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452" tabRatio="866" activeTab="1"/>
  </bookViews>
  <sheets>
    <sheet name="оглавление" sheetId="9" r:id="rId1"/>
    <sheet name="главная" sheetId="2" r:id="rId2"/>
    <sheet name="ассорт" sheetId="11" r:id="rId3"/>
    <sheet name="условия" sheetId="5" r:id="rId4"/>
    <sheet name="раунд1" sheetId="3" r:id="rId5"/>
    <sheet name="раунд2" sheetId="4" r:id="rId6"/>
    <sheet name="раунд3" sheetId="6" r:id="rId7"/>
    <sheet name="reports" sheetId="10" r:id="rId8"/>
    <sheet name="kpi" sheetId="7" r:id="rId9"/>
    <sheet name="справочники" sheetId="8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82" i="5" l="1"/>
  <c r="U54" i="5"/>
  <c r="K14" i="11"/>
  <c r="K15" i="11"/>
  <c r="N92" i="6" l="1"/>
  <c r="N91" i="6"/>
  <c r="N87" i="6"/>
  <c r="K92" i="6"/>
  <c r="K91" i="6"/>
  <c r="N90" i="6"/>
  <c r="E90" i="6"/>
  <c r="E91" i="6" s="1"/>
  <c r="K87" i="6"/>
  <c r="E87" i="6"/>
  <c r="H87" i="6" s="1"/>
  <c r="E85" i="6"/>
  <c r="H85" i="6" s="1"/>
  <c r="K81" i="6"/>
  <c r="K80" i="6"/>
  <c r="E80" i="6"/>
  <c r="E79" i="6"/>
  <c r="E81" i="6" s="1"/>
  <c r="N92" i="4"/>
  <c r="N91" i="4"/>
  <c r="N87" i="4"/>
  <c r="K92" i="4"/>
  <c r="K91" i="4"/>
  <c r="N90" i="4"/>
  <c r="E90" i="4"/>
  <c r="H90" i="4" s="1"/>
  <c r="H91" i="4" s="1"/>
  <c r="H92" i="4" s="1"/>
  <c r="K87" i="4"/>
  <c r="E87" i="4"/>
  <c r="H87" i="4" s="1"/>
  <c r="E85" i="4"/>
  <c r="H85" i="4" s="1"/>
  <c r="K81" i="4"/>
  <c r="E81" i="4"/>
  <c r="K80" i="4"/>
  <c r="E80" i="4"/>
  <c r="H79" i="4"/>
  <c r="H80" i="4" s="1"/>
  <c r="H81" i="4" s="1"/>
  <c r="E79" i="4"/>
  <c r="E87" i="3"/>
  <c r="E85" i="3"/>
  <c r="F38" i="7"/>
  <c r="A38" i="7"/>
  <c r="F36" i="7"/>
  <c r="A36" i="7"/>
  <c r="N87" i="3"/>
  <c r="K87" i="3"/>
  <c r="N92" i="3"/>
  <c r="N91" i="3"/>
  <c r="E88" i="5"/>
  <c r="H88" i="5" s="1"/>
  <c r="N90" i="3"/>
  <c r="F42" i="7"/>
  <c r="A42" i="7"/>
  <c r="E90" i="3"/>
  <c r="F40" i="7"/>
  <c r="A40" i="7"/>
  <c r="E92" i="5"/>
  <c r="E90" i="5"/>
  <c r="F33" i="7"/>
  <c r="A33" i="7"/>
  <c r="F32" i="7"/>
  <c r="A32" i="7"/>
  <c r="E86" i="5"/>
  <c r="E96" i="5"/>
  <c r="F31" i="7"/>
  <c r="A31" i="7"/>
  <c r="E79" i="3"/>
  <c r="F34" i="7"/>
  <c r="A34" i="7"/>
  <c r="K92" i="3"/>
  <c r="K91" i="3"/>
  <c r="E91" i="3"/>
  <c r="K81" i="3"/>
  <c r="K80" i="3"/>
  <c r="N65" i="6"/>
  <c r="K65" i="6"/>
  <c r="E65" i="6"/>
  <c r="E63" i="6"/>
  <c r="N65" i="4"/>
  <c r="K65" i="4"/>
  <c r="E65" i="4"/>
  <c r="E63" i="4"/>
  <c r="E65" i="3"/>
  <c r="F37" i="7"/>
  <c r="A37" i="7"/>
  <c r="N65" i="3"/>
  <c r="K65" i="3"/>
  <c r="E144" i="5"/>
  <c r="F43" i="7"/>
  <c r="A43" i="7"/>
  <c r="E63" i="3"/>
  <c r="F35" i="7"/>
  <c r="A35" i="7"/>
  <c r="E25" i="5"/>
  <c r="E28" i="5" s="1"/>
  <c r="F17" i="7"/>
  <c r="A17" i="7"/>
  <c r="K28" i="5"/>
  <c r="K27" i="5"/>
  <c r="K26" i="5"/>
  <c r="K25" i="5"/>
  <c r="W69" i="5"/>
  <c r="V70" i="5"/>
  <c r="W70" i="5" s="1"/>
  <c r="V71" i="5"/>
  <c r="W71" i="5" s="1"/>
  <c r="V72" i="5"/>
  <c r="W72" i="5" s="1"/>
  <c r="V73" i="5"/>
  <c r="W73" i="5" s="1"/>
  <c r="V74" i="5"/>
  <c r="W74" i="5" s="1"/>
  <c r="V69" i="5"/>
  <c r="E68" i="5"/>
  <c r="E69" i="5" s="1"/>
  <c r="E72" i="5" s="1"/>
  <c r="F24" i="7"/>
  <c r="A24" i="7"/>
  <c r="K74" i="5"/>
  <c r="K73" i="5"/>
  <c r="K72" i="5"/>
  <c r="K71" i="5"/>
  <c r="K70" i="5"/>
  <c r="K69" i="5"/>
  <c r="U113" i="11"/>
  <c r="U112" i="11"/>
  <c r="U111" i="11"/>
  <c r="S111" i="11"/>
  <c r="U110" i="11"/>
  <c r="Y109" i="11"/>
  <c r="U109" i="11"/>
  <c r="U108" i="11"/>
  <c r="U107" i="11"/>
  <c r="S107" i="11"/>
  <c r="U106" i="11"/>
  <c r="Y105" i="11"/>
  <c r="U105" i="11"/>
  <c r="Y104" i="11"/>
  <c r="U104" i="11"/>
  <c r="U103" i="11"/>
  <c r="S103" i="11"/>
  <c r="U102" i="11"/>
  <c r="S102" i="11"/>
  <c r="Y101" i="11"/>
  <c r="U101" i="11"/>
  <c r="U100" i="11"/>
  <c r="U99" i="11"/>
  <c r="S99" i="11"/>
  <c r="S98" i="11"/>
  <c r="Y95" i="11"/>
  <c r="S94" i="11"/>
  <c r="Y92" i="11"/>
  <c r="Y91" i="11"/>
  <c r="S91" i="11"/>
  <c r="S90" i="11"/>
  <c r="Y87" i="11"/>
  <c r="S86" i="11"/>
  <c r="Y85" i="11"/>
  <c r="W83" i="11"/>
  <c r="Y83" i="11" s="1"/>
  <c r="Q83" i="11"/>
  <c r="S83" i="11" s="1"/>
  <c r="X82" i="11"/>
  <c r="Y107" i="11"/>
  <c r="R82" i="11"/>
  <c r="S105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S59" i="11"/>
  <c r="W49" i="11"/>
  <c r="Y49" i="11" s="1"/>
  <c r="Q49" i="11"/>
  <c r="R48" i="11" s="1"/>
  <c r="Y73" i="11"/>
  <c r="S71" i="11"/>
  <c r="Y11" i="11"/>
  <c r="X11" i="11"/>
  <c r="W11" i="11"/>
  <c r="V11" i="11"/>
  <c r="S11" i="11"/>
  <c r="R11" i="11"/>
  <c r="Q11" i="11"/>
  <c r="P11" i="11"/>
  <c r="J24" i="11"/>
  <c r="V19" i="11"/>
  <c r="V20" i="11" s="1"/>
  <c r="W15" i="11"/>
  <c r="X14" i="11"/>
  <c r="P19" i="11"/>
  <c r="P20" i="11" s="1"/>
  <c r="Q15" i="11"/>
  <c r="R14" i="11"/>
  <c r="Q14" i="11"/>
  <c r="S41" i="11" s="1"/>
  <c r="U45" i="11"/>
  <c r="O113" i="11"/>
  <c r="O79" i="11"/>
  <c r="O45" i="11"/>
  <c r="H79" i="6" l="1"/>
  <c r="H80" i="6" s="1"/>
  <c r="H81" i="6" s="1"/>
  <c r="E92" i="6"/>
  <c r="H90" i="6"/>
  <c r="H91" i="6" s="1"/>
  <c r="H92" i="6" s="1"/>
  <c r="E92" i="4"/>
  <c r="E91" i="4"/>
  <c r="H90" i="5"/>
  <c r="H86" i="5"/>
  <c r="H92" i="5"/>
  <c r="H65" i="3"/>
  <c r="H63" i="4"/>
  <c r="H65" i="4"/>
  <c r="H63" i="6"/>
  <c r="H85" i="3"/>
  <c r="H87" i="3"/>
  <c r="H65" i="6"/>
  <c r="E81" i="3"/>
  <c r="E80" i="3"/>
  <c r="E92" i="3"/>
  <c r="E27" i="5"/>
  <c r="E26" i="5"/>
  <c r="E70" i="5"/>
  <c r="E73" i="5" s="1"/>
  <c r="E71" i="5"/>
  <c r="E74" i="5" s="1"/>
  <c r="S50" i="11"/>
  <c r="S84" i="11"/>
  <c r="Y86" i="11"/>
  <c r="S93" i="11"/>
  <c r="Y94" i="11"/>
  <c r="S100" i="11"/>
  <c r="Y102" i="11"/>
  <c r="S108" i="11"/>
  <c r="Y110" i="11"/>
  <c r="Y84" i="11"/>
  <c r="S87" i="11"/>
  <c r="Y88" i="11"/>
  <c r="S95" i="11"/>
  <c r="Y96" i="11"/>
  <c r="Y100" i="11"/>
  <c r="S106" i="11"/>
  <c r="Y108" i="11"/>
  <c r="P82" i="11"/>
  <c r="S85" i="11"/>
  <c r="S92" i="11"/>
  <c r="Y93" i="11"/>
  <c r="S101" i="11"/>
  <c r="Y103" i="11"/>
  <c r="S109" i="11"/>
  <c r="Y111" i="11"/>
  <c r="S89" i="11"/>
  <c r="Y90" i="11"/>
  <c r="S97" i="11"/>
  <c r="Y98" i="11"/>
  <c r="S104" i="11"/>
  <c r="Y106" i="11"/>
  <c r="S112" i="11"/>
  <c r="S110" i="11"/>
  <c r="Y112" i="11"/>
  <c r="S88" i="11"/>
  <c r="Y89" i="11"/>
  <c r="S96" i="11"/>
  <c r="Y97" i="11"/>
  <c r="Y99" i="11"/>
  <c r="Y60" i="11"/>
  <c r="X48" i="11"/>
  <c r="S56" i="11"/>
  <c r="Y57" i="11"/>
  <c r="S64" i="11"/>
  <c r="S69" i="11"/>
  <c r="Y71" i="11"/>
  <c r="S77" i="11"/>
  <c r="S24" i="11"/>
  <c r="S26" i="11"/>
  <c r="Y52" i="11"/>
  <c r="S66" i="11"/>
  <c r="Y68" i="11"/>
  <c r="S74" i="11"/>
  <c r="Y76" i="11"/>
  <c r="S28" i="11"/>
  <c r="S15" i="11"/>
  <c r="S30" i="11"/>
  <c r="Y50" i="11"/>
  <c r="S53" i="11"/>
  <c r="Y54" i="11"/>
  <c r="S61" i="11"/>
  <c r="Y62" i="11"/>
  <c r="Y66" i="11"/>
  <c r="S72" i="11"/>
  <c r="Y74" i="11"/>
  <c r="S51" i="11"/>
  <c r="S58" i="11"/>
  <c r="Y59" i="11"/>
  <c r="S67" i="11"/>
  <c r="Y69" i="11"/>
  <c r="S75" i="11"/>
  <c r="Y77" i="11"/>
  <c r="S18" i="11"/>
  <c r="S34" i="11"/>
  <c r="S38" i="11"/>
  <c r="S49" i="11"/>
  <c r="S55" i="11"/>
  <c r="Y56" i="11"/>
  <c r="S63" i="11"/>
  <c r="Y64" i="11"/>
  <c r="S70" i="11"/>
  <c r="Y72" i="11"/>
  <c r="S78" i="11"/>
  <c r="S42" i="11"/>
  <c r="Y51" i="11"/>
  <c r="Y53" i="11"/>
  <c r="S60" i="11"/>
  <c r="Y61" i="11"/>
  <c r="S65" i="11"/>
  <c r="Y67" i="11"/>
  <c r="S73" i="11"/>
  <c r="Y75" i="11"/>
  <c r="S20" i="11"/>
  <c r="S22" i="11"/>
  <c r="W14" i="11"/>
  <c r="Y40" i="11" s="1"/>
  <c r="S52" i="11"/>
  <c r="S57" i="11"/>
  <c r="Y58" i="11"/>
  <c r="S68" i="11"/>
  <c r="Y70" i="11"/>
  <c r="S76" i="11"/>
  <c r="Y78" i="11"/>
  <c r="S54" i="11"/>
  <c r="Y55" i="11"/>
  <c r="S62" i="11"/>
  <c r="Y63" i="11"/>
  <c r="Y65" i="11"/>
  <c r="V21" i="11"/>
  <c r="V22" i="11" s="1"/>
  <c r="V23" i="11" s="1"/>
  <c r="V24" i="11" s="1"/>
  <c r="V25" i="11" s="1"/>
  <c r="V26" i="11" s="1"/>
  <c r="V27" i="11" s="1"/>
  <c r="V28" i="11" s="1"/>
  <c r="V29" i="11" s="1"/>
  <c r="V30" i="11" s="1"/>
  <c r="P21" i="11"/>
  <c r="P22" i="11" s="1"/>
  <c r="P23" i="11" s="1"/>
  <c r="P24" i="11" s="1"/>
  <c r="P25" i="11" s="1"/>
  <c r="P26" i="11" s="1"/>
  <c r="P27" i="11" s="1"/>
  <c r="P28" i="11" s="1"/>
  <c r="P29" i="11" s="1"/>
  <c r="P30" i="11" s="1"/>
  <c r="S35" i="11"/>
  <c r="S43" i="11"/>
  <c r="S16" i="11"/>
  <c r="S21" i="11"/>
  <c r="S25" i="11"/>
  <c r="S29" i="11"/>
  <c r="S36" i="11"/>
  <c r="S44" i="11"/>
  <c r="S17" i="11"/>
  <c r="S37" i="11"/>
  <c r="S31" i="11"/>
  <c r="S39" i="11"/>
  <c r="S19" i="11"/>
  <c r="S23" i="11"/>
  <c r="S27" i="11"/>
  <c r="S32" i="11"/>
  <c r="S40" i="11"/>
  <c r="S33" i="11"/>
  <c r="Y29" i="11" l="1"/>
  <c r="Y82" i="11"/>
  <c r="S82" i="11"/>
  <c r="Y36" i="11"/>
  <c r="Y48" i="11"/>
  <c r="Y42" i="11"/>
  <c r="Y34" i="11"/>
  <c r="Y32" i="11"/>
  <c r="Y27" i="11"/>
  <c r="V82" i="11"/>
  <c r="Y23" i="11"/>
  <c r="Y15" i="11"/>
  <c r="Y44" i="11"/>
  <c r="Y30" i="11"/>
  <c r="Y26" i="11"/>
  <c r="Y22" i="11"/>
  <c r="Y38" i="11"/>
  <c r="Y37" i="11"/>
  <c r="Y18" i="11"/>
  <c r="Y39" i="11"/>
  <c r="Y17" i="11"/>
  <c r="Y19" i="11"/>
  <c r="P48" i="11"/>
  <c r="Y25" i="11"/>
  <c r="Y21" i="11"/>
  <c r="Y16" i="11"/>
  <c r="Y20" i="11"/>
  <c r="Y31" i="11"/>
  <c r="Y24" i="11"/>
  <c r="Y43" i="11"/>
  <c r="Y41" i="11"/>
  <c r="S48" i="11"/>
  <c r="Y28" i="11"/>
  <c r="Y35" i="11"/>
  <c r="Y33" i="11"/>
  <c r="V48" i="11"/>
  <c r="V14" i="11"/>
  <c r="S14" i="11"/>
  <c r="P14" i="11"/>
  <c r="Y14" i="11" l="1"/>
  <c r="I113" i="11" l="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J91" i="11"/>
  <c r="J92" i="11" s="1"/>
  <c r="M90" i="11"/>
  <c r="M89" i="11"/>
  <c r="M88" i="11"/>
  <c r="M87" i="11"/>
  <c r="M86" i="11"/>
  <c r="M85" i="11"/>
  <c r="M84" i="11"/>
  <c r="K83" i="11"/>
  <c r="M83" i="11" s="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I79" i="11"/>
  <c r="J57" i="11"/>
  <c r="J58" i="11" s="1"/>
  <c r="J59" i="11" s="1"/>
  <c r="J60" i="11" s="1"/>
  <c r="J61" i="11" s="1"/>
  <c r="J62" i="11" s="1"/>
  <c r="J63" i="11" s="1"/>
  <c r="J64" i="11" s="1"/>
  <c r="K49" i="11"/>
  <c r="M49" i="11" s="1"/>
  <c r="M42" i="11"/>
  <c r="M11" i="11"/>
  <c r="L11" i="11"/>
  <c r="K11" i="11"/>
  <c r="F132" i="7"/>
  <c r="A132" i="7"/>
  <c r="F131" i="7"/>
  <c r="A131" i="7"/>
  <c r="F130" i="7"/>
  <c r="A130" i="7"/>
  <c r="F129" i="7"/>
  <c r="A129" i="7"/>
  <c r="F134" i="7"/>
  <c r="A134" i="7"/>
  <c r="F133" i="7"/>
  <c r="A133" i="7"/>
  <c r="L14" i="11"/>
  <c r="J20" i="11"/>
  <c r="J21" i="11"/>
  <c r="J22" i="11"/>
  <c r="J23" i="11" s="1"/>
  <c r="J25" i="11" s="1"/>
  <c r="J26" i="11" s="1"/>
  <c r="J27" i="11" s="1"/>
  <c r="J28" i="11" s="1"/>
  <c r="J29" i="11" s="1"/>
  <c r="J30" i="11" s="1"/>
  <c r="J19" i="11"/>
  <c r="J11" i="11"/>
  <c r="I45" i="11"/>
  <c r="U26" i="5" l="1"/>
  <c r="M82" i="11"/>
  <c r="L82" i="11"/>
  <c r="J14" i="11"/>
  <c r="M35" i="11"/>
  <c r="M18" i="11"/>
  <c r="M44" i="11"/>
  <c r="M19" i="11"/>
  <c r="M20" i="11"/>
  <c r="M27" i="11"/>
  <c r="M36" i="11"/>
  <c r="M43" i="11"/>
  <c r="M28" i="11"/>
  <c r="J82" i="11"/>
  <c r="J93" i="11"/>
  <c r="J94" i="11" s="1"/>
  <c r="J95" i="11" s="1"/>
  <c r="J96" i="11" s="1"/>
  <c r="J97" i="11" s="1"/>
  <c r="J98" i="11" s="1"/>
  <c r="M29" i="11"/>
  <c r="M22" i="11"/>
  <c r="M30" i="11"/>
  <c r="M38" i="11"/>
  <c r="M37" i="11"/>
  <c r="M15" i="11"/>
  <c r="M23" i="11"/>
  <c r="M31" i="11"/>
  <c r="M39" i="11"/>
  <c r="M16" i="11"/>
  <c r="M24" i="11"/>
  <c r="M32" i="11"/>
  <c r="M40" i="11"/>
  <c r="M21" i="11"/>
  <c r="M17" i="11"/>
  <c r="M25" i="11"/>
  <c r="M33" i="11"/>
  <c r="M41" i="11"/>
  <c r="M26" i="11"/>
  <c r="M34" i="11"/>
  <c r="L48" i="11"/>
  <c r="M48" i="11"/>
  <c r="J48" i="11"/>
  <c r="E82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U98" i="11" s="1"/>
  <c r="F97" i="11"/>
  <c r="U97" i="11" s="1"/>
  <c r="F96" i="11"/>
  <c r="U96" i="11" s="1"/>
  <c r="F95" i="11"/>
  <c r="U95" i="11" s="1"/>
  <c r="F94" i="11"/>
  <c r="U94" i="11" s="1"/>
  <c r="F93" i="11"/>
  <c r="U93" i="11" s="1"/>
  <c r="F92" i="11"/>
  <c r="U92" i="11" s="1"/>
  <c r="F91" i="11"/>
  <c r="U91" i="11" s="1"/>
  <c r="F90" i="11"/>
  <c r="U90" i="11" s="1"/>
  <c r="F89" i="11"/>
  <c r="U89" i="11" s="1"/>
  <c r="F88" i="11"/>
  <c r="U88" i="11" s="1"/>
  <c r="F87" i="11"/>
  <c r="U87" i="11" s="1"/>
  <c r="F86" i="11"/>
  <c r="U86" i="11" s="1"/>
  <c r="F85" i="11"/>
  <c r="U85" i="11" s="1"/>
  <c r="F84" i="11"/>
  <c r="U84" i="11" s="1"/>
  <c r="F83" i="11"/>
  <c r="U83" i="11" s="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U64" i="11" s="1"/>
  <c r="F63" i="11"/>
  <c r="U63" i="11" s="1"/>
  <c r="F62" i="11"/>
  <c r="U62" i="11" s="1"/>
  <c r="F61" i="11"/>
  <c r="U61" i="11" s="1"/>
  <c r="F60" i="11"/>
  <c r="U60" i="11" s="1"/>
  <c r="F59" i="11"/>
  <c r="U59" i="11" s="1"/>
  <c r="F58" i="11"/>
  <c r="U58" i="11" s="1"/>
  <c r="F57" i="11"/>
  <c r="U57" i="11" s="1"/>
  <c r="F56" i="11"/>
  <c r="U56" i="11" s="1"/>
  <c r="F55" i="11"/>
  <c r="U55" i="11" s="1"/>
  <c r="F54" i="11"/>
  <c r="U54" i="11" s="1"/>
  <c r="F53" i="11"/>
  <c r="U53" i="11" s="1"/>
  <c r="F52" i="11"/>
  <c r="U52" i="11" s="1"/>
  <c r="F51" i="11"/>
  <c r="U51" i="11" s="1"/>
  <c r="F50" i="11"/>
  <c r="U50" i="11" s="1"/>
  <c r="F49" i="11"/>
  <c r="U49" i="11" s="1"/>
  <c r="E48" i="11"/>
  <c r="F44" i="11"/>
  <c r="U44" i="11" s="1"/>
  <c r="F43" i="11"/>
  <c r="U43" i="11" s="1"/>
  <c r="F42" i="11"/>
  <c r="U42" i="11" s="1"/>
  <c r="F41" i="11"/>
  <c r="U41" i="11" s="1"/>
  <c r="F40" i="11"/>
  <c r="U40" i="11" s="1"/>
  <c r="F39" i="11"/>
  <c r="U39" i="11" s="1"/>
  <c r="F38" i="11"/>
  <c r="U38" i="11" s="1"/>
  <c r="F37" i="11"/>
  <c r="U37" i="11" s="1"/>
  <c r="F36" i="11"/>
  <c r="U36" i="11" s="1"/>
  <c r="F35" i="11"/>
  <c r="U35" i="11" s="1"/>
  <c r="F34" i="11"/>
  <c r="U34" i="11" s="1"/>
  <c r="F33" i="11"/>
  <c r="U33" i="11" s="1"/>
  <c r="F32" i="11"/>
  <c r="U32" i="11" s="1"/>
  <c r="F31" i="11"/>
  <c r="U31" i="11" s="1"/>
  <c r="F30" i="11"/>
  <c r="U30" i="11" s="1"/>
  <c r="F29" i="11"/>
  <c r="U29" i="11" s="1"/>
  <c r="F28" i="11"/>
  <c r="U28" i="11" s="1"/>
  <c r="F27" i="11"/>
  <c r="U27" i="11" s="1"/>
  <c r="F26" i="11"/>
  <c r="U26" i="11" s="1"/>
  <c r="F25" i="11"/>
  <c r="U25" i="11" s="1"/>
  <c r="F24" i="11"/>
  <c r="U24" i="11" s="1"/>
  <c r="F23" i="11"/>
  <c r="U23" i="11" s="1"/>
  <c r="F22" i="11"/>
  <c r="U22" i="11" s="1"/>
  <c r="F21" i="11"/>
  <c r="U21" i="11" s="1"/>
  <c r="F20" i="11"/>
  <c r="U20" i="11" s="1"/>
  <c r="F19" i="11"/>
  <c r="U19" i="11" s="1"/>
  <c r="F18" i="11"/>
  <c r="U18" i="11" s="1"/>
  <c r="F17" i="11"/>
  <c r="U17" i="11" s="1"/>
  <c r="F16" i="11"/>
  <c r="U16" i="11" s="1"/>
  <c r="F15" i="11"/>
  <c r="U15" i="11" s="1"/>
  <c r="E14" i="11"/>
  <c r="F11" i="11"/>
  <c r="E7" i="11"/>
  <c r="V26" i="5" l="1"/>
  <c r="V28" i="5"/>
  <c r="W28" i="5"/>
  <c r="U28" i="5"/>
  <c r="W26" i="5"/>
  <c r="V27" i="5"/>
  <c r="W27" i="5"/>
  <c r="U27" i="5"/>
  <c r="O20" i="11"/>
  <c r="I20" i="11"/>
  <c r="O44" i="11"/>
  <c r="I44" i="11"/>
  <c r="O63" i="11"/>
  <c r="I63" i="11"/>
  <c r="O21" i="11"/>
  <c r="I21" i="11"/>
  <c r="O29" i="11"/>
  <c r="I29" i="11"/>
  <c r="O37" i="11"/>
  <c r="I37" i="11"/>
  <c r="O56" i="11"/>
  <c r="I56" i="11"/>
  <c r="O64" i="11"/>
  <c r="I64" i="11"/>
  <c r="O72" i="11"/>
  <c r="I72" i="11"/>
  <c r="O84" i="11"/>
  <c r="I84" i="11"/>
  <c r="O92" i="11"/>
  <c r="I92" i="11"/>
  <c r="O100" i="11"/>
  <c r="I100" i="11"/>
  <c r="O108" i="11"/>
  <c r="I108" i="11"/>
  <c r="O38" i="11"/>
  <c r="I38" i="11"/>
  <c r="O93" i="11"/>
  <c r="I93" i="11"/>
  <c r="O15" i="11"/>
  <c r="I15" i="11"/>
  <c r="O23" i="11"/>
  <c r="I23" i="11"/>
  <c r="O31" i="11"/>
  <c r="I31" i="11"/>
  <c r="O39" i="11"/>
  <c r="I39" i="11"/>
  <c r="O50" i="11"/>
  <c r="I50" i="11"/>
  <c r="O58" i="11"/>
  <c r="I58" i="11"/>
  <c r="O66" i="11"/>
  <c r="I66" i="11"/>
  <c r="O74" i="11"/>
  <c r="I74" i="11"/>
  <c r="O86" i="11"/>
  <c r="I86" i="11"/>
  <c r="O94" i="11"/>
  <c r="I94" i="11"/>
  <c r="O102" i="11"/>
  <c r="I102" i="11"/>
  <c r="O110" i="11"/>
  <c r="I110" i="11"/>
  <c r="O57" i="11"/>
  <c r="I57" i="11"/>
  <c r="O16" i="11"/>
  <c r="I16" i="11"/>
  <c r="O32" i="11"/>
  <c r="I32" i="11"/>
  <c r="O40" i="11"/>
  <c r="I40" i="11"/>
  <c r="O51" i="11"/>
  <c r="I51" i="11"/>
  <c r="O59" i="11"/>
  <c r="I59" i="11"/>
  <c r="O67" i="11"/>
  <c r="I67" i="11"/>
  <c r="O75" i="11"/>
  <c r="I75" i="11"/>
  <c r="O87" i="11"/>
  <c r="I87" i="11"/>
  <c r="O95" i="11"/>
  <c r="I95" i="11"/>
  <c r="O103" i="11"/>
  <c r="I103" i="11"/>
  <c r="O111" i="11"/>
  <c r="I111" i="11"/>
  <c r="O49" i="11"/>
  <c r="I49" i="11"/>
  <c r="O65" i="11"/>
  <c r="I65" i="11"/>
  <c r="O101" i="11"/>
  <c r="I101" i="11"/>
  <c r="O17" i="11"/>
  <c r="I17" i="11"/>
  <c r="O25" i="11"/>
  <c r="I25" i="11"/>
  <c r="O33" i="11"/>
  <c r="I33" i="11"/>
  <c r="O41" i="11"/>
  <c r="I41" i="11"/>
  <c r="O52" i="11"/>
  <c r="I52" i="11"/>
  <c r="O60" i="11"/>
  <c r="I60" i="11"/>
  <c r="O68" i="11"/>
  <c r="I68" i="11"/>
  <c r="O76" i="11"/>
  <c r="I76" i="11"/>
  <c r="O88" i="11"/>
  <c r="I88" i="11"/>
  <c r="O96" i="11"/>
  <c r="I96" i="11"/>
  <c r="O104" i="11"/>
  <c r="I104" i="11"/>
  <c r="O112" i="11"/>
  <c r="I112" i="11"/>
  <c r="O22" i="11"/>
  <c r="I22" i="11"/>
  <c r="O85" i="11"/>
  <c r="I85" i="11"/>
  <c r="O24" i="11"/>
  <c r="I24" i="11"/>
  <c r="O18" i="11"/>
  <c r="I18" i="11"/>
  <c r="O26" i="11"/>
  <c r="I26" i="11"/>
  <c r="O34" i="11"/>
  <c r="I34" i="11"/>
  <c r="O42" i="11"/>
  <c r="I42" i="11"/>
  <c r="O53" i="11"/>
  <c r="I53" i="11"/>
  <c r="O61" i="11"/>
  <c r="I61" i="11"/>
  <c r="O69" i="11"/>
  <c r="I69" i="11"/>
  <c r="O77" i="11"/>
  <c r="I77" i="11"/>
  <c r="O89" i="11"/>
  <c r="I89" i="11"/>
  <c r="O97" i="11"/>
  <c r="I97" i="11"/>
  <c r="O105" i="11"/>
  <c r="I105" i="11"/>
  <c r="O30" i="11"/>
  <c r="I30" i="11"/>
  <c r="O73" i="11"/>
  <c r="I73" i="11"/>
  <c r="O109" i="11"/>
  <c r="I109" i="11"/>
  <c r="O19" i="11"/>
  <c r="I19" i="11"/>
  <c r="O27" i="11"/>
  <c r="I27" i="11"/>
  <c r="O35" i="11"/>
  <c r="I35" i="11"/>
  <c r="O43" i="11"/>
  <c r="I43" i="11"/>
  <c r="O54" i="11"/>
  <c r="I54" i="11"/>
  <c r="O62" i="11"/>
  <c r="I62" i="11"/>
  <c r="O70" i="11"/>
  <c r="I70" i="11"/>
  <c r="O78" i="11"/>
  <c r="I78" i="11"/>
  <c r="O90" i="11"/>
  <c r="I90" i="11"/>
  <c r="O98" i="11"/>
  <c r="I98" i="11"/>
  <c r="O106" i="11"/>
  <c r="I106" i="11"/>
  <c r="O28" i="11"/>
  <c r="I28" i="11"/>
  <c r="O36" i="11"/>
  <c r="I36" i="11"/>
  <c r="O55" i="11"/>
  <c r="I55" i="11"/>
  <c r="O71" i="11"/>
  <c r="I71" i="11"/>
  <c r="O83" i="11"/>
  <c r="I83" i="11"/>
  <c r="O91" i="11"/>
  <c r="I91" i="11"/>
  <c r="O99" i="11"/>
  <c r="I99" i="11"/>
  <c r="O107" i="11"/>
  <c r="I107" i="11"/>
  <c r="M14" i="11"/>
  <c r="AK7" i="8"/>
  <c r="AL20" i="8" s="1"/>
  <c r="AG7" i="8"/>
  <c r="AH24" i="8" s="1"/>
  <c r="AC7" i="8"/>
  <c r="AD23" i="8" s="1"/>
  <c r="AK6" i="8"/>
  <c r="AG6" i="8"/>
  <c r="AL27" i="8"/>
  <c r="AH27" i="8"/>
  <c r="AD27" i="8"/>
  <c r="AL26" i="8"/>
  <c r="AH26" i="8"/>
  <c r="AD26" i="8"/>
  <c r="AH25" i="8"/>
  <c r="AD24" i="8"/>
  <c r="AH22" i="8"/>
  <c r="AL21" i="8"/>
  <c r="AL19" i="8"/>
  <c r="AH19" i="8"/>
  <c r="AD19" i="8"/>
  <c r="AH18" i="8"/>
  <c r="AD18" i="8"/>
  <c r="AH17" i="8"/>
  <c r="AL16" i="8"/>
  <c r="AD16" i="8"/>
  <c r="AH15" i="8"/>
  <c r="AD15" i="8"/>
  <c r="AH14" i="8"/>
  <c r="AH12" i="8"/>
  <c r="AD12" i="8"/>
  <c r="AH11" i="8"/>
  <c r="AD11" i="8"/>
  <c r="AL14" i="8"/>
  <c r="AH16" i="8"/>
  <c r="V7" i="11"/>
  <c r="P7" i="11"/>
  <c r="J7" i="11"/>
  <c r="D4" i="11"/>
  <c r="D3" i="11"/>
  <c r="D2" i="11"/>
  <c r="K18" i="5"/>
  <c r="K11" i="5"/>
  <c r="AL23" i="8" l="1"/>
  <c r="AL24" i="8"/>
  <c r="AH21" i="8"/>
  <c r="AH23" i="8"/>
  <c r="AL18" i="8"/>
  <c r="AL25" i="8"/>
  <c r="AL15" i="8"/>
  <c r="AL22" i="8"/>
  <c r="AH20" i="8"/>
  <c r="AH13" i="8"/>
  <c r="AL17" i="8"/>
  <c r="AD21" i="8"/>
  <c r="AD13" i="8"/>
  <c r="AD22" i="8"/>
  <c r="AD25" i="8"/>
  <c r="AD17" i="8"/>
  <c r="AD20" i="8"/>
  <c r="AD14" i="8"/>
  <c r="AL11" i="8"/>
  <c r="AL13" i="8"/>
  <c r="AL12" i="8"/>
  <c r="E55" i="10"/>
  <c r="E44" i="2"/>
  <c r="E43" i="2"/>
  <c r="E54" i="10"/>
  <c r="F125" i="7"/>
  <c r="E48" i="2"/>
  <c r="N127" i="3"/>
  <c r="E184" i="3"/>
  <c r="E183" i="3"/>
  <c r="E182" i="3"/>
  <c r="N178" i="3"/>
  <c r="K178" i="3"/>
  <c r="E178" i="3"/>
  <c r="E177" i="3"/>
  <c r="E173" i="3"/>
  <c r="E172" i="3"/>
  <c r="E171" i="3"/>
  <c r="V165" i="3"/>
  <c r="W165" i="3" s="1"/>
  <c r="X165" i="3" s="1"/>
  <c r="Y165" i="3" s="1"/>
  <c r="Z165" i="3" s="1"/>
  <c r="AA165" i="3" s="1"/>
  <c r="AB165" i="3" s="1"/>
  <c r="AC165" i="3" s="1"/>
  <c r="AD165" i="3" s="1"/>
  <c r="AE165" i="3" s="1"/>
  <c r="AF165" i="3" s="1"/>
  <c r="AG165" i="3" s="1"/>
  <c r="AH165" i="3" s="1"/>
  <c r="AI165" i="3" s="1"/>
  <c r="AJ165" i="3" s="1"/>
  <c r="AK165" i="3" s="1"/>
  <c r="AL165" i="3" s="1"/>
  <c r="AM165" i="3" s="1"/>
  <c r="AN165" i="3" s="1"/>
  <c r="AO165" i="3" s="1"/>
  <c r="AP165" i="3" s="1"/>
  <c r="AQ165" i="3" s="1"/>
  <c r="AR165" i="3" s="1"/>
  <c r="AS165" i="3" s="1"/>
  <c r="AT165" i="3" s="1"/>
  <c r="AU165" i="3" s="1"/>
  <c r="AV165" i="3" s="1"/>
  <c r="AW165" i="3" s="1"/>
  <c r="AX165" i="3" s="1"/>
  <c r="AY165" i="3" s="1"/>
  <c r="AZ165" i="3" s="1"/>
  <c r="BA165" i="3" s="1"/>
  <c r="BB165" i="3" s="1"/>
  <c r="BC165" i="3" s="1"/>
  <c r="BD165" i="3" s="1"/>
  <c r="BE165" i="3" s="1"/>
  <c r="BF165" i="3" s="1"/>
  <c r="BG165" i="3" s="1"/>
  <c r="BH165" i="3" s="1"/>
  <c r="BI165" i="3" s="1"/>
  <c r="BJ165" i="3" s="1"/>
  <c r="BK165" i="3" s="1"/>
  <c r="BL165" i="3" s="1"/>
  <c r="BM165" i="3" s="1"/>
  <c r="BN165" i="3" s="1"/>
  <c r="BO165" i="3" s="1"/>
  <c r="BP165" i="3" s="1"/>
  <c r="BQ165" i="3" s="1"/>
  <c r="BR165" i="3" s="1"/>
  <c r="BS165" i="3" s="1"/>
  <c r="BT165" i="3" s="1"/>
  <c r="BU165" i="3" s="1"/>
  <c r="BV165" i="3" s="1"/>
  <c r="BW165" i="3" s="1"/>
  <c r="BX165" i="3" s="1"/>
  <c r="BY165" i="3" s="1"/>
  <c r="BZ165" i="3" s="1"/>
  <c r="CA165" i="3" s="1"/>
  <c r="CB165" i="3" s="1"/>
  <c r="CC165" i="3" s="1"/>
  <c r="CD165" i="3" s="1"/>
  <c r="CE165" i="3" s="1"/>
  <c r="CF165" i="3" s="1"/>
  <c r="CG165" i="3" s="1"/>
  <c r="CH165" i="3" s="1"/>
  <c r="CI165" i="3" s="1"/>
  <c r="CJ165" i="3" s="1"/>
  <c r="CK165" i="3" s="1"/>
  <c r="CL165" i="3" s="1"/>
  <c r="CM165" i="3" s="1"/>
  <c r="CN165" i="3" s="1"/>
  <c r="CO165" i="3" s="1"/>
  <c r="CP165" i="3" s="1"/>
  <c r="CQ165" i="3" s="1"/>
  <c r="CR165" i="3" s="1"/>
  <c r="CS165" i="3" s="1"/>
  <c r="CT165" i="3" s="1"/>
  <c r="CU165" i="3" s="1"/>
  <c r="CV165" i="3" s="1"/>
  <c r="CW165" i="3" s="1"/>
  <c r="CX165" i="3" s="1"/>
  <c r="CY165" i="3" s="1"/>
  <c r="CZ165" i="3" s="1"/>
  <c r="DA165" i="3" s="1"/>
  <c r="DB165" i="3" s="1"/>
  <c r="DC165" i="3" s="1"/>
  <c r="DD165" i="3" s="1"/>
  <c r="DE165" i="3" s="1"/>
  <c r="DF165" i="3" s="1"/>
  <c r="DG165" i="3" s="1"/>
  <c r="DH165" i="3" s="1"/>
  <c r="DI165" i="3" s="1"/>
  <c r="DJ165" i="3" s="1"/>
  <c r="DK165" i="3" s="1"/>
  <c r="DL165" i="3" s="1"/>
  <c r="DM165" i="3" s="1"/>
  <c r="DN165" i="3" s="1"/>
  <c r="DO165" i="3" s="1"/>
  <c r="DP165" i="3" s="1"/>
  <c r="DQ165" i="3" s="1"/>
  <c r="DR165" i="3" s="1"/>
  <c r="DS165" i="3" s="1"/>
  <c r="DT165" i="3" s="1"/>
  <c r="DU165" i="3" s="1"/>
  <c r="DV165" i="3" s="1"/>
  <c r="DW165" i="3" s="1"/>
  <c r="DX165" i="3" s="1"/>
  <c r="DY165" i="3" s="1"/>
  <c r="DZ165" i="3" s="1"/>
  <c r="EA165" i="3" s="1"/>
  <c r="EB165" i="3" s="1"/>
  <c r="EC165" i="3" s="1"/>
  <c r="ED165" i="3" s="1"/>
  <c r="EE165" i="3" s="1"/>
  <c r="EF165" i="3" s="1"/>
  <c r="EG165" i="3" s="1"/>
  <c r="EH165" i="3" s="1"/>
  <c r="EI165" i="3" s="1"/>
  <c r="EJ165" i="3" s="1"/>
  <c r="EK165" i="3" s="1"/>
  <c r="EL165" i="3" s="1"/>
  <c r="EM165" i="3" s="1"/>
  <c r="EN165" i="3" s="1"/>
  <c r="EO165" i="3" s="1"/>
  <c r="EP165" i="3" s="1"/>
  <c r="EQ165" i="3" s="1"/>
  <c r="ER165" i="3" s="1"/>
  <c r="ES165" i="3" s="1"/>
  <c r="ET165" i="3" s="1"/>
  <c r="EU165" i="3" s="1"/>
  <c r="EV165" i="3" s="1"/>
  <c r="EW165" i="3" s="1"/>
  <c r="EX165" i="3" s="1"/>
  <c r="EY165" i="3" s="1"/>
  <c r="EZ165" i="3" s="1"/>
  <c r="FA165" i="3" s="1"/>
  <c r="FB165" i="3" s="1"/>
  <c r="FC165" i="3" s="1"/>
  <c r="FD165" i="3" s="1"/>
  <c r="FE165" i="3" s="1"/>
  <c r="FF165" i="3" s="1"/>
  <c r="FG165" i="3" s="1"/>
  <c r="FH165" i="3" s="1"/>
  <c r="FI165" i="3" s="1"/>
  <c r="FJ165" i="3" s="1"/>
  <c r="FK165" i="3" s="1"/>
  <c r="FL165" i="3" s="1"/>
  <c r="FM165" i="3" s="1"/>
  <c r="FN165" i="3" s="1"/>
  <c r="FO165" i="3" s="1"/>
  <c r="FP165" i="3" s="1"/>
  <c r="FQ165" i="3" s="1"/>
  <c r="FR165" i="3" s="1"/>
  <c r="FS165" i="3" s="1"/>
  <c r="FT165" i="3" s="1"/>
  <c r="FU165" i="3" s="1"/>
  <c r="FV165" i="3" s="1"/>
  <c r="FW165" i="3" s="1"/>
  <c r="FX165" i="3" s="1"/>
  <c r="FY165" i="3" s="1"/>
  <c r="FZ165" i="3" s="1"/>
  <c r="GA165" i="3" s="1"/>
  <c r="GB165" i="3" s="1"/>
  <c r="GC165" i="3" s="1"/>
  <c r="GD165" i="3" s="1"/>
  <c r="GE165" i="3" s="1"/>
  <c r="GF165" i="3" s="1"/>
  <c r="GG165" i="3" s="1"/>
  <c r="GH165" i="3" s="1"/>
  <c r="GI165" i="3" s="1"/>
  <c r="GJ165" i="3" s="1"/>
  <c r="GK165" i="3" s="1"/>
  <c r="GL165" i="3" s="1"/>
  <c r="GM165" i="3" s="1"/>
  <c r="GN165" i="3" s="1"/>
  <c r="GO165" i="3" s="1"/>
  <c r="GP165" i="3" s="1"/>
  <c r="GQ165" i="3" s="1"/>
  <c r="GR165" i="3" s="1"/>
  <c r="GS165" i="3" s="1"/>
  <c r="GT165" i="3" s="1"/>
  <c r="GU165" i="3" s="1"/>
  <c r="GV165" i="3" s="1"/>
  <c r="GW165" i="3" s="1"/>
  <c r="GX165" i="3" s="1"/>
  <c r="GY165" i="3" s="1"/>
  <c r="GZ165" i="3" s="1"/>
  <c r="HA165" i="3" s="1"/>
  <c r="HB165" i="3" s="1"/>
  <c r="HC165" i="3" s="1"/>
  <c r="HD165" i="3" s="1"/>
  <c r="HE165" i="3" s="1"/>
  <c r="HF165" i="3" s="1"/>
  <c r="HG165" i="3" s="1"/>
  <c r="HH165" i="3" s="1"/>
  <c r="HI165" i="3" s="1"/>
  <c r="HJ165" i="3" s="1"/>
  <c r="HK165" i="3" s="1"/>
  <c r="HL165" i="3" s="1"/>
  <c r="HM165" i="3" s="1"/>
  <c r="HN165" i="3" s="1"/>
  <c r="HO165" i="3" s="1"/>
  <c r="HP165" i="3" s="1"/>
  <c r="HQ165" i="3" s="1"/>
  <c r="HR165" i="3" s="1"/>
  <c r="HS165" i="3" s="1"/>
  <c r="HT165" i="3" s="1"/>
  <c r="HU165" i="3" s="1"/>
  <c r="HV165" i="3" s="1"/>
  <c r="HW165" i="3" s="1"/>
  <c r="HX165" i="3" s="1"/>
  <c r="HY165" i="3" s="1"/>
  <c r="HZ165" i="3" s="1"/>
  <c r="IA165" i="3" s="1"/>
  <c r="IB165" i="3" s="1"/>
  <c r="IC165" i="3" s="1"/>
  <c r="ID165" i="3" s="1"/>
  <c r="IE165" i="3" s="1"/>
  <c r="IF165" i="3" s="1"/>
  <c r="IG165" i="3" s="1"/>
  <c r="IH165" i="3" s="1"/>
  <c r="II165" i="3" s="1"/>
  <c r="IJ165" i="3" s="1"/>
  <c r="IK165" i="3" s="1"/>
  <c r="IL165" i="3" s="1"/>
  <c r="IM165" i="3" s="1"/>
  <c r="IN165" i="3" s="1"/>
  <c r="IO165" i="3" s="1"/>
  <c r="IP165" i="3" s="1"/>
  <c r="IQ165" i="3" s="1"/>
  <c r="IR165" i="3" s="1"/>
  <c r="IS165" i="3" s="1"/>
  <c r="IT165" i="3" s="1"/>
  <c r="IU165" i="3" s="1"/>
  <c r="IV165" i="3" s="1"/>
  <c r="IW165" i="3" s="1"/>
  <c r="IX165" i="3" s="1"/>
  <c r="IY165" i="3" s="1"/>
  <c r="IZ165" i="3" s="1"/>
  <c r="JA165" i="3" s="1"/>
  <c r="JB165" i="3" s="1"/>
  <c r="JC165" i="3" s="1"/>
  <c r="JD165" i="3" s="1"/>
  <c r="JE165" i="3" s="1"/>
  <c r="JF165" i="3" s="1"/>
  <c r="JG165" i="3" s="1"/>
  <c r="JH165" i="3" s="1"/>
  <c r="JI165" i="3" s="1"/>
  <c r="JJ165" i="3" s="1"/>
  <c r="JK165" i="3" s="1"/>
  <c r="JL165" i="3" s="1"/>
  <c r="JM165" i="3" s="1"/>
  <c r="JN165" i="3" s="1"/>
  <c r="JO165" i="3" s="1"/>
  <c r="JP165" i="3" s="1"/>
  <c r="JQ165" i="3" s="1"/>
  <c r="JR165" i="3" s="1"/>
  <c r="JS165" i="3" s="1"/>
  <c r="JT165" i="3" s="1"/>
  <c r="JU165" i="3" s="1"/>
  <c r="JV165" i="3" s="1"/>
  <c r="JW165" i="3" s="1"/>
  <c r="JX165" i="3" s="1"/>
  <c r="JY165" i="3" s="1"/>
  <c r="JZ165" i="3" s="1"/>
  <c r="KA165" i="3" s="1"/>
  <c r="KB165" i="3" s="1"/>
  <c r="KC165" i="3" s="1"/>
  <c r="KD165" i="3" s="1"/>
  <c r="KE165" i="3" s="1"/>
  <c r="KF165" i="3" s="1"/>
  <c r="KG165" i="3" s="1"/>
  <c r="KH165" i="3" s="1"/>
  <c r="KI165" i="3" s="1"/>
  <c r="KJ165" i="3" s="1"/>
  <c r="KK165" i="3" s="1"/>
  <c r="KL165" i="3" s="1"/>
  <c r="KM165" i="3" s="1"/>
  <c r="KN165" i="3" s="1"/>
  <c r="KO165" i="3" s="1"/>
  <c r="KP165" i="3" s="1"/>
  <c r="KQ165" i="3" s="1"/>
  <c r="KR165" i="3" s="1"/>
  <c r="KS165" i="3" s="1"/>
  <c r="KT165" i="3" s="1"/>
  <c r="KU165" i="3" s="1"/>
  <c r="KV165" i="3" s="1"/>
  <c r="E165" i="3"/>
  <c r="V164" i="3"/>
  <c r="W164" i="3" s="1"/>
  <c r="X164" i="3" s="1"/>
  <c r="Y164" i="3" s="1"/>
  <c r="Z164" i="3" s="1"/>
  <c r="AA164" i="3" s="1"/>
  <c r="AB164" i="3" s="1"/>
  <c r="AC164" i="3" s="1"/>
  <c r="AD164" i="3" s="1"/>
  <c r="AE164" i="3" s="1"/>
  <c r="AF164" i="3" s="1"/>
  <c r="AG164" i="3" s="1"/>
  <c r="AH164" i="3" s="1"/>
  <c r="AI164" i="3" s="1"/>
  <c r="AJ164" i="3" s="1"/>
  <c r="AK164" i="3" s="1"/>
  <c r="AL164" i="3" s="1"/>
  <c r="AM164" i="3" s="1"/>
  <c r="AN164" i="3" s="1"/>
  <c r="AO164" i="3" s="1"/>
  <c r="AP164" i="3" s="1"/>
  <c r="AQ164" i="3" s="1"/>
  <c r="AR164" i="3" s="1"/>
  <c r="AS164" i="3" s="1"/>
  <c r="AT164" i="3" s="1"/>
  <c r="AU164" i="3" s="1"/>
  <c r="AV164" i="3" s="1"/>
  <c r="AW164" i="3" s="1"/>
  <c r="AX164" i="3" s="1"/>
  <c r="AY164" i="3" s="1"/>
  <c r="AZ164" i="3" s="1"/>
  <c r="BA164" i="3" s="1"/>
  <c r="BB164" i="3" s="1"/>
  <c r="BC164" i="3" s="1"/>
  <c r="BD164" i="3" s="1"/>
  <c r="BE164" i="3" s="1"/>
  <c r="BF164" i="3" s="1"/>
  <c r="BG164" i="3" s="1"/>
  <c r="BH164" i="3" s="1"/>
  <c r="BI164" i="3" s="1"/>
  <c r="BJ164" i="3" s="1"/>
  <c r="BK164" i="3" s="1"/>
  <c r="BL164" i="3" s="1"/>
  <c r="BM164" i="3" s="1"/>
  <c r="BN164" i="3" s="1"/>
  <c r="BO164" i="3" s="1"/>
  <c r="BP164" i="3" s="1"/>
  <c r="BQ164" i="3" s="1"/>
  <c r="BR164" i="3" s="1"/>
  <c r="BS164" i="3" s="1"/>
  <c r="BT164" i="3" s="1"/>
  <c r="BU164" i="3" s="1"/>
  <c r="BV164" i="3" s="1"/>
  <c r="BW164" i="3" s="1"/>
  <c r="BX164" i="3" s="1"/>
  <c r="BY164" i="3" s="1"/>
  <c r="BZ164" i="3" s="1"/>
  <c r="CA164" i="3" s="1"/>
  <c r="CB164" i="3" s="1"/>
  <c r="CC164" i="3" s="1"/>
  <c r="CD164" i="3" s="1"/>
  <c r="CE164" i="3" s="1"/>
  <c r="CF164" i="3" s="1"/>
  <c r="CG164" i="3" s="1"/>
  <c r="CH164" i="3" s="1"/>
  <c r="CI164" i="3" s="1"/>
  <c r="CJ164" i="3" s="1"/>
  <c r="CK164" i="3" s="1"/>
  <c r="CL164" i="3" s="1"/>
  <c r="CM164" i="3" s="1"/>
  <c r="CN164" i="3" s="1"/>
  <c r="CO164" i="3" s="1"/>
  <c r="CP164" i="3" s="1"/>
  <c r="CQ164" i="3" s="1"/>
  <c r="CR164" i="3" s="1"/>
  <c r="CS164" i="3" s="1"/>
  <c r="CT164" i="3" s="1"/>
  <c r="CU164" i="3" s="1"/>
  <c r="CV164" i="3" s="1"/>
  <c r="CW164" i="3" s="1"/>
  <c r="CX164" i="3" s="1"/>
  <c r="CY164" i="3" s="1"/>
  <c r="CZ164" i="3" s="1"/>
  <c r="DA164" i="3" s="1"/>
  <c r="DB164" i="3" s="1"/>
  <c r="DC164" i="3" s="1"/>
  <c r="DD164" i="3" s="1"/>
  <c r="DE164" i="3" s="1"/>
  <c r="DF164" i="3" s="1"/>
  <c r="DG164" i="3" s="1"/>
  <c r="DH164" i="3" s="1"/>
  <c r="DI164" i="3" s="1"/>
  <c r="DJ164" i="3" s="1"/>
  <c r="DK164" i="3" s="1"/>
  <c r="DL164" i="3" s="1"/>
  <c r="DM164" i="3" s="1"/>
  <c r="DN164" i="3" s="1"/>
  <c r="DO164" i="3" s="1"/>
  <c r="DP164" i="3" s="1"/>
  <c r="DQ164" i="3" s="1"/>
  <c r="DR164" i="3" s="1"/>
  <c r="DS164" i="3" s="1"/>
  <c r="DT164" i="3" s="1"/>
  <c r="DU164" i="3" s="1"/>
  <c r="DV164" i="3" s="1"/>
  <c r="DW164" i="3" s="1"/>
  <c r="DX164" i="3" s="1"/>
  <c r="DY164" i="3" s="1"/>
  <c r="DZ164" i="3" s="1"/>
  <c r="EA164" i="3" s="1"/>
  <c r="EB164" i="3" s="1"/>
  <c r="EC164" i="3" s="1"/>
  <c r="ED164" i="3" s="1"/>
  <c r="EE164" i="3" s="1"/>
  <c r="EF164" i="3" s="1"/>
  <c r="EG164" i="3" s="1"/>
  <c r="EH164" i="3" s="1"/>
  <c r="EI164" i="3" s="1"/>
  <c r="EJ164" i="3" s="1"/>
  <c r="EK164" i="3" s="1"/>
  <c r="EL164" i="3" s="1"/>
  <c r="EM164" i="3" s="1"/>
  <c r="EN164" i="3" s="1"/>
  <c r="EO164" i="3" s="1"/>
  <c r="EP164" i="3" s="1"/>
  <c r="EQ164" i="3" s="1"/>
  <c r="ER164" i="3" s="1"/>
  <c r="ES164" i="3" s="1"/>
  <c r="ET164" i="3" s="1"/>
  <c r="EU164" i="3" s="1"/>
  <c r="EV164" i="3" s="1"/>
  <c r="EW164" i="3" s="1"/>
  <c r="EX164" i="3" s="1"/>
  <c r="EY164" i="3" s="1"/>
  <c r="EZ164" i="3" s="1"/>
  <c r="FA164" i="3" s="1"/>
  <c r="FB164" i="3" s="1"/>
  <c r="FC164" i="3" s="1"/>
  <c r="FD164" i="3" s="1"/>
  <c r="FE164" i="3" s="1"/>
  <c r="FF164" i="3" s="1"/>
  <c r="FG164" i="3" s="1"/>
  <c r="FH164" i="3" s="1"/>
  <c r="FI164" i="3" s="1"/>
  <c r="FJ164" i="3" s="1"/>
  <c r="FK164" i="3" s="1"/>
  <c r="FL164" i="3" s="1"/>
  <c r="FM164" i="3" s="1"/>
  <c r="FN164" i="3" s="1"/>
  <c r="FO164" i="3" s="1"/>
  <c r="FP164" i="3" s="1"/>
  <c r="FQ164" i="3" s="1"/>
  <c r="FR164" i="3" s="1"/>
  <c r="FS164" i="3" s="1"/>
  <c r="FT164" i="3" s="1"/>
  <c r="FU164" i="3" s="1"/>
  <c r="FV164" i="3" s="1"/>
  <c r="FW164" i="3" s="1"/>
  <c r="FX164" i="3" s="1"/>
  <c r="FY164" i="3" s="1"/>
  <c r="FZ164" i="3" s="1"/>
  <c r="GA164" i="3" s="1"/>
  <c r="GB164" i="3" s="1"/>
  <c r="GC164" i="3" s="1"/>
  <c r="GD164" i="3" s="1"/>
  <c r="GE164" i="3" s="1"/>
  <c r="GF164" i="3" s="1"/>
  <c r="GG164" i="3" s="1"/>
  <c r="GH164" i="3" s="1"/>
  <c r="GI164" i="3" s="1"/>
  <c r="GJ164" i="3" s="1"/>
  <c r="GK164" i="3" s="1"/>
  <c r="GL164" i="3" s="1"/>
  <c r="GM164" i="3" s="1"/>
  <c r="GN164" i="3" s="1"/>
  <c r="GO164" i="3" s="1"/>
  <c r="GP164" i="3" s="1"/>
  <c r="GQ164" i="3" s="1"/>
  <c r="GR164" i="3" s="1"/>
  <c r="GS164" i="3" s="1"/>
  <c r="GT164" i="3" s="1"/>
  <c r="GU164" i="3" s="1"/>
  <c r="GV164" i="3" s="1"/>
  <c r="GW164" i="3" s="1"/>
  <c r="GX164" i="3" s="1"/>
  <c r="GY164" i="3" s="1"/>
  <c r="GZ164" i="3" s="1"/>
  <c r="HA164" i="3" s="1"/>
  <c r="HB164" i="3" s="1"/>
  <c r="HC164" i="3" s="1"/>
  <c r="HD164" i="3" s="1"/>
  <c r="HE164" i="3" s="1"/>
  <c r="HF164" i="3" s="1"/>
  <c r="HG164" i="3" s="1"/>
  <c r="HH164" i="3" s="1"/>
  <c r="HI164" i="3" s="1"/>
  <c r="HJ164" i="3" s="1"/>
  <c r="HK164" i="3" s="1"/>
  <c r="HL164" i="3" s="1"/>
  <c r="HM164" i="3" s="1"/>
  <c r="HN164" i="3" s="1"/>
  <c r="HO164" i="3" s="1"/>
  <c r="HP164" i="3" s="1"/>
  <c r="HQ164" i="3" s="1"/>
  <c r="HR164" i="3" s="1"/>
  <c r="HS164" i="3" s="1"/>
  <c r="HT164" i="3" s="1"/>
  <c r="HU164" i="3" s="1"/>
  <c r="HV164" i="3" s="1"/>
  <c r="HW164" i="3" s="1"/>
  <c r="HX164" i="3" s="1"/>
  <c r="HY164" i="3" s="1"/>
  <c r="HZ164" i="3" s="1"/>
  <c r="IA164" i="3" s="1"/>
  <c r="IB164" i="3" s="1"/>
  <c r="IC164" i="3" s="1"/>
  <c r="ID164" i="3" s="1"/>
  <c r="IE164" i="3" s="1"/>
  <c r="IF164" i="3" s="1"/>
  <c r="IG164" i="3" s="1"/>
  <c r="IH164" i="3" s="1"/>
  <c r="II164" i="3" s="1"/>
  <c r="IJ164" i="3" s="1"/>
  <c r="IK164" i="3" s="1"/>
  <c r="IL164" i="3" s="1"/>
  <c r="IM164" i="3" s="1"/>
  <c r="IN164" i="3" s="1"/>
  <c r="IO164" i="3" s="1"/>
  <c r="IP164" i="3" s="1"/>
  <c r="IQ164" i="3" s="1"/>
  <c r="IR164" i="3" s="1"/>
  <c r="IS164" i="3" s="1"/>
  <c r="IT164" i="3" s="1"/>
  <c r="IU164" i="3" s="1"/>
  <c r="IV164" i="3" s="1"/>
  <c r="IW164" i="3" s="1"/>
  <c r="IX164" i="3" s="1"/>
  <c r="IY164" i="3" s="1"/>
  <c r="IZ164" i="3" s="1"/>
  <c r="JA164" i="3" s="1"/>
  <c r="JB164" i="3" s="1"/>
  <c r="JC164" i="3" s="1"/>
  <c r="JD164" i="3" s="1"/>
  <c r="JE164" i="3" s="1"/>
  <c r="JF164" i="3" s="1"/>
  <c r="JG164" i="3" s="1"/>
  <c r="JH164" i="3" s="1"/>
  <c r="JI164" i="3" s="1"/>
  <c r="JJ164" i="3" s="1"/>
  <c r="JK164" i="3" s="1"/>
  <c r="JL164" i="3" s="1"/>
  <c r="JM164" i="3" s="1"/>
  <c r="JN164" i="3" s="1"/>
  <c r="JO164" i="3" s="1"/>
  <c r="JP164" i="3" s="1"/>
  <c r="JQ164" i="3" s="1"/>
  <c r="JR164" i="3" s="1"/>
  <c r="JS164" i="3" s="1"/>
  <c r="JT164" i="3" s="1"/>
  <c r="JU164" i="3" s="1"/>
  <c r="JV164" i="3" s="1"/>
  <c r="JW164" i="3" s="1"/>
  <c r="JX164" i="3" s="1"/>
  <c r="JY164" i="3" s="1"/>
  <c r="JZ164" i="3" s="1"/>
  <c r="KA164" i="3" s="1"/>
  <c r="KB164" i="3" s="1"/>
  <c r="KC164" i="3" s="1"/>
  <c r="KD164" i="3" s="1"/>
  <c r="KE164" i="3" s="1"/>
  <c r="KF164" i="3" s="1"/>
  <c r="KG164" i="3" s="1"/>
  <c r="KH164" i="3" s="1"/>
  <c r="KI164" i="3" s="1"/>
  <c r="KJ164" i="3" s="1"/>
  <c r="KK164" i="3" s="1"/>
  <c r="KL164" i="3" s="1"/>
  <c r="KM164" i="3" s="1"/>
  <c r="KN164" i="3" s="1"/>
  <c r="KO164" i="3" s="1"/>
  <c r="KP164" i="3" s="1"/>
  <c r="KQ164" i="3" s="1"/>
  <c r="KR164" i="3" s="1"/>
  <c r="KS164" i="3" s="1"/>
  <c r="KT164" i="3" s="1"/>
  <c r="KU164" i="3" s="1"/>
  <c r="KV164" i="3" s="1"/>
  <c r="E164" i="3"/>
  <c r="V163" i="3"/>
  <c r="W163" i="3" s="1"/>
  <c r="X163" i="3" s="1"/>
  <c r="Y163" i="3" s="1"/>
  <c r="Z163" i="3" s="1"/>
  <c r="AA163" i="3" s="1"/>
  <c r="AB163" i="3" s="1"/>
  <c r="AC163" i="3" s="1"/>
  <c r="AD163" i="3" s="1"/>
  <c r="AE163" i="3" s="1"/>
  <c r="AF163" i="3" s="1"/>
  <c r="AG163" i="3" s="1"/>
  <c r="AH163" i="3" s="1"/>
  <c r="AI163" i="3" s="1"/>
  <c r="AJ163" i="3" s="1"/>
  <c r="AK163" i="3" s="1"/>
  <c r="AL163" i="3" s="1"/>
  <c r="AM163" i="3" s="1"/>
  <c r="AN163" i="3" s="1"/>
  <c r="AO163" i="3" s="1"/>
  <c r="AP163" i="3" s="1"/>
  <c r="AQ163" i="3" s="1"/>
  <c r="AR163" i="3" s="1"/>
  <c r="AS163" i="3" s="1"/>
  <c r="AT163" i="3" s="1"/>
  <c r="AU163" i="3" s="1"/>
  <c r="AV163" i="3" s="1"/>
  <c r="AW163" i="3" s="1"/>
  <c r="AX163" i="3" s="1"/>
  <c r="AY163" i="3" s="1"/>
  <c r="AZ163" i="3" s="1"/>
  <c r="BA163" i="3" s="1"/>
  <c r="BB163" i="3" s="1"/>
  <c r="BC163" i="3" s="1"/>
  <c r="BD163" i="3" s="1"/>
  <c r="BE163" i="3" s="1"/>
  <c r="BF163" i="3" s="1"/>
  <c r="BG163" i="3" s="1"/>
  <c r="BH163" i="3" s="1"/>
  <c r="BI163" i="3" s="1"/>
  <c r="BJ163" i="3" s="1"/>
  <c r="BK163" i="3" s="1"/>
  <c r="BL163" i="3" s="1"/>
  <c r="BM163" i="3" s="1"/>
  <c r="BN163" i="3" s="1"/>
  <c r="BO163" i="3" s="1"/>
  <c r="BP163" i="3" s="1"/>
  <c r="BQ163" i="3" s="1"/>
  <c r="BR163" i="3" s="1"/>
  <c r="BS163" i="3" s="1"/>
  <c r="BT163" i="3" s="1"/>
  <c r="BU163" i="3" s="1"/>
  <c r="BV163" i="3" s="1"/>
  <c r="BW163" i="3" s="1"/>
  <c r="BX163" i="3" s="1"/>
  <c r="BY163" i="3" s="1"/>
  <c r="BZ163" i="3" s="1"/>
  <c r="CA163" i="3" s="1"/>
  <c r="CB163" i="3" s="1"/>
  <c r="CC163" i="3" s="1"/>
  <c r="CD163" i="3" s="1"/>
  <c r="CE163" i="3" s="1"/>
  <c r="CF163" i="3" s="1"/>
  <c r="CG163" i="3" s="1"/>
  <c r="CH163" i="3" s="1"/>
  <c r="CI163" i="3" s="1"/>
  <c r="CJ163" i="3" s="1"/>
  <c r="CK163" i="3" s="1"/>
  <c r="CL163" i="3" s="1"/>
  <c r="CM163" i="3" s="1"/>
  <c r="CN163" i="3" s="1"/>
  <c r="CO163" i="3" s="1"/>
  <c r="CP163" i="3" s="1"/>
  <c r="CQ163" i="3" s="1"/>
  <c r="CR163" i="3" s="1"/>
  <c r="CS163" i="3" s="1"/>
  <c r="CT163" i="3" s="1"/>
  <c r="CU163" i="3" s="1"/>
  <c r="CV163" i="3" s="1"/>
  <c r="CW163" i="3" s="1"/>
  <c r="CX163" i="3" s="1"/>
  <c r="CY163" i="3" s="1"/>
  <c r="CZ163" i="3" s="1"/>
  <c r="DA163" i="3" s="1"/>
  <c r="DB163" i="3" s="1"/>
  <c r="DC163" i="3" s="1"/>
  <c r="DD163" i="3" s="1"/>
  <c r="DE163" i="3" s="1"/>
  <c r="DF163" i="3" s="1"/>
  <c r="DG163" i="3" s="1"/>
  <c r="DH163" i="3" s="1"/>
  <c r="DI163" i="3" s="1"/>
  <c r="DJ163" i="3" s="1"/>
  <c r="DK163" i="3" s="1"/>
  <c r="DL163" i="3" s="1"/>
  <c r="DM163" i="3" s="1"/>
  <c r="DN163" i="3" s="1"/>
  <c r="DO163" i="3" s="1"/>
  <c r="DP163" i="3" s="1"/>
  <c r="DQ163" i="3" s="1"/>
  <c r="DR163" i="3" s="1"/>
  <c r="DS163" i="3" s="1"/>
  <c r="DT163" i="3" s="1"/>
  <c r="DU163" i="3" s="1"/>
  <c r="DV163" i="3" s="1"/>
  <c r="DW163" i="3" s="1"/>
  <c r="DX163" i="3" s="1"/>
  <c r="DY163" i="3" s="1"/>
  <c r="DZ163" i="3" s="1"/>
  <c r="EA163" i="3" s="1"/>
  <c r="EB163" i="3" s="1"/>
  <c r="EC163" i="3" s="1"/>
  <c r="ED163" i="3" s="1"/>
  <c r="EE163" i="3" s="1"/>
  <c r="EF163" i="3" s="1"/>
  <c r="EG163" i="3" s="1"/>
  <c r="EH163" i="3" s="1"/>
  <c r="EI163" i="3" s="1"/>
  <c r="EJ163" i="3" s="1"/>
  <c r="EK163" i="3" s="1"/>
  <c r="EL163" i="3" s="1"/>
  <c r="EM163" i="3" s="1"/>
  <c r="EN163" i="3" s="1"/>
  <c r="EO163" i="3" s="1"/>
  <c r="EP163" i="3" s="1"/>
  <c r="EQ163" i="3" s="1"/>
  <c r="ER163" i="3" s="1"/>
  <c r="ES163" i="3" s="1"/>
  <c r="ET163" i="3" s="1"/>
  <c r="EU163" i="3" s="1"/>
  <c r="EV163" i="3" s="1"/>
  <c r="EW163" i="3" s="1"/>
  <c r="EX163" i="3" s="1"/>
  <c r="EY163" i="3" s="1"/>
  <c r="EZ163" i="3" s="1"/>
  <c r="FA163" i="3" s="1"/>
  <c r="FB163" i="3" s="1"/>
  <c r="FC163" i="3" s="1"/>
  <c r="FD163" i="3" s="1"/>
  <c r="FE163" i="3" s="1"/>
  <c r="FF163" i="3" s="1"/>
  <c r="FG163" i="3" s="1"/>
  <c r="FH163" i="3" s="1"/>
  <c r="FI163" i="3" s="1"/>
  <c r="FJ163" i="3" s="1"/>
  <c r="FK163" i="3" s="1"/>
  <c r="FL163" i="3" s="1"/>
  <c r="FM163" i="3" s="1"/>
  <c r="FN163" i="3" s="1"/>
  <c r="FO163" i="3" s="1"/>
  <c r="FP163" i="3" s="1"/>
  <c r="FQ163" i="3" s="1"/>
  <c r="FR163" i="3" s="1"/>
  <c r="FS163" i="3" s="1"/>
  <c r="FT163" i="3" s="1"/>
  <c r="FU163" i="3" s="1"/>
  <c r="FV163" i="3" s="1"/>
  <c r="FW163" i="3" s="1"/>
  <c r="FX163" i="3" s="1"/>
  <c r="FY163" i="3" s="1"/>
  <c r="FZ163" i="3" s="1"/>
  <c r="GA163" i="3" s="1"/>
  <c r="GB163" i="3" s="1"/>
  <c r="GC163" i="3" s="1"/>
  <c r="GD163" i="3" s="1"/>
  <c r="GE163" i="3" s="1"/>
  <c r="GF163" i="3" s="1"/>
  <c r="GG163" i="3" s="1"/>
  <c r="GH163" i="3" s="1"/>
  <c r="GI163" i="3" s="1"/>
  <c r="GJ163" i="3" s="1"/>
  <c r="GK163" i="3" s="1"/>
  <c r="GL163" i="3" s="1"/>
  <c r="GM163" i="3" s="1"/>
  <c r="GN163" i="3" s="1"/>
  <c r="GO163" i="3" s="1"/>
  <c r="GP163" i="3" s="1"/>
  <c r="GQ163" i="3" s="1"/>
  <c r="GR163" i="3" s="1"/>
  <c r="GS163" i="3" s="1"/>
  <c r="GT163" i="3" s="1"/>
  <c r="GU163" i="3" s="1"/>
  <c r="GV163" i="3" s="1"/>
  <c r="GW163" i="3" s="1"/>
  <c r="GX163" i="3" s="1"/>
  <c r="GY163" i="3" s="1"/>
  <c r="GZ163" i="3" s="1"/>
  <c r="HA163" i="3" s="1"/>
  <c r="HB163" i="3" s="1"/>
  <c r="HC163" i="3" s="1"/>
  <c r="HD163" i="3" s="1"/>
  <c r="HE163" i="3" s="1"/>
  <c r="HF163" i="3" s="1"/>
  <c r="HG163" i="3" s="1"/>
  <c r="HH163" i="3" s="1"/>
  <c r="HI163" i="3" s="1"/>
  <c r="HJ163" i="3" s="1"/>
  <c r="HK163" i="3" s="1"/>
  <c r="HL163" i="3" s="1"/>
  <c r="HM163" i="3" s="1"/>
  <c r="HN163" i="3" s="1"/>
  <c r="HO163" i="3" s="1"/>
  <c r="HP163" i="3" s="1"/>
  <c r="HQ163" i="3" s="1"/>
  <c r="HR163" i="3" s="1"/>
  <c r="HS163" i="3" s="1"/>
  <c r="HT163" i="3" s="1"/>
  <c r="HU163" i="3" s="1"/>
  <c r="HV163" i="3" s="1"/>
  <c r="HW163" i="3" s="1"/>
  <c r="HX163" i="3" s="1"/>
  <c r="HY163" i="3" s="1"/>
  <c r="HZ163" i="3" s="1"/>
  <c r="IA163" i="3" s="1"/>
  <c r="IB163" i="3" s="1"/>
  <c r="IC163" i="3" s="1"/>
  <c r="ID163" i="3" s="1"/>
  <c r="IE163" i="3" s="1"/>
  <c r="IF163" i="3" s="1"/>
  <c r="IG163" i="3" s="1"/>
  <c r="IH163" i="3" s="1"/>
  <c r="II163" i="3" s="1"/>
  <c r="IJ163" i="3" s="1"/>
  <c r="IK163" i="3" s="1"/>
  <c r="IL163" i="3" s="1"/>
  <c r="IM163" i="3" s="1"/>
  <c r="IN163" i="3" s="1"/>
  <c r="IO163" i="3" s="1"/>
  <c r="IP163" i="3" s="1"/>
  <c r="IQ163" i="3" s="1"/>
  <c r="IR163" i="3" s="1"/>
  <c r="IS163" i="3" s="1"/>
  <c r="IT163" i="3" s="1"/>
  <c r="IU163" i="3" s="1"/>
  <c r="IV163" i="3" s="1"/>
  <c r="IW163" i="3" s="1"/>
  <c r="IX163" i="3" s="1"/>
  <c r="IY163" i="3" s="1"/>
  <c r="IZ163" i="3" s="1"/>
  <c r="JA163" i="3" s="1"/>
  <c r="JB163" i="3" s="1"/>
  <c r="JC163" i="3" s="1"/>
  <c r="JD163" i="3" s="1"/>
  <c r="JE163" i="3" s="1"/>
  <c r="JF163" i="3" s="1"/>
  <c r="JG163" i="3" s="1"/>
  <c r="JH163" i="3" s="1"/>
  <c r="JI163" i="3" s="1"/>
  <c r="JJ163" i="3" s="1"/>
  <c r="JK163" i="3" s="1"/>
  <c r="JL163" i="3" s="1"/>
  <c r="JM163" i="3" s="1"/>
  <c r="JN163" i="3" s="1"/>
  <c r="JO163" i="3" s="1"/>
  <c r="JP163" i="3" s="1"/>
  <c r="JQ163" i="3" s="1"/>
  <c r="JR163" i="3" s="1"/>
  <c r="JS163" i="3" s="1"/>
  <c r="JT163" i="3" s="1"/>
  <c r="JU163" i="3" s="1"/>
  <c r="JV163" i="3" s="1"/>
  <c r="JW163" i="3" s="1"/>
  <c r="JX163" i="3" s="1"/>
  <c r="JY163" i="3" s="1"/>
  <c r="JZ163" i="3" s="1"/>
  <c r="KA163" i="3" s="1"/>
  <c r="KB163" i="3" s="1"/>
  <c r="KC163" i="3" s="1"/>
  <c r="KD163" i="3" s="1"/>
  <c r="KE163" i="3" s="1"/>
  <c r="KF163" i="3" s="1"/>
  <c r="KG163" i="3" s="1"/>
  <c r="KH163" i="3" s="1"/>
  <c r="KI163" i="3" s="1"/>
  <c r="KJ163" i="3" s="1"/>
  <c r="KK163" i="3" s="1"/>
  <c r="KL163" i="3" s="1"/>
  <c r="KM163" i="3" s="1"/>
  <c r="KN163" i="3" s="1"/>
  <c r="KO163" i="3" s="1"/>
  <c r="KP163" i="3" s="1"/>
  <c r="KQ163" i="3" s="1"/>
  <c r="KR163" i="3" s="1"/>
  <c r="KS163" i="3" s="1"/>
  <c r="KT163" i="3" s="1"/>
  <c r="KU163" i="3" s="1"/>
  <c r="KV163" i="3" s="1"/>
  <c r="E163" i="3"/>
  <c r="V162" i="3"/>
  <c r="W162" i="3" s="1"/>
  <c r="X162" i="3" s="1"/>
  <c r="Y162" i="3" s="1"/>
  <c r="Z162" i="3" s="1"/>
  <c r="AA162" i="3" s="1"/>
  <c r="AB162" i="3" s="1"/>
  <c r="AC162" i="3" s="1"/>
  <c r="AD162" i="3" s="1"/>
  <c r="AE162" i="3" s="1"/>
  <c r="AF162" i="3" s="1"/>
  <c r="AG162" i="3" s="1"/>
  <c r="AH162" i="3" s="1"/>
  <c r="AI162" i="3" s="1"/>
  <c r="AJ162" i="3" s="1"/>
  <c r="AK162" i="3" s="1"/>
  <c r="AL162" i="3" s="1"/>
  <c r="AM162" i="3" s="1"/>
  <c r="AN162" i="3" s="1"/>
  <c r="AO162" i="3" s="1"/>
  <c r="AP162" i="3" s="1"/>
  <c r="AQ162" i="3" s="1"/>
  <c r="AR162" i="3" s="1"/>
  <c r="AS162" i="3" s="1"/>
  <c r="AT162" i="3" s="1"/>
  <c r="AU162" i="3" s="1"/>
  <c r="AV162" i="3" s="1"/>
  <c r="AW162" i="3" s="1"/>
  <c r="AX162" i="3" s="1"/>
  <c r="AY162" i="3" s="1"/>
  <c r="AZ162" i="3" s="1"/>
  <c r="BA162" i="3" s="1"/>
  <c r="BB162" i="3" s="1"/>
  <c r="BC162" i="3" s="1"/>
  <c r="BD162" i="3" s="1"/>
  <c r="BE162" i="3" s="1"/>
  <c r="BF162" i="3" s="1"/>
  <c r="BG162" i="3" s="1"/>
  <c r="BH162" i="3" s="1"/>
  <c r="BI162" i="3" s="1"/>
  <c r="BJ162" i="3" s="1"/>
  <c r="BK162" i="3" s="1"/>
  <c r="BL162" i="3" s="1"/>
  <c r="BM162" i="3" s="1"/>
  <c r="BN162" i="3" s="1"/>
  <c r="BO162" i="3" s="1"/>
  <c r="BP162" i="3" s="1"/>
  <c r="BQ162" i="3" s="1"/>
  <c r="BR162" i="3" s="1"/>
  <c r="BS162" i="3" s="1"/>
  <c r="BT162" i="3" s="1"/>
  <c r="BU162" i="3" s="1"/>
  <c r="BV162" i="3" s="1"/>
  <c r="BW162" i="3" s="1"/>
  <c r="BX162" i="3" s="1"/>
  <c r="BY162" i="3" s="1"/>
  <c r="BZ162" i="3" s="1"/>
  <c r="CA162" i="3" s="1"/>
  <c r="CB162" i="3" s="1"/>
  <c r="CC162" i="3" s="1"/>
  <c r="CD162" i="3" s="1"/>
  <c r="CE162" i="3" s="1"/>
  <c r="CF162" i="3" s="1"/>
  <c r="CG162" i="3" s="1"/>
  <c r="CH162" i="3" s="1"/>
  <c r="CI162" i="3" s="1"/>
  <c r="CJ162" i="3" s="1"/>
  <c r="CK162" i="3" s="1"/>
  <c r="CL162" i="3" s="1"/>
  <c r="CM162" i="3" s="1"/>
  <c r="CN162" i="3" s="1"/>
  <c r="CO162" i="3" s="1"/>
  <c r="CP162" i="3" s="1"/>
  <c r="CQ162" i="3" s="1"/>
  <c r="CR162" i="3" s="1"/>
  <c r="CS162" i="3" s="1"/>
  <c r="CT162" i="3" s="1"/>
  <c r="CU162" i="3" s="1"/>
  <c r="CV162" i="3" s="1"/>
  <c r="CW162" i="3" s="1"/>
  <c r="CX162" i="3" s="1"/>
  <c r="CY162" i="3" s="1"/>
  <c r="CZ162" i="3" s="1"/>
  <c r="DA162" i="3" s="1"/>
  <c r="DB162" i="3" s="1"/>
  <c r="DC162" i="3" s="1"/>
  <c r="DD162" i="3" s="1"/>
  <c r="DE162" i="3" s="1"/>
  <c r="DF162" i="3" s="1"/>
  <c r="DG162" i="3" s="1"/>
  <c r="DH162" i="3" s="1"/>
  <c r="DI162" i="3" s="1"/>
  <c r="DJ162" i="3" s="1"/>
  <c r="DK162" i="3" s="1"/>
  <c r="DL162" i="3" s="1"/>
  <c r="DM162" i="3" s="1"/>
  <c r="DN162" i="3" s="1"/>
  <c r="DO162" i="3" s="1"/>
  <c r="DP162" i="3" s="1"/>
  <c r="DQ162" i="3" s="1"/>
  <c r="DR162" i="3" s="1"/>
  <c r="DS162" i="3" s="1"/>
  <c r="DT162" i="3" s="1"/>
  <c r="DU162" i="3" s="1"/>
  <c r="DV162" i="3" s="1"/>
  <c r="DW162" i="3" s="1"/>
  <c r="DX162" i="3" s="1"/>
  <c r="DY162" i="3" s="1"/>
  <c r="DZ162" i="3" s="1"/>
  <c r="EA162" i="3" s="1"/>
  <c r="EB162" i="3" s="1"/>
  <c r="EC162" i="3" s="1"/>
  <c r="ED162" i="3" s="1"/>
  <c r="EE162" i="3" s="1"/>
  <c r="EF162" i="3" s="1"/>
  <c r="EG162" i="3" s="1"/>
  <c r="EH162" i="3" s="1"/>
  <c r="EI162" i="3" s="1"/>
  <c r="EJ162" i="3" s="1"/>
  <c r="EK162" i="3" s="1"/>
  <c r="EL162" i="3" s="1"/>
  <c r="EM162" i="3" s="1"/>
  <c r="EN162" i="3" s="1"/>
  <c r="EO162" i="3" s="1"/>
  <c r="EP162" i="3" s="1"/>
  <c r="EQ162" i="3" s="1"/>
  <c r="ER162" i="3" s="1"/>
  <c r="ES162" i="3" s="1"/>
  <c r="ET162" i="3" s="1"/>
  <c r="EU162" i="3" s="1"/>
  <c r="EV162" i="3" s="1"/>
  <c r="EW162" i="3" s="1"/>
  <c r="EX162" i="3" s="1"/>
  <c r="EY162" i="3" s="1"/>
  <c r="EZ162" i="3" s="1"/>
  <c r="FA162" i="3" s="1"/>
  <c r="FB162" i="3" s="1"/>
  <c r="FC162" i="3" s="1"/>
  <c r="FD162" i="3" s="1"/>
  <c r="FE162" i="3" s="1"/>
  <c r="FF162" i="3" s="1"/>
  <c r="FG162" i="3" s="1"/>
  <c r="FH162" i="3" s="1"/>
  <c r="FI162" i="3" s="1"/>
  <c r="FJ162" i="3" s="1"/>
  <c r="FK162" i="3" s="1"/>
  <c r="FL162" i="3" s="1"/>
  <c r="FM162" i="3" s="1"/>
  <c r="FN162" i="3" s="1"/>
  <c r="FO162" i="3" s="1"/>
  <c r="FP162" i="3" s="1"/>
  <c r="FQ162" i="3" s="1"/>
  <c r="FR162" i="3" s="1"/>
  <c r="FS162" i="3" s="1"/>
  <c r="FT162" i="3" s="1"/>
  <c r="FU162" i="3" s="1"/>
  <c r="FV162" i="3" s="1"/>
  <c r="FW162" i="3" s="1"/>
  <c r="FX162" i="3" s="1"/>
  <c r="FY162" i="3" s="1"/>
  <c r="FZ162" i="3" s="1"/>
  <c r="GA162" i="3" s="1"/>
  <c r="GB162" i="3" s="1"/>
  <c r="GC162" i="3" s="1"/>
  <c r="GD162" i="3" s="1"/>
  <c r="GE162" i="3" s="1"/>
  <c r="GF162" i="3" s="1"/>
  <c r="GG162" i="3" s="1"/>
  <c r="GH162" i="3" s="1"/>
  <c r="GI162" i="3" s="1"/>
  <c r="GJ162" i="3" s="1"/>
  <c r="GK162" i="3" s="1"/>
  <c r="GL162" i="3" s="1"/>
  <c r="GM162" i="3" s="1"/>
  <c r="GN162" i="3" s="1"/>
  <c r="GO162" i="3" s="1"/>
  <c r="GP162" i="3" s="1"/>
  <c r="GQ162" i="3" s="1"/>
  <c r="GR162" i="3" s="1"/>
  <c r="GS162" i="3" s="1"/>
  <c r="GT162" i="3" s="1"/>
  <c r="GU162" i="3" s="1"/>
  <c r="GV162" i="3" s="1"/>
  <c r="GW162" i="3" s="1"/>
  <c r="GX162" i="3" s="1"/>
  <c r="GY162" i="3" s="1"/>
  <c r="GZ162" i="3" s="1"/>
  <c r="HA162" i="3" s="1"/>
  <c r="HB162" i="3" s="1"/>
  <c r="HC162" i="3" s="1"/>
  <c r="HD162" i="3" s="1"/>
  <c r="HE162" i="3" s="1"/>
  <c r="HF162" i="3" s="1"/>
  <c r="HG162" i="3" s="1"/>
  <c r="HH162" i="3" s="1"/>
  <c r="HI162" i="3" s="1"/>
  <c r="HJ162" i="3" s="1"/>
  <c r="HK162" i="3" s="1"/>
  <c r="HL162" i="3" s="1"/>
  <c r="HM162" i="3" s="1"/>
  <c r="HN162" i="3" s="1"/>
  <c r="HO162" i="3" s="1"/>
  <c r="HP162" i="3" s="1"/>
  <c r="HQ162" i="3" s="1"/>
  <c r="HR162" i="3" s="1"/>
  <c r="HS162" i="3" s="1"/>
  <c r="HT162" i="3" s="1"/>
  <c r="HU162" i="3" s="1"/>
  <c r="HV162" i="3" s="1"/>
  <c r="HW162" i="3" s="1"/>
  <c r="HX162" i="3" s="1"/>
  <c r="HY162" i="3" s="1"/>
  <c r="HZ162" i="3" s="1"/>
  <c r="IA162" i="3" s="1"/>
  <c r="IB162" i="3" s="1"/>
  <c r="IC162" i="3" s="1"/>
  <c r="ID162" i="3" s="1"/>
  <c r="IE162" i="3" s="1"/>
  <c r="IF162" i="3" s="1"/>
  <c r="IG162" i="3" s="1"/>
  <c r="IH162" i="3" s="1"/>
  <c r="II162" i="3" s="1"/>
  <c r="IJ162" i="3" s="1"/>
  <c r="IK162" i="3" s="1"/>
  <c r="IL162" i="3" s="1"/>
  <c r="IM162" i="3" s="1"/>
  <c r="IN162" i="3" s="1"/>
  <c r="IO162" i="3" s="1"/>
  <c r="IP162" i="3" s="1"/>
  <c r="IQ162" i="3" s="1"/>
  <c r="IR162" i="3" s="1"/>
  <c r="IS162" i="3" s="1"/>
  <c r="IT162" i="3" s="1"/>
  <c r="IU162" i="3" s="1"/>
  <c r="IV162" i="3" s="1"/>
  <c r="IW162" i="3" s="1"/>
  <c r="IX162" i="3" s="1"/>
  <c r="IY162" i="3" s="1"/>
  <c r="IZ162" i="3" s="1"/>
  <c r="JA162" i="3" s="1"/>
  <c r="JB162" i="3" s="1"/>
  <c r="JC162" i="3" s="1"/>
  <c r="JD162" i="3" s="1"/>
  <c r="JE162" i="3" s="1"/>
  <c r="JF162" i="3" s="1"/>
  <c r="JG162" i="3" s="1"/>
  <c r="JH162" i="3" s="1"/>
  <c r="JI162" i="3" s="1"/>
  <c r="JJ162" i="3" s="1"/>
  <c r="JK162" i="3" s="1"/>
  <c r="JL162" i="3" s="1"/>
  <c r="JM162" i="3" s="1"/>
  <c r="JN162" i="3" s="1"/>
  <c r="JO162" i="3" s="1"/>
  <c r="JP162" i="3" s="1"/>
  <c r="JQ162" i="3" s="1"/>
  <c r="JR162" i="3" s="1"/>
  <c r="JS162" i="3" s="1"/>
  <c r="JT162" i="3" s="1"/>
  <c r="JU162" i="3" s="1"/>
  <c r="JV162" i="3" s="1"/>
  <c r="JW162" i="3" s="1"/>
  <c r="JX162" i="3" s="1"/>
  <c r="JY162" i="3" s="1"/>
  <c r="JZ162" i="3" s="1"/>
  <c r="KA162" i="3" s="1"/>
  <c r="KB162" i="3" s="1"/>
  <c r="KC162" i="3" s="1"/>
  <c r="KD162" i="3" s="1"/>
  <c r="KE162" i="3" s="1"/>
  <c r="KF162" i="3" s="1"/>
  <c r="KG162" i="3" s="1"/>
  <c r="KH162" i="3" s="1"/>
  <c r="KI162" i="3" s="1"/>
  <c r="KJ162" i="3" s="1"/>
  <c r="KK162" i="3" s="1"/>
  <c r="KL162" i="3" s="1"/>
  <c r="KM162" i="3" s="1"/>
  <c r="KN162" i="3" s="1"/>
  <c r="KO162" i="3" s="1"/>
  <c r="KP162" i="3" s="1"/>
  <c r="KQ162" i="3" s="1"/>
  <c r="KR162" i="3" s="1"/>
  <c r="KS162" i="3" s="1"/>
  <c r="KT162" i="3" s="1"/>
  <c r="KU162" i="3" s="1"/>
  <c r="KV162" i="3" s="1"/>
  <c r="E162" i="3"/>
  <c r="V161" i="3"/>
  <c r="W161" i="3" s="1"/>
  <c r="X161" i="3" s="1"/>
  <c r="Y161" i="3" s="1"/>
  <c r="Z161" i="3" s="1"/>
  <c r="AA161" i="3" s="1"/>
  <c r="AB161" i="3" s="1"/>
  <c r="AC161" i="3" s="1"/>
  <c r="AD161" i="3" s="1"/>
  <c r="AE161" i="3" s="1"/>
  <c r="AF161" i="3" s="1"/>
  <c r="AG161" i="3" s="1"/>
  <c r="AH161" i="3" s="1"/>
  <c r="AI161" i="3" s="1"/>
  <c r="AJ161" i="3" s="1"/>
  <c r="AK161" i="3" s="1"/>
  <c r="AL161" i="3" s="1"/>
  <c r="AM161" i="3" s="1"/>
  <c r="AN161" i="3" s="1"/>
  <c r="AO161" i="3" s="1"/>
  <c r="AP161" i="3" s="1"/>
  <c r="AQ161" i="3" s="1"/>
  <c r="AR161" i="3" s="1"/>
  <c r="AS161" i="3" s="1"/>
  <c r="AT161" i="3" s="1"/>
  <c r="AU161" i="3" s="1"/>
  <c r="AV161" i="3" s="1"/>
  <c r="AW161" i="3" s="1"/>
  <c r="AX161" i="3" s="1"/>
  <c r="AY161" i="3" s="1"/>
  <c r="AZ161" i="3" s="1"/>
  <c r="BA161" i="3" s="1"/>
  <c r="BB161" i="3" s="1"/>
  <c r="BC161" i="3" s="1"/>
  <c r="BD161" i="3" s="1"/>
  <c r="BE161" i="3" s="1"/>
  <c r="BF161" i="3" s="1"/>
  <c r="BG161" i="3" s="1"/>
  <c r="BH161" i="3" s="1"/>
  <c r="BI161" i="3" s="1"/>
  <c r="BJ161" i="3" s="1"/>
  <c r="BK161" i="3" s="1"/>
  <c r="BL161" i="3" s="1"/>
  <c r="BM161" i="3" s="1"/>
  <c r="BN161" i="3" s="1"/>
  <c r="BO161" i="3" s="1"/>
  <c r="BP161" i="3" s="1"/>
  <c r="BQ161" i="3" s="1"/>
  <c r="BR161" i="3" s="1"/>
  <c r="BS161" i="3" s="1"/>
  <c r="BT161" i="3" s="1"/>
  <c r="BU161" i="3" s="1"/>
  <c r="BV161" i="3" s="1"/>
  <c r="BW161" i="3" s="1"/>
  <c r="BX161" i="3" s="1"/>
  <c r="BY161" i="3" s="1"/>
  <c r="BZ161" i="3" s="1"/>
  <c r="CA161" i="3" s="1"/>
  <c r="CB161" i="3" s="1"/>
  <c r="CC161" i="3" s="1"/>
  <c r="CD161" i="3" s="1"/>
  <c r="CE161" i="3" s="1"/>
  <c r="CF161" i="3" s="1"/>
  <c r="CG161" i="3" s="1"/>
  <c r="CH161" i="3" s="1"/>
  <c r="CI161" i="3" s="1"/>
  <c r="CJ161" i="3" s="1"/>
  <c r="CK161" i="3" s="1"/>
  <c r="CL161" i="3" s="1"/>
  <c r="CM161" i="3" s="1"/>
  <c r="CN161" i="3" s="1"/>
  <c r="CO161" i="3" s="1"/>
  <c r="CP161" i="3" s="1"/>
  <c r="CQ161" i="3" s="1"/>
  <c r="CR161" i="3" s="1"/>
  <c r="CS161" i="3" s="1"/>
  <c r="CT161" i="3" s="1"/>
  <c r="CU161" i="3" s="1"/>
  <c r="CV161" i="3" s="1"/>
  <c r="CW161" i="3" s="1"/>
  <c r="CX161" i="3" s="1"/>
  <c r="CY161" i="3" s="1"/>
  <c r="CZ161" i="3" s="1"/>
  <c r="DA161" i="3" s="1"/>
  <c r="DB161" i="3" s="1"/>
  <c r="DC161" i="3" s="1"/>
  <c r="DD161" i="3" s="1"/>
  <c r="DE161" i="3" s="1"/>
  <c r="DF161" i="3" s="1"/>
  <c r="DG161" i="3" s="1"/>
  <c r="DH161" i="3" s="1"/>
  <c r="DI161" i="3" s="1"/>
  <c r="DJ161" i="3" s="1"/>
  <c r="DK161" i="3" s="1"/>
  <c r="DL161" i="3" s="1"/>
  <c r="DM161" i="3" s="1"/>
  <c r="DN161" i="3" s="1"/>
  <c r="DO161" i="3" s="1"/>
  <c r="DP161" i="3" s="1"/>
  <c r="DQ161" i="3" s="1"/>
  <c r="DR161" i="3" s="1"/>
  <c r="DS161" i="3" s="1"/>
  <c r="DT161" i="3" s="1"/>
  <c r="DU161" i="3" s="1"/>
  <c r="DV161" i="3" s="1"/>
  <c r="DW161" i="3" s="1"/>
  <c r="DX161" i="3" s="1"/>
  <c r="DY161" i="3" s="1"/>
  <c r="DZ161" i="3" s="1"/>
  <c r="EA161" i="3" s="1"/>
  <c r="EB161" i="3" s="1"/>
  <c r="EC161" i="3" s="1"/>
  <c r="ED161" i="3" s="1"/>
  <c r="EE161" i="3" s="1"/>
  <c r="EF161" i="3" s="1"/>
  <c r="EG161" i="3" s="1"/>
  <c r="EH161" i="3" s="1"/>
  <c r="EI161" i="3" s="1"/>
  <c r="EJ161" i="3" s="1"/>
  <c r="EK161" i="3" s="1"/>
  <c r="EL161" i="3" s="1"/>
  <c r="EM161" i="3" s="1"/>
  <c r="EN161" i="3" s="1"/>
  <c r="EO161" i="3" s="1"/>
  <c r="EP161" i="3" s="1"/>
  <c r="EQ161" i="3" s="1"/>
  <c r="ER161" i="3" s="1"/>
  <c r="ES161" i="3" s="1"/>
  <c r="ET161" i="3" s="1"/>
  <c r="EU161" i="3" s="1"/>
  <c r="EV161" i="3" s="1"/>
  <c r="EW161" i="3" s="1"/>
  <c r="EX161" i="3" s="1"/>
  <c r="EY161" i="3" s="1"/>
  <c r="EZ161" i="3" s="1"/>
  <c r="FA161" i="3" s="1"/>
  <c r="FB161" i="3" s="1"/>
  <c r="FC161" i="3" s="1"/>
  <c r="FD161" i="3" s="1"/>
  <c r="FE161" i="3" s="1"/>
  <c r="FF161" i="3" s="1"/>
  <c r="FG161" i="3" s="1"/>
  <c r="FH161" i="3" s="1"/>
  <c r="FI161" i="3" s="1"/>
  <c r="FJ161" i="3" s="1"/>
  <c r="FK161" i="3" s="1"/>
  <c r="FL161" i="3" s="1"/>
  <c r="FM161" i="3" s="1"/>
  <c r="FN161" i="3" s="1"/>
  <c r="FO161" i="3" s="1"/>
  <c r="FP161" i="3" s="1"/>
  <c r="FQ161" i="3" s="1"/>
  <c r="FR161" i="3" s="1"/>
  <c r="FS161" i="3" s="1"/>
  <c r="FT161" i="3" s="1"/>
  <c r="FU161" i="3" s="1"/>
  <c r="FV161" i="3" s="1"/>
  <c r="FW161" i="3" s="1"/>
  <c r="FX161" i="3" s="1"/>
  <c r="FY161" i="3" s="1"/>
  <c r="FZ161" i="3" s="1"/>
  <c r="GA161" i="3" s="1"/>
  <c r="GB161" i="3" s="1"/>
  <c r="GC161" i="3" s="1"/>
  <c r="GD161" i="3" s="1"/>
  <c r="GE161" i="3" s="1"/>
  <c r="GF161" i="3" s="1"/>
  <c r="GG161" i="3" s="1"/>
  <c r="GH161" i="3" s="1"/>
  <c r="GI161" i="3" s="1"/>
  <c r="GJ161" i="3" s="1"/>
  <c r="GK161" i="3" s="1"/>
  <c r="GL161" i="3" s="1"/>
  <c r="GM161" i="3" s="1"/>
  <c r="GN161" i="3" s="1"/>
  <c r="GO161" i="3" s="1"/>
  <c r="GP161" i="3" s="1"/>
  <c r="GQ161" i="3" s="1"/>
  <c r="GR161" i="3" s="1"/>
  <c r="GS161" i="3" s="1"/>
  <c r="GT161" i="3" s="1"/>
  <c r="GU161" i="3" s="1"/>
  <c r="GV161" i="3" s="1"/>
  <c r="GW161" i="3" s="1"/>
  <c r="GX161" i="3" s="1"/>
  <c r="GY161" i="3" s="1"/>
  <c r="GZ161" i="3" s="1"/>
  <c r="HA161" i="3" s="1"/>
  <c r="HB161" i="3" s="1"/>
  <c r="HC161" i="3" s="1"/>
  <c r="HD161" i="3" s="1"/>
  <c r="HE161" i="3" s="1"/>
  <c r="HF161" i="3" s="1"/>
  <c r="HG161" i="3" s="1"/>
  <c r="HH161" i="3" s="1"/>
  <c r="HI161" i="3" s="1"/>
  <c r="HJ161" i="3" s="1"/>
  <c r="HK161" i="3" s="1"/>
  <c r="HL161" i="3" s="1"/>
  <c r="HM161" i="3" s="1"/>
  <c r="HN161" i="3" s="1"/>
  <c r="HO161" i="3" s="1"/>
  <c r="HP161" i="3" s="1"/>
  <c r="HQ161" i="3" s="1"/>
  <c r="HR161" i="3" s="1"/>
  <c r="HS161" i="3" s="1"/>
  <c r="HT161" i="3" s="1"/>
  <c r="HU161" i="3" s="1"/>
  <c r="HV161" i="3" s="1"/>
  <c r="HW161" i="3" s="1"/>
  <c r="HX161" i="3" s="1"/>
  <c r="HY161" i="3" s="1"/>
  <c r="HZ161" i="3" s="1"/>
  <c r="IA161" i="3" s="1"/>
  <c r="IB161" i="3" s="1"/>
  <c r="IC161" i="3" s="1"/>
  <c r="ID161" i="3" s="1"/>
  <c r="IE161" i="3" s="1"/>
  <c r="IF161" i="3" s="1"/>
  <c r="IG161" i="3" s="1"/>
  <c r="IH161" i="3" s="1"/>
  <c r="II161" i="3" s="1"/>
  <c r="IJ161" i="3" s="1"/>
  <c r="IK161" i="3" s="1"/>
  <c r="IL161" i="3" s="1"/>
  <c r="IM161" i="3" s="1"/>
  <c r="IN161" i="3" s="1"/>
  <c r="IO161" i="3" s="1"/>
  <c r="IP161" i="3" s="1"/>
  <c r="IQ161" i="3" s="1"/>
  <c r="IR161" i="3" s="1"/>
  <c r="IS161" i="3" s="1"/>
  <c r="IT161" i="3" s="1"/>
  <c r="IU161" i="3" s="1"/>
  <c r="IV161" i="3" s="1"/>
  <c r="IW161" i="3" s="1"/>
  <c r="IX161" i="3" s="1"/>
  <c r="IY161" i="3" s="1"/>
  <c r="IZ161" i="3" s="1"/>
  <c r="JA161" i="3" s="1"/>
  <c r="JB161" i="3" s="1"/>
  <c r="JC161" i="3" s="1"/>
  <c r="JD161" i="3" s="1"/>
  <c r="JE161" i="3" s="1"/>
  <c r="JF161" i="3" s="1"/>
  <c r="JG161" i="3" s="1"/>
  <c r="JH161" i="3" s="1"/>
  <c r="JI161" i="3" s="1"/>
  <c r="JJ161" i="3" s="1"/>
  <c r="JK161" i="3" s="1"/>
  <c r="JL161" i="3" s="1"/>
  <c r="JM161" i="3" s="1"/>
  <c r="JN161" i="3" s="1"/>
  <c r="JO161" i="3" s="1"/>
  <c r="JP161" i="3" s="1"/>
  <c r="JQ161" i="3" s="1"/>
  <c r="JR161" i="3" s="1"/>
  <c r="JS161" i="3" s="1"/>
  <c r="JT161" i="3" s="1"/>
  <c r="JU161" i="3" s="1"/>
  <c r="JV161" i="3" s="1"/>
  <c r="JW161" i="3" s="1"/>
  <c r="JX161" i="3" s="1"/>
  <c r="JY161" i="3" s="1"/>
  <c r="JZ161" i="3" s="1"/>
  <c r="KA161" i="3" s="1"/>
  <c r="KB161" i="3" s="1"/>
  <c r="KC161" i="3" s="1"/>
  <c r="KD161" i="3" s="1"/>
  <c r="KE161" i="3" s="1"/>
  <c r="KF161" i="3" s="1"/>
  <c r="KG161" i="3" s="1"/>
  <c r="KH161" i="3" s="1"/>
  <c r="KI161" i="3" s="1"/>
  <c r="KJ161" i="3" s="1"/>
  <c r="KK161" i="3" s="1"/>
  <c r="KL161" i="3" s="1"/>
  <c r="KM161" i="3" s="1"/>
  <c r="KN161" i="3" s="1"/>
  <c r="KO161" i="3" s="1"/>
  <c r="KP161" i="3" s="1"/>
  <c r="KQ161" i="3" s="1"/>
  <c r="KR161" i="3" s="1"/>
  <c r="KS161" i="3" s="1"/>
  <c r="KT161" i="3" s="1"/>
  <c r="KU161" i="3" s="1"/>
  <c r="KV161" i="3" s="1"/>
  <c r="E161" i="3"/>
  <c r="V160" i="3"/>
  <c r="W160" i="3" s="1"/>
  <c r="X160" i="3" s="1"/>
  <c r="Y160" i="3" s="1"/>
  <c r="Z160" i="3" s="1"/>
  <c r="AA160" i="3" s="1"/>
  <c r="AB160" i="3" s="1"/>
  <c r="AC160" i="3" s="1"/>
  <c r="AD160" i="3" s="1"/>
  <c r="AE160" i="3" s="1"/>
  <c r="AF160" i="3" s="1"/>
  <c r="AG160" i="3" s="1"/>
  <c r="AH160" i="3" s="1"/>
  <c r="AI160" i="3" s="1"/>
  <c r="AJ160" i="3" s="1"/>
  <c r="AK160" i="3" s="1"/>
  <c r="AL160" i="3" s="1"/>
  <c r="AM160" i="3" s="1"/>
  <c r="AN160" i="3" s="1"/>
  <c r="AO160" i="3" s="1"/>
  <c r="AP160" i="3" s="1"/>
  <c r="AQ160" i="3" s="1"/>
  <c r="AR160" i="3" s="1"/>
  <c r="AS160" i="3" s="1"/>
  <c r="AT160" i="3" s="1"/>
  <c r="AU160" i="3" s="1"/>
  <c r="AV160" i="3" s="1"/>
  <c r="AW160" i="3" s="1"/>
  <c r="AX160" i="3" s="1"/>
  <c r="AY160" i="3" s="1"/>
  <c r="AZ160" i="3" s="1"/>
  <c r="BA160" i="3" s="1"/>
  <c r="BB160" i="3" s="1"/>
  <c r="BC160" i="3" s="1"/>
  <c r="BD160" i="3" s="1"/>
  <c r="BE160" i="3" s="1"/>
  <c r="BF160" i="3" s="1"/>
  <c r="BG160" i="3" s="1"/>
  <c r="BH160" i="3" s="1"/>
  <c r="BI160" i="3" s="1"/>
  <c r="BJ160" i="3" s="1"/>
  <c r="BK160" i="3" s="1"/>
  <c r="BL160" i="3" s="1"/>
  <c r="BM160" i="3" s="1"/>
  <c r="BN160" i="3" s="1"/>
  <c r="BO160" i="3" s="1"/>
  <c r="BP160" i="3" s="1"/>
  <c r="BQ160" i="3" s="1"/>
  <c r="BR160" i="3" s="1"/>
  <c r="BS160" i="3" s="1"/>
  <c r="BT160" i="3" s="1"/>
  <c r="BU160" i="3" s="1"/>
  <c r="BV160" i="3" s="1"/>
  <c r="BW160" i="3" s="1"/>
  <c r="BX160" i="3" s="1"/>
  <c r="BY160" i="3" s="1"/>
  <c r="BZ160" i="3" s="1"/>
  <c r="CA160" i="3" s="1"/>
  <c r="CB160" i="3" s="1"/>
  <c r="CC160" i="3" s="1"/>
  <c r="CD160" i="3" s="1"/>
  <c r="CE160" i="3" s="1"/>
  <c r="CF160" i="3" s="1"/>
  <c r="CG160" i="3" s="1"/>
  <c r="CH160" i="3" s="1"/>
  <c r="CI160" i="3" s="1"/>
  <c r="CJ160" i="3" s="1"/>
  <c r="CK160" i="3" s="1"/>
  <c r="CL160" i="3" s="1"/>
  <c r="CM160" i="3" s="1"/>
  <c r="CN160" i="3" s="1"/>
  <c r="CO160" i="3" s="1"/>
  <c r="CP160" i="3" s="1"/>
  <c r="CQ160" i="3" s="1"/>
  <c r="CR160" i="3" s="1"/>
  <c r="CS160" i="3" s="1"/>
  <c r="CT160" i="3" s="1"/>
  <c r="CU160" i="3" s="1"/>
  <c r="CV160" i="3" s="1"/>
  <c r="CW160" i="3" s="1"/>
  <c r="CX160" i="3" s="1"/>
  <c r="CY160" i="3" s="1"/>
  <c r="CZ160" i="3" s="1"/>
  <c r="DA160" i="3" s="1"/>
  <c r="DB160" i="3" s="1"/>
  <c r="DC160" i="3" s="1"/>
  <c r="DD160" i="3" s="1"/>
  <c r="DE160" i="3" s="1"/>
  <c r="DF160" i="3" s="1"/>
  <c r="DG160" i="3" s="1"/>
  <c r="DH160" i="3" s="1"/>
  <c r="DI160" i="3" s="1"/>
  <c r="DJ160" i="3" s="1"/>
  <c r="DK160" i="3" s="1"/>
  <c r="DL160" i="3" s="1"/>
  <c r="DM160" i="3" s="1"/>
  <c r="DN160" i="3" s="1"/>
  <c r="DO160" i="3" s="1"/>
  <c r="DP160" i="3" s="1"/>
  <c r="DQ160" i="3" s="1"/>
  <c r="DR160" i="3" s="1"/>
  <c r="DS160" i="3" s="1"/>
  <c r="DT160" i="3" s="1"/>
  <c r="DU160" i="3" s="1"/>
  <c r="DV160" i="3" s="1"/>
  <c r="DW160" i="3" s="1"/>
  <c r="DX160" i="3" s="1"/>
  <c r="DY160" i="3" s="1"/>
  <c r="DZ160" i="3" s="1"/>
  <c r="EA160" i="3" s="1"/>
  <c r="EB160" i="3" s="1"/>
  <c r="EC160" i="3" s="1"/>
  <c r="ED160" i="3" s="1"/>
  <c r="EE160" i="3" s="1"/>
  <c r="EF160" i="3" s="1"/>
  <c r="EG160" i="3" s="1"/>
  <c r="EH160" i="3" s="1"/>
  <c r="EI160" i="3" s="1"/>
  <c r="EJ160" i="3" s="1"/>
  <c r="EK160" i="3" s="1"/>
  <c r="EL160" i="3" s="1"/>
  <c r="EM160" i="3" s="1"/>
  <c r="EN160" i="3" s="1"/>
  <c r="EO160" i="3" s="1"/>
  <c r="EP160" i="3" s="1"/>
  <c r="EQ160" i="3" s="1"/>
  <c r="ER160" i="3" s="1"/>
  <c r="ES160" i="3" s="1"/>
  <c r="ET160" i="3" s="1"/>
  <c r="EU160" i="3" s="1"/>
  <c r="EV160" i="3" s="1"/>
  <c r="EW160" i="3" s="1"/>
  <c r="EX160" i="3" s="1"/>
  <c r="EY160" i="3" s="1"/>
  <c r="EZ160" i="3" s="1"/>
  <c r="FA160" i="3" s="1"/>
  <c r="FB160" i="3" s="1"/>
  <c r="FC160" i="3" s="1"/>
  <c r="FD160" i="3" s="1"/>
  <c r="FE160" i="3" s="1"/>
  <c r="FF160" i="3" s="1"/>
  <c r="FG160" i="3" s="1"/>
  <c r="FH160" i="3" s="1"/>
  <c r="FI160" i="3" s="1"/>
  <c r="FJ160" i="3" s="1"/>
  <c r="FK160" i="3" s="1"/>
  <c r="FL160" i="3" s="1"/>
  <c r="FM160" i="3" s="1"/>
  <c r="FN160" i="3" s="1"/>
  <c r="FO160" i="3" s="1"/>
  <c r="FP160" i="3" s="1"/>
  <c r="FQ160" i="3" s="1"/>
  <c r="FR160" i="3" s="1"/>
  <c r="FS160" i="3" s="1"/>
  <c r="FT160" i="3" s="1"/>
  <c r="FU160" i="3" s="1"/>
  <c r="FV160" i="3" s="1"/>
  <c r="FW160" i="3" s="1"/>
  <c r="FX160" i="3" s="1"/>
  <c r="FY160" i="3" s="1"/>
  <c r="FZ160" i="3" s="1"/>
  <c r="GA160" i="3" s="1"/>
  <c r="GB160" i="3" s="1"/>
  <c r="GC160" i="3" s="1"/>
  <c r="GD160" i="3" s="1"/>
  <c r="GE160" i="3" s="1"/>
  <c r="GF160" i="3" s="1"/>
  <c r="GG160" i="3" s="1"/>
  <c r="GH160" i="3" s="1"/>
  <c r="GI160" i="3" s="1"/>
  <c r="GJ160" i="3" s="1"/>
  <c r="GK160" i="3" s="1"/>
  <c r="GL160" i="3" s="1"/>
  <c r="GM160" i="3" s="1"/>
  <c r="GN160" i="3" s="1"/>
  <c r="GO160" i="3" s="1"/>
  <c r="GP160" i="3" s="1"/>
  <c r="GQ160" i="3" s="1"/>
  <c r="GR160" i="3" s="1"/>
  <c r="GS160" i="3" s="1"/>
  <c r="GT160" i="3" s="1"/>
  <c r="GU160" i="3" s="1"/>
  <c r="GV160" i="3" s="1"/>
  <c r="GW160" i="3" s="1"/>
  <c r="GX160" i="3" s="1"/>
  <c r="GY160" i="3" s="1"/>
  <c r="GZ160" i="3" s="1"/>
  <c r="HA160" i="3" s="1"/>
  <c r="HB160" i="3" s="1"/>
  <c r="HC160" i="3" s="1"/>
  <c r="HD160" i="3" s="1"/>
  <c r="HE160" i="3" s="1"/>
  <c r="HF160" i="3" s="1"/>
  <c r="HG160" i="3" s="1"/>
  <c r="HH160" i="3" s="1"/>
  <c r="HI160" i="3" s="1"/>
  <c r="HJ160" i="3" s="1"/>
  <c r="HK160" i="3" s="1"/>
  <c r="HL160" i="3" s="1"/>
  <c r="HM160" i="3" s="1"/>
  <c r="HN160" i="3" s="1"/>
  <c r="HO160" i="3" s="1"/>
  <c r="HP160" i="3" s="1"/>
  <c r="HQ160" i="3" s="1"/>
  <c r="HR160" i="3" s="1"/>
  <c r="HS160" i="3" s="1"/>
  <c r="HT160" i="3" s="1"/>
  <c r="HU160" i="3" s="1"/>
  <c r="HV160" i="3" s="1"/>
  <c r="HW160" i="3" s="1"/>
  <c r="HX160" i="3" s="1"/>
  <c r="HY160" i="3" s="1"/>
  <c r="HZ160" i="3" s="1"/>
  <c r="IA160" i="3" s="1"/>
  <c r="IB160" i="3" s="1"/>
  <c r="IC160" i="3" s="1"/>
  <c r="ID160" i="3" s="1"/>
  <c r="IE160" i="3" s="1"/>
  <c r="IF160" i="3" s="1"/>
  <c r="IG160" i="3" s="1"/>
  <c r="IH160" i="3" s="1"/>
  <c r="II160" i="3" s="1"/>
  <c r="IJ160" i="3" s="1"/>
  <c r="IK160" i="3" s="1"/>
  <c r="IL160" i="3" s="1"/>
  <c r="IM160" i="3" s="1"/>
  <c r="IN160" i="3" s="1"/>
  <c r="IO160" i="3" s="1"/>
  <c r="IP160" i="3" s="1"/>
  <c r="IQ160" i="3" s="1"/>
  <c r="IR160" i="3" s="1"/>
  <c r="IS160" i="3" s="1"/>
  <c r="IT160" i="3" s="1"/>
  <c r="IU160" i="3" s="1"/>
  <c r="IV160" i="3" s="1"/>
  <c r="IW160" i="3" s="1"/>
  <c r="IX160" i="3" s="1"/>
  <c r="IY160" i="3" s="1"/>
  <c r="IZ160" i="3" s="1"/>
  <c r="JA160" i="3" s="1"/>
  <c r="JB160" i="3" s="1"/>
  <c r="JC160" i="3" s="1"/>
  <c r="JD160" i="3" s="1"/>
  <c r="JE160" i="3" s="1"/>
  <c r="JF160" i="3" s="1"/>
  <c r="JG160" i="3" s="1"/>
  <c r="JH160" i="3" s="1"/>
  <c r="JI160" i="3" s="1"/>
  <c r="JJ160" i="3" s="1"/>
  <c r="JK160" i="3" s="1"/>
  <c r="JL160" i="3" s="1"/>
  <c r="JM160" i="3" s="1"/>
  <c r="JN160" i="3" s="1"/>
  <c r="JO160" i="3" s="1"/>
  <c r="JP160" i="3" s="1"/>
  <c r="JQ160" i="3" s="1"/>
  <c r="JR160" i="3" s="1"/>
  <c r="JS160" i="3" s="1"/>
  <c r="JT160" i="3" s="1"/>
  <c r="JU160" i="3" s="1"/>
  <c r="JV160" i="3" s="1"/>
  <c r="JW160" i="3" s="1"/>
  <c r="JX160" i="3" s="1"/>
  <c r="JY160" i="3" s="1"/>
  <c r="JZ160" i="3" s="1"/>
  <c r="KA160" i="3" s="1"/>
  <c r="KB160" i="3" s="1"/>
  <c r="KC160" i="3" s="1"/>
  <c r="KD160" i="3" s="1"/>
  <c r="KE160" i="3" s="1"/>
  <c r="KF160" i="3" s="1"/>
  <c r="KG160" i="3" s="1"/>
  <c r="KH160" i="3" s="1"/>
  <c r="KI160" i="3" s="1"/>
  <c r="KJ160" i="3" s="1"/>
  <c r="KK160" i="3" s="1"/>
  <c r="KL160" i="3" s="1"/>
  <c r="KM160" i="3" s="1"/>
  <c r="KN160" i="3" s="1"/>
  <c r="KO160" i="3" s="1"/>
  <c r="KP160" i="3" s="1"/>
  <c r="KQ160" i="3" s="1"/>
  <c r="KR160" i="3" s="1"/>
  <c r="KS160" i="3" s="1"/>
  <c r="KT160" i="3" s="1"/>
  <c r="KU160" i="3" s="1"/>
  <c r="KV160" i="3" s="1"/>
  <c r="E160" i="3"/>
  <c r="V159" i="3"/>
  <c r="W159" i="3" s="1"/>
  <c r="X159" i="3" s="1"/>
  <c r="Y159" i="3" s="1"/>
  <c r="Z159" i="3" s="1"/>
  <c r="AA159" i="3" s="1"/>
  <c r="AB159" i="3" s="1"/>
  <c r="AC159" i="3" s="1"/>
  <c r="AD159" i="3" s="1"/>
  <c r="AE159" i="3" s="1"/>
  <c r="AF159" i="3" s="1"/>
  <c r="AG159" i="3" s="1"/>
  <c r="AH159" i="3" s="1"/>
  <c r="AI159" i="3" s="1"/>
  <c r="AJ159" i="3" s="1"/>
  <c r="AK159" i="3" s="1"/>
  <c r="AL159" i="3" s="1"/>
  <c r="AM159" i="3" s="1"/>
  <c r="AN159" i="3" s="1"/>
  <c r="AO159" i="3" s="1"/>
  <c r="AP159" i="3" s="1"/>
  <c r="AQ159" i="3" s="1"/>
  <c r="AR159" i="3" s="1"/>
  <c r="AS159" i="3" s="1"/>
  <c r="AT159" i="3" s="1"/>
  <c r="AU159" i="3" s="1"/>
  <c r="AV159" i="3" s="1"/>
  <c r="AW159" i="3" s="1"/>
  <c r="AX159" i="3" s="1"/>
  <c r="AY159" i="3" s="1"/>
  <c r="AZ159" i="3" s="1"/>
  <c r="BA159" i="3" s="1"/>
  <c r="BB159" i="3" s="1"/>
  <c r="BC159" i="3" s="1"/>
  <c r="BD159" i="3" s="1"/>
  <c r="BE159" i="3" s="1"/>
  <c r="BF159" i="3" s="1"/>
  <c r="BG159" i="3" s="1"/>
  <c r="BH159" i="3" s="1"/>
  <c r="BI159" i="3" s="1"/>
  <c r="BJ159" i="3" s="1"/>
  <c r="BK159" i="3" s="1"/>
  <c r="BL159" i="3" s="1"/>
  <c r="BM159" i="3" s="1"/>
  <c r="BN159" i="3" s="1"/>
  <c r="BO159" i="3" s="1"/>
  <c r="BP159" i="3" s="1"/>
  <c r="BQ159" i="3" s="1"/>
  <c r="BR159" i="3" s="1"/>
  <c r="BS159" i="3" s="1"/>
  <c r="BT159" i="3" s="1"/>
  <c r="BU159" i="3" s="1"/>
  <c r="BV159" i="3" s="1"/>
  <c r="BW159" i="3" s="1"/>
  <c r="BX159" i="3" s="1"/>
  <c r="BY159" i="3" s="1"/>
  <c r="BZ159" i="3" s="1"/>
  <c r="CA159" i="3" s="1"/>
  <c r="CB159" i="3" s="1"/>
  <c r="CC159" i="3" s="1"/>
  <c r="CD159" i="3" s="1"/>
  <c r="CE159" i="3" s="1"/>
  <c r="CF159" i="3" s="1"/>
  <c r="CG159" i="3" s="1"/>
  <c r="CH159" i="3" s="1"/>
  <c r="CI159" i="3" s="1"/>
  <c r="CJ159" i="3" s="1"/>
  <c r="CK159" i="3" s="1"/>
  <c r="CL159" i="3" s="1"/>
  <c r="CM159" i="3" s="1"/>
  <c r="CN159" i="3" s="1"/>
  <c r="CO159" i="3" s="1"/>
  <c r="CP159" i="3" s="1"/>
  <c r="CQ159" i="3" s="1"/>
  <c r="CR159" i="3" s="1"/>
  <c r="CS159" i="3" s="1"/>
  <c r="CT159" i="3" s="1"/>
  <c r="CU159" i="3" s="1"/>
  <c r="CV159" i="3" s="1"/>
  <c r="CW159" i="3" s="1"/>
  <c r="CX159" i="3" s="1"/>
  <c r="CY159" i="3" s="1"/>
  <c r="CZ159" i="3" s="1"/>
  <c r="DA159" i="3" s="1"/>
  <c r="DB159" i="3" s="1"/>
  <c r="DC159" i="3" s="1"/>
  <c r="DD159" i="3" s="1"/>
  <c r="DE159" i="3" s="1"/>
  <c r="DF159" i="3" s="1"/>
  <c r="DG159" i="3" s="1"/>
  <c r="DH159" i="3" s="1"/>
  <c r="DI159" i="3" s="1"/>
  <c r="DJ159" i="3" s="1"/>
  <c r="DK159" i="3" s="1"/>
  <c r="DL159" i="3" s="1"/>
  <c r="DM159" i="3" s="1"/>
  <c r="DN159" i="3" s="1"/>
  <c r="DO159" i="3" s="1"/>
  <c r="DP159" i="3" s="1"/>
  <c r="DQ159" i="3" s="1"/>
  <c r="DR159" i="3" s="1"/>
  <c r="DS159" i="3" s="1"/>
  <c r="DT159" i="3" s="1"/>
  <c r="DU159" i="3" s="1"/>
  <c r="DV159" i="3" s="1"/>
  <c r="DW159" i="3" s="1"/>
  <c r="DX159" i="3" s="1"/>
  <c r="DY159" i="3" s="1"/>
  <c r="DZ159" i="3" s="1"/>
  <c r="EA159" i="3" s="1"/>
  <c r="EB159" i="3" s="1"/>
  <c r="EC159" i="3" s="1"/>
  <c r="ED159" i="3" s="1"/>
  <c r="EE159" i="3" s="1"/>
  <c r="EF159" i="3" s="1"/>
  <c r="EG159" i="3" s="1"/>
  <c r="EH159" i="3" s="1"/>
  <c r="EI159" i="3" s="1"/>
  <c r="EJ159" i="3" s="1"/>
  <c r="EK159" i="3" s="1"/>
  <c r="EL159" i="3" s="1"/>
  <c r="EM159" i="3" s="1"/>
  <c r="EN159" i="3" s="1"/>
  <c r="EO159" i="3" s="1"/>
  <c r="EP159" i="3" s="1"/>
  <c r="EQ159" i="3" s="1"/>
  <c r="ER159" i="3" s="1"/>
  <c r="ES159" i="3" s="1"/>
  <c r="ET159" i="3" s="1"/>
  <c r="EU159" i="3" s="1"/>
  <c r="EV159" i="3" s="1"/>
  <c r="EW159" i="3" s="1"/>
  <c r="EX159" i="3" s="1"/>
  <c r="EY159" i="3" s="1"/>
  <c r="EZ159" i="3" s="1"/>
  <c r="FA159" i="3" s="1"/>
  <c r="FB159" i="3" s="1"/>
  <c r="FC159" i="3" s="1"/>
  <c r="FD159" i="3" s="1"/>
  <c r="FE159" i="3" s="1"/>
  <c r="FF159" i="3" s="1"/>
  <c r="FG159" i="3" s="1"/>
  <c r="FH159" i="3" s="1"/>
  <c r="FI159" i="3" s="1"/>
  <c r="FJ159" i="3" s="1"/>
  <c r="FK159" i="3" s="1"/>
  <c r="FL159" i="3" s="1"/>
  <c r="FM159" i="3" s="1"/>
  <c r="FN159" i="3" s="1"/>
  <c r="FO159" i="3" s="1"/>
  <c r="FP159" i="3" s="1"/>
  <c r="FQ159" i="3" s="1"/>
  <c r="FR159" i="3" s="1"/>
  <c r="FS159" i="3" s="1"/>
  <c r="FT159" i="3" s="1"/>
  <c r="FU159" i="3" s="1"/>
  <c r="FV159" i="3" s="1"/>
  <c r="FW159" i="3" s="1"/>
  <c r="FX159" i="3" s="1"/>
  <c r="FY159" i="3" s="1"/>
  <c r="FZ159" i="3" s="1"/>
  <c r="GA159" i="3" s="1"/>
  <c r="GB159" i="3" s="1"/>
  <c r="GC159" i="3" s="1"/>
  <c r="GD159" i="3" s="1"/>
  <c r="GE159" i="3" s="1"/>
  <c r="GF159" i="3" s="1"/>
  <c r="GG159" i="3" s="1"/>
  <c r="GH159" i="3" s="1"/>
  <c r="GI159" i="3" s="1"/>
  <c r="GJ159" i="3" s="1"/>
  <c r="GK159" i="3" s="1"/>
  <c r="GL159" i="3" s="1"/>
  <c r="GM159" i="3" s="1"/>
  <c r="GN159" i="3" s="1"/>
  <c r="GO159" i="3" s="1"/>
  <c r="GP159" i="3" s="1"/>
  <c r="GQ159" i="3" s="1"/>
  <c r="GR159" i="3" s="1"/>
  <c r="GS159" i="3" s="1"/>
  <c r="GT159" i="3" s="1"/>
  <c r="GU159" i="3" s="1"/>
  <c r="GV159" i="3" s="1"/>
  <c r="GW159" i="3" s="1"/>
  <c r="GX159" i="3" s="1"/>
  <c r="GY159" i="3" s="1"/>
  <c r="GZ159" i="3" s="1"/>
  <c r="HA159" i="3" s="1"/>
  <c r="HB159" i="3" s="1"/>
  <c r="HC159" i="3" s="1"/>
  <c r="HD159" i="3" s="1"/>
  <c r="HE159" i="3" s="1"/>
  <c r="HF159" i="3" s="1"/>
  <c r="HG159" i="3" s="1"/>
  <c r="HH159" i="3" s="1"/>
  <c r="HI159" i="3" s="1"/>
  <c r="HJ159" i="3" s="1"/>
  <c r="HK159" i="3" s="1"/>
  <c r="HL159" i="3" s="1"/>
  <c r="HM159" i="3" s="1"/>
  <c r="HN159" i="3" s="1"/>
  <c r="HO159" i="3" s="1"/>
  <c r="HP159" i="3" s="1"/>
  <c r="HQ159" i="3" s="1"/>
  <c r="HR159" i="3" s="1"/>
  <c r="HS159" i="3" s="1"/>
  <c r="HT159" i="3" s="1"/>
  <c r="HU159" i="3" s="1"/>
  <c r="HV159" i="3" s="1"/>
  <c r="HW159" i="3" s="1"/>
  <c r="HX159" i="3" s="1"/>
  <c r="HY159" i="3" s="1"/>
  <c r="HZ159" i="3" s="1"/>
  <c r="IA159" i="3" s="1"/>
  <c r="IB159" i="3" s="1"/>
  <c r="IC159" i="3" s="1"/>
  <c r="ID159" i="3" s="1"/>
  <c r="IE159" i="3" s="1"/>
  <c r="IF159" i="3" s="1"/>
  <c r="IG159" i="3" s="1"/>
  <c r="IH159" i="3" s="1"/>
  <c r="II159" i="3" s="1"/>
  <c r="IJ159" i="3" s="1"/>
  <c r="IK159" i="3" s="1"/>
  <c r="IL159" i="3" s="1"/>
  <c r="IM159" i="3" s="1"/>
  <c r="IN159" i="3" s="1"/>
  <c r="IO159" i="3" s="1"/>
  <c r="IP159" i="3" s="1"/>
  <c r="IQ159" i="3" s="1"/>
  <c r="IR159" i="3" s="1"/>
  <c r="IS159" i="3" s="1"/>
  <c r="IT159" i="3" s="1"/>
  <c r="IU159" i="3" s="1"/>
  <c r="IV159" i="3" s="1"/>
  <c r="IW159" i="3" s="1"/>
  <c r="IX159" i="3" s="1"/>
  <c r="IY159" i="3" s="1"/>
  <c r="IZ159" i="3" s="1"/>
  <c r="JA159" i="3" s="1"/>
  <c r="JB159" i="3" s="1"/>
  <c r="JC159" i="3" s="1"/>
  <c r="JD159" i="3" s="1"/>
  <c r="JE159" i="3" s="1"/>
  <c r="JF159" i="3" s="1"/>
  <c r="JG159" i="3" s="1"/>
  <c r="JH159" i="3" s="1"/>
  <c r="JI159" i="3" s="1"/>
  <c r="JJ159" i="3" s="1"/>
  <c r="JK159" i="3" s="1"/>
  <c r="JL159" i="3" s="1"/>
  <c r="JM159" i="3" s="1"/>
  <c r="JN159" i="3" s="1"/>
  <c r="JO159" i="3" s="1"/>
  <c r="JP159" i="3" s="1"/>
  <c r="JQ159" i="3" s="1"/>
  <c r="JR159" i="3" s="1"/>
  <c r="JS159" i="3" s="1"/>
  <c r="JT159" i="3" s="1"/>
  <c r="JU159" i="3" s="1"/>
  <c r="JV159" i="3" s="1"/>
  <c r="JW159" i="3" s="1"/>
  <c r="JX159" i="3" s="1"/>
  <c r="JY159" i="3" s="1"/>
  <c r="JZ159" i="3" s="1"/>
  <c r="KA159" i="3" s="1"/>
  <c r="KB159" i="3" s="1"/>
  <c r="KC159" i="3" s="1"/>
  <c r="KD159" i="3" s="1"/>
  <c r="KE159" i="3" s="1"/>
  <c r="KF159" i="3" s="1"/>
  <c r="KG159" i="3" s="1"/>
  <c r="KH159" i="3" s="1"/>
  <c r="KI159" i="3" s="1"/>
  <c r="KJ159" i="3" s="1"/>
  <c r="KK159" i="3" s="1"/>
  <c r="KL159" i="3" s="1"/>
  <c r="KM159" i="3" s="1"/>
  <c r="KN159" i="3" s="1"/>
  <c r="KO159" i="3" s="1"/>
  <c r="KP159" i="3" s="1"/>
  <c r="KQ159" i="3" s="1"/>
  <c r="KR159" i="3" s="1"/>
  <c r="KS159" i="3" s="1"/>
  <c r="KT159" i="3" s="1"/>
  <c r="KU159" i="3" s="1"/>
  <c r="KV159" i="3" s="1"/>
  <c r="E159" i="3"/>
  <c r="V158" i="3"/>
  <c r="W158" i="3" s="1"/>
  <c r="X158" i="3" s="1"/>
  <c r="Y158" i="3" s="1"/>
  <c r="Z158" i="3" s="1"/>
  <c r="AA158" i="3" s="1"/>
  <c r="AB158" i="3" s="1"/>
  <c r="AC158" i="3" s="1"/>
  <c r="AD158" i="3" s="1"/>
  <c r="AE158" i="3" s="1"/>
  <c r="AF158" i="3" s="1"/>
  <c r="AG158" i="3" s="1"/>
  <c r="AH158" i="3" s="1"/>
  <c r="AI158" i="3" s="1"/>
  <c r="AJ158" i="3" s="1"/>
  <c r="AK158" i="3" s="1"/>
  <c r="AL158" i="3" s="1"/>
  <c r="AM158" i="3" s="1"/>
  <c r="AN158" i="3" s="1"/>
  <c r="AO158" i="3" s="1"/>
  <c r="AP158" i="3" s="1"/>
  <c r="AQ158" i="3" s="1"/>
  <c r="AR158" i="3" s="1"/>
  <c r="AS158" i="3" s="1"/>
  <c r="AT158" i="3" s="1"/>
  <c r="AU158" i="3" s="1"/>
  <c r="AV158" i="3" s="1"/>
  <c r="AW158" i="3" s="1"/>
  <c r="AX158" i="3" s="1"/>
  <c r="AY158" i="3" s="1"/>
  <c r="AZ158" i="3" s="1"/>
  <c r="BA158" i="3" s="1"/>
  <c r="BB158" i="3" s="1"/>
  <c r="BC158" i="3" s="1"/>
  <c r="BD158" i="3" s="1"/>
  <c r="BE158" i="3" s="1"/>
  <c r="BF158" i="3" s="1"/>
  <c r="BG158" i="3" s="1"/>
  <c r="BH158" i="3" s="1"/>
  <c r="BI158" i="3" s="1"/>
  <c r="BJ158" i="3" s="1"/>
  <c r="BK158" i="3" s="1"/>
  <c r="BL158" i="3" s="1"/>
  <c r="BM158" i="3" s="1"/>
  <c r="BN158" i="3" s="1"/>
  <c r="BO158" i="3" s="1"/>
  <c r="BP158" i="3" s="1"/>
  <c r="BQ158" i="3" s="1"/>
  <c r="BR158" i="3" s="1"/>
  <c r="BS158" i="3" s="1"/>
  <c r="BT158" i="3" s="1"/>
  <c r="BU158" i="3" s="1"/>
  <c r="BV158" i="3" s="1"/>
  <c r="BW158" i="3" s="1"/>
  <c r="BX158" i="3" s="1"/>
  <c r="BY158" i="3" s="1"/>
  <c r="BZ158" i="3" s="1"/>
  <c r="CA158" i="3" s="1"/>
  <c r="CB158" i="3" s="1"/>
  <c r="CC158" i="3" s="1"/>
  <c r="CD158" i="3" s="1"/>
  <c r="CE158" i="3" s="1"/>
  <c r="CF158" i="3" s="1"/>
  <c r="CG158" i="3" s="1"/>
  <c r="CH158" i="3" s="1"/>
  <c r="CI158" i="3" s="1"/>
  <c r="CJ158" i="3" s="1"/>
  <c r="CK158" i="3" s="1"/>
  <c r="CL158" i="3" s="1"/>
  <c r="CM158" i="3" s="1"/>
  <c r="CN158" i="3" s="1"/>
  <c r="CO158" i="3" s="1"/>
  <c r="CP158" i="3" s="1"/>
  <c r="CQ158" i="3" s="1"/>
  <c r="CR158" i="3" s="1"/>
  <c r="CS158" i="3" s="1"/>
  <c r="CT158" i="3" s="1"/>
  <c r="CU158" i="3" s="1"/>
  <c r="CV158" i="3" s="1"/>
  <c r="CW158" i="3" s="1"/>
  <c r="CX158" i="3" s="1"/>
  <c r="CY158" i="3" s="1"/>
  <c r="CZ158" i="3" s="1"/>
  <c r="DA158" i="3" s="1"/>
  <c r="DB158" i="3" s="1"/>
  <c r="DC158" i="3" s="1"/>
  <c r="DD158" i="3" s="1"/>
  <c r="DE158" i="3" s="1"/>
  <c r="DF158" i="3" s="1"/>
  <c r="DG158" i="3" s="1"/>
  <c r="DH158" i="3" s="1"/>
  <c r="DI158" i="3" s="1"/>
  <c r="DJ158" i="3" s="1"/>
  <c r="DK158" i="3" s="1"/>
  <c r="DL158" i="3" s="1"/>
  <c r="DM158" i="3" s="1"/>
  <c r="DN158" i="3" s="1"/>
  <c r="DO158" i="3" s="1"/>
  <c r="DP158" i="3" s="1"/>
  <c r="DQ158" i="3" s="1"/>
  <c r="DR158" i="3" s="1"/>
  <c r="DS158" i="3" s="1"/>
  <c r="DT158" i="3" s="1"/>
  <c r="DU158" i="3" s="1"/>
  <c r="DV158" i="3" s="1"/>
  <c r="DW158" i="3" s="1"/>
  <c r="DX158" i="3" s="1"/>
  <c r="DY158" i="3" s="1"/>
  <c r="DZ158" i="3" s="1"/>
  <c r="EA158" i="3" s="1"/>
  <c r="EB158" i="3" s="1"/>
  <c r="EC158" i="3" s="1"/>
  <c r="ED158" i="3" s="1"/>
  <c r="EE158" i="3" s="1"/>
  <c r="EF158" i="3" s="1"/>
  <c r="EG158" i="3" s="1"/>
  <c r="EH158" i="3" s="1"/>
  <c r="EI158" i="3" s="1"/>
  <c r="EJ158" i="3" s="1"/>
  <c r="EK158" i="3" s="1"/>
  <c r="EL158" i="3" s="1"/>
  <c r="EM158" i="3" s="1"/>
  <c r="EN158" i="3" s="1"/>
  <c r="EO158" i="3" s="1"/>
  <c r="EP158" i="3" s="1"/>
  <c r="EQ158" i="3" s="1"/>
  <c r="ER158" i="3" s="1"/>
  <c r="ES158" i="3" s="1"/>
  <c r="ET158" i="3" s="1"/>
  <c r="EU158" i="3" s="1"/>
  <c r="EV158" i="3" s="1"/>
  <c r="EW158" i="3" s="1"/>
  <c r="EX158" i="3" s="1"/>
  <c r="EY158" i="3" s="1"/>
  <c r="EZ158" i="3" s="1"/>
  <c r="FA158" i="3" s="1"/>
  <c r="FB158" i="3" s="1"/>
  <c r="FC158" i="3" s="1"/>
  <c r="FD158" i="3" s="1"/>
  <c r="FE158" i="3" s="1"/>
  <c r="FF158" i="3" s="1"/>
  <c r="FG158" i="3" s="1"/>
  <c r="FH158" i="3" s="1"/>
  <c r="FI158" i="3" s="1"/>
  <c r="FJ158" i="3" s="1"/>
  <c r="FK158" i="3" s="1"/>
  <c r="FL158" i="3" s="1"/>
  <c r="FM158" i="3" s="1"/>
  <c r="FN158" i="3" s="1"/>
  <c r="FO158" i="3" s="1"/>
  <c r="FP158" i="3" s="1"/>
  <c r="FQ158" i="3" s="1"/>
  <c r="FR158" i="3" s="1"/>
  <c r="FS158" i="3" s="1"/>
  <c r="FT158" i="3" s="1"/>
  <c r="FU158" i="3" s="1"/>
  <c r="FV158" i="3" s="1"/>
  <c r="FW158" i="3" s="1"/>
  <c r="FX158" i="3" s="1"/>
  <c r="FY158" i="3" s="1"/>
  <c r="FZ158" i="3" s="1"/>
  <c r="GA158" i="3" s="1"/>
  <c r="GB158" i="3" s="1"/>
  <c r="GC158" i="3" s="1"/>
  <c r="GD158" i="3" s="1"/>
  <c r="GE158" i="3" s="1"/>
  <c r="GF158" i="3" s="1"/>
  <c r="GG158" i="3" s="1"/>
  <c r="GH158" i="3" s="1"/>
  <c r="GI158" i="3" s="1"/>
  <c r="GJ158" i="3" s="1"/>
  <c r="GK158" i="3" s="1"/>
  <c r="GL158" i="3" s="1"/>
  <c r="GM158" i="3" s="1"/>
  <c r="GN158" i="3" s="1"/>
  <c r="GO158" i="3" s="1"/>
  <c r="GP158" i="3" s="1"/>
  <c r="GQ158" i="3" s="1"/>
  <c r="GR158" i="3" s="1"/>
  <c r="GS158" i="3" s="1"/>
  <c r="GT158" i="3" s="1"/>
  <c r="GU158" i="3" s="1"/>
  <c r="GV158" i="3" s="1"/>
  <c r="GW158" i="3" s="1"/>
  <c r="GX158" i="3" s="1"/>
  <c r="GY158" i="3" s="1"/>
  <c r="GZ158" i="3" s="1"/>
  <c r="HA158" i="3" s="1"/>
  <c r="HB158" i="3" s="1"/>
  <c r="HC158" i="3" s="1"/>
  <c r="HD158" i="3" s="1"/>
  <c r="HE158" i="3" s="1"/>
  <c r="HF158" i="3" s="1"/>
  <c r="HG158" i="3" s="1"/>
  <c r="HH158" i="3" s="1"/>
  <c r="HI158" i="3" s="1"/>
  <c r="HJ158" i="3" s="1"/>
  <c r="HK158" i="3" s="1"/>
  <c r="HL158" i="3" s="1"/>
  <c r="HM158" i="3" s="1"/>
  <c r="HN158" i="3" s="1"/>
  <c r="HO158" i="3" s="1"/>
  <c r="HP158" i="3" s="1"/>
  <c r="HQ158" i="3" s="1"/>
  <c r="HR158" i="3" s="1"/>
  <c r="HS158" i="3" s="1"/>
  <c r="HT158" i="3" s="1"/>
  <c r="HU158" i="3" s="1"/>
  <c r="HV158" i="3" s="1"/>
  <c r="HW158" i="3" s="1"/>
  <c r="HX158" i="3" s="1"/>
  <c r="HY158" i="3" s="1"/>
  <c r="HZ158" i="3" s="1"/>
  <c r="IA158" i="3" s="1"/>
  <c r="IB158" i="3" s="1"/>
  <c r="IC158" i="3" s="1"/>
  <c r="ID158" i="3" s="1"/>
  <c r="IE158" i="3" s="1"/>
  <c r="IF158" i="3" s="1"/>
  <c r="IG158" i="3" s="1"/>
  <c r="IH158" i="3" s="1"/>
  <c r="II158" i="3" s="1"/>
  <c r="IJ158" i="3" s="1"/>
  <c r="IK158" i="3" s="1"/>
  <c r="IL158" i="3" s="1"/>
  <c r="IM158" i="3" s="1"/>
  <c r="IN158" i="3" s="1"/>
  <c r="IO158" i="3" s="1"/>
  <c r="IP158" i="3" s="1"/>
  <c r="IQ158" i="3" s="1"/>
  <c r="IR158" i="3" s="1"/>
  <c r="IS158" i="3" s="1"/>
  <c r="IT158" i="3" s="1"/>
  <c r="IU158" i="3" s="1"/>
  <c r="IV158" i="3" s="1"/>
  <c r="IW158" i="3" s="1"/>
  <c r="IX158" i="3" s="1"/>
  <c r="IY158" i="3" s="1"/>
  <c r="IZ158" i="3" s="1"/>
  <c r="JA158" i="3" s="1"/>
  <c r="JB158" i="3" s="1"/>
  <c r="JC158" i="3" s="1"/>
  <c r="JD158" i="3" s="1"/>
  <c r="JE158" i="3" s="1"/>
  <c r="JF158" i="3" s="1"/>
  <c r="JG158" i="3" s="1"/>
  <c r="JH158" i="3" s="1"/>
  <c r="JI158" i="3" s="1"/>
  <c r="JJ158" i="3" s="1"/>
  <c r="JK158" i="3" s="1"/>
  <c r="JL158" i="3" s="1"/>
  <c r="JM158" i="3" s="1"/>
  <c r="JN158" i="3" s="1"/>
  <c r="JO158" i="3" s="1"/>
  <c r="JP158" i="3" s="1"/>
  <c r="JQ158" i="3" s="1"/>
  <c r="JR158" i="3" s="1"/>
  <c r="JS158" i="3" s="1"/>
  <c r="JT158" i="3" s="1"/>
  <c r="JU158" i="3" s="1"/>
  <c r="JV158" i="3" s="1"/>
  <c r="JW158" i="3" s="1"/>
  <c r="JX158" i="3" s="1"/>
  <c r="JY158" i="3" s="1"/>
  <c r="JZ158" i="3" s="1"/>
  <c r="KA158" i="3" s="1"/>
  <c r="KB158" i="3" s="1"/>
  <c r="KC158" i="3" s="1"/>
  <c r="KD158" i="3" s="1"/>
  <c r="KE158" i="3" s="1"/>
  <c r="KF158" i="3" s="1"/>
  <c r="KG158" i="3" s="1"/>
  <c r="KH158" i="3" s="1"/>
  <c r="KI158" i="3" s="1"/>
  <c r="KJ158" i="3" s="1"/>
  <c r="KK158" i="3" s="1"/>
  <c r="KL158" i="3" s="1"/>
  <c r="KM158" i="3" s="1"/>
  <c r="KN158" i="3" s="1"/>
  <c r="KO158" i="3" s="1"/>
  <c r="KP158" i="3" s="1"/>
  <c r="KQ158" i="3" s="1"/>
  <c r="KR158" i="3" s="1"/>
  <c r="KS158" i="3" s="1"/>
  <c r="KT158" i="3" s="1"/>
  <c r="KU158" i="3" s="1"/>
  <c r="KV158" i="3" s="1"/>
  <c r="E158" i="3"/>
  <c r="V157" i="3"/>
  <c r="W157" i="3" s="1"/>
  <c r="E157" i="3"/>
  <c r="V156" i="3"/>
  <c r="W156" i="3" s="1"/>
  <c r="X156" i="3" s="1"/>
  <c r="Y156" i="3" s="1"/>
  <c r="Z156" i="3" s="1"/>
  <c r="AA156" i="3" s="1"/>
  <c r="AB156" i="3" s="1"/>
  <c r="AC156" i="3" s="1"/>
  <c r="AD156" i="3" s="1"/>
  <c r="E156" i="3"/>
  <c r="U155" i="3"/>
  <c r="E155" i="3"/>
  <c r="E151" i="3"/>
  <c r="E147" i="3"/>
  <c r="E143" i="3"/>
  <c r="E141" i="3"/>
  <c r="E139" i="3"/>
  <c r="E137" i="3"/>
  <c r="E134" i="3"/>
  <c r="E132" i="3"/>
  <c r="V128" i="3"/>
  <c r="W128" i="3" s="1"/>
  <c r="X128" i="3" s="1"/>
  <c r="Y128" i="3" s="1"/>
  <c r="Z128" i="3" s="1"/>
  <c r="AA128" i="3" s="1"/>
  <c r="AB128" i="3" s="1"/>
  <c r="AC128" i="3" s="1"/>
  <c r="AD128" i="3" s="1"/>
  <c r="AE128" i="3" s="1"/>
  <c r="AF128" i="3" s="1"/>
  <c r="AG128" i="3" s="1"/>
  <c r="AH128" i="3" s="1"/>
  <c r="AI128" i="3" s="1"/>
  <c r="AJ128" i="3" s="1"/>
  <c r="AK128" i="3" s="1"/>
  <c r="AL128" i="3" s="1"/>
  <c r="AM128" i="3" s="1"/>
  <c r="AN128" i="3" s="1"/>
  <c r="AO128" i="3" s="1"/>
  <c r="AP128" i="3" s="1"/>
  <c r="AQ128" i="3" s="1"/>
  <c r="AR128" i="3" s="1"/>
  <c r="AS128" i="3" s="1"/>
  <c r="AT128" i="3" s="1"/>
  <c r="AU128" i="3" s="1"/>
  <c r="AV128" i="3" s="1"/>
  <c r="AW128" i="3" s="1"/>
  <c r="AX128" i="3" s="1"/>
  <c r="AY128" i="3" s="1"/>
  <c r="AZ128" i="3" s="1"/>
  <c r="BA128" i="3" s="1"/>
  <c r="BB128" i="3" s="1"/>
  <c r="BC128" i="3" s="1"/>
  <c r="BD128" i="3" s="1"/>
  <c r="BE128" i="3" s="1"/>
  <c r="BF128" i="3" s="1"/>
  <c r="BG128" i="3" s="1"/>
  <c r="BH128" i="3" s="1"/>
  <c r="BI128" i="3" s="1"/>
  <c r="BJ128" i="3" s="1"/>
  <c r="BK128" i="3" s="1"/>
  <c r="BL128" i="3" s="1"/>
  <c r="BM128" i="3" s="1"/>
  <c r="BN128" i="3" s="1"/>
  <c r="BO128" i="3" s="1"/>
  <c r="BP128" i="3" s="1"/>
  <c r="BQ128" i="3" s="1"/>
  <c r="BR128" i="3" s="1"/>
  <c r="BS128" i="3" s="1"/>
  <c r="BT128" i="3" s="1"/>
  <c r="BU128" i="3" s="1"/>
  <c r="BV128" i="3" s="1"/>
  <c r="BW128" i="3" s="1"/>
  <c r="BX128" i="3" s="1"/>
  <c r="BY128" i="3" s="1"/>
  <c r="BZ128" i="3" s="1"/>
  <c r="CA128" i="3" s="1"/>
  <c r="CB128" i="3" s="1"/>
  <c r="CC128" i="3" s="1"/>
  <c r="CD128" i="3" s="1"/>
  <c r="CE128" i="3" s="1"/>
  <c r="CF128" i="3" s="1"/>
  <c r="CG128" i="3" s="1"/>
  <c r="CH128" i="3" s="1"/>
  <c r="CI128" i="3" s="1"/>
  <c r="CJ128" i="3" s="1"/>
  <c r="CK128" i="3" s="1"/>
  <c r="CL128" i="3" s="1"/>
  <c r="CM128" i="3" s="1"/>
  <c r="CN128" i="3" s="1"/>
  <c r="CO128" i="3" s="1"/>
  <c r="CP128" i="3" s="1"/>
  <c r="CQ128" i="3" s="1"/>
  <c r="CR128" i="3" s="1"/>
  <c r="CS128" i="3" s="1"/>
  <c r="CT128" i="3" s="1"/>
  <c r="CU128" i="3" s="1"/>
  <c r="CV128" i="3" s="1"/>
  <c r="CW128" i="3" s="1"/>
  <c r="CX128" i="3" s="1"/>
  <c r="CY128" i="3" s="1"/>
  <c r="CZ128" i="3" s="1"/>
  <c r="DA128" i="3" s="1"/>
  <c r="DB128" i="3" s="1"/>
  <c r="DC128" i="3" s="1"/>
  <c r="DD128" i="3" s="1"/>
  <c r="DE128" i="3" s="1"/>
  <c r="DF128" i="3" s="1"/>
  <c r="DG128" i="3" s="1"/>
  <c r="DH128" i="3" s="1"/>
  <c r="DI128" i="3" s="1"/>
  <c r="DJ128" i="3" s="1"/>
  <c r="DK128" i="3" s="1"/>
  <c r="DL128" i="3" s="1"/>
  <c r="DM128" i="3" s="1"/>
  <c r="DN128" i="3" s="1"/>
  <c r="DO128" i="3" s="1"/>
  <c r="DP128" i="3" s="1"/>
  <c r="DQ128" i="3" s="1"/>
  <c r="DR128" i="3" s="1"/>
  <c r="DS128" i="3" s="1"/>
  <c r="DT128" i="3" s="1"/>
  <c r="DU128" i="3" s="1"/>
  <c r="DV128" i="3" s="1"/>
  <c r="DW128" i="3" s="1"/>
  <c r="DX128" i="3" s="1"/>
  <c r="DY128" i="3" s="1"/>
  <c r="DZ128" i="3" s="1"/>
  <c r="EA128" i="3" s="1"/>
  <c r="EB128" i="3" s="1"/>
  <c r="EC128" i="3" s="1"/>
  <c r="ED128" i="3" s="1"/>
  <c r="EE128" i="3" s="1"/>
  <c r="EF128" i="3" s="1"/>
  <c r="EG128" i="3" s="1"/>
  <c r="EH128" i="3" s="1"/>
  <c r="EI128" i="3" s="1"/>
  <c r="EJ128" i="3" s="1"/>
  <c r="EK128" i="3" s="1"/>
  <c r="EL128" i="3" s="1"/>
  <c r="EM128" i="3" s="1"/>
  <c r="EN128" i="3" s="1"/>
  <c r="EO128" i="3" s="1"/>
  <c r="EP128" i="3" s="1"/>
  <c r="EQ128" i="3" s="1"/>
  <c r="ER128" i="3" s="1"/>
  <c r="ES128" i="3" s="1"/>
  <c r="ET128" i="3" s="1"/>
  <c r="EU128" i="3" s="1"/>
  <c r="EV128" i="3" s="1"/>
  <c r="EW128" i="3" s="1"/>
  <c r="EX128" i="3" s="1"/>
  <c r="EY128" i="3" s="1"/>
  <c r="EZ128" i="3" s="1"/>
  <c r="FA128" i="3" s="1"/>
  <c r="FB128" i="3" s="1"/>
  <c r="FC128" i="3" s="1"/>
  <c r="FD128" i="3" s="1"/>
  <c r="FE128" i="3" s="1"/>
  <c r="FF128" i="3" s="1"/>
  <c r="FG128" i="3" s="1"/>
  <c r="FH128" i="3" s="1"/>
  <c r="FI128" i="3" s="1"/>
  <c r="FJ128" i="3" s="1"/>
  <c r="FK128" i="3" s="1"/>
  <c r="FL128" i="3" s="1"/>
  <c r="FM128" i="3" s="1"/>
  <c r="FN128" i="3" s="1"/>
  <c r="FO128" i="3" s="1"/>
  <c r="FP128" i="3" s="1"/>
  <c r="FQ128" i="3" s="1"/>
  <c r="FR128" i="3" s="1"/>
  <c r="FS128" i="3" s="1"/>
  <c r="FT128" i="3" s="1"/>
  <c r="FU128" i="3" s="1"/>
  <c r="FV128" i="3" s="1"/>
  <c r="FW128" i="3" s="1"/>
  <c r="FX128" i="3" s="1"/>
  <c r="FY128" i="3" s="1"/>
  <c r="FZ128" i="3" s="1"/>
  <c r="GA128" i="3" s="1"/>
  <c r="GB128" i="3" s="1"/>
  <c r="GC128" i="3" s="1"/>
  <c r="GD128" i="3" s="1"/>
  <c r="GE128" i="3" s="1"/>
  <c r="GF128" i="3" s="1"/>
  <c r="GG128" i="3" s="1"/>
  <c r="GH128" i="3" s="1"/>
  <c r="GI128" i="3" s="1"/>
  <c r="GJ128" i="3" s="1"/>
  <c r="GK128" i="3" s="1"/>
  <c r="GL128" i="3" s="1"/>
  <c r="GM128" i="3" s="1"/>
  <c r="GN128" i="3" s="1"/>
  <c r="GO128" i="3" s="1"/>
  <c r="GP128" i="3" s="1"/>
  <c r="GQ128" i="3" s="1"/>
  <c r="GR128" i="3" s="1"/>
  <c r="GS128" i="3" s="1"/>
  <c r="GT128" i="3" s="1"/>
  <c r="GU128" i="3" s="1"/>
  <c r="GV128" i="3" s="1"/>
  <c r="GW128" i="3" s="1"/>
  <c r="GX128" i="3" s="1"/>
  <c r="GY128" i="3" s="1"/>
  <c r="GZ128" i="3" s="1"/>
  <c r="HA128" i="3" s="1"/>
  <c r="HB128" i="3" s="1"/>
  <c r="HC128" i="3" s="1"/>
  <c r="HD128" i="3" s="1"/>
  <c r="HE128" i="3" s="1"/>
  <c r="HF128" i="3" s="1"/>
  <c r="HG128" i="3" s="1"/>
  <c r="HH128" i="3" s="1"/>
  <c r="HI128" i="3" s="1"/>
  <c r="HJ128" i="3" s="1"/>
  <c r="HK128" i="3" s="1"/>
  <c r="HL128" i="3" s="1"/>
  <c r="HM128" i="3" s="1"/>
  <c r="HN128" i="3" s="1"/>
  <c r="HO128" i="3" s="1"/>
  <c r="HP128" i="3" s="1"/>
  <c r="HQ128" i="3" s="1"/>
  <c r="HR128" i="3" s="1"/>
  <c r="HS128" i="3" s="1"/>
  <c r="HT128" i="3" s="1"/>
  <c r="HU128" i="3" s="1"/>
  <c r="HV128" i="3" s="1"/>
  <c r="HW128" i="3" s="1"/>
  <c r="HX128" i="3" s="1"/>
  <c r="HY128" i="3" s="1"/>
  <c r="HZ128" i="3" s="1"/>
  <c r="IA128" i="3" s="1"/>
  <c r="IB128" i="3" s="1"/>
  <c r="IC128" i="3" s="1"/>
  <c r="ID128" i="3" s="1"/>
  <c r="IE128" i="3" s="1"/>
  <c r="IF128" i="3" s="1"/>
  <c r="IG128" i="3" s="1"/>
  <c r="IH128" i="3" s="1"/>
  <c r="II128" i="3" s="1"/>
  <c r="IJ128" i="3" s="1"/>
  <c r="IK128" i="3" s="1"/>
  <c r="IL128" i="3" s="1"/>
  <c r="IM128" i="3" s="1"/>
  <c r="IN128" i="3" s="1"/>
  <c r="IO128" i="3" s="1"/>
  <c r="IP128" i="3" s="1"/>
  <c r="IQ128" i="3" s="1"/>
  <c r="IR128" i="3" s="1"/>
  <c r="IS128" i="3" s="1"/>
  <c r="IT128" i="3" s="1"/>
  <c r="IU128" i="3" s="1"/>
  <c r="IV128" i="3" s="1"/>
  <c r="IW128" i="3" s="1"/>
  <c r="IX128" i="3" s="1"/>
  <c r="IY128" i="3" s="1"/>
  <c r="IZ128" i="3" s="1"/>
  <c r="JA128" i="3" s="1"/>
  <c r="JB128" i="3" s="1"/>
  <c r="JC128" i="3" s="1"/>
  <c r="JD128" i="3" s="1"/>
  <c r="JE128" i="3" s="1"/>
  <c r="JF128" i="3" s="1"/>
  <c r="JG128" i="3" s="1"/>
  <c r="JH128" i="3" s="1"/>
  <c r="JI128" i="3" s="1"/>
  <c r="JJ128" i="3" s="1"/>
  <c r="JK128" i="3" s="1"/>
  <c r="JL128" i="3" s="1"/>
  <c r="JM128" i="3" s="1"/>
  <c r="JN128" i="3" s="1"/>
  <c r="JO128" i="3" s="1"/>
  <c r="JP128" i="3" s="1"/>
  <c r="JQ128" i="3" s="1"/>
  <c r="JR128" i="3" s="1"/>
  <c r="JS128" i="3" s="1"/>
  <c r="JT128" i="3" s="1"/>
  <c r="JU128" i="3" s="1"/>
  <c r="JV128" i="3" s="1"/>
  <c r="JW128" i="3" s="1"/>
  <c r="JX128" i="3" s="1"/>
  <c r="JY128" i="3" s="1"/>
  <c r="JZ128" i="3" s="1"/>
  <c r="KA128" i="3" s="1"/>
  <c r="KB128" i="3" s="1"/>
  <c r="KC128" i="3" s="1"/>
  <c r="KD128" i="3" s="1"/>
  <c r="KE128" i="3" s="1"/>
  <c r="KF128" i="3" s="1"/>
  <c r="KG128" i="3" s="1"/>
  <c r="KH128" i="3" s="1"/>
  <c r="KI128" i="3" s="1"/>
  <c r="KJ128" i="3" s="1"/>
  <c r="KK128" i="3" s="1"/>
  <c r="KL128" i="3" s="1"/>
  <c r="KM128" i="3" s="1"/>
  <c r="KN128" i="3" s="1"/>
  <c r="KO128" i="3" s="1"/>
  <c r="KP128" i="3" s="1"/>
  <c r="KQ128" i="3" s="1"/>
  <c r="KR128" i="3" s="1"/>
  <c r="KS128" i="3" s="1"/>
  <c r="KT128" i="3" s="1"/>
  <c r="KU128" i="3" s="1"/>
  <c r="KV128" i="3" s="1"/>
  <c r="K127" i="3"/>
  <c r="V126" i="3"/>
  <c r="W126" i="3" s="1"/>
  <c r="X126" i="3" s="1"/>
  <c r="Y126" i="3" s="1"/>
  <c r="Z126" i="3" s="1"/>
  <c r="AA126" i="3" s="1"/>
  <c r="AB126" i="3" s="1"/>
  <c r="AC126" i="3" s="1"/>
  <c r="AD126" i="3" s="1"/>
  <c r="AE126" i="3" s="1"/>
  <c r="AF126" i="3" s="1"/>
  <c r="AG126" i="3" s="1"/>
  <c r="AH126" i="3" s="1"/>
  <c r="AI126" i="3" s="1"/>
  <c r="AJ126" i="3" s="1"/>
  <c r="AK126" i="3" s="1"/>
  <c r="AL126" i="3" s="1"/>
  <c r="AM126" i="3" s="1"/>
  <c r="AN126" i="3" s="1"/>
  <c r="AO126" i="3" s="1"/>
  <c r="AP126" i="3" s="1"/>
  <c r="AQ126" i="3" s="1"/>
  <c r="AR126" i="3" s="1"/>
  <c r="AS126" i="3" s="1"/>
  <c r="AT126" i="3" s="1"/>
  <c r="AU126" i="3" s="1"/>
  <c r="AV126" i="3" s="1"/>
  <c r="AW126" i="3" s="1"/>
  <c r="AX126" i="3" s="1"/>
  <c r="AY126" i="3" s="1"/>
  <c r="AZ126" i="3" s="1"/>
  <c r="BA126" i="3" s="1"/>
  <c r="BB126" i="3" s="1"/>
  <c r="BC126" i="3" s="1"/>
  <c r="BD126" i="3" s="1"/>
  <c r="BE126" i="3" s="1"/>
  <c r="BF126" i="3" s="1"/>
  <c r="BG126" i="3" s="1"/>
  <c r="BH126" i="3" s="1"/>
  <c r="BI126" i="3" s="1"/>
  <c r="BJ126" i="3" s="1"/>
  <c r="BK126" i="3" s="1"/>
  <c r="BL126" i="3" s="1"/>
  <c r="BM126" i="3" s="1"/>
  <c r="BN126" i="3" s="1"/>
  <c r="BO126" i="3" s="1"/>
  <c r="BP126" i="3" s="1"/>
  <c r="BQ126" i="3" s="1"/>
  <c r="BR126" i="3" s="1"/>
  <c r="BS126" i="3" s="1"/>
  <c r="BT126" i="3" s="1"/>
  <c r="BU126" i="3" s="1"/>
  <c r="BV126" i="3" s="1"/>
  <c r="BW126" i="3" s="1"/>
  <c r="BX126" i="3" s="1"/>
  <c r="BY126" i="3" s="1"/>
  <c r="BZ126" i="3" s="1"/>
  <c r="CA126" i="3" s="1"/>
  <c r="CB126" i="3" s="1"/>
  <c r="CC126" i="3" s="1"/>
  <c r="CD126" i="3" s="1"/>
  <c r="CE126" i="3" s="1"/>
  <c r="CF126" i="3" s="1"/>
  <c r="CG126" i="3" s="1"/>
  <c r="CH126" i="3" s="1"/>
  <c r="CI126" i="3" s="1"/>
  <c r="CJ126" i="3" s="1"/>
  <c r="CK126" i="3" s="1"/>
  <c r="CL126" i="3" s="1"/>
  <c r="CM126" i="3" s="1"/>
  <c r="CN126" i="3" s="1"/>
  <c r="CO126" i="3" s="1"/>
  <c r="CP126" i="3" s="1"/>
  <c r="CQ126" i="3" s="1"/>
  <c r="CR126" i="3" s="1"/>
  <c r="CS126" i="3" s="1"/>
  <c r="CT126" i="3" s="1"/>
  <c r="CU126" i="3" s="1"/>
  <c r="CV126" i="3" s="1"/>
  <c r="CW126" i="3" s="1"/>
  <c r="CX126" i="3" s="1"/>
  <c r="CY126" i="3" s="1"/>
  <c r="CZ126" i="3" s="1"/>
  <c r="DA126" i="3" s="1"/>
  <c r="DB126" i="3" s="1"/>
  <c r="DC126" i="3" s="1"/>
  <c r="DD126" i="3" s="1"/>
  <c r="DE126" i="3" s="1"/>
  <c r="DF126" i="3" s="1"/>
  <c r="DG126" i="3" s="1"/>
  <c r="DH126" i="3" s="1"/>
  <c r="DI126" i="3" s="1"/>
  <c r="DJ126" i="3" s="1"/>
  <c r="DK126" i="3" s="1"/>
  <c r="DL126" i="3" s="1"/>
  <c r="DM126" i="3" s="1"/>
  <c r="DN126" i="3" s="1"/>
  <c r="DO126" i="3" s="1"/>
  <c r="DP126" i="3" s="1"/>
  <c r="DQ126" i="3" s="1"/>
  <c r="DR126" i="3" s="1"/>
  <c r="DS126" i="3" s="1"/>
  <c r="DT126" i="3" s="1"/>
  <c r="DU126" i="3" s="1"/>
  <c r="DV126" i="3" s="1"/>
  <c r="DW126" i="3" s="1"/>
  <c r="DX126" i="3" s="1"/>
  <c r="DY126" i="3" s="1"/>
  <c r="DZ126" i="3" s="1"/>
  <c r="EA126" i="3" s="1"/>
  <c r="EB126" i="3" s="1"/>
  <c r="EC126" i="3" s="1"/>
  <c r="ED126" i="3" s="1"/>
  <c r="EE126" i="3" s="1"/>
  <c r="EF126" i="3" s="1"/>
  <c r="EG126" i="3" s="1"/>
  <c r="EH126" i="3" s="1"/>
  <c r="EI126" i="3" s="1"/>
  <c r="EJ126" i="3" s="1"/>
  <c r="EK126" i="3" s="1"/>
  <c r="EL126" i="3" s="1"/>
  <c r="EM126" i="3" s="1"/>
  <c r="EN126" i="3" s="1"/>
  <c r="EO126" i="3" s="1"/>
  <c r="EP126" i="3" s="1"/>
  <c r="EQ126" i="3" s="1"/>
  <c r="ER126" i="3" s="1"/>
  <c r="ES126" i="3" s="1"/>
  <c r="ET126" i="3" s="1"/>
  <c r="EU126" i="3" s="1"/>
  <c r="EV126" i="3" s="1"/>
  <c r="EW126" i="3" s="1"/>
  <c r="EX126" i="3" s="1"/>
  <c r="EY126" i="3" s="1"/>
  <c r="EZ126" i="3" s="1"/>
  <c r="FA126" i="3" s="1"/>
  <c r="FB126" i="3" s="1"/>
  <c r="FC126" i="3" s="1"/>
  <c r="FD126" i="3" s="1"/>
  <c r="FE126" i="3" s="1"/>
  <c r="FF126" i="3" s="1"/>
  <c r="FG126" i="3" s="1"/>
  <c r="FH126" i="3" s="1"/>
  <c r="FI126" i="3" s="1"/>
  <c r="FJ126" i="3" s="1"/>
  <c r="FK126" i="3" s="1"/>
  <c r="FL126" i="3" s="1"/>
  <c r="FM126" i="3" s="1"/>
  <c r="FN126" i="3" s="1"/>
  <c r="FO126" i="3" s="1"/>
  <c r="FP126" i="3" s="1"/>
  <c r="FQ126" i="3" s="1"/>
  <c r="FR126" i="3" s="1"/>
  <c r="FS126" i="3" s="1"/>
  <c r="FT126" i="3" s="1"/>
  <c r="FU126" i="3" s="1"/>
  <c r="FV126" i="3" s="1"/>
  <c r="FW126" i="3" s="1"/>
  <c r="FX126" i="3" s="1"/>
  <c r="FY126" i="3" s="1"/>
  <c r="FZ126" i="3" s="1"/>
  <c r="GA126" i="3" s="1"/>
  <c r="GB126" i="3" s="1"/>
  <c r="GC126" i="3" s="1"/>
  <c r="GD126" i="3" s="1"/>
  <c r="GE126" i="3" s="1"/>
  <c r="GF126" i="3" s="1"/>
  <c r="GG126" i="3" s="1"/>
  <c r="GH126" i="3" s="1"/>
  <c r="GI126" i="3" s="1"/>
  <c r="GJ126" i="3" s="1"/>
  <c r="GK126" i="3" s="1"/>
  <c r="GL126" i="3" s="1"/>
  <c r="GM126" i="3" s="1"/>
  <c r="GN126" i="3" s="1"/>
  <c r="GO126" i="3" s="1"/>
  <c r="GP126" i="3" s="1"/>
  <c r="GQ126" i="3" s="1"/>
  <c r="GR126" i="3" s="1"/>
  <c r="GS126" i="3" s="1"/>
  <c r="GT126" i="3" s="1"/>
  <c r="GU126" i="3" s="1"/>
  <c r="GV126" i="3" s="1"/>
  <c r="GW126" i="3" s="1"/>
  <c r="GX126" i="3" s="1"/>
  <c r="GY126" i="3" s="1"/>
  <c r="GZ126" i="3" s="1"/>
  <c r="HA126" i="3" s="1"/>
  <c r="HB126" i="3" s="1"/>
  <c r="HC126" i="3" s="1"/>
  <c r="HD126" i="3" s="1"/>
  <c r="HE126" i="3" s="1"/>
  <c r="HF126" i="3" s="1"/>
  <c r="HG126" i="3" s="1"/>
  <c r="HH126" i="3" s="1"/>
  <c r="HI126" i="3" s="1"/>
  <c r="HJ126" i="3" s="1"/>
  <c r="HK126" i="3" s="1"/>
  <c r="HL126" i="3" s="1"/>
  <c r="HM126" i="3" s="1"/>
  <c r="HN126" i="3" s="1"/>
  <c r="HO126" i="3" s="1"/>
  <c r="HP126" i="3" s="1"/>
  <c r="HQ126" i="3" s="1"/>
  <c r="HR126" i="3" s="1"/>
  <c r="HS126" i="3" s="1"/>
  <c r="HT126" i="3" s="1"/>
  <c r="HU126" i="3" s="1"/>
  <c r="HV126" i="3" s="1"/>
  <c r="HW126" i="3" s="1"/>
  <c r="HX126" i="3" s="1"/>
  <c r="HY126" i="3" s="1"/>
  <c r="HZ126" i="3" s="1"/>
  <c r="IA126" i="3" s="1"/>
  <c r="IB126" i="3" s="1"/>
  <c r="IC126" i="3" s="1"/>
  <c r="ID126" i="3" s="1"/>
  <c r="IE126" i="3" s="1"/>
  <c r="IF126" i="3" s="1"/>
  <c r="IG126" i="3" s="1"/>
  <c r="IH126" i="3" s="1"/>
  <c r="II126" i="3" s="1"/>
  <c r="IJ126" i="3" s="1"/>
  <c r="IK126" i="3" s="1"/>
  <c r="IL126" i="3" s="1"/>
  <c r="IM126" i="3" s="1"/>
  <c r="IN126" i="3" s="1"/>
  <c r="IO126" i="3" s="1"/>
  <c r="IP126" i="3" s="1"/>
  <c r="IQ126" i="3" s="1"/>
  <c r="IR126" i="3" s="1"/>
  <c r="IS126" i="3" s="1"/>
  <c r="IT126" i="3" s="1"/>
  <c r="IU126" i="3" s="1"/>
  <c r="IV126" i="3" s="1"/>
  <c r="IW126" i="3" s="1"/>
  <c r="IX126" i="3" s="1"/>
  <c r="IY126" i="3" s="1"/>
  <c r="IZ126" i="3" s="1"/>
  <c r="JA126" i="3" s="1"/>
  <c r="JB126" i="3" s="1"/>
  <c r="JC126" i="3" s="1"/>
  <c r="JD126" i="3" s="1"/>
  <c r="JE126" i="3" s="1"/>
  <c r="JF126" i="3" s="1"/>
  <c r="JG126" i="3" s="1"/>
  <c r="JH126" i="3" s="1"/>
  <c r="JI126" i="3" s="1"/>
  <c r="JJ126" i="3" s="1"/>
  <c r="JK126" i="3" s="1"/>
  <c r="JL126" i="3" s="1"/>
  <c r="JM126" i="3" s="1"/>
  <c r="JN126" i="3" s="1"/>
  <c r="JO126" i="3" s="1"/>
  <c r="JP126" i="3" s="1"/>
  <c r="JQ126" i="3" s="1"/>
  <c r="JR126" i="3" s="1"/>
  <c r="JS126" i="3" s="1"/>
  <c r="JT126" i="3" s="1"/>
  <c r="JU126" i="3" s="1"/>
  <c r="JV126" i="3" s="1"/>
  <c r="JW126" i="3" s="1"/>
  <c r="JX126" i="3" s="1"/>
  <c r="JY126" i="3" s="1"/>
  <c r="JZ126" i="3" s="1"/>
  <c r="KA126" i="3" s="1"/>
  <c r="KB126" i="3" s="1"/>
  <c r="KC126" i="3" s="1"/>
  <c r="KD126" i="3" s="1"/>
  <c r="KE126" i="3" s="1"/>
  <c r="KF126" i="3" s="1"/>
  <c r="KG126" i="3" s="1"/>
  <c r="KH126" i="3" s="1"/>
  <c r="KI126" i="3" s="1"/>
  <c r="KJ126" i="3" s="1"/>
  <c r="KK126" i="3" s="1"/>
  <c r="KL126" i="3" s="1"/>
  <c r="KM126" i="3" s="1"/>
  <c r="KN126" i="3" s="1"/>
  <c r="KO126" i="3" s="1"/>
  <c r="KP126" i="3" s="1"/>
  <c r="KQ126" i="3" s="1"/>
  <c r="KR126" i="3" s="1"/>
  <c r="KS126" i="3" s="1"/>
  <c r="KT126" i="3" s="1"/>
  <c r="KU126" i="3" s="1"/>
  <c r="KV126" i="3" s="1"/>
  <c r="V125" i="3"/>
  <c r="W125" i="3" s="1"/>
  <c r="X125" i="3" s="1"/>
  <c r="Y125" i="3" s="1"/>
  <c r="Z125" i="3" s="1"/>
  <c r="AA125" i="3" s="1"/>
  <c r="AB125" i="3" s="1"/>
  <c r="AC125" i="3" s="1"/>
  <c r="AD125" i="3" s="1"/>
  <c r="AE125" i="3" s="1"/>
  <c r="AF125" i="3" s="1"/>
  <c r="AG125" i="3" s="1"/>
  <c r="AH125" i="3" s="1"/>
  <c r="AI125" i="3" s="1"/>
  <c r="AJ125" i="3" s="1"/>
  <c r="AK125" i="3" s="1"/>
  <c r="AL125" i="3" s="1"/>
  <c r="AM125" i="3" s="1"/>
  <c r="AN125" i="3" s="1"/>
  <c r="AO125" i="3" s="1"/>
  <c r="AP125" i="3" s="1"/>
  <c r="AQ125" i="3" s="1"/>
  <c r="AR125" i="3" s="1"/>
  <c r="AS125" i="3" s="1"/>
  <c r="AT125" i="3" s="1"/>
  <c r="AU125" i="3" s="1"/>
  <c r="AV125" i="3" s="1"/>
  <c r="AW125" i="3" s="1"/>
  <c r="AX125" i="3" s="1"/>
  <c r="AY125" i="3" s="1"/>
  <c r="AZ125" i="3" s="1"/>
  <c r="BA125" i="3" s="1"/>
  <c r="BB125" i="3" s="1"/>
  <c r="BC125" i="3" s="1"/>
  <c r="BD125" i="3" s="1"/>
  <c r="BE125" i="3" s="1"/>
  <c r="BF125" i="3" s="1"/>
  <c r="BG125" i="3" s="1"/>
  <c r="BH125" i="3" s="1"/>
  <c r="BI125" i="3" s="1"/>
  <c r="BJ125" i="3" s="1"/>
  <c r="BK125" i="3" s="1"/>
  <c r="BL125" i="3" s="1"/>
  <c r="BM125" i="3" s="1"/>
  <c r="BN125" i="3" s="1"/>
  <c r="BO125" i="3" s="1"/>
  <c r="BP125" i="3" s="1"/>
  <c r="BQ125" i="3" s="1"/>
  <c r="BR125" i="3" s="1"/>
  <c r="BS125" i="3" s="1"/>
  <c r="BT125" i="3" s="1"/>
  <c r="BU125" i="3" s="1"/>
  <c r="BV125" i="3" s="1"/>
  <c r="BW125" i="3" s="1"/>
  <c r="BX125" i="3" s="1"/>
  <c r="BY125" i="3" s="1"/>
  <c r="BZ125" i="3" s="1"/>
  <c r="CA125" i="3" s="1"/>
  <c r="CB125" i="3" s="1"/>
  <c r="CC125" i="3" s="1"/>
  <c r="CD125" i="3" s="1"/>
  <c r="CE125" i="3" s="1"/>
  <c r="CF125" i="3" s="1"/>
  <c r="CG125" i="3" s="1"/>
  <c r="CH125" i="3" s="1"/>
  <c r="CI125" i="3" s="1"/>
  <c r="CJ125" i="3" s="1"/>
  <c r="CK125" i="3" s="1"/>
  <c r="CL125" i="3" s="1"/>
  <c r="CM125" i="3" s="1"/>
  <c r="CN125" i="3" s="1"/>
  <c r="CO125" i="3" s="1"/>
  <c r="CP125" i="3" s="1"/>
  <c r="CQ125" i="3" s="1"/>
  <c r="CR125" i="3" s="1"/>
  <c r="CS125" i="3" s="1"/>
  <c r="CT125" i="3" s="1"/>
  <c r="CU125" i="3" s="1"/>
  <c r="CV125" i="3" s="1"/>
  <c r="CW125" i="3" s="1"/>
  <c r="CX125" i="3" s="1"/>
  <c r="CY125" i="3" s="1"/>
  <c r="CZ125" i="3" s="1"/>
  <c r="DA125" i="3" s="1"/>
  <c r="DB125" i="3" s="1"/>
  <c r="DC125" i="3" s="1"/>
  <c r="DD125" i="3" s="1"/>
  <c r="DE125" i="3" s="1"/>
  <c r="DF125" i="3" s="1"/>
  <c r="DG125" i="3" s="1"/>
  <c r="DH125" i="3" s="1"/>
  <c r="DI125" i="3" s="1"/>
  <c r="DJ125" i="3" s="1"/>
  <c r="DK125" i="3" s="1"/>
  <c r="DL125" i="3" s="1"/>
  <c r="DM125" i="3" s="1"/>
  <c r="DN125" i="3" s="1"/>
  <c r="DO125" i="3" s="1"/>
  <c r="DP125" i="3" s="1"/>
  <c r="DQ125" i="3" s="1"/>
  <c r="DR125" i="3" s="1"/>
  <c r="DS125" i="3" s="1"/>
  <c r="DT125" i="3" s="1"/>
  <c r="DU125" i="3" s="1"/>
  <c r="DV125" i="3" s="1"/>
  <c r="DW125" i="3" s="1"/>
  <c r="DX125" i="3" s="1"/>
  <c r="DY125" i="3" s="1"/>
  <c r="DZ125" i="3" s="1"/>
  <c r="EA125" i="3" s="1"/>
  <c r="EB125" i="3" s="1"/>
  <c r="EC125" i="3" s="1"/>
  <c r="ED125" i="3" s="1"/>
  <c r="EE125" i="3" s="1"/>
  <c r="EF125" i="3" s="1"/>
  <c r="EG125" i="3" s="1"/>
  <c r="EH125" i="3" s="1"/>
  <c r="EI125" i="3" s="1"/>
  <c r="EJ125" i="3" s="1"/>
  <c r="EK125" i="3" s="1"/>
  <c r="EL125" i="3" s="1"/>
  <c r="EM125" i="3" s="1"/>
  <c r="EN125" i="3" s="1"/>
  <c r="EO125" i="3" s="1"/>
  <c r="EP125" i="3" s="1"/>
  <c r="EQ125" i="3" s="1"/>
  <c r="ER125" i="3" s="1"/>
  <c r="ES125" i="3" s="1"/>
  <c r="ET125" i="3" s="1"/>
  <c r="EU125" i="3" s="1"/>
  <c r="EV125" i="3" s="1"/>
  <c r="EW125" i="3" s="1"/>
  <c r="EX125" i="3" s="1"/>
  <c r="EY125" i="3" s="1"/>
  <c r="EZ125" i="3" s="1"/>
  <c r="FA125" i="3" s="1"/>
  <c r="FB125" i="3" s="1"/>
  <c r="FC125" i="3" s="1"/>
  <c r="FD125" i="3" s="1"/>
  <c r="FE125" i="3" s="1"/>
  <c r="FF125" i="3" s="1"/>
  <c r="FG125" i="3" s="1"/>
  <c r="FH125" i="3" s="1"/>
  <c r="FI125" i="3" s="1"/>
  <c r="FJ125" i="3" s="1"/>
  <c r="FK125" i="3" s="1"/>
  <c r="FL125" i="3" s="1"/>
  <c r="FM125" i="3" s="1"/>
  <c r="FN125" i="3" s="1"/>
  <c r="FO125" i="3" s="1"/>
  <c r="FP125" i="3" s="1"/>
  <c r="FQ125" i="3" s="1"/>
  <c r="FR125" i="3" s="1"/>
  <c r="FS125" i="3" s="1"/>
  <c r="FT125" i="3" s="1"/>
  <c r="FU125" i="3" s="1"/>
  <c r="FV125" i="3" s="1"/>
  <c r="FW125" i="3" s="1"/>
  <c r="FX125" i="3" s="1"/>
  <c r="FY125" i="3" s="1"/>
  <c r="FZ125" i="3" s="1"/>
  <c r="GA125" i="3" s="1"/>
  <c r="GB125" i="3" s="1"/>
  <c r="GC125" i="3" s="1"/>
  <c r="GD125" i="3" s="1"/>
  <c r="GE125" i="3" s="1"/>
  <c r="GF125" i="3" s="1"/>
  <c r="GG125" i="3" s="1"/>
  <c r="GH125" i="3" s="1"/>
  <c r="GI125" i="3" s="1"/>
  <c r="GJ125" i="3" s="1"/>
  <c r="GK125" i="3" s="1"/>
  <c r="GL125" i="3" s="1"/>
  <c r="GM125" i="3" s="1"/>
  <c r="GN125" i="3" s="1"/>
  <c r="GO125" i="3" s="1"/>
  <c r="GP125" i="3" s="1"/>
  <c r="GQ125" i="3" s="1"/>
  <c r="GR125" i="3" s="1"/>
  <c r="GS125" i="3" s="1"/>
  <c r="GT125" i="3" s="1"/>
  <c r="GU125" i="3" s="1"/>
  <c r="GV125" i="3" s="1"/>
  <c r="GW125" i="3" s="1"/>
  <c r="GX125" i="3" s="1"/>
  <c r="GY125" i="3" s="1"/>
  <c r="GZ125" i="3" s="1"/>
  <c r="HA125" i="3" s="1"/>
  <c r="HB125" i="3" s="1"/>
  <c r="HC125" i="3" s="1"/>
  <c r="HD125" i="3" s="1"/>
  <c r="HE125" i="3" s="1"/>
  <c r="HF125" i="3" s="1"/>
  <c r="HG125" i="3" s="1"/>
  <c r="HH125" i="3" s="1"/>
  <c r="HI125" i="3" s="1"/>
  <c r="HJ125" i="3" s="1"/>
  <c r="HK125" i="3" s="1"/>
  <c r="HL125" i="3" s="1"/>
  <c r="HM125" i="3" s="1"/>
  <c r="HN125" i="3" s="1"/>
  <c r="HO125" i="3" s="1"/>
  <c r="HP125" i="3" s="1"/>
  <c r="HQ125" i="3" s="1"/>
  <c r="HR125" i="3" s="1"/>
  <c r="HS125" i="3" s="1"/>
  <c r="HT125" i="3" s="1"/>
  <c r="HU125" i="3" s="1"/>
  <c r="HV125" i="3" s="1"/>
  <c r="HW125" i="3" s="1"/>
  <c r="HX125" i="3" s="1"/>
  <c r="HY125" i="3" s="1"/>
  <c r="HZ125" i="3" s="1"/>
  <c r="IA125" i="3" s="1"/>
  <c r="IB125" i="3" s="1"/>
  <c r="IC125" i="3" s="1"/>
  <c r="ID125" i="3" s="1"/>
  <c r="IE125" i="3" s="1"/>
  <c r="IF125" i="3" s="1"/>
  <c r="IG125" i="3" s="1"/>
  <c r="IH125" i="3" s="1"/>
  <c r="II125" i="3" s="1"/>
  <c r="IJ125" i="3" s="1"/>
  <c r="IK125" i="3" s="1"/>
  <c r="IL125" i="3" s="1"/>
  <c r="IM125" i="3" s="1"/>
  <c r="IN125" i="3" s="1"/>
  <c r="IO125" i="3" s="1"/>
  <c r="IP125" i="3" s="1"/>
  <c r="IQ125" i="3" s="1"/>
  <c r="IR125" i="3" s="1"/>
  <c r="IS125" i="3" s="1"/>
  <c r="IT125" i="3" s="1"/>
  <c r="IU125" i="3" s="1"/>
  <c r="IV125" i="3" s="1"/>
  <c r="IW125" i="3" s="1"/>
  <c r="IX125" i="3" s="1"/>
  <c r="IY125" i="3" s="1"/>
  <c r="IZ125" i="3" s="1"/>
  <c r="JA125" i="3" s="1"/>
  <c r="JB125" i="3" s="1"/>
  <c r="JC125" i="3" s="1"/>
  <c r="JD125" i="3" s="1"/>
  <c r="JE125" i="3" s="1"/>
  <c r="JF125" i="3" s="1"/>
  <c r="JG125" i="3" s="1"/>
  <c r="JH125" i="3" s="1"/>
  <c r="JI125" i="3" s="1"/>
  <c r="JJ125" i="3" s="1"/>
  <c r="JK125" i="3" s="1"/>
  <c r="JL125" i="3" s="1"/>
  <c r="JM125" i="3" s="1"/>
  <c r="JN125" i="3" s="1"/>
  <c r="JO125" i="3" s="1"/>
  <c r="JP125" i="3" s="1"/>
  <c r="JQ125" i="3" s="1"/>
  <c r="JR125" i="3" s="1"/>
  <c r="JS125" i="3" s="1"/>
  <c r="JT125" i="3" s="1"/>
  <c r="JU125" i="3" s="1"/>
  <c r="JV125" i="3" s="1"/>
  <c r="JW125" i="3" s="1"/>
  <c r="JX125" i="3" s="1"/>
  <c r="JY125" i="3" s="1"/>
  <c r="JZ125" i="3" s="1"/>
  <c r="KA125" i="3" s="1"/>
  <c r="KB125" i="3" s="1"/>
  <c r="KC125" i="3" s="1"/>
  <c r="KD125" i="3" s="1"/>
  <c r="KE125" i="3" s="1"/>
  <c r="KF125" i="3" s="1"/>
  <c r="KG125" i="3" s="1"/>
  <c r="KH125" i="3" s="1"/>
  <c r="KI125" i="3" s="1"/>
  <c r="KJ125" i="3" s="1"/>
  <c r="KK125" i="3" s="1"/>
  <c r="KL125" i="3" s="1"/>
  <c r="KM125" i="3" s="1"/>
  <c r="KN125" i="3" s="1"/>
  <c r="KO125" i="3" s="1"/>
  <c r="KP125" i="3" s="1"/>
  <c r="KQ125" i="3" s="1"/>
  <c r="KR125" i="3" s="1"/>
  <c r="KS125" i="3" s="1"/>
  <c r="KT125" i="3" s="1"/>
  <c r="KU125" i="3" s="1"/>
  <c r="KV125" i="3" s="1"/>
  <c r="V124" i="3"/>
  <c r="W124" i="3" s="1"/>
  <c r="X124" i="3" s="1"/>
  <c r="Y124" i="3" s="1"/>
  <c r="Z124" i="3" s="1"/>
  <c r="AA124" i="3" s="1"/>
  <c r="AB124" i="3" s="1"/>
  <c r="AC124" i="3" s="1"/>
  <c r="AD124" i="3" s="1"/>
  <c r="AE124" i="3" s="1"/>
  <c r="AF124" i="3" s="1"/>
  <c r="AG124" i="3" s="1"/>
  <c r="AH124" i="3" s="1"/>
  <c r="AI124" i="3" s="1"/>
  <c r="AJ124" i="3" s="1"/>
  <c r="AK124" i="3" s="1"/>
  <c r="AL124" i="3" s="1"/>
  <c r="AM124" i="3" s="1"/>
  <c r="AN124" i="3" s="1"/>
  <c r="AO124" i="3" s="1"/>
  <c r="AP124" i="3" s="1"/>
  <c r="AQ124" i="3" s="1"/>
  <c r="AR124" i="3" s="1"/>
  <c r="AS124" i="3" s="1"/>
  <c r="AT124" i="3" s="1"/>
  <c r="AU124" i="3" s="1"/>
  <c r="AV124" i="3" s="1"/>
  <c r="AW124" i="3" s="1"/>
  <c r="AX124" i="3" s="1"/>
  <c r="AY124" i="3" s="1"/>
  <c r="AZ124" i="3" s="1"/>
  <c r="BA124" i="3" s="1"/>
  <c r="BB124" i="3" s="1"/>
  <c r="BC124" i="3" s="1"/>
  <c r="BD124" i="3" s="1"/>
  <c r="BE124" i="3" s="1"/>
  <c r="BF124" i="3" s="1"/>
  <c r="BG124" i="3" s="1"/>
  <c r="BH124" i="3" s="1"/>
  <c r="BI124" i="3" s="1"/>
  <c r="BJ124" i="3" s="1"/>
  <c r="BK124" i="3" s="1"/>
  <c r="BL124" i="3" s="1"/>
  <c r="BM124" i="3" s="1"/>
  <c r="BN124" i="3" s="1"/>
  <c r="BO124" i="3" s="1"/>
  <c r="BP124" i="3" s="1"/>
  <c r="BQ124" i="3" s="1"/>
  <c r="BR124" i="3" s="1"/>
  <c r="BS124" i="3" s="1"/>
  <c r="BT124" i="3" s="1"/>
  <c r="BU124" i="3" s="1"/>
  <c r="BV124" i="3" s="1"/>
  <c r="BW124" i="3" s="1"/>
  <c r="BX124" i="3" s="1"/>
  <c r="BY124" i="3" s="1"/>
  <c r="BZ124" i="3" s="1"/>
  <c r="CA124" i="3" s="1"/>
  <c r="CB124" i="3" s="1"/>
  <c r="CC124" i="3" s="1"/>
  <c r="CD124" i="3" s="1"/>
  <c r="CE124" i="3" s="1"/>
  <c r="CF124" i="3" s="1"/>
  <c r="CG124" i="3" s="1"/>
  <c r="CH124" i="3" s="1"/>
  <c r="CI124" i="3" s="1"/>
  <c r="CJ124" i="3" s="1"/>
  <c r="CK124" i="3" s="1"/>
  <c r="CL124" i="3" s="1"/>
  <c r="CM124" i="3" s="1"/>
  <c r="CN124" i="3" s="1"/>
  <c r="CO124" i="3" s="1"/>
  <c r="CP124" i="3" s="1"/>
  <c r="CQ124" i="3" s="1"/>
  <c r="CR124" i="3" s="1"/>
  <c r="CS124" i="3" s="1"/>
  <c r="CT124" i="3" s="1"/>
  <c r="CU124" i="3" s="1"/>
  <c r="CV124" i="3" s="1"/>
  <c r="CW124" i="3" s="1"/>
  <c r="CX124" i="3" s="1"/>
  <c r="CY124" i="3" s="1"/>
  <c r="CZ124" i="3" s="1"/>
  <c r="DA124" i="3" s="1"/>
  <c r="DB124" i="3" s="1"/>
  <c r="DC124" i="3" s="1"/>
  <c r="DD124" i="3" s="1"/>
  <c r="DE124" i="3" s="1"/>
  <c r="DF124" i="3" s="1"/>
  <c r="DG124" i="3" s="1"/>
  <c r="DH124" i="3" s="1"/>
  <c r="DI124" i="3" s="1"/>
  <c r="DJ124" i="3" s="1"/>
  <c r="DK124" i="3" s="1"/>
  <c r="DL124" i="3" s="1"/>
  <c r="DM124" i="3" s="1"/>
  <c r="DN124" i="3" s="1"/>
  <c r="DO124" i="3" s="1"/>
  <c r="DP124" i="3" s="1"/>
  <c r="DQ124" i="3" s="1"/>
  <c r="DR124" i="3" s="1"/>
  <c r="DS124" i="3" s="1"/>
  <c r="DT124" i="3" s="1"/>
  <c r="DU124" i="3" s="1"/>
  <c r="DV124" i="3" s="1"/>
  <c r="DW124" i="3" s="1"/>
  <c r="DX124" i="3" s="1"/>
  <c r="DY124" i="3" s="1"/>
  <c r="DZ124" i="3" s="1"/>
  <c r="EA124" i="3" s="1"/>
  <c r="EB124" i="3" s="1"/>
  <c r="EC124" i="3" s="1"/>
  <c r="ED124" i="3" s="1"/>
  <c r="EE124" i="3" s="1"/>
  <c r="EF124" i="3" s="1"/>
  <c r="EG124" i="3" s="1"/>
  <c r="EH124" i="3" s="1"/>
  <c r="EI124" i="3" s="1"/>
  <c r="EJ124" i="3" s="1"/>
  <c r="EK124" i="3" s="1"/>
  <c r="EL124" i="3" s="1"/>
  <c r="EM124" i="3" s="1"/>
  <c r="EN124" i="3" s="1"/>
  <c r="EO124" i="3" s="1"/>
  <c r="EP124" i="3" s="1"/>
  <c r="EQ124" i="3" s="1"/>
  <c r="ER124" i="3" s="1"/>
  <c r="ES124" i="3" s="1"/>
  <c r="ET124" i="3" s="1"/>
  <c r="EU124" i="3" s="1"/>
  <c r="EV124" i="3" s="1"/>
  <c r="EW124" i="3" s="1"/>
  <c r="EX124" i="3" s="1"/>
  <c r="EY124" i="3" s="1"/>
  <c r="EZ124" i="3" s="1"/>
  <c r="FA124" i="3" s="1"/>
  <c r="FB124" i="3" s="1"/>
  <c r="FC124" i="3" s="1"/>
  <c r="FD124" i="3" s="1"/>
  <c r="FE124" i="3" s="1"/>
  <c r="FF124" i="3" s="1"/>
  <c r="FG124" i="3" s="1"/>
  <c r="FH124" i="3" s="1"/>
  <c r="FI124" i="3" s="1"/>
  <c r="FJ124" i="3" s="1"/>
  <c r="FK124" i="3" s="1"/>
  <c r="FL124" i="3" s="1"/>
  <c r="FM124" i="3" s="1"/>
  <c r="FN124" i="3" s="1"/>
  <c r="FO124" i="3" s="1"/>
  <c r="FP124" i="3" s="1"/>
  <c r="FQ124" i="3" s="1"/>
  <c r="FR124" i="3" s="1"/>
  <c r="FS124" i="3" s="1"/>
  <c r="FT124" i="3" s="1"/>
  <c r="FU124" i="3" s="1"/>
  <c r="FV124" i="3" s="1"/>
  <c r="FW124" i="3" s="1"/>
  <c r="FX124" i="3" s="1"/>
  <c r="FY124" i="3" s="1"/>
  <c r="FZ124" i="3" s="1"/>
  <c r="GA124" i="3" s="1"/>
  <c r="GB124" i="3" s="1"/>
  <c r="GC124" i="3" s="1"/>
  <c r="GD124" i="3" s="1"/>
  <c r="GE124" i="3" s="1"/>
  <c r="GF124" i="3" s="1"/>
  <c r="GG124" i="3" s="1"/>
  <c r="GH124" i="3" s="1"/>
  <c r="GI124" i="3" s="1"/>
  <c r="GJ124" i="3" s="1"/>
  <c r="GK124" i="3" s="1"/>
  <c r="GL124" i="3" s="1"/>
  <c r="GM124" i="3" s="1"/>
  <c r="GN124" i="3" s="1"/>
  <c r="GO124" i="3" s="1"/>
  <c r="GP124" i="3" s="1"/>
  <c r="GQ124" i="3" s="1"/>
  <c r="GR124" i="3" s="1"/>
  <c r="GS124" i="3" s="1"/>
  <c r="GT124" i="3" s="1"/>
  <c r="GU124" i="3" s="1"/>
  <c r="GV124" i="3" s="1"/>
  <c r="GW124" i="3" s="1"/>
  <c r="GX124" i="3" s="1"/>
  <c r="GY124" i="3" s="1"/>
  <c r="GZ124" i="3" s="1"/>
  <c r="HA124" i="3" s="1"/>
  <c r="HB124" i="3" s="1"/>
  <c r="HC124" i="3" s="1"/>
  <c r="HD124" i="3" s="1"/>
  <c r="HE124" i="3" s="1"/>
  <c r="HF124" i="3" s="1"/>
  <c r="HG124" i="3" s="1"/>
  <c r="HH124" i="3" s="1"/>
  <c r="HI124" i="3" s="1"/>
  <c r="HJ124" i="3" s="1"/>
  <c r="HK124" i="3" s="1"/>
  <c r="HL124" i="3" s="1"/>
  <c r="HM124" i="3" s="1"/>
  <c r="HN124" i="3" s="1"/>
  <c r="HO124" i="3" s="1"/>
  <c r="HP124" i="3" s="1"/>
  <c r="HQ124" i="3" s="1"/>
  <c r="HR124" i="3" s="1"/>
  <c r="HS124" i="3" s="1"/>
  <c r="HT124" i="3" s="1"/>
  <c r="HU124" i="3" s="1"/>
  <c r="HV124" i="3" s="1"/>
  <c r="HW124" i="3" s="1"/>
  <c r="HX124" i="3" s="1"/>
  <c r="HY124" i="3" s="1"/>
  <c r="HZ124" i="3" s="1"/>
  <c r="IA124" i="3" s="1"/>
  <c r="IB124" i="3" s="1"/>
  <c r="IC124" i="3" s="1"/>
  <c r="ID124" i="3" s="1"/>
  <c r="IE124" i="3" s="1"/>
  <c r="IF124" i="3" s="1"/>
  <c r="IG124" i="3" s="1"/>
  <c r="IH124" i="3" s="1"/>
  <c r="II124" i="3" s="1"/>
  <c r="IJ124" i="3" s="1"/>
  <c r="IK124" i="3" s="1"/>
  <c r="IL124" i="3" s="1"/>
  <c r="IM124" i="3" s="1"/>
  <c r="IN124" i="3" s="1"/>
  <c r="IO124" i="3" s="1"/>
  <c r="IP124" i="3" s="1"/>
  <c r="IQ124" i="3" s="1"/>
  <c r="IR124" i="3" s="1"/>
  <c r="IS124" i="3" s="1"/>
  <c r="IT124" i="3" s="1"/>
  <c r="IU124" i="3" s="1"/>
  <c r="IV124" i="3" s="1"/>
  <c r="IW124" i="3" s="1"/>
  <c r="IX124" i="3" s="1"/>
  <c r="IY124" i="3" s="1"/>
  <c r="IZ124" i="3" s="1"/>
  <c r="JA124" i="3" s="1"/>
  <c r="JB124" i="3" s="1"/>
  <c r="JC124" i="3" s="1"/>
  <c r="JD124" i="3" s="1"/>
  <c r="JE124" i="3" s="1"/>
  <c r="JF124" i="3" s="1"/>
  <c r="JG124" i="3" s="1"/>
  <c r="JH124" i="3" s="1"/>
  <c r="JI124" i="3" s="1"/>
  <c r="JJ124" i="3" s="1"/>
  <c r="JK124" i="3" s="1"/>
  <c r="JL124" i="3" s="1"/>
  <c r="JM124" i="3" s="1"/>
  <c r="JN124" i="3" s="1"/>
  <c r="JO124" i="3" s="1"/>
  <c r="JP124" i="3" s="1"/>
  <c r="JQ124" i="3" s="1"/>
  <c r="JR124" i="3" s="1"/>
  <c r="JS124" i="3" s="1"/>
  <c r="JT124" i="3" s="1"/>
  <c r="JU124" i="3" s="1"/>
  <c r="JV124" i="3" s="1"/>
  <c r="JW124" i="3" s="1"/>
  <c r="JX124" i="3" s="1"/>
  <c r="JY124" i="3" s="1"/>
  <c r="JZ124" i="3" s="1"/>
  <c r="KA124" i="3" s="1"/>
  <c r="KB124" i="3" s="1"/>
  <c r="KC124" i="3" s="1"/>
  <c r="KD124" i="3" s="1"/>
  <c r="KE124" i="3" s="1"/>
  <c r="KF124" i="3" s="1"/>
  <c r="KG124" i="3" s="1"/>
  <c r="KH124" i="3" s="1"/>
  <c r="KI124" i="3" s="1"/>
  <c r="KJ124" i="3" s="1"/>
  <c r="KK124" i="3" s="1"/>
  <c r="KL124" i="3" s="1"/>
  <c r="KM124" i="3" s="1"/>
  <c r="KN124" i="3" s="1"/>
  <c r="KO124" i="3" s="1"/>
  <c r="KP124" i="3" s="1"/>
  <c r="KQ124" i="3" s="1"/>
  <c r="KR124" i="3" s="1"/>
  <c r="KS124" i="3" s="1"/>
  <c r="KT124" i="3" s="1"/>
  <c r="KU124" i="3" s="1"/>
  <c r="KV124" i="3" s="1"/>
  <c r="V123" i="3"/>
  <c r="W123" i="3" s="1"/>
  <c r="X123" i="3" s="1"/>
  <c r="Y123" i="3" s="1"/>
  <c r="Z123" i="3" s="1"/>
  <c r="AA123" i="3" s="1"/>
  <c r="AB123" i="3" s="1"/>
  <c r="AC123" i="3" s="1"/>
  <c r="AD123" i="3" s="1"/>
  <c r="AE123" i="3" s="1"/>
  <c r="AF123" i="3" s="1"/>
  <c r="AG123" i="3" s="1"/>
  <c r="AH123" i="3" s="1"/>
  <c r="AI123" i="3" s="1"/>
  <c r="AJ123" i="3" s="1"/>
  <c r="AK123" i="3" s="1"/>
  <c r="AL123" i="3" s="1"/>
  <c r="AM123" i="3" s="1"/>
  <c r="AN123" i="3" s="1"/>
  <c r="AO123" i="3" s="1"/>
  <c r="AP123" i="3" s="1"/>
  <c r="AQ123" i="3" s="1"/>
  <c r="AR123" i="3" s="1"/>
  <c r="AS123" i="3" s="1"/>
  <c r="AT123" i="3" s="1"/>
  <c r="AU123" i="3" s="1"/>
  <c r="AV123" i="3" s="1"/>
  <c r="AW123" i="3" s="1"/>
  <c r="AX123" i="3" s="1"/>
  <c r="AY123" i="3" s="1"/>
  <c r="AZ123" i="3" s="1"/>
  <c r="BA123" i="3" s="1"/>
  <c r="BB123" i="3" s="1"/>
  <c r="BC123" i="3" s="1"/>
  <c r="BD123" i="3" s="1"/>
  <c r="BE123" i="3" s="1"/>
  <c r="BF123" i="3" s="1"/>
  <c r="BG123" i="3" s="1"/>
  <c r="BH123" i="3" s="1"/>
  <c r="BI123" i="3" s="1"/>
  <c r="BJ123" i="3" s="1"/>
  <c r="BK123" i="3" s="1"/>
  <c r="BL123" i="3" s="1"/>
  <c r="BM123" i="3" s="1"/>
  <c r="BN123" i="3" s="1"/>
  <c r="BO123" i="3" s="1"/>
  <c r="BP123" i="3" s="1"/>
  <c r="BQ123" i="3" s="1"/>
  <c r="BR123" i="3" s="1"/>
  <c r="BS123" i="3" s="1"/>
  <c r="BT123" i="3" s="1"/>
  <c r="BU123" i="3" s="1"/>
  <c r="BV123" i="3" s="1"/>
  <c r="BW123" i="3" s="1"/>
  <c r="BX123" i="3" s="1"/>
  <c r="BY123" i="3" s="1"/>
  <c r="BZ123" i="3" s="1"/>
  <c r="CA123" i="3" s="1"/>
  <c r="CB123" i="3" s="1"/>
  <c r="CC123" i="3" s="1"/>
  <c r="CD123" i="3" s="1"/>
  <c r="CE123" i="3" s="1"/>
  <c r="CF123" i="3" s="1"/>
  <c r="CG123" i="3" s="1"/>
  <c r="CH123" i="3" s="1"/>
  <c r="CI123" i="3" s="1"/>
  <c r="CJ123" i="3" s="1"/>
  <c r="CK123" i="3" s="1"/>
  <c r="CL123" i="3" s="1"/>
  <c r="CM123" i="3" s="1"/>
  <c r="CN123" i="3" s="1"/>
  <c r="CO123" i="3" s="1"/>
  <c r="CP123" i="3" s="1"/>
  <c r="CQ123" i="3" s="1"/>
  <c r="CR123" i="3" s="1"/>
  <c r="CS123" i="3" s="1"/>
  <c r="CT123" i="3" s="1"/>
  <c r="CU123" i="3" s="1"/>
  <c r="CV123" i="3" s="1"/>
  <c r="CW123" i="3" s="1"/>
  <c r="CX123" i="3" s="1"/>
  <c r="CY123" i="3" s="1"/>
  <c r="CZ123" i="3" s="1"/>
  <c r="DA123" i="3" s="1"/>
  <c r="DB123" i="3" s="1"/>
  <c r="DC123" i="3" s="1"/>
  <c r="DD123" i="3" s="1"/>
  <c r="DE123" i="3" s="1"/>
  <c r="DF123" i="3" s="1"/>
  <c r="DG123" i="3" s="1"/>
  <c r="DH123" i="3" s="1"/>
  <c r="DI123" i="3" s="1"/>
  <c r="DJ123" i="3" s="1"/>
  <c r="DK123" i="3" s="1"/>
  <c r="DL123" i="3" s="1"/>
  <c r="DM123" i="3" s="1"/>
  <c r="DN123" i="3" s="1"/>
  <c r="DO123" i="3" s="1"/>
  <c r="DP123" i="3" s="1"/>
  <c r="DQ123" i="3" s="1"/>
  <c r="DR123" i="3" s="1"/>
  <c r="DS123" i="3" s="1"/>
  <c r="DT123" i="3" s="1"/>
  <c r="DU123" i="3" s="1"/>
  <c r="DV123" i="3" s="1"/>
  <c r="DW123" i="3" s="1"/>
  <c r="DX123" i="3" s="1"/>
  <c r="DY123" i="3" s="1"/>
  <c r="DZ123" i="3" s="1"/>
  <c r="EA123" i="3" s="1"/>
  <c r="EB123" i="3" s="1"/>
  <c r="EC123" i="3" s="1"/>
  <c r="ED123" i="3" s="1"/>
  <c r="EE123" i="3" s="1"/>
  <c r="EF123" i="3" s="1"/>
  <c r="EG123" i="3" s="1"/>
  <c r="EH123" i="3" s="1"/>
  <c r="EI123" i="3" s="1"/>
  <c r="EJ123" i="3" s="1"/>
  <c r="EK123" i="3" s="1"/>
  <c r="EL123" i="3" s="1"/>
  <c r="EM123" i="3" s="1"/>
  <c r="EN123" i="3" s="1"/>
  <c r="EO123" i="3" s="1"/>
  <c r="EP123" i="3" s="1"/>
  <c r="EQ123" i="3" s="1"/>
  <c r="ER123" i="3" s="1"/>
  <c r="ES123" i="3" s="1"/>
  <c r="ET123" i="3" s="1"/>
  <c r="EU123" i="3" s="1"/>
  <c r="EV123" i="3" s="1"/>
  <c r="EW123" i="3" s="1"/>
  <c r="EX123" i="3" s="1"/>
  <c r="EY123" i="3" s="1"/>
  <c r="EZ123" i="3" s="1"/>
  <c r="FA123" i="3" s="1"/>
  <c r="FB123" i="3" s="1"/>
  <c r="FC123" i="3" s="1"/>
  <c r="FD123" i="3" s="1"/>
  <c r="FE123" i="3" s="1"/>
  <c r="FF123" i="3" s="1"/>
  <c r="FG123" i="3" s="1"/>
  <c r="FH123" i="3" s="1"/>
  <c r="FI123" i="3" s="1"/>
  <c r="FJ123" i="3" s="1"/>
  <c r="FK123" i="3" s="1"/>
  <c r="FL123" i="3" s="1"/>
  <c r="FM123" i="3" s="1"/>
  <c r="FN123" i="3" s="1"/>
  <c r="FO123" i="3" s="1"/>
  <c r="FP123" i="3" s="1"/>
  <c r="FQ123" i="3" s="1"/>
  <c r="FR123" i="3" s="1"/>
  <c r="FS123" i="3" s="1"/>
  <c r="FT123" i="3" s="1"/>
  <c r="FU123" i="3" s="1"/>
  <c r="FV123" i="3" s="1"/>
  <c r="FW123" i="3" s="1"/>
  <c r="FX123" i="3" s="1"/>
  <c r="FY123" i="3" s="1"/>
  <c r="FZ123" i="3" s="1"/>
  <c r="GA123" i="3" s="1"/>
  <c r="GB123" i="3" s="1"/>
  <c r="GC123" i="3" s="1"/>
  <c r="GD123" i="3" s="1"/>
  <c r="GE123" i="3" s="1"/>
  <c r="GF123" i="3" s="1"/>
  <c r="GG123" i="3" s="1"/>
  <c r="GH123" i="3" s="1"/>
  <c r="GI123" i="3" s="1"/>
  <c r="GJ123" i="3" s="1"/>
  <c r="GK123" i="3" s="1"/>
  <c r="GL123" i="3" s="1"/>
  <c r="GM123" i="3" s="1"/>
  <c r="GN123" i="3" s="1"/>
  <c r="GO123" i="3" s="1"/>
  <c r="GP123" i="3" s="1"/>
  <c r="GQ123" i="3" s="1"/>
  <c r="GR123" i="3" s="1"/>
  <c r="GS123" i="3" s="1"/>
  <c r="GT123" i="3" s="1"/>
  <c r="GU123" i="3" s="1"/>
  <c r="GV123" i="3" s="1"/>
  <c r="GW123" i="3" s="1"/>
  <c r="GX123" i="3" s="1"/>
  <c r="GY123" i="3" s="1"/>
  <c r="GZ123" i="3" s="1"/>
  <c r="HA123" i="3" s="1"/>
  <c r="HB123" i="3" s="1"/>
  <c r="HC123" i="3" s="1"/>
  <c r="HD123" i="3" s="1"/>
  <c r="HE123" i="3" s="1"/>
  <c r="HF123" i="3" s="1"/>
  <c r="HG123" i="3" s="1"/>
  <c r="HH123" i="3" s="1"/>
  <c r="HI123" i="3" s="1"/>
  <c r="HJ123" i="3" s="1"/>
  <c r="HK123" i="3" s="1"/>
  <c r="HL123" i="3" s="1"/>
  <c r="HM123" i="3" s="1"/>
  <c r="HN123" i="3" s="1"/>
  <c r="HO123" i="3" s="1"/>
  <c r="HP123" i="3" s="1"/>
  <c r="HQ123" i="3" s="1"/>
  <c r="HR123" i="3" s="1"/>
  <c r="HS123" i="3" s="1"/>
  <c r="HT123" i="3" s="1"/>
  <c r="HU123" i="3" s="1"/>
  <c r="HV123" i="3" s="1"/>
  <c r="HW123" i="3" s="1"/>
  <c r="HX123" i="3" s="1"/>
  <c r="HY123" i="3" s="1"/>
  <c r="HZ123" i="3" s="1"/>
  <c r="IA123" i="3" s="1"/>
  <c r="IB123" i="3" s="1"/>
  <c r="IC123" i="3" s="1"/>
  <c r="ID123" i="3" s="1"/>
  <c r="IE123" i="3" s="1"/>
  <c r="IF123" i="3" s="1"/>
  <c r="IG123" i="3" s="1"/>
  <c r="IH123" i="3" s="1"/>
  <c r="II123" i="3" s="1"/>
  <c r="IJ123" i="3" s="1"/>
  <c r="IK123" i="3" s="1"/>
  <c r="IL123" i="3" s="1"/>
  <c r="IM123" i="3" s="1"/>
  <c r="IN123" i="3" s="1"/>
  <c r="IO123" i="3" s="1"/>
  <c r="IP123" i="3" s="1"/>
  <c r="IQ123" i="3" s="1"/>
  <c r="IR123" i="3" s="1"/>
  <c r="IS123" i="3" s="1"/>
  <c r="IT123" i="3" s="1"/>
  <c r="IU123" i="3" s="1"/>
  <c r="IV123" i="3" s="1"/>
  <c r="IW123" i="3" s="1"/>
  <c r="IX123" i="3" s="1"/>
  <c r="IY123" i="3" s="1"/>
  <c r="IZ123" i="3" s="1"/>
  <c r="JA123" i="3" s="1"/>
  <c r="JB123" i="3" s="1"/>
  <c r="JC123" i="3" s="1"/>
  <c r="JD123" i="3" s="1"/>
  <c r="JE123" i="3" s="1"/>
  <c r="JF123" i="3" s="1"/>
  <c r="JG123" i="3" s="1"/>
  <c r="JH123" i="3" s="1"/>
  <c r="JI123" i="3" s="1"/>
  <c r="JJ123" i="3" s="1"/>
  <c r="JK123" i="3" s="1"/>
  <c r="JL123" i="3" s="1"/>
  <c r="JM123" i="3" s="1"/>
  <c r="JN123" i="3" s="1"/>
  <c r="JO123" i="3" s="1"/>
  <c r="JP123" i="3" s="1"/>
  <c r="JQ123" i="3" s="1"/>
  <c r="JR123" i="3" s="1"/>
  <c r="JS123" i="3" s="1"/>
  <c r="JT123" i="3" s="1"/>
  <c r="JU123" i="3" s="1"/>
  <c r="JV123" i="3" s="1"/>
  <c r="JW123" i="3" s="1"/>
  <c r="JX123" i="3" s="1"/>
  <c r="JY123" i="3" s="1"/>
  <c r="JZ123" i="3" s="1"/>
  <c r="KA123" i="3" s="1"/>
  <c r="KB123" i="3" s="1"/>
  <c r="KC123" i="3" s="1"/>
  <c r="KD123" i="3" s="1"/>
  <c r="KE123" i="3" s="1"/>
  <c r="KF123" i="3" s="1"/>
  <c r="KG123" i="3" s="1"/>
  <c r="KH123" i="3" s="1"/>
  <c r="KI123" i="3" s="1"/>
  <c r="KJ123" i="3" s="1"/>
  <c r="KK123" i="3" s="1"/>
  <c r="KL123" i="3" s="1"/>
  <c r="KM123" i="3" s="1"/>
  <c r="KN123" i="3" s="1"/>
  <c r="KO123" i="3" s="1"/>
  <c r="KP123" i="3" s="1"/>
  <c r="KQ123" i="3" s="1"/>
  <c r="KR123" i="3" s="1"/>
  <c r="KS123" i="3" s="1"/>
  <c r="KT123" i="3" s="1"/>
  <c r="KU123" i="3" s="1"/>
  <c r="KV123" i="3" s="1"/>
  <c r="V122" i="3"/>
  <c r="W122" i="3" s="1"/>
  <c r="X122" i="3" s="1"/>
  <c r="Y122" i="3" s="1"/>
  <c r="Z122" i="3" s="1"/>
  <c r="AA122" i="3" s="1"/>
  <c r="AB122" i="3" s="1"/>
  <c r="AC122" i="3" s="1"/>
  <c r="AD122" i="3" s="1"/>
  <c r="AE122" i="3" s="1"/>
  <c r="AF122" i="3" s="1"/>
  <c r="AG122" i="3" s="1"/>
  <c r="AH122" i="3" s="1"/>
  <c r="AI122" i="3" s="1"/>
  <c r="AJ122" i="3" s="1"/>
  <c r="AK122" i="3" s="1"/>
  <c r="AL122" i="3" s="1"/>
  <c r="AM122" i="3" s="1"/>
  <c r="AN122" i="3" s="1"/>
  <c r="AO122" i="3" s="1"/>
  <c r="AP122" i="3" s="1"/>
  <c r="AQ122" i="3" s="1"/>
  <c r="AR122" i="3" s="1"/>
  <c r="AS122" i="3" s="1"/>
  <c r="AT122" i="3" s="1"/>
  <c r="AU122" i="3" s="1"/>
  <c r="AV122" i="3" s="1"/>
  <c r="AW122" i="3" s="1"/>
  <c r="AX122" i="3" s="1"/>
  <c r="AY122" i="3" s="1"/>
  <c r="AZ122" i="3" s="1"/>
  <c r="BA122" i="3" s="1"/>
  <c r="BB122" i="3" s="1"/>
  <c r="BC122" i="3" s="1"/>
  <c r="BD122" i="3" s="1"/>
  <c r="BE122" i="3" s="1"/>
  <c r="BF122" i="3" s="1"/>
  <c r="BG122" i="3" s="1"/>
  <c r="BH122" i="3" s="1"/>
  <c r="BI122" i="3" s="1"/>
  <c r="BJ122" i="3" s="1"/>
  <c r="BK122" i="3" s="1"/>
  <c r="BL122" i="3" s="1"/>
  <c r="BM122" i="3" s="1"/>
  <c r="BN122" i="3" s="1"/>
  <c r="BO122" i="3" s="1"/>
  <c r="BP122" i="3" s="1"/>
  <c r="BQ122" i="3" s="1"/>
  <c r="BR122" i="3" s="1"/>
  <c r="BS122" i="3" s="1"/>
  <c r="BT122" i="3" s="1"/>
  <c r="BU122" i="3" s="1"/>
  <c r="BV122" i="3" s="1"/>
  <c r="BW122" i="3" s="1"/>
  <c r="BX122" i="3" s="1"/>
  <c r="BY122" i="3" s="1"/>
  <c r="BZ122" i="3" s="1"/>
  <c r="CA122" i="3" s="1"/>
  <c r="CB122" i="3" s="1"/>
  <c r="CC122" i="3" s="1"/>
  <c r="CD122" i="3" s="1"/>
  <c r="CE122" i="3" s="1"/>
  <c r="CF122" i="3" s="1"/>
  <c r="CG122" i="3" s="1"/>
  <c r="CH122" i="3" s="1"/>
  <c r="CI122" i="3" s="1"/>
  <c r="CJ122" i="3" s="1"/>
  <c r="CK122" i="3" s="1"/>
  <c r="CL122" i="3" s="1"/>
  <c r="CM122" i="3" s="1"/>
  <c r="CN122" i="3" s="1"/>
  <c r="CO122" i="3" s="1"/>
  <c r="CP122" i="3" s="1"/>
  <c r="CQ122" i="3" s="1"/>
  <c r="CR122" i="3" s="1"/>
  <c r="CS122" i="3" s="1"/>
  <c r="CT122" i="3" s="1"/>
  <c r="CU122" i="3" s="1"/>
  <c r="CV122" i="3" s="1"/>
  <c r="CW122" i="3" s="1"/>
  <c r="CX122" i="3" s="1"/>
  <c r="CY122" i="3" s="1"/>
  <c r="CZ122" i="3" s="1"/>
  <c r="DA122" i="3" s="1"/>
  <c r="DB122" i="3" s="1"/>
  <c r="DC122" i="3" s="1"/>
  <c r="DD122" i="3" s="1"/>
  <c r="DE122" i="3" s="1"/>
  <c r="DF122" i="3" s="1"/>
  <c r="DG122" i="3" s="1"/>
  <c r="DH122" i="3" s="1"/>
  <c r="DI122" i="3" s="1"/>
  <c r="DJ122" i="3" s="1"/>
  <c r="DK122" i="3" s="1"/>
  <c r="DL122" i="3" s="1"/>
  <c r="DM122" i="3" s="1"/>
  <c r="DN122" i="3" s="1"/>
  <c r="DO122" i="3" s="1"/>
  <c r="DP122" i="3" s="1"/>
  <c r="DQ122" i="3" s="1"/>
  <c r="DR122" i="3" s="1"/>
  <c r="DS122" i="3" s="1"/>
  <c r="DT122" i="3" s="1"/>
  <c r="DU122" i="3" s="1"/>
  <c r="DV122" i="3" s="1"/>
  <c r="DW122" i="3" s="1"/>
  <c r="DX122" i="3" s="1"/>
  <c r="DY122" i="3" s="1"/>
  <c r="DZ122" i="3" s="1"/>
  <c r="EA122" i="3" s="1"/>
  <c r="EB122" i="3" s="1"/>
  <c r="EC122" i="3" s="1"/>
  <c r="ED122" i="3" s="1"/>
  <c r="EE122" i="3" s="1"/>
  <c r="EF122" i="3" s="1"/>
  <c r="EG122" i="3" s="1"/>
  <c r="EH122" i="3" s="1"/>
  <c r="EI122" i="3" s="1"/>
  <c r="EJ122" i="3" s="1"/>
  <c r="EK122" i="3" s="1"/>
  <c r="EL122" i="3" s="1"/>
  <c r="EM122" i="3" s="1"/>
  <c r="EN122" i="3" s="1"/>
  <c r="EO122" i="3" s="1"/>
  <c r="EP122" i="3" s="1"/>
  <c r="EQ122" i="3" s="1"/>
  <c r="ER122" i="3" s="1"/>
  <c r="ES122" i="3" s="1"/>
  <c r="ET122" i="3" s="1"/>
  <c r="EU122" i="3" s="1"/>
  <c r="EV122" i="3" s="1"/>
  <c r="EW122" i="3" s="1"/>
  <c r="EX122" i="3" s="1"/>
  <c r="EY122" i="3" s="1"/>
  <c r="EZ122" i="3" s="1"/>
  <c r="FA122" i="3" s="1"/>
  <c r="FB122" i="3" s="1"/>
  <c r="FC122" i="3" s="1"/>
  <c r="FD122" i="3" s="1"/>
  <c r="FE122" i="3" s="1"/>
  <c r="FF122" i="3" s="1"/>
  <c r="FG122" i="3" s="1"/>
  <c r="FH122" i="3" s="1"/>
  <c r="FI122" i="3" s="1"/>
  <c r="FJ122" i="3" s="1"/>
  <c r="FK122" i="3" s="1"/>
  <c r="FL122" i="3" s="1"/>
  <c r="FM122" i="3" s="1"/>
  <c r="FN122" i="3" s="1"/>
  <c r="FO122" i="3" s="1"/>
  <c r="FP122" i="3" s="1"/>
  <c r="FQ122" i="3" s="1"/>
  <c r="FR122" i="3" s="1"/>
  <c r="FS122" i="3" s="1"/>
  <c r="FT122" i="3" s="1"/>
  <c r="FU122" i="3" s="1"/>
  <c r="FV122" i="3" s="1"/>
  <c r="FW122" i="3" s="1"/>
  <c r="FX122" i="3" s="1"/>
  <c r="FY122" i="3" s="1"/>
  <c r="FZ122" i="3" s="1"/>
  <c r="GA122" i="3" s="1"/>
  <c r="GB122" i="3" s="1"/>
  <c r="GC122" i="3" s="1"/>
  <c r="GD122" i="3" s="1"/>
  <c r="GE122" i="3" s="1"/>
  <c r="GF122" i="3" s="1"/>
  <c r="GG122" i="3" s="1"/>
  <c r="GH122" i="3" s="1"/>
  <c r="GI122" i="3" s="1"/>
  <c r="GJ122" i="3" s="1"/>
  <c r="GK122" i="3" s="1"/>
  <c r="GL122" i="3" s="1"/>
  <c r="GM122" i="3" s="1"/>
  <c r="GN122" i="3" s="1"/>
  <c r="GO122" i="3" s="1"/>
  <c r="GP122" i="3" s="1"/>
  <c r="GQ122" i="3" s="1"/>
  <c r="GR122" i="3" s="1"/>
  <c r="GS122" i="3" s="1"/>
  <c r="GT122" i="3" s="1"/>
  <c r="GU122" i="3" s="1"/>
  <c r="GV122" i="3" s="1"/>
  <c r="GW122" i="3" s="1"/>
  <c r="GX122" i="3" s="1"/>
  <c r="GY122" i="3" s="1"/>
  <c r="GZ122" i="3" s="1"/>
  <c r="HA122" i="3" s="1"/>
  <c r="HB122" i="3" s="1"/>
  <c r="HC122" i="3" s="1"/>
  <c r="HD122" i="3" s="1"/>
  <c r="HE122" i="3" s="1"/>
  <c r="HF122" i="3" s="1"/>
  <c r="HG122" i="3" s="1"/>
  <c r="HH122" i="3" s="1"/>
  <c r="HI122" i="3" s="1"/>
  <c r="HJ122" i="3" s="1"/>
  <c r="HK122" i="3" s="1"/>
  <c r="HL122" i="3" s="1"/>
  <c r="HM122" i="3" s="1"/>
  <c r="HN122" i="3" s="1"/>
  <c r="HO122" i="3" s="1"/>
  <c r="HP122" i="3" s="1"/>
  <c r="HQ122" i="3" s="1"/>
  <c r="HR122" i="3" s="1"/>
  <c r="HS122" i="3" s="1"/>
  <c r="HT122" i="3" s="1"/>
  <c r="HU122" i="3" s="1"/>
  <c r="HV122" i="3" s="1"/>
  <c r="HW122" i="3" s="1"/>
  <c r="HX122" i="3" s="1"/>
  <c r="HY122" i="3" s="1"/>
  <c r="HZ122" i="3" s="1"/>
  <c r="IA122" i="3" s="1"/>
  <c r="IB122" i="3" s="1"/>
  <c r="IC122" i="3" s="1"/>
  <c r="ID122" i="3" s="1"/>
  <c r="IE122" i="3" s="1"/>
  <c r="IF122" i="3" s="1"/>
  <c r="IG122" i="3" s="1"/>
  <c r="IH122" i="3" s="1"/>
  <c r="II122" i="3" s="1"/>
  <c r="IJ122" i="3" s="1"/>
  <c r="IK122" i="3" s="1"/>
  <c r="IL122" i="3" s="1"/>
  <c r="IM122" i="3" s="1"/>
  <c r="IN122" i="3" s="1"/>
  <c r="IO122" i="3" s="1"/>
  <c r="IP122" i="3" s="1"/>
  <c r="IQ122" i="3" s="1"/>
  <c r="IR122" i="3" s="1"/>
  <c r="IS122" i="3" s="1"/>
  <c r="IT122" i="3" s="1"/>
  <c r="IU122" i="3" s="1"/>
  <c r="IV122" i="3" s="1"/>
  <c r="IW122" i="3" s="1"/>
  <c r="IX122" i="3" s="1"/>
  <c r="IY122" i="3" s="1"/>
  <c r="IZ122" i="3" s="1"/>
  <c r="JA122" i="3" s="1"/>
  <c r="JB122" i="3" s="1"/>
  <c r="JC122" i="3" s="1"/>
  <c r="JD122" i="3" s="1"/>
  <c r="JE122" i="3" s="1"/>
  <c r="JF122" i="3" s="1"/>
  <c r="JG122" i="3" s="1"/>
  <c r="JH122" i="3" s="1"/>
  <c r="JI122" i="3" s="1"/>
  <c r="JJ122" i="3" s="1"/>
  <c r="JK122" i="3" s="1"/>
  <c r="JL122" i="3" s="1"/>
  <c r="JM122" i="3" s="1"/>
  <c r="JN122" i="3" s="1"/>
  <c r="JO122" i="3" s="1"/>
  <c r="JP122" i="3" s="1"/>
  <c r="JQ122" i="3" s="1"/>
  <c r="JR122" i="3" s="1"/>
  <c r="JS122" i="3" s="1"/>
  <c r="JT122" i="3" s="1"/>
  <c r="JU122" i="3" s="1"/>
  <c r="JV122" i="3" s="1"/>
  <c r="JW122" i="3" s="1"/>
  <c r="JX122" i="3" s="1"/>
  <c r="JY122" i="3" s="1"/>
  <c r="JZ122" i="3" s="1"/>
  <c r="KA122" i="3" s="1"/>
  <c r="KB122" i="3" s="1"/>
  <c r="KC122" i="3" s="1"/>
  <c r="KD122" i="3" s="1"/>
  <c r="KE122" i="3" s="1"/>
  <c r="KF122" i="3" s="1"/>
  <c r="KG122" i="3" s="1"/>
  <c r="KH122" i="3" s="1"/>
  <c r="KI122" i="3" s="1"/>
  <c r="KJ122" i="3" s="1"/>
  <c r="KK122" i="3" s="1"/>
  <c r="KL122" i="3" s="1"/>
  <c r="KM122" i="3" s="1"/>
  <c r="KN122" i="3" s="1"/>
  <c r="KO122" i="3" s="1"/>
  <c r="KP122" i="3" s="1"/>
  <c r="KQ122" i="3" s="1"/>
  <c r="KR122" i="3" s="1"/>
  <c r="KS122" i="3" s="1"/>
  <c r="KT122" i="3" s="1"/>
  <c r="KU122" i="3" s="1"/>
  <c r="KV122" i="3" s="1"/>
  <c r="V121" i="3"/>
  <c r="W121" i="3" s="1"/>
  <c r="X121" i="3" s="1"/>
  <c r="Y121" i="3" s="1"/>
  <c r="Z121" i="3" s="1"/>
  <c r="AA121" i="3" s="1"/>
  <c r="AB121" i="3" s="1"/>
  <c r="AC121" i="3" s="1"/>
  <c r="AD121" i="3" s="1"/>
  <c r="AE121" i="3" s="1"/>
  <c r="AF121" i="3" s="1"/>
  <c r="AG121" i="3" s="1"/>
  <c r="AH121" i="3" s="1"/>
  <c r="AI121" i="3" s="1"/>
  <c r="AJ121" i="3" s="1"/>
  <c r="AK121" i="3" s="1"/>
  <c r="AL121" i="3" s="1"/>
  <c r="AM121" i="3" s="1"/>
  <c r="AN121" i="3" s="1"/>
  <c r="AO121" i="3" s="1"/>
  <c r="AP121" i="3" s="1"/>
  <c r="AQ121" i="3" s="1"/>
  <c r="AR121" i="3" s="1"/>
  <c r="AS121" i="3" s="1"/>
  <c r="AT121" i="3" s="1"/>
  <c r="AU121" i="3" s="1"/>
  <c r="AV121" i="3" s="1"/>
  <c r="AW121" i="3" s="1"/>
  <c r="AX121" i="3" s="1"/>
  <c r="AY121" i="3" s="1"/>
  <c r="AZ121" i="3" s="1"/>
  <c r="BA121" i="3" s="1"/>
  <c r="BB121" i="3" s="1"/>
  <c r="BC121" i="3" s="1"/>
  <c r="BD121" i="3" s="1"/>
  <c r="BE121" i="3" s="1"/>
  <c r="BF121" i="3" s="1"/>
  <c r="BG121" i="3" s="1"/>
  <c r="BH121" i="3" s="1"/>
  <c r="BI121" i="3" s="1"/>
  <c r="BJ121" i="3" s="1"/>
  <c r="BK121" i="3" s="1"/>
  <c r="BL121" i="3" s="1"/>
  <c r="BM121" i="3" s="1"/>
  <c r="BN121" i="3" s="1"/>
  <c r="BO121" i="3" s="1"/>
  <c r="BP121" i="3" s="1"/>
  <c r="BQ121" i="3" s="1"/>
  <c r="BR121" i="3" s="1"/>
  <c r="BS121" i="3" s="1"/>
  <c r="BT121" i="3" s="1"/>
  <c r="BU121" i="3" s="1"/>
  <c r="BV121" i="3" s="1"/>
  <c r="BW121" i="3" s="1"/>
  <c r="BX121" i="3" s="1"/>
  <c r="BY121" i="3" s="1"/>
  <c r="BZ121" i="3" s="1"/>
  <c r="CA121" i="3" s="1"/>
  <c r="CB121" i="3" s="1"/>
  <c r="CC121" i="3" s="1"/>
  <c r="CD121" i="3" s="1"/>
  <c r="CE121" i="3" s="1"/>
  <c r="CF121" i="3" s="1"/>
  <c r="CG121" i="3" s="1"/>
  <c r="CH121" i="3" s="1"/>
  <c r="CI121" i="3" s="1"/>
  <c r="CJ121" i="3" s="1"/>
  <c r="CK121" i="3" s="1"/>
  <c r="CL121" i="3" s="1"/>
  <c r="CM121" i="3" s="1"/>
  <c r="CN121" i="3" s="1"/>
  <c r="CO121" i="3" s="1"/>
  <c r="CP121" i="3" s="1"/>
  <c r="CQ121" i="3" s="1"/>
  <c r="CR121" i="3" s="1"/>
  <c r="CS121" i="3" s="1"/>
  <c r="CT121" i="3" s="1"/>
  <c r="CU121" i="3" s="1"/>
  <c r="CV121" i="3" s="1"/>
  <c r="CW121" i="3" s="1"/>
  <c r="CX121" i="3" s="1"/>
  <c r="CY121" i="3" s="1"/>
  <c r="CZ121" i="3" s="1"/>
  <c r="DA121" i="3" s="1"/>
  <c r="DB121" i="3" s="1"/>
  <c r="DC121" i="3" s="1"/>
  <c r="DD121" i="3" s="1"/>
  <c r="DE121" i="3" s="1"/>
  <c r="DF121" i="3" s="1"/>
  <c r="DG121" i="3" s="1"/>
  <c r="DH121" i="3" s="1"/>
  <c r="DI121" i="3" s="1"/>
  <c r="DJ121" i="3" s="1"/>
  <c r="DK121" i="3" s="1"/>
  <c r="DL121" i="3" s="1"/>
  <c r="DM121" i="3" s="1"/>
  <c r="DN121" i="3" s="1"/>
  <c r="DO121" i="3" s="1"/>
  <c r="DP121" i="3" s="1"/>
  <c r="DQ121" i="3" s="1"/>
  <c r="DR121" i="3" s="1"/>
  <c r="DS121" i="3" s="1"/>
  <c r="DT121" i="3" s="1"/>
  <c r="DU121" i="3" s="1"/>
  <c r="DV121" i="3" s="1"/>
  <c r="DW121" i="3" s="1"/>
  <c r="DX121" i="3" s="1"/>
  <c r="DY121" i="3" s="1"/>
  <c r="DZ121" i="3" s="1"/>
  <c r="EA121" i="3" s="1"/>
  <c r="EB121" i="3" s="1"/>
  <c r="EC121" i="3" s="1"/>
  <c r="ED121" i="3" s="1"/>
  <c r="EE121" i="3" s="1"/>
  <c r="EF121" i="3" s="1"/>
  <c r="EG121" i="3" s="1"/>
  <c r="EH121" i="3" s="1"/>
  <c r="EI121" i="3" s="1"/>
  <c r="EJ121" i="3" s="1"/>
  <c r="EK121" i="3" s="1"/>
  <c r="EL121" i="3" s="1"/>
  <c r="EM121" i="3" s="1"/>
  <c r="EN121" i="3" s="1"/>
  <c r="EO121" i="3" s="1"/>
  <c r="EP121" i="3" s="1"/>
  <c r="EQ121" i="3" s="1"/>
  <c r="ER121" i="3" s="1"/>
  <c r="ES121" i="3" s="1"/>
  <c r="ET121" i="3" s="1"/>
  <c r="EU121" i="3" s="1"/>
  <c r="EV121" i="3" s="1"/>
  <c r="EW121" i="3" s="1"/>
  <c r="EX121" i="3" s="1"/>
  <c r="EY121" i="3" s="1"/>
  <c r="EZ121" i="3" s="1"/>
  <c r="FA121" i="3" s="1"/>
  <c r="FB121" i="3" s="1"/>
  <c r="FC121" i="3" s="1"/>
  <c r="FD121" i="3" s="1"/>
  <c r="FE121" i="3" s="1"/>
  <c r="FF121" i="3" s="1"/>
  <c r="FG121" i="3" s="1"/>
  <c r="FH121" i="3" s="1"/>
  <c r="FI121" i="3" s="1"/>
  <c r="FJ121" i="3" s="1"/>
  <c r="FK121" i="3" s="1"/>
  <c r="FL121" i="3" s="1"/>
  <c r="FM121" i="3" s="1"/>
  <c r="FN121" i="3" s="1"/>
  <c r="FO121" i="3" s="1"/>
  <c r="FP121" i="3" s="1"/>
  <c r="FQ121" i="3" s="1"/>
  <c r="FR121" i="3" s="1"/>
  <c r="FS121" i="3" s="1"/>
  <c r="FT121" i="3" s="1"/>
  <c r="FU121" i="3" s="1"/>
  <c r="FV121" i="3" s="1"/>
  <c r="FW121" i="3" s="1"/>
  <c r="FX121" i="3" s="1"/>
  <c r="FY121" i="3" s="1"/>
  <c r="FZ121" i="3" s="1"/>
  <c r="GA121" i="3" s="1"/>
  <c r="GB121" i="3" s="1"/>
  <c r="GC121" i="3" s="1"/>
  <c r="GD121" i="3" s="1"/>
  <c r="GE121" i="3" s="1"/>
  <c r="GF121" i="3" s="1"/>
  <c r="GG121" i="3" s="1"/>
  <c r="GH121" i="3" s="1"/>
  <c r="GI121" i="3" s="1"/>
  <c r="GJ121" i="3" s="1"/>
  <c r="GK121" i="3" s="1"/>
  <c r="GL121" i="3" s="1"/>
  <c r="GM121" i="3" s="1"/>
  <c r="GN121" i="3" s="1"/>
  <c r="GO121" i="3" s="1"/>
  <c r="GP121" i="3" s="1"/>
  <c r="GQ121" i="3" s="1"/>
  <c r="GR121" i="3" s="1"/>
  <c r="GS121" i="3" s="1"/>
  <c r="GT121" i="3" s="1"/>
  <c r="GU121" i="3" s="1"/>
  <c r="GV121" i="3" s="1"/>
  <c r="GW121" i="3" s="1"/>
  <c r="GX121" i="3" s="1"/>
  <c r="GY121" i="3" s="1"/>
  <c r="GZ121" i="3" s="1"/>
  <c r="HA121" i="3" s="1"/>
  <c r="HB121" i="3" s="1"/>
  <c r="HC121" i="3" s="1"/>
  <c r="HD121" i="3" s="1"/>
  <c r="HE121" i="3" s="1"/>
  <c r="HF121" i="3" s="1"/>
  <c r="HG121" i="3" s="1"/>
  <c r="HH121" i="3" s="1"/>
  <c r="HI121" i="3" s="1"/>
  <c r="HJ121" i="3" s="1"/>
  <c r="HK121" i="3" s="1"/>
  <c r="HL121" i="3" s="1"/>
  <c r="HM121" i="3" s="1"/>
  <c r="HN121" i="3" s="1"/>
  <c r="HO121" i="3" s="1"/>
  <c r="HP121" i="3" s="1"/>
  <c r="HQ121" i="3" s="1"/>
  <c r="HR121" i="3" s="1"/>
  <c r="HS121" i="3" s="1"/>
  <c r="HT121" i="3" s="1"/>
  <c r="HU121" i="3" s="1"/>
  <c r="HV121" i="3" s="1"/>
  <c r="HW121" i="3" s="1"/>
  <c r="HX121" i="3" s="1"/>
  <c r="HY121" i="3" s="1"/>
  <c r="HZ121" i="3" s="1"/>
  <c r="IA121" i="3" s="1"/>
  <c r="IB121" i="3" s="1"/>
  <c r="IC121" i="3" s="1"/>
  <c r="ID121" i="3" s="1"/>
  <c r="IE121" i="3" s="1"/>
  <c r="IF121" i="3" s="1"/>
  <c r="IG121" i="3" s="1"/>
  <c r="IH121" i="3" s="1"/>
  <c r="II121" i="3" s="1"/>
  <c r="IJ121" i="3" s="1"/>
  <c r="IK121" i="3" s="1"/>
  <c r="IL121" i="3" s="1"/>
  <c r="IM121" i="3" s="1"/>
  <c r="IN121" i="3" s="1"/>
  <c r="IO121" i="3" s="1"/>
  <c r="IP121" i="3" s="1"/>
  <c r="IQ121" i="3" s="1"/>
  <c r="IR121" i="3" s="1"/>
  <c r="IS121" i="3" s="1"/>
  <c r="IT121" i="3" s="1"/>
  <c r="IU121" i="3" s="1"/>
  <c r="IV121" i="3" s="1"/>
  <c r="IW121" i="3" s="1"/>
  <c r="IX121" i="3" s="1"/>
  <c r="IY121" i="3" s="1"/>
  <c r="IZ121" i="3" s="1"/>
  <c r="JA121" i="3" s="1"/>
  <c r="JB121" i="3" s="1"/>
  <c r="JC121" i="3" s="1"/>
  <c r="JD121" i="3" s="1"/>
  <c r="JE121" i="3" s="1"/>
  <c r="JF121" i="3" s="1"/>
  <c r="JG121" i="3" s="1"/>
  <c r="JH121" i="3" s="1"/>
  <c r="JI121" i="3" s="1"/>
  <c r="JJ121" i="3" s="1"/>
  <c r="JK121" i="3" s="1"/>
  <c r="JL121" i="3" s="1"/>
  <c r="JM121" i="3" s="1"/>
  <c r="JN121" i="3" s="1"/>
  <c r="JO121" i="3" s="1"/>
  <c r="JP121" i="3" s="1"/>
  <c r="JQ121" i="3" s="1"/>
  <c r="JR121" i="3" s="1"/>
  <c r="JS121" i="3" s="1"/>
  <c r="JT121" i="3" s="1"/>
  <c r="JU121" i="3" s="1"/>
  <c r="JV121" i="3" s="1"/>
  <c r="JW121" i="3" s="1"/>
  <c r="JX121" i="3" s="1"/>
  <c r="JY121" i="3" s="1"/>
  <c r="JZ121" i="3" s="1"/>
  <c r="KA121" i="3" s="1"/>
  <c r="KB121" i="3" s="1"/>
  <c r="KC121" i="3" s="1"/>
  <c r="KD121" i="3" s="1"/>
  <c r="KE121" i="3" s="1"/>
  <c r="KF121" i="3" s="1"/>
  <c r="KG121" i="3" s="1"/>
  <c r="KH121" i="3" s="1"/>
  <c r="KI121" i="3" s="1"/>
  <c r="KJ121" i="3" s="1"/>
  <c r="KK121" i="3" s="1"/>
  <c r="KL121" i="3" s="1"/>
  <c r="KM121" i="3" s="1"/>
  <c r="KN121" i="3" s="1"/>
  <c r="KO121" i="3" s="1"/>
  <c r="KP121" i="3" s="1"/>
  <c r="KQ121" i="3" s="1"/>
  <c r="KR121" i="3" s="1"/>
  <c r="KS121" i="3" s="1"/>
  <c r="KT121" i="3" s="1"/>
  <c r="KU121" i="3" s="1"/>
  <c r="KV121" i="3" s="1"/>
  <c r="V120" i="3"/>
  <c r="W120" i="3" s="1"/>
  <c r="X120" i="3" s="1"/>
  <c r="Y120" i="3" s="1"/>
  <c r="Z120" i="3" s="1"/>
  <c r="AA120" i="3" s="1"/>
  <c r="AB120" i="3" s="1"/>
  <c r="AC120" i="3" s="1"/>
  <c r="AD120" i="3" s="1"/>
  <c r="AE120" i="3" s="1"/>
  <c r="AF120" i="3" s="1"/>
  <c r="AG120" i="3" s="1"/>
  <c r="AH120" i="3" s="1"/>
  <c r="AI120" i="3" s="1"/>
  <c r="AJ120" i="3" s="1"/>
  <c r="AK120" i="3" s="1"/>
  <c r="AL120" i="3" s="1"/>
  <c r="AM120" i="3" s="1"/>
  <c r="AN120" i="3" s="1"/>
  <c r="AO120" i="3" s="1"/>
  <c r="AP120" i="3" s="1"/>
  <c r="AQ120" i="3" s="1"/>
  <c r="AR120" i="3" s="1"/>
  <c r="AS120" i="3" s="1"/>
  <c r="AT120" i="3" s="1"/>
  <c r="AU120" i="3" s="1"/>
  <c r="AV120" i="3" s="1"/>
  <c r="AW120" i="3" s="1"/>
  <c r="AX120" i="3" s="1"/>
  <c r="AY120" i="3" s="1"/>
  <c r="AZ120" i="3" s="1"/>
  <c r="BA120" i="3" s="1"/>
  <c r="BB120" i="3" s="1"/>
  <c r="BC120" i="3" s="1"/>
  <c r="BD120" i="3" s="1"/>
  <c r="BE120" i="3" s="1"/>
  <c r="BF120" i="3" s="1"/>
  <c r="BG120" i="3" s="1"/>
  <c r="BH120" i="3" s="1"/>
  <c r="BI120" i="3" s="1"/>
  <c r="BJ120" i="3" s="1"/>
  <c r="BK120" i="3" s="1"/>
  <c r="BL120" i="3" s="1"/>
  <c r="BM120" i="3" s="1"/>
  <c r="BN120" i="3" s="1"/>
  <c r="BO120" i="3" s="1"/>
  <c r="BP120" i="3" s="1"/>
  <c r="BQ120" i="3" s="1"/>
  <c r="BR120" i="3" s="1"/>
  <c r="BS120" i="3" s="1"/>
  <c r="BT120" i="3" s="1"/>
  <c r="BU120" i="3" s="1"/>
  <c r="BV120" i="3" s="1"/>
  <c r="BW120" i="3" s="1"/>
  <c r="BX120" i="3" s="1"/>
  <c r="BY120" i="3" s="1"/>
  <c r="BZ120" i="3" s="1"/>
  <c r="CA120" i="3" s="1"/>
  <c r="CB120" i="3" s="1"/>
  <c r="CC120" i="3" s="1"/>
  <c r="CD120" i="3" s="1"/>
  <c r="CE120" i="3" s="1"/>
  <c r="CF120" i="3" s="1"/>
  <c r="CG120" i="3" s="1"/>
  <c r="CH120" i="3" s="1"/>
  <c r="CI120" i="3" s="1"/>
  <c r="CJ120" i="3" s="1"/>
  <c r="CK120" i="3" s="1"/>
  <c r="CL120" i="3" s="1"/>
  <c r="CM120" i="3" s="1"/>
  <c r="CN120" i="3" s="1"/>
  <c r="CO120" i="3" s="1"/>
  <c r="CP120" i="3" s="1"/>
  <c r="CQ120" i="3" s="1"/>
  <c r="CR120" i="3" s="1"/>
  <c r="CS120" i="3" s="1"/>
  <c r="CT120" i="3" s="1"/>
  <c r="CU120" i="3" s="1"/>
  <c r="CV120" i="3" s="1"/>
  <c r="CW120" i="3" s="1"/>
  <c r="CX120" i="3" s="1"/>
  <c r="CY120" i="3" s="1"/>
  <c r="CZ120" i="3" s="1"/>
  <c r="DA120" i="3" s="1"/>
  <c r="DB120" i="3" s="1"/>
  <c r="DC120" i="3" s="1"/>
  <c r="DD120" i="3" s="1"/>
  <c r="DE120" i="3" s="1"/>
  <c r="DF120" i="3" s="1"/>
  <c r="DG120" i="3" s="1"/>
  <c r="DH120" i="3" s="1"/>
  <c r="DI120" i="3" s="1"/>
  <c r="DJ120" i="3" s="1"/>
  <c r="DK120" i="3" s="1"/>
  <c r="DL120" i="3" s="1"/>
  <c r="DM120" i="3" s="1"/>
  <c r="DN120" i="3" s="1"/>
  <c r="DO120" i="3" s="1"/>
  <c r="DP120" i="3" s="1"/>
  <c r="DQ120" i="3" s="1"/>
  <c r="DR120" i="3" s="1"/>
  <c r="DS120" i="3" s="1"/>
  <c r="DT120" i="3" s="1"/>
  <c r="DU120" i="3" s="1"/>
  <c r="DV120" i="3" s="1"/>
  <c r="DW120" i="3" s="1"/>
  <c r="DX120" i="3" s="1"/>
  <c r="DY120" i="3" s="1"/>
  <c r="DZ120" i="3" s="1"/>
  <c r="EA120" i="3" s="1"/>
  <c r="EB120" i="3" s="1"/>
  <c r="EC120" i="3" s="1"/>
  <c r="ED120" i="3" s="1"/>
  <c r="EE120" i="3" s="1"/>
  <c r="EF120" i="3" s="1"/>
  <c r="EG120" i="3" s="1"/>
  <c r="EH120" i="3" s="1"/>
  <c r="EI120" i="3" s="1"/>
  <c r="EJ120" i="3" s="1"/>
  <c r="EK120" i="3" s="1"/>
  <c r="EL120" i="3" s="1"/>
  <c r="EM120" i="3" s="1"/>
  <c r="EN120" i="3" s="1"/>
  <c r="EO120" i="3" s="1"/>
  <c r="EP120" i="3" s="1"/>
  <c r="EQ120" i="3" s="1"/>
  <c r="ER120" i="3" s="1"/>
  <c r="ES120" i="3" s="1"/>
  <c r="ET120" i="3" s="1"/>
  <c r="EU120" i="3" s="1"/>
  <c r="EV120" i="3" s="1"/>
  <c r="EW120" i="3" s="1"/>
  <c r="EX120" i="3" s="1"/>
  <c r="EY120" i="3" s="1"/>
  <c r="EZ120" i="3" s="1"/>
  <c r="FA120" i="3" s="1"/>
  <c r="FB120" i="3" s="1"/>
  <c r="FC120" i="3" s="1"/>
  <c r="FD120" i="3" s="1"/>
  <c r="FE120" i="3" s="1"/>
  <c r="FF120" i="3" s="1"/>
  <c r="FG120" i="3" s="1"/>
  <c r="FH120" i="3" s="1"/>
  <c r="FI120" i="3" s="1"/>
  <c r="FJ120" i="3" s="1"/>
  <c r="FK120" i="3" s="1"/>
  <c r="FL120" i="3" s="1"/>
  <c r="FM120" i="3" s="1"/>
  <c r="FN120" i="3" s="1"/>
  <c r="FO120" i="3" s="1"/>
  <c r="FP120" i="3" s="1"/>
  <c r="FQ120" i="3" s="1"/>
  <c r="FR120" i="3" s="1"/>
  <c r="FS120" i="3" s="1"/>
  <c r="FT120" i="3" s="1"/>
  <c r="FU120" i="3" s="1"/>
  <c r="FV120" i="3" s="1"/>
  <c r="FW120" i="3" s="1"/>
  <c r="FX120" i="3" s="1"/>
  <c r="FY120" i="3" s="1"/>
  <c r="FZ120" i="3" s="1"/>
  <c r="GA120" i="3" s="1"/>
  <c r="GB120" i="3" s="1"/>
  <c r="GC120" i="3" s="1"/>
  <c r="GD120" i="3" s="1"/>
  <c r="GE120" i="3" s="1"/>
  <c r="GF120" i="3" s="1"/>
  <c r="GG120" i="3" s="1"/>
  <c r="GH120" i="3" s="1"/>
  <c r="GI120" i="3" s="1"/>
  <c r="GJ120" i="3" s="1"/>
  <c r="GK120" i="3" s="1"/>
  <c r="GL120" i="3" s="1"/>
  <c r="GM120" i="3" s="1"/>
  <c r="GN120" i="3" s="1"/>
  <c r="GO120" i="3" s="1"/>
  <c r="GP120" i="3" s="1"/>
  <c r="GQ120" i="3" s="1"/>
  <c r="GR120" i="3" s="1"/>
  <c r="GS120" i="3" s="1"/>
  <c r="GT120" i="3" s="1"/>
  <c r="GU120" i="3" s="1"/>
  <c r="GV120" i="3" s="1"/>
  <c r="GW120" i="3" s="1"/>
  <c r="GX120" i="3" s="1"/>
  <c r="GY120" i="3" s="1"/>
  <c r="GZ120" i="3" s="1"/>
  <c r="HA120" i="3" s="1"/>
  <c r="HB120" i="3" s="1"/>
  <c r="HC120" i="3" s="1"/>
  <c r="HD120" i="3" s="1"/>
  <c r="HE120" i="3" s="1"/>
  <c r="HF120" i="3" s="1"/>
  <c r="HG120" i="3" s="1"/>
  <c r="HH120" i="3" s="1"/>
  <c r="HI120" i="3" s="1"/>
  <c r="HJ120" i="3" s="1"/>
  <c r="HK120" i="3" s="1"/>
  <c r="HL120" i="3" s="1"/>
  <c r="HM120" i="3" s="1"/>
  <c r="HN120" i="3" s="1"/>
  <c r="HO120" i="3" s="1"/>
  <c r="HP120" i="3" s="1"/>
  <c r="HQ120" i="3" s="1"/>
  <c r="HR120" i="3" s="1"/>
  <c r="HS120" i="3" s="1"/>
  <c r="HT120" i="3" s="1"/>
  <c r="HU120" i="3" s="1"/>
  <c r="HV120" i="3" s="1"/>
  <c r="HW120" i="3" s="1"/>
  <c r="HX120" i="3" s="1"/>
  <c r="HY120" i="3" s="1"/>
  <c r="HZ120" i="3" s="1"/>
  <c r="IA120" i="3" s="1"/>
  <c r="IB120" i="3" s="1"/>
  <c r="IC120" i="3" s="1"/>
  <c r="ID120" i="3" s="1"/>
  <c r="IE120" i="3" s="1"/>
  <c r="IF120" i="3" s="1"/>
  <c r="IG120" i="3" s="1"/>
  <c r="IH120" i="3" s="1"/>
  <c r="II120" i="3" s="1"/>
  <c r="IJ120" i="3" s="1"/>
  <c r="IK120" i="3" s="1"/>
  <c r="IL120" i="3" s="1"/>
  <c r="IM120" i="3" s="1"/>
  <c r="IN120" i="3" s="1"/>
  <c r="IO120" i="3" s="1"/>
  <c r="IP120" i="3" s="1"/>
  <c r="IQ120" i="3" s="1"/>
  <c r="IR120" i="3" s="1"/>
  <c r="IS120" i="3" s="1"/>
  <c r="IT120" i="3" s="1"/>
  <c r="IU120" i="3" s="1"/>
  <c r="IV120" i="3" s="1"/>
  <c r="IW120" i="3" s="1"/>
  <c r="IX120" i="3" s="1"/>
  <c r="IY120" i="3" s="1"/>
  <c r="IZ120" i="3" s="1"/>
  <c r="JA120" i="3" s="1"/>
  <c r="JB120" i="3" s="1"/>
  <c r="JC120" i="3" s="1"/>
  <c r="JD120" i="3" s="1"/>
  <c r="JE120" i="3" s="1"/>
  <c r="JF120" i="3" s="1"/>
  <c r="JG120" i="3" s="1"/>
  <c r="JH120" i="3" s="1"/>
  <c r="JI120" i="3" s="1"/>
  <c r="JJ120" i="3" s="1"/>
  <c r="JK120" i="3" s="1"/>
  <c r="JL120" i="3" s="1"/>
  <c r="JM120" i="3" s="1"/>
  <c r="JN120" i="3" s="1"/>
  <c r="JO120" i="3" s="1"/>
  <c r="JP120" i="3" s="1"/>
  <c r="JQ120" i="3" s="1"/>
  <c r="JR120" i="3" s="1"/>
  <c r="JS120" i="3" s="1"/>
  <c r="JT120" i="3" s="1"/>
  <c r="JU120" i="3" s="1"/>
  <c r="JV120" i="3" s="1"/>
  <c r="JW120" i="3" s="1"/>
  <c r="JX120" i="3" s="1"/>
  <c r="JY120" i="3" s="1"/>
  <c r="JZ120" i="3" s="1"/>
  <c r="KA120" i="3" s="1"/>
  <c r="KB120" i="3" s="1"/>
  <c r="KC120" i="3" s="1"/>
  <c r="KD120" i="3" s="1"/>
  <c r="KE120" i="3" s="1"/>
  <c r="KF120" i="3" s="1"/>
  <c r="KG120" i="3" s="1"/>
  <c r="KH120" i="3" s="1"/>
  <c r="KI120" i="3" s="1"/>
  <c r="KJ120" i="3" s="1"/>
  <c r="KK120" i="3" s="1"/>
  <c r="KL120" i="3" s="1"/>
  <c r="KM120" i="3" s="1"/>
  <c r="KN120" i="3" s="1"/>
  <c r="KO120" i="3" s="1"/>
  <c r="KP120" i="3" s="1"/>
  <c r="KQ120" i="3" s="1"/>
  <c r="KR120" i="3" s="1"/>
  <c r="KS120" i="3" s="1"/>
  <c r="KT120" i="3" s="1"/>
  <c r="KU120" i="3" s="1"/>
  <c r="KV120" i="3" s="1"/>
  <c r="E119" i="3"/>
  <c r="E116" i="3"/>
  <c r="E129" i="3" s="1"/>
  <c r="V115" i="3"/>
  <c r="W115" i="3" s="1"/>
  <c r="X115" i="3" s="1"/>
  <c r="Y115" i="3" s="1"/>
  <c r="Z115" i="3" s="1"/>
  <c r="AA115" i="3" s="1"/>
  <c r="AB115" i="3" s="1"/>
  <c r="AC115" i="3" s="1"/>
  <c r="AD115" i="3" s="1"/>
  <c r="AE115" i="3" s="1"/>
  <c r="AF115" i="3" s="1"/>
  <c r="AG115" i="3" s="1"/>
  <c r="AH115" i="3" s="1"/>
  <c r="AI115" i="3" s="1"/>
  <c r="AJ115" i="3" s="1"/>
  <c r="AK115" i="3" s="1"/>
  <c r="AL115" i="3" s="1"/>
  <c r="AM115" i="3" s="1"/>
  <c r="AN115" i="3" s="1"/>
  <c r="AO115" i="3" s="1"/>
  <c r="AP115" i="3" s="1"/>
  <c r="AQ115" i="3" s="1"/>
  <c r="AR115" i="3" s="1"/>
  <c r="AS115" i="3" s="1"/>
  <c r="AT115" i="3" s="1"/>
  <c r="AU115" i="3" s="1"/>
  <c r="AV115" i="3" s="1"/>
  <c r="AW115" i="3" s="1"/>
  <c r="AX115" i="3" s="1"/>
  <c r="AY115" i="3" s="1"/>
  <c r="AZ115" i="3" s="1"/>
  <c r="BA115" i="3" s="1"/>
  <c r="BB115" i="3" s="1"/>
  <c r="BC115" i="3" s="1"/>
  <c r="BD115" i="3" s="1"/>
  <c r="BE115" i="3" s="1"/>
  <c r="BF115" i="3" s="1"/>
  <c r="BG115" i="3" s="1"/>
  <c r="BH115" i="3" s="1"/>
  <c r="BI115" i="3" s="1"/>
  <c r="BJ115" i="3" s="1"/>
  <c r="BK115" i="3" s="1"/>
  <c r="BL115" i="3" s="1"/>
  <c r="BM115" i="3" s="1"/>
  <c r="BN115" i="3" s="1"/>
  <c r="BO115" i="3" s="1"/>
  <c r="BP115" i="3" s="1"/>
  <c r="BQ115" i="3" s="1"/>
  <c r="BR115" i="3" s="1"/>
  <c r="BS115" i="3" s="1"/>
  <c r="BT115" i="3" s="1"/>
  <c r="BU115" i="3" s="1"/>
  <c r="BV115" i="3" s="1"/>
  <c r="BW115" i="3" s="1"/>
  <c r="BX115" i="3" s="1"/>
  <c r="BY115" i="3" s="1"/>
  <c r="BZ115" i="3" s="1"/>
  <c r="CA115" i="3" s="1"/>
  <c r="CB115" i="3" s="1"/>
  <c r="CC115" i="3" s="1"/>
  <c r="CD115" i="3" s="1"/>
  <c r="CE115" i="3" s="1"/>
  <c r="CF115" i="3" s="1"/>
  <c r="CG115" i="3" s="1"/>
  <c r="CH115" i="3" s="1"/>
  <c r="CI115" i="3" s="1"/>
  <c r="CJ115" i="3" s="1"/>
  <c r="CK115" i="3" s="1"/>
  <c r="CL115" i="3" s="1"/>
  <c r="CM115" i="3" s="1"/>
  <c r="CN115" i="3" s="1"/>
  <c r="CO115" i="3" s="1"/>
  <c r="CP115" i="3" s="1"/>
  <c r="CQ115" i="3" s="1"/>
  <c r="CR115" i="3" s="1"/>
  <c r="CS115" i="3" s="1"/>
  <c r="CT115" i="3" s="1"/>
  <c r="CU115" i="3" s="1"/>
  <c r="CV115" i="3" s="1"/>
  <c r="CW115" i="3" s="1"/>
  <c r="CX115" i="3" s="1"/>
  <c r="CY115" i="3" s="1"/>
  <c r="CZ115" i="3" s="1"/>
  <c r="DA115" i="3" s="1"/>
  <c r="DB115" i="3" s="1"/>
  <c r="DC115" i="3" s="1"/>
  <c r="DD115" i="3" s="1"/>
  <c r="DE115" i="3" s="1"/>
  <c r="DF115" i="3" s="1"/>
  <c r="DG115" i="3" s="1"/>
  <c r="DH115" i="3" s="1"/>
  <c r="DI115" i="3" s="1"/>
  <c r="DJ115" i="3" s="1"/>
  <c r="DK115" i="3" s="1"/>
  <c r="DL115" i="3" s="1"/>
  <c r="DM115" i="3" s="1"/>
  <c r="DN115" i="3" s="1"/>
  <c r="DO115" i="3" s="1"/>
  <c r="DP115" i="3" s="1"/>
  <c r="DQ115" i="3" s="1"/>
  <c r="DR115" i="3" s="1"/>
  <c r="DS115" i="3" s="1"/>
  <c r="DT115" i="3" s="1"/>
  <c r="DU115" i="3" s="1"/>
  <c r="DV115" i="3" s="1"/>
  <c r="DW115" i="3" s="1"/>
  <c r="DX115" i="3" s="1"/>
  <c r="DY115" i="3" s="1"/>
  <c r="DZ115" i="3" s="1"/>
  <c r="EA115" i="3" s="1"/>
  <c r="EB115" i="3" s="1"/>
  <c r="EC115" i="3" s="1"/>
  <c r="ED115" i="3" s="1"/>
  <c r="EE115" i="3" s="1"/>
  <c r="EF115" i="3" s="1"/>
  <c r="EG115" i="3" s="1"/>
  <c r="EH115" i="3" s="1"/>
  <c r="EI115" i="3" s="1"/>
  <c r="EJ115" i="3" s="1"/>
  <c r="EK115" i="3" s="1"/>
  <c r="EL115" i="3" s="1"/>
  <c r="EM115" i="3" s="1"/>
  <c r="EN115" i="3" s="1"/>
  <c r="EO115" i="3" s="1"/>
  <c r="EP115" i="3" s="1"/>
  <c r="EQ115" i="3" s="1"/>
  <c r="ER115" i="3" s="1"/>
  <c r="ES115" i="3" s="1"/>
  <c r="ET115" i="3" s="1"/>
  <c r="EU115" i="3" s="1"/>
  <c r="EV115" i="3" s="1"/>
  <c r="EW115" i="3" s="1"/>
  <c r="EX115" i="3" s="1"/>
  <c r="EY115" i="3" s="1"/>
  <c r="EZ115" i="3" s="1"/>
  <c r="FA115" i="3" s="1"/>
  <c r="FB115" i="3" s="1"/>
  <c r="FC115" i="3" s="1"/>
  <c r="FD115" i="3" s="1"/>
  <c r="FE115" i="3" s="1"/>
  <c r="FF115" i="3" s="1"/>
  <c r="FG115" i="3" s="1"/>
  <c r="FH115" i="3" s="1"/>
  <c r="FI115" i="3" s="1"/>
  <c r="FJ115" i="3" s="1"/>
  <c r="FK115" i="3" s="1"/>
  <c r="FL115" i="3" s="1"/>
  <c r="FM115" i="3" s="1"/>
  <c r="FN115" i="3" s="1"/>
  <c r="FO115" i="3" s="1"/>
  <c r="FP115" i="3" s="1"/>
  <c r="FQ115" i="3" s="1"/>
  <c r="FR115" i="3" s="1"/>
  <c r="FS115" i="3" s="1"/>
  <c r="FT115" i="3" s="1"/>
  <c r="FU115" i="3" s="1"/>
  <c r="FV115" i="3" s="1"/>
  <c r="FW115" i="3" s="1"/>
  <c r="FX115" i="3" s="1"/>
  <c r="FY115" i="3" s="1"/>
  <c r="FZ115" i="3" s="1"/>
  <c r="GA115" i="3" s="1"/>
  <c r="GB115" i="3" s="1"/>
  <c r="GC115" i="3" s="1"/>
  <c r="GD115" i="3" s="1"/>
  <c r="GE115" i="3" s="1"/>
  <c r="GF115" i="3" s="1"/>
  <c r="GG115" i="3" s="1"/>
  <c r="GH115" i="3" s="1"/>
  <c r="GI115" i="3" s="1"/>
  <c r="GJ115" i="3" s="1"/>
  <c r="GK115" i="3" s="1"/>
  <c r="GL115" i="3" s="1"/>
  <c r="GM115" i="3" s="1"/>
  <c r="GN115" i="3" s="1"/>
  <c r="GO115" i="3" s="1"/>
  <c r="GP115" i="3" s="1"/>
  <c r="GQ115" i="3" s="1"/>
  <c r="GR115" i="3" s="1"/>
  <c r="GS115" i="3" s="1"/>
  <c r="GT115" i="3" s="1"/>
  <c r="GU115" i="3" s="1"/>
  <c r="GV115" i="3" s="1"/>
  <c r="GW115" i="3" s="1"/>
  <c r="GX115" i="3" s="1"/>
  <c r="GY115" i="3" s="1"/>
  <c r="GZ115" i="3" s="1"/>
  <c r="HA115" i="3" s="1"/>
  <c r="HB115" i="3" s="1"/>
  <c r="HC115" i="3" s="1"/>
  <c r="HD115" i="3" s="1"/>
  <c r="HE115" i="3" s="1"/>
  <c r="HF115" i="3" s="1"/>
  <c r="HG115" i="3" s="1"/>
  <c r="HH115" i="3" s="1"/>
  <c r="HI115" i="3" s="1"/>
  <c r="HJ115" i="3" s="1"/>
  <c r="HK115" i="3" s="1"/>
  <c r="HL115" i="3" s="1"/>
  <c r="HM115" i="3" s="1"/>
  <c r="HN115" i="3" s="1"/>
  <c r="HO115" i="3" s="1"/>
  <c r="HP115" i="3" s="1"/>
  <c r="HQ115" i="3" s="1"/>
  <c r="HR115" i="3" s="1"/>
  <c r="HS115" i="3" s="1"/>
  <c r="HT115" i="3" s="1"/>
  <c r="HU115" i="3" s="1"/>
  <c r="HV115" i="3" s="1"/>
  <c r="HW115" i="3" s="1"/>
  <c r="HX115" i="3" s="1"/>
  <c r="HY115" i="3" s="1"/>
  <c r="HZ115" i="3" s="1"/>
  <c r="IA115" i="3" s="1"/>
  <c r="IB115" i="3" s="1"/>
  <c r="IC115" i="3" s="1"/>
  <c r="ID115" i="3" s="1"/>
  <c r="IE115" i="3" s="1"/>
  <c r="IF115" i="3" s="1"/>
  <c r="IG115" i="3" s="1"/>
  <c r="IH115" i="3" s="1"/>
  <c r="II115" i="3" s="1"/>
  <c r="IJ115" i="3" s="1"/>
  <c r="IK115" i="3" s="1"/>
  <c r="IL115" i="3" s="1"/>
  <c r="IM115" i="3" s="1"/>
  <c r="IN115" i="3" s="1"/>
  <c r="IO115" i="3" s="1"/>
  <c r="IP115" i="3" s="1"/>
  <c r="IQ115" i="3" s="1"/>
  <c r="IR115" i="3" s="1"/>
  <c r="IS115" i="3" s="1"/>
  <c r="IT115" i="3" s="1"/>
  <c r="IU115" i="3" s="1"/>
  <c r="IV115" i="3" s="1"/>
  <c r="IW115" i="3" s="1"/>
  <c r="IX115" i="3" s="1"/>
  <c r="IY115" i="3" s="1"/>
  <c r="IZ115" i="3" s="1"/>
  <c r="JA115" i="3" s="1"/>
  <c r="JB115" i="3" s="1"/>
  <c r="JC115" i="3" s="1"/>
  <c r="JD115" i="3" s="1"/>
  <c r="JE115" i="3" s="1"/>
  <c r="JF115" i="3" s="1"/>
  <c r="JG115" i="3" s="1"/>
  <c r="JH115" i="3" s="1"/>
  <c r="JI115" i="3" s="1"/>
  <c r="JJ115" i="3" s="1"/>
  <c r="JK115" i="3" s="1"/>
  <c r="JL115" i="3" s="1"/>
  <c r="JM115" i="3" s="1"/>
  <c r="JN115" i="3" s="1"/>
  <c r="JO115" i="3" s="1"/>
  <c r="JP115" i="3" s="1"/>
  <c r="JQ115" i="3" s="1"/>
  <c r="JR115" i="3" s="1"/>
  <c r="JS115" i="3" s="1"/>
  <c r="JT115" i="3" s="1"/>
  <c r="JU115" i="3" s="1"/>
  <c r="JV115" i="3" s="1"/>
  <c r="JW115" i="3" s="1"/>
  <c r="JX115" i="3" s="1"/>
  <c r="JY115" i="3" s="1"/>
  <c r="JZ115" i="3" s="1"/>
  <c r="KA115" i="3" s="1"/>
  <c r="KB115" i="3" s="1"/>
  <c r="KC115" i="3" s="1"/>
  <c r="KD115" i="3" s="1"/>
  <c r="KE115" i="3" s="1"/>
  <c r="KF115" i="3" s="1"/>
  <c r="KG115" i="3" s="1"/>
  <c r="KH115" i="3" s="1"/>
  <c r="KI115" i="3" s="1"/>
  <c r="KJ115" i="3" s="1"/>
  <c r="KK115" i="3" s="1"/>
  <c r="KL115" i="3" s="1"/>
  <c r="KM115" i="3" s="1"/>
  <c r="KN115" i="3" s="1"/>
  <c r="KO115" i="3" s="1"/>
  <c r="KP115" i="3" s="1"/>
  <c r="KQ115" i="3" s="1"/>
  <c r="KR115" i="3" s="1"/>
  <c r="KS115" i="3" s="1"/>
  <c r="KT115" i="3" s="1"/>
  <c r="KU115" i="3" s="1"/>
  <c r="KV115" i="3" s="1"/>
  <c r="E115" i="3"/>
  <c r="E128" i="3" s="1"/>
  <c r="V114" i="3"/>
  <c r="W114" i="3" s="1"/>
  <c r="X114" i="3" s="1"/>
  <c r="Y114" i="3" s="1"/>
  <c r="Z114" i="3" s="1"/>
  <c r="AA114" i="3" s="1"/>
  <c r="AB114" i="3" s="1"/>
  <c r="AC114" i="3" s="1"/>
  <c r="AD114" i="3" s="1"/>
  <c r="AE114" i="3" s="1"/>
  <c r="AF114" i="3" s="1"/>
  <c r="AG114" i="3" s="1"/>
  <c r="AH114" i="3" s="1"/>
  <c r="AI114" i="3" s="1"/>
  <c r="AJ114" i="3" s="1"/>
  <c r="AK114" i="3" s="1"/>
  <c r="AL114" i="3" s="1"/>
  <c r="AM114" i="3" s="1"/>
  <c r="AN114" i="3" s="1"/>
  <c r="AO114" i="3" s="1"/>
  <c r="AP114" i="3" s="1"/>
  <c r="AQ114" i="3" s="1"/>
  <c r="AR114" i="3" s="1"/>
  <c r="AS114" i="3" s="1"/>
  <c r="AT114" i="3" s="1"/>
  <c r="AU114" i="3" s="1"/>
  <c r="AV114" i="3" s="1"/>
  <c r="AW114" i="3" s="1"/>
  <c r="AX114" i="3" s="1"/>
  <c r="AY114" i="3" s="1"/>
  <c r="AZ114" i="3" s="1"/>
  <c r="BA114" i="3" s="1"/>
  <c r="BB114" i="3" s="1"/>
  <c r="BC114" i="3" s="1"/>
  <c r="BD114" i="3" s="1"/>
  <c r="BE114" i="3" s="1"/>
  <c r="BF114" i="3" s="1"/>
  <c r="BG114" i="3" s="1"/>
  <c r="BH114" i="3" s="1"/>
  <c r="BI114" i="3" s="1"/>
  <c r="BJ114" i="3" s="1"/>
  <c r="BK114" i="3" s="1"/>
  <c r="BL114" i="3" s="1"/>
  <c r="BM114" i="3" s="1"/>
  <c r="BN114" i="3" s="1"/>
  <c r="BO114" i="3" s="1"/>
  <c r="BP114" i="3" s="1"/>
  <c r="BQ114" i="3" s="1"/>
  <c r="BR114" i="3" s="1"/>
  <c r="BS114" i="3" s="1"/>
  <c r="BT114" i="3" s="1"/>
  <c r="BU114" i="3" s="1"/>
  <c r="BV114" i="3" s="1"/>
  <c r="BW114" i="3" s="1"/>
  <c r="BX114" i="3" s="1"/>
  <c r="BY114" i="3" s="1"/>
  <c r="BZ114" i="3" s="1"/>
  <c r="CA114" i="3" s="1"/>
  <c r="CB114" i="3" s="1"/>
  <c r="CC114" i="3" s="1"/>
  <c r="CD114" i="3" s="1"/>
  <c r="CE114" i="3" s="1"/>
  <c r="CF114" i="3" s="1"/>
  <c r="CG114" i="3" s="1"/>
  <c r="CH114" i="3" s="1"/>
  <c r="CI114" i="3" s="1"/>
  <c r="CJ114" i="3" s="1"/>
  <c r="CK114" i="3" s="1"/>
  <c r="CL114" i="3" s="1"/>
  <c r="CM114" i="3" s="1"/>
  <c r="CN114" i="3" s="1"/>
  <c r="CO114" i="3" s="1"/>
  <c r="CP114" i="3" s="1"/>
  <c r="CQ114" i="3" s="1"/>
  <c r="CR114" i="3" s="1"/>
  <c r="CS114" i="3" s="1"/>
  <c r="CT114" i="3" s="1"/>
  <c r="CU114" i="3" s="1"/>
  <c r="CV114" i="3" s="1"/>
  <c r="CW114" i="3" s="1"/>
  <c r="CX114" i="3" s="1"/>
  <c r="CY114" i="3" s="1"/>
  <c r="CZ114" i="3" s="1"/>
  <c r="DA114" i="3" s="1"/>
  <c r="DB114" i="3" s="1"/>
  <c r="DC114" i="3" s="1"/>
  <c r="DD114" i="3" s="1"/>
  <c r="DE114" i="3" s="1"/>
  <c r="DF114" i="3" s="1"/>
  <c r="DG114" i="3" s="1"/>
  <c r="DH114" i="3" s="1"/>
  <c r="DI114" i="3" s="1"/>
  <c r="DJ114" i="3" s="1"/>
  <c r="DK114" i="3" s="1"/>
  <c r="DL114" i="3" s="1"/>
  <c r="DM114" i="3" s="1"/>
  <c r="DN114" i="3" s="1"/>
  <c r="DO114" i="3" s="1"/>
  <c r="DP114" i="3" s="1"/>
  <c r="DQ114" i="3" s="1"/>
  <c r="DR114" i="3" s="1"/>
  <c r="DS114" i="3" s="1"/>
  <c r="DT114" i="3" s="1"/>
  <c r="DU114" i="3" s="1"/>
  <c r="DV114" i="3" s="1"/>
  <c r="DW114" i="3" s="1"/>
  <c r="DX114" i="3" s="1"/>
  <c r="DY114" i="3" s="1"/>
  <c r="DZ114" i="3" s="1"/>
  <c r="EA114" i="3" s="1"/>
  <c r="EB114" i="3" s="1"/>
  <c r="EC114" i="3" s="1"/>
  <c r="ED114" i="3" s="1"/>
  <c r="EE114" i="3" s="1"/>
  <c r="EF114" i="3" s="1"/>
  <c r="EG114" i="3" s="1"/>
  <c r="EH114" i="3" s="1"/>
  <c r="EI114" i="3" s="1"/>
  <c r="EJ114" i="3" s="1"/>
  <c r="EK114" i="3" s="1"/>
  <c r="EL114" i="3" s="1"/>
  <c r="EM114" i="3" s="1"/>
  <c r="EN114" i="3" s="1"/>
  <c r="EO114" i="3" s="1"/>
  <c r="EP114" i="3" s="1"/>
  <c r="EQ114" i="3" s="1"/>
  <c r="ER114" i="3" s="1"/>
  <c r="ES114" i="3" s="1"/>
  <c r="ET114" i="3" s="1"/>
  <c r="EU114" i="3" s="1"/>
  <c r="EV114" i="3" s="1"/>
  <c r="EW114" i="3" s="1"/>
  <c r="EX114" i="3" s="1"/>
  <c r="EY114" i="3" s="1"/>
  <c r="EZ114" i="3" s="1"/>
  <c r="FA114" i="3" s="1"/>
  <c r="FB114" i="3" s="1"/>
  <c r="FC114" i="3" s="1"/>
  <c r="FD114" i="3" s="1"/>
  <c r="FE114" i="3" s="1"/>
  <c r="FF114" i="3" s="1"/>
  <c r="FG114" i="3" s="1"/>
  <c r="FH114" i="3" s="1"/>
  <c r="FI114" i="3" s="1"/>
  <c r="FJ114" i="3" s="1"/>
  <c r="FK114" i="3" s="1"/>
  <c r="FL114" i="3" s="1"/>
  <c r="FM114" i="3" s="1"/>
  <c r="FN114" i="3" s="1"/>
  <c r="FO114" i="3" s="1"/>
  <c r="FP114" i="3" s="1"/>
  <c r="FQ114" i="3" s="1"/>
  <c r="FR114" i="3" s="1"/>
  <c r="FS114" i="3" s="1"/>
  <c r="FT114" i="3" s="1"/>
  <c r="FU114" i="3" s="1"/>
  <c r="FV114" i="3" s="1"/>
  <c r="FW114" i="3" s="1"/>
  <c r="FX114" i="3" s="1"/>
  <c r="FY114" i="3" s="1"/>
  <c r="FZ114" i="3" s="1"/>
  <c r="GA114" i="3" s="1"/>
  <c r="GB114" i="3" s="1"/>
  <c r="GC114" i="3" s="1"/>
  <c r="GD114" i="3" s="1"/>
  <c r="GE114" i="3" s="1"/>
  <c r="GF114" i="3" s="1"/>
  <c r="GG114" i="3" s="1"/>
  <c r="GH114" i="3" s="1"/>
  <c r="GI114" i="3" s="1"/>
  <c r="GJ114" i="3" s="1"/>
  <c r="GK114" i="3" s="1"/>
  <c r="GL114" i="3" s="1"/>
  <c r="GM114" i="3" s="1"/>
  <c r="GN114" i="3" s="1"/>
  <c r="GO114" i="3" s="1"/>
  <c r="GP114" i="3" s="1"/>
  <c r="GQ114" i="3" s="1"/>
  <c r="GR114" i="3" s="1"/>
  <c r="GS114" i="3" s="1"/>
  <c r="GT114" i="3" s="1"/>
  <c r="GU114" i="3" s="1"/>
  <c r="GV114" i="3" s="1"/>
  <c r="GW114" i="3" s="1"/>
  <c r="GX114" i="3" s="1"/>
  <c r="GY114" i="3" s="1"/>
  <c r="GZ114" i="3" s="1"/>
  <c r="HA114" i="3" s="1"/>
  <c r="HB114" i="3" s="1"/>
  <c r="HC114" i="3" s="1"/>
  <c r="HD114" i="3" s="1"/>
  <c r="HE114" i="3" s="1"/>
  <c r="HF114" i="3" s="1"/>
  <c r="HG114" i="3" s="1"/>
  <c r="HH114" i="3" s="1"/>
  <c r="HI114" i="3" s="1"/>
  <c r="HJ114" i="3" s="1"/>
  <c r="HK114" i="3" s="1"/>
  <c r="HL114" i="3" s="1"/>
  <c r="HM114" i="3" s="1"/>
  <c r="HN114" i="3" s="1"/>
  <c r="HO114" i="3" s="1"/>
  <c r="HP114" i="3" s="1"/>
  <c r="HQ114" i="3" s="1"/>
  <c r="HR114" i="3" s="1"/>
  <c r="HS114" i="3" s="1"/>
  <c r="HT114" i="3" s="1"/>
  <c r="HU114" i="3" s="1"/>
  <c r="HV114" i="3" s="1"/>
  <c r="HW114" i="3" s="1"/>
  <c r="HX114" i="3" s="1"/>
  <c r="HY114" i="3" s="1"/>
  <c r="HZ114" i="3" s="1"/>
  <c r="IA114" i="3" s="1"/>
  <c r="IB114" i="3" s="1"/>
  <c r="IC114" i="3" s="1"/>
  <c r="ID114" i="3" s="1"/>
  <c r="IE114" i="3" s="1"/>
  <c r="IF114" i="3" s="1"/>
  <c r="IG114" i="3" s="1"/>
  <c r="IH114" i="3" s="1"/>
  <c r="II114" i="3" s="1"/>
  <c r="IJ114" i="3" s="1"/>
  <c r="IK114" i="3" s="1"/>
  <c r="IL114" i="3" s="1"/>
  <c r="IM114" i="3" s="1"/>
  <c r="IN114" i="3" s="1"/>
  <c r="IO114" i="3" s="1"/>
  <c r="IP114" i="3" s="1"/>
  <c r="IQ114" i="3" s="1"/>
  <c r="IR114" i="3" s="1"/>
  <c r="IS114" i="3" s="1"/>
  <c r="IT114" i="3" s="1"/>
  <c r="IU114" i="3" s="1"/>
  <c r="IV114" i="3" s="1"/>
  <c r="IW114" i="3" s="1"/>
  <c r="IX114" i="3" s="1"/>
  <c r="IY114" i="3" s="1"/>
  <c r="IZ114" i="3" s="1"/>
  <c r="JA114" i="3" s="1"/>
  <c r="JB114" i="3" s="1"/>
  <c r="JC114" i="3" s="1"/>
  <c r="JD114" i="3" s="1"/>
  <c r="JE114" i="3" s="1"/>
  <c r="JF114" i="3" s="1"/>
  <c r="JG114" i="3" s="1"/>
  <c r="JH114" i="3" s="1"/>
  <c r="JI114" i="3" s="1"/>
  <c r="JJ114" i="3" s="1"/>
  <c r="JK114" i="3" s="1"/>
  <c r="JL114" i="3" s="1"/>
  <c r="JM114" i="3" s="1"/>
  <c r="JN114" i="3" s="1"/>
  <c r="JO114" i="3" s="1"/>
  <c r="JP114" i="3" s="1"/>
  <c r="JQ114" i="3" s="1"/>
  <c r="JR114" i="3" s="1"/>
  <c r="JS114" i="3" s="1"/>
  <c r="JT114" i="3" s="1"/>
  <c r="JU114" i="3" s="1"/>
  <c r="JV114" i="3" s="1"/>
  <c r="JW114" i="3" s="1"/>
  <c r="JX114" i="3" s="1"/>
  <c r="JY114" i="3" s="1"/>
  <c r="JZ114" i="3" s="1"/>
  <c r="KA114" i="3" s="1"/>
  <c r="KB114" i="3" s="1"/>
  <c r="KC114" i="3" s="1"/>
  <c r="KD114" i="3" s="1"/>
  <c r="KE114" i="3" s="1"/>
  <c r="KF114" i="3" s="1"/>
  <c r="KG114" i="3" s="1"/>
  <c r="KH114" i="3" s="1"/>
  <c r="KI114" i="3" s="1"/>
  <c r="KJ114" i="3" s="1"/>
  <c r="KK114" i="3" s="1"/>
  <c r="KL114" i="3" s="1"/>
  <c r="KM114" i="3" s="1"/>
  <c r="KN114" i="3" s="1"/>
  <c r="KO114" i="3" s="1"/>
  <c r="KP114" i="3" s="1"/>
  <c r="KQ114" i="3" s="1"/>
  <c r="KR114" i="3" s="1"/>
  <c r="KS114" i="3" s="1"/>
  <c r="KT114" i="3" s="1"/>
  <c r="KU114" i="3" s="1"/>
  <c r="KV114" i="3" s="1"/>
  <c r="E114" i="3"/>
  <c r="E127" i="3" s="1"/>
  <c r="V113" i="3"/>
  <c r="W113" i="3" s="1"/>
  <c r="X113" i="3" s="1"/>
  <c r="Y113" i="3" s="1"/>
  <c r="Z113" i="3" s="1"/>
  <c r="AA113" i="3" s="1"/>
  <c r="AB113" i="3" s="1"/>
  <c r="AC113" i="3" s="1"/>
  <c r="AD113" i="3" s="1"/>
  <c r="AE113" i="3" s="1"/>
  <c r="AF113" i="3" s="1"/>
  <c r="AG113" i="3" s="1"/>
  <c r="AH113" i="3" s="1"/>
  <c r="AI113" i="3" s="1"/>
  <c r="AJ113" i="3" s="1"/>
  <c r="AK113" i="3" s="1"/>
  <c r="AL113" i="3" s="1"/>
  <c r="AM113" i="3" s="1"/>
  <c r="AN113" i="3" s="1"/>
  <c r="AO113" i="3" s="1"/>
  <c r="AP113" i="3" s="1"/>
  <c r="AQ113" i="3" s="1"/>
  <c r="AR113" i="3" s="1"/>
  <c r="AS113" i="3" s="1"/>
  <c r="AT113" i="3" s="1"/>
  <c r="AU113" i="3" s="1"/>
  <c r="AV113" i="3" s="1"/>
  <c r="AW113" i="3" s="1"/>
  <c r="AX113" i="3" s="1"/>
  <c r="AY113" i="3" s="1"/>
  <c r="AZ113" i="3" s="1"/>
  <c r="BA113" i="3" s="1"/>
  <c r="BB113" i="3" s="1"/>
  <c r="BC113" i="3" s="1"/>
  <c r="BD113" i="3" s="1"/>
  <c r="BE113" i="3" s="1"/>
  <c r="BF113" i="3" s="1"/>
  <c r="BG113" i="3" s="1"/>
  <c r="BH113" i="3" s="1"/>
  <c r="BI113" i="3" s="1"/>
  <c r="BJ113" i="3" s="1"/>
  <c r="BK113" i="3" s="1"/>
  <c r="BL113" i="3" s="1"/>
  <c r="BM113" i="3" s="1"/>
  <c r="BN113" i="3" s="1"/>
  <c r="BO113" i="3" s="1"/>
  <c r="BP113" i="3" s="1"/>
  <c r="BQ113" i="3" s="1"/>
  <c r="BR113" i="3" s="1"/>
  <c r="BS113" i="3" s="1"/>
  <c r="BT113" i="3" s="1"/>
  <c r="BU113" i="3" s="1"/>
  <c r="BV113" i="3" s="1"/>
  <c r="BW113" i="3" s="1"/>
  <c r="BX113" i="3" s="1"/>
  <c r="BY113" i="3" s="1"/>
  <c r="BZ113" i="3" s="1"/>
  <c r="CA113" i="3" s="1"/>
  <c r="CB113" i="3" s="1"/>
  <c r="CC113" i="3" s="1"/>
  <c r="CD113" i="3" s="1"/>
  <c r="CE113" i="3" s="1"/>
  <c r="CF113" i="3" s="1"/>
  <c r="CG113" i="3" s="1"/>
  <c r="CH113" i="3" s="1"/>
  <c r="CI113" i="3" s="1"/>
  <c r="CJ113" i="3" s="1"/>
  <c r="CK113" i="3" s="1"/>
  <c r="CL113" i="3" s="1"/>
  <c r="CM113" i="3" s="1"/>
  <c r="CN113" i="3" s="1"/>
  <c r="CO113" i="3" s="1"/>
  <c r="CP113" i="3" s="1"/>
  <c r="CQ113" i="3" s="1"/>
  <c r="CR113" i="3" s="1"/>
  <c r="CS113" i="3" s="1"/>
  <c r="CT113" i="3" s="1"/>
  <c r="CU113" i="3" s="1"/>
  <c r="CV113" i="3" s="1"/>
  <c r="CW113" i="3" s="1"/>
  <c r="CX113" i="3" s="1"/>
  <c r="CY113" i="3" s="1"/>
  <c r="CZ113" i="3" s="1"/>
  <c r="DA113" i="3" s="1"/>
  <c r="DB113" i="3" s="1"/>
  <c r="DC113" i="3" s="1"/>
  <c r="DD113" i="3" s="1"/>
  <c r="DE113" i="3" s="1"/>
  <c r="DF113" i="3" s="1"/>
  <c r="DG113" i="3" s="1"/>
  <c r="DH113" i="3" s="1"/>
  <c r="DI113" i="3" s="1"/>
  <c r="DJ113" i="3" s="1"/>
  <c r="DK113" i="3" s="1"/>
  <c r="DL113" i="3" s="1"/>
  <c r="DM113" i="3" s="1"/>
  <c r="DN113" i="3" s="1"/>
  <c r="DO113" i="3" s="1"/>
  <c r="DP113" i="3" s="1"/>
  <c r="DQ113" i="3" s="1"/>
  <c r="DR113" i="3" s="1"/>
  <c r="DS113" i="3" s="1"/>
  <c r="DT113" i="3" s="1"/>
  <c r="DU113" i="3" s="1"/>
  <c r="DV113" i="3" s="1"/>
  <c r="DW113" i="3" s="1"/>
  <c r="DX113" i="3" s="1"/>
  <c r="DY113" i="3" s="1"/>
  <c r="DZ113" i="3" s="1"/>
  <c r="EA113" i="3" s="1"/>
  <c r="EB113" i="3" s="1"/>
  <c r="EC113" i="3" s="1"/>
  <c r="ED113" i="3" s="1"/>
  <c r="EE113" i="3" s="1"/>
  <c r="EF113" i="3" s="1"/>
  <c r="EG113" i="3" s="1"/>
  <c r="EH113" i="3" s="1"/>
  <c r="EI113" i="3" s="1"/>
  <c r="EJ113" i="3" s="1"/>
  <c r="EK113" i="3" s="1"/>
  <c r="EL113" i="3" s="1"/>
  <c r="EM113" i="3" s="1"/>
  <c r="EN113" i="3" s="1"/>
  <c r="EO113" i="3" s="1"/>
  <c r="EP113" i="3" s="1"/>
  <c r="EQ113" i="3" s="1"/>
  <c r="ER113" i="3" s="1"/>
  <c r="ES113" i="3" s="1"/>
  <c r="ET113" i="3" s="1"/>
  <c r="EU113" i="3" s="1"/>
  <c r="EV113" i="3" s="1"/>
  <c r="EW113" i="3" s="1"/>
  <c r="EX113" i="3" s="1"/>
  <c r="EY113" i="3" s="1"/>
  <c r="EZ113" i="3" s="1"/>
  <c r="FA113" i="3" s="1"/>
  <c r="FB113" i="3" s="1"/>
  <c r="FC113" i="3" s="1"/>
  <c r="FD113" i="3" s="1"/>
  <c r="FE113" i="3" s="1"/>
  <c r="FF113" i="3" s="1"/>
  <c r="FG113" i="3" s="1"/>
  <c r="FH113" i="3" s="1"/>
  <c r="FI113" i="3" s="1"/>
  <c r="FJ113" i="3" s="1"/>
  <c r="FK113" i="3" s="1"/>
  <c r="FL113" i="3" s="1"/>
  <c r="FM113" i="3" s="1"/>
  <c r="FN113" i="3" s="1"/>
  <c r="FO113" i="3" s="1"/>
  <c r="FP113" i="3" s="1"/>
  <c r="FQ113" i="3" s="1"/>
  <c r="FR113" i="3" s="1"/>
  <c r="FS113" i="3" s="1"/>
  <c r="FT113" i="3" s="1"/>
  <c r="FU113" i="3" s="1"/>
  <c r="FV113" i="3" s="1"/>
  <c r="FW113" i="3" s="1"/>
  <c r="FX113" i="3" s="1"/>
  <c r="FY113" i="3" s="1"/>
  <c r="FZ113" i="3" s="1"/>
  <c r="GA113" i="3" s="1"/>
  <c r="GB113" i="3" s="1"/>
  <c r="GC113" i="3" s="1"/>
  <c r="GD113" i="3" s="1"/>
  <c r="GE113" i="3" s="1"/>
  <c r="GF113" i="3" s="1"/>
  <c r="GG113" i="3" s="1"/>
  <c r="GH113" i="3" s="1"/>
  <c r="GI113" i="3" s="1"/>
  <c r="GJ113" i="3" s="1"/>
  <c r="GK113" i="3" s="1"/>
  <c r="GL113" i="3" s="1"/>
  <c r="GM113" i="3" s="1"/>
  <c r="GN113" i="3" s="1"/>
  <c r="GO113" i="3" s="1"/>
  <c r="GP113" i="3" s="1"/>
  <c r="GQ113" i="3" s="1"/>
  <c r="GR113" i="3" s="1"/>
  <c r="GS113" i="3" s="1"/>
  <c r="GT113" i="3" s="1"/>
  <c r="GU113" i="3" s="1"/>
  <c r="GV113" i="3" s="1"/>
  <c r="GW113" i="3" s="1"/>
  <c r="GX113" i="3" s="1"/>
  <c r="GY113" i="3" s="1"/>
  <c r="GZ113" i="3" s="1"/>
  <c r="HA113" i="3" s="1"/>
  <c r="HB113" i="3" s="1"/>
  <c r="HC113" i="3" s="1"/>
  <c r="HD113" i="3" s="1"/>
  <c r="HE113" i="3" s="1"/>
  <c r="HF113" i="3" s="1"/>
  <c r="HG113" i="3" s="1"/>
  <c r="HH113" i="3" s="1"/>
  <c r="HI113" i="3" s="1"/>
  <c r="HJ113" i="3" s="1"/>
  <c r="HK113" i="3" s="1"/>
  <c r="HL113" i="3" s="1"/>
  <c r="HM113" i="3" s="1"/>
  <c r="HN113" i="3" s="1"/>
  <c r="HO113" i="3" s="1"/>
  <c r="HP113" i="3" s="1"/>
  <c r="HQ113" i="3" s="1"/>
  <c r="HR113" i="3" s="1"/>
  <c r="HS113" i="3" s="1"/>
  <c r="HT113" i="3" s="1"/>
  <c r="HU113" i="3" s="1"/>
  <c r="HV113" i="3" s="1"/>
  <c r="HW113" i="3" s="1"/>
  <c r="HX113" i="3" s="1"/>
  <c r="HY113" i="3" s="1"/>
  <c r="HZ113" i="3" s="1"/>
  <c r="IA113" i="3" s="1"/>
  <c r="IB113" i="3" s="1"/>
  <c r="IC113" i="3" s="1"/>
  <c r="ID113" i="3" s="1"/>
  <c r="IE113" i="3" s="1"/>
  <c r="IF113" i="3" s="1"/>
  <c r="IG113" i="3" s="1"/>
  <c r="IH113" i="3" s="1"/>
  <c r="II113" i="3" s="1"/>
  <c r="IJ113" i="3" s="1"/>
  <c r="IK113" i="3" s="1"/>
  <c r="IL113" i="3" s="1"/>
  <c r="IM113" i="3" s="1"/>
  <c r="IN113" i="3" s="1"/>
  <c r="IO113" i="3" s="1"/>
  <c r="IP113" i="3" s="1"/>
  <c r="IQ113" i="3" s="1"/>
  <c r="IR113" i="3" s="1"/>
  <c r="IS113" i="3" s="1"/>
  <c r="IT113" i="3" s="1"/>
  <c r="IU113" i="3" s="1"/>
  <c r="IV113" i="3" s="1"/>
  <c r="IW113" i="3" s="1"/>
  <c r="IX113" i="3" s="1"/>
  <c r="IY113" i="3" s="1"/>
  <c r="IZ113" i="3" s="1"/>
  <c r="JA113" i="3" s="1"/>
  <c r="JB113" i="3" s="1"/>
  <c r="JC113" i="3" s="1"/>
  <c r="JD113" i="3" s="1"/>
  <c r="JE113" i="3" s="1"/>
  <c r="JF113" i="3" s="1"/>
  <c r="JG113" i="3" s="1"/>
  <c r="JH113" i="3" s="1"/>
  <c r="JI113" i="3" s="1"/>
  <c r="JJ113" i="3" s="1"/>
  <c r="JK113" i="3" s="1"/>
  <c r="JL113" i="3" s="1"/>
  <c r="JM113" i="3" s="1"/>
  <c r="JN113" i="3" s="1"/>
  <c r="JO113" i="3" s="1"/>
  <c r="JP113" i="3" s="1"/>
  <c r="JQ113" i="3" s="1"/>
  <c r="JR113" i="3" s="1"/>
  <c r="JS113" i="3" s="1"/>
  <c r="JT113" i="3" s="1"/>
  <c r="JU113" i="3" s="1"/>
  <c r="JV113" i="3" s="1"/>
  <c r="JW113" i="3" s="1"/>
  <c r="JX113" i="3" s="1"/>
  <c r="JY113" i="3" s="1"/>
  <c r="JZ113" i="3" s="1"/>
  <c r="KA113" i="3" s="1"/>
  <c r="KB113" i="3" s="1"/>
  <c r="KC113" i="3" s="1"/>
  <c r="KD113" i="3" s="1"/>
  <c r="KE113" i="3" s="1"/>
  <c r="KF113" i="3" s="1"/>
  <c r="KG113" i="3" s="1"/>
  <c r="KH113" i="3" s="1"/>
  <c r="KI113" i="3" s="1"/>
  <c r="KJ113" i="3" s="1"/>
  <c r="KK113" i="3" s="1"/>
  <c r="KL113" i="3" s="1"/>
  <c r="KM113" i="3" s="1"/>
  <c r="KN113" i="3" s="1"/>
  <c r="KO113" i="3" s="1"/>
  <c r="KP113" i="3" s="1"/>
  <c r="KQ113" i="3" s="1"/>
  <c r="KR113" i="3" s="1"/>
  <c r="KS113" i="3" s="1"/>
  <c r="KT113" i="3" s="1"/>
  <c r="KU113" i="3" s="1"/>
  <c r="KV113" i="3" s="1"/>
  <c r="E113" i="3"/>
  <c r="E126" i="3" s="1"/>
  <c r="V112" i="3"/>
  <c r="W112" i="3" s="1"/>
  <c r="X112" i="3" s="1"/>
  <c r="Y112" i="3" s="1"/>
  <c r="Z112" i="3" s="1"/>
  <c r="AA112" i="3" s="1"/>
  <c r="AB112" i="3" s="1"/>
  <c r="AC112" i="3" s="1"/>
  <c r="AD112" i="3" s="1"/>
  <c r="AE112" i="3" s="1"/>
  <c r="AF112" i="3" s="1"/>
  <c r="AG112" i="3" s="1"/>
  <c r="AH112" i="3" s="1"/>
  <c r="AI112" i="3" s="1"/>
  <c r="AJ112" i="3" s="1"/>
  <c r="AK112" i="3" s="1"/>
  <c r="AL112" i="3" s="1"/>
  <c r="AM112" i="3" s="1"/>
  <c r="AN112" i="3" s="1"/>
  <c r="AO112" i="3" s="1"/>
  <c r="AP112" i="3" s="1"/>
  <c r="AQ112" i="3" s="1"/>
  <c r="AR112" i="3" s="1"/>
  <c r="AS112" i="3" s="1"/>
  <c r="AT112" i="3" s="1"/>
  <c r="AU112" i="3" s="1"/>
  <c r="AV112" i="3" s="1"/>
  <c r="AW112" i="3" s="1"/>
  <c r="AX112" i="3" s="1"/>
  <c r="AY112" i="3" s="1"/>
  <c r="AZ112" i="3" s="1"/>
  <c r="BA112" i="3" s="1"/>
  <c r="BB112" i="3" s="1"/>
  <c r="BC112" i="3" s="1"/>
  <c r="BD112" i="3" s="1"/>
  <c r="BE112" i="3" s="1"/>
  <c r="BF112" i="3" s="1"/>
  <c r="BG112" i="3" s="1"/>
  <c r="BH112" i="3" s="1"/>
  <c r="BI112" i="3" s="1"/>
  <c r="BJ112" i="3" s="1"/>
  <c r="BK112" i="3" s="1"/>
  <c r="BL112" i="3" s="1"/>
  <c r="BM112" i="3" s="1"/>
  <c r="BN112" i="3" s="1"/>
  <c r="BO112" i="3" s="1"/>
  <c r="BP112" i="3" s="1"/>
  <c r="BQ112" i="3" s="1"/>
  <c r="BR112" i="3" s="1"/>
  <c r="BS112" i="3" s="1"/>
  <c r="BT112" i="3" s="1"/>
  <c r="BU112" i="3" s="1"/>
  <c r="BV112" i="3" s="1"/>
  <c r="BW112" i="3" s="1"/>
  <c r="BX112" i="3" s="1"/>
  <c r="BY112" i="3" s="1"/>
  <c r="BZ112" i="3" s="1"/>
  <c r="CA112" i="3" s="1"/>
  <c r="CB112" i="3" s="1"/>
  <c r="CC112" i="3" s="1"/>
  <c r="CD112" i="3" s="1"/>
  <c r="CE112" i="3" s="1"/>
  <c r="CF112" i="3" s="1"/>
  <c r="CG112" i="3" s="1"/>
  <c r="CH112" i="3" s="1"/>
  <c r="CI112" i="3" s="1"/>
  <c r="CJ112" i="3" s="1"/>
  <c r="CK112" i="3" s="1"/>
  <c r="CL112" i="3" s="1"/>
  <c r="CM112" i="3" s="1"/>
  <c r="CN112" i="3" s="1"/>
  <c r="CO112" i="3" s="1"/>
  <c r="CP112" i="3" s="1"/>
  <c r="CQ112" i="3" s="1"/>
  <c r="CR112" i="3" s="1"/>
  <c r="CS112" i="3" s="1"/>
  <c r="CT112" i="3" s="1"/>
  <c r="CU112" i="3" s="1"/>
  <c r="CV112" i="3" s="1"/>
  <c r="CW112" i="3" s="1"/>
  <c r="CX112" i="3" s="1"/>
  <c r="CY112" i="3" s="1"/>
  <c r="CZ112" i="3" s="1"/>
  <c r="DA112" i="3" s="1"/>
  <c r="DB112" i="3" s="1"/>
  <c r="DC112" i="3" s="1"/>
  <c r="DD112" i="3" s="1"/>
  <c r="DE112" i="3" s="1"/>
  <c r="DF112" i="3" s="1"/>
  <c r="DG112" i="3" s="1"/>
  <c r="DH112" i="3" s="1"/>
  <c r="DI112" i="3" s="1"/>
  <c r="DJ112" i="3" s="1"/>
  <c r="DK112" i="3" s="1"/>
  <c r="DL112" i="3" s="1"/>
  <c r="DM112" i="3" s="1"/>
  <c r="DN112" i="3" s="1"/>
  <c r="DO112" i="3" s="1"/>
  <c r="DP112" i="3" s="1"/>
  <c r="DQ112" i="3" s="1"/>
  <c r="DR112" i="3" s="1"/>
  <c r="DS112" i="3" s="1"/>
  <c r="DT112" i="3" s="1"/>
  <c r="DU112" i="3" s="1"/>
  <c r="DV112" i="3" s="1"/>
  <c r="DW112" i="3" s="1"/>
  <c r="DX112" i="3" s="1"/>
  <c r="DY112" i="3" s="1"/>
  <c r="DZ112" i="3" s="1"/>
  <c r="EA112" i="3" s="1"/>
  <c r="EB112" i="3" s="1"/>
  <c r="EC112" i="3" s="1"/>
  <c r="ED112" i="3" s="1"/>
  <c r="EE112" i="3" s="1"/>
  <c r="EF112" i="3" s="1"/>
  <c r="EG112" i="3" s="1"/>
  <c r="EH112" i="3" s="1"/>
  <c r="EI112" i="3" s="1"/>
  <c r="EJ112" i="3" s="1"/>
  <c r="EK112" i="3" s="1"/>
  <c r="EL112" i="3" s="1"/>
  <c r="EM112" i="3" s="1"/>
  <c r="EN112" i="3" s="1"/>
  <c r="EO112" i="3" s="1"/>
  <c r="EP112" i="3" s="1"/>
  <c r="EQ112" i="3" s="1"/>
  <c r="ER112" i="3" s="1"/>
  <c r="ES112" i="3" s="1"/>
  <c r="ET112" i="3" s="1"/>
  <c r="EU112" i="3" s="1"/>
  <c r="EV112" i="3" s="1"/>
  <c r="EW112" i="3" s="1"/>
  <c r="EX112" i="3" s="1"/>
  <c r="EY112" i="3" s="1"/>
  <c r="EZ112" i="3" s="1"/>
  <c r="FA112" i="3" s="1"/>
  <c r="FB112" i="3" s="1"/>
  <c r="FC112" i="3" s="1"/>
  <c r="FD112" i="3" s="1"/>
  <c r="FE112" i="3" s="1"/>
  <c r="FF112" i="3" s="1"/>
  <c r="FG112" i="3" s="1"/>
  <c r="FH112" i="3" s="1"/>
  <c r="FI112" i="3" s="1"/>
  <c r="FJ112" i="3" s="1"/>
  <c r="FK112" i="3" s="1"/>
  <c r="FL112" i="3" s="1"/>
  <c r="FM112" i="3" s="1"/>
  <c r="FN112" i="3" s="1"/>
  <c r="FO112" i="3" s="1"/>
  <c r="FP112" i="3" s="1"/>
  <c r="FQ112" i="3" s="1"/>
  <c r="FR112" i="3" s="1"/>
  <c r="FS112" i="3" s="1"/>
  <c r="FT112" i="3" s="1"/>
  <c r="FU112" i="3" s="1"/>
  <c r="FV112" i="3" s="1"/>
  <c r="FW112" i="3" s="1"/>
  <c r="FX112" i="3" s="1"/>
  <c r="FY112" i="3" s="1"/>
  <c r="FZ112" i="3" s="1"/>
  <c r="GA112" i="3" s="1"/>
  <c r="GB112" i="3" s="1"/>
  <c r="GC112" i="3" s="1"/>
  <c r="GD112" i="3" s="1"/>
  <c r="GE112" i="3" s="1"/>
  <c r="GF112" i="3" s="1"/>
  <c r="GG112" i="3" s="1"/>
  <c r="GH112" i="3" s="1"/>
  <c r="GI112" i="3" s="1"/>
  <c r="GJ112" i="3" s="1"/>
  <c r="GK112" i="3" s="1"/>
  <c r="GL112" i="3" s="1"/>
  <c r="GM112" i="3" s="1"/>
  <c r="GN112" i="3" s="1"/>
  <c r="GO112" i="3" s="1"/>
  <c r="GP112" i="3" s="1"/>
  <c r="GQ112" i="3" s="1"/>
  <c r="GR112" i="3" s="1"/>
  <c r="GS112" i="3" s="1"/>
  <c r="GT112" i="3" s="1"/>
  <c r="GU112" i="3" s="1"/>
  <c r="GV112" i="3" s="1"/>
  <c r="GW112" i="3" s="1"/>
  <c r="GX112" i="3" s="1"/>
  <c r="GY112" i="3" s="1"/>
  <c r="GZ112" i="3" s="1"/>
  <c r="HA112" i="3" s="1"/>
  <c r="HB112" i="3" s="1"/>
  <c r="HC112" i="3" s="1"/>
  <c r="HD112" i="3" s="1"/>
  <c r="HE112" i="3" s="1"/>
  <c r="HF112" i="3" s="1"/>
  <c r="HG112" i="3" s="1"/>
  <c r="HH112" i="3" s="1"/>
  <c r="HI112" i="3" s="1"/>
  <c r="HJ112" i="3" s="1"/>
  <c r="HK112" i="3" s="1"/>
  <c r="HL112" i="3" s="1"/>
  <c r="HM112" i="3" s="1"/>
  <c r="HN112" i="3" s="1"/>
  <c r="HO112" i="3" s="1"/>
  <c r="HP112" i="3" s="1"/>
  <c r="HQ112" i="3" s="1"/>
  <c r="HR112" i="3" s="1"/>
  <c r="HS112" i="3" s="1"/>
  <c r="HT112" i="3" s="1"/>
  <c r="HU112" i="3" s="1"/>
  <c r="HV112" i="3" s="1"/>
  <c r="HW112" i="3" s="1"/>
  <c r="HX112" i="3" s="1"/>
  <c r="HY112" i="3" s="1"/>
  <c r="HZ112" i="3" s="1"/>
  <c r="IA112" i="3" s="1"/>
  <c r="IB112" i="3" s="1"/>
  <c r="IC112" i="3" s="1"/>
  <c r="ID112" i="3" s="1"/>
  <c r="IE112" i="3" s="1"/>
  <c r="IF112" i="3" s="1"/>
  <c r="IG112" i="3" s="1"/>
  <c r="IH112" i="3" s="1"/>
  <c r="II112" i="3" s="1"/>
  <c r="IJ112" i="3" s="1"/>
  <c r="IK112" i="3" s="1"/>
  <c r="IL112" i="3" s="1"/>
  <c r="IM112" i="3" s="1"/>
  <c r="IN112" i="3" s="1"/>
  <c r="IO112" i="3" s="1"/>
  <c r="IP112" i="3" s="1"/>
  <c r="IQ112" i="3" s="1"/>
  <c r="IR112" i="3" s="1"/>
  <c r="IS112" i="3" s="1"/>
  <c r="IT112" i="3" s="1"/>
  <c r="IU112" i="3" s="1"/>
  <c r="IV112" i="3" s="1"/>
  <c r="IW112" i="3" s="1"/>
  <c r="IX112" i="3" s="1"/>
  <c r="IY112" i="3" s="1"/>
  <c r="IZ112" i="3" s="1"/>
  <c r="JA112" i="3" s="1"/>
  <c r="JB112" i="3" s="1"/>
  <c r="JC112" i="3" s="1"/>
  <c r="JD112" i="3" s="1"/>
  <c r="JE112" i="3" s="1"/>
  <c r="JF112" i="3" s="1"/>
  <c r="JG112" i="3" s="1"/>
  <c r="JH112" i="3" s="1"/>
  <c r="JI112" i="3" s="1"/>
  <c r="JJ112" i="3" s="1"/>
  <c r="JK112" i="3" s="1"/>
  <c r="JL112" i="3" s="1"/>
  <c r="JM112" i="3" s="1"/>
  <c r="JN112" i="3" s="1"/>
  <c r="JO112" i="3" s="1"/>
  <c r="JP112" i="3" s="1"/>
  <c r="JQ112" i="3" s="1"/>
  <c r="JR112" i="3" s="1"/>
  <c r="JS112" i="3" s="1"/>
  <c r="JT112" i="3" s="1"/>
  <c r="JU112" i="3" s="1"/>
  <c r="JV112" i="3" s="1"/>
  <c r="JW112" i="3" s="1"/>
  <c r="JX112" i="3" s="1"/>
  <c r="JY112" i="3" s="1"/>
  <c r="JZ112" i="3" s="1"/>
  <c r="KA112" i="3" s="1"/>
  <c r="KB112" i="3" s="1"/>
  <c r="KC112" i="3" s="1"/>
  <c r="KD112" i="3" s="1"/>
  <c r="KE112" i="3" s="1"/>
  <c r="KF112" i="3" s="1"/>
  <c r="KG112" i="3" s="1"/>
  <c r="KH112" i="3" s="1"/>
  <c r="KI112" i="3" s="1"/>
  <c r="KJ112" i="3" s="1"/>
  <c r="KK112" i="3" s="1"/>
  <c r="KL112" i="3" s="1"/>
  <c r="KM112" i="3" s="1"/>
  <c r="KN112" i="3" s="1"/>
  <c r="KO112" i="3" s="1"/>
  <c r="KP112" i="3" s="1"/>
  <c r="KQ112" i="3" s="1"/>
  <c r="KR112" i="3" s="1"/>
  <c r="KS112" i="3" s="1"/>
  <c r="KT112" i="3" s="1"/>
  <c r="KU112" i="3" s="1"/>
  <c r="KV112" i="3" s="1"/>
  <c r="E112" i="3"/>
  <c r="E125" i="3" s="1"/>
  <c r="V111" i="3"/>
  <c r="W111" i="3" s="1"/>
  <c r="X111" i="3" s="1"/>
  <c r="Y111" i="3" s="1"/>
  <c r="Z111" i="3" s="1"/>
  <c r="AA111" i="3" s="1"/>
  <c r="AB111" i="3" s="1"/>
  <c r="AC111" i="3" s="1"/>
  <c r="AD111" i="3" s="1"/>
  <c r="AE111" i="3" s="1"/>
  <c r="AF111" i="3" s="1"/>
  <c r="AG111" i="3" s="1"/>
  <c r="AH111" i="3" s="1"/>
  <c r="AI111" i="3" s="1"/>
  <c r="AJ111" i="3" s="1"/>
  <c r="AK111" i="3" s="1"/>
  <c r="AL111" i="3" s="1"/>
  <c r="AM111" i="3" s="1"/>
  <c r="AN111" i="3" s="1"/>
  <c r="AO111" i="3" s="1"/>
  <c r="AP111" i="3" s="1"/>
  <c r="AQ111" i="3" s="1"/>
  <c r="AR111" i="3" s="1"/>
  <c r="AS111" i="3" s="1"/>
  <c r="AT111" i="3" s="1"/>
  <c r="AU111" i="3" s="1"/>
  <c r="AV111" i="3" s="1"/>
  <c r="AW111" i="3" s="1"/>
  <c r="AX111" i="3" s="1"/>
  <c r="AY111" i="3" s="1"/>
  <c r="AZ111" i="3" s="1"/>
  <c r="BA111" i="3" s="1"/>
  <c r="BB111" i="3" s="1"/>
  <c r="BC111" i="3" s="1"/>
  <c r="BD111" i="3" s="1"/>
  <c r="BE111" i="3" s="1"/>
  <c r="BF111" i="3" s="1"/>
  <c r="BG111" i="3" s="1"/>
  <c r="BH111" i="3" s="1"/>
  <c r="BI111" i="3" s="1"/>
  <c r="BJ111" i="3" s="1"/>
  <c r="BK111" i="3" s="1"/>
  <c r="BL111" i="3" s="1"/>
  <c r="BM111" i="3" s="1"/>
  <c r="BN111" i="3" s="1"/>
  <c r="BO111" i="3" s="1"/>
  <c r="BP111" i="3" s="1"/>
  <c r="BQ111" i="3" s="1"/>
  <c r="BR111" i="3" s="1"/>
  <c r="BS111" i="3" s="1"/>
  <c r="BT111" i="3" s="1"/>
  <c r="BU111" i="3" s="1"/>
  <c r="BV111" i="3" s="1"/>
  <c r="BW111" i="3" s="1"/>
  <c r="BX111" i="3" s="1"/>
  <c r="BY111" i="3" s="1"/>
  <c r="BZ111" i="3" s="1"/>
  <c r="CA111" i="3" s="1"/>
  <c r="CB111" i="3" s="1"/>
  <c r="CC111" i="3" s="1"/>
  <c r="CD111" i="3" s="1"/>
  <c r="CE111" i="3" s="1"/>
  <c r="CF111" i="3" s="1"/>
  <c r="CG111" i="3" s="1"/>
  <c r="CH111" i="3" s="1"/>
  <c r="CI111" i="3" s="1"/>
  <c r="CJ111" i="3" s="1"/>
  <c r="CK111" i="3" s="1"/>
  <c r="CL111" i="3" s="1"/>
  <c r="CM111" i="3" s="1"/>
  <c r="CN111" i="3" s="1"/>
  <c r="CO111" i="3" s="1"/>
  <c r="CP111" i="3" s="1"/>
  <c r="CQ111" i="3" s="1"/>
  <c r="CR111" i="3" s="1"/>
  <c r="CS111" i="3" s="1"/>
  <c r="CT111" i="3" s="1"/>
  <c r="CU111" i="3" s="1"/>
  <c r="CV111" i="3" s="1"/>
  <c r="CW111" i="3" s="1"/>
  <c r="CX111" i="3" s="1"/>
  <c r="CY111" i="3" s="1"/>
  <c r="CZ111" i="3" s="1"/>
  <c r="DA111" i="3" s="1"/>
  <c r="DB111" i="3" s="1"/>
  <c r="DC111" i="3" s="1"/>
  <c r="DD111" i="3" s="1"/>
  <c r="DE111" i="3" s="1"/>
  <c r="DF111" i="3" s="1"/>
  <c r="DG111" i="3" s="1"/>
  <c r="DH111" i="3" s="1"/>
  <c r="DI111" i="3" s="1"/>
  <c r="DJ111" i="3" s="1"/>
  <c r="DK111" i="3" s="1"/>
  <c r="DL111" i="3" s="1"/>
  <c r="DM111" i="3" s="1"/>
  <c r="DN111" i="3" s="1"/>
  <c r="DO111" i="3" s="1"/>
  <c r="DP111" i="3" s="1"/>
  <c r="DQ111" i="3" s="1"/>
  <c r="DR111" i="3" s="1"/>
  <c r="DS111" i="3" s="1"/>
  <c r="DT111" i="3" s="1"/>
  <c r="DU111" i="3" s="1"/>
  <c r="DV111" i="3" s="1"/>
  <c r="DW111" i="3" s="1"/>
  <c r="DX111" i="3" s="1"/>
  <c r="DY111" i="3" s="1"/>
  <c r="DZ111" i="3" s="1"/>
  <c r="EA111" i="3" s="1"/>
  <c r="EB111" i="3" s="1"/>
  <c r="EC111" i="3" s="1"/>
  <c r="ED111" i="3" s="1"/>
  <c r="EE111" i="3" s="1"/>
  <c r="EF111" i="3" s="1"/>
  <c r="EG111" i="3" s="1"/>
  <c r="EH111" i="3" s="1"/>
  <c r="EI111" i="3" s="1"/>
  <c r="EJ111" i="3" s="1"/>
  <c r="EK111" i="3" s="1"/>
  <c r="EL111" i="3" s="1"/>
  <c r="EM111" i="3" s="1"/>
  <c r="EN111" i="3" s="1"/>
  <c r="EO111" i="3" s="1"/>
  <c r="EP111" i="3" s="1"/>
  <c r="EQ111" i="3" s="1"/>
  <c r="ER111" i="3" s="1"/>
  <c r="ES111" i="3" s="1"/>
  <c r="ET111" i="3" s="1"/>
  <c r="EU111" i="3" s="1"/>
  <c r="EV111" i="3" s="1"/>
  <c r="EW111" i="3" s="1"/>
  <c r="EX111" i="3" s="1"/>
  <c r="EY111" i="3" s="1"/>
  <c r="EZ111" i="3" s="1"/>
  <c r="FA111" i="3" s="1"/>
  <c r="FB111" i="3" s="1"/>
  <c r="FC111" i="3" s="1"/>
  <c r="FD111" i="3" s="1"/>
  <c r="FE111" i="3" s="1"/>
  <c r="FF111" i="3" s="1"/>
  <c r="FG111" i="3" s="1"/>
  <c r="FH111" i="3" s="1"/>
  <c r="FI111" i="3" s="1"/>
  <c r="FJ111" i="3" s="1"/>
  <c r="FK111" i="3" s="1"/>
  <c r="FL111" i="3" s="1"/>
  <c r="FM111" i="3" s="1"/>
  <c r="FN111" i="3" s="1"/>
  <c r="FO111" i="3" s="1"/>
  <c r="FP111" i="3" s="1"/>
  <c r="FQ111" i="3" s="1"/>
  <c r="FR111" i="3" s="1"/>
  <c r="FS111" i="3" s="1"/>
  <c r="FT111" i="3" s="1"/>
  <c r="FU111" i="3" s="1"/>
  <c r="FV111" i="3" s="1"/>
  <c r="FW111" i="3" s="1"/>
  <c r="FX111" i="3" s="1"/>
  <c r="FY111" i="3" s="1"/>
  <c r="FZ111" i="3" s="1"/>
  <c r="GA111" i="3" s="1"/>
  <c r="GB111" i="3" s="1"/>
  <c r="GC111" i="3" s="1"/>
  <c r="GD111" i="3" s="1"/>
  <c r="GE111" i="3" s="1"/>
  <c r="GF111" i="3" s="1"/>
  <c r="GG111" i="3" s="1"/>
  <c r="GH111" i="3" s="1"/>
  <c r="GI111" i="3" s="1"/>
  <c r="GJ111" i="3" s="1"/>
  <c r="GK111" i="3" s="1"/>
  <c r="GL111" i="3" s="1"/>
  <c r="GM111" i="3" s="1"/>
  <c r="GN111" i="3" s="1"/>
  <c r="GO111" i="3" s="1"/>
  <c r="GP111" i="3" s="1"/>
  <c r="GQ111" i="3" s="1"/>
  <c r="GR111" i="3" s="1"/>
  <c r="GS111" i="3" s="1"/>
  <c r="GT111" i="3" s="1"/>
  <c r="GU111" i="3" s="1"/>
  <c r="GV111" i="3" s="1"/>
  <c r="GW111" i="3" s="1"/>
  <c r="GX111" i="3" s="1"/>
  <c r="GY111" i="3" s="1"/>
  <c r="GZ111" i="3" s="1"/>
  <c r="HA111" i="3" s="1"/>
  <c r="HB111" i="3" s="1"/>
  <c r="HC111" i="3" s="1"/>
  <c r="HD111" i="3" s="1"/>
  <c r="HE111" i="3" s="1"/>
  <c r="HF111" i="3" s="1"/>
  <c r="HG111" i="3" s="1"/>
  <c r="HH111" i="3" s="1"/>
  <c r="HI111" i="3" s="1"/>
  <c r="HJ111" i="3" s="1"/>
  <c r="HK111" i="3" s="1"/>
  <c r="HL111" i="3" s="1"/>
  <c r="HM111" i="3" s="1"/>
  <c r="HN111" i="3" s="1"/>
  <c r="HO111" i="3" s="1"/>
  <c r="HP111" i="3" s="1"/>
  <c r="HQ111" i="3" s="1"/>
  <c r="HR111" i="3" s="1"/>
  <c r="HS111" i="3" s="1"/>
  <c r="HT111" i="3" s="1"/>
  <c r="HU111" i="3" s="1"/>
  <c r="HV111" i="3" s="1"/>
  <c r="HW111" i="3" s="1"/>
  <c r="HX111" i="3" s="1"/>
  <c r="HY111" i="3" s="1"/>
  <c r="HZ111" i="3" s="1"/>
  <c r="IA111" i="3" s="1"/>
  <c r="IB111" i="3" s="1"/>
  <c r="IC111" i="3" s="1"/>
  <c r="ID111" i="3" s="1"/>
  <c r="IE111" i="3" s="1"/>
  <c r="IF111" i="3" s="1"/>
  <c r="IG111" i="3" s="1"/>
  <c r="IH111" i="3" s="1"/>
  <c r="II111" i="3" s="1"/>
  <c r="IJ111" i="3" s="1"/>
  <c r="IK111" i="3" s="1"/>
  <c r="IL111" i="3" s="1"/>
  <c r="IM111" i="3" s="1"/>
  <c r="IN111" i="3" s="1"/>
  <c r="IO111" i="3" s="1"/>
  <c r="IP111" i="3" s="1"/>
  <c r="IQ111" i="3" s="1"/>
  <c r="IR111" i="3" s="1"/>
  <c r="IS111" i="3" s="1"/>
  <c r="IT111" i="3" s="1"/>
  <c r="IU111" i="3" s="1"/>
  <c r="IV111" i="3" s="1"/>
  <c r="IW111" i="3" s="1"/>
  <c r="IX111" i="3" s="1"/>
  <c r="IY111" i="3" s="1"/>
  <c r="IZ111" i="3" s="1"/>
  <c r="JA111" i="3" s="1"/>
  <c r="JB111" i="3" s="1"/>
  <c r="JC111" i="3" s="1"/>
  <c r="JD111" i="3" s="1"/>
  <c r="JE111" i="3" s="1"/>
  <c r="JF111" i="3" s="1"/>
  <c r="JG111" i="3" s="1"/>
  <c r="JH111" i="3" s="1"/>
  <c r="JI111" i="3" s="1"/>
  <c r="JJ111" i="3" s="1"/>
  <c r="JK111" i="3" s="1"/>
  <c r="JL111" i="3" s="1"/>
  <c r="JM111" i="3" s="1"/>
  <c r="JN111" i="3" s="1"/>
  <c r="JO111" i="3" s="1"/>
  <c r="JP111" i="3" s="1"/>
  <c r="JQ111" i="3" s="1"/>
  <c r="JR111" i="3" s="1"/>
  <c r="JS111" i="3" s="1"/>
  <c r="JT111" i="3" s="1"/>
  <c r="JU111" i="3" s="1"/>
  <c r="JV111" i="3" s="1"/>
  <c r="JW111" i="3" s="1"/>
  <c r="JX111" i="3" s="1"/>
  <c r="JY111" i="3" s="1"/>
  <c r="JZ111" i="3" s="1"/>
  <c r="KA111" i="3" s="1"/>
  <c r="KB111" i="3" s="1"/>
  <c r="KC111" i="3" s="1"/>
  <c r="KD111" i="3" s="1"/>
  <c r="KE111" i="3" s="1"/>
  <c r="KF111" i="3" s="1"/>
  <c r="KG111" i="3" s="1"/>
  <c r="KH111" i="3" s="1"/>
  <c r="KI111" i="3" s="1"/>
  <c r="KJ111" i="3" s="1"/>
  <c r="KK111" i="3" s="1"/>
  <c r="KL111" i="3" s="1"/>
  <c r="KM111" i="3" s="1"/>
  <c r="KN111" i="3" s="1"/>
  <c r="KO111" i="3" s="1"/>
  <c r="KP111" i="3" s="1"/>
  <c r="KQ111" i="3" s="1"/>
  <c r="KR111" i="3" s="1"/>
  <c r="KS111" i="3" s="1"/>
  <c r="KT111" i="3" s="1"/>
  <c r="KU111" i="3" s="1"/>
  <c r="KV111" i="3" s="1"/>
  <c r="E111" i="3"/>
  <c r="E124" i="3" s="1"/>
  <c r="V110" i="3"/>
  <c r="W110" i="3" s="1"/>
  <c r="X110" i="3" s="1"/>
  <c r="Y110" i="3" s="1"/>
  <c r="Z110" i="3" s="1"/>
  <c r="AA110" i="3" s="1"/>
  <c r="AB110" i="3" s="1"/>
  <c r="AC110" i="3" s="1"/>
  <c r="AD110" i="3" s="1"/>
  <c r="AE110" i="3" s="1"/>
  <c r="AF110" i="3" s="1"/>
  <c r="AG110" i="3" s="1"/>
  <c r="AH110" i="3" s="1"/>
  <c r="AI110" i="3" s="1"/>
  <c r="AJ110" i="3" s="1"/>
  <c r="AK110" i="3" s="1"/>
  <c r="AL110" i="3" s="1"/>
  <c r="AM110" i="3" s="1"/>
  <c r="AN110" i="3" s="1"/>
  <c r="AO110" i="3" s="1"/>
  <c r="AP110" i="3" s="1"/>
  <c r="AQ110" i="3" s="1"/>
  <c r="AR110" i="3" s="1"/>
  <c r="AS110" i="3" s="1"/>
  <c r="AT110" i="3" s="1"/>
  <c r="AU110" i="3" s="1"/>
  <c r="AV110" i="3" s="1"/>
  <c r="AW110" i="3" s="1"/>
  <c r="AX110" i="3" s="1"/>
  <c r="AY110" i="3" s="1"/>
  <c r="AZ110" i="3" s="1"/>
  <c r="BA110" i="3" s="1"/>
  <c r="BB110" i="3" s="1"/>
  <c r="BC110" i="3" s="1"/>
  <c r="BD110" i="3" s="1"/>
  <c r="BE110" i="3" s="1"/>
  <c r="BF110" i="3" s="1"/>
  <c r="BG110" i="3" s="1"/>
  <c r="BH110" i="3" s="1"/>
  <c r="BI110" i="3" s="1"/>
  <c r="BJ110" i="3" s="1"/>
  <c r="BK110" i="3" s="1"/>
  <c r="BL110" i="3" s="1"/>
  <c r="BM110" i="3" s="1"/>
  <c r="BN110" i="3" s="1"/>
  <c r="BO110" i="3" s="1"/>
  <c r="BP110" i="3" s="1"/>
  <c r="BQ110" i="3" s="1"/>
  <c r="BR110" i="3" s="1"/>
  <c r="BS110" i="3" s="1"/>
  <c r="BT110" i="3" s="1"/>
  <c r="BU110" i="3" s="1"/>
  <c r="BV110" i="3" s="1"/>
  <c r="BW110" i="3" s="1"/>
  <c r="BX110" i="3" s="1"/>
  <c r="BY110" i="3" s="1"/>
  <c r="BZ110" i="3" s="1"/>
  <c r="CA110" i="3" s="1"/>
  <c r="CB110" i="3" s="1"/>
  <c r="CC110" i="3" s="1"/>
  <c r="CD110" i="3" s="1"/>
  <c r="CE110" i="3" s="1"/>
  <c r="CF110" i="3" s="1"/>
  <c r="CG110" i="3" s="1"/>
  <c r="CH110" i="3" s="1"/>
  <c r="CI110" i="3" s="1"/>
  <c r="CJ110" i="3" s="1"/>
  <c r="CK110" i="3" s="1"/>
  <c r="CL110" i="3" s="1"/>
  <c r="CM110" i="3" s="1"/>
  <c r="CN110" i="3" s="1"/>
  <c r="CO110" i="3" s="1"/>
  <c r="CP110" i="3" s="1"/>
  <c r="CQ110" i="3" s="1"/>
  <c r="CR110" i="3" s="1"/>
  <c r="CS110" i="3" s="1"/>
  <c r="CT110" i="3" s="1"/>
  <c r="CU110" i="3" s="1"/>
  <c r="CV110" i="3" s="1"/>
  <c r="CW110" i="3" s="1"/>
  <c r="CX110" i="3" s="1"/>
  <c r="CY110" i="3" s="1"/>
  <c r="CZ110" i="3" s="1"/>
  <c r="DA110" i="3" s="1"/>
  <c r="DB110" i="3" s="1"/>
  <c r="DC110" i="3" s="1"/>
  <c r="DD110" i="3" s="1"/>
  <c r="DE110" i="3" s="1"/>
  <c r="DF110" i="3" s="1"/>
  <c r="DG110" i="3" s="1"/>
  <c r="DH110" i="3" s="1"/>
  <c r="DI110" i="3" s="1"/>
  <c r="DJ110" i="3" s="1"/>
  <c r="DK110" i="3" s="1"/>
  <c r="DL110" i="3" s="1"/>
  <c r="DM110" i="3" s="1"/>
  <c r="DN110" i="3" s="1"/>
  <c r="DO110" i="3" s="1"/>
  <c r="DP110" i="3" s="1"/>
  <c r="DQ110" i="3" s="1"/>
  <c r="DR110" i="3" s="1"/>
  <c r="DS110" i="3" s="1"/>
  <c r="DT110" i="3" s="1"/>
  <c r="DU110" i="3" s="1"/>
  <c r="DV110" i="3" s="1"/>
  <c r="DW110" i="3" s="1"/>
  <c r="DX110" i="3" s="1"/>
  <c r="DY110" i="3" s="1"/>
  <c r="DZ110" i="3" s="1"/>
  <c r="EA110" i="3" s="1"/>
  <c r="EB110" i="3" s="1"/>
  <c r="EC110" i="3" s="1"/>
  <c r="ED110" i="3" s="1"/>
  <c r="EE110" i="3" s="1"/>
  <c r="EF110" i="3" s="1"/>
  <c r="EG110" i="3" s="1"/>
  <c r="EH110" i="3" s="1"/>
  <c r="EI110" i="3" s="1"/>
  <c r="EJ110" i="3" s="1"/>
  <c r="EK110" i="3" s="1"/>
  <c r="EL110" i="3" s="1"/>
  <c r="EM110" i="3" s="1"/>
  <c r="EN110" i="3" s="1"/>
  <c r="EO110" i="3" s="1"/>
  <c r="EP110" i="3" s="1"/>
  <c r="EQ110" i="3" s="1"/>
  <c r="ER110" i="3" s="1"/>
  <c r="ES110" i="3" s="1"/>
  <c r="ET110" i="3" s="1"/>
  <c r="EU110" i="3" s="1"/>
  <c r="EV110" i="3" s="1"/>
  <c r="EW110" i="3" s="1"/>
  <c r="EX110" i="3" s="1"/>
  <c r="EY110" i="3" s="1"/>
  <c r="EZ110" i="3" s="1"/>
  <c r="FA110" i="3" s="1"/>
  <c r="FB110" i="3" s="1"/>
  <c r="FC110" i="3" s="1"/>
  <c r="FD110" i="3" s="1"/>
  <c r="FE110" i="3" s="1"/>
  <c r="FF110" i="3" s="1"/>
  <c r="FG110" i="3" s="1"/>
  <c r="FH110" i="3" s="1"/>
  <c r="FI110" i="3" s="1"/>
  <c r="FJ110" i="3" s="1"/>
  <c r="FK110" i="3" s="1"/>
  <c r="FL110" i="3" s="1"/>
  <c r="FM110" i="3" s="1"/>
  <c r="FN110" i="3" s="1"/>
  <c r="FO110" i="3" s="1"/>
  <c r="FP110" i="3" s="1"/>
  <c r="FQ110" i="3" s="1"/>
  <c r="FR110" i="3" s="1"/>
  <c r="FS110" i="3" s="1"/>
  <c r="FT110" i="3" s="1"/>
  <c r="FU110" i="3" s="1"/>
  <c r="FV110" i="3" s="1"/>
  <c r="FW110" i="3" s="1"/>
  <c r="FX110" i="3" s="1"/>
  <c r="FY110" i="3" s="1"/>
  <c r="FZ110" i="3" s="1"/>
  <c r="GA110" i="3" s="1"/>
  <c r="GB110" i="3" s="1"/>
  <c r="GC110" i="3" s="1"/>
  <c r="GD110" i="3" s="1"/>
  <c r="GE110" i="3" s="1"/>
  <c r="GF110" i="3" s="1"/>
  <c r="GG110" i="3" s="1"/>
  <c r="GH110" i="3" s="1"/>
  <c r="GI110" i="3" s="1"/>
  <c r="GJ110" i="3" s="1"/>
  <c r="GK110" i="3" s="1"/>
  <c r="GL110" i="3" s="1"/>
  <c r="GM110" i="3" s="1"/>
  <c r="GN110" i="3" s="1"/>
  <c r="GO110" i="3" s="1"/>
  <c r="GP110" i="3" s="1"/>
  <c r="GQ110" i="3" s="1"/>
  <c r="GR110" i="3" s="1"/>
  <c r="GS110" i="3" s="1"/>
  <c r="GT110" i="3" s="1"/>
  <c r="GU110" i="3" s="1"/>
  <c r="GV110" i="3" s="1"/>
  <c r="GW110" i="3" s="1"/>
  <c r="GX110" i="3" s="1"/>
  <c r="GY110" i="3" s="1"/>
  <c r="GZ110" i="3" s="1"/>
  <c r="HA110" i="3" s="1"/>
  <c r="HB110" i="3" s="1"/>
  <c r="HC110" i="3" s="1"/>
  <c r="HD110" i="3" s="1"/>
  <c r="HE110" i="3" s="1"/>
  <c r="HF110" i="3" s="1"/>
  <c r="HG110" i="3" s="1"/>
  <c r="HH110" i="3" s="1"/>
  <c r="HI110" i="3" s="1"/>
  <c r="HJ110" i="3" s="1"/>
  <c r="HK110" i="3" s="1"/>
  <c r="HL110" i="3" s="1"/>
  <c r="HM110" i="3" s="1"/>
  <c r="HN110" i="3" s="1"/>
  <c r="HO110" i="3" s="1"/>
  <c r="HP110" i="3" s="1"/>
  <c r="HQ110" i="3" s="1"/>
  <c r="HR110" i="3" s="1"/>
  <c r="HS110" i="3" s="1"/>
  <c r="HT110" i="3" s="1"/>
  <c r="HU110" i="3" s="1"/>
  <c r="HV110" i="3" s="1"/>
  <c r="HW110" i="3" s="1"/>
  <c r="HX110" i="3" s="1"/>
  <c r="HY110" i="3" s="1"/>
  <c r="HZ110" i="3" s="1"/>
  <c r="IA110" i="3" s="1"/>
  <c r="IB110" i="3" s="1"/>
  <c r="IC110" i="3" s="1"/>
  <c r="ID110" i="3" s="1"/>
  <c r="IE110" i="3" s="1"/>
  <c r="IF110" i="3" s="1"/>
  <c r="IG110" i="3" s="1"/>
  <c r="IH110" i="3" s="1"/>
  <c r="II110" i="3" s="1"/>
  <c r="IJ110" i="3" s="1"/>
  <c r="IK110" i="3" s="1"/>
  <c r="IL110" i="3" s="1"/>
  <c r="IM110" i="3" s="1"/>
  <c r="IN110" i="3" s="1"/>
  <c r="IO110" i="3" s="1"/>
  <c r="IP110" i="3" s="1"/>
  <c r="IQ110" i="3" s="1"/>
  <c r="IR110" i="3" s="1"/>
  <c r="IS110" i="3" s="1"/>
  <c r="IT110" i="3" s="1"/>
  <c r="IU110" i="3" s="1"/>
  <c r="IV110" i="3" s="1"/>
  <c r="IW110" i="3" s="1"/>
  <c r="IX110" i="3" s="1"/>
  <c r="IY110" i="3" s="1"/>
  <c r="IZ110" i="3" s="1"/>
  <c r="JA110" i="3" s="1"/>
  <c r="JB110" i="3" s="1"/>
  <c r="JC110" i="3" s="1"/>
  <c r="JD110" i="3" s="1"/>
  <c r="JE110" i="3" s="1"/>
  <c r="JF110" i="3" s="1"/>
  <c r="JG110" i="3" s="1"/>
  <c r="JH110" i="3" s="1"/>
  <c r="JI110" i="3" s="1"/>
  <c r="JJ110" i="3" s="1"/>
  <c r="JK110" i="3" s="1"/>
  <c r="JL110" i="3" s="1"/>
  <c r="JM110" i="3" s="1"/>
  <c r="JN110" i="3" s="1"/>
  <c r="JO110" i="3" s="1"/>
  <c r="JP110" i="3" s="1"/>
  <c r="JQ110" i="3" s="1"/>
  <c r="JR110" i="3" s="1"/>
  <c r="JS110" i="3" s="1"/>
  <c r="JT110" i="3" s="1"/>
  <c r="JU110" i="3" s="1"/>
  <c r="JV110" i="3" s="1"/>
  <c r="JW110" i="3" s="1"/>
  <c r="JX110" i="3" s="1"/>
  <c r="JY110" i="3" s="1"/>
  <c r="JZ110" i="3" s="1"/>
  <c r="KA110" i="3" s="1"/>
  <c r="KB110" i="3" s="1"/>
  <c r="KC110" i="3" s="1"/>
  <c r="KD110" i="3" s="1"/>
  <c r="KE110" i="3" s="1"/>
  <c r="KF110" i="3" s="1"/>
  <c r="KG110" i="3" s="1"/>
  <c r="KH110" i="3" s="1"/>
  <c r="KI110" i="3" s="1"/>
  <c r="KJ110" i="3" s="1"/>
  <c r="KK110" i="3" s="1"/>
  <c r="KL110" i="3" s="1"/>
  <c r="KM110" i="3" s="1"/>
  <c r="KN110" i="3" s="1"/>
  <c r="KO110" i="3" s="1"/>
  <c r="KP110" i="3" s="1"/>
  <c r="KQ110" i="3" s="1"/>
  <c r="KR110" i="3" s="1"/>
  <c r="KS110" i="3" s="1"/>
  <c r="KT110" i="3" s="1"/>
  <c r="KU110" i="3" s="1"/>
  <c r="KV110" i="3" s="1"/>
  <c r="E110" i="3"/>
  <c r="E123" i="3" s="1"/>
  <c r="V109" i="3"/>
  <c r="W109" i="3" s="1"/>
  <c r="X109" i="3" s="1"/>
  <c r="Y109" i="3" s="1"/>
  <c r="Z109" i="3" s="1"/>
  <c r="AA109" i="3" s="1"/>
  <c r="AB109" i="3" s="1"/>
  <c r="AC109" i="3" s="1"/>
  <c r="AD109" i="3" s="1"/>
  <c r="AE109" i="3" s="1"/>
  <c r="AF109" i="3" s="1"/>
  <c r="AG109" i="3" s="1"/>
  <c r="AH109" i="3" s="1"/>
  <c r="AI109" i="3" s="1"/>
  <c r="AJ109" i="3" s="1"/>
  <c r="AK109" i="3" s="1"/>
  <c r="AL109" i="3" s="1"/>
  <c r="AM109" i="3" s="1"/>
  <c r="AN109" i="3" s="1"/>
  <c r="AO109" i="3" s="1"/>
  <c r="AP109" i="3" s="1"/>
  <c r="AQ109" i="3" s="1"/>
  <c r="AR109" i="3" s="1"/>
  <c r="AS109" i="3" s="1"/>
  <c r="AT109" i="3" s="1"/>
  <c r="AU109" i="3" s="1"/>
  <c r="AV109" i="3" s="1"/>
  <c r="AW109" i="3" s="1"/>
  <c r="AX109" i="3" s="1"/>
  <c r="AY109" i="3" s="1"/>
  <c r="AZ109" i="3" s="1"/>
  <c r="BA109" i="3" s="1"/>
  <c r="BB109" i="3" s="1"/>
  <c r="BC109" i="3" s="1"/>
  <c r="BD109" i="3" s="1"/>
  <c r="BE109" i="3" s="1"/>
  <c r="BF109" i="3" s="1"/>
  <c r="BG109" i="3" s="1"/>
  <c r="BH109" i="3" s="1"/>
  <c r="BI109" i="3" s="1"/>
  <c r="BJ109" i="3" s="1"/>
  <c r="BK109" i="3" s="1"/>
  <c r="BL109" i="3" s="1"/>
  <c r="BM109" i="3" s="1"/>
  <c r="BN109" i="3" s="1"/>
  <c r="BO109" i="3" s="1"/>
  <c r="BP109" i="3" s="1"/>
  <c r="BQ109" i="3" s="1"/>
  <c r="BR109" i="3" s="1"/>
  <c r="BS109" i="3" s="1"/>
  <c r="BT109" i="3" s="1"/>
  <c r="BU109" i="3" s="1"/>
  <c r="BV109" i="3" s="1"/>
  <c r="BW109" i="3" s="1"/>
  <c r="BX109" i="3" s="1"/>
  <c r="BY109" i="3" s="1"/>
  <c r="BZ109" i="3" s="1"/>
  <c r="CA109" i="3" s="1"/>
  <c r="CB109" i="3" s="1"/>
  <c r="CC109" i="3" s="1"/>
  <c r="CD109" i="3" s="1"/>
  <c r="CE109" i="3" s="1"/>
  <c r="CF109" i="3" s="1"/>
  <c r="CG109" i="3" s="1"/>
  <c r="CH109" i="3" s="1"/>
  <c r="CI109" i="3" s="1"/>
  <c r="CJ109" i="3" s="1"/>
  <c r="CK109" i="3" s="1"/>
  <c r="CL109" i="3" s="1"/>
  <c r="CM109" i="3" s="1"/>
  <c r="CN109" i="3" s="1"/>
  <c r="CO109" i="3" s="1"/>
  <c r="CP109" i="3" s="1"/>
  <c r="CQ109" i="3" s="1"/>
  <c r="CR109" i="3" s="1"/>
  <c r="CS109" i="3" s="1"/>
  <c r="CT109" i="3" s="1"/>
  <c r="CU109" i="3" s="1"/>
  <c r="CV109" i="3" s="1"/>
  <c r="CW109" i="3" s="1"/>
  <c r="CX109" i="3" s="1"/>
  <c r="CY109" i="3" s="1"/>
  <c r="CZ109" i="3" s="1"/>
  <c r="DA109" i="3" s="1"/>
  <c r="DB109" i="3" s="1"/>
  <c r="DC109" i="3" s="1"/>
  <c r="DD109" i="3" s="1"/>
  <c r="DE109" i="3" s="1"/>
  <c r="DF109" i="3" s="1"/>
  <c r="DG109" i="3" s="1"/>
  <c r="DH109" i="3" s="1"/>
  <c r="DI109" i="3" s="1"/>
  <c r="DJ109" i="3" s="1"/>
  <c r="DK109" i="3" s="1"/>
  <c r="DL109" i="3" s="1"/>
  <c r="DM109" i="3" s="1"/>
  <c r="DN109" i="3" s="1"/>
  <c r="DO109" i="3" s="1"/>
  <c r="DP109" i="3" s="1"/>
  <c r="DQ109" i="3" s="1"/>
  <c r="DR109" i="3" s="1"/>
  <c r="DS109" i="3" s="1"/>
  <c r="DT109" i="3" s="1"/>
  <c r="DU109" i="3" s="1"/>
  <c r="DV109" i="3" s="1"/>
  <c r="DW109" i="3" s="1"/>
  <c r="DX109" i="3" s="1"/>
  <c r="DY109" i="3" s="1"/>
  <c r="DZ109" i="3" s="1"/>
  <c r="EA109" i="3" s="1"/>
  <c r="EB109" i="3" s="1"/>
  <c r="EC109" i="3" s="1"/>
  <c r="ED109" i="3" s="1"/>
  <c r="EE109" i="3" s="1"/>
  <c r="EF109" i="3" s="1"/>
  <c r="EG109" i="3" s="1"/>
  <c r="EH109" i="3" s="1"/>
  <c r="EI109" i="3" s="1"/>
  <c r="EJ109" i="3" s="1"/>
  <c r="EK109" i="3" s="1"/>
  <c r="EL109" i="3" s="1"/>
  <c r="EM109" i="3" s="1"/>
  <c r="EN109" i="3" s="1"/>
  <c r="EO109" i="3" s="1"/>
  <c r="EP109" i="3" s="1"/>
  <c r="EQ109" i="3" s="1"/>
  <c r="ER109" i="3" s="1"/>
  <c r="ES109" i="3" s="1"/>
  <c r="ET109" i="3" s="1"/>
  <c r="EU109" i="3" s="1"/>
  <c r="EV109" i="3" s="1"/>
  <c r="EW109" i="3" s="1"/>
  <c r="EX109" i="3" s="1"/>
  <c r="EY109" i="3" s="1"/>
  <c r="EZ109" i="3" s="1"/>
  <c r="FA109" i="3" s="1"/>
  <c r="FB109" i="3" s="1"/>
  <c r="FC109" i="3" s="1"/>
  <c r="FD109" i="3" s="1"/>
  <c r="FE109" i="3" s="1"/>
  <c r="FF109" i="3" s="1"/>
  <c r="FG109" i="3" s="1"/>
  <c r="FH109" i="3" s="1"/>
  <c r="FI109" i="3" s="1"/>
  <c r="FJ109" i="3" s="1"/>
  <c r="FK109" i="3" s="1"/>
  <c r="FL109" i="3" s="1"/>
  <c r="FM109" i="3" s="1"/>
  <c r="FN109" i="3" s="1"/>
  <c r="FO109" i="3" s="1"/>
  <c r="FP109" i="3" s="1"/>
  <c r="FQ109" i="3" s="1"/>
  <c r="FR109" i="3" s="1"/>
  <c r="FS109" i="3" s="1"/>
  <c r="FT109" i="3" s="1"/>
  <c r="FU109" i="3" s="1"/>
  <c r="FV109" i="3" s="1"/>
  <c r="FW109" i="3" s="1"/>
  <c r="FX109" i="3" s="1"/>
  <c r="FY109" i="3" s="1"/>
  <c r="FZ109" i="3" s="1"/>
  <c r="GA109" i="3" s="1"/>
  <c r="GB109" i="3" s="1"/>
  <c r="GC109" i="3" s="1"/>
  <c r="GD109" i="3" s="1"/>
  <c r="GE109" i="3" s="1"/>
  <c r="GF109" i="3" s="1"/>
  <c r="GG109" i="3" s="1"/>
  <c r="GH109" i="3" s="1"/>
  <c r="GI109" i="3" s="1"/>
  <c r="GJ109" i="3" s="1"/>
  <c r="GK109" i="3" s="1"/>
  <c r="GL109" i="3" s="1"/>
  <c r="GM109" i="3" s="1"/>
  <c r="GN109" i="3" s="1"/>
  <c r="GO109" i="3" s="1"/>
  <c r="GP109" i="3" s="1"/>
  <c r="GQ109" i="3" s="1"/>
  <c r="GR109" i="3" s="1"/>
  <c r="GS109" i="3" s="1"/>
  <c r="GT109" i="3" s="1"/>
  <c r="GU109" i="3" s="1"/>
  <c r="GV109" i="3" s="1"/>
  <c r="GW109" i="3" s="1"/>
  <c r="GX109" i="3" s="1"/>
  <c r="GY109" i="3" s="1"/>
  <c r="GZ109" i="3" s="1"/>
  <c r="HA109" i="3" s="1"/>
  <c r="HB109" i="3" s="1"/>
  <c r="HC109" i="3" s="1"/>
  <c r="HD109" i="3" s="1"/>
  <c r="HE109" i="3" s="1"/>
  <c r="HF109" i="3" s="1"/>
  <c r="HG109" i="3" s="1"/>
  <c r="HH109" i="3" s="1"/>
  <c r="HI109" i="3" s="1"/>
  <c r="HJ109" i="3" s="1"/>
  <c r="HK109" i="3" s="1"/>
  <c r="HL109" i="3" s="1"/>
  <c r="HM109" i="3" s="1"/>
  <c r="HN109" i="3" s="1"/>
  <c r="HO109" i="3" s="1"/>
  <c r="HP109" i="3" s="1"/>
  <c r="HQ109" i="3" s="1"/>
  <c r="HR109" i="3" s="1"/>
  <c r="HS109" i="3" s="1"/>
  <c r="HT109" i="3" s="1"/>
  <c r="HU109" i="3" s="1"/>
  <c r="HV109" i="3" s="1"/>
  <c r="HW109" i="3" s="1"/>
  <c r="HX109" i="3" s="1"/>
  <c r="HY109" i="3" s="1"/>
  <c r="HZ109" i="3" s="1"/>
  <c r="IA109" i="3" s="1"/>
  <c r="IB109" i="3" s="1"/>
  <c r="IC109" i="3" s="1"/>
  <c r="ID109" i="3" s="1"/>
  <c r="IE109" i="3" s="1"/>
  <c r="IF109" i="3" s="1"/>
  <c r="IG109" i="3" s="1"/>
  <c r="IH109" i="3" s="1"/>
  <c r="II109" i="3" s="1"/>
  <c r="IJ109" i="3" s="1"/>
  <c r="IK109" i="3" s="1"/>
  <c r="IL109" i="3" s="1"/>
  <c r="IM109" i="3" s="1"/>
  <c r="IN109" i="3" s="1"/>
  <c r="IO109" i="3" s="1"/>
  <c r="IP109" i="3" s="1"/>
  <c r="IQ109" i="3" s="1"/>
  <c r="IR109" i="3" s="1"/>
  <c r="IS109" i="3" s="1"/>
  <c r="IT109" i="3" s="1"/>
  <c r="IU109" i="3" s="1"/>
  <c r="IV109" i="3" s="1"/>
  <c r="IW109" i="3" s="1"/>
  <c r="IX109" i="3" s="1"/>
  <c r="IY109" i="3" s="1"/>
  <c r="IZ109" i="3" s="1"/>
  <c r="JA109" i="3" s="1"/>
  <c r="JB109" i="3" s="1"/>
  <c r="JC109" i="3" s="1"/>
  <c r="JD109" i="3" s="1"/>
  <c r="JE109" i="3" s="1"/>
  <c r="JF109" i="3" s="1"/>
  <c r="JG109" i="3" s="1"/>
  <c r="JH109" i="3" s="1"/>
  <c r="JI109" i="3" s="1"/>
  <c r="JJ109" i="3" s="1"/>
  <c r="JK109" i="3" s="1"/>
  <c r="JL109" i="3" s="1"/>
  <c r="JM109" i="3" s="1"/>
  <c r="JN109" i="3" s="1"/>
  <c r="JO109" i="3" s="1"/>
  <c r="JP109" i="3" s="1"/>
  <c r="JQ109" i="3" s="1"/>
  <c r="JR109" i="3" s="1"/>
  <c r="JS109" i="3" s="1"/>
  <c r="JT109" i="3" s="1"/>
  <c r="JU109" i="3" s="1"/>
  <c r="JV109" i="3" s="1"/>
  <c r="JW109" i="3" s="1"/>
  <c r="JX109" i="3" s="1"/>
  <c r="JY109" i="3" s="1"/>
  <c r="JZ109" i="3" s="1"/>
  <c r="KA109" i="3" s="1"/>
  <c r="KB109" i="3" s="1"/>
  <c r="KC109" i="3" s="1"/>
  <c r="KD109" i="3" s="1"/>
  <c r="KE109" i="3" s="1"/>
  <c r="KF109" i="3" s="1"/>
  <c r="KG109" i="3" s="1"/>
  <c r="KH109" i="3" s="1"/>
  <c r="KI109" i="3" s="1"/>
  <c r="KJ109" i="3" s="1"/>
  <c r="KK109" i="3" s="1"/>
  <c r="KL109" i="3" s="1"/>
  <c r="KM109" i="3" s="1"/>
  <c r="KN109" i="3" s="1"/>
  <c r="KO109" i="3" s="1"/>
  <c r="KP109" i="3" s="1"/>
  <c r="KQ109" i="3" s="1"/>
  <c r="KR109" i="3" s="1"/>
  <c r="KS109" i="3" s="1"/>
  <c r="KT109" i="3" s="1"/>
  <c r="KU109" i="3" s="1"/>
  <c r="KV109" i="3" s="1"/>
  <c r="E109" i="3"/>
  <c r="E122" i="3" s="1"/>
  <c r="E108" i="3"/>
  <c r="E121" i="3" s="1"/>
  <c r="E107" i="3"/>
  <c r="E120" i="3" s="1"/>
  <c r="E106" i="3"/>
  <c r="N127" i="4"/>
  <c r="E184" i="4"/>
  <c r="E183" i="4"/>
  <c r="E182" i="4"/>
  <c r="N178" i="4"/>
  <c r="K178" i="4"/>
  <c r="E178" i="4"/>
  <c r="E177" i="4"/>
  <c r="E173" i="4"/>
  <c r="E172" i="4"/>
  <c r="E171" i="4"/>
  <c r="V165" i="4"/>
  <c r="W165" i="4" s="1"/>
  <c r="X165" i="4" s="1"/>
  <c r="Y165" i="4" s="1"/>
  <c r="Z165" i="4" s="1"/>
  <c r="AA165" i="4" s="1"/>
  <c r="AB165" i="4" s="1"/>
  <c r="AC165" i="4" s="1"/>
  <c r="AD165" i="4" s="1"/>
  <c r="AE165" i="4" s="1"/>
  <c r="AF165" i="4" s="1"/>
  <c r="AG165" i="4" s="1"/>
  <c r="AH165" i="4" s="1"/>
  <c r="AI165" i="4" s="1"/>
  <c r="AJ165" i="4" s="1"/>
  <c r="AK165" i="4" s="1"/>
  <c r="AL165" i="4" s="1"/>
  <c r="AM165" i="4" s="1"/>
  <c r="AN165" i="4" s="1"/>
  <c r="AO165" i="4" s="1"/>
  <c r="AP165" i="4" s="1"/>
  <c r="AQ165" i="4" s="1"/>
  <c r="AR165" i="4" s="1"/>
  <c r="AS165" i="4" s="1"/>
  <c r="AT165" i="4" s="1"/>
  <c r="AU165" i="4" s="1"/>
  <c r="AV165" i="4" s="1"/>
  <c r="AW165" i="4" s="1"/>
  <c r="AX165" i="4" s="1"/>
  <c r="AY165" i="4" s="1"/>
  <c r="AZ165" i="4" s="1"/>
  <c r="BA165" i="4" s="1"/>
  <c r="BB165" i="4" s="1"/>
  <c r="BC165" i="4" s="1"/>
  <c r="BD165" i="4" s="1"/>
  <c r="BE165" i="4" s="1"/>
  <c r="BF165" i="4" s="1"/>
  <c r="BG165" i="4" s="1"/>
  <c r="BH165" i="4" s="1"/>
  <c r="BI165" i="4" s="1"/>
  <c r="BJ165" i="4" s="1"/>
  <c r="BK165" i="4" s="1"/>
  <c r="BL165" i="4" s="1"/>
  <c r="BM165" i="4" s="1"/>
  <c r="BN165" i="4" s="1"/>
  <c r="BO165" i="4" s="1"/>
  <c r="BP165" i="4" s="1"/>
  <c r="BQ165" i="4" s="1"/>
  <c r="BR165" i="4" s="1"/>
  <c r="BS165" i="4" s="1"/>
  <c r="BT165" i="4" s="1"/>
  <c r="BU165" i="4" s="1"/>
  <c r="BV165" i="4" s="1"/>
  <c r="BW165" i="4" s="1"/>
  <c r="BX165" i="4" s="1"/>
  <c r="BY165" i="4" s="1"/>
  <c r="BZ165" i="4" s="1"/>
  <c r="CA165" i="4" s="1"/>
  <c r="CB165" i="4" s="1"/>
  <c r="CC165" i="4" s="1"/>
  <c r="CD165" i="4" s="1"/>
  <c r="CE165" i="4" s="1"/>
  <c r="CF165" i="4" s="1"/>
  <c r="CG165" i="4" s="1"/>
  <c r="CH165" i="4" s="1"/>
  <c r="CI165" i="4" s="1"/>
  <c r="CJ165" i="4" s="1"/>
  <c r="CK165" i="4" s="1"/>
  <c r="CL165" i="4" s="1"/>
  <c r="CM165" i="4" s="1"/>
  <c r="CN165" i="4" s="1"/>
  <c r="CO165" i="4" s="1"/>
  <c r="CP165" i="4" s="1"/>
  <c r="CQ165" i="4" s="1"/>
  <c r="CR165" i="4" s="1"/>
  <c r="CS165" i="4" s="1"/>
  <c r="CT165" i="4" s="1"/>
  <c r="CU165" i="4" s="1"/>
  <c r="CV165" i="4" s="1"/>
  <c r="CW165" i="4" s="1"/>
  <c r="CX165" i="4" s="1"/>
  <c r="CY165" i="4" s="1"/>
  <c r="CZ165" i="4" s="1"/>
  <c r="DA165" i="4" s="1"/>
  <c r="DB165" i="4" s="1"/>
  <c r="DC165" i="4" s="1"/>
  <c r="DD165" i="4" s="1"/>
  <c r="DE165" i="4" s="1"/>
  <c r="DF165" i="4" s="1"/>
  <c r="DG165" i="4" s="1"/>
  <c r="DH165" i="4" s="1"/>
  <c r="DI165" i="4" s="1"/>
  <c r="DJ165" i="4" s="1"/>
  <c r="DK165" i="4" s="1"/>
  <c r="DL165" i="4" s="1"/>
  <c r="DM165" i="4" s="1"/>
  <c r="DN165" i="4" s="1"/>
  <c r="DO165" i="4" s="1"/>
  <c r="DP165" i="4" s="1"/>
  <c r="DQ165" i="4" s="1"/>
  <c r="DR165" i="4" s="1"/>
  <c r="DS165" i="4" s="1"/>
  <c r="DT165" i="4" s="1"/>
  <c r="DU165" i="4" s="1"/>
  <c r="DV165" i="4" s="1"/>
  <c r="DW165" i="4" s="1"/>
  <c r="DX165" i="4" s="1"/>
  <c r="DY165" i="4" s="1"/>
  <c r="DZ165" i="4" s="1"/>
  <c r="EA165" i="4" s="1"/>
  <c r="EB165" i="4" s="1"/>
  <c r="EC165" i="4" s="1"/>
  <c r="ED165" i="4" s="1"/>
  <c r="EE165" i="4" s="1"/>
  <c r="EF165" i="4" s="1"/>
  <c r="EG165" i="4" s="1"/>
  <c r="EH165" i="4" s="1"/>
  <c r="EI165" i="4" s="1"/>
  <c r="EJ165" i="4" s="1"/>
  <c r="EK165" i="4" s="1"/>
  <c r="EL165" i="4" s="1"/>
  <c r="EM165" i="4" s="1"/>
  <c r="EN165" i="4" s="1"/>
  <c r="EO165" i="4" s="1"/>
  <c r="EP165" i="4" s="1"/>
  <c r="EQ165" i="4" s="1"/>
  <c r="ER165" i="4" s="1"/>
  <c r="ES165" i="4" s="1"/>
  <c r="ET165" i="4" s="1"/>
  <c r="EU165" i="4" s="1"/>
  <c r="EV165" i="4" s="1"/>
  <c r="EW165" i="4" s="1"/>
  <c r="EX165" i="4" s="1"/>
  <c r="EY165" i="4" s="1"/>
  <c r="EZ165" i="4" s="1"/>
  <c r="FA165" i="4" s="1"/>
  <c r="FB165" i="4" s="1"/>
  <c r="FC165" i="4" s="1"/>
  <c r="FD165" i="4" s="1"/>
  <c r="FE165" i="4" s="1"/>
  <c r="FF165" i="4" s="1"/>
  <c r="FG165" i="4" s="1"/>
  <c r="FH165" i="4" s="1"/>
  <c r="FI165" i="4" s="1"/>
  <c r="FJ165" i="4" s="1"/>
  <c r="FK165" i="4" s="1"/>
  <c r="FL165" i="4" s="1"/>
  <c r="FM165" i="4" s="1"/>
  <c r="FN165" i="4" s="1"/>
  <c r="FO165" i="4" s="1"/>
  <c r="FP165" i="4" s="1"/>
  <c r="FQ165" i="4" s="1"/>
  <c r="FR165" i="4" s="1"/>
  <c r="FS165" i="4" s="1"/>
  <c r="FT165" i="4" s="1"/>
  <c r="FU165" i="4" s="1"/>
  <c r="FV165" i="4" s="1"/>
  <c r="FW165" i="4" s="1"/>
  <c r="FX165" i="4" s="1"/>
  <c r="FY165" i="4" s="1"/>
  <c r="FZ165" i="4" s="1"/>
  <c r="GA165" i="4" s="1"/>
  <c r="GB165" i="4" s="1"/>
  <c r="GC165" i="4" s="1"/>
  <c r="GD165" i="4" s="1"/>
  <c r="GE165" i="4" s="1"/>
  <c r="GF165" i="4" s="1"/>
  <c r="GG165" i="4" s="1"/>
  <c r="GH165" i="4" s="1"/>
  <c r="GI165" i="4" s="1"/>
  <c r="GJ165" i="4" s="1"/>
  <c r="GK165" i="4" s="1"/>
  <c r="GL165" i="4" s="1"/>
  <c r="GM165" i="4" s="1"/>
  <c r="GN165" i="4" s="1"/>
  <c r="GO165" i="4" s="1"/>
  <c r="GP165" i="4" s="1"/>
  <c r="GQ165" i="4" s="1"/>
  <c r="GR165" i="4" s="1"/>
  <c r="GS165" i="4" s="1"/>
  <c r="GT165" i="4" s="1"/>
  <c r="GU165" i="4" s="1"/>
  <c r="GV165" i="4" s="1"/>
  <c r="GW165" i="4" s="1"/>
  <c r="GX165" i="4" s="1"/>
  <c r="GY165" i="4" s="1"/>
  <c r="GZ165" i="4" s="1"/>
  <c r="HA165" i="4" s="1"/>
  <c r="HB165" i="4" s="1"/>
  <c r="HC165" i="4" s="1"/>
  <c r="HD165" i="4" s="1"/>
  <c r="HE165" i="4" s="1"/>
  <c r="HF165" i="4" s="1"/>
  <c r="HG165" i="4" s="1"/>
  <c r="HH165" i="4" s="1"/>
  <c r="HI165" i="4" s="1"/>
  <c r="HJ165" i="4" s="1"/>
  <c r="HK165" i="4" s="1"/>
  <c r="HL165" i="4" s="1"/>
  <c r="HM165" i="4" s="1"/>
  <c r="HN165" i="4" s="1"/>
  <c r="HO165" i="4" s="1"/>
  <c r="HP165" i="4" s="1"/>
  <c r="HQ165" i="4" s="1"/>
  <c r="HR165" i="4" s="1"/>
  <c r="HS165" i="4" s="1"/>
  <c r="HT165" i="4" s="1"/>
  <c r="HU165" i="4" s="1"/>
  <c r="HV165" i="4" s="1"/>
  <c r="HW165" i="4" s="1"/>
  <c r="HX165" i="4" s="1"/>
  <c r="HY165" i="4" s="1"/>
  <c r="HZ165" i="4" s="1"/>
  <c r="IA165" i="4" s="1"/>
  <c r="IB165" i="4" s="1"/>
  <c r="IC165" i="4" s="1"/>
  <c r="ID165" i="4" s="1"/>
  <c r="IE165" i="4" s="1"/>
  <c r="IF165" i="4" s="1"/>
  <c r="IG165" i="4" s="1"/>
  <c r="IH165" i="4" s="1"/>
  <c r="II165" i="4" s="1"/>
  <c r="IJ165" i="4" s="1"/>
  <c r="IK165" i="4" s="1"/>
  <c r="IL165" i="4" s="1"/>
  <c r="IM165" i="4" s="1"/>
  <c r="IN165" i="4" s="1"/>
  <c r="IO165" i="4" s="1"/>
  <c r="IP165" i="4" s="1"/>
  <c r="IQ165" i="4" s="1"/>
  <c r="IR165" i="4" s="1"/>
  <c r="IS165" i="4" s="1"/>
  <c r="IT165" i="4" s="1"/>
  <c r="IU165" i="4" s="1"/>
  <c r="IV165" i="4" s="1"/>
  <c r="IW165" i="4" s="1"/>
  <c r="IX165" i="4" s="1"/>
  <c r="IY165" i="4" s="1"/>
  <c r="IZ165" i="4" s="1"/>
  <c r="JA165" i="4" s="1"/>
  <c r="JB165" i="4" s="1"/>
  <c r="JC165" i="4" s="1"/>
  <c r="JD165" i="4" s="1"/>
  <c r="JE165" i="4" s="1"/>
  <c r="JF165" i="4" s="1"/>
  <c r="JG165" i="4" s="1"/>
  <c r="JH165" i="4" s="1"/>
  <c r="JI165" i="4" s="1"/>
  <c r="JJ165" i="4" s="1"/>
  <c r="JK165" i="4" s="1"/>
  <c r="JL165" i="4" s="1"/>
  <c r="JM165" i="4" s="1"/>
  <c r="JN165" i="4" s="1"/>
  <c r="JO165" i="4" s="1"/>
  <c r="JP165" i="4" s="1"/>
  <c r="JQ165" i="4" s="1"/>
  <c r="JR165" i="4" s="1"/>
  <c r="JS165" i="4" s="1"/>
  <c r="JT165" i="4" s="1"/>
  <c r="JU165" i="4" s="1"/>
  <c r="JV165" i="4" s="1"/>
  <c r="JW165" i="4" s="1"/>
  <c r="JX165" i="4" s="1"/>
  <c r="JY165" i="4" s="1"/>
  <c r="JZ165" i="4" s="1"/>
  <c r="KA165" i="4" s="1"/>
  <c r="KB165" i="4" s="1"/>
  <c r="KC165" i="4" s="1"/>
  <c r="KD165" i="4" s="1"/>
  <c r="KE165" i="4" s="1"/>
  <c r="KF165" i="4" s="1"/>
  <c r="KG165" i="4" s="1"/>
  <c r="KH165" i="4" s="1"/>
  <c r="KI165" i="4" s="1"/>
  <c r="KJ165" i="4" s="1"/>
  <c r="KK165" i="4" s="1"/>
  <c r="KL165" i="4" s="1"/>
  <c r="KM165" i="4" s="1"/>
  <c r="KN165" i="4" s="1"/>
  <c r="KO165" i="4" s="1"/>
  <c r="KP165" i="4" s="1"/>
  <c r="KQ165" i="4" s="1"/>
  <c r="KR165" i="4" s="1"/>
  <c r="KS165" i="4" s="1"/>
  <c r="KT165" i="4" s="1"/>
  <c r="KU165" i="4" s="1"/>
  <c r="KV165" i="4" s="1"/>
  <c r="E165" i="4"/>
  <c r="V164" i="4"/>
  <c r="W164" i="4" s="1"/>
  <c r="X164" i="4" s="1"/>
  <c r="Y164" i="4" s="1"/>
  <c r="Z164" i="4" s="1"/>
  <c r="AA164" i="4" s="1"/>
  <c r="AB164" i="4" s="1"/>
  <c r="AC164" i="4" s="1"/>
  <c r="AD164" i="4" s="1"/>
  <c r="AE164" i="4" s="1"/>
  <c r="AF164" i="4" s="1"/>
  <c r="AG164" i="4" s="1"/>
  <c r="AH164" i="4" s="1"/>
  <c r="AI164" i="4" s="1"/>
  <c r="AJ164" i="4" s="1"/>
  <c r="AK164" i="4" s="1"/>
  <c r="AL164" i="4" s="1"/>
  <c r="AM164" i="4" s="1"/>
  <c r="AN164" i="4" s="1"/>
  <c r="AO164" i="4" s="1"/>
  <c r="AP164" i="4" s="1"/>
  <c r="AQ164" i="4" s="1"/>
  <c r="AR164" i="4" s="1"/>
  <c r="AS164" i="4" s="1"/>
  <c r="AT164" i="4" s="1"/>
  <c r="AU164" i="4" s="1"/>
  <c r="AV164" i="4" s="1"/>
  <c r="AW164" i="4" s="1"/>
  <c r="AX164" i="4" s="1"/>
  <c r="AY164" i="4" s="1"/>
  <c r="AZ164" i="4" s="1"/>
  <c r="BA164" i="4" s="1"/>
  <c r="BB164" i="4" s="1"/>
  <c r="BC164" i="4" s="1"/>
  <c r="BD164" i="4" s="1"/>
  <c r="BE164" i="4" s="1"/>
  <c r="BF164" i="4" s="1"/>
  <c r="BG164" i="4" s="1"/>
  <c r="BH164" i="4" s="1"/>
  <c r="BI164" i="4" s="1"/>
  <c r="BJ164" i="4" s="1"/>
  <c r="BK164" i="4" s="1"/>
  <c r="BL164" i="4" s="1"/>
  <c r="BM164" i="4" s="1"/>
  <c r="BN164" i="4" s="1"/>
  <c r="BO164" i="4" s="1"/>
  <c r="BP164" i="4" s="1"/>
  <c r="BQ164" i="4" s="1"/>
  <c r="BR164" i="4" s="1"/>
  <c r="BS164" i="4" s="1"/>
  <c r="BT164" i="4" s="1"/>
  <c r="BU164" i="4" s="1"/>
  <c r="BV164" i="4" s="1"/>
  <c r="BW164" i="4" s="1"/>
  <c r="BX164" i="4" s="1"/>
  <c r="BY164" i="4" s="1"/>
  <c r="BZ164" i="4" s="1"/>
  <c r="CA164" i="4" s="1"/>
  <c r="CB164" i="4" s="1"/>
  <c r="CC164" i="4" s="1"/>
  <c r="CD164" i="4" s="1"/>
  <c r="CE164" i="4" s="1"/>
  <c r="CF164" i="4" s="1"/>
  <c r="CG164" i="4" s="1"/>
  <c r="CH164" i="4" s="1"/>
  <c r="CI164" i="4" s="1"/>
  <c r="CJ164" i="4" s="1"/>
  <c r="CK164" i="4" s="1"/>
  <c r="CL164" i="4" s="1"/>
  <c r="CM164" i="4" s="1"/>
  <c r="CN164" i="4" s="1"/>
  <c r="CO164" i="4" s="1"/>
  <c r="CP164" i="4" s="1"/>
  <c r="CQ164" i="4" s="1"/>
  <c r="CR164" i="4" s="1"/>
  <c r="CS164" i="4" s="1"/>
  <c r="CT164" i="4" s="1"/>
  <c r="CU164" i="4" s="1"/>
  <c r="CV164" i="4" s="1"/>
  <c r="CW164" i="4" s="1"/>
  <c r="CX164" i="4" s="1"/>
  <c r="CY164" i="4" s="1"/>
  <c r="CZ164" i="4" s="1"/>
  <c r="DA164" i="4" s="1"/>
  <c r="DB164" i="4" s="1"/>
  <c r="DC164" i="4" s="1"/>
  <c r="DD164" i="4" s="1"/>
  <c r="DE164" i="4" s="1"/>
  <c r="DF164" i="4" s="1"/>
  <c r="DG164" i="4" s="1"/>
  <c r="DH164" i="4" s="1"/>
  <c r="DI164" i="4" s="1"/>
  <c r="DJ164" i="4" s="1"/>
  <c r="DK164" i="4" s="1"/>
  <c r="DL164" i="4" s="1"/>
  <c r="DM164" i="4" s="1"/>
  <c r="DN164" i="4" s="1"/>
  <c r="DO164" i="4" s="1"/>
  <c r="DP164" i="4" s="1"/>
  <c r="DQ164" i="4" s="1"/>
  <c r="DR164" i="4" s="1"/>
  <c r="DS164" i="4" s="1"/>
  <c r="DT164" i="4" s="1"/>
  <c r="DU164" i="4" s="1"/>
  <c r="DV164" i="4" s="1"/>
  <c r="DW164" i="4" s="1"/>
  <c r="DX164" i="4" s="1"/>
  <c r="DY164" i="4" s="1"/>
  <c r="DZ164" i="4" s="1"/>
  <c r="EA164" i="4" s="1"/>
  <c r="EB164" i="4" s="1"/>
  <c r="EC164" i="4" s="1"/>
  <c r="ED164" i="4" s="1"/>
  <c r="EE164" i="4" s="1"/>
  <c r="EF164" i="4" s="1"/>
  <c r="EG164" i="4" s="1"/>
  <c r="EH164" i="4" s="1"/>
  <c r="EI164" i="4" s="1"/>
  <c r="EJ164" i="4" s="1"/>
  <c r="EK164" i="4" s="1"/>
  <c r="EL164" i="4" s="1"/>
  <c r="EM164" i="4" s="1"/>
  <c r="EN164" i="4" s="1"/>
  <c r="EO164" i="4" s="1"/>
  <c r="EP164" i="4" s="1"/>
  <c r="EQ164" i="4" s="1"/>
  <c r="ER164" i="4" s="1"/>
  <c r="ES164" i="4" s="1"/>
  <c r="ET164" i="4" s="1"/>
  <c r="EU164" i="4" s="1"/>
  <c r="EV164" i="4" s="1"/>
  <c r="EW164" i="4" s="1"/>
  <c r="EX164" i="4" s="1"/>
  <c r="EY164" i="4" s="1"/>
  <c r="EZ164" i="4" s="1"/>
  <c r="FA164" i="4" s="1"/>
  <c r="FB164" i="4" s="1"/>
  <c r="FC164" i="4" s="1"/>
  <c r="FD164" i="4" s="1"/>
  <c r="FE164" i="4" s="1"/>
  <c r="FF164" i="4" s="1"/>
  <c r="FG164" i="4" s="1"/>
  <c r="FH164" i="4" s="1"/>
  <c r="FI164" i="4" s="1"/>
  <c r="FJ164" i="4" s="1"/>
  <c r="FK164" i="4" s="1"/>
  <c r="FL164" i="4" s="1"/>
  <c r="FM164" i="4" s="1"/>
  <c r="FN164" i="4" s="1"/>
  <c r="FO164" i="4" s="1"/>
  <c r="FP164" i="4" s="1"/>
  <c r="FQ164" i="4" s="1"/>
  <c r="FR164" i="4" s="1"/>
  <c r="FS164" i="4" s="1"/>
  <c r="FT164" i="4" s="1"/>
  <c r="FU164" i="4" s="1"/>
  <c r="FV164" i="4" s="1"/>
  <c r="FW164" i="4" s="1"/>
  <c r="FX164" i="4" s="1"/>
  <c r="FY164" i="4" s="1"/>
  <c r="FZ164" i="4" s="1"/>
  <c r="GA164" i="4" s="1"/>
  <c r="GB164" i="4" s="1"/>
  <c r="GC164" i="4" s="1"/>
  <c r="GD164" i="4" s="1"/>
  <c r="GE164" i="4" s="1"/>
  <c r="GF164" i="4" s="1"/>
  <c r="GG164" i="4" s="1"/>
  <c r="GH164" i="4" s="1"/>
  <c r="GI164" i="4" s="1"/>
  <c r="GJ164" i="4" s="1"/>
  <c r="GK164" i="4" s="1"/>
  <c r="GL164" i="4" s="1"/>
  <c r="GM164" i="4" s="1"/>
  <c r="GN164" i="4" s="1"/>
  <c r="GO164" i="4" s="1"/>
  <c r="GP164" i="4" s="1"/>
  <c r="GQ164" i="4" s="1"/>
  <c r="GR164" i="4" s="1"/>
  <c r="GS164" i="4" s="1"/>
  <c r="GT164" i="4" s="1"/>
  <c r="GU164" i="4" s="1"/>
  <c r="GV164" i="4" s="1"/>
  <c r="GW164" i="4" s="1"/>
  <c r="GX164" i="4" s="1"/>
  <c r="GY164" i="4" s="1"/>
  <c r="GZ164" i="4" s="1"/>
  <c r="HA164" i="4" s="1"/>
  <c r="HB164" i="4" s="1"/>
  <c r="HC164" i="4" s="1"/>
  <c r="HD164" i="4" s="1"/>
  <c r="HE164" i="4" s="1"/>
  <c r="HF164" i="4" s="1"/>
  <c r="HG164" i="4" s="1"/>
  <c r="HH164" i="4" s="1"/>
  <c r="HI164" i="4" s="1"/>
  <c r="HJ164" i="4" s="1"/>
  <c r="HK164" i="4" s="1"/>
  <c r="HL164" i="4" s="1"/>
  <c r="HM164" i="4" s="1"/>
  <c r="HN164" i="4" s="1"/>
  <c r="HO164" i="4" s="1"/>
  <c r="HP164" i="4" s="1"/>
  <c r="HQ164" i="4" s="1"/>
  <c r="HR164" i="4" s="1"/>
  <c r="HS164" i="4" s="1"/>
  <c r="HT164" i="4" s="1"/>
  <c r="HU164" i="4" s="1"/>
  <c r="HV164" i="4" s="1"/>
  <c r="HW164" i="4" s="1"/>
  <c r="HX164" i="4" s="1"/>
  <c r="HY164" i="4" s="1"/>
  <c r="HZ164" i="4" s="1"/>
  <c r="IA164" i="4" s="1"/>
  <c r="IB164" i="4" s="1"/>
  <c r="IC164" i="4" s="1"/>
  <c r="ID164" i="4" s="1"/>
  <c r="IE164" i="4" s="1"/>
  <c r="IF164" i="4" s="1"/>
  <c r="IG164" i="4" s="1"/>
  <c r="IH164" i="4" s="1"/>
  <c r="II164" i="4" s="1"/>
  <c r="IJ164" i="4" s="1"/>
  <c r="IK164" i="4" s="1"/>
  <c r="IL164" i="4" s="1"/>
  <c r="IM164" i="4" s="1"/>
  <c r="IN164" i="4" s="1"/>
  <c r="IO164" i="4" s="1"/>
  <c r="IP164" i="4" s="1"/>
  <c r="IQ164" i="4" s="1"/>
  <c r="IR164" i="4" s="1"/>
  <c r="IS164" i="4" s="1"/>
  <c r="IT164" i="4" s="1"/>
  <c r="IU164" i="4" s="1"/>
  <c r="IV164" i="4" s="1"/>
  <c r="IW164" i="4" s="1"/>
  <c r="IX164" i="4" s="1"/>
  <c r="IY164" i="4" s="1"/>
  <c r="IZ164" i="4" s="1"/>
  <c r="JA164" i="4" s="1"/>
  <c r="JB164" i="4" s="1"/>
  <c r="JC164" i="4" s="1"/>
  <c r="JD164" i="4" s="1"/>
  <c r="JE164" i="4" s="1"/>
  <c r="JF164" i="4" s="1"/>
  <c r="JG164" i="4" s="1"/>
  <c r="JH164" i="4" s="1"/>
  <c r="JI164" i="4" s="1"/>
  <c r="JJ164" i="4" s="1"/>
  <c r="JK164" i="4" s="1"/>
  <c r="JL164" i="4" s="1"/>
  <c r="JM164" i="4" s="1"/>
  <c r="JN164" i="4" s="1"/>
  <c r="JO164" i="4" s="1"/>
  <c r="JP164" i="4" s="1"/>
  <c r="JQ164" i="4" s="1"/>
  <c r="JR164" i="4" s="1"/>
  <c r="JS164" i="4" s="1"/>
  <c r="JT164" i="4" s="1"/>
  <c r="JU164" i="4" s="1"/>
  <c r="JV164" i="4" s="1"/>
  <c r="JW164" i="4" s="1"/>
  <c r="JX164" i="4" s="1"/>
  <c r="JY164" i="4" s="1"/>
  <c r="JZ164" i="4" s="1"/>
  <c r="KA164" i="4" s="1"/>
  <c r="KB164" i="4" s="1"/>
  <c r="KC164" i="4" s="1"/>
  <c r="KD164" i="4" s="1"/>
  <c r="KE164" i="4" s="1"/>
  <c r="KF164" i="4" s="1"/>
  <c r="KG164" i="4" s="1"/>
  <c r="KH164" i="4" s="1"/>
  <c r="KI164" i="4" s="1"/>
  <c r="KJ164" i="4" s="1"/>
  <c r="KK164" i="4" s="1"/>
  <c r="KL164" i="4" s="1"/>
  <c r="KM164" i="4" s="1"/>
  <c r="KN164" i="4" s="1"/>
  <c r="KO164" i="4" s="1"/>
  <c r="KP164" i="4" s="1"/>
  <c r="KQ164" i="4" s="1"/>
  <c r="KR164" i="4" s="1"/>
  <c r="KS164" i="4" s="1"/>
  <c r="KT164" i="4" s="1"/>
  <c r="KU164" i="4" s="1"/>
  <c r="KV164" i="4" s="1"/>
  <c r="E164" i="4"/>
  <c r="X163" i="4"/>
  <c r="Y163" i="4" s="1"/>
  <c r="Z163" i="4" s="1"/>
  <c r="AA163" i="4" s="1"/>
  <c r="AB163" i="4" s="1"/>
  <c r="AC163" i="4" s="1"/>
  <c r="AD163" i="4" s="1"/>
  <c r="AE163" i="4" s="1"/>
  <c r="AF163" i="4" s="1"/>
  <c r="AG163" i="4" s="1"/>
  <c r="AH163" i="4" s="1"/>
  <c r="AI163" i="4" s="1"/>
  <c r="AJ163" i="4" s="1"/>
  <c r="AK163" i="4" s="1"/>
  <c r="AL163" i="4" s="1"/>
  <c r="AM163" i="4" s="1"/>
  <c r="AN163" i="4" s="1"/>
  <c r="AO163" i="4" s="1"/>
  <c r="AP163" i="4" s="1"/>
  <c r="AQ163" i="4" s="1"/>
  <c r="AR163" i="4" s="1"/>
  <c r="AS163" i="4" s="1"/>
  <c r="AT163" i="4" s="1"/>
  <c r="AU163" i="4" s="1"/>
  <c r="AV163" i="4" s="1"/>
  <c r="AW163" i="4" s="1"/>
  <c r="AX163" i="4" s="1"/>
  <c r="AY163" i="4" s="1"/>
  <c r="AZ163" i="4" s="1"/>
  <c r="BA163" i="4" s="1"/>
  <c r="BB163" i="4" s="1"/>
  <c r="BC163" i="4" s="1"/>
  <c r="BD163" i="4" s="1"/>
  <c r="BE163" i="4" s="1"/>
  <c r="BF163" i="4" s="1"/>
  <c r="BG163" i="4" s="1"/>
  <c r="BH163" i="4" s="1"/>
  <c r="BI163" i="4" s="1"/>
  <c r="BJ163" i="4" s="1"/>
  <c r="BK163" i="4" s="1"/>
  <c r="BL163" i="4" s="1"/>
  <c r="BM163" i="4" s="1"/>
  <c r="BN163" i="4" s="1"/>
  <c r="BO163" i="4" s="1"/>
  <c r="BP163" i="4" s="1"/>
  <c r="BQ163" i="4" s="1"/>
  <c r="BR163" i="4" s="1"/>
  <c r="BS163" i="4" s="1"/>
  <c r="BT163" i="4" s="1"/>
  <c r="BU163" i="4" s="1"/>
  <c r="BV163" i="4" s="1"/>
  <c r="BW163" i="4" s="1"/>
  <c r="BX163" i="4" s="1"/>
  <c r="BY163" i="4" s="1"/>
  <c r="BZ163" i="4" s="1"/>
  <c r="CA163" i="4" s="1"/>
  <c r="CB163" i="4" s="1"/>
  <c r="CC163" i="4" s="1"/>
  <c r="CD163" i="4" s="1"/>
  <c r="CE163" i="4" s="1"/>
  <c r="CF163" i="4" s="1"/>
  <c r="CG163" i="4" s="1"/>
  <c r="CH163" i="4" s="1"/>
  <c r="CI163" i="4" s="1"/>
  <c r="CJ163" i="4" s="1"/>
  <c r="CK163" i="4" s="1"/>
  <c r="CL163" i="4" s="1"/>
  <c r="CM163" i="4" s="1"/>
  <c r="CN163" i="4" s="1"/>
  <c r="CO163" i="4" s="1"/>
  <c r="CP163" i="4" s="1"/>
  <c r="CQ163" i="4" s="1"/>
  <c r="CR163" i="4" s="1"/>
  <c r="CS163" i="4" s="1"/>
  <c r="CT163" i="4" s="1"/>
  <c r="CU163" i="4" s="1"/>
  <c r="CV163" i="4" s="1"/>
  <c r="CW163" i="4" s="1"/>
  <c r="CX163" i="4" s="1"/>
  <c r="CY163" i="4" s="1"/>
  <c r="CZ163" i="4" s="1"/>
  <c r="DA163" i="4" s="1"/>
  <c r="DB163" i="4" s="1"/>
  <c r="DC163" i="4" s="1"/>
  <c r="DD163" i="4" s="1"/>
  <c r="DE163" i="4" s="1"/>
  <c r="DF163" i="4" s="1"/>
  <c r="DG163" i="4" s="1"/>
  <c r="DH163" i="4" s="1"/>
  <c r="DI163" i="4" s="1"/>
  <c r="DJ163" i="4" s="1"/>
  <c r="DK163" i="4" s="1"/>
  <c r="DL163" i="4" s="1"/>
  <c r="DM163" i="4" s="1"/>
  <c r="DN163" i="4" s="1"/>
  <c r="DO163" i="4" s="1"/>
  <c r="DP163" i="4" s="1"/>
  <c r="DQ163" i="4" s="1"/>
  <c r="DR163" i="4" s="1"/>
  <c r="DS163" i="4" s="1"/>
  <c r="DT163" i="4" s="1"/>
  <c r="DU163" i="4" s="1"/>
  <c r="DV163" i="4" s="1"/>
  <c r="DW163" i="4" s="1"/>
  <c r="DX163" i="4" s="1"/>
  <c r="DY163" i="4" s="1"/>
  <c r="DZ163" i="4" s="1"/>
  <c r="EA163" i="4" s="1"/>
  <c r="EB163" i="4" s="1"/>
  <c r="EC163" i="4" s="1"/>
  <c r="ED163" i="4" s="1"/>
  <c r="EE163" i="4" s="1"/>
  <c r="EF163" i="4" s="1"/>
  <c r="EG163" i="4" s="1"/>
  <c r="EH163" i="4" s="1"/>
  <c r="EI163" i="4" s="1"/>
  <c r="EJ163" i="4" s="1"/>
  <c r="EK163" i="4" s="1"/>
  <c r="EL163" i="4" s="1"/>
  <c r="EM163" i="4" s="1"/>
  <c r="EN163" i="4" s="1"/>
  <c r="EO163" i="4" s="1"/>
  <c r="EP163" i="4" s="1"/>
  <c r="EQ163" i="4" s="1"/>
  <c r="ER163" i="4" s="1"/>
  <c r="ES163" i="4" s="1"/>
  <c r="ET163" i="4" s="1"/>
  <c r="EU163" i="4" s="1"/>
  <c r="EV163" i="4" s="1"/>
  <c r="EW163" i="4" s="1"/>
  <c r="EX163" i="4" s="1"/>
  <c r="EY163" i="4" s="1"/>
  <c r="EZ163" i="4" s="1"/>
  <c r="FA163" i="4" s="1"/>
  <c r="FB163" i="4" s="1"/>
  <c r="FC163" i="4" s="1"/>
  <c r="FD163" i="4" s="1"/>
  <c r="FE163" i="4" s="1"/>
  <c r="FF163" i="4" s="1"/>
  <c r="FG163" i="4" s="1"/>
  <c r="FH163" i="4" s="1"/>
  <c r="FI163" i="4" s="1"/>
  <c r="FJ163" i="4" s="1"/>
  <c r="FK163" i="4" s="1"/>
  <c r="FL163" i="4" s="1"/>
  <c r="FM163" i="4" s="1"/>
  <c r="FN163" i="4" s="1"/>
  <c r="FO163" i="4" s="1"/>
  <c r="FP163" i="4" s="1"/>
  <c r="FQ163" i="4" s="1"/>
  <c r="FR163" i="4" s="1"/>
  <c r="FS163" i="4" s="1"/>
  <c r="FT163" i="4" s="1"/>
  <c r="FU163" i="4" s="1"/>
  <c r="FV163" i="4" s="1"/>
  <c r="FW163" i="4" s="1"/>
  <c r="FX163" i="4" s="1"/>
  <c r="FY163" i="4" s="1"/>
  <c r="FZ163" i="4" s="1"/>
  <c r="GA163" i="4" s="1"/>
  <c r="GB163" i="4" s="1"/>
  <c r="GC163" i="4" s="1"/>
  <c r="GD163" i="4" s="1"/>
  <c r="GE163" i="4" s="1"/>
  <c r="GF163" i="4" s="1"/>
  <c r="GG163" i="4" s="1"/>
  <c r="GH163" i="4" s="1"/>
  <c r="GI163" i="4" s="1"/>
  <c r="GJ163" i="4" s="1"/>
  <c r="GK163" i="4" s="1"/>
  <c r="GL163" i="4" s="1"/>
  <c r="GM163" i="4" s="1"/>
  <c r="GN163" i="4" s="1"/>
  <c r="GO163" i="4" s="1"/>
  <c r="GP163" i="4" s="1"/>
  <c r="GQ163" i="4" s="1"/>
  <c r="GR163" i="4" s="1"/>
  <c r="GS163" i="4" s="1"/>
  <c r="GT163" i="4" s="1"/>
  <c r="GU163" i="4" s="1"/>
  <c r="GV163" i="4" s="1"/>
  <c r="GW163" i="4" s="1"/>
  <c r="GX163" i="4" s="1"/>
  <c r="GY163" i="4" s="1"/>
  <c r="GZ163" i="4" s="1"/>
  <c r="HA163" i="4" s="1"/>
  <c r="HB163" i="4" s="1"/>
  <c r="HC163" i="4" s="1"/>
  <c r="HD163" i="4" s="1"/>
  <c r="HE163" i="4" s="1"/>
  <c r="HF163" i="4" s="1"/>
  <c r="HG163" i="4" s="1"/>
  <c r="HH163" i="4" s="1"/>
  <c r="HI163" i="4" s="1"/>
  <c r="HJ163" i="4" s="1"/>
  <c r="HK163" i="4" s="1"/>
  <c r="HL163" i="4" s="1"/>
  <c r="HM163" i="4" s="1"/>
  <c r="HN163" i="4" s="1"/>
  <c r="HO163" i="4" s="1"/>
  <c r="HP163" i="4" s="1"/>
  <c r="HQ163" i="4" s="1"/>
  <c r="HR163" i="4" s="1"/>
  <c r="HS163" i="4" s="1"/>
  <c r="HT163" i="4" s="1"/>
  <c r="HU163" i="4" s="1"/>
  <c r="HV163" i="4" s="1"/>
  <c r="HW163" i="4" s="1"/>
  <c r="HX163" i="4" s="1"/>
  <c r="HY163" i="4" s="1"/>
  <c r="HZ163" i="4" s="1"/>
  <c r="IA163" i="4" s="1"/>
  <c r="IB163" i="4" s="1"/>
  <c r="IC163" i="4" s="1"/>
  <c r="ID163" i="4" s="1"/>
  <c r="IE163" i="4" s="1"/>
  <c r="IF163" i="4" s="1"/>
  <c r="IG163" i="4" s="1"/>
  <c r="IH163" i="4" s="1"/>
  <c r="II163" i="4" s="1"/>
  <c r="IJ163" i="4" s="1"/>
  <c r="IK163" i="4" s="1"/>
  <c r="IL163" i="4" s="1"/>
  <c r="IM163" i="4" s="1"/>
  <c r="IN163" i="4" s="1"/>
  <c r="IO163" i="4" s="1"/>
  <c r="IP163" i="4" s="1"/>
  <c r="IQ163" i="4" s="1"/>
  <c r="IR163" i="4" s="1"/>
  <c r="IS163" i="4" s="1"/>
  <c r="IT163" i="4" s="1"/>
  <c r="IU163" i="4" s="1"/>
  <c r="IV163" i="4" s="1"/>
  <c r="IW163" i="4" s="1"/>
  <c r="IX163" i="4" s="1"/>
  <c r="IY163" i="4" s="1"/>
  <c r="IZ163" i="4" s="1"/>
  <c r="JA163" i="4" s="1"/>
  <c r="JB163" i="4" s="1"/>
  <c r="JC163" i="4" s="1"/>
  <c r="JD163" i="4" s="1"/>
  <c r="JE163" i="4" s="1"/>
  <c r="JF163" i="4" s="1"/>
  <c r="JG163" i="4" s="1"/>
  <c r="JH163" i="4" s="1"/>
  <c r="JI163" i="4" s="1"/>
  <c r="JJ163" i="4" s="1"/>
  <c r="JK163" i="4" s="1"/>
  <c r="JL163" i="4" s="1"/>
  <c r="JM163" i="4" s="1"/>
  <c r="JN163" i="4" s="1"/>
  <c r="JO163" i="4" s="1"/>
  <c r="JP163" i="4" s="1"/>
  <c r="JQ163" i="4" s="1"/>
  <c r="JR163" i="4" s="1"/>
  <c r="JS163" i="4" s="1"/>
  <c r="JT163" i="4" s="1"/>
  <c r="JU163" i="4" s="1"/>
  <c r="JV163" i="4" s="1"/>
  <c r="JW163" i="4" s="1"/>
  <c r="JX163" i="4" s="1"/>
  <c r="JY163" i="4" s="1"/>
  <c r="JZ163" i="4" s="1"/>
  <c r="KA163" i="4" s="1"/>
  <c r="KB163" i="4" s="1"/>
  <c r="KC163" i="4" s="1"/>
  <c r="KD163" i="4" s="1"/>
  <c r="KE163" i="4" s="1"/>
  <c r="KF163" i="4" s="1"/>
  <c r="KG163" i="4" s="1"/>
  <c r="KH163" i="4" s="1"/>
  <c r="KI163" i="4" s="1"/>
  <c r="KJ163" i="4" s="1"/>
  <c r="KK163" i="4" s="1"/>
  <c r="KL163" i="4" s="1"/>
  <c r="KM163" i="4" s="1"/>
  <c r="KN163" i="4" s="1"/>
  <c r="KO163" i="4" s="1"/>
  <c r="KP163" i="4" s="1"/>
  <c r="KQ163" i="4" s="1"/>
  <c r="KR163" i="4" s="1"/>
  <c r="KS163" i="4" s="1"/>
  <c r="KT163" i="4" s="1"/>
  <c r="KU163" i="4" s="1"/>
  <c r="KV163" i="4" s="1"/>
  <c r="V163" i="4"/>
  <c r="W163" i="4" s="1"/>
  <c r="E163" i="4"/>
  <c r="X162" i="4"/>
  <c r="Y162" i="4" s="1"/>
  <c r="Z162" i="4" s="1"/>
  <c r="AA162" i="4" s="1"/>
  <c r="AB162" i="4" s="1"/>
  <c r="AC162" i="4" s="1"/>
  <c r="AD162" i="4" s="1"/>
  <c r="AE162" i="4" s="1"/>
  <c r="AF162" i="4" s="1"/>
  <c r="AG162" i="4" s="1"/>
  <c r="AH162" i="4" s="1"/>
  <c r="AI162" i="4" s="1"/>
  <c r="AJ162" i="4" s="1"/>
  <c r="AK162" i="4" s="1"/>
  <c r="AL162" i="4" s="1"/>
  <c r="AM162" i="4" s="1"/>
  <c r="AN162" i="4" s="1"/>
  <c r="AO162" i="4" s="1"/>
  <c r="AP162" i="4" s="1"/>
  <c r="AQ162" i="4" s="1"/>
  <c r="AR162" i="4" s="1"/>
  <c r="AS162" i="4" s="1"/>
  <c r="AT162" i="4" s="1"/>
  <c r="AU162" i="4" s="1"/>
  <c r="AV162" i="4" s="1"/>
  <c r="AW162" i="4" s="1"/>
  <c r="AX162" i="4" s="1"/>
  <c r="AY162" i="4" s="1"/>
  <c r="AZ162" i="4" s="1"/>
  <c r="BA162" i="4" s="1"/>
  <c r="BB162" i="4" s="1"/>
  <c r="BC162" i="4" s="1"/>
  <c r="BD162" i="4" s="1"/>
  <c r="BE162" i="4" s="1"/>
  <c r="BF162" i="4" s="1"/>
  <c r="BG162" i="4" s="1"/>
  <c r="BH162" i="4" s="1"/>
  <c r="BI162" i="4" s="1"/>
  <c r="BJ162" i="4" s="1"/>
  <c r="BK162" i="4" s="1"/>
  <c r="BL162" i="4" s="1"/>
  <c r="BM162" i="4" s="1"/>
  <c r="BN162" i="4" s="1"/>
  <c r="BO162" i="4" s="1"/>
  <c r="BP162" i="4" s="1"/>
  <c r="BQ162" i="4" s="1"/>
  <c r="BR162" i="4" s="1"/>
  <c r="BS162" i="4" s="1"/>
  <c r="BT162" i="4" s="1"/>
  <c r="BU162" i="4" s="1"/>
  <c r="BV162" i="4" s="1"/>
  <c r="BW162" i="4" s="1"/>
  <c r="BX162" i="4" s="1"/>
  <c r="BY162" i="4" s="1"/>
  <c r="BZ162" i="4" s="1"/>
  <c r="CA162" i="4" s="1"/>
  <c r="CB162" i="4" s="1"/>
  <c r="CC162" i="4" s="1"/>
  <c r="CD162" i="4" s="1"/>
  <c r="CE162" i="4" s="1"/>
  <c r="CF162" i="4" s="1"/>
  <c r="CG162" i="4" s="1"/>
  <c r="CH162" i="4" s="1"/>
  <c r="CI162" i="4" s="1"/>
  <c r="CJ162" i="4" s="1"/>
  <c r="CK162" i="4" s="1"/>
  <c r="CL162" i="4" s="1"/>
  <c r="CM162" i="4" s="1"/>
  <c r="CN162" i="4" s="1"/>
  <c r="CO162" i="4" s="1"/>
  <c r="CP162" i="4" s="1"/>
  <c r="CQ162" i="4" s="1"/>
  <c r="CR162" i="4" s="1"/>
  <c r="CS162" i="4" s="1"/>
  <c r="CT162" i="4" s="1"/>
  <c r="CU162" i="4" s="1"/>
  <c r="CV162" i="4" s="1"/>
  <c r="CW162" i="4" s="1"/>
  <c r="CX162" i="4" s="1"/>
  <c r="CY162" i="4" s="1"/>
  <c r="CZ162" i="4" s="1"/>
  <c r="DA162" i="4" s="1"/>
  <c r="DB162" i="4" s="1"/>
  <c r="DC162" i="4" s="1"/>
  <c r="DD162" i="4" s="1"/>
  <c r="DE162" i="4" s="1"/>
  <c r="DF162" i="4" s="1"/>
  <c r="DG162" i="4" s="1"/>
  <c r="DH162" i="4" s="1"/>
  <c r="DI162" i="4" s="1"/>
  <c r="DJ162" i="4" s="1"/>
  <c r="DK162" i="4" s="1"/>
  <c r="DL162" i="4" s="1"/>
  <c r="DM162" i="4" s="1"/>
  <c r="DN162" i="4" s="1"/>
  <c r="DO162" i="4" s="1"/>
  <c r="DP162" i="4" s="1"/>
  <c r="DQ162" i="4" s="1"/>
  <c r="DR162" i="4" s="1"/>
  <c r="DS162" i="4" s="1"/>
  <c r="DT162" i="4" s="1"/>
  <c r="DU162" i="4" s="1"/>
  <c r="DV162" i="4" s="1"/>
  <c r="DW162" i="4" s="1"/>
  <c r="DX162" i="4" s="1"/>
  <c r="DY162" i="4" s="1"/>
  <c r="DZ162" i="4" s="1"/>
  <c r="EA162" i="4" s="1"/>
  <c r="EB162" i="4" s="1"/>
  <c r="EC162" i="4" s="1"/>
  <c r="ED162" i="4" s="1"/>
  <c r="EE162" i="4" s="1"/>
  <c r="EF162" i="4" s="1"/>
  <c r="EG162" i="4" s="1"/>
  <c r="EH162" i="4" s="1"/>
  <c r="EI162" i="4" s="1"/>
  <c r="EJ162" i="4" s="1"/>
  <c r="EK162" i="4" s="1"/>
  <c r="EL162" i="4" s="1"/>
  <c r="EM162" i="4" s="1"/>
  <c r="EN162" i="4" s="1"/>
  <c r="EO162" i="4" s="1"/>
  <c r="EP162" i="4" s="1"/>
  <c r="EQ162" i="4" s="1"/>
  <c r="ER162" i="4" s="1"/>
  <c r="ES162" i="4" s="1"/>
  <c r="ET162" i="4" s="1"/>
  <c r="EU162" i="4" s="1"/>
  <c r="EV162" i="4" s="1"/>
  <c r="EW162" i="4" s="1"/>
  <c r="EX162" i="4" s="1"/>
  <c r="EY162" i="4" s="1"/>
  <c r="EZ162" i="4" s="1"/>
  <c r="FA162" i="4" s="1"/>
  <c r="FB162" i="4" s="1"/>
  <c r="FC162" i="4" s="1"/>
  <c r="FD162" i="4" s="1"/>
  <c r="FE162" i="4" s="1"/>
  <c r="FF162" i="4" s="1"/>
  <c r="FG162" i="4" s="1"/>
  <c r="FH162" i="4" s="1"/>
  <c r="FI162" i="4" s="1"/>
  <c r="FJ162" i="4" s="1"/>
  <c r="FK162" i="4" s="1"/>
  <c r="FL162" i="4" s="1"/>
  <c r="FM162" i="4" s="1"/>
  <c r="FN162" i="4" s="1"/>
  <c r="FO162" i="4" s="1"/>
  <c r="FP162" i="4" s="1"/>
  <c r="FQ162" i="4" s="1"/>
  <c r="FR162" i="4" s="1"/>
  <c r="FS162" i="4" s="1"/>
  <c r="FT162" i="4" s="1"/>
  <c r="FU162" i="4" s="1"/>
  <c r="FV162" i="4" s="1"/>
  <c r="FW162" i="4" s="1"/>
  <c r="FX162" i="4" s="1"/>
  <c r="FY162" i="4" s="1"/>
  <c r="FZ162" i="4" s="1"/>
  <c r="GA162" i="4" s="1"/>
  <c r="GB162" i="4" s="1"/>
  <c r="GC162" i="4" s="1"/>
  <c r="GD162" i="4" s="1"/>
  <c r="GE162" i="4" s="1"/>
  <c r="GF162" i="4" s="1"/>
  <c r="GG162" i="4" s="1"/>
  <c r="GH162" i="4" s="1"/>
  <c r="GI162" i="4" s="1"/>
  <c r="GJ162" i="4" s="1"/>
  <c r="GK162" i="4" s="1"/>
  <c r="GL162" i="4" s="1"/>
  <c r="GM162" i="4" s="1"/>
  <c r="GN162" i="4" s="1"/>
  <c r="GO162" i="4" s="1"/>
  <c r="GP162" i="4" s="1"/>
  <c r="GQ162" i="4" s="1"/>
  <c r="GR162" i="4" s="1"/>
  <c r="GS162" i="4" s="1"/>
  <c r="GT162" i="4" s="1"/>
  <c r="GU162" i="4" s="1"/>
  <c r="GV162" i="4" s="1"/>
  <c r="GW162" i="4" s="1"/>
  <c r="GX162" i="4" s="1"/>
  <c r="GY162" i="4" s="1"/>
  <c r="GZ162" i="4" s="1"/>
  <c r="HA162" i="4" s="1"/>
  <c r="HB162" i="4" s="1"/>
  <c r="HC162" i="4" s="1"/>
  <c r="HD162" i="4" s="1"/>
  <c r="HE162" i="4" s="1"/>
  <c r="HF162" i="4" s="1"/>
  <c r="HG162" i="4" s="1"/>
  <c r="HH162" i="4" s="1"/>
  <c r="HI162" i="4" s="1"/>
  <c r="HJ162" i="4" s="1"/>
  <c r="HK162" i="4" s="1"/>
  <c r="HL162" i="4" s="1"/>
  <c r="HM162" i="4" s="1"/>
  <c r="HN162" i="4" s="1"/>
  <c r="HO162" i="4" s="1"/>
  <c r="HP162" i="4" s="1"/>
  <c r="HQ162" i="4" s="1"/>
  <c r="HR162" i="4" s="1"/>
  <c r="HS162" i="4" s="1"/>
  <c r="HT162" i="4" s="1"/>
  <c r="HU162" i="4" s="1"/>
  <c r="HV162" i="4" s="1"/>
  <c r="HW162" i="4" s="1"/>
  <c r="HX162" i="4" s="1"/>
  <c r="HY162" i="4" s="1"/>
  <c r="HZ162" i="4" s="1"/>
  <c r="IA162" i="4" s="1"/>
  <c r="IB162" i="4" s="1"/>
  <c r="IC162" i="4" s="1"/>
  <c r="ID162" i="4" s="1"/>
  <c r="IE162" i="4" s="1"/>
  <c r="IF162" i="4" s="1"/>
  <c r="IG162" i="4" s="1"/>
  <c r="IH162" i="4" s="1"/>
  <c r="II162" i="4" s="1"/>
  <c r="IJ162" i="4" s="1"/>
  <c r="IK162" i="4" s="1"/>
  <c r="IL162" i="4" s="1"/>
  <c r="IM162" i="4" s="1"/>
  <c r="IN162" i="4" s="1"/>
  <c r="IO162" i="4" s="1"/>
  <c r="IP162" i="4" s="1"/>
  <c r="IQ162" i="4" s="1"/>
  <c r="IR162" i="4" s="1"/>
  <c r="IS162" i="4" s="1"/>
  <c r="IT162" i="4" s="1"/>
  <c r="IU162" i="4" s="1"/>
  <c r="IV162" i="4" s="1"/>
  <c r="IW162" i="4" s="1"/>
  <c r="IX162" i="4" s="1"/>
  <c r="IY162" i="4" s="1"/>
  <c r="IZ162" i="4" s="1"/>
  <c r="JA162" i="4" s="1"/>
  <c r="JB162" i="4" s="1"/>
  <c r="JC162" i="4" s="1"/>
  <c r="JD162" i="4" s="1"/>
  <c r="JE162" i="4" s="1"/>
  <c r="JF162" i="4" s="1"/>
  <c r="JG162" i="4" s="1"/>
  <c r="JH162" i="4" s="1"/>
  <c r="JI162" i="4" s="1"/>
  <c r="JJ162" i="4" s="1"/>
  <c r="JK162" i="4" s="1"/>
  <c r="JL162" i="4" s="1"/>
  <c r="JM162" i="4" s="1"/>
  <c r="JN162" i="4" s="1"/>
  <c r="JO162" i="4" s="1"/>
  <c r="JP162" i="4" s="1"/>
  <c r="JQ162" i="4" s="1"/>
  <c r="JR162" i="4" s="1"/>
  <c r="JS162" i="4" s="1"/>
  <c r="JT162" i="4" s="1"/>
  <c r="JU162" i="4" s="1"/>
  <c r="JV162" i="4" s="1"/>
  <c r="JW162" i="4" s="1"/>
  <c r="JX162" i="4" s="1"/>
  <c r="JY162" i="4" s="1"/>
  <c r="JZ162" i="4" s="1"/>
  <c r="KA162" i="4" s="1"/>
  <c r="KB162" i="4" s="1"/>
  <c r="KC162" i="4" s="1"/>
  <c r="KD162" i="4" s="1"/>
  <c r="KE162" i="4" s="1"/>
  <c r="KF162" i="4" s="1"/>
  <c r="KG162" i="4" s="1"/>
  <c r="KH162" i="4" s="1"/>
  <c r="KI162" i="4" s="1"/>
  <c r="KJ162" i="4" s="1"/>
  <c r="KK162" i="4" s="1"/>
  <c r="KL162" i="4" s="1"/>
  <c r="KM162" i="4" s="1"/>
  <c r="KN162" i="4" s="1"/>
  <c r="KO162" i="4" s="1"/>
  <c r="KP162" i="4" s="1"/>
  <c r="KQ162" i="4" s="1"/>
  <c r="KR162" i="4" s="1"/>
  <c r="KS162" i="4" s="1"/>
  <c r="KT162" i="4" s="1"/>
  <c r="KU162" i="4" s="1"/>
  <c r="KV162" i="4" s="1"/>
  <c r="V162" i="4"/>
  <c r="W162" i="4" s="1"/>
  <c r="E162" i="4"/>
  <c r="V161" i="4"/>
  <c r="W161" i="4" s="1"/>
  <c r="X161" i="4" s="1"/>
  <c r="Y161" i="4" s="1"/>
  <c r="Z161" i="4" s="1"/>
  <c r="AA161" i="4" s="1"/>
  <c r="AB161" i="4" s="1"/>
  <c r="AC161" i="4" s="1"/>
  <c r="AD161" i="4" s="1"/>
  <c r="AE161" i="4" s="1"/>
  <c r="AF161" i="4" s="1"/>
  <c r="AG161" i="4" s="1"/>
  <c r="AH161" i="4" s="1"/>
  <c r="AI161" i="4" s="1"/>
  <c r="AJ161" i="4" s="1"/>
  <c r="AK161" i="4" s="1"/>
  <c r="AL161" i="4" s="1"/>
  <c r="AM161" i="4" s="1"/>
  <c r="AN161" i="4" s="1"/>
  <c r="AO161" i="4" s="1"/>
  <c r="AP161" i="4" s="1"/>
  <c r="AQ161" i="4" s="1"/>
  <c r="AR161" i="4" s="1"/>
  <c r="AS161" i="4" s="1"/>
  <c r="AT161" i="4" s="1"/>
  <c r="AU161" i="4" s="1"/>
  <c r="AV161" i="4" s="1"/>
  <c r="AW161" i="4" s="1"/>
  <c r="AX161" i="4" s="1"/>
  <c r="AY161" i="4" s="1"/>
  <c r="AZ161" i="4" s="1"/>
  <c r="BA161" i="4" s="1"/>
  <c r="BB161" i="4" s="1"/>
  <c r="BC161" i="4" s="1"/>
  <c r="BD161" i="4" s="1"/>
  <c r="BE161" i="4" s="1"/>
  <c r="BF161" i="4" s="1"/>
  <c r="BG161" i="4" s="1"/>
  <c r="BH161" i="4" s="1"/>
  <c r="BI161" i="4" s="1"/>
  <c r="BJ161" i="4" s="1"/>
  <c r="BK161" i="4" s="1"/>
  <c r="BL161" i="4" s="1"/>
  <c r="BM161" i="4" s="1"/>
  <c r="BN161" i="4" s="1"/>
  <c r="BO161" i="4" s="1"/>
  <c r="BP161" i="4" s="1"/>
  <c r="BQ161" i="4" s="1"/>
  <c r="BR161" i="4" s="1"/>
  <c r="BS161" i="4" s="1"/>
  <c r="BT161" i="4" s="1"/>
  <c r="BU161" i="4" s="1"/>
  <c r="BV161" i="4" s="1"/>
  <c r="BW161" i="4" s="1"/>
  <c r="BX161" i="4" s="1"/>
  <c r="BY161" i="4" s="1"/>
  <c r="BZ161" i="4" s="1"/>
  <c r="CA161" i="4" s="1"/>
  <c r="CB161" i="4" s="1"/>
  <c r="CC161" i="4" s="1"/>
  <c r="CD161" i="4" s="1"/>
  <c r="CE161" i="4" s="1"/>
  <c r="CF161" i="4" s="1"/>
  <c r="CG161" i="4" s="1"/>
  <c r="CH161" i="4" s="1"/>
  <c r="CI161" i="4" s="1"/>
  <c r="CJ161" i="4" s="1"/>
  <c r="CK161" i="4" s="1"/>
  <c r="CL161" i="4" s="1"/>
  <c r="CM161" i="4" s="1"/>
  <c r="CN161" i="4" s="1"/>
  <c r="CO161" i="4" s="1"/>
  <c r="CP161" i="4" s="1"/>
  <c r="CQ161" i="4" s="1"/>
  <c r="CR161" i="4" s="1"/>
  <c r="CS161" i="4" s="1"/>
  <c r="CT161" i="4" s="1"/>
  <c r="CU161" i="4" s="1"/>
  <c r="CV161" i="4" s="1"/>
  <c r="CW161" i="4" s="1"/>
  <c r="CX161" i="4" s="1"/>
  <c r="CY161" i="4" s="1"/>
  <c r="CZ161" i="4" s="1"/>
  <c r="DA161" i="4" s="1"/>
  <c r="DB161" i="4" s="1"/>
  <c r="DC161" i="4" s="1"/>
  <c r="DD161" i="4" s="1"/>
  <c r="DE161" i="4" s="1"/>
  <c r="DF161" i="4" s="1"/>
  <c r="DG161" i="4" s="1"/>
  <c r="DH161" i="4" s="1"/>
  <c r="DI161" i="4" s="1"/>
  <c r="DJ161" i="4" s="1"/>
  <c r="DK161" i="4" s="1"/>
  <c r="DL161" i="4" s="1"/>
  <c r="DM161" i="4" s="1"/>
  <c r="DN161" i="4" s="1"/>
  <c r="DO161" i="4" s="1"/>
  <c r="DP161" i="4" s="1"/>
  <c r="DQ161" i="4" s="1"/>
  <c r="DR161" i="4" s="1"/>
  <c r="DS161" i="4" s="1"/>
  <c r="DT161" i="4" s="1"/>
  <c r="DU161" i="4" s="1"/>
  <c r="DV161" i="4" s="1"/>
  <c r="DW161" i="4" s="1"/>
  <c r="DX161" i="4" s="1"/>
  <c r="DY161" i="4" s="1"/>
  <c r="DZ161" i="4" s="1"/>
  <c r="EA161" i="4" s="1"/>
  <c r="EB161" i="4" s="1"/>
  <c r="EC161" i="4" s="1"/>
  <c r="ED161" i="4" s="1"/>
  <c r="EE161" i="4" s="1"/>
  <c r="EF161" i="4" s="1"/>
  <c r="EG161" i="4" s="1"/>
  <c r="EH161" i="4" s="1"/>
  <c r="EI161" i="4" s="1"/>
  <c r="EJ161" i="4" s="1"/>
  <c r="EK161" i="4" s="1"/>
  <c r="EL161" i="4" s="1"/>
  <c r="EM161" i="4" s="1"/>
  <c r="EN161" i="4" s="1"/>
  <c r="EO161" i="4" s="1"/>
  <c r="EP161" i="4" s="1"/>
  <c r="EQ161" i="4" s="1"/>
  <c r="ER161" i="4" s="1"/>
  <c r="ES161" i="4" s="1"/>
  <c r="ET161" i="4" s="1"/>
  <c r="EU161" i="4" s="1"/>
  <c r="EV161" i="4" s="1"/>
  <c r="EW161" i="4" s="1"/>
  <c r="EX161" i="4" s="1"/>
  <c r="EY161" i="4" s="1"/>
  <c r="EZ161" i="4" s="1"/>
  <c r="FA161" i="4" s="1"/>
  <c r="FB161" i="4" s="1"/>
  <c r="FC161" i="4" s="1"/>
  <c r="FD161" i="4" s="1"/>
  <c r="FE161" i="4" s="1"/>
  <c r="FF161" i="4" s="1"/>
  <c r="FG161" i="4" s="1"/>
  <c r="FH161" i="4" s="1"/>
  <c r="FI161" i="4" s="1"/>
  <c r="FJ161" i="4" s="1"/>
  <c r="FK161" i="4" s="1"/>
  <c r="FL161" i="4" s="1"/>
  <c r="FM161" i="4" s="1"/>
  <c r="FN161" i="4" s="1"/>
  <c r="FO161" i="4" s="1"/>
  <c r="FP161" i="4" s="1"/>
  <c r="FQ161" i="4" s="1"/>
  <c r="FR161" i="4" s="1"/>
  <c r="FS161" i="4" s="1"/>
  <c r="FT161" i="4" s="1"/>
  <c r="FU161" i="4" s="1"/>
  <c r="FV161" i="4" s="1"/>
  <c r="FW161" i="4" s="1"/>
  <c r="FX161" i="4" s="1"/>
  <c r="FY161" i="4" s="1"/>
  <c r="FZ161" i="4" s="1"/>
  <c r="GA161" i="4" s="1"/>
  <c r="GB161" i="4" s="1"/>
  <c r="GC161" i="4" s="1"/>
  <c r="GD161" i="4" s="1"/>
  <c r="GE161" i="4" s="1"/>
  <c r="GF161" i="4" s="1"/>
  <c r="GG161" i="4" s="1"/>
  <c r="GH161" i="4" s="1"/>
  <c r="GI161" i="4" s="1"/>
  <c r="GJ161" i="4" s="1"/>
  <c r="GK161" i="4" s="1"/>
  <c r="GL161" i="4" s="1"/>
  <c r="GM161" i="4" s="1"/>
  <c r="GN161" i="4" s="1"/>
  <c r="GO161" i="4" s="1"/>
  <c r="GP161" i="4" s="1"/>
  <c r="GQ161" i="4" s="1"/>
  <c r="GR161" i="4" s="1"/>
  <c r="GS161" i="4" s="1"/>
  <c r="GT161" i="4" s="1"/>
  <c r="GU161" i="4" s="1"/>
  <c r="GV161" i="4" s="1"/>
  <c r="GW161" i="4" s="1"/>
  <c r="GX161" i="4" s="1"/>
  <c r="GY161" i="4" s="1"/>
  <c r="GZ161" i="4" s="1"/>
  <c r="HA161" i="4" s="1"/>
  <c r="HB161" i="4" s="1"/>
  <c r="HC161" i="4" s="1"/>
  <c r="HD161" i="4" s="1"/>
  <c r="HE161" i="4" s="1"/>
  <c r="HF161" i="4" s="1"/>
  <c r="HG161" i="4" s="1"/>
  <c r="HH161" i="4" s="1"/>
  <c r="HI161" i="4" s="1"/>
  <c r="HJ161" i="4" s="1"/>
  <c r="HK161" i="4" s="1"/>
  <c r="HL161" i="4" s="1"/>
  <c r="HM161" i="4" s="1"/>
  <c r="HN161" i="4" s="1"/>
  <c r="HO161" i="4" s="1"/>
  <c r="HP161" i="4" s="1"/>
  <c r="HQ161" i="4" s="1"/>
  <c r="HR161" i="4" s="1"/>
  <c r="HS161" i="4" s="1"/>
  <c r="HT161" i="4" s="1"/>
  <c r="HU161" i="4" s="1"/>
  <c r="HV161" i="4" s="1"/>
  <c r="HW161" i="4" s="1"/>
  <c r="HX161" i="4" s="1"/>
  <c r="HY161" i="4" s="1"/>
  <c r="HZ161" i="4" s="1"/>
  <c r="IA161" i="4" s="1"/>
  <c r="IB161" i="4" s="1"/>
  <c r="IC161" i="4" s="1"/>
  <c r="ID161" i="4" s="1"/>
  <c r="IE161" i="4" s="1"/>
  <c r="IF161" i="4" s="1"/>
  <c r="IG161" i="4" s="1"/>
  <c r="IH161" i="4" s="1"/>
  <c r="II161" i="4" s="1"/>
  <c r="IJ161" i="4" s="1"/>
  <c r="IK161" i="4" s="1"/>
  <c r="IL161" i="4" s="1"/>
  <c r="IM161" i="4" s="1"/>
  <c r="IN161" i="4" s="1"/>
  <c r="IO161" i="4" s="1"/>
  <c r="IP161" i="4" s="1"/>
  <c r="IQ161" i="4" s="1"/>
  <c r="IR161" i="4" s="1"/>
  <c r="IS161" i="4" s="1"/>
  <c r="IT161" i="4" s="1"/>
  <c r="IU161" i="4" s="1"/>
  <c r="IV161" i="4" s="1"/>
  <c r="IW161" i="4" s="1"/>
  <c r="IX161" i="4" s="1"/>
  <c r="IY161" i="4" s="1"/>
  <c r="IZ161" i="4" s="1"/>
  <c r="JA161" i="4" s="1"/>
  <c r="JB161" i="4" s="1"/>
  <c r="JC161" i="4" s="1"/>
  <c r="JD161" i="4" s="1"/>
  <c r="JE161" i="4" s="1"/>
  <c r="JF161" i="4" s="1"/>
  <c r="JG161" i="4" s="1"/>
  <c r="JH161" i="4" s="1"/>
  <c r="JI161" i="4" s="1"/>
  <c r="JJ161" i="4" s="1"/>
  <c r="JK161" i="4" s="1"/>
  <c r="JL161" i="4" s="1"/>
  <c r="JM161" i="4" s="1"/>
  <c r="JN161" i="4" s="1"/>
  <c r="JO161" i="4" s="1"/>
  <c r="JP161" i="4" s="1"/>
  <c r="JQ161" i="4" s="1"/>
  <c r="JR161" i="4" s="1"/>
  <c r="JS161" i="4" s="1"/>
  <c r="JT161" i="4" s="1"/>
  <c r="JU161" i="4" s="1"/>
  <c r="JV161" i="4" s="1"/>
  <c r="JW161" i="4" s="1"/>
  <c r="JX161" i="4" s="1"/>
  <c r="JY161" i="4" s="1"/>
  <c r="JZ161" i="4" s="1"/>
  <c r="KA161" i="4" s="1"/>
  <c r="KB161" i="4" s="1"/>
  <c r="KC161" i="4" s="1"/>
  <c r="KD161" i="4" s="1"/>
  <c r="KE161" i="4" s="1"/>
  <c r="KF161" i="4" s="1"/>
  <c r="KG161" i="4" s="1"/>
  <c r="KH161" i="4" s="1"/>
  <c r="KI161" i="4" s="1"/>
  <c r="KJ161" i="4" s="1"/>
  <c r="KK161" i="4" s="1"/>
  <c r="KL161" i="4" s="1"/>
  <c r="KM161" i="4" s="1"/>
  <c r="KN161" i="4" s="1"/>
  <c r="KO161" i="4" s="1"/>
  <c r="KP161" i="4" s="1"/>
  <c r="KQ161" i="4" s="1"/>
  <c r="KR161" i="4" s="1"/>
  <c r="KS161" i="4" s="1"/>
  <c r="KT161" i="4" s="1"/>
  <c r="KU161" i="4" s="1"/>
  <c r="KV161" i="4" s="1"/>
  <c r="E161" i="4"/>
  <c r="V160" i="4"/>
  <c r="W160" i="4" s="1"/>
  <c r="X160" i="4" s="1"/>
  <c r="Y160" i="4" s="1"/>
  <c r="Z160" i="4" s="1"/>
  <c r="AA160" i="4" s="1"/>
  <c r="AB160" i="4" s="1"/>
  <c r="AC160" i="4" s="1"/>
  <c r="AD160" i="4" s="1"/>
  <c r="AE160" i="4" s="1"/>
  <c r="AF160" i="4" s="1"/>
  <c r="AG160" i="4" s="1"/>
  <c r="AH160" i="4" s="1"/>
  <c r="AI160" i="4" s="1"/>
  <c r="AJ160" i="4" s="1"/>
  <c r="AK160" i="4" s="1"/>
  <c r="AL160" i="4" s="1"/>
  <c r="AM160" i="4" s="1"/>
  <c r="AN160" i="4" s="1"/>
  <c r="AO160" i="4" s="1"/>
  <c r="AP160" i="4" s="1"/>
  <c r="AQ160" i="4" s="1"/>
  <c r="AR160" i="4" s="1"/>
  <c r="AS160" i="4" s="1"/>
  <c r="AT160" i="4" s="1"/>
  <c r="AU160" i="4" s="1"/>
  <c r="AV160" i="4" s="1"/>
  <c r="AW160" i="4" s="1"/>
  <c r="AX160" i="4" s="1"/>
  <c r="AY160" i="4" s="1"/>
  <c r="AZ160" i="4" s="1"/>
  <c r="BA160" i="4" s="1"/>
  <c r="BB160" i="4" s="1"/>
  <c r="BC160" i="4" s="1"/>
  <c r="BD160" i="4" s="1"/>
  <c r="BE160" i="4" s="1"/>
  <c r="BF160" i="4" s="1"/>
  <c r="BG160" i="4" s="1"/>
  <c r="BH160" i="4" s="1"/>
  <c r="BI160" i="4" s="1"/>
  <c r="BJ160" i="4" s="1"/>
  <c r="BK160" i="4" s="1"/>
  <c r="BL160" i="4" s="1"/>
  <c r="BM160" i="4" s="1"/>
  <c r="BN160" i="4" s="1"/>
  <c r="BO160" i="4" s="1"/>
  <c r="BP160" i="4" s="1"/>
  <c r="BQ160" i="4" s="1"/>
  <c r="BR160" i="4" s="1"/>
  <c r="BS160" i="4" s="1"/>
  <c r="BT160" i="4" s="1"/>
  <c r="BU160" i="4" s="1"/>
  <c r="BV160" i="4" s="1"/>
  <c r="BW160" i="4" s="1"/>
  <c r="BX160" i="4" s="1"/>
  <c r="BY160" i="4" s="1"/>
  <c r="BZ160" i="4" s="1"/>
  <c r="CA160" i="4" s="1"/>
  <c r="CB160" i="4" s="1"/>
  <c r="CC160" i="4" s="1"/>
  <c r="CD160" i="4" s="1"/>
  <c r="CE160" i="4" s="1"/>
  <c r="CF160" i="4" s="1"/>
  <c r="CG160" i="4" s="1"/>
  <c r="CH160" i="4" s="1"/>
  <c r="CI160" i="4" s="1"/>
  <c r="CJ160" i="4" s="1"/>
  <c r="CK160" i="4" s="1"/>
  <c r="CL160" i="4" s="1"/>
  <c r="CM160" i="4" s="1"/>
  <c r="CN160" i="4" s="1"/>
  <c r="CO160" i="4" s="1"/>
  <c r="CP160" i="4" s="1"/>
  <c r="CQ160" i="4" s="1"/>
  <c r="CR160" i="4" s="1"/>
  <c r="CS160" i="4" s="1"/>
  <c r="CT160" i="4" s="1"/>
  <c r="CU160" i="4" s="1"/>
  <c r="CV160" i="4" s="1"/>
  <c r="CW160" i="4" s="1"/>
  <c r="CX160" i="4" s="1"/>
  <c r="CY160" i="4" s="1"/>
  <c r="CZ160" i="4" s="1"/>
  <c r="DA160" i="4" s="1"/>
  <c r="DB160" i="4" s="1"/>
  <c r="DC160" i="4" s="1"/>
  <c r="DD160" i="4" s="1"/>
  <c r="DE160" i="4" s="1"/>
  <c r="DF160" i="4" s="1"/>
  <c r="DG160" i="4" s="1"/>
  <c r="DH160" i="4" s="1"/>
  <c r="DI160" i="4" s="1"/>
  <c r="DJ160" i="4" s="1"/>
  <c r="DK160" i="4" s="1"/>
  <c r="DL160" i="4" s="1"/>
  <c r="DM160" i="4" s="1"/>
  <c r="DN160" i="4" s="1"/>
  <c r="DO160" i="4" s="1"/>
  <c r="DP160" i="4" s="1"/>
  <c r="DQ160" i="4" s="1"/>
  <c r="DR160" i="4" s="1"/>
  <c r="DS160" i="4" s="1"/>
  <c r="DT160" i="4" s="1"/>
  <c r="DU160" i="4" s="1"/>
  <c r="DV160" i="4" s="1"/>
  <c r="DW160" i="4" s="1"/>
  <c r="DX160" i="4" s="1"/>
  <c r="DY160" i="4" s="1"/>
  <c r="DZ160" i="4" s="1"/>
  <c r="EA160" i="4" s="1"/>
  <c r="EB160" i="4" s="1"/>
  <c r="EC160" i="4" s="1"/>
  <c r="ED160" i="4" s="1"/>
  <c r="EE160" i="4" s="1"/>
  <c r="EF160" i="4" s="1"/>
  <c r="EG160" i="4" s="1"/>
  <c r="EH160" i="4" s="1"/>
  <c r="EI160" i="4" s="1"/>
  <c r="EJ160" i="4" s="1"/>
  <c r="EK160" i="4" s="1"/>
  <c r="EL160" i="4" s="1"/>
  <c r="EM160" i="4" s="1"/>
  <c r="EN160" i="4" s="1"/>
  <c r="EO160" i="4" s="1"/>
  <c r="EP160" i="4" s="1"/>
  <c r="EQ160" i="4" s="1"/>
  <c r="ER160" i="4" s="1"/>
  <c r="ES160" i="4" s="1"/>
  <c r="ET160" i="4" s="1"/>
  <c r="EU160" i="4" s="1"/>
  <c r="EV160" i="4" s="1"/>
  <c r="EW160" i="4" s="1"/>
  <c r="EX160" i="4" s="1"/>
  <c r="EY160" i="4" s="1"/>
  <c r="EZ160" i="4" s="1"/>
  <c r="FA160" i="4" s="1"/>
  <c r="FB160" i="4" s="1"/>
  <c r="FC160" i="4" s="1"/>
  <c r="FD160" i="4" s="1"/>
  <c r="FE160" i="4" s="1"/>
  <c r="FF160" i="4" s="1"/>
  <c r="FG160" i="4" s="1"/>
  <c r="FH160" i="4" s="1"/>
  <c r="FI160" i="4" s="1"/>
  <c r="FJ160" i="4" s="1"/>
  <c r="FK160" i="4" s="1"/>
  <c r="FL160" i="4" s="1"/>
  <c r="FM160" i="4" s="1"/>
  <c r="FN160" i="4" s="1"/>
  <c r="FO160" i="4" s="1"/>
  <c r="FP160" i="4" s="1"/>
  <c r="FQ160" i="4" s="1"/>
  <c r="FR160" i="4" s="1"/>
  <c r="FS160" i="4" s="1"/>
  <c r="FT160" i="4" s="1"/>
  <c r="FU160" i="4" s="1"/>
  <c r="FV160" i="4" s="1"/>
  <c r="FW160" i="4" s="1"/>
  <c r="FX160" i="4" s="1"/>
  <c r="FY160" i="4" s="1"/>
  <c r="FZ160" i="4" s="1"/>
  <c r="GA160" i="4" s="1"/>
  <c r="GB160" i="4" s="1"/>
  <c r="GC160" i="4" s="1"/>
  <c r="GD160" i="4" s="1"/>
  <c r="GE160" i="4" s="1"/>
  <c r="GF160" i="4" s="1"/>
  <c r="GG160" i="4" s="1"/>
  <c r="GH160" i="4" s="1"/>
  <c r="GI160" i="4" s="1"/>
  <c r="GJ160" i="4" s="1"/>
  <c r="GK160" i="4" s="1"/>
  <c r="GL160" i="4" s="1"/>
  <c r="GM160" i="4" s="1"/>
  <c r="GN160" i="4" s="1"/>
  <c r="GO160" i="4" s="1"/>
  <c r="GP160" i="4" s="1"/>
  <c r="GQ160" i="4" s="1"/>
  <c r="GR160" i="4" s="1"/>
  <c r="GS160" i="4" s="1"/>
  <c r="GT160" i="4" s="1"/>
  <c r="GU160" i="4" s="1"/>
  <c r="GV160" i="4" s="1"/>
  <c r="GW160" i="4" s="1"/>
  <c r="GX160" i="4" s="1"/>
  <c r="GY160" i="4" s="1"/>
  <c r="GZ160" i="4" s="1"/>
  <c r="HA160" i="4" s="1"/>
  <c r="HB160" i="4" s="1"/>
  <c r="HC160" i="4" s="1"/>
  <c r="HD160" i="4" s="1"/>
  <c r="HE160" i="4" s="1"/>
  <c r="HF160" i="4" s="1"/>
  <c r="HG160" i="4" s="1"/>
  <c r="HH160" i="4" s="1"/>
  <c r="HI160" i="4" s="1"/>
  <c r="HJ160" i="4" s="1"/>
  <c r="HK160" i="4" s="1"/>
  <c r="HL160" i="4" s="1"/>
  <c r="HM160" i="4" s="1"/>
  <c r="HN160" i="4" s="1"/>
  <c r="HO160" i="4" s="1"/>
  <c r="HP160" i="4" s="1"/>
  <c r="HQ160" i="4" s="1"/>
  <c r="HR160" i="4" s="1"/>
  <c r="HS160" i="4" s="1"/>
  <c r="HT160" i="4" s="1"/>
  <c r="HU160" i="4" s="1"/>
  <c r="HV160" i="4" s="1"/>
  <c r="HW160" i="4" s="1"/>
  <c r="HX160" i="4" s="1"/>
  <c r="HY160" i="4" s="1"/>
  <c r="HZ160" i="4" s="1"/>
  <c r="IA160" i="4" s="1"/>
  <c r="IB160" i="4" s="1"/>
  <c r="IC160" i="4" s="1"/>
  <c r="ID160" i="4" s="1"/>
  <c r="IE160" i="4" s="1"/>
  <c r="IF160" i="4" s="1"/>
  <c r="IG160" i="4" s="1"/>
  <c r="IH160" i="4" s="1"/>
  <c r="II160" i="4" s="1"/>
  <c r="IJ160" i="4" s="1"/>
  <c r="IK160" i="4" s="1"/>
  <c r="IL160" i="4" s="1"/>
  <c r="IM160" i="4" s="1"/>
  <c r="IN160" i="4" s="1"/>
  <c r="IO160" i="4" s="1"/>
  <c r="IP160" i="4" s="1"/>
  <c r="IQ160" i="4" s="1"/>
  <c r="IR160" i="4" s="1"/>
  <c r="IS160" i="4" s="1"/>
  <c r="IT160" i="4" s="1"/>
  <c r="IU160" i="4" s="1"/>
  <c r="IV160" i="4" s="1"/>
  <c r="IW160" i="4" s="1"/>
  <c r="IX160" i="4" s="1"/>
  <c r="IY160" i="4" s="1"/>
  <c r="IZ160" i="4" s="1"/>
  <c r="JA160" i="4" s="1"/>
  <c r="JB160" i="4" s="1"/>
  <c r="JC160" i="4" s="1"/>
  <c r="JD160" i="4" s="1"/>
  <c r="JE160" i="4" s="1"/>
  <c r="JF160" i="4" s="1"/>
  <c r="JG160" i="4" s="1"/>
  <c r="JH160" i="4" s="1"/>
  <c r="JI160" i="4" s="1"/>
  <c r="JJ160" i="4" s="1"/>
  <c r="JK160" i="4" s="1"/>
  <c r="JL160" i="4" s="1"/>
  <c r="JM160" i="4" s="1"/>
  <c r="JN160" i="4" s="1"/>
  <c r="JO160" i="4" s="1"/>
  <c r="JP160" i="4" s="1"/>
  <c r="JQ160" i="4" s="1"/>
  <c r="JR160" i="4" s="1"/>
  <c r="JS160" i="4" s="1"/>
  <c r="JT160" i="4" s="1"/>
  <c r="JU160" i="4" s="1"/>
  <c r="JV160" i="4" s="1"/>
  <c r="JW160" i="4" s="1"/>
  <c r="JX160" i="4" s="1"/>
  <c r="JY160" i="4" s="1"/>
  <c r="JZ160" i="4" s="1"/>
  <c r="KA160" i="4" s="1"/>
  <c r="KB160" i="4" s="1"/>
  <c r="KC160" i="4" s="1"/>
  <c r="KD160" i="4" s="1"/>
  <c r="KE160" i="4" s="1"/>
  <c r="KF160" i="4" s="1"/>
  <c r="KG160" i="4" s="1"/>
  <c r="KH160" i="4" s="1"/>
  <c r="KI160" i="4" s="1"/>
  <c r="KJ160" i="4" s="1"/>
  <c r="KK160" i="4" s="1"/>
  <c r="KL160" i="4" s="1"/>
  <c r="KM160" i="4" s="1"/>
  <c r="KN160" i="4" s="1"/>
  <c r="KO160" i="4" s="1"/>
  <c r="KP160" i="4" s="1"/>
  <c r="KQ160" i="4" s="1"/>
  <c r="KR160" i="4" s="1"/>
  <c r="KS160" i="4" s="1"/>
  <c r="KT160" i="4" s="1"/>
  <c r="KU160" i="4" s="1"/>
  <c r="KV160" i="4" s="1"/>
  <c r="E160" i="4"/>
  <c r="X159" i="4"/>
  <c r="Y159" i="4" s="1"/>
  <c r="Z159" i="4" s="1"/>
  <c r="AA159" i="4" s="1"/>
  <c r="AB159" i="4" s="1"/>
  <c r="AC159" i="4" s="1"/>
  <c r="AD159" i="4" s="1"/>
  <c r="AE159" i="4" s="1"/>
  <c r="AF159" i="4" s="1"/>
  <c r="AG159" i="4" s="1"/>
  <c r="AH159" i="4" s="1"/>
  <c r="AI159" i="4" s="1"/>
  <c r="AJ159" i="4" s="1"/>
  <c r="AK159" i="4" s="1"/>
  <c r="AL159" i="4" s="1"/>
  <c r="AM159" i="4" s="1"/>
  <c r="AN159" i="4" s="1"/>
  <c r="AO159" i="4" s="1"/>
  <c r="AP159" i="4" s="1"/>
  <c r="AQ159" i="4" s="1"/>
  <c r="AR159" i="4" s="1"/>
  <c r="AS159" i="4" s="1"/>
  <c r="AT159" i="4" s="1"/>
  <c r="AU159" i="4" s="1"/>
  <c r="AV159" i="4" s="1"/>
  <c r="AW159" i="4" s="1"/>
  <c r="AX159" i="4" s="1"/>
  <c r="AY159" i="4" s="1"/>
  <c r="AZ159" i="4" s="1"/>
  <c r="BA159" i="4" s="1"/>
  <c r="BB159" i="4" s="1"/>
  <c r="BC159" i="4" s="1"/>
  <c r="BD159" i="4" s="1"/>
  <c r="BE159" i="4" s="1"/>
  <c r="BF159" i="4" s="1"/>
  <c r="BG159" i="4" s="1"/>
  <c r="BH159" i="4" s="1"/>
  <c r="BI159" i="4" s="1"/>
  <c r="BJ159" i="4" s="1"/>
  <c r="BK159" i="4" s="1"/>
  <c r="BL159" i="4" s="1"/>
  <c r="BM159" i="4" s="1"/>
  <c r="BN159" i="4" s="1"/>
  <c r="BO159" i="4" s="1"/>
  <c r="BP159" i="4" s="1"/>
  <c r="BQ159" i="4" s="1"/>
  <c r="BR159" i="4" s="1"/>
  <c r="BS159" i="4" s="1"/>
  <c r="BT159" i="4" s="1"/>
  <c r="BU159" i="4" s="1"/>
  <c r="BV159" i="4" s="1"/>
  <c r="BW159" i="4" s="1"/>
  <c r="BX159" i="4" s="1"/>
  <c r="BY159" i="4" s="1"/>
  <c r="BZ159" i="4" s="1"/>
  <c r="CA159" i="4" s="1"/>
  <c r="CB159" i="4" s="1"/>
  <c r="CC159" i="4" s="1"/>
  <c r="CD159" i="4" s="1"/>
  <c r="CE159" i="4" s="1"/>
  <c r="CF159" i="4" s="1"/>
  <c r="CG159" i="4" s="1"/>
  <c r="CH159" i="4" s="1"/>
  <c r="CI159" i="4" s="1"/>
  <c r="CJ159" i="4" s="1"/>
  <c r="CK159" i="4" s="1"/>
  <c r="CL159" i="4" s="1"/>
  <c r="CM159" i="4" s="1"/>
  <c r="CN159" i="4" s="1"/>
  <c r="CO159" i="4" s="1"/>
  <c r="CP159" i="4" s="1"/>
  <c r="CQ159" i="4" s="1"/>
  <c r="CR159" i="4" s="1"/>
  <c r="CS159" i="4" s="1"/>
  <c r="CT159" i="4" s="1"/>
  <c r="CU159" i="4" s="1"/>
  <c r="CV159" i="4" s="1"/>
  <c r="CW159" i="4" s="1"/>
  <c r="CX159" i="4" s="1"/>
  <c r="CY159" i="4" s="1"/>
  <c r="CZ159" i="4" s="1"/>
  <c r="DA159" i="4" s="1"/>
  <c r="DB159" i="4" s="1"/>
  <c r="DC159" i="4" s="1"/>
  <c r="DD159" i="4" s="1"/>
  <c r="DE159" i="4" s="1"/>
  <c r="DF159" i="4" s="1"/>
  <c r="DG159" i="4" s="1"/>
  <c r="DH159" i="4" s="1"/>
  <c r="DI159" i="4" s="1"/>
  <c r="DJ159" i="4" s="1"/>
  <c r="DK159" i="4" s="1"/>
  <c r="DL159" i="4" s="1"/>
  <c r="DM159" i="4" s="1"/>
  <c r="DN159" i="4" s="1"/>
  <c r="DO159" i="4" s="1"/>
  <c r="DP159" i="4" s="1"/>
  <c r="DQ159" i="4" s="1"/>
  <c r="DR159" i="4" s="1"/>
  <c r="DS159" i="4" s="1"/>
  <c r="DT159" i="4" s="1"/>
  <c r="DU159" i="4" s="1"/>
  <c r="DV159" i="4" s="1"/>
  <c r="DW159" i="4" s="1"/>
  <c r="DX159" i="4" s="1"/>
  <c r="DY159" i="4" s="1"/>
  <c r="DZ159" i="4" s="1"/>
  <c r="EA159" i="4" s="1"/>
  <c r="EB159" i="4" s="1"/>
  <c r="EC159" i="4" s="1"/>
  <c r="ED159" i="4" s="1"/>
  <c r="EE159" i="4" s="1"/>
  <c r="EF159" i="4" s="1"/>
  <c r="EG159" i="4" s="1"/>
  <c r="EH159" i="4" s="1"/>
  <c r="EI159" i="4" s="1"/>
  <c r="EJ159" i="4" s="1"/>
  <c r="EK159" i="4" s="1"/>
  <c r="EL159" i="4" s="1"/>
  <c r="EM159" i="4" s="1"/>
  <c r="EN159" i="4" s="1"/>
  <c r="EO159" i="4" s="1"/>
  <c r="EP159" i="4" s="1"/>
  <c r="EQ159" i="4" s="1"/>
  <c r="ER159" i="4" s="1"/>
  <c r="ES159" i="4" s="1"/>
  <c r="ET159" i="4" s="1"/>
  <c r="EU159" i="4" s="1"/>
  <c r="EV159" i="4" s="1"/>
  <c r="EW159" i="4" s="1"/>
  <c r="EX159" i="4" s="1"/>
  <c r="EY159" i="4" s="1"/>
  <c r="EZ159" i="4" s="1"/>
  <c r="FA159" i="4" s="1"/>
  <c r="FB159" i="4" s="1"/>
  <c r="FC159" i="4" s="1"/>
  <c r="FD159" i="4" s="1"/>
  <c r="FE159" i="4" s="1"/>
  <c r="FF159" i="4" s="1"/>
  <c r="FG159" i="4" s="1"/>
  <c r="FH159" i="4" s="1"/>
  <c r="FI159" i="4" s="1"/>
  <c r="FJ159" i="4" s="1"/>
  <c r="FK159" i="4" s="1"/>
  <c r="FL159" i="4" s="1"/>
  <c r="FM159" i="4" s="1"/>
  <c r="FN159" i="4" s="1"/>
  <c r="FO159" i="4" s="1"/>
  <c r="FP159" i="4" s="1"/>
  <c r="FQ159" i="4" s="1"/>
  <c r="FR159" i="4" s="1"/>
  <c r="FS159" i="4" s="1"/>
  <c r="FT159" i="4" s="1"/>
  <c r="FU159" i="4" s="1"/>
  <c r="FV159" i="4" s="1"/>
  <c r="FW159" i="4" s="1"/>
  <c r="FX159" i="4" s="1"/>
  <c r="FY159" i="4" s="1"/>
  <c r="FZ159" i="4" s="1"/>
  <c r="GA159" i="4" s="1"/>
  <c r="GB159" i="4" s="1"/>
  <c r="GC159" i="4" s="1"/>
  <c r="GD159" i="4" s="1"/>
  <c r="GE159" i="4" s="1"/>
  <c r="GF159" i="4" s="1"/>
  <c r="GG159" i="4" s="1"/>
  <c r="GH159" i="4" s="1"/>
  <c r="GI159" i="4" s="1"/>
  <c r="GJ159" i="4" s="1"/>
  <c r="GK159" i="4" s="1"/>
  <c r="GL159" i="4" s="1"/>
  <c r="GM159" i="4" s="1"/>
  <c r="GN159" i="4" s="1"/>
  <c r="GO159" i="4" s="1"/>
  <c r="GP159" i="4" s="1"/>
  <c r="GQ159" i="4" s="1"/>
  <c r="GR159" i="4" s="1"/>
  <c r="GS159" i="4" s="1"/>
  <c r="GT159" i="4" s="1"/>
  <c r="GU159" i="4" s="1"/>
  <c r="GV159" i="4" s="1"/>
  <c r="GW159" i="4" s="1"/>
  <c r="GX159" i="4" s="1"/>
  <c r="GY159" i="4" s="1"/>
  <c r="GZ159" i="4" s="1"/>
  <c r="HA159" i="4" s="1"/>
  <c r="HB159" i="4" s="1"/>
  <c r="HC159" i="4" s="1"/>
  <c r="HD159" i="4" s="1"/>
  <c r="HE159" i="4" s="1"/>
  <c r="HF159" i="4" s="1"/>
  <c r="HG159" i="4" s="1"/>
  <c r="HH159" i="4" s="1"/>
  <c r="HI159" i="4" s="1"/>
  <c r="HJ159" i="4" s="1"/>
  <c r="HK159" i="4" s="1"/>
  <c r="HL159" i="4" s="1"/>
  <c r="HM159" i="4" s="1"/>
  <c r="HN159" i="4" s="1"/>
  <c r="HO159" i="4" s="1"/>
  <c r="HP159" i="4" s="1"/>
  <c r="HQ159" i="4" s="1"/>
  <c r="HR159" i="4" s="1"/>
  <c r="HS159" i="4" s="1"/>
  <c r="HT159" i="4" s="1"/>
  <c r="HU159" i="4" s="1"/>
  <c r="HV159" i="4" s="1"/>
  <c r="HW159" i="4" s="1"/>
  <c r="HX159" i="4" s="1"/>
  <c r="HY159" i="4" s="1"/>
  <c r="HZ159" i="4" s="1"/>
  <c r="IA159" i="4" s="1"/>
  <c r="IB159" i="4" s="1"/>
  <c r="IC159" i="4" s="1"/>
  <c r="ID159" i="4" s="1"/>
  <c r="IE159" i="4" s="1"/>
  <c r="IF159" i="4" s="1"/>
  <c r="IG159" i="4" s="1"/>
  <c r="IH159" i="4" s="1"/>
  <c r="II159" i="4" s="1"/>
  <c r="IJ159" i="4" s="1"/>
  <c r="IK159" i="4" s="1"/>
  <c r="IL159" i="4" s="1"/>
  <c r="IM159" i="4" s="1"/>
  <c r="IN159" i="4" s="1"/>
  <c r="IO159" i="4" s="1"/>
  <c r="IP159" i="4" s="1"/>
  <c r="IQ159" i="4" s="1"/>
  <c r="IR159" i="4" s="1"/>
  <c r="IS159" i="4" s="1"/>
  <c r="IT159" i="4" s="1"/>
  <c r="IU159" i="4" s="1"/>
  <c r="IV159" i="4" s="1"/>
  <c r="IW159" i="4" s="1"/>
  <c r="IX159" i="4" s="1"/>
  <c r="IY159" i="4" s="1"/>
  <c r="IZ159" i="4" s="1"/>
  <c r="JA159" i="4" s="1"/>
  <c r="JB159" i="4" s="1"/>
  <c r="JC159" i="4" s="1"/>
  <c r="JD159" i="4" s="1"/>
  <c r="JE159" i="4" s="1"/>
  <c r="JF159" i="4" s="1"/>
  <c r="JG159" i="4" s="1"/>
  <c r="JH159" i="4" s="1"/>
  <c r="JI159" i="4" s="1"/>
  <c r="JJ159" i="4" s="1"/>
  <c r="JK159" i="4" s="1"/>
  <c r="JL159" i="4" s="1"/>
  <c r="JM159" i="4" s="1"/>
  <c r="JN159" i="4" s="1"/>
  <c r="JO159" i="4" s="1"/>
  <c r="JP159" i="4" s="1"/>
  <c r="JQ159" i="4" s="1"/>
  <c r="JR159" i="4" s="1"/>
  <c r="JS159" i="4" s="1"/>
  <c r="JT159" i="4" s="1"/>
  <c r="JU159" i="4" s="1"/>
  <c r="JV159" i="4" s="1"/>
  <c r="JW159" i="4" s="1"/>
  <c r="JX159" i="4" s="1"/>
  <c r="JY159" i="4" s="1"/>
  <c r="JZ159" i="4" s="1"/>
  <c r="KA159" i="4" s="1"/>
  <c r="KB159" i="4" s="1"/>
  <c r="KC159" i="4" s="1"/>
  <c r="KD159" i="4" s="1"/>
  <c r="KE159" i="4" s="1"/>
  <c r="KF159" i="4" s="1"/>
  <c r="KG159" i="4" s="1"/>
  <c r="KH159" i="4" s="1"/>
  <c r="KI159" i="4" s="1"/>
  <c r="KJ159" i="4" s="1"/>
  <c r="KK159" i="4" s="1"/>
  <c r="KL159" i="4" s="1"/>
  <c r="KM159" i="4" s="1"/>
  <c r="KN159" i="4" s="1"/>
  <c r="KO159" i="4" s="1"/>
  <c r="KP159" i="4" s="1"/>
  <c r="KQ159" i="4" s="1"/>
  <c r="KR159" i="4" s="1"/>
  <c r="KS159" i="4" s="1"/>
  <c r="KT159" i="4" s="1"/>
  <c r="KU159" i="4" s="1"/>
  <c r="KV159" i="4" s="1"/>
  <c r="V159" i="4"/>
  <c r="W159" i="4" s="1"/>
  <c r="E159" i="4"/>
  <c r="V158" i="4"/>
  <c r="W158" i="4" s="1"/>
  <c r="X158" i="4" s="1"/>
  <c r="Y158" i="4" s="1"/>
  <c r="Z158" i="4" s="1"/>
  <c r="AA158" i="4" s="1"/>
  <c r="AB158" i="4" s="1"/>
  <c r="AC158" i="4" s="1"/>
  <c r="AD158" i="4" s="1"/>
  <c r="AE158" i="4" s="1"/>
  <c r="AF158" i="4" s="1"/>
  <c r="AG158" i="4" s="1"/>
  <c r="AH158" i="4" s="1"/>
  <c r="AI158" i="4" s="1"/>
  <c r="AJ158" i="4" s="1"/>
  <c r="AK158" i="4" s="1"/>
  <c r="AL158" i="4" s="1"/>
  <c r="AM158" i="4" s="1"/>
  <c r="AN158" i="4" s="1"/>
  <c r="AO158" i="4" s="1"/>
  <c r="AP158" i="4" s="1"/>
  <c r="AQ158" i="4" s="1"/>
  <c r="AR158" i="4" s="1"/>
  <c r="AS158" i="4" s="1"/>
  <c r="AT158" i="4" s="1"/>
  <c r="AU158" i="4" s="1"/>
  <c r="AV158" i="4" s="1"/>
  <c r="AW158" i="4" s="1"/>
  <c r="AX158" i="4" s="1"/>
  <c r="AY158" i="4" s="1"/>
  <c r="AZ158" i="4" s="1"/>
  <c r="BA158" i="4" s="1"/>
  <c r="BB158" i="4" s="1"/>
  <c r="BC158" i="4" s="1"/>
  <c r="BD158" i="4" s="1"/>
  <c r="BE158" i="4" s="1"/>
  <c r="BF158" i="4" s="1"/>
  <c r="BG158" i="4" s="1"/>
  <c r="BH158" i="4" s="1"/>
  <c r="BI158" i="4" s="1"/>
  <c r="BJ158" i="4" s="1"/>
  <c r="BK158" i="4" s="1"/>
  <c r="BL158" i="4" s="1"/>
  <c r="BM158" i="4" s="1"/>
  <c r="BN158" i="4" s="1"/>
  <c r="BO158" i="4" s="1"/>
  <c r="BP158" i="4" s="1"/>
  <c r="BQ158" i="4" s="1"/>
  <c r="BR158" i="4" s="1"/>
  <c r="BS158" i="4" s="1"/>
  <c r="BT158" i="4" s="1"/>
  <c r="BU158" i="4" s="1"/>
  <c r="BV158" i="4" s="1"/>
  <c r="BW158" i="4" s="1"/>
  <c r="BX158" i="4" s="1"/>
  <c r="BY158" i="4" s="1"/>
  <c r="BZ158" i="4" s="1"/>
  <c r="CA158" i="4" s="1"/>
  <c r="CB158" i="4" s="1"/>
  <c r="CC158" i="4" s="1"/>
  <c r="CD158" i="4" s="1"/>
  <c r="CE158" i="4" s="1"/>
  <c r="CF158" i="4" s="1"/>
  <c r="CG158" i="4" s="1"/>
  <c r="CH158" i="4" s="1"/>
  <c r="CI158" i="4" s="1"/>
  <c r="CJ158" i="4" s="1"/>
  <c r="CK158" i="4" s="1"/>
  <c r="CL158" i="4" s="1"/>
  <c r="CM158" i="4" s="1"/>
  <c r="CN158" i="4" s="1"/>
  <c r="CO158" i="4" s="1"/>
  <c r="CP158" i="4" s="1"/>
  <c r="CQ158" i="4" s="1"/>
  <c r="CR158" i="4" s="1"/>
  <c r="CS158" i="4" s="1"/>
  <c r="CT158" i="4" s="1"/>
  <c r="CU158" i="4" s="1"/>
  <c r="CV158" i="4" s="1"/>
  <c r="CW158" i="4" s="1"/>
  <c r="CX158" i="4" s="1"/>
  <c r="CY158" i="4" s="1"/>
  <c r="CZ158" i="4" s="1"/>
  <c r="DA158" i="4" s="1"/>
  <c r="DB158" i="4" s="1"/>
  <c r="DC158" i="4" s="1"/>
  <c r="DD158" i="4" s="1"/>
  <c r="DE158" i="4" s="1"/>
  <c r="DF158" i="4" s="1"/>
  <c r="DG158" i="4" s="1"/>
  <c r="DH158" i="4" s="1"/>
  <c r="DI158" i="4" s="1"/>
  <c r="DJ158" i="4" s="1"/>
  <c r="DK158" i="4" s="1"/>
  <c r="DL158" i="4" s="1"/>
  <c r="DM158" i="4" s="1"/>
  <c r="DN158" i="4" s="1"/>
  <c r="DO158" i="4" s="1"/>
  <c r="DP158" i="4" s="1"/>
  <c r="DQ158" i="4" s="1"/>
  <c r="DR158" i="4" s="1"/>
  <c r="DS158" i="4" s="1"/>
  <c r="DT158" i="4" s="1"/>
  <c r="DU158" i="4" s="1"/>
  <c r="DV158" i="4" s="1"/>
  <c r="DW158" i="4" s="1"/>
  <c r="DX158" i="4" s="1"/>
  <c r="DY158" i="4" s="1"/>
  <c r="DZ158" i="4" s="1"/>
  <c r="EA158" i="4" s="1"/>
  <c r="EB158" i="4" s="1"/>
  <c r="EC158" i="4" s="1"/>
  <c r="ED158" i="4" s="1"/>
  <c r="EE158" i="4" s="1"/>
  <c r="EF158" i="4" s="1"/>
  <c r="EG158" i="4" s="1"/>
  <c r="EH158" i="4" s="1"/>
  <c r="EI158" i="4" s="1"/>
  <c r="EJ158" i="4" s="1"/>
  <c r="EK158" i="4" s="1"/>
  <c r="EL158" i="4" s="1"/>
  <c r="EM158" i="4" s="1"/>
  <c r="EN158" i="4" s="1"/>
  <c r="EO158" i="4" s="1"/>
  <c r="EP158" i="4" s="1"/>
  <c r="EQ158" i="4" s="1"/>
  <c r="ER158" i="4" s="1"/>
  <c r="ES158" i="4" s="1"/>
  <c r="ET158" i="4" s="1"/>
  <c r="EU158" i="4" s="1"/>
  <c r="EV158" i="4" s="1"/>
  <c r="EW158" i="4" s="1"/>
  <c r="EX158" i="4" s="1"/>
  <c r="EY158" i="4" s="1"/>
  <c r="EZ158" i="4" s="1"/>
  <c r="FA158" i="4" s="1"/>
  <c r="FB158" i="4" s="1"/>
  <c r="FC158" i="4" s="1"/>
  <c r="FD158" i="4" s="1"/>
  <c r="FE158" i="4" s="1"/>
  <c r="FF158" i="4" s="1"/>
  <c r="FG158" i="4" s="1"/>
  <c r="FH158" i="4" s="1"/>
  <c r="FI158" i="4" s="1"/>
  <c r="FJ158" i="4" s="1"/>
  <c r="FK158" i="4" s="1"/>
  <c r="FL158" i="4" s="1"/>
  <c r="FM158" i="4" s="1"/>
  <c r="FN158" i="4" s="1"/>
  <c r="FO158" i="4" s="1"/>
  <c r="FP158" i="4" s="1"/>
  <c r="FQ158" i="4" s="1"/>
  <c r="FR158" i="4" s="1"/>
  <c r="FS158" i="4" s="1"/>
  <c r="FT158" i="4" s="1"/>
  <c r="FU158" i="4" s="1"/>
  <c r="FV158" i="4" s="1"/>
  <c r="FW158" i="4" s="1"/>
  <c r="FX158" i="4" s="1"/>
  <c r="FY158" i="4" s="1"/>
  <c r="FZ158" i="4" s="1"/>
  <c r="GA158" i="4" s="1"/>
  <c r="GB158" i="4" s="1"/>
  <c r="GC158" i="4" s="1"/>
  <c r="GD158" i="4" s="1"/>
  <c r="GE158" i="4" s="1"/>
  <c r="GF158" i="4" s="1"/>
  <c r="GG158" i="4" s="1"/>
  <c r="GH158" i="4" s="1"/>
  <c r="GI158" i="4" s="1"/>
  <c r="GJ158" i="4" s="1"/>
  <c r="GK158" i="4" s="1"/>
  <c r="GL158" i="4" s="1"/>
  <c r="GM158" i="4" s="1"/>
  <c r="GN158" i="4" s="1"/>
  <c r="GO158" i="4" s="1"/>
  <c r="GP158" i="4" s="1"/>
  <c r="GQ158" i="4" s="1"/>
  <c r="GR158" i="4" s="1"/>
  <c r="GS158" i="4" s="1"/>
  <c r="GT158" i="4" s="1"/>
  <c r="GU158" i="4" s="1"/>
  <c r="GV158" i="4" s="1"/>
  <c r="GW158" i="4" s="1"/>
  <c r="GX158" i="4" s="1"/>
  <c r="GY158" i="4" s="1"/>
  <c r="GZ158" i="4" s="1"/>
  <c r="HA158" i="4" s="1"/>
  <c r="HB158" i="4" s="1"/>
  <c r="HC158" i="4" s="1"/>
  <c r="HD158" i="4" s="1"/>
  <c r="HE158" i="4" s="1"/>
  <c r="HF158" i="4" s="1"/>
  <c r="HG158" i="4" s="1"/>
  <c r="HH158" i="4" s="1"/>
  <c r="HI158" i="4" s="1"/>
  <c r="HJ158" i="4" s="1"/>
  <c r="HK158" i="4" s="1"/>
  <c r="HL158" i="4" s="1"/>
  <c r="HM158" i="4" s="1"/>
  <c r="HN158" i="4" s="1"/>
  <c r="HO158" i="4" s="1"/>
  <c r="HP158" i="4" s="1"/>
  <c r="HQ158" i="4" s="1"/>
  <c r="HR158" i="4" s="1"/>
  <c r="HS158" i="4" s="1"/>
  <c r="HT158" i="4" s="1"/>
  <c r="HU158" i="4" s="1"/>
  <c r="HV158" i="4" s="1"/>
  <c r="HW158" i="4" s="1"/>
  <c r="HX158" i="4" s="1"/>
  <c r="HY158" i="4" s="1"/>
  <c r="HZ158" i="4" s="1"/>
  <c r="IA158" i="4" s="1"/>
  <c r="IB158" i="4" s="1"/>
  <c r="IC158" i="4" s="1"/>
  <c r="ID158" i="4" s="1"/>
  <c r="IE158" i="4" s="1"/>
  <c r="IF158" i="4" s="1"/>
  <c r="IG158" i="4" s="1"/>
  <c r="IH158" i="4" s="1"/>
  <c r="II158" i="4" s="1"/>
  <c r="IJ158" i="4" s="1"/>
  <c r="IK158" i="4" s="1"/>
  <c r="IL158" i="4" s="1"/>
  <c r="IM158" i="4" s="1"/>
  <c r="IN158" i="4" s="1"/>
  <c r="IO158" i="4" s="1"/>
  <c r="IP158" i="4" s="1"/>
  <c r="IQ158" i="4" s="1"/>
  <c r="IR158" i="4" s="1"/>
  <c r="IS158" i="4" s="1"/>
  <c r="IT158" i="4" s="1"/>
  <c r="IU158" i="4" s="1"/>
  <c r="IV158" i="4" s="1"/>
  <c r="IW158" i="4" s="1"/>
  <c r="IX158" i="4" s="1"/>
  <c r="IY158" i="4" s="1"/>
  <c r="IZ158" i="4" s="1"/>
  <c r="JA158" i="4" s="1"/>
  <c r="JB158" i="4" s="1"/>
  <c r="JC158" i="4" s="1"/>
  <c r="JD158" i="4" s="1"/>
  <c r="JE158" i="4" s="1"/>
  <c r="JF158" i="4" s="1"/>
  <c r="JG158" i="4" s="1"/>
  <c r="JH158" i="4" s="1"/>
  <c r="JI158" i="4" s="1"/>
  <c r="JJ158" i="4" s="1"/>
  <c r="JK158" i="4" s="1"/>
  <c r="JL158" i="4" s="1"/>
  <c r="JM158" i="4" s="1"/>
  <c r="JN158" i="4" s="1"/>
  <c r="JO158" i="4" s="1"/>
  <c r="JP158" i="4" s="1"/>
  <c r="JQ158" i="4" s="1"/>
  <c r="JR158" i="4" s="1"/>
  <c r="JS158" i="4" s="1"/>
  <c r="JT158" i="4" s="1"/>
  <c r="JU158" i="4" s="1"/>
  <c r="JV158" i="4" s="1"/>
  <c r="JW158" i="4" s="1"/>
  <c r="JX158" i="4" s="1"/>
  <c r="JY158" i="4" s="1"/>
  <c r="JZ158" i="4" s="1"/>
  <c r="KA158" i="4" s="1"/>
  <c r="KB158" i="4" s="1"/>
  <c r="KC158" i="4" s="1"/>
  <c r="KD158" i="4" s="1"/>
  <c r="KE158" i="4" s="1"/>
  <c r="KF158" i="4" s="1"/>
  <c r="KG158" i="4" s="1"/>
  <c r="KH158" i="4" s="1"/>
  <c r="KI158" i="4" s="1"/>
  <c r="KJ158" i="4" s="1"/>
  <c r="KK158" i="4" s="1"/>
  <c r="KL158" i="4" s="1"/>
  <c r="KM158" i="4" s="1"/>
  <c r="KN158" i="4" s="1"/>
  <c r="KO158" i="4" s="1"/>
  <c r="KP158" i="4" s="1"/>
  <c r="KQ158" i="4" s="1"/>
  <c r="KR158" i="4" s="1"/>
  <c r="KS158" i="4" s="1"/>
  <c r="KT158" i="4" s="1"/>
  <c r="KU158" i="4" s="1"/>
  <c r="KV158" i="4" s="1"/>
  <c r="E158" i="4"/>
  <c r="V157" i="4"/>
  <c r="W157" i="4" s="1"/>
  <c r="E157" i="4"/>
  <c r="V156" i="4"/>
  <c r="E156" i="4"/>
  <c r="U155" i="4"/>
  <c r="E155" i="4"/>
  <c r="E151" i="4"/>
  <c r="E147" i="4"/>
  <c r="E143" i="4"/>
  <c r="E141" i="4"/>
  <c r="E139" i="4"/>
  <c r="E137" i="4"/>
  <c r="E134" i="4"/>
  <c r="E132" i="4"/>
  <c r="V128" i="4"/>
  <c r="W128" i="4" s="1"/>
  <c r="X128" i="4" s="1"/>
  <c r="Y128" i="4" s="1"/>
  <c r="Z128" i="4" s="1"/>
  <c r="AA128" i="4" s="1"/>
  <c r="AB128" i="4" s="1"/>
  <c r="AC128" i="4" s="1"/>
  <c r="AD128" i="4" s="1"/>
  <c r="AE128" i="4" s="1"/>
  <c r="AF128" i="4" s="1"/>
  <c r="AG128" i="4" s="1"/>
  <c r="AH128" i="4" s="1"/>
  <c r="AI128" i="4" s="1"/>
  <c r="AJ128" i="4" s="1"/>
  <c r="AK128" i="4" s="1"/>
  <c r="AL128" i="4" s="1"/>
  <c r="AM128" i="4" s="1"/>
  <c r="AN128" i="4" s="1"/>
  <c r="AO128" i="4" s="1"/>
  <c r="AP128" i="4" s="1"/>
  <c r="AQ128" i="4" s="1"/>
  <c r="AR128" i="4" s="1"/>
  <c r="AS128" i="4" s="1"/>
  <c r="AT128" i="4" s="1"/>
  <c r="AU128" i="4" s="1"/>
  <c r="AV128" i="4" s="1"/>
  <c r="AW128" i="4" s="1"/>
  <c r="AX128" i="4" s="1"/>
  <c r="AY128" i="4" s="1"/>
  <c r="AZ128" i="4" s="1"/>
  <c r="BA128" i="4" s="1"/>
  <c r="BB128" i="4" s="1"/>
  <c r="BC128" i="4" s="1"/>
  <c r="BD128" i="4" s="1"/>
  <c r="BE128" i="4" s="1"/>
  <c r="BF128" i="4" s="1"/>
  <c r="BG128" i="4" s="1"/>
  <c r="BH128" i="4" s="1"/>
  <c r="BI128" i="4" s="1"/>
  <c r="BJ128" i="4" s="1"/>
  <c r="BK128" i="4" s="1"/>
  <c r="BL128" i="4" s="1"/>
  <c r="BM128" i="4" s="1"/>
  <c r="BN128" i="4" s="1"/>
  <c r="BO128" i="4" s="1"/>
  <c r="BP128" i="4" s="1"/>
  <c r="BQ128" i="4" s="1"/>
  <c r="BR128" i="4" s="1"/>
  <c r="BS128" i="4" s="1"/>
  <c r="BT128" i="4" s="1"/>
  <c r="BU128" i="4" s="1"/>
  <c r="BV128" i="4" s="1"/>
  <c r="BW128" i="4" s="1"/>
  <c r="BX128" i="4" s="1"/>
  <c r="BY128" i="4" s="1"/>
  <c r="BZ128" i="4" s="1"/>
  <c r="CA128" i="4" s="1"/>
  <c r="CB128" i="4" s="1"/>
  <c r="CC128" i="4" s="1"/>
  <c r="CD128" i="4" s="1"/>
  <c r="CE128" i="4" s="1"/>
  <c r="CF128" i="4" s="1"/>
  <c r="CG128" i="4" s="1"/>
  <c r="CH128" i="4" s="1"/>
  <c r="CI128" i="4" s="1"/>
  <c r="CJ128" i="4" s="1"/>
  <c r="CK128" i="4" s="1"/>
  <c r="CL128" i="4" s="1"/>
  <c r="CM128" i="4" s="1"/>
  <c r="CN128" i="4" s="1"/>
  <c r="CO128" i="4" s="1"/>
  <c r="CP128" i="4" s="1"/>
  <c r="CQ128" i="4" s="1"/>
  <c r="CR128" i="4" s="1"/>
  <c r="CS128" i="4" s="1"/>
  <c r="CT128" i="4" s="1"/>
  <c r="CU128" i="4" s="1"/>
  <c r="CV128" i="4" s="1"/>
  <c r="CW128" i="4" s="1"/>
  <c r="CX128" i="4" s="1"/>
  <c r="CY128" i="4" s="1"/>
  <c r="CZ128" i="4" s="1"/>
  <c r="DA128" i="4" s="1"/>
  <c r="DB128" i="4" s="1"/>
  <c r="DC128" i="4" s="1"/>
  <c r="DD128" i="4" s="1"/>
  <c r="DE128" i="4" s="1"/>
  <c r="DF128" i="4" s="1"/>
  <c r="DG128" i="4" s="1"/>
  <c r="DH128" i="4" s="1"/>
  <c r="DI128" i="4" s="1"/>
  <c r="DJ128" i="4" s="1"/>
  <c r="DK128" i="4" s="1"/>
  <c r="DL128" i="4" s="1"/>
  <c r="DM128" i="4" s="1"/>
  <c r="DN128" i="4" s="1"/>
  <c r="DO128" i="4" s="1"/>
  <c r="DP128" i="4" s="1"/>
  <c r="DQ128" i="4" s="1"/>
  <c r="DR128" i="4" s="1"/>
  <c r="DS128" i="4" s="1"/>
  <c r="DT128" i="4" s="1"/>
  <c r="DU128" i="4" s="1"/>
  <c r="DV128" i="4" s="1"/>
  <c r="DW128" i="4" s="1"/>
  <c r="DX128" i="4" s="1"/>
  <c r="DY128" i="4" s="1"/>
  <c r="DZ128" i="4" s="1"/>
  <c r="EA128" i="4" s="1"/>
  <c r="EB128" i="4" s="1"/>
  <c r="EC128" i="4" s="1"/>
  <c r="ED128" i="4" s="1"/>
  <c r="EE128" i="4" s="1"/>
  <c r="EF128" i="4" s="1"/>
  <c r="EG128" i="4" s="1"/>
  <c r="EH128" i="4" s="1"/>
  <c r="EI128" i="4" s="1"/>
  <c r="EJ128" i="4" s="1"/>
  <c r="EK128" i="4" s="1"/>
  <c r="EL128" i="4" s="1"/>
  <c r="EM128" i="4" s="1"/>
  <c r="EN128" i="4" s="1"/>
  <c r="EO128" i="4" s="1"/>
  <c r="EP128" i="4" s="1"/>
  <c r="EQ128" i="4" s="1"/>
  <c r="ER128" i="4" s="1"/>
  <c r="ES128" i="4" s="1"/>
  <c r="ET128" i="4" s="1"/>
  <c r="EU128" i="4" s="1"/>
  <c r="EV128" i="4" s="1"/>
  <c r="EW128" i="4" s="1"/>
  <c r="EX128" i="4" s="1"/>
  <c r="EY128" i="4" s="1"/>
  <c r="EZ128" i="4" s="1"/>
  <c r="FA128" i="4" s="1"/>
  <c r="FB128" i="4" s="1"/>
  <c r="FC128" i="4" s="1"/>
  <c r="FD128" i="4" s="1"/>
  <c r="FE128" i="4" s="1"/>
  <c r="FF128" i="4" s="1"/>
  <c r="FG128" i="4" s="1"/>
  <c r="FH128" i="4" s="1"/>
  <c r="FI128" i="4" s="1"/>
  <c r="FJ128" i="4" s="1"/>
  <c r="FK128" i="4" s="1"/>
  <c r="FL128" i="4" s="1"/>
  <c r="FM128" i="4" s="1"/>
  <c r="FN128" i="4" s="1"/>
  <c r="FO128" i="4" s="1"/>
  <c r="FP128" i="4" s="1"/>
  <c r="FQ128" i="4" s="1"/>
  <c r="FR128" i="4" s="1"/>
  <c r="FS128" i="4" s="1"/>
  <c r="FT128" i="4" s="1"/>
  <c r="FU128" i="4" s="1"/>
  <c r="FV128" i="4" s="1"/>
  <c r="FW128" i="4" s="1"/>
  <c r="FX128" i="4" s="1"/>
  <c r="FY128" i="4" s="1"/>
  <c r="FZ128" i="4" s="1"/>
  <c r="GA128" i="4" s="1"/>
  <c r="GB128" i="4" s="1"/>
  <c r="GC128" i="4" s="1"/>
  <c r="GD128" i="4" s="1"/>
  <c r="GE128" i="4" s="1"/>
  <c r="GF128" i="4" s="1"/>
  <c r="GG128" i="4" s="1"/>
  <c r="GH128" i="4" s="1"/>
  <c r="GI128" i="4" s="1"/>
  <c r="GJ128" i="4" s="1"/>
  <c r="GK128" i="4" s="1"/>
  <c r="GL128" i="4" s="1"/>
  <c r="GM128" i="4" s="1"/>
  <c r="GN128" i="4" s="1"/>
  <c r="GO128" i="4" s="1"/>
  <c r="GP128" i="4" s="1"/>
  <c r="GQ128" i="4" s="1"/>
  <c r="GR128" i="4" s="1"/>
  <c r="GS128" i="4" s="1"/>
  <c r="GT128" i="4" s="1"/>
  <c r="GU128" i="4" s="1"/>
  <c r="GV128" i="4" s="1"/>
  <c r="GW128" i="4" s="1"/>
  <c r="GX128" i="4" s="1"/>
  <c r="GY128" i="4" s="1"/>
  <c r="GZ128" i="4" s="1"/>
  <c r="HA128" i="4" s="1"/>
  <c r="HB128" i="4" s="1"/>
  <c r="HC128" i="4" s="1"/>
  <c r="HD128" i="4" s="1"/>
  <c r="HE128" i="4" s="1"/>
  <c r="HF128" i="4" s="1"/>
  <c r="HG128" i="4" s="1"/>
  <c r="HH128" i="4" s="1"/>
  <c r="HI128" i="4" s="1"/>
  <c r="HJ128" i="4" s="1"/>
  <c r="HK128" i="4" s="1"/>
  <c r="HL128" i="4" s="1"/>
  <c r="HM128" i="4" s="1"/>
  <c r="HN128" i="4" s="1"/>
  <c r="HO128" i="4" s="1"/>
  <c r="HP128" i="4" s="1"/>
  <c r="HQ128" i="4" s="1"/>
  <c r="HR128" i="4" s="1"/>
  <c r="HS128" i="4" s="1"/>
  <c r="HT128" i="4" s="1"/>
  <c r="HU128" i="4" s="1"/>
  <c r="HV128" i="4" s="1"/>
  <c r="HW128" i="4" s="1"/>
  <c r="HX128" i="4" s="1"/>
  <c r="HY128" i="4" s="1"/>
  <c r="HZ128" i="4" s="1"/>
  <c r="IA128" i="4" s="1"/>
  <c r="IB128" i="4" s="1"/>
  <c r="IC128" i="4" s="1"/>
  <c r="ID128" i="4" s="1"/>
  <c r="IE128" i="4" s="1"/>
  <c r="IF128" i="4" s="1"/>
  <c r="IG128" i="4" s="1"/>
  <c r="IH128" i="4" s="1"/>
  <c r="II128" i="4" s="1"/>
  <c r="IJ128" i="4" s="1"/>
  <c r="IK128" i="4" s="1"/>
  <c r="IL128" i="4" s="1"/>
  <c r="IM128" i="4" s="1"/>
  <c r="IN128" i="4" s="1"/>
  <c r="IO128" i="4" s="1"/>
  <c r="IP128" i="4" s="1"/>
  <c r="IQ128" i="4" s="1"/>
  <c r="IR128" i="4" s="1"/>
  <c r="IS128" i="4" s="1"/>
  <c r="IT128" i="4" s="1"/>
  <c r="IU128" i="4" s="1"/>
  <c r="IV128" i="4" s="1"/>
  <c r="IW128" i="4" s="1"/>
  <c r="IX128" i="4" s="1"/>
  <c r="IY128" i="4" s="1"/>
  <c r="IZ128" i="4" s="1"/>
  <c r="JA128" i="4" s="1"/>
  <c r="JB128" i="4" s="1"/>
  <c r="JC128" i="4" s="1"/>
  <c r="JD128" i="4" s="1"/>
  <c r="JE128" i="4" s="1"/>
  <c r="JF128" i="4" s="1"/>
  <c r="JG128" i="4" s="1"/>
  <c r="JH128" i="4" s="1"/>
  <c r="JI128" i="4" s="1"/>
  <c r="JJ128" i="4" s="1"/>
  <c r="JK128" i="4" s="1"/>
  <c r="JL128" i="4" s="1"/>
  <c r="JM128" i="4" s="1"/>
  <c r="JN128" i="4" s="1"/>
  <c r="JO128" i="4" s="1"/>
  <c r="JP128" i="4" s="1"/>
  <c r="JQ128" i="4" s="1"/>
  <c r="JR128" i="4" s="1"/>
  <c r="JS128" i="4" s="1"/>
  <c r="JT128" i="4" s="1"/>
  <c r="JU128" i="4" s="1"/>
  <c r="JV128" i="4" s="1"/>
  <c r="JW128" i="4" s="1"/>
  <c r="JX128" i="4" s="1"/>
  <c r="JY128" i="4" s="1"/>
  <c r="JZ128" i="4" s="1"/>
  <c r="KA128" i="4" s="1"/>
  <c r="KB128" i="4" s="1"/>
  <c r="KC128" i="4" s="1"/>
  <c r="KD128" i="4" s="1"/>
  <c r="KE128" i="4" s="1"/>
  <c r="KF128" i="4" s="1"/>
  <c r="KG128" i="4" s="1"/>
  <c r="KH128" i="4" s="1"/>
  <c r="KI128" i="4" s="1"/>
  <c r="KJ128" i="4" s="1"/>
  <c r="KK128" i="4" s="1"/>
  <c r="KL128" i="4" s="1"/>
  <c r="KM128" i="4" s="1"/>
  <c r="KN128" i="4" s="1"/>
  <c r="KO128" i="4" s="1"/>
  <c r="KP128" i="4" s="1"/>
  <c r="KQ128" i="4" s="1"/>
  <c r="KR128" i="4" s="1"/>
  <c r="KS128" i="4" s="1"/>
  <c r="KT128" i="4" s="1"/>
  <c r="KU128" i="4" s="1"/>
  <c r="KV128" i="4" s="1"/>
  <c r="K127" i="4"/>
  <c r="Z126" i="4"/>
  <c r="AA126" i="4" s="1"/>
  <c r="AB126" i="4" s="1"/>
  <c r="AC126" i="4" s="1"/>
  <c r="AD126" i="4" s="1"/>
  <c r="AE126" i="4" s="1"/>
  <c r="AF126" i="4" s="1"/>
  <c r="AG126" i="4" s="1"/>
  <c r="AH126" i="4" s="1"/>
  <c r="AI126" i="4" s="1"/>
  <c r="AJ126" i="4" s="1"/>
  <c r="AK126" i="4" s="1"/>
  <c r="AL126" i="4" s="1"/>
  <c r="AM126" i="4" s="1"/>
  <c r="AN126" i="4" s="1"/>
  <c r="AO126" i="4" s="1"/>
  <c r="AP126" i="4" s="1"/>
  <c r="AQ126" i="4" s="1"/>
  <c r="AR126" i="4" s="1"/>
  <c r="AS126" i="4" s="1"/>
  <c r="AT126" i="4" s="1"/>
  <c r="AU126" i="4" s="1"/>
  <c r="AV126" i="4" s="1"/>
  <c r="AW126" i="4" s="1"/>
  <c r="AX126" i="4" s="1"/>
  <c r="AY126" i="4" s="1"/>
  <c r="AZ126" i="4" s="1"/>
  <c r="BA126" i="4" s="1"/>
  <c r="BB126" i="4" s="1"/>
  <c r="BC126" i="4" s="1"/>
  <c r="BD126" i="4" s="1"/>
  <c r="BE126" i="4" s="1"/>
  <c r="BF126" i="4" s="1"/>
  <c r="BG126" i="4" s="1"/>
  <c r="BH126" i="4" s="1"/>
  <c r="BI126" i="4" s="1"/>
  <c r="BJ126" i="4" s="1"/>
  <c r="BK126" i="4" s="1"/>
  <c r="BL126" i="4" s="1"/>
  <c r="BM126" i="4" s="1"/>
  <c r="BN126" i="4" s="1"/>
  <c r="BO126" i="4" s="1"/>
  <c r="BP126" i="4" s="1"/>
  <c r="BQ126" i="4" s="1"/>
  <c r="BR126" i="4" s="1"/>
  <c r="BS126" i="4" s="1"/>
  <c r="BT126" i="4" s="1"/>
  <c r="BU126" i="4" s="1"/>
  <c r="BV126" i="4" s="1"/>
  <c r="BW126" i="4" s="1"/>
  <c r="BX126" i="4" s="1"/>
  <c r="BY126" i="4" s="1"/>
  <c r="BZ126" i="4" s="1"/>
  <c r="CA126" i="4" s="1"/>
  <c r="CB126" i="4" s="1"/>
  <c r="CC126" i="4" s="1"/>
  <c r="CD126" i="4" s="1"/>
  <c r="CE126" i="4" s="1"/>
  <c r="CF126" i="4" s="1"/>
  <c r="CG126" i="4" s="1"/>
  <c r="CH126" i="4" s="1"/>
  <c r="CI126" i="4" s="1"/>
  <c r="CJ126" i="4" s="1"/>
  <c r="CK126" i="4" s="1"/>
  <c r="CL126" i="4" s="1"/>
  <c r="CM126" i="4" s="1"/>
  <c r="CN126" i="4" s="1"/>
  <c r="CO126" i="4" s="1"/>
  <c r="CP126" i="4" s="1"/>
  <c r="CQ126" i="4" s="1"/>
  <c r="CR126" i="4" s="1"/>
  <c r="CS126" i="4" s="1"/>
  <c r="CT126" i="4" s="1"/>
  <c r="CU126" i="4" s="1"/>
  <c r="CV126" i="4" s="1"/>
  <c r="CW126" i="4" s="1"/>
  <c r="CX126" i="4" s="1"/>
  <c r="CY126" i="4" s="1"/>
  <c r="CZ126" i="4" s="1"/>
  <c r="DA126" i="4" s="1"/>
  <c r="DB126" i="4" s="1"/>
  <c r="DC126" i="4" s="1"/>
  <c r="DD126" i="4" s="1"/>
  <c r="DE126" i="4" s="1"/>
  <c r="DF126" i="4" s="1"/>
  <c r="DG126" i="4" s="1"/>
  <c r="DH126" i="4" s="1"/>
  <c r="DI126" i="4" s="1"/>
  <c r="DJ126" i="4" s="1"/>
  <c r="DK126" i="4" s="1"/>
  <c r="DL126" i="4" s="1"/>
  <c r="DM126" i="4" s="1"/>
  <c r="DN126" i="4" s="1"/>
  <c r="DO126" i="4" s="1"/>
  <c r="DP126" i="4" s="1"/>
  <c r="DQ126" i="4" s="1"/>
  <c r="DR126" i="4" s="1"/>
  <c r="DS126" i="4" s="1"/>
  <c r="DT126" i="4" s="1"/>
  <c r="DU126" i="4" s="1"/>
  <c r="DV126" i="4" s="1"/>
  <c r="DW126" i="4" s="1"/>
  <c r="DX126" i="4" s="1"/>
  <c r="DY126" i="4" s="1"/>
  <c r="DZ126" i="4" s="1"/>
  <c r="EA126" i="4" s="1"/>
  <c r="EB126" i="4" s="1"/>
  <c r="EC126" i="4" s="1"/>
  <c r="ED126" i="4" s="1"/>
  <c r="EE126" i="4" s="1"/>
  <c r="EF126" i="4" s="1"/>
  <c r="EG126" i="4" s="1"/>
  <c r="EH126" i="4" s="1"/>
  <c r="EI126" i="4" s="1"/>
  <c r="EJ126" i="4" s="1"/>
  <c r="EK126" i="4" s="1"/>
  <c r="EL126" i="4" s="1"/>
  <c r="EM126" i="4" s="1"/>
  <c r="EN126" i="4" s="1"/>
  <c r="EO126" i="4" s="1"/>
  <c r="EP126" i="4" s="1"/>
  <c r="EQ126" i="4" s="1"/>
  <c r="ER126" i="4" s="1"/>
  <c r="ES126" i="4" s="1"/>
  <c r="ET126" i="4" s="1"/>
  <c r="EU126" i="4" s="1"/>
  <c r="EV126" i="4" s="1"/>
  <c r="EW126" i="4" s="1"/>
  <c r="EX126" i="4" s="1"/>
  <c r="EY126" i="4" s="1"/>
  <c r="EZ126" i="4" s="1"/>
  <c r="FA126" i="4" s="1"/>
  <c r="FB126" i="4" s="1"/>
  <c r="FC126" i="4" s="1"/>
  <c r="FD126" i="4" s="1"/>
  <c r="FE126" i="4" s="1"/>
  <c r="FF126" i="4" s="1"/>
  <c r="FG126" i="4" s="1"/>
  <c r="FH126" i="4" s="1"/>
  <c r="FI126" i="4" s="1"/>
  <c r="FJ126" i="4" s="1"/>
  <c r="FK126" i="4" s="1"/>
  <c r="FL126" i="4" s="1"/>
  <c r="FM126" i="4" s="1"/>
  <c r="FN126" i="4" s="1"/>
  <c r="FO126" i="4" s="1"/>
  <c r="FP126" i="4" s="1"/>
  <c r="FQ126" i="4" s="1"/>
  <c r="FR126" i="4" s="1"/>
  <c r="FS126" i="4" s="1"/>
  <c r="FT126" i="4" s="1"/>
  <c r="FU126" i="4" s="1"/>
  <c r="FV126" i="4" s="1"/>
  <c r="FW126" i="4" s="1"/>
  <c r="FX126" i="4" s="1"/>
  <c r="FY126" i="4" s="1"/>
  <c r="FZ126" i="4" s="1"/>
  <c r="GA126" i="4" s="1"/>
  <c r="GB126" i="4" s="1"/>
  <c r="GC126" i="4" s="1"/>
  <c r="GD126" i="4" s="1"/>
  <c r="GE126" i="4" s="1"/>
  <c r="GF126" i="4" s="1"/>
  <c r="GG126" i="4" s="1"/>
  <c r="GH126" i="4" s="1"/>
  <c r="GI126" i="4" s="1"/>
  <c r="GJ126" i="4" s="1"/>
  <c r="GK126" i="4" s="1"/>
  <c r="GL126" i="4" s="1"/>
  <c r="GM126" i="4" s="1"/>
  <c r="GN126" i="4" s="1"/>
  <c r="GO126" i="4" s="1"/>
  <c r="GP126" i="4" s="1"/>
  <c r="GQ126" i="4" s="1"/>
  <c r="GR126" i="4" s="1"/>
  <c r="GS126" i="4" s="1"/>
  <c r="GT126" i="4" s="1"/>
  <c r="GU126" i="4" s="1"/>
  <c r="GV126" i="4" s="1"/>
  <c r="GW126" i="4" s="1"/>
  <c r="GX126" i="4" s="1"/>
  <c r="GY126" i="4" s="1"/>
  <c r="GZ126" i="4" s="1"/>
  <c r="HA126" i="4" s="1"/>
  <c r="HB126" i="4" s="1"/>
  <c r="HC126" i="4" s="1"/>
  <c r="HD126" i="4" s="1"/>
  <c r="HE126" i="4" s="1"/>
  <c r="HF126" i="4" s="1"/>
  <c r="HG126" i="4" s="1"/>
  <c r="HH126" i="4" s="1"/>
  <c r="HI126" i="4" s="1"/>
  <c r="HJ126" i="4" s="1"/>
  <c r="HK126" i="4" s="1"/>
  <c r="HL126" i="4" s="1"/>
  <c r="HM126" i="4" s="1"/>
  <c r="HN126" i="4" s="1"/>
  <c r="HO126" i="4" s="1"/>
  <c r="HP126" i="4" s="1"/>
  <c r="HQ126" i="4" s="1"/>
  <c r="HR126" i="4" s="1"/>
  <c r="HS126" i="4" s="1"/>
  <c r="HT126" i="4" s="1"/>
  <c r="HU126" i="4" s="1"/>
  <c r="HV126" i="4" s="1"/>
  <c r="HW126" i="4" s="1"/>
  <c r="HX126" i="4" s="1"/>
  <c r="HY126" i="4" s="1"/>
  <c r="HZ126" i="4" s="1"/>
  <c r="IA126" i="4" s="1"/>
  <c r="IB126" i="4" s="1"/>
  <c r="IC126" i="4" s="1"/>
  <c r="ID126" i="4" s="1"/>
  <c r="IE126" i="4" s="1"/>
  <c r="IF126" i="4" s="1"/>
  <c r="IG126" i="4" s="1"/>
  <c r="IH126" i="4" s="1"/>
  <c r="II126" i="4" s="1"/>
  <c r="IJ126" i="4" s="1"/>
  <c r="IK126" i="4" s="1"/>
  <c r="IL126" i="4" s="1"/>
  <c r="IM126" i="4" s="1"/>
  <c r="IN126" i="4" s="1"/>
  <c r="IO126" i="4" s="1"/>
  <c r="IP126" i="4" s="1"/>
  <c r="IQ126" i="4" s="1"/>
  <c r="IR126" i="4" s="1"/>
  <c r="IS126" i="4" s="1"/>
  <c r="IT126" i="4" s="1"/>
  <c r="IU126" i="4" s="1"/>
  <c r="IV126" i="4" s="1"/>
  <c r="IW126" i="4" s="1"/>
  <c r="IX126" i="4" s="1"/>
  <c r="IY126" i="4" s="1"/>
  <c r="IZ126" i="4" s="1"/>
  <c r="JA126" i="4" s="1"/>
  <c r="JB126" i="4" s="1"/>
  <c r="JC126" i="4" s="1"/>
  <c r="JD126" i="4" s="1"/>
  <c r="JE126" i="4" s="1"/>
  <c r="JF126" i="4" s="1"/>
  <c r="JG126" i="4" s="1"/>
  <c r="JH126" i="4" s="1"/>
  <c r="JI126" i="4" s="1"/>
  <c r="JJ126" i="4" s="1"/>
  <c r="JK126" i="4" s="1"/>
  <c r="JL126" i="4" s="1"/>
  <c r="JM126" i="4" s="1"/>
  <c r="JN126" i="4" s="1"/>
  <c r="JO126" i="4" s="1"/>
  <c r="JP126" i="4" s="1"/>
  <c r="JQ126" i="4" s="1"/>
  <c r="JR126" i="4" s="1"/>
  <c r="JS126" i="4" s="1"/>
  <c r="JT126" i="4" s="1"/>
  <c r="JU126" i="4" s="1"/>
  <c r="JV126" i="4" s="1"/>
  <c r="JW126" i="4" s="1"/>
  <c r="JX126" i="4" s="1"/>
  <c r="JY126" i="4" s="1"/>
  <c r="JZ126" i="4" s="1"/>
  <c r="KA126" i="4" s="1"/>
  <c r="KB126" i="4" s="1"/>
  <c r="KC126" i="4" s="1"/>
  <c r="KD126" i="4" s="1"/>
  <c r="KE126" i="4" s="1"/>
  <c r="KF126" i="4" s="1"/>
  <c r="KG126" i="4" s="1"/>
  <c r="KH126" i="4" s="1"/>
  <c r="KI126" i="4" s="1"/>
  <c r="KJ126" i="4" s="1"/>
  <c r="KK126" i="4" s="1"/>
  <c r="KL126" i="4" s="1"/>
  <c r="KM126" i="4" s="1"/>
  <c r="KN126" i="4" s="1"/>
  <c r="KO126" i="4" s="1"/>
  <c r="KP126" i="4" s="1"/>
  <c r="KQ126" i="4" s="1"/>
  <c r="KR126" i="4" s="1"/>
  <c r="KS126" i="4" s="1"/>
  <c r="KT126" i="4" s="1"/>
  <c r="KU126" i="4" s="1"/>
  <c r="KV126" i="4" s="1"/>
  <c r="W126" i="4"/>
  <c r="X126" i="4" s="1"/>
  <c r="Y126" i="4" s="1"/>
  <c r="V126" i="4"/>
  <c r="V125" i="4"/>
  <c r="W125" i="4" s="1"/>
  <c r="X125" i="4" s="1"/>
  <c r="Y125" i="4" s="1"/>
  <c r="Z125" i="4" s="1"/>
  <c r="AA125" i="4" s="1"/>
  <c r="AB125" i="4" s="1"/>
  <c r="AC125" i="4" s="1"/>
  <c r="AD125" i="4" s="1"/>
  <c r="AE125" i="4" s="1"/>
  <c r="AF125" i="4" s="1"/>
  <c r="AG125" i="4" s="1"/>
  <c r="AH125" i="4" s="1"/>
  <c r="AI125" i="4" s="1"/>
  <c r="AJ125" i="4" s="1"/>
  <c r="AK125" i="4" s="1"/>
  <c r="AL125" i="4" s="1"/>
  <c r="AM125" i="4" s="1"/>
  <c r="AN125" i="4" s="1"/>
  <c r="AO125" i="4" s="1"/>
  <c r="AP125" i="4" s="1"/>
  <c r="AQ125" i="4" s="1"/>
  <c r="AR125" i="4" s="1"/>
  <c r="AS125" i="4" s="1"/>
  <c r="AT125" i="4" s="1"/>
  <c r="AU125" i="4" s="1"/>
  <c r="AV125" i="4" s="1"/>
  <c r="AW125" i="4" s="1"/>
  <c r="AX125" i="4" s="1"/>
  <c r="AY125" i="4" s="1"/>
  <c r="AZ125" i="4" s="1"/>
  <c r="BA125" i="4" s="1"/>
  <c r="BB125" i="4" s="1"/>
  <c r="BC125" i="4" s="1"/>
  <c r="BD125" i="4" s="1"/>
  <c r="BE125" i="4" s="1"/>
  <c r="BF125" i="4" s="1"/>
  <c r="BG125" i="4" s="1"/>
  <c r="BH125" i="4" s="1"/>
  <c r="BI125" i="4" s="1"/>
  <c r="BJ125" i="4" s="1"/>
  <c r="BK125" i="4" s="1"/>
  <c r="BL125" i="4" s="1"/>
  <c r="BM125" i="4" s="1"/>
  <c r="BN125" i="4" s="1"/>
  <c r="BO125" i="4" s="1"/>
  <c r="BP125" i="4" s="1"/>
  <c r="BQ125" i="4" s="1"/>
  <c r="BR125" i="4" s="1"/>
  <c r="BS125" i="4" s="1"/>
  <c r="BT125" i="4" s="1"/>
  <c r="BU125" i="4" s="1"/>
  <c r="BV125" i="4" s="1"/>
  <c r="BW125" i="4" s="1"/>
  <c r="BX125" i="4" s="1"/>
  <c r="BY125" i="4" s="1"/>
  <c r="BZ125" i="4" s="1"/>
  <c r="CA125" i="4" s="1"/>
  <c r="CB125" i="4" s="1"/>
  <c r="CC125" i="4" s="1"/>
  <c r="CD125" i="4" s="1"/>
  <c r="CE125" i="4" s="1"/>
  <c r="CF125" i="4" s="1"/>
  <c r="CG125" i="4" s="1"/>
  <c r="CH125" i="4" s="1"/>
  <c r="CI125" i="4" s="1"/>
  <c r="CJ125" i="4" s="1"/>
  <c r="CK125" i="4" s="1"/>
  <c r="CL125" i="4" s="1"/>
  <c r="CM125" i="4" s="1"/>
  <c r="CN125" i="4" s="1"/>
  <c r="CO125" i="4" s="1"/>
  <c r="CP125" i="4" s="1"/>
  <c r="CQ125" i="4" s="1"/>
  <c r="CR125" i="4" s="1"/>
  <c r="CS125" i="4" s="1"/>
  <c r="CT125" i="4" s="1"/>
  <c r="CU125" i="4" s="1"/>
  <c r="CV125" i="4" s="1"/>
  <c r="CW125" i="4" s="1"/>
  <c r="CX125" i="4" s="1"/>
  <c r="CY125" i="4" s="1"/>
  <c r="CZ125" i="4" s="1"/>
  <c r="DA125" i="4" s="1"/>
  <c r="DB125" i="4" s="1"/>
  <c r="DC125" i="4" s="1"/>
  <c r="DD125" i="4" s="1"/>
  <c r="DE125" i="4" s="1"/>
  <c r="DF125" i="4" s="1"/>
  <c r="DG125" i="4" s="1"/>
  <c r="DH125" i="4" s="1"/>
  <c r="DI125" i="4" s="1"/>
  <c r="DJ125" i="4" s="1"/>
  <c r="DK125" i="4" s="1"/>
  <c r="DL125" i="4" s="1"/>
  <c r="DM125" i="4" s="1"/>
  <c r="DN125" i="4" s="1"/>
  <c r="DO125" i="4" s="1"/>
  <c r="DP125" i="4" s="1"/>
  <c r="DQ125" i="4" s="1"/>
  <c r="DR125" i="4" s="1"/>
  <c r="DS125" i="4" s="1"/>
  <c r="DT125" i="4" s="1"/>
  <c r="DU125" i="4" s="1"/>
  <c r="DV125" i="4" s="1"/>
  <c r="DW125" i="4" s="1"/>
  <c r="DX125" i="4" s="1"/>
  <c r="DY125" i="4" s="1"/>
  <c r="DZ125" i="4" s="1"/>
  <c r="EA125" i="4" s="1"/>
  <c r="EB125" i="4" s="1"/>
  <c r="EC125" i="4" s="1"/>
  <c r="ED125" i="4" s="1"/>
  <c r="EE125" i="4" s="1"/>
  <c r="EF125" i="4" s="1"/>
  <c r="EG125" i="4" s="1"/>
  <c r="EH125" i="4" s="1"/>
  <c r="EI125" i="4" s="1"/>
  <c r="EJ125" i="4" s="1"/>
  <c r="EK125" i="4" s="1"/>
  <c r="EL125" i="4" s="1"/>
  <c r="EM125" i="4" s="1"/>
  <c r="EN125" i="4" s="1"/>
  <c r="EO125" i="4" s="1"/>
  <c r="EP125" i="4" s="1"/>
  <c r="EQ125" i="4" s="1"/>
  <c r="ER125" i="4" s="1"/>
  <c r="ES125" i="4" s="1"/>
  <c r="ET125" i="4" s="1"/>
  <c r="EU125" i="4" s="1"/>
  <c r="EV125" i="4" s="1"/>
  <c r="EW125" i="4" s="1"/>
  <c r="EX125" i="4" s="1"/>
  <c r="EY125" i="4" s="1"/>
  <c r="EZ125" i="4" s="1"/>
  <c r="FA125" i="4" s="1"/>
  <c r="FB125" i="4" s="1"/>
  <c r="FC125" i="4" s="1"/>
  <c r="FD125" i="4" s="1"/>
  <c r="FE125" i="4" s="1"/>
  <c r="FF125" i="4" s="1"/>
  <c r="FG125" i="4" s="1"/>
  <c r="FH125" i="4" s="1"/>
  <c r="FI125" i="4" s="1"/>
  <c r="FJ125" i="4" s="1"/>
  <c r="FK125" i="4" s="1"/>
  <c r="FL125" i="4" s="1"/>
  <c r="FM125" i="4" s="1"/>
  <c r="FN125" i="4" s="1"/>
  <c r="FO125" i="4" s="1"/>
  <c r="FP125" i="4" s="1"/>
  <c r="FQ125" i="4" s="1"/>
  <c r="FR125" i="4" s="1"/>
  <c r="FS125" i="4" s="1"/>
  <c r="FT125" i="4" s="1"/>
  <c r="FU125" i="4" s="1"/>
  <c r="FV125" i="4" s="1"/>
  <c r="FW125" i="4" s="1"/>
  <c r="FX125" i="4" s="1"/>
  <c r="FY125" i="4" s="1"/>
  <c r="FZ125" i="4" s="1"/>
  <c r="GA125" i="4" s="1"/>
  <c r="GB125" i="4" s="1"/>
  <c r="GC125" i="4" s="1"/>
  <c r="GD125" i="4" s="1"/>
  <c r="GE125" i="4" s="1"/>
  <c r="GF125" i="4" s="1"/>
  <c r="GG125" i="4" s="1"/>
  <c r="GH125" i="4" s="1"/>
  <c r="GI125" i="4" s="1"/>
  <c r="GJ125" i="4" s="1"/>
  <c r="GK125" i="4" s="1"/>
  <c r="GL125" i="4" s="1"/>
  <c r="GM125" i="4" s="1"/>
  <c r="GN125" i="4" s="1"/>
  <c r="GO125" i="4" s="1"/>
  <c r="GP125" i="4" s="1"/>
  <c r="GQ125" i="4" s="1"/>
  <c r="GR125" i="4" s="1"/>
  <c r="GS125" i="4" s="1"/>
  <c r="GT125" i="4" s="1"/>
  <c r="GU125" i="4" s="1"/>
  <c r="GV125" i="4" s="1"/>
  <c r="GW125" i="4" s="1"/>
  <c r="GX125" i="4" s="1"/>
  <c r="GY125" i="4" s="1"/>
  <c r="GZ125" i="4" s="1"/>
  <c r="HA125" i="4" s="1"/>
  <c r="HB125" i="4" s="1"/>
  <c r="HC125" i="4" s="1"/>
  <c r="HD125" i="4" s="1"/>
  <c r="HE125" i="4" s="1"/>
  <c r="HF125" i="4" s="1"/>
  <c r="HG125" i="4" s="1"/>
  <c r="HH125" i="4" s="1"/>
  <c r="HI125" i="4" s="1"/>
  <c r="HJ125" i="4" s="1"/>
  <c r="HK125" i="4" s="1"/>
  <c r="HL125" i="4" s="1"/>
  <c r="HM125" i="4" s="1"/>
  <c r="HN125" i="4" s="1"/>
  <c r="HO125" i="4" s="1"/>
  <c r="HP125" i="4" s="1"/>
  <c r="HQ125" i="4" s="1"/>
  <c r="HR125" i="4" s="1"/>
  <c r="HS125" i="4" s="1"/>
  <c r="HT125" i="4" s="1"/>
  <c r="HU125" i="4" s="1"/>
  <c r="HV125" i="4" s="1"/>
  <c r="HW125" i="4" s="1"/>
  <c r="HX125" i="4" s="1"/>
  <c r="HY125" i="4" s="1"/>
  <c r="HZ125" i="4" s="1"/>
  <c r="IA125" i="4" s="1"/>
  <c r="IB125" i="4" s="1"/>
  <c r="IC125" i="4" s="1"/>
  <c r="ID125" i="4" s="1"/>
  <c r="IE125" i="4" s="1"/>
  <c r="IF125" i="4" s="1"/>
  <c r="IG125" i="4" s="1"/>
  <c r="IH125" i="4" s="1"/>
  <c r="II125" i="4" s="1"/>
  <c r="IJ125" i="4" s="1"/>
  <c r="IK125" i="4" s="1"/>
  <c r="IL125" i="4" s="1"/>
  <c r="IM125" i="4" s="1"/>
  <c r="IN125" i="4" s="1"/>
  <c r="IO125" i="4" s="1"/>
  <c r="IP125" i="4" s="1"/>
  <c r="IQ125" i="4" s="1"/>
  <c r="IR125" i="4" s="1"/>
  <c r="IS125" i="4" s="1"/>
  <c r="IT125" i="4" s="1"/>
  <c r="IU125" i="4" s="1"/>
  <c r="IV125" i="4" s="1"/>
  <c r="IW125" i="4" s="1"/>
  <c r="IX125" i="4" s="1"/>
  <c r="IY125" i="4" s="1"/>
  <c r="IZ125" i="4" s="1"/>
  <c r="JA125" i="4" s="1"/>
  <c r="JB125" i="4" s="1"/>
  <c r="JC125" i="4" s="1"/>
  <c r="JD125" i="4" s="1"/>
  <c r="JE125" i="4" s="1"/>
  <c r="JF125" i="4" s="1"/>
  <c r="JG125" i="4" s="1"/>
  <c r="JH125" i="4" s="1"/>
  <c r="JI125" i="4" s="1"/>
  <c r="JJ125" i="4" s="1"/>
  <c r="JK125" i="4" s="1"/>
  <c r="JL125" i="4" s="1"/>
  <c r="JM125" i="4" s="1"/>
  <c r="JN125" i="4" s="1"/>
  <c r="JO125" i="4" s="1"/>
  <c r="JP125" i="4" s="1"/>
  <c r="JQ125" i="4" s="1"/>
  <c r="JR125" i="4" s="1"/>
  <c r="JS125" i="4" s="1"/>
  <c r="JT125" i="4" s="1"/>
  <c r="JU125" i="4" s="1"/>
  <c r="JV125" i="4" s="1"/>
  <c r="JW125" i="4" s="1"/>
  <c r="JX125" i="4" s="1"/>
  <c r="JY125" i="4" s="1"/>
  <c r="JZ125" i="4" s="1"/>
  <c r="KA125" i="4" s="1"/>
  <c r="KB125" i="4" s="1"/>
  <c r="KC125" i="4" s="1"/>
  <c r="KD125" i="4" s="1"/>
  <c r="KE125" i="4" s="1"/>
  <c r="KF125" i="4" s="1"/>
  <c r="KG125" i="4" s="1"/>
  <c r="KH125" i="4" s="1"/>
  <c r="KI125" i="4" s="1"/>
  <c r="KJ125" i="4" s="1"/>
  <c r="KK125" i="4" s="1"/>
  <c r="KL125" i="4" s="1"/>
  <c r="KM125" i="4" s="1"/>
  <c r="KN125" i="4" s="1"/>
  <c r="KO125" i="4" s="1"/>
  <c r="KP125" i="4" s="1"/>
  <c r="KQ125" i="4" s="1"/>
  <c r="KR125" i="4" s="1"/>
  <c r="KS125" i="4" s="1"/>
  <c r="KT125" i="4" s="1"/>
  <c r="KU125" i="4" s="1"/>
  <c r="KV125" i="4" s="1"/>
  <c r="V124" i="4"/>
  <c r="W124" i="4" s="1"/>
  <c r="X124" i="4" s="1"/>
  <c r="Y124" i="4" s="1"/>
  <c r="Z124" i="4" s="1"/>
  <c r="AA124" i="4" s="1"/>
  <c r="AB124" i="4" s="1"/>
  <c r="AC124" i="4" s="1"/>
  <c r="AD124" i="4" s="1"/>
  <c r="AE124" i="4" s="1"/>
  <c r="AF124" i="4" s="1"/>
  <c r="AG124" i="4" s="1"/>
  <c r="AH124" i="4" s="1"/>
  <c r="AI124" i="4" s="1"/>
  <c r="AJ124" i="4" s="1"/>
  <c r="AK124" i="4" s="1"/>
  <c r="AL124" i="4" s="1"/>
  <c r="AM124" i="4" s="1"/>
  <c r="AN124" i="4" s="1"/>
  <c r="AO124" i="4" s="1"/>
  <c r="AP124" i="4" s="1"/>
  <c r="AQ124" i="4" s="1"/>
  <c r="AR124" i="4" s="1"/>
  <c r="AS124" i="4" s="1"/>
  <c r="AT124" i="4" s="1"/>
  <c r="AU124" i="4" s="1"/>
  <c r="AV124" i="4" s="1"/>
  <c r="AW124" i="4" s="1"/>
  <c r="AX124" i="4" s="1"/>
  <c r="AY124" i="4" s="1"/>
  <c r="AZ124" i="4" s="1"/>
  <c r="BA124" i="4" s="1"/>
  <c r="BB124" i="4" s="1"/>
  <c r="BC124" i="4" s="1"/>
  <c r="BD124" i="4" s="1"/>
  <c r="BE124" i="4" s="1"/>
  <c r="BF124" i="4" s="1"/>
  <c r="BG124" i="4" s="1"/>
  <c r="BH124" i="4" s="1"/>
  <c r="BI124" i="4" s="1"/>
  <c r="BJ124" i="4" s="1"/>
  <c r="BK124" i="4" s="1"/>
  <c r="BL124" i="4" s="1"/>
  <c r="BM124" i="4" s="1"/>
  <c r="BN124" i="4" s="1"/>
  <c r="BO124" i="4" s="1"/>
  <c r="BP124" i="4" s="1"/>
  <c r="BQ124" i="4" s="1"/>
  <c r="BR124" i="4" s="1"/>
  <c r="BS124" i="4" s="1"/>
  <c r="BT124" i="4" s="1"/>
  <c r="BU124" i="4" s="1"/>
  <c r="BV124" i="4" s="1"/>
  <c r="BW124" i="4" s="1"/>
  <c r="BX124" i="4" s="1"/>
  <c r="BY124" i="4" s="1"/>
  <c r="BZ124" i="4" s="1"/>
  <c r="CA124" i="4" s="1"/>
  <c r="CB124" i="4" s="1"/>
  <c r="CC124" i="4" s="1"/>
  <c r="CD124" i="4" s="1"/>
  <c r="CE124" i="4" s="1"/>
  <c r="CF124" i="4" s="1"/>
  <c r="CG124" i="4" s="1"/>
  <c r="CH124" i="4" s="1"/>
  <c r="CI124" i="4" s="1"/>
  <c r="CJ124" i="4" s="1"/>
  <c r="CK124" i="4" s="1"/>
  <c r="CL124" i="4" s="1"/>
  <c r="CM124" i="4" s="1"/>
  <c r="CN124" i="4" s="1"/>
  <c r="CO124" i="4" s="1"/>
  <c r="CP124" i="4" s="1"/>
  <c r="CQ124" i="4" s="1"/>
  <c r="CR124" i="4" s="1"/>
  <c r="CS124" i="4" s="1"/>
  <c r="CT124" i="4" s="1"/>
  <c r="CU124" i="4" s="1"/>
  <c r="CV124" i="4" s="1"/>
  <c r="CW124" i="4" s="1"/>
  <c r="CX124" i="4" s="1"/>
  <c r="CY124" i="4" s="1"/>
  <c r="CZ124" i="4" s="1"/>
  <c r="DA124" i="4" s="1"/>
  <c r="DB124" i="4" s="1"/>
  <c r="DC124" i="4" s="1"/>
  <c r="DD124" i="4" s="1"/>
  <c r="DE124" i="4" s="1"/>
  <c r="DF124" i="4" s="1"/>
  <c r="DG124" i="4" s="1"/>
  <c r="DH124" i="4" s="1"/>
  <c r="DI124" i="4" s="1"/>
  <c r="DJ124" i="4" s="1"/>
  <c r="DK124" i="4" s="1"/>
  <c r="DL124" i="4" s="1"/>
  <c r="DM124" i="4" s="1"/>
  <c r="DN124" i="4" s="1"/>
  <c r="DO124" i="4" s="1"/>
  <c r="DP124" i="4" s="1"/>
  <c r="DQ124" i="4" s="1"/>
  <c r="DR124" i="4" s="1"/>
  <c r="DS124" i="4" s="1"/>
  <c r="DT124" i="4" s="1"/>
  <c r="DU124" i="4" s="1"/>
  <c r="DV124" i="4" s="1"/>
  <c r="DW124" i="4" s="1"/>
  <c r="DX124" i="4" s="1"/>
  <c r="DY124" i="4" s="1"/>
  <c r="DZ124" i="4" s="1"/>
  <c r="EA124" i="4" s="1"/>
  <c r="EB124" i="4" s="1"/>
  <c r="EC124" i="4" s="1"/>
  <c r="ED124" i="4" s="1"/>
  <c r="EE124" i="4" s="1"/>
  <c r="EF124" i="4" s="1"/>
  <c r="EG124" i="4" s="1"/>
  <c r="EH124" i="4" s="1"/>
  <c r="EI124" i="4" s="1"/>
  <c r="EJ124" i="4" s="1"/>
  <c r="EK124" i="4" s="1"/>
  <c r="EL124" i="4" s="1"/>
  <c r="EM124" i="4" s="1"/>
  <c r="EN124" i="4" s="1"/>
  <c r="EO124" i="4" s="1"/>
  <c r="EP124" i="4" s="1"/>
  <c r="EQ124" i="4" s="1"/>
  <c r="ER124" i="4" s="1"/>
  <c r="ES124" i="4" s="1"/>
  <c r="ET124" i="4" s="1"/>
  <c r="EU124" i="4" s="1"/>
  <c r="EV124" i="4" s="1"/>
  <c r="EW124" i="4" s="1"/>
  <c r="EX124" i="4" s="1"/>
  <c r="EY124" i="4" s="1"/>
  <c r="EZ124" i="4" s="1"/>
  <c r="FA124" i="4" s="1"/>
  <c r="FB124" i="4" s="1"/>
  <c r="FC124" i="4" s="1"/>
  <c r="FD124" i="4" s="1"/>
  <c r="FE124" i="4" s="1"/>
  <c r="FF124" i="4" s="1"/>
  <c r="FG124" i="4" s="1"/>
  <c r="FH124" i="4" s="1"/>
  <c r="FI124" i="4" s="1"/>
  <c r="FJ124" i="4" s="1"/>
  <c r="FK124" i="4" s="1"/>
  <c r="FL124" i="4" s="1"/>
  <c r="FM124" i="4" s="1"/>
  <c r="FN124" i="4" s="1"/>
  <c r="FO124" i="4" s="1"/>
  <c r="FP124" i="4" s="1"/>
  <c r="FQ124" i="4" s="1"/>
  <c r="FR124" i="4" s="1"/>
  <c r="FS124" i="4" s="1"/>
  <c r="FT124" i="4" s="1"/>
  <c r="FU124" i="4" s="1"/>
  <c r="FV124" i="4" s="1"/>
  <c r="FW124" i="4" s="1"/>
  <c r="FX124" i="4" s="1"/>
  <c r="FY124" i="4" s="1"/>
  <c r="FZ124" i="4" s="1"/>
  <c r="GA124" i="4" s="1"/>
  <c r="GB124" i="4" s="1"/>
  <c r="GC124" i="4" s="1"/>
  <c r="GD124" i="4" s="1"/>
  <c r="GE124" i="4" s="1"/>
  <c r="GF124" i="4" s="1"/>
  <c r="GG124" i="4" s="1"/>
  <c r="GH124" i="4" s="1"/>
  <c r="GI124" i="4" s="1"/>
  <c r="GJ124" i="4" s="1"/>
  <c r="GK124" i="4" s="1"/>
  <c r="GL124" i="4" s="1"/>
  <c r="GM124" i="4" s="1"/>
  <c r="GN124" i="4" s="1"/>
  <c r="GO124" i="4" s="1"/>
  <c r="GP124" i="4" s="1"/>
  <c r="GQ124" i="4" s="1"/>
  <c r="GR124" i="4" s="1"/>
  <c r="GS124" i="4" s="1"/>
  <c r="GT124" i="4" s="1"/>
  <c r="GU124" i="4" s="1"/>
  <c r="GV124" i="4" s="1"/>
  <c r="GW124" i="4" s="1"/>
  <c r="GX124" i="4" s="1"/>
  <c r="GY124" i="4" s="1"/>
  <c r="GZ124" i="4" s="1"/>
  <c r="HA124" i="4" s="1"/>
  <c r="HB124" i="4" s="1"/>
  <c r="HC124" i="4" s="1"/>
  <c r="HD124" i="4" s="1"/>
  <c r="HE124" i="4" s="1"/>
  <c r="HF124" i="4" s="1"/>
  <c r="HG124" i="4" s="1"/>
  <c r="HH124" i="4" s="1"/>
  <c r="HI124" i="4" s="1"/>
  <c r="HJ124" i="4" s="1"/>
  <c r="HK124" i="4" s="1"/>
  <c r="HL124" i="4" s="1"/>
  <c r="HM124" i="4" s="1"/>
  <c r="HN124" i="4" s="1"/>
  <c r="HO124" i="4" s="1"/>
  <c r="HP124" i="4" s="1"/>
  <c r="HQ124" i="4" s="1"/>
  <c r="HR124" i="4" s="1"/>
  <c r="HS124" i="4" s="1"/>
  <c r="HT124" i="4" s="1"/>
  <c r="HU124" i="4" s="1"/>
  <c r="HV124" i="4" s="1"/>
  <c r="HW124" i="4" s="1"/>
  <c r="HX124" i="4" s="1"/>
  <c r="HY124" i="4" s="1"/>
  <c r="HZ124" i="4" s="1"/>
  <c r="IA124" i="4" s="1"/>
  <c r="IB124" i="4" s="1"/>
  <c r="IC124" i="4" s="1"/>
  <c r="ID124" i="4" s="1"/>
  <c r="IE124" i="4" s="1"/>
  <c r="IF124" i="4" s="1"/>
  <c r="IG124" i="4" s="1"/>
  <c r="IH124" i="4" s="1"/>
  <c r="II124" i="4" s="1"/>
  <c r="IJ124" i="4" s="1"/>
  <c r="IK124" i="4" s="1"/>
  <c r="IL124" i="4" s="1"/>
  <c r="IM124" i="4" s="1"/>
  <c r="IN124" i="4" s="1"/>
  <c r="IO124" i="4" s="1"/>
  <c r="IP124" i="4" s="1"/>
  <c r="IQ124" i="4" s="1"/>
  <c r="IR124" i="4" s="1"/>
  <c r="IS124" i="4" s="1"/>
  <c r="IT124" i="4" s="1"/>
  <c r="IU124" i="4" s="1"/>
  <c r="IV124" i="4" s="1"/>
  <c r="IW124" i="4" s="1"/>
  <c r="IX124" i="4" s="1"/>
  <c r="IY124" i="4" s="1"/>
  <c r="IZ124" i="4" s="1"/>
  <c r="JA124" i="4" s="1"/>
  <c r="JB124" i="4" s="1"/>
  <c r="JC124" i="4" s="1"/>
  <c r="JD124" i="4" s="1"/>
  <c r="JE124" i="4" s="1"/>
  <c r="JF124" i="4" s="1"/>
  <c r="JG124" i="4" s="1"/>
  <c r="JH124" i="4" s="1"/>
  <c r="JI124" i="4" s="1"/>
  <c r="JJ124" i="4" s="1"/>
  <c r="JK124" i="4" s="1"/>
  <c r="JL124" i="4" s="1"/>
  <c r="JM124" i="4" s="1"/>
  <c r="JN124" i="4" s="1"/>
  <c r="JO124" i="4" s="1"/>
  <c r="JP124" i="4" s="1"/>
  <c r="JQ124" i="4" s="1"/>
  <c r="JR124" i="4" s="1"/>
  <c r="JS124" i="4" s="1"/>
  <c r="JT124" i="4" s="1"/>
  <c r="JU124" i="4" s="1"/>
  <c r="JV124" i="4" s="1"/>
  <c r="JW124" i="4" s="1"/>
  <c r="JX124" i="4" s="1"/>
  <c r="JY124" i="4" s="1"/>
  <c r="JZ124" i="4" s="1"/>
  <c r="KA124" i="4" s="1"/>
  <c r="KB124" i="4" s="1"/>
  <c r="KC124" i="4" s="1"/>
  <c r="KD124" i="4" s="1"/>
  <c r="KE124" i="4" s="1"/>
  <c r="KF124" i="4" s="1"/>
  <c r="KG124" i="4" s="1"/>
  <c r="KH124" i="4" s="1"/>
  <c r="KI124" i="4" s="1"/>
  <c r="KJ124" i="4" s="1"/>
  <c r="KK124" i="4" s="1"/>
  <c r="KL124" i="4" s="1"/>
  <c r="KM124" i="4" s="1"/>
  <c r="KN124" i="4" s="1"/>
  <c r="KO124" i="4" s="1"/>
  <c r="KP124" i="4" s="1"/>
  <c r="KQ124" i="4" s="1"/>
  <c r="KR124" i="4" s="1"/>
  <c r="KS124" i="4" s="1"/>
  <c r="KT124" i="4" s="1"/>
  <c r="KU124" i="4" s="1"/>
  <c r="KV124" i="4" s="1"/>
  <c r="X123" i="4"/>
  <c r="Y123" i="4" s="1"/>
  <c r="Z123" i="4" s="1"/>
  <c r="AA123" i="4" s="1"/>
  <c r="AB123" i="4" s="1"/>
  <c r="AC123" i="4" s="1"/>
  <c r="AD123" i="4" s="1"/>
  <c r="AE123" i="4" s="1"/>
  <c r="AF123" i="4" s="1"/>
  <c r="AG123" i="4" s="1"/>
  <c r="AH123" i="4" s="1"/>
  <c r="AI123" i="4" s="1"/>
  <c r="AJ123" i="4" s="1"/>
  <c r="AK123" i="4" s="1"/>
  <c r="AL123" i="4" s="1"/>
  <c r="AM123" i="4" s="1"/>
  <c r="AN123" i="4" s="1"/>
  <c r="AO123" i="4" s="1"/>
  <c r="AP123" i="4" s="1"/>
  <c r="AQ123" i="4" s="1"/>
  <c r="AR123" i="4" s="1"/>
  <c r="AS123" i="4" s="1"/>
  <c r="AT123" i="4" s="1"/>
  <c r="AU123" i="4" s="1"/>
  <c r="AV123" i="4" s="1"/>
  <c r="AW123" i="4" s="1"/>
  <c r="AX123" i="4" s="1"/>
  <c r="AY123" i="4" s="1"/>
  <c r="AZ123" i="4" s="1"/>
  <c r="BA123" i="4" s="1"/>
  <c r="BB123" i="4" s="1"/>
  <c r="BC123" i="4" s="1"/>
  <c r="BD123" i="4" s="1"/>
  <c r="BE123" i="4" s="1"/>
  <c r="BF123" i="4" s="1"/>
  <c r="BG123" i="4" s="1"/>
  <c r="BH123" i="4" s="1"/>
  <c r="BI123" i="4" s="1"/>
  <c r="BJ123" i="4" s="1"/>
  <c r="BK123" i="4" s="1"/>
  <c r="BL123" i="4" s="1"/>
  <c r="BM123" i="4" s="1"/>
  <c r="BN123" i="4" s="1"/>
  <c r="BO123" i="4" s="1"/>
  <c r="BP123" i="4" s="1"/>
  <c r="BQ123" i="4" s="1"/>
  <c r="BR123" i="4" s="1"/>
  <c r="BS123" i="4" s="1"/>
  <c r="BT123" i="4" s="1"/>
  <c r="BU123" i="4" s="1"/>
  <c r="BV123" i="4" s="1"/>
  <c r="BW123" i="4" s="1"/>
  <c r="BX123" i="4" s="1"/>
  <c r="BY123" i="4" s="1"/>
  <c r="BZ123" i="4" s="1"/>
  <c r="CA123" i="4" s="1"/>
  <c r="CB123" i="4" s="1"/>
  <c r="CC123" i="4" s="1"/>
  <c r="CD123" i="4" s="1"/>
  <c r="CE123" i="4" s="1"/>
  <c r="CF123" i="4" s="1"/>
  <c r="CG123" i="4" s="1"/>
  <c r="CH123" i="4" s="1"/>
  <c r="CI123" i="4" s="1"/>
  <c r="CJ123" i="4" s="1"/>
  <c r="CK123" i="4" s="1"/>
  <c r="CL123" i="4" s="1"/>
  <c r="CM123" i="4" s="1"/>
  <c r="CN123" i="4" s="1"/>
  <c r="CO123" i="4" s="1"/>
  <c r="CP123" i="4" s="1"/>
  <c r="CQ123" i="4" s="1"/>
  <c r="CR123" i="4" s="1"/>
  <c r="CS123" i="4" s="1"/>
  <c r="CT123" i="4" s="1"/>
  <c r="CU123" i="4" s="1"/>
  <c r="CV123" i="4" s="1"/>
  <c r="CW123" i="4" s="1"/>
  <c r="CX123" i="4" s="1"/>
  <c r="CY123" i="4" s="1"/>
  <c r="CZ123" i="4" s="1"/>
  <c r="DA123" i="4" s="1"/>
  <c r="DB123" i="4" s="1"/>
  <c r="DC123" i="4" s="1"/>
  <c r="DD123" i="4" s="1"/>
  <c r="DE123" i="4" s="1"/>
  <c r="DF123" i="4" s="1"/>
  <c r="DG123" i="4" s="1"/>
  <c r="DH123" i="4" s="1"/>
  <c r="DI123" i="4" s="1"/>
  <c r="DJ123" i="4" s="1"/>
  <c r="DK123" i="4" s="1"/>
  <c r="DL123" i="4" s="1"/>
  <c r="DM123" i="4" s="1"/>
  <c r="DN123" i="4" s="1"/>
  <c r="DO123" i="4" s="1"/>
  <c r="DP123" i="4" s="1"/>
  <c r="DQ123" i="4" s="1"/>
  <c r="DR123" i="4" s="1"/>
  <c r="DS123" i="4" s="1"/>
  <c r="DT123" i="4" s="1"/>
  <c r="DU123" i="4" s="1"/>
  <c r="DV123" i="4" s="1"/>
  <c r="DW123" i="4" s="1"/>
  <c r="DX123" i="4" s="1"/>
  <c r="DY123" i="4" s="1"/>
  <c r="DZ123" i="4" s="1"/>
  <c r="EA123" i="4" s="1"/>
  <c r="EB123" i="4" s="1"/>
  <c r="EC123" i="4" s="1"/>
  <c r="ED123" i="4" s="1"/>
  <c r="EE123" i="4" s="1"/>
  <c r="EF123" i="4" s="1"/>
  <c r="EG123" i="4" s="1"/>
  <c r="EH123" i="4" s="1"/>
  <c r="EI123" i="4" s="1"/>
  <c r="EJ123" i="4" s="1"/>
  <c r="EK123" i="4" s="1"/>
  <c r="EL123" i="4" s="1"/>
  <c r="EM123" i="4" s="1"/>
  <c r="EN123" i="4" s="1"/>
  <c r="EO123" i="4" s="1"/>
  <c r="EP123" i="4" s="1"/>
  <c r="EQ123" i="4" s="1"/>
  <c r="ER123" i="4" s="1"/>
  <c r="ES123" i="4" s="1"/>
  <c r="ET123" i="4" s="1"/>
  <c r="EU123" i="4" s="1"/>
  <c r="EV123" i="4" s="1"/>
  <c r="EW123" i="4" s="1"/>
  <c r="EX123" i="4" s="1"/>
  <c r="EY123" i="4" s="1"/>
  <c r="EZ123" i="4" s="1"/>
  <c r="FA123" i="4" s="1"/>
  <c r="FB123" i="4" s="1"/>
  <c r="FC123" i="4" s="1"/>
  <c r="FD123" i="4" s="1"/>
  <c r="FE123" i="4" s="1"/>
  <c r="FF123" i="4" s="1"/>
  <c r="FG123" i="4" s="1"/>
  <c r="FH123" i="4" s="1"/>
  <c r="FI123" i="4" s="1"/>
  <c r="FJ123" i="4" s="1"/>
  <c r="FK123" i="4" s="1"/>
  <c r="FL123" i="4" s="1"/>
  <c r="FM123" i="4" s="1"/>
  <c r="FN123" i="4" s="1"/>
  <c r="FO123" i="4" s="1"/>
  <c r="FP123" i="4" s="1"/>
  <c r="FQ123" i="4" s="1"/>
  <c r="FR123" i="4" s="1"/>
  <c r="FS123" i="4" s="1"/>
  <c r="FT123" i="4" s="1"/>
  <c r="FU123" i="4" s="1"/>
  <c r="FV123" i="4" s="1"/>
  <c r="FW123" i="4" s="1"/>
  <c r="FX123" i="4" s="1"/>
  <c r="FY123" i="4" s="1"/>
  <c r="FZ123" i="4" s="1"/>
  <c r="GA123" i="4" s="1"/>
  <c r="GB123" i="4" s="1"/>
  <c r="GC123" i="4" s="1"/>
  <c r="GD123" i="4" s="1"/>
  <c r="GE123" i="4" s="1"/>
  <c r="GF123" i="4" s="1"/>
  <c r="GG123" i="4" s="1"/>
  <c r="GH123" i="4" s="1"/>
  <c r="GI123" i="4" s="1"/>
  <c r="GJ123" i="4" s="1"/>
  <c r="GK123" i="4" s="1"/>
  <c r="GL123" i="4" s="1"/>
  <c r="GM123" i="4" s="1"/>
  <c r="GN123" i="4" s="1"/>
  <c r="GO123" i="4" s="1"/>
  <c r="GP123" i="4" s="1"/>
  <c r="GQ123" i="4" s="1"/>
  <c r="GR123" i="4" s="1"/>
  <c r="GS123" i="4" s="1"/>
  <c r="GT123" i="4" s="1"/>
  <c r="GU123" i="4" s="1"/>
  <c r="GV123" i="4" s="1"/>
  <c r="GW123" i="4" s="1"/>
  <c r="GX123" i="4" s="1"/>
  <c r="GY123" i="4" s="1"/>
  <c r="GZ123" i="4" s="1"/>
  <c r="HA123" i="4" s="1"/>
  <c r="HB123" i="4" s="1"/>
  <c r="HC123" i="4" s="1"/>
  <c r="HD123" i="4" s="1"/>
  <c r="HE123" i="4" s="1"/>
  <c r="HF123" i="4" s="1"/>
  <c r="HG123" i="4" s="1"/>
  <c r="HH123" i="4" s="1"/>
  <c r="HI123" i="4" s="1"/>
  <c r="HJ123" i="4" s="1"/>
  <c r="HK123" i="4" s="1"/>
  <c r="HL123" i="4" s="1"/>
  <c r="HM123" i="4" s="1"/>
  <c r="HN123" i="4" s="1"/>
  <c r="HO123" i="4" s="1"/>
  <c r="HP123" i="4" s="1"/>
  <c r="HQ123" i="4" s="1"/>
  <c r="HR123" i="4" s="1"/>
  <c r="HS123" i="4" s="1"/>
  <c r="HT123" i="4" s="1"/>
  <c r="HU123" i="4" s="1"/>
  <c r="HV123" i="4" s="1"/>
  <c r="HW123" i="4" s="1"/>
  <c r="HX123" i="4" s="1"/>
  <c r="HY123" i="4" s="1"/>
  <c r="HZ123" i="4" s="1"/>
  <c r="IA123" i="4" s="1"/>
  <c r="IB123" i="4" s="1"/>
  <c r="IC123" i="4" s="1"/>
  <c r="ID123" i="4" s="1"/>
  <c r="IE123" i="4" s="1"/>
  <c r="IF123" i="4" s="1"/>
  <c r="IG123" i="4" s="1"/>
  <c r="IH123" i="4" s="1"/>
  <c r="II123" i="4" s="1"/>
  <c r="IJ123" i="4" s="1"/>
  <c r="IK123" i="4" s="1"/>
  <c r="IL123" i="4" s="1"/>
  <c r="IM123" i="4" s="1"/>
  <c r="IN123" i="4" s="1"/>
  <c r="IO123" i="4" s="1"/>
  <c r="IP123" i="4" s="1"/>
  <c r="IQ123" i="4" s="1"/>
  <c r="IR123" i="4" s="1"/>
  <c r="IS123" i="4" s="1"/>
  <c r="IT123" i="4" s="1"/>
  <c r="IU123" i="4" s="1"/>
  <c r="IV123" i="4" s="1"/>
  <c r="IW123" i="4" s="1"/>
  <c r="IX123" i="4" s="1"/>
  <c r="IY123" i="4" s="1"/>
  <c r="IZ123" i="4" s="1"/>
  <c r="JA123" i="4" s="1"/>
  <c r="JB123" i="4" s="1"/>
  <c r="JC123" i="4" s="1"/>
  <c r="JD123" i="4" s="1"/>
  <c r="JE123" i="4" s="1"/>
  <c r="JF123" i="4" s="1"/>
  <c r="JG123" i="4" s="1"/>
  <c r="JH123" i="4" s="1"/>
  <c r="JI123" i="4" s="1"/>
  <c r="JJ123" i="4" s="1"/>
  <c r="JK123" i="4" s="1"/>
  <c r="JL123" i="4" s="1"/>
  <c r="JM123" i="4" s="1"/>
  <c r="JN123" i="4" s="1"/>
  <c r="JO123" i="4" s="1"/>
  <c r="JP123" i="4" s="1"/>
  <c r="JQ123" i="4" s="1"/>
  <c r="JR123" i="4" s="1"/>
  <c r="JS123" i="4" s="1"/>
  <c r="JT123" i="4" s="1"/>
  <c r="JU123" i="4" s="1"/>
  <c r="JV123" i="4" s="1"/>
  <c r="JW123" i="4" s="1"/>
  <c r="JX123" i="4" s="1"/>
  <c r="JY123" i="4" s="1"/>
  <c r="JZ123" i="4" s="1"/>
  <c r="KA123" i="4" s="1"/>
  <c r="KB123" i="4" s="1"/>
  <c r="KC123" i="4" s="1"/>
  <c r="KD123" i="4" s="1"/>
  <c r="KE123" i="4" s="1"/>
  <c r="KF123" i="4" s="1"/>
  <c r="KG123" i="4" s="1"/>
  <c r="KH123" i="4" s="1"/>
  <c r="KI123" i="4" s="1"/>
  <c r="KJ123" i="4" s="1"/>
  <c r="KK123" i="4" s="1"/>
  <c r="KL123" i="4" s="1"/>
  <c r="KM123" i="4" s="1"/>
  <c r="KN123" i="4" s="1"/>
  <c r="KO123" i="4" s="1"/>
  <c r="KP123" i="4" s="1"/>
  <c r="KQ123" i="4" s="1"/>
  <c r="KR123" i="4" s="1"/>
  <c r="KS123" i="4" s="1"/>
  <c r="KT123" i="4" s="1"/>
  <c r="KU123" i="4" s="1"/>
  <c r="KV123" i="4" s="1"/>
  <c r="W123" i="4"/>
  <c r="V123" i="4"/>
  <c r="W122" i="4"/>
  <c r="X122" i="4" s="1"/>
  <c r="Y122" i="4" s="1"/>
  <c r="Z122" i="4" s="1"/>
  <c r="AA122" i="4" s="1"/>
  <c r="AB122" i="4" s="1"/>
  <c r="AC122" i="4" s="1"/>
  <c r="AD122" i="4" s="1"/>
  <c r="AE122" i="4" s="1"/>
  <c r="AF122" i="4" s="1"/>
  <c r="AG122" i="4" s="1"/>
  <c r="AH122" i="4" s="1"/>
  <c r="AI122" i="4" s="1"/>
  <c r="AJ122" i="4" s="1"/>
  <c r="AK122" i="4" s="1"/>
  <c r="AL122" i="4" s="1"/>
  <c r="AM122" i="4" s="1"/>
  <c r="AN122" i="4" s="1"/>
  <c r="AO122" i="4" s="1"/>
  <c r="AP122" i="4" s="1"/>
  <c r="AQ122" i="4" s="1"/>
  <c r="AR122" i="4" s="1"/>
  <c r="AS122" i="4" s="1"/>
  <c r="AT122" i="4" s="1"/>
  <c r="AU122" i="4" s="1"/>
  <c r="AV122" i="4" s="1"/>
  <c r="AW122" i="4" s="1"/>
  <c r="AX122" i="4" s="1"/>
  <c r="AY122" i="4" s="1"/>
  <c r="AZ122" i="4" s="1"/>
  <c r="BA122" i="4" s="1"/>
  <c r="BB122" i="4" s="1"/>
  <c r="BC122" i="4" s="1"/>
  <c r="BD122" i="4" s="1"/>
  <c r="BE122" i="4" s="1"/>
  <c r="BF122" i="4" s="1"/>
  <c r="BG122" i="4" s="1"/>
  <c r="BH122" i="4" s="1"/>
  <c r="BI122" i="4" s="1"/>
  <c r="BJ122" i="4" s="1"/>
  <c r="BK122" i="4" s="1"/>
  <c r="BL122" i="4" s="1"/>
  <c r="BM122" i="4" s="1"/>
  <c r="BN122" i="4" s="1"/>
  <c r="BO122" i="4" s="1"/>
  <c r="BP122" i="4" s="1"/>
  <c r="BQ122" i="4" s="1"/>
  <c r="BR122" i="4" s="1"/>
  <c r="BS122" i="4" s="1"/>
  <c r="BT122" i="4" s="1"/>
  <c r="BU122" i="4" s="1"/>
  <c r="BV122" i="4" s="1"/>
  <c r="BW122" i="4" s="1"/>
  <c r="BX122" i="4" s="1"/>
  <c r="BY122" i="4" s="1"/>
  <c r="BZ122" i="4" s="1"/>
  <c r="CA122" i="4" s="1"/>
  <c r="CB122" i="4" s="1"/>
  <c r="CC122" i="4" s="1"/>
  <c r="CD122" i="4" s="1"/>
  <c r="CE122" i="4" s="1"/>
  <c r="CF122" i="4" s="1"/>
  <c r="CG122" i="4" s="1"/>
  <c r="CH122" i="4" s="1"/>
  <c r="CI122" i="4" s="1"/>
  <c r="CJ122" i="4" s="1"/>
  <c r="CK122" i="4" s="1"/>
  <c r="CL122" i="4" s="1"/>
  <c r="CM122" i="4" s="1"/>
  <c r="CN122" i="4" s="1"/>
  <c r="CO122" i="4" s="1"/>
  <c r="CP122" i="4" s="1"/>
  <c r="CQ122" i="4" s="1"/>
  <c r="CR122" i="4" s="1"/>
  <c r="CS122" i="4" s="1"/>
  <c r="CT122" i="4" s="1"/>
  <c r="CU122" i="4" s="1"/>
  <c r="CV122" i="4" s="1"/>
  <c r="CW122" i="4" s="1"/>
  <c r="CX122" i="4" s="1"/>
  <c r="CY122" i="4" s="1"/>
  <c r="CZ122" i="4" s="1"/>
  <c r="DA122" i="4" s="1"/>
  <c r="DB122" i="4" s="1"/>
  <c r="DC122" i="4" s="1"/>
  <c r="DD122" i="4" s="1"/>
  <c r="DE122" i="4" s="1"/>
  <c r="DF122" i="4" s="1"/>
  <c r="DG122" i="4" s="1"/>
  <c r="DH122" i="4" s="1"/>
  <c r="DI122" i="4" s="1"/>
  <c r="DJ122" i="4" s="1"/>
  <c r="DK122" i="4" s="1"/>
  <c r="DL122" i="4" s="1"/>
  <c r="DM122" i="4" s="1"/>
  <c r="DN122" i="4" s="1"/>
  <c r="DO122" i="4" s="1"/>
  <c r="DP122" i="4" s="1"/>
  <c r="DQ122" i="4" s="1"/>
  <c r="DR122" i="4" s="1"/>
  <c r="DS122" i="4" s="1"/>
  <c r="DT122" i="4" s="1"/>
  <c r="DU122" i="4" s="1"/>
  <c r="DV122" i="4" s="1"/>
  <c r="DW122" i="4" s="1"/>
  <c r="DX122" i="4" s="1"/>
  <c r="DY122" i="4" s="1"/>
  <c r="DZ122" i="4" s="1"/>
  <c r="EA122" i="4" s="1"/>
  <c r="EB122" i="4" s="1"/>
  <c r="EC122" i="4" s="1"/>
  <c r="ED122" i="4" s="1"/>
  <c r="EE122" i="4" s="1"/>
  <c r="EF122" i="4" s="1"/>
  <c r="EG122" i="4" s="1"/>
  <c r="EH122" i="4" s="1"/>
  <c r="EI122" i="4" s="1"/>
  <c r="EJ122" i="4" s="1"/>
  <c r="EK122" i="4" s="1"/>
  <c r="EL122" i="4" s="1"/>
  <c r="EM122" i="4" s="1"/>
  <c r="EN122" i="4" s="1"/>
  <c r="EO122" i="4" s="1"/>
  <c r="EP122" i="4" s="1"/>
  <c r="EQ122" i="4" s="1"/>
  <c r="ER122" i="4" s="1"/>
  <c r="ES122" i="4" s="1"/>
  <c r="ET122" i="4" s="1"/>
  <c r="EU122" i="4" s="1"/>
  <c r="EV122" i="4" s="1"/>
  <c r="EW122" i="4" s="1"/>
  <c r="EX122" i="4" s="1"/>
  <c r="EY122" i="4" s="1"/>
  <c r="EZ122" i="4" s="1"/>
  <c r="FA122" i="4" s="1"/>
  <c r="FB122" i="4" s="1"/>
  <c r="FC122" i="4" s="1"/>
  <c r="FD122" i="4" s="1"/>
  <c r="FE122" i="4" s="1"/>
  <c r="FF122" i="4" s="1"/>
  <c r="FG122" i="4" s="1"/>
  <c r="FH122" i="4" s="1"/>
  <c r="FI122" i="4" s="1"/>
  <c r="FJ122" i="4" s="1"/>
  <c r="FK122" i="4" s="1"/>
  <c r="FL122" i="4" s="1"/>
  <c r="FM122" i="4" s="1"/>
  <c r="FN122" i="4" s="1"/>
  <c r="FO122" i="4" s="1"/>
  <c r="FP122" i="4" s="1"/>
  <c r="FQ122" i="4" s="1"/>
  <c r="FR122" i="4" s="1"/>
  <c r="FS122" i="4" s="1"/>
  <c r="FT122" i="4" s="1"/>
  <c r="FU122" i="4" s="1"/>
  <c r="FV122" i="4" s="1"/>
  <c r="FW122" i="4" s="1"/>
  <c r="FX122" i="4" s="1"/>
  <c r="FY122" i="4" s="1"/>
  <c r="FZ122" i="4" s="1"/>
  <c r="GA122" i="4" s="1"/>
  <c r="GB122" i="4" s="1"/>
  <c r="GC122" i="4" s="1"/>
  <c r="GD122" i="4" s="1"/>
  <c r="GE122" i="4" s="1"/>
  <c r="GF122" i="4" s="1"/>
  <c r="GG122" i="4" s="1"/>
  <c r="GH122" i="4" s="1"/>
  <c r="GI122" i="4" s="1"/>
  <c r="GJ122" i="4" s="1"/>
  <c r="GK122" i="4" s="1"/>
  <c r="GL122" i="4" s="1"/>
  <c r="GM122" i="4" s="1"/>
  <c r="GN122" i="4" s="1"/>
  <c r="GO122" i="4" s="1"/>
  <c r="GP122" i="4" s="1"/>
  <c r="GQ122" i="4" s="1"/>
  <c r="GR122" i="4" s="1"/>
  <c r="GS122" i="4" s="1"/>
  <c r="GT122" i="4" s="1"/>
  <c r="GU122" i="4" s="1"/>
  <c r="GV122" i="4" s="1"/>
  <c r="GW122" i="4" s="1"/>
  <c r="GX122" i="4" s="1"/>
  <c r="GY122" i="4" s="1"/>
  <c r="GZ122" i="4" s="1"/>
  <c r="HA122" i="4" s="1"/>
  <c r="HB122" i="4" s="1"/>
  <c r="HC122" i="4" s="1"/>
  <c r="HD122" i="4" s="1"/>
  <c r="HE122" i="4" s="1"/>
  <c r="HF122" i="4" s="1"/>
  <c r="HG122" i="4" s="1"/>
  <c r="HH122" i="4" s="1"/>
  <c r="HI122" i="4" s="1"/>
  <c r="HJ122" i="4" s="1"/>
  <c r="HK122" i="4" s="1"/>
  <c r="HL122" i="4" s="1"/>
  <c r="HM122" i="4" s="1"/>
  <c r="HN122" i="4" s="1"/>
  <c r="HO122" i="4" s="1"/>
  <c r="HP122" i="4" s="1"/>
  <c r="HQ122" i="4" s="1"/>
  <c r="HR122" i="4" s="1"/>
  <c r="HS122" i="4" s="1"/>
  <c r="HT122" i="4" s="1"/>
  <c r="HU122" i="4" s="1"/>
  <c r="HV122" i="4" s="1"/>
  <c r="HW122" i="4" s="1"/>
  <c r="HX122" i="4" s="1"/>
  <c r="HY122" i="4" s="1"/>
  <c r="HZ122" i="4" s="1"/>
  <c r="IA122" i="4" s="1"/>
  <c r="IB122" i="4" s="1"/>
  <c r="IC122" i="4" s="1"/>
  <c r="ID122" i="4" s="1"/>
  <c r="IE122" i="4" s="1"/>
  <c r="IF122" i="4" s="1"/>
  <c r="IG122" i="4" s="1"/>
  <c r="IH122" i="4" s="1"/>
  <c r="II122" i="4" s="1"/>
  <c r="IJ122" i="4" s="1"/>
  <c r="IK122" i="4" s="1"/>
  <c r="IL122" i="4" s="1"/>
  <c r="IM122" i="4" s="1"/>
  <c r="IN122" i="4" s="1"/>
  <c r="IO122" i="4" s="1"/>
  <c r="IP122" i="4" s="1"/>
  <c r="IQ122" i="4" s="1"/>
  <c r="IR122" i="4" s="1"/>
  <c r="IS122" i="4" s="1"/>
  <c r="IT122" i="4" s="1"/>
  <c r="IU122" i="4" s="1"/>
  <c r="IV122" i="4" s="1"/>
  <c r="IW122" i="4" s="1"/>
  <c r="IX122" i="4" s="1"/>
  <c r="IY122" i="4" s="1"/>
  <c r="IZ122" i="4" s="1"/>
  <c r="JA122" i="4" s="1"/>
  <c r="JB122" i="4" s="1"/>
  <c r="JC122" i="4" s="1"/>
  <c r="JD122" i="4" s="1"/>
  <c r="JE122" i="4" s="1"/>
  <c r="JF122" i="4" s="1"/>
  <c r="JG122" i="4" s="1"/>
  <c r="JH122" i="4" s="1"/>
  <c r="JI122" i="4" s="1"/>
  <c r="JJ122" i="4" s="1"/>
  <c r="JK122" i="4" s="1"/>
  <c r="JL122" i="4" s="1"/>
  <c r="JM122" i="4" s="1"/>
  <c r="JN122" i="4" s="1"/>
  <c r="JO122" i="4" s="1"/>
  <c r="JP122" i="4" s="1"/>
  <c r="JQ122" i="4" s="1"/>
  <c r="JR122" i="4" s="1"/>
  <c r="JS122" i="4" s="1"/>
  <c r="JT122" i="4" s="1"/>
  <c r="JU122" i="4" s="1"/>
  <c r="JV122" i="4" s="1"/>
  <c r="JW122" i="4" s="1"/>
  <c r="JX122" i="4" s="1"/>
  <c r="JY122" i="4" s="1"/>
  <c r="JZ122" i="4" s="1"/>
  <c r="KA122" i="4" s="1"/>
  <c r="KB122" i="4" s="1"/>
  <c r="KC122" i="4" s="1"/>
  <c r="KD122" i="4" s="1"/>
  <c r="KE122" i="4" s="1"/>
  <c r="KF122" i="4" s="1"/>
  <c r="KG122" i="4" s="1"/>
  <c r="KH122" i="4" s="1"/>
  <c r="KI122" i="4" s="1"/>
  <c r="KJ122" i="4" s="1"/>
  <c r="KK122" i="4" s="1"/>
  <c r="KL122" i="4" s="1"/>
  <c r="KM122" i="4" s="1"/>
  <c r="KN122" i="4" s="1"/>
  <c r="KO122" i="4" s="1"/>
  <c r="KP122" i="4" s="1"/>
  <c r="KQ122" i="4" s="1"/>
  <c r="KR122" i="4" s="1"/>
  <c r="KS122" i="4" s="1"/>
  <c r="KT122" i="4" s="1"/>
  <c r="KU122" i="4" s="1"/>
  <c r="KV122" i="4" s="1"/>
  <c r="V122" i="4"/>
  <c r="X121" i="4"/>
  <c r="Y121" i="4" s="1"/>
  <c r="Z121" i="4" s="1"/>
  <c r="AA121" i="4" s="1"/>
  <c r="AB121" i="4" s="1"/>
  <c r="AC121" i="4" s="1"/>
  <c r="AD121" i="4" s="1"/>
  <c r="AE121" i="4" s="1"/>
  <c r="AF121" i="4" s="1"/>
  <c r="AG121" i="4" s="1"/>
  <c r="AH121" i="4" s="1"/>
  <c r="AI121" i="4" s="1"/>
  <c r="AJ121" i="4" s="1"/>
  <c r="AK121" i="4" s="1"/>
  <c r="AL121" i="4" s="1"/>
  <c r="AM121" i="4" s="1"/>
  <c r="AN121" i="4" s="1"/>
  <c r="AO121" i="4" s="1"/>
  <c r="AP121" i="4" s="1"/>
  <c r="AQ121" i="4" s="1"/>
  <c r="AR121" i="4" s="1"/>
  <c r="AS121" i="4" s="1"/>
  <c r="AT121" i="4" s="1"/>
  <c r="AU121" i="4" s="1"/>
  <c r="AV121" i="4" s="1"/>
  <c r="AW121" i="4" s="1"/>
  <c r="AX121" i="4" s="1"/>
  <c r="AY121" i="4" s="1"/>
  <c r="AZ121" i="4" s="1"/>
  <c r="BA121" i="4" s="1"/>
  <c r="BB121" i="4" s="1"/>
  <c r="BC121" i="4" s="1"/>
  <c r="BD121" i="4" s="1"/>
  <c r="BE121" i="4" s="1"/>
  <c r="BF121" i="4" s="1"/>
  <c r="BG121" i="4" s="1"/>
  <c r="BH121" i="4" s="1"/>
  <c r="BI121" i="4" s="1"/>
  <c r="BJ121" i="4" s="1"/>
  <c r="BK121" i="4" s="1"/>
  <c r="BL121" i="4" s="1"/>
  <c r="BM121" i="4" s="1"/>
  <c r="BN121" i="4" s="1"/>
  <c r="BO121" i="4" s="1"/>
  <c r="BP121" i="4" s="1"/>
  <c r="BQ121" i="4" s="1"/>
  <c r="BR121" i="4" s="1"/>
  <c r="BS121" i="4" s="1"/>
  <c r="BT121" i="4" s="1"/>
  <c r="BU121" i="4" s="1"/>
  <c r="BV121" i="4" s="1"/>
  <c r="BW121" i="4" s="1"/>
  <c r="BX121" i="4" s="1"/>
  <c r="BY121" i="4" s="1"/>
  <c r="BZ121" i="4" s="1"/>
  <c r="CA121" i="4" s="1"/>
  <c r="CB121" i="4" s="1"/>
  <c r="CC121" i="4" s="1"/>
  <c r="CD121" i="4" s="1"/>
  <c r="CE121" i="4" s="1"/>
  <c r="CF121" i="4" s="1"/>
  <c r="CG121" i="4" s="1"/>
  <c r="CH121" i="4" s="1"/>
  <c r="CI121" i="4" s="1"/>
  <c r="CJ121" i="4" s="1"/>
  <c r="CK121" i="4" s="1"/>
  <c r="CL121" i="4" s="1"/>
  <c r="CM121" i="4" s="1"/>
  <c r="CN121" i="4" s="1"/>
  <c r="CO121" i="4" s="1"/>
  <c r="CP121" i="4" s="1"/>
  <c r="CQ121" i="4" s="1"/>
  <c r="CR121" i="4" s="1"/>
  <c r="CS121" i="4" s="1"/>
  <c r="CT121" i="4" s="1"/>
  <c r="CU121" i="4" s="1"/>
  <c r="CV121" i="4" s="1"/>
  <c r="CW121" i="4" s="1"/>
  <c r="CX121" i="4" s="1"/>
  <c r="CY121" i="4" s="1"/>
  <c r="CZ121" i="4" s="1"/>
  <c r="DA121" i="4" s="1"/>
  <c r="DB121" i="4" s="1"/>
  <c r="DC121" i="4" s="1"/>
  <c r="DD121" i="4" s="1"/>
  <c r="DE121" i="4" s="1"/>
  <c r="DF121" i="4" s="1"/>
  <c r="DG121" i="4" s="1"/>
  <c r="DH121" i="4" s="1"/>
  <c r="DI121" i="4" s="1"/>
  <c r="DJ121" i="4" s="1"/>
  <c r="DK121" i="4" s="1"/>
  <c r="DL121" i="4" s="1"/>
  <c r="DM121" i="4" s="1"/>
  <c r="DN121" i="4" s="1"/>
  <c r="DO121" i="4" s="1"/>
  <c r="DP121" i="4" s="1"/>
  <c r="DQ121" i="4" s="1"/>
  <c r="DR121" i="4" s="1"/>
  <c r="DS121" i="4" s="1"/>
  <c r="DT121" i="4" s="1"/>
  <c r="DU121" i="4" s="1"/>
  <c r="DV121" i="4" s="1"/>
  <c r="DW121" i="4" s="1"/>
  <c r="DX121" i="4" s="1"/>
  <c r="DY121" i="4" s="1"/>
  <c r="DZ121" i="4" s="1"/>
  <c r="EA121" i="4" s="1"/>
  <c r="EB121" i="4" s="1"/>
  <c r="EC121" i="4" s="1"/>
  <c r="ED121" i="4" s="1"/>
  <c r="EE121" i="4" s="1"/>
  <c r="EF121" i="4" s="1"/>
  <c r="EG121" i="4" s="1"/>
  <c r="EH121" i="4" s="1"/>
  <c r="EI121" i="4" s="1"/>
  <c r="EJ121" i="4" s="1"/>
  <c r="EK121" i="4" s="1"/>
  <c r="EL121" i="4" s="1"/>
  <c r="EM121" i="4" s="1"/>
  <c r="EN121" i="4" s="1"/>
  <c r="EO121" i="4" s="1"/>
  <c r="EP121" i="4" s="1"/>
  <c r="EQ121" i="4" s="1"/>
  <c r="ER121" i="4" s="1"/>
  <c r="ES121" i="4" s="1"/>
  <c r="ET121" i="4" s="1"/>
  <c r="EU121" i="4" s="1"/>
  <c r="EV121" i="4" s="1"/>
  <c r="EW121" i="4" s="1"/>
  <c r="EX121" i="4" s="1"/>
  <c r="EY121" i="4" s="1"/>
  <c r="EZ121" i="4" s="1"/>
  <c r="FA121" i="4" s="1"/>
  <c r="FB121" i="4" s="1"/>
  <c r="FC121" i="4" s="1"/>
  <c r="FD121" i="4" s="1"/>
  <c r="FE121" i="4" s="1"/>
  <c r="FF121" i="4" s="1"/>
  <c r="FG121" i="4" s="1"/>
  <c r="FH121" i="4" s="1"/>
  <c r="FI121" i="4" s="1"/>
  <c r="FJ121" i="4" s="1"/>
  <c r="FK121" i="4" s="1"/>
  <c r="FL121" i="4" s="1"/>
  <c r="FM121" i="4" s="1"/>
  <c r="FN121" i="4" s="1"/>
  <c r="FO121" i="4" s="1"/>
  <c r="FP121" i="4" s="1"/>
  <c r="FQ121" i="4" s="1"/>
  <c r="FR121" i="4" s="1"/>
  <c r="FS121" i="4" s="1"/>
  <c r="FT121" i="4" s="1"/>
  <c r="FU121" i="4" s="1"/>
  <c r="FV121" i="4" s="1"/>
  <c r="FW121" i="4" s="1"/>
  <c r="FX121" i="4" s="1"/>
  <c r="FY121" i="4" s="1"/>
  <c r="FZ121" i="4" s="1"/>
  <c r="GA121" i="4" s="1"/>
  <c r="GB121" i="4" s="1"/>
  <c r="GC121" i="4" s="1"/>
  <c r="GD121" i="4" s="1"/>
  <c r="GE121" i="4" s="1"/>
  <c r="GF121" i="4" s="1"/>
  <c r="GG121" i="4" s="1"/>
  <c r="GH121" i="4" s="1"/>
  <c r="GI121" i="4" s="1"/>
  <c r="GJ121" i="4" s="1"/>
  <c r="GK121" i="4" s="1"/>
  <c r="GL121" i="4" s="1"/>
  <c r="GM121" i="4" s="1"/>
  <c r="GN121" i="4" s="1"/>
  <c r="GO121" i="4" s="1"/>
  <c r="GP121" i="4" s="1"/>
  <c r="GQ121" i="4" s="1"/>
  <c r="GR121" i="4" s="1"/>
  <c r="GS121" i="4" s="1"/>
  <c r="GT121" i="4" s="1"/>
  <c r="GU121" i="4" s="1"/>
  <c r="GV121" i="4" s="1"/>
  <c r="GW121" i="4" s="1"/>
  <c r="GX121" i="4" s="1"/>
  <c r="GY121" i="4" s="1"/>
  <c r="GZ121" i="4" s="1"/>
  <c r="HA121" i="4" s="1"/>
  <c r="HB121" i="4" s="1"/>
  <c r="HC121" i="4" s="1"/>
  <c r="HD121" i="4" s="1"/>
  <c r="HE121" i="4" s="1"/>
  <c r="HF121" i="4" s="1"/>
  <c r="HG121" i="4" s="1"/>
  <c r="HH121" i="4" s="1"/>
  <c r="HI121" i="4" s="1"/>
  <c r="HJ121" i="4" s="1"/>
  <c r="HK121" i="4" s="1"/>
  <c r="HL121" i="4" s="1"/>
  <c r="HM121" i="4" s="1"/>
  <c r="HN121" i="4" s="1"/>
  <c r="HO121" i="4" s="1"/>
  <c r="HP121" i="4" s="1"/>
  <c r="HQ121" i="4" s="1"/>
  <c r="HR121" i="4" s="1"/>
  <c r="HS121" i="4" s="1"/>
  <c r="HT121" i="4" s="1"/>
  <c r="HU121" i="4" s="1"/>
  <c r="HV121" i="4" s="1"/>
  <c r="HW121" i="4" s="1"/>
  <c r="HX121" i="4" s="1"/>
  <c r="HY121" i="4" s="1"/>
  <c r="HZ121" i="4" s="1"/>
  <c r="IA121" i="4" s="1"/>
  <c r="IB121" i="4" s="1"/>
  <c r="IC121" i="4" s="1"/>
  <c r="ID121" i="4" s="1"/>
  <c r="IE121" i="4" s="1"/>
  <c r="IF121" i="4" s="1"/>
  <c r="IG121" i="4" s="1"/>
  <c r="IH121" i="4" s="1"/>
  <c r="II121" i="4" s="1"/>
  <c r="IJ121" i="4" s="1"/>
  <c r="IK121" i="4" s="1"/>
  <c r="IL121" i="4" s="1"/>
  <c r="IM121" i="4" s="1"/>
  <c r="IN121" i="4" s="1"/>
  <c r="IO121" i="4" s="1"/>
  <c r="IP121" i="4" s="1"/>
  <c r="IQ121" i="4" s="1"/>
  <c r="IR121" i="4" s="1"/>
  <c r="IS121" i="4" s="1"/>
  <c r="IT121" i="4" s="1"/>
  <c r="IU121" i="4" s="1"/>
  <c r="IV121" i="4" s="1"/>
  <c r="IW121" i="4" s="1"/>
  <c r="IX121" i="4" s="1"/>
  <c r="IY121" i="4" s="1"/>
  <c r="IZ121" i="4" s="1"/>
  <c r="JA121" i="4" s="1"/>
  <c r="JB121" i="4" s="1"/>
  <c r="JC121" i="4" s="1"/>
  <c r="JD121" i="4" s="1"/>
  <c r="JE121" i="4" s="1"/>
  <c r="JF121" i="4" s="1"/>
  <c r="JG121" i="4" s="1"/>
  <c r="JH121" i="4" s="1"/>
  <c r="JI121" i="4" s="1"/>
  <c r="JJ121" i="4" s="1"/>
  <c r="JK121" i="4" s="1"/>
  <c r="JL121" i="4" s="1"/>
  <c r="JM121" i="4" s="1"/>
  <c r="JN121" i="4" s="1"/>
  <c r="JO121" i="4" s="1"/>
  <c r="JP121" i="4" s="1"/>
  <c r="JQ121" i="4" s="1"/>
  <c r="JR121" i="4" s="1"/>
  <c r="JS121" i="4" s="1"/>
  <c r="JT121" i="4" s="1"/>
  <c r="JU121" i="4" s="1"/>
  <c r="JV121" i="4" s="1"/>
  <c r="JW121" i="4" s="1"/>
  <c r="JX121" i="4" s="1"/>
  <c r="JY121" i="4" s="1"/>
  <c r="JZ121" i="4" s="1"/>
  <c r="KA121" i="4" s="1"/>
  <c r="KB121" i="4" s="1"/>
  <c r="KC121" i="4" s="1"/>
  <c r="KD121" i="4" s="1"/>
  <c r="KE121" i="4" s="1"/>
  <c r="KF121" i="4" s="1"/>
  <c r="KG121" i="4" s="1"/>
  <c r="KH121" i="4" s="1"/>
  <c r="KI121" i="4" s="1"/>
  <c r="KJ121" i="4" s="1"/>
  <c r="KK121" i="4" s="1"/>
  <c r="KL121" i="4" s="1"/>
  <c r="KM121" i="4" s="1"/>
  <c r="KN121" i="4" s="1"/>
  <c r="KO121" i="4" s="1"/>
  <c r="KP121" i="4" s="1"/>
  <c r="KQ121" i="4" s="1"/>
  <c r="KR121" i="4" s="1"/>
  <c r="KS121" i="4" s="1"/>
  <c r="KT121" i="4" s="1"/>
  <c r="KU121" i="4" s="1"/>
  <c r="KV121" i="4" s="1"/>
  <c r="V121" i="4"/>
  <c r="W121" i="4" s="1"/>
  <c r="V120" i="4"/>
  <c r="W120" i="4" s="1"/>
  <c r="X120" i="4" s="1"/>
  <c r="Y120" i="4" s="1"/>
  <c r="Z120" i="4" s="1"/>
  <c r="AA120" i="4" s="1"/>
  <c r="AB120" i="4" s="1"/>
  <c r="AC120" i="4" s="1"/>
  <c r="AD120" i="4" s="1"/>
  <c r="AE120" i="4" s="1"/>
  <c r="AF120" i="4" s="1"/>
  <c r="AG120" i="4" s="1"/>
  <c r="AH120" i="4" s="1"/>
  <c r="AI120" i="4" s="1"/>
  <c r="AJ120" i="4" s="1"/>
  <c r="AK120" i="4" s="1"/>
  <c r="AL120" i="4" s="1"/>
  <c r="AM120" i="4" s="1"/>
  <c r="AN120" i="4" s="1"/>
  <c r="AO120" i="4" s="1"/>
  <c r="AP120" i="4" s="1"/>
  <c r="AQ120" i="4" s="1"/>
  <c r="AR120" i="4" s="1"/>
  <c r="AS120" i="4" s="1"/>
  <c r="AT120" i="4" s="1"/>
  <c r="AU120" i="4" s="1"/>
  <c r="AV120" i="4" s="1"/>
  <c r="AW120" i="4" s="1"/>
  <c r="AX120" i="4" s="1"/>
  <c r="AY120" i="4" s="1"/>
  <c r="AZ120" i="4" s="1"/>
  <c r="BA120" i="4" s="1"/>
  <c r="BB120" i="4" s="1"/>
  <c r="BC120" i="4" s="1"/>
  <c r="BD120" i="4" s="1"/>
  <c r="BE120" i="4" s="1"/>
  <c r="BF120" i="4" s="1"/>
  <c r="BG120" i="4" s="1"/>
  <c r="BH120" i="4" s="1"/>
  <c r="BI120" i="4" s="1"/>
  <c r="BJ120" i="4" s="1"/>
  <c r="BK120" i="4" s="1"/>
  <c r="BL120" i="4" s="1"/>
  <c r="BM120" i="4" s="1"/>
  <c r="BN120" i="4" s="1"/>
  <c r="BO120" i="4" s="1"/>
  <c r="BP120" i="4" s="1"/>
  <c r="BQ120" i="4" s="1"/>
  <c r="BR120" i="4" s="1"/>
  <c r="BS120" i="4" s="1"/>
  <c r="BT120" i="4" s="1"/>
  <c r="BU120" i="4" s="1"/>
  <c r="BV120" i="4" s="1"/>
  <c r="BW120" i="4" s="1"/>
  <c r="BX120" i="4" s="1"/>
  <c r="BY120" i="4" s="1"/>
  <c r="BZ120" i="4" s="1"/>
  <c r="CA120" i="4" s="1"/>
  <c r="CB120" i="4" s="1"/>
  <c r="CC120" i="4" s="1"/>
  <c r="CD120" i="4" s="1"/>
  <c r="CE120" i="4" s="1"/>
  <c r="CF120" i="4" s="1"/>
  <c r="CG120" i="4" s="1"/>
  <c r="CH120" i="4" s="1"/>
  <c r="CI120" i="4" s="1"/>
  <c r="CJ120" i="4" s="1"/>
  <c r="CK120" i="4" s="1"/>
  <c r="CL120" i="4" s="1"/>
  <c r="CM120" i="4" s="1"/>
  <c r="CN120" i="4" s="1"/>
  <c r="CO120" i="4" s="1"/>
  <c r="CP120" i="4" s="1"/>
  <c r="CQ120" i="4" s="1"/>
  <c r="CR120" i="4" s="1"/>
  <c r="CS120" i="4" s="1"/>
  <c r="CT120" i="4" s="1"/>
  <c r="CU120" i="4" s="1"/>
  <c r="CV120" i="4" s="1"/>
  <c r="CW120" i="4" s="1"/>
  <c r="CX120" i="4" s="1"/>
  <c r="CY120" i="4" s="1"/>
  <c r="CZ120" i="4" s="1"/>
  <c r="DA120" i="4" s="1"/>
  <c r="DB120" i="4" s="1"/>
  <c r="DC120" i="4" s="1"/>
  <c r="DD120" i="4" s="1"/>
  <c r="DE120" i="4" s="1"/>
  <c r="DF120" i="4" s="1"/>
  <c r="DG120" i="4" s="1"/>
  <c r="DH120" i="4" s="1"/>
  <c r="DI120" i="4" s="1"/>
  <c r="DJ120" i="4" s="1"/>
  <c r="DK120" i="4" s="1"/>
  <c r="DL120" i="4" s="1"/>
  <c r="DM120" i="4" s="1"/>
  <c r="DN120" i="4" s="1"/>
  <c r="DO120" i="4" s="1"/>
  <c r="DP120" i="4" s="1"/>
  <c r="DQ120" i="4" s="1"/>
  <c r="DR120" i="4" s="1"/>
  <c r="DS120" i="4" s="1"/>
  <c r="DT120" i="4" s="1"/>
  <c r="DU120" i="4" s="1"/>
  <c r="DV120" i="4" s="1"/>
  <c r="DW120" i="4" s="1"/>
  <c r="DX120" i="4" s="1"/>
  <c r="DY120" i="4" s="1"/>
  <c r="DZ120" i="4" s="1"/>
  <c r="EA120" i="4" s="1"/>
  <c r="EB120" i="4" s="1"/>
  <c r="EC120" i="4" s="1"/>
  <c r="ED120" i="4" s="1"/>
  <c r="EE120" i="4" s="1"/>
  <c r="EF120" i="4" s="1"/>
  <c r="EG120" i="4" s="1"/>
  <c r="EH120" i="4" s="1"/>
  <c r="EI120" i="4" s="1"/>
  <c r="EJ120" i="4" s="1"/>
  <c r="EK120" i="4" s="1"/>
  <c r="EL120" i="4" s="1"/>
  <c r="EM120" i="4" s="1"/>
  <c r="EN120" i="4" s="1"/>
  <c r="EO120" i="4" s="1"/>
  <c r="EP120" i="4" s="1"/>
  <c r="EQ120" i="4" s="1"/>
  <c r="ER120" i="4" s="1"/>
  <c r="ES120" i="4" s="1"/>
  <c r="ET120" i="4" s="1"/>
  <c r="EU120" i="4" s="1"/>
  <c r="EV120" i="4" s="1"/>
  <c r="EW120" i="4" s="1"/>
  <c r="EX120" i="4" s="1"/>
  <c r="EY120" i="4" s="1"/>
  <c r="EZ120" i="4" s="1"/>
  <c r="FA120" i="4" s="1"/>
  <c r="FB120" i="4" s="1"/>
  <c r="FC120" i="4" s="1"/>
  <c r="FD120" i="4" s="1"/>
  <c r="FE120" i="4" s="1"/>
  <c r="FF120" i="4" s="1"/>
  <c r="FG120" i="4" s="1"/>
  <c r="FH120" i="4" s="1"/>
  <c r="FI120" i="4" s="1"/>
  <c r="FJ120" i="4" s="1"/>
  <c r="FK120" i="4" s="1"/>
  <c r="FL120" i="4" s="1"/>
  <c r="FM120" i="4" s="1"/>
  <c r="FN120" i="4" s="1"/>
  <c r="FO120" i="4" s="1"/>
  <c r="FP120" i="4" s="1"/>
  <c r="FQ120" i="4" s="1"/>
  <c r="FR120" i="4" s="1"/>
  <c r="FS120" i="4" s="1"/>
  <c r="FT120" i="4" s="1"/>
  <c r="FU120" i="4" s="1"/>
  <c r="FV120" i="4" s="1"/>
  <c r="FW120" i="4" s="1"/>
  <c r="FX120" i="4" s="1"/>
  <c r="FY120" i="4" s="1"/>
  <c r="FZ120" i="4" s="1"/>
  <c r="GA120" i="4" s="1"/>
  <c r="GB120" i="4" s="1"/>
  <c r="GC120" i="4" s="1"/>
  <c r="GD120" i="4" s="1"/>
  <c r="GE120" i="4" s="1"/>
  <c r="GF120" i="4" s="1"/>
  <c r="GG120" i="4" s="1"/>
  <c r="GH120" i="4" s="1"/>
  <c r="GI120" i="4" s="1"/>
  <c r="GJ120" i="4" s="1"/>
  <c r="GK120" i="4" s="1"/>
  <c r="GL120" i="4" s="1"/>
  <c r="GM120" i="4" s="1"/>
  <c r="GN120" i="4" s="1"/>
  <c r="GO120" i="4" s="1"/>
  <c r="GP120" i="4" s="1"/>
  <c r="GQ120" i="4" s="1"/>
  <c r="GR120" i="4" s="1"/>
  <c r="GS120" i="4" s="1"/>
  <c r="GT120" i="4" s="1"/>
  <c r="GU120" i="4" s="1"/>
  <c r="GV120" i="4" s="1"/>
  <c r="GW120" i="4" s="1"/>
  <c r="GX120" i="4" s="1"/>
  <c r="GY120" i="4" s="1"/>
  <c r="GZ120" i="4" s="1"/>
  <c r="HA120" i="4" s="1"/>
  <c r="HB120" i="4" s="1"/>
  <c r="HC120" i="4" s="1"/>
  <c r="HD120" i="4" s="1"/>
  <c r="HE120" i="4" s="1"/>
  <c r="HF120" i="4" s="1"/>
  <c r="HG120" i="4" s="1"/>
  <c r="HH120" i="4" s="1"/>
  <c r="HI120" i="4" s="1"/>
  <c r="HJ120" i="4" s="1"/>
  <c r="HK120" i="4" s="1"/>
  <c r="HL120" i="4" s="1"/>
  <c r="HM120" i="4" s="1"/>
  <c r="HN120" i="4" s="1"/>
  <c r="HO120" i="4" s="1"/>
  <c r="HP120" i="4" s="1"/>
  <c r="HQ120" i="4" s="1"/>
  <c r="HR120" i="4" s="1"/>
  <c r="HS120" i="4" s="1"/>
  <c r="HT120" i="4" s="1"/>
  <c r="HU120" i="4" s="1"/>
  <c r="HV120" i="4" s="1"/>
  <c r="HW120" i="4" s="1"/>
  <c r="HX120" i="4" s="1"/>
  <c r="HY120" i="4" s="1"/>
  <c r="HZ120" i="4" s="1"/>
  <c r="IA120" i="4" s="1"/>
  <c r="IB120" i="4" s="1"/>
  <c r="IC120" i="4" s="1"/>
  <c r="ID120" i="4" s="1"/>
  <c r="IE120" i="4" s="1"/>
  <c r="IF120" i="4" s="1"/>
  <c r="IG120" i="4" s="1"/>
  <c r="IH120" i="4" s="1"/>
  <c r="II120" i="4" s="1"/>
  <c r="IJ120" i="4" s="1"/>
  <c r="IK120" i="4" s="1"/>
  <c r="IL120" i="4" s="1"/>
  <c r="IM120" i="4" s="1"/>
  <c r="IN120" i="4" s="1"/>
  <c r="IO120" i="4" s="1"/>
  <c r="IP120" i="4" s="1"/>
  <c r="IQ120" i="4" s="1"/>
  <c r="IR120" i="4" s="1"/>
  <c r="IS120" i="4" s="1"/>
  <c r="IT120" i="4" s="1"/>
  <c r="IU120" i="4" s="1"/>
  <c r="IV120" i="4" s="1"/>
  <c r="IW120" i="4" s="1"/>
  <c r="IX120" i="4" s="1"/>
  <c r="IY120" i="4" s="1"/>
  <c r="IZ120" i="4" s="1"/>
  <c r="JA120" i="4" s="1"/>
  <c r="JB120" i="4" s="1"/>
  <c r="JC120" i="4" s="1"/>
  <c r="JD120" i="4" s="1"/>
  <c r="JE120" i="4" s="1"/>
  <c r="JF120" i="4" s="1"/>
  <c r="JG120" i="4" s="1"/>
  <c r="JH120" i="4" s="1"/>
  <c r="JI120" i="4" s="1"/>
  <c r="JJ120" i="4" s="1"/>
  <c r="JK120" i="4" s="1"/>
  <c r="JL120" i="4" s="1"/>
  <c r="JM120" i="4" s="1"/>
  <c r="JN120" i="4" s="1"/>
  <c r="JO120" i="4" s="1"/>
  <c r="JP120" i="4" s="1"/>
  <c r="JQ120" i="4" s="1"/>
  <c r="JR120" i="4" s="1"/>
  <c r="JS120" i="4" s="1"/>
  <c r="JT120" i="4" s="1"/>
  <c r="JU120" i="4" s="1"/>
  <c r="JV120" i="4" s="1"/>
  <c r="JW120" i="4" s="1"/>
  <c r="JX120" i="4" s="1"/>
  <c r="JY120" i="4" s="1"/>
  <c r="JZ120" i="4" s="1"/>
  <c r="KA120" i="4" s="1"/>
  <c r="KB120" i="4" s="1"/>
  <c r="KC120" i="4" s="1"/>
  <c r="KD120" i="4" s="1"/>
  <c r="KE120" i="4" s="1"/>
  <c r="KF120" i="4" s="1"/>
  <c r="KG120" i="4" s="1"/>
  <c r="KH120" i="4" s="1"/>
  <c r="KI120" i="4" s="1"/>
  <c r="KJ120" i="4" s="1"/>
  <c r="KK120" i="4" s="1"/>
  <c r="KL120" i="4" s="1"/>
  <c r="KM120" i="4" s="1"/>
  <c r="KN120" i="4" s="1"/>
  <c r="KO120" i="4" s="1"/>
  <c r="KP120" i="4" s="1"/>
  <c r="KQ120" i="4" s="1"/>
  <c r="KR120" i="4" s="1"/>
  <c r="KS120" i="4" s="1"/>
  <c r="KT120" i="4" s="1"/>
  <c r="KU120" i="4" s="1"/>
  <c r="KV120" i="4" s="1"/>
  <c r="E119" i="4"/>
  <c r="E116" i="4"/>
  <c r="E129" i="4" s="1"/>
  <c r="V115" i="4"/>
  <c r="W115" i="4" s="1"/>
  <c r="X115" i="4" s="1"/>
  <c r="Y115" i="4" s="1"/>
  <c r="Z115" i="4" s="1"/>
  <c r="AA115" i="4" s="1"/>
  <c r="AB115" i="4" s="1"/>
  <c r="AC115" i="4" s="1"/>
  <c r="AD115" i="4" s="1"/>
  <c r="AE115" i="4" s="1"/>
  <c r="AF115" i="4" s="1"/>
  <c r="AG115" i="4" s="1"/>
  <c r="AH115" i="4" s="1"/>
  <c r="AI115" i="4" s="1"/>
  <c r="AJ115" i="4" s="1"/>
  <c r="AK115" i="4" s="1"/>
  <c r="AL115" i="4" s="1"/>
  <c r="AM115" i="4" s="1"/>
  <c r="AN115" i="4" s="1"/>
  <c r="AO115" i="4" s="1"/>
  <c r="AP115" i="4" s="1"/>
  <c r="AQ115" i="4" s="1"/>
  <c r="AR115" i="4" s="1"/>
  <c r="AS115" i="4" s="1"/>
  <c r="AT115" i="4" s="1"/>
  <c r="AU115" i="4" s="1"/>
  <c r="AV115" i="4" s="1"/>
  <c r="AW115" i="4" s="1"/>
  <c r="AX115" i="4" s="1"/>
  <c r="AY115" i="4" s="1"/>
  <c r="AZ115" i="4" s="1"/>
  <c r="BA115" i="4" s="1"/>
  <c r="BB115" i="4" s="1"/>
  <c r="BC115" i="4" s="1"/>
  <c r="BD115" i="4" s="1"/>
  <c r="BE115" i="4" s="1"/>
  <c r="BF115" i="4" s="1"/>
  <c r="BG115" i="4" s="1"/>
  <c r="BH115" i="4" s="1"/>
  <c r="BI115" i="4" s="1"/>
  <c r="BJ115" i="4" s="1"/>
  <c r="BK115" i="4" s="1"/>
  <c r="BL115" i="4" s="1"/>
  <c r="BM115" i="4" s="1"/>
  <c r="BN115" i="4" s="1"/>
  <c r="BO115" i="4" s="1"/>
  <c r="BP115" i="4" s="1"/>
  <c r="BQ115" i="4" s="1"/>
  <c r="BR115" i="4" s="1"/>
  <c r="BS115" i="4" s="1"/>
  <c r="BT115" i="4" s="1"/>
  <c r="BU115" i="4" s="1"/>
  <c r="BV115" i="4" s="1"/>
  <c r="BW115" i="4" s="1"/>
  <c r="BX115" i="4" s="1"/>
  <c r="BY115" i="4" s="1"/>
  <c r="BZ115" i="4" s="1"/>
  <c r="CA115" i="4" s="1"/>
  <c r="CB115" i="4" s="1"/>
  <c r="CC115" i="4" s="1"/>
  <c r="CD115" i="4" s="1"/>
  <c r="CE115" i="4" s="1"/>
  <c r="CF115" i="4" s="1"/>
  <c r="CG115" i="4" s="1"/>
  <c r="CH115" i="4" s="1"/>
  <c r="CI115" i="4" s="1"/>
  <c r="CJ115" i="4" s="1"/>
  <c r="CK115" i="4" s="1"/>
  <c r="CL115" i="4" s="1"/>
  <c r="CM115" i="4" s="1"/>
  <c r="CN115" i="4" s="1"/>
  <c r="CO115" i="4" s="1"/>
  <c r="CP115" i="4" s="1"/>
  <c r="CQ115" i="4" s="1"/>
  <c r="CR115" i="4" s="1"/>
  <c r="CS115" i="4" s="1"/>
  <c r="CT115" i="4" s="1"/>
  <c r="CU115" i="4" s="1"/>
  <c r="CV115" i="4" s="1"/>
  <c r="CW115" i="4" s="1"/>
  <c r="CX115" i="4" s="1"/>
  <c r="CY115" i="4" s="1"/>
  <c r="CZ115" i="4" s="1"/>
  <c r="DA115" i="4" s="1"/>
  <c r="DB115" i="4" s="1"/>
  <c r="DC115" i="4" s="1"/>
  <c r="DD115" i="4" s="1"/>
  <c r="DE115" i="4" s="1"/>
  <c r="DF115" i="4" s="1"/>
  <c r="DG115" i="4" s="1"/>
  <c r="DH115" i="4" s="1"/>
  <c r="DI115" i="4" s="1"/>
  <c r="DJ115" i="4" s="1"/>
  <c r="DK115" i="4" s="1"/>
  <c r="DL115" i="4" s="1"/>
  <c r="DM115" i="4" s="1"/>
  <c r="DN115" i="4" s="1"/>
  <c r="DO115" i="4" s="1"/>
  <c r="DP115" i="4" s="1"/>
  <c r="DQ115" i="4" s="1"/>
  <c r="DR115" i="4" s="1"/>
  <c r="DS115" i="4" s="1"/>
  <c r="DT115" i="4" s="1"/>
  <c r="DU115" i="4" s="1"/>
  <c r="DV115" i="4" s="1"/>
  <c r="DW115" i="4" s="1"/>
  <c r="DX115" i="4" s="1"/>
  <c r="DY115" i="4" s="1"/>
  <c r="DZ115" i="4" s="1"/>
  <c r="EA115" i="4" s="1"/>
  <c r="EB115" i="4" s="1"/>
  <c r="EC115" i="4" s="1"/>
  <c r="ED115" i="4" s="1"/>
  <c r="EE115" i="4" s="1"/>
  <c r="EF115" i="4" s="1"/>
  <c r="EG115" i="4" s="1"/>
  <c r="EH115" i="4" s="1"/>
  <c r="EI115" i="4" s="1"/>
  <c r="EJ115" i="4" s="1"/>
  <c r="EK115" i="4" s="1"/>
  <c r="EL115" i="4" s="1"/>
  <c r="EM115" i="4" s="1"/>
  <c r="EN115" i="4" s="1"/>
  <c r="EO115" i="4" s="1"/>
  <c r="EP115" i="4" s="1"/>
  <c r="EQ115" i="4" s="1"/>
  <c r="ER115" i="4" s="1"/>
  <c r="ES115" i="4" s="1"/>
  <c r="ET115" i="4" s="1"/>
  <c r="EU115" i="4" s="1"/>
  <c r="EV115" i="4" s="1"/>
  <c r="EW115" i="4" s="1"/>
  <c r="EX115" i="4" s="1"/>
  <c r="EY115" i="4" s="1"/>
  <c r="EZ115" i="4" s="1"/>
  <c r="FA115" i="4" s="1"/>
  <c r="FB115" i="4" s="1"/>
  <c r="FC115" i="4" s="1"/>
  <c r="FD115" i="4" s="1"/>
  <c r="FE115" i="4" s="1"/>
  <c r="FF115" i="4" s="1"/>
  <c r="FG115" i="4" s="1"/>
  <c r="FH115" i="4" s="1"/>
  <c r="FI115" i="4" s="1"/>
  <c r="FJ115" i="4" s="1"/>
  <c r="FK115" i="4" s="1"/>
  <c r="FL115" i="4" s="1"/>
  <c r="FM115" i="4" s="1"/>
  <c r="FN115" i="4" s="1"/>
  <c r="FO115" i="4" s="1"/>
  <c r="FP115" i="4" s="1"/>
  <c r="FQ115" i="4" s="1"/>
  <c r="FR115" i="4" s="1"/>
  <c r="FS115" i="4" s="1"/>
  <c r="FT115" i="4" s="1"/>
  <c r="FU115" i="4" s="1"/>
  <c r="FV115" i="4" s="1"/>
  <c r="FW115" i="4" s="1"/>
  <c r="FX115" i="4" s="1"/>
  <c r="FY115" i="4" s="1"/>
  <c r="FZ115" i="4" s="1"/>
  <c r="GA115" i="4" s="1"/>
  <c r="GB115" i="4" s="1"/>
  <c r="GC115" i="4" s="1"/>
  <c r="GD115" i="4" s="1"/>
  <c r="GE115" i="4" s="1"/>
  <c r="GF115" i="4" s="1"/>
  <c r="GG115" i="4" s="1"/>
  <c r="GH115" i="4" s="1"/>
  <c r="GI115" i="4" s="1"/>
  <c r="GJ115" i="4" s="1"/>
  <c r="GK115" i="4" s="1"/>
  <c r="GL115" i="4" s="1"/>
  <c r="GM115" i="4" s="1"/>
  <c r="GN115" i="4" s="1"/>
  <c r="GO115" i="4" s="1"/>
  <c r="GP115" i="4" s="1"/>
  <c r="GQ115" i="4" s="1"/>
  <c r="GR115" i="4" s="1"/>
  <c r="GS115" i="4" s="1"/>
  <c r="GT115" i="4" s="1"/>
  <c r="GU115" i="4" s="1"/>
  <c r="GV115" i="4" s="1"/>
  <c r="GW115" i="4" s="1"/>
  <c r="GX115" i="4" s="1"/>
  <c r="GY115" i="4" s="1"/>
  <c r="GZ115" i="4" s="1"/>
  <c r="HA115" i="4" s="1"/>
  <c r="HB115" i="4" s="1"/>
  <c r="HC115" i="4" s="1"/>
  <c r="HD115" i="4" s="1"/>
  <c r="HE115" i="4" s="1"/>
  <c r="HF115" i="4" s="1"/>
  <c r="HG115" i="4" s="1"/>
  <c r="HH115" i="4" s="1"/>
  <c r="HI115" i="4" s="1"/>
  <c r="HJ115" i="4" s="1"/>
  <c r="HK115" i="4" s="1"/>
  <c r="HL115" i="4" s="1"/>
  <c r="HM115" i="4" s="1"/>
  <c r="HN115" i="4" s="1"/>
  <c r="HO115" i="4" s="1"/>
  <c r="HP115" i="4" s="1"/>
  <c r="HQ115" i="4" s="1"/>
  <c r="HR115" i="4" s="1"/>
  <c r="HS115" i="4" s="1"/>
  <c r="HT115" i="4" s="1"/>
  <c r="HU115" i="4" s="1"/>
  <c r="HV115" i="4" s="1"/>
  <c r="HW115" i="4" s="1"/>
  <c r="HX115" i="4" s="1"/>
  <c r="HY115" i="4" s="1"/>
  <c r="HZ115" i="4" s="1"/>
  <c r="IA115" i="4" s="1"/>
  <c r="IB115" i="4" s="1"/>
  <c r="IC115" i="4" s="1"/>
  <c r="ID115" i="4" s="1"/>
  <c r="IE115" i="4" s="1"/>
  <c r="IF115" i="4" s="1"/>
  <c r="IG115" i="4" s="1"/>
  <c r="IH115" i="4" s="1"/>
  <c r="II115" i="4" s="1"/>
  <c r="IJ115" i="4" s="1"/>
  <c r="IK115" i="4" s="1"/>
  <c r="IL115" i="4" s="1"/>
  <c r="IM115" i="4" s="1"/>
  <c r="IN115" i="4" s="1"/>
  <c r="IO115" i="4" s="1"/>
  <c r="IP115" i="4" s="1"/>
  <c r="IQ115" i="4" s="1"/>
  <c r="IR115" i="4" s="1"/>
  <c r="IS115" i="4" s="1"/>
  <c r="IT115" i="4" s="1"/>
  <c r="IU115" i="4" s="1"/>
  <c r="IV115" i="4" s="1"/>
  <c r="IW115" i="4" s="1"/>
  <c r="IX115" i="4" s="1"/>
  <c r="IY115" i="4" s="1"/>
  <c r="IZ115" i="4" s="1"/>
  <c r="JA115" i="4" s="1"/>
  <c r="JB115" i="4" s="1"/>
  <c r="JC115" i="4" s="1"/>
  <c r="JD115" i="4" s="1"/>
  <c r="JE115" i="4" s="1"/>
  <c r="JF115" i="4" s="1"/>
  <c r="JG115" i="4" s="1"/>
  <c r="JH115" i="4" s="1"/>
  <c r="JI115" i="4" s="1"/>
  <c r="JJ115" i="4" s="1"/>
  <c r="JK115" i="4" s="1"/>
  <c r="JL115" i="4" s="1"/>
  <c r="JM115" i="4" s="1"/>
  <c r="JN115" i="4" s="1"/>
  <c r="JO115" i="4" s="1"/>
  <c r="JP115" i="4" s="1"/>
  <c r="JQ115" i="4" s="1"/>
  <c r="JR115" i="4" s="1"/>
  <c r="JS115" i="4" s="1"/>
  <c r="JT115" i="4" s="1"/>
  <c r="JU115" i="4" s="1"/>
  <c r="JV115" i="4" s="1"/>
  <c r="JW115" i="4" s="1"/>
  <c r="JX115" i="4" s="1"/>
  <c r="JY115" i="4" s="1"/>
  <c r="JZ115" i="4" s="1"/>
  <c r="KA115" i="4" s="1"/>
  <c r="KB115" i="4" s="1"/>
  <c r="KC115" i="4" s="1"/>
  <c r="KD115" i="4" s="1"/>
  <c r="KE115" i="4" s="1"/>
  <c r="KF115" i="4" s="1"/>
  <c r="KG115" i="4" s="1"/>
  <c r="KH115" i="4" s="1"/>
  <c r="KI115" i="4" s="1"/>
  <c r="KJ115" i="4" s="1"/>
  <c r="KK115" i="4" s="1"/>
  <c r="KL115" i="4" s="1"/>
  <c r="KM115" i="4" s="1"/>
  <c r="KN115" i="4" s="1"/>
  <c r="KO115" i="4" s="1"/>
  <c r="KP115" i="4" s="1"/>
  <c r="KQ115" i="4" s="1"/>
  <c r="KR115" i="4" s="1"/>
  <c r="KS115" i="4" s="1"/>
  <c r="KT115" i="4" s="1"/>
  <c r="KU115" i="4" s="1"/>
  <c r="KV115" i="4" s="1"/>
  <c r="E115" i="4"/>
  <c r="E128" i="4" s="1"/>
  <c r="V114" i="4"/>
  <c r="W114" i="4" s="1"/>
  <c r="X114" i="4" s="1"/>
  <c r="Y114" i="4" s="1"/>
  <c r="Z114" i="4" s="1"/>
  <c r="AA114" i="4" s="1"/>
  <c r="AB114" i="4" s="1"/>
  <c r="AC114" i="4" s="1"/>
  <c r="AD114" i="4" s="1"/>
  <c r="AE114" i="4" s="1"/>
  <c r="AF114" i="4" s="1"/>
  <c r="AG114" i="4" s="1"/>
  <c r="AH114" i="4" s="1"/>
  <c r="AI114" i="4" s="1"/>
  <c r="AJ114" i="4" s="1"/>
  <c r="AK114" i="4" s="1"/>
  <c r="AL114" i="4" s="1"/>
  <c r="AM114" i="4" s="1"/>
  <c r="AN114" i="4" s="1"/>
  <c r="AO114" i="4" s="1"/>
  <c r="AP114" i="4" s="1"/>
  <c r="AQ114" i="4" s="1"/>
  <c r="AR114" i="4" s="1"/>
  <c r="AS114" i="4" s="1"/>
  <c r="AT114" i="4" s="1"/>
  <c r="AU114" i="4" s="1"/>
  <c r="AV114" i="4" s="1"/>
  <c r="AW114" i="4" s="1"/>
  <c r="AX114" i="4" s="1"/>
  <c r="AY114" i="4" s="1"/>
  <c r="AZ114" i="4" s="1"/>
  <c r="BA114" i="4" s="1"/>
  <c r="BB114" i="4" s="1"/>
  <c r="BC114" i="4" s="1"/>
  <c r="BD114" i="4" s="1"/>
  <c r="BE114" i="4" s="1"/>
  <c r="BF114" i="4" s="1"/>
  <c r="BG114" i="4" s="1"/>
  <c r="BH114" i="4" s="1"/>
  <c r="BI114" i="4" s="1"/>
  <c r="BJ114" i="4" s="1"/>
  <c r="BK114" i="4" s="1"/>
  <c r="BL114" i="4" s="1"/>
  <c r="BM114" i="4" s="1"/>
  <c r="BN114" i="4" s="1"/>
  <c r="BO114" i="4" s="1"/>
  <c r="BP114" i="4" s="1"/>
  <c r="BQ114" i="4" s="1"/>
  <c r="BR114" i="4" s="1"/>
  <c r="BS114" i="4" s="1"/>
  <c r="BT114" i="4" s="1"/>
  <c r="BU114" i="4" s="1"/>
  <c r="BV114" i="4" s="1"/>
  <c r="BW114" i="4" s="1"/>
  <c r="BX114" i="4" s="1"/>
  <c r="BY114" i="4" s="1"/>
  <c r="BZ114" i="4" s="1"/>
  <c r="CA114" i="4" s="1"/>
  <c r="CB114" i="4" s="1"/>
  <c r="CC114" i="4" s="1"/>
  <c r="CD114" i="4" s="1"/>
  <c r="CE114" i="4" s="1"/>
  <c r="CF114" i="4" s="1"/>
  <c r="CG114" i="4" s="1"/>
  <c r="CH114" i="4" s="1"/>
  <c r="CI114" i="4" s="1"/>
  <c r="CJ114" i="4" s="1"/>
  <c r="CK114" i="4" s="1"/>
  <c r="CL114" i="4" s="1"/>
  <c r="CM114" i="4" s="1"/>
  <c r="CN114" i="4" s="1"/>
  <c r="CO114" i="4" s="1"/>
  <c r="CP114" i="4" s="1"/>
  <c r="CQ114" i="4" s="1"/>
  <c r="CR114" i="4" s="1"/>
  <c r="CS114" i="4" s="1"/>
  <c r="CT114" i="4" s="1"/>
  <c r="CU114" i="4" s="1"/>
  <c r="CV114" i="4" s="1"/>
  <c r="CW114" i="4" s="1"/>
  <c r="CX114" i="4" s="1"/>
  <c r="CY114" i="4" s="1"/>
  <c r="CZ114" i="4" s="1"/>
  <c r="DA114" i="4" s="1"/>
  <c r="DB114" i="4" s="1"/>
  <c r="DC114" i="4" s="1"/>
  <c r="DD114" i="4" s="1"/>
  <c r="DE114" i="4" s="1"/>
  <c r="DF114" i="4" s="1"/>
  <c r="DG114" i="4" s="1"/>
  <c r="DH114" i="4" s="1"/>
  <c r="DI114" i="4" s="1"/>
  <c r="DJ114" i="4" s="1"/>
  <c r="DK114" i="4" s="1"/>
  <c r="DL114" i="4" s="1"/>
  <c r="DM114" i="4" s="1"/>
  <c r="DN114" i="4" s="1"/>
  <c r="DO114" i="4" s="1"/>
  <c r="DP114" i="4" s="1"/>
  <c r="DQ114" i="4" s="1"/>
  <c r="DR114" i="4" s="1"/>
  <c r="DS114" i="4" s="1"/>
  <c r="DT114" i="4" s="1"/>
  <c r="DU114" i="4" s="1"/>
  <c r="DV114" i="4" s="1"/>
  <c r="DW114" i="4" s="1"/>
  <c r="DX114" i="4" s="1"/>
  <c r="DY114" i="4" s="1"/>
  <c r="DZ114" i="4" s="1"/>
  <c r="EA114" i="4" s="1"/>
  <c r="EB114" i="4" s="1"/>
  <c r="EC114" i="4" s="1"/>
  <c r="ED114" i="4" s="1"/>
  <c r="EE114" i="4" s="1"/>
  <c r="EF114" i="4" s="1"/>
  <c r="EG114" i="4" s="1"/>
  <c r="EH114" i="4" s="1"/>
  <c r="EI114" i="4" s="1"/>
  <c r="EJ114" i="4" s="1"/>
  <c r="EK114" i="4" s="1"/>
  <c r="EL114" i="4" s="1"/>
  <c r="EM114" i="4" s="1"/>
  <c r="EN114" i="4" s="1"/>
  <c r="EO114" i="4" s="1"/>
  <c r="EP114" i="4" s="1"/>
  <c r="EQ114" i="4" s="1"/>
  <c r="ER114" i="4" s="1"/>
  <c r="ES114" i="4" s="1"/>
  <c r="ET114" i="4" s="1"/>
  <c r="EU114" i="4" s="1"/>
  <c r="EV114" i="4" s="1"/>
  <c r="EW114" i="4" s="1"/>
  <c r="EX114" i="4" s="1"/>
  <c r="EY114" i="4" s="1"/>
  <c r="EZ114" i="4" s="1"/>
  <c r="FA114" i="4" s="1"/>
  <c r="FB114" i="4" s="1"/>
  <c r="FC114" i="4" s="1"/>
  <c r="FD114" i="4" s="1"/>
  <c r="FE114" i="4" s="1"/>
  <c r="FF114" i="4" s="1"/>
  <c r="FG114" i="4" s="1"/>
  <c r="FH114" i="4" s="1"/>
  <c r="FI114" i="4" s="1"/>
  <c r="FJ114" i="4" s="1"/>
  <c r="FK114" i="4" s="1"/>
  <c r="FL114" i="4" s="1"/>
  <c r="FM114" i="4" s="1"/>
  <c r="FN114" i="4" s="1"/>
  <c r="FO114" i="4" s="1"/>
  <c r="FP114" i="4" s="1"/>
  <c r="FQ114" i="4" s="1"/>
  <c r="FR114" i="4" s="1"/>
  <c r="FS114" i="4" s="1"/>
  <c r="FT114" i="4" s="1"/>
  <c r="FU114" i="4" s="1"/>
  <c r="FV114" i="4" s="1"/>
  <c r="FW114" i="4" s="1"/>
  <c r="FX114" i="4" s="1"/>
  <c r="FY114" i="4" s="1"/>
  <c r="FZ114" i="4" s="1"/>
  <c r="GA114" i="4" s="1"/>
  <c r="GB114" i="4" s="1"/>
  <c r="GC114" i="4" s="1"/>
  <c r="GD114" i="4" s="1"/>
  <c r="GE114" i="4" s="1"/>
  <c r="GF114" i="4" s="1"/>
  <c r="GG114" i="4" s="1"/>
  <c r="GH114" i="4" s="1"/>
  <c r="GI114" i="4" s="1"/>
  <c r="GJ114" i="4" s="1"/>
  <c r="GK114" i="4" s="1"/>
  <c r="GL114" i="4" s="1"/>
  <c r="GM114" i="4" s="1"/>
  <c r="GN114" i="4" s="1"/>
  <c r="GO114" i="4" s="1"/>
  <c r="GP114" i="4" s="1"/>
  <c r="GQ114" i="4" s="1"/>
  <c r="GR114" i="4" s="1"/>
  <c r="GS114" i="4" s="1"/>
  <c r="GT114" i="4" s="1"/>
  <c r="GU114" i="4" s="1"/>
  <c r="GV114" i="4" s="1"/>
  <c r="GW114" i="4" s="1"/>
  <c r="GX114" i="4" s="1"/>
  <c r="GY114" i="4" s="1"/>
  <c r="GZ114" i="4" s="1"/>
  <c r="HA114" i="4" s="1"/>
  <c r="HB114" i="4" s="1"/>
  <c r="HC114" i="4" s="1"/>
  <c r="HD114" i="4" s="1"/>
  <c r="HE114" i="4" s="1"/>
  <c r="HF114" i="4" s="1"/>
  <c r="HG114" i="4" s="1"/>
  <c r="HH114" i="4" s="1"/>
  <c r="HI114" i="4" s="1"/>
  <c r="HJ114" i="4" s="1"/>
  <c r="HK114" i="4" s="1"/>
  <c r="HL114" i="4" s="1"/>
  <c r="HM114" i="4" s="1"/>
  <c r="HN114" i="4" s="1"/>
  <c r="HO114" i="4" s="1"/>
  <c r="HP114" i="4" s="1"/>
  <c r="HQ114" i="4" s="1"/>
  <c r="HR114" i="4" s="1"/>
  <c r="HS114" i="4" s="1"/>
  <c r="HT114" i="4" s="1"/>
  <c r="HU114" i="4" s="1"/>
  <c r="HV114" i="4" s="1"/>
  <c r="HW114" i="4" s="1"/>
  <c r="HX114" i="4" s="1"/>
  <c r="HY114" i="4" s="1"/>
  <c r="HZ114" i="4" s="1"/>
  <c r="IA114" i="4" s="1"/>
  <c r="IB114" i="4" s="1"/>
  <c r="IC114" i="4" s="1"/>
  <c r="ID114" i="4" s="1"/>
  <c r="IE114" i="4" s="1"/>
  <c r="IF114" i="4" s="1"/>
  <c r="IG114" i="4" s="1"/>
  <c r="IH114" i="4" s="1"/>
  <c r="II114" i="4" s="1"/>
  <c r="IJ114" i="4" s="1"/>
  <c r="IK114" i="4" s="1"/>
  <c r="IL114" i="4" s="1"/>
  <c r="IM114" i="4" s="1"/>
  <c r="IN114" i="4" s="1"/>
  <c r="IO114" i="4" s="1"/>
  <c r="IP114" i="4" s="1"/>
  <c r="IQ114" i="4" s="1"/>
  <c r="IR114" i="4" s="1"/>
  <c r="IS114" i="4" s="1"/>
  <c r="IT114" i="4" s="1"/>
  <c r="IU114" i="4" s="1"/>
  <c r="IV114" i="4" s="1"/>
  <c r="IW114" i="4" s="1"/>
  <c r="IX114" i="4" s="1"/>
  <c r="IY114" i="4" s="1"/>
  <c r="IZ114" i="4" s="1"/>
  <c r="JA114" i="4" s="1"/>
  <c r="JB114" i="4" s="1"/>
  <c r="JC114" i="4" s="1"/>
  <c r="JD114" i="4" s="1"/>
  <c r="JE114" i="4" s="1"/>
  <c r="JF114" i="4" s="1"/>
  <c r="JG114" i="4" s="1"/>
  <c r="JH114" i="4" s="1"/>
  <c r="JI114" i="4" s="1"/>
  <c r="JJ114" i="4" s="1"/>
  <c r="JK114" i="4" s="1"/>
  <c r="JL114" i="4" s="1"/>
  <c r="JM114" i="4" s="1"/>
  <c r="JN114" i="4" s="1"/>
  <c r="JO114" i="4" s="1"/>
  <c r="JP114" i="4" s="1"/>
  <c r="JQ114" i="4" s="1"/>
  <c r="JR114" i="4" s="1"/>
  <c r="JS114" i="4" s="1"/>
  <c r="JT114" i="4" s="1"/>
  <c r="JU114" i="4" s="1"/>
  <c r="JV114" i="4" s="1"/>
  <c r="JW114" i="4" s="1"/>
  <c r="JX114" i="4" s="1"/>
  <c r="JY114" i="4" s="1"/>
  <c r="JZ114" i="4" s="1"/>
  <c r="KA114" i="4" s="1"/>
  <c r="KB114" i="4" s="1"/>
  <c r="KC114" i="4" s="1"/>
  <c r="KD114" i="4" s="1"/>
  <c r="KE114" i="4" s="1"/>
  <c r="KF114" i="4" s="1"/>
  <c r="KG114" i="4" s="1"/>
  <c r="KH114" i="4" s="1"/>
  <c r="KI114" i="4" s="1"/>
  <c r="KJ114" i="4" s="1"/>
  <c r="KK114" i="4" s="1"/>
  <c r="KL114" i="4" s="1"/>
  <c r="KM114" i="4" s="1"/>
  <c r="KN114" i="4" s="1"/>
  <c r="KO114" i="4" s="1"/>
  <c r="KP114" i="4" s="1"/>
  <c r="KQ114" i="4" s="1"/>
  <c r="KR114" i="4" s="1"/>
  <c r="KS114" i="4" s="1"/>
  <c r="KT114" i="4" s="1"/>
  <c r="KU114" i="4" s="1"/>
  <c r="KV114" i="4" s="1"/>
  <c r="E114" i="4"/>
  <c r="E127" i="4" s="1"/>
  <c r="W113" i="4"/>
  <c r="X113" i="4" s="1"/>
  <c r="Y113" i="4" s="1"/>
  <c r="Z113" i="4" s="1"/>
  <c r="AA113" i="4" s="1"/>
  <c r="AB113" i="4" s="1"/>
  <c r="AC113" i="4" s="1"/>
  <c r="AD113" i="4" s="1"/>
  <c r="AE113" i="4" s="1"/>
  <c r="AF113" i="4" s="1"/>
  <c r="AG113" i="4" s="1"/>
  <c r="AH113" i="4" s="1"/>
  <c r="AI113" i="4" s="1"/>
  <c r="AJ113" i="4" s="1"/>
  <c r="AK113" i="4" s="1"/>
  <c r="AL113" i="4" s="1"/>
  <c r="AM113" i="4" s="1"/>
  <c r="AN113" i="4" s="1"/>
  <c r="AO113" i="4" s="1"/>
  <c r="AP113" i="4" s="1"/>
  <c r="AQ113" i="4" s="1"/>
  <c r="AR113" i="4" s="1"/>
  <c r="AS113" i="4" s="1"/>
  <c r="AT113" i="4" s="1"/>
  <c r="AU113" i="4" s="1"/>
  <c r="AV113" i="4" s="1"/>
  <c r="AW113" i="4" s="1"/>
  <c r="AX113" i="4" s="1"/>
  <c r="AY113" i="4" s="1"/>
  <c r="AZ113" i="4" s="1"/>
  <c r="BA113" i="4" s="1"/>
  <c r="BB113" i="4" s="1"/>
  <c r="BC113" i="4" s="1"/>
  <c r="BD113" i="4" s="1"/>
  <c r="BE113" i="4" s="1"/>
  <c r="BF113" i="4" s="1"/>
  <c r="BG113" i="4" s="1"/>
  <c r="BH113" i="4" s="1"/>
  <c r="BI113" i="4" s="1"/>
  <c r="BJ113" i="4" s="1"/>
  <c r="BK113" i="4" s="1"/>
  <c r="BL113" i="4" s="1"/>
  <c r="BM113" i="4" s="1"/>
  <c r="BN113" i="4" s="1"/>
  <c r="BO113" i="4" s="1"/>
  <c r="BP113" i="4" s="1"/>
  <c r="BQ113" i="4" s="1"/>
  <c r="BR113" i="4" s="1"/>
  <c r="BS113" i="4" s="1"/>
  <c r="BT113" i="4" s="1"/>
  <c r="BU113" i="4" s="1"/>
  <c r="BV113" i="4" s="1"/>
  <c r="BW113" i="4" s="1"/>
  <c r="BX113" i="4" s="1"/>
  <c r="BY113" i="4" s="1"/>
  <c r="BZ113" i="4" s="1"/>
  <c r="CA113" i="4" s="1"/>
  <c r="CB113" i="4" s="1"/>
  <c r="CC113" i="4" s="1"/>
  <c r="CD113" i="4" s="1"/>
  <c r="CE113" i="4" s="1"/>
  <c r="CF113" i="4" s="1"/>
  <c r="CG113" i="4" s="1"/>
  <c r="CH113" i="4" s="1"/>
  <c r="CI113" i="4" s="1"/>
  <c r="CJ113" i="4" s="1"/>
  <c r="CK113" i="4" s="1"/>
  <c r="CL113" i="4" s="1"/>
  <c r="CM113" i="4" s="1"/>
  <c r="CN113" i="4" s="1"/>
  <c r="CO113" i="4" s="1"/>
  <c r="CP113" i="4" s="1"/>
  <c r="CQ113" i="4" s="1"/>
  <c r="CR113" i="4" s="1"/>
  <c r="CS113" i="4" s="1"/>
  <c r="CT113" i="4" s="1"/>
  <c r="CU113" i="4" s="1"/>
  <c r="CV113" i="4" s="1"/>
  <c r="CW113" i="4" s="1"/>
  <c r="CX113" i="4" s="1"/>
  <c r="CY113" i="4" s="1"/>
  <c r="CZ113" i="4" s="1"/>
  <c r="DA113" i="4" s="1"/>
  <c r="DB113" i="4" s="1"/>
  <c r="DC113" i="4" s="1"/>
  <c r="DD113" i="4" s="1"/>
  <c r="DE113" i="4" s="1"/>
  <c r="DF113" i="4" s="1"/>
  <c r="DG113" i="4" s="1"/>
  <c r="DH113" i="4" s="1"/>
  <c r="DI113" i="4" s="1"/>
  <c r="DJ113" i="4" s="1"/>
  <c r="DK113" i="4" s="1"/>
  <c r="DL113" i="4" s="1"/>
  <c r="DM113" i="4" s="1"/>
  <c r="DN113" i="4" s="1"/>
  <c r="DO113" i="4" s="1"/>
  <c r="DP113" i="4" s="1"/>
  <c r="DQ113" i="4" s="1"/>
  <c r="DR113" i="4" s="1"/>
  <c r="DS113" i="4" s="1"/>
  <c r="DT113" i="4" s="1"/>
  <c r="DU113" i="4" s="1"/>
  <c r="DV113" i="4" s="1"/>
  <c r="DW113" i="4" s="1"/>
  <c r="DX113" i="4" s="1"/>
  <c r="DY113" i="4" s="1"/>
  <c r="DZ113" i="4" s="1"/>
  <c r="EA113" i="4" s="1"/>
  <c r="EB113" i="4" s="1"/>
  <c r="EC113" i="4" s="1"/>
  <c r="ED113" i="4" s="1"/>
  <c r="EE113" i="4" s="1"/>
  <c r="EF113" i="4" s="1"/>
  <c r="EG113" i="4" s="1"/>
  <c r="EH113" i="4" s="1"/>
  <c r="EI113" i="4" s="1"/>
  <c r="EJ113" i="4" s="1"/>
  <c r="EK113" i="4" s="1"/>
  <c r="EL113" i="4" s="1"/>
  <c r="EM113" i="4" s="1"/>
  <c r="EN113" i="4" s="1"/>
  <c r="EO113" i="4" s="1"/>
  <c r="EP113" i="4" s="1"/>
  <c r="EQ113" i="4" s="1"/>
  <c r="ER113" i="4" s="1"/>
  <c r="ES113" i="4" s="1"/>
  <c r="ET113" i="4" s="1"/>
  <c r="EU113" i="4" s="1"/>
  <c r="EV113" i="4" s="1"/>
  <c r="EW113" i="4" s="1"/>
  <c r="EX113" i="4" s="1"/>
  <c r="EY113" i="4" s="1"/>
  <c r="EZ113" i="4" s="1"/>
  <c r="FA113" i="4" s="1"/>
  <c r="FB113" i="4" s="1"/>
  <c r="FC113" i="4" s="1"/>
  <c r="FD113" i="4" s="1"/>
  <c r="FE113" i="4" s="1"/>
  <c r="FF113" i="4" s="1"/>
  <c r="FG113" i="4" s="1"/>
  <c r="FH113" i="4" s="1"/>
  <c r="FI113" i="4" s="1"/>
  <c r="FJ113" i="4" s="1"/>
  <c r="FK113" i="4" s="1"/>
  <c r="FL113" i="4" s="1"/>
  <c r="FM113" i="4" s="1"/>
  <c r="FN113" i="4" s="1"/>
  <c r="FO113" i="4" s="1"/>
  <c r="FP113" i="4" s="1"/>
  <c r="FQ113" i="4" s="1"/>
  <c r="FR113" i="4" s="1"/>
  <c r="FS113" i="4" s="1"/>
  <c r="FT113" i="4" s="1"/>
  <c r="FU113" i="4" s="1"/>
  <c r="FV113" i="4" s="1"/>
  <c r="FW113" i="4" s="1"/>
  <c r="FX113" i="4" s="1"/>
  <c r="FY113" i="4" s="1"/>
  <c r="FZ113" i="4" s="1"/>
  <c r="GA113" i="4" s="1"/>
  <c r="GB113" i="4" s="1"/>
  <c r="GC113" i="4" s="1"/>
  <c r="GD113" i="4" s="1"/>
  <c r="GE113" i="4" s="1"/>
  <c r="GF113" i="4" s="1"/>
  <c r="GG113" i="4" s="1"/>
  <c r="GH113" i="4" s="1"/>
  <c r="GI113" i="4" s="1"/>
  <c r="GJ113" i="4" s="1"/>
  <c r="GK113" i="4" s="1"/>
  <c r="GL113" i="4" s="1"/>
  <c r="GM113" i="4" s="1"/>
  <c r="GN113" i="4" s="1"/>
  <c r="GO113" i="4" s="1"/>
  <c r="GP113" i="4" s="1"/>
  <c r="GQ113" i="4" s="1"/>
  <c r="GR113" i="4" s="1"/>
  <c r="GS113" i="4" s="1"/>
  <c r="GT113" i="4" s="1"/>
  <c r="GU113" i="4" s="1"/>
  <c r="GV113" i="4" s="1"/>
  <c r="GW113" i="4" s="1"/>
  <c r="GX113" i="4" s="1"/>
  <c r="GY113" i="4" s="1"/>
  <c r="GZ113" i="4" s="1"/>
  <c r="HA113" i="4" s="1"/>
  <c r="HB113" i="4" s="1"/>
  <c r="HC113" i="4" s="1"/>
  <c r="HD113" i="4" s="1"/>
  <c r="HE113" i="4" s="1"/>
  <c r="HF113" i="4" s="1"/>
  <c r="HG113" i="4" s="1"/>
  <c r="HH113" i="4" s="1"/>
  <c r="HI113" i="4" s="1"/>
  <c r="HJ113" i="4" s="1"/>
  <c r="HK113" i="4" s="1"/>
  <c r="HL113" i="4" s="1"/>
  <c r="HM113" i="4" s="1"/>
  <c r="HN113" i="4" s="1"/>
  <c r="HO113" i="4" s="1"/>
  <c r="HP113" i="4" s="1"/>
  <c r="HQ113" i="4" s="1"/>
  <c r="HR113" i="4" s="1"/>
  <c r="HS113" i="4" s="1"/>
  <c r="HT113" i="4" s="1"/>
  <c r="HU113" i="4" s="1"/>
  <c r="HV113" i="4" s="1"/>
  <c r="HW113" i="4" s="1"/>
  <c r="HX113" i="4" s="1"/>
  <c r="HY113" i="4" s="1"/>
  <c r="HZ113" i="4" s="1"/>
  <c r="IA113" i="4" s="1"/>
  <c r="IB113" i="4" s="1"/>
  <c r="IC113" i="4" s="1"/>
  <c r="ID113" i="4" s="1"/>
  <c r="IE113" i="4" s="1"/>
  <c r="IF113" i="4" s="1"/>
  <c r="IG113" i="4" s="1"/>
  <c r="IH113" i="4" s="1"/>
  <c r="II113" i="4" s="1"/>
  <c r="IJ113" i="4" s="1"/>
  <c r="IK113" i="4" s="1"/>
  <c r="IL113" i="4" s="1"/>
  <c r="IM113" i="4" s="1"/>
  <c r="IN113" i="4" s="1"/>
  <c r="IO113" i="4" s="1"/>
  <c r="IP113" i="4" s="1"/>
  <c r="IQ113" i="4" s="1"/>
  <c r="IR113" i="4" s="1"/>
  <c r="IS113" i="4" s="1"/>
  <c r="IT113" i="4" s="1"/>
  <c r="IU113" i="4" s="1"/>
  <c r="IV113" i="4" s="1"/>
  <c r="IW113" i="4" s="1"/>
  <c r="IX113" i="4" s="1"/>
  <c r="IY113" i="4" s="1"/>
  <c r="IZ113" i="4" s="1"/>
  <c r="JA113" i="4" s="1"/>
  <c r="JB113" i="4" s="1"/>
  <c r="JC113" i="4" s="1"/>
  <c r="JD113" i="4" s="1"/>
  <c r="JE113" i="4" s="1"/>
  <c r="JF113" i="4" s="1"/>
  <c r="JG113" i="4" s="1"/>
  <c r="JH113" i="4" s="1"/>
  <c r="JI113" i="4" s="1"/>
  <c r="JJ113" i="4" s="1"/>
  <c r="JK113" i="4" s="1"/>
  <c r="JL113" i="4" s="1"/>
  <c r="JM113" i="4" s="1"/>
  <c r="JN113" i="4" s="1"/>
  <c r="JO113" i="4" s="1"/>
  <c r="JP113" i="4" s="1"/>
  <c r="JQ113" i="4" s="1"/>
  <c r="JR113" i="4" s="1"/>
  <c r="JS113" i="4" s="1"/>
  <c r="JT113" i="4" s="1"/>
  <c r="JU113" i="4" s="1"/>
  <c r="JV113" i="4" s="1"/>
  <c r="JW113" i="4" s="1"/>
  <c r="JX113" i="4" s="1"/>
  <c r="JY113" i="4" s="1"/>
  <c r="JZ113" i="4" s="1"/>
  <c r="KA113" i="4" s="1"/>
  <c r="KB113" i="4" s="1"/>
  <c r="KC113" i="4" s="1"/>
  <c r="KD113" i="4" s="1"/>
  <c r="KE113" i="4" s="1"/>
  <c r="KF113" i="4" s="1"/>
  <c r="KG113" i="4" s="1"/>
  <c r="KH113" i="4" s="1"/>
  <c r="KI113" i="4" s="1"/>
  <c r="KJ113" i="4" s="1"/>
  <c r="KK113" i="4" s="1"/>
  <c r="KL113" i="4" s="1"/>
  <c r="KM113" i="4" s="1"/>
  <c r="KN113" i="4" s="1"/>
  <c r="KO113" i="4" s="1"/>
  <c r="KP113" i="4" s="1"/>
  <c r="KQ113" i="4" s="1"/>
  <c r="KR113" i="4" s="1"/>
  <c r="KS113" i="4" s="1"/>
  <c r="KT113" i="4" s="1"/>
  <c r="KU113" i="4" s="1"/>
  <c r="KV113" i="4" s="1"/>
  <c r="V113" i="4"/>
  <c r="E113" i="4"/>
  <c r="E126" i="4" s="1"/>
  <c r="V112" i="4"/>
  <c r="W112" i="4" s="1"/>
  <c r="X112" i="4" s="1"/>
  <c r="Y112" i="4" s="1"/>
  <c r="Z112" i="4" s="1"/>
  <c r="AA112" i="4" s="1"/>
  <c r="AB112" i="4" s="1"/>
  <c r="AC112" i="4" s="1"/>
  <c r="AD112" i="4" s="1"/>
  <c r="AE112" i="4" s="1"/>
  <c r="AF112" i="4" s="1"/>
  <c r="AG112" i="4" s="1"/>
  <c r="AH112" i="4" s="1"/>
  <c r="AI112" i="4" s="1"/>
  <c r="AJ112" i="4" s="1"/>
  <c r="AK112" i="4" s="1"/>
  <c r="AL112" i="4" s="1"/>
  <c r="AM112" i="4" s="1"/>
  <c r="AN112" i="4" s="1"/>
  <c r="AO112" i="4" s="1"/>
  <c r="AP112" i="4" s="1"/>
  <c r="AQ112" i="4" s="1"/>
  <c r="AR112" i="4" s="1"/>
  <c r="AS112" i="4" s="1"/>
  <c r="AT112" i="4" s="1"/>
  <c r="AU112" i="4" s="1"/>
  <c r="AV112" i="4" s="1"/>
  <c r="AW112" i="4" s="1"/>
  <c r="AX112" i="4" s="1"/>
  <c r="AY112" i="4" s="1"/>
  <c r="AZ112" i="4" s="1"/>
  <c r="BA112" i="4" s="1"/>
  <c r="BB112" i="4" s="1"/>
  <c r="BC112" i="4" s="1"/>
  <c r="BD112" i="4" s="1"/>
  <c r="BE112" i="4" s="1"/>
  <c r="BF112" i="4" s="1"/>
  <c r="BG112" i="4" s="1"/>
  <c r="BH112" i="4" s="1"/>
  <c r="BI112" i="4" s="1"/>
  <c r="BJ112" i="4" s="1"/>
  <c r="BK112" i="4" s="1"/>
  <c r="BL112" i="4" s="1"/>
  <c r="BM112" i="4" s="1"/>
  <c r="BN112" i="4" s="1"/>
  <c r="BO112" i="4" s="1"/>
  <c r="BP112" i="4" s="1"/>
  <c r="BQ112" i="4" s="1"/>
  <c r="BR112" i="4" s="1"/>
  <c r="BS112" i="4" s="1"/>
  <c r="BT112" i="4" s="1"/>
  <c r="BU112" i="4" s="1"/>
  <c r="BV112" i="4" s="1"/>
  <c r="BW112" i="4" s="1"/>
  <c r="BX112" i="4" s="1"/>
  <c r="BY112" i="4" s="1"/>
  <c r="BZ112" i="4" s="1"/>
  <c r="CA112" i="4" s="1"/>
  <c r="CB112" i="4" s="1"/>
  <c r="CC112" i="4" s="1"/>
  <c r="CD112" i="4" s="1"/>
  <c r="CE112" i="4" s="1"/>
  <c r="CF112" i="4" s="1"/>
  <c r="CG112" i="4" s="1"/>
  <c r="CH112" i="4" s="1"/>
  <c r="CI112" i="4" s="1"/>
  <c r="CJ112" i="4" s="1"/>
  <c r="CK112" i="4" s="1"/>
  <c r="CL112" i="4" s="1"/>
  <c r="CM112" i="4" s="1"/>
  <c r="CN112" i="4" s="1"/>
  <c r="CO112" i="4" s="1"/>
  <c r="CP112" i="4" s="1"/>
  <c r="CQ112" i="4" s="1"/>
  <c r="CR112" i="4" s="1"/>
  <c r="CS112" i="4" s="1"/>
  <c r="CT112" i="4" s="1"/>
  <c r="CU112" i="4" s="1"/>
  <c r="CV112" i="4" s="1"/>
  <c r="CW112" i="4" s="1"/>
  <c r="CX112" i="4" s="1"/>
  <c r="CY112" i="4" s="1"/>
  <c r="CZ112" i="4" s="1"/>
  <c r="DA112" i="4" s="1"/>
  <c r="DB112" i="4" s="1"/>
  <c r="DC112" i="4" s="1"/>
  <c r="DD112" i="4" s="1"/>
  <c r="DE112" i="4" s="1"/>
  <c r="DF112" i="4" s="1"/>
  <c r="DG112" i="4" s="1"/>
  <c r="DH112" i="4" s="1"/>
  <c r="DI112" i="4" s="1"/>
  <c r="DJ112" i="4" s="1"/>
  <c r="DK112" i="4" s="1"/>
  <c r="DL112" i="4" s="1"/>
  <c r="DM112" i="4" s="1"/>
  <c r="DN112" i="4" s="1"/>
  <c r="DO112" i="4" s="1"/>
  <c r="DP112" i="4" s="1"/>
  <c r="DQ112" i="4" s="1"/>
  <c r="DR112" i="4" s="1"/>
  <c r="DS112" i="4" s="1"/>
  <c r="DT112" i="4" s="1"/>
  <c r="DU112" i="4" s="1"/>
  <c r="DV112" i="4" s="1"/>
  <c r="DW112" i="4" s="1"/>
  <c r="DX112" i="4" s="1"/>
  <c r="DY112" i="4" s="1"/>
  <c r="DZ112" i="4" s="1"/>
  <c r="EA112" i="4" s="1"/>
  <c r="EB112" i="4" s="1"/>
  <c r="EC112" i="4" s="1"/>
  <c r="ED112" i="4" s="1"/>
  <c r="EE112" i="4" s="1"/>
  <c r="EF112" i="4" s="1"/>
  <c r="EG112" i="4" s="1"/>
  <c r="EH112" i="4" s="1"/>
  <c r="EI112" i="4" s="1"/>
  <c r="EJ112" i="4" s="1"/>
  <c r="EK112" i="4" s="1"/>
  <c r="EL112" i="4" s="1"/>
  <c r="EM112" i="4" s="1"/>
  <c r="EN112" i="4" s="1"/>
  <c r="EO112" i="4" s="1"/>
  <c r="EP112" i="4" s="1"/>
  <c r="EQ112" i="4" s="1"/>
  <c r="ER112" i="4" s="1"/>
  <c r="ES112" i="4" s="1"/>
  <c r="ET112" i="4" s="1"/>
  <c r="EU112" i="4" s="1"/>
  <c r="EV112" i="4" s="1"/>
  <c r="EW112" i="4" s="1"/>
  <c r="EX112" i="4" s="1"/>
  <c r="EY112" i="4" s="1"/>
  <c r="EZ112" i="4" s="1"/>
  <c r="FA112" i="4" s="1"/>
  <c r="FB112" i="4" s="1"/>
  <c r="FC112" i="4" s="1"/>
  <c r="FD112" i="4" s="1"/>
  <c r="FE112" i="4" s="1"/>
  <c r="FF112" i="4" s="1"/>
  <c r="FG112" i="4" s="1"/>
  <c r="FH112" i="4" s="1"/>
  <c r="FI112" i="4" s="1"/>
  <c r="FJ112" i="4" s="1"/>
  <c r="FK112" i="4" s="1"/>
  <c r="FL112" i="4" s="1"/>
  <c r="FM112" i="4" s="1"/>
  <c r="FN112" i="4" s="1"/>
  <c r="FO112" i="4" s="1"/>
  <c r="FP112" i="4" s="1"/>
  <c r="FQ112" i="4" s="1"/>
  <c r="FR112" i="4" s="1"/>
  <c r="FS112" i="4" s="1"/>
  <c r="FT112" i="4" s="1"/>
  <c r="FU112" i="4" s="1"/>
  <c r="FV112" i="4" s="1"/>
  <c r="FW112" i="4" s="1"/>
  <c r="FX112" i="4" s="1"/>
  <c r="FY112" i="4" s="1"/>
  <c r="FZ112" i="4" s="1"/>
  <c r="GA112" i="4" s="1"/>
  <c r="GB112" i="4" s="1"/>
  <c r="GC112" i="4" s="1"/>
  <c r="GD112" i="4" s="1"/>
  <c r="GE112" i="4" s="1"/>
  <c r="GF112" i="4" s="1"/>
  <c r="GG112" i="4" s="1"/>
  <c r="GH112" i="4" s="1"/>
  <c r="GI112" i="4" s="1"/>
  <c r="GJ112" i="4" s="1"/>
  <c r="GK112" i="4" s="1"/>
  <c r="GL112" i="4" s="1"/>
  <c r="GM112" i="4" s="1"/>
  <c r="GN112" i="4" s="1"/>
  <c r="GO112" i="4" s="1"/>
  <c r="GP112" i="4" s="1"/>
  <c r="GQ112" i="4" s="1"/>
  <c r="GR112" i="4" s="1"/>
  <c r="GS112" i="4" s="1"/>
  <c r="GT112" i="4" s="1"/>
  <c r="GU112" i="4" s="1"/>
  <c r="GV112" i="4" s="1"/>
  <c r="GW112" i="4" s="1"/>
  <c r="GX112" i="4" s="1"/>
  <c r="GY112" i="4" s="1"/>
  <c r="GZ112" i="4" s="1"/>
  <c r="HA112" i="4" s="1"/>
  <c r="HB112" i="4" s="1"/>
  <c r="HC112" i="4" s="1"/>
  <c r="HD112" i="4" s="1"/>
  <c r="HE112" i="4" s="1"/>
  <c r="HF112" i="4" s="1"/>
  <c r="HG112" i="4" s="1"/>
  <c r="HH112" i="4" s="1"/>
  <c r="HI112" i="4" s="1"/>
  <c r="HJ112" i="4" s="1"/>
  <c r="HK112" i="4" s="1"/>
  <c r="HL112" i="4" s="1"/>
  <c r="HM112" i="4" s="1"/>
  <c r="HN112" i="4" s="1"/>
  <c r="HO112" i="4" s="1"/>
  <c r="HP112" i="4" s="1"/>
  <c r="HQ112" i="4" s="1"/>
  <c r="HR112" i="4" s="1"/>
  <c r="HS112" i="4" s="1"/>
  <c r="HT112" i="4" s="1"/>
  <c r="HU112" i="4" s="1"/>
  <c r="HV112" i="4" s="1"/>
  <c r="HW112" i="4" s="1"/>
  <c r="HX112" i="4" s="1"/>
  <c r="HY112" i="4" s="1"/>
  <c r="HZ112" i="4" s="1"/>
  <c r="IA112" i="4" s="1"/>
  <c r="IB112" i="4" s="1"/>
  <c r="IC112" i="4" s="1"/>
  <c r="ID112" i="4" s="1"/>
  <c r="IE112" i="4" s="1"/>
  <c r="IF112" i="4" s="1"/>
  <c r="IG112" i="4" s="1"/>
  <c r="IH112" i="4" s="1"/>
  <c r="II112" i="4" s="1"/>
  <c r="IJ112" i="4" s="1"/>
  <c r="IK112" i="4" s="1"/>
  <c r="IL112" i="4" s="1"/>
  <c r="IM112" i="4" s="1"/>
  <c r="IN112" i="4" s="1"/>
  <c r="IO112" i="4" s="1"/>
  <c r="IP112" i="4" s="1"/>
  <c r="IQ112" i="4" s="1"/>
  <c r="IR112" i="4" s="1"/>
  <c r="IS112" i="4" s="1"/>
  <c r="IT112" i="4" s="1"/>
  <c r="IU112" i="4" s="1"/>
  <c r="IV112" i="4" s="1"/>
  <c r="IW112" i="4" s="1"/>
  <c r="IX112" i="4" s="1"/>
  <c r="IY112" i="4" s="1"/>
  <c r="IZ112" i="4" s="1"/>
  <c r="JA112" i="4" s="1"/>
  <c r="JB112" i="4" s="1"/>
  <c r="JC112" i="4" s="1"/>
  <c r="JD112" i="4" s="1"/>
  <c r="JE112" i="4" s="1"/>
  <c r="JF112" i="4" s="1"/>
  <c r="JG112" i="4" s="1"/>
  <c r="JH112" i="4" s="1"/>
  <c r="JI112" i="4" s="1"/>
  <c r="JJ112" i="4" s="1"/>
  <c r="JK112" i="4" s="1"/>
  <c r="JL112" i="4" s="1"/>
  <c r="JM112" i="4" s="1"/>
  <c r="JN112" i="4" s="1"/>
  <c r="JO112" i="4" s="1"/>
  <c r="JP112" i="4" s="1"/>
  <c r="JQ112" i="4" s="1"/>
  <c r="JR112" i="4" s="1"/>
  <c r="JS112" i="4" s="1"/>
  <c r="JT112" i="4" s="1"/>
  <c r="JU112" i="4" s="1"/>
  <c r="JV112" i="4" s="1"/>
  <c r="JW112" i="4" s="1"/>
  <c r="JX112" i="4" s="1"/>
  <c r="JY112" i="4" s="1"/>
  <c r="JZ112" i="4" s="1"/>
  <c r="KA112" i="4" s="1"/>
  <c r="KB112" i="4" s="1"/>
  <c r="KC112" i="4" s="1"/>
  <c r="KD112" i="4" s="1"/>
  <c r="KE112" i="4" s="1"/>
  <c r="KF112" i="4" s="1"/>
  <c r="KG112" i="4" s="1"/>
  <c r="KH112" i="4" s="1"/>
  <c r="KI112" i="4" s="1"/>
  <c r="KJ112" i="4" s="1"/>
  <c r="KK112" i="4" s="1"/>
  <c r="KL112" i="4" s="1"/>
  <c r="KM112" i="4" s="1"/>
  <c r="KN112" i="4" s="1"/>
  <c r="KO112" i="4" s="1"/>
  <c r="KP112" i="4" s="1"/>
  <c r="KQ112" i="4" s="1"/>
  <c r="KR112" i="4" s="1"/>
  <c r="KS112" i="4" s="1"/>
  <c r="KT112" i="4" s="1"/>
  <c r="KU112" i="4" s="1"/>
  <c r="KV112" i="4" s="1"/>
  <c r="E112" i="4"/>
  <c r="E125" i="4" s="1"/>
  <c r="W111" i="4"/>
  <c r="X111" i="4" s="1"/>
  <c r="Y111" i="4" s="1"/>
  <c r="Z111" i="4" s="1"/>
  <c r="AA111" i="4" s="1"/>
  <c r="AB111" i="4" s="1"/>
  <c r="AC111" i="4" s="1"/>
  <c r="AD111" i="4" s="1"/>
  <c r="AE111" i="4" s="1"/>
  <c r="AF111" i="4" s="1"/>
  <c r="AG111" i="4" s="1"/>
  <c r="AH111" i="4" s="1"/>
  <c r="AI111" i="4" s="1"/>
  <c r="AJ111" i="4" s="1"/>
  <c r="AK111" i="4" s="1"/>
  <c r="AL111" i="4" s="1"/>
  <c r="AM111" i="4" s="1"/>
  <c r="AN111" i="4" s="1"/>
  <c r="AO111" i="4" s="1"/>
  <c r="AP111" i="4" s="1"/>
  <c r="AQ111" i="4" s="1"/>
  <c r="AR111" i="4" s="1"/>
  <c r="AS111" i="4" s="1"/>
  <c r="AT111" i="4" s="1"/>
  <c r="AU111" i="4" s="1"/>
  <c r="AV111" i="4" s="1"/>
  <c r="AW111" i="4" s="1"/>
  <c r="AX111" i="4" s="1"/>
  <c r="AY111" i="4" s="1"/>
  <c r="AZ111" i="4" s="1"/>
  <c r="BA111" i="4" s="1"/>
  <c r="BB111" i="4" s="1"/>
  <c r="BC111" i="4" s="1"/>
  <c r="BD111" i="4" s="1"/>
  <c r="BE111" i="4" s="1"/>
  <c r="BF111" i="4" s="1"/>
  <c r="BG111" i="4" s="1"/>
  <c r="BH111" i="4" s="1"/>
  <c r="BI111" i="4" s="1"/>
  <c r="BJ111" i="4" s="1"/>
  <c r="BK111" i="4" s="1"/>
  <c r="BL111" i="4" s="1"/>
  <c r="BM111" i="4" s="1"/>
  <c r="BN111" i="4" s="1"/>
  <c r="BO111" i="4" s="1"/>
  <c r="BP111" i="4" s="1"/>
  <c r="BQ111" i="4" s="1"/>
  <c r="BR111" i="4" s="1"/>
  <c r="BS111" i="4" s="1"/>
  <c r="BT111" i="4" s="1"/>
  <c r="BU111" i="4" s="1"/>
  <c r="BV111" i="4" s="1"/>
  <c r="BW111" i="4" s="1"/>
  <c r="BX111" i="4" s="1"/>
  <c r="BY111" i="4" s="1"/>
  <c r="BZ111" i="4" s="1"/>
  <c r="CA111" i="4" s="1"/>
  <c r="CB111" i="4" s="1"/>
  <c r="CC111" i="4" s="1"/>
  <c r="CD111" i="4" s="1"/>
  <c r="CE111" i="4" s="1"/>
  <c r="CF111" i="4" s="1"/>
  <c r="CG111" i="4" s="1"/>
  <c r="CH111" i="4" s="1"/>
  <c r="CI111" i="4" s="1"/>
  <c r="CJ111" i="4" s="1"/>
  <c r="CK111" i="4" s="1"/>
  <c r="CL111" i="4" s="1"/>
  <c r="CM111" i="4" s="1"/>
  <c r="CN111" i="4" s="1"/>
  <c r="CO111" i="4" s="1"/>
  <c r="CP111" i="4" s="1"/>
  <c r="CQ111" i="4" s="1"/>
  <c r="CR111" i="4" s="1"/>
  <c r="CS111" i="4" s="1"/>
  <c r="CT111" i="4" s="1"/>
  <c r="CU111" i="4" s="1"/>
  <c r="CV111" i="4" s="1"/>
  <c r="CW111" i="4" s="1"/>
  <c r="CX111" i="4" s="1"/>
  <c r="CY111" i="4" s="1"/>
  <c r="CZ111" i="4" s="1"/>
  <c r="DA111" i="4" s="1"/>
  <c r="DB111" i="4" s="1"/>
  <c r="DC111" i="4" s="1"/>
  <c r="DD111" i="4" s="1"/>
  <c r="DE111" i="4" s="1"/>
  <c r="DF111" i="4" s="1"/>
  <c r="DG111" i="4" s="1"/>
  <c r="DH111" i="4" s="1"/>
  <c r="DI111" i="4" s="1"/>
  <c r="DJ111" i="4" s="1"/>
  <c r="DK111" i="4" s="1"/>
  <c r="DL111" i="4" s="1"/>
  <c r="DM111" i="4" s="1"/>
  <c r="DN111" i="4" s="1"/>
  <c r="DO111" i="4" s="1"/>
  <c r="DP111" i="4" s="1"/>
  <c r="DQ111" i="4" s="1"/>
  <c r="DR111" i="4" s="1"/>
  <c r="DS111" i="4" s="1"/>
  <c r="DT111" i="4" s="1"/>
  <c r="DU111" i="4" s="1"/>
  <c r="DV111" i="4" s="1"/>
  <c r="DW111" i="4" s="1"/>
  <c r="DX111" i="4" s="1"/>
  <c r="DY111" i="4" s="1"/>
  <c r="DZ111" i="4" s="1"/>
  <c r="EA111" i="4" s="1"/>
  <c r="EB111" i="4" s="1"/>
  <c r="EC111" i="4" s="1"/>
  <c r="ED111" i="4" s="1"/>
  <c r="EE111" i="4" s="1"/>
  <c r="EF111" i="4" s="1"/>
  <c r="EG111" i="4" s="1"/>
  <c r="EH111" i="4" s="1"/>
  <c r="EI111" i="4" s="1"/>
  <c r="EJ111" i="4" s="1"/>
  <c r="EK111" i="4" s="1"/>
  <c r="EL111" i="4" s="1"/>
  <c r="EM111" i="4" s="1"/>
  <c r="EN111" i="4" s="1"/>
  <c r="EO111" i="4" s="1"/>
  <c r="EP111" i="4" s="1"/>
  <c r="EQ111" i="4" s="1"/>
  <c r="ER111" i="4" s="1"/>
  <c r="ES111" i="4" s="1"/>
  <c r="ET111" i="4" s="1"/>
  <c r="EU111" i="4" s="1"/>
  <c r="EV111" i="4" s="1"/>
  <c r="EW111" i="4" s="1"/>
  <c r="EX111" i="4" s="1"/>
  <c r="EY111" i="4" s="1"/>
  <c r="EZ111" i="4" s="1"/>
  <c r="FA111" i="4" s="1"/>
  <c r="FB111" i="4" s="1"/>
  <c r="FC111" i="4" s="1"/>
  <c r="FD111" i="4" s="1"/>
  <c r="FE111" i="4" s="1"/>
  <c r="FF111" i="4" s="1"/>
  <c r="FG111" i="4" s="1"/>
  <c r="FH111" i="4" s="1"/>
  <c r="FI111" i="4" s="1"/>
  <c r="FJ111" i="4" s="1"/>
  <c r="FK111" i="4" s="1"/>
  <c r="FL111" i="4" s="1"/>
  <c r="FM111" i="4" s="1"/>
  <c r="FN111" i="4" s="1"/>
  <c r="FO111" i="4" s="1"/>
  <c r="FP111" i="4" s="1"/>
  <c r="FQ111" i="4" s="1"/>
  <c r="FR111" i="4" s="1"/>
  <c r="FS111" i="4" s="1"/>
  <c r="FT111" i="4" s="1"/>
  <c r="FU111" i="4" s="1"/>
  <c r="FV111" i="4" s="1"/>
  <c r="FW111" i="4" s="1"/>
  <c r="FX111" i="4" s="1"/>
  <c r="FY111" i="4" s="1"/>
  <c r="FZ111" i="4" s="1"/>
  <c r="GA111" i="4" s="1"/>
  <c r="GB111" i="4" s="1"/>
  <c r="GC111" i="4" s="1"/>
  <c r="GD111" i="4" s="1"/>
  <c r="GE111" i="4" s="1"/>
  <c r="GF111" i="4" s="1"/>
  <c r="GG111" i="4" s="1"/>
  <c r="GH111" i="4" s="1"/>
  <c r="GI111" i="4" s="1"/>
  <c r="GJ111" i="4" s="1"/>
  <c r="GK111" i="4" s="1"/>
  <c r="GL111" i="4" s="1"/>
  <c r="GM111" i="4" s="1"/>
  <c r="GN111" i="4" s="1"/>
  <c r="GO111" i="4" s="1"/>
  <c r="GP111" i="4" s="1"/>
  <c r="GQ111" i="4" s="1"/>
  <c r="GR111" i="4" s="1"/>
  <c r="GS111" i="4" s="1"/>
  <c r="GT111" i="4" s="1"/>
  <c r="GU111" i="4" s="1"/>
  <c r="GV111" i="4" s="1"/>
  <c r="GW111" i="4" s="1"/>
  <c r="GX111" i="4" s="1"/>
  <c r="GY111" i="4" s="1"/>
  <c r="GZ111" i="4" s="1"/>
  <c r="HA111" i="4" s="1"/>
  <c r="HB111" i="4" s="1"/>
  <c r="HC111" i="4" s="1"/>
  <c r="HD111" i="4" s="1"/>
  <c r="HE111" i="4" s="1"/>
  <c r="HF111" i="4" s="1"/>
  <c r="HG111" i="4" s="1"/>
  <c r="HH111" i="4" s="1"/>
  <c r="HI111" i="4" s="1"/>
  <c r="HJ111" i="4" s="1"/>
  <c r="HK111" i="4" s="1"/>
  <c r="HL111" i="4" s="1"/>
  <c r="HM111" i="4" s="1"/>
  <c r="HN111" i="4" s="1"/>
  <c r="HO111" i="4" s="1"/>
  <c r="HP111" i="4" s="1"/>
  <c r="HQ111" i="4" s="1"/>
  <c r="HR111" i="4" s="1"/>
  <c r="HS111" i="4" s="1"/>
  <c r="HT111" i="4" s="1"/>
  <c r="HU111" i="4" s="1"/>
  <c r="HV111" i="4" s="1"/>
  <c r="HW111" i="4" s="1"/>
  <c r="HX111" i="4" s="1"/>
  <c r="HY111" i="4" s="1"/>
  <c r="HZ111" i="4" s="1"/>
  <c r="IA111" i="4" s="1"/>
  <c r="IB111" i="4" s="1"/>
  <c r="IC111" i="4" s="1"/>
  <c r="ID111" i="4" s="1"/>
  <c r="IE111" i="4" s="1"/>
  <c r="IF111" i="4" s="1"/>
  <c r="IG111" i="4" s="1"/>
  <c r="IH111" i="4" s="1"/>
  <c r="II111" i="4" s="1"/>
  <c r="IJ111" i="4" s="1"/>
  <c r="IK111" i="4" s="1"/>
  <c r="IL111" i="4" s="1"/>
  <c r="IM111" i="4" s="1"/>
  <c r="IN111" i="4" s="1"/>
  <c r="IO111" i="4" s="1"/>
  <c r="IP111" i="4" s="1"/>
  <c r="IQ111" i="4" s="1"/>
  <c r="IR111" i="4" s="1"/>
  <c r="IS111" i="4" s="1"/>
  <c r="IT111" i="4" s="1"/>
  <c r="IU111" i="4" s="1"/>
  <c r="IV111" i="4" s="1"/>
  <c r="IW111" i="4" s="1"/>
  <c r="IX111" i="4" s="1"/>
  <c r="IY111" i="4" s="1"/>
  <c r="IZ111" i="4" s="1"/>
  <c r="JA111" i="4" s="1"/>
  <c r="JB111" i="4" s="1"/>
  <c r="JC111" i="4" s="1"/>
  <c r="JD111" i="4" s="1"/>
  <c r="JE111" i="4" s="1"/>
  <c r="JF111" i="4" s="1"/>
  <c r="JG111" i="4" s="1"/>
  <c r="JH111" i="4" s="1"/>
  <c r="JI111" i="4" s="1"/>
  <c r="JJ111" i="4" s="1"/>
  <c r="JK111" i="4" s="1"/>
  <c r="JL111" i="4" s="1"/>
  <c r="JM111" i="4" s="1"/>
  <c r="JN111" i="4" s="1"/>
  <c r="JO111" i="4" s="1"/>
  <c r="JP111" i="4" s="1"/>
  <c r="JQ111" i="4" s="1"/>
  <c r="JR111" i="4" s="1"/>
  <c r="JS111" i="4" s="1"/>
  <c r="JT111" i="4" s="1"/>
  <c r="JU111" i="4" s="1"/>
  <c r="JV111" i="4" s="1"/>
  <c r="JW111" i="4" s="1"/>
  <c r="JX111" i="4" s="1"/>
  <c r="JY111" i="4" s="1"/>
  <c r="JZ111" i="4" s="1"/>
  <c r="KA111" i="4" s="1"/>
  <c r="KB111" i="4" s="1"/>
  <c r="KC111" i="4" s="1"/>
  <c r="KD111" i="4" s="1"/>
  <c r="KE111" i="4" s="1"/>
  <c r="KF111" i="4" s="1"/>
  <c r="KG111" i="4" s="1"/>
  <c r="KH111" i="4" s="1"/>
  <c r="KI111" i="4" s="1"/>
  <c r="KJ111" i="4" s="1"/>
  <c r="KK111" i="4" s="1"/>
  <c r="KL111" i="4" s="1"/>
  <c r="KM111" i="4" s="1"/>
  <c r="KN111" i="4" s="1"/>
  <c r="KO111" i="4" s="1"/>
  <c r="KP111" i="4" s="1"/>
  <c r="KQ111" i="4" s="1"/>
  <c r="KR111" i="4" s="1"/>
  <c r="KS111" i="4" s="1"/>
  <c r="KT111" i="4" s="1"/>
  <c r="KU111" i="4" s="1"/>
  <c r="KV111" i="4" s="1"/>
  <c r="V111" i="4"/>
  <c r="E111" i="4"/>
  <c r="E124" i="4" s="1"/>
  <c r="V110" i="4"/>
  <c r="W110" i="4" s="1"/>
  <c r="X110" i="4" s="1"/>
  <c r="Y110" i="4" s="1"/>
  <c r="Z110" i="4" s="1"/>
  <c r="AA110" i="4" s="1"/>
  <c r="AB110" i="4" s="1"/>
  <c r="AC110" i="4" s="1"/>
  <c r="AD110" i="4" s="1"/>
  <c r="AE110" i="4" s="1"/>
  <c r="AF110" i="4" s="1"/>
  <c r="AG110" i="4" s="1"/>
  <c r="AH110" i="4" s="1"/>
  <c r="AI110" i="4" s="1"/>
  <c r="AJ110" i="4" s="1"/>
  <c r="AK110" i="4" s="1"/>
  <c r="AL110" i="4" s="1"/>
  <c r="AM110" i="4" s="1"/>
  <c r="AN110" i="4" s="1"/>
  <c r="AO110" i="4" s="1"/>
  <c r="AP110" i="4" s="1"/>
  <c r="AQ110" i="4" s="1"/>
  <c r="AR110" i="4" s="1"/>
  <c r="AS110" i="4" s="1"/>
  <c r="AT110" i="4" s="1"/>
  <c r="AU110" i="4" s="1"/>
  <c r="AV110" i="4" s="1"/>
  <c r="AW110" i="4" s="1"/>
  <c r="AX110" i="4" s="1"/>
  <c r="AY110" i="4" s="1"/>
  <c r="AZ110" i="4" s="1"/>
  <c r="BA110" i="4" s="1"/>
  <c r="BB110" i="4" s="1"/>
  <c r="BC110" i="4" s="1"/>
  <c r="BD110" i="4" s="1"/>
  <c r="BE110" i="4" s="1"/>
  <c r="BF110" i="4" s="1"/>
  <c r="BG110" i="4" s="1"/>
  <c r="BH110" i="4" s="1"/>
  <c r="BI110" i="4" s="1"/>
  <c r="BJ110" i="4" s="1"/>
  <c r="BK110" i="4" s="1"/>
  <c r="BL110" i="4" s="1"/>
  <c r="BM110" i="4" s="1"/>
  <c r="BN110" i="4" s="1"/>
  <c r="BO110" i="4" s="1"/>
  <c r="BP110" i="4" s="1"/>
  <c r="BQ110" i="4" s="1"/>
  <c r="BR110" i="4" s="1"/>
  <c r="BS110" i="4" s="1"/>
  <c r="BT110" i="4" s="1"/>
  <c r="BU110" i="4" s="1"/>
  <c r="BV110" i="4" s="1"/>
  <c r="BW110" i="4" s="1"/>
  <c r="BX110" i="4" s="1"/>
  <c r="BY110" i="4" s="1"/>
  <c r="BZ110" i="4" s="1"/>
  <c r="CA110" i="4" s="1"/>
  <c r="CB110" i="4" s="1"/>
  <c r="CC110" i="4" s="1"/>
  <c r="CD110" i="4" s="1"/>
  <c r="CE110" i="4" s="1"/>
  <c r="CF110" i="4" s="1"/>
  <c r="CG110" i="4" s="1"/>
  <c r="CH110" i="4" s="1"/>
  <c r="CI110" i="4" s="1"/>
  <c r="CJ110" i="4" s="1"/>
  <c r="CK110" i="4" s="1"/>
  <c r="CL110" i="4" s="1"/>
  <c r="CM110" i="4" s="1"/>
  <c r="CN110" i="4" s="1"/>
  <c r="CO110" i="4" s="1"/>
  <c r="CP110" i="4" s="1"/>
  <c r="CQ110" i="4" s="1"/>
  <c r="CR110" i="4" s="1"/>
  <c r="CS110" i="4" s="1"/>
  <c r="CT110" i="4" s="1"/>
  <c r="CU110" i="4" s="1"/>
  <c r="CV110" i="4" s="1"/>
  <c r="CW110" i="4" s="1"/>
  <c r="CX110" i="4" s="1"/>
  <c r="CY110" i="4" s="1"/>
  <c r="CZ110" i="4" s="1"/>
  <c r="DA110" i="4" s="1"/>
  <c r="DB110" i="4" s="1"/>
  <c r="DC110" i="4" s="1"/>
  <c r="DD110" i="4" s="1"/>
  <c r="DE110" i="4" s="1"/>
  <c r="DF110" i="4" s="1"/>
  <c r="DG110" i="4" s="1"/>
  <c r="DH110" i="4" s="1"/>
  <c r="DI110" i="4" s="1"/>
  <c r="DJ110" i="4" s="1"/>
  <c r="DK110" i="4" s="1"/>
  <c r="DL110" i="4" s="1"/>
  <c r="DM110" i="4" s="1"/>
  <c r="DN110" i="4" s="1"/>
  <c r="DO110" i="4" s="1"/>
  <c r="DP110" i="4" s="1"/>
  <c r="DQ110" i="4" s="1"/>
  <c r="DR110" i="4" s="1"/>
  <c r="DS110" i="4" s="1"/>
  <c r="DT110" i="4" s="1"/>
  <c r="DU110" i="4" s="1"/>
  <c r="DV110" i="4" s="1"/>
  <c r="DW110" i="4" s="1"/>
  <c r="DX110" i="4" s="1"/>
  <c r="DY110" i="4" s="1"/>
  <c r="DZ110" i="4" s="1"/>
  <c r="EA110" i="4" s="1"/>
  <c r="EB110" i="4" s="1"/>
  <c r="EC110" i="4" s="1"/>
  <c r="ED110" i="4" s="1"/>
  <c r="EE110" i="4" s="1"/>
  <c r="EF110" i="4" s="1"/>
  <c r="EG110" i="4" s="1"/>
  <c r="EH110" i="4" s="1"/>
  <c r="EI110" i="4" s="1"/>
  <c r="EJ110" i="4" s="1"/>
  <c r="EK110" i="4" s="1"/>
  <c r="EL110" i="4" s="1"/>
  <c r="EM110" i="4" s="1"/>
  <c r="EN110" i="4" s="1"/>
  <c r="EO110" i="4" s="1"/>
  <c r="EP110" i="4" s="1"/>
  <c r="EQ110" i="4" s="1"/>
  <c r="ER110" i="4" s="1"/>
  <c r="ES110" i="4" s="1"/>
  <c r="ET110" i="4" s="1"/>
  <c r="EU110" i="4" s="1"/>
  <c r="EV110" i="4" s="1"/>
  <c r="EW110" i="4" s="1"/>
  <c r="EX110" i="4" s="1"/>
  <c r="EY110" i="4" s="1"/>
  <c r="EZ110" i="4" s="1"/>
  <c r="FA110" i="4" s="1"/>
  <c r="FB110" i="4" s="1"/>
  <c r="FC110" i="4" s="1"/>
  <c r="FD110" i="4" s="1"/>
  <c r="FE110" i="4" s="1"/>
  <c r="FF110" i="4" s="1"/>
  <c r="FG110" i="4" s="1"/>
  <c r="FH110" i="4" s="1"/>
  <c r="FI110" i="4" s="1"/>
  <c r="FJ110" i="4" s="1"/>
  <c r="FK110" i="4" s="1"/>
  <c r="FL110" i="4" s="1"/>
  <c r="FM110" i="4" s="1"/>
  <c r="FN110" i="4" s="1"/>
  <c r="FO110" i="4" s="1"/>
  <c r="FP110" i="4" s="1"/>
  <c r="FQ110" i="4" s="1"/>
  <c r="FR110" i="4" s="1"/>
  <c r="FS110" i="4" s="1"/>
  <c r="FT110" i="4" s="1"/>
  <c r="FU110" i="4" s="1"/>
  <c r="FV110" i="4" s="1"/>
  <c r="FW110" i="4" s="1"/>
  <c r="FX110" i="4" s="1"/>
  <c r="FY110" i="4" s="1"/>
  <c r="FZ110" i="4" s="1"/>
  <c r="GA110" i="4" s="1"/>
  <c r="GB110" i="4" s="1"/>
  <c r="GC110" i="4" s="1"/>
  <c r="GD110" i="4" s="1"/>
  <c r="GE110" i="4" s="1"/>
  <c r="GF110" i="4" s="1"/>
  <c r="GG110" i="4" s="1"/>
  <c r="GH110" i="4" s="1"/>
  <c r="GI110" i="4" s="1"/>
  <c r="GJ110" i="4" s="1"/>
  <c r="GK110" i="4" s="1"/>
  <c r="GL110" i="4" s="1"/>
  <c r="GM110" i="4" s="1"/>
  <c r="GN110" i="4" s="1"/>
  <c r="GO110" i="4" s="1"/>
  <c r="GP110" i="4" s="1"/>
  <c r="GQ110" i="4" s="1"/>
  <c r="GR110" i="4" s="1"/>
  <c r="GS110" i="4" s="1"/>
  <c r="GT110" i="4" s="1"/>
  <c r="GU110" i="4" s="1"/>
  <c r="GV110" i="4" s="1"/>
  <c r="GW110" i="4" s="1"/>
  <c r="GX110" i="4" s="1"/>
  <c r="GY110" i="4" s="1"/>
  <c r="GZ110" i="4" s="1"/>
  <c r="HA110" i="4" s="1"/>
  <c r="HB110" i="4" s="1"/>
  <c r="HC110" i="4" s="1"/>
  <c r="HD110" i="4" s="1"/>
  <c r="HE110" i="4" s="1"/>
  <c r="HF110" i="4" s="1"/>
  <c r="HG110" i="4" s="1"/>
  <c r="HH110" i="4" s="1"/>
  <c r="HI110" i="4" s="1"/>
  <c r="HJ110" i="4" s="1"/>
  <c r="HK110" i="4" s="1"/>
  <c r="HL110" i="4" s="1"/>
  <c r="HM110" i="4" s="1"/>
  <c r="HN110" i="4" s="1"/>
  <c r="HO110" i="4" s="1"/>
  <c r="HP110" i="4" s="1"/>
  <c r="HQ110" i="4" s="1"/>
  <c r="HR110" i="4" s="1"/>
  <c r="HS110" i="4" s="1"/>
  <c r="HT110" i="4" s="1"/>
  <c r="HU110" i="4" s="1"/>
  <c r="HV110" i="4" s="1"/>
  <c r="HW110" i="4" s="1"/>
  <c r="HX110" i="4" s="1"/>
  <c r="HY110" i="4" s="1"/>
  <c r="HZ110" i="4" s="1"/>
  <c r="IA110" i="4" s="1"/>
  <c r="IB110" i="4" s="1"/>
  <c r="IC110" i="4" s="1"/>
  <c r="ID110" i="4" s="1"/>
  <c r="IE110" i="4" s="1"/>
  <c r="IF110" i="4" s="1"/>
  <c r="IG110" i="4" s="1"/>
  <c r="IH110" i="4" s="1"/>
  <c r="II110" i="4" s="1"/>
  <c r="IJ110" i="4" s="1"/>
  <c r="IK110" i="4" s="1"/>
  <c r="IL110" i="4" s="1"/>
  <c r="IM110" i="4" s="1"/>
  <c r="IN110" i="4" s="1"/>
  <c r="IO110" i="4" s="1"/>
  <c r="IP110" i="4" s="1"/>
  <c r="IQ110" i="4" s="1"/>
  <c r="IR110" i="4" s="1"/>
  <c r="IS110" i="4" s="1"/>
  <c r="IT110" i="4" s="1"/>
  <c r="IU110" i="4" s="1"/>
  <c r="IV110" i="4" s="1"/>
  <c r="IW110" i="4" s="1"/>
  <c r="IX110" i="4" s="1"/>
  <c r="IY110" i="4" s="1"/>
  <c r="IZ110" i="4" s="1"/>
  <c r="JA110" i="4" s="1"/>
  <c r="JB110" i="4" s="1"/>
  <c r="JC110" i="4" s="1"/>
  <c r="JD110" i="4" s="1"/>
  <c r="JE110" i="4" s="1"/>
  <c r="JF110" i="4" s="1"/>
  <c r="JG110" i="4" s="1"/>
  <c r="JH110" i="4" s="1"/>
  <c r="JI110" i="4" s="1"/>
  <c r="JJ110" i="4" s="1"/>
  <c r="JK110" i="4" s="1"/>
  <c r="JL110" i="4" s="1"/>
  <c r="JM110" i="4" s="1"/>
  <c r="JN110" i="4" s="1"/>
  <c r="JO110" i="4" s="1"/>
  <c r="JP110" i="4" s="1"/>
  <c r="JQ110" i="4" s="1"/>
  <c r="JR110" i="4" s="1"/>
  <c r="JS110" i="4" s="1"/>
  <c r="JT110" i="4" s="1"/>
  <c r="JU110" i="4" s="1"/>
  <c r="JV110" i="4" s="1"/>
  <c r="JW110" i="4" s="1"/>
  <c r="JX110" i="4" s="1"/>
  <c r="JY110" i="4" s="1"/>
  <c r="JZ110" i="4" s="1"/>
  <c r="KA110" i="4" s="1"/>
  <c r="KB110" i="4" s="1"/>
  <c r="KC110" i="4" s="1"/>
  <c r="KD110" i="4" s="1"/>
  <c r="KE110" i="4" s="1"/>
  <c r="KF110" i="4" s="1"/>
  <c r="KG110" i="4" s="1"/>
  <c r="KH110" i="4" s="1"/>
  <c r="KI110" i="4" s="1"/>
  <c r="KJ110" i="4" s="1"/>
  <c r="KK110" i="4" s="1"/>
  <c r="KL110" i="4" s="1"/>
  <c r="KM110" i="4" s="1"/>
  <c r="KN110" i="4" s="1"/>
  <c r="KO110" i="4" s="1"/>
  <c r="KP110" i="4" s="1"/>
  <c r="KQ110" i="4" s="1"/>
  <c r="KR110" i="4" s="1"/>
  <c r="KS110" i="4" s="1"/>
  <c r="KT110" i="4" s="1"/>
  <c r="KU110" i="4" s="1"/>
  <c r="KV110" i="4" s="1"/>
  <c r="E110" i="4"/>
  <c r="E123" i="4" s="1"/>
  <c r="V109" i="4"/>
  <c r="W109" i="4" s="1"/>
  <c r="X109" i="4" s="1"/>
  <c r="Y109" i="4" s="1"/>
  <c r="Z109" i="4" s="1"/>
  <c r="AA109" i="4" s="1"/>
  <c r="AB109" i="4" s="1"/>
  <c r="AC109" i="4" s="1"/>
  <c r="AD109" i="4" s="1"/>
  <c r="AE109" i="4" s="1"/>
  <c r="AF109" i="4" s="1"/>
  <c r="AG109" i="4" s="1"/>
  <c r="AH109" i="4" s="1"/>
  <c r="AI109" i="4" s="1"/>
  <c r="AJ109" i="4" s="1"/>
  <c r="AK109" i="4" s="1"/>
  <c r="AL109" i="4" s="1"/>
  <c r="AM109" i="4" s="1"/>
  <c r="AN109" i="4" s="1"/>
  <c r="AO109" i="4" s="1"/>
  <c r="AP109" i="4" s="1"/>
  <c r="AQ109" i="4" s="1"/>
  <c r="AR109" i="4" s="1"/>
  <c r="AS109" i="4" s="1"/>
  <c r="AT109" i="4" s="1"/>
  <c r="AU109" i="4" s="1"/>
  <c r="AV109" i="4" s="1"/>
  <c r="AW109" i="4" s="1"/>
  <c r="AX109" i="4" s="1"/>
  <c r="AY109" i="4" s="1"/>
  <c r="AZ109" i="4" s="1"/>
  <c r="BA109" i="4" s="1"/>
  <c r="BB109" i="4" s="1"/>
  <c r="BC109" i="4" s="1"/>
  <c r="BD109" i="4" s="1"/>
  <c r="BE109" i="4" s="1"/>
  <c r="BF109" i="4" s="1"/>
  <c r="BG109" i="4" s="1"/>
  <c r="BH109" i="4" s="1"/>
  <c r="BI109" i="4" s="1"/>
  <c r="BJ109" i="4" s="1"/>
  <c r="BK109" i="4" s="1"/>
  <c r="BL109" i="4" s="1"/>
  <c r="BM109" i="4" s="1"/>
  <c r="BN109" i="4" s="1"/>
  <c r="BO109" i="4" s="1"/>
  <c r="BP109" i="4" s="1"/>
  <c r="BQ109" i="4" s="1"/>
  <c r="BR109" i="4" s="1"/>
  <c r="BS109" i="4" s="1"/>
  <c r="BT109" i="4" s="1"/>
  <c r="BU109" i="4" s="1"/>
  <c r="BV109" i="4" s="1"/>
  <c r="BW109" i="4" s="1"/>
  <c r="BX109" i="4" s="1"/>
  <c r="BY109" i="4" s="1"/>
  <c r="BZ109" i="4" s="1"/>
  <c r="CA109" i="4" s="1"/>
  <c r="CB109" i="4" s="1"/>
  <c r="CC109" i="4" s="1"/>
  <c r="CD109" i="4" s="1"/>
  <c r="CE109" i="4" s="1"/>
  <c r="CF109" i="4" s="1"/>
  <c r="CG109" i="4" s="1"/>
  <c r="CH109" i="4" s="1"/>
  <c r="CI109" i="4" s="1"/>
  <c r="CJ109" i="4" s="1"/>
  <c r="CK109" i="4" s="1"/>
  <c r="CL109" i="4" s="1"/>
  <c r="CM109" i="4" s="1"/>
  <c r="CN109" i="4" s="1"/>
  <c r="CO109" i="4" s="1"/>
  <c r="CP109" i="4" s="1"/>
  <c r="CQ109" i="4" s="1"/>
  <c r="CR109" i="4" s="1"/>
  <c r="CS109" i="4" s="1"/>
  <c r="CT109" i="4" s="1"/>
  <c r="CU109" i="4" s="1"/>
  <c r="CV109" i="4" s="1"/>
  <c r="CW109" i="4" s="1"/>
  <c r="CX109" i="4" s="1"/>
  <c r="CY109" i="4" s="1"/>
  <c r="CZ109" i="4" s="1"/>
  <c r="DA109" i="4" s="1"/>
  <c r="DB109" i="4" s="1"/>
  <c r="DC109" i="4" s="1"/>
  <c r="DD109" i="4" s="1"/>
  <c r="DE109" i="4" s="1"/>
  <c r="DF109" i="4" s="1"/>
  <c r="DG109" i="4" s="1"/>
  <c r="DH109" i="4" s="1"/>
  <c r="DI109" i="4" s="1"/>
  <c r="DJ109" i="4" s="1"/>
  <c r="DK109" i="4" s="1"/>
  <c r="DL109" i="4" s="1"/>
  <c r="DM109" i="4" s="1"/>
  <c r="DN109" i="4" s="1"/>
  <c r="DO109" i="4" s="1"/>
  <c r="DP109" i="4" s="1"/>
  <c r="DQ109" i="4" s="1"/>
  <c r="DR109" i="4" s="1"/>
  <c r="DS109" i="4" s="1"/>
  <c r="DT109" i="4" s="1"/>
  <c r="DU109" i="4" s="1"/>
  <c r="DV109" i="4" s="1"/>
  <c r="DW109" i="4" s="1"/>
  <c r="DX109" i="4" s="1"/>
  <c r="DY109" i="4" s="1"/>
  <c r="DZ109" i="4" s="1"/>
  <c r="EA109" i="4" s="1"/>
  <c r="EB109" i="4" s="1"/>
  <c r="EC109" i="4" s="1"/>
  <c r="ED109" i="4" s="1"/>
  <c r="EE109" i="4" s="1"/>
  <c r="EF109" i="4" s="1"/>
  <c r="EG109" i="4" s="1"/>
  <c r="EH109" i="4" s="1"/>
  <c r="EI109" i="4" s="1"/>
  <c r="EJ109" i="4" s="1"/>
  <c r="EK109" i="4" s="1"/>
  <c r="EL109" i="4" s="1"/>
  <c r="EM109" i="4" s="1"/>
  <c r="EN109" i="4" s="1"/>
  <c r="EO109" i="4" s="1"/>
  <c r="EP109" i="4" s="1"/>
  <c r="EQ109" i="4" s="1"/>
  <c r="ER109" i="4" s="1"/>
  <c r="ES109" i="4" s="1"/>
  <c r="ET109" i="4" s="1"/>
  <c r="EU109" i="4" s="1"/>
  <c r="EV109" i="4" s="1"/>
  <c r="EW109" i="4" s="1"/>
  <c r="EX109" i="4" s="1"/>
  <c r="EY109" i="4" s="1"/>
  <c r="EZ109" i="4" s="1"/>
  <c r="FA109" i="4" s="1"/>
  <c r="FB109" i="4" s="1"/>
  <c r="FC109" i="4" s="1"/>
  <c r="FD109" i="4" s="1"/>
  <c r="FE109" i="4" s="1"/>
  <c r="FF109" i="4" s="1"/>
  <c r="FG109" i="4" s="1"/>
  <c r="FH109" i="4" s="1"/>
  <c r="FI109" i="4" s="1"/>
  <c r="FJ109" i="4" s="1"/>
  <c r="FK109" i="4" s="1"/>
  <c r="FL109" i="4" s="1"/>
  <c r="FM109" i="4" s="1"/>
  <c r="FN109" i="4" s="1"/>
  <c r="FO109" i="4" s="1"/>
  <c r="FP109" i="4" s="1"/>
  <c r="FQ109" i="4" s="1"/>
  <c r="FR109" i="4" s="1"/>
  <c r="FS109" i="4" s="1"/>
  <c r="FT109" i="4" s="1"/>
  <c r="FU109" i="4" s="1"/>
  <c r="FV109" i="4" s="1"/>
  <c r="FW109" i="4" s="1"/>
  <c r="FX109" i="4" s="1"/>
  <c r="FY109" i="4" s="1"/>
  <c r="FZ109" i="4" s="1"/>
  <c r="GA109" i="4" s="1"/>
  <c r="GB109" i="4" s="1"/>
  <c r="GC109" i="4" s="1"/>
  <c r="GD109" i="4" s="1"/>
  <c r="GE109" i="4" s="1"/>
  <c r="GF109" i="4" s="1"/>
  <c r="GG109" i="4" s="1"/>
  <c r="GH109" i="4" s="1"/>
  <c r="GI109" i="4" s="1"/>
  <c r="GJ109" i="4" s="1"/>
  <c r="GK109" i="4" s="1"/>
  <c r="GL109" i="4" s="1"/>
  <c r="GM109" i="4" s="1"/>
  <c r="GN109" i="4" s="1"/>
  <c r="GO109" i="4" s="1"/>
  <c r="GP109" i="4" s="1"/>
  <c r="GQ109" i="4" s="1"/>
  <c r="GR109" i="4" s="1"/>
  <c r="GS109" i="4" s="1"/>
  <c r="GT109" i="4" s="1"/>
  <c r="GU109" i="4" s="1"/>
  <c r="GV109" i="4" s="1"/>
  <c r="GW109" i="4" s="1"/>
  <c r="GX109" i="4" s="1"/>
  <c r="GY109" i="4" s="1"/>
  <c r="GZ109" i="4" s="1"/>
  <c r="HA109" i="4" s="1"/>
  <c r="HB109" i="4" s="1"/>
  <c r="HC109" i="4" s="1"/>
  <c r="HD109" i="4" s="1"/>
  <c r="HE109" i="4" s="1"/>
  <c r="HF109" i="4" s="1"/>
  <c r="HG109" i="4" s="1"/>
  <c r="HH109" i="4" s="1"/>
  <c r="HI109" i="4" s="1"/>
  <c r="HJ109" i="4" s="1"/>
  <c r="HK109" i="4" s="1"/>
  <c r="HL109" i="4" s="1"/>
  <c r="HM109" i="4" s="1"/>
  <c r="HN109" i="4" s="1"/>
  <c r="HO109" i="4" s="1"/>
  <c r="HP109" i="4" s="1"/>
  <c r="HQ109" i="4" s="1"/>
  <c r="HR109" i="4" s="1"/>
  <c r="HS109" i="4" s="1"/>
  <c r="HT109" i="4" s="1"/>
  <c r="HU109" i="4" s="1"/>
  <c r="HV109" i="4" s="1"/>
  <c r="HW109" i="4" s="1"/>
  <c r="HX109" i="4" s="1"/>
  <c r="HY109" i="4" s="1"/>
  <c r="HZ109" i="4" s="1"/>
  <c r="IA109" i="4" s="1"/>
  <c r="IB109" i="4" s="1"/>
  <c r="IC109" i="4" s="1"/>
  <c r="ID109" i="4" s="1"/>
  <c r="IE109" i="4" s="1"/>
  <c r="IF109" i="4" s="1"/>
  <c r="IG109" i="4" s="1"/>
  <c r="IH109" i="4" s="1"/>
  <c r="II109" i="4" s="1"/>
  <c r="IJ109" i="4" s="1"/>
  <c r="IK109" i="4" s="1"/>
  <c r="IL109" i="4" s="1"/>
  <c r="IM109" i="4" s="1"/>
  <c r="IN109" i="4" s="1"/>
  <c r="IO109" i="4" s="1"/>
  <c r="IP109" i="4" s="1"/>
  <c r="IQ109" i="4" s="1"/>
  <c r="IR109" i="4" s="1"/>
  <c r="IS109" i="4" s="1"/>
  <c r="IT109" i="4" s="1"/>
  <c r="IU109" i="4" s="1"/>
  <c r="IV109" i="4" s="1"/>
  <c r="IW109" i="4" s="1"/>
  <c r="IX109" i="4" s="1"/>
  <c r="IY109" i="4" s="1"/>
  <c r="IZ109" i="4" s="1"/>
  <c r="JA109" i="4" s="1"/>
  <c r="JB109" i="4" s="1"/>
  <c r="JC109" i="4" s="1"/>
  <c r="JD109" i="4" s="1"/>
  <c r="JE109" i="4" s="1"/>
  <c r="JF109" i="4" s="1"/>
  <c r="JG109" i="4" s="1"/>
  <c r="JH109" i="4" s="1"/>
  <c r="JI109" i="4" s="1"/>
  <c r="JJ109" i="4" s="1"/>
  <c r="JK109" i="4" s="1"/>
  <c r="JL109" i="4" s="1"/>
  <c r="JM109" i="4" s="1"/>
  <c r="JN109" i="4" s="1"/>
  <c r="JO109" i="4" s="1"/>
  <c r="JP109" i="4" s="1"/>
  <c r="JQ109" i="4" s="1"/>
  <c r="JR109" i="4" s="1"/>
  <c r="JS109" i="4" s="1"/>
  <c r="JT109" i="4" s="1"/>
  <c r="JU109" i="4" s="1"/>
  <c r="JV109" i="4" s="1"/>
  <c r="JW109" i="4" s="1"/>
  <c r="JX109" i="4" s="1"/>
  <c r="JY109" i="4" s="1"/>
  <c r="JZ109" i="4" s="1"/>
  <c r="KA109" i="4" s="1"/>
  <c r="KB109" i="4" s="1"/>
  <c r="KC109" i="4" s="1"/>
  <c r="KD109" i="4" s="1"/>
  <c r="KE109" i="4" s="1"/>
  <c r="KF109" i="4" s="1"/>
  <c r="KG109" i="4" s="1"/>
  <c r="KH109" i="4" s="1"/>
  <c r="KI109" i="4" s="1"/>
  <c r="KJ109" i="4" s="1"/>
  <c r="KK109" i="4" s="1"/>
  <c r="KL109" i="4" s="1"/>
  <c r="KM109" i="4" s="1"/>
  <c r="KN109" i="4" s="1"/>
  <c r="KO109" i="4" s="1"/>
  <c r="KP109" i="4" s="1"/>
  <c r="KQ109" i="4" s="1"/>
  <c r="KR109" i="4" s="1"/>
  <c r="KS109" i="4" s="1"/>
  <c r="KT109" i="4" s="1"/>
  <c r="KU109" i="4" s="1"/>
  <c r="KV109" i="4" s="1"/>
  <c r="E109" i="4"/>
  <c r="E122" i="4" s="1"/>
  <c r="E108" i="4"/>
  <c r="E121" i="4" s="1"/>
  <c r="E107" i="4"/>
  <c r="E120" i="4" s="1"/>
  <c r="E106" i="4"/>
  <c r="N68" i="3"/>
  <c r="N74" i="3"/>
  <c r="N73" i="3"/>
  <c r="N72" i="3"/>
  <c r="N71" i="3"/>
  <c r="N70" i="3"/>
  <c r="N69" i="3"/>
  <c r="N68" i="4"/>
  <c r="N68" i="6"/>
  <c r="N74" i="4"/>
  <c r="N73" i="4"/>
  <c r="N72" i="4"/>
  <c r="N71" i="4"/>
  <c r="N70" i="4"/>
  <c r="N69" i="4"/>
  <c r="E68" i="3"/>
  <c r="E68" i="4"/>
  <c r="K178" i="6"/>
  <c r="N178" i="6"/>
  <c r="E152" i="5"/>
  <c r="F14" i="7"/>
  <c r="A14" i="7"/>
  <c r="E97" i="6"/>
  <c r="K98" i="6"/>
  <c r="K99" i="6"/>
  <c r="K100" i="6"/>
  <c r="K101" i="6"/>
  <c r="N74" i="6"/>
  <c r="N73" i="6"/>
  <c r="N72" i="6"/>
  <c r="N71" i="6"/>
  <c r="N70" i="6"/>
  <c r="N69" i="6"/>
  <c r="E134" i="5"/>
  <c r="E135" i="5" s="1"/>
  <c r="E138" i="5" s="1"/>
  <c r="F41" i="7"/>
  <c r="A41" i="7"/>
  <c r="E68" i="6"/>
  <c r="E71" i="6" s="1"/>
  <c r="E74" i="6" s="1"/>
  <c r="E150" i="5"/>
  <c r="E165" i="6"/>
  <c r="E164" i="6"/>
  <c r="E163" i="6"/>
  <c r="E162" i="6"/>
  <c r="E161" i="6"/>
  <c r="E160" i="6"/>
  <c r="E159" i="6"/>
  <c r="E158" i="6"/>
  <c r="E157" i="6"/>
  <c r="F64" i="7"/>
  <c r="A64" i="7"/>
  <c r="F63" i="7"/>
  <c r="A63" i="7"/>
  <c r="F62" i="7"/>
  <c r="A62" i="7"/>
  <c r="F61" i="7"/>
  <c r="A61" i="7"/>
  <c r="F60" i="7"/>
  <c r="A60" i="7"/>
  <c r="A65" i="7"/>
  <c r="H96" i="5" s="1"/>
  <c r="F65" i="7"/>
  <c r="A66" i="7"/>
  <c r="H63" i="3" s="1"/>
  <c r="F66" i="7"/>
  <c r="A67" i="7"/>
  <c r="F67" i="7"/>
  <c r="A68" i="7"/>
  <c r="F68" i="7"/>
  <c r="A69" i="7"/>
  <c r="F69" i="7"/>
  <c r="V163" i="6"/>
  <c r="W163" i="6" s="1"/>
  <c r="X163" i="6" s="1"/>
  <c r="Y163" i="6" s="1"/>
  <c r="Z163" i="6" s="1"/>
  <c r="AA163" i="6" s="1"/>
  <c r="AB163" i="6" s="1"/>
  <c r="AC163" i="6" s="1"/>
  <c r="AD163" i="6" s="1"/>
  <c r="AE163" i="6" s="1"/>
  <c r="AF163" i="6" s="1"/>
  <c r="AG163" i="6" s="1"/>
  <c r="AH163" i="6" s="1"/>
  <c r="AI163" i="6" s="1"/>
  <c r="AJ163" i="6" s="1"/>
  <c r="AK163" i="6" s="1"/>
  <c r="AL163" i="6" s="1"/>
  <c r="AM163" i="6" s="1"/>
  <c r="AN163" i="6" s="1"/>
  <c r="AO163" i="6" s="1"/>
  <c r="AP163" i="6" s="1"/>
  <c r="AQ163" i="6" s="1"/>
  <c r="AR163" i="6" s="1"/>
  <c r="AS163" i="6" s="1"/>
  <c r="AT163" i="6" s="1"/>
  <c r="AU163" i="6" s="1"/>
  <c r="AV163" i="6" s="1"/>
  <c r="AW163" i="6" s="1"/>
  <c r="AX163" i="6" s="1"/>
  <c r="AY163" i="6" s="1"/>
  <c r="AZ163" i="6" s="1"/>
  <c r="BA163" i="6" s="1"/>
  <c r="BB163" i="6" s="1"/>
  <c r="BC163" i="6" s="1"/>
  <c r="BD163" i="6" s="1"/>
  <c r="BE163" i="6" s="1"/>
  <c r="BF163" i="6" s="1"/>
  <c r="BG163" i="6" s="1"/>
  <c r="BH163" i="6" s="1"/>
  <c r="BI163" i="6" s="1"/>
  <c r="BJ163" i="6" s="1"/>
  <c r="BK163" i="6" s="1"/>
  <c r="BL163" i="6" s="1"/>
  <c r="BM163" i="6" s="1"/>
  <c r="BN163" i="6" s="1"/>
  <c r="BO163" i="6" s="1"/>
  <c r="BP163" i="6" s="1"/>
  <c r="BQ163" i="6" s="1"/>
  <c r="BR163" i="6" s="1"/>
  <c r="BS163" i="6" s="1"/>
  <c r="BT163" i="6" s="1"/>
  <c r="BU163" i="6" s="1"/>
  <c r="BV163" i="6" s="1"/>
  <c r="BW163" i="6" s="1"/>
  <c r="BX163" i="6" s="1"/>
  <c r="BY163" i="6" s="1"/>
  <c r="BZ163" i="6" s="1"/>
  <c r="CA163" i="6" s="1"/>
  <c r="CB163" i="6" s="1"/>
  <c r="CC163" i="6" s="1"/>
  <c r="CD163" i="6" s="1"/>
  <c r="CE163" i="6" s="1"/>
  <c r="CF163" i="6" s="1"/>
  <c r="CG163" i="6" s="1"/>
  <c r="CH163" i="6" s="1"/>
  <c r="CI163" i="6" s="1"/>
  <c r="CJ163" i="6" s="1"/>
  <c r="CK163" i="6" s="1"/>
  <c r="CL163" i="6" s="1"/>
  <c r="CM163" i="6" s="1"/>
  <c r="CN163" i="6" s="1"/>
  <c r="CO163" i="6" s="1"/>
  <c r="CP163" i="6" s="1"/>
  <c r="CQ163" i="6" s="1"/>
  <c r="CR163" i="6" s="1"/>
  <c r="CS163" i="6" s="1"/>
  <c r="CT163" i="6" s="1"/>
  <c r="CU163" i="6" s="1"/>
  <c r="CV163" i="6" s="1"/>
  <c r="CW163" i="6" s="1"/>
  <c r="CX163" i="6" s="1"/>
  <c r="CY163" i="6" s="1"/>
  <c r="CZ163" i="6" s="1"/>
  <c r="DA163" i="6" s="1"/>
  <c r="DB163" i="6" s="1"/>
  <c r="DC163" i="6" s="1"/>
  <c r="DD163" i="6" s="1"/>
  <c r="DE163" i="6" s="1"/>
  <c r="DF163" i="6" s="1"/>
  <c r="DG163" i="6" s="1"/>
  <c r="DH163" i="6" s="1"/>
  <c r="DI163" i="6" s="1"/>
  <c r="DJ163" i="6" s="1"/>
  <c r="DK163" i="6" s="1"/>
  <c r="DL163" i="6" s="1"/>
  <c r="DM163" i="6" s="1"/>
  <c r="DN163" i="6" s="1"/>
  <c r="DO163" i="6" s="1"/>
  <c r="DP163" i="6" s="1"/>
  <c r="DQ163" i="6" s="1"/>
  <c r="DR163" i="6" s="1"/>
  <c r="DS163" i="6" s="1"/>
  <c r="DT163" i="6" s="1"/>
  <c r="DU163" i="6" s="1"/>
  <c r="DV163" i="6" s="1"/>
  <c r="DW163" i="6" s="1"/>
  <c r="DX163" i="6" s="1"/>
  <c r="DY163" i="6" s="1"/>
  <c r="DZ163" i="6" s="1"/>
  <c r="EA163" i="6" s="1"/>
  <c r="EB163" i="6" s="1"/>
  <c r="EC163" i="6" s="1"/>
  <c r="ED163" i="6" s="1"/>
  <c r="EE163" i="6" s="1"/>
  <c r="EF163" i="6" s="1"/>
  <c r="EG163" i="6" s="1"/>
  <c r="EH163" i="6" s="1"/>
  <c r="EI163" i="6" s="1"/>
  <c r="EJ163" i="6" s="1"/>
  <c r="EK163" i="6" s="1"/>
  <c r="EL163" i="6" s="1"/>
  <c r="EM163" i="6" s="1"/>
  <c r="EN163" i="6" s="1"/>
  <c r="EO163" i="6" s="1"/>
  <c r="EP163" i="6" s="1"/>
  <c r="EQ163" i="6" s="1"/>
  <c r="ER163" i="6" s="1"/>
  <c r="ES163" i="6" s="1"/>
  <c r="ET163" i="6" s="1"/>
  <c r="EU163" i="6" s="1"/>
  <c r="EV163" i="6" s="1"/>
  <c r="EW163" i="6" s="1"/>
  <c r="EX163" i="6" s="1"/>
  <c r="EY163" i="6" s="1"/>
  <c r="EZ163" i="6" s="1"/>
  <c r="FA163" i="6" s="1"/>
  <c r="FB163" i="6" s="1"/>
  <c r="FC163" i="6" s="1"/>
  <c r="FD163" i="6" s="1"/>
  <c r="FE163" i="6" s="1"/>
  <c r="FF163" i="6" s="1"/>
  <c r="FG163" i="6" s="1"/>
  <c r="FH163" i="6" s="1"/>
  <c r="FI163" i="6" s="1"/>
  <c r="FJ163" i="6" s="1"/>
  <c r="FK163" i="6" s="1"/>
  <c r="FL163" i="6" s="1"/>
  <c r="FM163" i="6" s="1"/>
  <c r="FN163" i="6" s="1"/>
  <c r="FO163" i="6" s="1"/>
  <c r="FP163" i="6" s="1"/>
  <c r="FQ163" i="6" s="1"/>
  <c r="FR163" i="6" s="1"/>
  <c r="FS163" i="6" s="1"/>
  <c r="FT163" i="6" s="1"/>
  <c r="FU163" i="6" s="1"/>
  <c r="FV163" i="6" s="1"/>
  <c r="FW163" i="6" s="1"/>
  <c r="FX163" i="6" s="1"/>
  <c r="FY163" i="6" s="1"/>
  <c r="FZ163" i="6" s="1"/>
  <c r="GA163" i="6" s="1"/>
  <c r="GB163" i="6" s="1"/>
  <c r="GC163" i="6" s="1"/>
  <c r="GD163" i="6" s="1"/>
  <c r="GE163" i="6" s="1"/>
  <c r="GF163" i="6" s="1"/>
  <c r="GG163" i="6" s="1"/>
  <c r="GH163" i="6" s="1"/>
  <c r="GI163" i="6" s="1"/>
  <c r="GJ163" i="6" s="1"/>
  <c r="GK163" i="6" s="1"/>
  <c r="GL163" i="6" s="1"/>
  <c r="GM163" i="6" s="1"/>
  <c r="GN163" i="6" s="1"/>
  <c r="GO163" i="6" s="1"/>
  <c r="GP163" i="6" s="1"/>
  <c r="GQ163" i="6" s="1"/>
  <c r="GR163" i="6" s="1"/>
  <c r="GS163" i="6" s="1"/>
  <c r="GT163" i="6" s="1"/>
  <c r="GU163" i="6" s="1"/>
  <c r="GV163" i="6" s="1"/>
  <c r="GW163" i="6" s="1"/>
  <c r="GX163" i="6" s="1"/>
  <c r="GY163" i="6" s="1"/>
  <c r="GZ163" i="6" s="1"/>
  <c r="HA163" i="6" s="1"/>
  <c r="HB163" i="6" s="1"/>
  <c r="HC163" i="6" s="1"/>
  <c r="HD163" i="6" s="1"/>
  <c r="HE163" i="6" s="1"/>
  <c r="HF163" i="6" s="1"/>
  <c r="HG163" i="6" s="1"/>
  <c r="HH163" i="6" s="1"/>
  <c r="HI163" i="6" s="1"/>
  <c r="HJ163" i="6" s="1"/>
  <c r="HK163" i="6" s="1"/>
  <c r="HL163" i="6" s="1"/>
  <c r="HM163" i="6" s="1"/>
  <c r="HN163" i="6" s="1"/>
  <c r="HO163" i="6" s="1"/>
  <c r="HP163" i="6" s="1"/>
  <c r="HQ163" i="6" s="1"/>
  <c r="HR163" i="6" s="1"/>
  <c r="HS163" i="6" s="1"/>
  <c r="HT163" i="6" s="1"/>
  <c r="HU163" i="6" s="1"/>
  <c r="HV163" i="6" s="1"/>
  <c r="HW163" i="6" s="1"/>
  <c r="HX163" i="6" s="1"/>
  <c r="HY163" i="6" s="1"/>
  <c r="HZ163" i="6" s="1"/>
  <c r="IA163" i="6" s="1"/>
  <c r="IB163" i="6" s="1"/>
  <c r="IC163" i="6" s="1"/>
  <c r="ID163" i="6" s="1"/>
  <c r="IE163" i="6" s="1"/>
  <c r="IF163" i="6" s="1"/>
  <c r="IG163" i="6" s="1"/>
  <c r="IH163" i="6" s="1"/>
  <c r="II163" i="6" s="1"/>
  <c r="IJ163" i="6" s="1"/>
  <c r="IK163" i="6" s="1"/>
  <c r="IL163" i="6" s="1"/>
  <c r="IM163" i="6" s="1"/>
  <c r="IN163" i="6" s="1"/>
  <c r="IO163" i="6" s="1"/>
  <c r="IP163" i="6" s="1"/>
  <c r="IQ163" i="6" s="1"/>
  <c r="IR163" i="6" s="1"/>
  <c r="IS163" i="6" s="1"/>
  <c r="IT163" i="6" s="1"/>
  <c r="IU163" i="6" s="1"/>
  <c r="IV163" i="6" s="1"/>
  <c r="IW163" i="6" s="1"/>
  <c r="IX163" i="6" s="1"/>
  <c r="IY163" i="6" s="1"/>
  <c r="IZ163" i="6" s="1"/>
  <c r="JA163" i="6" s="1"/>
  <c r="JB163" i="6" s="1"/>
  <c r="JC163" i="6" s="1"/>
  <c r="JD163" i="6" s="1"/>
  <c r="JE163" i="6" s="1"/>
  <c r="JF163" i="6" s="1"/>
  <c r="JG163" i="6" s="1"/>
  <c r="JH163" i="6" s="1"/>
  <c r="JI163" i="6" s="1"/>
  <c r="JJ163" i="6" s="1"/>
  <c r="JK163" i="6" s="1"/>
  <c r="JL163" i="6" s="1"/>
  <c r="JM163" i="6" s="1"/>
  <c r="JN163" i="6" s="1"/>
  <c r="JO163" i="6" s="1"/>
  <c r="JP163" i="6" s="1"/>
  <c r="JQ163" i="6" s="1"/>
  <c r="JR163" i="6" s="1"/>
  <c r="JS163" i="6" s="1"/>
  <c r="JT163" i="6" s="1"/>
  <c r="JU163" i="6" s="1"/>
  <c r="JV163" i="6" s="1"/>
  <c r="JW163" i="6" s="1"/>
  <c r="JX163" i="6" s="1"/>
  <c r="JY163" i="6" s="1"/>
  <c r="JZ163" i="6" s="1"/>
  <c r="KA163" i="6" s="1"/>
  <c r="KB163" i="6" s="1"/>
  <c r="KC163" i="6" s="1"/>
  <c r="KD163" i="6" s="1"/>
  <c r="KE163" i="6" s="1"/>
  <c r="KF163" i="6" s="1"/>
  <c r="KG163" i="6" s="1"/>
  <c r="KH163" i="6" s="1"/>
  <c r="KI163" i="6" s="1"/>
  <c r="KJ163" i="6" s="1"/>
  <c r="KK163" i="6" s="1"/>
  <c r="KL163" i="6" s="1"/>
  <c r="KM163" i="6" s="1"/>
  <c r="KN163" i="6" s="1"/>
  <c r="KO163" i="6" s="1"/>
  <c r="KP163" i="6" s="1"/>
  <c r="KQ163" i="6" s="1"/>
  <c r="KR163" i="6" s="1"/>
  <c r="KS163" i="6" s="1"/>
  <c r="KT163" i="6" s="1"/>
  <c r="KU163" i="6" s="1"/>
  <c r="KV163" i="6" s="1"/>
  <c r="V162" i="6"/>
  <c r="W162" i="6" s="1"/>
  <c r="X162" i="6" s="1"/>
  <c r="Y162" i="6" s="1"/>
  <c r="Z162" i="6" s="1"/>
  <c r="AA162" i="6" s="1"/>
  <c r="AB162" i="6" s="1"/>
  <c r="AC162" i="6" s="1"/>
  <c r="AD162" i="6" s="1"/>
  <c r="AE162" i="6" s="1"/>
  <c r="AF162" i="6" s="1"/>
  <c r="AG162" i="6" s="1"/>
  <c r="AH162" i="6" s="1"/>
  <c r="AI162" i="6" s="1"/>
  <c r="AJ162" i="6" s="1"/>
  <c r="AK162" i="6" s="1"/>
  <c r="AL162" i="6" s="1"/>
  <c r="AM162" i="6" s="1"/>
  <c r="AN162" i="6" s="1"/>
  <c r="AO162" i="6" s="1"/>
  <c r="AP162" i="6" s="1"/>
  <c r="AQ162" i="6" s="1"/>
  <c r="AR162" i="6" s="1"/>
  <c r="AS162" i="6" s="1"/>
  <c r="AT162" i="6" s="1"/>
  <c r="AU162" i="6" s="1"/>
  <c r="AV162" i="6" s="1"/>
  <c r="AW162" i="6" s="1"/>
  <c r="AX162" i="6" s="1"/>
  <c r="AY162" i="6" s="1"/>
  <c r="AZ162" i="6" s="1"/>
  <c r="BA162" i="6" s="1"/>
  <c r="BB162" i="6" s="1"/>
  <c r="BC162" i="6" s="1"/>
  <c r="BD162" i="6" s="1"/>
  <c r="BE162" i="6" s="1"/>
  <c r="BF162" i="6" s="1"/>
  <c r="BG162" i="6" s="1"/>
  <c r="BH162" i="6" s="1"/>
  <c r="BI162" i="6" s="1"/>
  <c r="BJ162" i="6" s="1"/>
  <c r="BK162" i="6" s="1"/>
  <c r="BL162" i="6" s="1"/>
  <c r="BM162" i="6" s="1"/>
  <c r="BN162" i="6" s="1"/>
  <c r="BO162" i="6" s="1"/>
  <c r="BP162" i="6" s="1"/>
  <c r="BQ162" i="6" s="1"/>
  <c r="BR162" i="6" s="1"/>
  <c r="BS162" i="6" s="1"/>
  <c r="BT162" i="6" s="1"/>
  <c r="BU162" i="6" s="1"/>
  <c r="BV162" i="6" s="1"/>
  <c r="BW162" i="6" s="1"/>
  <c r="BX162" i="6" s="1"/>
  <c r="BY162" i="6" s="1"/>
  <c r="BZ162" i="6" s="1"/>
  <c r="CA162" i="6" s="1"/>
  <c r="CB162" i="6" s="1"/>
  <c r="CC162" i="6" s="1"/>
  <c r="CD162" i="6" s="1"/>
  <c r="CE162" i="6" s="1"/>
  <c r="CF162" i="6" s="1"/>
  <c r="CG162" i="6" s="1"/>
  <c r="CH162" i="6" s="1"/>
  <c r="CI162" i="6" s="1"/>
  <c r="CJ162" i="6" s="1"/>
  <c r="CK162" i="6" s="1"/>
  <c r="CL162" i="6" s="1"/>
  <c r="CM162" i="6" s="1"/>
  <c r="CN162" i="6" s="1"/>
  <c r="CO162" i="6" s="1"/>
  <c r="CP162" i="6" s="1"/>
  <c r="CQ162" i="6" s="1"/>
  <c r="CR162" i="6" s="1"/>
  <c r="CS162" i="6" s="1"/>
  <c r="CT162" i="6" s="1"/>
  <c r="CU162" i="6" s="1"/>
  <c r="CV162" i="6" s="1"/>
  <c r="CW162" i="6" s="1"/>
  <c r="CX162" i="6" s="1"/>
  <c r="CY162" i="6" s="1"/>
  <c r="CZ162" i="6" s="1"/>
  <c r="DA162" i="6" s="1"/>
  <c r="DB162" i="6" s="1"/>
  <c r="DC162" i="6" s="1"/>
  <c r="DD162" i="6" s="1"/>
  <c r="DE162" i="6" s="1"/>
  <c r="DF162" i="6" s="1"/>
  <c r="DG162" i="6" s="1"/>
  <c r="DH162" i="6" s="1"/>
  <c r="DI162" i="6" s="1"/>
  <c r="DJ162" i="6" s="1"/>
  <c r="DK162" i="6" s="1"/>
  <c r="DL162" i="6" s="1"/>
  <c r="DM162" i="6" s="1"/>
  <c r="DN162" i="6" s="1"/>
  <c r="DO162" i="6" s="1"/>
  <c r="DP162" i="6" s="1"/>
  <c r="DQ162" i="6" s="1"/>
  <c r="DR162" i="6" s="1"/>
  <c r="DS162" i="6" s="1"/>
  <c r="DT162" i="6" s="1"/>
  <c r="DU162" i="6" s="1"/>
  <c r="DV162" i="6" s="1"/>
  <c r="DW162" i="6" s="1"/>
  <c r="DX162" i="6" s="1"/>
  <c r="DY162" i="6" s="1"/>
  <c r="DZ162" i="6" s="1"/>
  <c r="EA162" i="6" s="1"/>
  <c r="EB162" i="6" s="1"/>
  <c r="EC162" i="6" s="1"/>
  <c r="ED162" i="6" s="1"/>
  <c r="EE162" i="6" s="1"/>
  <c r="EF162" i="6" s="1"/>
  <c r="EG162" i="6" s="1"/>
  <c r="EH162" i="6" s="1"/>
  <c r="EI162" i="6" s="1"/>
  <c r="EJ162" i="6" s="1"/>
  <c r="EK162" i="6" s="1"/>
  <c r="EL162" i="6" s="1"/>
  <c r="EM162" i="6" s="1"/>
  <c r="EN162" i="6" s="1"/>
  <c r="EO162" i="6" s="1"/>
  <c r="EP162" i="6" s="1"/>
  <c r="EQ162" i="6" s="1"/>
  <c r="ER162" i="6" s="1"/>
  <c r="ES162" i="6" s="1"/>
  <c r="ET162" i="6" s="1"/>
  <c r="EU162" i="6" s="1"/>
  <c r="EV162" i="6" s="1"/>
  <c r="EW162" i="6" s="1"/>
  <c r="EX162" i="6" s="1"/>
  <c r="EY162" i="6" s="1"/>
  <c r="EZ162" i="6" s="1"/>
  <c r="FA162" i="6" s="1"/>
  <c r="FB162" i="6" s="1"/>
  <c r="FC162" i="6" s="1"/>
  <c r="FD162" i="6" s="1"/>
  <c r="FE162" i="6" s="1"/>
  <c r="FF162" i="6" s="1"/>
  <c r="FG162" i="6" s="1"/>
  <c r="FH162" i="6" s="1"/>
  <c r="FI162" i="6" s="1"/>
  <c r="FJ162" i="6" s="1"/>
  <c r="FK162" i="6" s="1"/>
  <c r="FL162" i="6" s="1"/>
  <c r="FM162" i="6" s="1"/>
  <c r="FN162" i="6" s="1"/>
  <c r="FO162" i="6" s="1"/>
  <c r="FP162" i="6" s="1"/>
  <c r="FQ162" i="6" s="1"/>
  <c r="FR162" i="6" s="1"/>
  <c r="FS162" i="6" s="1"/>
  <c r="FT162" i="6" s="1"/>
  <c r="FU162" i="6" s="1"/>
  <c r="FV162" i="6" s="1"/>
  <c r="FW162" i="6" s="1"/>
  <c r="FX162" i="6" s="1"/>
  <c r="FY162" i="6" s="1"/>
  <c r="FZ162" i="6" s="1"/>
  <c r="GA162" i="6" s="1"/>
  <c r="GB162" i="6" s="1"/>
  <c r="GC162" i="6" s="1"/>
  <c r="GD162" i="6" s="1"/>
  <c r="GE162" i="6" s="1"/>
  <c r="GF162" i="6" s="1"/>
  <c r="GG162" i="6" s="1"/>
  <c r="GH162" i="6" s="1"/>
  <c r="GI162" i="6" s="1"/>
  <c r="GJ162" i="6" s="1"/>
  <c r="GK162" i="6" s="1"/>
  <c r="GL162" i="6" s="1"/>
  <c r="GM162" i="6" s="1"/>
  <c r="GN162" i="6" s="1"/>
  <c r="GO162" i="6" s="1"/>
  <c r="GP162" i="6" s="1"/>
  <c r="GQ162" i="6" s="1"/>
  <c r="GR162" i="6" s="1"/>
  <c r="GS162" i="6" s="1"/>
  <c r="GT162" i="6" s="1"/>
  <c r="GU162" i="6" s="1"/>
  <c r="GV162" i="6" s="1"/>
  <c r="GW162" i="6" s="1"/>
  <c r="GX162" i="6" s="1"/>
  <c r="GY162" i="6" s="1"/>
  <c r="GZ162" i="6" s="1"/>
  <c r="HA162" i="6" s="1"/>
  <c r="HB162" i="6" s="1"/>
  <c r="HC162" i="6" s="1"/>
  <c r="HD162" i="6" s="1"/>
  <c r="HE162" i="6" s="1"/>
  <c r="HF162" i="6" s="1"/>
  <c r="HG162" i="6" s="1"/>
  <c r="HH162" i="6" s="1"/>
  <c r="HI162" i="6" s="1"/>
  <c r="HJ162" i="6" s="1"/>
  <c r="HK162" i="6" s="1"/>
  <c r="HL162" i="6" s="1"/>
  <c r="HM162" i="6" s="1"/>
  <c r="HN162" i="6" s="1"/>
  <c r="HO162" i="6" s="1"/>
  <c r="HP162" i="6" s="1"/>
  <c r="HQ162" i="6" s="1"/>
  <c r="HR162" i="6" s="1"/>
  <c r="HS162" i="6" s="1"/>
  <c r="HT162" i="6" s="1"/>
  <c r="HU162" i="6" s="1"/>
  <c r="HV162" i="6" s="1"/>
  <c r="HW162" i="6" s="1"/>
  <c r="HX162" i="6" s="1"/>
  <c r="HY162" i="6" s="1"/>
  <c r="HZ162" i="6" s="1"/>
  <c r="IA162" i="6" s="1"/>
  <c r="IB162" i="6" s="1"/>
  <c r="IC162" i="6" s="1"/>
  <c r="ID162" i="6" s="1"/>
  <c r="IE162" i="6" s="1"/>
  <c r="IF162" i="6" s="1"/>
  <c r="IG162" i="6" s="1"/>
  <c r="IH162" i="6" s="1"/>
  <c r="II162" i="6" s="1"/>
  <c r="IJ162" i="6" s="1"/>
  <c r="IK162" i="6" s="1"/>
  <c r="IL162" i="6" s="1"/>
  <c r="IM162" i="6" s="1"/>
  <c r="IN162" i="6" s="1"/>
  <c r="IO162" i="6" s="1"/>
  <c r="IP162" i="6" s="1"/>
  <c r="IQ162" i="6" s="1"/>
  <c r="IR162" i="6" s="1"/>
  <c r="IS162" i="6" s="1"/>
  <c r="IT162" i="6" s="1"/>
  <c r="IU162" i="6" s="1"/>
  <c r="IV162" i="6" s="1"/>
  <c r="IW162" i="6" s="1"/>
  <c r="IX162" i="6" s="1"/>
  <c r="IY162" i="6" s="1"/>
  <c r="IZ162" i="6" s="1"/>
  <c r="JA162" i="6" s="1"/>
  <c r="JB162" i="6" s="1"/>
  <c r="JC162" i="6" s="1"/>
  <c r="JD162" i="6" s="1"/>
  <c r="JE162" i="6" s="1"/>
  <c r="JF162" i="6" s="1"/>
  <c r="JG162" i="6" s="1"/>
  <c r="JH162" i="6" s="1"/>
  <c r="JI162" i="6" s="1"/>
  <c r="JJ162" i="6" s="1"/>
  <c r="JK162" i="6" s="1"/>
  <c r="JL162" i="6" s="1"/>
  <c r="JM162" i="6" s="1"/>
  <c r="JN162" i="6" s="1"/>
  <c r="JO162" i="6" s="1"/>
  <c r="JP162" i="6" s="1"/>
  <c r="JQ162" i="6" s="1"/>
  <c r="JR162" i="6" s="1"/>
  <c r="JS162" i="6" s="1"/>
  <c r="JT162" i="6" s="1"/>
  <c r="JU162" i="6" s="1"/>
  <c r="JV162" i="6" s="1"/>
  <c r="JW162" i="6" s="1"/>
  <c r="JX162" i="6" s="1"/>
  <c r="JY162" i="6" s="1"/>
  <c r="JZ162" i="6" s="1"/>
  <c r="KA162" i="6" s="1"/>
  <c r="KB162" i="6" s="1"/>
  <c r="KC162" i="6" s="1"/>
  <c r="KD162" i="6" s="1"/>
  <c r="KE162" i="6" s="1"/>
  <c r="KF162" i="6" s="1"/>
  <c r="KG162" i="6" s="1"/>
  <c r="KH162" i="6" s="1"/>
  <c r="KI162" i="6" s="1"/>
  <c r="KJ162" i="6" s="1"/>
  <c r="KK162" i="6" s="1"/>
  <c r="KL162" i="6" s="1"/>
  <c r="KM162" i="6" s="1"/>
  <c r="KN162" i="6" s="1"/>
  <c r="KO162" i="6" s="1"/>
  <c r="KP162" i="6" s="1"/>
  <c r="KQ162" i="6" s="1"/>
  <c r="KR162" i="6" s="1"/>
  <c r="KS162" i="6" s="1"/>
  <c r="KT162" i="6" s="1"/>
  <c r="KU162" i="6" s="1"/>
  <c r="KV162" i="6" s="1"/>
  <c r="V164" i="6"/>
  <c r="W164" i="6" s="1"/>
  <c r="X164" i="6" s="1"/>
  <c r="Y164" i="6" s="1"/>
  <c r="Z164" i="6" s="1"/>
  <c r="AA164" i="6" s="1"/>
  <c r="AB164" i="6" s="1"/>
  <c r="AC164" i="6" s="1"/>
  <c r="AD164" i="6" s="1"/>
  <c r="AE164" i="6" s="1"/>
  <c r="AF164" i="6" s="1"/>
  <c r="AG164" i="6" s="1"/>
  <c r="AH164" i="6" s="1"/>
  <c r="AI164" i="6" s="1"/>
  <c r="AJ164" i="6" s="1"/>
  <c r="AK164" i="6" s="1"/>
  <c r="AL164" i="6" s="1"/>
  <c r="AM164" i="6" s="1"/>
  <c r="AN164" i="6" s="1"/>
  <c r="AO164" i="6" s="1"/>
  <c r="AP164" i="6" s="1"/>
  <c r="AQ164" i="6" s="1"/>
  <c r="AR164" i="6" s="1"/>
  <c r="AS164" i="6" s="1"/>
  <c r="AT164" i="6" s="1"/>
  <c r="AU164" i="6" s="1"/>
  <c r="AV164" i="6" s="1"/>
  <c r="AW164" i="6" s="1"/>
  <c r="AX164" i="6" s="1"/>
  <c r="AY164" i="6" s="1"/>
  <c r="AZ164" i="6" s="1"/>
  <c r="BA164" i="6" s="1"/>
  <c r="BB164" i="6" s="1"/>
  <c r="BC164" i="6" s="1"/>
  <c r="BD164" i="6" s="1"/>
  <c r="BE164" i="6" s="1"/>
  <c r="BF164" i="6" s="1"/>
  <c r="BG164" i="6" s="1"/>
  <c r="BH164" i="6" s="1"/>
  <c r="BI164" i="6" s="1"/>
  <c r="BJ164" i="6" s="1"/>
  <c r="BK164" i="6" s="1"/>
  <c r="BL164" i="6" s="1"/>
  <c r="BM164" i="6" s="1"/>
  <c r="BN164" i="6" s="1"/>
  <c r="BO164" i="6" s="1"/>
  <c r="BP164" i="6" s="1"/>
  <c r="BQ164" i="6" s="1"/>
  <c r="BR164" i="6" s="1"/>
  <c r="BS164" i="6" s="1"/>
  <c r="BT164" i="6" s="1"/>
  <c r="BU164" i="6" s="1"/>
  <c r="BV164" i="6" s="1"/>
  <c r="BW164" i="6" s="1"/>
  <c r="BX164" i="6" s="1"/>
  <c r="BY164" i="6" s="1"/>
  <c r="BZ164" i="6" s="1"/>
  <c r="CA164" i="6" s="1"/>
  <c r="CB164" i="6" s="1"/>
  <c r="CC164" i="6" s="1"/>
  <c r="CD164" i="6" s="1"/>
  <c r="CE164" i="6" s="1"/>
  <c r="CF164" i="6" s="1"/>
  <c r="CG164" i="6" s="1"/>
  <c r="CH164" i="6" s="1"/>
  <c r="CI164" i="6" s="1"/>
  <c r="CJ164" i="6" s="1"/>
  <c r="CK164" i="6" s="1"/>
  <c r="CL164" i="6" s="1"/>
  <c r="CM164" i="6" s="1"/>
  <c r="CN164" i="6" s="1"/>
  <c r="CO164" i="6" s="1"/>
  <c r="CP164" i="6" s="1"/>
  <c r="CQ164" i="6" s="1"/>
  <c r="CR164" i="6" s="1"/>
  <c r="CS164" i="6" s="1"/>
  <c r="CT164" i="6" s="1"/>
  <c r="CU164" i="6" s="1"/>
  <c r="CV164" i="6" s="1"/>
  <c r="CW164" i="6" s="1"/>
  <c r="CX164" i="6" s="1"/>
  <c r="CY164" i="6" s="1"/>
  <c r="CZ164" i="6" s="1"/>
  <c r="DA164" i="6" s="1"/>
  <c r="DB164" i="6" s="1"/>
  <c r="DC164" i="6" s="1"/>
  <c r="DD164" i="6" s="1"/>
  <c r="DE164" i="6" s="1"/>
  <c r="DF164" i="6" s="1"/>
  <c r="DG164" i="6" s="1"/>
  <c r="DH164" i="6" s="1"/>
  <c r="DI164" i="6" s="1"/>
  <c r="DJ164" i="6" s="1"/>
  <c r="DK164" i="6" s="1"/>
  <c r="DL164" i="6" s="1"/>
  <c r="DM164" i="6" s="1"/>
  <c r="DN164" i="6" s="1"/>
  <c r="DO164" i="6" s="1"/>
  <c r="DP164" i="6" s="1"/>
  <c r="DQ164" i="6" s="1"/>
  <c r="DR164" i="6" s="1"/>
  <c r="DS164" i="6" s="1"/>
  <c r="DT164" i="6" s="1"/>
  <c r="DU164" i="6" s="1"/>
  <c r="DV164" i="6" s="1"/>
  <c r="DW164" i="6" s="1"/>
  <c r="DX164" i="6" s="1"/>
  <c r="DY164" i="6" s="1"/>
  <c r="DZ164" i="6" s="1"/>
  <c r="EA164" i="6" s="1"/>
  <c r="EB164" i="6" s="1"/>
  <c r="EC164" i="6" s="1"/>
  <c r="ED164" i="6" s="1"/>
  <c r="EE164" i="6" s="1"/>
  <c r="EF164" i="6" s="1"/>
  <c r="EG164" i="6" s="1"/>
  <c r="EH164" i="6" s="1"/>
  <c r="EI164" i="6" s="1"/>
  <c r="EJ164" i="6" s="1"/>
  <c r="EK164" i="6" s="1"/>
  <c r="EL164" i="6" s="1"/>
  <c r="EM164" i="6" s="1"/>
  <c r="EN164" i="6" s="1"/>
  <c r="EO164" i="6" s="1"/>
  <c r="EP164" i="6" s="1"/>
  <c r="EQ164" i="6" s="1"/>
  <c r="ER164" i="6" s="1"/>
  <c r="ES164" i="6" s="1"/>
  <c r="ET164" i="6" s="1"/>
  <c r="EU164" i="6" s="1"/>
  <c r="EV164" i="6" s="1"/>
  <c r="EW164" i="6" s="1"/>
  <c r="EX164" i="6" s="1"/>
  <c r="EY164" i="6" s="1"/>
  <c r="EZ164" i="6" s="1"/>
  <c r="FA164" i="6" s="1"/>
  <c r="FB164" i="6" s="1"/>
  <c r="FC164" i="6" s="1"/>
  <c r="FD164" i="6" s="1"/>
  <c r="FE164" i="6" s="1"/>
  <c r="FF164" i="6" s="1"/>
  <c r="FG164" i="6" s="1"/>
  <c r="FH164" i="6" s="1"/>
  <c r="FI164" i="6" s="1"/>
  <c r="FJ164" i="6" s="1"/>
  <c r="FK164" i="6" s="1"/>
  <c r="FL164" i="6" s="1"/>
  <c r="FM164" i="6" s="1"/>
  <c r="FN164" i="6" s="1"/>
  <c r="FO164" i="6" s="1"/>
  <c r="FP164" i="6" s="1"/>
  <c r="FQ164" i="6" s="1"/>
  <c r="FR164" i="6" s="1"/>
  <c r="FS164" i="6" s="1"/>
  <c r="FT164" i="6" s="1"/>
  <c r="FU164" i="6" s="1"/>
  <c r="FV164" i="6" s="1"/>
  <c r="FW164" i="6" s="1"/>
  <c r="FX164" i="6" s="1"/>
  <c r="FY164" i="6" s="1"/>
  <c r="FZ164" i="6" s="1"/>
  <c r="GA164" i="6" s="1"/>
  <c r="GB164" i="6" s="1"/>
  <c r="GC164" i="6" s="1"/>
  <c r="GD164" i="6" s="1"/>
  <c r="GE164" i="6" s="1"/>
  <c r="GF164" i="6" s="1"/>
  <c r="GG164" i="6" s="1"/>
  <c r="GH164" i="6" s="1"/>
  <c r="GI164" i="6" s="1"/>
  <c r="GJ164" i="6" s="1"/>
  <c r="GK164" i="6" s="1"/>
  <c r="GL164" i="6" s="1"/>
  <c r="GM164" i="6" s="1"/>
  <c r="GN164" i="6" s="1"/>
  <c r="GO164" i="6" s="1"/>
  <c r="GP164" i="6" s="1"/>
  <c r="GQ164" i="6" s="1"/>
  <c r="GR164" i="6" s="1"/>
  <c r="GS164" i="6" s="1"/>
  <c r="GT164" i="6" s="1"/>
  <c r="GU164" i="6" s="1"/>
  <c r="GV164" i="6" s="1"/>
  <c r="GW164" i="6" s="1"/>
  <c r="GX164" i="6" s="1"/>
  <c r="GY164" i="6" s="1"/>
  <c r="GZ164" i="6" s="1"/>
  <c r="HA164" i="6" s="1"/>
  <c r="HB164" i="6" s="1"/>
  <c r="HC164" i="6" s="1"/>
  <c r="HD164" i="6" s="1"/>
  <c r="HE164" i="6" s="1"/>
  <c r="HF164" i="6" s="1"/>
  <c r="HG164" i="6" s="1"/>
  <c r="HH164" i="6" s="1"/>
  <c r="HI164" i="6" s="1"/>
  <c r="HJ164" i="6" s="1"/>
  <c r="HK164" i="6" s="1"/>
  <c r="HL164" i="6" s="1"/>
  <c r="HM164" i="6" s="1"/>
  <c r="HN164" i="6" s="1"/>
  <c r="HO164" i="6" s="1"/>
  <c r="HP164" i="6" s="1"/>
  <c r="HQ164" i="6" s="1"/>
  <c r="HR164" i="6" s="1"/>
  <c r="HS164" i="6" s="1"/>
  <c r="HT164" i="6" s="1"/>
  <c r="HU164" i="6" s="1"/>
  <c r="HV164" i="6" s="1"/>
  <c r="HW164" i="6" s="1"/>
  <c r="HX164" i="6" s="1"/>
  <c r="HY164" i="6" s="1"/>
  <c r="HZ164" i="6" s="1"/>
  <c r="IA164" i="6" s="1"/>
  <c r="IB164" i="6" s="1"/>
  <c r="IC164" i="6" s="1"/>
  <c r="ID164" i="6" s="1"/>
  <c r="IE164" i="6" s="1"/>
  <c r="IF164" i="6" s="1"/>
  <c r="IG164" i="6" s="1"/>
  <c r="IH164" i="6" s="1"/>
  <c r="II164" i="6" s="1"/>
  <c r="IJ164" i="6" s="1"/>
  <c r="IK164" i="6" s="1"/>
  <c r="IL164" i="6" s="1"/>
  <c r="IM164" i="6" s="1"/>
  <c r="IN164" i="6" s="1"/>
  <c r="IO164" i="6" s="1"/>
  <c r="IP164" i="6" s="1"/>
  <c r="IQ164" i="6" s="1"/>
  <c r="IR164" i="6" s="1"/>
  <c r="IS164" i="6" s="1"/>
  <c r="IT164" i="6" s="1"/>
  <c r="IU164" i="6" s="1"/>
  <c r="IV164" i="6" s="1"/>
  <c r="IW164" i="6" s="1"/>
  <c r="IX164" i="6" s="1"/>
  <c r="IY164" i="6" s="1"/>
  <c r="IZ164" i="6" s="1"/>
  <c r="JA164" i="6" s="1"/>
  <c r="JB164" i="6" s="1"/>
  <c r="JC164" i="6" s="1"/>
  <c r="JD164" i="6" s="1"/>
  <c r="JE164" i="6" s="1"/>
  <c r="JF164" i="6" s="1"/>
  <c r="JG164" i="6" s="1"/>
  <c r="JH164" i="6" s="1"/>
  <c r="JI164" i="6" s="1"/>
  <c r="JJ164" i="6" s="1"/>
  <c r="JK164" i="6" s="1"/>
  <c r="JL164" i="6" s="1"/>
  <c r="JM164" i="6" s="1"/>
  <c r="JN164" i="6" s="1"/>
  <c r="JO164" i="6" s="1"/>
  <c r="JP164" i="6" s="1"/>
  <c r="JQ164" i="6" s="1"/>
  <c r="JR164" i="6" s="1"/>
  <c r="JS164" i="6" s="1"/>
  <c r="JT164" i="6" s="1"/>
  <c r="JU164" i="6" s="1"/>
  <c r="JV164" i="6" s="1"/>
  <c r="JW164" i="6" s="1"/>
  <c r="JX164" i="6" s="1"/>
  <c r="JY164" i="6" s="1"/>
  <c r="JZ164" i="6" s="1"/>
  <c r="KA164" i="6" s="1"/>
  <c r="KB164" i="6" s="1"/>
  <c r="KC164" i="6" s="1"/>
  <c r="KD164" i="6" s="1"/>
  <c r="KE164" i="6" s="1"/>
  <c r="KF164" i="6" s="1"/>
  <c r="KG164" i="6" s="1"/>
  <c r="KH164" i="6" s="1"/>
  <c r="KI164" i="6" s="1"/>
  <c r="KJ164" i="6" s="1"/>
  <c r="KK164" i="6" s="1"/>
  <c r="KL164" i="6" s="1"/>
  <c r="KM164" i="6" s="1"/>
  <c r="KN164" i="6" s="1"/>
  <c r="KO164" i="6" s="1"/>
  <c r="KP164" i="6" s="1"/>
  <c r="KQ164" i="6" s="1"/>
  <c r="KR164" i="6" s="1"/>
  <c r="KS164" i="6" s="1"/>
  <c r="KT164" i="6" s="1"/>
  <c r="KU164" i="6" s="1"/>
  <c r="KV164" i="6" s="1"/>
  <c r="V161" i="6"/>
  <c r="W161" i="6" s="1"/>
  <c r="X161" i="6" s="1"/>
  <c r="Y161" i="6" s="1"/>
  <c r="Z161" i="6" s="1"/>
  <c r="AA161" i="6" s="1"/>
  <c r="AB161" i="6" s="1"/>
  <c r="AC161" i="6" s="1"/>
  <c r="AD161" i="6" s="1"/>
  <c r="AE161" i="6" s="1"/>
  <c r="AF161" i="6" s="1"/>
  <c r="AG161" i="6" s="1"/>
  <c r="AH161" i="6" s="1"/>
  <c r="AI161" i="6" s="1"/>
  <c r="AJ161" i="6" s="1"/>
  <c r="AK161" i="6" s="1"/>
  <c r="AL161" i="6" s="1"/>
  <c r="AM161" i="6" s="1"/>
  <c r="AN161" i="6" s="1"/>
  <c r="AO161" i="6" s="1"/>
  <c r="AP161" i="6" s="1"/>
  <c r="AQ161" i="6" s="1"/>
  <c r="AR161" i="6" s="1"/>
  <c r="AS161" i="6" s="1"/>
  <c r="AT161" i="6" s="1"/>
  <c r="AU161" i="6" s="1"/>
  <c r="AV161" i="6" s="1"/>
  <c r="AW161" i="6" s="1"/>
  <c r="AX161" i="6" s="1"/>
  <c r="AY161" i="6" s="1"/>
  <c r="AZ161" i="6" s="1"/>
  <c r="BA161" i="6" s="1"/>
  <c r="BB161" i="6" s="1"/>
  <c r="BC161" i="6" s="1"/>
  <c r="BD161" i="6" s="1"/>
  <c r="BE161" i="6" s="1"/>
  <c r="BF161" i="6" s="1"/>
  <c r="BG161" i="6" s="1"/>
  <c r="BH161" i="6" s="1"/>
  <c r="BI161" i="6" s="1"/>
  <c r="BJ161" i="6" s="1"/>
  <c r="BK161" i="6" s="1"/>
  <c r="BL161" i="6" s="1"/>
  <c r="BM161" i="6" s="1"/>
  <c r="BN161" i="6" s="1"/>
  <c r="BO161" i="6" s="1"/>
  <c r="BP161" i="6" s="1"/>
  <c r="BQ161" i="6" s="1"/>
  <c r="BR161" i="6" s="1"/>
  <c r="BS161" i="6" s="1"/>
  <c r="BT161" i="6" s="1"/>
  <c r="BU161" i="6" s="1"/>
  <c r="BV161" i="6" s="1"/>
  <c r="BW161" i="6" s="1"/>
  <c r="BX161" i="6" s="1"/>
  <c r="BY161" i="6" s="1"/>
  <c r="BZ161" i="6" s="1"/>
  <c r="CA161" i="6" s="1"/>
  <c r="CB161" i="6" s="1"/>
  <c r="CC161" i="6" s="1"/>
  <c r="CD161" i="6" s="1"/>
  <c r="CE161" i="6" s="1"/>
  <c r="CF161" i="6" s="1"/>
  <c r="CG161" i="6" s="1"/>
  <c r="CH161" i="6" s="1"/>
  <c r="CI161" i="6" s="1"/>
  <c r="CJ161" i="6" s="1"/>
  <c r="CK161" i="6" s="1"/>
  <c r="CL161" i="6" s="1"/>
  <c r="CM161" i="6" s="1"/>
  <c r="CN161" i="6" s="1"/>
  <c r="CO161" i="6" s="1"/>
  <c r="CP161" i="6" s="1"/>
  <c r="CQ161" i="6" s="1"/>
  <c r="CR161" i="6" s="1"/>
  <c r="CS161" i="6" s="1"/>
  <c r="CT161" i="6" s="1"/>
  <c r="CU161" i="6" s="1"/>
  <c r="CV161" i="6" s="1"/>
  <c r="CW161" i="6" s="1"/>
  <c r="CX161" i="6" s="1"/>
  <c r="CY161" i="6" s="1"/>
  <c r="CZ161" i="6" s="1"/>
  <c r="DA161" i="6" s="1"/>
  <c r="DB161" i="6" s="1"/>
  <c r="DC161" i="6" s="1"/>
  <c r="DD161" i="6" s="1"/>
  <c r="DE161" i="6" s="1"/>
  <c r="DF161" i="6" s="1"/>
  <c r="DG161" i="6" s="1"/>
  <c r="DH161" i="6" s="1"/>
  <c r="DI161" i="6" s="1"/>
  <c r="DJ161" i="6" s="1"/>
  <c r="DK161" i="6" s="1"/>
  <c r="DL161" i="6" s="1"/>
  <c r="DM161" i="6" s="1"/>
  <c r="DN161" i="6" s="1"/>
  <c r="DO161" i="6" s="1"/>
  <c r="DP161" i="6" s="1"/>
  <c r="DQ161" i="6" s="1"/>
  <c r="DR161" i="6" s="1"/>
  <c r="DS161" i="6" s="1"/>
  <c r="DT161" i="6" s="1"/>
  <c r="DU161" i="6" s="1"/>
  <c r="DV161" i="6" s="1"/>
  <c r="DW161" i="6" s="1"/>
  <c r="DX161" i="6" s="1"/>
  <c r="DY161" i="6" s="1"/>
  <c r="DZ161" i="6" s="1"/>
  <c r="EA161" i="6" s="1"/>
  <c r="EB161" i="6" s="1"/>
  <c r="EC161" i="6" s="1"/>
  <c r="ED161" i="6" s="1"/>
  <c r="EE161" i="6" s="1"/>
  <c r="EF161" i="6" s="1"/>
  <c r="EG161" i="6" s="1"/>
  <c r="EH161" i="6" s="1"/>
  <c r="EI161" i="6" s="1"/>
  <c r="EJ161" i="6" s="1"/>
  <c r="EK161" i="6" s="1"/>
  <c r="EL161" i="6" s="1"/>
  <c r="EM161" i="6" s="1"/>
  <c r="EN161" i="6" s="1"/>
  <c r="EO161" i="6" s="1"/>
  <c r="EP161" i="6" s="1"/>
  <c r="EQ161" i="6" s="1"/>
  <c r="ER161" i="6" s="1"/>
  <c r="ES161" i="6" s="1"/>
  <c r="ET161" i="6" s="1"/>
  <c r="EU161" i="6" s="1"/>
  <c r="EV161" i="6" s="1"/>
  <c r="EW161" i="6" s="1"/>
  <c r="EX161" i="6" s="1"/>
  <c r="EY161" i="6" s="1"/>
  <c r="EZ161" i="6" s="1"/>
  <c r="FA161" i="6" s="1"/>
  <c r="FB161" i="6" s="1"/>
  <c r="FC161" i="6" s="1"/>
  <c r="FD161" i="6" s="1"/>
  <c r="FE161" i="6" s="1"/>
  <c r="FF161" i="6" s="1"/>
  <c r="FG161" i="6" s="1"/>
  <c r="FH161" i="6" s="1"/>
  <c r="FI161" i="6" s="1"/>
  <c r="FJ161" i="6" s="1"/>
  <c r="FK161" i="6" s="1"/>
  <c r="FL161" i="6" s="1"/>
  <c r="FM161" i="6" s="1"/>
  <c r="FN161" i="6" s="1"/>
  <c r="FO161" i="6" s="1"/>
  <c r="FP161" i="6" s="1"/>
  <c r="FQ161" i="6" s="1"/>
  <c r="FR161" i="6" s="1"/>
  <c r="FS161" i="6" s="1"/>
  <c r="FT161" i="6" s="1"/>
  <c r="FU161" i="6" s="1"/>
  <c r="FV161" i="6" s="1"/>
  <c r="FW161" i="6" s="1"/>
  <c r="FX161" i="6" s="1"/>
  <c r="FY161" i="6" s="1"/>
  <c r="FZ161" i="6" s="1"/>
  <c r="GA161" i="6" s="1"/>
  <c r="GB161" i="6" s="1"/>
  <c r="GC161" i="6" s="1"/>
  <c r="GD161" i="6" s="1"/>
  <c r="GE161" i="6" s="1"/>
  <c r="GF161" i="6" s="1"/>
  <c r="GG161" i="6" s="1"/>
  <c r="GH161" i="6" s="1"/>
  <c r="GI161" i="6" s="1"/>
  <c r="GJ161" i="6" s="1"/>
  <c r="GK161" i="6" s="1"/>
  <c r="GL161" i="6" s="1"/>
  <c r="GM161" i="6" s="1"/>
  <c r="GN161" i="6" s="1"/>
  <c r="GO161" i="6" s="1"/>
  <c r="GP161" i="6" s="1"/>
  <c r="GQ161" i="6" s="1"/>
  <c r="GR161" i="6" s="1"/>
  <c r="GS161" i="6" s="1"/>
  <c r="GT161" i="6" s="1"/>
  <c r="GU161" i="6" s="1"/>
  <c r="GV161" i="6" s="1"/>
  <c r="GW161" i="6" s="1"/>
  <c r="GX161" i="6" s="1"/>
  <c r="GY161" i="6" s="1"/>
  <c r="GZ161" i="6" s="1"/>
  <c r="HA161" i="6" s="1"/>
  <c r="HB161" i="6" s="1"/>
  <c r="HC161" i="6" s="1"/>
  <c r="HD161" i="6" s="1"/>
  <c r="HE161" i="6" s="1"/>
  <c r="HF161" i="6" s="1"/>
  <c r="HG161" i="6" s="1"/>
  <c r="HH161" i="6" s="1"/>
  <c r="HI161" i="6" s="1"/>
  <c r="HJ161" i="6" s="1"/>
  <c r="HK161" i="6" s="1"/>
  <c r="HL161" i="6" s="1"/>
  <c r="HM161" i="6" s="1"/>
  <c r="HN161" i="6" s="1"/>
  <c r="HO161" i="6" s="1"/>
  <c r="HP161" i="6" s="1"/>
  <c r="HQ161" i="6" s="1"/>
  <c r="HR161" i="6" s="1"/>
  <c r="HS161" i="6" s="1"/>
  <c r="HT161" i="6" s="1"/>
  <c r="HU161" i="6" s="1"/>
  <c r="HV161" i="6" s="1"/>
  <c r="HW161" i="6" s="1"/>
  <c r="HX161" i="6" s="1"/>
  <c r="HY161" i="6" s="1"/>
  <c r="HZ161" i="6" s="1"/>
  <c r="IA161" i="6" s="1"/>
  <c r="IB161" i="6" s="1"/>
  <c r="IC161" i="6" s="1"/>
  <c r="ID161" i="6" s="1"/>
  <c r="IE161" i="6" s="1"/>
  <c r="IF161" i="6" s="1"/>
  <c r="IG161" i="6" s="1"/>
  <c r="IH161" i="6" s="1"/>
  <c r="II161" i="6" s="1"/>
  <c r="IJ161" i="6" s="1"/>
  <c r="IK161" i="6" s="1"/>
  <c r="IL161" i="6" s="1"/>
  <c r="IM161" i="6" s="1"/>
  <c r="IN161" i="6" s="1"/>
  <c r="IO161" i="6" s="1"/>
  <c r="IP161" i="6" s="1"/>
  <c r="IQ161" i="6" s="1"/>
  <c r="IR161" i="6" s="1"/>
  <c r="IS161" i="6" s="1"/>
  <c r="IT161" i="6" s="1"/>
  <c r="IU161" i="6" s="1"/>
  <c r="IV161" i="6" s="1"/>
  <c r="IW161" i="6" s="1"/>
  <c r="IX161" i="6" s="1"/>
  <c r="IY161" i="6" s="1"/>
  <c r="IZ161" i="6" s="1"/>
  <c r="JA161" i="6" s="1"/>
  <c r="JB161" i="6" s="1"/>
  <c r="JC161" i="6" s="1"/>
  <c r="JD161" i="6" s="1"/>
  <c r="JE161" i="6" s="1"/>
  <c r="JF161" i="6" s="1"/>
  <c r="JG161" i="6" s="1"/>
  <c r="JH161" i="6" s="1"/>
  <c r="JI161" i="6" s="1"/>
  <c r="JJ161" i="6" s="1"/>
  <c r="JK161" i="6" s="1"/>
  <c r="JL161" i="6" s="1"/>
  <c r="JM161" i="6" s="1"/>
  <c r="JN161" i="6" s="1"/>
  <c r="JO161" i="6" s="1"/>
  <c r="JP161" i="6" s="1"/>
  <c r="JQ161" i="6" s="1"/>
  <c r="JR161" i="6" s="1"/>
  <c r="JS161" i="6" s="1"/>
  <c r="JT161" i="6" s="1"/>
  <c r="JU161" i="6" s="1"/>
  <c r="JV161" i="6" s="1"/>
  <c r="JW161" i="6" s="1"/>
  <c r="JX161" i="6" s="1"/>
  <c r="JY161" i="6" s="1"/>
  <c r="JZ161" i="6" s="1"/>
  <c r="KA161" i="6" s="1"/>
  <c r="KB161" i="6" s="1"/>
  <c r="KC161" i="6" s="1"/>
  <c r="KD161" i="6" s="1"/>
  <c r="KE161" i="6" s="1"/>
  <c r="KF161" i="6" s="1"/>
  <c r="KG161" i="6" s="1"/>
  <c r="KH161" i="6" s="1"/>
  <c r="KI161" i="6" s="1"/>
  <c r="KJ161" i="6" s="1"/>
  <c r="KK161" i="6" s="1"/>
  <c r="KL161" i="6" s="1"/>
  <c r="KM161" i="6" s="1"/>
  <c r="KN161" i="6" s="1"/>
  <c r="KO161" i="6" s="1"/>
  <c r="KP161" i="6" s="1"/>
  <c r="KQ161" i="6" s="1"/>
  <c r="KR161" i="6" s="1"/>
  <c r="KS161" i="6" s="1"/>
  <c r="KT161" i="6" s="1"/>
  <c r="KU161" i="6" s="1"/>
  <c r="KV161" i="6" s="1"/>
  <c r="V160" i="6"/>
  <c r="W160" i="6" s="1"/>
  <c r="X160" i="6" s="1"/>
  <c r="Y160" i="6" s="1"/>
  <c r="Z160" i="6" s="1"/>
  <c r="AA160" i="6" s="1"/>
  <c r="AB160" i="6" s="1"/>
  <c r="AC160" i="6" s="1"/>
  <c r="AD160" i="6" s="1"/>
  <c r="AE160" i="6" s="1"/>
  <c r="AF160" i="6" s="1"/>
  <c r="AG160" i="6" s="1"/>
  <c r="AH160" i="6" s="1"/>
  <c r="AI160" i="6" s="1"/>
  <c r="AJ160" i="6" s="1"/>
  <c r="AK160" i="6" s="1"/>
  <c r="AL160" i="6" s="1"/>
  <c r="AM160" i="6" s="1"/>
  <c r="AN160" i="6" s="1"/>
  <c r="AO160" i="6" s="1"/>
  <c r="AP160" i="6" s="1"/>
  <c r="AQ160" i="6" s="1"/>
  <c r="AR160" i="6" s="1"/>
  <c r="AS160" i="6" s="1"/>
  <c r="AT160" i="6" s="1"/>
  <c r="AU160" i="6" s="1"/>
  <c r="AV160" i="6" s="1"/>
  <c r="AW160" i="6" s="1"/>
  <c r="AX160" i="6" s="1"/>
  <c r="AY160" i="6" s="1"/>
  <c r="AZ160" i="6" s="1"/>
  <c r="BA160" i="6" s="1"/>
  <c r="BB160" i="6" s="1"/>
  <c r="BC160" i="6" s="1"/>
  <c r="BD160" i="6" s="1"/>
  <c r="BE160" i="6" s="1"/>
  <c r="BF160" i="6" s="1"/>
  <c r="BG160" i="6" s="1"/>
  <c r="BH160" i="6" s="1"/>
  <c r="BI160" i="6" s="1"/>
  <c r="BJ160" i="6" s="1"/>
  <c r="BK160" i="6" s="1"/>
  <c r="BL160" i="6" s="1"/>
  <c r="BM160" i="6" s="1"/>
  <c r="BN160" i="6" s="1"/>
  <c r="BO160" i="6" s="1"/>
  <c r="BP160" i="6" s="1"/>
  <c r="BQ160" i="6" s="1"/>
  <c r="BR160" i="6" s="1"/>
  <c r="BS160" i="6" s="1"/>
  <c r="BT160" i="6" s="1"/>
  <c r="BU160" i="6" s="1"/>
  <c r="BV160" i="6" s="1"/>
  <c r="BW160" i="6" s="1"/>
  <c r="BX160" i="6" s="1"/>
  <c r="BY160" i="6" s="1"/>
  <c r="BZ160" i="6" s="1"/>
  <c r="CA160" i="6" s="1"/>
  <c r="CB160" i="6" s="1"/>
  <c r="CC160" i="6" s="1"/>
  <c r="CD160" i="6" s="1"/>
  <c r="CE160" i="6" s="1"/>
  <c r="CF160" i="6" s="1"/>
  <c r="CG160" i="6" s="1"/>
  <c r="CH160" i="6" s="1"/>
  <c r="CI160" i="6" s="1"/>
  <c r="CJ160" i="6" s="1"/>
  <c r="CK160" i="6" s="1"/>
  <c r="CL160" i="6" s="1"/>
  <c r="CM160" i="6" s="1"/>
  <c r="CN160" i="6" s="1"/>
  <c r="CO160" i="6" s="1"/>
  <c r="CP160" i="6" s="1"/>
  <c r="CQ160" i="6" s="1"/>
  <c r="CR160" i="6" s="1"/>
  <c r="CS160" i="6" s="1"/>
  <c r="CT160" i="6" s="1"/>
  <c r="CU160" i="6" s="1"/>
  <c r="CV160" i="6" s="1"/>
  <c r="CW160" i="6" s="1"/>
  <c r="CX160" i="6" s="1"/>
  <c r="CY160" i="6" s="1"/>
  <c r="CZ160" i="6" s="1"/>
  <c r="DA160" i="6" s="1"/>
  <c r="DB160" i="6" s="1"/>
  <c r="DC160" i="6" s="1"/>
  <c r="DD160" i="6" s="1"/>
  <c r="DE160" i="6" s="1"/>
  <c r="DF160" i="6" s="1"/>
  <c r="DG160" i="6" s="1"/>
  <c r="DH160" i="6" s="1"/>
  <c r="DI160" i="6" s="1"/>
  <c r="DJ160" i="6" s="1"/>
  <c r="DK160" i="6" s="1"/>
  <c r="DL160" i="6" s="1"/>
  <c r="DM160" i="6" s="1"/>
  <c r="DN160" i="6" s="1"/>
  <c r="DO160" i="6" s="1"/>
  <c r="DP160" i="6" s="1"/>
  <c r="DQ160" i="6" s="1"/>
  <c r="DR160" i="6" s="1"/>
  <c r="DS160" i="6" s="1"/>
  <c r="DT160" i="6" s="1"/>
  <c r="DU160" i="6" s="1"/>
  <c r="DV160" i="6" s="1"/>
  <c r="DW160" i="6" s="1"/>
  <c r="DX160" i="6" s="1"/>
  <c r="DY160" i="6" s="1"/>
  <c r="DZ160" i="6" s="1"/>
  <c r="EA160" i="6" s="1"/>
  <c r="EB160" i="6" s="1"/>
  <c r="EC160" i="6" s="1"/>
  <c r="ED160" i="6" s="1"/>
  <c r="EE160" i="6" s="1"/>
  <c r="EF160" i="6" s="1"/>
  <c r="EG160" i="6" s="1"/>
  <c r="EH160" i="6" s="1"/>
  <c r="EI160" i="6" s="1"/>
  <c r="EJ160" i="6" s="1"/>
  <c r="EK160" i="6" s="1"/>
  <c r="EL160" i="6" s="1"/>
  <c r="EM160" i="6" s="1"/>
  <c r="EN160" i="6" s="1"/>
  <c r="EO160" i="6" s="1"/>
  <c r="EP160" i="6" s="1"/>
  <c r="EQ160" i="6" s="1"/>
  <c r="ER160" i="6" s="1"/>
  <c r="ES160" i="6" s="1"/>
  <c r="ET160" i="6" s="1"/>
  <c r="EU160" i="6" s="1"/>
  <c r="EV160" i="6" s="1"/>
  <c r="EW160" i="6" s="1"/>
  <c r="EX160" i="6" s="1"/>
  <c r="EY160" i="6" s="1"/>
  <c r="EZ160" i="6" s="1"/>
  <c r="FA160" i="6" s="1"/>
  <c r="FB160" i="6" s="1"/>
  <c r="FC160" i="6" s="1"/>
  <c r="FD160" i="6" s="1"/>
  <c r="FE160" i="6" s="1"/>
  <c r="FF160" i="6" s="1"/>
  <c r="FG160" i="6" s="1"/>
  <c r="FH160" i="6" s="1"/>
  <c r="FI160" i="6" s="1"/>
  <c r="FJ160" i="6" s="1"/>
  <c r="FK160" i="6" s="1"/>
  <c r="FL160" i="6" s="1"/>
  <c r="FM160" i="6" s="1"/>
  <c r="FN160" i="6" s="1"/>
  <c r="FO160" i="6" s="1"/>
  <c r="FP160" i="6" s="1"/>
  <c r="FQ160" i="6" s="1"/>
  <c r="FR160" i="6" s="1"/>
  <c r="FS160" i="6" s="1"/>
  <c r="FT160" i="6" s="1"/>
  <c r="FU160" i="6" s="1"/>
  <c r="FV160" i="6" s="1"/>
  <c r="FW160" i="6" s="1"/>
  <c r="FX160" i="6" s="1"/>
  <c r="FY160" i="6" s="1"/>
  <c r="FZ160" i="6" s="1"/>
  <c r="GA160" i="6" s="1"/>
  <c r="GB160" i="6" s="1"/>
  <c r="GC160" i="6" s="1"/>
  <c r="GD160" i="6" s="1"/>
  <c r="GE160" i="6" s="1"/>
  <c r="GF160" i="6" s="1"/>
  <c r="GG160" i="6" s="1"/>
  <c r="GH160" i="6" s="1"/>
  <c r="GI160" i="6" s="1"/>
  <c r="GJ160" i="6" s="1"/>
  <c r="GK160" i="6" s="1"/>
  <c r="GL160" i="6" s="1"/>
  <c r="GM160" i="6" s="1"/>
  <c r="GN160" i="6" s="1"/>
  <c r="GO160" i="6" s="1"/>
  <c r="GP160" i="6" s="1"/>
  <c r="GQ160" i="6" s="1"/>
  <c r="GR160" i="6" s="1"/>
  <c r="GS160" i="6" s="1"/>
  <c r="GT160" i="6" s="1"/>
  <c r="GU160" i="6" s="1"/>
  <c r="GV160" i="6" s="1"/>
  <c r="GW160" i="6" s="1"/>
  <c r="GX160" i="6" s="1"/>
  <c r="GY160" i="6" s="1"/>
  <c r="GZ160" i="6" s="1"/>
  <c r="HA160" i="6" s="1"/>
  <c r="HB160" i="6" s="1"/>
  <c r="HC160" i="6" s="1"/>
  <c r="HD160" i="6" s="1"/>
  <c r="HE160" i="6" s="1"/>
  <c r="HF160" i="6" s="1"/>
  <c r="HG160" i="6" s="1"/>
  <c r="HH160" i="6" s="1"/>
  <c r="HI160" i="6" s="1"/>
  <c r="HJ160" i="6" s="1"/>
  <c r="HK160" i="6" s="1"/>
  <c r="HL160" i="6" s="1"/>
  <c r="HM160" i="6" s="1"/>
  <c r="HN160" i="6" s="1"/>
  <c r="HO160" i="6" s="1"/>
  <c r="HP160" i="6" s="1"/>
  <c r="HQ160" i="6" s="1"/>
  <c r="HR160" i="6" s="1"/>
  <c r="HS160" i="6" s="1"/>
  <c r="HT160" i="6" s="1"/>
  <c r="HU160" i="6" s="1"/>
  <c r="HV160" i="6" s="1"/>
  <c r="HW160" i="6" s="1"/>
  <c r="HX160" i="6" s="1"/>
  <c r="HY160" i="6" s="1"/>
  <c r="HZ160" i="6" s="1"/>
  <c r="IA160" i="6" s="1"/>
  <c r="IB160" i="6" s="1"/>
  <c r="IC160" i="6" s="1"/>
  <c r="ID160" i="6" s="1"/>
  <c r="IE160" i="6" s="1"/>
  <c r="IF160" i="6" s="1"/>
  <c r="IG160" i="6" s="1"/>
  <c r="IH160" i="6" s="1"/>
  <c r="II160" i="6" s="1"/>
  <c r="IJ160" i="6" s="1"/>
  <c r="IK160" i="6" s="1"/>
  <c r="IL160" i="6" s="1"/>
  <c r="IM160" i="6" s="1"/>
  <c r="IN160" i="6" s="1"/>
  <c r="IO160" i="6" s="1"/>
  <c r="IP160" i="6" s="1"/>
  <c r="IQ160" i="6" s="1"/>
  <c r="IR160" i="6" s="1"/>
  <c r="IS160" i="6" s="1"/>
  <c r="IT160" i="6" s="1"/>
  <c r="IU160" i="6" s="1"/>
  <c r="IV160" i="6" s="1"/>
  <c r="IW160" i="6" s="1"/>
  <c r="IX160" i="6" s="1"/>
  <c r="IY160" i="6" s="1"/>
  <c r="IZ160" i="6" s="1"/>
  <c r="JA160" i="6" s="1"/>
  <c r="JB160" i="6" s="1"/>
  <c r="JC160" i="6" s="1"/>
  <c r="JD160" i="6" s="1"/>
  <c r="JE160" i="6" s="1"/>
  <c r="JF160" i="6" s="1"/>
  <c r="JG160" i="6" s="1"/>
  <c r="JH160" i="6" s="1"/>
  <c r="JI160" i="6" s="1"/>
  <c r="JJ160" i="6" s="1"/>
  <c r="JK160" i="6" s="1"/>
  <c r="JL160" i="6" s="1"/>
  <c r="JM160" i="6" s="1"/>
  <c r="JN160" i="6" s="1"/>
  <c r="JO160" i="6" s="1"/>
  <c r="JP160" i="6" s="1"/>
  <c r="JQ160" i="6" s="1"/>
  <c r="JR160" i="6" s="1"/>
  <c r="JS160" i="6" s="1"/>
  <c r="JT160" i="6" s="1"/>
  <c r="JU160" i="6" s="1"/>
  <c r="JV160" i="6" s="1"/>
  <c r="JW160" i="6" s="1"/>
  <c r="JX160" i="6" s="1"/>
  <c r="JY160" i="6" s="1"/>
  <c r="JZ160" i="6" s="1"/>
  <c r="KA160" i="6" s="1"/>
  <c r="KB160" i="6" s="1"/>
  <c r="KC160" i="6" s="1"/>
  <c r="KD160" i="6" s="1"/>
  <c r="KE160" i="6" s="1"/>
  <c r="KF160" i="6" s="1"/>
  <c r="KG160" i="6" s="1"/>
  <c r="KH160" i="6" s="1"/>
  <c r="KI160" i="6" s="1"/>
  <c r="KJ160" i="6" s="1"/>
  <c r="KK160" i="6" s="1"/>
  <c r="KL160" i="6" s="1"/>
  <c r="KM160" i="6" s="1"/>
  <c r="KN160" i="6" s="1"/>
  <c r="KO160" i="6" s="1"/>
  <c r="KP160" i="6" s="1"/>
  <c r="KQ160" i="6" s="1"/>
  <c r="KR160" i="6" s="1"/>
  <c r="KS160" i="6" s="1"/>
  <c r="KT160" i="6" s="1"/>
  <c r="KU160" i="6" s="1"/>
  <c r="KV160" i="6" s="1"/>
  <c r="E151" i="6"/>
  <c r="E126" i="5"/>
  <c r="F53" i="7"/>
  <c r="A53" i="7"/>
  <c r="F52" i="7"/>
  <c r="A52" i="7"/>
  <c r="E130" i="5"/>
  <c r="F51" i="7"/>
  <c r="A51" i="7"/>
  <c r="H144" i="5" s="1"/>
  <c r="N127" i="6"/>
  <c r="K127" i="6"/>
  <c r="E122" i="5"/>
  <c r="F77" i="7"/>
  <c r="A77" i="7"/>
  <c r="E141" i="6"/>
  <c r="E112" i="5"/>
  <c r="F74" i="7"/>
  <c r="A74" i="7"/>
  <c r="F73" i="7"/>
  <c r="A73" i="7"/>
  <c r="E139" i="6"/>
  <c r="E104" i="5"/>
  <c r="F70" i="7"/>
  <c r="A70" i="7"/>
  <c r="E118" i="5"/>
  <c r="E116" i="5"/>
  <c r="F76" i="7"/>
  <c r="A76" i="7"/>
  <c r="F75" i="7"/>
  <c r="A75" i="7"/>
  <c r="E110" i="5"/>
  <c r="E108" i="5"/>
  <c r="F72" i="7"/>
  <c r="A72" i="7"/>
  <c r="F71" i="7"/>
  <c r="A71" i="7"/>
  <c r="E102" i="5"/>
  <c r="E100" i="5"/>
  <c r="K101" i="3"/>
  <c r="K100" i="3"/>
  <c r="K99" i="3"/>
  <c r="K98" i="3"/>
  <c r="E97" i="3"/>
  <c r="K101" i="4"/>
  <c r="K100" i="4"/>
  <c r="K99" i="4"/>
  <c r="K98" i="4"/>
  <c r="E97" i="4"/>
  <c r="E99" i="4" s="1"/>
  <c r="W82" i="5"/>
  <c r="V82" i="5"/>
  <c r="K82" i="5"/>
  <c r="K81" i="5"/>
  <c r="K80" i="5"/>
  <c r="K79" i="5"/>
  <c r="E78" i="5"/>
  <c r="E80" i="5" s="1"/>
  <c r="F25" i="7"/>
  <c r="A25" i="7"/>
  <c r="E53" i="6"/>
  <c r="E43" i="6"/>
  <c r="E44" i="6" s="1"/>
  <c r="E47" i="6" s="1"/>
  <c r="E33" i="6"/>
  <c r="E35" i="6" s="1"/>
  <c r="E38" i="6" s="1"/>
  <c r="E53" i="4"/>
  <c r="E43" i="4"/>
  <c r="E45" i="4" s="1"/>
  <c r="E48" i="4" s="1"/>
  <c r="E33" i="4"/>
  <c r="E36" i="4" s="1"/>
  <c r="E39" i="4" s="1"/>
  <c r="E53" i="3"/>
  <c r="E55" i="3" s="1"/>
  <c r="E58" i="3" s="1"/>
  <c r="E18" i="5"/>
  <c r="E19" i="5" s="1"/>
  <c r="F16" i="7"/>
  <c r="A16" i="7"/>
  <c r="K21" i="5"/>
  <c r="K20" i="5"/>
  <c r="K19" i="5"/>
  <c r="E43" i="3"/>
  <c r="F29" i="7"/>
  <c r="A29" i="7"/>
  <c r="T35" i="3"/>
  <c r="T36" i="3"/>
  <c r="T37" i="3"/>
  <c r="T38" i="3"/>
  <c r="T34" i="3"/>
  <c r="E33" i="3"/>
  <c r="E35" i="3" s="1"/>
  <c r="E38" i="3" s="1"/>
  <c r="F28" i="7"/>
  <c r="A28" i="7"/>
  <c r="N28" i="3"/>
  <c r="N27" i="3"/>
  <c r="N26" i="3"/>
  <c r="N25" i="3"/>
  <c r="N24" i="3"/>
  <c r="N23" i="3"/>
  <c r="E22" i="3"/>
  <c r="E11" i="3"/>
  <c r="E12" i="3" s="1"/>
  <c r="E15" i="3" s="1"/>
  <c r="N28" i="6"/>
  <c r="N27" i="6"/>
  <c r="N26" i="6"/>
  <c r="N25" i="6"/>
  <c r="JG25" i="6" s="1"/>
  <c r="N24" i="6"/>
  <c r="N23" i="6"/>
  <c r="KV23" i="6" s="1"/>
  <c r="E22" i="6"/>
  <c r="E11" i="6"/>
  <c r="E13" i="6" s="1"/>
  <c r="E16" i="6" s="1"/>
  <c r="N28" i="4"/>
  <c r="N27" i="4"/>
  <c r="N26" i="4"/>
  <c r="N25" i="4"/>
  <c r="N24" i="4"/>
  <c r="N23" i="4"/>
  <c r="KU23" i="4" s="1"/>
  <c r="E22" i="4"/>
  <c r="E11" i="4"/>
  <c r="E13" i="4" s="1"/>
  <c r="E16" i="4" s="1"/>
  <c r="F27" i="7"/>
  <c r="A27" i="7"/>
  <c r="E58" i="5"/>
  <c r="E60" i="5" s="1"/>
  <c r="E63" i="5" s="1"/>
  <c r="V54" i="5"/>
  <c r="W54" i="5"/>
  <c r="T39" i="3"/>
  <c r="W44" i="5"/>
  <c r="V44" i="5"/>
  <c r="U44" i="5"/>
  <c r="E44" i="5"/>
  <c r="E40" i="5"/>
  <c r="F22" i="7"/>
  <c r="A22" i="7"/>
  <c r="F21" i="7"/>
  <c r="A21" i="7"/>
  <c r="E36" i="5"/>
  <c r="F20" i="7"/>
  <c r="A20" i="7"/>
  <c r="W7" i="5"/>
  <c r="V7" i="5"/>
  <c r="U7" i="5"/>
  <c r="K16" i="3"/>
  <c r="K17" i="3"/>
  <c r="K15" i="4"/>
  <c r="K13" i="6"/>
  <c r="K36" i="3"/>
  <c r="K54" i="6"/>
  <c r="K14" i="5"/>
  <c r="K13" i="5"/>
  <c r="K12" i="5"/>
  <c r="U12" i="5" s="1"/>
  <c r="AH7" i="8" l="1"/>
  <c r="AD7" i="8"/>
  <c r="V21" i="5"/>
  <c r="U21" i="5"/>
  <c r="W21" i="5"/>
  <c r="W19" i="5"/>
  <c r="U19" i="5"/>
  <c r="V19" i="5"/>
  <c r="V14" i="5"/>
  <c r="U14" i="5"/>
  <c r="W14" i="5"/>
  <c r="V13" i="5"/>
  <c r="W13" i="5"/>
  <c r="U13" i="5"/>
  <c r="W20" i="5"/>
  <c r="V20" i="5"/>
  <c r="U20" i="5"/>
  <c r="W12" i="5"/>
  <c r="V12" i="5"/>
  <c r="FH23" i="3"/>
  <c r="Z23" i="3"/>
  <c r="AL7" i="8"/>
  <c r="H151" i="4"/>
  <c r="H137" i="3"/>
  <c r="H139" i="3"/>
  <c r="H141" i="3"/>
  <c r="H152" i="5"/>
  <c r="H126" i="5"/>
  <c r="H137" i="4"/>
  <c r="H151" i="3"/>
  <c r="H139" i="4"/>
  <c r="H141" i="4"/>
  <c r="K73" i="4"/>
  <c r="K74" i="3"/>
  <c r="K74" i="4"/>
  <c r="K69" i="3"/>
  <c r="K69" i="4"/>
  <c r="K70" i="3"/>
  <c r="K70" i="4"/>
  <c r="K71" i="3"/>
  <c r="K71" i="4"/>
  <c r="K72" i="3"/>
  <c r="K72" i="4"/>
  <c r="K73" i="3"/>
  <c r="V155" i="3"/>
  <c r="AE156" i="3"/>
  <c r="X157" i="3"/>
  <c r="Y157" i="3" s="1"/>
  <c r="W155" i="3"/>
  <c r="X155" i="3"/>
  <c r="V155" i="4"/>
  <c r="W156" i="4"/>
  <c r="X156" i="4" s="1"/>
  <c r="Y156" i="4" s="1"/>
  <c r="W155" i="4"/>
  <c r="X157" i="4"/>
  <c r="Y157" i="4" s="1"/>
  <c r="Z157" i="4" s="1"/>
  <c r="AA157" i="4" s="1"/>
  <c r="AB157" i="4" s="1"/>
  <c r="AC157" i="4" s="1"/>
  <c r="AD157" i="4" s="1"/>
  <c r="AE157" i="4" s="1"/>
  <c r="AF157" i="4" s="1"/>
  <c r="AG157" i="4" s="1"/>
  <c r="AH157" i="4" s="1"/>
  <c r="AI157" i="4" s="1"/>
  <c r="AJ157" i="4" s="1"/>
  <c r="AK157" i="4" s="1"/>
  <c r="AL157" i="4" s="1"/>
  <c r="AM157" i="4" s="1"/>
  <c r="AN157" i="4" s="1"/>
  <c r="AO157" i="4" s="1"/>
  <c r="AP157" i="4" s="1"/>
  <c r="AQ157" i="4" s="1"/>
  <c r="AR157" i="4" s="1"/>
  <c r="AS157" i="4" s="1"/>
  <c r="AT157" i="4" s="1"/>
  <c r="AU157" i="4" s="1"/>
  <c r="AV157" i="4" s="1"/>
  <c r="AW157" i="4" s="1"/>
  <c r="AX157" i="4" s="1"/>
  <c r="AY157" i="4" s="1"/>
  <c r="AZ157" i="4" s="1"/>
  <c r="BA157" i="4" s="1"/>
  <c r="BB157" i="4" s="1"/>
  <c r="BC157" i="4" s="1"/>
  <c r="BD157" i="4" s="1"/>
  <c r="BE157" i="4" s="1"/>
  <c r="BF157" i="4" s="1"/>
  <c r="BG157" i="4" s="1"/>
  <c r="BH157" i="4" s="1"/>
  <c r="BI157" i="4" s="1"/>
  <c r="BJ157" i="4" s="1"/>
  <c r="BK157" i="4" s="1"/>
  <c r="BL157" i="4" s="1"/>
  <c r="BM157" i="4" s="1"/>
  <c r="BN157" i="4" s="1"/>
  <c r="BO157" i="4" s="1"/>
  <c r="BP157" i="4" s="1"/>
  <c r="BQ157" i="4" s="1"/>
  <c r="BR157" i="4" s="1"/>
  <c r="BS157" i="4" s="1"/>
  <c r="BT157" i="4" s="1"/>
  <c r="BU157" i="4" s="1"/>
  <c r="BV157" i="4" s="1"/>
  <c r="BW157" i="4" s="1"/>
  <c r="BX157" i="4" s="1"/>
  <c r="BY157" i="4" s="1"/>
  <c r="BZ157" i="4" s="1"/>
  <c r="CA157" i="4" s="1"/>
  <c r="CB157" i="4" s="1"/>
  <c r="CC157" i="4" s="1"/>
  <c r="CD157" i="4" s="1"/>
  <c r="CE157" i="4" s="1"/>
  <c r="CF157" i="4" s="1"/>
  <c r="CG157" i="4" s="1"/>
  <c r="CH157" i="4" s="1"/>
  <c r="CI157" i="4" s="1"/>
  <c r="CJ157" i="4" s="1"/>
  <c r="CK157" i="4" s="1"/>
  <c r="CL157" i="4" s="1"/>
  <c r="CM157" i="4" s="1"/>
  <c r="CN157" i="4" s="1"/>
  <c r="CO157" i="4" s="1"/>
  <c r="CP157" i="4" s="1"/>
  <c r="CQ157" i="4" s="1"/>
  <c r="CR157" i="4" s="1"/>
  <c r="CS157" i="4" s="1"/>
  <c r="CT157" i="4" s="1"/>
  <c r="CU157" i="4" s="1"/>
  <c r="CV157" i="4" s="1"/>
  <c r="CW157" i="4" s="1"/>
  <c r="CX157" i="4" s="1"/>
  <c r="CY157" i="4" s="1"/>
  <c r="CZ157" i="4" s="1"/>
  <c r="DA157" i="4" s="1"/>
  <c r="DB157" i="4" s="1"/>
  <c r="DC157" i="4" s="1"/>
  <c r="DD157" i="4" s="1"/>
  <c r="DE157" i="4" s="1"/>
  <c r="DF157" i="4" s="1"/>
  <c r="DG157" i="4" s="1"/>
  <c r="DH157" i="4" s="1"/>
  <c r="DI157" i="4" s="1"/>
  <c r="DJ157" i="4" s="1"/>
  <c r="DK157" i="4" s="1"/>
  <c r="DL157" i="4" s="1"/>
  <c r="DM157" i="4" s="1"/>
  <c r="DN157" i="4" s="1"/>
  <c r="DO157" i="4" s="1"/>
  <c r="DP157" i="4" s="1"/>
  <c r="DQ157" i="4" s="1"/>
  <c r="DR157" i="4" s="1"/>
  <c r="DS157" i="4" s="1"/>
  <c r="DT157" i="4" s="1"/>
  <c r="DU157" i="4" s="1"/>
  <c r="DV157" i="4" s="1"/>
  <c r="DW157" i="4" s="1"/>
  <c r="DX157" i="4" s="1"/>
  <c r="DY157" i="4" s="1"/>
  <c r="DZ157" i="4" s="1"/>
  <c r="EA157" i="4" s="1"/>
  <c r="EB157" i="4" s="1"/>
  <c r="EC157" i="4" s="1"/>
  <c r="ED157" i="4" s="1"/>
  <c r="EE157" i="4" s="1"/>
  <c r="EF157" i="4" s="1"/>
  <c r="EG157" i="4" s="1"/>
  <c r="EH157" i="4" s="1"/>
  <c r="EI157" i="4" s="1"/>
  <c r="EJ157" i="4" s="1"/>
  <c r="EK157" i="4" s="1"/>
  <c r="EL157" i="4" s="1"/>
  <c r="EM157" i="4" s="1"/>
  <c r="EN157" i="4" s="1"/>
  <c r="EO157" i="4" s="1"/>
  <c r="EP157" i="4" s="1"/>
  <c r="EQ157" i="4" s="1"/>
  <c r="ER157" i="4" s="1"/>
  <c r="ES157" i="4" s="1"/>
  <c r="ET157" i="4" s="1"/>
  <c r="EU157" i="4" s="1"/>
  <c r="EV157" i="4" s="1"/>
  <c r="EW157" i="4" s="1"/>
  <c r="EX157" i="4" s="1"/>
  <c r="EY157" i="4" s="1"/>
  <c r="EZ157" i="4" s="1"/>
  <c r="FA157" i="4" s="1"/>
  <c r="FB157" i="4" s="1"/>
  <c r="FC157" i="4" s="1"/>
  <c r="FD157" i="4" s="1"/>
  <c r="FE157" i="4" s="1"/>
  <c r="FF157" i="4" s="1"/>
  <c r="FG157" i="4" s="1"/>
  <c r="FH157" i="4" s="1"/>
  <c r="FI157" i="4" s="1"/>
  <c r="FJ157" i="4" s="1"/>
  <c r="FK157" i="4" s="1"/>
  <c r="FL157" i="4" s="1"/>
  <c r="FM157" i="4" s="1"/>
  <c r="FN157" i="4" s="1"/>
  <c r="FO157" i="4" s="1"/>
  <c r="FP157" i="4" s="1"/>
  <c r="FQ157" i="4" s="1"/>
  <c r="FR157" i="4" s="1"/>
  <c r="FS157" i="4" s="1"/>
  <c r="FT157" i="4" s="1"/>
  <c r="FU157" i="4" s="1"/>
  <c r="FV157" i="4" s="1"/>
  <c r="FW157" i="4" s="1"/>
  <c r="FX157" i="4" s="1"/>
  <c r="FY157" i="4" s="1"/>
  <c r="FZ157" i="4" s="1"/>
  <c r="GA157" i="4" s="1"/>
  <c r="GB157" i="4" s="1"/>
  <c r="GC157" i="4" s="1"/>
  <c r="GD157" i="4" s="1"/>
  <c r="GE157" i="4" s="1"/>
  <c r="GF157" i="4" s="1"/>
  <c r="GG157" i="4" s="1"/>
  <c r="GH157" i="4" s="1"/>
  <c r="GI157" i="4" s="1"/>
  <c r="GJ157" i="4" s="1"/>
  <c r="GK157" i="4" s="1"/>
  <c r="GL157" i="4" s="1"/>
  <c r="GM157" i="4" s="1"/>
  <c r="GN157" i="4" s="1"/>
  <c r="GO157" i="4" s="1"/>
  <c r="GP157" i="4" s="1"/>
  <c r="GQ157" i="4" s="1"/>
  <c r="GR157" i="4" s="1"/>
  <c r="GS157" i="4" s="1"/>
  <c r="GT157" i="4" s="1"/>
  <c r="GU157" i="4" s="1"/>
  <c r="GV157" i="4" s="1"/>
  <c r="GW157" i="4" s="1"/>
  <c r="GX157" i="4" s="1"/>
  <c r="GY157" i="4" s="1"/>
  <c r="GZ157" i="4" s="1"/>
  <c r="HA157" i="4" s="1"/>
  <c r="HB157" i="4" s="1"/>
  <c r="HC157" i="4" s="1"/>
  <c r="HD157" i="4" s="1"/>
  <c r="HE157" i="4" s="1"/>
  <c r="HF157" i="4" s="1"/>
  <c r="HG157" i="4" s="1"/>
  <c r="HH157" i="4" s="1"/>
  <c r="HI157" i="4" s="1"/>
  <c r="HJ157" i="4" s="1"/>
  <c r="HK157" i="4" s="1"/>
  <c r="HL157" i="4" s="1"/>
  <c r="HM157" i="4" s="1"/>
  <c r="HN157" i="4" s="1"/>
  <c r="HO157" i="4" s="1"/>
  <c r="HP157" i="4" s="1"/>
  <c r="HQ157" i="4" s="1"/>
  <c r="HR157" i="4" s="1"/>
  <c r="HS157" i="4" s="1"/>
  <c r="HT157" i="4" s="1"/>
  <c r="HU157" i="4" s="1"/>
  <c r="HV157" i="4" s="1"/>
  <c r="HW157" i="4" s="1"/>
  <c r="HX157" i="4" s="1"/>
  <c r="HY157" i="4" s="1"/>
  <c r="HZ157" i="4" s="1"/>
  <c r="IA157" i="4" s="1"/>
  <c r="IB157" i="4" s="1"/>
  <c r="IC157" i="4" s="1"/>
  <c r="ID157" i="4" s="1"/>
  <c r="IE157" i="4" s="1"/>
  <c r="IF157" i="4" s="1"/>
  <c r="IG157" i="4" s="1"/>
  <c r="IH157" i="4" s="1"/>
  <c r="II157" i="4" s="1"/>
  <c r="IJ157" i="4" s="1"/>
  <c r="IK157" i="4" s="1"/>
  <c r="IL157" i="4" s="1"/>
  <c r="IM157" i="4" s="1"/>
  <c r="IN157" i="4" s="1"/>
  <c r="IO157" i="4" s="1"/>
  <c r="IP157" i="4" s="1"/>
  <c r="IQ157" i="4" s="1"/>
  <c r="IR157" i="4" s="1"/>
  <c r="IS157" i="4" s="1"/>
  <c r="IT157" i="4" s="1"/>
  <c r="IU157" i="4" s="1"/>
  <c r="IV157" i="4" s="1"/>
  <c r="IW157" i="4" s="1"/>
  <c r="IX157" i="4" s="1"/>
  <c r="IY157" i="4" s="1"/>
  <c r="IZ157" i="4" s="1"/>
  <c r="JA157" i="4" s="1"/>
  <c r="JB157" i="4" s="1"/>
  <c r="JC157" i="4" s="1"/>
  <c r="JD157" i="4" s="1"/>
  <c r="JE157" i="4" s="1"/>
  <c r="JF157" i="4" s="1"/>
  <c r="JG157" i="4" s="1"/>
  <c r="JH157" i="4" s="1"/>
  <c r="JI157" i="4" s="1"/>
  <c r="JJ157" i="4" s="1"/>
  <c r="JK157" i="4" s="1"/>
  <c r="JL157" i="4" s="1"/>
  <c r="JM157" i="4" s="1"/>
  <c r="JN157" i="4" s="1"/>
  <c r="JO157" i="4" s="1"/>
  <c r="JP157" i="4" s="1"/>
  <c r="JQ157" i="4" s="1"/>
  <c r="JR157" i="4" s="1"/>
  <c r="JS157" i="4" s="1"/>
  <c r="JT157" i="4" s="1"/>
  <c r="JU157" i="4" s="1"/>
  <c r="JV157" i="4" s="1"/>
  <c r="JW157" i="4" s="1"/>
  <c r="JX157" i="4" s="1"/>
  <c r="JY157" i="4" s="1"/>
  <c r="JZ157" i="4" s="1"/>
  <c r="KA157" i="4" s="1"/>
  <c r="KB157" i="4" s="1"/>
  <c r="KC157" i="4" s="1"/>
  <c r="KD157" i="4" s="1"/>
  <c r="KE157" i="4" s="1"/>
  <c r="KF157" i="4" s="1"/>
  <c r="KG157" i="4" s="1"/>
  <c r="KH157" i="4" s="1"/>
  <c r="KI157" i="4" s="1"/>
  <c r="KJ157" i="4" s="1"/>
  <c r="KK157" i="4" s="1"/>
  <c r="KL157" i="4" s="1"/>
  <c r="KM157" i="4" s="1"/>
  <c r="KN157" i="4" s="1"/>
  <c r="KO157" i="4" s="1"/>
  <c r="KP157" i="4" s="1"/>
  <c r="KQ157" i="4" s="1"/>
  <c r="KR157" i="4" s="1"/>
  <c r="KS157" i="4" s="1"/>
  <c r="KT157" i="4" s="1"/>
  <c r="KU157" i="4" s="1"/>
  <c r="KV157" i="4" s="1"/>
  <c r="E71" i="3"/>
  <c r="E74" i="3" s="1"/>
  <c r="E69" i="3"/>
  <c r="E72" i="3" s="1"/>
  <c r="E70" i="3"/>
  <c r="E73" i="3" s="1"/>
  <c r="E71" i="4"/>
  <c r="E74" i="4" s="1"/>
  <c r="E70" i="4"/>
  <c r="E73" i="4" s="1"/>
  <c r="E69" i="4"/>
  <c r="E72" i="4" s="1"/>
  <c r="K71" i="6"/>
  <c r="K72" i="6"/>
  <c r="E100" i="6"/>
  <c r="E99" i="6"/>
  <c r="E98" i="6"/>
  <c r="E101" i="6" s="1"/>
  <c r="K135" i="5"/>
  <c r="K74" i="6"/>
  <c r="E136" i="5"/>
  <c r="E139" i="5" s="1"/>
  <c r="K138" i="5"/>
  <c r="K73" i="6"/>
  <c r="K136" i="5"/>
  <c r="E137" i="5"/>
  <c r="E140" i="5" s="1"/>
  <c r="K139" i="5"/>
  <c r="K69" i="6"/>
  <c r="K70" i="6"/>
  <c r="K137" i="5"/>
  <c r="K140" i="5"/>
  <c r="E69" i="6"/>
  <c r="E72" i="6" s="1"/>
  <c r="E70" i="6"/>
  <c r="E73" i="6" s="1"/>
  <c r="H130" i="5"/>
  <c r="H141" i="6"/>
  <c r="H118" i="5"/>
  <c r="H139" i="6"/>
  <c r="H104" i="5"/>
  <c r="H112" i="5"/>
  <c r="H110" i="5"/>
  <c r="H116" i="5"/>
  <c r="H102" i="5"/>
  <c r="H108" i="5"/>
  <c r="DQ23" i="6"/>
  <c r="EL23" i="6"/>
  <c r="GR23" i="6"/>
  <c r="AJ23" i="6"/>
  <c r="IJ23" i="6"/>
  <c r="BH23" i="6"/>
  <c r="CA23" i="6"/>
  <c r="E35" i="4"/>
  <c r="E38" i="4" s="1"/>
  <c r="U23" i="6"/>
  <c r="BW23" i="6"/>
  <c r="DS23" i="6"/>
  <c r="HG23" i="6"/>
  <c r="Z23" i="6"/>
  <c r="BZ23" i="6"/>
  <c r="ED23" i="6"/>
  <c r="HP23" i="6"/>
  <c r="CQ23" i="6"/>
  <c r="IR23" i="6"/>
  <c r="AQ23" i="6"/>
  <c r="CS23" i="6"/>
  <c r="FL23" i="6"/>
  <c r="JN23" i="6"/>
  <c r="AP23" i="6"/>
  <c r="EM23" i="6"/>
  <c r="BA23" i="6"/>
  <c r="CY23" i="6"/>
  <c r="FM23" i="6"/>
  <c r="KM23" i="6"/>
  <c r="K48" i="4"/>
  <c r="BG23" i="6"/>
  <c r="DJ23" i="6"/>
  <c r="GF23" i="6"/>
  <c r="EV25" i="4"/>
  <c r="AG25" i="4"/>
  <c r="GK23" i="6"/>
  <c r="JS23" i="6"/>
  <c r="FD23" i="6"/>
  <c r="HQ23" i="6"/>
  <c r="E100" i="3"/>
  <c r="E99" i="3"/>
  <c r="E98" i="3"/>
  <c r="E101" i="3" s="1"/>
  <c r="CV25" i="4"/>
  <c r="E100" i="4"/>
  <c r="E98" i="4"/>
  <c r="E101" i="4" s="1"/>
  <c r="AK23" i="6"/>
  <c r="BF23" i="6"/>
  <c r="BX23" i="6"/>
  <c r="CR23" i="6"/>
  <c r="DK23" i="6"/>
  <c r="EI23" i="6"/>
  <c r="FE23" i="6"/>
  <c r="GI23" i="6"/>
  <c r="HL23" i="6"/>
  <c r="IM23" i="6"/>
  <c r="JO23" i="6"/>
  <c r="KT23" i="6"/>
  <c r="AA23" i="6"/>
  <c r="AR23" i="6"/>
  <c r="BI23" i="6"/>
  <c r="CF23" i="6"/>
  <c r="DA23" i="6"/>
  <c r="DT23" i="6"/>
  <c r="ER23" i="6"/>
  <c r="FO23" i="6"/>
  <c r="GT23" i="6"/>
  <c r="HX23" i="6"/>
  <c r="IW23" i="6"/>
  <c r="KB23" i="6"/>
  <c r="AK25" i="6"/>
  <c r="H43" i="6"/>
  <c r="H44" i="6" s="1"/>
  <c r="H45" i="6" s="1"/>
  <c r="H46" i="6" s="1"/>
  <c r="H47" i="6" s="1"/>
  <c r="H48" i="6" s="1"/>
  <c r="H49" i="6" s="1"/>
  <c r="AJ25" i="6"/>
  <c r="AB23" i="6"/>
  <c r="AS23" i="6"/>
  <c r="BN23" i="6"/>
  <c r="CI23" i="6"/>
  <c r="DB23" i="6"/>
  <c r="DZ23" i="6"/>
  <c r="ET23" i="6"/>
  <c r="FV23" i="6"/>
  <c r="GU23" i="6"/>
  <c r="HY23" i="6"/>
  <c r="JD23" i="6"/>
  <c r="KC23" i="6"/>
  <c r="CC25" i="6"/>
  <c r="IU23" i="6"/>
  <c r="JX23" i="6"/>
  <c r="AC23" i="6"/>
  <c r="AX23" i="6"/>
  <c r="BP23" i="6"/>
  <c r="CJ23" i="6"/>
  <c r="DH23" i="6"/>
  <c r="EA23" i="6"/>
  <c r="EV23" i="6"/>
  <c r="FX23" i="6"/>
  <c r="HB23" i="6"/>
  <c r="IA23" i="6"/>
  <c r="JF23" i="6"/>
  <c r="KJ23" i="6"/>
  <c r="DJ25" i="6"/>
  <c r="AH23" i="6"/>
  <c r="AZ23" i="6"/>
  <c r="BR23" i="6"/>
  <c r="CP23" i="6"/>
  <c r="DI23" i="6"/>
  <c r="EB23" i="6"/>
  <c r="FB23" i="6"/>
  <c r="GA23" i="6"/>
  <c r="HC23" i="6"/>
  <c r="IH23" i="6"/>
  <c r="JG23" i="6"/>
  <c r="KK23" i="6"/>
  <c r="DT25" i="6"/>
  <c r="FH25" i="6"/>
  <c r="HK25" i="6"/>
  <c r="JH25" i="6"/>
  <c r="BW25" i="6"/>
  <c r="K59" i="6"/>
  <c r="K24" i="6"/>
  <c r="K47" i="4"/>
  <c r="K14" i="4"/>
  <c r="K27" i="4"/>
  <c r="K49" i="4"/>
  <c r="K37" i="4"/>
  <c r="K58" i="4"/>
  <c r="K48" i="6"/>
  <c r="K39" i="6"/>
  <c r="K38" i="4"/>
  <c r="K59" i="4"/>
  <c r="K49" i="6"/>
  <c r="AW23" i="3"/>
  <c r="K39" i="4"/>
  <c r="E45" i="6"/>
  <c r="E48" i="6" s="1"/>
  <c r="E44" i="4"/>
  <c r="E47" i="4" s="1"/>
  <c r="H44" i="5"/>
  <c r="K54" i="3"/>
  <c r="E79" i="5"/>
  <c r="E82" i="5" s="1"/>
  <c r="HI23" i="4"/>
  <c r="BA25" i="6"/>
  <c r="CO25" i="6"/>
  <c r="EL25" i="6"/>
  <c r="GF25" i="6"/>
  <c r="IJ25" i="6"/>
  <c r="KP25" i="6"/>
  <c r="FG23" i="3"/>
  <c r="K56" i="3"/>
  <c r="K34" i="4"/>
  <c r="K54" i="4"/>
  <c r="K35" i="6"/>
  <c r="K55" i="6"/>
  <c r="CD23" i="3"/>
  <c r="K44" i="6"/>
  <c r="BJ25" i="6"/>
  <c r="CU25" i="6"/>
  <c r="EP25" i="6"/>
  <c r="GT25" i="6"/>
  <c r="IK25" i="6"/>
  <c r="KU25" i="6"/>
  <c r="GS23" i="3"/>
  <c r="K57" i="3"/>
  <c r="K44" i="4"/>
  <c r="K55" i="4"/>
  <c r="K36" i="6"/>
  <c r="K45" i="6"/>
  <c r="K56" i="6"/>
  <c r="FI25" i="6"/>
  <c r="JV25" i="6"/>
  <c r="E81" i="5"/>
  <c r="AT25" i="6"/>
  <c r="AZ25" i="6"/>
  <c r="FY25" i="6"/>
  <c r="KE25" i="6"/>
  <c r="K12" i="4"/>
  <c r="K25" i="4"/>
  <c r="Y25" i="6"/>
  <c r="BM25" i="6"/>
  <c r="DE25" i="6"/>
  <c r="EQ25" i="6"/>
  <c r="GV25" i="6"/>
  <c r="IY25" i="6"/>
  <c r="KV25" i="6"/>
  <c r="IX23" i="3"/>
  <c r="K58" i="3"/>
  <c r="K35" i="4"/>
  <c r="K45" i="4"/>
  <c r="K56" i="4"/>
  <c r="K37" i="6"/>
  <c r="K46" i="6"/>
  <c r="K57" i="6"/>
  <c r="HS25" i="6"/>
  <c r="CD25" i="6"/>
  <c r="EA25" i="6"/>
  <c r="FW25" i="6"/>
  <c r="HT25" i="6"/>
  <c r="JX25" i="6"/>
  <c r="DJ23" i="3"/>
  <c r="AB23" i="4"/>
  <c r="CM25" i="6"/>
  <c r="EB25" i="6"/>
  <c r="IH25" i="6"/>
  <c r="DP23" i="3"/>
  <c r="K55" i="3"/>
  <c r="K34" i="6"/>
  <c r="K13" i="4"/>
  <c r="AH25" i="6"/>
  <c r="BN25" i="6"/>
  <c r="DH25" i="6"/>
  <c r="FA25" i="6"/>
  <c r="GW25" i="6"/>
  <c r="AR23" i="3"/>
  <c r="IZ23" i="3"/>
  <c r="K59" i="3"/>
  <c r="K36" i="4"/>
  <c r="K46" i="4"/>
  <c r="K57" i="4"/>
  <c r="K38" i="6"/>
  <c r="K47" i="6"/>
  <c r="K58" i="6"/>
  <c r="E36" i="6"/>
  <c r="E39" i="6" s="1"/>
  <c r="H33" i="6"/>
  <c r="H34" i="6" s="1"/>
  <c r="H35" i="6" s="1"/>
  <c r="H36" i="6" s="1"/>
  <c r="H37" i="6" s="1"/>
  <c r="H38" i="6" s="1"/>
  <c r="H39" i="6" s="1"/>
  <c r="E34" i="6"/>
  <c r="E37" i="6" s="1"/>
  <c r="E46" i="6"/>
  <c r="E49" i="6" s="1"/>
  <c r="E56" i="6"/>
  <c r="E59" i="6" s="1"/>
  <c r="E55" i="6"/>
  <c r="E58" i="6" s="1"/>
  <c r="E54" i="6"/>
  <c r="E57" i="6" s="1"/>
  <c r="AR25" i="4"/>
  <c r="AK23" i="4"/>
  <c r="BH25" i="4"/>
  <c r="CW23" i="4"/>
  <c r="CB25" i="4"/>
  <c r="AV25" i="4"/>
  <c r="DF23" i="4"/>
  <c r="CF25" i="4"/>
  <c r="IA23" i="4"/>
  <c r="Y25" i="4"/>
  <c r="H33" i="4"/>
  <c r="H34" i="4" s="1"/>
  <c r="H35" i="4" s="1"/>
  <c r="H36" i="4" s="1"/>
  <c r="H37" i="4" s="1"/>
  <c r="H38" i="4" s="1"/>
  <c r="H39" i="4" s="1"/>
  <c r="E34" i="4"/>
  <c r="E37" i="4" s="1"/>
  <c r="E46" i="4"/>
  <c r="E49" i="4" s="1"/>
  <c r="H43" i="4"/>
  <c r="H44" i="4" s="1"/>
  <c r="H45" i="4" s="1"/>
  <c r="H46" i="4" s="1"/>
  <c r="H47" i="4" s="1"/>
  <c r="H48" i="4" s="1"/>
  <c r="H49" i="4" s="1"/>
  <c r="E56" i="4"/>
  <c r="E59" i="4" s="1"/>
  <c r="E54" i="4"/>
  <c r="E57" i="4" s="1"/>
  <c r="E55" i="4"/>
  <c r="E58" i="4" s="1"/>
  <c r="EW25" i="3"/>
  <c r="CR25" i="3"/>
  <c r="HC25" i="3"/>
  <c r="AZ25" i="3"/>
  <c r="AY25" i="3"/>
  <c r="KL25" i="3"/>
  <c r="KA25" i="3"/>
  <c r="CY25" i="3"/>
  <c r="CC23" i="3"/>
  <c r="IW23" i="3"/>
  <c r="EV23" i="3"/>
  <c r="AV23" i="3"/>
  <c r="E56" i="3"/>
  <c r="E59" i="3" s="1"/>
  <c r="E54" i="3"/>
  <c r="E57" i="3" s="1"/>
  <c r="K35" i="3"/>
  <c r="K59" i="5"/>
  <c r="K34" i="3"/>
  <c r="K12" i="6"/>
  <c r="K23" i="6"/>
  <c r="K44" i="3"/>
  <c r="K12" i="3"/>
  <c r="K23" i="3"/>
  <c r="AT23" i="4"/>
  <c r="DO23" i="4"/>
  <c r="IY23" i="4"/>
  <c r="KH25" i="4"/>
  <c r="ET25" i="4"/>
  <c r="CH25" i="4"/>
  <c r="HE25" i="4"/>
  <c r="EC25" i="4"/>
  <c r="GX25" i="4"/>
  <c r="DN25" i="4"/>
  <c r="GO25" i="4"/>
  <c r="DL25" i="4"/>
  <c r="FY25" i="4"/>
  <c r="DH25" i="4"/>
  <c r="BB25" i="4"/>
  <c r="DD25" i="4"/>
  <c r="K48" i="3"/>
  <c r="K46" i="3"/>
  <c r="K14" i="3"/>
  <c r="K25" i="6"/>
  <c r="K25" i="3"/>
  <c r="K16" i="4"/>
  <c r="BC23" i="4"/>
  <c r="DY23" i="4"/>
  <c r="KA23" i="4"/>
  <c r="U25" i="4"/>
  <c r="BC25" i="4"/>
  <c r="EL25" i="4"/>
  <c r="JF25" i="3"/>
  <c r="GE25" i="3"/>
  <c r="ED25" i="3"/>
  <c r="CF25" i="3"/>
  <c r="AJ25" i="3"/>
  <c r="IU25" i="3"/>
  <c r="GD25" i="3"/>
  <c r="EA25" i="3"/>
  <c r="BZ25" i="3"/>
  <c r="AI25" i="3"/>
  <c r="IT25" i="3"/>
  <c r="GC25" i="3"/>
  <c r="DS25" i="3"/>
  <c r="BX25" i="3"/>
  <c r="AH25" i="3"/>
  <c r="IP25" i="3"/>
  <c r="FU25" i="3"/>
  <c r="DR25" i="3"/>
  <c r="BW25" i="3"/>
  <c r="AB25" i="3"/>
  <c r="KQ25" i="3"/>
  <c r="HO25" i="3"/>
  <c r="FG25" i="3"/>
  <c r="DA25" i="3"/>
  <c r="BG25" i="3"/>
  <c r="KP25" i="3"/>
  <c r="HN25" i="3"/>
  <c r="EY25" i="3"/>
  <c r="CZ25" i="3"/>
  <c r="BF25" i="3"/>
  <c r="K49" i="3"/>
  <c r="K17" i="4"/>
  <c r="BL23" i="4"/>
  <c r="EM23" i="4"/>
  <c r="K24" i="4"/>
  <c r="EX25" i="3"/>
  <c r="K45" i="3"/>
  <c r="K13" i="3"/>
  <c r="K24" i="3"/>
  <c r="K47" i="3"/>
  <c r="K15" i="3"/>
  <c r="K26" i="6"/>
  <c r="K26" i="4"/>
  <c r="K26" i="3"/>
  <c r="K37" i="3"/>
  <c r="K15" i="6"/>
  <c r="BU23" i="4"/>
  <c r="FB23" i="4"/>
  <c r="AD25" i="4"/>
  <c r="BQ25" i="4"/>
  <c r="FB25" i="4"/>
  <c r="K14" i="6"/>
  <c r="HB25" i="3"/>
  <c r="K28" i="3"/>
  <c r="K28" i="6"/>
  <c r="K39" i="3"/>
  <c r="K17" i="6"/>
  <c r="K28" i="4"/>
  <c r="K23" i="4"/>
  <c r="CD23" i="4"/>
  <c r="FU23" i="4"/>
  <c r="AE25" i="4"/>
  <c r="BX25" i="4"/>
  <c r="JJ25" i="4"/>
  <c r="K53" i="5"/>
  <c r="K27" i="3"/>
  <c r="K38" i="3"/>
  <c r="K16" i="6"/>
  <c r="CN23" i="4"/>
  <c r="GM23" i="4"/>
  <c r="K27" i="6"/>
  <c r="E20" i="5"/>
  <c r="E21" i="5"/>
  <c r="N22" i="6"/>
  <c r="H40" i="5"/>
  <c r="N22" i="4"/>
  <c r="N22" i="3"/>
  <c r="IG23" i="3"/>
  <c r="GR23" i="3"/>
  <c r="ER23" i="3"/>
  <c r="CV23" i="3"/>
  <c r="BP23" i="3"/>
  <c r="AH23" i="3"/>
  <c r="KT23" i="3"/>
  <c r="IF23" i="3"/>
  <c r="GD23" i="3"/>
  <c r="EQ23" i="3"/>
  <c r="CU23" i="3"/>
  <c r="BO23" i="3"/>
  <c r="AG23" i="3"/>
  <c r="JZ23" i="3"/>
  <c r="IE23" i="3"/>
  <c r="GC23" i="3"/>
  <c r="EF23" i="3"/>
  <c r="CT23" i="3"/>
  <c r="BL23" i="3"/>
  <c r="AF23" i="3"/>
  <c r="JV23" i="3"/>
  <c r="HO23" i="3"/>
  <c r="GB23" i="3"/>
  <c r="EB23" i="3"/>
  <c r="CS23" i="3"/>
  <c r="BH23" i="3"/>
  <c r="AB23" i="3"/>
  <c r="JQ23" i="3"/>
  <c r="HL23" i="3"/>
  <c r="FN23" i="3"/>
  <c r="EA23" i="3"/>
  <c r="CF23" i="3"/>
  <c r="AX23" i="3"/>
  <c r="KF23" i="3"/>
  <c r="CE23" i="3"/>
  <c r="GT23" i="3"/>
  <c r="DI23" i="3"/>
  <c r="HJ23" i="3"/>
  <c r="E46" i="3"/>
  <c r="E49" i="3" s="1"/>
  <c r="E45" i="3"/>
  <c r="E48" i="3" s="1"/>
  <c r="E44" i="3"/>
  <c r="E47" i="3" s="1"/>
  <c r="H43" i="3"/>
  <c r="H44" i="3" s="1"/>
  <c r="H45" i="3" s="1"/>
  <c r="H46" i="3" s="1"/>
  <c r="H47" i="3" s="1"/>
  <c r="H48" i="3" s="1"/>
  <c r="H49" i="3" s="1"/>
  <c r="H33" i="3"/>
  <c r="H34" i="3" s="1"/>
  <c r="H35" i="3" s="1"/>
  <c r="H36" i="3" s="1"/>
  <c r="H37" i="3" s="1"/>
  <c r="H38" i="3" s="1"/>
  <c r="H39" i="3" s="1"/>
  <c r="E36" i="3"/>
  <c r="E39" i="3" s="1"/>
  <c r="E34" i="3"/>
  <c r="E37" i="3" s="1"/>
  <c r="E13" i="3"/>
  <c r="E16" i="3" s="1"/>
  <c r="E14" i="3"/>
  <c r="E17" i="3" s="1"/>
  <c r="DQ23" i="3"/>
  <c r="EG23" i="3"/>
  <c r="EW23" i="3"/>
  <c r="FO23" i="3"/>
  <c r="GE23" i="3"/>
  <c r="GV23" i="3"/>
  <c r="HT23" i="3"/>
  <c r="IL23" i="3"/>
  <c r="JD23" i="3"/>
  <c r="KU23" i="3"/>
  <c r="KM23" i="3"/>
  <c r="KE23" i="3"/>
  <c r="JW23" i="3"/>
  <c r="JO23" i="3"/>
  <c r="JG23" i="3"/>
  <c r="IY23" i="3"/>
  <c r="IQ23" i="3"/>
  <c r="II23" i="3"/>
  <c r="IA23" i="3"/>
  <c r="HS23" i="3"/>
  <c r="HK23" i="3"/>
  <c r="HC23" i="3"/>
  <c r="GU23" i="3"/>
  <c r="KR23" i="3"/>
  <c r="KJ23" i="3"/>
  <c r="KO23" i="3"/>
  <c r="KD23" i="3"/>
  <c r="JU23" i="3"/>
  <c r="JL23" i="3"/>
  <c r="JC23" i="3"/>
  <c r="IT23" i="3"/>
  <c r="IK23" i="3"/>
  <c r="IB23" i="3"/>
  <c r="HR23" i="3"/>
  <c r="HI23" i="3"/>
  <c r="GZ23" i="3"/>
  <c r="GQ23" i="3"/>
  <c r="GI23" i="3"/>
  <c r="GA23" i="3"/>
  <c r="FS23" i="3"/>
  <c r="FK23" i="3"/>
  <c r="FC23" i="3"/>
  <c r="EU23" i="3"/>
  <c r="EM23" i="3"/>
  <c r="EE23" i="3"/>
  <c r="DW23" i="3"/>
  <c r="DO23" i="3"/>
  <c r="DG23" i="3"/>
  <c r="CY23" i="3"/>
  <c r="CQ23" i="3"/>
  <c r="CI23" i="3"/>
  <c r="CA23" i="3"/>
  <c r="BS23" i="3"/>
  <c r="BK23" i="3"/>
  <c r="BC23" i="3"/>
  <c r="AU23" i="3"/>
  <c r="AM23" i="3"/>
  <c r="AE23" i="3"/>
  <c r="W23" i="3"/>
  <c r="KN23" i="3"/>
  <c r="KC23" i="3"/>
  <c r="JT23" i="3"/>
  <c r="JK23" i="3"/>
  <c r="JB23" i="3"/>
  <c r="IS23" i="3"/>
  <c r="IJ23" i="3"/>
  <c r="HZ23" i="3"/>
  <c r="HQ23" i="3"/>
  <c r="HH23" i="3"/>
  <c r="GY23" i="3"/>
  <c r="GP23" i="3"/>
  <c r="GH23" i="3"/>
  <c r="FZ23" i="3"/>
  <c r="FR23" i="3"/>
  <c r="FJ23" i="3"/>
  <c r="FB23" i="3"/>
  <c r="ET23" i="3"/>
  <c r="EL23" i="3"/>
  <c r="ED23" i="3"/>
  <c r="DV23" i="3"/>
  <c r="DN23" i="3"/>
  <c r="DF23" i="3"/>
  <c r="CX23" i="3"/>
  <c r="CP23" i="3"/>
  <c r="CH23" i="3"/>
  <c r="BZ23" i="3"/>
  <c r="BR23" i="3"/>
  <c r="BJ23" i="3"/>
  <c r="BB23" i="3"/>
  <c r="AT23" i="3"/>
  <c r="AL23" i="3"/>
  <c r="AD23" i="3"/>
  <c r="V23" i="3"/>
  <c r="KL23" i="3"/>
  <c r="KB23" i="3"/>
  <c r="JS23" i="3"/>
  <c r="JJ23" i="3"/>
  <c r="JA23" i="3"/>
  <c r="IR23" i="3"/>
  <c r="IH23" i="3"/>
  <c r="HY23" i="3"/>
  <c r="HP23" i="3"/>
  <c r="HG23" i="3"/>
  <c r="GX23" i="3"/>
  <c r="GO23" i="3"/>
  <c r="GG23" i="3"/>
  <c r="FY23" i="3"/>
  <c r="FQ23" i="3"/>
  <c r="FI23" i="3"/>
  <c r="FA23" i="3"/>
  <c r="ES23" i="3"/>
  <c r="EK23" i="3"/>
  <c r="EC23" i="3"/>
  <c r="DU23" i="3"/>
  <c r="DM23" i="3"/>
  <c r="DE23" i="3"/>
  <c r="CW23" i="3"/>
  <c r="CO23" i="3"/>
  <c r="CG23" i="3"/>
  <c r="BY23" i="3"/>
  <c r="BQ23" i="3"/>
  <c r="BI23" i="3"/>
  <c r="BA23" i="3"/>
  <c r="AS23" i="3"/>
  <c r="AK23" i="3"/>
  <c r="AC23" i="3"/>
  <c r="U23" i="3"/>
  <c r="KV23" i="3"/>
  <c r="KK23" i="3"/>
  <c r="KA23" i="3"/>
  <c r="JR23" i="3"/>
  <c r="JI23" i="3"/>
  <c r="KS23" i="3"/>
  <c r="JY23" i="3"/>
  <c r="JF23" i="3"/>
  <c r="IP23" i="3"/>
  <c r="ID23" i="3"/>
  <c r="HN23" i="3"/>
  <c r="HA23" i="3"/>
  <c r="GL23" i="3"/>
  <c r="FX23" i="3"/>
  <c r="FM23" i="3"/>
  <c r="EY23" i="3"/>
  <c r="EN23" i="3"/>
  <c r="DZ23" i="3"/>
  <c r="DL23" i="3"/>
  <c r="DA23" i="3"/>
  <c r="CM23" i="3"/>
  <c r="CB23" i="3"/>
  <c r="BN23" i="3"/>
  <c r="AZ23" i="3"/>
  <c r="AO23" i="3"/>
  <c r="AA23" i="3"/>
  <c r="KQ23" i="3"/>
  <c r="JX23" i="3"/>
  <c r="JE23" i="3"/>
  <c r="IO23" i="3"/>
  <c r="IC23" i="3"/>
  <c r="HM23" i="3"/>
  <c r="GW23" i="3"/>
  <c r="GK23" i="3"/>
  <c r="FW23" i="3"/>
  <c r="FL23" i="3"/>
  <c r="EX23" i="3"/>
  <c r="EJ23" i="3"/>
  <c r="DY23" i="3"/>
  <c r="DK23" i="3"/>
  <c r="CZ23" i="3"/>
  <c r="CL23" i="3"/>
  <c r="BX23" i="3"/>
  <c r="BM23" i="3"/>
  <c r="AY23" i="3"/>
  <c r="AN23" i="3"/>
  <c r="AI23" i="3"/>
  <c r="BD23" i="3"/>
  <c r="BT23" i="3"/>
  <c r="CJ23" i="3"/>
  <c r="DB23" i="3"/>
  <c r="DR23" i="3"/>
  <c r="EH23" i="3"/>
  <c r="EZ23" i="3"/>
  <c r="FP23" i="3"/>
  <c r="GF23" i="3"/>
  <c r="HB23" i="3"/>
  <c r="HU23" i="3"/>
  <c r="IM23" i="3"/>
  <c r="JH23" i="3"/>
  <c r="KG23" i="3"/>
  <c r="AJ23" i="3"/>
  <c r="BE23" i="3"/>
  <c r="BU23" i="3"/>
  <c r="CK23" i="3"/>
  <c r="DC23" i="3"/>
  <c r="DS23" i="3"/>
  <c r="EI23" i="3"/>
  <c r="FD23" i="3"/>
  <c r="FT23" i="3"/>
  <c r="GJ23" i="3"/>
  <c r="HD23" i="3"/>
  <c r="HV23" i="3"/>
  <c r="IN23" i="3"/>
  <c r="JM23" i="3"/>
  <c r="KH23" i="3"/>
  <c r="E25" i="3"/>
  <c r="E28" i="3" s="1"/>
  <c r="E24" i="3"/>
  <c r="E27" i="3" s="1"/>
  <c r="E23" i="3"/>
  <c r="E26" i="3" s="1"/>
  <c r="X23" i="3"/>
  <c r="AP23" i="3"/>
  <c r="BF23" i="3"/>
  <c r="BV23" i="3"/>
  <c r="CN23" i="3"/>
  <c r="DD23" i="3"/>
  <c r="DT23" i="3"/>
  <c r="EO23" i="3"/>
  <c r="FE23" i="3"/>
  <c r="FU23" i="3"/>
  <c r="GM23" i="3"/>
  <c r="HE23" i="3"/>
  <c r="HW23" i="3"/>
  <c r="IU23" i="3"/>
  <c r="JN23" i="3"/>
  <c r="KI23" i="3"/>
  <c r="H22" i="3"/>
  <c r="H23" i="3" s="1"/>
  <c r="H24" i="3" s="1"/>
  <c r="H25" i="3" s="1"/>
  <c r="H26" i="3" s="1"/>
  <c r="H27" i="3" s="1"/>
  <c r="H28" i="3" s="1"/>
  <c r="Y23" i="3"/>
  <c r="AQ23" i="3"/>
  <c r="BG23" i="3"/>
  <c r="BW23" i="3"/>
  <c r="CR23" i="3"/>
  <c r="DH23" i="3"/>
  <c r="DX23" i="3"/>
  <c r="EP23" i="3"/>
  <c r="FF23" i="3"/>
  <c r="FV23" i="3"/>
  <c r="GN23" i="3"/>
  <c r="HF23" i="3"/>
  <c r="HX23" i="3"/>
  <c r="IV23" i="3"/>
  <c r="JP23" i="3"/>
  <c r="KP23" i="3"/>
  <c r="KO25" i="3"/>
  <c r="KG25" i="3"/>
  <c r="JY25" i="3"/>
  <c r="JQ25" i="3"/>
  <c r="JI25" i="3"/>
  <c r="JA25" i="3"/>
  <c r="IS25" i="3"/>
  <c r="IK25" i="3"/>
  <c r="IC25" i="3"/>
  <c r="HU25" i="3"/>
  <c r="HM25" i="3"/>
  <c r="HE25" i="3"/>
  <c r="GW25" i="3"/>
  <c r="GO25" i="3"/>
  <c r="GG25" i="3"/>
  <c r="FY25" i="3"/>
  <c r="FQ25" i="3"/>
  <c r="FI25" i="3"/>
  <c r="FA25" i="3"/>
  <c r="ES25" i="3"/>
  <c r="EK25" i="3"/>
  <c r="EC25" i="3"/>
  <c r="DU25" i="3"/>
  <c r="DM25" i="3"/>
  <c r="DE25" i="3"/>
  <c r="CW25" i="3"/>
  <c r="CO25" i="3"/>
  <c r="CG25" i="3"/>
  <c r="BY25" i="3"/>
  <c r="BQ25" i="3"/>
  <c r="KV25" i="3"/>
  <c r="KN25" i="3"/>
  <c r="KF25" i="3"/>
  <c r="JX25" i="3"/>
  <c r="JP25" i="3"/>
  <c r="JH25" i="3"/>
  <c r="IZ25" i="3"/>
  <c r="IR25" i="3"/>
  <c r="IJ25" i="3"/>
  <c r="IB25" i="3"/>
  <c r="HT25" i="3"/>
  <c r="HL25" i="3"/>
  <c r="HD25" i="3"/>
  <c r="GV25" i="3"/>
  <c r="GN25" i="3"/>
  <c r="GF25" i="3"/>
  <c r="FX25" i="3"/>
  <c r="FP25" i="3"/>
  <c r="FH25" i="3"/>
  <c r="EZ25" i="3"/>
  <c r="ER25" i="3"/>
  <c r="EJ25" i="3"/>
  <c r="EB25" i="3"/>
  <c r="DT25" i="3"/>
  <c r="KU25" i="3"/>
  <c r="KM25" i="3"/>
  <c r="KE25" i="3"/>
  <c r="JW25" i="3"/>
  <c r="JO25" i="3"/>
  <c r="JG25" i="3"/>
  <c r="IY25" i="3"/>
  <c r="IQ25" i="3"/>
  <c r="II25" i="3"/>
  <c r="IA25" i="3"/>
  <c r="KR25" i="3"/>
  <c r="KJ25" i="3"/>
  <c r="KB25" i="3"/>
  <c r="JT25" i="3"/>
  <c r="JL25" i="3"/>
  <c r="JD25" i="3"/>
  <c r="IV25" i="3"/>
  <c r="IN25" i="3"/>
  <c r="IF25" i="3"/>
  <c r="HX25" i="3"/>
  <c r="HP25" i="3"/>
  <c r="HH25" i="3"/>
  <c r="GZ25" i="3"/>
  <c r="GR25" i="3"/>
  <c r="KK25" i="3"/>
  <c r="JU25" i="3"/>
  <c r="JE25" i="3"/>
  <c r="IO25" i="3"/>
  <c r="HY25" i="3"/>
  <c r="HK25" i="3"/>
  <c r="GY25" i="3"/>
  <c r="GL25" i="3"/>
  <c r="GB25" i="3"/>
  <c r="FR25" i="3"/>
  <c r="FF25" i="3"/>
  <c r="EV25" i="3"/>
  <c r="EL25" i="3"/>
  <c r="DZ25" i="3"/>
  <c r="DP25" i="3"/>
  <c r="DG25" i="3"/>
  <c r="CX25" i="3"/>
  <c r="CN25" i="3"/>
  <c r="CE25" i="3"/>
  <c r="BV25" i="3"/>
  <c r="BM25" i="3"/>
  <c r="BE25" i="3"/>
  <c r="AW25" i="3"/>
  <c r="AO25" i="3"/>
  <c r="AG25" i="3"/>
  <c r="Y25" i="3"/>
  <c r="KI25" i="3"/>
  <c r="JS25" i="3"/>
  <c r="JC25" i="3"/>
  <c r="IM25" i="3"/>
  <c r="HW25" i="3"/>
  <c r="HJ25" i="3"/>
  <c r="GX25" i="3"/>
  <c r="GK25" i="3"/>
  <c r="GA25" i="3"/>
  <c r="FO25" i="3"/>
  <c r="FE25" i="3"/>
  <c r="EU25" i="3"/>
  <c r="EI25" i="3"/>
  <c r="DY25" i="3"/>
  <c r="DO25" i="3"/>
  <c r="DF25" i="3"/>
  <c r="CV25" i="3"/>
  <c r="CM25" i="3"/>
  <c r="CD25" i="3"/>
  <c r="BU25" i="3"/>
  <c r="BL25" i="3"/>
  <c r="BD25" i="3"/>
  <c r="AV25" i="3"/>
  <c r="AN25" i="3"/>
  <c r="AF25" i="3"/>
  <c r="X25" i="3"/>
  <c r="KH25" i="3"/>
  <c r="JR25" i="3"/>
  <c r="JB25" i="3"/>
  <c r="IL25" i="3"/>
  <c r="HV25" i="3"/>
  <c r="HI25" i="3"/>
  <c r="GU25" i="3"/>
  <c r="GJ25" i="3"/>
  <c r="FZ25" i="3"/>
  <c r="FN25" i="3"/>
  <c r="FD25" i="3"/>
  <c r="ET25" i="3"/>
  <c r="EH25" i="3"/>
  <c r="DX25" i="3"/>
  <c r="DN25" i="3"/>
  <c r="DD25" i="3"/>
  <c r="CU25" i="3"/>
  <c r="CL25" i="3"/>
  <c r="CC25" i="3"/>
  <c r="BT25" i="3"/>
  <c r="BK25" i="3"/>
  <c r="BC25" i="3"/>
  <c r="AU25" i="3"/>
  <c r="AM25" i="3"/>
  <c r="AE25" i="3"/>
  <c r="W25" i="3"/>
  <c r="KT25" i="3"/>
  <c r="KD25" i="3"/>
  <c r="JN25" i="3"/>
  <c r="IX25" i="3"/>
  <c r="IH25" i="3"/>
  <c r="HS25" i="3"/>
  <c r="HG25" i="3"/>
  <c r="GT25" i="3"/>
  <c r="GI25" i="3"/>
  <c r="FW25" i="3"/>
  <c r="FM25" i="3"/>
  <c r="FC25" i="3"/>
  <c r="EQ25" i="3"/>
  <c r="EG25" i="3"/>
  <c r="DW25" i="3"/>
  <c r="DL25" i="3"/>
  <c r="DC25" i="3"/>
  <c r="CT25" i="3"/>
  <c r="CK25" i="3"/>
  <c r="CB25" i="3"/>
  <c r="BS25" i="3"/>
  <c r="BJ25" i="3"/>
  <c r="BB25" i="3"/>
  <c r="AT25" i="3"/>
  <c r="AL25" i="3"/>
  <c r="AD25" i="3"/>
  <c r="V25" i="3"/>
  <c r="KS25" i="3"/>
  <c r="KC25" i="3"/>
  <c r="JM25" i="3"/>
  <c r="IW25" i="3"/>
  <c r="IG25" i="3"/>
  <c r="HR25" i="3"/>
  <c r="HF25" i="3"/>
  <c r="GS25" i="3"/>
  <c r="GH25" i="3"/>
  <c r="FV25" i="3"/>
  <c r="FL25" i="3"/>
  <c r="FB25" i="3"/>
  <c r="EP25" i="3"/>
  <c r="EF25" i="3"/>
  <c r="DV25" i="3"/>
  <c r="DK25" i="3"/>
  <c r="DB25" i="3"/>
  <c r="CS25" i="3"/>
  <c r="CJ25" i="3"/>
  <c r="CA25" i="3"/>
  <c r="BR25" i="3"/>
  <c r="BI25" i="3"/>
  <c r="BA25" i="3"/>
  <c r="AS25" i="3"/>
  <c r="AK25" i="3"/>
  <c r="AC25" i="3"/>
  <c r="U25" i="3"/>
  <c r="AP25" i="3"/>
  <c r="BH25" i="3"/>
  <c r="CH25" i="3"/>
  <c r="DH25" i="3"/>
  <c r="EE25" i="3"/>
  <c r="FJ25" i="3"/>
  <c r="GM25" i="3"/>
  <c r="HQ25" i="3"/>
  <c r="JJ25" i="3"/>
  <c r="AQ25" i="3"/>
  <c r="BN25" i="3"/>
  <c r="CI25" i="3"/>
  <c r="DI25" i="3"/>
  <c r="EM25" i="3"/>
  <c r="FK25" i="3"/>
  <c r="GP25" i="3"/>
  <c r="HZ25" i="3"/>
  <c r="JK25" i="3"/>
  <c r="Z25" i="3"/>
  <c r="AR25" i="3"/>
  <c r="BO25" i="3"/>
  <c r="CP25" i="3"/>
  <c r="DJ25" i="3"/>
  <c r="EN25" i="3"/>
  <c r="FS25" i="3"/>
  <c r="GQ25" i="3"/>
  <c r="ID25" i="3"/>
  <c r="JV25" i="3"/>
  <c r="AA25" i="3"/>
  <c r="AX25" i="3"/>
  <c r="BP25" i="3"/>
  <c r="CQ25" i="3"/>
  <c r="DQ25" i="3"/>
  <c r="EO25" i="3"/>
  <c r="FT25" i="3"/>
  <c r="HA25" i="3"/>
  <c r="IE25" i="3"/>
  <c r="JZ25" i="3"/>
  <c r="E12" i="6"/>
  <c r="E15" i="6" s="1"/>
  <c r="E14" i="6"/>
  <c r="E17" i="6" s="1"/>
  <c r="KP23" i="6"/>
  <c r="KH23" i="6"/>
  <c r="JZ23" i="6"/>
  <c r="JR23" i="6"/>
  <c r="JJ23" i="6"/>
  <c r="JB23" i="6"/>
  <c r="IT23" i="6"/>
  <c r="IL23" i="6"/>
  <c r="ID23" i="6"/>
  <c r="HV23" i="6"/>
  <c r="HN23" i="6"/>
  <c r="HF23" i="6"/>
  <c r="GX23" i="6"/>
  <c r="GP23" i="6"/>
  <c r="GH23" i="6"/>
  <c r="FZ23" i="6"/>
  <c r="FR23" i="6"/>
  <c r="FJ23" i="6"/>
  <c r="KO23" i="6"/>
  <c r="KG23" i="6"/>
  <c r="JY23" i="6"/>
  <c r="JQ23" i="6"/>
  <c r="JI23" i="6"/>
  <c r="JA23" i="6"/>
  <c r="IS23" i="6"/>
  <c r="IK23" i="6"/>
  <c r="IC23" i="6"/>
  <c r="HU23" i="6"/>
  <c r="HM23" i="6"/>
  <c r="HE23" i="6"/>
  <c r="GW23" i="6"/>
  <c r="GO23" i="6"/>
  <c r="GG23" i="6"/>
  <c r="FY23" i="6"/>
  <c r="FQ23" i="6"/>
  <c r="FI23" i="6"/>
  <c r="FA23" i="6"/>
  <c r="ES23" i="6"/>
  <c r="EK23" i="6"/>
  <c r="EC23" i="6"/>
  <c r="DU23" i="6"/>
  <c r="DM23" i="6"/>
  <c r="DE23" i="6"/>
  <c r="CW23" i="6"/>
  <c r="CO23" i="6"/>
  <c r="CG23" i="6"/>
  <c r="BY23" i="6"/>
  <c r="BQ23" i="6"/>
  <c r="KS23" i="6"/>
  <c r="KI23" i="6"/>
  <c r="JW23" i="6"/>
  <c r="JM23" i="6"/>
  <c r="JC23" i="6"/>
  <c r="IQ23" i="6"/>
  <c r="IG23" i="6"/>
  <c r="HW23" i="6"/>
  <c r="HK23" i="6"/>
  <c r="HA23" i="6"/>
  <c r="GQ23" i="6"/>
  <c r="GE23" i="6"/>
  <c r="FU23" i="6"/>
  <c r="FK23" i="6"/>
  <c r="EZ23" i="6"/>
  <c r="EQ23" i="6"/>
  <c r="EH23" i="6"/>
  <c r="DY23" i="6"/>
  <c r="DP23" i="6"/>
  <c r="DG23" i="6"/>
  <c r="CX23" i="6"/>
  <c r="CN23" i="6"/>
  <c r="CE23" i="6"/>
  <c r="BV23" i="6"/>
  <c r="BM23" i="6"/>
  <c r="BE23" i="6"/>
  <c r="AW23" i="6"/>
  <c r="AO23" i="6"/>
  <c r="AG23" i="6"/>
  <c r="Y23" i="6"/>
  <c r="KR23" i="6"/>
  <c r="KF23" i="6"/>
  <c r="JV23" i="6"/>
  <c r="JL23" i="6"/>
  <c r="IZ23" i="6"/>
  <c r="IP23" i="6"/>
  <c r="IF23" i="6"/>
  <c r="HT23" i="6"/>
  <c r="HJ23" i="6"/>
  <c r="GZ23" i="6"/>
  <c r="GN23" i="6"/>
  <c r="GD23" i="6"/>
  <c r="FT23" i="6"/>
  <c r="FH23" i="6"/>
  <c r="EY23" i="6"/>
  <c r="EP23" i="6"/>
  <c r="EG23" i="6"/>
  <c r="DX23" i="6"/>
  <c r="DO23" i="6"/>
  <c r="DF23" i="6"/>
  <c r="CV23" i="6"/>
  <c r="CM23" i="6"/>
  <c r="CD23" i="6"/>
  <c r="BU23" i="6"/>
  <c r="BL23" i="6"/>
  <c r="BD23" i="6"/>
  <c r="AV23" i="6"/>
  <c r="AN23" i="6"/>
  <c r="AF23" i="6"/>
  <c r="X23" i="6"/>
  <c r="KQ23" i="6"/>
  <c r="KE23" i="6"/>
  <c r="JU23" i="6"/>
  <c r="JK23" i="6"/>
  <c r="IY23" i="6"/>
  <c r="IO23" i="6"/>
  <c r="IE23" i="6"/>
  <c r="HS23" i="6"/>
  <c r="HI23" i="6"/>
  <c r="GY23" i="6"/>
  <c r="GM23" i="6"/>
  <c r="GC23" i="6"/>
  <c r="FS23" i="6"/>
  <c r="FG23" i="6"/>
  <c r="EX23" i="6"/>
  <c r="EO23" i="6"/>
  <c r="EF23" i="6"/>
  <c r="DW23" i="6"/>
  <c r="DN23" i="6"/>
  <c r="DD23" i="6"/>
  <c r="CU23" i="6"/>
  <c r="CL23" i="6"/>
  <c r="CC23" i="6"/>
  <c r="BT23" i="6"/>
  <c r="BK23" i="6"/>
  <c r="BC23" i="6"/>
  <c r="AU23" i="6"/>
  <c r="AM23" i="6"/>
  <c r="AE23" i="6"/>
  <c r="W23" i="6"/>
  <c r="KN23" i="6"/>
  <c r="KD23" i="6"/>
  <c r="JT23" i="6"/>
  <c r="JH23" i="6"/>
  <c r="IX23" i="6"/>
  <c r="IN23" i="6"/>
  <c r="IB23" i="6"/>
  <c r="HR23" i="6"/>
  <c r="HH23" i="6"/>
  <c r="GV23" i="6"/>
  <c r="GL23" i="6"/>
  <c r="GB23" i="6"/>
  <c r="FP23" i="6"/>
  <c r="FF23" i="6"/>
  <c r="EW23" i="6"/>
  <c r="EN23" i="6"/>
  <c r="EE23" i="6"/>
  <c r="DV23" i="6"/>
  <c r="DL23" i="6"/>
  <c r="DC23" i="6"/>
  <c r="CT23" i="6"/>
  <c r="CK23" i="6"/>
  <c r="CB23" i="6"/>
  <c r="BS23" i="6"/>
  <c r="BJ23" i="6"/>
  <c r="BB23" i="6"/>
  <c r="AT23" i="6"/>
  <c r="AL23" i="6"/>
  <c r="AD23" i="6"/>
  <c r="V23" i="6"/>
  <c r="AI23" i="6"/>
  <c r="AY23" i="6"/>
  <c r="BO23" i="6"/>
  <c r="CH23" i="6"/>
  <c r="CZ23" i="6"/>
  <c r="DR23" i="6"/>
  <c r="EJ23" i="6"/>
  <c r="FC23" i="6"/>
  <c r="FW23" i="6"/>
  <c r="GS23" i="6"/>
  <c r="HO23" i="6"/>
  <c r="II23" i="6"/>
  <c r="JE23" i="6"/>
  <c r="KA23" i="6"/>
  <c r="KU23" i="6"/>
  <c r="E24" i="6"/>
  <c r="E27" i="6" s="1"/>
  <c r="E25" i="6"/>
  <c r="E28" i="6" s="1"/>
  <c r="E23" i="6"/>
  <c r="E26" i="6" s="1"/>
  <c r="H22" i="6"/>
  <c r="H23" i="6" s="1"/>
  <c r="H24" i="6" s="1"/>
  <c r="H25" i="6" s="1"/>
  <c r="H26" i="6" s="1"/>
  <c r="H27" i="6" s="1"/>
  <c r="H28" i="6" s="1"/>
  <c r="EU23" i="6"/>
  <c r="FN23" i="6"/>
  <c r="GJ23" i="6"/>
  <c r="HD23" i="6"/>
  <c r="HZ23" i="6"/>
  <c r="IV23" i="6"/>
  <c r="JP23" i="6"/>
  <c r="KL23" i="6"/>
  <c r="KS25" i="6"/>
  <c r="KK25" i="6"/>
  <c r="KC25" i="6"/>
  <c r="JU25" i="6"/>
  <c r="JM25" i="6"/>
  <c r="JE25" i="6"/>
  <c r="IW25" i="6"/>
  <c r="IO25" i="6"/>
  <c r="IG25" i="6"/>
  <c r="HY25" i="6"/>
  <c r="HQ25" i="6"/>
  <c r="HI25" i="6"/>
  <c r="HA25" i="6"/>
  <c r="GS25" i="6"/>
  <c r="GK25" i="6"/>
  <c r="GC25" i="6"/>
  <c r="FU25" i="6"/>
  <c r="FM25" i="6"/>
  <c r="FE25" i="6"/>
  <c r="EW25" i="6"/>
  <c r="EO25" i="6"/>
  <c r="EG25" i="6"/>
  <c r="DY25" i="6"/>
  <c r="DQ25" i="6"/>
  <c r="DI25" i="6"/>
  <c r="DA25" i="6"/>
  <c r="CS25" i="6"/>
  <c r="KR25" i="6"/>
  <c r="KJ25" i="6"/>
  <c r="KB25" i="6"/>
  <c r="JT25" i="6"/>
  <c r="JL25" i="6"/>
  <c r="JD25" i="6"/>
  <c r="IV25" i="6"/>
  <c r="IN25" i="6"/>
  <c r="IF25" i="6"/>
  <c r="HX25" i="6"/>
  <c r="HP25" i="6"/>
  <c r="HH25" i="6"/>
  <c r="GZ25" i="6"/>
  <c r="GR25" i="6"/>
  <c r="GJ25" i="6"/>
  <c r="GB25" i="6"/>
  <c r="FT25" i="6"/>
  <c r="FL25" i="6"/>
  <c r="KQ25" i="6"/>
  <c r="KI25" i="6"/>
  <c r="KA25" i="6"/>
  <c r="JS25" i="6"/>
  <c r="JK25" i="6"/>
  <c r="JC25" i="6"/>
  <c r="IU25" i="6"/>
  <c r="IM25" i="6"/>
  <c r="IE25" i="6"/>
  <c r="HW25" i="6"/>
  <c r="HO25" i="6"/>
  <c r="HG25" i="6"/>
  <c r="GY25" i="6"/>
  <c r="GQ25" i="6"/>
  <c r="GI25" i="6"/>
  <c r="GA25" i="6"/>
  <c r="FS25" i="6"/>
  <c r="FK25" i="6"/>
  <c r="FC25" i="6"/>
  <c r="EU25" i="6"/>
  <c r="EM25" i="6"/>
  <c r="EE25" i="6"/>
  <c r="DW25" i="6"/>
  <c r="DO25" i="6"/>
  <c r="DG25" i="6"/>
  <c r="CY25" i="6"/>
  <c r="CQ25" i="6"/>
  <c r="CI25" i="6"/>
  <c r="CA25" i="6"/>
  <c r="BS25" i="6"/>
  <c r="BK25" i="6"/>
  <c r="BC25" i="6"/>
  <c r="AU25" i="6"/>
  <c r="AM25" i="6"/>
  <c r="AE25" i="6"/>
  <c r="W25" i="6"/>
  <c r="KO25" i="6"/>
  <c r="KD25" i="6"/>
  <c r="JP25" i="6"/>
  <c r="JB25" i="6"/>
  <c r="IQ25" i="6"/>
  <c r="IC25" i="6"/>
  <c r="HR25" i="6"/>
  <c r="HD25" i="6"/>
  <c r="GP25" i="6"/>
  <c r="GE25" i="6"/>
  <c r="FQ25" i="6"/>
  <c r="FF25" i="6"/>
  <c r="ET25" i="6"/>
  <c r="EJ25" i="6"/>
  <c r="DZ25" i="6"/>
  <c r="DN25" i="6"/>
  <c r="DD25" i="6"/>
  <c r="CT25" i="6"/>
  <c r="CJ25" i="6"/>
  <c r="BZ25" i="6"/>
  <c r="BQ25" i="6"/>
  <c r="BH25" i="6"/>
  <c r="AY25" i="6"/>
  <c r="AP25" i="6"/>
  <c r="AG25" i="6"/>
  <c r="X25" i="6"/>
  <c r="KN25" i="6"/>
  <c r="JZ25" i="6"/>
  <c r="JO25" i="6"/>
  <c r="JA25" i="6"/>
  <c r="IP25" i="6"/>
  <c r="IB25" i="6"/>
  <c r="HN25" i="6"/>
  <c r="HC25" i="6"/>
  <c r="GO25" i="6"/>
  <c r="GD25" i="6"/>
  <c r="FP25" i="6"/>
  <c r="FD25" i="6"/>
  <c r="ES25" i="6"/>
  <c r="EI25" i="6"/>
  <c r="DX25" i="6"/>
  <c r="DM25" i="6"/>
  <c r="DC25" i="6"/>
  <c r="CR25" i="6"/>
  <c r="CH25" i="6"/>
  <c r="BY25" i="6"/>
  <c r="BP25" i="6"/>
  <c r="BG25" i="6"/>
  <c r="AX25" i="6"/>
  <c r="AO25" i="6"/>
  <c r="AF25" i="6"/>
  <c r="V25" i="6"/>
  <c r="KM25" i="6"/>
  <c r="JY25" i="6"/>
  <c r="JN25" i="6"/>
  <c r="IZ25" i="6"/>
  <c r="IL25" i="6"/>
  <c r="IA25" i="6"/>
  <c r="HM25" i="6"/>
  <c r="HB25" i="6"/>
  <c r="GN25" i="6"/>
  <c r="FZ25" i="6"/>
  <c r="FO25" i="6"/>
  <c r="FB25" i="6"/>
  <c r="ER25" i="6"/>
  <c r="EH25" i="6"/>
  <c r="DV25" i="6"/>
  <c r="DL25" i="6"/>
  <c r="DB25" i="6"/>
  <c r="CP25" i="6"/>
  <c r="CG25" i="6"/>
  <c r="BX25" i="6"/>
  <c r="BO25" i="6"/>
  <c r="BF25" i="6"/>
  <c r="AW25" i="6"/>
  <c r="AN25" i="6"/>
  <c r="AD25" i="6"/>
  <c r="U25" i="6"/>
  <c r="AI25" i="6"/>
  <c r="AV25" i="6"/>
  <c r="BL25" i="6"/>
  <c r="CB25" i="6"/>
  <c r="CN25" i="6"/>
  <c r="DF25" i="6"/>
  <c r="DU25" i="6"/>
  <c r="EN25" i="6"/>
  <c r="FG25" i="6"/>
  <c r="FX25" i="6"/>
  <c r="GU25" i="6"/>
  <c r="HL25" i="6"/>
  <c r="II25" i="6"/>
  <c r="JF25" i="6"/>
  <c r="JW25" i="6"/>
  <c r="KT25" i="6"/>
  <c r="Z25" i="6"/>
  <c r="AL25" i="6"/>
  <c r="BB25" i="6"/>
  <c r="BR25" i="6"/>
  <c r="CE25" i="6"/>
  <c r="CV25" i="6"/>
  <c r="DK25" i="6"/>
  <c r="EC25" i="6"/>
  <c r="EV25" i="6"/>
  <c r="FJ25" i="6"/>
  <c r="GG25" i="6"/>
  <c r="GX25" i="6"/>
  <c r="HU25" i="6"/>
  <c r="IR25" i="6"/>
  <c r="JI25" i="6"/>
  <c r="KF25" i="6"/>
  <c r="AA25" i="6"/>
  <c r="AQ25" i="6"/>
  <c r="BD25" i="6"/>
  <c r="BT25" i="6"/>
  <c r="CF25" i="6"/>
  <c r="CW25" i="6"/>
  <c r="DP25" i="6"/>
  <c r="ED25" i="6"/>
  <c r="EX25" i="6"/>
  <c r="FN25" i="6"/>
  <c r="GH25" i="6"/>
  <c r="HE25" i="6"/>
  <c r="HV25" i="6"/>
  <c r="IS25" i="6"/>
  <c r="JJ25" i="6"/>
  <c r="KG25" i="6"/>
  <c r="AB25" i="6"/>
  <c r="AR25" i="6"/>
  <c r="BE25" i="6"/>
  <c r="BU25" i="6"/>
  <c r="CK25" i="6"/>
  <c r="CX25" i="6"/>
  <c r="DR25" i="6"/>
  <c r="EF25" i="6"/>
  <c r="EY25" i="6"/>
  <c r="FR25" i="6"/>
  <c r="GL25" i="6"/>
  <c r="HF25" i="6"/>
  <c r="HZ25" i="6"/>
  <c r="IT25" i="6"/>
  <c r="JQ25" i="6"/>
  <c r="KH25" i="6"/>
  <c r="AC25" i="6"/>
  <c r="AS25" i="6"/>
  <c r="BI25" i="6"/>
  <c r="BV25" i="6"/>
  <c r="CL25" i="6"/>
  <c r="CZ25" i="6"/>
  <c r="DS25" i="6"/>
  <c r="EK25" i="6"/>
  <c r="EZ25" i="6"/>
  <c r="FV25" i="6"/>
  <c r="GM25" i="6"/>
  <c r="HJ25" i="6"/>
  <c r="ID25" i="6"/>
  <c r="IX25" i="6"/>
  <c r="JR25" i="6"/>
  <c r="KL25" i="6"/>
  <c r="AC23" i="4"/>
  <c r="AL23" i="4"/>
  <c r="AU23" i="4"/>
  <c r="BD23" i="4"/>
  <c r="BM23" i="4"/>
  <c r="BV23" i="4"/>
  <c r="CF23" i="4"/>
  <c r="CO23" i="4"/>
  <c r="CX23" i="4"/>
  <c r="DG23" i="4"/>
  <c r="DP23" i="4"/>
  <c r="EA23" i="4"/>
  <c r="EO23" i="4"/>
  <c r="FE23" i="4"/>
  <c r="FW23" i="4"/>
  <c r="GN23" i="4"/>
  <c r="HK23" i="4"/>
  <c r="IG23" i="4"/>
  <c r="JB23" i="4"/>
  <c r="KC23" i="4"/>
  <c r="JQ25" i="4"/>
  <c r="U23" i="4"/>
  <c r="AD23" i="4"/>
  <c r="AM23" i="4"/>
  <c r="AV23" i="4"/>
  <c r="BE23" i="4"/>
  <c r="BN23" i="4"/>
  <c r="BX23" i="4"/>
  <c r="CG23" i="4"/>
  <c r="CP23" i="4"/>
  <c r="CY23" i="4"/>
  <c r="DH23" i="4"/>
  <c r="DQ23" i="4"/>
  <c r="EB23" i="4"/>
  <c r="ER23" i="4"/>
  <c r="FG23" i="4"/>
  <c r="FX23" i="4"/>
  <c r="GU23" i="4"/>
  <c r="HL23" i="4"/>
  <c r="II23" i="4"/>
  <c r="JC23" i="4"/>
  <c r="KE23" i="4"/>
  <c r="HM25" i="4"/>
  <c r="JY25" i="4"/>
  <c r="V23" i="4"/>
  <c r="AE23" i="4"/>
  <c r="AN23" i="4"/>
  <c r="AW23" i="4"/>
  <c r="BF23" i="4"/>
  <c r="BP23" i="4"/>
  <c r="BY23" i="4"/>
  <c r="CH23" i="4"/>
  <c r="CQ23" i="4"/>
  <c r="CZ23" i="4"/>
  <c r="DI23" i="4"/>
  <c r="DS23" i="4"/>
  <c r="EE23" i="4"/>
  <c r="ET23" i="4"/>
  <c r="FH23" i="4"/>
  <c r="FZ23" i="4"/>
  <c r="GV23" i="4"/>
  <c r="HN23" i="4"/>
  <c r="IJ23" i="4"/>
  <c r="JK23" i="4"/>
  <c r="KH23" i="4"/>
  <c r="AK25" i="4"/>
  <c r="BJ25" i="4"/>
  <c r="CN25" i="4"/>
  <c r="DT25" i="4"/>
  <c r="FI25" i="4"/>
  <c r="HU25" i="4"/>
  <c r="KG25" i="4"/>
  <c r="W23" i="4"/>
  <c r="AF23" i="4"/>
  <c r="AO23" i="4"/>
  <c r="AX23" i="4"/>
  <c r="BH23" i="4"/>
  <c r="BQ23" i="4"/>
  <c r="BZ23" i="4"/>
  <c r="CI23" i="4"/>
  <c r="CR23" i="4"/>
  <c r="DA23" i="4"/>
  <c r="DJ23" i="4"/>
  <c r="DU23" i="4"/>
  <c r="EG23" i="4"/>
  <c r="EU23" i="4"/>
  <c r="FJ23" i="4"/>
  <c r="GA23" i="4"/>
  <c r="GX23" i="4"/>
  <c r="HT23" i="4"/>
  <c r="IL23" i="4"/>
  <c r="JM23" i="4"/>
  <c r="KI23" i="4"/>
  <c r="AN25" i="4"/>
  <c r="BP25" i="4"/>
  <c r="CR25" i="4"/>
  <c r="DX25" i="4"/>
  <c r="FR25" i="4"/>
  <c r="ID25" i="4"/>
  <c r="KP25" i="4"/>
  <c r="X23" i="4"/>
  <c r="AG23" i="4"/>
  <c r="AP23" i="4"/>
  <c r="AZ23" i="4"/>
  <c r="BI23" i="4"/>
  <c r="BR23" i="4"/>
  <c r="CA23" i="4"/>
  <c r="CJ23" i="4"/>
  <c r="CS23" i="4"/>
  <c r="DB23" i="4"/>
  <c r="DL23" i="4"/>
  <c r="DV23" i="4"/>
  <c r="EI23" i="4"/>
  <c r="EW23" i="4"/>
  <c r="FK23" i="4"/>
  <c r="GH23" i="4"/>
  <c r="GY23" i="4"/>
  <c r="HV23" i="4"/>
  <c r="IM23" i="4"/>
  <c r="JO23" i="4"/>
  <c r="KQ23" i="4"/>
  <c r="IK25" i="4"/>
  <c r="Y23" i="4"/>
  <c r="AH23" i="4"/>
  <c r="AR23" i="4"/>
  <c r="BA23" i="4"/>
  <c r="BJ23" i="4"/>
  <c r="BS23" i="4"/>
  <c r="CB23" i="4"/>
  <c r="CK23" i="4"/>
  <c r="CT23" i="4"/>
  <c r="DD23" i="4"/>
  <c r="DM23" i="4"/>
  <c r="DW23" i="4"/>
  <c r="EJ23" i="4"/>
  <c r="EY23" i="4"/>
  <c r="FM23" i="4"/>
  <c r="GI23" i="4"/>
  <c r="HA23" i="4"/>
  <c r="HW23" i="4"/>
  <c r="IU23" i="4"/>
  <c r="JR23" i="4"/>
  <c r="KS23" i="4"/>
  <c r="W25" i="4"/>
  <c r="AT25" i="4"/>
  <c r="BS25" i="4"/>
  <c r="CX25" i="4"/>
  <c r="EF25" i="4"/>
  <c r="GG25" i="4"/>
  <c r="IS25" i="4"/>
  <c r="E12" i="4"/>
  <c r="E15" i="4" s="1"/>
  <c r="Z23" i="4"/>
  <c r="AJ23" i="4"/>
  <c r="AS23" i="4"/>
  <c r="BB23" i="4"/>
  <c r="BK23" i="4"/>
  <c r="BT23" i="4"/>
  <c r="CC23" i="4"/>
  <c r="CL23" i="4"/>
  <c r="CV23" i="4"/>
  <c r="DE23" i="4"/>
  <c r="DN23" i="4"/>
  <c r="DX23" i="4"/>
  <c r="EL23" i="4"/>
  <c r="EZ23" i="4"/>
  <c r="FO23" i="4"/>
  <c r="GK23" i="4"/>
  <c r="HG23" i="4"/>
  <c r="HY23" i="4"/>
  <c r="IW23" i="4"/>
  <c r="JS23" i="4"/>
  <c r="JA25" i="4"/>
  <c r="E14" i="4"/>
  <c r="E17" i="4" s="1"/>
  <c r="E24" i="4"/>
  <c r="E27" i="4" s="1"/>
  <c r="E25" i="4"/>
  <c r="E28" i="4" s="1"/>
  <c r="E23" i="4"/>
  <c r="E26" i="4" s="1"/>
  <c r="H22" i="4"/>
  <c r="H23" i="4" s="1"/>
  <c r="H24" i="4" s="1"/>
  <c r="H25" i="4" s="1"/>
  <c r="H26" i="4" s="1"/>
  <c r="H27" i="4" s="1"/>
  <c r="H28" i="4" s="1"/>
  <c r="KO23" i="4"/>
  <c r="KG23" i="4"/>
  <c r="JY23" i="4"/>
  <c r="JQ23" i="4"/>
  <c r="JI23" i="4"/>
  <c r="JA23" i="4"/>
  <c r="IS23" i="4"/>
  <c r="IK23" i="4"/>
  <c r="IC23" i="4"/>
  <c r="HU23" i="4"/>
  <c r="HM23" i="4"/>
  <c r="HE23" i="4"/>
  <c r="GW23" i="4"/>
  <c r="GO23" i="4"/>
  <c r="GG23" i="4"/>
  <c r="FY23" i="4"/>
  <c r="FQ23" i="4"/>
  <c r="FI23" i="4"/>
  <c r="FA23" i="4"/>
  <c r="ES23" i="4"/>
  <c r="EK23" i="4"/>
  <c r="EC23" i="4"/>
  <c r="KV23" i="4"/>
  <c r="KN23" i="4"/>
  <c r="KF23" i="4"/>
  <c r="JX23" i="4"/>
  <c r="JP23" i="4"/>
  <c r="JH23" i="4"/>
  <c r="IZ23" i="4"/>
  <c r="IR23" i="4"/>
  <c r="KT23" i="4"/>
  <c r="KL23" i="4"/>
  <c r="KD23" i="4"/>
  <c r="JV23" i="4"/>
  <c r="JN23" i="4"/>
  <c r="JF23" i="4"/>
  <c r="IX23" i="4"/>
  <c r="IP23" i="4"/>
  <c r="IH23" i="4"/>
  <c r="HZ23" i="4"/>
  <c r="HR23" i="4"/>
  <c r="HJ23" i="4"/>
  <c r="HB23" i="4"/>
  <c r="GT23" i="4"/>
  <c r="GL23" i="4"/>
  <c r="GD23" i="4"/>
  <c r="FV23" i="4"/>
  <c r="FN23" i="4"/>
  <c r="FF23" i="4"/>
  <c r="EX23" i="4"/>
  <c r="EP23" i="4"/>
  <c r="EH23" i="4"/>
  <c r="DZ23" i="4"/>
  <c r="DR23" i="4"/>
  <c r="KR23" i="4"/>
  <c r="KJ23" i="4"/>
  <c r="KB23" i="4"/>
  <c r="JT23" i="4"/>
  <c r="JL23" i="4"/>
  <c r="JD23" i="4"/>
  <c r="IV23" i="4"/>
  <c r="IN23" i="4"/>
  <c r="IF23" i="4"/>
  <c r="HX23" i="4"/>
  <c r="HP23" i="4"/>
  <c r="HH23" i="4"/>
  <c r="GZ23" i="4"/>
  <c r="GR23" i="4"/>
  <c r="GJ23" i="4"/>
  <c r="GB23" i="4"/>
  <c r="FT23" i="4"/>
  <c r="FL23" i="4"/>
  <c r="FD23" i="4"/>
  <c r="EV23" i="4"/>
  <c r="EN23" i="4"/>
  <c r="EF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T23" i="4"/>
  <c r="ED23" i="4"/>
  <c r="EQ23" i="4"/>
  <c r="FC23" i="4"/>
  <c r="FP23" i="4"/>
  <c r="GC23" i="4"/>
  <c r="GP23" i="4"/>
  <c r="HC23" i="4"/>
  <c r="HO23" i="4"/>
  <c r="IB23" i="4"/>
  <c r="IO23" i="4"/>
  <c r="JE23" i="4"/>
  <c r="JU23" i="4"/>
  <c r="KK23" i="4"/>
  <c r="FR23" i="4"/>
  <c r="GE23" i="4"/>
  <c r="GQ23" i="4"/>
  <c r="HD23" i="4"/>
  <c r="HQ23" i="4"/>
  <c r="ID23" i="4"/>
  <c r="IQ23" i="4"/>
  <c r="JG23" i="4"/>
  <c r="JW23" i="4"/>
  <c r="KM23" i="4"/>
  <c r="FS23" i="4"/>
  <c r="GF23" i="4"/>
  <c r="GS23" i="4"/>
  <c r="HF23" i="4"/>
  <c r="HS23" i="4"/>
  <c r="IE23" i="4"/>
  <c r="IT23" i="4"/>
  <c r="JJ23" i="4"/>
  <c r="JZ23" i="4"/>
  <c r="KP23" i="4"/>
  <c r="V25" i="4"/>
  <c r="AF25" i="4"/>
  <c r="AS25" i="4"/>
  <c r="BD25" i="4"/>
  <c r="BR25" i="4"/>
  <c r="CG25" i="4"/>
  <c r="CW25" i="4"/>
  <c r="DM25" i="4"/>
  <c r="ED25" i="4"/>
  <c r="FA25" i="4"/>
  <c r="FZ25" i="4"/>
  <c r="HF25" i="4"/>
  <c r="IL25" i="4"/>
  <c r="JR25" i="4"/>
  <c r="X25" i="4"/>
  <c r="AJ25" i="4"/>
  <c r="AU25" i="4"/>
  <c r="BI25" i="4"/>
  <c r="BT25" i="4"/>
  <c r="CJ25" i="4"/>
  <c r="CZ25" i="4"/>
  <c r="DP25" i="4"/>
  <c r="EK25" i="4"/>
  <c r="FD25" i="4"/>
  <c r="GH25" i="4"/>
  <c r="HN25" i="4"/>
  <c r="IT25" i="4"/>
  <c r="JZ25" i="4"/>
  <c r="AB25" i="4"/>
  <c r="AL25" i="4"/>
  <c r="AZ25" i="4"/>
  <c r="BK25" i="4"/>
  <c r="BY25" i="4"/>
  <c r="CO25" i="4"/>
  <c r="DE25" i="4"/>
  <c r="DU25" i="4"/>
  <c r="EN25" i="4"/>
  <c r="FJ25" i="4"/>
  <c r="GP25" i="4"/>
  <c r="HV25" i="4"/>
  <c r="JB25" i="4"/>
  <c r="KV25" i="4"/>
  <c r="KN25" i="4"/>
  <c r="KF25" i="4"/>
  <c r="JX25" i="4"/>
  <c r="JP25" i="4"/>
  <c r="JH25" i="4"/>
  <c r="IZ25" i="4"/>
  <c r="IR25" i="4"/>
  <c r="IJ25" i="4"/>
  <c r="IB25" i="4"/>
  <c r="HT25" i="4"/>
  <c r="HL25" i="4"/>
  <c r="HD25" i="4"/>
  <c r="GV25" i="4"/>
  <c r="GN25" i="4"/>
  <c r="GF25" i="4"/>
  <c r="FX25" i="4"/>
  <c r="FP25" i="4"/>
  <c r="FH25" i="4"/>
  <c r="EZ25" i="4"/>
  <c r="ER25" i="4"/>
  <c r="EJ25" i="4"/>
  <c r="EB25" i="4"/>
  <c r="KU25" i="4"/>
  <c r="KM25" i="4"/>
  <c r="KE25" i="4"/>
  <c r="JW25" i="4"/>
  <c r="JO25" i="4"/>
  <c r="JG25" i="4"/>
  <c r="IY25" i="4"/>
  <c r="IQ25" i="4"/>
  <c r="II25" i="4"/>
  <c r="IA25" i="4"/>
  <c r="HS25" i="4"/>
  <c r="HK25" i="4"/>
  <c r="HC25" i="4"/>
  <c r="GU25" i="4"/>
  <c r="GM25" i="4"/>
  <c r="GE25" i="4"/>
  <c r="FW25" i="4"/>
  <c r="FO25" i="4"/>
  <c r="FG25" i="4"/>
  <c r="EY25" i="4"/>
  <c r="EQ25" i="4"/>
  <c r="EI25" i="4"/>
  <c r="EA25" i="4"/>
  <c r="DS25" i="4"/>
  <c r="DK25" i="4"/>
  <c r="DC25" i="4"/>
  <c r="CU25" i="4"/>
  <c r="CM25" i="4"/>
  <c r="CE25" i="4"/>
  <c r="BW25" i="4"/>
  <c r="BO25" i="4"/>
  <c r="BG25" i="4"/>
  <c r="AY25" i="4"/>
  <c r="AQ25" i="4"/>
  <c r="AI25" i="4"/>
  <c r="AA25" i="4"/>
  <c r="KT25" i="4"/>
  <c r="KL25" i="4"/>
  <c r="KD25" i="4"/>
  <c r="JV25" i="4"/>
  <c r="JN25" i="4"/>
  <c r="JF25" i="4"/>
  <c r="IX25" i="4"/>
  <c r="IP25" i="4"/>
  <c r="IH25" i="4"/>
  <c r="HZ25" i="4"/>
  <c r="HR25" i="4"/>
  <c r="HJ25" i="4"/>
  <c r="HB25" i="4"/>
  <c r="GT25" i="4"/>
  <c r="GL25" i="4"/>
  <c r="GD25" i="4"/>
  <c r="FV25" i="4"/>
  <c r="FN25" i="4"/>
  <c r="FF25" i="4"/>
  <c r="EX25" i="4"/>
  <c r="EP25" i="4"/>
  <c r="EH25" i="4"/>
  <c r="DZ25" i="4"/>
  <c r="DR25" i="4"/>
  <c r="DJ25" i="4"/>
  <c r="DB25" i="4"/>
  <c r="CT25" i="4"/>
  <c r="CL25" i="4"/>
  <c r="CD25" i="4"/>
  <c r="BV25" i="4"/>
  <c r="BN25" i="4"/>
  <c r="BF25" i="4"/>
  <c r="AX25" i="4"/>
  <c r="AP25" i="4"/>
  <c r="AH25" i="4"/>
  <c r="Z25" i="4"/>
  <c r="KS25" i="4"/>
  <c r="KK25" i="4"/>
  <c r="KC25" i="4"/>
  <c r="JU25" i="4"/>
  <c r="JM25" i="4"/>
  <c r="JE25" i="4"/>
  <c r="IW25" i="4"/>
  <c r="IO25" i="4"/>
  <c r="IG25" i="4"/>
  <c r="HY25" i="4"/>
  <c r="HQ25" i="4"/>
  <c r="HI25" i="4"/>
  <c r="HA25" i="4"/>
  <c r="GS25" i="4"/>
  <c r="GK25" i="4"/>
  <c r="GC25" i="4"/>
  <c r="FU25" i="4"/>
  <c r="FM25" i="4"/>
  <c r="FE25" i="4"/>
  <c r="EW25" i="4"/>
  <c r="EO25" i="4"/>
  <c r="EG25" i="4"/>
  <c r="DY25" i="4"/>
  <c r="DQ25" i="4"/>
  <c r="DI25" i="4"/>
  <c r="DA25" i="4"/>
  <c r="CS25" i="4"/>
  <c r="CK25" i="4"/>
  <c r="CC25" i="4"/>
  <c r="BU25" i="4"/>
  <c r="BM25" i="4"/>
  <c r="BE25" i="4"/>
  <c r="AW25" i="4"/>
  <c r="AO25" i="4"/>
  <c r="KR25" i="4"/>
  <c r="KJ25" i="4"/>
  <c r="KB25" i="4"/>
  <c r="JT25" i="4"/>
  <c r="JL25" i="4"/>
  <c r="JD25" i="4"/>
  <c r="IV25" i="4"/>
  <c r="IN25" i="4"/>
  <c r="IF25" i="4"/>
  <c r="HX25" i="4"/>
  <c r="HP25" i="4"/>
  <c r="HH25" i="4"/>
  <c r="GZ25" i="4"/>
  <c r="GR25" i="4"/>
  <c r="GJ25" i="4"/>
  <c r="GB25" i="4"/>
  <c r="FT25" i="4"/>
  <c r="FL25" i="4"/>
  <c r="KQ25" i="4"/>
  <c r="KI25" i="4"/>
  <c r="KA25" i="4"/>
  <c r="JS25" i="4"/>
  <c r="JK25" i="4"/>
  <c r="JC25" i="4"/>
  <c r="IU25" i="4"/>
  <c r="IM25" i="4"/>
  <c r="IE25" i="4"/>
  <c r="HW25" i="4"/>
  <c r="HO25" i="4"/>
  <c r="HG25" i="4"/>
  <c r="GY25" i="4"/>
  <c r="GQ25" i="4"/>
  <c r="GI25" i="4"/>
  <c r="GA25" i="4"/>
  <c r="FS25" i="4"/>
  <c r="FK25" i="4"/>
  <c r="FC25" i="4"/>
  <c r="EU25" i="4"/>
  <c r="EM25" i="4"/>
  <c r="EE25" i="4"/>
  <c r="DW25" i="4"/>
  <c r="DO25" i="4"/>
  <c r="DG25" i="4"/>
  <c r="CY25" i="4"/>
  <c r="CQ25" i="4"/>
  <c r="CI25" i="4"/>
  <c r="CA25" i="4"/>
  <c r="AC25" i="4"/>
  <c r="AM25" i="4"/>
  <c r="BA25" i="4"/>
  <c r="BL25" i="4"/>
  <c r="BZ25" i="4"/>
  <c r="CP25" i="4"/>
  <c r="DF25" i="4"/>
  <c r="DV25" i="4"/>
  <c r="ES25" i="4"/>
  <c r="FQ25" i="4"/>
  <c r="GW25" i="4"/>
  <c r="IC25" i="4"/>
  <c r="JI25" i="4"/>
  <c r="KO25" i="4"/>
  <c r="K62" i="5"/>
  <c r="K51" i="5"/>
  <c r="E59" i="5"/>
  <c r="E62" i="5" s="1"/>
  <c r="K49" i="5"/>
  <c r="K60" i="5"/>
  <c r="K50" i="5"/>
  <c r="E61" i="5"/>
  <c r="E64" i="5" s="1"/>
  <c r="K63" i="5"/>
  <c r="K52" i="5"/>
  <c r="K61" i="5"/>
  <c r="K64" i="5"/>
  <c r="K54" i="5"/>
  <c r="K17" i="2"/>
  <c r="E17" i="2"/>
  <c r="U6" i="2"/>
  <c r="U25" i="5" l="1"/>
  <c r="W25" i="5"/>
  <c r="V25" i="5"/>
  <c r="W18" i="5"/>
  <c r="U18" i="5"/>
  <c r="V18" i="5"/>
  <c r="Z157" i="3"/>
  <c r="Y155" i="3"/>
  <c r="AF156" i="3"/>
  <c r="X155" i="4"/>
  <c r="Z156" i="4"/>
  <c r="Y155" i="4"/>
  <c r="D4" i="8"/>
  <c r="D3" i="8"/>
  <c r="D2" i="8"/>
  <c r="D4" i="7"/>
  <c r="D3" i="7"/>
  <c r="D2" i="7"/>
  <c r="D4" i="10"/>
  <c r="D3" i="10"/>
  <c r="D2" i="10"/>
  <c r="D4" i="6"/>
  <c r="D3" i="6"/>
  <c r="D2" i="6"/>
  <c r="D4" i="5"/>
  <c r="D3" i="5"/>
  <c r="D2" i="5"/>
  <c r="D4" i="4"/>
  <c r="D3" i="4"/>
  <c r="D2" i="4"/>
  <c r="D4" i="3"/>
  <c r="D3" i="3"/>
  <c r="D2" i="3"/>
  <c r="E80" i="2"/>
  <c r="E79" i="2"/>
  <c r="E78" i="2"/>
  <c r="E77" i="2"/>
  <c r="E73" i="2"/>
  <c r="E72" i="2"/>
  <c r="E71" i="2"/>
  <c r="U83" i="10"/>
  <c r="E83" i="10"/>
  <c r="AG156" i="3" l="1"/>
  <c r="AA157" i="3"/>
  <c r="Z155" i="3"/>
  <c r="AA156" i="4"/>
  <c r="Z155" i="4"/>
  <c r="E154" i="5"/>
  <c r="E82" i="10"/>
  <c r="E81" i="10"/>
  <c r="E80" i="10"/>
  <c r="E79" i="10"/>
  <c r="A125" i="7"/>
  <c r="F124" i="7"/>
  <c r="A124" i="7"/>
  <c r="H83" i="10" s="1"/>
  <c r="F123" i="7"/>
  <c r="A123" i="7"/>
  <c r="F122" i="7"/>
  <c r="A122" i="7"/>
  <c r="H80" i="2" s="1"/>
  <c r="F121" i="7"/>
  <c r="A121" i="7"/>
  <c r="H79" i="2" s="1"/>
  <c r="F120" i="7"/>
  <c r="A120" i="7"/>
  <c r="H78" i="2" s="1"/>
  <c r="F128" i="7"/>
  <c r="A128" i="7"/>
  <c r="F127" i="7"/>
  <c r="A127" i="7"/>
  <c r="F126" i="7"/>
  <c r="A126" i="7"/>
  <c r="E75" i="10"/>
  <c r="E74" i="10"/>
  <c r="E73" i="10"/>
  <c r="E67" i="2"/>
  <c r="E65" i="2"/>
  <c r="E66" i="2"/>
  <c r="E60" i="2"/>
  <c r="E59" i="2"/>
  <c r="E68" i="10"/>
  <c r="E67" i="10"/>
  <c r="E55" i="2"/>
  <c r="E56" i="2"/>
  <c r="E51" i="2"/>
  <c r="E39" i="2"/>
  <c r="N33" i="10"/>
  <c r="E38" i="2"/>
  <c r="E37" i="2"/>
  <c r="E65" i="10"/>
  <c r="E63" i="10"/>
  <c r="E61" i="10"/>
  <c r="E59" i="10"/>
  <c r="R34" i="10"/>
  <c r="E50" i="10"/>
  <c r="E48" i="10"/>
  <c r="E46" i="10"/>
  <c r="E44" i="10"/>
  <c r="E42" i="10"/>
  <c r="E40" i="10"/>
  <c r="E38" i="10"/>
  <c r="E36" i="10"/>
  <c r="E34" i="10"/>
  <c r="E33" i="10"/>
  <c r="F106" i="7"/>
  <c r="A106" i="7"/>
  <c r="F105" i="7"/>
  <c r="A105" i="7"/>
  <c r="F104" i="7"/>
  <c r="A104" i="7"/>
  <c r="F103" i="7"/>
  <c r="A103" i="7"/>
  <c r="F102" i="7"/>
  <c r="A102" i="7"/>
  <c r="F101" i="7"/>
  <c r="A101" i="7"/>
  <c r="F100" i="7"/>
  <c r="A100" i="7"/>
  <c r="F99" i="7"/>
  <c r="A99" i="7"/>
  <c r="F114" i="7"/>
  <c r="A114" i="7"/>
  <c r="F113" i="7"/>
  <c r="A113" i="7"/>
  <c r="F112" i="7"/>
  <c r="A112" i="7"/>
  <c r="F111" i="7"/>
  <c r="A111" i="7"/>
  <c r="F110" i="7"/>
  <c r="A110" i="7"/>
  <c r="F109" i="7"/>
  <c r="A109" i="7"/>
  <c r="F108" i="7"/>
  <c r="A108" i="7"/>
  <c r="F107" i="7"/>
  <c r="A107" i="7"/>
  <c r="E29" i="10"/>
  <c r="E25" i="10"/>
  <c r="E24" i="10"/>
  <c r="H63" i="10" l="1"/>
  <c r="H55" i="10"/>
  <c r="H44" i="2"/>
  <c r="H54" i="10"/>
  <c r="H43" i="2"/>
  <c r="AB157" i="3"/>
  <c r="AA155" i="3"/>
  <c r="AH156" i="3"/>
  <c r="AB156" i="4"/>
  <c r="AA155" i="4"/>
  <c r="H48" i="10"/>
  <c r="H67" i="10"/>
  <c r="H82" i="10"/>
  <c r="H80" i="10"/>
  <c r="H81" i="10"/>
  <c r="H154" i="5"/>
  <c r="H36" i="10"/>
  <c r="H39" i="2"/>
  <c r="H59" i="2"/>
  <c r="H59" i="10"/>
  <c r="H51" i="2"/>
  <c r="H38" i="10"/>
  <c r="H40" i="10"/>
  <c r="H61" i="10"/>
  <c r="H42" i="10"/>
  <c r="H44" i="10"/>
  <c r="H65" i="10"/>
  <c r="H56" i="2"/>
  <c r="H46" i="10"/>
  <c r="H37" i="2"/>
  <c r="H55" i="2"/>
  <c r="H50" i="10"/>
  <c r="E23" i="10"/>
  <c r="E33" i="2"/>
  <c r="E29" i="2"/>
  <c r="E26" i="2"/>
  <c r="E21" i="2"/>
  <c r="E22" i="2"/>
  <c r="AC157" i="3" l="1"/>
  <c r="AB155" i="3"/>
  <c r="AI156" i="3"/>
  <c r="AB155" i="4"/>
  <c r="AC156" i="4"/>
  <c r="E19" i="10"/>
  <c r="E15" i="10"/>
  <c r="U6" i="10"/>
  <c r="E14" i="10"/>
  <c r="E13" i="10"/>
  <c r="E12" i="10"/>
  <c r="R7" i="10"/>
  <c r="N7" i="10"/>
  <c r="K7" i="10"/>
  <c r="H7" i="10"/>
  <c r="E7" i="10"/>
  <c r="E178" i="6"/>
  <c r="E177" i="6"/>
  <c r="F98" i="7"/>
  <c r="A98" i="7"/>
  <c r="H34" i="10" s="1"/>
  <c r="F97" i="7"/>
  <c r="A97" i="7"/>
  <c r="F96" i="7"/>
  <c r="A96" i="7"/>
  <c r="H25" i="10" s="1"/>
  <c r="F95" i="7"/>
  <c r="A95" i="7"/>
  <c r="H24" i="10" s="1"/>
  <c r="F94" i="7"/>
  <c r="A94" i="7"/>
  <c r="H23" i="10" s="1"/>
  <c r="F93" i="7"/>
  <c r="A93" i="7"/>
  <c r="H33" i="2" s="1"/>
  <c r="F92" i="7"/>
  <c r="A92" i="7"/>
  <c r="F91" i="7"/>
  <c r="A91" i="7"/>
  <c r="H29" i="10" s="1"/>
  <c r="F118" i="7"/>
  <c r="A118" i="7"/>
  <c r="H67" i="2" s="1"/>
  <c r="F117" i="7"/>
  <c r="A117" i="7"/>
  <c r="H65" i="2" s="1"/>
  <c r="F116" i="7"/>
  <c r="A116" i="7"/>
  <c r="H66" i="2" s="1"/>
  <c r="F115" i="7"/>
  <c r="A115" i="7"/>
  <c r="F135" i="7"/>
  <c r="A135" i="7"/>
  <c r="F119" i="7"/>
  <c r="A119" i="7"/>
  <c r="F136" i="7"/>
  <c r="A136" i="7"/>
  <c r="E184" i="6"/>
  <c r="E183" i="6"/>
  <c r="E182" i="6"/>
  <c r="E173" i="6"/>
  <c r="E172" i="6"/>
  <c r="E171" i="6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7" i="8" s="1"/>
  <c r="E137" i="6"/>
  <c r="H26" i="2" l="1"/>
  <c r="H48" i="2"/>
  <c r="AD157" i="3"/>
  <c r="AC155" i="3"/>
  <c r="AJ156" i="3"/>
  <c r="AC155" i="4"/>
  <c r="AD156" i="4"/>
  <c r="H77" i="2"/>
  <c r="H79" i="10"/>
  <c r="H60" i="2"/>
  <c r="H68" i="10"/>
  <c r="H33" i="10"/>
  <c r="H38" i="2"/>
  <c r="U7" i="10"/>
  <c r="H19" i="10"/>
  <c r="H29" i="2"/>
  <c r="U1" i="10"/>
  <c r="U155" i="6"/>
  <c r="E156" i="6"/>
  <c r="E155" i="6"/>
  <c r="V165" i="6"/>
  <c r="W165" i="6" s="1"/>
  <c r="X165" i="6" s="1"/>
  <c r="Y165" i="6" s="1"/>
  <c r="Z165" i="6" s="1"/>
  <c r="AA165" i="6" s="1"/>
  <c r="AB165" i="6" s="1"/>
  <c r="AC165" i="6" s="1"/>
  <c r="AD165" i="6" s="1"/>
  <c r="AE165" i="6" s="1"/>
  <c r="AF165" i="6" s="1"/>
  <c r="AG165" i="6" s="1"/>
  <c r="AH165" i="6" s="1"/>
  <c r="AI165" i="6" s="1"/>
  <c r="AJ165" i="6" s="1"/>
  <c r="AK165" i="6" s="1"/>
  <c r="AL165" i="6" s="1"/>
  <c r="AM165" i="6" s="1"/>
  <c r="AN165" i="6" s="1"/>
  <c r="AO165" i="6" s="1"/>
  <c r="AP165" i="6" s="1"/>
  <c r="AQ165" i="6" s="1"/>
  <c r="AR165" i="6" s="1"/>
  <c r="AS165" i="6" s="1"/>
  <c r="AT165" i="6" s="1"/>
  <c r="AU165" i="6" s="1"/>
  <c r="AV165" i="6" s="1"/>
  <c r="AW165" i="6" s="1"/>
  <c r="AX165" i="6" s="1"/>
  <c r="AY165" i="6" s="1"/>
  <c r="AZ165" i="6" s="1"/>
  <c r="BA165" i="6" s="1"/>
  <c r="BB165" i="6" s="1"/>
  <c r="BC165" i="6" s="1"/>
  <c r="BD165" i="6" s="1"/>
  <c r="BE165" i="6" s="1"/>
  <c r="BF165" i="6" s="1"/>
  <c r="BG165" i="6" s="1"/>
  <c r="BH165" i="6" s="1"/>
  <c r="BI165" i="6" s="1"/>
  <c r="BJ165" i="6" s="1"/>
  <c r="BK165" i="6" s="1"/>
  <c r="BL165" i="6" s="1"/>
  <c r="BM165" i="6" s="1"/>
  <c r="BN165" i="6" s="1"/>
  <c r="BO165" i="6" s="1"/>
  <c r="BP165" i="6" s="1"/>
  <c r="BQ165" i="6" s="1"/>
  <c r="BR165" i="6" s="1"/>
  <c r="BS165" i="6" s="1"/>
  <c r="BT165" i="6" s="1"/>
  <c r="BU165" i="6" s="1"/>
  <c r="BV165" i="6" s="1"/>
  <c r="BW165" i="6" s="1"/>
  <c r="BX165" i="6" s="1"/>
  <c r="BY165" i="6" s="1"/>
  <c r="BZ165" i="6" s="1"/>
  <c r="CA165" i="6" s="1"/>
  <c r="CB165" i="6" s="1"/>
  <c r="CC165" i="6" s="1"/>
  <c r="CD165" i="6" s="1"/>
  <c r="CE165" i="6" s="1"/>
  <c r="CF165" i="6" s="1"/>
  <c r="CG165" i="6" s="1"/>
  <c r="CH165" i="6" s="1"/>
  <c r="CI165" i="6" s="1"/>
  <c r="CJ165" i="6" s="1"/>
  <c r="CK165" i="6" s="1"/>
  <c r="CL165" i="6" s="1"/>
  <c r="CM165" i="6" s="1"/>
  <c r="CN165" i="6" s="1"/>
  <c r="CO165" i="6" s="1"/>
  <c r="CP165" i="6" s="1"/>
  <c r="CQ165" i="6" s="1"/>
  <c r="CR165" i="6" s="1"/>
  <c r="CS165" i="6" s="1"/>
  <c r="CT165" i="6" s="1"/>
  <c r="CU165" i="6" s="1"/>
  <c r="CV165" i="6" s="1"/>
  <c r="CW165" i="6" s="1"/>
  <c r="CX165" i="6" s="1"/>
  <c r="CY165" i="6" s="1"/>
  <c r="CZ165" i="6" s="1"/>
  <c r="DA165" i="6" s="1"/>
  <c r="DB165" i="6" s="1"/>
  <c r="DC165" i="6" s="1"/>
  <c r="DD165" i="6" s="1"/>
  <c r="DE165" i="6" s="1"/>
  <c r="DF165" i="6" s="1"/>
  <c r="DG165" i="6" s="1"/>
  <c r="DH165" i="6" s="1"/>
  <c r="DI165" i="6" s="1"/>
  <c r="DJ165" i="6" s="1"/>
  <c r="DK165" i="6" s="1"/>
  <c r="DL165" i="6" s="1"/>
  <c r="DM165" i="6" s="1"/>
  <c r="DN165" i="6" s="1"/>
  <c r="DO165" i="6" s="1"/>
  <c r="DP165" i="6" s="1"/>
  <c r="DQ165" i="6" s="1"/>
  <c r="DR165" i="6" s="1"/>
  <c r="DS165" i="6" s="1"/>
  <c r="DT165" i="6" s="1"/>
  <c r="DU165" i="6" s="1"/>
  <c r="DV165" i="6" s="1"/>
  <c r="DW165" i="6" s="1"/>
  <c r="DX165" i="6" s="1"/>
  <c r="DY165" i="6" s="1"/>
  <c r="DZ165" i="6" s="1"/>
  <c r="EA165" i="6" s="1"/>
  <c r="EB165" i="6" s="1"/>
  <c r="EC165" i="6" s="1"/>
  <c r="ED165" i="6" s="1"/>
  <c r="EE165" i="6" s="1"/>
  <c r="EF165" i="6" s="1"/>
  <c r="EG165" i="6" s="1"/>
  <c r="EH165" i="6" s="1"/>
  <c r="EI165" i="6" s="1"/>
  <c r="EJ165" i="6" s="1"/>
  <c r="EK165" i="6" s="1"/>
  <c r="EL165" i="6" s="1"/>
  <c r="EM165" i="6" s="1"/>
  <c r="EN165" i="6" s="1"/>
  <c r="EO165" i="6" s="1"/>
  <c r="EP165" i="6" s="1"/>
  <c r="EQ165" i="6" s="1"/>
  <c r="ER165" i="6" s="1"/>
  <c r="ES165" i="6" s="1"/>
  <c r="ET165" i="6" s="1"/>
  <c r="EU165" i="6" s="1"/>
  <c r="EV165" i="6" s="1"/>
  <c r="EW165" i="6" s="1"/>
  <c r="EX165" i="6" s="1"/>
  <c r="EY165" i="6" s="1"/>
  <c r="EZ165" i="6" s="1"/>
  <c r="FA165" i="6" s="1"/>
  <c r="FB165" i="6" s="1"/>
  <c r="FC165" i="6" s="1"/>
  <c r="FD165" i="6" s="1"/>
  <c r="FE165" i="6" s="1"/>
  <c r="FF165" i="6" s="1"/>
  <c r="FG165" i="6" s="1"/>
  <c r="FH165" i="6" s="1"/>
  <c r="FI165" i="6" s="1"/>
  <c r="FJ165" i="6" s="1"/>
  <c r="FK165" i="6" s="1"/>
  <c r="FL165" i="6" s="1"/>
  <c r="FM165" i="6" s="1"/>
  <c r="FN165" i="6" s="1"/>
  <c r="FO165" i="6" s="1"/>
  <c r="FP165" i="6" s="1"/>
  <c r="FQ165" i="6" s="1"/>
  <c r="FR165" i="6" s="1"/>
  <c r="FS165" i="6" s="1"/>
  <c r="FT165" i="6" s="1"/>
  <c r="FU165" i="6" s="1"/>
  <c r="FV165" i="6" s="1"/>
  <c r="FW165" i="6" s="1"/>
  <c r="FX165" i="6" s="1"/>
  <c r="FY165" i="6" s="1"/>
  <c r="FZ165" i="6" s="1"/>
  <c r="GA165" i="6" s="1"/>
  <c r="GB165" i="6" s="1"/>
  <c r="GC165" i="6" s="1"/>
  <c r="GD165" i="6" s="1"/>
  <c r="GE165" i="6" s="1"/>
  <c r="GF165" i="6" s="1"/>
  <c r="GG165" i="6" s="1"/>
  <c r="GH165" i="6" s="1"/>
  <c r="GI165" i="6" s="1"/>
  <c r="GJ165" i="6" s="1"/>
  <c r="GK165" i="6" s="1"/>
  <c r="GL165" i="6" s="1"/>
  <c r="GM165" i="6" s="1"/>
  <c r="GN165" i="6" s="1"/>
  <c r="GO165" i="6" s="1"/>
  <c r="GP165" i="6" s="1"/>
  <c r="GQ165" i="6" s="1"/>
  <c r="GR165" i="6" s="1"/>
  <c r="GS165" i="6" s="1"/>
  <c r="GT165" i="6" s="1"/>
  <c r="GU165" i="6" s="1"/>
  <c r="GV165" i="6" s="1"/>
  <c r="GW165" i="6" s="1"/>
  <c r="GX165" i="6" s="1"/>
  <c r="GY165" i="6" s="1"/>
  <c r="GZ165" i="6" s="1"/>
  <c r="HA165" i="6" s="1"/>
  <c r="HB165" i="6" s="1"/>
  <c r="HC165" i="6" s="1"/>
  <c r="HD165" i="6" s="1"/>
  <c r="HE165" i="6" s="1"/>
  <c r="HF165" i="6" s="1"/>
  <c r="HG165" i="6" s="1"/>
  <c r="HH165" i="6" s="1"/>
  <c r="HI165" i="6" s="1"/>
  <c r="HJ165" i="6" s="1"/>
  <c r="HK165" i="6" s="1"/>
  <c r="HL165" i="6" s="1"/>
  <c r="HM165" i="6" s="1"/>
  <c r="HN165" i="6" s="1"/>
  <c r="HO165" i="6" s="1"/>
  <c r="HP165" i="6" s="1"/>
  <c r="HQ165" i="6" s="1"/>
  <c r="HR165" i="6" s="1"/>
  <c r="HS165" i="6" s="1"/>
  <c r="HT165" i="6" s="1"/>
  <c r="HU165" i="6" s="1"/>
  <c r="HV165" i="6" s="1"/>
  <c r="HW165" i="6" s="1"/>
  <c r="HX165" i="6" s="1"/>
  <c r="HY165" i="6" s="1"/>
  <c r="HZ165" i="6" s="1"/>
  <c r="IA165" i="6" s="1"/>
  <c r="IB165" i="6" s="1"/>
  <c r="IC165" i="6" s="1"/>
  <c r="ID165" i="6" s="1"/>
  <c r="IE165" i="6" s="1"/>
  <c r="IF165" i="6" s="1"/>
  <c r="IG165" i="6" s="1"/>
  <c r="IH165" i="6" s="1"/>
  <c r="II165" i="6" s="1"/>
  <c r="IJ165" i="6" s="1"/>
  <c r="IK165" i="6" s="1"/>
  <c r="IL165" i="6" s="1"/>
  <c r="IM165" i="6" s="1"/>
  <c r="IN165" i="6" s="1"/>
  <c r="IO165" i="6" s="1"/>
  <c r="IP165" i="6" s="1"/>
  <c r="IQ165" i="6" s="1"/>
  <c r="IR165" i="6" s="1"/>
  <c r="IS165" i="6" s="1"/>
  <c r="IT165" i="6" s="1"/>
  <c r="IU165" i="6" s="1"/>
  <c r="IV165" i="6" s="1"/>
  <c r="IW165" i="6" s="1"/>
  <c r="IX165" i="6" s="1"/>
  <c r="IY165" i="6" s="1"/>
  <c r="IZ165" i="6" s="1"/>
  <c r="JA165" i="6" s="1"/>
  <c r="JB165" i="6" s="1"/>
  <c r="JC165" i="6" s="1"/>
  <c r="JD165" i="6" s="1"/>
  <c r="JE165" i="6" s="1"/>
  <c r="JF165" i="6" s="1"/>
  <c r="JG165" i="6" s="1"/>
  <c r="JH165" i="6" s="1"/>
  <c r="JI165" i="6" s="1"/>
  <c r="JJ165" i="6" s="1"/>
  <c r="JK165" i="6" s="1"/>
  <c r="JL165" i="6" s="1"/>
  <c r="JM165" i="6" s="1"/>
  <c r="JN165" i="6" s="1"/>
  <c r="JO165" i="6" s="1"/>
  <c r="JP165" i="6" s="1"/>
  <c r="JQ165" i="6" s="1"/>
  <c r="JR165" i="6" s="1"/>
  <c r="JS165" i="6" s="1"/>
  <c r="JT165" i="6" s="1"/>
  <c r="JU165" i="6" s="1"/>
  <c r="JV165" i="6" s="1"/>
  <c r="JW165" i="6" s="1"/>
  <c r="JX165" i="6" s="1"/>
  <c r="JY165" i="6" s="1"/>
  <c r="JZ165" i="6" s="1"/>
  <c r="KA165" i="6" s="1"/>
  <c r="KB165" i="6" s="1"/>
  <c r="KC165" i="6" s="1"/>
  <c r="KD165" i="6" s="1"/>
  <c r="KE165" i="6" s="1"/>
  <c r="KF165" i="6" s="1"/>
  <c r="KG165" i="6" s="1"/>
  <c r="KH165" i="6" s="1"/>
  <c r="KI165" i="6" s="1"/>
  <c r="KJ165" i="6" s="1"/>
  <c r="KK165" i="6" s="1"/>
  <c r="KL165" i="6" s="1"/>
  <c r="KM165" i="6" s="1"/>
  <c r="KN165" i="6" s="1"/>
  <c r="KO165" i="6" s="1"/>
  <c r="KP165" i="6" s="1"/>
  <c r="KQ165" i="6" s="1"/>
  <c r="KR165" i="6" s="1"/>
  <c r="KS165" i="6" s="1"/>
  <c r="KT165" i="6" s="1"/>
  <c r="KU165" i="6" s="1"/>
  <c r="KV165" i="6" s="1"/>
  <c r="V159" i="6"/>
  <c r="W159" i="6" s="1"/>
  <c r="X159" i="6" s="1"/>
  <c r="Y159" i="6" s="1"/>
  <c r="Z159" i="6" s="1"/>
  <c r="AA159" i="6" s="1"/>
  <c r="AB159" i="6" s="1"/>
  <c r="AC159" i="6" s="1"/>
  <c r="AD159" i="6" s="1"/>
  <c r="AE159" i="6" s="1"/>
  <c r="AF159" i="6" s="1"/>
  <c r="AG159" i="6" s="1"/>
  <c r="AH159" i="6" s="1"/>
  <c r="AI159" i="6" s="1"/>
  <c r="AJ159" i="6" s="1"/>
  <c r="AK159" i="6" s="1"/>
  <c r="AL159" i="6" s="1"/>
  <c r="AM159" i="6" s="1"/>
  <c r="AN159" i="6" s="1"/>
  <c r="AO159" i="6" s="1"/>
  <c r="AP159" i="6" s="1"/>
  <c r="AQ159" i="6" s="1"/>
  <c r="AR159" i="6" s="1"/>
  <c r="AS159" i="6" s="1"/>
  <c r="AT159" i="6" s="1"/>
  <c r="AU159" i="6" s="1"/>
  <c r="AV159" i="6" s="1"/>
  <c r="AW159" i="6" s="1"/>
  <c r="AX159" i="6" s="1"/>
  <c r="AY159" i="6" s="1"/>
  <c r="AZ159" i="6" s="1"/>
  <c r="BA159" i="6" s="1"/>
  <c r="BB159" i="6" s="1"/>
  <c r="BC159" i="6" s="1"/>
  <c r="BD159" i="6" s="1"/>
  <c r="BE159" i="6" s="1"/>
  <c r="BF159" i="6" s="1"/>
  <c r="BG159" i="6" s="1"/>
  <c r="BH159" i="6" s="1"/>
  <c r="BI159" i="6" s="1"/>
  <c r="BJ159" i="6" s="1"/>
  <c r="BK159" i="6" s="1"/>
  <c r="BL159" i="6" s="1"/>
  <c r="BM159" i="6" s="1"/>
  <c r="BN159" i="6" s="1"/>
  <c r="BO159" i="6" s="1"/>
  <c r="BP159" i="6" s="1"/>
  <c r="BQ159" i="6" s="1"/>
  <c r="BR159" i="6" s="1"/>
  <c r="BS159" i="6" s="1"/>
  <c r="BT159" i="6" s="1"/>
  <c r="BU159" i="6" s="1"/>
  <c r="BV159" i="6" s="1"/>
  <c r="BW159" i="6" s="1"/>
  <c r="BX159" i="6" s="1"/>
  <c r="BY159" i="6" s="1"/>
  <c r="BZ159" i="6" s="1"/>
  <c r="CA159" i="6" s="1"/>
  <c r="CB159" i="6" s="1"/>
  <c r="CC159" i="6" s="1"/>
  <c r="CD159" i="6" s="1"/>
  <c r="CE159" i="6" s="1"/>
  <c r="CF159" i="6" s="1"/>
  <c r="CG159" i="6" s="1"/>
  <c r="CH159" i="6" s="1"/>
  <c r="CI159" i="6" s="1"/>
  <c r="CJ159" i="6" s="1"/>
  <c r="CK159" i="6" s="1"/>
  <c r="CL159" i="6" s="1"/>
  <c r="CM159" i="6" s="1"/>
  <c r="CN159" i="6" s="1"/>
  <c r="CO159" i="6" s="1"/>
  <c r="CP159" i="6" s="1"/>
  <c r="CQ159" i="6" s="1"/>
  <c r="CR159" i="6" s="1"/>
  <c r="CS159" i="6" s="1"/>
  <c r="CT159" i="6" s="1"/>
  <c r="CU159" i="6" s="1"/>
  <c r="CV159" i="6" s="1"/>
  <c r="CW159" i="6" s="1"/>
  <c r="CX159" i="6" s="1"/>
  <c r="CY159" i="6" s="1"/>
  <c r="CZ159" i="6" s="1"/>
  <c r="DA159" i="6" s="1"/>
  <c r="DB159" i="6" s="1"/>
  <c r="DC159" i="6" s="1"/>
  <c r="DD159" i="6" s="1"/>
  <c r="DE159" i="6" s="1"/>
  <c r="DF159" i="6" s="1"/>
  <c r="DG159" i="6" s="1"/>
  <c r="DH159" i="6" s="1"/>
  <c r="DI159" i="6" s="1"/>
  <c r="DJ159" i="6" s="1"/>
  <c r="DK159" i="6" s="1"/>
  <c r="DL159" i="6" s="1"/>
  <c r="DM159" i="6" s="1"/>
  <c r="DN159" i="6" s="1"/>
  <c r="DO159" i="6" s="1"/>
  <c r="DP159" i="6" s="1"/>
  <c r="DQ159" i="6" s="1"/>
  <c r="DR159" i="6" s="1"/>
  <c r="DS159" i="6" s="1"/>
  <c r="DT159" i="6" s="1"/>
  <c r="DU159" i="6" s="1"/>
  <c r="DV159" i="6" s="1"/>
  <c r="DW159" i="6" s="1"/>
  <c r="DX159" i="6" s="1"/>
  <c r="DY159" i="6" s="1"/>
  <c r="DZ159" i="6" s="1"/>
  <c r="EA159" i="6" s="1"/>
  <c r="EB159" i="6" s="1"/>
  <c r="EC159" i="6" s="1"/>
  <c r="ED159" i="6" s="1"/>
  <c r="EE159" i="6" s="1"/>
  <c r="EF159" i="6" s="1"/>
  <c r="EG159" i="6" s="1"/>
  <c r="EH159" i="6" s="1"/>
  <c r="EI159" i="6" s="1"/>
  <c r="EJ159" i="6" s="1"/>
  <c r="EK159" i="6" s="1"/>
  <c r="EL159" i="6" s="1"/>
  <c r="EM159" i="6" s="1"/>
  <c r="EN159" i="6" s="1"/>
  <c r="EO159" i="6" s="1"/>
  <c r="EP159" i="6" s="1"/>
  <c r="EQ159" i="6" s="1"/>
  <c r="ER159" i="6" s="1"/>
  <c r="ES159" i="6" s="1"/>
  <c r="ET159" i="6" s="1"/>
  <c r="EU159" i="6" s="1"/>
  <c r="EV159" i="6" s="1"/>
  <c r="EW159" i="6" s="1"/>
  <c r="EX159" i="6" s="1"/>
  <c r="EY159" i="6" s="1"/>
  <c r="EZ159" i="6" s="1"/>
  <c r="FA159" i="6" s="1"/>
  <c r="FB159" i="6" s="1"/>
  <c r="FC159" i="6" s="1"/>
  <c r="FD159" i="6" s="1"/>
  <c r="FE159" i="6" s="1"/>
  <c r="FF159" i="6" s="1"/>
  <c r="FG159" i="6" s="1"/>
  <c r="FH159" i="6" s="1"/>
  <c r="FI159" i="6" s="1"/>
  <c r="FJ159" i="6" s="1"/>
  <c r="FK159" i="6" s="1"/>
  <c r="FL159" i="6" s="1"/>
  <c r="FM159" i="6" s="1"/>
  <c r="FN159" i="6" s="1"/>
  <c r="FO159" i="6" s="1"/>
  <c r="FP159" i="6" s="1"/>
  <c r="FQ159" i="6" s="1"/>
  <c r="FR159" i="6" s="1"/>
  <c r="FS159" i="6" s="1"/>
  <c r="FT159" i="6" s="1"/>
  <c r="FU159" i="6" s="1"/>
  <c r="FV159" i="6" s="1"/>
  <c r="FW159" i="6" s="1"/>
  <c r="FX159" i="6" s="1"/>
  <c r="FY159" i="6" s="1"/>
  <c r="FZ159" i="6" s="1"/>
  <c r="GA159" i="6" s="1"/>
  <c r="GB159" i="6" s="1"/>
  <c r="GC159" i="6" s="1"/>
  <c r="GD159" i="6" s="1"/>
  <c r="GE159" i="6" s="1"/>
  <c r="GF159" i="6" s="1"/>
  <c r="GG159" i="6" s="1"/>
  <c r="GH159" i="6" s="1"/>
  <c r="GI159" i="6" s="1"/>
  <c r="GJ159" i="6" s="1"/>
  <c r="GK159" i="6" s="1"/>
  <c r="GL159" i="6" s="1"/>
  <c r="GM159" i="6" s="1"/>
  <c r="GN159" i="6" s="1"/>
  <c r="GO159" i="6" s="1"/>
  <c r="GP159" i="6" s="1"/>
  <c r="GQ159" i="6" s="1"/>
  <c r="GR159" i="6" s="1"/>
  <c r="GS159" i="6" s="1"/>
  <c r="GT159" i="6" s="1"/>
  <c r="GU159" i="6" s="1"/>
  <c r="GV159" i="6" s="1"/>
  <c r="GW159" i="6" s="1"/>
  <c r="GX159" i="6" s="1"/>
  <c r="GY159" i="6" s="1"/>
  <c r="GZ159" i="6" s="1"/>
  <c r="HA159" i="6" s="1"/>
  <c r="HB159" i="6" s="1"/>
  <c r="HC159" i="6" s="1"/>
  <c r="HD159" i="6" s="1"/>
  <c r="HE159" i="6" s="1"/>
  <c r="HF159" i="6" s="1"/>
  <c r="HG159" i="6" s="1"/>
  <c r="HH159" i="6" s="1"/>
  <c r="HI159" i="6" s="1"/>
  <c r="HJ159" i="6" s="1"/>
  <c r="HK159" i="6" s="1"/>
  <c r="HL159" i="6" s="1"/>
  <c r="HM159" i="6" s="1"/>
  <c r="HN159" i="6" s="1"/>
  <c r="HO159" i="6" s="1"/>
  <c r="HP159" i="6" s="1"/>
  <c r="HQ159" i="6" s="1"/>
  <c r="HR159" i="6" s="1"/>
  <c r="HS159" i="6" s="1"/>
  <c r="HT159" i="6" s="1"/>
  <c r="HU159" i="6" s="1"/>
  <c r="HV159" i="6" s="1"/>
  <c r="HW159" i="6" s="1"/>
  <c r="HX159" i="6" s="1"/>
  <c r="HY159" i="6" s="1"/>
  <c r="HZ159" i="6" s="1"/>
  <c r="IA159" i="6" s="1"/>
  <c r="IB159" i="6" s="1"/>
  <c r="IC159" i="6" s="1"/>
  <c r="ID159" i="6" s="1"/>
  <c r="IE159" i="6" s="1"/>
  <c r="IF159" i="6" s="1"/>
  <c r="IG159" i="6" s="1"/>
  <c r="IH159" i="6" s="1"/>
  <c r="II159" i="6" s="1"/>
  <c r="IJ159" i="6" s="1"/>
  <c r="IK159" i="6" s="1"/>
  <c r="IL159" i="6" s="1"/>
  <c r="IM159" i="6" s="1"/>
  <c r="IN159" i="6" s="1"/>
  <c r="IO159" i="6" s="1"/>
  <c r="IP159" i="6" s="1"/>
  <c r="IQ159" i="6" s="1"/>
  <c r="IR159" i="6" s="1"/>
  <c r="IS159" i="6" s="1"/>
  <c r="IT159" i="6" s="1"/>
  <c r="IU159" i="6" s="1"/>
  <c r="IV159" i="6" s="1"/>
  <c r="IW159" i="6" s="1"/>
  <c r="IX159" i="6" s="1"/>
  <c r="IY159" i="6" s="1"/>
  <c r="IZ159" i="6" s="1"/>
  <c r="JA159" i="6" s="1"/>
  <c r="JB159" i="6" s="1"/>
  <c r="JC159" i="6" s="1"/>
  <c r="JD159" i="6" s="1"/>
  <c r="JE159" i="6" s="1"/>
  <c r="JF159" i="6" s="1"/>
  <c r="JG159" i="6" s="1"/>
  <c r="JH159" i="6" s="1"/>
  <c r="JI159" i="6" s="1"/>
  <c r="JJ159" i="6" s="1"/>
  <c r="JK159" i="6" s="1"/>
  <c r="JL159" i="6" s="1"/>
  <c r="JM159" i="6" s="1"/>
  <c r="JN159" i="6" s="1"/>
  <c r="JO159" i="6" s="1"/>
  <c r="JP159" i="6" s="1"/>
  <c r="JQ159" i="6" s="1"/>
  <c r="JR159" i="6" s="1"/>
  <c r="JS159" i="6" s="1"/>
  <c r="JT159" i="6" s="1"/>
  <c r="JU159" i="6" s="1"/>
  <c r="JV159" i="6" s="1"/>
  <c r="JW159" i="6" s="1"/>
  <c r="JX159" i="6" s="1"/>
  <c r="JY159" i="6" s="1"/>
  <c r="JZ159" i="6" s="1"/>
  <c r="KA159" i="6" s="1"/>
  <c r="KB159" i="6" s="1"/>
  <c r="KC159" i="6" s="1"/>
  <c r="KD159" i="6" s="1"/>
  <c r="KE159" i="6" s="1"/>
  <c r="KF159" i="6" s="1"/>
  <c r="KG159" i="6" s="1"/>
  <c r="KH159" i="6" s="1"/>
  <c r="KI159" i="6" s="1"/>
  <c r="KJ159" i="6" s="1"/>
  <c r="KK159" i="6" s="1"/>
  <c r="KL159" i="6" s="1"/>
  <c r="KM159" i="6" s="1"/>
  <c r="KN159" i="6" s="1"/>
  <c r="KO159" i="6" s="1"/>
  <c r="KP159" i="6" s="1"/>
  <c r="KQ159" i="6" s="1"/>
  <c r="KR159" i="6" s="1"/>
  <c r="KS159" i="6" s="1"/>
  <c r="KT159" i="6" s="1"/>
  <c r="KU159" i="6" s="1"/>
  <c r="KV159" i="6" s="1"/>
  <c r="V158" i="6"/>
  <c r="W158" i="6" s="1"/>
  <c r="X158" i="6" s="1"/>
  <c r="Y158" i="6" s="1"/>
  <c r="Z158" i="6" s="1"/>
  <c r="AA158" i="6" s="1"/>
  <c r="AB158" i="6" s="1"/>
  <c r="AC158" i="6" s="1"/>
  <c r="AD158" i="6" s="1"/>
  <c r="AE158" i="6" s="1"/>
  <c r="AF158" i="6" s="1"/>
  <c r="AG158" i="6" s="1"/>
  <c r="AH158" i="6" s="1"/>
  <c r="AI158" i="6" s="1"/>
  <c r="AJ158" i="6" s="1"/>
  <c r="AK158" i="6" s="1"/>
  <c r="AL158" i="6" s="1"/>
  <c r="AM158" i="6" s="1"/>
  <c r="AN158" i="6" s="1"/>
  <c r="AO158" i="6" s="1"/>
  <c r="AP158" i="6" s="1"/>
  <c r="AQ158" i="6" s="1"/>
  <c r="AR158" i="6" s="1"/>
  <c r="AS158" i="6" s="1"/>
  <c r="AT158" i="6" s="1"/>
  <c r="AU158" i="6" s="1"/>
  <c r="AV158" i="6" s="1"/>
  <c r="AW158" i="6" s="1"/>
  <c r="AX158" i="6" s="1"/>
  <c r="AY158" i="6" s="1"/>
  <c r="AZ158" i="6" s="1"/>
  <c r="BA158" i="6" s="1"/>
  <c r="BB158" i="6" s="1"/>
  <c r="BC158" i="6" s="1"/>
  <c r="BD158" i="6" s="1"/>
  <c r="BE158" i="6" s="1"/>
  <c r="BF158" i="6" s="1"/>
  <c r="BG158" i="6" s="1"/>
  <c r="BH158" i="6" s="1"/>
  <c r="BI158" i="6" s="1"/>
  <c r="BJ158" i="6" s="1"/>
  <c r="BK158" i="6" s="1"/>
  <c r="BL158" i="6" s="1"/>
  <c r="BM158" i="6" s="1"/>
  <c r="BN158" i="6" s="1"/>
  <c r="BO158" i="6" s="1"/>
  <c r="BP158" i="6" s="1"/>
  <c r="BQ158" i="6" s="1"/>
  <c r="BR158" i="6" s="1"/>
  <c r="BS158" i="6" s="1"/>
  <c r="BT158" i="6" s="1"/>
  <c r="BU158" i="6" s="1"/>
  <c r="BV158" i="6" s="1"/>
  <c r="BW158" i="6" s="1"/>
  <c r="BX158" i="6" s="1"/>
  <c r="BY158" i="6" s="1"/>
  <c r="BZ158" i="6" s="1"/>
  <c r="CA158" i="6" s="1"/>
  <c r="CB158" i="6" s="1"/>
  <c r="CC158" i="6" s="1"/>
  <c r="CD158" i="6" s="1"/>
  <c r="CE158" i="6" s="1"/>
  <c r="CF158" i="6" s="1"/>
  <c r="CG158" i="6" s="1"/>
  <c r="CH158" i="6" s="1"/>
  <c r="CI158" i="6" s="1"/>
  <c r="CJ158" i="6" s="1"/>
  <c r="CK158" i="6" s="1"/>
  <c r="CL158" i="6" s="1"/>
  <c r="CM158" i="6" s="1"/>
  <c r="CN158" i="6" s="1"/>
  <c r="CO158" i="6" s="1"/>
  <c r="CP158" i="6" s="1"/>
  <c r="CQ158" i="6" s="1"/>
  <c r="CR158" i="6" s="1"/>
  <c r="CS158" i="6" s="1"/>
  <c r="CT158" i="6" s="1"/>
  <c r="CU158" i="6" s="1"/>
  <c r="CV158" i="6" s="1"/>
  <c r="CW158" i="6" s="1"/>
  <c r="CX158" i="6" s="1"/>
  <c r="CY158" i="6" s="1"/>
  <c r="CZ158" i="6" s="1"/>
  <c r="DA158" i="6" s="1"/>
  <c r="DB158" i="6" s="1"/>
  <c r="DC158" i="6" s="1"/>
  <c r="DD158" i="6" s="1"/>
  <c r="DE158" i="6" s="1"/>
  <c r="DF158" i="6" s="1"/>
  <c r="DG158" i="6" s="1"/>
  <c r="DH158" i="6" s="1"/>
  <c r="DI158" i="6" s="1"/>
  <c r="DJ158" i="6" s="1"/>
  <c r="DK158" i="6" s="1"/>
  <c r="DL158" i="6" s="1"/>
  <c r="DM158" i="6" s="1"/>
  <c r="DN158" i="6" s="1"/>
  <c r="DO158" i="6" s="1"/>
  <c r="DP158" i="6" s="1"/>
  <c r="DQ158" i="6" s="1"/>
  <c r="DR158" i="6" s="1"/>
  <c r="DS158" i="6" s="1"/>
  <c r="DT158" i="6" s="1"/>
  <c r="DU158" i="6" s="1"/>
  <c r="DV158" i="6" s="1"/>
  <c r="DW158" i="6" s="1"/>
  <c r="DX158" i="6" s="1"/>
  <c r="DY158" i="6" s="1"/>
  <c r="DZ158" i="6" s="1"/>
  <c r="EA158" i="6" s="1"/>
  <c r="EB158" i="6" s="1"/>
  <c r="EC158" i="6" s="1"/>
  <c r="ED158" i="6" s="1"/>
  <c r="EE158" i="6" s="1"/>
  <c r="EF158" i="6" s="1"/>
  <c r="EG158" i="6" s="1"/>
  <c r="EH158" i="6" s="1"/>
  <c r="EI158" i="6" s="1"/>
  <c r="EJ158" i="6" s="1"/>
  <c r="EK158" i="6" s="1"/>
  <c r="EL158" i="6" s="1"/>
  <c r="EM158" i="6" s="1"/>
  <c r="EN158" i="6" s="1"/>
  <c r="EO158" i="6" s="1"/>
  <c r="EP158" i="6" s="1"/>
  <c r="EQ158" i="6" s="1"/>
  <c r="ER158" i="6" s="1"/>
  <c r="ES158" i="6" s="1"/>
  <c r="ET158" i="6" s="1"/>
  <c r="EU158" i="6" s="1"/>
  <c r="EV158" i="6" s="1"/>
  <c r="EW158" i="6" s="1"/>
  <c r="EX158" i="6" s="1"/>
  <c r="EY158" i="6" s="1"/>
  <c r="EZ158" i="6" s="1"/>
  <c r="FA158" i="6" s="1"/>
  <c r="FB158" i="6" s="1"/>
  <c r="FC158" i="6" s="1"/>
  <c r="FD158" i="6" s="1"/>
  <c r="FE158" i="6" s="1"/>
  <c r="FF158" i="6" s="1"/>
  <c r="FG158" i="6" s="1"/>
  <c r="FH158" i="6" s="1"/>
  <c r="FI158" i="6" s="1"/>
  <c r="FJ158" i="6" s="1"/>
  <c r="FK158" i="6" s="1"/>
  <c r="FL158" i="6" s="1"/>
  <c r="FM158" i="6" s="1"/>
  <c r="FN158" i="6" s="1"/>
  <c r="FO158" i="6" s="1"/>
  <c r="FP158" i="6" s="1"/>
  <c r="FQ158" i="6" s="1"/>
  <c r="FR158" i="6" s="1"/>
  <c r="FS158" i="6" s="1"/>
  <c r="FT158" i="6" s="1"/>
  <c r="FU158" i="6" s="1"/>
  <c r="FV158" i="6" s="1"/>
  <c r="FW158" i="6" s="1"/>
  <c r="FX158" i="6" s="1"/>
  <c r="FY158" i="6" s="1"/>
  <c r="FZ158" i="6" s="1"/>
  <c r="GA158" i="6" s="1"/>
  <c r="GB158" i="6" s="1"/>
  <c r="GC158" i="6" s="1"/>
  <c r="GD158" i="6" s="1"/>
  <c r="GE158" i="6" s="1"/>
  <c r="GF158" i="6" s="1"/>
  <c r="GG158" i="6" s="1"/>
  <c r="GH158" i="6" s="1"/>
  <c r="GI158" i="6" s="1"/>
  <c r="GJ158" i="6" s="1"/>
  <c r="GK158" i="6" s="1"/>
  <c r="GL158" i="6" s="1"/>
  <c r="GM158" i="6" s="1"/>
  <c r="GN158" i="6" s="1"/>
  <c r="GO158" i="6" s="1"/>
  <c r="GP158" i="6" s="1"/>
  <c r="GQ158" i="6" s="1"/>
  <c r="GR158" i="6" s="1"/>
  <c r="GS158" i="6" s="1"/>
  <c r="GT158" i="6" s="1"/>
  <c r="GU158" i="6" s="1"/>
  <c r="GV158" i="6" s="1"/>
  <c r="GW158" i="6" s="1"/>
  <c r="GX158" i="6" s="1"/>
  <c r="GY158" i="6" s="1"/>
  <c r="GZ158" i="6" s="1"/>
  <c r="HA158" i="6" s="1"/>
  <c r="HB158" i="6" s="1"/>
  <c r="HC158" i="6" s="1"/>
  <c r="HD158" i="6" s="1"/>
  <c r="HE158" i="6" s="1"/>
  <c r="HF158" i="6" s="1"/>
  <c r="HG158" i="6" s="1"/>
  <c r="HH158" i="6" s="1"/>
  <c r="HI158" i="6" s="1"/>
  <c r="HJ158" i="6" s="1"/>
  <c r="HK158" i="6" s="1"/>
  <c r="HL158" i="6" s="1"/>
  <c r="HM158" i="6" s="1"/>
  <c r="HN158" i="6" s="1"/>
  <c r="HO158" i="6" s="1"/>
  <c r="HP158" i="6" s="1"/>
  <c r="HQ158" i="6" s="1"/>
  <c r="HR158" i="6" s="1"/>
  <c r="HS158" i="6" s="1"/>
  <c r="HT158" i="6" s="1"/>
  <c r="HU158" i="6" s="1"/>
  <c r="HV158" i="6" s="1"/>
  <c r="HW158" i="6" s="1"/>
  <c r="HX158" i="6" s="1"/>
  <c r="HY158" i="6" s="1"/>
  <c r="HZ158" i="6" s="1"/>
  <c r="IA158" i="6" s="1"/>
  <c r="IB158" i="6" s="1"/>
  <c r="IC158" i="6" s="1"/>
  <c r="ID158" i="6" s="1"/>
  <c r="IE158" i="6" s="1"/>
  <c r="IF158" i="6" s="1"/>
  <c r="IG158" i="6" s="1"/>
  <c r="IH158" i="6" s="1"/>
  <c r="II158" i="6" s="1"/>
  <c r="IJ158" i="6" s="1"/>
  <c r="IK158" i="6" s="1"/>
  <c r="IL158" i="6" s="1"/>
  <c r="IM158" i="6" s="1"/>
  <c r="IN158" i="6" s="1"/>
  <c r="IO158" i="6" s="1"/>
  <c r="IP158" i="6" s="1"/>
  <c r="IQ158" i="6" s="1"/>
  <c r="IR158" i="6" s="1"/>
  <c r="IS158" i="6" s="1"/>
  <c r="IT158" i="6" s="1"/>
  <c r="IU158" i="6" s="1"/>
  <c r="IV158" i="6" s="1"/>
  <c r="IW158" i="6" s="1"/>
  <c r="IX158" i="6" s="1"/>
  <c r="IY158" i="6" s="1"/>
  <c r="IZ158" i="6" s="1"/>
  <c r="JA158" i="6" s="1"/>
  <c r="JB158" i="6" s="1"/>
  <c r="JC158" i="6" s="1"/>
  <c r="JD158" i="6" s="1"/>
  <c r="JE158" i="6" s="1"/>
  <c r="JF158" i="6" s="1"/>
  <c r="JG158" i="6" s="1"/>
  <c r="JH158" i="6" s="1"/>
  <c r="JI158" i="6" s="1"/>
  <c r="JJ158" i="6" s="1"/>
  <c r="JK158" i="6" s="1"/>
  <c r="JL158" i="6" s="1"/>
  <c r="JM158" i="6" s="1"/>
  <c r="JN158" i="6" s="1"/>
  <c r="JO158" i="6" s="1"/>
  <c r="JP158" i="6" s="1"/>
  <c r="JQ158" i="6" s="1"/>
  <c r="JR158" i="6" s="1"/>
  <c r="JS158" i="6" s="1"/>
  <c r="JT158" i="6" s="1"/>
  <c r="JU158" i="6" s="1"/>
  <c r="JV158" i="6" s="1"/>
  <c r="JW158" i="6" s="1"/>
  <c r="JX158" i="6" s="1"/>
  <c r="JY158" i="6" s="1"/>
  <c r="JZ158" i="6" s="1"/>
  <c r="KA158" i="6" s="1"/>
  <c r="KB158" i="6" s="1"/>
  <c r="KC158" i="6" s="1"/>
  <c r="KD158" i="6" s="1"/>
  <c r="KE158" i="6" s="1"/>
  <c r="KF158" i="6" s="1"/>
  <c r="KG158" i="6" s="1"/>
  <c r="KH158" i="6" s="1"/>
  <c r="KI158" i="6" s="1"/>
  <c r="KJ158" i="6" s="1"/>
  <c r="KK158" i="6" s="1"/>
  <c r="KL158" i="6" s="1"/>
  <c r="KM158" i="6" s="1"/>
  <c r="KN158" i="6" s="1"/>
  <c r="KO158" i="6" s="1"/>
  <c r="KP158" i="6" s="1"/>
  <c r="KQ158" i="6" s="1"/>
  <c r="KR158" i="6" s="1"/>
  <c r="KS158" i="6" s="1"/>
  <c r="KT158" i="6" s="1"/>
  <c r="KU158" i="6" s="1"/>
  <c r="KV158" i="6" s="1"/>
  <c r="V157" i="6"/>
  <c r="W157" i="6" s="1"/>
  <c r="X157" i="6" s="1"/>
  <c r="Y157" i="6" s="1"/>
  <c r="Z157" i="6" s="1"/>
  <c r="AA157" i="6" s="1"/>
  <c r="AB157" i="6" s="1"/>
  <c r="AC157" i="6" s="1"/>
  <c r="AD157" i="6" s="1"/>
  <c r="AE157" i="6" s="1"/>
  <c r="AF157" i="6" s="1"/>
  <c r="AG157" i="6" s="1"/>
  <c r="AH157" i="6" s="1"/>
  <c r="AI157" i="6" s="1"/>
  <c r="AJ157" i="6" s="1"/>
  <c r="AK157" i="6" s="1"/>
  <c r="AL157" i="6" s="1"/>
  <c r="AM157" i="6" s="1"/>
  <c r="AN157" i="6" s="1"/>
  <c r="AO157" i="6" s="1"/>
  <c r="AP157" i="6" s="1"/>
  <c r="AQ157" i="6" s="1"/>
  <c r="AR157" i="6" s="1"/>
  <c r="AS157" i="6" s="1"/>
  <c r="AT157" i="6" s="1"/>
  <c r="AU157" i="6" s="1"/>
  <c r="AV157" i="6" s="1"/>
  <c r="AW157" i="6" s="1"/>
  <c r="AX157" i="6" s="1"/>
  <c r="AY157" i="6" s="1"/>
  <c r="AZ157" i="6" s="1"/>
  <c r="BA157" i="6" s="1"/>
  <c r="BB157" i="6" s="1"/>
  <c r="BC157" i="6" s="1"/>
  <c r="BD157" i="6" s="1"/>
  <c r="BE157" i="6" s="1"/>
  <c r="BF157" i="6" s="1"/>
  <c r="BG157" i="6" s="1"/>
  <c r="BH157" i="6" s="1"/>
  <c r="BI157" i="6" s="1"/>
  <c r="BJ157" i="6" s="1"/>
  <c r="BK157" i="6" s="1"/>
  <c r="BL157" i="6" s="1"/>
  <c r="BM157" i="6" s="1"/>
  <c r="BN157" i="6" s="1"/>
  <c r="BO157" i="6" s="1"/>
  <c r="BP157" i="6" s="1"/>
  <c r="BQ157" i="6" s="1"/>
  <c r="BR157" i="6" s="1"/>
  <c r="BS157" i="6" s="1"/>
  <c r="BT157" i="6" s="1"/>
  <c r="BU157" i="6" s="1"/>
  <c r="BV157" i="6" s="1"/>
  <c r="BW157" i="6" s="1"/>
  <c r="BX157" i="6" s="1"/>
  <c r="BY157" i="6" s="1"/>
  <c r="BZ157" i="6" s="1"/>
  <c r="CA157" i="6" s="1"/>
  <c r="CB157" i="6" s="1"/>
  <c r="CC157" i="6" s="1"/>
  <c r="CD157" i="6" s="1"/>
  <c r="CE157" i="6" s="1"/>
  <c r="CF157" i="6" s="1"/>
  <c r="CG157" i="6" s="1"/>
  <c r="CH157" i="6" s="1"/>
  <c r="CI157" i="6" s="1"/>
  <c r="CJ157" i="6" s="1"/>
  <c r="CK157" i="6" s="1"/>
  <c r="CL157" i="6" s="1"/>
  <c r="CM157" i="6" s="1"/>
  <c r="CN157" i="6" s="1"/>
  <c r="CO157" i="6" s="1"/>
  <c r="CP157" i="6" s="1"/>
  <c r="CQ157" i="6" s="1"/>
  <c r="CR157" i="6" s="1"/>
  <c r="CS157" i="6" s="1"/>
  <c r="CT157" i="6" s="1"/>
  <c r="CU157" i="6" s="1"/>
  <c r="CV157" i="6" s="1"/>
  <c r="CW157" i="6" s="1"/>
  <c r="CX157" i="6" s="1"/>
  <c r="CY157" i="6" s="1"/>
  <c r="CZ157" i="6" s="1"/>
  <c r="DA157" i="6" s="1"/>
  <c r="DB157" i="6" s="1"/>
  <c r="DC157" i="6" s="1"/>
  <c r="DD157" i="6" s="1"/>
  <c r="DE157" i="6" s="1"/>
  <c r="DF157" i="6" s="1"/>
  <c r="DG157" i="6" s="1"/>
  <c r="DH157" i="6" s="1"/>
  <c r="DI157" i="6" s="1"/>
  <c r="DJ157" i="6" s="1"/>
  <c r="DK157" i="6" s="1"/>
  <c r="DL157" i="6" s="1"/>
  <c r="DM157" i="6" s="1"/>
  <c r="DN157" i="6" s="1"/>
  <c r="DO157" i="6" s="1"/>
  <c r="DP157" i="6" s="1"/>
  <c r="DQ157" i="6" s="1"/>
  <c r="DR157" i="6" s="1"/>
  <c r="DS157" i="6" s="1"/>
  <c r="DT157" i="6" s="1"/>
  <c r="DU157" i="6" s="1"/>
  <c r="DV157" i="6" s="1"/>
  <c r="DW157" i="6" s="1"/>
  <c r="DX157" i="6" s="1"/>
  <c r="DY157" i="6" s="1"/>
  <c r="DZ157" i="6" s="1"/>
  <c r="EA157" i="6" s="1"/>
  <c r="EB157" i="6" s="1"/>
  <c r="EC157" i="6" s="1"/>
  <c r="ED157" i="6" s="1"/>
  <c r="EE157" i="6" s="1"/>
  <c r="EF157" i="6" s="1"/>
  <c r="EG157" i="6" s="1"/>
  <c r="EH157" i="6" s="1"/>
  <c r="EI157" i="6" s="1"/>
  <c r="EJ157" i="6" s="1"/>
  <c r="EK157" i="6" s="1"/>
  <c r="EL157" i="6" s="1"/>
  <c r="EM157" i="6" s="1"/>
  <c r="EN157" i="6" s="1"/>
  <c r="EO157" i="6" s="1"/>
  <c r="EP157" i="6" s="1"/>
  <c r="EQ157" i="6" s="1"/>
  <c r="ER157" i="6" s="1"/>
  <c r="ES157" i="6" s="1"/>
  <c r="ET157" i="6" s="1"/>
  <c r="EU157" i="6" s="1"/>
  <c r="EV157" i="6" s="1"/>
  <c r="EW157" i="6" s="1"/>
  <c r="EX157" i="6" s="1"/>
  <c r="EY157" i="6" s="1"/>
  <c r="EZ157" i="6" s="1"/>
  <c r="FA157" i="6" s="1"/>
  <c r="FB157" i="6" s="1"/>
  <c r="FC157" i="6" s="1"/>
  <c r="FD157" i="6" s="1"/>
  <c r="FE157" i="6" s="1"/>
  <c r="FF157" i="6" s="1"/>
  <c r="FG157" i="6" s="1"/>
  <c r="FH157" i="6" s="1"/>
  <c r="FI157" i="6" s="1"/>
  <c r="FJ157" i="6" s="1"/>
  <c r="FK157" i="6" s="1"/>
  <c r="FL157" i="6" s="1"/>
  <c r="FM157" i="6" s="1"/>
  <c r="FN157" i="6" s="1"/>
  <c r="FO157" i="6" s="1"/>
  <c r="FP157" i="6" s="1"/>
  <c r="FQ157" i="6" s="1"/>
  <c r="FR157" i="6" s="1"/>
  <c r="FS157" i="6" s="1"/>
  <c r="FT157" i="6" s="1"/>
  <c r="FU157" i="6" s="1"/>
  <c r="FV157" i="6" s="1"/>
  <c r="FW157" i="6" s="1"/>
  <c r="FX157" i="6" s="1"/>
  <c r="FY157" i="6" s="1"/>
  <c r="FZ157" i="6" s="1"/>
  <c r="GA157" i="6" s="1"/>
  <c r="GB157" i="6" s="1"/>
  <c r="GC157" i="6" s="1"/>
  <c r="GD157" i="6" s="1"/>
  <c r="GE157" i="6" s="1"/>
  <c r="GF157" i="6" s="1"/>
  <c r="GG157" i="6" s="1"/>
  <c r="GH157" i="6" s="1"/>
  <c r="GI157" i="6" s="1"/>
  <c r="GJ157" i="6" s="1"/>
  <c r="GK157" i="6" s="1"/>
  <c r="GL157" i="6" s="1"/>
  <c r="GM157" i="6" s="1"/>
  <c r="GN157" i="6" s="1"/>
  <c r="GO157" i="6" s="1"/>
  <c r="GP157" i="6" s="1"/>
  <c r="GQ157" i="6" s="1"/>
  <c r="GR157" i="6" s="1"/>
  <c r="GS157" i="6" s="1"/>
  <c r="GT157" i="6" s="1"/>
  <c r="GU157" i="6" s="1"/>
  <c r="GV157" i="6" s="1"/>
  <c r="GW157" i="6" s="1"/>
  <c r="GX157" i="6" s="1"/>
  <c r="GY157" i="6" s="1"/>
  <c r="GZ157" i="6" s="1"/>
  <c r="HA157" i="6" s="1"/>
  <c r="HB157" i="6" s="1"/>
  <c r="HC157" i="6" s="1"/>
  <c r="HD157" i="6" s="1"/>
  <c r="HE157" i="6" s="1"/>
  <c r="HF157" i="6" s="1"/>
  <c r="HG157" i="6" s="1"/>
  <c r="HH157" i="6" s="1"/>
  <c r="HI157" i="6" s="1"/>
  <c r="HJ157" i="6" s="1"/>
  <c r="HK157" i="6" s="1"/>
  <c r="HL157" i="6" s="1"/>
  <c r="HM157" i="6" s="1"/>
  <c r="HN157" i="6" s="1"/>
  <c r="HO157" i="6" s="1"/>
  <c r="HP157" i="6" s="1"/>
  <c r="HQ157" i="6" s="1"/>
  <c r="HR157" i="6" s="1"/>
  <c r="HS157" i="6" s="1"/>
  <c r="HT157" i="6" s="1"/>
  <c r="HU157" i="6" s="1"/>
  <c r="HV157" i="6" s="1"/>
  <c r="HW157" i="6" s="1"/>
  <c r="HX157" i="6" s="1"/>
  <c r="HY157" i="6" s="1"/>
  <c r="HZ157" i="6" s="1"/>
  <c r="IA157" i="6" s="1"/>
  <c r="IB157" i="6" s="1"/>
  <c r="IC157" i="6" s="1"/>
  <c r="ID157" i="6" s="1"/>
  <c r="IE157" i="6" s="1"/>
  <c r="IF157" i="6" s="1"/>
  <c r="IG157" i="6" s="1"/>
  <c r="IH157" i="6" s="1"/>
  <c r="II157" i="6" s="1"/>
  <c r="IJ157" i="6" s="1"/>
  <c r="IK157" i="6" s="1"/>
  <c r="IL157" i="6" s="1"/>
  <c r="IM157" i="6" s="1"/>
  <c r="IN157" i="6" s="1"/>
  <c r="IO157" i="6" s="1"/>
  <c r="IP157" i="6" s="1"/>
  <c r="IQ157" i="6" s="1"/>
  <c r="IR157" i="6" s="1"/>
  <c r="IS157" i="6" s="1"/>
  <c r="IT157" i="6" s="1"/>
  <c r="IU157" i="6" s="1"/>
  <c r="IV157" i="6" s="1"/>
  <c r="IW157" i="6" s="1"/>
  <c r="IX157" i="6" s="1"/>
  <c r="IY157" i="6" s="1"/>
  <c r="IZ157" i="6" s="1"/>
  <c r="JA157" i="6" s="1"/>
  <c r="JB157" i="6" s="1"/>
  <c r="JC157" i="6" s="1"/>
  <c r="JD157" i="6" s="1"/>
  <c r="JE157" i="6" s="1"/>
  <c r="JF157" i="6" s="1"/>
  <c r="JG157" i="6" s="1"/>
  <c r="JH157" i="6" s="1"/>
  <c r="JI157" i="6" s="1"/>
  <c r="JJ157" i="6" s="1"/>
  <c r="JK157" i="6" s="1"/>
  <c r="JL157" i="6" s="1"/>
  <c r="JM157" i="6" s="1"/>
  <c r="JN157" i="6" s="1"/>
  <c r="JO157" i="6" s="1"/>
  <c r="JP157" i="6" s="1"/>
  <c r="JQ157" i="6" s="1"/>
  <c r="JR157" i="6" s="1"/>
  <c r="JS157" i="6" s="1"/>
  <c r="JT157" i="6" s="1"/>
  <c r="JU157" i="6" s="1"/>
  <c r="JV157" i="6" s="1"/>
  <c r="JW157" i="6" s="1"/>
  <c r="JX157" i="6" s="1"/>
  <c r="JY157" i="6" s="1"/>
  <c r="JZ157" i="6" s="1"/>
  <c r="KA157" i="6" s="1"/>
  <c r="KB157" i="6" s="1"/>
  <c r="KC157" i="6" s="1"/>
  <c r="KD157" i="6" s="1"/>
  <c r="KE157" i="6" s="1"/>
  <c r="KF157" i="6" s="1"/>
  <c r="KG157" i="6" s="1"/>
  <c r="KH157" i="6" s="1"/>
  <c r="KI157" i="6" s="1"/>
  <c r="KJ157" i="6" s="1"/>
  <c r="KK157" i="6" s="1"/>
  <c r="KL157" i="6" s="1"/>
  <c r="KM157" i="6" s="1"/>
  <c r="KN157" i="6" s="1"/>
  <c r="KO157" i="6" s="1"/>
  <c r="KP157" i="6" s="1"/>
  <c r="KQ157" i="6" s="1"/>
  <c r="KR157" i="6" s="1"/>
  <c r="KS157" i="6" s="1"/>
  <c r="KT157" i="6" s="1"/>
  <c r="KU157" i="6" s="1"/>
  <c r="KV157" i="6" s="1"/>
  <c r="V156" i="6"/>
  <c r="W156" i="6" s="1"/>
  <c r="X156" i="6" s="1"/>
  <c r="Y156" i="6" s="1"/>
  <c r="Z156" i="6" s="1"/>
  <c r="AA156" i="6" s="1"/>
  <c r="AB156" i="6" s="1"/>
  <c r="AC156" i="6" s="1"/>
  <c r="AD156" i="6" s="1"/>
  <c r="AE156" i="6" s="1"/>
  <c r="AF156" i="6" s="1"/>
  <c r="AG156" i="6" s="1"/>
  <c r="AH156" i="6" s="1"/>
  <c r="AI156" i="6" s="1"/>
  <c r="AJ156" i="6" s="1"/>
  <c r="AK156" i="6" s="1"/>
  <c r="AL156" i="6" s="1"/>
  <c r="AM156" i="6" s="1"/>
  <c r="AN156" i="6" s="1"/>
  <c r="AO156" i="6" s="1"/>
  <c r="AP156" i="6" s="1"/>
  <c r="AQ156" i="6" s="1"/>
  <c r="AR156" i="6" s="1"/>
  <c r="AS156" i="6" s="1"/>
  <c r="AT156" i="6" s="1"/>
  <c r="AU156" i="6" s="1"/>
  <c r="AV156" i="6" s="1"/>
  <c r="AW156" i="6" s="1"/>
  <c r="AX156" i="6" s="1"/>
  <c r="AY156" i="6" s="1"/>
  <c r="AZ156" i="6" s="1"/>
  <c r="BA156" i="6" s="1"/>
  <c r="BB156" i="6" s="1"/>
  <c r="BC156" i="6" s="1"/>
  <c r="BD156" i="6" s="1"/>
  <c r="BE156" i="6" s="1"/>
  <c r="BF156" i="6" s="1"/>
  <c r="BG156" i="6" s="1"/>
  <c r="BH156" i="6" s="1"/>
  <c r="BI156" i="6" s="1"/>
  <c r="BJ156" i="6" s="1"/>
  <c r="BK156" i="6" s="1"/>
  <c r="BL156" i="6" s="1"/>
  <c r="BM156" i="6" s="1"/>
  <c r="BN156" i="6" s="1"/>
  <c r="BO156" i="6" s="1"/>
  <c r="BP156" i="6" s="1"/>
  <c r="BQ156" i="6" s="1"/>
  <c r="BR156" i="6" s="1"/>
  <c r="BS156" i="6" s="1"/>
  <c r="BT156" i="6" s="1"/>
  <c r="BU156" i="6" s="1"/>
  <c r="BV156" i="6" s="1"/>
  <c r="BW156" i="6" s="1"/>
  <c r="BX156" i="6" s="1"/>
  <c r="BY156" i="6" s="1"/>
  <c r="BZ156" i="6" s="1"/>
  <c r="CA156" i="6" s="1"/>
  <c r="CB156" i="6" s="1"/>
  <c r="CC156" i="6" s="1"/>
  <c r="CD156" i="6" s="1"/>
  <c r="CE156" i="6" s="1"/>
  <c r="CF156" i="6" s="1"/>
  <c r="CG156" i="6" s="1"/>
  <c r="CH156" i="6" s="1"/>
  <c r="CI156" i="6" s="1"/>
  <c r="CJ156" i="6" s="1"/>
  <c r="CK156" i="6" s="1"/>
  <c r="CL156" i="6" s="1"/>
  <c r="CM156" i="6" s="1"/>
  <c r="CN156" i="6" s="1"/>
  <c r="CO156" i="6" s="1"/>
  <c r="CP156" i="6" s="1"/>
  <c r="CQ156" i="6" s="1"/>
  <c r="CR156" i="6" s="1"/>
  <c r="CS156" i="6" s="1"/>
  <c r="CT156" i="6" s="1"/>
  <c r="CU156" i="6" s="1"/>
  <c r="CV156" i="6" s="1"/>
  <c r="CW156" i="6" s="1"/>
  <c r="CX156" i="6" s="1"/>
  <c r="CY156" i="6" s="1"/>
  <c r="CZ156" i="6" s="1"/>
  <c r="DA156" i="6" s="1"/>
  <c r="DB156" i="6" s="1"/>
  <c r="DC156" i="6" s="1"/>
  <c r="DD156" i="6" s="1"/>
  <c r="DE156" i="6" s="1"/>
  <c r="DF156" i="6" s="1"/>
  <c r="DG156" i="6" s="1"/>
  <c r="DH156" i="6" s="1"/>
  <c r="DI156" i="6" s="1"/>
  <c r="DJ156" i="6" s="1"/>
  <c r="DK156" i="6" s="1"/>
  <c r="DL156" i="6" s="1"/>
  <c r="DM156" i="6" s="1"/>
  <c r="DN156" i="6" s="1"/>
  <c r="DO156" i="6" s="1"/>
  <c r="DP156" i="6" s="1"/>
  <c r="DQ156" i="6" s="1"/>
  <c r="DR156" i="6" s="1"/>
  <c r="DS156" i="6" s="1"/>
  <c r="DT156" i="6" s="1"/>
  <c r="DU156" i="6" s="1"/>
  <c r="DV156" i="6" s="1"/>
  <c r="DW156" i="6" s="1"/>
  <c r="DX156" i="6" s="1"/>
  <c r="DY156" i="6" s="1"/>
  <c r="DZ156" i="6" s="1"/>
  <c r="EA156" i="6" s="1"/>
  <c r="EB156" i="6" s="1"/>
  <c r="EC156" i="6" s="1"/>
  <c r="ED156" i="6" s="1"/>
  <c r="EE156" i="6" s="1"/>
  <c r="EF156" i="6" s="1"/>
  <c r="EG156" i="6" s="1"/>
  <c r="EH156" i="6" s="1"/>
  <c r="EI156" i="6" s="1"/>
  <c r="EJ156" i="6" s="1"/>
  <c r="EK156" i="6" s="1"/>
  <c r="EL156" i="6" s="1"/>
  <c r="EM156" i="6" s="1"/>
  <c r="EN156" i="6" s="1"/>
  <c r="EO156" i="6" s="1"/>
  <c r="EP156" i="6" s="1"/>
  <c r="EQ156" i="6" s="1"/>
  <c r="ER156" i="6" s="1"/>
  <c r="ES156" i="6" s="1"/>
  <c r="ET156" i="6" s="1"/>
  <c r="EU156" i="6" s="1"/>
  <c r="EV156" i="6" s="1"/>
  <c r="EW156" i="6" s="1"/>
  <c r="EX156" i="6" s="1"/>
  <c r="EY156" i="6" s="1"/>
  <c r="EZ156" i="6" s="1"/>
  <c r="FA156" i="6" s="1"/>
  <c r="FB156" i="6" s="1"/>
  <c r="FC156" i="6" s="1"/>
  <c r="FD156" i="6" s="1"/>
  <c r="FE156" i="6" s="1"/>
  <c r="FF156" i="6" s="1"/>
  <c r="FG156" i="6" s="1"/>
  <c r="FH156" i="6" s="1"/>
  <c r="FI156" i="6" s="1"/>
  <c r="FJ156" i="6" s="1"/>
  <c r="FK156" i="6" s="1"/>
  <c r="FL156" i="6" s="1"/>
  <c r="FM156" i="6" s="1"/>
  <c r="FN156" i="6" s="1"/>
  <c r="FO156" i="6" s="1"/>
  <c r="FP156" i="6" s="1"/>
  <c r="FQ156" i="6" s="1"/>
  <c r="FR156" i="6" s="1"/>
  <c r="FS156" i="6" s="1"/>
  <c r="FT156" i="6" s="1"/>
  <c r="FU156" i="6" s="1"/>
  <c r="FV156" i="6" s="1"/>
  <c r="FW156" i="6" s="1"/>
  <c r="FX156" i="6" s="1"/>
  <c r="FY156" i="6" s="1"/>
  <c r="FZ156" i="6" s="1"/>
  <c r="GA156" i="6" s="1"/>
  <c r="GB156" i="6" s="1"/>
  <c r="GC156" i="6" s="1"/>
  <c r="GD156" i="6" s="1"/>
  <c r="GE156" i="6" s="1"/>
  <c r="GF156" i="6" s="1"/>
  <c r="GG156" i="6" s="1"/>
  <c r="GH156" i="6" s="1"/>
  <c r="GI156" i="6" s="1"/>
  <c r="GJ156" i="6" s="1"/>
  <c r="GK156" i="6" s="1"/>
  <c r="GL156" i="6" s="1"/>
  <c r="GM156" i="6" s="1"/>
  <c r="GN156" i="6" s="1"/>
  <c r="GO156" i="6" s="1"/>
  <c r="GP156" i="6" s="1"/>
  <c r="GQ156" i="6" s="1"/>
  <c r="GR156" i="6" s="1"/>
  <c r="GS156" i="6" s="1"/>
  <c r="GT156" i="6" s="1"/>
  <c r="GU156" i="6" s="1"/>
  <c r="GV156" i="6" s="1"/>
  <c r="GW156" i="6" s="1"/>
  <c r="GX156" i="6" s="1"/>
  <c r="GY156" i="6" s="1"/>
  <c r="GZ156" i="6" s="1"/>
  <c r="HA156" i="6" s="1"/>
  <c r="HB156" i="6" s="1"/>
  <c r="HC156" i="6" s="1"/>
  <c r="HD156" i="6" s="1"/>
  <c r="HE156" i="6" s="1"/>
  <c r="HF156" i="6" s="1"/>
  <c r="HG156" i="6" s="1"/>
  <c r="HH156" i="6" s="1"/>
  <c r="HI156" i="6" s="1"/>
  <c r="HJ156" i="6" s="1"/>
  <c r="HK156" i="6" s="1"/>
  <c r="HL156" i="6" s="1"/>
  <c r="HM156" i="6" s="1"/>
  <c r="HN156" i="6" s="1"/>
  <c r="HO156" i="6" s="1"/>
  <c r="HP156" i="6" s="1"/>
  <c r="HQ156" i="6" s="1"/>
  <c r="HR156" i="6" s="1"/>
  <c r="HS156" i="6" s="1"/>
  <c r="HT156" i="6" s="1"/>
  <c r="HU156" i="6" s="1"/>
  <c r="HV156" i="6" s="1"/>
  <c r="HW156" i="6" s="1"/>
  <c r="HX156" i="6" s="1"/>
  <c r="HY156" i="6" s="1"/>
  <c r="HZ156" i="6" s="1"/>
  <c r="IA156" i="6" s="1"/>
  <c r="IB156" i="6" s="1"/>
  <c r="IC156" i="6" s="1"/>
  <c r="ID156" i="6" s="1"/>
  <c r="IE156" i="6" s="1"/>
  <c r="IF156" i="6" s="1"/>
  <c r="IG156" i="6" s="1"/>
  <c r="IH156" i="6" s="1"/>
  <c r="II156" i="6" s="1"/>
  <c r="IJ156" i="6" s="1"/>
  <c r="IK156" i="6" s="1"/>
  <c r="IL156" i="6" s="1"/>
  <c r="IM156" i="6" s="1"/>
  <c r="IN156" i="6" s="1"/>
  <c r="IO156" i="6" s="1"/>
  <c r="IP156" i="6" s="1"/>
  <c r="IQ156" i="6" s="1"/>
  <c r="IR156" i="6" s="1"/>
  <c r="IS156" i="6" s="1"/>
  <c r="IT156" i="6" s="1"/>
  <c r="IU156" i="6" s="1"/>
  <c r="IV156" i="6" s="1"/>
  <c r="IW156" i="6" s="1"/>
  <c r="IX156" i="6" s="1"/>
  <c r="IY156" i="6" s="1"/>
  <c r="IZ156" i="6" s="1"/>
  <c r="JA156" i="6" s="1"/>
  <c r="JB156" i="6" s="1"/>
  <c r="JC156" i="6" s="1"/>
  <c r="JD156" i="6" s="1"/>
  <c r="JE156" i="6" s="1"/>
  <c r="JF156" i="6" s="1"/>
  <c r="JG156" i="6" s="1"/>
  <c r="JH156" i="6" s="1"/>
  <c r="JI156" i="6" s="1"/>
  <c r="JJ156" i="6" s="1"/>
  <c r="JK156" i="6" s="1"/>
  <c r="JL156" i="6" s="1"/>
  <c r="JM156" i="6" s="1"/>
  <c r="JN156" i="6" s="1"/>
  <c r="JO156" i="6" s="1"/>
  <c r="JP156" i="6" s="1"/>
  <c r="JQ156" i="6" s="1"/>
  <c r="JR156" i="6" s="1"/>
  <c r="JS156" i="6" s="1"/>
  <c r="JT156" i="6" s="1"/>
  <c r="JU156" i="6" s="1"/>
  <c r="JV156" i="6" s="1"/>
  <c r="JW156" i="6" s="1"/>
  <c r="JX156" i="6" s="1"/>
  <c r="JY156" i="6" s="1"/>
  <c r="JZ156" i="6" s="1"/>
  <c r="KA156" i="6" s="1"/>
  <c r="KB156" i="6" s="1"/>
  <c r="KC156" i="6" s="1"/>
  <c r="KD156" i="6" s="1"/>
  <c r="KE156" i="6" s="1"/>
  <c r="KF156" i="6" s="1"/>
  <c r="KG156" i="6" s="1"/>
  <c r="KH156" i="6" s="1"/>
  <c r="KI156" i="6" s="1"/>
  <c r="KJ156" i="6" s="1"/>
  <c r="KK156" i="6" s="1"/>
  <c r="KL156" i="6" s="1"/>
  <c r="KM156" i="6" s="1"/>
  <c r="KN156" i="6" s="1"/>
  <c r="KO156" i="6" s="1"/>
  <c r="KP156" i="6" s="1"/>
  <c r="KQ156" i="6" s="1"/>
  <c r="KR156" i="6" s="1"/>
  <c r="KS156" i="6" s="1"/>
  <c r="KT156" i="6" s="1"/>
  <c r="KU156" i="6" s="1"/>
  <c r="KV156" i="6" s="1"/>
  <c r="E147" i="6"/>
  <c r="F50" i="7"/>
  <c r="E143" i="6"/>
  <c r="E148" i="5"/>
  <c r="E134" i="6"/>
  <c r="E132" i="6"/>
  <c r="V120" i="6"/>
  <c r="W120" i="6" s="1"/>
  <c r="X120" i="6" s="1"/>
  <c r="Y120" i="6" s="1"/>
  <c r="Z120" i="6" s="1"/>
  <c r="AA120" i="6" s="1"/>
  <c r="AB120" i="6" s="1"/>
  <c r="AC120" i="6" s="1"/>
  <c r="AD120" i="6" s="1"/>
  <c r="AE120" i="6" s="1"/>
  <c r="AF120" i="6" s="1"/>
  <c r="AG120" i="6" s="1"/>
  <c r="AH120" i="6" s="1"/>
  <c r="AI120" i="6" s="1"/>
  <c r="AJ120" i="6" s="1"/>
  <c r="AK120" i="6" s="1"/>
  <c r="AL120" i="6" s="1"/>
  <c r="AM120" i="6" s="1"/>
  <c r="AN120" i="6" s="1"/>
  <c r="AO120" i="6" s="1"/>
  <c r="AP120" i="6" s="1"/>
  <c r="AQ120" i="6" s="1"/>
  <c r="AR120" i="6" s="1"/>
  <c r="AS120" i="6" s="1"/>
  <c r="AT120" i="6" s="1"/>
  <c r="AU120" i="6" s="1"/>
  <c r="AV120" i="6" s="1"/>
  <c r="AW120" i="6" s="1"/>
  <c r="AX120" i="6" s="1"/>
  <c r="AY120" i="6" s="1"/>
  <c r="AZ120" i="6" s="1"/>
  <c r="BA120" i="6" s="1"/>
  <c r="BB120" i="6" s="1"/>
  <c r="BC120" i="6" s="1"/>
  <c r="BD120" i="6" s="1"/>
  <c r="BE120" i="6" s="1"/>
  <c r="BF120" i="6" s="1"/>
  <c r="BG120" i="6" s="1"/>
  <c r="BH120" i="6" s="1"/>
  <c r="BI120" i="6" s="1"/>
  <c r="BJ120" i="6" s="1"/>
  <c r="BK120" i="6" s="1"/>
  <c r="BL120" i="6" s="1"/>
  <c r="BM120" i="6" s="1"/>
  <c r="BN120" i="6" s="1"/>
  <c r="BO120" i="6" s="1"/>
  <c r="BP120" i="6" s="1"/>
  <c r="BQ120" i="6" s="1"/>
  <c r="BR120" i="6" s="1"/>
  <c r="BS120" i="6" s="1"/>
  <c r="BT120" i="6" s="1"/>
  <c r="BU120" i="6" s="1"/>
  <c r="BV120" i="6" s="1"/>
  <c r="BW120" i="6" s="1"/>
  <c r="BX120" i="6" s="1"/>
  <c r="BY120" i="6" s="1"/>
  <c r="BZ120" i="6" s="1"/>
  <c r="CA120" i="6" s="1"/>
  <c r="CB120" i="6" s="1"/>
  <c r="CC120" i="6" s="1"/>
  <c r="CD120" i="6" s="1"/>
  <c r="CE120" i="6" s="1"/>
  <c r="CF120" i="6" s="1"/>
  <c r="CG120" i="6" s="1"/>
  <c r="CH120" i="6" s="1"/>
  <c r="CI120" i="6" s="1"/>
  <c r="CJ120" i="6" s="1"/>
  <c r="CK120" i="6" s="1"/>
  <c r="CL120" i="6" s="1"/>
  <c r="CM120" i="6" s="1"/>
  <c r="CN120" i="6" s="1"/>
  <c r="CO120" i="6" s="1"/>
  <c r="CP120" i="6" s="1"/>
  <c r="CQ120" i="6" s="1"/>
  <c r="CR120" i="6" s="1"/>
  <c r="CS120" i="6" s="1"/>
  <c r="CT120" i="6" s="1"/>
  <c r="CU120" i="6" s="1"/>
  <c r="CV120" i="6" s="1"/>
  <c r="CW120" i="6" s="1"/>
  <c r="CX120" i="6" s="1"/>
  <c r="CY120" i="6" s="1"/>
  <c r="CZ120" i="6" s="1"/>
  <c r="DA120" i="6" s="1"/>
  <c r="DB120" i="6" s="1"/>
  <c r="DC120" i="6" s="1"/>
  <c r="DD120" i="6" s="1"/>
  <c r="DE120" i="6" s="1"/>
  <c r="DF120" i="6" s="1"/>
  <c r="DG120" i="6" s="1"/>
  <c r="DH120" i="6" s="1"/>
  <c r="DI120" i="6" s="1"/>
  <c r="DJ120" i="6" s="1"/>
  <c r="DK120" i="6" s="1"/>
  <c r="DL120" i="6" s="1"/>
  <c r="DM120" i="6" s="1"/>
  <c r="DN120" i="6" s="1"/>
  <c r="DO120" i="6" s="1"/>
  <c r="DP120" i="6" s="1"/>
  <c r="DQ120" i="6" s="1"/>
  <c r="DR120" i="6" s="1"/>
  <c r="DS120" i="6" s="1"/>
  <c r="DT120" i="6" s="1"/>
  <c r="DU120" i="6" s="1"/>
  <c r="DV120" i="6" s="1"/>
  <c r="DW120" i="6" s="1"/>
  <c r="DX120" i="6" s="1"/>
  <c r="DY120" i="6" s="1"/>
  <c r="DZ120" i="6" s="1"/>
  <c r="EA120" i="6" s="1"/>
  <c r="EB120" i="6" s="1"/>
  <c r="EC120" i="6" s="1"/>
  <c r="ED120" i="6" s="1"/>
  <c r="EE120" i="6" s="1"/>
  <c r="EF120" i="6" s="1"/>
  <c r="EG120" i="6" s="1"/>
  <c r="EH120" i="6" s="1"/>
  <c r="EI120" i="6" s="1"/>
  <c r="EJ120" i="6" s="1"/>
  <c r="EK120" i="6" s="1"/>
  <c r="EL120" i="6" s="1"/>
  <c r="EM120" i="6" s="1"/>
  <c r="EN120" i="6" s="1"/>
  <c r="EO120" i="6" s="1"/>
  <c r="EP120" i="6" s="1"/>
  <c r="EQ120" i="6" s="1"/>
  <c r="ER120" i="6" s="1"/>
  <c r="ES120" i="6" s="1"/>
  <c r="ET120" i="6" s="1"/>
  <c r="EU120" i="6" s="1"/>
  <c r="EV120" i="6" s="1"/>
  <c r="EW120" i="6" s="1"/>
  <c r="EX120" i="6" s="1"/>
  <c r="EY120" i="6" s="1"/>
  <c r="EZ120" i="6" s="1"/>
  <c r="FA120" i="6" s="1"/>
  <c r="FB120" i="6" s="1"/>
  <c r="FC120" i="6" s="1"/>
  <c r="FD120" i="6" s="1"/>
  <c r="FE120" i="6" s="1"/>
  <c r="FF120" i="6" s="1"/>
  <c r="FG120" i="6" s="1"/>
  <c r="FH120" i="6" s="1"/>
  <c r="FI120" i="6" s="1"/>
  <c r="FJ120" i="6" s="1"/>
  <c r="FK120" i="6" s="1"/>
  <c r="FL120" i="6" s="1"/>
  <c r="FM120" i="6" s="1"/>
  <c r="FN120" i="6" s="1"/>
  <c r="FO120" i="6" s="1"/>
  <c r="FP120" i="6" s="1"/>
  <c r="FQ120" i="6" s="1"/>
  <c r="FR120" i="6" s="1"/>
  <c r="FS120" i="6" s="1"/>
  <c r="FT120" i="6" s="1"/>
  <c r="FU120" i="6" s="1"/>
  <c r="FV120" i="6" s="1"/>
  <c r="FW120" i="6" s="1"/>
  <c r="FX120" i="6" s="1"/>
  <c r="FY120" i="6" s="1"/>
  <c r="FZ120" i="6" s="1"/>
  <c r="GA120" i="6" s="1"/>
  <c r="GB120" i="6" s="1"/>
  <c r="GC120" i="6" s="1"/>
  <c r="GD120" i="6" s="1"/>
  <c r="GE120" i="6" s="1"/>
  <c r="GF120" i="6" s="1"/>
  <c r="GG120" i="6" s="1"/>
  <c r="GH120" i="6" s="1"/>
  <c r="GI120" i="6" s="1"/>
  <c r="GJ120" i="6" s="1"/>
  <c r="GK120" i="6" s="1"/>
  <c r="GL120" i="6" s="1"/>
  <c r="GM120" i="6" s="1"/>
  <c r="GN120" i="6" s="1"/>
  <c r="GO120" i="6" s="1"/>
  <c r="GP120" i="6" s="1"/>
  <c r="GQ120" i="6" s="1"/>
  <c r="GR120" i="6" s="1"/>
  <c r="GS120" i="6" s="1"/>
  <c r="GT120" i="6" s="1"/>
  <c r="GU120" i="6" s="1"/>
  <c r="GV120" i="6" s="1"/>
  <c r="GW120" i="6" s="1"/>
  <c r="GX120" i="6" s="1"/>
  <c r="GY120" i="6" s="1"/>
  <c r="GZ120" i="6" s="1"/>
  <c r="HA120" i="6" s="1"/>
  <c r="HB120" i="6" s="1"/>
  <c r="HC120" i="6" s="1"/>
  <c r="HD120" i="6" s="1"/>
  <c r="HE120" i="6" s="1"/>
  <c r="HF120" i="6" s="1"/>
  <c r="HG120" i="6" s="1"/>
  <c r="HH120" i="6" s="1"/>
  <c r="HI120" i="6" s="1"/>
  <c r="HJ120" i="6" s="1"/>
  <c r="HK120" i="6" s="1"/>
  <c r="HL120" i="6" s="1"/>
  <c r="HM120" i="6" s="1"/>
  <c r="HN120" i="6" s="1"/>
  <c r="HO120" i="6" s="1"/>
  <c r="HP120" i="6" s="1"/>
  <c r="HQ120" i="6" s="1"/>
  <c r="HR120" i="6" s="1"/>
  <c r="HS120" i="6" s="1"/>
  <c r="HT120" i="6" s="1"/>
  <c r="HU120" i="6" s="1"/>
  <c r="HV120" i="6" s="1"/>
  <c r="HW120" i="6" s="1"/>
  <c r="HX120" i="6" s="1"/>
  <c r="HY120" i="6" s="1"/>
  <c r="HZ120" i="6" s="1"/>
  <c r="IA120" i="6" s="1"/>
  <c r="IB120" i="6" s="1"/>
  <c r="IC120" i="6" s="1"/>
  <c r="ID120" i="6" s="1"/>
  <c r="IE120" i="6" s="1"/>
  <c r="IF120" i="6" s="1"/>
  <c r="IG120" i="6" s="1"/>
  <c r="IH120" i="6" s="1"/>
  <c r="II120" i="6" s="1"/>
  <c r="IJ120" i="6" s="1"/>
  <c r="IK120" i="6" s="1"/>
  <c r="IL120" i="6" s="1"/>
  <c r="IM120" i="6" s="1"/>
  <c r="IN120" i="6" s="1"/>
  <c r="IO120" i="6" s="1"/>
  <c r="IP120" i="6" s="1"/>
  <c r="IQ120" i="6" s="1"/>
  <c r="IR120" i="6" s="1"/>
  <c r="IS120" i="6" s="1"/>
  <c r="IT120" i="6" s="1"/>
  <c r="IU120" i="6" s="1"/>
  <c r="IV120" i="6" s="1"/>
  <c r="IW120" i="6" s="1"/>
  <c r="IX120" i="6" s="1"/>
  <c r="IY120" i="6" s="1"/>
  <c r="IZ120" i="6" s="1"/>
  <c r="JA120" i="6" s="1"/>
  <c r="JB120" i="6" s="1"/>
  <c r="JC120" i="6" s="1"/>
  <c r="JD120" i="6" s="1"/>
  <c r="JE120" i="6" s="1"/>
  <c r="JF120" i="6" s="1"/>
  <c r="JG120" i="6" s="1"/>
  <c r="JH120" i="6" s="1"/>
  <c r="JI120" i="6" s="1"/>
  <c r="JJ120" i="6" s="1"/>
  <c r="JK120" i="6" s="1"/>
  <c r="JL120" i="6" s="1"/>
  <c r="JM120" i="6" s="1"/>
  <c r="JN120" i="6" s="1"/>
  <c r="JO120" i="6" s="1"/>
  <c r="JP120" i="6" s="1"/>
  <c r="JQ120" i="6" s="1"/>
  <c r="JR120" i="6" s="1"/>
  <c r="JS120" i="6" s="1"/>
  <c r="JT120" i="6" s="1"/>
  <c r="JU120" i="6" s="1"/>
  <c r="JV120" i="6" s="1"/>
  <c r="JW120" i="6" s="1"/>
  <c r="JX120" i="6" s="1"/>
  <c r="JY120" i="6" s="1"/>
  <c r="JZ120" i="6" s="1"/>
  <c r="KA120" i="6" s="1"/>
  <c r="KB120" i="6" s="1"/>
  <c r="KC120" i="6" s="1"/>
  <c r="KD120" i="6" s="1"/>
  <c r="KE120" i="6" s="1"/>
  <c r="KF120" i="6" s="1"/>
  <c r="KG120" i="6" s="1"/>
  <c r="KH120" i="6" s="1"/>
  <c r="KI120" i="6" s="1"/>
  <c r="KJ120" i="6" s="1"/>
  <c r="KK120" i="6" s="1"/>
  <c r="KL120" i="6" s="1"/>
  <c r="KM120" i="6" s="1"/>
  <c r="KN120" i="6" s="1"/>
  <c r="KO120" i="6" s="1"/>
  <c r="KP120" i="6" s="1"/>
  <c r="KQ120" i="6" s="1"/>
  <c r="KR120" i="6" s="1"/>
  <c r="KS120" i="6" s="1"/>
  <c r="KT120" i="6" s="1"/>
  <c r="KU120" i="6" s="1"/>
  <c r="KV120" i="6" s="1"/>
  <c r="E119" i="6"/>
  <c r="V128" i="6"/>
  <c r="W128" i="6" s="1"/>
  <c r="X128" i="6" s="1"/>
  <c r="Y128" i="6" s="1"/>
  <c r="Z128" i="6" s="1"/>
  <c r="AA128" i="6" s="1"/>
  <c r="AB128" i="6" s="1"/>
  <c r="AC128" i="6" s="1"/>
  <c r="AD128" i="6" s="1"/>
  <c r="AE128" i="6" s="1"/>
  <c r="AF128" i="6" s="1"/>
  <c r="AG128" i="6" s="1"/>
  <c r="AH128" i="6" s="1"/>
  <c r="AI128" i="6" s="1"/>
  <c r="AJ128" i="6" s="1"/>
  <c r="AK128" i="6" s="1"/>
  <c r="AL128" i="6" s="1"/>
  <c r="AM128" i="6" s="1"/>
  <c r="AN128" i="6" s="1"/>
  <c r="AO128" i="6" s="1"/>
  <c r="AP128" i="6" s="1"/>
  <c r="AQ128" i="6" s="1"/>
  <c r="AR128" i="6" s="1"/>
  <c r="AS128" i="6" s="1"/>
  <c r="AT128" i="6" s="1"/>
  <c r="AU128" i="6" s="1"/>
  <c r="AV128" i="6" s="1"/>
  <c r="AW128" i="6" s="1"/>
  <c r="AX128" i="6" s="1"/>
  <c r="AY128" i="6" s="1"/>
  <c r="AZ128" i="6" s="1"/>
  <c r="BA128" i="6" s="1"/>
  <c r="BB128" i="6" s="1"/>
  <c r="BC128" i="6" s="1"/>
  <c r="BD128" i="6" s="1"/>
  <c r="BE128" i="6" s="1"/>
  <c r="BF128" i="6" s="1"/>
  <c r="BG128" i="6" s="1"/>
  <c r="BH128" i="6" s="1"/>
  <c r="BI128" i="6" s="1"/>
  <c r="BJ128" i="6" s="1"/>
  <c r="BK128" i="6" s="1"/>
  <c r="BL128" i="6" s="1"/>
  <c r="BM128" i="6" s="1"/>
  <c r="BN128" i="6" s="1"/>
  <c r="BO128" i="6" s="1"/>
  <c r="BP128" i="6" s="1"/>
  <c r="BQ128" i="6" s="1"/>
  <c r="BR128" i="6" s="1"/>
  <c r="BS128" i="6" s="1"/>
  <c r="BT128" i="6" s="1"/>
  <c r="BU128" i="6" s="1"/>
  <c r="BV128" i="6" s="1"/>
  <c r="BW128" i="6" s="1"/>
  <c r="BX128" i="6" s="1"/>
  <c r="BY128" i="6" s="1"/>
  <c r="BZ128" i="6" s="1"/>
  <c r="CA128" i="6" s="1"/>
  <c r="CB128" i="6" s="1"/>
  <c r="CC128" i="6" s="1"/>
  <c r="CD128" i="6" s="1"/>
  <c r="CE128" i="6" s="1"/>
  <c r="CF128" i="6" s="1"/>
  <c r="CG128" i="6" s="1"/>
  <c r="CH128" i="6" s="1"/>
  <c r="CI128" i="6" s="1"/>
  <c r="CJ128" i="6" s="1"/>
  <c r="CK128" i="6" s="1"/>
  <c r="CL128" i="6" s="1"/>
  <c r="CM128" i="6" s="1"/>
  <c r="CN128" i="6" s="1"/>
  <c r="CO128" i="6" s="1"/>
  <c r="CP128" i="6" s="1"/>
  <c r="CQ128" i="6" s="1"/>
  <c r="CR128" i="6" s="1"/>
  <c r="CS128" i="6" s="1"/>
  <c r="CT128" i="6" s="1"/>
  <c r="CU128" i="6" s="1"/>
  <c r="CV128" i="6" s="1"/>
  <c r="CW128" i="6" s="1"/>
  <c r="CX128" i="6" s="1"/>
  <c r="CY128" i="6" s="1"/>
  <c r="CZ128" i="6" s="1"/>
  <c r="DA128" i="6" s="1"/>
  <c r="DB128" i="6" s="1"/>
  <c r="DC128" i="6" s="1"/>
  <c r="DD128" i="6" s="1"/>
  <c r="DE128" i="6" s="1"/>
  <c r="DF128" i="6" s="1"/>
  <c r="DG128" i="6" s="1"/>
  <c r="DH128" i="6" s="1"/>
  <c r="DI128" i="6" s="1"/>
  <c r="DJ128" i="6" s="1"/>
  <c r="DK128" i="6" s="1"/>
  <c r="DL128" i="6" s="1"/>
  <c r="DM128" i="6" s="1"/>
  <c r="DN128" i="6" s="1"/>
  <c r="DO128" i="6" s="1"/>
  <c r="DP128" i="6" s="1"/>
  <c r="DQ128" i="6" s="1"/>
  <c r="DR128" i="6" s="1"/>
  <c r="DS128" i="6" s="1"/>
  <c r="DT128" i="6" s="1"/>
  <c r="DU128" i="6" s="1"/>
  <c r="DV128" i="6" s="1"/>
  <c r="DW128" i="6" s="1"/>
  <c r="DX128" i="6" s="1"/>
  <c r="DY128" i="6" s="1"/>
  <c r="DZ128" i="6" s="1"/>
  <c r="EA128" i="6" s="1"/>
  <c r="EB128" i="6" s="1"/>
  <c r="EC128" i="6" s="1"/>
  <c r="ED128" i="6" s="1"/>
  <c r="EE128" i="6" s="1"/>
  <c r="EF128" i="6" s="1"/>
  <c r="EG128" i="6" s="1"/>
  <c r="EH128" i="6" s="1"/>
  <c r="EI128" i="6" s="1"/>
  <c r="EJ128" i="6" s="1"/>
  <c r="EK128" i="6" s="1"/>
  <c r="EL128" i="6" s="1"/>
  <c r="EM128" i="6" s="1"/>
  <c r="EN128" i="6" s="1"/>
  <c r="EO128" i="6" s="1"/>
  <c r="EP128" i="6" s="1"/>
  <c r="EQ128" i="6" s="1"/>
  <c r="ER128" i="6" s="1"/>
  <c r="ES128" i="6" s="1"/>
  <c r="ET128" i="6" s="1"/>
  <c r="EU128" i="6" s="1"/>
  <c r="EV128" i="6" s="1"/>
  <c r="EW128" i="6" s="1"/>
  <c r="EX128" i="6" s="1"/>
  <c r="EY128" i="6" s="1"/>
  <c r="EZ128" i="6" s="1"/>
  <c r="FA128" i="6" s="1"/>
  <c r="FB128" i="6" s="1"/>
  <c r="FC128" i="6" s="1"/>
  <c r="FD128" i="6" s="1"/>
  <c r="FE128" i="6" s="1"/>
  <c r="FF128" i="6" s="1"/>
  <c r="FG128" i="6" s="1"/>
  <c r="FH128" i="6" s="1"/>
  <c r="FI128" i="6" s="1"/>
  <c r="FJ128" i="6" s="1"/>
  <c r="FK128" i="6" s="1"/>
  <c r="FL128" i="6" s="1"/>
  <c r="FM128" i="6" s="1"/>
  <c r="FN128" i="6" s="1"/>
  <c r="FO128" i="6" s="1"/>
  <c r="FP128" i="6" s="1"/>
  <c r="FQ128" i="6" s="1"/>
  <c r="FR128" i="6" s="1"/>
  <c r="FS128" i="6" s="1"/>
  <c r="FT128" i="6" s="1"/>
  <c r="FU128" i="6" s="1"/>
  <c r="FV128" i="6" s="1"/>
  <c r="FW128" i="6" s="1"/>
  <c r="FX128" i="6" s="1"/>
  <c r="FY128" i="6" s="1"/>
  <c r="FZ128" i="6" s="1"/>
  <c r="GA128" i="6" s="1"/>
  <c r="GB128" i="6" s="1"/>
  <c r="GC128" i="6" s="1"/>
  <c r="GD128" i="6" s="1"/>
  <c r="GE128" i="6" s="1"/>
  <c r="GF128" i="6" s="1"/>
  <c r="GG128" i="6" s="1"/>
  <c r="GH128" i="6" s="1"/>
  <c r="GI128" i="6" s="1"/>
  <c r="GJ128" i="6" s="1"/>
  <c r="GK128" i="6" s="1"/>
  <c r="GL128" i="6" s="1"/>
  <c r="GM128" i="6" s="1"/>
  <c r="GN128" i="6" s="1"/>
  <c r="GO128" i="6" s="1"/>
  <c r="GP128" i="6" s="1"/>
  <c r="GQ128" i="6" s="1"/>
  <c r="GR128" i="6" s="1"/>
  <c r="GS128" i="6" s="1"/>
  <c r="GT128" i="6" s="1"/>
  <c r="GU128" i="6" s="1"/>
  <c r="GV128" i="6" s="1"/>
  <c r="GW128" i="6" s="1"/>
  <c r="GX128" i="6" s="1"/>
  <c r="GY128" i="6" s="1"/>
  <c r="GZ128" i="6" s="1"/>
  <c r="HA128" i="6" s="1"/>
  <c r="HB128" i="6" s="1"/>
  <c r="HC128" i="6" s="1"/>
  <c r="HD128" i="6" s="1"/>
  <c r="HE128" i="6" s="1"/>
  <c r="HF128" i="6" s="1"/>
  <c r="HG128" i="6" s="1"/>
  <c r="HH128" i="6" s="1"/>
  <c r="HI128" i="6" s="1"/>
  <c r="HJ128" i="6" s="1"/>
  <c r="HK128" i="6" s="1"/>
  <c r="HL128" i="6" s="1"/>
  <c r="HM128" i="6" s="1"/>
  <c r="HN128" i="6" s="1"/>
  <c r="HO128" i="6" s="1"/>
  <c r="HP128" i="6" s="1"/>
  <c r="HQ128" i="6" s="1"/>
  <c r="HR128" i="6" s="1"/>
  <c r="HS128" i="6" s="1"/>
  <c r="HT128" i="6" s="1"/>
  <c r="HU128" i="6" s="1"/>
  <c r="HV128" i="6" s="1"/>
  <c r="HW128" i="6" s="1"/>
  <c r="HX128" i="6" s="1"/>
  <c r="HY128" i="6" s="1"/>
  <c r="HZ128" i="6" s="1"/>
  <c r="IA128" i="6" s="1"/>
  <c r="IB128" i="6" s="1"/>
  <c r="IC128" i="6" s="1"/>
  <c r="ID128" i="6" s="1"/>
  <c r="IE128" i="6" s="1"/>
  <c r="IF128" i="6" s="1"/>
  <c r="IG128" i="6" s="1"/>
  <c r="IH128" i="6" s="1"/>
  <c r="II128" i="6" s="1"/>
  <c r="IJ128" i="6" s="1"/>
  <c r="IK128" i="6" s="1"/>
  <c r="IL128" i="6" s="1"/>
  <c r="IM128" i="6" s="1"/>
  <c r="IN128" i="6" s="1"/>
  <c r="IO128" i="6" s="1"/>
  <c r="IP128" i="6" s="1"/>
  <c r="IQ128" i="6" s="1"/>
  <c r="IR128" i="6" s="1"/>
  <c r="IS128" i="6" s="1"/>
  <c r="IT128" i="6" s="1"/>
  <c r="IU128" i="6" s="1"/>
  <c r="IV128" i="6" s="1"/>
  <c r="IW128" i="6" s="1"/>
  <c r="IX128" i="6" s="1"/>
  <c r="IY128" i="6" s="1"/>
  <c r="IZ128" i="6" s="1"/>
  <c r="JA128" i="6" s="1"/>
  <c r="JB128" i="6" s="1"/>
  <c r="JC128" i="6" s="1"/>
  <c r="JD128" i="6" s="1"/>
  <c r="JE128" i="6" s="1"/>
  <c r="JF128" i="6" s="1"/>
  <c r="JG128" i="6" s="1"/>
  <c r="JH128" i="6" s="1"/>
  <c r="JI128" i="6" s="1"/>
  <c r="JJ128" i="6" s="1"/>
  <c r="JK128" i="6" s="1"/>
  <c r="JL128" i="6" s="1"/>
  <c r="JM128" i="6" s="1"/>
  <c r="JN128" i="6" s="1"/>
  <c r="JO128" i="6" s="1"/>
  <c r="JP128" i="6" s="1"/>
  <c r="JQ128" i="6" s="1"/>
  <c r="JR128" i="6" s="1"/>
  <c r="JS128" i="6" s="1"/>
  <c r="JT128" i="6" s="1"/>
  <c r="JU128" i="6" s="1"/>
  <c r="JV128" i="6" s="1"/>
  <c r="JW128" i="6" s="1"/>
  <c r="JX128" i="6" s="1"/>
  <c r="JY128" i="6" s="1"/>
  <c r="JZ128" i="6" s="1"/>
  <c r="KA128" i="6" s="1"/>
  <c r="KB128" i="6" s="1"/>
  <c r="KC128" i="6" s="1"/>
  <c r="KD128" i="6" s="1"/>
  <c r="KE128" i="6" s="1"/>
  <c r="KF128" i="6" s="1"/>
  <c r="KG128" i="6" s="1"/>
  <c r="KH128" i="6" s="1"/>
  <c r="KI128" i="6" s="1"/>
  <c r="KJ128" i="6" s="1"/>
  <c r="KK128" i="6" s="1"/>
  <c r="KL128" i="6" s="1"/>
  <c r="KM128" i="6" s="1"/>
  <c r="KN128" i="6" s="1"/>
  <c r="KO128" i="6" s="1"/>
  <c r="KP128" i="6" s="1"/>
  <c r="KQ128" i="6" s="1"/>
  <c r="KR128" i="6" s="1"/>
  <c r="KS128" i="6" s="1"/>
  <c r="KT128" i="6" s="1"/>
  <c r="KU128" i="6" s="1"/>
  <c r="KV128" i="6" s="1"/>
  <c r="V126" i="6"/>
  <c r="W126" i="6" s="1"/>
  <c r="X126" i="6" s="1"/>
  <c r="Y126" i="6" s="1"/>
  <c r="Z126" i="6" s="1"/>
  <c r="AA126" i="6" s="1"/>
  <c r="AB126" i="6" s="1"/>
  <c r="AC126" i="6" s="1"/>
  <c r="AD126" i="6" s="1"/>
  <c r="AE126" i="6" s="1"/>
  <c r="AF126" i="6" s="1"/>
  <c r="AG126" i="6" s="1"/>
  <c r="AH126" i="6" s="1"/>
  <c r="AI126" i="6" s="1"/>
  <c r="AJ126" i="6" s="1"/>
  <c r="AK126" i="6" s="1"/>
  <c r="AL126" i="6" s="1"/>
  <c r="AM126" i="6" s="1"/>
  <c r="AN126" i="6" s="1"/>
  <c r="AO126" i="6" s="1"/>
  <c r="AP126" i="6" s="1"/>
  <c r="AQ126" i="6" s="1"/>
  <c r="AR126" i="6" s="1"/>
  <c r="AS126" i="6" s="1"/>
  <c r="AT126" i="6" s="1"/>
  <c r="AU126" i="6" s="1"/>
  <c r="AV126" i="6" s="1"/>
  <c r="AW126" i="6" s="1"/>
  <c r="AX126" i="6" s="1"/>
  <c r="AY126" i="6" s="1"/>
  <c r="AZ126" i="6" s="1"/>
  <c r="BA126" i="6" s="1"/>
  <c r="BB126" i="6" s="1"/>
  <c r="BC126" i="6" s="1"/>
  <c r="BD126" i="6" s="1"/>
  <c r="BE126" i="6" s="1"/>
  <c r="BF126" i="6" s="1"/>
  <c r="BG126" i="6" s="1"/>
  <c r="BH126" i="6" s="1"/>
  <c r="BI126" i="6" s="1"/>
  <c r="BJ126" i="6" s="1"/>
  <c r="BK126" i="6" s="1"/>
  <c r="BL126" i="6" s="1"/>
  <c r="BM126" i="6" s="1"/>
  <c r="BN126" i="6" s="1"/>
  <c r="BO126" i="6" s="1"/>
  <c r="BP126" i="6" s="1"/>
  <c r="BQ126" i="6" s="1"/>
  <c r="BR126" i="6" s="1"/>
  <c r="BS126" i="6" s="1"/>
  <c r="BT126" i="6" s="1"/>
  <c r="BU126" i="6" s="1"/>
  <c r="BV126" i="6" s="1"/>
  <c r="BW126" i="6" s="1"/>
  <c r="BX126" i="6" s="1"/>
  <c r="BY126" i="6" s="1"/>
  <c r="BZ126" i="6" s="1"/>
  <c r="CA126" i="6" s="1"/>
  <c r="CB126" i="6" s="1"/>
  <c r="CC126" i="6" s="1"/>
  <c r="CD126" i="6" s="1"/>
  <c r="CE126" i="6" s="1"/>
  <c r="CF126" i="6" s="1"/>
  <c r="CG126" i="6" s="1"/>
  <c r="CH126" i="6" s="1"/>
  <c r="CI126" i="6" s="1"/>
  <c r="CJ126" i="6" s="1"/>
  <c r="CK126" i="6" s="1"/>
  <c r="CL126" i="6" s="1"/>
  <c r="CM126" i="6" s="1"/>
  <c r="CN126" i="6" s="1"/>
  <c r="CO126" i="6" s="1"/>
  <c r="CP126" i="6" s="1"/>
  <c r="CQ126" i="6" s="1"/>
  <c r="CR126" i="6" s="1"/>
  <c r="CS126" i="6" s="1"/>
  <c r="CT126" i="6" s="1"/>
  <c r="CU126" i="6" s="1"/>
  <c r="CV126" i="6" s="1"/>
  <c r="CW126" i="6" s="1"/>
  <c r="CX126" i="6" s="1"/>
  <c r="CY126" i="6" s="1"/>
  <c r="CZ126" i="6" s="1"/>
  <c r="DA126" i="6" s="1"/>
  <c r="DB126" i="6" s="1"/>
  <c r="DC126" i="6" s="1"/>
  <c r="DD126" i="6" s="1"/>
  <c r="DE126" i="6" s="1"/>
  <c r="DF126" i="6" s="1"/>
  <c r="DG126" i="6" s="1"/>
  <c r="DH126" i="6" s="1"/>
  <c r="DI126" i="6" s="1"/>
  <c r="DJ126" i="6" s="1"/>
  <c r="DK126" i="6" s="1"/>
  <c r="DL126" i="6" s="1"/>
  <c r="DM126" i="6" s="1"/>
  <c r="DN126" i="6" s="1"/>
  <c r="DO126" i="6" s="1"/>
  <c r="DP126" i="6" s="1"/>
  <c r="DQ126" i="6" s="1"/>
  <c r="DR126" i="6" s="1"/>
  <c r="DS126" i="6" s="1"/>
  <c r="DT126" i="6" s="1"/>
  <c r="DU126" i="6" s="1"/>
  <c r="DV126" i="6" s="1"/>
  <c r="DW126" i="6" s="1"/>
  <c r="DX126" i="6" s="1"/>
  <c r="DY126" i="6" s="1"/>
  <c r="DZ126" i="6" s="1"/>
  <c r="EA126" i="6" s="1"/>
  <c r="EB126" i="6" s="1"/>
  <c r="EC126" i="6" s="1"/>
  <c r="ED126" i="6" s="1"/>
  <c r="EE126" i="6" s="1"/>
  <c r="EF126" i="6" s="1"/>
  <c r="EG126" i="6" s="1"/>
  <c r="EH126" i="6" s="1"/>
  <c r="EI126" i="6" s="1"/>
  <c r="EJ126" i="6" s="1"/>
  <c r="EK126" i="6" s="1"/>
  <c r="EL126" i="6" s="1"/>
  <c r="EM126" i="6" s="1"/>
  <c r="EN126" i="6" s="1"/>
  <c r="EO126" i="6" s="1"/>
  <c r="EP126" i="6" s="1"/>
  <c r="EQ126" i="6" s="1"/>
  <c r="ER126" i="6" s="1"/>
  <c r="ES126" i="6" s="1"/>
  <c r="ET126" i="6" s="1"/>
  <c r="EU126" i="6" s="1"/>
  <c r="EV126" i="6" s="1"/>
  <c r="EW126" i="6" s="1"/>
  <c r="EX126" i="6" s="1"/>
  <c r="EY126" i="6" s="1"/>
  <c r="EZ126" i="6" s="1"/>
  <c r="FA126" i="6" s="1"/>
  <c r="FB126" i="6" s="1"/>
  <c r="FC126" i="6" s="1"/>
  <c r="FD126" i="6" s="1"/>
  <c r="FE126" i="6" s="1"/>
  <c r="FF126" i="6" s="1"/>
  <c r="FG126" i="6" s="1"/>
  <c r="FH126" i="6" s="1"/>
  <c r="FI126" i="6" s="1"/>
  <c r="FJ126" i="6" s="1"/>
  <c r="FK126" i="6" s="1"/>
  <c r="FL126" i="6" s="1"/>
  <c r="FM126" i="6" s="1"/>
  <c r="FN126" i="6" s="1"/>
  <c r="FO126" i="6" s="1"/>
  <c r="FP126" i="6" s="1"/>
  <c r="FQ126" i="6" s="1"/>
  <c r="FR126" i="6" s="1"/>
  <c r="FS126" i="6" s="1"/>
  <c r="FT126" i="6" s="1"/>
  <c r="FU126" i="6" s="1"/>
  <c r="FV126" i="6" s="1"/>
  <c r="FW126" i="6" s="1"/>
  <c r="FX126" i="6" s="1"/>
  <c r="FY126" i="6" s="1"/>
  <c r="FZ126" i="6" s="1"/>
  <c r="GA126" i="6" s="1"/>
  <c r="GB126" i="6" s="1"/>
  <c r="GC126" i="6" s="1"/>
  <c r="GD126" i="6" s="1"/>
  <c r="GE126" i="6" s="1"/>
  <c r="GF126" i="6" s="1"/>
  <c r="GG126" i="6" s="1"/>
  <c r="GH126" i="6" s="1"/>
  <c r="GI126" i="6" s="1"/>
  <c r="GJ126" i="6" s="1"/>
  <c r="GK126" i="6" s="1"/>
  <c r="GL126" i="6" s="1"/>
  <c r="GM126" i="6" s="1"/>
  <c r="GN126" i="6" s="1"/>
  <c r="GO126" i="6" s="1"/>
  <c r="GP126" i="6" s="1"/>
  <c r="GQ126" i="6" s="1"/>
  <c r="GR126" i="6" s="1"/>
  <c r="GS126" i="6" s="1"/>
  <c r="GT126" i="6" s="1"/>
  <c r="GU126" i="6" s="1"/>
  <c r="GV126" i="6" s="1"/>
  <c r="GW126" i="6" s="1"/>
  <c r="GX126" i="6" s="1"/>
  <c r="GY126" i="6" s="1"/>
  <c r="GZ126" i="6" s="1"/>
  <c r="HA126" i="6" s="1"/>
  <c r="HB126" i="6" s="1"/>
  <c r="HC126" i="6" s="1"/>
  <c r="HD126" i="6" s="1"/>
  <c r="HE126" i="6" s="1"/>
  <c r="HF126" i="6" s="1"/>
  <c r="HG126" i="6" s="1"/>
  <c r="HH126" i="6" s="1"/>
  <c r="HI126" i="6" s="1"/>
  <c r="HJ126" i="6" s="1"/>
  <c r="HK126" i="6" s="1"/>
  <c r="HL126" i="6" s="1"/>
  <c r="HM126" i="6" s="1"/>
  <c r="HN126" i="6" s="1"/>
  <c r="HO126" i="6" s="1"/>
  <c r="HP126" i="6" s="1"/>
  <c r="HQ126" i="6" s="1"/>
  <c r="HR126" i="6" s="1"/>
  <c r="HS126" i="6" s="1"/>
  <c r="HT126" i="6" s="1"/>
  <c r="HU126" i="6" s="1"/>
  <c r="HV126" i="6" s="1"/>
  <c r="HW126" i="6" s="1"/>
  <c r="HX126" i="6" s="1"/>
  <c r="HY126" i="6" s="1"/>
  <c r="HZ126" i="6" s="1"/>
  <c r="IA126" i="6" s="1"/>
  <c r="IB126" i="6" s="1"/>
  <c r="IC126" i="6" s="1"/>
  <c r="ID126" i="6" s="1"/>
  <c r="IE126" i="6" s="1"/>
  <c r="IF126" i="6" s="1"/>
  <c r="IG126" i="6" s="1"/>
  <c r="IH126" i="6" s="1"/>
  <c r="II126" i="6" s="1"/>
  <c r="IJ126" i="6" s="1"/>
  <c r="IK126" i="6" s="1"/>
  <c r="IL126" i="6" s="1"/>
  <c r="IM126" i="6" s="1"/>
  <c r="IN126" i="6" s="1"/>
  <c r="IO126" i="6" s="1"/>
  <c r="IP126" i="6" s="1"/>
  <c r="IQ126" i="6" s="1"/>
  <c r="IR126" i="6" s="1"/>
  <c r="IS126" i="6" s="1"/>
  <c r="IT126" i="6" s="1"/>
  <c r="IU126" i="6" s="1"/>
  <c r="IV126" i="6" s="1"/>
  <c r="IW126" i="6" s="1"/>
  <c r="IX126" i="6" s="1"/>
  <c r="IY126" i="6" s="1"/>
  <c r="IZ126" i="6" s="1"/>
  <c r="JA126" i="6" s="1"/>
  <c r="JB126" i="6" s="1"/>
  <c r="JC126" i="6" s="1"/>
  <c r="JD126" i="6" s="1"/>
  <c r="JE126" i="6" s="1"/>
  <c r="JF126" i="6" s="1"/>
  <c r="JG126" i="6" s="1"/>
  <c r="JH126" i="6" s="1"/>
  <c r="JI126" i="6" s="1"/>
  <c r="JJ126" i="6" s="1"/>
  <c r="JK126" i="6" s="1"/>
  <c r="JL126" i="6" s="1"/>
  <c r="JM126" i="6" s="1"/>
  <c r="JN126" i="6" s="1"/>
  <c r="JO126" i="6" s="1"/>
  <c r="JP126" i="6" s="1"/>
  <c r="JQ126" i="6" s="1"/>
  <c r="JR126" i="6" s="1"/>
  <c r="JS126" i="6" s="1"/>
  <c r="JT126" i="6" s="1"/>
  <c r="JU126" i="6" s="1"/>
  <c r="JV126" i="6" s="1"/>
  <c r="JW126" i="6" s="1"/>
  <c r="JX126" i="6" s="1"/>
  <c r="JY126" i="6" s="1"/>
  <c r="JZ126" i="6" s="1"/>
  <c r="KA126" i="6" s="1"/>
  <c r="KB126" i="6" s="1"/>
  <c r="KC126" i="6" s="1"/>
  <c r="KD126" i="6" s="1"/>
  <c r="KE126" i="6" s="1"/>
  <c r="KF126" i="6" s="1"/>
  <c r="KG126" i="6" s="1"/>
  <c r="KH126" i="6" s="1"/>
  <c r="KI126" i="6" s="1"/>
  <c r="KJ126" i="6" s="1"/>
  <c r="KK126" i="6" s="1"/>
  <c r="KL126" i="6" s="1"/>
  <c r="KM126" i="6" s="1"/>
  <c r="KN126" i="6" s="1"/>
  <c r="KO126" i="6" s="1"/>
  <c r="KP126" i="6" s="1"/>
  <c r="KQ126" i="6" s="1"/>
  <c r="KR126" i="6" s="1"/>
  <c r="KS126" i="6" s="1"/>
  <c r="KT126" i="6" s="1"/>
  <c r="KU126" i="6" s="1"/>
  <c r="KV126" i="6" s="1"/>
  <c r="V125" i="6"/>
  <c r="W125" i="6" s="1"/>
  <c r="X125" i="6" s="1"/>
  <c r="Y125" i="6" s="1"/>
  <c r="Z125" i="6" s="1"/>
  <c r="AA125" i="6" s="1"/>
  <c r="AB125" i="6" s="1"/>
  <c r="AC125" i="6" s="1"/>
  <c r="AD125" i="6" s="1"/>
  <c r="AE125" i="6" s="1"/>
  <c r="AF125" i="6" s="1"/>
  <c r="AG125" i="6" s="1"/>
  <c r="AH125" i="6" s="1"/>
  <c r="AI125" i="6" s="1"/>
  <c r="AJ125" i="6" s="1"/>
  <c r="AK125" i="6" s="1"/>
  <c r="AL125" i="6" s="1"/>
  <c r="AM125" i="6" s="1"/>
  <c r="AN125" i="6" s="1"/>
  <c r="AO125" i="6" s="1"/>
  <c r="AP125" i="6" s="1"/>
  <c r="AQ125" i="6" s="1"/>
  <c r="AR125" i="6" s="1"/>
  <c r="AS125" i="6" s="1"/>
  <c r="AT125" i="6" s="1"/>
  <c r="AU125" i="6" s="1"/>
  <c r="AV125" i="6" s="1"/>
  <c r="AW125" i="6" s="1"/>
  <c r="AX125" i="6" s="1"/>
  <c r="AY125" i="6" s="1"/>
  <c r="AZ125" i="6" s="1"/>
  <c r="BA125" i="6" s="1"/>
  <c r="BB125" i="6" s="1"/>
  <c r="BC125" i="6" s="1"/>
  <c r="BD125" i="6" s="1"/>
  <c r="BE125" i="6" s="1"/>
  <c r="BF125" i="6" s="1"/>
  <c r="BG125" i="6" s="1"/>
  <c r="BH125" i="6" s="1"/>
  <c r="BI125" i="6" s="1"/>
  <c r="BJ125" i="6" s="1"/>
  <c r="BK125" i="6" s="1"/>
  <c r="BL125" i="6" s="1"/>
  <c r="BM125" i="6" s="1"/>
  <c r="BN125" i="6" s="1"/>
  <c r="BO125" i="6" s="1"/>
  <c r="BP125" i="6" s="1"/>
  <c r="BQ125" i="6" s="1"/>
  <c r="BR125" i="6" s="1"/>
  <c r="BS125" i="6" s="1"/>
  <c r="BT125" i="6" s="1"/>
  <c r="BU125" i="6" s="1"/>
  <c r="BV125" i="6" s="1"/>
  <c r="BW125" i="6" s="1"/>
  <c r="BX125" i="6" s="1"/>
  <c r="BY125" i="6" s="1"/>
  <c r="BZ125" i="6" s="1"/>
  <c r="CA125" i="6" s="1"/>
  <c r="CB125" i="6" s="1"/>
  <c r="CC125" i="6" s="1"/>
  <c r="CD125" i="6" s="1"/>
  <c r="CE125" i="6" s="1"/>
  <c r="CF125" i="6" s="1"/>
  <c r="CG125" i="6" s="1"/>
  <c r="CH125" i="6" s="1"/>
  <c r="CI125" i="6" s="1"/>
  <c r="CJ125" i="6" s="1"/>
  <c r="CK125" i="6" s="1"/>
  <c r="CL125" i="6" s="1"/>
  <c r="CM125" i="6" s="1"/>
  <c r="CN125" i="6" s="1"/>
  <c r="CO125" i="6" s="1"/>
  <c r="CP125" i="6" s="1"/>
  <c r="CQ125" i="6" s="1"/>
  <c r="CR125" i="6" s="1"/>
  <c r="CS125" i="6" s="1"/>
  <c r="CT125" i="6" s="1"/>
  <c r="CU125" i="6" s="1"/>
  <c r="CV125" i="6" s="1"/>
  <c r="CW125" i="6" s="1"/>
  <c r="CX125" i="6" s="1"/>
  <c r="CY125" i="6" s="1"/>
  <c r="CZ125" i="6" s="1"/>
  <c r="DA125" i="6" s="1"/>
  <c r="DB125" i="6" s="1"/>
  <c r="DC125" i="6" s="1"/>
  <c r="DD125" i="6" s="1"/>
  <c r="DE125" i="6" s="1"/>
  <c r="DF125" i="6" s="1"/>
  <c r="DG125" i="6" s="1"/>
  <c r="DH125" i="6" s="1"/>
  <c r="DI125" i="6" s="1"/>
  <c r="DJ125" i="6" s="1"/>
  <c r="DK125" i="6" s="1"/>
  <c r="DL125" i="6" s="1"/>
  <c r="DM125" i="6" s="1"/>
  <c r="DN125" i="6" s="1"/>
  <c r="DO125" i="6" s="1"/>
  <c r="DP125" i="6" s="1"/>
  <c r="DQ125" i="6" s="1"/>
  <c r="DR125" i="6" s="1"/>
  <c r="DS125" i="6" s="1"/>
  <c r="DT125" i="6" s="1"/>
  <c r="DU125" i="6" s="1"/>
  <c r="DV125" i="6" s="1"/>
  <c r="DW125" i="6" s="1"/>
  <c r="DX125" i="6" s="1"/>
  <c r="DY125" i="6" s="1"/>
  <c r="DZ125" i="6" s="1"/>
  <c r="EA125" i="6" s="1"/>
  <c r="EB125" i="6" s="1"/>
  <c r="EC125" i="6" s="1"/>
  <c r="ED125" i="6" s="1"/>
  <c r="EE125" i="6" s="1"/>
  <c r="EF125" i="6" s="1"/>
  <c r="EG125" i="6" s="1"/>
  <c r="EH125" i="6" s="1"/>
  <c r="EI125" i="6" s="1"/>
  <c r="EJ125" i="6" s="1"/>
  <c r="EK125" i="6" s="1"/>
  <c r="EL125" i="6" s="1"/>
  <c r="EM125" i="6" s="1"/>
  <c r="EN125" i="6" s="1"/>
  <c r="EO125" i="6" s="1"/>
  <c r="EP125" i="6" s="1"/>
  <c r="EQ125" i="6" s="1"/>
  <c r="ER125" i="6" s="1"/>
  <c r="ES125" i="6" s="1"/>
  <c r="ET125" i="6" s="1"/>
  <c r="EU125" i="6" s="1"/>
  <c r="EV125" i="6" s="1"/>
  <c r="EW125" i="6" s="1"/>
  <c r="EX125" i="6" s="1"/>
  <c r="EY125" i="6" s="1"/>
  <c r="EZ125" i="6" s="1"/>
  <c r="FA125" i="6" s="1"/>
  <c r="FB125" i="6" s="1"/>
  <c r="FC125" i="6" s="1"/>
  <c r="FD125" i="6" s="1"/>
  <c r="FE125" i="6" s="1"/>
  <c r="FF125" i="6" s="1"/>
  <c r="FG125" i="6" s="1"/>
  <c r="FH125" i="6" s="1"/>
  <c r="FI125" i="6" s="1"/>
  <c r="FJ125" i="6" s="1"/>
  <c r="FK125" i="6" s="1"/>
  <c r="FL125" i="6" s="1"/>
  <c r="FM125" i="6" s="1"/>
  <c r="FN125" i="6" s="1"/>
  <c r="FO125" i="6" s="1"/>
  <c r="FP125" i="6" s="1"/>
  <c r="FQ125" i="6" s="1"/>
  <c r="FR125" i="6" s="1"/>
  <c r="FS125" i="6" s="1"/>
  <c r="FT125" i="6" s="1"/>
  <c r="FU125" i="6" s="1"/>
  <c r="FV125" i="6" s="1"/>
  <c r="FW125" i="6" s="1"/>
  <c r="FX125" i="6" s="1"/>
  <c r="FY125" i="6" s="1"/>
  <c r="FZ125" i="6" s="1"/>
  <c r="GA125" i="6" s="1"/>
  <c r="GB125" i="6" s="1"/>
  <c r="GC125" i="6" s="1"/>
  <c r="GD125" i="6" s="1"/>
  <c r="GE125" i="6" s="1"/>
  <c r="GF125" i="6" s="1"/>
  <c r="GG125" i="6" s="1"/>
  <c r="GH125" i="6" s="1"/>
  <c r="GI125" i="6" s="1"/>
  <c r="GJ125" i="6" s="1"/>
  <c r="GK125" i="6" s="1"/>
  <c r="GL125" i="6" s="1"/>
  <c r="GM125" i="6" s="1"/>
  <c r="GN125" i="6" s="1"/>
  <c r="GO125" i="6" s="1"/>
  <c r="GP125" i="6" s="1"/>
  <c r="GQ125" i="6" s="1"/>
  <c r="GR125" i="6" s="1"/>
  <c r="GS125" i="6" s="1"/>
  <c r="GT125" i="6" s="1"/>
  <c r="GU125" i="6" s="1"/>
  <c r="GV125" i="6" s="1"/>
  <c r="GW125" i="6" s="1"/>
  <c r="GX125" i="6" s="1"/>
  <c r="GY125" i="6" s="1"/>
  <c r="GZ125" i="6" s="1"/>
  <c r="HA125" i="6" s="1"/>
  <c r="HB125" i="6" s="1"/>
  <c r="HC125" i="6" s="1"/>
  <c r="HD125" i="6" s="1"/>
  <c r="HE125" i="6" s="1"/>
  <c r="HF125" i="6" s="1"/>
  <c r="HG125" i="6" s="1"/>
  <c r="HH125" i="6" s="1"/>
  <c r="HI125" i="6" s="1"/>
  <c r="HJ125" i="6" s="1"/>
  <c r="HK125" i="6" s="1"/>
  <c r="HL125" i="6" s="1"/>
  <c r="HM125" i="6" s="1"/>
  <c r="HN125" i="6" s="1"/>
  <c r="HO125" i="6" s="1"/>
  <c r="HP125" i="6" s="1"/>
  <c r="HQ125" i="6" s="1"/>
  <c r="HR125" i="6" s="1"/>
  <c r="HS125" i="6" s="1"/>
  <c r="HT125" i="6" s="1"/>
  <c r="HU125" i="6" s="1"/>
  <c r="HV125" i="6" s="1"/>
  <c r="HW125" i="6" s="1"/>
  <c r="HX125" i="6" s="1"/>
  <c r="HY125" i="6" s="1"/>
  <c r="HZ125" i="6" s="1"/>
  <c r="IA125" i="6" s="1"/>
  <c r="IB125" i="6" s="1"/>
  <c r="IC125" i="6" s="1"/>
  <c r="ID125" i="6" s="1"/>
  <c r="IE125" i="6" s="1"/>
  <c r="IF125" i="6" s="1"/>
  <c r="IG125" i="6" s="1"/>
  <c r="IH125" i="6" s="1"/>
  <c r="II125" i="6" s="1"/>
  <c r="IJ125" i="6" s="1"/>
  <c r="IK125" i="6" s="1"/>
  <c r="IL125" i="6" s="1"/>
  <c r="IM125" i="6" s="1"/>
  <c r="IN125" i="6" s="1"/>
  <c r="IO125" i="6" s="1"/>
  <c r="IP125" i="6" s="1"/>
  <c r="IQ125" i="6" s="1"/>
  <c r="IR125" i="6" s="1"/>
  <c r="IS125" i="6" s="1"/>
  <c r="IT125" i="6" s="1"/>
  <c r="IU125" i="6" s="1"/>
  <c r="IV125" i="6" s="1"/>
  <c r="IW125" i="6" s="1"/>
  <c r="IX125" i="6" s="1"/>
  <c r="IY125" i="6" s="1"/>
  <c r="IZ125" i="6" s="1"/>
  <c r="JA125" i="6" s="1"/>
  <c r="JB125" i="6" s="1"/>
  <c r="JC125" i="6" s="1"/>
  <c r="JD125" i="6" s="1"/>
  <c r="JE125" i="6" s="1"/>
  <c r="JF125" i="6" s="1"/>
  <c r="JG125" i="6" s="1"/>
  <c r="JH125" i="6" s="1"/>
  <c r="JI125" i="6" s="1"/>
  <c r="JJ125" i="6" s="1"/>
  <c r="JK125" i="6" s="1"/>
  <c r="JL125" i="6" s="1"/>
  <c r="JM125" i="6" s="1"/>
  <c r="JN125" i="6" s="1"/>
  <c r="JO125" i="6" s="1"/>
  <c r="JP125" i="6" s="1"/>
  <c r="JQ125" i="6" s="1"/>
  <c r="JR125" i="6" s="1"/>
  <c r="JS125" i="6" s="1"/>
  <c r="JT125" i="6" s="1"/>
  <c r="JU125" i="6" s="1"/>
  <c r="JV125" i="6" s="1"/>
  <c r="JW125" i="6" s="1"/>
  <c r="JX125" i="6" s="1"/>
  <c r="JY125" i="6" s="1"/>
  <c r="JZ125" i="6" s="1"/>
  <c r="KA125" i="6" s="1"/>
  <c r="KB125" i="6" s="1"/>
  <c r="KC125" i="6" s="1"/>
  <c r="KD125" i="6" s="1"/>
  <c r="KE125" i="6" s="1"/>
  <c r="KF125" i="6" s="1"/>
  <c r="KG125" i="6" s="1"/>
  <c r="KH125" i="6" s="1"/>
  <c r="KI125" i="6" s="1"/>
  <c r="KJ125" i="6" s="1"/>
  <c r="KK125" i="6" s="1"/>
  <c r="KL125" i="6" s="1"/>
  <c r="KM125" i="6" s="1"/>
  <c r="KN125" i="6" s="1"/>
  <c r="KO125" i="6" s="1"/>
  <c r="KP125" i="6" s="1"/>
  <c r="KQ125" i="6" s="1"/>
  <c r="KR125" i="6" s="1"/>
  <c r="KS125" i="6" s="1"/>
  <c r="KT125" i="6" s="1"/>
  <c r="KU125" i="6" s="1"/>
  <c r="KV125" i="6" s="1"/>
  <c r="V124" i="6"/>
  <c r="W124" i="6" s="1"/>
  <c r="X124" i="6" s="1"/>
  <c r="Y124" i="6" s="1"/>
  <c r="Z124" i="6" s="1"/>
  <c r="AA124" i="6" s="1"/>
  <c r="AB124" i="6" s="1"/>
  <c r="AC124" i="6" s="1"/>
  <c r="AD124" i="6" s="1"/>
  <c r="AE124" i="6" s="1"/>
  <c r="AF124" i="6" s="1"/>
  <c r="AG124" i="6" s="1"/>
  <c r="AH124" i="6" s="1"/>
  <c r="AI124" i="6" s="1"/>
  <c r="AJ124" i="6" s="1"/>
  <c r="AK124" i="6" s="1"/>
  <c r="AL124" i="6" s="1"/>
  <c r="AM124" i="6" s="1"/>
  <c r="AN124" i="6" s="1"/>
  <c r="AO124" i="6" s="1"/>
  <c r="AP124" i="6" s="1"/>
  <c r="AQ124" i="6" s="1"/>
  <c r="AR124" i="6" s="1"/>
  <c r="AS124" i="6" s="1"/>
  <c r="AT124" i="6" s="1"/>
  <c r="AU124" i="6" s="1"/>
  <c r="AV124" i="6" s="1"/>
  <c r="AW124" i="6" s="1"/>
  <c r="AX124" i="6" s="1"/>
  <c r="AY124" i="6" s="1"/>
  <c r="AZ124" i="6" s="1"/>
  <c r="BA124" i="6" s="1"/>
  <c r="BB124" i="6" s="1"/>
  <c r="BC124" i="6" s="1"/>
  <c r="BD124" i="6" s="1"/>
  <c r="BE124" i="6" s="1"/>
  <c r="BF124" i="6" s="1"/>
  <c r="BG124" i="6" s="1"/>
  <c r="BH124" i="6" s="1"/>
  <c r="BI124" i="6" s="1"/>
  <c r="BJ124" i="6" s="1"/>
  <c r="BK124" i="6" s="1"/>
  <c r="BL124" i="6" s="1"/>
  <c r="BM124" i="6" s="1"/>
  <c r="BN124" i="6" s="1"/>
  <c r="BO124" i="6" s="1"/>
  <c r="BP124" i="6" s="1"/>
  <c r="BQ124" i="6" s="1"/>
  <c r="BR124" i="6" s="1"/>
  <c r="BS124" i="6" s="1"/>
  <c r="BT124" i="6" s="1"/>
  <c r="BU124" i="6" s="1"/>
  <c r="BV124" i="6" s="1"/>
  <c r="BW124" i="6" s="1"/>
  <c r="BX124" i="6" s="1"/>
  <c r="BY124" i="6" s="1"/>
  <c r="BZ124" i="6" s="1"/>
  <c r="CA124" i="6" s="1"/>
  <c r="CB124" i="6" s="1"/>
  <c r="CC124" i="6" s="1"/>
  <c r="CD124" i="6" s="1"/>
  <c r="CE124" i="6" s="1"/>
  <c r="CF124" i="6" s="1"/>
  <c r="CG124" i="6" s="1"/>
  <c r="CH124" i="6" s="1"/>
  <c r="CI124" i="6" s="1"/>
  <c r="CJ124" i="6" s="1"/>
  <c r="CK124" i="6" s="1"/>
  <c r="CL124" i="6" s="1"/>
  <c r="CM124" i="6" s="1"/>
  <c r="CN124" i="6" s="1"/>
  <c r="CO124" i="6" s="1"/>
  <c r="CP124" i="6" s="1"/>
  <c r="CQ124" i="6" s="1"/>
  <c r="CR124" i="6" s="1"/>
  <c r="CS124" i="6" s="1"/>
  <c r="CT124" i="6" s="1"/>
  <c r="CU124" i="6" s="1"/>
  <c r="CV124" i="6" s="1"/>
  <c r="CW124" i="6" s="1"/>
  <c r="CX124" i="6" s="1"/>
  <c r="CY124" i="6" s="1"/>
  <c r="CZ124" i="6" s="1"/>
  <c r="DA124" i="6" s="1"/>
  <c r="DB124" i="6" s="1"/>
  <c r="DC124" i="6" s="1"/>
  <c r="DD124" i="6" s="1"/>
  <c r="DE124" i="6" s="1"/>
  <c r="DF124" i="6" s="1"/>
  <c r="DG124" i="6" s="1"/>
  <c r="DH124" i="6" s="1"/>
  <c r="DI124" i="6" s="1"/>
  <c r="DJ124" i="6" s="1"/>
  <c r="DK124" i="6" s="1"/>
  <c r="DL124" i="6" s="1"/>
  <c r="DM124" i="6" s="1"/>
  <c r="DN124" i="6" s="1"/>
  <c r="DO124" i="6" s="1"/>
  <c r="DP124" i="6" s="1"/>
  <c r="DQ124" i="6" s="1"/>
  <c r="DR124" i="6" s="1"/>
  <c r="DS124" i="6" s="1"/>
  <c r="DT124" i="6" s="1"/>
  <c r="DU124" i="6" s="1"/>
  <c r="DV124" i="6" s="1"/>
  <c r="DW124" i="6" s="1"/>
  <c r="DX124" i="6" s="1"/>
  <c r="DY124" i="6" s="1"/>
  <c r="DZ124" i="6" s="1"/>
  <c r="EA124" i="6" s="1"/>
  <c r="EB124" i="6" s="1"/>
  <c r="EC124" i="6" s="1"/>
  <c r="ED124" i="6" s="1"/>
  <c r="EE124" i="6" s="1"/>
  <c r="EF124" i="6" s="1"/>
  <c r="EG124" i="6" s="1"/>
  <c r="EH124" i="6" s="1"/>
  <c r="EI124" i="6" s="1"/>
  <c r="EJ124" i="6" s="1"/>
  <c r="EK124" i="6" s="1"/>
  <c r="EL124" i="6" s="1"/>
  <c r="EM124" i="6" s="1"/>
  <c r="EN124" i="6" s="1"/>
  <c r="EO124" i="6" s="1"/>
  <c r="EP124" i="6" s="1"/>
  <c r="EQ124" i="6" s="1"/>
  <c r="ER124" i="6" s="1"/>
  <c r="ES124" i="6" s="1"/>
  <c r="ET124" i="6" s="1"/>
  <c r="EU124" i="6" s="1"/>
  <c r="EV124" i="6" s="1"/>
  <c r="EW124" i="6" s="1"/>
  <c r="EX124" i="6" s="1"/>
  <c r="EY124" i="6" s="1"/>
  <c r="EZ124" i="6" s="1"/>
  <c r="FA124" i="6" s="1"/>
  <c r="FB124" i="6" s="1"/>
  <c r="FC124" i="6" s="1"/>
  <c r="FD124" i="6" s="1"/>
  <c r="FE124" i="6" s="1"/>
  <c r="FF124" i="6" s="1"/>
  <c r="FG124" i="6" s="1"/>
  <c r="FH124" i="6" s="1"/>
  <c r="FI124" i="6" s="1"/>
  <c r="FJ124" i="6" s="1"/>
  <c r="FK124" i="6" s="1"/>
  <c r="FL124" i="6" s="1"/>
  <c r="FM124" i="6" s="1"/>
  <c r="FN124" i="6" s="1"/>
  <c r="FO124" i="6" s="1"/>
  <c r="FP124" i="6" s="1"/>
  <c r="FQ124" i="6" s="1"/>
  <c r="FR124" i="6" s="1"/>
  <c r="FS124" i="6" s="1"/>
  <c r="FT124" i="6" s="1"/>
  <c r="FU124" i="6" s="1"/>
  <c r="FV124" i="6" s="1"/>
  <c r="FW124" i="6" s="1"/>
  <c r="FX124" i="6" s="1"/>
  <c r="FY124" i="6" s="1"/>
  <c r="FZ124" i="6" s="1"/>
  <c r="GA124" i="6" s="1"/>
  <c r="GB124" i="6" s="1"/>
  <c r="GC124" i="6" s="1"/>
  <c r="GD124" i="6" s="1"/>
  <c r="GE124" i="6" s="1"/>
  <c r="GF124" i="6" s="1"/>
  <c r="GG124" i="6" s="1"/>
  <c r="GH124" i="6" s="1"/>
  <c r="GI124" i="6" s="1"/>
  <c r="GJ124" i="6" s="1"/>
  <c r="GK124" i="6" s="1"/>
  <c r="GL124" i="6" s="1"/>
  <c r="GM124" i="6" s="1"/>
  <c r="GN124" i="6" s="1"/>
  <c r="GO124" i="6" s="1"/>
  <c r="GP124" i="6" s="1"/>
  <c r="GQ124" i="6" s="1"/>
  <c r="GR124" i="6" s="1"/>
  <c r="GS124" i="6" s="1"/>
  <c r="GT124" i="6" s="1"/>
  <c r="GU124" i="6" s="1"/>
  <c r="GV124" i="6" s="1"/>
  <c r="GW124" i="6" s="1"/>
  <c r="GX124" i="6" s="1"/>
  <c r="GY124" i="6" s="1"/>
  <c r="GZ124" i="6" s="1"/>
  <c r="HA124" i="6" s="1"/>
  <c r="HB124" i="6" s="1"/>
  <c r="HC124" i="6" s="1"/>
  <c r="HD124" i="6" s="1"/>
  <c r="HE124" i="6" s="1"/>
  <c r="HF124" i="6" s="1"/>
  <c r="HG124" i="6" s="1"/>
  <c r="HH124" i="6" s="1"/>
  <c r="HI124" i="6" s="1"/>
  <c r="HJ124" i="6" s="1"/>
  <c r="HK124" i="6" s="1"/>
  <c r="HL124" i="6" s="1"/>
  <c r="HM124" i="6" s="1"/>
  <c r="HN124" i="6" s="1"/>
  <c r="HO124" i="6" s="1"/>
  <c r="HP124" i="6" s="1"/>
  <c r="HQ124" i="6" s="1"/>
  <c r="HR124" i="6" s="1"/>
  <c r="HS124" i="6" s="1"/>
  <c r="HT124" i="6" s="1"/>
  <c r="HU124" i="6" s="1"/>
  <c r="HV124" i="6" s="1"/>
  <c r="HW124" i="6" s="1"/>
  <c r="HX124" i="6" s="1"/>
  <c r="HY124" i="6" s="1"/>
  <c r="HZ124" i="6" s="1"/>
  <c r="IA124" i="6" s="1"/>
  <c r="IB124" i="6" s="1"/>
  <c r="IC124" i="6" s="1"/>
  <c r="ID124" i="6" s="1"/>
  <c r="IE124" i="6" s="1"/>
  <c r="IF124" i="6" s="1"/>
  <c r="IG124" i="6" s="1"/>
  <c r="IH124" i="6" s="1"/>
  <c r="II124" i="6" s="1"/>
  <c r="IJ124" i="6" s="1"/>
  <c r="IK124" i="6" s="1"/>
  <c r="IL124" i="6" s="1"/>
  <c r="IM124" i="6" s="1"/>
  <c r="IN124" i="6" s="1"/>
  <c r="IO124" i="6" s="1"/>
  <c r="IP124" i="6" s="1"/>
  <c r="IQ124" i="6" s="1"/>
  <c r="IR124" i="6" s="1"/>
  <c r="IS124" i="6" s="1"/>
  <c r="IT124" i="6" s="1"/>
  <c r="IU124" i="6" s="1"/>
  <c r="IV124" i="6" s="1"/>
  <c r="IW124" i="6" s="1"/>
  <c r="IX124" i="6" s="1"/>
  <c r="IY124" i="6" s="1"/>
  <c r="IZ124" i="6" s="1"/>
  <c r="JA124" i="6" s="1"/>
  <c r="JB124" i="6" s="1"/>
  <c r="JC124" i="6" s="1"/>
  <c r="JD124" i="6" s="1"/>
  <c r="JE124" i="6" s="1"/>
  <c r="JF124" i="6" s="1"/>
  <c r="JG124" i="6" s="1"/>
  <c r="JH124" i="6" s="1"/>
  <c r="JI124" i="6" s="1"/>
  <c r="JJ124" i="6" s="1"/>
  <c r="JK124" i="6" s="1"/>
  <c r="JL124" i="6" s="1"/>
  <c r="JM124" i="6" s="1"/>
  <c r="JN124" i="6" s="1"/>
  <c r="JO124" i="6" s="1"/>
  <c r="JP124" i="6" s="1"/>
  <c r="JQ124" i="6" s="1"/>
  <c r="JR124" i="6" s="1"/>
  <c r="JS124" i="6" s="1"/>
  <c r="JT124" i="6" s="1"/>
  <c r="JU124" i="6" s="1"/>
  <c r="JV124" i="6" s="1"/>
  <c r="JW124" i="6" s="1"/>
  <c r="JX124" i="6" s="1"/>
  <c r="JY124" i="6" s="1"/>
  <c r="JZ124" i="6" s="1"/>
  <c r="KA124" i="6" s="1"/>
  <c r="KB124" i="6" s="1"/>
  <c r="KC124" i="6" s="1"/>
  <c r="KD124" i="6" s="1"/>
  <c r="KE124" i="6" s="1"/>
  <c r="KF124" i="6" s="1"/>
  <c r="KG124" i="6" s="1"/>
  <c r="KH124" i="6" s="1"/>
  <c r="KI124" i="6" s="1"/>
  <c r="KJ124" i="6" s="1"/>
  <c r="KK124" i="6" s="1"/>
  <c r="KL124" i="6" s="1"/>
  <c r="KM124" i="6" s="1"/>
  <c r="KN124" i="6" s="1"/>
  <c r="KO124" i="6" s="1"/>
  <c r="KP124" i="6" s="1"/>
  <c r="KQ124" i="6" s="1"/>
  <c r="KR124" i="6" s="1"/>
  <c r="KS124" i="6" s="1"/>
  <c r="KT124" i="6" s="1"/>
  <c r="KU124" i="6" s="1"/>
  <c r="KV124" i="6" s="1"/>
  <c r="V123" i="6"/>
  <c r="W123" i="6" s="1"/>
  <c r="X123" i="6" s="1"/>
  <c r="Y123" i="6" s="1"/>
  <c r="Z123" i="6" s="1"/>
  <c r="AA123" i="6" s="1"/>
  <c r="AB123" i="6" s="1"/>
  <c r="AC123" i="6" s="1"/>
  <c r="AD123" i="6" s="1"/>
  <c r="AE123" i="6" s="1"/>
  <c r="AF123" i="6" s="1"/>
  <c r="AG123" i="6" s="1"/>
  <c r="AH123" i="6" s="1"/>
  <c r="AI123" i="6" s="1"/>
  <c r="AJ123" i="6" s="1"/>
  <c r="AK123" i="6" s="1"/>
  <c r="AL123" i="6" s="1"/>
  <c r="AM123" i="6" s="1"/>
  <c r="AN123" i="6" s="1"/>
  <c r="AO123" i="6" s="1"/>
  <c r="AP123" i="6" s="1"/>
  <c r="AQ123" i="6" s="1"/>
  <c r="AR123" i="6" s="1"/>
  <c r="AS123" i="6" s="1"/>
  <c r="AT123" i="6" s="1"/>
  <c r="AU123" i="6" s="1"/>
  <c r="AV123" i="6" s="1"/>
  <c r="AW123" i="6" s="1"/>
  <c r="AX123" i="6" s="1"/>
  <c r="AY123" i="6" s="1"/>
  <c r="AZ123" i="6" s="1"/>
  <c r="BA123" i="6" s="1"/>
  <c r="BB123" i="6" s="1"/>
  <c r="BC123" i="6" s="1"/>
  <c r="BD123" i="6" s="1"/>
  <c r="BE123" i="6" s="1"/>
  <c r="BF123" i="6" s="1"/>
  <c r="BG123" i="6" s="1"/>
  <c r="BH123" i="6" s="1"/>
  <c r="BI123" i="6" s="1"/>
  <c r="BJ123" i="6" s="1"/>
  <c r="BK123" i="6" s="1"/>
  <c r="BL123" i="6" s="1"/>
  <c r="BM123" i="6" s="1"/>
  <c r="BN123" i="6" s="1"/>
  <c r="BO123" i="6" s="1"/>
  <c r="BP123" i="6" s="1"/>
  <c r="BQ123" i="6" s="1"/>
  <c r="BR123" i="6" s="1"/>
  <c r="BS123" i="6" s="1"/>
  <c r="BT123" i="6" s="1"/>
  <c r="BU123" i="6" s="1"/>
  <c r="BV123" i="6" s="1"/>
  <c r="BW123" i="6" s="1"/>
  <c r="BX123" i="6" s="1"/>
  <c r="BY123" i="6" s="1"/>
  <c r="BZ123" i="6" s="1"/>
  <c r="CA123" i="6" s="1"/>
  <c r="CB123" i="6" s="1"/>
  <c r="CC123" i="6" s="1"/>
  <c r="CD123" i="6" s="1"/>
  <c r="CE123" i="6" s="1"/>
  <c r="CF123" i="6" s="1"/>
  <c r="CG123" i="6" s="1"/>
  <c r="CH123" i="6" s="1"/>
  <c r="CI123" i="6" s="1"/>
  <c r="CJ123" i="6" s="1"/>
  <c r="CK123" i="6" s="1"/>
  <c r="CL123" i="6" s="1"/>
  <c r="CM123" i="6" s="1"/>
  <c r="CN123" i="6" s="1"/>
  <c r="CO123" i="6" s="1"/>
  <c r="CP123" i="6" s="1"/>
  <c r="CQ123" i="6" s="1"/>
  <c r="CR123" i="6" s="1"/>
  <c r="CS123" i="6" s="1"/>
  <c r="CT123" i="6" s="1"/>
  <c r="CU123" i="6" s="1"/>
  <c r="CV123" i="6" s="1"/>
  <c r="CW123" i="6" s="1"/>
  <c r="CX123" i="6" s="1"/>
  <c r="CY123" i="6" s="1"/>
  <c r="CZ123" i="6" s="1"/>
  <c r="DA123" i="6" s="1"/>
  <c r="DB123" i="6" s="1"/>
  <c r="DC123" i="6" s="1"/>
  <c r="DD123" i="6" s="1"/>
  <c r="DE123" i="6" s="1"/>
  <c r="DF123" i="6" s="1"/>
  <c r="DG123" i="6" s="1"/>
  <c r="DH123" i="6" s="1"/>
  <c r="DI123" i="6" s="1"/>
  <c r="DJ123" i="6" s="1"/>
  <c r="DK123" i="6" s="1"/>
  <c r="DL123" i="6" s="1"/>
  <c r="DM123" i="6" s="1"/>
  <c r="DN123" i="6" s="1"/>
  <c r="DO123" i="6" s="1"/>
  <c r="DP123" i="6" s="1"/>
  <c r="DQ123" i="6" s="1"/>
  <c r="DR123" i="6" s="1"/>
  <c r="DS123" i="6" s="1"/>
  <c r="DT123" i="6" s="1"/>
  <c r="DU123" i="6" s="1"/>
  <c r="DV123" i="6" s="1"/>
  <c r="DW123" i="6" s="1"/>
  <c r="DX123" i="6" s="1"/>
  <c r="DY123" i="6" s="1"/>
  <c r="DZ123" i="6" s="1"/>
  <c r="EA123" i="6" s="1"/>
  <c r="EB123" i="6" s="1"/>
  <c r="EC123" i="6" s="1"/>
  <c r="ED123" i="6" s="1"/>
  <c r="EE123" i="6" s="1"/>
  <c r="EF123" i="6" s="1"/>
  <c r="EG123" i="6" s="1"/>
  <c r="EH123" i="6" s="1"/>
  <c r="EI123" i="6" s="1"/>
  <c r="EJ123" i="6" s="1"/>
  <c r="EK123" i="6" s="1"/>
  <c r="EL123" i="6" s="1"/>
  <c r="EM123" i="6" s="1"/>
  <c r="EN123" i="6" s="1"/>
  <c r="EO123" i="6" s="1"/>
  <c r="EP123" i="6" s="1"/>
  <c r="EQ123" i="6" s="1"/>
  <c r="ER123" i="6" s="1"/>
  <c r="ES123" i="6" s="1"/>
  <c r="ET123" i="6" s="1"/>
  <c r="EU123" i="6" s="1"/>
  <c r="EV123" i="6" s="1"/>
  <c r="EW123" i="6" s="1"/>
  <c r="EX123" i="6" s="1"/>
  <c r="EY123" i="6" s="1"/>
  <c r="EZ123" i="6" s="1"/>
  <c r="FA123" i="6" s="1"/>
  <c r="FB123" i="6" s="1"/>
  <c r="FC123" i="6" s="1"/>
  <c r="FD123" i="6" s="1"/>
  <c r="FE123" i="6" s="1"/>
  <c r="FF123" i="6" s="1"/>
  <c r="FG123" i="6" s="1"/>
  <c r="FH123" i="6" s="1"/>
  <c r="FI123" i="6" s="1"/>
  <c r="FJ123" i="6" s="1"/>
  <c r="FK123" i="6" s="1"/>
  <c r="FL123" i="6" s="1"/>
  <c r="FM123" i="6" s="1"/>
  <c r="FN123" i="6" s="1"/>
  <c r="FO123" i="6" s="1"/>
  <c r="FP123" i="6" s="1"/>
  <c r="FQ123" i="6" s="1"/>
  <c r="FR123" i="6" s="1"/>
  <c r="FS123" i="6" s="1"/>
  <c r="FT123" i="6" s="1"/>
  <c r="FU123" i="6" s="1"/>
  <c r="FV123" i="6" s="1"/>
  <c r="FW123" i="6" s="1"/>
  <c r="FX123" i="6" s="1"/>
  <c r="FY123" i="6" s="1"/>
  <c r="FZ123" i="6" s="1"/>
  <c r="GA123" i="6" s="1"/>
  <c r="GB123" i="6" s="1"/>
  <c r="GC123" i="6" s="1"/>
  <c r="GD123" i="6" s="1"/>
  <c r="GE123" i="6" s="1"/>
  <c r="GF123" i="6" s="1"/>
  <c r="GG123" i="6" s="1"/>
  <c r="GH123" i="6" s="1"/>
  <c r="GI123" i="6" s="1"/>
  <c r="GJ123" i="6" s="1"/>
  <c r="GK123" i="6" s="1"/>
  <c r="GL123" i="6" s="1"/>
  <c r="GM123" i="6" s="1"/>
  <c r="GN123" i="6" s="1"/>
  <c r="GO123" i="6" s="1"/>
  <c r="GP123" i="6" s="1"/>
  <c r="GQ123" i="6" s="1"/>
  <c r="GR123" i="6" s="1"/>
  <c r="GS123" i="6" s="1"/>
  <c r="GT123" i="6" s="1"/>
  <c r="GU123" i="6" s="1"/>
  <c r="GV123" i="6" s="1"/>
  <c r="GW123" i="6" s="1"/>
  <c r="GX123" i="6" s="1"/>
  <c r="GY123" i="6" s="1"/>
  <c r="GZ123" i="6" s="1"/>
  <c r="HA123" i="6" s="1"/>
  <c r="HB123" i="6" s="1"/>
  <c r="HC123" i="6" s="1"/>
  <c r="HD123" i="6" s="1"/>
  <c r="HE123" i="6" s="1"/>
  <c r="HF123" i="6" s="1"/>
  <c r="HG123" i="6" s="1"/>
  <c r="HH123" i="6" s="1"/>
  <c r="HI123" i="6" s="1"/>
  <c r="HJ123" i="6" s="1"/>
  <c r="HK123" i="6" s="1"/>
  <c r="HL123" i="6" s="1"/>
  <c r="HM123" i="6" s="1"/>
  <c r="HN123" i="6" s="1"/>
  <c r="HO123" i="6" s="1"/>
  <c r="HP123" i="6" s="1"/>
  <c r="HQ123" i="6" s="1"/>
  <c r="HR123" i="6" s="1"/>
  <c r="HS123" i="6" s="1"/>
  <c r="HT123" i="6" s="1"/>
  <c r="HU123" i="6" s="1"/>
  <c r="HV123" i="6" s="1"/>
  <c r="HW123" i="6" s="1"/>
  <c r="HX123" i="6" s="1"/>
  <c r="HY123" i="6" s="1"/>
  <c r="HZ123" i="6" s="1"/>
  <c r="IA123" i="6" s="1"/>
  <c r="IB123" i="6" s="1"/>
  <c r="IC123" i="6" s="1"/>
  <c r="ID123" i="6" s="1"/>
  <c r="IE123" i="6" s="1"/>
  <c r="IF123" i="6" s="1"/>
  <c r="IG123" i="6" s="1"/>
  <c r="IH123" i="6" s="1"/>
  <c r="II123" i="6" s="1"/>
  <c r="IJ123" i="6" s="1"/>
  <c r="IK123" i="6" s="1"/>
  <c r="IL123" i="6" s="1"/>
  <c r="IM123" i="6" s="1"/>
  <c r="IN123" i="6" s="1"/>
  <c r="IO123" i="6" s="1"/>
  <c r="IP123" i="6" s="1"/>
  <c r="IQ123" i="6" s="1"/>
  <c r="IR123" i="6" s="1"/>
  <c r="IS123" i="6" s="1"/>
  <c r="IT123" i="6" s="1"/>
  <c r="IU123" i="6" s="1"/>
  <c r="IV123" i="6" s="1"/>
  <c r="IW123" i="6" s="1"/>
  <c r="IX123" i="6" s="1"/>
  <c r="IY123" i="6" s="1"/>
  <c r="IZ123" i="6" s="1"/>
  <c r="JA123" i="6" s="1"/>
  <c r="JB123" i="6" s="1"/>
  <c r="JC123" i="6" s="1"/>
  <c r="JD123" i="6" s="1"/>
  <c r="JE123" i="6" s="1"/>
  <c r="JF123" i="6" s="1"/>
  <c r="JG123" i="6" s="1"/>
  <c r="JH123" i="6" s="1"/>
  <c r="JI123" i="6" s="1"/>
  <c r="JJ123" i="6" s="1"/>
  <c r="JK123" i="6" s="1"/>
  <c r="JL123" i="6" s="1"/>
  <c r="JM123" i="6" s="1"/>
  <c r="JN123" i="6" s="1"/>
  <c r="JO123" i="6" s="1"/>
  <c r="JP123" i="6" s="1"/>
  <c r="JQ123" i="6" s="1"/>
  <c r="JR123" i="6" s="1"/>
  <c r="JS123" i="6" s="1"/>
  <c r="JT123" i="6" s="1"/>
  <c r="JU123" i="6" s="1"/>
  <c r="JV123" i="6" s="1"/>
  <c r="JW123" i="6" s="1"/>
  <c r="JX123" i="6" s="1"/>
  <c r="JY123" i="6" s="1"/>
  <c r="JZ123" i="6" s="1"/>
  <c r="KA123" i="6" s="1"/>
  <c r="KB123" i="6" s="1"/>
  <c r="KC123" i="6" s="1"/>
  <c r="KD123" i="6" s="1"/>
  <c r="KE123" i="6" s="1"/>
  <c r="KF123" i="6" s="1"/>
  <c r="KG123" i="6" s="1"/>
  <c r="KH123" i="6" s="1"/>
  <c r="KI123" i="6" s="1"/>
  <c r="KJ123" i="6" s="1"/>
  <c r="KK123" i="6" s="1"/>
  <c r="KL123" i="6" s="1"/>
  <c r="KM123" i="6" s="1"/>
  <c r="KN123" i="6" s="1"/>
  <c r="KO123" i="6" s="1"/>
  <c r="KP123" i="6" s="1"/>
  <c r="KQ123" i="6" s="1"/>
  <c r="KR123" i="6" s="1"/>
  <c r="KS123" i="6" s="1"/>
  <c r="KT123" i="6" s="1"/>
  <c r="KU123" i="6" s="1"/>
  <c r="KV123" i="6" s="1"/>
  <c r="V122" i="6"/>
  <c r="V121" i="6"/>
  <c r="W121" i="6" s="1"/>
  <c r="X121" i="6" s="1"/>
  <c r="Y121" i="6" s="1"/>
  <c r="Z121" i="6" s="1"/>
  <c r="AA121" i="6" s="1"/>
  <c r="AB121" i="6" s="1"/>
  <c r="AC121" i="6" s="1"/>
  <c r="AD121" i="6" s="1"/>
  <c r="AE121" i="6" s="1"/>
  <c r="AF121" i="6" s="1"/>
  <c r="AG121" i="6" s="1"/>
  <c r="AH121" i="6" s="1"/>
  <c r="AI121" i="6" s="1"/>
  <c r="AJ121" i="6" s="1"/>
  <c r="AK121" i="6" s="1"/>
  <c r="AL121" i="6" s="1"/>
  <c r="AM121" i="6" s="1"/>
  <c r="AN121" i="6" s="1"/>
  <c r="AO121" i="6" s="1"/>
  <c r="AP121" i="6" s="1"/>
  <c r="AQ121" i="6" s="1"/>
  <c r="AR121" i="6" s="1"/>
  <c r="AS121" i="6" s="1"/>
  <c r="AT121" i="6" s="1"/>
  <c r="AU121" i="6" s="1"/>
  <c r="AV121" i="6" s="1"/>
  <c r="AW121" i="6" s="1"/>
  <c r="AX121" i="6" s="1"/>
  <c r="AY121" i="6" s="1"/>
  <c r="AZ121" i="6" s="1"/>
  <c r="BA121" i="6" s="1"/>
  <c r="BB121" i="6" s="1"/>
  <c r="BC121" i="6" s="1"/>
  <c r="BD121" i="6" s="1"/>
  <c r="BE121" i="6" s="1"/>
  <c r="BF121" i="6" s="1"/>
  <c r="BG121" i="6" s="1"/>
  <c r="BH121" i="6" s="1"/>
  <c r="BI121" i="6" s="1"/>
  <c r="BJ121" i="6" s="1"/>
  <c r="BK121" i="6" s="1"/>
  <c r="BL121" i="6" s="1"/>
  <c r="BM121" i="6" s="1"/>
  <c r="BN121" i="6" s="1"/>
  <c r="BO121" i="6" s="1"/>
  <c r="BP121" i="6" s="1"/>
  <c r="BQ121" i="6" s="1"/>
  <c r="BR121" i="6" s="1"/>
  <c r="BS121" i="6" s="1"/>
  <c r="BT121" i="6" s="1"/>
  <c r="BU121" i="6" s="1"/>
  <c r="BV121" i="6" s="1"/>
  <c r="BW121" i="6" s="1"/>
  <c r="BX121" i="6" s="1"/>
  <c r="BY121" i="6" s="1"/>
  <c r="BZ121" i="6" s="1"/>
  <c r="CA121" i="6" s="1"/>
  <c r="CB121" i="6" s="1"/>
  <c r="CC121" i="6" s="1"/>
  <c r="CD121" i="6" s="1"/>
  <c r="CE121" i="6" s="1"/>
  <c r="CF121" i="6" s="1"/>
  <c r="CG121" i="6" s="1"/>
  <c r="CH121" i="6" s="1"/>
  <c r="CI121" i="6" s="1"/>
  <c r="CJ121" i="6" s="1"/>
  <c r="CK121" i="6" s="1"/>
  <c r="CL121" i="6" s="1"/>
  <c r="CM121" i="6" s="1"/>
  <c r="CN121" i="6" s="1"/>
  <c r="CO121" i="6" s="1"/>
  <c r="CP121" i="6" s="1"/>
  <c r="CQ121" i="6" s="1"/>
  <c r="CR121" i="6" s="1"/>
  <c r="CS121" i="6" s="1"/>
  <c r="CT121" i="6" s="1"/>
  <c r="CU121" i="6" s="1"/>
  <c r="CV121" i="6" s="1"/>
  <c r="CW121" i="6" s="1"/>
  <c r="CX121" i="6" s="1"/>
  <c r="CY121" i="6" s="1"/>
  <c r="CZ121" i="6" s="1"/>
  <c r="DA121" i="6" s="1"/>
  <c r="DB121" i="6" s="1"/>
  <c r="DC121" i="6" s="1"/>
  <c r="DD121" i="6" s="1"/>
  <c r="DE121" i="6" s="1"/>
  <c r="DF121" i="6" s="1"/>
  <c r="DG121" i="6" s="1"/>
  <c r="DH121" i="6" s="1"/>
  <c r="DI121" i="6" s="1"/>
  <c r="DJ121" i="6" s="1"/>
  <c r="DK121" i="6" s="1"/>
  <c r="DL121" i="6" s="1"/>
  <c r="DM121" i="6" s="1"/>
  <c r="DN121" i="6" s="1"/>
  <c r="DO121" i="6" s="1"/>
  <c r="DP121" i="6" s="1"/>
  <c r="DQ121" i="6" s="1"/>
  <c r="DR121" i="6" s="1"/>
  <c r="DS121" i="6" s="1"/>
  <c r="DT121" i="6" s="1"/>
  <c r="DU121" i="6" s="1"/>
  <c r="DV121" i="6" s="1"/>
  <c r="DW121" i="6" s="1"/>
  <c r="DX121" i="6" s="1"/>
  <c r="DY121" i="6" s="1"/>
  <c r="DZ121" i="6" s="1"/>
  <c r="EA121" i="6" s="1"/>
  <c r="EB121" i="6" s="1"/>
  <c r="EC121" i="6" s="1"/>
  <c r="ED121" i="6" s="1"/>
  <c r="EE121" i="6" s="1"/>
  <c r="EF121" i="6" s="1"/>
  <c r="EG121" i="6" s="1"/>
  <c r="EH121" i="6" s="1"/>
  <c r="EI121" i="6" s="1"/>
  <c r="EJ121" i="6" s="1"/>
  <c r="EK121" i="6" s="1"/>
  <c r="EL121" i="6" s="1"/>
  <c r="EM121" i="6" s="1"/>
  <c r="EN121" i="6" s="1"/>
  <c r="EO121" i="6" s="1"/>
  <c r="EP121" i="6" s="1"/>
  <c r="EQ121" i="6" s="1"/>
  <c r="ER121" i="6" s="1"/>
  <c r="ES121" i="6" s="1"/>
  <c r="ET121" i="6" s="1"/>
  <c r="EU121" i="6" s="1"/>
  <c r="EV121" i="6" s="1"/>
  <c r="EW121" i="6" s="1"/>
  <c r="EX121" i="6" s="1"/>
  <c r="EY121" i="6" s="1"/>
  <c r="EZ121" i="6" s="1"/>
  <c r="FA121" i="6" s="1"/>
  <c r="FB121" i="6" s="1"/>
  <c r="FC121" i="6" s="1"/>
  <c r="FD121" i="6" s="1"/>
  <c r="FE121" i="6" s="1"/>
  <c r="FF121" i="6" s="1"/>
  <c r="FG121" i="6" s="1"/>
  <c r="FH121" i="6" s="1"/>
  <c r="FI121" i="6" s="1"/>
  <c r="FJ121" i="6" s="1"/>
  <c r="FK121" i="6" s="1"/>
  <c r="FL121" i="6" s="1"/>
  <c r="FM121" i="6" s="1"/>
  <c r="FN121" i="6" s="1"/>
  <c r="FO121" i="6" s="1"/>
  <c r="FP121" i="6" s="1"/>
  <c r="FQ121" i="6" s="1"/>
  <c r="FR121" i="6" s="1"/>
  <c r="FS121" i="6" s="1"/>
  <c r="FT121" i="6" s="1"/>
  <c r="FU121" i="6" s="1"/>
  <c r="FV121" i="6" s="1"/>
  <c r="FW121" i="6" s="1"/>
  <c r="FX121" i="6" s="1"/>
  <c r="FY121" i="6" s="1"/>
  <c r="FZ121" i="6" s="1"/>
  <c r="GA121" i="6" s="1"/>
  <c r="GB121" i="6" s="1"/>
  <c r="GC121" i="6" s="1"/>
  <c r="GD121" i="6" s="1"/>
  <c r="GE121" i="6" s="1"/>
  <c r="GF121" i="6" s="1"/>
  <c r="GG121" i="6" s="1"/>
  <c r="GH121" i="6" s="1"/>
  <c r="GI121" i="6" s="1"/>
  <c r="GJ121" i="6" s="1"/>
  <c r="GK121" i="6" s="1"/>
  <c r="GL121" i="6" s="1"/>
  <c r="GM121" i="6" s="1"/>
  <c r="GN121" i="6" s="1"/>
  <c r="GO121" i="6" s="1"/>
  <c r="GP121" i="6" s="1"/>
  <c r="GQ121" i="6" s="1"/>
  <c r="GR121" i="6" s="1"/>
  <c r="GS121" i="6" s="1"/>
  <c r="GT121" i="6" s="1"/>
  <c r="GU121" i="6" s="1"/>
  <c r="GV121" i="6" s="1"/>
  <c r="GW121" i="6" s="1"/>
  <c r="GX121" i="6" s="1"/>
  <c r="GY121" i="6" s="1"/>
  <c r="GZ121" i="6" s="1"/>
  <c r="HA121" i="6" s="1"/>
  <c r="HB121" i="6" s="1"/>
  <c r="HC121" i="6" s="1"/>
  <c r="HD121" i="6" s="1"/>
  <c r="HE121" i="6" s="1"/>
  <c r="HF121" i="6" s="1"/>
  <c r="HG121" i="6" s="1"/>
  <c r="HH121" i="6" s="1"/>
  <c r="HI121" i="6" s="1"/>
  <c r="HJ121" i="6" s="1"/>
  <c r="HK121" i="6" s="1"/>
  <c r="HL121" i="6" s="1"/>
  <c r="HM121" i="6" s="1"/>
  <c r="HN121" i="6" s="1"/>
  <c r="HO121" i="6" s="1"/>
  <c r="HP121" i="6" s="1"/>
  <c r="HQ121" i="6" s="1"/>
  <c r="HR121" i="6" s="1"/>
  <c r="HS121" i="6" s="1"/>
  <c r="HT121" i="6" s="1"/>
  <c r="HU121" i="6" s="1"/>
  <c r="HV121" i="6" s="1"/>
  <c r="HW121" i="6" s="1"/>
  <c r="HX121" i="6" s="1"/>
  <c r="HY121" i="6" s="1"/>
  <c r="HZ121" i="6" s="1"/>
  <c r="IA121" i="6" s="1"/>
  <c r="IB121" i="6" s="1"/>
  <c r="IC121" i="6" s="1"/>
  <c r="ID121" i="6" s="1"/>
  <c r="IE121" i="6" s="1"/>
  <c r="IF121" i="6" s="1"/>
  <c r="IG121" i="6" s="1"/>
  <c r="IH121" i="6" s="1"/>
  <c r="II121" i="6" s="1"/>
  <c r="IJ121" i="6" s="1"/>
  <c r="IK121" i="6" s="1"/>
  <c r="IL121" i="6" s="1"/>
  <c r="IM121" i="6" s="1"/>
  <c r="IN121" i="6" s="1"/>
  <c r="IO121" i="6" s="1"/>
  <c r="IP121" i="6" s="1"/>
  <c r="IQ121" i="6" s="1"/>
  <c r="IR121" i="6" s="1"/>
  <c r="IS121" i="6" s="1"/>
  <c r="IT121" i="6" s="1"/>
  <c r="IU121" i="6" s="1"/>
  <c r="IV121" i="6" s="1"/>
  <c r="IW121" i="6" s="1"/>
  <c r="IX121" i="6" s="1"/>
  <c r="IY121" i="6" s="1"/>
  <c r="IZ121" i="6" s="1"/>
  <c r="JA121" i="6" s="1"/>
  <c r="JB121" i="6" s="1"/>
  <c r="JC121" i="6" s="1"/>
  <c r="JD121" i="6" s="1"/>
  <c r="JE121" i="6" s="1"/>
  <c r="JF121" i="6" s="1"/>
  <c r="JG121" i="6" s="1"/>
  <c r="JH121" i="6" s="1"/>
  <c r="JI121" i="6" s="1"/>
  <c r="JJ121" i="6" s="1"/>
  <c r="JK121" i="6" s="1"/>
  <c r="JL121" i="6" s="1"/>
  <c r="JM121" i="6" s="1"/>
  <c r="JN121" i="6" s="1"/>
  <c r="JO121" i="6" s="1"/>
  <c r="JP121" i="6" s="1"/>
  <c r="JQ121" i="6" s="1"/>
  <c r="JR121" i="6" s="1"/>
  <c r="JS121" i="6" s="1"/>
  <c r="JT121" i="6" s="1"/>
  <c r="JU121" i="6" s="1"/>
  <c r="JV121" i="6" s="1"/>
  <c r="JW121" i="6" s="1"/>
  <c r="JX121" i="6" s="1"/>
  <c r="JY121" i="6" s="1"/>
  <c r="JZ121" i="6" s="1"/>
  <c r="KA121" i="6" s="1"/>
  <c r="KB121" i="6" s="1"/>
  <c r="KC121" i="6" s="1"/>
  <c r="KD121" i="6" s="1"/>
  <c r="KE121" i="6" s="1"/>
  <c r="KF121" i="6" s="1"/>
  <c r="KG121" i="6" s="1"/>
  <c r="KH121" i="6" s="1"/>
  <c r="KI121" i="6" s="1"/>
  <c r="KJ121" i="6" s="1"/>
  <c r="KK121" i="6" s="1"/>
  <c r="KL121" i="6" s="1"/>
  <c r="KM121" i="6" s="1"/>
  <c r="KN121" i="6" s="1"/>
  <c r="KO121" i="6" s="1"/>
  <c r="KP121" i="6" s="1"/>
  <c r="KQ121" i="6" s="1"/>
  <c r="KR121" i="6" s="1"/>
  <c r="KS121" i="6" s="1"/>
  <c r="KT121" i="6" s="1"/>
  <c r="KU121" i="6" s="1"/>
  <c r="KV121" i="6" s="1"/>
  <c r="V115" i="6"/>
  <c r="W115" i="6" s="1"/>
  <c r="X115" i="6" s="1"/>
  <c r="Y115" i="6" s="1"/>
  <c r="Z115" i="6" s="1"/>
  <c r="AA115" i="6" s="1"/>
  <c r="AB115" i="6" s="1"/>
  <c r="AC115" i="6" s="1"/>
  <c r="AD115" i="6" s="1"/>
  <c r="AE115" i="6" s="1"/>
  <c r="AF115" i="6" s="1"/>
  <c r="AG115" i="6" s="1"/>
  <c r="AH115" i="6" s="1"/>
  <c r="AI115" i="6" s="1"/>
  <c r="AJ115" i="6" s="1"/>
  <c r="AK115" i="6" s="1"/>
  <c r="AL115" i="6" s="1"/>
  <c r="AM115" i="6" s="1"/>
  <c r="AN115" i="6" s="1"/>
  <c r="AO115" i="6" s="1"/>
  <c r="AP115" i="6" s="1"/>
  <c r="AQ115" i="6" s="1"/>
  <c r="AR115" i="6" s="1"/>
  <c r="AS115" i="6" s="1"/>
  <c r="AT115" i="6" s="1"/>
  <c r="AU115" i="6" s="1"/>
  <c r="AV115" i="6" s="1"/>
  <c r="AW115" i="6" s="1"/>
  <c r="AX115" i="6" s="1"/>
  <c r="AY115" i="6" s="1"/>
  <c r="AZ115" i="6" s="1"/>
  <c r="BA115" i="6" s="1"/>
  <c r="BB115" i="6" s="1"/>
  <c r="BC115" i="6" s="1"/>
  <c r="BD115" i="6" s="1"/>
  <c r="BE115" i="6" s="1"/>
  <c r="BF115" i="6" s="1"/>
  <c r="BG115" i="6" s="1"/>
  <c r="BH115" i="6" s="1"/>
  <c r="BI115" i="6" s="1"/>
  <c r="BJ115" i="6" s="1"/>
  <c r="BK115" i="6" s="1"/>
  <c r="BL115" i="6" s="1"/>
  <c r="BM115" i="6" s="1"/>
  <c r="BN115" i="6" s="1"/>
  <c r="BO115" i="6" s="1"/>
  <c r="BP115" i="6" s="1"/>
  <c r="BQ115" i="6" s="1"/>
  <c r="BR115" i="6" s="1"/>
  <c r="BS115" i="6" s="1"/>
  <c r="BT115" i="6" s="1"/>
  <c r="BU115" i="6" s="1"/>
  <c r="BV115" i="6" s="1"/>
  <c r="BW115" i="6" s="1"/>
  <c r="BX115" i="6" s="1"/>
  <c r="BY115" i="6" s="1"/>
  <c r="BZ115" i="6" s="1"/>
  <c r="CA115" i="6" s="1"/>
  <c r="CB115" i="6" s="1"/>
  <c r="CC115" i="6" s="1"/>
  <c r="CD115" i="6" s="1"/>
  <c r="CE115" i="6" s="1"/>
  <c r="CF115" i="6" s="1"/>
  <c r="CG115" i="6" s="1"/>
  <c r="CH115" i="6" s="1"/>
  <c r="CI115" i="6" s="1"/>
  <c r="CJ115" i="6" s="1"/>
  <c r="CK115" i="6" s="1"/>
  <c r="CL115" i="6" s="1"/>
  <c r="CM115" i="6" s="1"/>
  <c r="CN115" i="6" s="1"/>
  <c r="CO115" i="6" s="1"/>
  <c r="CP115" i="6" s="1"/>
  <c r="CQ115" i="6" s="1"/>
  <c r="CR115" i="6" s="1"/>
  <c r="CS115" i="6" s="1"/>
  <c r="CT115" i="6" s="1"/>
  <c r="CU115" i="6" s="1"/>
  <c r="CV115" i="6" s="1"/>
  <c r="CW115" i="6" s="1"/>
  <c r="CX115" i="6" s="1"/>
  <c r="CY115" i="6" s="1"/>
  <c r="CZ115" i="6" s="1"/>
  <c r="DA115" i="6" s="1"/>
  <c r="DB115" i="6" s="1"/>
  <c r="DC115" i="6" s="1"/>
  <c r="DD115" i="6" s="1"/>
  <c r="DE115" i="6" s="1"/>
  <c r="DF115" i="6" s="1"/>
  <c r="DG115" i="6" s="1"/>
  <c r="DH115" i="6" s="1"/>
  <c r="DI115" i="6" s="1"/>
  <c r="DJ115" i="6" s="1"/>
  <c r="DK115" i="6" s="1"/>
  <c r="DL115" i="6" s="1"/>
  <c r="DM115" i="6" s="1"/>
  <c r="DN115" i="6" s="1"/>
  <c r="DO115" i="6" s="1"/>
  <c r="DP115" i="6" s="1"/>
  <c r="DQ115" i="6" s="1"/>
  <c r="DR115" i="6" s="1"/>
  <c r="DS115" i="6" s="1"/>
  <c r="DT115" i="6" s="1"/>
  <c r="DU115" i="6" s="1"/>
  <c r="DV115" i="6" s="1"/>
  <c r="DW115" i="6" s="1"/>
  <c r="DX115" i="6" s="1"/>
  <c r="DY115" i="6" s="1"/>
  <c r="DZ115" i="6" s="1"/>
  <c r="EA115" i="6" s="1"/>
  <c r="EB115" i="6" s="1"/>
  <c r="EC115" i="6" s="1"/>
  <c r="ED115" i="6" s="1"/>
  <c r="EE115" i="6" s="1"/>
  <c r="EF115" i="6" s="1"/>
  <c r="EG115" i="6" s="1"/>
  <c r="EH115" i="6" s="1"/>
  <c r="EI115" i="6" s="1"/>
  <c r="EJ115" i="6" s="1"/>
  <c r="EK115" i="6" s="1"/>
  <c r="EL115" i="6" s="1"/>
  <c r="EM115" i="6" s="1"/>
  <c r="EN115" i="6" s="1"/>
  <c r="EO115" i="6" s="1"/>
  <c r="EP115" i="6" s="1"/>
  <c r="EQ115" i="6" s="1"/>
  <c r="ER115" i="6" s="1"/>
  <c r="ES115" i="6" s="1"/>
  <c r="ET115" i="6" s="1"/>
  <c r="EU115" i="6" s="1"/>
  <c r="EV115" i="6" s="1"/>
  <c r="EW115" i="6" s="1"/>
  <c r="EX115" i="6" s="1"/>
  <c r="EY115" i="6" s="1"/>
  <c r="EZ115" i="6" s="1"/>
  <c r="FA115" i="6" s="1"/>
  <c r="FB115" i="6" s="1"/>
  <c r="FC115" i="6" s="1"/>
  <c r="FD115" i="6" s="1"/>
  <c r="FE115" i="6" s="1"/>
  <c r="FF115" i="6" s="1"/>
  <c r="FG115" i="6" s="1"/>
  <c r="FH115" i="6" s="1"/>
  <c r="FI115" i="6" s="1"/>
  <c r="FJ115" i="6" s="1"/>
  <c r="FK115" i="6" s="1"/>
  <c r="FL115" i="6" s="1"/>
  <c r="FM115" i="6" s="1"/>
  <c r="FN115" i="6" s="1"/>
  <c r="FO115" i="6" s="1"/>
  <c r="FP115" i="6" s="1"/>
  <c r="FQ115" i="6" s="1"/>
  <c r="FR115" i="6" s="1"/>
  <c r="FS115" i="6" s="1"/>
  <c r="FT115" i="6" s="1"/>
  <c r="FU115" i="6" s="1"/>
  <c r="FV115" i="6" s="1"/>
  <c r="FW115" i="6" s="1"/>
  <c r="FX115" i="6" s="1"/>
  <c r="FY115" i="6" s="1"/>
  <c r="FZ115" i="6" s="1"/>
  <c r="GA115" i="6" s="1"/>
  <c r="GB115" i="6" s="1"/>
  <c r="GC115" i="6" s="1"/>
  <c r="GD115" i="6" s="1"/>
  <c r="GE115" i="6" s="1"/>
  <c r="GF115" i="6" s="1"/>
  <c r="GG115" i="6" s="1"/>
  <c r="GH115" i="6" s="1"/>
  <c r="GI115" i="6" s="1"/>
  <c r="GJ115" i="6" s="1"/>
  <c r="GK115" i="6" s="1"/>
  <c r="GL115" i="6" s="1"/>
  <c r="GM115" i="6" s="1"/>
  <c r="GN115" i="6" s="1"/>
  <c r="GO115" i="6" s="1"/>
  <c r="GP115" i="6" s="1"/>
  <c r="GQ115" i="6" s="1"/>
  <c r="GR115" i="6" s="1"/>
  <c r="GS115" i="6" s="1"/>
  <c r="GT115" i="6" s="1"/>
  <c r="GU115" i="6" s="1"/>
  <c r="GV115" i="6" s="1"/>
  <c r="GW115" i="6" s="1"/>
  <c r="GX115" i="6" s="1"/>
  <c r="GY115" i="6" s="1"/>
  <c r="GZ115" i="6" s="1"/>
  <c r="HA115" i="6" s="1"/>
  <c r="HB115" i="6" s="1"/>
  <c r="HC115" i="6" s="1"/>
  <c r="HD115" i="6" s="1"/>
  <c r="HE115" i="6" s="1"/>
  <c r="HF115" i="6" s="1"/>
  <c r="HG115" i="6" s="1"/>
  <c r="HH115" i="6" s="1"/>
  <c r="HI115" i="6" s="1"/>
  <c r="HJ115" i="6" s="1"/>
  <c r="HK115" i="6" s="1"/>
  <c r="HL115" i="6" s="1"/>
  <c r="HM115" i="6" s="1"/>
  <c r="HN115" i="6" s="1"/>
  <c r="HO115" i="6" s="1"/>
  <c r="HP115" i="6" s="1"/>
  <c r="HQ115" i="6" s="1"/>
  <c r="HR115" i="6" s="1"/>
  <c r="HS115" i="6" s="1"/>
  <c r="HT115" i="6" s="1"/>
  <c r="HU115" i="6" s="1"/>
  <c r="HV115" i="6" s="1"/>
  <c r="HW115" i="6" s="1"/>
  <c r="HX115" i="6" s="1"/>
  <c r="HY115" i="6" s="1"/>
  <c r="HZ115" i="6" s="1"/>
  <c r="IA115" i="6" s="1"/>
  <c r="IB115" i="6" s="1"/>
  <c r="IC115" i="6" s="1"/>
  <c r="ID115" i="6" s="1"/>
  <c r="IE115" i="6" s="1"/>
  <c r="IF115" i="6" s="1"/>
  <c r="IG115" i="6" s="1"/>
  <c r="IH115" i="6" s="1"/>
  <c r="II115" i="6" s="1"/>
  <c r="IJ115" i="6" s="1"/>
  <c r="IK115" i="6" s="1"/>
  <c r="IL115" i="6" s="1"/>
  <c r="IM115" i="6" s="1"/>
  <c r="IN115" i="6" s="1"/>
  <c r="IO115" i="6" s="1"/>
  <c r="IP115" i="6" s="1"/>
  <c r="IQ115" i="6" s="1"/>
  <c r="IR115" i="6" s="1"/>
  <c r="IS115" i="6" s="1"/>
  <c r="IT115" i="6" s="1"/>
  <c r="IU115" i="6" s="1"/>
  <c r="IV115" i="6" s="1"/>
  <c r="IW115" i="6" s="1"/>
  <c r="IX115" i="6" s="1"/>
  <c r="IY115" i="6" s="1"/>
  <c r="IZ115" i="6" s="1"/>
  <c r="JA115" i="6" s="1"/>
  <c r="JB115" i="6" s="1"/>
  <c r="JC115" i="6" s="1"/>
  <c r="JD115" i="6" s="1"/>
  <c r="JE115" i="6" s="1"/>
  <c r="JF115" i="6" s="1"/>
  <c r="JG115" i="6" s="1"/>
  <c r="JH115" i="6" s="1"/>
  <c r="JI115" i="6" s="1"/>
  <c r="JJ115" i="6" s="1"/>
  <c r="JK115" i="6" s="1"/>
  <c r="JL115" i="6" s="1"/>
  <c r="JM115" i="6" s="1"/>
  <c r="JN115" i="6" s="1"/>
  <c r="JO115" i="6" s="1"/>
  <c r="JP115" i="6" s="1"/>
  <c r="JQ115" i="6" s="1"/>
  <c r="JR115" i="6" s="1"/>
  <c r="JS115" i="6" s="1"/>
  <c r="JT115" i="6" s="1"/>
  <c r="JU115" i="6" s="1"/>
  <c r="JV115" i="6" s="1"/>
  <c r="JW115" i="6" s="1"/>
  <c r="JX115" i="6" s="1"/>
  <c r="JY115" i="6" s="1"/>
  <c r="JZ115" i="6" s="1"/>
  <c r="KA115" i="6" s="1"/>
  <c r="KB115" i="6" s="1"/>
  <c r="KC115" i="6" s="1"/>
  <c r="KD115" i="6" s="1"/>
  <c r="KE115" i="6" s="1"/>
  <c r="KF115" i="6" s="1"/>
  <c r="KG115" i="6" s="1"/>
  <c r="KH115" i="6" s="1"/>
  <c r="KI115" i="6" s="1"/>
  <c r="KJ115" i="6" s="1"/>
  <c r="KK115" i="6" s="1"/>
  <c r="KL115" i="6" s="1"/>
  <c r="KM115" i="6" s="1"/>
  <c r="KN115" i="6" s="1"/>
  <c r="KO115" i="6" s="1"/>
  <c r="KP115" i="6" s="1"/>
  <c r="KQ115" i="6" s="1"/>
  <c r="KR115" i="6" s="1"/>
  <c r="KS115" i="6" s="1"/>
  <c r="KT115" i="6" s="1"/>
  <c r="KU115" i="6" s="1"/>
  <c r="KV115" i="6" s="1"/>
  <c r="V114" i="6"/>
  <c r="W114" i="6" s="1"/>
  <c r="X114" i="6" s="1"/>
  <c r="Y114" i="6" s="1"/>
  <c r="Z114" i="6" s="1"/>
  <c r="AA114" i="6" s="1"/>
  <c r="AB114" i="6" s="1"/>
  <c r="AC114" i="6" s="1"/>
  <c r="AD114" i="6" s="1"/>
  <c r="AE114" i="6" s="1"/>
  <c r="AF114" i="6" s="1"/>
  <c r="AG114" i="6" s="1"/>
  <c r="AH114" i="6" s="1"/>
  <c r="AI114" i="6" s="1"/>
  <c r="AJ114" i="6" s="1"/>
  <c r="AK114" i="6" s="1"/>
  <c r="AL114" i="6" s="1"/>
  <c r="AM114" i="6" s="1"/>
  <c r="AN114" i="6" s="1"/>
  <c r="AO114" i="6" s="1"/>
  <c r="AP114" i="6" s="1"/>
  <c r="AQ114" i="6" s="1"/>
  <c r="AR114" i="6" s="1"/>
  <c r="AS114" i="6" s="1"/>
  <c r="AT114" i="6" s="1"/>
  <c r="AU114" i="6" s="1"/>
  <c r="AV114" i="6" s="1"/>
  <c r="AW114" i="6" s="1"/>
  <c r="AX114" i="6" s="1"/>
  <c r="AY114" i="6" s="1"/>
  <c r="AZ114" i="6" s="1"/>
  <c r="BA114" i="6" s="1"/>
  <c r="BB114" i="6" s="1"/>
  <c r="BC114" i="6" s="1"/>
  <c r="BD114" i="6" s="1"/>
  <c r="BE114" i="6" s="1"/>
  <c r="BF114" i="6" s="1"/>
  <c r="BG114" i="6" s="1"/>
  <c r="BH114" i="6" s="1"/>
  <c r="BI114" i="6" s="1"/>
  <c r="BJ114" i="6" s="1"/>
  <c r="BK114" i="6" s="1"/>
  <c r="BL114" i="6" s="1"/>
  <c r="BM114" i="6" s="1"/>
  <c r="BN114" i="6" s="1"/>
  <c r="BO114" i="6" s="1"/>
  <c r="BP114" i="6" s="1"/>
  <c r="BQ114" i="6" s="1"/>
  <c r="BR114" i="6" s="1"/>
  <c r="BS114" i="6" s="1"/>
  <c r="BT114" i="6" s="1"/>
  <c r="BU114" i="6" s="1"/>
  <c r="BV114" i="6" s="1"/>
  <c r="BW114" i="6" s="1"/>
  <c r="BX114" i="6" s="1"/>
  <c r="BY114" i="6" s="1"/>
  <c r="BZ114" i="6" s="1"/>
  <c r="CA114" i="6" s="1"/>
  <c r="CB114" i="6" s="1"/>
  <c r="CC114" i="6" s="1"/>
  <c r="CD114" i="6" s="1"/>
  <c r="CE114" i="6" s="1"/>
  <c r="CF114" i="6" s="1"/>
  <c r="CG114" i="6" s="1"/>
  <c r="CH114" i="6" s="1"/>
  <c r="CI114" i="6" s="1"/>
  <c r="CJ114" i="6" s="1"/>
  <c r="CK114" i="6" s="1"/>
  <c r="CL114" i="6" s="1"/>
  <c r="CM114" i="6" s="1"/>
  <c r="CN114" i="6" s="1"/>
  <c r="CO114" i="6" s="1"/>
  <c r="CP114" i="6" s="1"/>
  <c r="CQ114" i="6" s="1"/>
  <c r="CR114" i="6" s="1"/>
  <c r="CS114" i="6" s="1"/>
  <c r="CT114" i="6" s="1"/>
  <c r="CU114" i="6" s="1"/>
  <c r="CV114" i="6" s="1"/>
  <c r="CW114" i="6" s="1"/>
  <c r="CX114" i="6" s="1"/>
  <c r="CY114" i="6" s="1"/>
  <c r="CZ114" i="6" s="1"/>
  <c r="DA114" i="6" s="1"/>
  <c r="DB114" i="6" s="1"/>
  <c r="DC114" i="6" s="1"/>
  <c r="DD114" i="6" s="1"/>
  <c r="DE114" i="6" s="1"/>
  <c r="DF114" i="6" s="1"/>
  <c r="DG114" i="6" s="1"/>
  <c r="DH114" i="6" s="1"/>
  <c r="DI114" i="6" s="1"/>
  <c r="DJ114" i="6" s="1"/>
  <c r="DK114" i="6" s="1"/>
  <c r="DL114" i="6" s="1"/>
  <c r="DM114" i="6" s="1"/>
  <c r="DN114" i="6" s="1"/>
  <c r="DO114" i="6" s="1"/>
  <c r="DP114" i="6" s="1"/>
  <c r="DQ114" i="6" s="1"/>
  <c r="DR114" i="6" s="1"/>
  <c r="DS114" i="6" s="1"/>
  <c r="DT114" i="6" s="1"/>
  <c r="DU114" i="6" s="1"/>
  <c r="DV114" i="6" s="1"/>
  <c r="DW114" i="6" s="1"/>
  <c r="DX114" i="6" s="1"/>
  <c r="DY114" i="6" s="1"/>
  <c r="DZ114" i="6" s="1"/>
  <c r="EA114" i="6" s="1"/>
  <c r="EB114" i="6" s="1"/>
  <c r="EC114" i="6" s="1"/>
  <c r="ED114" i="6" s="1"/>
  <c r="EE114" i="6" s="1"/>
  <c r="EF114" i="6" s="1"/>
  <c r="EG114" i="6" s="1"/>
  <c r="EH114" i="6" s="1"/>
  <c r="EI114" i="6" s="1"/>
  <c r="EJ114" i="6" s="1"/>
  <c r="EK114" i="6" s="1"/>
  <c r="EL114" i="6" s="1"/>
  <c r="EM114" i="6" s="1"/>
  <c r="EN114" i="6" s="1"/>
  <c r="EO114" i="6" s="1"/>
  <c r="EP114" i="6" s="1"/>
  <c r="EQ114" i="6" s="1"/>
  <c r="ER114" i="6" s="1"/>
  <c r="ES114" i="6" s="1"/>
  <c r="ET114" i="6" s="1"/>
  <c r="EU114" i="6" s="1"/>
  <c r="EV114" i="6" s="1"/>
  <c r="EW114" i="6" s="1"/>
  <c r="EX114" i="6" s="1"/>
  <c r="EY114" i="6" s="1"/>
  <c r="EZ114" i="6" s="1"/>
  <c r="FA114" i="6" s="1"/>
  <c r="FB114" i="6" s="1"/>
  <c r="FC114" i="6" s="1"/>
  <c r="FD114" i="6" s="1"/>
  <c r="FE114" i="6" s="1"/>
  <c r="FF114" i="6" s="1"/>
  <c r="FG114" i="6" s="1"/>
  <c r="FH114" i="6" s="1"/>
  <c r="FI114" i="6" s="1"/>
  <c r="FJ114" i="6" s="1"/>
  <c r="FK114" i="6" s="1"/>
  <c r="FL114" i="6" s="1"/>
  <c r="FM114" i="6" s="1"/>
  <c r="FN114" i="6" s="1"/>
  <c r="FO114" i="6" s="1"/>
  <c r="FP114" i="6" s="1"/>
  <c r="FQ114" i="6" s="1"/>
  <c r="FR114" i="6" s="1"/>
  <c r="FS114" i="6" s="1"/>
  <c r="FT114" i="6" s="1"/>
  <c r="FU114" i="6" s="1"/>
  <c r="FV114" i="6" s="1"/>
  <c r="FW114" i="6" s="1"/>
  <c r="FX114" i="6" s="1"/>
  <c r="FY114" i="6" s="1"/>
  <c r="FZ114" i="6" s="1"/>
  <c r="GA114" i="6" s="1"/>
  <c r="GB114" i="6" s="1"/>
  <c r="GC114" i="6" s="1"/>
  <c r="GD114" i="6" s="1"/>
  <c r="GE114" i="6" s="1"/>
  <c r="GF114" i="6" s="1"/>
  <c r="GG114" i="6" s="1"/>
  <c r="GH114" i="6" s="1"/>
  <c r="GI114" i="6" s="1"/>
  <c r="GJ114" i="6" s="1"/>
  <c r="GK114" i="6" s="1"/>
  <c r="GL114" i="6" s="1"/>
  <c r="GM114" i="6" s="1"/>
  <c r="GN114" i="6" s="1"/>
  <c r="GO114" i="6" s="1"/>
  <c r="GP114" i="6" s="1"/>
  <c r="GQ114" i="6" s="1"/>
  <c r="GR114" i="6" s="1"/>
  <c r="GS114" i="6" s="1"/>
  <c r="GT114" i="6" s="1"/>
  <c r="GU114" i="6" s="1"/>
  <c r="GV114" i="6" s="1"/>
  <c r="GW114" i="6" s="1"/>
  <c r="GX114" i="6" s="1"/>
  <c r="GY114" i="6" s="1"/>
  <c r="GZ114" i="6" s="1"/>
  <c r="HA114" i="6" s="1"/>
  <c r="HB114" i="6" s="1"/>
  <c r="HC114" i="6" s="1"/>
  <c r="HD114" i="6" s="1"/>
  <c r="HE114" i="6" s="1"/>
  <c r="HF114" i="6" s="1"/>
  <c r="HG114" i="6" s="1"/>
  <c r="HH114" i="6" s="1"/>
  <c r="HI114" i="6" s="1"/>
  <c r="HJ114" i="6" s="1"/>
  <c r="HK114" i="6" s="1"/>
  <c r="HL114" i="6" s="1"/>
  <c r="HM114" i="6" s="1"/>
  <c r="HN114" i="6" s="1"/>
  <c r="HO114" i="6" s="1"/>
  <c r="HP114" i="6" s="1"/>
  <c r="HQ114" i="6" s="1"/>
  <c r="HR114" i="6" s="1"/>
  <c r="HS114" i="6" s="1"/>
  <c r="HT114" i="6" s="1"/>
  <c r="HU114" i="6" s="1"/>
  <c r="HV114" i="6" s="1"/>
  <c r="HW114" i="6" s="1"/>
  <c r="HX114" i="6" s="1"/>
  <c r="HY114" i="6" s="1"/>
  <c r="HZ114" i="6" s="1"/>
  <c r="IA114" i="6" s="1"/>
  <c r="IB114" i="6" s="1"/>
  <c r="IC114" i="6" s="1"/>
  <c r="ID114" i="6" s="1"/>
  <c r="IE114" i="6" s="1"/>
  <c r="IF114" i="6" s="1"/>
  <c r="IG114" i="6" s="1"/>
  <c r="IH114" i="6" s="1"/>
  <c r="II114" i="6" s="1"/>
  <c r="IJ114" i="6" s="1"/>
  <c r="IK114" i="6" s="1"/>
  <c r="IL114" i="6" s="1"/>
  <c r="IM114" i="6" s="1"/>
  <c r="IN114" i="6" s="1"/>
  <c r="IO114" i="6" s="1"/>
  <c r="IP114" i="6" s="1"/>
  <c r="IQ114" i="6" s="1"/>
  <c r="IR114" i="6" s="1"/>
  <c r="IS114" i="6" s="1"/>
  <c r="IT114" i="6" s="1"/>
  <c r="IU114" i="6" s="1"/>
  <c r="IV114" i="6" s="1"/>
  <c r="IW114" i="6" s="1"/>
  <c r="IX114" i="6" s="1"/>
  <c r="IY114" i="6" s="1"/>
  <c r="IZ114" i="6" s="1"/>
  <c r="JA114" i="6" s="1"/>
  <c r="JB114" i="6" s="1"/>
  <c r="JC114" i="6" s="1"/>
  <c r="JD114" i="6" s="1"/>
  <c r="JE114" i="6" s="1"/>
  <c r="JF114" i="6" s="1"/>
  <c r="JG114" i="6" s="1"/>
  <c r="JH114" i="6" s="1"/>
  <c r="JI114" i="6" s="1"/>
  <c r="JJ114" i="6" s="1"/>
  <c r="JK114" i="6" s="1"/>
  <c r="JL114" i="6" s="1"/>
  <c r="JM114" i="6" s="1"/>
  <c r="JN114" i="6" s="1"/>
  <c r="JO114" i="6" s="1"/>
  <c r="JP114" i="6" s="1"/>
  <c r="JQ114" i="6" s="1"/>
  <c r="JR114" i="6" s="1"/>
  <c r="JS114" i="6" s="1"/>
  <c r="JT114" i="6" s="1"/>
  <c r="JU114" i="6" s="1"/>
  <c r="JV114" i="6" s="1"/>
  <c r="JW114" i="6" s="1"/>
  <c r="JX114" i="6" s="1"/>
  <c r="JY114" i="6" s="1"/>
  <c r="JZ114" i="6" s="1"/>
  <c r="KA114" i="6" s="1"/>
  <c r="KB114" i="6" s="1"/>
  <c r="KC114" i="6" s="1"/>
  <c r="KD114" i="6" s="1"/>
  <c r="KE114" i="6" s="1"/>
  <c r="KF114" i="6" s="1"/>
  <c r="KG114" i="6" s="1"/>
  <c r="KH114" i="6" s="1"/>
  <c r="KI114" i="6" s="1"/>
  <c r="KJ114" i="6" s="1"/>
  <c r="KK114" i="6" s="1"/>
  <c r="KL114" i="6" s="1"/>
  <c r="KM114" i="6" s="1"/>
  <c r="KN114" i="6" s="1"/>
  <c r="KO114" i="6" s="1"/>
  <c r="KP114" i="6" s="1"/>
  <c r="KQ114" i="6" s="1"/>
  <c r="KR114" i="6" s="1"/>
  <c r="KS114" i="6" s="1"/>
  <c r="KT114" i="6" s="1"/>
  <c r="KU114" i="6" s="1"/>
  <c r="KV114" i="6" s="1"/>
  <c r="V113" i="6"/>
  <c r="W113" i="6" s="1"/>
  <c r="X113" i="6" s="1"/>
  <c r="Y113" i="6" s="1"/>
  <c r="Z113" i="6" s="1"/>
  <c r="AA113" i="6" s="1"/>
  <c r="AB113" i="6" s="1"/>
  <c r="AC113" i="6" s="1"/>
  <c r="AD113" i="6" s="1"/>
  <c r="AE113" i="6" s="1"/>
  <c r="AF113" i="6" s="1"/>
  <c r="AG113" i="6" s="1"/>
  <c r="AH113" i="6" s="1"/>
  <c r="AI113" i="6" s="1"/>
  <c r="AJ113" i="6" s="1"/>
  <c r="AK113" i="6" s="1"/>
  <c r="AL113" i="6" s="1"/>
  <c r="AM113" i="6" s="1"/>
  <c r="AN113" i="6" s="1"/>
  <c r="AO113" i="6" s="1"/>
  <c r="AP113" i="6" s="1"/>
  <c r="AQ113" i="6" s="1"/>
  <c r="AR113" i="6" s="1"/>
  <c r="AS113" i="6" s="1"/>
  <c r="AT113" i="6" s="1"/>
  <c r="AU113" i="6" s="1"/>
  <c r="AV113" i="6" s="1"/>
  <c r="AW113" i="6" s="1"/>
  <c r="AX113" i="6" s="1"/>
  <c r="AY113" i="6" s="1"/>
  <c r="AZ113" i="6" s="1"/>
  <c r="BA113" i="6" s="1"/>
  <c r="BB113" i="6" s="1"/>
  <c r="BC113" i="6" s="1"/>
  <c r="BD113" i="6" s="1"/>
  <c r="BE113" i="6" s="1"/>
  <c r="BF113" i="6" s="1"/>
  <c r="BG113" i="6" s="1"/>
  <c r="BH113" i="6" s="1"/>
  <c r="BI113" i="6" s="1"/>
  <c r="BJ113" i="6" s="1"/>
  <c r="BK113" i="6" s="1"/>
  <c r="BL113" i="6" s="1"/>
  <c r="BM113" i="6" s="1"/>
  <c r="BN113" i="6" s="1"/>
  <c r="BO113" i="6" s="1"/>
  <c r="BP113" i="6" s="1"/>
  <c r="BQ113" i="6" s="1"/>
  <c r="BR113" i="6" s="1"/>
  <c r="BS113" i="6" s="1"/>
  <c r="BT113" i="6" s="1"/>
  <c r="BU113" i="6" s="1"/>
  <c r="BV113" i="6" s="1"/>
  <c r="BW113" i="6" s="1"/>
  <c r="BX113" i="6" s="1"/>
  <c r="BY113" i="6" s="1"/>
  <c r="BZ113" i="6" s="1"/>
  <c r="CA113" i="6" s="1"/>
  <c r="CB113" i="6" s="1"/>
  <c r="CC113" i="6" s="1"/>
  <c r="CD113" i="6" s="1"/>
  <c r="CE113" i="6" s="1"/>
  <c r="CF113" i="6" s="1"/>
  <c r="CG113" i="6" s="1"/>
  <c r="CH113" i="6" s="1"/>
  <c r="CI113" i="6" s="1"/>
  <c r="CJ113" i="6" s="1"/>
  <c r="CK113" i="6" s="1"/>
  <c r="CL113" i="6" s="1"/>
  <c r="CM113" i="6" s="1"/>
  <c r="CN113" i="6" s="1"/>
  <c r="CO113" i="6" s="1"/>
  <c r="CP113" i="6" s="1"/>
  <c r="CQ113" i="6" s="1"/>
  <c r="CR113" i="6" s="1"/>
  <c r="CS113" i="6" s="1"/>
  <c r="CT113" i="6" s="1"/>
  <c r="CU113" i="6" s="1"/>
  <c r="CV113" i="6" s="1"/>
  <c r="CW113" i="6" s="1"/>
  <c r="CX113" i="6" s="1"/>
  <c r="CY113" i="6" s="1"/>
  <c r="CZ113" i="6" s="1"/>
  <c r="DA113" i="6" s="1"/>
  <c r="DB113" i="6" s="1"/>
  <c r="DC113" i="6" s="1"/>
  <c r="DD113" i="6" s="1"/>
  <c r="DE113" i="6" s="1"/>
  <c r="DF113" i="6" s="1"/>
  <c r="DG113" i="6" s="1"/>
  <c r="DH113" i="6" s="1"/>
  <c r="DI113" i="6" s="1"/>
  <c r="DJ113" i="6" s="1"/>
  <c r="DK113" i="6" s="1"/>
  <c r="DL113" i="6" s="1"/>
  <c r="DM113" i="6" s="1"/>
  <c r="DN113" i="6" s="1"/>
  <c r="DO113" i="6" s="1"/>
  <c r="DP113" i="6" s="1"/>
  <c r="DQ113" i="6" s="1"/>
  <c r="DR113" i="6" s="1"/>
  <c r="DS113" i="6" s="1"/>
  <c r="DT113" i="6" s="1"/>
  <c r="DU113" i="6" s="1"/>
  <c r="DV113" i="6" s="1"/>
  <c r="DW113" i="6" s="1"/>
  <c r="DX113" i="6" s="1"/>
  <c r="DY113" i="6" s="1"/>
  <c r="DZ113" i="6" s="1"/>
  <c r="EA113" i="6" s="1"/>
  <c r="EB113" i="6" s="1"/>
  <c r="EC113" i="6" s="1"/>
  <c r="ED113" i="6" s="1"/>
  <c r="EE113" i="6" s="1"/>
  <c r="EF113" i="6" s="1"/>
  <c r="EG113" i="6" s="1"/>
  <c r="EH113" i="6" s="1"/>
  <c r="EI113" i="6" s="1"/>
  <c r="EJ113" i="6" s="1"/>
  <c r="EK113" i="6" s="1"/>
  <c r="EL113" i="6" s="1"/>
  <c r="EM113" i="6" s="1"/>
  <c r="EN113" i="6" s="1"/>
  <c r="EO113" i="6" s="1"/>
  <c r="EP113" i="6" s="1"/>
  <c r="EQ113" i="6" s="1"/>
  <c r="ER113" i="6" s="1"/>
  <c r="ES113" i="6" s="1"/>
  <c r="ET113" i="6" s="1"/>
  <c r="EU113" i="6" s="1"/>
  <c r="EV113" i="6" s="1"/>
  <c r="EW113" i="6" s="1"/>
  <c r="EX113" i="6" s="1"/>
  <c r="EY113" i="6" s="1"/>
  <c r="EZ113" i="6" s="1"/>
  <c r="FA113" i="6" s="1"/>
  <c r="FB113" i="6" s="1"/>
  <c r="FC113" i="6" s="1"/>
  <c r="FD113" i="6" s="1"/>
  <c r="FE113" i="6" s="1"/>
  <c r="FF113" i="6" s="1"/>
  <c r="FG113" i="6" s="1"/>
  <c r="FH113" i="6" s="1"/>
  <c r="FI113" i="6" s="1"/>
  <c r="FJ113" i="6" s="1"/>
  <c r="FK113" i="6" s="1"/>
  <c r="FL113" i="6" s="1"/>
  <c r="FM113" i="6" s="1"/>
  <c r="FN113" i="6" s="1"/>
  <c r="FO113" i="6" s="1"/>
  <c r="FP113" i="6" s="1"/>
  <c r="FQ113" i="6" s="1"/>
  <c r="FR113" i="6" s="1"/>
  <c r="FS113" i="6" s="1"/>
  <c r="FT113" i="6" s="1"/>
  <c r="FU113" i="6" s="1"/>
  <c r="FV113" i="6" s="1"/>
  <c r="FW113" i="6" s="1"/>
  <c r="FX113" i="6" s="1"/>
  <c r="FY113" i="6" s="1"/>
  <c r="FZ113" i="6" s="1"/>
  <c r="GA113" i="6" s="1"/>
  <c r="GB113" i="6" s="1"/>
  <c r="GC113" i="6" s="1"/>
  <c r="GD113" i="6" s="1"/>
  <c r="GE113" i="6" s="1"/>
  <c r="GF113" i="6" s="1"/>
  <c r="GG113" i="6" s="1"/>
  <c r="GH113" i="6" s="1"/>
  <c r="GI113" i="6" s="1"/>
  <c r="GJ113" i="6" s="1"/>
  <c r="GK113" i="6" s="1"/>
  <c r="GL113" i="6" s="1"/>
  <c r="GM113" i="6" s="1"/>
  <c r="GN113" i="6" s="1"/>
  <c r="GO113" i="6" s="1"/>
  <c r="GP113" i="6" s="1"/>
  <c r="GQ113" i="6" s="1"/>
  <c r="GR113" i="6" s="1"/>
  <c r="GS113" i="6" s="1"/>
  <c r="GT113" i="6" s="1"/>
  <c r="GU113" i="6" s="1"/>
  <c r="GV113" i="6" s="1"/>
  <c r="GW113" i="6" s="1"/>
  <c r="GX113" i="6" s="1"/>
  <c r="GY113" i="6" s="1"/>
  <c r="GZ113" i="6" s="1"/>
  <c r="HA113" i="6" s="1"/>
  <c r="HB113" i="6" s="1"/>
  <c r="HC113" i="6" s="1"/>
  <c r="HD113" i="6" s="1"/>
  <c r="HE113" i="6" s="1"/>
  <c r="HF113" i="6" s="1"/>
  <c r="HG113" i="6" s="1"/>
  <c r="HH113" i="6" s="1"/>
  <c r="HI113" i="6" s="1"/>
  <c r="HJ113" i="6" s="1"/>
  <c r="HK113" i="6" s="1"/>
  <c r="HL113" i="6" s="1"/>
  <c r="HM113" i="6" s="1"/>
  <c r="HN113" i="6" s="1"/>
  <c r="HO113" i="6" s="1"/>
  <c r="HP113" i="6" s="1"/>
  <c r="HQ113" i="6" s="1"/>
  <c r="HR113" i="6" s="1"/>
  <c r="HS113" i="6" s="1"/>
  <c r="HT113" i="6" s="1"/>
  <c r="HU113" i="6" s="1"/>
  <c r="HV113" i="6" s="1"/>
  <c r="HW113" i="6" s="1"/>
  <c r="HX113" i="6" s="1"/>
  <c r="HY113" i="6" s="1"/>
  <c r="HZ113" i="6" s="1"/>
  <c r="IA113" i="6" s="1"/>
  <c r="IB113" i="6" s="1"/>
  <c r="IC113" i="6" s="1"/>
  <c r="ID113" i="6" s="1"/>
  <c r="IE113" i="6" s="1"/>
  <c r="IF113" i="6" s="1"/>
  <c r="IG113" i="6" s="1"/>
  <c r="IH113" i="6" s="1"/>
  <c r="II113" i="6" s="1"/>
  <c r="IJ113" i="6" s="1"/>
  <c r="IK113" i="6" s="1"/>
  <c r="IL113" i="6" s="1"/>
  <c r="IM113" i="6" s="1"/>
  <c r="IN113" i="6" s="1"/>
  <c r="IO113" i="6" s="1"/>
  <c r="IP113" i="6" s="1"/>
  <c r="IQ113" i="6" s="1"/>
  <c r="IR113" i="6" s="1"/>
  <c r="IS113" i="6" s="1"/>
  <c r="IT113" i="6" s="1"/>
  <c r="IU113" i="6" s="1"/>
  <c r="IV113" i="6" s="1"/>
  <c r="IW113" i="6" s="1"/>
  <c r="IX113" i="6" s="1"/>
  <c r="IY113" i="6" s="1"/>
  <c r="IZ113" i="6" s="1"/>
  <c r="JA113" i="6" s="1"/>
  <c r="JB113" i="6" s="1"/>
  <c r="JC113" i="6" s="1"/>
  <c r="JD113" i="6" s="1"/>
  <c r="JE113" i="6" s="1"/>
  <c r="JF113" i="6" s="1"/>
  <c r="JG113" i="6" s="1"/>
  <c r="JH113" i="6" s="1"/>
  <c r="JI113" i="6" s="1"/>
  <c r="JJ113" i="6" s="1"/>
  <c r="JK113" i="6" s="1"/>
  <c r="JL113" i="6" s="1"/>
  <c r="JM113" i="6" s="1"/>
  <c r="JN113" i="6" s="1"/>
  <c r="JO113" i="6" s="1"/>
  <c r="JP113" i="6" s="1"/>
  <c r="JQ113" i="6" s="1"/>
  <c r="JR113" i="6" s="1"/>
  <c r="JS113" i="6" s="1"/>
  <c r="JT113" i="6" s="1"/>
  <c r="JU113" i="6" s="1"/>
  <c r="JV113" i="6" s="1"/>
  <c r="JW113" i="6" s="1"/>
  <c r="JX113" i="6" s="1"/>
  <c r="JY113" i="6" s="1"/>
  <c r="JZ113" i="6" s="1"/>
  <c r="KA113" i="6" s="1"/>
  <c r="KB113" i="6" s="1"/>
  <c r="KC113" i="6" s="1"/>
  <c r="KD113" i="6" s="1"/>
  <c r="KE113" i="6" s="1"/>
  <c r="KF113" i="6" s="1"/>
  <c r="KG113" i="6" s="1"/>
  <c r="KH113" i="6" s="1"/>
  <c r="KI113" i="6" s="1"/>
  <c r="KJ113" i="6" s="1"/>
  <c r="KK113" i="6" s="1"/>
  <c r="KL113" i="6" s="1"/>
  <c r="KM113" i="6" s="1"/>
  <c r="KN113" i="6" s="1"/>
  <c r="KO113" i="6" s="1"/>
  <c r="KP113" i="6" s="1"/>
  <c r="KQ113" i="6" s="1"/>
  <c r="KR113" i="6" s="1"/>
  <c r="KS113" i="6" s="1"/>
  <c r="KT113" i="6" s="1"/>
  <c r="KU113" i="6" s="1"/>
  <c r="KV113" i="6" s="1"/>
  <c r="V112" i="6"/>
  <c r="W112" i="6" s="1"/>
  <c r="X112" i="6" s="1"/>
  <c r="Y112" i="6" s="1"/>
  <c r="Z112" i="6" s="1"/>
  <c r="AA112" i="6" s="1"/>
  <c r="AB112" i="6" s="1"/>
  <c r="AC112" i="6" s="1"/>
  <c r="AD112" i="6" s="1"/>
  <c r="AE112" i="6" s="1"/>
  <c r="AF112" i="6" s="1"/>
  <c r="AG112" i="6" s="1"/>
  <c r="AH112" i="6" s="1"/>
  <c r="AI112" i="6" s="1"/>
  <c r="AJ112" i="6" s="1"/>
  <c r="AK112" i="6" s="1"/>
  <c r="AL112" i="6" s="1"/>
  <c r="AM112" i="6" s="1"/>
  <c r="AN112" i="6" s="1"/>
  <c r="AO112" i="6" s="1"/>
  <c r="AP112" i="6" s="1"/>
  <c r="AQ112" i="6" s="1"/>
  <c r="AR112" i="6" s="1"/>
  <c r="AS112" i="6" s="1"/>
  <c r="AT112" i="6" s="1"/>
  <c r="AU112" i="6" s="1"/>
  <c r="AV112" i="6" s="1"/>
  <c r="AW112" i="6" s="1"/>
  <c r="AX112" i="6" s="1"/>
  <c r="AY112" i="6" s="1"/>
  <c r="AZ112" i="6" s="1"/>
  <c r="BA112" i="6" s="1"/>
  <c r="BB112" i="6" s="1"/>
  <c r="BC112" i="6" s="1"/>
  <c r="BD112" i="6" s="1"/>
  <c r="BE112" i="6" s="1"/>
  <c r="BF112" i="6" s="1"/>
  <c r="BG112" i="6" s="1"/>
  <c r="BH112" i="6" s="1"/>
  <c r="BI112" i="6" s="1"/>
  <c r="BJ112" i="6" s="1"/>
  <c r="BK112" i="6" s="1"/>
  <c r="BL112" i="6" s="1"/>
  <c r="BM112" i="6" s="1"/>
  <c r="BN112" i="6" s="1"/>
  <c r="BO112" i="6" s="1"/>
  <c r="BP112" i="6" s="1"/>
  <c r="BQ112" i="6" s="1"/>
  <c r="BR112" i="6" s="1"/>
  <c r="BS112" i="6" s="1"/>
  <c r="BT112" i="6" s="1"/>
  <c r="BU112" i="6" s="1"/>
  <c r="BV112" i="6" s="1"/>
  <c r="BW112" i="6" s="1"/>
  <c r="BX112" i="6" s="1"/>
  <c r="BY112" i="6" s="1"/>
  <c r="BZ112" i="6" s="1"/>
  <c r="CA112" i="6" s="1"/>
  <c r="CB112" i="6" s="1"/>
  <c r="CC112" i="6" s="1"/>
  <c r="CD112" i="6" s="1"/>
  <c r="CE112" i="6" s="1"/>
  <c r="CF112" i="6" s="1"/>
  <c r="CG112" i="6" s="1"/>
  <c r="CH112" i="6" s="1"/>
  <c r="CI112" i="6" s="1"/>
  <c r="CJ112" i="6" s="1"/>
  <c r="CK112" i="6" s="1"/>
  <c r="CL112" i="6" s="1"/>
  <c r="CM112" i="6" s="1"/>
  <c r="CN112" i="6" s="1"/>
  <c r="CO112" i="6" s="1"/>
  <c r="CP112" i="6" s="1"/>
  <c r="CQ112" i="6" s="1"/>
  <c r="CR112" i="6" s="1"/>
  <c r="CS112" i="6" s="1"/>
  <c r="CT112" i="6" s="1"/>
  <c r="CU112" i="6" s="1"/>
  <c r="CV112" i="6" s="1"/>
  <c r="CW112" i="6" s="1"/>
  <c r="CX112" i="6" s="1"/>
  <c r="CY112" i="6" s="1"/>
  <c r="CZ112" i="6" s="1"/>
  <c r="DA112" i="6" s="1"/>
  <c r="DB112" i="6" s="1"/>
  <c r="DC112" i="6" s="1"/>
  <c r="DD112" i="6" s="1"/>
  <c r="DE112" i="6" s="1"/>
  <c r="DF112" i="6" s="1"/>
  <c r="DG112" i="6" s="1"/>
  <c r="DH112" i="6" s="1"/>
  <c r="DI112" i="6" s="1"/>
  <c r="DJ112" i="6" s="1"/>
  <c r="DK112" i="6" s="1"/>
  <c r="DL112" i="6" s="1"/>
  <c r="DM112" i="6" s="1"/>
  <c r="DN112" i="6" s="1"/>
  <c r="DO112" i="6" s="1"/>
  <c r="DP112" i="6" s="1"/>
  <c r="DQ112" i="6" s="1"/>
  <c r="DR112" i="6" s="1"/>
  <c r="DS112" i="6" s="1"/>
  <c r="DT112" i="6" s="1"/>
  <c r="DU112" i="6" s="1"/>
  <c r="DV112" i="6" s="1"/>
  <c r="DW112" i="6" s="1"/>
  <c r="DX112" i="6" s="1"/>
  <c r="DY112" i="6" s="1"/>
  <c r="DZ112" i="6" s="1"/>
  <c r="EA112" i="6" s="1"/>
  <c r="EB112" i="6" s="1"/>
  <c r="EC112" i="6" s="1"/>
  <c r="ED112" i="6" s="1"/>
  <c r="EE112" i="6" s="1"/>
  <c r="EF112" i="6" s="1"/>
  <c r="EG112" i="6" s="1"/>
  <c r="EH112" i="6" s="1"/>
  <c r="EI112" i="6" s="1"/>
  <c r="EJ112" i="6" s="1"/>
  <c r="EK112" i="6" s="1"/>
  <c r="EL112" i="6" s="1"/>
  <c r="EM112" i="6" s="1"/>
  <c r="EN112" i="6" s="1"/>
  <c r="EO112" i="6" s="1"/>
  <c r="EP112" i="6" s="1"/>
  <c r="EQ112" i="6" s="1"/>
  <c r="ER112" i="6" s="1"/>
  <c r="ES112" i="6" s="1"/>
  <c r="ET112" i="6" s="1"/>
  <c r="EU112" i="6" s="1"/>
  <c r="EV112" i="6" s="1"/>
  <c r="EW112" i="6" s="1"/>
  <c r="EX112" i="6" s="1"/>
  <c r="EY112" i="6" s="1"/>
  <c r="EZ112" i="6" s="1"/>
  <c r="FA112" i="6" s="1"/>
  <c r="FB112" i="6" s="1"/>
  <c r="FC112" i="6" s="1"/>
  <c r="FD112" i="6" s="1"/>
  <c r="FE112" i="6" s="1"/>
  <c r="FF112" i="6" s="1"/>
  <c r="FG112" i="6" s="1"/>
  <c r="FH112" i="6" s="1"/>
  <c r="FI112" i="6" s="1"/>
  <c r="FJ112" i="6" s="1"/>
  <c r="FK112" i="6" s="1"/>
  <c r="FL112" i="6" s="1"/>
  <c r="FM112" i="6" s="1"/>
  <c r="FN112" i="6" s="1"/>
  <c r="FO112" i="6" s="1"/>
  <c r="FP112" i="6" s="1"/>
  <c r="FQ112" i="6" s="1"/>
  <c r="FR112" i="6" s="1"/>
  <c r="FS112" i="6" s="1"/>
  <c r="FT112" i="6" s="1"/>
  <c r="FU112" i="6" s="1"/>
  <c r="FV112" i="6" s="1"/>
  <c r="FW112" i="6" s="1"/>
  <c r="FX112" i="6" s="1"/>
  <c r="FY112" i="6" s="1"/>
  <c r="FZ112" i="6" s="1"/>
  <c r="GA112" i="6" s="1"/>
  <c r="GB112" i="6" s="1"/>
  <c r="GC112" i="6" s="1"/>
  <c r="GD112" i="6" s="1"/>
  <c r="GE112" i="6" s="1"/>
  <c r="GF112" i="6" s="1"/>
  <c r="GG112" i="6" s="1"/>
  <c r="GH112" i="6" s="1"/>
  <c r="GI112" i="6" s="1"/>
  <c r="GJ112" i="6" s="1"/>
  <c r="GK112" i="6" s="1"/>
  <c r="GL112" i="6" s="1"/>
  <c r="GM112" i="6" s="1"/>
  <c r="GN112" i="6" s="1"/>
  <c r="GO112" i="6" s="1"/>
  <c r="GP112" i="6" s="1"/>
  <c r="GQ112" i="6" s="1"/>
  <c r="GR112" i="6" s="1"/>
  <c r="GS112" i="6" s="1"/>
  <c r="GT112" i="6" s="1"/>
  <c r="GU112" i="6" s="1"/>
  <c r="GV112" i="6" s="1"/>
  <c r="GW112" i="6" s="1"/>
  <c r="GX112" i="6" s="1"/>
  <c r="GY112" i="6" s="1"/>
  <c r="GZ112" i="6" s="1"/>
  <c r="HA112" i="6" s="1"/>
  <c r="HB112" i="6" s="1"/>
  <c r="HC112" i="6" s="1"/>
  <c r="HD112" i="6" s="1"/>
  <c r="HE112" i="6" s="1"/>
  <c r="HF112" i="6" s="1"/>
  <c r="HG112" i="6" s="1"/>
  <c r="HH112" i="6" s="1"/>
  <c r="HI112" i="6" s="1"/>
  <c r="HJ112" i="6" s="1"/>
  <c r="HK112" i="6" s="1"/>
  <c r="HL112" i="6" s="1"/>
  <c r="HM112" i="6" s="1"/>
  <c r="HN112" i="6" s="1"/>
  <c r="HO112" i="6" s="1"/>
  <c r="HP112" i="6" s="1"/>
  <c r="HQ112" i="6" s="1"/>
  <c r="HR112" i="6" s="1"/>
  <c r="HS112" i="6" s="1"/>
  <c r="HT112" i="6" s="1"/>
  <c r="HU112" i="6" s="1"/>
  <c r="HV112" i="6" s="1"/>
  <c r="HW112" i="6" s="1"/>
  <c r="HX112" i="6" s="1"/>
  <c r="HY112" i="6" s="1"/>
  <c r="HZ112" i="6" s="1"/>
  <c r="IA112" i="6" s="1"/>
  <c r="IB112" i="6" s="1"/>
  <c r="IC112" i="6" s="1"/>
  <c r="ID112" i="6" s="1"/>
  <c r="IE112" i="6" s="1"/>
  <c r="IF112" i="6" s="1"/>
  <c r="IG112" i="6" s="1"/>
  <c r="IH112" i="6" s="1"/>
  <c r="II112" i="6" s="1"/>
  <c r="IJ112" i="6" s="1"/>
  <c r="IK112" i="6" s="1"/>
  <c r="IL112" i="6" s="1"/>
  <c r="IM112" i="6" s="1"/>
  <c r="IN112" i="6" s="1"/>
  <c r="IO112" i="6" s="1"/>
  <c r="IP112" i="6" s="1"/>
  <c r="IQ112" i="6" s="1"/>
  <c r="IR112" i="6" s="1"/>
  <c r="IS112" i="6" s="1"/>
  <c r="IT112" i="6" s="1"/>
  <c r="IU112" i="6" s="1"/>
  <c r="IV112" i="6" s="1"/>
  <c r="IW112" i="6" s="1"/>
  <c r="IX112" i="6" s="1"/>
  <c r="IY112" i="6" s="1"/>
  <c r="IZ112" i="6" s="1"/>
  <c r="JA112" i="6" s="1"/>
  <c r="JB112" i="6" s="1"/>
  <c r="JC112" i="6" s="1"/>
  <c r="JD112" i="6" s="1"/>
  <c r="JE112" i="6" s="1"/>
  <c r="JF112" i="6" s="1"/>
  <c r="JG112" i="6" s="1"/>
  <c r="JH112" i="6" s="1"/>
  <c r="JI112" i="6" s="1"/>
  <c r="JJ112" i="6" s="1"/>
  <c r="JK112" i="6" s="1"/>
  <c r="JL112" i="6" s="1"/>
  <c r="JM112" i="6" s="1"/>
  <c r="JN112" i="6" s="1"/>
  <c r="JO112" i="6" s="1"/>
  <c r="JP112" i="6" s="1"/>
  <c r="JQ112" i="6" s="1"/>
  <c r="JR112" i="6" s="1"/>
  <c r="JS112" i="6" s="1"/>
  <c r="JT112" i="6" s="1"/>
  <c r="JU112" i="6" s="1"/>
  <c r="JV112" i="6" s="1"/>
  <c r="JW112" i="6" s="1"/>
  <c r="JX112" i="6" s="1"/>
  <c r="JY112" i="6" s="1"/>
  <c r="JZ112" i="6" s="1"/>
  <c r="KA112" i="6" s="1"/>
  <c r="KB112" i="6" s="1"/>
  <c r="KC112" i="6" s="1"/>
  <c r="KD112" i="6" s="1"/>
  <c r="KE112" i="6" s="1"/>
  <c r="KF112" i="6" s="1"/>
  <c r="KG112" i="6" s="1"/>
  <c r="KH112" i="6" s="1"/>
  <c r="KI112" i="6" s="1"/>
  <c r="KJ112" i="6" s="1"/>
  <c r="KK112" i="6" s="1"/>
  <c r="KL112" i="6" s="1"/>
  <c r="KM112" i="6" s="1"/>
  <c r="KN112" i="6" s="1"/>
  <c r="KO112" i="6" s="1"/>
  <c r="KP112" i="6" s="1"/>
  <c r="KQ112" i="6" s="1"/>
  <c r="KR112" i="6" s="1"/>
  <c r="KS112" i="6" s="1"/>
  <c r="KT112" i="6" s="1"/>
  <c r="KU112" i="6" s="1"/>
  <c r="KV112" i="6" s="1"/>
  <c r="V111" i="6"/>
  <c r="W111" i="6" s="1"/>
  <c r="X111" i="6" s="1"/>
  <c r="Y111" i="6" s="1"/>
  <c r="Z111" i="6" s="1"/>
  <c r="AA111" i="6" s="1"/>
  <c r="AB111" i="6" s="1"/>
  <c r="AC111" i="6" s="1"/>
  <c r="AD111" i="6" s="1"/>
  <c r="AE111" i="6" s="1"/>
  <c r="AF111" i="6" s="1"/>
  <c r="AG111" i="6" s="1"/>
  <c r="AH111" i="6" s="1"/>
  <c r="AI111" i="6" s="1"/>
  <c r="AJ111" i="6" s="1"/>
  <c r="AK111" i="6" s="1"/>
  <c r="AL111" i="6" s="1"/>
  <c r="AM111" i="6" s="1"/>
  <c r="AN111" i="6" s="1"/>
  <c r="AO111" i="6" s="1"/>
  <c r="AP111" i="6" s="1"/>
  <c r="AQ111" i="6" s="1"/>
  <c r="AR111" i="6" s="1"/>
  <c r="AS111" i="6" s="1"/>
  <c r="AT111" i="6" s="1"/>
  <c r="AU111" i="6" s="1"/>
  <c r="AV111" i="6" s="1"/>
  <c r="AW111" i="6" s="1"/>
  <c r="AX111" i="6" s="1"/>
  <c r="AY111" i="6" s="1"/>
  <c r="AZ111" i="6" s="1"/>
  <c r="BA111" i="6" s="1"/>
  <c r="BB111" i="6" s="1"/>
  <c r="BC111" i="6" s="1"/>
  <c r="BD111" i="6" s="1"/>
  <c r="BE111" i="6" s="1"/>
  <c r="BF111" i="6" s="1"/>
  <c r="BG111" i="6" s="1"/>
  <c r="BH111" i="6" s="1"/>
  <c r="BI111" i="6" s="1"/>
  <c r="BJ111" i="6" s="1"/>
  <c r="BK111" i="6" s="1"/>
  <c r="BL111" i="6" s="1"/>
  <c r="BM111" i="6" s="1"/>
  <c r="BN111" i="6" s="1"/>
  <c r="BO111" i="6" s="1"/>
  <c r="BP111" i="6" s="1"/>
  <c r="BQ111" i="6" s="1"/>
  <c r="BR111" i="6" s="1"/>
  <c r="BS111" i="6" s="1"/>
  <c r="BT111" i="6" s="1"/>
  <c r="BU111" i="6" s="1"/>
  <c r="BV111" i="6" s="1"/>
  <c r="BW111" i="6" s="1"/>
  <c r="BX111" i="6" s="1"/>
  <c r="BY111" i="6" s="1"/>
  <c r="BZ111" i="6" s="1"/>
  <c r="CA111" i="6" s="1"/>
  <c r="CB111" i="6" s="1"/>
  <c r="CC111" i="6" s="1"/>
  <c r="CD111" i="6" s="1"/>
  <c r="CE111" i="6" s="1"/>
  <c r="CF111" i="6" s="1"/>
  <c r="CG111" i="6" s="1"/>
  <c r="CH111" i="6" s="1"/>
  <c r="CI111" i="6" s="1"/>
  <c r="CJ111" i="6" s="1"/>
  <c r="CK111" i="6" s="1"/>
  <c r="CL111" i="6" s="1"/>
  <c r="CM111" i="6" s="1"/>
  <c r="CN111" i="6" s="1"/>
  <c r="CO111" i="6" s="1"/>
  <c r="CP111" i="6" s="1"/>
  <c r="CQ111" i="6" s="1"/>
  <c r="CR111" i="6" s="1"/>
  <c r="CS111" i="6" s="1"/>
  <c r="CT111" i="6" s="1"/>
  <c r="CU111" i="6" s="1"/>
  <c r="CV111" i="6" s="1"/>
  <c r="CW111" i="6" s="1"/>
  <c r="CX111" i="6" s="1"/>
  <c r="CY111" i="6" s="1"/>
  <c r="CZ111" i="6" s="1"/>
  <c r="DA111" i="6" s="1"/>
  <c r="DB111" i="6" s="1"/>
  <c r="DC111" i="6" s="1"/>
  <c r="DD111" i="6" s="1"/>
  <c r="DE111" i="6" s="1"/>
  <c r="DF111" i="6" s="1"/>
  <c r="DG111" i="6" s="1"/>
  <c r="DH111" i="6" s="1"/>
  <c r="DI111" i="6" s="1"/>
  <c r="DJ111" i="6" s="1"/>
  <c r="DK111" i="6" s="1"/>
  <c r="DL111" i="6" s="1"/>
  <c r="DM111" i="6" s="1"/>
  <c r="DN111" i="6" s="1"/>
  <c r="DO111" i="6" s="1"/>
  <c r="DP111" i="6" s="1"/>
  <c r="DQ111" i="6" s="1"/>
  <c r="DR111" i="6" s="1"/>
  <c r="DS111" i="6" s="1"/>
  <c r="DT111" i="6" s="1"/>
  <c r="DU111" i="6" s="1"/>
  <c r="DV111" i="6" s="1"/>
  <c r="DW111" i="6" s="1"/>
  <c r="DX111" i="6" s="1"/>
  <c r="DY111" i="6" s="1"/>
  <c r="DZ111" i="6" s="1"/>
  <c r="EA111" i="6" s="1"/>
  <c r="EB111" i="6" s="1"/>
  <c r="EC111" i="6" s="1"/>
  <c r="ED111" i="6" s="1"/>
  <c r="EE111" i="6" s="1"/>
  <c r="EF111" i="6" s="1"/>
  <c r="EG111" i="6" s="1"/>
  <c r="EH111" i="6" s="1"/>
  <c r="EI111" i="6" s="1"/>
  <c r="EJ111" i="6" s="1"/>
  <c r="EK111" i="6" s="1"/>
  <c r="EL111" i="6" s="1"/>
  <c r="EM111" i="6" s="1"/>
  <c r="EN111" i="6" s="1"/>
  <c r="EO111" i="6" s="1"/>
  <c r="EP111" i="6" s="1"/>
  <c r="EQ111" i="6" s="1"/>
  <c r="ER111" i="6" s="1"/>
  <c r="ES111" i="6" s="1"/>
  <c r="ET111" i="6" s="1"/>
  <c r="EU111" i="6" s="1"/>
  <c r="EV111" i="6" s="1"/>
  <c r="EW111" i="6" s="1"/>
  <c r="EX111" i="6" s="1"/>
  <c r="EY111" i="6" s="1"/>
  <c r="EZ111" i="6" s="1"/>
  <c r="FA111" i="6" s="1"/>
  <c r="FB111" i="6" s="1"/>
  <c r="FC111" i="6" s="1"/>
  <c r="FD111" i="6" s="1"/>
  <c r="FE111" i="6" s="1"/>
  <c r="FF111" i="6" s="1"/>
  <c r="FG111" i="6" s="1"/>
  <c r="FH111" i="6" s="1"/>
  <c r="FI111" i="6" s="1"/>
  <c r="FJ111" i="6" s="1"/>
  <c r="FK111" i="6" s="1"/>
  <c r="FL111" i="6" s="1"/>
  <c r="FM111" i="6" s="1"/>
  <c r="FN111" i="6" s="1"/>
  <c r="FO111" i="6" s="1"/>
  <c r="FP111" i="6" s="1"/>
  <c r="FQ111" i="6" s="1"/>
  <c r="FR111" i="6" s="1"/>
  <c r="FS111" i="6" s="1"/>
  <c r="FT111" i="6" s="1"/>
  <c r="FU111" i="6" s="1"/>
  <c r="FV111" i="6" s="1"/>
  <c r="FW111" i="6" s="1"/>
  <c r="FX111" i="6" s="1"/>
  <c r="FY111" i="6" s="1"/>
  <c r="FZ111" i="6" s="1"/>
  <c r="GA111" i="6" s="1"/>
  <c r="GB111" i="6" s="1"/>
  <c r="GC111" i="6" s="1"/>
  <c r="GD111" i="6" s="1"/>
  <c r="GE111" i="6" s="1"/>
  <c r="GF111" i="6" s="1"/>
  <c r="GG111" i="6" s="1"/>
  <c r="GH111" i="6" s="1"/>
  <c r="GI111" i="6" s="1"/>
  <c r="GJ111" i="6" s="1"/>
  <c r="GK111" i="6" s="1"/>
  <c r="GL111" i="6" s="1"/>
  <c r="GM111" i="6" s="1"/>
  <c r="GN111" i="6" s="1"/>
  <c r="GO111" i="6" s="1"/>
  <c r="GP111" i="6" s="1"/>
  <c r="GQ111" i="6" s="1"/>
  <c r="GR111" i="6" s="1"/>
  <c r="GS111" i="6" s="1"/>
  <c r="GT111" i="6" s="1"/>
  <c r="GU111" i="6" s="1"/>
  <c r="GV111" i="6" s="1"/>
  <c r="GW111" i="6" s="1"/>
  <c r="GX111" i="6" s="1"/>
  <c r="GY111" i="6" s="1"/>
  <c r="GZ111" i="6" s="1"/>
  <c r="HA111" i="6" s="1"/>
  <c r="HB111" i="6" s="1"/>
  <c r="HC111" i="6" s="1"/>
  <c r="HD111" i="6" s="1"/>
  <c r="HE111" i="6" s="1"/>
  <c r="HF111" i="6" s="1"/>
  <c r="HG111" i="6" s="1"/>
  <c r="HH111" i="6" s="1"/>
  <c r="HI111" i="6" s="1"/>
  <c r="HJ111" i="6" s="1"/>
  <c r="HK111" i="6" s="1"/>
  <c r="HL111" i="6" s="1"/>
  <c r="HM111" i="6" s="1"/>
  <c r="HN111" i="6" s="1"/>
  <c r="HO111" i="6" s="1"/>
  <c r="HP111" i="6" s="1"/>
  <c r="HQ111" i="6" s="1"/>
  <c r="HR111" i="6" s="1"/>
  <c r="HS111" i="6" s="1"/>
  <c r="HT111" i="6" s="1"/>
  <c r="HU111" i="6" s="1"/>
  <c r="HV111" i="6" s="1"/>
  <c r="HW111" i="6" s="1"/>
  <c r="HX111" i="6" s="1"/>
  <c r="HY111" i="6" s="1"/>
  <c r="HZ111" i="6" s="1"/>
  <c r="IA111" i="6" s="1"/>
  <c r="IB111" i="6" s="1"/>
  <c r="IC111" i="6" s="1"/>
  <c r="ID111" i="6" s="1"/>
  <c r="IE111" i="6" s="1"/>
  <c r="IF111" i="6" s="1"/>
  <c r="IG111" i="6" s="1"/>
  <c r="IH111" i="6" s="1"/>
  <c r="II111" i="6" s="1"/>
  <c r="IJ111" i="6" s="1"/>
  <c r="IK111" i="6" s="1"/>
  <c r="IL111" i="6" s="1"/>
  <c r="IM111" i="6" s="1"/>
  <c r="IN111" i="6" s="1"/>
  <c r="IO111" i="6" s="1"/>
  <c r="IP111" i="6" s="1"/>
  <c r="IQ111" i="6" s="1"/>
  <c r="IR111" i="6" s="1"/>
  <c r="IS111" i="6" s="1"/>
  <c r="IT111" i="6" s="1"/>
  <c r="IU111" i="6" s="1"/>
  <c r="IV111" i="6" s="1"/>
  <c r="IW111" i="6" s="1"/>
  <c r="IX111" i="6" s="1"/>
  <c r="IY111" i="6" s="1"/>
  <c r="IZ111" i="6" s="1"/>
  <c r="JA111" i="6" s="1"/>
  <c r="JB111" i="6" s="1"/>
  <c r="JC111" i="6" s="1"/>
  <c r="JD111" i="6" s="1"/>
  <c r="JE111" i="6" s="1"/>
  <c r="JF111" i="6" s="1"/>
  <c r="JG111" i="6" s="1"/>
  <c r="JH111" i="6" s="1"/>
  <c r="JI111" i="6" s="1"/>
  <c r="JJ111" i="6" s="1"/>
  <c r="JK111" i="6" s="1"/>
  <c r="JL111" i="6" s="1"/>
  <c r="JM111" i="6" s="1"/>
  <c r="JN111" i="6" s="1"/>
  <c r="JO111" i="6" s="1"/>
  <c r="JP111" i="6" s="1"/>
  <c r="JQ111" i="6" s="1"/>
  <c r="JR111" i="6" s="1"/>
  <c r="JS111" i="6" s="1"/>
  <c r="JT111" i="6" s="1"/>
  <c r="JU111" i="6" s="1"/>
  <c r="JV111" i="6" s="1"/>
  <c r="JW111" i="6" s="1"/>
  <c r="JX111" i="6" s="1"/>
  <c r="JY111" i="6" s="1"/>
  <c r="JZ111" i="6" s="1"/>
  <c r="KA111" i="6" s="1"/>
  <c r="KB111" i="6" s="1"/>
  <c r="KC111" i="6" s="1"/>
  <c r="KD111" i="6" s="1"/>
  <c r="KE111" i="6" s="1"/>
  <c r="KF111" i="6" s="1"/>
  <c r="KG111" i="6" s="1"/>
  <c r="KH111" i="6" s="1"/>
  <c r="KI111" i="6" s="1"/>
  <c r="KJ111" i="6" s="1"/>
  <c r="KK111" i="6" s="1"/>
  <c r="KL111" i="6" s="1"/>
  <c r="KM111" i="6" s="1"/>
  <c r="KN111" i="6" s="1"/>
  <c r="KO111" i="6" s="1"/>
  <c r="KP111" i="6" s="1"/>
  <c r="KQ111" i="6" s="1"/>
  <c r="KR111" i="6" s="1"/>
  <c r="KS111" i="6" s="1"/>
  <c r="KT111" i="6" s="1"/>
  <c r="KU111" i="6" s="1"/>
  <c r="KV111" i="6" s="1"/>
  <c r="V110" i="6"/>
  <c r="W110" i="6" s="1"/>
  <c r="X110" i="6" s="1"/>
  <c r="Y110" i="6" s="1"/>
  <c r="Z110" i="6" s="1"/>
  <c r="AA110" i="6" s="1"/>
  <c r="AB110" i="6" s="1"/>
  <c r="AC110" i="6" s="1"/>
  <c r="AD110" i="6" s="1"/>
  <c r="AE110" i="6" s="1"/>
  <c r="AF110" i="6" s="1"/>
  <c r="AG110" i="6" s="1"/>
  <c r="AH110" i="6" s="1"/>
  <c r="AI110" i="6" s="1"/>
  <c r="AJ110" i="6" s="1"/>
  <c r="AK110" i="6" s="1"/>
  <c r="AL110" i="6" s="1"/>
  <c r="AM110" i="6" s="1"/>
  <c r="AN110" i="6" s="1"/>
  <c r="AO110" i="6" s="1"/>
  <c r="AP110" i="6" s="1"/>
  <c r="AQ110" i="6" s="1"/>
  <c r="AR110" i="6" s="1"/>
  <c r="AS110" i="6" s="1"/>
  <c r="AT110" i="6" s="1"/>
  <c r="AU110" i="6" s="1"/>
  <c r="AV110" i="6" s="1"/>
  <c r="AW110" i="6" s="1"/>
  <c r="AX110" i="6" s="1"/>
  <c r="AY110" i="6" s="1"/>
  <c r="AZ110" i="6" s="1"/>
  <c r="BA110" i="6" s="1"/>
  <c r="BB110" i="6" s="1"/>
  <c r="BC110" i="6" s="1"/>
  <c r="BD110" i="6" s="1"/>
  <c r="BE110" i="6" s="1"/>
  <c r="BF110" i="6" s="1"/>
  <c r="BG110" i="6" s="1"/>
  <c r="BH110" i="6" s="1"/>
  <c r="BI110" i="6" s="1"/>
  <c r="BJ110" i="6" s="1"/>
  <c r="BK110" i="6" s="1"/>
  <c r="BL110" i="6" s="1"/>
  <c r="BM110" i="6" s="1"/>
  <c r="BN110" i="6" s="1"/>
  <c r="BO110" i="6" s="1"/>
  <c r="BP110" i="6" s="1"/>
  <c r="BQ110" i="6" s="1"/>
  <c r="BR110" i="6" s="1"/>
  <c r="BS110" i="6" s="1"/>
  <c r="BT110" i="6" s="1"/>
  <c r="BU110" i="6" s="1"/>
  <c r="BV110" i="6" s="1"/>
  <c r="BW110" i="6" s="1"/>
  <c r="BX110" i="6" s="1"/>
  <c r="BY110" i="6" s="1"/>
  <c r="BZ110" i="6" s="1"/>
  <c r="CA110" i="6" s="1"/>
  <c r="CB110" i="6" s="1"/>
  <c r="CC110" i="6" s="1"/>
  <c r="CD110" i="6" s="1"/>
  <c r="CE110" i="6" s="1"/>
  <c r="CF110" i="6" s="1"/>
  <c r="CG110" i="6" s="1"/>
  <c r="CH110" i="6" s="1"/>
  <c r="CI110" i="6" s="1"/>
  <c r="CJ110" i="6" s="1"/>
  <c r="CK110" i="6" s="1"/>
  <c r="CL110" i="6" s="1"/>
  <c r="CM110" i="6" s="1"/>
  <c r="CN110" i="6" s="1"/>
  <c r="CO110" i="6" s="1"/>
  <c r="CP110" i="6" s="1"/>
  <c r="CQ110" i="6" s="1"/>
  <c r="CR110" i="6" s="1"/>
  <c r="CS110" i="6" s="1"/>
  <c r="CT110" i="6" s="1"/>
  <c r="CU110" i="6" s="1"/>
  <c r="CV110" i="6" s="1"/>
  <c r="CW110" i="6" s="1"/>
  <c r="CX110" i="6" s="1"/>
  <c r="CY110" i="6" s="1"/>
  <c r="CZ110" i="6" s="1"/>
  <c r="DA110" i="6" s="1"/>
  <c r="DB110" i="6" s="1"/>
  <c r="DC110" i="6" s="1"/>
  <c r="DD110" i="6" s="1"/>
  <c r="DE110" i="6" s="1"/>
  <c r="DF110" i="6" s="1"/>
  <c r="DG110" i="6" s="1"/>
  <c r="DH110" i="6" s="1"/>
  <c r="DI110" i="6" s="1"/>
  <c r="DJ110" i="6" s="1"/>
  <c r="DK110" i="6" s="1"/>
  <c r="DL110" i="6" s="1"/>
  <c r="DM110" i="6" s="1"/>
  <c r="DN110" i="6" s="1"/>
  <c r="DO110" i="6" s="1"/>
  <c r="DP110" i="6" s="1"/>
  <c r="DQ110" i="6" s="1"/>
  <c r="DR110" i="6" s="1"/>
  <c r="DS110" i="6" s="1"/>
  <c r="DT110" i="6" s="1"/>
  <c r="DU110" i="6" s="1"/>
  <c r="DV110" i="6" s="1"/>
  <c r="DW110" i="6" s="1"/>
  <c r="DX110" i="6" s="1"/>
  <c r="DY110" i="6" s="1"/>
  <c r="DZ110" i="6" s="1"/>
  <c r="EA110" i="6" s="1"/>
  <c r="EB110" i="6" s="1"/>
  <c r="EC110" i="6" s="1"/>
  <c r="ED110" i="6" s="1"/>
  <c r="EE110" i="6" s="1"/>
  <c r="EF110" i="6" s="1"/>
  <c r="EG110" i="6" s="1"/>
  <c r="EH110" i="6" s="1"/>
  <c r="EI110" i="6" s="1"/>
  <c r="EJ110" i="6" s="1"/>
  <c r="EK110" i="6" s="1"/>
  <c r="EL110" i="6" s="1"/>
  <c r="EM110" i="6" s="1"/>
  <c r="EN110" i="6" s="1"/>
  <c r="EO110" i="6" s="1"/>
  <c r="EP110" i="6" s="1"/>
  <c r="EQ110" i="6" s="1"/>
  <c r="ER110" i="6" s="1"/>
  <c r="ES110" i="6" s="1"/>
  <c r="ET110" i="6" s="1"/>
  <c r="EU110" i="6" s="1"/>
  <c r="EV110" i="6" s="1"/>
  <c r="EW110" i="6" s="1"/>
  <c r="EX110" i="6" s="1"/>
  <c r="EY110" i="6" s="1"/>
  <c r="EZ110" i="6" s="1"/>
  <c r="FA110" i="6" s="1"/>
  <c r="FB110" i="6" s="1"/>
  <c r="FC110" i="6" s="1"/>
  <c r="FD110" i="6" s="1"/>
  <c r="FE110" i="6" s="1"/>
  <c r="FF110" i="6" s="1"/>
  <c r="FG110" i="6" s="1"/>
  <c r="FH110" i="6" s="1"/>
  <c r="FI110" i="6" s="1"/>
  <c r="FJ110" i="6" s="1"/>
  <c r="FK110" i="6" s="1"/>
  <c r="FL110" i="6" s="1"/>
  <c r="FM110" i="6" s="1"/>
  <c r="FN110" i="6" s="1"/>
  <c r="FO110" i="6" s="1"/>
  <c r="FP110" i="6" s="1"/>
  <c r="FQ110" i="6" s="1"/>
  <c r="FR110" i="6" s="1"/>
  <c r="FS110" i="6" s="1"/>
  <c r="FT110" i="6" s="1"/>
  <c r="FU110" i="6" s="1"/>
  <c r="FV110" i="6" s="1"/>
  <c r="FW110" i="6" s="1"/>
  <c r="FX110" i="6" s="1"/>
  <c r="FY110" i="6" s="1"/>
  <c r="FZ110" i="6" s="1"/>
  <c r="GA110" i="6" s="1"/>
  <c r="GB110" i="6" s="1"/>
  <c r="GC110" i="6" s="1"/>
  <c r="GD110" i="6" s="1"/>
  <c r="GE110" i="6" s="1"/>
  <c r="GF110" i="6" s="1"/>
  <c r="GG110" i="6" s="1"/>
  <c r="GH110" i="6" s="1"/>
  <c r="GI110" i="6" s="1"/>
  <c r="GJ110" i="6" s="1"/>
  <c r="GK110" i="6" s="1"/>
  <c r="GL110" i="6" s="1"/>
  <c r="GM110" i="6" s="1"/>
  <c r="GN110" i="6" s="1"/>
  <c r="GO110" i="6" s="1"/>
  <c r="GP110" i="6" s="1"/>
  <c r="GQ110" i="6" s="1"/>
  <c r="GR110" i="6" s="1"/>
  <c r="GS110" i="6" s="1"/>
  <c r="GT110" i="6" s="1"/>
  <c r="GU110" i="6" s="1"/>
  <c r="GV110" i="6" s="1"/>
  <c r="GW110" i="6" s="1"/>
  <c r="GX110" i="6" s="1"/>
  <c r="GY110" i="6" s="1"/>
  <c r="GZ110" i="6" s="1"/>
  <c r="HA110" i="6" s="1"/>
  <c r="HB110" i="6" s="1"/>
  <c r="HC110" i="6" s="1"/>
  <c r="HD110" i="6" s="1"/>
  <c r="HE110" i="6" s="1"/>
  <c r="HF110" i="6" s="1"/>
  <c r="HG110" i="6" s="1"/>
  <c r="HH110" i="6" s="1"/>
  <c r="HI110" i="6" s="1"/>
  <c r="HJ110" i="6" s="1"/>
  <c r="HK110" i="6" s="1"/>
  <c r="HL110" i="6" s="1"/>
  <c r="HM110" i="6" s="1"/>
  <c r="HN110" i="6" s="1"/>
  <c r="HO110" i="6" s="1"/>
  <c r="HP110" i="6" s="1"/>
  <c r="HQ110" i="6" s="1"/>
  <c r="HR110" i="6" s="1"/>
  <c r="HS110" i="6" s="1"/>
  <c r="HT110" i="6" s="1"/>
  <c r="HU110" i="6" s="1"/>
  <c r="HV110" i="6" s="1"/>
  <c r="HW110" i="6" s="1"/>
  <c r="HX110" i="6" s="1"/>
  <c r="HY110" i="6" s="1"/>
  <c r="HZ110" i="6" s="1"/>
  <c r="IA110" i="6" s="1"/>
  <c r="IB110" i="6" s="1"/>
  <c r="IC110" i="6" s="1"/>
  <c r="ID110" i="6" s="1"/>
  <c r="IE110" i="6" s="1"/>
  <c r="IF110" i="6" s="1"/>
  <c r="IG110" i="6" s="1"/>
  <c r="IH110" i="6" s="1"/>
  <c r="II110" i="6" s="1"/>
  <c r="IJ110" i="6" s="1"/>
  <c r="IK110" i="6" s="1"/>
  <c r="IL110" i="6" s="1"/>
  <c r="IM110" i="6" s="1"/>
  <c r="IN110" i="6" s="1"/>
  <c r="IO110" i="6" s="1"/>
  <c r="IP110" i="6" s="1"/>
  <c r="IQ110" i="6" s="1"/>
  <c r="IR110" i="6" s="1"/>
  <c r="IS110" i="6" s="1"/>
  <c r="IT110" i="6" s="1"/>
  <c r="IU110" i="6" s="1"/>
  <c r="IV110" i="6" s="1"/>
  <c r="IW110" i="6" s="1"/>
  <c r="IX110" i="6" s="1"/>
  <c r="IY110" i="6" s="1"/>
  <c r="IZ110" i="6" s="1"/>
  <c r="JA110" i="6" s="1"/>
  <c r="JB110" i="6" s="1"/>
  <c r="JC110" i="6" s="1"/>
  <c r="JD110" i="6" s="1"/>
  <c r="JE110" i="6" s="1"/>
  <c r="JF110" i="6" s="1"/>
  <c r="JG110" i="6" s="1"/>
  <c r="JH110" i="6" s="1"/>
  <c r="JI110" i="6" s="1"/>
  <c r="JJ110" i="6" s="1"/>
  <c r="JK110" i="6" s="1"/>
  <c r="JL110" i="6" s="1"/>
  <c r="JM110" i="6" s="1"/>
  <c r="JN110" i="6" s="1"/>
  <c r="JO110" i="6" s="1"/>
  <c r="JP110" i="6" s="1"/>
  <c r="JQ110" i="6" s="1"/>
  <c r="JR110" i="6" s="1"/>
  <c r="JS110" i="6" s="1"/>
  <c r="JT110" i="6" s="1"/>
  <c r="JU110" i="6" s="1"/>
  <c r="JV110" i="6" s="1"/>
  <c r="JW110" i="6" s="1"/>
  <c r="JX110" i="6" s="1"/>
  <c r="JY110" i="6" s="1"/>
  <c r="JZ110" i="6" s="1"/>
  <c r="KA110" i="6" s="1"/>
  <c r="KB110" i="6" s="1"/>
  <c r="KC110" i="6" s="1"/>
  <c r="KD110" i="6" s="1"/>
  <c r="KE110" i="6" s="1"/>
  <c r="KF110" i="6" s="1"/>
  <c r="KG110" i="6" s="1"/>
  <c r="KH110" i="6" s="1"/>
  <c r="KI110" i="6" s="1"/>
  <c r="KJ110" i="6" s="1"/>
  <c r="KK110" i="6" s="1"/>
  <c r="KL110" i="6" s="1"/>
  <c r="KM110" i="6" s="1"/>
  <c r="KN110" i="6" s="1"/>
  <c r="KO110" i="6" s="1"/>
  <c r="KP110" i="6" s="1"/>
  <c r="KQ110" i="6" s="1"/>
  <c r="KR110" i="6" s="1"/>
  <c r="KS110" i="6" s="1"/>
  <c r="KT110" i="6" s="1"/>
  <c r="KU110" i="6" s="1"/>
  <c r="KV110" i="6" s="1"/>
  <c r="V109" i="6"/>
  <c r="W109" i="6" s="1"/>
  <c r="X109" i="6" s="1"/>
  <c r="Y109" i="6" s="1"/>
  <c r="Z109" i="6" s="1"/>
  <c r="AA109" i="6" s="1"/>
  <c r="AB109" i="6" s="1"/>
  <c r="AC109" i="6" s="1"/>
  <c r="AD109" i="6" s="1"/>
  <c r="AE109" i="6" s="1"/>
  <c r="AF109" i="6" s="1"/>
  <c r="AG109" i="6" s="1"/>
  <c r="AH109" i="6" s="1"/>
  <c r="AI109" i="6" s="1"/>
  <c r="AJ109" i="6" s="1"/>
  <c r="AK109" i="6" s="1"/>
  <c r="AL109" i="6" s="1"/>
  <c r="AM109" i="6" s="1"/>
  <c r="AN109" i="6" s="1"/>
  <c r="AO109" i="6" s="1"/>
  <c r="AP109" i="6" s="1"/>
  <c r="AQ109" i="6" s="1"/>
  <c r="AR109" i="6" s="1"/>
  <c r="AS109" i="6" s="1"/>
  <c r="AT109" i="6" s="1"/>
  <c r="AU109" i="6" s="1"/>
  <c r="AV109" i="6" s="1"/>
  <c r="AW109" i="6" s="1"/>
  <c r="AX109" i="6" s="1"/>
  <c r="AY109" i="6" s="1"/>
  <c r="AZ109" i="6" s="1"/>
  <c r="BA109" i="6" s="1"/>
  <c r="BB109" i="6" s="1"/>
  <c r="BC109" i="6" s="1"/>
  <c r="BD109" i="6" s="1"/>
  <c r="BE109" i="6" s="1"/>
  <c r="BF109" i="6" s="1"/>
  <c r="BG109" i="6" s="1"/>
  <c r="BH109" i="6" s="1"/>
  <c r="BI109" i="6" s="1"/>
  <c r="BJ109" i="6" s="1"/>
  <c r="BK109" i="6" s="1"/>
  <c r="BL109" i="6" s="1"/>
  <c r="BM109" i="6" s="1"/>
  <c r="BN109" i="6" s="1"/>
  <c r="BO109" i="6" s="1"/>
  <c r="BP109" i="6" s="1"/>
  <c r="BQ109" i="6" s="1"/>
  <c r="BR109" i="6" s="1"/>
  <c r="BS109" i="6" s="1"/>
  <c r="BT109" i="6" s="1"/>
  <c r="BU109" i="6" s="1"/>
  <c r="BV109" i="6" s="1"/>
  <c r="BW109" i="6" s="1"/>
  <c r="BX109" i="6" s="1"/>
  <c r="BY109" i="6" s="1"/>
  <c r="BZ109" i="6" s="1"/>
  <c r="CA109" i="6" s="1"/>
  <c r="CB109" i="6" s="1"/>
  <c r="CC109" i="6" s="1"/>
  <c r="CD109" i="6" s="1"/>
  <c r="CE109" i="6" s="1"/>
  <c r="CF109" i="6" s="1"/>
  <c r="CG109" i="6" s="1"/>
  <c r="CH109" i="6" s="1"/>
  <c r="CI109" i="6" s="1"/>
  <c r="CJ109" i="6" s="1"/>
  <c r="CK109" i="6" s="1"/>
  <c r="CL109" i="6" s="1"/>
  <c r="CM109" i="6" s="1"/>
  <c r="CN109" i="6" s="1"/>
  <c r="CO109" i="6" s="1"/>
  <c r="CP109" i="6" s="1"/>
  <c r="CQ109" i="6" s="1"/>
  <c r="CR109" i="6" s="1"/>
  <c r="CS109" i="6" s="1"/>
  <c r="CT109" i="6" s="1"/>
  <c r="CU109" i="6" s="1"/>
  <c r="CV109" i="6" s="1"/>
  <c r="CW109" i="6" s="1"/>
  <c r="CX109" i="6" s="1"/>
  <c r="CY109" i="6" s="1"/>
  <c r="CZ109" i="6" s="1"/>
  <c r="DA109" i="6" s="1"/>
  <c r="DB109" i="6" s="1"/>
  <c r="DC109" i="6" s="1"/>
  <c r="DD109" i="6" s="1"/>
  <c r="DE109" i="6" s="1"/>
  <c r="DF109" i="6" s="1"/>
  <c r="DG109" i="6" s="1"/>
  <c r="DH109" i="6" s="1"/>
  <c r="DI109" i="6" s="1"/>
  <c r="DJ109" i="6" s="1"/>
  <c r="DK109" i="6" s="1"/>
  <c r="DL109" i="6" s="1"/>
  <c r="DM109" i="6" s="1"/>
  <c r="DN109" i="6" s="1"/>
  <c r="DO109" i="6" s="1"/>
  <c r="DP109" i="6" s="1"/>
  <c r="DQ109" i="6" s="1"/>
  <c r="DR109" i="6" s="1"/>
  <c r="DS109" i="6" s="1"/>
  <c r="DT109" i="6" s="1"/>
  <c r="DU109" i="6" s="1"/>
  <c r="DV109" i="6" s="1"/>
  <c r="DW109" i="6" s="1"/>
  <c r="DX109" i="6" s="1"/>
  <c r="DY109" i="6" s="1"/>
  <c r="DZ109" i="6" s="1"/>
  <c r="EA109" i="6" s="1"/>
  <c r="EB109" i="6" s="1"/>
  <c r="EC109" i="6" s="1"/>
  <c r="ED109" i="6" s="1"/>
  <c r="EE109" i="6" s="1"/>
  <c r="EF109" i="6" s="1"/>
  <c r="EG109" i="6" s="1"/>
  <c r="EH109" i="6" s="1"/>
  <c r="EI109" i="6" s="1"/>
  <c r="EJ109" i="6" s="1"/>
  <c r="EK109" i="6" s="1"/>
  <c r="EL109" i="6" s="1"/>
  <c r="EM109" i="6" s="1"/>
  <c r="EN109" i="6" s="1"/>
  <c r="EO109" i="6" s="1"/>
  <c r="EP109" i="6" s="1"/>
  <c r="EQ109" i="6" s="1"/>
  <c r="ER109" i="6" s="1"/>
  <c r="ES109" i="6" s="1"/>
  <c r="ET109" i="6" s="1"/>
  <c r="EU109" i="6" s="1"/>
  <c r="EV109" i="6" s="1"/>
  <c r="EW109" i="6" s="1"/>
  <c r="EX109" i="6" s="1"/>
  <c r="EY109" i="6" s="1"/>
  <c r="EZ109" i="6" s="1"/>
  <c r="FA109" i="6" s="1"/>
  <c r="FB109" i="6" s="1"/>
  <c r="FC109" i="6" s="1"/>
  <c r="FD109" i="6" s="1"/>
  <c r="FE109" i="6" s="1"/>
  <c r="FF109" i="6" s="1"/>
  <c r="FG109" i="6" s="1"/>
  <c r="FH109" i="6" s="1"/>
  <c r="FI109" i="6" s="1"/>
  <c r="FJ109" i="6" s="1"/>
  <c r="FK109" i="6" s="1"/>
  <c r="FL109" i="6" s="1"/>
  <c r="FM109" i="6" s="1"/>
  <c r="FN109" i="6" s="1"/>
  <c r="FO109" i="6" s="1"/>
  <c r="FP109" i="6" s="1"/>
  <c r="FQ109" i="6" s="1"/>
  <c r="FR109" i="6" s="1"/>
  <c r="FS109" i="6" s="1"/>
  <c r="FT109" i="6" s="1"/>
  <c r="FU109" i="6" s="1"/>
  <c r="FV109" i="6" s="1"/>
  <c r="FW109" i="6" s="1"/>
  <c r="FX109" i="6" s="1"/>
  <c r="FY109" i="6" s="1"/>
  <c r="FZ109" i="6" s="1"/>
  <c r="GA109" i="6" s="1"/>
  <c r="GB109" i="6" s="1"/>
  <c r="GC109" i="6" s="1"/>
  <c r="GD109" i="6" s="1"/>
  <c r="GE109" i="6" s="1"/>
  <c r="GF109" i="6" s="1"/>
  <c r="GG109" i="6" s="1"/>
  <c r="GH109" i="6" s="1"/>
  <c r="GI109" i="6" s="1"/>
  <c r="GJ109" i="6" s="1"/>
  <c r="GK109" i="6" s="1"/>
  <c r="GL109" i="6" s="1"/>
  <c r="GM109" i="6" s="1"/>
  <c r="GN109" i="6" s="1"/>
  <c r="GO109" i="6" s="1"/>
  <c r="GP109" i="6" s="1"/>
  <c r="GQ109" i="6" s="1"/>
  <c r="GR109" i="6" s="1"/>
  <c r="GS109" i="6" s="1"/>
  <c r="GT109" i="6" s="1"/>
  <c r="GU109" i="6" s="1"/>
  <c r="GV109" i="6" s="1"/>
  <c r="GW109" i="6" s="1"/>
  <c r="GX109" i="6" s="1"/>
  <c r="GY109" i="6" s="1"/>
  <c r="GZ109" i="6" s="1"/>
  <c r="HA109" i="6" s="1"/>
  <c r="HB109" i="6" s="1"/>
  <c r="HC109" i="6" s="1"/>
  <c r="HD109" i="6" s="1"/>
  <c r="HE109" i="6" s="1"/>
  <c r="HF109" i="6" s="1"/>
  <c r="HG109" i="6" s="1"/>
  <c r="HH109" i="6" s="1"/>
  <c r="HI109" i="6" s="1"/>
  <c r="HJ109" i="6" s="1"/>
  <c r="HK109" i="6" s="1"/>
  <c r="HL109" i="6" s="1"/>
  <c r="HM109" i="6" s="1"/>
  <c r="HN109" i="6" s="1"/>
  <c r="HO109" i="6" s="1"/>
  <c r="HP109" i="6" s="1"/>
  <c r="HQ109" i="6" s="1"/>
  <c r="HR109" i="6" s="1"/>
  <c r="HS109" i="6" s="1"/>
  <c r="HT109" i="6" s="1"/>
  <c r="HU109" i="6" s="1"/>
  <c r="HV109" i="6" s="1"/>
  <c r="HW109" i="6" s="1"/>
  <c r="HX109" i="6" s="1"/>
  <c r="HY109" i="6" s="1"/>
  <c r="HZ109" i="6" s="1"/>
  <c r="IA109" i="6" s="1"/>
  <c r="IB109" i="6" s="1"/>
  <c r="IC109" i="6" s="1"/>
  <c r="ID109" i="6" s="1"/>
  <c r="IE109" i="6" s="1"/>
  <c r="IF109" i="6" s="1"/>
  <c r="IG109" i="6" s="1"/>
  <c r="IH109" i="6" s="1"/>
  <c r="II109" i="6" s="1"/>
  <c r="IJ109" i="6" s="1"/>
  <c r="IK109" i="6" s="1"/>
  <c r="IL109" i="6" s="1"/>
  <c r="IM109" i="6" s="1"/>
  <c r="IN109" i="6" s="1"/>
  <c r="IO109" i="6" s="1"/>
  <c r="IP109" i="6" s="1"/>
  <c r="IQ109" i="6" s="1"/>
  <c r="IR109" i="6" s="1"/>
  <c r="IS109" i="6" s="1"/>
  <c r="IT109" i="6" s="1"/>
  <c r="IU109" i="6" s="1"/>
  <c r="IV109" i="6" s="1"/>
  <c r="IW109" i="6" s="1"/>
  <c r="IX109" i="6" s="1"/>
  <c r="IY109" i="6" s="1"/>
  <c r="IZ109" i="6" s="1"/>
  <c r="JA109" i="6" s="1"/>
  <c r="JB109" i="6" s="1"/>
  <c r="JC109" i="6" s="1"/>
  <c r="JD109" i="6" s="1"/>
  <c r="JE109" i="6" s="1"/>
  <c r="JF109" i="6" s="1"/>
  <c r="JG109" i="6" s="1"/>
  <c r="JH109" i="6" s="1"/>
  <c r="JI109" i="6" s="1"/>
  <c r="JJ109" i="6" s="1"/>
  <c r="JK109" i="6" s="1"/>
  <c r="JL109" i="6" s="1"/>
  <c r="JM109" i="6" s="1"/>
  <c r="JN109" i="6" s="1"/>
  <c r="JO109" i="6" s="1"/>
  <c r="JP109" i="6" s="1"/>
  <c r="JQ109" i="6" s="1"/>
  <c r="JR109" i="6" s="1"/>
  <c r="JS109" i="6" s="1"/>
  <c r="JT109" i="6" s="1"/>
  <c r="JU109" i="6" s="1"/>
  <c r="JV109" i="6" s="1"/>
  <c r="JW109" i="6" s="1"/>
  <c r="JX109" i="6" s="1"/>
  <c r="JY109" i="6" s="1"/>
  <c r="JZ109" i="6" s="1"/>
  <c r="KA109" i="6" s="1"/>
  <c r="KB109" i="6" s="1"/>
  <c r="KC109" i="6" s="1"/>
  <c r="KD109" i="6" s="1"/>
  <c r="KE109" i="6" s="1"/>
  <c r="KF109" i="6" s="1"/>
  <c r="KG109" i="6" s="1"/>
  <c r="KH109" i="6" s="1"/>
  <c r="KI109" i="6" s="1"/>
  <c r="KJ109" i="6" s="1"/>
  <c r="KK109" i="6" s="1"/>
  <c r="KL109" i="6" s="1"/>
  <c r="KM109" i="6" s="1"/>
  <c r="KN109" i="6" s="1"/>
  <c r="KO109" i="6" s="1"/>
  <c r="KP109" i="6" s="1"/>
  <c r="KQ109" i="6" s="1"/>
  <c r="KR109" i="6" s="1"/>
  <c r="KS109" i="6" s="1"/>
  <c r="KT109" i="6" s="1"/>
  <c r="KU109" i="6" s="1"/>
  <c r="KV109" i="6" s="1"/>
  <c r="E116" i="6"/>
  <c r="E129" i="6" s="1"/>
  <c r="E109" i="6"/>
  <c r="E122" i="6" s="1"/>
  <c r="E110" i="6"/>
  <c r="E123" i="6" s="1"/>
  <c r="E111" i="6"/>
  <c r="E124" i="6" s="1"/>
  <c r="E112" i="6"/>
  <c r="E125" i="6" s="1"/>
  <c r="E113" i="6"/>
  <c r="E126" i="6" s="1"/>
  <c r="E114" i="6"/>
  <c r="E127" i="6" s="1"/>
  <c r="E115" i="6"/>
  <c r="E128" i="6" s="1"/>
  <c r="E108" i="6"/>
  <c r="E121" i="6" s="1"/>
  <c r="E107" i="6"/>
  <c r="E120" i="6" s="1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E106" i="6"/>
  <c r="F26" i="7"/>
  <c r="E32" i="5"/>
  <c r="F137" i="7"/>
  <c r="A137" i="7"/>
  <c r="F90" i="7"/>
  <c r="A90" i="7"/>
  <c r="H22" i="2" s="1"/>
  <c r="F89" i="7"/>
  <c r="A89" i="7"/>
  <c r="F88" i="7"/>
  <c r="A88" i="7"/>
  <c r="F87" i="7"/>
  <c r="A87" i="7"/>
  <c r="F86" i="7"/>
  <c r="A86" i="7"/>
  <c r="F85" i="7"/>
  <c r="A85" i="7"/>
  <c r="F84" i="7"/>
  <c r="A84" i="7"/>
  <c r="F83" i="7"/>
  <c r="A83" i="7"/>
  <c r="F82" i="7"/>
  <c r="A82" i="7"/>
  <c r="F81" i="7"/>
  <c r="A81" i="7"/>
  <c r="F80" i="7"/>
  <c r="A80" i="7"/>
  <c r="F79" i="7"/>
  <c r="A79" i="7"/>
  <c r="F78" i="7"/>
  <c r="A78" i="7"/>
  <c r="H137" i="6"/>
  <c r="H122" i="5"/>
  <c r="F59" i="7"/>
  <c r="A59" i="7"/>
  <c r="F58" i="7"/>
  <c r="A58" i="7"/>
  <c r="F57" i="7"/>
  <c r="A57" i="7"/>
  <c r="F56" i="7"/>
  <c r="A56" i="7"/>
  <c r="F55" i="7"/>
  <c r="A55" i="7"/>
  <c r="F54" i="7"/>
  <c r="A54" i="7"/>
  <c r="A50" i="7"/>
  <c r="F49" i="7"/>
  <c r="A49" i="7"/>
  <c r="F48" i="7"/>
  <c r="A48" i="7"/>
  <c r="F47" i="7"/>
  <c r="A47" i="7"/>
  <c r="F46" i="7"/>
  <c r="A46" i="7"/>
  <c r="F45" i="7"/>
  <c r="A45" i="7"/>
  <c r="F44" i="7"/>
  <c r="A44" i="7"/>
  <c r="F39" i="7"/>
  <c r="A39" i="7"/>
  <c r="H90" i="3" s="1"/>
  <c r="H91" i="3" s="1"/>
  <c r="H92" i="3" s="1"/>
  <c r="F30" i="7"/>
  <c r="A30" i="7"/>
  <c r="H79" i="3" s="1"/>
  <c r="H80" i="3" s="1"/>
  <c r="H81" i="3" s="1"/>
  <c r="A26" i="7"/>
  <c r="H97" i="6" s="1"/>
  <c r="H98" i="6" s="1"/>
  <c r="H99" i="6" s="1"/>
  <c r="H100" i="6" s="1"/>
  <c r="H101" i="6" s="1"/>
  <c r="E48" i="5"/>
  <c r="E11" i="5"/>
  <c r="H119" i="3" l="1"/>
  <c r="H120" i="3" s="1"/>
  <c r="H121" i="3" s="1"/>
  <c r="H122" i="3" s="1"/>
  <c r="H123" i="3" s="1"/>
  <c r="H124" i="3" s="1"/>
  <c r="H125" i="3" s="1"/>
  <c r="H126" i="3" s="1"/>
  <c r="H127" i="3" s="1"/>
  <c r="H128" i="3" s="1"/>
  <c r="H129" i="3" s="1"/>
  <c r="H119" i="4"/>
  <c r="H120" i="4" s="1"/>
  <c r="H121" i="4" s="1"/>
  <c r="H122" i="4" s="1"/>
  <c r="H123" i="4" s="1"/>
  <c r="H124" i="4" s="1"/>
  <c r="H125" i="4" s="1"/>
  <c r="H126" i="4" s="1"/>
  <c r="H127" i="4" s="1"/>
  <c r="H128" i="4" s="1"/>
  <c r="H129" i="4" s="1"/>
  <c r="H143" i="3"/>
  <c r="H143" i="4"/>
  <c r="H182" i="6"/>
  <c r="H182" i="4"/>
  <c r="H182" i="3"/>
  <c r="H177" i="3"/>
  <c r="H177" i="4"/>
  <c r="H132" i="4"/>
  <c r="H132" i="3"/>
  <c r="H151" i="6"/>
  <c r="H147" i="4"/>
  <c r="H147" i="3"/>
  <c r="H71" i="2"/>
  <c r="H171" i="4"/>
  <c r="H171" i="3"/>
  <c r="H178" i="6"/>
  <c r="H183" i="3"/>
  <c r="H183" i="4"/>
  <c r="H178" i="3"/>
  <c r="H178" i="4"/>
  <c r="H68" i="6"/>
  <c r="H69" i="6" s="1"/>
  <c r="H70" i="6" s="1"/>
  <c r="H71" i="6" s="1"/>
  <c r="H72" i="6" s="1"/>
  <c r="H73" i="6" s="1"/>
  <c r="H74" i="6" s="1"/>
  <c r="H68" i="4"/>
  <c r="H69" i="4" s="1"/>
  <c r="H70" i="4" s="1"/>
  <c r="H71" i="4" s="1"/>
  <c r="H72" i="4" s="1"/>
  <c r="H73" i="4" s="1"/>
  <c r="H74" i="4" s="1"/>
  <c r="H68" i="3"/>
  <c r="H69" i="3" s="1"/>
  <c r="H70" i="3" s="1"/>
  <c r="H71" i="3" s="1"/>
  <c r="H72" i="3" s="1"/>
  <c r="H73" i="3" s="1"/>
  <c r="H74" i="3" s="1"/>
  <c r="H134" i="3"/>
  <c r="H134" i="4"/>
  <c r="H72" i="2"/>
  <c r="H172" i="3"/>
  <c r="H172" i="4"/>
  <c r="H14" i="10"/>
  <c r="H184" i="3"/>
  <c r="H184" i="4"/>
  <c r="H106" i="3"/>
  <c r="H107" i="3" s="1"/>
  <c r="H108" i="3" s="1"/>
  <c r="H109" i="3" s="1"/>
  <c r="H110" i="3" s="1"/>
  <c r="H111" i="3" s="1"/>
  <c r="H112" i="3" s="1"/>
  <c r="H113" i="3" s="1"/>
  <c r="H114" i="3" s="1"/>
  <c r="H115" i="3" s="1"/>
  <c r="H116" i="3" s="1"/>
  <c r="H106" i="4"/>
  <c r="H107" i="4" s="1"/>
  <c r="H108" i="4" s="1"/>
  <c r="H109" i="4" s="1"/>
  <c r="H110" i="4" s="1"/>
  <c r="H111" i="4" s="1"/>
  <c r="H112" i="4" s="1"/>
  <c r="H113" i="4" s="1"/>
  <c r="H114" i="4" s="1"/>
  <c r="H115" i="4" s="1"/>
  <c r="H116" i="4" s="1"/>
  <c r="H155" i="3"/>
  <c r="H156" i="3" s="1"/>
  <c r="H157" i="3" s="1"/>
  <c r="H158" i="3" s="1"/>
  <c r="H159" i="3" s="1"/>
  <c r="H155" i="4"/>
  <c r="H156" i="4" s="1"/>
  <c r="H157" i="4" s="1"/>
  <c r="H158" i="4" s="1"/>
  <c r="H159" i="4" s="1"/>
  <c r="H73" i="2"/>
  <c r="H173" i="4"/>
  <c r="H173" i="3"/>
  <c r="AK156" i="3"/>
  <c r="AE157" i="3"/>
  <c r="AD155" i="3"/>
  <c r="AD155" i="4"/>
  <c r="AE156" i="4"/>
  <c r="W122" i="6"/>
  <c r="KV155" i="6"/>
  <c r="H100" i="5"/>
  <c r="H97" i="4"/>
  <c r="H98" i="4" s="1"/>
  <c r="H99" i="4" s="1"/>
  <c r="H100" i="4" s="1"/>
  <c r="H101" i="4" s="1"/>
  <c r="H97" i="3"/>
  <c r="H98" i="3" s="1"/>
  <c r="H99" i="3" s="1"/>
  <c r="H100" i="3" s="1"/>
  <c r="H101" i="3" s="1"/>
  <c r="KH155" i="6"/>
  <c r="H53" i="4"/>
  <c r="H54" i="4" s="1"/>
  <c r="H55" i="4" s="1"/>
  <c r="H56" i="4" s="1"/>
  <c r="H57" i="4" s="1"/>
  <c r="H58" i="4" s="1"/>
  <c r="H59" i="4" s="1"/>
  <c r="H53" i="6"/>
  <c r="H54" i="6" s="1"/>
  <c r="H55" i="6" s="1"/>
  <c r="H56" i="6" s="1"/>
  <c r="H57" i="6" s="1"/>
  <c r="H58" i="6" s="1"/>
  <c r="H59" i="6" s="1"/>
  <c r="H53" i="3"/>
  <c r="H54" i="3" s="1"/>
  <c r="H55" i="3" s="1"/>
  <c r="H56" i="3" s="1"/>
  <c r="H57" i="3" s="1"/>
  <c r="H58" i="3" s="1"/>
  <c r="H59" i="3" s="1"/>
  <c r="H11" i="6"/>
  <c r="H12" i="6" s="1"/>
  <c r="H13" i="6" s="1"/>
  <c r="H14" i="6" s="1"/>
  <c r="H15" i="6" s="1"/>
  <c r="H16" i="6" s="1"/>
  <c r="H17" i="6" s="1"/>
  <c r="H11" i="3"/>
  <c r="H12" i="3" s="1"/>
  <c r="H13" i="3" s="1"/>
  <c r="H14" i="3" s="1"/>
  <c r="H15" i="3" s="1"/>
  <c r="H16" i="3" s="1"/>
  <c r="H17" i="3" s="1"/>
  <c r="H11" i="4"/>
  <c r="H12" i="4" s="1"/>
  <c r="H13" i="4" s="1"/>
  <c r="H14" i="4" s="1"/>
  <c r="H15" i="4" s="1"/>
  <c r="H16" i="4" s="1"/>
  <c r="H17" i="4" s="1"/>
  <c r="H173" i="6"/>
  <c r="H75" i="10"/>
  <c r="H171" i="6"/>
  <c r="H73" i="10"/>
  <c r="H172" i="6"/>
  <c r="H74" i="10"/>
  <c r="V6" i="10"/>
  <c r="H12" i="10"/>
  <c r="H15" i="10"/>
  <c r="H184" i="6"/>
  <c r="H21" i="2"/>
  <c r="H13" i="10"/>
  <c r="AC155" i="6"/>
  <c r="AK155" i="6"/>
  <c r="AS155" i="6"/>
  <c r="BA155" i="6"/>
  <c r="BI155" i="6"/>
  <c r="BQ155" i="6"/>
  <c r="BY155" i="6"/>
  <c r="CG155" i="6"/>
  <c r="CO155" i="6"/>
  <c r="CW155" i="6"/>
  <c r="DE155" i="6"/>
  <c r="DM155" i="6"/>
  <c r="DU155" i="6"/>
  <c r="EC155" i="6"/>
  <c r="EK155" i="6"/>
  <c r="ES155" i="6"/>
  <c r="FA155" i="6"/>
  <c r="FI155" i="6"/>
  <c r="FQ155" i="6"/>
  <c r="FY155" i="6"/>
  <c r="GG155" i="6"/>
  <c r="GO155" i="6"/>
  <c r="GW155" i="6"/>
  <c r="HE155" i="6"/>
  <c r="HM155" i="6"/>
  <c r="HU155" i="6"/>
  <c r="IC155" i="6"/>
  <c r="IK155" i="6"/>
  <c r="IS155" i="6"/>
  <c r="JA155" i="6"/>
  <c r="JI155" i="6"/>
  <c r="JQ155" i="6"/>
  <c r="JY155" i="6"/>
  <c r="KG155" i="6"/>
  <c r="KO155" i="6"/>
  <c r="KP155" i="6"/>
  <c r="AD155" i="6"/>
  <c r="BB155" i="6"/>
  <c r="BR155" i="6"/>
  <c r="CP155" i="6"/>
  <c r="ED155" i="6"/>
  <c r="ET155" i="6"/>
  <c r="FR155" i="6"/>
  <c r="GH155" i="6"/>
  <c r="GX155" i="6"/>
  <c r="HF155" i="6"/>
  <c r="HN155" i="6"/>
  <c r="HV155" i="6"/>
  <c r="ID155" i="6"/>
  <c r="IL155" i="6"/>
  <c r="IT155" i="6"/>
  <c r="JB155" i="6"/>
  <c r="JZ155" i="6"/>
  <c r="W155" i="6"/>
  <c r="AE155" i="6"/>
  <c r="AM155" i="6"/>
  <c r="AU155" i="6"/>
  <c r="BC155" i="6"/>
  <c r="BK155" i="6"/>
  <c r="BS155" i="6"/>
  <c r="CA155" i="6"/>
  <c r="CI155" i="6"/>
  <c r="CQ155" i="6"/>
  <c r="CY155" i="6"/>
  <c r="DG155" i="6"/>
  <c r="DO155" i="6"/>
  <c r="DW155" i="6"/>
  <c r="EE155" i="6"/>
  <c r="EM155" i="6"/>
  <c r="EU155" i="6"/>
  <c r="FC155" i="6"/>
  <c r="FK155" i="6"/>
  <c r="FS155" i="6"/>
  <c r="GA155" i="6"/>
  <c r="GI155" i="6"/>
  <c r="GQ155" i="6"/>
  <c r="GY155" i="6"/>
  <c r="HG155" i="6"/>
  <c r="HO155" i="6"/>
  <c r="HW155" i="6"/>
  <c r="IE155" i="6"/>
  <c r="IM155" i="6"/>
  <c r="IU155" i="6"/>
  <c r="JC155" i="6"/>
  <c r="JK155" i="6"/>
  <c r="JS155" i="6"/>
  <c r="KA155" i="6"/>
  <c r="KI155" i="6"/>
  <c r="KQ155" i="6"/>
  <c r="AL155" i="6"/>
  <c r="BJ155" i="6"/>
  <c r="CH155" i="6"/>
  <c r="EL155" i="6"/>
  <c r="FB155" i="6"/>
  <c r="FZ155" i="6"/>
  <c r="GP155" i="6"/>
  <c r="JR155" i="6"/>
  <c r="X155" i="6"/>
  <c r="AF155" i="6"/>
  <c r="AN155" i="6"/>
  <c r="AV155" i="6"/>
  <c r="BD155" i="6"/>
  <c r="BL155" i="6"/>
  <c r="BT155" i="6"/>
  <c r="CB155" i="6"/>
  <c r="CJ155" i="6"/>
  <c r="CR155" i="6"/>
  <c r="CZ155" i="6"/>
  <c r="DH155" i="6"/>
  <c r="DP155" i="6"/>
  <c r="DX155" i="6"/>
  <c r="EF155" i="6"/>
  <c r="EN155" i="6"/>
  <c r="EV155" i="6"/>
  <c r="FD155" i="6"/>
  <c r="FL155" i="6"/>
  <c r="FT155" i="6"/>
  <c r="GB155" i="6"/>
  <c r="GJ155" i="6"/>
  <c r="GR155" i="6"/>
  <c r="GZ155" i="6"/>
  <c r="HH155" i="6"/>
  <c r="HP155" i="6"/>
  <c r="HX155" i="6"/>
  <c r="IF155" i="6"/>
  <c r="IN155" i="6"/>
  <c r="IV155" i="6"/>
  <c r="JD155" i="6"/>
  <c r="JL155" i="6"/>
  <c r="JT155" i="6"/>
  <c r="KB155" i="6"/>
  <c r="KJ155" i="6"/>
  <c r="KR155" i="6"/>
  <c r="V155" i="6"/>
  <c r="AT155" i="6"/>
  <c r="BZ155" i="6"/>
  <c r="CX155" i="6"/>
  <c r="DV155" i="6"/>
  <c r="FJ155" i="6"/>
  <c r="JJ155" i="6"/>
  <c r="Y155" i="6"/>
  <c r="AG155" i="6"/>
  <c r="AO155" i="6"/>
  <c r="AW155" i="6"/>
  <c r="BE155" i="6"/>
  <c r="BM155" i="6"/>
  <c r="BU155" i="6"/>
  <c r="CC155" i="6"/>
  <c r="CK155" i="6"/>
  <c r="CS155" i="6"/>
  <c r="DA155" i="6"/>
  <c r="DI155" i="6"/>
  <c r="DQ155" i="6"/>
  <c r="DY155" i="6"/>
  <c r="EG155" i="6"/>
  <c r="EO155" i="6"/>
  <c r="EW155" i="6"/>
  <c r="FE155" i="6"/>
  <c r="FM155" i="6"/>
  <c r="FU155" i="6"/>
  <c r="GC155" i="6"/>
  <c r="GK155" i="6"/>
  <c r="GS155" i="6"/>
  <c r="HA155" i="6"/>
  <c r="HI155" i="6"/>
  <c r="HQ155" i="6"/>
  <c r="HY155" i="6"/>
  <c r="IG155" i="6"/>
  <c r="IO155" i="6"/>
  <c r="IW155" i="6"/>
  <c r="JE155" i="6"/>
  <c r="JM155" i="6"/>
  <c r="JU155" i="6"/>
  <c r="KC155" i="6"/>
  <c r="KK155" i="6"/>
  <c r="KS155" i="6"/>
  <c r="DF155" i="6"/>
  <c r="Z155" i="6"/>
  <c r="AH155" i="6"/>
  <c r="AP155" i="6"/>
  <c r="AX155" i="6"/>
  <c r="BF155" i="6"/>
  <c r="BN155" i="6"/>
  <c r="BV155" i="6"/>
  <c r="CD155" i="6"/>
  <c r="CL155" i="6"/>
  <c r="CT155" i="6"/>
  <c r="DB155" i="6"/>
  <c r="DJ155" i="6"/>
  <c r="DR155" i="6"/>
  <c r="DZ155" i="6"/>
  <c r="EH155" i="6"/>
  <c r="EP155" i="6"/>
  <c r="EX155" i="6"/>
  <c r="FF155" i="6"/>
  <c r="FN155" i="6"/>
  <c r="FV155" i="6"/>
  <c r="GD155" i="6"/>
  <c r="GL155" i="6"/>
  <c r="GT155" i="6"/>
  <c r="HB155" i="6"/>
  <c r="HJ155" i="6"/>
  <c r="HR155" i="6"/>
  <c r="HZ155" i="6"/>
  <c r="IH155" i="6"/>
  <c r="IP155" i="6"/>
  <c r="IX155" i="6"/>
  <c r="JF155" i="6"/>
  <c r="JN155" i="6"/>
  <c r="JV155" i="6"/>
  <c r="KD155" i="6"/>
  <c r="KL155" i="6"/>
  <c r="KT155" i="6"/>
  <c r="DN155" i="6"/>
  <c r="AA155" i="6"/>
  <c r="AI155" i="6"/>
  <c r="AQ155" i="6"/>
  <c r="AY155" i="6"/>
  <c r="BG155" i="6"/>
  <c r="BO155" i="6"/>
  <c r="BW155" i="6"/>
  <c r="CE155" i="6"/>
  <c r="CM155" i="6"/>
  <c r="CU155" i="6"/>
  <c r="DC155" i="6"/>
  <c r="DK155" i="6"/>
  <c r="DS155" i="6"/>
  <c r="EA155" i="6"/>
  <c r="EI155" i="6"/>
  <c r="EQ155" i="6"/>
  <c r="EY155" i="6"/>
  <c r="FG155" i="6"/>
  <c r="FO155" i="6"/>
  <c r="FW155" i="6"/>
  <c r="GE155" i="6"/>
  <c r="GM155" i="6"/>
  <c r="GU155" i="6"/>
  <c r="HC155" i="6"/>
  <c r="HK155" i="6"/>
  <c r="HS155" i="6"/>
  <c r="IA155" i="6"/>
  <c r="II155" i="6"/>
  <c r="IQ155" i="6"/>
  <c r="IY155" i="6"/>
  <c r="JG155" i="6"/>
  <c r="JO155" i="6"/>
  <c r="JW155" i="6"/>
  <c r="KE155" i="6"/>
  <c r="KM155" i="6"/>
  <c r="KU155" i="6"/>
  <c r="AB155" i="6"/>
  <c r="AJ155" i="6"/>
  <c r="AR155" i="6"/>
  <c r="AZ155" i="6"/>
  <c r="BH155" i="6"/>
  <c r="BP155" i="6"/>
  <c r="BX155" i="6"/>
  <c r="CF155" i="6"/>
  <c r="CN155" i="6"/>
  <c r="CV155" i="6"/>
  <c r="DD155" i="6"/>
  <c r="DL155" i="6"/>
  <c r="DT155" i="6"/>
  <c r="EB155" i="6"/>
  <c r="EJ155" i="6"/>
  <c r="ER155" i="6"/>
  <c r="EZ155" i="6"/>
  <c r="FH155" i="6"/>
  <c r="FP155" i="6"/>
  <c r="FX155" i="6"/>
  <c r="GF155" i="6"/>
  <c r="GN155" i="6"/>
  <c r="GV155" i="6"/>
  <c r="HD155" i="6"/>
  <c r="HL155" i="6"/>
  <c r="HT155" i="6"/>
  <c r="IB155" i="6"/>
  <c r="IJ155" i="6"/>
  <c r="IR155" i="6"/>
  <c r="IZ155" i="6"/>
  <c r="JH155" i="6"/>
  <c r="JP155" i="6"/>
  <c r="JX155" i="6"/>
  <c r="KF155" i="6"/>
  <c r="KN155" i="6"/>
  <c r="H155" i="6"/>
  <c r="H156" i="6" s="1"/>
  <c r="H157" i="6" s="1"/>
  <c r="H158" i="6" s="1"/>
  <c r="H159" i="6" s="1"/>
  <c r="H134" i="6"/>
  <c r="H119" i="6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77" i="6"/>
  <c r="H106" i="6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48" i="5"/>
  <c r="H183" i="6"/>
  <c r="H132" i="6"/>
  <c r="H147" i="6"/>
  <c r="H143" i="6"/>
  <c r="N7" i="8"/>
  <c r="E13" i="5"/>
  <c r="E12" i="5"/>
  <c r="E14" i="5"/>
  <c r="E49" i="5"/>
  <c r="E52" i="5" s="1"/>
  <c r="E50" i="5"/>
  <c r="E53" i="5" s="1"/>
  <c r="E51" i="5"/>
  <c r="E54" i="5" s="1"/>
  <c r="H165" i="4" l="1"/>
  <c r="H160" i="4"/>
  <c r="H161" i="4" s="1"/>
  <c r="H165" i="3"/>
  <c r="H160" i="3"/>
  <c r="H161" i="3" s="1"/>
  <c r="V1" i="10"/>
  <c r="AF157" i="3"/>
  <c r="AE155" i="3"/>
  <c r="AL156" i="3"/>
  <c r="AE155" i="4"/>
  <c r="AF156" i="4"/>
  <c r="H165" i="6"/>
  <c r="H160" i="6"/>
  <c r="H161" i="6" s="1"/>
  <c r="X122" i="6"/>
  <c r="U79" i="10"/>
  <c r="V7" i="10"/>
  <c r="H164" i="3" l="1"/>
  <c r="H162" i="3"/>
  <c r="H163" i="3" s="1"/>
  <c r="H162" i="4"/>
  <c r="H163" i="4" s="1"/>
  <c r="H164" i="4"/>
  <c r="W6" i="10"/>
  <c r="W7" i="10" s="1"/>
  <c r="AG157" i="3"/>
  <c r="AF155" i="3"/>
  <c r="AM156" i="3"/>
  <c r="AG156" i="4"/>
  <c r="AF155" i="4"/>
  <c r="H164" i="6"/>
  <c r="H162" i="6"/>
  <c r="H163" i="6" s="1"/>
  <c r="Y122" i="6"/>
  <c r="Z27" i="8"/>
  <c r="Z19" i="8"/>
  <c r="Z15" i="8"/>
  <c r="Y6" i="8"/>
  <c r="Z26" i="8" s="1"/>
  <c r="U6" i="8"/>
  <c r="V11" i="8" s="1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V14" i="8"/>
  <c r="V12" i="8"/>
  <c r="W1" i="10" l="1"/>
  <c r="Z11" i="8"/>
  <c r="Z14" i="8"/>
  <c r="AH157" i="3"/>
  <c r="AG155" i="3"/>
  <c r="AN156" i="3"/>
  <c r="AH156" i="4"/>
  <c r="AG155" i="4"/>
  <c r="Z122" i="6"/>
  <c r="V79" i="10"/>
  <c r="X6" i="10"/>
  <c r="Z20" i="8"/>
  <c r="V13" i="8"/>
  <c r="V7" i="8" s="1"/>
  <c r="Z12" i="8"/>
  <c r="Z22" i="8"/>
  <c r="Z21" i="8"/>
  <c r="Z13" i="8"/>
  <c r="Z23" i="8"/>
  <c r="Z24" i="8"/>
  <c r="Z16" i="8"/>
  <c r="Z17" i="8"/>
  <c r="Z25" i="8"/>
  <c r="Z18" i="8"/>
  <c r="AO156" i="3" l="1"/>
  <c r="AI157" i="3"/>
  <c r="AH155" i="3"/>
  <c r="AI156" i="4"/>
  <c r="AH155" i="4"/>
  <c r="AA122" i="6"/>
  <c r="W79" i="10"/>
  <c r="X1" i="10"/>
  <c r="X7" i="10"/>
  <c r="Z7" i="8"/>
  <c r="AP156" i="3" l="1"/>
  <c r="AJ157" i="3"/>
  <c r="AI155" i="3"/>
  <c r="AJ156" i="4"/>
  <c r="AI155" i="4"/>
  <c r="AB122" i="6"/>
  <c r="Y6" i="10"/>
  <c r="AK157" i="3" l="1"/>
  <c r="AJ155" i="3"/>
  <c r="AQ156" i="3"/>
  <c r="AK156" i="4"/>
  <c r="AJ155" i="4"/>
  <c r="AC122" i="6"/>
  <c r="X79" i="10"/>
  <c r="Y7" i="10"/>
  <c r="Y1" i="10"/>
  <c r="AR156" i="3" l="1"/>
  <c r="AL157" i="3"/>
  <c r="AK155" i="3"/>
  <c r="AL156" i="4"/>
  <c r="AK155" i="4"/>
  <c r="AD122" i="6"/>
  <c r="Z6" i="10"/>
  <c r="AM157" i="3" l="1"/>
  <c r="AL155" i="3"/>
  <c r="AS156" i="3"/>
  <c r="AL155" i="4"/>
  <c r="AM156" i="4"/>
  <c r="AE122" i="6"/>
  <c r="Y79" i="10"/>
  <c r="Z7" i="10"/>
  <c r="Z1" i="10"/>
  <c r="AT156" i="3" l="1"/>
  <c r="AN157" i="3"/>
  <c r="AM155" i="3"/>
  <c r="AM155" i="4"/>
  <c r="AN156" i="4"/>
  <c r="AF122" i="6"/>
  <c r="AA6" i="10"/>
  <c r="AO157" i="3" l="1"/>
  <c r="AN155" i="3"/>
  <c r="AU156" i="3"/>
  <c r="AO156" i="4"/>
  <c r="AN155" i="4"/>
  <c r="AG122" i="6"/>
  <c r="Z79" i="10"/>
  <c r="AA7" i="10"/>
  <c r="AA1" i="10"/>
  <c r="AV156" i="3" l="1"/>
  <c r="AP157" i="3"/>
  <c r="AO155" i="3"/>
  <c r="AP156" i="4"/>
  <c r="AO155" i="4"/>
  <c r="AH122" i="6"/>
  <c r="AB6" i="10"/>
  <c r="AQ157" i="3" l="1"/>
  <c r="AP155" i="3"/>
  <c r="AW156" i="3"/>
  <c r="AQ156" i="4"/>
  <c r="AP155" i="4"/>
  <c r="AI122" i="6"/>
  <c r="AA79" i="10"/>
  <c r="AB7" i="10"/>
  <c r="AB1" i="10"/>
  <c r="AX156" i="3" l="1"/>
  <c r="AR157" i="3"/>
  <c r="AQ155" i="3"/>
  <c r="AR156" i="4"/>
  <c r="AQ155" i="4"/>
  <c r="AJ122" i="6"/>
  <c r="AC6" i="10"/>
  <c r="AS157" i="3" l="1"/>
  <c r="AR155" i="3"/>
  <c r="AY156" i="3"/>
  <c r="AS156" i="4"/>
  <c r="AR155" i="4"/>
  <c r="AK122" i="6"/>
  <c r="AB79" i="10"/>
  <c r="AC1" i="10"/>
  <c r="AC7" i="10"/>
  <c r="AZ156" i="3" l="1"/>
  <c r="AT157" i="3"/>
  <c r="AS155" i="3"/>
  <c r="AT156" i="4"/>
  <c r="AS155" i="4"/>
  <c r="AL122" i="6"/>
  <c r="AD6" i="10"/>
  <c r="AU157" i="3" l="1"/>
  <c r="AT155" i="3"/>
  <c r="BA156" i="3"/>
  <c r="AU156" i="4"/>
  <c r="AT155" i="4"/>
  <c r="AM122" i="6"/>
  <c r="AC79" i="10"/>
  <c r="AD7" i="10"/>
  <c r="AD1" i="10"/>
  <c r="BB156" i="3" l="1"/>
  <c r="AV157" i="3"/>
  <c r="AU155" i="3"/>
  <c r="AV156" i="4"/>
  <c r="AU155" i="4"/>
  <c r="AN122" i="6"/>
  <c r="AE6" i="10"/>
  <c r="AW157" i="3" l="1"/>
  <c r="AV155" i="3"/>
  <c r="BC156" i="3"/>
  <c r="AW156" i="4"/>
  <c r="AV155" i="4"/>
  <c r="AO122" i="6"/>
  <c r="AD79" i="10"/>
  <c r="AE1" i="10"/>
  <c r="AE7" i="10"/>
  <c r="BD156" i="3" l="1"/>
  <c r="AX157" i="3"/>
  <c r="AW155" i="3"/>
  <c r="AX156" i="4"/>
  <c r="AW155" i="4"/>
  <c r="AP122" i="6"/>
  <c r="AF6" i="10"/>
  <c r="AY157" i="3" l="1"/>
  <c r="AX155" i="3"/>
  <c r="BE156" i="3"/>
  <c r="AY156" i="4"/>
  <c r="AX155" i="4"/>
  <c r="AQ122" i="6"/>
  <c r="AE79" i="10"/>
  <c r="AF1" i="10"/>
  <c r="AF7" i="10"/>
  <c r="BF156" i="3" l="1"/>
  <c r="AZ157" i="3"/>
  <c r="AY155" i="3"/>
  <c r="AY155" i="4"/>
  <c r="AZ156" i="4"/>
  <c r="AR122" i="6"/>
  <c r="AG6" i="10"/>
  <c r="R7" i="6"/>
  <c r="N7" i="6"/>
  <c r="K7" i="6"/>
  <c r="H7" i="6"/>
  <c r="E7" i="6"/>
  <c r="U6" i="6"/>
  <c r="R7" i="5"/>
  <c r="N7" i="5"/>
  <c r="K7" i="5"/>
  <c r="H7" i="5"/>
  <c r="E7" i="5"/>
  <c r="U6" i="4"/>
  <c r="U7" i="4" s="1"/>
  <c r="R7" i="4"/>
  <c r="N7" i="4"/>
  <c r="K7" i="4"/>
  <c r="H7" i="4"/>
  <c r="E7" i="4"/>
  <c r="R7" i="3"/>
  <c r="N7" i="3"/>
  <c r="U6" i="3"/>
  <c r="U1" i="3" s="1"/>
  <c r="R16" i="8"/>
  <c r="R27" i="8"/>
  <c r="R26" i="8"/>
  <c r="R25" i="8"/>
  <c r="R24" i="8"/>
  <c r="R23" i="8"/>
  <c r="R22" i="8"/>
  <c r="R21" i="8"/>
  <c r="R20" i="8"/>
  <c r="R19" i="8"/>
  <c r="R18" i="8"/>
  <c r="R17" i="8"/>
  <c r="R15" i="8"/>
  <c r="R14" i="8"/>
  <c r="R13" i="8"/>
  <c r="R12" i="8"/>
  <c r="R11" i="8"/>
  <c r="U1" i="2"/>
  <c r="U7" i="2"/>
  <c r="U4" i="2" s="1"/>
  <c r="K7" i="3"/>
  <c r="H7" i="3"/>
  <c r="E7" i="3"/>
  <c r="U151" i="4" l="1"/>
  <c r="U147" i="4"/>
  <c r="BA157" i="3"/>
  <c r="AZ155" i="3"/>
  <c r="BG156" i="3"/>
  <c r="AZ155" i="4"/>
  <c r="BA156" i="4"/>
  <c r="AS122" i="6"/>
  <c r="V6" i="4"/>
  <c r="V7" i="4" s="1"/>
  <c r="AF79" i="10"/>
  <c r="U1" i="6"/>
  <c r="U3" i="2"/>
  <c r="U2" i="2"/>
  <c r="U66" i="2"/>
  <c r="AG7" i="10"/>
  <c r="AG1" i="10"/>
  <c r="U7" i="3"/>
  <c r="U7" i="6"/>
  <c r="U1" i="4"/>
  <c r="R7" i="8"/>
  <c r="U5" i="2"/>
  <c r="V6" i="2"/>
  <c r="U151" i="3" l="1"/>
  <c r="U147" i="3"/>
  <c r="BH156" i="3"/>
  <c r="BB157" i="3"/>
  <c r="BA155" i="3"/>
  <c r="BA155" i="4"/>
  <c r="BB156" i="4"/>
  <c r="U151" i="6"/>
  <c r="U147" i="6"/>
  <c r="AT122" i="6"/>
  <c r="V6" i="3"/>
  <c r="W6" i="4"/>
  <c r="W7" i="4" s="1"/>
  <c r="V7" i="2"/>
  <c r="V4" i="2" s="1"/>
  <c r="V1" i="2"/>
  <c r="AH6" i="10"/>
  <c r="V6" i="6"/>
  <c r="V1" i="4"/>
  <c r="K15" i="2"/>
  <c r="K13" i="2"/>
  <c r="K11" i="2"/>
  <c r="E11" i="2"/>
  <c r="E13" i="2" s="1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K7" i="2"/>
  <c r="E12" i="8"/>
  <c r="E13" i="8" s="1"/>
  <c r="E14" i="8" s="1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1" i="8"/>
  <c r="H7" i="2"/>
  <c r="A2" i="7"/>
  <c r="A3" i="7"/>
  <c r="A4" i="7"/>
  <c r="A5" i="7"/>
  <c r="A6" i="7"/>
  <c r="A7" i="7"/>
  <c r="A8" i="7"/>
  <c r="A9" i="7"/>
  <c r="A10" i="7"/>
  <c r="A11" i="7"/>
  <c r="A12" i="7"/>
  <c r="H17" i="2" s="1"/>
  <c r="A13" i="7"/>
  <c r="H150" i="5" s="1"/>
  <c r="A15" i="7"/>
  <c r="H25" i="5" s="1"/>
  <c r="H26" i="5" s="1"/>
  <c r="H27" i="5" s="1"/>
  <c r="H28" i="5" s="1"/>
  <c r="A18" i="7"/>
  <c r="A19" i="7"/>
  <c r="A23" i="7"/>
  <c r="H68" i="5" s="1"/>
  <c r="H69" i="5" s="1"/>
  <c r="H70" i="5" s="1"/>
  <c r="H71" i="5" s="1"/>
  <c r="H72" i="5" s="1"/>
  <c r="H73" i="5" s="1"/>
  <c r="H74" i="5" s="1"/>
  <c r="A138" i="7"/>
  <c r="A139" i="7"/>
  <c r="A1" i="7"/>
  <c r="E7" i="2"/>
  <c r="F12" i="7"/>
  <c r="F13" i="7"/>
  <c r="F15" i="7"/>
  <c r="F18" i="7"/>
  <c r="F19" i="7"/>
  <c r="F23" i="7"/>
  <c r="F11" i="7"/>
  <c r="BC157" i="3" l="1"/>
  <c r="BB155" i="3"/>
  <c r="BI156" i="3"/>
  <c r="BB155" i="4"/>
  <c r="BC156" i="4"/>
  <c r="H58" i="5"/>
  <c r="H59" i="5" s="1"/>
  <c r="H60" i="5" s="1"/>
  <c r="H61" i="5" s="1"/>
  <c r="H62" i="5" s="1"/>
  <c r="H63" i="5" s="1"/>
  <c r="H64" i="5" s="1"/>
  <c r="H134" i="5"/>
  <c r="H135" i="5" s="1"/>
  <c r="H136" i="5" s="1"/>
  <c r="H137" i="5" s="1"/>
  <c r="H138" i="5" s="1"/>
  <c r="H139" i="5" s="1"/>
  <c r="H140" i="5" s="1"/>
  <c r="AU122" i="6"/>
  <c r="H48" i="5"/>
  <c r="H49" i="5" s="1"/>
  <c r="H50" i="5" s="1"/>
  <c r="H51" i="5" s="1"/>
  <c r="H52" i="5" s="1"/>
  <c r="H53" i="5" s="1"/>
  <c r="H54" i="5" s="1"/>
  <c r="H78" i="5"/>
  <c r="H79" i="5" s="1"/>
  <c r="H80" i="5" s="1"/>
  <c r="H81" i="5" s="1"/>
  <c r="H82" i="5" s="1"/>
  <c r="H11" i="5"/>
  <c r="H12" i="5" s="1"/>
  <c r="H13" i="5" s="1"/>
  <c r="H14" i="5" s="1"/>
  <c r="H18" i="5"/>
  <c r="H19" i="5" s="1"/>
  <c r="H20" i="5" s="1"/>
  <c r="H21" i="5" s="1"/>
  <c r="X6" i="4"/>
  <c r="X7" i="4" s="1"/>
  <c r="H32" i="5"/>
  <c r="H36" i="5"/>
  <c r="V2" i="2"/>
  <c r="AG79" i="10"/>
  <c r="V3" i="2"/>
  <c r="W6" i="2"/>
  <c r="W1" i="2" s="1"/>
  <c r="V5" i="2"/>
  <c r="V7" i="6"/>
  <c r="V66" i="2"/>
  <c r="E15" i="2"/>
  <c r="AH7" i="10"/>
  <c r="AH1" i="10"/>
  <c r="H11" i="2"/>
  <c r="H15" i="2" s="1"/>
  <c r="V1" i="6"/>
  <c r="W1" i="4"/>
  <c r="V7" i="3"/>
  <c r="V1" i="3"/>
  <c r="E15" i="8"/>
  <c r="F7" i="7"/>
  <c r="BJ156" i="3" l="1"/>
  <c r="BD157" i="3"/>
  <c r="BC155" i="3"/>
  <c r="BC155" i="4"/>
  <c r="BD156" i="4"/>
  <c r="AV122" i="6"/>
  <c r="W6" i="3"/>
  <c r="Y6" i="4"/>
  <c r="W6" i="6"/>
  <c r="W7" i="6" s="1"/>
  <c r="W7" i="2"/>
  <c r="W2" i="2" s="1"/>
  <c r="AI6" i="10"/>
  <c r="H13" i="2"/>
  <c r="X1" i="4"/>
  <c r="E16" i="8"/>
  <c r="W5" i="2" l="1"/>
  <c r="W66" i="2"/>
  <c r="BE157" i="3"/>
  <c r="BD155" i="3"/>
  <c r="BK156" i="3"/>
  <c r="BE156" i="4"/>
  <c r="BD155" i="4"/>
  <c r="W4" i="2"/>
  <c r="AW122" i="6"/>
  <c r="W1" i="6"/>
  <c r="X6" i="6"/>
  <c r="W3" i="2"/>
  <c r="X6" i="2"/>
  <c r="AH79" i="10"/>
  <c r="AI7" i="10"/>
  <c r="AI1" i="10"/>
  <c r="Y1" i="4"/>
  <c r="Y7" i="4"/>
  <c r="W7" i="3"/>
  <c r="W1" i="3"/>
  <c r="E17" i="8"/>
  <c r="BL156" i="3" l="1"/>
  <c r="BF157" i="3"/>
  <c r="BE155" i="3"/>
  <c r="BF156" i="4"/>
  <c r="BE155" i="4"/>
  <c r="X1" i="6"/>
  <c r="X7" i="6"/>
  <c r="AX122" i="6"/>
  <c r="X6" i="3"/>
  <c r="Z6" i="4"/>
  <c r="X7" i="2"/>
  <c r="X1" i="2"/>
  <c r="AJ6" i="10"/>
  <c r="E18" i="8"/>
  <c r="BG157" i="3" l="1"/>
  <c r="BF155" i="3"/>
  <c r="BM156" i="3"/>
  <c r="BG156" i="4"/>
  <c r="BF155" i="4"/>
  <c r="Y6" i="6"/>
  <c r="Y1" i="6" s="1"/>
  <c r="AY122" i="6"/>
  <c r="X4" i="2"/>
  <c r="Y6" i="2"/>
  <c r="X5" i="2"/>
  <c r="X2" i="2"/>
  <c r="X66" i="2"/>
  <c r="X3" i="2"/>
  <c r="AI79" i="10"/>
  <c r="AJ7" i="10"/>
  <c r="AJ1" i="10"/>
  <c r="Z7" i="4"/>
  <c r="Z1" i="4"/>
  <c r="X7" i="3"/>
  <c r="X1" i="3"/>
  <c r="E19" i="8"/>
  <c r="BN156" i="3" l="1"/>
  <c r="BH157" i="3"/>
  <c r="BG155" i="3"/>
  <c r="BH156" i="4"/>
  <c r="BG155" i="4"/>
  <c r="Y7" i="6"/>
  <c r="AZ122" i="6"/>
  <c r="Y6" i="3"/>
  <c r="Y7" i="3" s="1"/>
  <c r="AA6" i="4"/>
  <c r="Y1" i="2"/>
  <c r="Y7" i="2"/>
  <c r="Y4" i="2" s="1"/>
  <c r="AK6" i="10"/>
  <c r="E20" i="8"/>
  <c r="BO156" i="3" l="1"/>
  <c r="BI157" i="3"/>
  <c r="BH155" i="3"/>
  <c r="BH155" i="4"/>
  <c r="BI156" i="4"/>
  <c r="Z6" i="6"/>
  <c r="Z1" i="6" s="1"/>
  <c r="BA122" i="6"/>
  <c r="Z6" i="3"/>
  <c r="Z7" i="3" s="1"/>
  <c r="Y3" i="2"/>
  <c r="Z6" i="2"/>
  <c r="Y66" i="2"/>
  <c r="Y2" i="2"/>
  <c r="Y5" i="2"/>
  <c r="AJ79" i="10"/>
  <c r="AK1" i="10"/>
  <c r="AK7" i="10"/>
  <c r="AA7" i="4"/>
  <c r="AA1" i="4"/>
  <c r="Y1" i="3"/>
  <c r="E21" i="8"/>
  <c r="BJ157" i="3" l="1"/>
  <c r="BI155" i="3"/>
  <c r="BP156" i="3"/>
  <c r="BI155" i="4"/>
  <c r="BJ156" i="4"/>
  <c r="Z7" i="6"/>
  <c r="BB122" i="6"/>
  <c r="AA6" i="3"/>
  <c r="AA7" i="3" s="1"/>
  <c r="AB6" i="4"/>
  <c r="Z1" i="2"/>
  <c r="Z7" i="2"/>
  <c r="AL6" i="10"/>
  <c r="Z1" i="3"/>
  <c r="E22" i="8"/>
  <c r="BQ156" i="3" l="1"/>
  <c r="BK157" i="3"/>
  <c r="BJ155" i="3"/>
  <c r="BJ155" i="4"/>
  <c r="BK156" i="4"/>
  <c r="AA6" i="6"/>
  <c r="AA7" i="6" s="1"/>
  <c r="BC122" i="6"/>
  <c r="AB6" i="3"/>
  <c r="AB7" i="3" s="1"/>
  <c r="Z3" i="2"/>
  <c r="Z66" i="2"/>
  <c r="AA6" i="2"/>
  <c r="Z5" i="2"/>
  <c r="Z2" i="2"/>
  <c r="Z4" i="2"/>
  <c r="AK79" i="10"/>
  <c r="AL1" i="10"/>
  <c r="AL7" i="10"/>
  <c r="AB7" i="4"/>
  <c r="AB1" i="4"/>
  <c r="AA1" i="3"/>
  <c r="E23" i="8"/>
  <c r="BL157" i="3" l="1"/>
  <c r="BK155" i="3"/>
  <c r="BR156" i="3"/>
  <c r="BK155" i="4"/>
  <c r="BL156" i="4"/>
  <c r="AA1" i="6"/>
  <c r="BD122" i="6"/>
  <c r="AC6" i="3"/>
  <c r="AC7" i="3" s="1"/>
  <c r="AC6" i="4"/>
  <c r="AA7" i="2"/>
  <c r="AA3" i="2"/>
  <c r="AA2" i="2"/>
  <c r="AA1" i="2"/>
  <c r="AM6" i="10"/>
  <c r="AB6" i="6"/>
  <c r="AB1" i="3"/>
  <c r="E24" i="8"/>
  <c r="BS156" i="3" l="1"/>
  <c r="BM157" i="3"/>
  <c r="BL155" i="3"/>
  <c r="BM156" i="4"/>
  <c r="BL155" i="4"/>
  <c r="BE122" i="6"/>
  <c r="AD6" i="3"/>
  <c r="AD7" i="3" s="1"/>
  <c r="AA4" i="2"/>
  <c r="AA66" i="2"/>
  <c r="AA5" i="2"/>
  <c r="AB6" i="2"/>
  <c r="AB2" i="2" s="1"/>
  <c r="AL79" i="10"/>
  <c r="AM1" i="10"/>
  <c r="AM7" i="10"/>
  <c r="AB1" i="6"/>
  <c r="AB7" i="6"/>
  <c r="AC1" i="4"/>
  <c r="AC7" i="4"/>
  <c r="AC1" i="3"/>
  <c r="E25" i="8"/>
  <c r="BN157" i="3" l="1"/>
  <c r="BM155" i="3"/>
  <c r="BT156" i="3"/>
  <c r="BN156" i="4"/>
  <c r="BM155" i="4"/>
  <c r="BF122" i="6"/>
  <c r="AE6" i="3"/>
  <c r="AE7" i="3" s="1"/>
  <c r="AD6" i="4"/>
  <c r="AB7" i="2"/>
  <c r="AB1" i="2"/>
  <c r="AB4" i="2"/>
  <c r="AN6" i="10"/>
  <c r="AC6" i="6"/>
  <c r="AD1" i="3"/>
  <c r="E26" i="8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AB43" i="2" l="1"/>
  <c r="AB44" i="2"/>
  <c r="BU156" i="3"/>
  <c r="BO157" i="3"/>
  <c r="BN155" i="3"/>
  <c r="BO156" i="4"/>
  <c r="BN155" i="4"/>
  <c r="BG122" i="6"/>
  <c r="AF6" i="3"/>
  <c r="AF7" i="3" s="1"/>
  <c r="AB3" i="2"/>
  <c r="AB5" i="2"/>
  <c r="AB66" i="2"/>
  <c r="AC6" i="2"/>
  <c r="AC4" i="2" s="1"/>
  <c r="AM79" i="10"/>
  <c r="AN1" i="10"/>
  <c r="AN7" i="10"/>
  <c r="AC7" i="6"/>
  <c r="AC1" i="6"/>
  <c r="AD7" i="4"/>
  <c r="AD1" i="4"/>
  <c r="AE1" i="3"/>
  <c r="E40" i="8"/>
  <c r="BP157" i="3" l="1"/>
  <c r="BO155" i="3"/>
  <c r="BV156" i="3"/>
  <c r="BO155" i="4"/>
  <c r="BP156" i="4"/>
  <c r="BH122" i="6"/>
  <c r="AG6" i="3"/>
  <c r="AG7" i="3" s="1"/>
  <c r="AE6" i="4"/>
  <c r="AC1" i="2"/>
  <c r="AC7" i="2"/>
  <c r="AC3" i="2"/>
  <c r="AO6" i="10"/>
  <c r="AD6" i="6"/>
  <c r="AF1" i="3"/>
  <c r="E41" i="8"/>
  <c r="AC43" i="2" l="1"/>
  <c r="AC44" i="2"/>
  <c r="BW156" i="3"/>
  <c r="BQ157" i="3"/>
  <c r="BP155" i="3"/>
  <c r="BQ156" i="4"/>
  <c r="BP155" i="4"/>
  <c r="BI122" i="6"/>
  <c r="AH6" i="3"/>
  <c r="AH7" i="3" s="1"/>
  <c r="AC2" i="2"/>
  <c r="AC66" i="2"/>
  <c r="AC5" i="2"/>
  <c r="AD6" i="2"/>
  <c r="AN79" i="10"/>
  <c r="AO1" i="10"/>
  <c r="AO7" i="10"/>
  <c r="AD7" i="6"/>
  <c r="AD1" i="6"/>
  <c r="AE7" i="4"/>
  <c r="AE1" i="4"/>
  <c r="AG1" i="3"/>
  <c r="E42" i="8"/>
  <c r="AH85" i="3" l="1"/>
  <c r="AH80" i="3"/>
  <c r="AH81" i="3"/>
  <c r="AH137" i="3"/>
  <c r="AH91" i="3"/>
  <c r="AH92" i="3"/>
  <c r="AH90" i="3"/>
  <c r="AH87" i="3"/>
  <c r="AH65" i="3"/>
  <c r="AH79" i="3"/>
  <c r="AH63" i="3"/>
  <c r="AH54" i="3"/>
  <c r="AH55" i="3"/>
  <c r="AH57" i="3"/>
  <c r="AH58" i="3"/>
  <c r="AH56" i="3"/>
  <c r="AH59" i="3"/>
  <c r="AH47" i="3"/>
  <c r="AH44" i="3"/>
  <c r="AH48" i="3"/>
  <c r="AH49" i="3"/>
  <c r="AH45" i="3"/>
  <c r="AH46" i="3"/>
  <c r="AH24" i="3"/>
  <c r="AH143" i="3"/>
  <c r="AH141" i="3"/>
  <c r="AH139" i="3"/>
  <c r="AH108" i="3"/>
  <c r="AH107" i="3"/>
  <c r="BR157" i="3"/>
  <c r="BQ155" i="3"/>
  <c r="BX156" i="3"/>
  <c r="AH184" i="3"/>
  <c r="AH183" i="3"/>
  <c r="AH177" i="3"/>
  <c r="AH178" i="3"/>
  <c r="AH171" i="3"/>
  <c r="AH173" i="3"/>
  <c r="AH182" i="3"/>
  <c r="AH172" i="3"/>
  <c r="AH134" i="3"/>
  <c r="AH127" i="3"/>
  <c r="AH132" i="3"/>
  <c r="BR156" i="4"/>
  <c r="BQ155" i="4"/>
  <c r="AH73" i="3"/>
  <c r="AH74" i="3"/>
  <c r="AH72" i="3"/>
  <c r="AH70" i="3"/>
  <c r="AH69" i="3"/>
  <c r="AH71" i="3"/>
  <c r="AH68" i="3"/>
  <c r="AH101" i="3"/>
  <c r="AH100" i="3"/>
  <c r="AH99" i="3"/>
  <c r="AH98" i="3"/>
  <c r="BJ122" i="6"/>
  <c r="AH97" i="3"/>
  <c r="AH53" i="3"/>
  <c r="AH43" i="3"/>
  <c r="AH34" i="3"/>
  <c r="AH36" i="3"/>
  <c r="AH35" i="3"/>
  <c r="AH37" i="3"/>
  <c r="AH38" i="3"/>
  <c r="AH39" i="3"/>
  <c r="AH33" i="3"/>
  <c r="AH17" i="3"/>
  <c r="AH15" i="3"/>
  <c r="AH14" i="3"/>
  <c r="AH13" i="3"/>
  <c r="AH12" i="3"/>
  <c r="AH11" i="3"/>
  <c r="AH16" i="3"/>
  <c r="AI6" i="3"/>
  <c r="AI7" i="3" s="1"/>
  <c r="AH28" i="3"/>
  <c r="AH26" i="3"/>
  <c r="AH22" i="3"/>
  <c r="AH27" i="3"/>
  <c r="AF6" i="4"/>
  <c r="AD3" i="2"/>
  <c r="AD1" i="2"/>
  <c r="AD7" i="2"/>
  <c r="AD4" i="2"/>
  <c r="AP6" i="10"/>
  <c r="AE6" i="6"/>
  <c r="AH1" i="3"/>
  <c r="E43" i="8"/>
  <c r="AI80" i="3" l="1"/>
  <c r="AI85" i="3"/>
  <c r="AI137" i="3"/>
  <c r="AI81" i="3"/>
  <c r="AD44" i="2"/>
  <c r="AD43" i="2"/>
  <c r="AI92" i="3"/>
  <c r="AI91" i="3"/>
  <c r="AI87" i="3"/>
  <c r="AI90" i="3"/>
  <c r="AI79" i="3"/>
  <c r="AI65" i="3"/>
  <c r="AI63" i="3"/>
  <c r="AH106" i="3"/>
  <c r="AI54" i="3"/>
  <c r="AI55" i="3"/>
  <c r="AI57" i="3"/>
  <c r="AI58" i="3"/>
  <c r="AI56" i="3"/>
  <c r="AI44" i="3"/>
  <c r="AI59" i="3"/>
  <c r="AI46" i="3"/>
  <c r="AI47" i="3"/>
  <c r="AI45" i="3"/>
  <c r="AI49" i="3"/>
  <c r="AI48" i="3"/>
  <c r="AI24" i="3"/>
  <c r="AI141" i="3"/>
  <c r="AI139" i="3"/>
  <c r="AI143" i="3"/>
  <c r="AI108" i="3"/>
  <c r="AI107" i="3"/>
  <c r="AI184" i="3"/>
  <c r="AI183" i="3"/>
  <c r="AI177" i="3"/>
  <c r="AI178" i="3"/>
  <c r="AI173" i="3"/>
  <c r="AI182" i="3"/>
  <c r="AI171" i="3"/>
  <c r="AI172" i="3"/>
  <c r="AI132" i="3"/>
  <c r="AI134" i="3"/>
  <c r="AI127" i="3"/>
  <c r="BY156" i="3"/>
  <c r="BS157" i="3"/>
  <c r="BR155" i="3"/>
  <c r="BR155" i="4"/>
  <c r="BS156" i="4"/>
  <c r="AI74" i="3"/>
  <c r="AI73" i="3"/>
  <c r="AI72" i="3"/>
  <c r="AI70" i="3"/>
  <c r="AI71" i="3"/>
  <c r="AI69" i="3"/>
  <c r="AI68" i="3"/>
  <c r="AI101" i="3"/>
  <c r="AI100" i="3"/>
  <c r="AI99" i="3"/>
  <c r="AI98" i="3"/>
  <c r="BK122" i="6"/>
  <c r="AI97" i="3"/>
  <c r="AI53" i="3"/>
  <c r="AI43" i="3"/>
  <c r="AI34" i="3"/>
  <c r="AI35" i="3"/>
  <c r="AI37" i="3"/>
  <c r="AI36" i="3"/>
  <c r="AI39" i="3"/>
  <c r="AI38" i="3"/>
  <c r="AI33" i="3"/>
  <c r="AI17" i="3"/>
  <c r="AI16" i="3"/>
  <c r="AI15" i="3"/>
  <c r="AI14" i="3"/>
  <c r="AI13" i="3"/>
  <c r="AI12" i="3"/>
  <c r="AI11" i="3"/>
  <c r="AJ6" i="3"/>
  <c r="AJ7" i="3" s="1"/>
  <c r="AI22" i="3"/>
  <c r="AI26" i="3"/>
  <c r="AI28" i="3"/>
  <c r="AI27" i="3"/>
  <c r="AD2" i="2"/>
  <c r="AD66" i="2"/>
  <c r="AD5" i="2"/>
  <c r="AE6" i="2"/>
  <c r="AE4" i="2" s="1"/>
  <c r="AO79" i="10"/>
  <c r="AP7" i="10"/>
  <c r="AP1" i="10"/>
  <c r="AE1" i="6"/>
  <c r="AE7" i="6"/>
  <c r="AF7" i="4"/>
  <c r="AF1" i="4"/>
  <c r="AI1" i="3"/>
  <c r="E44" i="8"/>
  <c r="AJ80" i="3" l="1"/>
  <c r="AJ137" i="3"/>
  <c r="AJ85" i="3"/>
  <c r="AJ81" i="3"/>
  <c r="AJ92" i="3"/>
  <c r="AJ91" i="3"/>
  <c r="AJ87" i="3"/>
  <c r="AJ90" i="3"/>
  <c r="AJ65" i="3"/>
  <c r="AJ79" i="3"/>
  <c r="AJ63" i="3"/>
  <c r="AJ54" i="3"/>
  <c r="AJ56" i="3"/>
  <c r="AJ55" i="3"/>
  <c r="AJ58" i="3"/>
  <c r="AJ57" i="3"/>
  <c r="AJ44" i="3"/>
  <c r="AJ59" i="3"/>
  <c r="AJ46" i="3"/>
  <c r="AJ49" i="3"/>
  <c r="AJ47" i="3"/>
  <c r="AJ48" i="3"/>
  <c r="AJ45" i="3"/>
  <c r="AJ24" i="3"/>
  <c r="AJ143" i="3"/>
  <c r="AJ141" i="3"/>
  <c r="AJ107" i="3"/>
  <c r="AJ139" i="3"/>
  <c r="AJ108" i="3"/>
  <c r="BT157" i="3"/>
  <c r="BS155" i="3"/>
  <c r="BZ156" i="3"/>
  <c r="AI106" i="3"/>
  <c r="AJ184" i="3"/>
  <c r="AJ183" i="3"/>
  <c r="AJ182" i="3"/>
  <c r="AJ177" i="3"/>
  <c r="AJ178" i="3"/>
  <c r="AJ173" i="3"/>
  <c r="AJ172" i="3"/>
  <c r="AJ171" i="3"/>
  <c r="AJ134" i="3"/>
  <c r="AJ132" i="3"/>
  <c r="AJ127" i="3"/>
  <c r="BS155" i="4"/>
  <c r="BT156" i="4"/>
  <c r="AJ74" i="3"/>
  <c r="AJ73" i="3"/>
  <c r="AJ72" i="3"/>
  <c r="AJ71" i="3"/>
  <c r="AJ70" i="3"/>
  <c r="AJ69" i="3"/>
  <c r="AJ68" i="3"/>
  <c r="AE3" i="2"/>
  <c r="AJ101" i="3"/>
  <c r="AJ100" i="3"/>
  <c r="AJ99" i="3"/>
  <c r="AJ98" i="3"/>
  <c r="BL122" i="6"/>
  <c r="AJ97" i="3"/>
  <c r="AJ53" i="3"/>
  <c r="AJ43" i="3"/>
  <c r="AJ35" i="3"/>
  <c r="AJ34" i="3"/>
  <c r="AJ36" i="3"/>
  <c r="AJ37" i="3"/>
  <c r="AJ39" i="3"/>
  <c r="AJ38" i="3"/>
  <c r="AJ33" i="3"/>
  <c r="AJ17" i="3"/>
  <c r="AJ16" i="3"/>
  <c r="AJ15" i="3"/>
  <c r="AJ14" i="3"/>
  <c r="AJ13" i="3"/>
  <c r="AJ12" i="3"/>
  <c r="AJ11" i="3"/>
  <c r="AK6" i="3"/>
  <c r="AK7" i="3" s="1"/>
  <c r="AJ28" i="3"/>
  <c r="AJ22" i="3"/>
  <c r="AJ26" i="3"/>
  <c r="AJ27" i="3"/>
  <c r="AG6" i="4"/>
  <c r="AE7" i="2"/>
  <c r="AE1" i="2"/>
  <c r="AQ6" i="10"/>
  <c r="AF6" i="6"/>
  <c r="AJ1" i="3"/>
  <c r="E45" i="8"/>
  <c r="AK137" i="3" l="1"/>
  <c r="AK80" i="3"/>
  <c r="AK85" i="3"/>
  <c r="AK81" i="3"/>
  <c r="AE43" i="2"/>
  <c r="AE44" i="2"/>
  <c r="AK92" i="3"/>
  <c r="AK90" i="3"/>
  <c r="AK91" i="3"/>
  <c r="AK87" i="3"/>
  <c r="AK79" i="3"/>
  <c r="AK65" i="3"/>
  <c r="AJ106" i="3"/>
  <c r="AK63" i="3"/>
  <c r="AK54" i="3"/>
  <c r="AK55" i="3"/>
  <c r="AK56" i="3"/>
  <c r="AK57" i="3"/>
  <c r="AK58" i="3"/>
  <c r="AK44" i="3"/>
  <c r="AK59" i="3"/>
  <c r="AK48" i="3"/>
  <c r="AK46" i="3"/>
  <c r="AK47" i="3"/>
  <c r="AK49" i="3"/>
  <c r="AK45" i="3"/>
  <c r="AK24" i="3"/>
  <c r="AK141" i="3"/>
  <c r="AK143" i="3"/>
  <c r="AK139" i="3"/>
  <c r="AK107" i="3"/>
  <c r="AK108" i="3"/>
  <c r="CA156" i="3"/>
  <c r="BU157" i="3"/>
  <c r="BT155" i="3"/>
  <c r="AK183" i="3"/>
  <c r="AK184" i="3"/>
  <c r="AK182" i="3"/>
  <c r="AK177" i="3"/>
  <c r="AK178" i="3"/>
  <c r="AK173" i="3"/>
  <c r="AK172" i="3"/>
  <c r="AK171" i="3"/>
  <c r="AK134" i="3"/>
  <c r="AK127" i="3"/>
  <c r="AK132" i="3"/>
  <c r="BU156" i="4"/>
  <c r="BT155" i="4"/>
  <c r="AK74" i="3"/>
  <c r="AK73" i="3"/>
  <c r="AK72" i="3"/>
  <c r="AK71" i="3"/>
  <c r="AK70" i="3"/>
  <c r="AK69" i="3"/>
  <c r="AK68" i="3"/>
  <c r="AK100" i="3"/>
  <c r="AK98" i="3"/>
  <c r="AK99" i="3"/>
  <c r="AK101" i="3"/>
  <c r="BM122" i="6"/>
  <c r="AK97" i="3"/>
  <c r="AK53" i="3"/>
  <c r="AK43" i="3"/>
  <c r="AK35" i="3"/>
  <c r="AK34" i="3"/>
  <c r="AK37" i="3"/>
  <c r="AK36" i="3"/>
  <c r="AK38" i="3"/>
  <c r="AK39" i="3"/>
  <c r="AK33" i="3"/>
  <c r="AK16" i="3"/>
  <c r="AK17" i="3"/>
  <c r="AK13" i="3"/>
  <c r="AK12" i="3"/>
  <c r="AK11" i="3"/>
  <c r="AK14" i="3"/>
  <c r="AK15" i="3"/>
  <c r="AL6" i="3"/>
  <c r="AL7" i="3" s="1"/>
  <c r="AK26" i="3"/>
  <c r="AK22" i="3"/>
  <c r="AK27" i="3"/>
  <c r="AK28" i="3"/>
  <c r="AE2" i="2"/>
  <c r="AE5" i="2"/>
  <c r="AF6" i="2"/>
  <c r="AF4" i="2" s="1"/>
  <c r="AE66" i="2"/>
  <c r="AP79" i="10"/>
  <c r="AQ7" i="10"/>
  <c r="AQ1" i="10"/>
  <c r="AF7" i="6"/>
  <c r="AF1" i="6"/>
  <c r="AG7" i="4"/>
  <c r="AG1" i="4"/>
  <c r="AK1" i="3"/>
  <c r="E46" i="8"/>
  <c r="AL137" i="3" l="1"/>
  <c r="AL80" i="3"/>
  <c r="AL85" i="3"/>
  <c r="AL81" i="3"/>
  <c r="AL92" i="3"/>
  <c r="AL90" i="3"/>
  <c r="AL91" i="3"/>
  <c r="AL87" i="3"/>
  <c r="AL79" i="3"/>
  <c r="AL65" i="3"/>
  <c r="AL63" i="3"/>
  <c r="AL55" i="3"/>
  <c r="AL54" i="3"/>
  <c r="AL56" i="3"/>
  <c r="AL57" i="3"/>
  <c r="AL44" i="3"/>
  <c r="AL59" i="3"/>
  <c r="AL45" i="3"/>
  <c r="AL48" i="3"/>
  <c r="AL46" i="3"/>
  <c r="AL49" i="3"/>
  <c r="AL47" i="3"/>
  <c r="AL58" i="3"/>
  <c r="AL24" i="3"/>
  <c r="AL141" i="3"/>
  <c r="AL143" i="3"/>
  <c r="AL107" i="3"/>
  <c r="AL139" i="3"/>
  <c r="AL108" i="3"/>
  <c r="AK106" i="3"/>
  <c r="AL183" i="3"/>
  <c r="AL184" i="3"/>
  <c r="AL178" i="3"/>
  <c r="AL182" i="3"/>
  <c r="AL173" i="3"/>
  <c r="AL172" i="3"/>
  <c r="AL177" i="3"/>
  <c r="AL171" i="3"/>
  <c r="AL134" i="3"/>
  <c r="AL132" i="3"/>
  <c r="AL127" i="3"/>
  <c r="BV157" i="3"/>
  <c r="BU155" i="3"/>
  <c r="CB156" i="3"/>
  <c r="BV156" i="4"/>
  <c r="BU155" i="4"/>
  <c r="AL73" i="3"/>
  <c r="AL74" i="3"/>
  <c r="AL72" i="3"/>
  <c r="AL71" i="3"/>
  <c r="AL70" i="3"/>
  <c r="AL69" i="3"/>
  <c r="AL68" i="3"/>
  <c r="AL101" i="3"/>
  <c r="AL100" i="3"/>
  <c r="AL98" i="3"/>
  <c r="AL99" i="3"/>
  <c r="BN122" i="6"/>
  <c r="AL97" i="3"/>
  <c r="AL53" i="3"/>
  <c r="AL43" i="3"/>
  <c r="AL35" i="3"/>
  <c r="AL34" i="3"/>
  <c r="AL36" i="3"/>
  <c r="AL38" i="3"/>
  <c r="AL37" i="3"/>
  <c r="AL39" i="3"/>
  <c r="AL33" i="3"/>
  <c r="AL16" i="3"/>
  <c r="AL17" i="3"/>
  <c r="AL15" i="3"/>
  <c r="AL14" i="3"/>
  <c r="AL13" i="3"/>
  <c r="AL11" i="3"/>
  <c r="AL12" i="3"/>
  <c r="AM6" i="3"/>
  <c r="AM7" i="3" s="1"/>
  <c r="AL28" i="3"/>
  <c r="AL22" i="3"/>
  <c r="AL27" i="3"/>
  <c r="AL26" i="3"/>
  <c r="AH6" i="4"/>
  <c r="AF7" i="2"/>
  <c r="AF1" i="2"/>
  <c r="AF2" i="2"/>
  <c r="AR6" i="10"/>
  <c r="AG6" i="6"/>
  <c r="AL1" i="3"/>
  <c r="E47" i="8"/>
  <c r="AM85" i="3" l="1"/>
  <c r="AM137" i="3"/>
  <c r="AM80" i="3"/>
  <c r="AM81" i="3"/>
  <c r="AF43" i="2"/>
  <c r="AF44" i="2"/>
  <c r="AM92" i="3"/>
  <c r="AM90" i="3"/>
  <c r="AM87" i="3"/>
  <c r="AM91" i="3"/>
  <c r="AM65" i="3"/>
  <c r="AM79" i="3"/>
  <c r="AM63" i="3"/>
  <c r="AM55" i="3"/>
  <c r="AM54" i="3"/>
  <c r="AM56" i="3"/>
  <c r="AM57" i="3"/>
  <c r="AM59" i="3"/>
  <c r="AM58" i="3"/>
  <c r="AM45" i="3"/>
  <c r="AM48" i="3"/>
  <c r="AM46" i="3"/>
  <c r="AM47" i="3"/>
  <c r="AM49" i="3"/>
  <c r="AM44" i="3"/>
  <c r="AM24" i="3"/>
  <c r="AM143" i="3"/>
  <c r="AM139" i="3"/>
  <c r="AM141" i="3"/>
  <c r="AM108" i="3"/>
  <c r="AM107" i="3"/>
  <c r="AL106" i="3"/>
  <c r="AM184" i="3"/>
  <c r="AM183" i="3"/>
  <c r="AM182" i="3"/>
  <c r="AM178" i="3"/>
  <c r="AM173" i="3"/>
  <c r="AM172" i="3"/>
  <c r="AM177" i="3"/>
  <c r="AM171" i="3"/>
  <c r="AM134" i="3"/>
  <c r="AM127" i="3"/>
  <c r="AM132" i="3"/>
  <c r="CC156" i="3"/>
  <c r="BW157" i="3"/>
  <c r="BV155" i="3"/>
  <c r="BW156" i="4"/>
  <c r="BV155" i="4"/>
  <c r="AM74" i="3"/>
  <c r="AM73" i="3"/>
  <c r="AM72" i="3"/>
  <c r="AM71" i="3"/>
  <c r="AM70" i="3"/>
  <c r="AM69" i="3"/>
  <c r="AM68" i="3"/>
  <c r="AM100" i="3"/>
  <c r="AM101" i="3"/>
  <c r="AM99" i="3"/>
  <c r="AM98" i="3"/>
  <c r="BO122" i="6"/>
  <c r="AM97" i="3"/>
  <c r="AM53" i="3"/>
  <c r="AM43" i="3"/>
  <c r="AM36" i="3"/>
  <c r="AM35" i="3"/>
  <c r="AM37" i="3"/>
  <c r="AM34" i="3"/>
  <c r="AM39" i="3"/>
  <c r="AM38" i="3"/>
  <c r="AM33" i="3"/>
  <c r="AM17" i="3"/>
  <c r="AM16" i="3"/>
  <c r="AM15" i="3"/>
  <c r="AM14" i="3"/>
  <c r="AM13" i="3"/>
  <c r="AM12" i="3"/>
  <c r="AM11" i="3"/>
  <c r="AN6" i="3"/>
  <c r="AN7" i="3" s="1"/>
  <c r="AM22" i="3"/>
  <c r="AM28" i="3"/>
  <c r="AM27" i="3"/>
  <c r="AM26" i="3"/>
  <c r="AF3" i="2"/>
  <c r="AF5" i="2"/>
  <c r="AG6" i="2"/>
  <c r="AF66" i="2"/>
  <c r="AQ79" i="10"/>
  <c r="AR7" i="10"/>
  <c r="AR1" i="10"/>
  <c r="AG1" i="6"/>
  <c r="AG7" i="6"/>
  <c r="AH7" i="4"/>
  <c r="AH1" i="4"/>
  <c r="AM1" i="3"/>
  <c r="E48" i="8"/>
  <c r="AN85" i="3" l="1"/>
  <c r="AN137" i="3"/>
  <c r="AN81" i="3"/>
  <c r="AN80" i="3"/>
  <c r="AN92" i="3"/>
  <c r="AN90" i="3"/>
  <c r="AN91" i="3"/>
  <c r="AN87" i="3"/>
  <c r="AN65" i="3"/>
  <c r="AN79" i="3"/>
  <c r="AN63" i="3"/>
  <c r="AN55" i="3"/>
  <c r="AN54" i="3"/>
  <c r="AN56" i="3"/>
  <c r="AN58" i="3"/>
  <c r="AN57" i="3"/>
  <c r="AN47" i="3"/>
  <c r="AN59" i="3"/>
  <c r="AN45" i="3"/>
  <c r="AN48" i="3"/>
  <c r="AN44" i="3"/>
  <c r="AN46" i="3"/>
  <c r="AN49" i="3"/>
  <c r="AN24" i="3"/>
  <c r="AN143" i="3"/>
  <c r="AN139" i="3"/>
  <c r="AN108" i="3"/>
  <c r="AN107" i="3"/>
  <c r="AN141" i="3"/>
  <c r="AM106" i="3"/>
  <c r="BX157" i="3"/>
  <c r="BW155" i="3"/>
  <c r="CD156" i="3"/>
  <c r="AN184" i="3"/>
  <c r="AN182" i="3"/>
  <c r="AN183" i="3"/>
  <c r="AN177" i="3"/>
  <c r="AN178" i="3"/>
  <c r="AN172" i="3"/>
  <c r="AN171" i="3"/>
  <c r="AN173" i="3"/>
  <c r="AN134" i="3"/>
  <c r="AN127" i="3"/>
  <c r="AN132" i="3"/>
  <c r="BW155" i="4"/>
  <c r="BX156" i="4"/>
  <c r="AN74" i="3"/>
  <c r="AN72" i="3"/>
  <c r="AN73" i="3"/>
  <c r="AN69" i="3"/>
  <c r="AN71" i="3"/>
  <c r="AN70" i="3"/>
  <c r="AN68" i="3"/>
  <c r="AN101" i="3"/>
  <c r="AN99" i="3"/>
  <c r="AN100" i="3"/>
  <c r="AN98" i="3"/>
  <c r="BP122" i="6"/>
  <c r="AN97" i="3"/>
  <c r="AN53" i="3"/>
  <c r="AN43" i="3"/>
  <c r="AN34" i="3"/>
  <c r="AN36" i="3"/>
  <c r="AN35" i="3"/>
  <c r="AN37" i="3"/>
  <c r="AN39" i="3"/>
  <c r="AN38" i="3"/>
  <c r="AN33" i="3"/>
  <c r="AN17" i="3"/>
  <c r="AN16" i="3"/>
  <c r="AN15" i="3"/>
  <c r="AN14" i="3"/>
  <c r="AN13" i="3"/>
  <c r="AN12" i="3"/>
  <c r="AN11" i="3"/>
  <c r="AO6" i="3"/>
  <c r="AO7" i="3" s="1"/>
  <c r="AN22" i="3"/>
  <c r="AN26" i="3"/>
  <c r="AN28" i="3"/>
  <c r="AN27" i="3"/>
  <c r="AI6" i="4"/>
  <c r="AG7" i="2"/>
  <c r="AG3" i="2"/>
  <c r="AG2" i="2"/>
  <c r="AG1" i="2"/>
  <c r="AS6" i="10"/>
  <c r="AH6" i="6"/>
  <c r="AN1" i="3"/>
  <c r="E49" i="8"/>
  <c r="AO85" i="3" l="1"/>
  <c r="AO137" i="3"/>
  <c r="AO81" i="3"/>
  <c r="AO80" i="3"/>
  <c r="AG43" i="2"/>
  <c r="AG44" i="2"/>
  <c r="AO90" i="3"/>
  <c r="AO92" i="3"/>
  <c r="AO91" i="3"/>
  <c r="AO87" i="3"/>
  <c r="AO65" i="3"/>
  <c r="AO79" i="3"/>
  <c r="AO63" i="3"/>
  <c r="AO54" i="3"/>
  <c r="AO55" i="3"/>
  <c r="AO57" i="3"/>
  <c r="AO58" i="3"/>
  <c r="AO56" i="3"/>
  <c r="AO47" i="3"/>
  <c r="AO59" i="3"/>
  <c r="AO45" i="3"/>
  <c r="AO44" i="3"/>
  <c r="AO48" i="3"/>
  <c r="AO46" i="3"/>
  <c r="AO49" i="3"/>
  <c r="AO24" i="3"/>
  <c r="AN106" i="3"/>
  <c r="AO143" i="3"/>
  <c r="AO139" i="3"/>
  <c r="AO141" i="3"/>
  <c r="AO108" i="3"/>
  <c r="AO107" i="3"/>
  <c r="AO184" i="3"/>
  <c r="AO183" i="3"/>
  <c r="AO182" i="3"/>
  <c r="AO177" i="3"/>
  <c r="AO178" i="3"/>
  <c r="AO173" i="3"/>
  <c r="AO171" i="3"/>
  <c r="AO172" i="3"/>
  <c r="AO134" i="3"/>
  <c r="AO127" i="3"/>
  <c r="AO132" i="3"/>
  <c r="CE156" i="3"/>
  <c r="BY157" i="3"/>
  <c r="BX155" i="3"/>
  <c r="BY156" i="4"/>
  <c r="BX155" i="4"/>
  <c r="AO74" i="3"/>
  <c r="AO72" i="3"/>
  <c r="AO70" i="3"/>
  <c r="AO73" i="3"/>
  <c r="AO71" i="3"/>
  <c r="AO69" i="3"/>
  <c r="AO68" i="3"/>
  <c r="AO101" i="3"/>
  <c r="AO100" i="3"/>
  <c r="AO98" i="3"/>
  <c r="AO99" i="3"/>
  <c r="BQ122" i="6"/>
  <c r="BR122" i="6" s="1"/>
  <c r="BS122" i="6" s="1"/>
  <c r="BT122" i="6" s="1"/>
  <c r="BU122" i="6" s="1"/>
  <c r="BV122" i="6" s="1"/>
  <c r="BW122" i="6" s="1"/>
  <c r="BX122" i="6" s="1"/>
  <c r="BY122" i="6" s="1"/>
  <c r="BZ122" i="6" s="1"/>
  <c r="CA122" i="6" s="1"/>
  <c r="CB122" i="6" s="1"/>
  <c r="CC122" i="6" s="1"/>
  <c r="CD122" i="6" s="1"/>
  <c r="CE122" i="6" s="1"/>
  <c r="CF122" i="6" s="1"/>
  <c r="CG122" i="6" s="1"/>
  <c r="CH122" i="6" s="1"/>
  <c r="CI122" i="6" s="1"/>
  <c r="CJ122" i="6" s="1"/>
  <c r="CK122" i="6" s="1"/>
  <c r="CL122" i="6" s="1"/>
  <c r="CM122" i="6" s="1"/>
  <c r="CN122" i="6" s="1"/>
  <c r="CO122" i="6" s="1"/>
  <c r="CP122" i="6" s="1"/>
  <c r="CQ122" i="6" s="1"/>
  <c r="CR122" i="6" s="1"/>
  <c r="CS122" i="6" s="1"/>
  <c r="CT122" i="6" s="1"/>
  <c r="CU122" i="6" s="1"/>
  <c r="CV122" i="6" s="1"/>
  <c r="CW122" i="6" s="1"/>
  <c r="CX122" i="6" s="1"/>
  <c r="CY122" i="6" s="1"/>
  <c r="CZ122" i="6" s="1"/>
  <c r="DA122" i="6" s="1"/>
  <c r="DB122" i="6" s="1"/>
  <c r="DC122" i="6" s="1"/>
  <c r="DD122" i="6" s="1"/>
  <c r="DE122" i="6" s="1"/>
  <c r="DF122" i="6" s="1"/>
  <c r="DG122" i="6" s="1"/>
  <c r="DH122" i="6" s="1"/>
  <c r="DI122" i="6" s="1"/>
  <c r="DJ122" i="6" s="1"/>
  <c r="DK122" i="6" s="1"/>
  <c r="DL122" i="6" s="1"/>
  <c r="DM122" i="6" s="1"/>
  <c r="DN122" i="6" s="1"/>
  <c r="DO122" i="6" s="1"/>
  <c r="DP122" i="6" s="1"/>
  <c r="DQ122" i="6" s="1"/>
  <c r="DR122" i="6" s="1"/>
  <c r="DS122" i="6" s="1"/>
  <c r="DT122" i="6" s="1"/>
  <c r="DU122" i="6" s="1"/>
  <c r="DV122" i="6" s="1"/>
  <c r="DW122" i="6" s="1"/>
  <c r="DX122" i="6" s="1"/>
  <c r="DY122" i="6" s="1"/>
  <c r="DZ122" i="6" s="1"/>
  <c r="EA122" i="6" s="1"/>
  <c r="EB122" i="6" s="1"/>
  <c r="EC122" i="6" s="1"/>
  <c r="ED122" i="6" s="1"/>
  <c r="EE122" i="6" s="1"/>
  <c r="EF122" i="6" s="1"/>
  <c r="EG122" i="6" s="1"/>
  <c r="EH122" i="6" s="1"/>
  <c r="EI122" i="6" s="1"/>
  <c r="EJ122" i="6" s="1"/>
  <c r="EK122" i="6" s="1"/>
  <c r="EL122" i="6" s="1"/>
  <c r="EM122" i="6" s="1"/>
  <c r="EN122" i="6" s="1"/>
  <c r="EO122" i="6" s="1"/>
  <c r="EP122" i="6" s="1"/>
  <c r="EQ122" i="6" s="1"/>
  <c r="ER122" i="6" s="1"/>
  <c r="ES122" i="6" s="1"/>
  <c r="ET122" i="6" s="1"/>
  <c r="EU122" i="6" s="1"/>
  <c r="EV122" i="6" s="1"/>
  <c r="EW122" i="6" s="1"/>
  <c r="EX122" i="6" s="1"/>
  <c r="EY122" i="6" s="1"/>
  <c r="EZ122" i="6" s="1"/>
  <c r="FA122" i="6" s="1"/>
  <c r="FB122" i="6" s="1"/>
  <c r="FC122" i="6" s="1"/>
  <c r="FD122" i="6" s="1"/>
  <c r="FE122" i="6" s="1"/>
  <c r="FF122" i="6" s="1"/>
  <c r="FG122" i="6" s="1"/>
  <c r="FH122" i="6" s="1"/>
  <c r="FI122" i="6" s="1"/>
  <c r="FJ122" i="6" s="1"/>
  <c r="FK122" i="6" s="1"/>
  <c r="FL122" i="6" s="1"/>
  <c r="FM122" i="6" s="1"/>
  <c r="FN122" i="6" s="1"/>
  <c r="FO122" i="6" s="1"/>
  <c r="FP122" i="6" s="1"/>
  <c r="FQ122" i="6" s="1"/>
  <c r="FR122" i="6" s="1"/>
  <c r="FS122" i="6" s="1"/>
  <c r="FT122" i="6" s="1"/>
  <c r="FU122" i="6" s="1"/>
  <c r="FV122" i="6" s="1"/>
  <c r="FW122" i="6" s="1"/>
  <c r="FX122" i="6" s="1"/>
  <c r="FY122" i="6" s="1"/>
  <c r="FZ122" i="6" s="1"/>
  <c r="GA122" i="6" s="1"/>
  <c r="GB122" i="6" s="1"/>
  <c r="GC122" i="6" s="1"/>
  <c r="GD122" i="6" s="1"/>
  <c r="GE122" i="6" s="1"/>
  <c r="GF122" i="6" s="1"/>
  <c r="GG122" i="6" s="1"/>
  <c r="GH122" i="6" s="1"/>
  <c r="GI122" i="6" s="1"/>
  <c r="GJ122" i="6" s="1"/>
  <c r="GK122" i="6" s="1"/>
  <c r="GL122" i="6" s="1"/>
  <c r="GM122" i="6" s="1"/>
  <c r="GN122" i="6" s="1"/>
  <c r="GO122" i="6" s="1"/>
  <c r="GP122" i="6" s="1"/>
  <c r="GQ122" i="6" s="1"/>
  <c r="GR122" i="6" s="1"/>
  <c r="GS122" i="6" s="1"/>
  <c r="GT122" i="6" s="1"/>
  <c r="GU122" i="6" s="1"/>
  <c r="GV122" i="6" s="1"/>
  <c r="GW122" i="6" s="1"/>
  <c r="GX122" i="6" s="1"/>
  <c r="GY122" i="6" s="1"/>
  <c r="GZ122" i="6" s="1"/>
  <c r="HA122" i="6" s="1"/>
  <c r="HB122" i="6" s="1"/>
  <c r="HC122" i="6" s="1"/>
  <c r="HD122" i="6" s="1"/>
  <c r="HE122" i="6" s="1"/>
  <c r="HF122" i="6" s="1"/>
  <c r="HG122" i="6" s="1"/>
  <c r="HH122" i="6" s="1"/>
  <c r="HI122" i="6" s="1"/>
  <c r="HJ122" i="6" s="1"/>
  <c r="HK122" i="6" s="1"/>
  <c r="HL122" i="6" s="1"/>
  <c r="HM122" i="6" s="1"/>
  <c r="HN122" i="6" s="1"/>
  <c r="HO122" i="6" s="1"/>
  <c r="HP122" i="6" s="1"/>
  <c r="HQ122" i="6" s="1"/>
  <c r="HR122" i="6" s="1"/>
  <c r="HS122" i="6" s="1"/>
  <c r="HT122" i="6" s="1"/>
  <c r="HU122" i="6" s="1"/>
  <c r="HV122" i="6" s="1"/>
  <c r="HW122" i="6" s="1"/>
  <c r="HX122" i="6" s="1"/>
  <c r="HY122" i="6" s="1"/>
  <c r="HZ122" i="6" s="1"/>
  <c r="IA122" i="6" s="1"/>
  <c r="IB122" i="6" s="1"/>
  <c r="IC122" i="6" s="1"/>
  <c r="ID122" i="6" s="1"/>
  <c r="IE122" i="6" s="1"/>
  <c r="IF122" i="6" s="1"/>
  <c r="IG122" i="6" s="1"/>
  <c r="IH122" i="6" s="1"/>
  <c r="II122" i="6" s="1"/>
  <c r="IJ122" i="6" s="1"/>
  <c r="IK122" i="6" s="1"/>
  <c r="IL122" i="6" s="1"/>
  <c r="IM122" i="6" s="1"/>
  <c r="IN122" i="6" s="1"/>
  <c r="IO122" i="6" s="1"/>
  <c r="IP122" i="6" s="1"/>
  <c r="IQ122" i="6" s="1"/>
  <c r="IR122" i="6" s="1"/>
  <c r="IS122" i="6" s="1"/>
  <c r="IT122" i="6" s="1"/>
  <c r="IU122" i="6" s="1"/>
  <c r="IV122" i="6" s="1"/>
  <c r="IW122" i="6" s="1"/>
  <c r="IX122" i="6" s="1"/>
  <c r="IY122" i="6" s="1"/>
  <c r="IZ122" i="6" s="1"/>
  <c r="JA122" i="6" s="1"/>
  <c r="JB122" i="6" s="1"/>
  <c r="JC122" i="6" s="1"/>
  <c r="JD122" i="6" s="1"/>
  <c r="JE122" i="6" s="1"/>
  <c r="JF122" i="6" s="1"/>
  <c r="JG122" i="6" s="1"/>
  <c r="JH122" i="6" s="1"/>
  <c r="JI122" i="6" s="1"/>
  <c r="JJ122" i="6" s="1"/>
  <c r="JK122" i="6" s="1"/>
  <c r="JL122" i="6" s="1"/>
  <c r="JM122" i="6" s="1"/>
  <c r="JN122" i="6" s="1"/>
  <c r="JO122" i="6" s="1"/>
  <c r="JP122" i="6" s="1"/>
  <c r="JQ122" i="6" s="1"/>
  <c r="JR122" i="6" s="1"/>
  <c r="JS122" i="6" s="1"/>
  <c r="JT122" i="6" s="1"/>
  <c r="JU122" i="6" s="1"/>
  <c r="JV122" i="6" s="1"/>
  <c r="JW122" i="6" s="1"/>
  <c r="JX122" i="6" s="1"/>
  <c r="JY122" i="6" s="1"/>
  <c r="JZ122" i="6" s="1"/>
  <c r="KA122" i="6" s="1"/>
  <c r="KB122" i="6" s="1"/>
  <c r="KC122" i="6" s="1"/>
  <c r="KD122" i="6" s="1"/>
  <c r="KE122" i="6" s="1"/>
  <c r="KF122" i="6" s="1"/>
  <c r="KG122" i="6" s="1"/>
  <c r="KH122" i="6" s="1"/>
  <c r="KI122" i="6" s="1"/>
  <c r="KJ122" i="6" s="1"/>
  <c r="KK122" i="6" s="1"/>
  <c r="KL122" i="6" s="1"/>
  <c r="KM122" i="6" s="1"/>
  <c r="KN122" i="6" s="1"/>
  <c r="KO122" i="6" s="1"/>
  <c r="KP122" i="6" s="1"/>
  <c r="KQ122" i="6" s="1"/>
  <c r="KR122" i="6" s="1"/>
  <c r="KS122" i="6" s="1"/>
  <c r="KT122" i="6" s="1"/>
  <c r="KU122" i="6" s="1"/>
  <c r="KV122" i="6" s="1"/>
  <c r="AO97" i="3"/>
  <c r="AO53" i="3"/>
  <c r="AO43" i="3"/>
  <c r="AO34" i="3"/>
  <c r="AO36" i="3"/>
  <c r="AO35" i="3"/>
  <c r="AO39" i="3"/>
  <c r="AO37" i="3"/>
  <c r="AO38" i="3"/>
  <c r="AO33" i="3"/>
  <c r="AO17" i="3"/>
  <c r="AO16" i="3"/>
  <c r="AO14" i="3"/>
  <c r="AO13" i="3"/>
  <c r="AO12" i="3"/>
  <c r="AO11" i="3"/>
  <c r="AO15" i="3"/>
  <c r="AP6" i="3"/>
  <c r="AP7" i="3" s="1"/>
  <c r="AO27" i="3"/>
  <c r="AO22" i="3"/>
  <c r="AO26" i="3"/>
  <c r="AO28" i="3"/>
  <c r="AG4" i="2"/>
  <c r="AG66" i="2"/>
  <c r="AH6" i="2"/>
  <c r="AH2" i="2" s="1"/>
  <c r="AG5" i="2"/>
  <c r="AR79" i="10"/>
  <c r="AS1" i="10"/>
  <c r="AS7" i="10"/>
  <c r="AH7" i="6"/>
  <c r="AH1" i="6"/>
  <c r="AI1" i="4"/>
  <c r="AI7" i="4"/>
  <c r="AO1" i="3"/>
  <c r="E50" i="8"/>
  <c r="AP85" i="3" l="1"/>
  <c r="AP137" i="3"/>
  <c r="AP81" i="3"/>
  <c r="AP80" i="3"/>
  <c r="AP92" i="3"/>
  <c r="AP91" i="3"/>
  <c r="AP90" i="3"/>
  <c r="AP87" i="3"/>
  <c r="AP65" i="3"/>
  <c r="AP79" i="3"/>
  <c r="AP63" i="3"/>
  <c r="AP54" i="3"/>
  <c r="AP55" i="3"/>
  <c r="AP57" i="3"/>
  <c r="AP58" i="3"/>
  <c r="AP59" i="3"/>
  <c r="AP56" i="3"/>
  <c r="AP47" i="3"/>
  <c r="AP48" i="3"/>
  <c r="AP49" i="3"/>
  <c r="AP44" i="3"/>
  <c r="AP45" i="3"/>
  <c r="AP46" i="3"/>
  <c r="AP24" i="3"/>
  <c r="AP143" i="3"/>
  <c r="AP139" i="3"/>
  <c r="AP141" i="3"/>
  <c r="AP108" i="3"/>
  <c r="AP107" i="3"/>
  <c r="BZ157" i="3"/>
  <c r="BY155" i="3"/>
  <c r="CF156" i="3"/>
  <c r="AP184" i="3"/>
  <c r="AP183" i="3"/>
  <c r="AP182" i="3"/>
  <c r="AP178" i="3"/>
  <c r="AP177" i="3"/>
  <c r="AP171" i="3"/>
  <c r="AP173" i="3"/>
  <c r="AP172" i="3"/>
  <c r="AP134" i="3"/>
  <c r="AP127" i="3"/>
  <c r="AP132" i="3"/>
  <c r="AO106" i="3"/>
  <c r="BZ156" i="4"/>
  <c r="BY155" i="4"/>
  <c r="AP73" i="3"/>
  <c r="AP74" i="3"/>
  <c r="AP72" i="3"/>
  <c r="AP71" i="3"/>
  <c r="AP70" i="3"/>
  <c r="AP69" i="3"/>
  <c r="AP68" i="3"/>
  <c r="AP101" i="3"/>
  <c r="AP100" i="3"/>
  <c r="AP99" i="3"/>
  <c r="AP98" i="3"/>
  <c r="AP97" i="3"/>
  <c r="AP53" i="3"/>
  <c r="AP43" i="3"/>
  <c r="AP34" i="3"/>
  <c r="AP36" i="3"/>
  <c r="AP35" i="3"/>
  <c r="AP37" i="3"/>
  <c r="AP39" i="3"/>
  <c r="AP38" i="3"/>
  <c r="AP33" i="3"/>
  <c r="AP17" i="3"/>
  <c r="AP16" i="3"/>
  <c r="AP15" i="3"/>
  <c r="AP14" i="3"/>
  <c r="AP13" i="3"/>
  <c r="AP12" i="3"/>
  <c r="AP11" i="3"/>
  <c r="AQ6" i="3"/>
  <c r="AQ7" i="3" s="1"/>
  <c r="AP28" i="3"/>
  <c r="AP26" i="3"/>
  <c r="AP22" i="3"/>
  <c r="AP27" i="3"/>
  <c r="AJ6" i="4"/>
  <c r="AH3" i="2"/>
  <c r="AH7" i="2"/>
  <c r="AH1" i="2"/>
  <c r="AT6" i="10"/>
  <c r="AI6" i="6"/>
  <c r="AP1" i="3"/>
  <c r="E51" i="8"/>
  <c r="AQ80" i="3" l="1"/>
  <c r="AQ85" i="3"/>
  <c r="AQ137" i="3"/>
  <c r="AQ81" i="3"/>
  <c r="AH43" i="2"/>
  <c r="AH44" i="2"/>
  <c r="AQ92" i="3"/>
  <c r="AQ91" i="3"/>
  <c r="AQ90" i="3"/>
  <c r="AQ87" i="3"/>
  <c r="AQ79" i="3"/>
  <c r="AQ65" i="3"/>
  <c r="AQ63" i="3"/>
  <c r="AP106" i="3"/>
  <c r="AQ54" i="3"/>
  <c r="AQ55" i="3"/>
  <c r="AQ57" i="3"/>
  <c r="AQ58" i="3"/>
  <c r="AQ59" i="3"/>
  <c r="AQ56" i="3"/>
  <c r="AQ44" i="3"/>
  <c r="AQ46" i="3"/>
  <c r="AQ47" i="3"/>
  <c r="AQ45" i="3"/>
  <c r="AQ49" i="3"/>
  <c r="AQ48" i="3"/>
  <c r="AQ24" i="3"/>
  <c r="AQ141" i="3"/>
  <c r="AQ139" i="3"/>
  <c r="AQ143" i="3"/>
  <c r="AQ108" i="3"/>
  <c r="AQ107" i="3"/>
  <c r="AQ184" i="3"/>
  <c r="AQ183" i="3"/>
  <c r="AQ182" i="3"/>
  <c r="AQ177" i="3"/>
  <c r="AQ178" i="3"/>
  <c r="AQ173" i="3"/>
  <c r="AQ172" i="3"/>
  <c r="AQ171" i="3"/>
  <c r="AQ132" i="3"/>
  <c r="AQ134" i="3"/>
  <c r="AQ127" i="3"/>
  <c r="CG156" i="3"/>
  <c r="CA157" i="3"/>
  <c r="BZ155" i="3"/>
  <c r="CA156" i="4"/>
  <c r="BZ155" i="4"/>
  <c r="AQ74" i="3"/>
  <c r="AQ73" i="3"/>
  <c r="AQ70" i="3"/>
  <c r="AQ71" i="3"/>
  <c r="AQ72" i="3"/>
  <c r="AQ68" i="3"/>
  <c r="AQ69" i="3"/>
  <c r="AQ101" i="3"/>
  <c r="AQ100" i="3"/>
  <c r="AQ99" i="3"/>
  <c r="AQ98" i="3"/>
  <c r="AQ97" i="3"/>
  <c r="AQ53" i="3"/>
  <c r="AQ43" i="3"/>
  <c r="AQ34" i="3"/>
  <c r="AQ36" i="3"/>
  <c r="AQ37" i="3"/>
  <c r="AQ35" i="3"/>
  <c r="AQ38" i="3"/>
  <c r="AQ39" i="3"/>
  <c r="AQ33" i="3"/>
  <c r="AQ17" i="3"/>
  <c r="AQ16" i="3"/>
  <c r="AQ15" i="3"/>
  <c r="AQ14" i="3"/>
  <c r="AQ13" i="3"/>
  <c r="AQ12" i="3"/>
  <c r="AQ11" i="3"/>
  <c r="AR6" i="3"/>
  <c r="AR7" i="3" s="1"/>
  <c r="AQ22" i="3"/>
  <c r="AQ28" i="3"/>
  <c r="AQ26" i="3"/>
  <c r="AQ27" i="3"/>
  <c r="AH4" i="2"/>
  <c r="AH66" i="2"/>
  <c r="AI6" i="2"/>
  <c r="AH5" i="2"/>
  <c r="AS79" i="10"/>
  <c r="AT7" i="10"/>
  <c r="AT1" i="10"/>
  <c r="AI7" i="6"/>
  <c r="AI1" i="6"/>
  <c r="AJ7" i="4"/>
  <c r="AJ1" i="4"/>
  <c r="AQ1" i="3"/>
  <c r="E52" i="8"/>
  <c r="AR80" i="3" l="1"/>
  <c r="AR137" i="3"/>
  <c r="AR81" i="3"/>
  <c r="AR85" i="3"/>
  <c r="AR92" i="3"/>
  <c r="AR91" i="3"/>
  <c r="AR90" i="3"/>
  <c r="AR87" i="3"/>
  <c r="AR65" i="3"/>
  <c r="AR79" i="3"/>
  <c r="AR63" i="3"/>
  <c r="AR54" i="3"/>
  <c r="AR56" i="3"/>
  <c r="AR55" i="3"/>
  <c r="AR58" i="3"/>
  <c r="AR57" i="3"/>
  <c r="AR44" i="3"/>
  <c r="AR59" i="3"/>
  <c r="AR46" i="3"/>
  <c r="AR45" i="3"/>
  <c r="AR48" i="3"/>
  <c r="AR49" i="3"/>
  <c r="AR47" i="3"/>
  <c r="AR24" i="3"/>
  <c r="AR141" i="3"/>
  <c r="AR143" i="3"/>
  <c r="AR139" i="3"/>
  <c r="AR107" i="3"/>
  <c r="AR108" i="3"/>
  <c r="CB157" i="3"/>
  <c r="CA155" i="3"/>
  <c r="CH156" i="3"/>
  <c r="AR184" i="3"/>
  <c r="AR183" i="3"/>
  <c r="AR182" i="3"/>
  <c r="AR177" i="3"/>
  <c r="AR178" i="3"/>
  <c r="AR173" i="3"/>
  <c r="AR172" i="3"/>
  <c r="AR171" i="3"/>
  <c r="AR134" i="3"/>
  <c r="AR132" i="3"/>
  <c r="AR127" i="3"/>
  <c r="AQ106" i="3"/>
  <c r="CB156" i="4"/>
  <c r="CA155" i="4"/>
  <c r="AR74" i="3"/>
  <c r="AR73" i="3"/>
  <c r="AR72" i="3"/>
  <c r="AR71" i="3"/>
  <c r="AR70" i="3"/>
  <c r="AR68" i="3"/>
  <c r="AR69" i="3"/>
  <c r="AR101" i="3"/>
  <c r="AR100" i="3"/>
  <c r="AR98" i="3"/>
  <c r="AR99" i="3"/>
  <c r="AR97" i="3"/>
  <c r="AR53" i="3"/>
  <c r="AR43" i="3"/>
  <c r="AR35" i="3"/>
  <c r="AR34" i="3"/>
  <c r="AR36" i="3"/>
  <c r="AR38" i="3"/>
  <c r="AR39" i="3"/>
  <c r="AR37" i="3"/>
  <c r="AR33" i="3"/>
  <c r="AR17" i="3"/>
  <c r="AR16" i="3"/>
  <c r="AR15" i="3"/>
  <c r="AR14" i="3"/>
  <c r="AR13" i="3"/>
  <c r="AR12" i="3"/>
  <c r="AR11" i="3"/>
  <c r="AS6" i="3"/>
  <c r="AS7" i="3" s="1"/>
  <c r="AR28" i="3"/>
  <c r="AR26" i="3"/>
  <c r="AR22" i="3"/>
  <c r="AR27" i="3"/>
  <c r="AK6" i="4"/>
  <c r="AI7" i="2"/>
  <c r="AI1" i="2"/>
  <c r="AI4" i="2"/>
  <c r="AI2" i="2"/>
  <c r="AI3" i="2"/>
  <c r="AU6" i="10"/>
  <c r="AJ6" i="6"/>
  <c r="AR1" i="3"/>
  <c r="E53" i="8"/>
  <c r="AS137" i="3" l="1"/>
  <c r="AS80" i="3"/>
  <c r="AS85" i="3"/>
  <c r="AS81" i="3"/>
  <c r="AI43" i="2"/>
  <c r="AI44" i="2"/>
  <c r="AS92" i="3"/>
  <c r="AS90" i="3"/>
  <c r="AS91" i="3"/>
  <c r="AS87" i="3"/>
  <c r="AS79" i="3"/>
  <c r="AS65" i="3"/>
  <c r="AS63" i="3"/>
  <c r="AS54" i="3"/>
  <c r="AS55" i="3"/>
  <c r="AS56" i="3"/>
  <c r="AS57" i="3"/>
  <c r="AS58" i="3"/>
  <c r="AS44" i="3"/>
  <c r="AS59" i="3"/>
  <c r="AS48" i="3"/>
  <c r="AS46" i="3"/>
  <c r="AS47" i="3"/>
  <c r="AS45" i="3"/>
  <c r="AS49" i="3"/>
  <c r="AS24" i="3"/>
  <c r="AS141" i="3"/>
  <c r="AS143" i="3"/>
  <c r="AS139" i="3"/>
  <c r="AS107" i="3"/>
  <c r="AS108" i="3"/>
  <c r="AS184" i="3"/>
  <c r="AS182" i="3"/>
  <c r="AS173" i="3"/>
  <c r="AS177" i="3"/>
  <c r="AS178" i="3"/>
  <c r="AS183" i="3"/>
  <c r="AS172" i="3"/>
  <c r="AS171" i="3"/>
  <c r="AS134" i="3"/>
  <c r="AS127" i="3"/>
  <c r="AS132" i="3"/>
  <c r="AR106" i="3"/>
  <c r="CI156" i="3"/>
  <c r="CC157" i="3"/>
  <c r="CB155" i="3"/>
  <c r="CC156" i="4"/>
  <c r="CB155" i="4"/>
  <c r="AS74" i="3"/>
  <c r="AS73" i="3"/>
  <c r="AS72" i="3"/>
  <c r="AS71" i="3"/>
  <c r="AS70" i="3"/>
  <c r="AS68" i="3"/>
  <c r="AS69" i="3"/>
  <c r="AS101" i="3"/>
  <c r="AS98" i="3"/>
  <c r="AS100" i="3"/>
  <c r="AS99" i="3"/>
  <c r="AS97" i="3"/>
  <c r="AS53" i="3"/>
  <c r="AS43" i="3"/>
  <c r="AS35" i="3"/>
  <c r="AS34" i="3"/>
  <c r="AS37" i="3"/>
  <c r="AS38" i="3"/>
  <c r="AS39" i="3"/>
  <c r="AS36" i="3"/>
  <c r="AS33" i="3"/>
  <c r="AS17" i="3"/>
  <c r="AS14" i="3"/>
  <c r="AS13" i="3"/>
  <c r="AS12" i="3"/>
  <c r="AS11" i="3"/>
  <c r="AS16" i="3"/>
  <c r="AS15" i="3"/>
  <c r="AT6" i="3"/>
  <c r="AT7" i="3" s="1"/>
  <c r="AS26" i="3"/>
  <c r="AS22" i="3"/>
  <c r="AS28" i="3"/>
  <c r="AS27" i="3"/>
  <c r="AI5" i="2"/>
  <c r="AI77" i="2"/>
  <c r="AI60" i="2"/>
  <c r="AI21" i="2"/>
  <c r="AI51" i="2"/>
  <c r="AI66" i="2"/>
  <c r="AI71" i="2"/>
  <c r="AI59" i="2"/>
  <c r="AJ6" i="2"/>
  <c r="AI72" i="2"/>
  <c r="AI65" i="2"/>
  <c r="AI22" i="2"/>
  <c r="AI79" i="2"/>
  <c r="AT79" i="10"/>
  <c r="AU1" i="10"/>
  <c r="AU7" i="10"/>
  <c r="AJ7" i="6"/>
  <c r="AJ1" i="6"/>
  <c r="AK1" i="4"/>
  <c r="AK7" i="4"/>
  <c r="AS1" i="3"/>
  <c r="E54" i="8"/>
  <c r="AT137" i="3" l="1"/>
  <c r="AT80" i="3"/>
  <c r="AT85" i="3"/>
  <c r="AT81" i="3"/>
  <c r="AT92" i="3"/>
  <c r="AT90" i="3"/>
  <c r="AT87" i="3"/>
  <c r="AT91" i="3"/>
  <c r="AT79" i="3"/>
  <c r="AT65" i="3"/>
  <c r="AT63" i="3"/>
  <c r="AT55" i="3"/>
  <c r="AT54" i="3"/>
  <c r="AT56" i="3"/>
  <c r="AT57" i="3"/>
  <c r="AT58" i="3"/>
  <c r="AT59" i="3"/>
  <c r="AT45" i="3"/>
  <c r="AT44" i="3"/>
  <c r="AT48" i="3"/>
  <c r="AT46" i="3"/>
  <c r="AT49" i="3"/>
  <c r="AT47" i="3"/>
  <c r="AT24" i="3"/>
  <c r="AT141" i="3"/>
  <c r="AT143" i="3"/>
  <c r="AT139" i="3"/>
  <c r="AT107" i="3"/>
  <c r="AT108" i="3"/>
  <c r="CD157" i="3"/>
  <c r="CC155" i="3"/>
  <c r="AT183" i="3"/>
  <c r="AT184" i="3"/>
  <c r="AT182" i="3"/>
  <c r="AT178" i="3"/>
  <c r="AT173" i="3"/>
  <c r="AT177" i="3"/>
  <c r="AT172" i="3"/>
  <c r="AT171" i="3"/>
  <c r="AT127" i="3"/>
  <c r="AT134" i="3"/>
  <c r="AT132" i="3"/>
  <c r="CJ156" i="3"/>
  <c r="AS106" i="3"/>
  <c r="CC155" i="4"/>
  <c r="CD156" i="4"/>
  <c r="AT73" i="3"/>
  <c r="AT74" i="3"/>
  <c r="AT72" i="3"/>
  <c r="AT71" i="3"/>
  <c r="AT70" i="3"/>
  <c r="AT69" i="3"/>
  <c r="AT68" i="3"/>
  <c r="AT101" i="3"/>
  <c r="AT98" i="3"/>
  <c r="AT100" i="3"/>
  <c r="AT99" i="3"/>
  <c r="AT97" i="3"/>
  <c r="AT53" i="3"/>
  <c r="AT43" i="3"/>
  <c r="AT35" i="3"/>
  <c r="AT36" i="3"/>
  <c r="AT34" i="3"/>
  <c r="AT38" i="3"/>
  <c r="AT39" i="3"/>
  <c r="AT37" i="3"/>
  <c r="AT33" i="3"/>
  <c r="AT17" i="3"/>
  <c r="AT16" i="3"/>
  <c r="AT15" i="3"/>
  <c r="AT13" i="3"/>
  <c r="AT11" i="3"/>
  <c r="AT12" i="3"/>
  <c r="AT14" i="3"/>
  <c r="AU6" i="3"/>
  <c r="AU7" i="3" s="1"/>
  <c r="AT28" i="3"/>
  <c r="AT22" i="3"/>
  <c r="AT27" i="3"/>
  <c r="AT26" i="3"/>
  <c r="AL6" i="4"/>
  <c r="AI73" i="2"/>
  <c r="AI78" i="2" s="1"/>
  <c r="AI80" i="2" s="1"/>
  <c r="AJ4" i="2"/>
  <c r="AJ3" i="2"/>
  <c r="AJ2" i="2"/>
  <c r="AJ7" i="2"/>
  <c r="AJ1" i="2"/>
  <c r="AV6" i="10"/>
  <c r="AK6" i="6"/>
  <c r="AT1" i="3"/>
  <c r="E55" i="8"/>
  <c r="AU85" i="3" l="1"/>
  <c r="AU137" i="3"/>
  <c r="AU80" i="3"/>
  <c r="AU81" i="3"/>
  <c r="AJ44" i="2"/>
  <c r="AJ43" i="2"/>
  <c r="AU92" i="3"/>
  <c r="AU90" i="3"/>
  <c r="AU91" i="3"/>
  <c r="AU87" i="3"/>
  <c r="AU65" i="3"/>
  <c r="AU79" i="3"/>
  <c r="AU63" i="3"/>
  <c r="AU55" i="3"/>
  <c r="AU57" i="3"/>
  <c r="AU54" i="3"/>
  <c r="AU56" i="3"/>
  <c r="AU58" i="3"/>
  <c r="AU59" i="3"/>
  <c r="AU45" i="3"/>
  <c r="AU44" i="3"/>
  <c r="AU48" i="3"/>
  <c r="AU46" i="3"/>
  <c r="AU47" i="3"/>
  <c r="AU49" i="3"/>
  <c r="AU24" i="3"/>
  <c r="AU143" i="3"/>
  <c r="AU139" i="3"/>
  <c r="AU108" i="3"/>
  <c r="AU141" i="3"/>
  <c r="AU107" i="3"/>
  <c r="CK156" i="3"/>
  <c r="AU184" i="3"/>
  <c r="AU182" i="3"/>
  <c r="AU183" i="3"/>
  <c r="AU178" i="3"/>
  <c r="AU173" i="3"/>
  <c r="AU177" i="3"/>
  <c r="AU172" i="3"/>
  <c r="AU171" i="3"/>
  <c r="AU127" i="3"/>
  <c r="AU134" i="3"/>
  <c r="AU132" i="3"/>
  <c r="AT106" i="3"/>
  <c r="CE157" i="3"/>
  <c r="CD155" i="3"/>
  <c r="CE156" i="4"/>
  <c r="CD155" i="4"/>
  <c r="AU74" i="3"/>
  <c r="AU72" i="3"/>
  <c r="AU73" i="3"/>
  <c r="AU71" i="3"/>
  <c r="AU68" i="3"/>
  <c r="AU70" i="3"/>
  <c r="AU69" i="3"/>
  <c r="AU100" i="3"/>
  <c r="AU101" i="3"/>
  <c r="AU99" i="3"/>
  <c r="AU98" i="3"/>
  <c r="AU97" i="3"/>
  <c r="AU53" i="3"/>
  <c r="AU43" i="3"/>
  <c r="AU36" i="3"/>
  <c r="AU35" i="3"/>
  <c r="AU37" i="3"/>
  <c r="AU34" i="3"/>
  <c r="AU38" i="3"/>
  <c r="AU39" i="3"/>
  <c r="AU33" i="3"/>
  <c r="AU17" i="3"/>
  <c r="AU16" i="3"/>
  <c r="AU15" i="3"/>
  <c r="AU14" i="3"/>
  <c r="AU13" i="3"/>
  <c r="AU12" i="3"/>
  <c r="AU11" i="3"/>
  <c r="AV6" i="3"/>
  <c r="AV7" i="3" s="1"/>
  <c r="AU22" i="3"/>
  <c r="AU28" i="3"/>
  <c r="AU27" i="3"/>
  <c r="AU26" i="3"/>
  <c r="AJ66" i="2"/>
  <c r="AJ5" i="2"/>
  <c r="AJ59" i="2"/>
  <c r="AJ79" i="2"/>
  <c r="AJ60" i="2"/>
  <c r="AJ72" i="2"/>
  <c r="AJ22" i="2"/>
  <c r="AJ51" i="2"/>
  <c r="AJ71" i="2"/>
  <c r="AJ21" i="2"/>
  <c r="AJ77" i="2"/>
  <c r="AJ65" i="2"/>
  <c r="AK6" i="2"/>
  <c r="AU79" i="10"/>
  <c r="AV1" i="10"/>
  <c r="AV7" i="10"/>
  <c r="AK7" i="6"/>
  <c r="AK1" i="6"/>
  <c r="AL7" i="4"/>
  <c r="AL1" i="4"/>
  <c r="AU1" i="3"/>
  <c r="E56" i="8"/>
  <c r="AV85" i="3" l="1"/>
  <c r="AV137" i="3"/>
  <c r="AV81" i="3"/>
  <c r="AV80" i="3"/>
  <c r="AV92" i="3"/>
  <c r="AV90" i="3"/>
  <c r="AV91" i="3"/>
  <c r="AV87" i="3"/>
  <c r="AV65" i="3"/>
  <c r="AV79" i="3"/>
  <c r="AV63" i="3"/>
  <c r="AV55" i="3"/>
  <c r="AV54" i="3"/>
  <c r="AV56" i="3"/>
  <c r="AV57" i="3"/>
  <c r="AV58" i="3"/>
  <c r="AV47" i="3"/>
  <c r="AV45" i="3"/>
  <c r="AV59" i="3"/>
  <c r="AV44" i="3"/>
  <c r="AV48" i="3"/>
  <c r="AV46" i="3"/>
  <c r="AV49" i="3"/>
  <c r="AV24" i="3"/>
  <c r="AV143" i="3"/>
  <c r="AV139" i="3"/>
  <c r="AV141" i="3"/>
  <c r="AV108" i="3"/>
  <c r="AV107" i="3"/>
  <c r="AV184" i="3"/>
  <c r="AV182" i="3"/>
  <c r="AV183" i="3"/>
  <c r="AV177" i="3"/>
  <c r="AV172" i="3"/>
  <c r="AV178" i="3"/>
  <c r="AV173" i="3"/>
  <c r="AV171" i="3"/>
  <c r="AV127" i="3"/>
  <c r="AV134" i="3"/>
  <c r="AV132" i="3"/>
  <c r="CF157" i="3"/>
  <c r="CE155" i="3"/>
  <c r="AU106" i="3"/>
  <c r="CL156" i="3"/>
  <c r="CE155" i="4"/>
  <c r="CF156" i="4"/>
  <c r="AV74" i="3"/>
  <c r="AV72" i="3"/>
  <c r="AV73" i="3"/>
  <c r="AV71" i="3"/>
  <c r="AV70" i="3"/>
  <c r="AV69" i="3"/>
  <c r="AV68" i="3"/>
  <c r="AV101" i="3"/>
  <c r="AV100" i="3"/>
  <c r="AV99" i="3"/>
  <c r="AV98" i="3"/>
  <c r="AV97" i="3"/>
  <c r="AV53" i="3"/>
  <c r="AV43" i="3"/>
  <c r="AV34" i="3"/>
  <c r="AV36" i="3"/>
  <c r="AV35" i="3"/>
  <c r="AV37" i="3"/>
  <c r="AV39" i="3"/>
  <c r="AV38" i="3"/>
  <c r="AV17" i="3"/>
  <c r="AV16" i="3"/>
  <c r="AV33" i="3"/>
  <c r="AV15" i="3"/>
  <c r="AV14" i="3"/>
  <c r="AV13" i="3"/>
  <c r="AV12" i="3"/>
  <c r="AV11" i="3"/>
  <c r="AW6" i="3"/>
  <c r="AW7" i="3" s="1"/>
  <c r="AV22" i="3"/>
  <c r="AV26" i="3"/>
  <c r="AV27" i="3"/>
  <c r="AV28" i="3"/>
  <c r="AM6" i="4"/>
  <c r="AK4" i="2"/>
  <c r="AK3" i="2"/>
  <c r="AK2" i="2"/>
  <c r="AK7" i="2"/>
  <c r="AK1" i="2"/>
  <c r="AJ73" i="2"/>
  <c r="AJ78" i="2" s="1"/>
  <c r="AJ80" i="2" s="1"/>
  <c r="AW6" i="10"/>
  <c r="AL6" i="6"/>
  <c r="AV1" i="3"/>
  <c r="E57" i="8"/>
  <c r="AW85" i="3" l="1"/>
  <c r="AW137" i="3"/>
  <c r="AW80" i="3"/>
  <c r="AW81" i="3"/>
  <c r="AK43" i="2"/>
  <c r="AK44" i="2"/>
  <c r="AW90" i="3"/>
  <c r="AW92" i="3"/>
  <c r="AW91" i="3"/>
  <c r="AW87" i="3"/>
  <c r="AW65" i="3"/>
  <c r="AW79" i="3"/>
  <c r="AW63" i="3"/>
  <c r="AW54" i="3"/>
  <c r="AW55" i="3"/>
  <c r="AW57" i="3"/>
  <c r="AW56" i="3"/>
  <c r="AW58" i="3"/>
  <c r="AW47" i="3"/>
  <c r="AW45" i="3"/>
  <c r="AW46" i="3"/>
  <c r="AW44" i="3"/>
  <c r="AW59" i="3"/>
  <c r="AW48" i="3"/>
  <c r="AW49" i="3"/>
  <c r="AW24" i="3"/>
  <c r="AW143" i="3"/>
  <c r="AW139" i="3"/>
  <c r="AW141" i="3"/>
  <c r="AW108" i="3"/>
  <c r="AW107" i="3"/>
  <c r="CM156" i="3"/>
  <c r="CG157" i="3"/>
  <c r="CF155" i="3"/>
  <c r="AW184" i="3"/>
  <c r="AW183" i="3"/>
  <c r="AW182" i="3"/>
  <c r="AW177" i="3"/>
  <c r="AW178" i="3"/>
  <c r="AW173" i="3"/>
  <c r="AW172" i="3"/>
  <c r="AW171" i="3"/>
  <c r="AW127" i="3"/>
  <c r="AW134" i="3"/>
  <c r="AW132" i="3"/>
  <c r="AV106" i="3"/>
  <c r="CG156" i="4"/>
  <c r="CF155" i="4"/>
  <c r="AW74" i="3"/>
  <c r="AW72" i="3"/>
  <c r="AW73" i="3"/>
  <c r="AW70" i="3"/>
  <c r="AW69" i="3"/>
  <c r="AW71" i="3"/>
  <c r="AW68" i="3"/>
  <c r="AW101" i="3"/>
  <c r="AW100" i="3"/>
  <c r="AW99" i="3"/>
  <c r="AW98" i="3"/>
  <c r="AW97" i="3"/>
  <c r="AW53" i="3"/>
  <c r="AW43" i="3"/>
  <c r="AW34" i="3"/>
  <c r="AW36" i="3"/>
  <c r="AW35" i="3"/>
  <c r="AW39" i="3"/>
  <c r="AW37" i="3"/>
  <c r="AW38" i="3"/>
  <c r="AW33" i="3"/>
  <c r="AW17" i="3"/>
  <c r="AW16" i="3"/>
  <c r="AW15" i="3"/>
  <c r="AW13" i="3"/>
  <c r="AW12" i="3"/>
  <c r="AW11" i="3"/>
  <c r="AW14" i="3"/>
  <c r="AX6" i="3"/>
  <c r="AX7" i="3" s="1"/>
  <c r="AW26" i="3"/>
  <c r="AW27" i="3"/>
  <c r="AW22" i="3"/>
  <c r="AW28" i="3"/>
  <c r="AK71" i="2"/>
  <c r="AK51" i="2"/>
  <c r="AL6" i="2"/>
  <c r="AK72" i="2"/>
  <c r="AK65" i="2"/>
  <c r="AK66" i="2"/>
  <c r="AK21" i="2"/>
  <c r="AK5" i="2"/>
  <c r="AK59" i="2"/>
  <c r="AK79" i="2"/>
  <c r="AK60" i="2"/>
  <c r="AK22" i="2"/>
  <c r="AK77" i="2"/>
  <c r="AV79" i="10"/>
  <c r="AL7" i="6"/>
  <c r="AW7" i="10"/>
  <c r="AW1" i="10"/>
  <c r="AL1" i="6"/>
  <c r="AM1" i="4"/>
  <c r="AM7" i="4"/>
  <c r="AW1" i="3"/>
  <c r="E58" i="8"/>
  <c r="AX85" i="3" l="1"/>
  <c r="AX80" i="3"/>
  <c r="AX81" i="3"/>
  <c r="AX137" i="3"/>
  <c r="AX92" i="3"/>
  <c r="AX91" i="3"/>
  <c r="AX90" i="3"/>
  <c r="AX87" i="3"/>
  <c r="AX65" i="3"/>
  <c r="AX79" i="3"/>
  <c r="AX63" i="3"/>
  <c r="AX54" i="3"/>
  <c r="AX55" i="3"/>
  <c r="AX57" i="3"/>
  <c r="AX58" i="3"/>
  <c r="AX56" i="3"/>
  <c r="AX59" i="3"/>
  <c r="AX47" i="3"/>
  <c r="AX44" i="3"/>
  <c r="AX48" i="3"/>
  <c r="AX49" i="3"/>
  <c r="AX45" i="3"/>
  <c r="AX46" i="3"/>
  <c r="AX24" i="3"/>
  <c r="AX143" i="3"/>
  <c r="AX139" i="3"/>
  <c r="AX141" i="3"/>
  <c r="AX108" i="3"/>
  <c r="AX107" i="3"/>
  <c r="AW106" i="3"/>
  <c r="CH157" i="3"/>
  <c r="CG155" i="3"/>
  <c r="AX184" i="3"/>
  <c r="AX183" i="3"/>
  <c r="AX178" i="3"/>
  <c r="AX182" i="3"/>
  <c r="AX173" i="3"/>
  <c r="AX171" i="3"/>
  <c r="AX177" i="3"/>
  <c r="AX172" i="3"/>
  <c r="AX134" i="3"/>
  <c r="AX127" i="3"/>
  <c r="AX132" i="3"/>
  <c r="CN156" i="3"/>
  <c r="CH156" i="4"/>
  <c r="CG155" i="4"/>
  <c r="AX73" i="3"/>
  <c r="AX74" i="3"/>
  <c r="AX72" i="3"/>
  <c r="AX71" i="3"/>
  <c r="AX70" i="3"/>
  <c r="AX69" i="3"/>
  <c r="AX68" i="3"/>
  <c r="AX101" i="3"/>
  <c r="AX100" i="3"/>
  <c r="AX99" i="3"/>
  <c r="AX98" i="3"/>
  <c r="AX97" i="3"/>
  <c r="AM6" i="6"/>
  <c r="AM7" i="6" s="1"/>
  <c r="AX53" i="3"/>
  <c r="AX43" i="3"/>
  <c r="AX34" i="3"/>
  <c r="AX36" i="3"/>
  <c r="AX35" i="3"/>
  <c r="AX37" i="3"/>
  <c r="AX38" i="3"/>
  <c r="AX39" i="3"/>
  <c r="AX33" i="3"/>
  <c r="AX17" i="3"/>
  <c r="AX15" i="3"/>
  <c r="AX14" i="3"/>
  <c r="AX16" i="3"/>
  <c r="AX13" i="3"/>
  <c r="AX12" i="3"/>
  <c r="AX11" i="3"/>
  <c r="AY6" i="3"/>
  <c r="AY7" i="3" s="1"/>
  <c r="AX28" i="3"/>
  <c r="AX26" i="3"/>
  <c r="AX22" i="3"/>
  <c r="AX27" i="3"/>
  <c r="AN6" i="4"/>
  <c r="AL2" i="2"/>
  <c r="AL3" i="2"/>
  <c r="AL7" i="2"/>
  <c r="AL4" i="2"/>
  <c r="AL1" i="2"/>
  <c r="AK73" i="2"/>
  <c r="AK78" i="2" s="1"/>
  <c r="AK80" i="2" s="1"/>
  <c r="AX6" i="10"/>
  <c r="AX1" i="3"/>
  <c r="E59" i="8"/>
  <c r="AY80" i="3" l="1"/>
  <c r="AY85" i="3"/>
  <c r="AY81" i="3"/>
  <c r="AY137" i="3"/>
  <c r="AL44" i="2"/>
  <c r="AL43" i="2"/>
  <c r="AY92" i="3"/>
  <c r="AY91" i="3"/>
  <c r="AY90" i="3"/>
  <c r="AY87" i="3"/>
  <c r="AY79" i="3"/>
  <c r="AY65" i="3"/>
  <c r="AY63" i="3"/>
  <c r="AY54" i="3"/>
  <c r="AY55" i="3"/>
  <c r="AY57" i="3"/>
  <c r="AY58" i="3"/>
  <c r="AY56" i="3"/>
  <c r="AY59" i="3"/>
  <c r="AY46" i="3"/>
  <c r="AY47" i="3"/>
  <c r="AY45" i="3"/>
  <c r="AY48" i="3"/>
  <c r="AY49" i="3"/>
  <c r="AY44" i="3"/>
  <c r="AY24" i="3"/>
  <c r="AY141" i="3"/>
  <c r="AY139" i="3"/>
  <c r="AY108" i="3"/>
  <c r="AY143" i="3"/>
  <c r="AY107" i="3"/>
  <c r="CO156" i="3"/>
  <c r="AX106" i="3"/>
  <c r="CI157" i="3"/>
  <c r="CH155" i="3"/>
  <c r="AY184" i="3"/>
  <c r="AY183" i="3"/>
  <c r="AY177" i="3"/>
  <c r="AY178" i="3"/>
  <c r="AY182" i="3"/>
  <c r="AY172" i="3"/>
  <c r="AY173" i="3"/>
  <c r="AY171" i="3"/>
  <c r="AY132" i="3"/>
  <c r="AY134" i="3"/>
  <c r="AY127" i="3"/>
  <c r="CI156" i="4"/>
  <c r="CH155" i="4"/>
  <c r="AY74" i="3"/>
  <c r="AY73" i="3"/>
  <c r="AY71" i="3"/>
  <c r="AY70" i="3"/>
  <c r="AY72" i="3"/>
  <c r="AY69" i="3"/>
  <c r="AY68" i="3"/>
  <c r="AY101" i="3"/>
  <c r="AY100" i="3"/>
  <c r="AY99" i="3"/>
  <c r="AY98" i="3"/>
  <c r="AM1" i="6"/>
  <c r="AY97" i="3"/>
  <c r="AY53" i="3"/>
  <c r="AY43" i="3"/>
  <c r="AY34" i="3"/>
  <c r="AY37" i="3"/>
  <c r="AY36" i="3"/>
  <c r="AY35" i="3"/>
  <c r="AY39" i="3"/>
  <c r="AY38" i="3"/>
  <c r="AY33" i="3"/>
  <c r="AY17" i="3"/>
  <c r="AY16" i="3"/>
  <c r="AY15" i="3"/>
  <c r="AY14" i="3"/>
  <c r="AY13" i="3"/>
  <c r="AY12" i="3"/>
  <c r="AY11" i="3"/>
  <c r="AZ6" i="3"/>
  <c r="AZ7" i="3" s="1"/>
  <c r="AY27" i="3"/>
  <c r="AY22" i="3"/>
  <c r="AY26" i="3"/>
  <c r="AY28" i="3"/>
  <c r="AL51" i="2"/>
  <c r="AL22" i="2"/>
  <c r="AL79" i="2"/>
  <c r="AL71" i="2"/>
  <c r="AM6" i="2"/>
  <c r="AL66" i="2"/>
  <c r="AL59" i="2"/>
  <c r="AL77" i="2"/>
  <c r="AL5" i="2"/>
  <c r="AL72" i="2"/>
  <c r="AL65" i="2"/>
  <c r="AL21" i="2"/>
  <c r="AL60" i="2"/>
  <c r="AW79" i="10"/>
  <c r="AX7" i="10"/>
  <c r="AX1" i="10"/>
  <c r="AN6" i="6"/>
  <c r="AN7" i="4"/>
  <c r="AN1" i="4"/>
  <c r="AY1" i="3"/>
  <c r="E60" i="8"/>
  <c r="AZ80" i="3" l="1"/>
  <c r="AZ85" i="3"/>
  <c r="AZ81" i="3"/>
  <c r="AZ137" i="3"/>
  <c r="AZ92" i="3"/>
  <c r="AZ91" i="3"/>
  <c r="AZ87" i="3"/>
  <c r="AZ90" i="3"/>
  <c r="AZ79" i="3"/>
  <c r="AZ65" i="3"/>
  <c r="AZ63" i="3"/>
  <c r="AZ54" i="3"/>
  <c r="AZ56" i="3"/>
  <c r="AZ55" i="3"/>
  <c r="AZ58" i="3"/>
  <c r="AZ57" i="3"/>
  <c r="AZ44" i="3"/>
  <c r="AZ59" i="3"/>
  <c r="AZ46" i="3"/>
  <c r="AZ47" i="3"/>
  <c r="AZ48" i="3"/>
  <c r="AZ49" i="3"/>
  <c r="AZ45" i="3"/>
  <c r="AZ24" i="3"/>
  <c r="AZ141" i="3"/>
  <c r="AZ143" i="3"/>
  <c r="AZ107" i="3"/>
  <c r="AZ139" i="3"/>
  <c r="AZ108" i="3"/>
  <c r="AY106" i="3"/>
  <c r="AZ184" i="3"/>
  <c r="AZ183" i="3"/>
  <c r="AZ182" i="3"/>
  <c r="AZ177" i="3"/>
  <c r="AZ178" i="3"/>
  <c r="AZ172" i="3"/>
  <c r="AZ173" i="3"/>
  <c r="AZ171" i="3"/>
  <c r="AZ134" i="3"/>
  <c r="AZ132" i="3"/>
  <c r="AZ127" i="3"/>
  <c r="CJ157" i="3"/>
  <c r="CI155" i="3"/>
  <c r="CP156" i="3"/>
  <c r="CJ156" i="4"/>
  <c r="CI155" i="4"/>
  <c r="AZ74" i="3"/>
  <c r="AZ73" i="3"/>
  <c r="AZ72" i="3"/>
  <c r="AZ71" i="3"/>
  <c r="AZ70" i="3"/>
  <c r="AZ69" i="3"/>
  <c r="AZ68" i="3"/>
  <c r="AZ101" i="3"/>
  <c r="AZ100" i="3"/>
  <c r="AZ99" i="3"/>
  <c r="AZ98" i="3"/>
  <c r="AZ97" i="3"/>
  <c r="AZ53" i="3"/>
  <c r="AZ43" i="3"/>
  <c r="AZ35" i="3"/>
  <c r="AZ34" i="3"/>
  <c r="AZ36" i="3"/>
  <c r="AZ37" i="3"/>
  <c r="AZ39" i="3"/>
  <c r="AZ38" i="3"/>
  <c r="AZ33" i="3"/>
  <c r="AZ17" i="3"/>
  <c r="AZ16" i="3"/>
  <c r="AZ15" i="3"/>
  <c r="AZ14" i="3"/>
  <c r="AZ13" i="3"/>
  <c r="AZ12" i="3"/>
  <c r="AZ11" i="3"/>
  <c r="BA6" i="3"/>
  <c r="BA7" i="3" s="1"/>
  <c r="AZ28" i="3"/>
  <c r="AZ22" i="3"/>
  <c r="AZ26" i="3"/>
  <c r="AZ27" i="3"/>
  <c r="AO6" i="4"/>
  <c r="AL73" i="2"/>
  <c r="AL78" i="2" s="1"/>
  <c r="AL80" i="2" s="1"/>
  <c r="AM2" i="2"/>
  <c r="AM3" i="2"/>
  <c r="AM1" i="2"/>
  <c r="AM7" i="2"/>
  <c r="AM4" i="2"/>
  <c r="AY6" i="10"/>
  <c r="AN7" i="6"/>
  <c r="AN1" i="6"/>
  <c r="AZ1" i="3"/>
  <c r="E61" i="8"/>
  <c r="BA137" i="3" l="1"/>
  <c r="BA80" i="3"/>
  <c r="BA85" i="3"/>
  <c r="BA81" i="3"/>
  <c r="AM43" i="2"/>
  <c r="AM44" i="2"/>
  <c r="BA92" i="3"/>
  <c r="BA90" i="3"/>
  <c r="BA91" i="3"/>
  <c r="BA87" i="3"/>
  <c r="BA79" i="3"/>
  <c r="BA65" i="3"/>
  <c r="BA63" i="3"/>
  <c r="BA54" i="3"/>
  <c r="BA55" i="3"/>
  <c r="BA56" i="3"/>
  <c r="BA57" i="3"/>
  <c r="BA58" i="3"/>
  <c r="BA44" i="3"/>
  <c r="BA59" i="3"/>
  <c r="BA48" i="3"/>
  <c r="BA46" i="3"/>
  <c r="BA47" i="3"/>
  <c r="BA49" i="3"/>
  <c r="BA45" i="3"/>
  <c r="BA24" i="3"/>
  <c r="BA141" i="3"/>
  <c r="BA143" i="3"/>
  <c r="BA139" i="3"/>
  <c r="BA107" i="3"/>
  <c r="BA108" i="3"/>
  <c r="BA183" i="3"/>
  <c r="BA182" i="3"/>
  <c r="BA178" i="3"/>
  <c r="BA184" i="3"/>
  <c r="BA173" i="3"/>
  <c r="BA172" i="3"/>
  <c r="BA171" i="3"/>
  <c r="BA177" i="3"/>
  <c r="BA134" i="3"/>
  <c r="BA127" i="3"/>
  <c r="BA132" i="3"/>
  <c r="CQ156" i="3"/>
  <c r="CK157" i="3"/>
  <c r="CJ155" i="3"/>
  <c r="AZ106" i="3"/>
  <c r="CK156" i="4"/>
  <c r="CJ155" i="4"/>
  <c r="BA74" i="3"/>
  <c r="BA73" i="3"/>
  <c r="BA72" i="3"/>
  <c r="BA70" i="3"/>
  <c r="BA71" i="3"/>
  <c r="BA69" i="3"/>
  <c r="BA68" i="3"/>
  <c r="BA100" i="3"/>
  <c r="BA98" i="3"/>
  <c r="BA99" i="3"/>
  <c r="BA101" i="3"/>
  <c r="BA97" i="3"/>
  <c r="BA53" i="3"/>
  <c r="BA43" i="3"/>
  <c r="BA35" i="3"/>
  <c r="BA34" i="3"/>
  <c r="BA37" i="3"/>
  <c r="BA36" i="3"/>
  <c r="BA38" i="3"/>
  <c r="BA39" i="3"/>
  <c r="BA33" i="3"/>
  <c r="BA17" i="3"/>
  <c r="BA16" i="3"/>
  <c r="BA13" i="3"/>
  <c r="BA12" i="3"/>
  <c r="BA11" i="3"/>
  <c r="BA15" i="3"/>
  <c r="BA14" i="3"/>
  <c r="BB6" i="3"/>
  <c r="BB7" i="3" s="1"/>
  <c r="BA26" i="3"/>
  <c r="BA22" i="3"/>
  <c r="BA28" i="3"/>
  <c r="BA27" i="3"/>
  <c r="AM79" i="2"/>
  <c r="AM66" i="2"/>
  <c r="AM5" i="2"/>
  <c r="AM51" i="2"/>
  <c r="AM71" i="2"/>
  <c r="AM65" i="2"/>
  <c r="AM72" i="2"/>
  <c r="AM77" i="2"/>
  <c r="AM21" i="2"/>
  <c r="AM22" i="2"/>
  <c r="AM59" i="2"/>
  <c r="AN6" i="2"/>
  <c r="AM60" i="2"/>
  <c r="AX79" i="10"/>
  <c r="AY7" i="10"/>
  <c r="AY1" i="10"/>
  <c r="AO6" i="6"/>
  <c r="AO7" i="4"/>
  <c r="AO1" i="4"/>
  <c r="BA1" i="3"/>
  <c r="E62" i="8"/>
  <c r="BB137" i="3" l="1"/>
  <c r="BB80" i="3"/>
  <c r="BB85" i="3"/>
  <c r="BB81" i="3"/>
  <c r="BB92" i="3"/>
  <c r="BB90" i="3"/>
  <c r="BB91" i="3"/>
  <c r="BB87" i="3"/>
  <c r="BB79" i="3"/>
  <c r="BB65" i="3"/>
  <c r="BB63" i="3"/>
  <c r="BB55" i="3"/>
  <c r="BB54" i="3"/>
  <c r="BB56" i="3"/>
  <c r="BB58" i="3"/>
  <c r="BB59" i="3"/>
  <c r="BB45" i="3"/>
  <c r="BB48" i="3"/>
  <c r="BB46" i="3"/>
  <c r="BB57" i="3"/>
  <c r="BB47" i="3"/>
  <c r="BB44" i="3"/>
  <c r="BB49" i="3"/>
  <c r="BB24" i="3"/>
  <c r="BB141" i="3"/>
  <c r="BB143" i="3"/>
  <c r="BB139" i="3"/>
  <c r="BB107" i="3"/>
  <c r="BB108" i="3"/>
  <c r="CL157" i="3"/>
  <c r="CK155" i="3"/>
  <c r="CR156" i="3"/>
  <c r="BB183" i="3"/>
  <c r="BB178" i="3"/>
  <c r="BB182" i="3"/>
  <c r="BB184" i="3"/>
  <c r="BB173" i="3"/>
  <c r="BB172" i="3"/>
  <c r="BB171" i="3"/>
  <c r="BB177" i="3"/>
  <c r="BB134" i="3"/>
  <c r="BB132" i="3"/>
  <c r="BB127" i="3"/>
  <c r="BA106" i="3"/>
  <c r="CK155" i="4"/>
  <c r="CL156" i="4"/>
  <c r="BB73" i="3"/>
  <c r="BB72" i="3"/>
  <c r="BB71" i="3"/>
  <c r="BB70" i="3"/>
  <c r="BB74" i="3"/>
  <c r="BB69" i="3"/>
  <c r="BB68" i="3"/>
  <c r="BB101" i="3"/>
  <c r="BB100" i="3"/>
  <c r="BB98" i="3"/>
  <c r="BB99" i="3"/>
  <c r="BB97" i="3"/>
  <c r="BB53" i="3"/>
  <c r="BB43" i="3"/>
  <c r="BB35" i="3"/>
  <c r="BB37" i="3"/>
  <c r="BB38" i="3"/>
  <c r="BB34" i="3"/>
  <c r="BB36" i="3"/>
  <c r="BB39" i="3"/>
  <c r="BB33" i="3"/>
  <c r="BB15" i="3"/>
  <c r="BB16" i="3"/>
  <c r="BB17" i="3"/>
  <c r="BB14" i="3"/>
  <c r="BB13" i="3"/>
  <c r="BB11" i="3"/>
  <c r="BB12" i="3"/>
  <c r="BC6" i="3"/>
  <c r="BC7" i="3" s="1"/>
  <c r="BB28" i="3"/>
  <c r="BB22" i="3"/>
  <c r="BB27" i="3"/>
  <c r="BB26" i="3"/>
  <c r="AP6" i="4"/>
  <c r="AM73" i="2"/>
  <c r="AM78" i="2" s="1"/>
  <c r="AM80" i="2" s="1"/>
  <c r="AN7" i="2"/>
  <c r="AN3" i="2"/>
  <c r="AN2" i="2"/>
  <c r="AN4" i="2"/>
  <c r="AN1" i="2"/>
  <c r="AZ6" i="10"/>
  <c r="AO7" i="6"/>
  <c r="AO1" i="6"/>
  <c r="BB1" i="3"/>
  <c r="E63" i="8"/>
  <c r="BC85" i="3" l="1"/>
  <c r="BC137" i="3"/>
  <c r="BC80" i="3"/>
  <c r="BC81" i="3"/>
  <c r="AN43" i="2"/>
  <c r="AN44" i="2"/>
  <c r="BC92" i="3"/>
  <c r="BC90" i="3"/>
  <c r="BC91" i="3"/>
  <c r="BC87" i="3"/>
  <c r="BC65" i="3"/>
  <c r="BC79" i="3"/>
  <c r="BC63" i="3"/>
  <c r="BC55" i="3"/>
  <c r="BC54" i="3"/>
  <c r="BC56" i="3"/>
  <c r="BC58" i="3"/>
  <c r="BC59" i="3"/>
  <c r="BC44" i="3"/>
  <c r="BC45" i="3"/>
  <c r="BC48" i="3"/>
  <c r="BC46" i="3"/>
  <c r="BC47" i="3"/>
  <c r="BC49" i="3"/>
  <c r="BC57" i="3"/>
  <c r="BC24" i="3"/>
  <c r="BC141" i="3"/>
  <c r="BC143" i="3"/>
  <c r="BC139" i="3"/>
  <c r="BC108" i="3"/>
  <c r="BC107" i="3"/>
  <c r="BB106" i="3"/>
  <c r="BC184" i="3"/>
  <c r="BC183" i="3"/>
  <c r="BC182" i="3"/>
  <c r="BC178" i="3"/>
  <c r="BC173" i="3"/>
  <c r="BC172" i="3"/>
  <c r="BC177" i="3"/>
  <c r="BC171" i="3"/>
  <c r="BC134" i="3"/>
  <c r="BC127" i="3"/>
  <c r="BC132" i="3"/>
  <c r="CS156" i="3"/>
  <c r="CM157" i="3"/>
  <c r="CL155" i="3"/>
  <c r="CM156" i="4"/>
  <c r="CL155" i="4"/>
  <c r="BC74" i="3"/>
  <c r="BC73" i="3"/>
  <c r="BC72" i="3"/>
  <c r="BC71" i="3"/>
  <c r="BC70" i="3"/>
  <c r="BC69" i="3"/>
  <c r="BC68" i="3"/>
  <c r="BC100" i="3"/>
  <c r="BC101" i="3"/>
  <c r="BC99" i="3"/>
  <c r="BC98" i="3"/>
  <c r="BC97" i="3"/>
  <c r="BC53" i="3"/>
  <c r="BC43" i="3"/>
  <c r="BC36" i="3"/>
  <c r="BC35" i="3"/>
  <c r="BC37" i="3"/>
  <c r="BC34" i="3"/>
  <c r="BC39" i="3"/>
  <c r="BC38" i="3"/>
  <c r="BC17" i="3"/>
  <c r="BC16" i="3"/>
  <c r="BC33" i="3"/>
  <c r="BC15" i="3"/>
  <c r="BC14" i="3"/>
  <c r="BC12" i="3"/>
  <c r="BC11" i="3"/>
  <c r="BC13" i="3"/>
  <c r="BD6" i="3"/>
  <c r="BD7" i="3" s="1"/>
  <c r="BC22" i="3"/>
  <c r="BC26" i="3"/>
  <c r="BC28" i="3"/>
  <c r="BC27" i="3"/>
  <c r="AN59" i="2"/>
  <c r="AO6" i="2"/>
  <c r="AN79" i="2"/>
  <c r="AN60" i="2"/>
  <c r="AN22" i="2"/>
  <c r="AN21" i="2"/>
  <c r="AN77" i="2"/>
  <c r="AN71" i="2"/>
  <c r="AN72" i="2"/>
  <c r="AN51" i="2"/>
  <c r="AN5" i="2"/>
  <c r="AN65" i="2"/>
  <c r="AN66" i="2"/>
  <c r="AY79" i="10"/>
  <c r="AZ7" i="10"/>
  <c r="AZ1" i="10"/>
  <c r="AP6" i="6"/>
  <c r="AP7" i="4"/>
  <c r="AP1" i="4"/>
  <c r="BC1" i="3"/>
  <c r="E64" i="8"/>
  <c r="BD85" i="3" l="1"/>
  <c r="BD137" i="3"/>
  <c r="BD81" i="3"/>
  <c r="BD80" i="3"/>
  <c r="BD92" i="3"/>
  <c r="BD90" i="3"/>
  <c r="BD91" i="3"/>
  <c r="BD87" i="3"/>
  <c r="BD65" i="3"/>
  <c r="BD79" i="3"/>
  <c r="BD63" i="3"/>
  <c r="BD55" i="3"/>
  <c r="BD54" i="3"/>
  <c r="BD56" i="3"/>
  <c r="BD57" i="3"/>
  <c r="BD47" i="3"/>
  <c r="BD58" i="3"/>
  <c r="BD44" i="3"/>
  <c r="BD45" i="3"/>
  <c r="BD48" i="3"/>
  <c r="BD59" i="3"/>
  <c r="BD46" i="3"/>
  <c r="BD49" i="3"/>
  <c r="BD24" i="3"/>
  <c r="BD143" i="3"/>
  <c r="BD141" i="3"/>
  <c r="BD139" i="3"/>
  <c r="BD108" i="3"/>
  <c r="BD107" i="3"/>
  <c r="BC106" i="3"/>
  <c r="BD184" i="3"/>
  <c r="BD182" i="3"/>
  <c r="BD178" i="3"/>
  <c r="BD177" i="3"/>
  <c r="BD183" i="3"/>
  <c r="BD172" i="3"/>
  <c r="BD173" i="3"/>
  <c r="BD171" i="3"/>
  <c r="BD127" i="3"/>
  <c r="BD132" i="3"/>
  <c r="BD134" i="3"/>
  <c r="CN157" i="3"/>
  <c r="CM155" i="3"/>
  <c r="CT156" i="3"/>
  <c r="CM155" i="4"/>
  <c r="CN156" i="4"/>
  <c r="BD74" i="3"/>
  <c r="BD72" i="3"/>
  <c r="BD71" i="3"/>
  <c r="BD73" i="3"/>
  <c r="BD69" i="3"/>
  <c r="BD70" i="3"/>
  <c r="BD68" i="3"/>
  <c r="BD101" i="3"/>
  <c r="BD98" i="3"/>
  <c r="BD99" i="3"/>
  <c r="BD100" i="3"/>
  <c r="BD97" i="3"/>
  <c r="BD53" i="3"/>
  <c r="BD43" i="3"/>
  <c r="BD34" i="3"/>
  <c r="BD36" i="3"/>
  <c r="BD35" i="3"/>
  <c r="BD37" i="3"/>
  <c r="BD39" i="3"/>
  <c r="BD38" i="3"/>
  <c r="BD17" i="3"/>
  <c r="BD16" i="3"/>
  <c r="BD33" i="3"/>
  <c r="BD15" i="3"/>
  <c r="BD14" i="3"/>
  <c r="BD13" i="3"/>
  <c r="BD12" i="3"/>
  <c r="BD11" i="3"/>
  <c r="BE6" i="3"/>
  <c r="BE7" i="3" s="1"/>
  <c r="BD22" i="3"/>
  <c r="BD26" i="3"/>
  <c r="BD27" i="3"/>
  <c r="BD28" i="3"/>
  <c r="AQ6" i="4"/>
  <c r="AO3" i="2"/>
  <c r="AO2" i="2"/>
  <c r="AO7" i="2"/>
  <c r="AO4" i="2"/>
  <c r="AO1" i="2"/>
  <c r="AN73" i="2"/>
  <c r="AN78" i="2" s="1"/>
  <c r="AN80" i="2" s="1"/>
  <c r="BA6" i="10"/>
  <c r="AP7" i="6"/>
  <c r="AP1" i="6"/>
  <c r="BD1" i="3"/>
  <c r="E65" i="8"/>
  <c r="BE85" i="3" l="1"/>
  <c r="BE137" i="3"/>
  <c r="BE81" i="3"/>
  <c r="BE80" i="3"/>
  <c r="AO43" i="2"/>
  <c r="AO44" i="2"/>
  <c r="BE90" i="3"/>
  <c r="BE91" i="3"/>
  <c r="BE92" i="3"/>
  <c r="BE87" i="3"/>
  <c r="BE65" i="3"/>
  <c r="BE79" i="3"/>
  <c r="BE63" i="3"/>
  <c r="BE54" i="3"/>
  <c r="BE55" i="3"/>
  <c r="BE57" i="3"/>
  <c r="BE58" i="3"/>
  <c r="BE56" i="3"/>
  <c r="BE47" i="3"/>
  <c r="BE44" i="3"/>
  <c r="BE45" i="3"/>
  <c r="BE46" i="3"/>
  <c r="BE48" i="3"/>
  <c r="BE59" i="3"/>
  <c r="BE49" i="3"/>
  <c r="BE24" i="3"/>
  <c r="BE143" i="3"/>
  <c r="BE139" i="3"/>
  <c r="BE141" i="3"/>
  <c r="BE108" i="3"/>
  <c r="BE107" i="3"/>
  <c r="CU156" i="3"/>
  <c r="BE184" i="3"/>
  <c r="BE182" i="3"/>
  <c r="BE183" i="3"/>
  <c r="BE178" i="3"/>
  <c r="BE177" i="3"/>
  <c r="BE173" i="3"/>
  <c r="BE172" i="3"/>
  <c r="BE171" i="3"/>
  <c r="BE127" i="3"/>
  <c r="BE132" i="3"/>
  <c r="BE134" i="3"/>
  <c r="CO157" i="3"/>
  <c r="CN155" i="3"/>
  <c r="BD106" i="3"/>
  <c r="CO156" i="4"/>
  <c r="CN155" i="4"/>
  <c r="BE74" i="3"/>
  <c r="BE72" i="3"/>
  <c r="BE71" i="3"/>
  <c r="BE73" i="3"/>
  <c r="BE70" i="3"/>
  <c r="BE69" i="3"/>
  <c r="BE68" i="3"/>
  <c r="BE101" i="3"/>
  <c r="BE100" i="3"/>
  <c r="BE98" i="3"/>
  <c r="BE99" i="3"/>
  <c r="BE97" i="3"/>
  <c r="BE53" i="3"/>
  <c r="BE43" i="3"/>
  <c r="BE34" i="3"/>
  <c r="BE36" i="3"/>
  <c r="BE35" i="3"/>
  <c r="BE37" i="3"/>
  <c r="BE39" i="3"/>
  <c r="BE38" i="3"/>
  <c r="BE33" i="3"/>
  <c r="BE17" i="3"/>
  <c r="BE16" i="3"/>
  <c r="BE14" i="3"/>
  <c r="BE13" i="3"/>
  <c r="BE12" i="3"/>
  <c r="BE11" i="3"/>
  <c r="BE15" i="3"/>
  <c r="BF6" i="3"/>
  <c r="BF7" i="3" s="1"/>
  <c r="BE27" i="3"/>
  <c r="BE26" i="3"/>
  <c r="BE22" i="3"/>
  <c r="BE28" i="3"/>
  <c r="AO65" i="2"/>
  <c r="AO59" i="2"/>
  <c r="AO72" i="2"/>
  <c r="AO5" i="2"/>
  <c r="AO22" i="2"/>
  <c r="AO71" i="2"/>
  <c r="AO21" i="2"/>
  <c r="AO60" i="2"/>
  <c r="AO66" i="2"/>
  <c r="AO79" i="2"/>
  <c r="AO77" i="2"/>
  <c r="AO51" i="2"/>
  <c r="AP6" i="2"/>
  <c r="AZ79" i="10"/>
  <c r="BA1" i="10"/>
  <c r="BA7" i="10"/>
  <c r="AQ6" i="6"/>
  <c r="AQ1" i="4"/>
  <c r="AQ7" i="4"/>
  <c r="BE1" i="3"/>
  <c r="E66" i="8"/>
  <c r="BF85" i="3" l="1"/>
  <c r="BF137" i="3"/>
  <c r="BF81" i="3"/>
  <c r="BF80" i="3"/>
  <c r="BF91" i="3"/>
  <c r="BF90" i="3"/>
  <c r="BF87" i="3"/>
  <c r="BF92" i="3"/>
  <c r="BF65" i="3"/>
  <c r="BF79" i="3"/>
  <c r="BF63" i="3"/>
  <c r="BF54" i="3"/>
  <c r="BF55" i="3"/>
  <c r="BF57" i="3"/>
  <c r="BF58" i="3"/>
  <c r="BF59" i="3"/>
  <c r="BF56" i="3"/>
  <c r="BF47" i="3"/>
  <c r="BF44" i="3"/>
  <c r="BF48" i="3"/>
  <c r="BF49" i="3"/>
  <c r="BF45" i="3"/>
  <c r="BF46" i="3"/>
  <c r="BF24" i="3"/>
  <c r="BE106" i="3"/>
  <c r="BF143" i="3"/>
  <c r="BF139" i="3"/>
  <c r="BF141" i="3"/>
  <c r="BF108" i="3"/>
  <c r="BF107" i="3"/>
  <c r="BF184" i="3"/>
  <c r="BF183" i="3"/>
  <c r="BF182" i="3"/>
  <c r="BF178" i="3"/>
  <c r="BF177" i="3"/>
  <c r="BF171" i="3"/>
  <c r="BF173" i="3"/>
  <c r="BF172" i="3"/>
  <c r="BF134" i="3"/>
  <c r="BF127" i="3"/>
  <c r="BF132" i="3"/>
  <c r="CP157" i="3"/>
  <c r="CO155" i="3"/>
  <c r="CV156" i="3"/>
  <c r="CP156" i="4"/>
  <c r="CO155" i="4"/>
  <c r="BF73" i="3"/>
  <c r="BF74" i="3"/>
  <c r="BF72" i="3"/>
  <c r="BF71" i="3"/>
  <c r="BF70" i="3"/>
  <c r="BF69" i="3"/>
  <c r="BF68" i="3"/>
  <c r="BF101" i="3"/>
  <c r="BF100" i="3"/>
  <c r="BF99" i="3"/>
  <c r="BF98" i="3"/>
  <c r="BF97" i="3"/>
  <c r="BF53" i="3"/>
  <c r="BF43" i="3"/>
  <c r="BF34" i="3"/>
  <c r="BF36" i="3"/>
  <c r="BF37" i="3"/>
  <c r="BF35" i="3"/>
  <c r="BF39" i="3"/>
  <c r="BF38" i="3"/>
  <c r="BF33" i="3"/>
  <c r="BF17" i="3"/>
  <c r="BF16" i="3"/>
  <c r="BF15" i="3"/>
  <c r="BF14" i="3"/>
  <c r="BF13" i="3"/>
  <c r="BF12" i="3"/>
  <c r="BF11" i="3"/>
  <c r="BG6" i="3"/>
  <c r="BG7" i="3" s="1"/>
  <c r="BF28" i="3"/>
  <c r="BF26" i="3"/>
  <c r="BF22" i="3"/>
  <c r="BF27" i="3"/>
  <c r="AR6" i="4"/>
  <c r="AO73" i="2"/>
  <c r="AO78" i="2" s="1"/>
  <c r="AO80" i="2" s="1"/>
  <c r="AP7" i="2"/>
  <c r="AP4" i="2"/>
  <c r="AP1" i="2"/>
  <c r="AP3" i="2"/>
  <c r="AP2" i="2"/>
  <c r="BB6" i="10"/>
  <c r="AQ7" i="6"/>
  <c r="AQ1" i="6"/>
  <c r="BF1" i="3"/>
  <c r="E67" i="8"/>
  <c r="BG80" i="3" l="1"/>
  <c r="BG85" i="3"/>
  <c r="BG137" i="3"/>
  <c r="BG81" i="3"/>
  <c r="AP43" i="2"/>
  <c r="AP44" i="2"/>
  <c r="BG92" i="3"/>
  <c r="BG91" i="3"/>
  <c r="BG87" i="3"/>
  <c r="BG90" i="3"/>
  <c r="BG79" i="3"/>
  <c r="BG65" i="3"/>
  <c r="BG63" i="3"/>
  <c r="BG54" i="3"/>
  <c r="BG55" i="3"/>
  <c r="BG57" i="3"/>
  <c r="BG58" i="3"/>
  <c r="BG59" i="3"/>
  <c r="BG56" i="3"/>
  <c r="BG46" i="3"/>
  <c r="BG47" i="3"/>
  <c r="BG45" i="3"/>
  <c r="BG49" i="3"/>
  <c r="BG48" i="3"/>
  <c r="BG44" i="3"/>
  <c r="BG24" i="3"/>
  <c r="BG141" i="3"/>
  <c r="BG139" i="3"/>
  <c r="BG143" i="3"/>
  <c r="BG108" i="3"/>
  <c r="BG107" i="3"/>
  <c r="BG184" i="3"/>
  <c r="BG183" i="3"/>
  <c r="BG182" i="3"/>
  <c r="BG177" i="3"/>
  <c r="BG178" i="3"/>
  <c r="BG173" i="3"/>
  <c r="BG172" i="3"/>
  <c r="BG171" i="3"/>
  <c r="BG132" i="3"/>
  <c r="BG134" i="3"/>
  <c r="BG127" i="3"/>
  <c r="CW156" i="3"/>
  <c r="CQ157" i="3"/>
  <c r="CP155" i="3"/>
  <c r="BF106" i="3"/>
  <c r="CP155" i="4"/>
  <c r="CQ156" i="4"/>
  <c r="BG74" i="3"/>
  <c r="BG71" i="3"/>
  <c r="BG73" i="3"/>
  <c r="BG70" i="3"/>
  <c r="BG72" i="3"/>
  <c r="BG68" i="3"/>
  <c r="BG69" i="3"/>
  <c r="BG101" i="3"/>
  <c r="BG100" i="3"/>
  <c r="BG99" i="3"/>
  <c r="BG98" i="3"/>
  <c r="BG97" i="3"/>
  <c r="BG53" i="3"/>
  <c r="BG43" i="3"/>
  <c r="BG34" i="3"/>
  <c r="BG36" i="3"/>
  <c r="BG37" i="3"/>
  <c r="BG39" i="3"/>
  <c r="BG35" i="3"/>
  <c r="BG38" i="3"/>
  <c r="BG33" i="3"/>
  <c r="BG17" i="3"/>
  <c r="BG16" i="3"/>
  <c r="BG15" i="3"/>
  <c r="BG14" i="3"/>
  <c r="BG13" i="3"/>
  <c r="BG12" i="3"/>
  <c r="BG11" i="3"/>
  <c r="BH6" i="3"/>
  <c r="BH7" i="3" s="1"/>
  <c r="BG22" i="3"/>
  <c r="BG26" i="3"/>
  <c r="BG28" i="3"/>
  <c r="BG27" i="3"/>
  <c r="AP65" i="2"/>
  <c r="AP5" i="2"/>
  <c r="AP72" i="2"/>
  <c r="AP51" i="2"/>
  <c r="AP21" i="2"/>
  <c r="AP66" i="2"/>
  <c r="AP79" i="2"/>
  <c r="AP22" i="2"/>
  <c r="AP71" i="2"/>
  <c r="AP59" i="2"/>
  <c r="AQ6" i="2"/>
  <c r="AP77" i="2"/>
  <c r="AP60" i="2"/>
  <c r="BA79" i="10"/>
  <c r="BB1" i="10"/>
  <c r="BB7" i="10"/>
  <c r="AR6" i="6"/>
  <c r="AR7" i="4"/>
  <c r="AR1" i="4"/>
  <c r="BG1" i="3"/>
  <c r="E68" i="8"/>
  <c r="BH80" i="3" l="1"/>
  <c r="BH137" i="3"/>
  <c r="BH85" i="3"/>
  <c r="BH81" i="3"/>
  <c r="BH92" i="3"/>
  <c r="BH91" i="3"/>
  <c r="BH87" i="3"/>
  <c r="BH90" i="3"/>
  <c r="BH79" i="3"/>
  <c r="BH65" i="3"/>
  <c r="BH63" i="3"/>
  <c r="BH54" i="3"/>
  <c r="BH56" i="3"/>
  <c r="BH55" i="3"/>
  <c r="BH58" i="3"/>
  <c r="BH57" i="3"/>
  <c r="BH44" i="3"/>
  <c r="BH59" i="3"/>
  <c r="BH46" i="3"/>
  <c r="BH48" i="3"/>
  <c r="BH49" i="3"/>
  <c r="BH47" i="3"/>
  <c r="BH45" i="3"/>
  <c r="BH24" i="3"/>
  <c r="BH141" i="3"/>
  <c r="BH143" i="3"/>
  <c r="BH139" i="3"/>
  <c r="BH107" i="3"/>
  <c r="BH108" i="3"/>
  <c r="BH184" i="3"/>
  <c r="BH183" i="3"/>
  <c r="BH182" i="3"/>
  <c r="BH177" i="3"/>
  <c r="BH178" i="3"/>
  <c r="BH173" i="3"/>
  <c r="BH172" i="3"/>
  <c r="BH171" i="3"/>
  <c r="BH134" i="3"/>
  <c r="BH132" i="3"/>
  <c r="BH127" i="3"/>
  <c r="CR157" i="3"/>
  <c r="CQ155" i="3"/>
  <c r="CX156" i="3"/>
  <c r="BG106" i="3"/>
  <c r="CQ155" i="4"/>
  <c r="CR156" i="4"/>
  <c r="BH74" i="3"/>
  <c r="BH73" i="3"/>
  <c r="BH71" i="3"/>
  <c r="BH72" i="3"/>
  <c r="BH70" i="3"/>
  <c r="BH68" i="3"/>
  <c r="BH69" i="3"/>
  <c r="BH101" i="3"/>
  <c r="BH100" i="3"/>
  <c r="BH99" i="3"/>
  <c r="BH98" i="3"/>
  <c r="BH97" i="3"/>
  <c r="BH53" i="3"/>
  <c r="BH43" i="3"/>
  <c r="BH35" i="3"/>
  <c r="BH34" i="3"/>
  <c r="BH36" i="3"/>
  <c r="BH37" i="3"/>
  <c r="BH38" i="3"/>
  <c r="BH39" i="3"/>
  <c r="BH33" i="3"/>
  <c r="BH17" i="3"/>
  <c r="BH16" i="3"/>
  <c r="BH15" i="3"/>
  <c r="BH14" i="3"/>
  <c r="BH13" i="3"/>
  <c r="BH12" i="3"/>
  <c r="BH11" i="3"/>
  <c r="BI6" i="3"/>
  <c r="BI7" i="3" s="1"/>
  <c r="BH28" i="3"/>
  <c r="BH26" i="3"/>
  <c r="BH22" i="3"/>
  <c r="BH27" i="3"/>
  <c r="AS6" i="4"/>
  <c r="AQ3" i="2"/>
  <c r="AQ2" i="2"/>
  <c r="AQ4" i="2"/>
  <c r="AQ7" i="2"/>
  <c r="AQ1" i="2"/>
  <c r="AP73" i="2"/>
  <c r="AP78" i="2" s="1"/>
  <c r="AP80" i="2" s="1"/>
  <c r="BC6" i="10"/>
  <c r="AR7" i="6"/>
  <c r="AR1" i="6"/>
  <c r="BH1" i="3"/>
  <c r="E69" i="8"/>
  <c r="BI137" i="3" l="1"/>
  <c r="BI80" i="3"/>
  <c r="BI85" i="3"/>
  <c r="BI81" i="3"/>
  <c r="AQ43" i="2"/>
  <c r="AQ44" i="2"/>
  <c r="BI92" i="3"/>
  <c r="BI90" i="3"/>
  <c r="BI91" i="3"/>
  <c r="BI87" i="3"/>
  <c r="BI79" i="3"/>
  <c r="BI65" i="3"/>
  <c r="BI63" i="3"/>
  <c r="BI54" i="3"/>
  <c r="BI55" i="3"/>
  <c r="BI56" i="3"/>
  <c r="BI57" i="3"/>
  <c r="BI58" i="3"/>
  <c r="BI44" i="3"/>
  <c r="BI59" i="3"/>
  <c r="BI48" i="3"/>
  <c r="BI46" i="3"/>
  <c r="BI47" i="3"/>
  <c r="BI49" i="3"/>
  <c r="BI45" i="3"/>
  <c r="BI24" i="3"/>
  <c r="BI141" i="3"/>
  <c r="BI143" i="3"/>
  <c r="BI139" i="3"/>
  <c r="BI107" i="3"/>
  <c r="BI108" i="3"/>
  <c r="CY156" i="3"/>
  <c r="BI182" i="3"/>
  <c r="BI184" i="3"/>
  <c r="BI178" i="3"/>
  <c r="BI183" i="3"/>
  <c r="BI177" i="3"/>
  <c r="BI173" i="3"/>
  <c r="BI172" i="3"/>
  <c r="BI171" i="3"/>
  <c r="BI134" i="3"/>
  <c r="BI127" i="3"/>
  <c r="BI132" i="3"/>
  <c r="CS157" i="3"/>
  <c r="CR155" i="3"/>
  <c r="BH106" i="3"/>
  <c r="CS156" i="4"/>
  <c r="CR155" i="4"/>
  <c r="BI74" i="3"/>
  <c r="BI73" i="3"/>
  <c r="BI72" i="3"/>
  <c r="BI71" i="3"/>
  <c r="BI70" i="3"/>
  <c r="BI68" i="3"/>
  <c r="BI69" i="3"/>
  <c r="BI98" i="3"/>
  <c r="BI101" i="3"/>
  <c r="BI99" i="3"/>
  <c r="BI100" i="3"/>
  <c r="BI97" i="3"/>
  <c r="BI53" i="3"/>
  <c r="BI43" i="3"/>
  <c r="BI35" i="3"/>
  <c r="BI34" i="3"/>
  <c r="BI37" i="3"/>
  <c r="BI38" i="3"/>
  <c r="BI36" i="3"/>
  <c r="BI39" i="3"/>
  <c r="BI33" i="3"/>
  <c r="BI16" i="3"/>
  <c r="BI13" i="3"/>
  <c r="BI12" i="3"/>
  <c r="BI11" i="3"/>
  <c r="BI15" i="3"/>
  <c r="BI14" i="3"/>
  <c r="BI17" i="3"/>
  <c r="BJ6" i="3"/>
  <c r="BJ7" i="3" s="1"/>
  <c r="BI26" i="3"/>
  <c r="BI22" i="3"/>
  <c r="BI28" i="3"/>
  <c r="BI27" i="3"/>
  <c r="AQ79" i="2"/>
  <c r="AQ65" i="2"/>
  <c r="AQ59" i="2"/>
  <c r="AQ5" i="2"/>
  <c r="AQ71" i="2"/>
  <c r="AQ60" i="2"/>
  <c r="AQ22" i="2"/>
  <c r="AQ21" i="2"/>
  <c r="AQ72" i="2"/>
  <c r="AQ51" i="2"/>
  <c r="AQ77" i="2"/>
  <c r="AQ66" i="2"/>
  <c r="AR6" i="2"/>
  <c r="BB79" i="10"/>
  <c r="BC1" i="10"/>
  <c r="BC7" i="10"/>
  <c r="AS6" i="6"/>
  <c r="AS1" i="4"/>
  <c r="AS7" i="4"/>
  <c r="BI1" i="3"/>
  <c r="E70" i="8"/>
  <c r="BJ137" i="3" l="1"/>
  <c r="BJ80" i="3"/>
  <c r="BJ81" i="3"/>
  <c r="BJ85" i="3"/>
  <c r="BJ92" i="3"/>
  <c r="BJ90" i="3"/>
  <c r="BJ91" i="3"/>
  <c r="BJ79" i="3"/>
  <c r="BJ87" i="3"/>
  <c r="BJ65" i="3"/>
  <c r="BJ63" i="3"/>
  <c r="BJ55" i="3"/>
  <c r="BJ54" i="3"/>
  <c r="BJ56" i="3"/>
  <c r="BJ57" i="3"/>
  <c r="BJ59" i="3"/>
  <c r="BJ45" i="3"/>
  <c r="BJ48" i="3"/>
  <c r="BJ58" i="3"/>
  <c r="BJ46" i="3"/>
  <c r="BJ44" i="3"/>
  <c r="BJ49" i="3"/>
  <c r="BJ47" i="3"/>
  <c r="BJ24" i="3"/>
  <c r="BI106" i="3"/>
  <c r="BJ143" i="3"/>
  <c r="BJ141" i="3"/>
  <c r="BJ139" i="3"/>
  <c r="BJ107" i="3"/>
  <c r="BJ108" i="3"/>
  <c r="BJ183" i="3"/>
  <c r="BJ184" i="3"/>
  <c r="BJ182" i="3"/>
  <c r="BJ178" i="3"/>
  <c r="BJ177" i="3"/>
  <c r="BJ173" i="3"/>
  <c r="BJ172" i="3"/>
  <c r="BJ171" i="3"/>
  <c r="BJ134" i="3"/>
  <c r="BJ127" i="3"/>
  <c r="BJ132" i="3"/>
  <c r="CT157" i="3"/>
  <c r="CS155" i="3"/>
  <c r="CZ156" i="3"/>
  <c r="CS155" i="4"/>
  <c r="CT156" i="4"/>
  <c r="BJ73" i="3"/>
  <c r="BJ72" i="3"/>
  <c r="BJ74" i="3"/>
  <c r="BJ71" i="3"/>
  <c r="BJ70" i="3"/>
  <c r="BJ69" i="3"/>
  <c r="BJ68" i="3"/>
  <c r="BJ101" i="3"/>
  <c r="BJ98" i="3"/>
  <c r="BJ100" i="3"/>
  <c r="BJ99" i="3"/>
  <c r="BJ97" i="3"/>
  <c r="BJ53" i="3"/>
  <c r="BJ43" i="3"/>
  <c r="BJ35" i="3"/>
  <c r="BJ36" i="3"/>
  <c r="BJ34" i="3"/>
  <c r="BJ38" i="3"/>
  <c r="BJ37" i="3"/>
  <c r="BJ39" i="3"/>
  <c r="BJ33" i="3"/>
  <c r="BJ16" i="3"/>
  <c r="BJ17" i="3"/>
  <c r="BJ14" i="3"/>
  <c r="BJ15" i="3"/>
  <c r="BJ12" i="3"/>
  <c r="BJ11" i="3"/>
  <c r="BJ13" i="3"/>
  <c r="BK6" i="3"/>
  <c r="BK7" i="3" s="1"/>
  <c r="BJ28" i="3"/>
  <c r="BJ22" i="3"/>
  <c r="BJ27" i="3"/>
  <c r="BJ26" i="3"/>
  <c r="AT6" i="4"/>
  <c r="AQ73" i="2"/>
  <c r="AQ78" i="2" s="1"/>
  <c r="AQ80" i="2" s="1"/>
  <c r="AH23" i="10"/>
  <c r="AR1" i="2"/>
  <c r="AE23" i="10"/>
  <c r="W23" i="10"/>
  <c r="BA23" i="10"/>
  <c r="X23" i="10"/>
  <c r="AZ23" i="10"/>
  <c r="AO23" i="10"/>
  <c r="AV23" i="10"/>
  <c r="AP23" i="10"/>
  <c r="V23" i="10"/>
  <c r="AA23" i="10"/>
  <c r="AS23" i="10"/>
  <c r="AU23" i="10"/>
  <c r="AJ23" i="10"/>
  <c r="AL23" i="10"/>
  <c r="AM23" i="10"/>
  <c r="BB23" i="10"/>
  <c r="AR7" i="2"/>
  <c r="AR23" i="10"/>
  <c r="AY23" i="10"/>
  <c r="AT23" i="10"/>
  <c r="AR2" i="2"/>
  <c r="AK23" i="10"/>
  <c r="AF23" i="10"/>
  <c r="AR4" i="2"/>
  <c r="AC23" i="10"/>
  <c r="Y23" i="10"/>
  <c r="AX23" i="10"/>
  <c r="AR3" i="2"/>
  <c r="AI23" i="10"/>
  <c r="Z23" i="10"/>
  <c r="AB23" i="10"/>
  <c r="AG23" i="10"/>
  <c r="AN23" i="10"/>
  <c r="AQ23" i="10"/>
  <c r="AW23" i="10"/>
  <c r="AD23" i="10"/>
  <c r="BC23" i="10"/>
  <c r="BD6" i="10"/>
  <c r="AS1" i="6"/>
  <c r="AS7" i="6"/>
  <c r="BJ1" i="3"/>
  <c r="E71" i="8"/>
  <c r="BK85" i="3" l="1"/>
  <c r="BK137" i="3"/>
  <c r="BK80" i="3"/>
  <c r="BK81" i="3"/>
  <c r="AR44" i="2"/>
  <c r="AR43" i="2"/>
  <c r="BK92" i="3"/>
  <c r="BK90" i="3"/>
  <c r="BK91" i="3"/>
  <c r="BK87" i="3"/>
  <c r="BK65" i="3"/>
  <c r="BK79" i="3"/>
  <c r="BK63" i="3"/>
  <c r="BK55" i="3"/>
  <c r="BK54" i="3"/>
  <c r="BK57" i="3"/>
  <c r="BK56" i="3"/>
  <c r="BK58" i="3"/>
  <c r="BK59" i="3"/>
  <c r="BK45" i="3"/>
  <c r="BK48" i="3"/>
  <c r="BK47" i="3"/>
  <c r="BK49" i="3"/>
  <c r="BK44" i="3"/>
  <c r="BK46" i="3"/>
  <c r="BK24" i="3"/>
  <c r="BJ106" i="3"/>
  <c r="BK143" i="3"/>
  <c r="BK141" i="3"/>
  <c r="BK139" i="3"/>
  <c r="BK108" i="3"/>
  <c r="BK107" i="3"/>
  <c r="DA156" i="3"/>
  <c r="BK184" i="3"/>
  <c r="BK182" i="3"/>
  <c r="BK183" i="3"/>
  <c r="BK178" i="3"/>
  <c r="BK173" i="3"/>
  <c r="BK172" i="3"/>
  <c r="BK177" i="3"/>
  <c r="BK171" i="3"/>
  <c r="BK134" i="3"/>
  <c r="BK127" i="3"/>
  <c r="BK132" i="3"/>
  <c r="CU157" i="3"/>
  <c r="CT155" i="3"/>
  <c r="CU156" i="4"/>
  <c r="CT155" i="4"/>
  <c r="BK74" i="3"/>
  <c r="BK72" i="3"/>
  <c r="BK73" i="3"/>
  <c r="BK71" i="3"/>
  <c r="BK69" i="3"/>
  <c r="BK68" i="3"/>
  <c r="BK70" i="3"/>
  <c r="BK100" i="3"/>
  <c r="BK101" i="3"/>
  <c r="BK99" i="3"/>
  <c r="BK98" i="3"/>
  <c r="BK97" i="3"/>
  <c r="BK53" i="3"/>
  <c r="BK43" i="3"/>
  <c r="BK36" i="3"/>
  <c r="BK35" i="3"/>
  <c r="BK37" i="3"/>
  <c r="BK34" i="3"/>
  <c r="BK38" i="3"/>
  <c r="BK39" i="3"/>
  <c r="BK33" i="3"/>
  <c r="BK17" i="3"/>
  <c r="BK16" i="3"/>
  <c r="BK15" i="3"/>
  <c r="BK14" i="3"/>
  <c r="BK13" i="3"/>
  <c r="BK12" i="3"/>
  <c r="BK11" i="3"/>
  <c r="BL6" i="3"/>
  <c r="BL7" i="3" s="1"/>
  <c r="BK22" i="3"/>
  <c r="BK27" i="3"/>
  <c r="BK26" i="3"/>
  <c r="BK28" i="3"/>
  <c r="AR21" i="2"/>
  <c r="AR51" i="2"/>
  <c r="AR79" i="2"/>
  <c r="AR72" i="2"/>
  <c r="AR22" i="2"/>
  <c r="AR66" i="2"/>
  <c r="AR71" i="2"/>
  <c r="AR59" i="2"/>
  <c r="AR65" i="2"/>
  <c r="AR60" i="2"/>
  <c r="AR77" i="2"/>
  <c r="AR5" i="2"/>
  <c r="R33" i="2"/>
  <c r="K33" i="2" s="1"/>
  <c r="U23" i="10"/>
  <c r="BC79" i="10"/>
  <c r="BD1" i="10"/>
  <c r="BD7" i="10"/>
  <c r="AT6" i="6"/>
  <c r="AT7" i="4"/>
  <c r="AT1" i="4"/>
  <c r="BK1" i="3"/>
  <c r="E72" i="8"/>
  <c r="AT137" i="4" l="1"/>
  <c r="AT85" i="4"/>
  <c r="AT80" i="4"/>
  <c r="AT81" i="4"/>
  <c r="BL85" i="3"/>
  <c r="BL137" i="3"/>
  <c r="BL81" i="3"/>
  <c r="BL80" i="3"/>
  <c r="AT91" i="4"/>
  <c r="AT92" i="4"/>
  <c r="AT90" i="4"/>
  <c r="AT87" i="4"/>
  <c r="AT79" i="4"/>
  <c r="AT63" i="4"/>
  <c r="BL92" i="3"/>
  <c r="BL90" i="3"/>
  <c r="BL91" i="3"/>
  <c r="BL87" i="3"/>
  <c r="BL65" i="3"/>
  <c r="BL79" i="3"/>
  <c r="AT65" i="4"/>
  <c r="AT58" i="4"/>
  <c r="AT59" i="4"/>
  <c r="AT57" i="4"/>
  <c r="AT56" i="4"/>
  <c r="AT55" i="4"/>
  <c r="AT54" i="4"/>
  <c r="AT47" i="4"/>
  <c r="AT48" i="4"/>
  <c r="AT49" i="4"/>
  <c r="AT46" i="4"/>
  <c r="AT45" i="4"/>
  <c r="AT43" i="4"/>
  <c r="AT53" i="4"/>
  <c r="AT44" i="4"/>
  <c r="AT24" i="4"/>
  <c r="BL63" i="3"/>
  <c r="BL55" i="3"/>
  <c r="BL54" i="3"/>
  <c r="BL56" i="3"/>
  <c r="BL57" i="3"/>
  <c r="BL58" i="3"/>
  <c r="BL47" i="3"/>
  <c r="BL45" i="3"/>
  <c r="BL48" i="3"/>
  <c r="BL46" i="3"/>
  <c r="BL59" i="3"/>
  <c r="BL49" i="3"/>
  <c r="BL44" i="3"/>
  <c r="BL24" i="3"/>
  <c r="BL143" i="3"/>
  <c r="BL141" i="3"/>
  <c r="BL139" i="3"/>
  <c r="BL108" i="3"/>
  <c r="BL107" i="3"/>
  <c r="AT143" i="4"/>
  <c r="AT141" i="4"/>
  <c r="AT139" i="4"/>
  <c r="AT107" i="4"/>
  <c r="AT108" i="4"/>
  <c r="CV157" i="3"/>
  <c r="CU155" i="3"/>
  <c r="BL184" i="3"/>
  <c r="BL182" i="3"/>
  <c r="BL183" i="3"/>
  <c r="BL178" i="3"/>
  <c r="BL177" i="3"/>
  <c r="BL173" i="3"/>
  <c r="BL172" i="3"/>
  <c r="BL171" i="3"/>
  <c r="BL134" i="3"/>
  <c r="BL127" i="3"/>
  <c r="BL132" i="3"/>
  <c r="BK106" i="3"/>
  <c r="DB156" i="3"/>
  <c r="AT183" i="4"/>
  <c r="AT184" i="4"/>
  <c r="AT182" i="4"/>
  <c r="AT178" i="4"/>
  <c r="AT177" i="4"/>
  <c r="AT173" i="4"/>
  <c r="AT172" i="4"/>
  <c r="AT171" i="4"/>
  <c r="AT134" i="4"/>
  <c r="AT127" i="4"/>
  <c r="AT132" i="4"/>
  <c r="CU155" i="4"/>
  <c r="CV156" i="4"/>
  <c r="BL74" i="3"/>
  <c r="BL72" i="3"/>
  <c r="BL73" i="3"/>
  <c r="BL71" i="3"/>
  <c r="BL70" i="3"/>
  <c r="BL69" i="3"/>
  <c r="BL68" i="3"/>
  <c r="AT74" i="4"/>
  <c r="AT73" i="4"/>
  <c r="AT72" i="4"/>
  <c r="AT71" i="4"/>
  <c r="AT70" i="4"/>
  <c r="AT69" i="4"/>
  <c r="AT68" i="4"/>
  <c r="AT101" i="4"/>
  <c r="AT99" i="4"/>
  <c r="AT100" i="4"/>
  <c r="AT98" i="4"/>
  <c r="BL101" i="3"/>
  <c r="BL99" i="3"/>
  <c r="BL100" i="3"/>
  <c r="BL98" i="3"/>
  <c r="BL97" i="3"/>
  <c r="AT97" i="4"/>
  <c r="AT39" i="4"/>
  <c r="AT37" i="4"/>
  <c r="AT38" i="4"/>
  <c r="AT34" i="4"/>
  <c r="AT35" i="4"/>
  <c r="AT36" i="4"/>
  <c r="AT33" i="4"/>
  <c r="BL53" i="3"/>
  <c r="BL43" i="3"/>
  <c r="BL34" i="3"/>
  <c r="BL36" i="3"/>
  <c r="BL35" i="3"/>
  <c r="BL37" i="3"/>
  <c r="BL39" i="3"/>
  <c r="BL38" i="3"/>
  <c r="BL33" i="3"/>
  <c r="BL17" i="3"/>
  <c r="BL16" i="3"/>
  <c r="BL15" i="3"/>
  <c r="BL14" i="3"/>
  <c r="BL13" i="3"/>
  <c r="BL12" i="3"/>
  <c r="BL11" i="3"/>
  <c r="BM6" i="3"/>
  <c r="BM7" i="3" s="1"/>
  <c r="BL22" i="3"/>
  <c r="BL27" i="3"/>
  <c r="BL26" i="3"/>
  <c r="BL28" i="3"/>
  <c r="AT28" i="4"/>
  <c r="AT17" i="4"/>
  <c r="AT22" i="4"/>
  <c r="AT14" i="4"/>
  <c r="AT12" i="4"/>
  <c r="AT16" i="4"/>
  <c r="AT15" i="4"/>
  <c r="AT13" i="4"/>
  <c r="AT11" i="4"/>
  <c r="AT27" i="4"/>
  <c r="AT26" i="4"/>
  <c r="AU6" i="4"/>
  <c r="AR73" i="2"/>
  <c r="AR78" i="2" s="1"/>
  <c r="AR80" i="2" s="1"/>
  <c r="BD23" i="10"/>
  <c r="BE6" i="10"/>
  <c r="AT7" i="6"/>
  <c r="AT1" i="6"/>
  <c r="BL1" i="3"/>
  <c r="E73" i="8"/>
  <c r="BM85" i="3" l="1"/>
  <c r="BM137" i="3"/>
  <c r="BM81" i="3"/>
  <c r="BM80" i="3"/>
  <c r="BM90" i="3"/>
  <c r="BM91" i="3"/>
  <c r="BM87" i="3"/>
  <c r="BM92" i="3"/>
  <c r="BM79" i="3"/>
  <c r="BM65" i="3"/>
  <c r="BM63" i="3"/>
  <c r="BM54" i="3"/>
  <c r="BM55" i="3"/>
  <c r="BM57" i="3"/>
  <c r="BM56" i="3"/>
  <c r="BM58" i="3"/>
  <c r="BM59" i="3"/>
  <c r="BM44" i="3"/>
  <c r="BM47" i="3"/>
  <c r="BM45" i="3"/>
  <c r="BM48" i="3"/>
  <c r="BM49" i="3"/>
  <c r="BM46" i="3"/>
  <c r="BM24" i="3"/>
  <c r="BL106" i="3"/>
  <c r="BM143" i="3"/>
  <c r="BM141" i="3"/>
  <c r="BM139" i="3"/>
  <c r="BM108" i="3"/>
  <c r="BM107" i="3"/>
  <c r="DC156" i="3"/>
  <c r="BM184" i="3"/>
  <c r="BM183" i="3"/>
  <c r="BM182" i="3"/>
  <c r="BM177" i="3"/>
  <c r="BM178" i="3"/>
  <c r="BM173" i="3"/>
  <c r="BM171" i="3"/>
  <c r="BM172" i="3"/>
  <c r="BM134" i="3"/>
  <c r="BM127" i="3"/>
  <c r="BM132" i="3"/>
  <c r="CW157" i="3"/>
  <c r="CV155" i="3"/>
  <c r="CW156" i="4"/>
  <c r="CV155" i="4"/>
  <c r="AT106" i="4"/>
  <c r="BM74" i="3"/>
  <c r="BM72" i="3"/>
  <c r="BM73" i="3"/>
  <c r="BM71" i="3"/>
  <c r="BM70" i="3"/>
  <c r="BM69" i="3"/>
  <c r="BM68" i="3"/>
  <c r="BM101" i="3"/>
  <c r="BM100" i="3"/>
  <c r="BM99" i="3"/>
  <c r="BM98" i="3"/>
  <c r="BM97" i="3"/>
  <c r="BM53" i="3"/>
  <c r="BM43" i="3"/>
  <c r="BM34" i="3"/>
  <c r="BM36" i="3"/>
  <c r="BM35" i="3"/>
  <c r="BM39" i="3"/>
  <c r="BM37" i="3"/>
  <c r="BM38" i="3"/>
  <c r="BM33" i="3"/>
  <c r="BM17" i="3"/>
  <c r="BM16" i="3"/>
  <c r="BM14" i="3"/>
  <c r="BM15" i="3"/>
  <c r="BM13" i="3"/>
  <c r="BM12" i="3"/>
  <c r="BM11" i="3"/>
  <c r="BN6" i="3"/>
  <c r="BN7" i="3" s="1"/>
  <c r="BM26" i="3"/>
  <c r="BM22" i="3"/>
  <c r="BM27" i="3"/>
  <c r="BM28" i="3"/>
  <c r="BD79" i="10"/>
  <c r="BE1" i="10"/>
  <c r="BE7" i="10"/>
  <c r="AU6" i="6"/>
  <c r="AU1" i="4"/>
  <c r="AU7" i="4"/>
  <c r="BM1" i="3"/>
  <c r="E74" i="8"/>
  <c r="AU137" i="4" l="1"/>
  <c r="AU85" i="4"/>
  <c r="AU80" i="4"/>
  <c r="AU81" i="4"/>
  <c r="BM106" i="3"/>
  <c r="BN85" i="3"/>
  <c r="BN137" i="3"/>
  <c r="BN81" i="3"/>
  <c r="BN80" i="3"/>
  <c r="AU92" i="4"/>
  <c r="AU91" i="4"/>
  <c r="AU90" i="4"/>
  <c r="AU87" i="4"/>
  <c r="AU63" i="4"/>
  <c r="AU79" i="4"/>
  <c r="BN91" i="3"/>
  <c r="BN92" i="3"/>
  <c r="BN90" i="3"/>
  <c r="BN87" i="3"/>
  <c r="BN65" i="3"/>
  <c r="BN79" i="3"/>
  <c r="AU65" i="4"/>
  <c r="AU58" i="4"/>
  <c r="AU59" i="4"/>
  <c r="AU57" i="4"/>
  <c r="AU55" i="4"/>
  <c r="AU56" i="4"/>
  <c r="AU54" i="4"/>
  <c r="AU48" i="4"/>
  <c r="AU49" i="4"/>
  <c r="AU45" i="4"/>
  <c r="AU47" i="4"/>
  <c r="AU46" i="4"/>
  <c r="AU43" i="4"/>
  <c r="AU53" i="4"/>
  <c r="AU44" i="4"/>
  <c r="AU24" i="4"/>
  <c r="BN63" i="3"/>
  <c r="BN54" i="3"/>
  <c r="BN55" i="3"/>
  <c r="BN57" i="3"/>
  <c r="BN58" i="3"/>
  <c r="BN56" i="3"/>
  <c r="BN59" i="3"/>
  <c r="BN44" i="3"/>
  <c r="BN47" i="3"/>
  <c r="BN48" i="3"/>
  <c r="BN45" i="3"/>
  <c r="BN46" i="3"/>
  <c r="BN49" i="3"/>
  <c r="BN24" i="3"/>
  <c r="AU143" i="4"/>
  <c r="AU139" i="4"/>
  <c r="AU141" i="4"/>
  <c r="AU107" i="4"/>
  <c r="AU108" i="4"/>
  <c r="BN143" i="3"/>
  <c r="BN141" i="3"/>
  <c r="BN139" i="3"/>
  <c r="BN108" i="3"/>
  <c r="BN107" i="3"/>
  <c r="BN184" i="3"/>
  <c r="BN183" i="3"/>
  <c r="BN178" i="3"/>
  <c r="BN182" i="3"/>
  <c r="BN171" i="3"/>
  <c r="BN177" i="3"/>
  <c r="BN172" i="3"/>
  <c r="BN173" i="3"/>
  <c r="BN134" i="3"/>
  <c r="BN127" i="3"/>
  <c r="BN132" i="3"/>
  <c r="CX157" i="3"/>
  <c r="CW155" i="3"/>
  <c r="DD156" i="3"/>
  <c r="AU184" i="4"/>
  <c r="AU178" i="4"/>
  <c r="AU182" i="4"/>
  <c r="AU183" i="4"/>
  <c r="AU173" i="4"/>
  <c r="AU177" i="4"/>
  <c r="AU172" i="4"/>
  <c r="AU171" i="4"/>
  <c r="AU134" i="4"/>
  <c r="AU132" i="4"/>
  <c r="AU127" i="4"/>
  <c r="CX156" i="4"/>
  <c r="CW155" i="4"/>
  <c r="BN73" i="3"/>
  <c r="BN74" i="3"/>
  <c r="BN72" i="3"/>
  <c r="BN71" i="3"/>
  <c r="BN70" i="3"/>
  <c r="BN69" i="3"/>
  <c r="BN68" i="3"/>
  <c r="AU74" i="4"/>
  <c r="AU73" i="4"/>
  <c r="AU72" i="4"/>
  <c r="AU71" i="4"/>
  <c r="AU70" i="4"/>
  <c r="AU69" i="4"/>
  <c r="AU68" i="4"/>
  <c r="AU101" i="4"/>
  <c r="AU99" i="4"/>
  <c r="AU98" i="4"/>
  <c r="AU100" i="4"/>
  <c r="BN101" i="3"/>
  <c r="BN100" i="3"/>
  <c r="BN99" i="3"/>
  <c r="BN98" i="3"/>
  <c r="BN97" i="3"/>
  <c r="AU97" i="4"/>
  <c r="AU38" i="4"/>
  <c r="AU39" i="4"/>
  <c r="AU37" i="4"/>
  <c r="AU34" i="4"/>
  <c r="AU36" i="4"/>
  <c r="AU33" i="4"/>
  <c r="AU35" i="4"/>
  <c r="BN53" i="3"/>
  <c r="BN43" i="3"/>
  <c r="BN34" i="3"/>
  <c r="BN36" i="3"/>
  <c r="BN37" i="3"/>
  <c r="BN38" i="3"/>
  <c r="BN35" i="3"/>
  <c r="BN39" i="3"/>
  <c r="BN33" i="3"/>
  <c r="BN17" i="3"/>
  <c r="BN15" i="3"/>
  <c r="BN14" i="3"/>
  <c r="BN16" i="3"/>
  <c r="BN13" i="3"/>
  <c r="BN12" i="3"/>
  <c r="BN11" i="3"/>
  <c r="BO6" i="3"/>
  <c r="BN28" i="3"/>
  <c r="BN26" i="3"/>
  <c r="BN22" i="3"/>
  <c r="BN27" i="3"/>
  <c r="AU27" i="4"/>
  <c r="AU22" i="4"/>
  <c r="AU14" i="4"/>
  <c r="AU17" i="4"/>
  <c r="AU16" i="4"/>
  <c r="AU15" i="4"/>
  <c r="AU13" i="4"/>
  <c r="AU11" i="4"/>
  <c r="AU12" i="4"/>
  <c r="AU26" i="4"/>
  <c r="AU28" i="4"/>
  <c r="AV6" i="4"/>
  <c r="BE23" i="10"/>
  <c r="BF6" i="10"/>
  <c r="AU1" i="6"/>
  <c r="AU7" i="6"/>
  <c r="BN1" i="3"/>
  <c r="E75" i="8"/>
  <c r="DE156" i="3" l="1"/>
  <c r="CY157" i="3"/>
  <c r="CX155" i="3"/>
  <c r="BN106" i="3"/>
  <c r="CY156" i="4"/>
  <c r="CX155" i="4"/>
  <c r="AU106" i="4"/>
  <c r="BE79" i="10"/>
  <c r="BF7" i="10"/>
  <c r="BF1" i="10"/>
  <c r="AV6" i="6"/>
  <c r="AV7" i="4"/>
  <c r="AV1" i="4"/>
  <c r="BO7" i="3"/>
  <c r="BO1" i="3"/>
  <c r="E76" i="8"/>
  <c r="AV137" i="4" l="1"/>
  <c r="AV85" i="4"/>
  <c r="AV80" i="4"/>
  <c r="AV81" i="4"/>
  <c r="BO80" i="3"/>
  <c r="BO85" i="3"/>
  <c r="BO137" i="3"/>
  <c r="BO81" i="3"/>
  <c r="AV92" i="4"/>
  <c r="AV91" i="4"/>
  <c r="AV87" i="4"/>
  <c r="AV90" i="4"/>
  <c r="AV79" i="4"/>
  <c r="AV63" i="4"/>
  <c r="BO92" i="3"/>
  <c r="BO91" i="3"/>
  <c r="BO87" i="3"/>
  <c r="BO90" i="3"/>
  <c r="BO79" i="3"/>
  <c r="BO65" i="3"/>
  <c r="AV65" i="4"/>
  <c r="AV59" i="4"/>
  <c r="AV58" i="4"/>
  <c r="AV55" i="4"/>
  <c r="AV56" i="4"/>
  <c r="AV49" i="4"/>
  <c r="AV54" i="4"/>
  <c r="AV57" i="4"/>
  <c r="AV46" i="4"/>
  <c r="AV48" i="4"/>
  <c r="AV45" i="4"/>
  <c r="AV43" i="4"/>
  <c r="AV53" i="4"/>
  <c r="AV44" i="4"/>
  <c r="AV47" i="4"/>
  <c r="AV24" i="4"/>
  <c r="BO63" i="3"/>
  <c r="BO54" i="3"/>
  <c r="BO55" i="3"/>
  <c r="BO57" i="3"/>
  <c r="BO58" i="3"/>
  <c r="BO56" i="3"/>
  <c r="BO59" i="3"/>
  <c r="BO46" i="3"/>
  <c r="BO44" i="3"/>
  <c r="BO47" i="3"/>
  <c r="BO45" i="3"/>
  <c r="BO48" i="3"/>
  <c r="BO49" i="3"/>
  <c r="BO24" i="3"/>
  <c r="BO141" i="3"/>
  <c r="BO139" i="3"/>
  <c r="BO143" i="3"/>
  <c r="BO108" i="3"/>
  <c r="BO107" i="3"/>
  <c r="AV141" i="4"/>
  <c r="AV143" i="4"/>
  <c r="AV139" i="4"/>
  <c r="AV107" i="4"/>
  <c r="AV108" i="4"/>
  <c r="CZ157" i="3"/>
  <c r="CY155" i="3"/>
  <c r="BO184" i="3"/>
  <c r="BO183" i="3"/>
  <c r="BO177" i="3"/>
  <c r="BO178" i="3"/>
  <c r="BO182" i="3"/>
  <c r="BO171" i="3"/>
  <c r="BO172" i="3"/>
  <c r="BO173" i="3"/>
  <c r="BO134" i="3"/>
  <c r="BO132" i="3"/>
  <c r="BO127" i="3"/>
  <c r="DF156" i="3"/>
  <c r="AV184" i="4"/>
  <c r="AV182" i="4"/>
  <c r="AV183" i="4"/>
  <c r="AV178" i="4"/>
  <c r="AV173" i="4"/>
  <c r="AV177" i="4"/>
  <c r="AV172" i="4"/>
  <c r="AV171" i="4"/>
  <c r="AV134" i="4"/>
  <c r="AV132" i="4"/>
  <c r="AV127" i="4"/>
  <c r="CZ156" i="4"/>
  <c r="CY155" i="4"/>
  <c r="BO74" i="3"/>
  <c r="BO73" i="3"/>
  <c r="BO71" i="3"/>
  <c r="BO72" i="3"/>
  <c r="BO70" i="3"/>
  <c r="BO69" i="3"/>
  <c r="BO68" i="3"/>
  <c r="AV73" i="4"/>
  <c r="AV74" i="4"/>
  <c r="AV72" i="4"/>
  <c r="AV71" i="4"/>
  <c r="AV70" i="4"/>
  <c r="AV69" i="4"/>
  <c r="AV68" i="4"/>
  <c r="AV101" i="4"/>
  <c r="AV99" i="4"/>
  <c r="AV100" i="4"/>
  <c r="AV98" i="4"/>
  <c r="BO101" i="3"/>
  <c r="BO100" i="3"/>
  <c r="BO99" i="3"/>
  <c r="BO98" i="3"/>
  <c r="BO97" i="3"/>
  <c r="AV97" i="4"/>
  <c r="AV38" i="4"/>
  <c r="AV37" i="4"/>
  <c r="AV34" i="4"/>
  <c r="AV36" i="4"/>
  <c r="AV39" i="4"/>
  <c r="AV35" i="4"/>
  <c r="AV33" i="4"/>
  <c r="BO53" i="3"/>
  <c r="BO43" i="3"/>
  <c r="BO34" i="3"/>
  <c r="BO35" i="3"/>
  <c r="BO37" i="3"/>
  <c r="BO39" i="3"/>
  <c r="BO38" i="3"/>
  <c r="BO36" i="3"/>
  <c r="BO33" i="3"/>
  <c r="BO17" i="3"/>
  <c r="BO16" i="3"/>
  <c r="BO15" i="3"/>
  <c r="BO14" i="3"/>
  <c r="BO13" i="3"/>
  <c r="BO12" i="3"/>
  <c r="BO11" i="3"/>
  <c r="BP6" i="3"/>
  <c r="BO22" i="3"/>
  <c r="BO26" i="3"/>
  <c r="BO28" i="3"/>
  <c r="BO27" i="3"/>
  <c r="AV26" i="4"/>
  <c r="AV22" i="4"/>
  <c r="AV17" i="4"/>
  <c r="AV14" i="4"/>
  <c r="AV16" i="4"/>
  <c r="AV15" i="4"/>
  <c r="AV13" i="4"/>
  <c r="AV11" i="4"/>
  <c r="AV12" i="4"/>
  <c r="AV27" i="4"/>
  <c r="AV28" i="4"/>
  <c r="AW6" i="4"/>
  <c r="BF23" i="10"/>
  <c r="BG6" i="10"/>
  <c r="AV1" i="6"/>
  <c r="AV7" i="6"/>
  <c r="E77" i="8"/>
  <c r="AV106" i="4" l="1"/>
  <c r="BO106" i="3"/>
  <c r="DG156" i="3"/>
  <c r="DA157" i="3"/>
  <c r="CZ155" i="3"/>
  <c r="DA156" i="4"/>
  <c r="CZ155" i="4"/>
  <c r="BF79" i="10"/>
  <c r="BG7" i="10"/>
  <c r="BG1" i="10"/>
  <c r="AW6" i="6"/>
  <c r="AW7" i="4"/>
  <c r="AW1" i="4"/>
  <c r="BP7" i="3"/>
  <c r="BP1" i="3"/>
  <c r="E78" i="8"/>
  <c r="AW137" i="4" l="1"/>
  <c r="AW80" i="4"/>
  <c r="AW81" i="4"/>
  <c r="AW85" i="4"/>
  <c r="BP80" i="3"/>
  <c r="BP137" i="3"/>
  <c r="BP81" i="3"/>
  <c r="BP85" i="3"/>
  <c r="AW92" i="4"/>
  <c r="AW91" i="4"/>
  <c r="AW90" i="4"/>
  <c r="AW87" i="4"/>
  <c r="AW79" i="4"/>
  <c r="AW63" i="4"/>
  <c r="BP92" i="3"/>
  <c r="BP91" i="3"/>
  <c r="BP87" i="3"/>
  <c r="BP90" i="3"/>
  <c r="BP79" i="3"/>
  <c r="BP65" i="3"/>
  <c r="AW65" i="4"/>
  <c r="AW59" i="4"/>
  <c r="AW58" i="4"/>
  <c r="AW57" i="4"/>
  <c r="AW56" i="4"/>
  <c r="AW54" i="4"/>
  <c r="AW55" i="4"/>
  <c r="AW49" i="4"/>
  <c r="AW46" i="4"/>
  <c r="AW47" i="4"/>
  <c r="AW43" i="4"/>
  <c r="AW53" i="4"/>
  <c r="AW44" i="4"/>
  <c r="AW48" i="4"/>
  <c r="AW45" i="4"/>
  <c r="AW24" i="4"/>
  <c r="BP63" i="3"/>
  <c r="BP54" i="3"/>
  <c r="BP55" i="3"/>
  <c r="BP56" i="3"/>
  <c r="BP58" i="3"/>
  <c r="BP57" i="3"/>
  <c r="BP44" i="3"/>
  <c r="BP59" i="3"/>
  <c r="BP46" i="3"/>
  <c r="BP45" i="3"/>
  <c r="BP49" i="3"/>
  <c r="BP48" i="3"/>
  <c r="BP47" i="3"/>
  <c r="BP24" i="3"/>
  <c r="BP141" i="3"/>
  <c r="BP143" i="3"/>
  <c r="BP139" i="3"/>
  <c r="BP108" i="3"/>
  <c r="BP107" i="3"/>
  <c r="AW143" i="4"/>
  <c r="AW141" i="4"/>
  <c r="AW107" i="4"/>
  <c r="AW108" i="4"/>
  <c r="AW139" i="4"/>
  <c r="BP184" i="3"/>
  <c r="BP183" i="3"/>
  <c r="BP182" i="3"/>
  <c r="BP177" i="3"/>
  <c r="BP178" i="3"/>
  <c r="BP173" i="3"/>
  <c r="BP172" i="3"/>
  <c r="BP171" i="3"/>
  <c r="BP134" i="3"/>
  <c r="BP132" i="3"/>
  <c r="BP127" i="3"/>
  <c r="DB157" i="3"/>
  <c r="DA155" i="3"/>
  <c r="DH156" i="3"/>
  <c r="AW184" i="4"/>
  <c r="AW183" i="4"/>
  <c r="AW182" i="4"/>
  <c r="AW178" i="4"/>
  <c r="AW177" i="4"/>
  <c r="AW173" i="4"/>
  <c r="AW172" i="4"/>
  <c r="AW171" i="4"/>
  <c r="AW134" i="4"/>
  <c r="AW132" i="4"/>
  <c r="AW127" i="4"/>
  <c r="DB156" i="4"/>
  <c r="DA155" i="4"/>
  <c r="BP74" i="3"/>
  <c r="BP73" i="3"/>
  <c r="BP72" i="3"/>
  <c r="BP71" i="3"/>
  <c r="BP70" i="3"/>
  <c r="BP69" i="3"/>
  <c r="BP68" i="3"/>
  <c r="AW74" i="4"/>
  <c r="AW73" i="4"/>
  <c r="AW72" i="4"/>
  <c r="AW69" i="4"/>
  <c r="AW70" i="4"/>
  <c r="AW68" i="4"/>
  <c r="AW71" i="4"/>
  <c r="BP101" i="3"/>
  <c r="BP100" i="3"/>
  <c r="BP98" i="3"/>
  <c r="BP99" i="3"/>
  <c r="AW100" i="4"/>
  <c r="AW98" i="4"/>
  <c r="AW99" i="4"/>
  <c r="AW101" i="4"/>
  <c r="BP97" i="3"/>
  <c r="AW97" i="4"/>
  <c r="AW38" i="4"/>
  <c r="AW36" i="4"/>
  <c r="AW39" i="4"/>
  <c r="AW34" i="4"/>
  <c r="AW35" i="4"/>
  <c r="AW33" i="4"/>
  <c r="AW37" i="4"/>
  <c r="BP53" i="3"/>
  <c r="BP43" i="3"/>
  <c r="BP35" i="3"/>
  <c r="BP34" i="3"/>
  <c r="BP36" i="3"/>
  <c r="BP39" i="3"/>
  <c r="BP38" i="3"/>
  <c r="BP37" i="3"/>
  <c r="BP33" i="3"/>
  <c r="BP17" i="3"/>
  <c r="BP16" i="3"/>
  <c r="BP15" i="3"/>
  <c r="BP14" i="3"/>
  <c r="BP13" i="3"/>
  <c r="BP12" i="3"/>
  <c r="BP11" i="3"/>
  <c r="BQ6" i="3"/>
  <c r="BP28" i="3"/>
  <c r="BP26" i="3"/>
  <c r="BP22" i="3"/>
  <c r="BP27" i="3"/>
  <c r="AW26" i="4"/>
  <c r="AW27" i="4"/>
  <c r="AW22" i="4"/>
  <c r="AW16" i="4"/>
  <c r="AW15" i="4"/>
  <c r="AW17" i="4"/>
  <c r="AW13" i="4"/>
  <c r="AW11" i="4"/>
  <c r="AW14" i="4"/>
  <c r="AW12" i="4"/>
  <c r="AW28" i="4"/>
  <c r="AX6" i="4"/>
  <c r="BG23" i="10"/>
  <c r="BH6" i="10"/>
  <c r="AW7" i="6"/>
  <c r="AW1" i="6"/>
  <c r="E79" i="8"/>
  <c r="DI156" i="3" l="1"/>
  <c r="DC157" i="3"/>
  <c r="DB155" i="3"/>
  <c r="BP106" i="3"/>
  <c r="DC156" i="4"/>
  <c r="DB155" i="4"/>
  <c r="AW106" i="4"/>
  <c r="BG79" i="10"/>
  <c r="BH7" i="10"/>
  <c r="BH1" i="10"/>
  <c r="AX6" i="6"/>
  <c r="AX1" i="4"/>
  <c r="AX7" i="4"/>
  <c r="BQ7" i="3"/>
  <c r="BQ1" i="3"/>
  <c r="E80" i="8"/>
  <c r="AX85" i="4" l="1"/>
  <c r="AX137" i="4"/>
  <c r="AX80" i="4"/>
  <c r="AX81" i="4"/>
  <c r="BQ137" i="3"/>
  <c r="BQ80" i="3"/>
  <c r="BQ85" i="3"/>
  <c r="BQ81" i="3"/>
  <c r="AX91" i="4"/>
  <c r="AX92" i="4"/>
  <c r="AX90" i="4"/>
  <c r="AX79" i="4"/>
  <c r="AX87" i="4"/>
  <c r="AX63" i="4"/>
  <c r="BQ92" i="3"/>
  <c r="BQ90" i="3"/>
  <c r="BQ91" i="3"/>
  <c r="BQ87" i="3"/>
  <c r="BQ79" i="3"/>
  <c r="BQ65" i="3"/>
  <c r="AX65" i="4"/>
  <c r="AX59" i="4"/>
  <c r="AX56" i="4"/>
  <c r="AX57" i="4"/>
  <c r="AX58" i="4"/>
  <c r="AX54" i="4"/>
  <c r="AX49" i="4"/>
  <c r="AX47" i="4"/>
  <c r="AX48" i="4"/>
  <c r="AX55" i="4"/>
  <c r="AX53" i="4"/>
  <c r="AX44" i="4"/>
  <c r="AX45" i="4"/>
  <c r="AX46" i="4"/>
  <c r="AX43" i="4"/>
  <c r="AX24" i="4"/>
  <c r="BQ63" i="3"/>
  <c r="BQ54" i="3"/>
  <c r="BQ55" i="3"/>
  <c r="BQ56" i="3"/>
  <c r="BQ57" i="3"/>
  <c r="BQ58" i="3"/>
  <c r="BQ44" i="3"/>
  <c r="BQ59" i="3"/>
  <c r="BQ48" i="3"/>
  <c r="BQ46" i="3"/>
  <c r="BQ47" i="3"/>
  <c r="BQ45" i="3"/>
  <c r="BQ49" i="3"/>
  <c r="BQ24" i="3"/>
  <c r="AX143" i="4"/>
  <c r="AX141" i="4"/>
  <c r="AX139" i="4"/>
  <c r="AX107" i="4"/>
  <c r="AX108" i="4"/>
  <c r="BQ141" i="3"/>
  <c r="BQ143" i="3"/>
  <c r="BQ139" i="3"/>
  <c r="BQ107" i="3"/>
  <c r="BQ108" i="3"/>
  <c r="DD157" i="3"/>
  <c r="DC155" i="3"/>
  <c r="BQ183" i="3"/>
  <c r="BQ184" i="3"/>
  <c r="BQ182" i="3"/>
  <c r="BQ178" i="3"/>
  <c r="BQ173" i="3"/>
  <c r="BQ177" i="3"/>
  <c r="BQ172" i="3"/>
  <c r="BQ171" i="3"/>
  <c r="BQ134" i="3"/>
  <c r="BQ127" i="3"/>
  <c r="BQ132" i="3"/>
  <c r="DJ156" i="3"/>
  <c r="AX184" i="4"/>
  <c r="AX183" i="4"/>
  <c r="AX182" i="4"/>
  <c r="AX178" i="4"/>
  <c r="AX177" i="4"/>
  <c r="AX172" i="4"/>
  <c r="AX173" i="4"/>
  <c r="AX171" i="4"/>
  <c r="AX134" i="4"/>
  <c r="AX132" i="4"/>
  <c r="AX127" i="4"/>
  <c r="DC155" i="4"/>
  <c r="DD156" i="4"/>
  <c r="BQ74" i="3"/>
  <c r="BQ73" i="3"/>
  <c r="BQ71" i="3"/>
  <c r="BQ72" i="3"/>
  <c r="BQ70" i="3"/>
  <c r="BQ69" i="3"/>
  <c r="BQ68" i="3"/>
  <c r="AX74" i="4"/>
  <c r="AX73" i="4"/>
  <c r="AX72" i="4"/>
  <c r="AX70" i="4"/>
  <c r="AX68" i="4"/>
  <c r="AX69" i="4"/>
  <c r="AX71" i="4"/>
  <c r="BQ100" i="3"/>
  <c r="BQ98" i="3"/>
  <c r="BQ101" i="3"/>
  <c r="BQ99" i="3"/>
  <c r="AX101" i="4"/>
  <c r="AX100" i="4"/>
  <c r="AX99" i="4"/>
  <c r="AX98" i="4"/>
  <c r="BQ97" i="3"/>
  <c r="AX97" i="4"/>
  <c r="AX39" i="4"/>
  <c r="AX38" i="4"/>
  <c r="AX36" i="4"/>
  <c r="AX37" i="4"/>
  <c r="AX35" i="4"/>
  <c r="AX33" i="4"/>
  <c r="AX34" i="4"/>
  <c r="BQ53" i="3"/>
  <c r="BQ43" i="3"/>
  <c r="BQ35" i="3"/>
  <c r="BQ34" i="3"/>
  <c r="BQ37" i="3"/>
  <c r="BQ36" i="3"/>
  <c r="BQ38" i="3"/>
  <c r="BQ39" i="3"/>
  <c r="BQ33" i="3"/>
  <c r="BQ17" i="3"/>
  <c r="BQ13" i="3"/>
  <c r="BQ12" i="3"/>
  <c r="BQ11" i="3"/>
  <c r="BQ15" i="3"/>
  <c r="BQ14" i="3"/>
  <c r="BQ16" i="3"/>
  <c r="BR6" i="3"/>
  <c r="BQ22" i="3"/>
  <c r="BQ26" i="3"/>
  <c r="BQ27" i="3"/>
  <c r="BQ28" i="3"/>
  <c r="AX22" i="4"/>
  <c r="AX17" i="4"/>
  <c r="AX16" i="4"/>
  <c r="AX15" i="4"/>
  <c r="AX13" i="4"/>
  <c r="AX11" i="4"/>
  <c r="AX12" i="4"/>
  <c r="AX14" i="4"/>
  <c r="AX26" i="4"/>
  <c r="AX27" i="4"/>
  <c r="AX28" i="4"/>
  <c r="AY6" i="4"/>
  <c r="BH23" i="10"/>
  <c r="BI6" i="10"/>
  <c r="AX1" i="6"/>
  <c r="AX7" i="6"/>
  <c r="E81" i="8"/>
  <c r="BQ106" i="3" l="1"/>
  <c r="DK156" i="3"/>
  <c r="DE157" i="3"/>
  <c r="DD155" i="3"/>
  <c r="AX106" i="4"/>
  <c r="DE156" i="4"/>
  <c r="DD155" i="4"/>
  <c r="BH79" i="10"/>
  <c r="BI1" i="10"/>
  <c r="BI7" i="10"/>
  <c r="AY6" i="6"/>
  <c r="AY7" i="4"/>
  <c r="AY1" i="4"/>
  <c r="BR7" i="3"/>
  <c r="BR1" i="3"/>
  <c r="E82" i="8"/>
  <c r="AY85" i="4" l="1"/>
  <c r="AY137" i="4"/>
  <c r="AY80" i="4"/>
  <c r="AY81" i="4"/>
  <c r="BR137" i="3"/>
  <c r="BR80" i="3"/>
  <c r="BR85" i="3"/>
  <c r="BR81" i="3"/>
  <c r="AY92" i="4"/>
  <c r="AY91" i="4"/>
  <c r="AY90" i="4"/>
  <c r="AY87" i="4"/>
  <c r="AY79" i="4"/>
  <c r="AY63" i="4"/>
  <c r="BR92" i="3"/>
  <c r="BR90" i="3"/>
  <c r="BR91" i="3"/>
  <c r="BR87" i="3"/>
  <c r="BR79" i="3"/>
  <c r="BR65" i="3"/>
  <c r="AY65" i="4"/>
  <c r="AY58" i="4"/>
  <c r="AY57" i="4"/>
  <c r="AY59" i="4"/>
  <c r="AY55" i="4"/>
  <c r="AY49" i="4"/>
  <c r="AY56" i="4"/>
  <c r="AY54" i="4"/>
  <c r="AY45" i="4"/>
  <c r="AY46" i="4"/>
  <c r="AY48" i="4"/>
  <c r="AY44" i="4"/>
  <c r="AY43" i="4"/>
  <c r="AY47" i="4"/>
  <c r="AY53" i="4"/>
  <c r="AY24" i="4"/>
  <c r="BR63" i="3"/>
  <c r="BR55" i="3"/>
  <c r="BR54" i="3"/>
  <c r="BR56" i="3"/>
  <c r="BR57" i="3"/>
  <c r="BR58" i="3"/>
  <c r="BR59" i="3"/>
  <c r="BR45" i="3"/>
  <c r="BR48" i="3"/>
  <c r="BR44" i="3"/>
  <c r="BR46" i="3"/>
  <c r="BR47" i="3"/>
  <c r="BR49" i="3"/>
  <c r="BR24" i="3"/>
  <c r="BR141" i="3"/>
  <c r="BR139" i="3"/>
  <c r="BR107" i="3"/>
  <c r="BR108" i="3"/>
  <c r="BR143" i="3"/>
  <c r="AY143" i="4"/>
  <c r="AY107" i="4"/>
  <c r="AY108" i="4"/>
  <c r="AY141" i="4"/>
  <c r="AY139" i="4"/>
  <c r="BR183" i="3"/>
  <c r="BR184" i="3"/>
  <c r="BR178" i="3"/>
  <c r="BR182" i="3"/>
  <c r="BR173" i="3"/>
  <c r="BR177" i="3"/>
  <c r="BR172" i="3"/>
  <c r="BR171" i="3"/>
  <c r="BR134" i="3"/>
  <c r="BR127" i="3"/>
  <c r="BR132" i="3"/>
  <c r="DF157" i="3"/>
  <c r="DE155" i="3"/>
  <c r="DL156" i="3"/>
  <c r="DE155" i="4"/>
  <c r="DF156" i="4"/>
  <c r="AY184" i="4"/>
  <c r="AY183" i="4"/>
  <c r="AY182" i="4"/>
  <c r="AY177" i="4"/>
  <c r="AY178" i="4"/>
  <c r="AY172" i="4"/>
  <c r="AY171" i="4"/>
  <c r="AY173" i="4"/>
  <c r="AY132" i="4"/>
  <c r="AY134" i="4"/>
  <c r="AY127" i="4"/>
  <c r="BR73" i="3"/>
  <c r="BR71" i="3"/>
  <c r="BR72" i="3"/>
  <c r="BR74" i="3"/>
  <c r="BR70" i="3"/>
  <c r="BR69" i="3"/>
  <c r="BR68" i="3"/>
  <c r="AY74" i="4"/>
  <c r="AY73" i="4"/>
  <c r="AY72" i="4"/>
  <c r="AY70" i="4"/>
  <c r="AY71" i="4"/>
  <c r="AY68" i="4"/>
  <c r="AY69" i="4"/>
  <c r="BR101" i="3"/>
  <c r="BR100" i="3"/>
  <c r="BR98" i="3"/>
  <c r="BR99" i="3"/>
  <c r="AY101" i="4"/>
  <c r="AY99" i="4"/>
  <c r="AY98" i="4"/>
  <c r="AY100" i="4"/>
  <c r="BR97" i="3"/>
  <c r="AY97" i="4"/>
  <c r="AY39" i="4"/>
  <c r="AY37" i="4"/>
  <c r="AY35" i="4"/>
  <c r="AY36" i="4"/>
  <c r="AY33" i="4"/>
  <c r="AY34" i="4"/>
  <c r="AY38" i="4"/>
  <c r="BR53" i="3"/>
  <c r="BR43" i="3"/>
  <c r="BR35" i="3"/>
  <c r="BR34" i="3"/>
  <c r="BR38" i="3"/>
  <c r="BR39" i="3"/>
  <c r="BR36" i="3"/>
  <c r="BR37" i="3"/>
  <c r="BR33" i="3"/>
  <c r="BR17" i="3"/>
  <c r="BR16" i="3"/>
  <c r="BR15" i="3"/>
  <c r="BR14" i="3"/>
  <c r="BR12" i="3"/>
  <c r="BR13" i="3"/>
  <c r="BR11" i="3"/>
  <c r="BS6" i="3"/>
  <c r="BR28" i="3"/>
  <c r="BR22" i="3"/>
  <c r="BR27" i="3"/>
  <c r="BR26" i="3"/>
  <c r="AY27" i="4"/>
  <c r="AY17" i="4"/>
  <c r="AY22" i="4"/>
  <c r="AY16" i="4"/>
  <c r="AY15" i="4"/>
  <c r="AY12" i="4"/>
  <c r="AY14" i="4"/>
  <c r="AY13" i="4"/>
  <c r="AY11" i="4"/>
  <c r="AY28" i="4"/>
  <c r="AY26" i="4"/>
  <c r="AZ6" i="4"/>
  <c r="BI23" i="10"/>
  <c r="BJ6" i="10"/>
  <c r="AY1" i="6"/>
  <c r="AY7" i="6"/>
  <c r="E83" i="8"/>
  <c r="AY106" i="4" l="1"/>
  <c r="BR106" i="3"/>
  <c r="DM156" i="3"/>
  <c r="DG157" i="3"/>
  <c r="DF155" i="3"/>
  <c r="DG156" i="4"/>
  <c r="DF155" i="4"/>
  <c r="BI79" i="10"/>
  <c r="BJ1" i="10"/>
  <c r="BJ7" i="10"/>
  <c r="AZ6" i="6"/>
  <c r="AZ1" i="4"/>
  <c r="AZ7" i="4"/>
  <c r="BS7" i="3"/>
  <c r="BS1" i="3"/>
  <c r="E84" i="8"/>
  <c r="AZ85" i="4" l="1"/>
  <c r="AZ137" i="4"/>
  <c r="AZ81" i="4"/>
  <c r="AZ80" i="4"/>
  <c r="BS85" i="3"/>
  <c r="BS137" i="3"/>
  <c r="BS80" i="3"/>
  <c r="BS81" i="3"/>
  <c r="AZ92" i="4"/>
  <c r="AZ91" i="4"/>
  <c r="AZ90" i="4"/>
  <c r="AZ87" i="4"/>
  <c r="AZ79" i="4"/>
  <c r="AZ63" i="4"/>
  <c r="BS92" i="3"/>
  <c r="BS90" i="3"/>
  <c r="BS87" i="3"/>
  <c r="BS91" i="3"/>
  <c r="BS65" i="3"/>
  <c r="BS79" i="3"/>
  <c r="AZ65" i="4"/>
  <c r="AZ59" i="4"/>
  <c r="AZ56" i="4"/>
  <c r="AZ57" i="4"/>
  <c r="AZ55" i="4"/>
  <c r="AZ58" i="4"/>
  <c r="AZ54" i="4"/>
  <c r="AZ49" i="4"/>
  <c r="AZ46" i="4"/>
  <c r="AZ47" i="4"/>
  <c r="AZ48" i="4"/>
  <c r="AZ53" i="4"/>
  <c r="AZ45" i="4"/>
  <c r="AZ43" i="4"/>
  <c r="AZ44" i="4"/>
  <c r="AZ24" i="4"/>
  <c r="BS63" i="3"/>
  <c r="BS55" i="3"/>
  <c r="BS54" i="3"/>
  <c r="BS56" i="3"/>
  <c r="BS57" i="3"/>
  <c r="BS58" i="3"/>
  <c r="BS59" i="3"/>
  <c r="BS45" i="3"/>
  <c r="BS48" i="3"/>
  <c r="BS44" i="3"/>
  <c r="BS46" i="3"/>
  <c r="BS47" i="3"/>
  <c r="BS49" i="3"/>
  <c r="BS24" i="3"/>
  <c r="AZ141" i="4"/>
  <c r="AZ143" i="4"/>
  <c r="AZ108" i="4"/>
  <c r="AZ107" i="4"/>
  <c r="AZ139" i="4"/>
  <c r="BS143" i="3"/>
  <c r="BS139" i="3"/>
  <c r="BS107" i="3"/>
  <c r="BS141" i="3"/>
  <c r="BS108" i="3"/>
  <c r="DH157" i="3"/>
  <c r="DG155" i="3"/>
  <c r="BS184" i="3"/>
  <c r="BS183" i="3"/>
  <c r="BS182" i="3"/>
  <c r="BS178" i="3"/>
  <c r="BS173" i="3"/>
  <c r="BS177" i="3"/>
  <c r="BS172" i="3"/>
  <c r="BS171" i="3"/>
  <c r="BS127" i="3"/>
  <c r="BS132" i="3"/>
  <c r="BS134" i="3"/>
  <c r="DN156" i="3"/>
  <c r="AZ184" i="4"/>
  <c r="AZ183" i="4"/>
  <c r="AZ178" i="4"/>
  <c r="AZ182" i="4"/>
  <c r="AZ172" i="4"/>
  <c r="AZ177" i="4"/>
  <c r="AZ173" i="4"/>
  <c r="AZ171" i="4"/>
  <c r="AZ134" i="4"/>
  <c r="AZ132" i="4"/>
  <c r="AZ127" i="4"/>
  <c r="DH156" i="4"/>
  <c r="DG155" i="4"/>
  <c r="BS74" i="3"/>
  <c r="BS73" i="3"/>
  <c r="BS72" i="3"/>
  <c r="BS71" i="3"/>
  <c r="BS69" i="3"/>
  <c r="BS70" i="3"/>
  <c r="BS68" i="3"/>
  <c r="AZ74" i="4"/>
  <c r="AZ73" i="4"/>
  <c r="AZ72" i="4"/>
  <c r="AZ70" i="4"/>
  <c r="AZ71" i="4"/>
  <c r="AZ69" i="4"/>
  <c r="AZ68" i="4"/>
  <c r="AZ99" i="4"/>
  <c r="AZ101" i="4"/>
  <c r="AZ100" i="4"/>
  <c r="AZ98" i="4"/>
  <c r="BS100" i="3"/>
  <c r="BS101" i="3"/>
  <c r="BS99" i="3"/>
  <c r="BS98" i="3"/>
  <c r="BS97" i="3"/>
  <c r="AZ97" i="4"/>
  <c r="AZ39" i="4"/>
  <c r="AZ37" i="4"/>
  <c r="AZ38" i="4"/>
  <c r="AZ35" i="4"/>
  <c r="AZ36" i="4"/>
  <c r="AZ33" i="4"/>
  <c r="AZ34" i="4"/>
  <c r="BS53" i="3"/>
  <c r="BS43" i="3"/>
  <c r="BS36" i="3"/>
  <c r="BS35" i="3"/>
  <c r="BS37" i="3"/>
  <c r="BS34" i="3"/>
  <c r="BS39" i="3"/>
  <c r="BS38" i="3"/>
  <c r="BS33" i="3"/>
  <c r="BS17" i="3"/>
  <c r="BS16" i="3"/>
  <c r="BS15" i="3"/>
  <c r="BS14" i="3"/>
  <c r="BS11" i="3"/>
  <c r="BS13" i="3"/>
  <c r="BS12" i="3"/>
  <c r="BT6" i="3"/>
  <c r="BS22" i="3"/>
  <c r="BS27" i="3"/>
  <c r="BS26" i="3"/>
  <c r="BS28" i="3"/>
  <c r="AZ17" i="4"/>
  <c r="AZ22" i="4"/>
  <c r="AZ16" i="4"/>
  <c r="AZ15" i="4"/>
  <c r="AZ14" i="4"/>
  <c r="AZ12" i="4"/>
  <c r="AZ13" i="4"/>
  <c r="AZ11" i="4"/>
  <c r="AZ27" i="4"/>
  <c r="AZ26" i="4"/>
  <c r="AZ28" i="4"/>
  <c r="BA6" i="4"/>
  <c r="BJ23" i="10"/>
  <c r="BK6" i="10"/>
  <c r="AZ7" i="6"/>
  <c r="AZ1" i="6"/>
  <c r="E85" i="8"/>
  <c r="DO156" i="3" l="1"/>
  <c r="BS106" i="3"/>
  <c r="DI157" i="3"/>
  <c r="DH155" i="3"/>
  <c r="AZ106" i="4"/>
  <c r="DI156" i="4"/>
  <c r="DH155" i="4"/>
  <c r="BJ79" i="10"/>
  <c r="BK1" i="10"/>
  <c r="BK7" i="10"/>
  <c r="BA6" i="6"/>
  <c r="BA7" i="4"/>
  <c r="BA1" i="4"/>
  <c r="BT7" i="3"/>
  <c r="BT1" i="3"/>
  <c r="E86" i="8"/>
  <c r="BA137" i="4" l="1"/>
  <c r="BA85" i="4"/>
  <c r="BA80" i="4"/>
  <c r="BA81" i="4"/>
  <c r="BT85" i="3"/>
  <c r="BT137" i="3"/>
  <c r="BT80" i="3"/>
  <c r="BT81" i="3"/>
  <c r="BA92" i="4"/>
  <c r="BA91" i="4"/>
  <c r="BA90" i="4"/>
  <c r="BA87" i="4"/>
  <c r="BA79" i="4"/>
  <c r="BA63" i="4"/>
  <c r="BT92" i="3"/>
  <c r="BT90" i="3"/>
  <c r="BT91" i="3"/>
  <c r="BT87" i="3"/>
  <c r="BT65" i="3"/>
  <c r="BT79" i="3"/>
  <c r="BA65" i="4"/>
  <c r="BA58" i="4"/>
  <c r="BA56" i="4"/>
  <c r="BA59" i="4"/>
  <c r="BA54" i="4"/>
  <c r="BA57" i="4"/>
  <c r="BA55" i="4"/>
  <c r="BA46" i="4"/>
  <c r="BA47" i="4"/>
  <c r="BA48" i="4"/>
  <c r="BA49" i="4"/>
  <c r="BA45" i="4"/>
  <c r="BA43" i="4"/>
  <c r="BA53" i="4"/>
  <c r="BA44" i="4"/>
  <c r="BA24" i="4"/>
  <c r="BT63" i="3"/>
  <c r="BT55" i="3"/>
  <c r="BT54" i="3"/>
  <c r="BT56" i="3"/>
  <c r="BT57" i="3"/>
  <c r="BT58" i="3"/>
  <c r="BT47" i="3"/>
  <c r="BT59" i="3"/>
  <c r="BT45" i="3"/>
  <c r="BT48" i="3"/>
  <c r="BT44" i="3"/>
  <c r="BT46" i="3"/>
  <c r="BT49" i="3"/>
  <c r="BT24" i="3"/>
  <c r="BT143" i="3"/>
  <c r="BT139" i="3"/>
  <c r="BT141" i="3"/>
  <c r="BT108" i="3"/>
  <c r="BT107" i="3"/>
  <c r="BA143" i="4"/>
  <c r="BA139" i="4"/>
  <c r="BA141" i="4"/>
  <c r="BA107" i="4"/>
  <c r="BA108" i="4"/>
  <c r="DJ157" i="3"/>
  <c r="DI155" i="3"/>
  <c r="BT184" i="3"/>
  <c r="BT182" i="3"/>
  <c r="BT178" i="3"/>
  <c r="BT183" i="3"/>
  <c r="BT177" i="3"/>
  <c r="BT172" i="3"/>
  <c r="BT173" i="3"/>
  <c r="BT171" i="3"/>
  <c r="BT127" i="3"/>
  <c r="BT132" i="3"/>
  <c r="BT134" i="3"/>
  <c r="DP156" i="3"/>
  <c r="BA183" i="4"/>
  <c r="BA184" i="4"/>
  <c r="BA178" i="4"/>
  <c r="BA177" i="4"/>
  <c r="BA173" i="4"/>
  <c r="BA182" i="4"/>
  <c r="BA172" i="4"/>
  <c r="BA171" i="4"/>
  <c r="BA132" i="4"/>
  <c r="BA134" i="4"/>
  <c r="BA127" i="4"/>
  <c r="DJ156" i="4"/>
  <c r="DI155" i="4"/>
  <c r="BT74" i="3"/>
  <c r="BT72" i="3"/>
  <c r="BT71" i="3"/>
  <c r="BT73" i="3"/>
  <c r="BT69" i="3"/>
  <c r="BT70" i="3"/>
  <c r="BT68" i="3"/>
  <c r="BA74" i="4"/>
  <c r="BA73" i="4"/>
  <c r="BA72" i="4"/>
  <c r="BA70" i="4"/>
  <c r="BA71" i="4"/>
  <c r="BA69" i="4"/>
  <c r="BA68" i="4"/>
  <c r="BT101" i="3"/>
  <c r="BT98" i="3"/>
  <c r="BT100" i="3"/>
  <c r="BT99" i="3"/>
  <c r="BA101" i="4"/>
  <c r="BA100" i="4"/>
  <c r="BA99" i="4"/>
  <c r="BA98" i="4"/>
  <c r="BT97" i="3"/>
  <c r="BA97" i="4"/>
  <c r="BA39" i="4"/>
  <c r="BA37" i="4"/>
  <c r="BA35" i="4"/>
  <c r="BA36" i="4"/>
  <c r="BA33" i="4"/>
  <c r="BA38" i="4"/>
  <c r="BA34" i="4"/>
  <c r="BT53" i="3"/>
  <c r="BT43" i="3"/>
  <c r="BT34" i="3"/>
  <c r="BT36" i="3"/>
  <c r="BT35" i="3"/>
  <c r="BT37" i="3"/>
  <c r="BT39" i="3"/>
  <c r="BT38" i="3"/>
  <c r="BT33" i="3"/>
  <c r="BT17" i="3"/>
  <c r="BT16" i="3"/>
  <c r="BT15" i="3"/>
  <c r="BT14" i="3"/>
  <c r="BT13" i="3"/>
  <c r="BT12" i="3"/>
  <c r="BT11" i="3"/>
  <c r="BU6" i="3"/>
  <c r="BT22" i="3"/>
  <c r="BT28" i="3"/>
  <c r="BT27" i="3"/>
  <c r="BT26" i="3"/>
  <c r="BA17" i="4"/>
  <c r="BA22" i="4"/>
  <c r="BA15" i="4"/>
  <c r="BA16" i="4"/>
  <c r="BA12" i="4"/>
  <c r="BA14" i="4"/>
  <c r="BA13" i="4"/>
  <c r="BA11" i="4"/>
  <c r="BA28" i="4"/>
  <c r="BA26" i="4"/>
  <c r="BA27" i="4"/>
  <c r="BB6" i="4"/>
  <c r="BK23" i="10"/>
  <c r="BL6" i="10"/>
  <c r="BA1" i="6"/>
  <c r="BA7" i="6"/>
  <c r="E87" i="8"/>
  <c r="BT106" i="3" l="1"/>
  <c r="DQ156" i="3"/>
  <c r="DK157" i="3"/>
  <c r="DJ155" i="3"/>
  <c r="DK156" i="4"/>
  <c r="DJ155" i="4"/>
  <c r="BA106" i="4"/>
  <c r="BK79" i="10"/>
  <c r="BL1" i="10"/>
  <c r="BL7" i="10"/>
  <c r="BB6" i="6"/>
  <c r="BB7" i="4"/>
  <c r="BB1" i="4"/>
  <c r="BU7" i="3"/>
  <c r="BU1" i="3"/>
  <c r="E88" i="8"/>
  <c r="BB137" i="4" l="1"/>
  <c r="BB85" i="4"/>
  <c r="BB80" i="4"/>
  <c r="BB81" i="4"/>
  <c r="BU85" i="3"/>
  <c r="BU137" i="3"/>
  <c r="BU80" i="3"/>
  <c r="BU81" i="3"/>
  <c r="BB91" i="4"/>
  <c r="BB92" i="4"/>
  <c r="BB90" i="4"/>
  <c r="BB87" i="4"/>
  <c r="BB63" i="4"/>
  <c r="BB79" i="4"/>
  <c r="BU90" i="3"/>
  <c r="BU92" i="3"/>
  <c r="BU91" i="3"/>
  <c r="BU87" i="3"/>
  <c r="BU79" i="3"/>
  <c r="BU65" i="3"/>
  <c r="BB58" i="4"/>
  <c r="BB59" i="4"/>
  <c r="BB65" i="4"/>
  <c r="BB57" i="4"/>
  <c r="BB56" i="4"/>
  <c r="BB54" i="4"/>
  <c r="BB55" i="4"/>
  <c r="BB47" i="4"/>
  <c r="BB48" i="4"/>
  <c r="BB46" i="4"/>
  <c r="BB45" i="4"/>
  <c r="BB43" i="4"/>
  <c r="BB53" i="4"/>
  <c r="BB49" i="4"/>
  <c r="BB44" i="4"/>
  <c r="BB24" i="4"/>
  <c r="BU63" i="3"/>
  <c r="BU54" i="3"/>
  <c r="BU55" i="3"/>
  <c r="BU57" i="3"/>
  <c r="BU58" i="3"/>
  <c r="BU56" i="3"/>
  <c r="BU47" i="3"/>
  <c r="BU59" i="3"/>
  <c r="BU45" i="3"/>
  <c r="BU48" i="3"/>
  <c r="BU44" i="3"/>
  <c r="BU46" i="3"/>
  <c r="BU49" i="3"/>
  <c r="BU24" i="3"/>
  <c r="BB143" i="4"/>
  <c r="BB141" i="4"/>
  <c r="BB139" i="4"/>
  <c r="BB108" i="4"/>
  <c r="BB107" i="4"/>
  <c r="BU143" i="3"/>
  <c r="BU139" i="3"/>
  <c r="BU141" i="3"/>
  <c r="BU108" i="3"/>
  <c r="BU107" i="3"/>
  <c r="DL157" i="3"/>
  <c r="DK155" i="3"/>
  <c r="DR156" i="3"/>
  <c r="BU184" i="3"/>
  <c r="BU183" i="3"/>
  <c r="BU182" i="3"/>
  <c r="BU177" i="3"/>
  <c r="BU173" i="3"/>
  <c r="BU178" i="3"/>
  <c r="BU172" i="3"/>
  <c r="BU171" i="3"/>
  <c r="BU127" i="3"/>
  <c r="BU132" i="3"/>
  <c r="BU134" i="3"/>
  <c r="DK155" i="4"/>
  <c r="DL156" i="4"/>
  <c r="BB183" i="4"/>
  <c r="BB184" i="4"/>
  <c r="BB182" i="4"/>
  <c r="BB178" i="4"/>
  <c r="BB177" i="4"/>
  <c r="BB173" i="4"/>
  <c r="BB171" i="4"/>
  <c r="BB172" i="4"/>
  <c r="BB134" i="4"/>
  <c r="BB132" i="4"/>
  <c r="BB127" i="4"/>
  <c r="BU74" i="3"/>
  <c r="BU72" i="3"/>
  <c r="BU73" i="3"/>
  <c r="BU70" i="3"/>
  <c r="BU69" i="3"/>
  <c r="BU71" i="3"/>
  <c r="BU68" i="3"/>
  <c r="BB72" i="4"/>
  <c r="BB71" i="4"/>
  <c r="BB70" i="4"/>
  <c r="BB74" i="4"/>
  <c r="BB73" i="4"/>
  <c r="BB69" i="4"/>
  <c r="BB68" i="4"/>
  <c r="BU101" i="3"/>
  <c r="BU100" i="3"/>
  <c r="BU99" i="3"/>
  <c r="BU98" i="3"/>
  <c r="BB101" i="4"/>
  <c r="BB100" i="4"/>
  <c r="BB99" i="4"/>
  <c r="BB98" i="4"/>
  <c r="BU97" i="3"/>
  <c r="BB97" i="4"/>
  <c r="BB39" i="4"/>
  <c r="BB37" i="4"/>
  <c r="BB38" i="4"/>
  <c r="BB34" i="4"/>
  <c r="BB36" i="4"/>
  <c r="BB35" i="4"/>
  <c r="BB33" i="4"/>
  <c r="BU53" i="3"/>
  <c r="BU43" i="3"/>
  <c r="BU34" i="3"/>
  <c r="BU36" i="3"/>
  <c r="BU35" i="3"/>
  <c r="BU39" i="3"/>
  <c r="BU38" i="3"/>
  <c r="BU37" i="3"/>
  <c r="BU33" i="3"/>
  <c r="BU17" i="3"/>
  <c r="BU16" i="3"/>
  <c r="BU15" i="3"/>
  <c r="BU13" i="3"/>
  <c r="BU12" i="3"/>
  <c r="BU11" i="3"/>
  <c r="BU14" i="3"/>
  <c r="BV6" i="3"/>
  <c r="BU26" i="3"/>
  <c r="BU22" i="3"/>
  <c r="BU27" i="3"/>
  <c r="BU28" i="3"/>
  <c r="BB28" i="4"/>
  <c r="BB17" i="4"/>
  <c r="BB22" i="4"/>
  <c r="BB16" i="4"/>
  <c r="BB14" i="4"/>
  <c r="BB12" i="4"/>
  <c r="BB15" i="4"/>
  <c r="BB13" i="4"/>
  <c r="BB11" i="4"/>
  <c r="BB27" i="4"/>
  <c r="BB26" i="4"/>
  <c r="BC6" i="4"/>
  <c r="BL23" i="10"/>
  <c r="BM6" i="10"/>
  <c r="BB1" i="6"/>
  <c r="BB7" i="6"/>
  <c r="E89" i="8"/>
  <c r="BB106" i="4" l="1"/>
  <c r="BU106" i="3"/>
  <c r="DS156" i="3"/>
  <c r="DM157" i="3"/>
  <c r="DL155" i="3"/>
  <c r="DM156" i="4"/>
  <c r="DL155" i="4"/>
  <c r="BL79" i="10"/>
  <c r="BM7" i="10"/>
  <c r="BM1" i="10"/>
  <c r="BC6" i="6"/>
  <c r="BC1" i="4"/>
  <c r="BC7" i="4"/>
  <c r="BV7" i="3"/>
  <c r="BV1" i="3"/>
  <c r="E90" i="8"/>
  <c r="BC137" i="4" l="1"/>
  <c r="BC85" i="4"/>
  <c r="BC80" i="4"/>
  <c r="BC81" i="4"/>
  <c r="BV85" i="3"/>
  <c r="BV80" i="3"/>
  <c r="BV81" i="3"/>
  <c r="BV137" i="3"/>
  <c r="BC90" i="4"/>
  <c r="BC91" i="4"/>
  <c r="BC92" i="4"/>
  <c r="BC87" i="4"/>
  <c r="BC79" i="4"/>
  <c r="BC63" i="4"/>
  <c r="BV92" i="3"/>
  <c r="BV91" i="3"/>
  <c r="BV90" i="3"/>
  <c r="BV87" i="3"/>
  <c r="BV65" i="3"/>
  <c r="BV79" i="3"/>
  <c r="BC65" i="4"/>
  <c r="BC58" i="4"/>
  <c r="BC59" i="4"/>
  <c r="BC55" i="4"/>
  <c r="BC57" i="4"/>
  <c r="BC54" i="4"/>
  <c r="BC48" i="4"/>
  <c r="BC49" i="4"/>
  <c r="BC45" i="4"/>
  <c r="BC47" i="4"/>
  <c r="BC43" i="4"/>
  <c r="BC53" i="4"/>
  <c r="BC56" i="4"/>
  <c r="BC44" i="4"/>
  <c r="BC46" i="4"/>
  <c r="BC24" i="4"/>
  <c r="BV63" i="3"/>
  <c r="BV54" i="3"/>
  <c r="BV55" i="3"/>
  <c r="BV57" i="3"/>
  <c r="BV58" i="3"/>
  <c r="BV59" i="3"/>
  <c r="BV56" i="3"/>
  <c r="BV47" i="3"/>
  <c r="BV48" i="3"/>
  <c r="BV49" i="3"/>
  <c r="BV44" i="3"/>
  <c r="BV45" i="3"/>
  <c r="BV46" i="3"/>
  <c r="BV24" i="3"/>
  <c r="BV143" i="3"/>
  <c r="BV139" i="3"/>
  <c r="BV141" i="3"/>
  <c r="BV108" i="3"/>
  <c r="BV107" i="3"/>
  <c r="BC143" i="4"/>
  <c r="BC139" i="4"/>
  <c r="BC141" i="4"/>
  <c r="BC107" i="4"/>
  <c r="BC108" i="4"/>
  <c r="DN157" i="3"/>
  <c r="DM155" i="3"/>
  <c r="BV184" i="3"/>
  <c r="BV183" i="3"/>
  <c r="BV182" i="3"/>
  <c r="BV177" i="3"/>
  <c r="BV173" i="3"/>
  <c r="BV171" i="3"/>
  <c r="BV178" i="3"/>
  <c r="BV172" i="3"/>
  <c r="BV134" i="3"/>
  <c r="BV127" i="3"/>
  <c r="BV132" i="3"/>
  <c r="DT156" i="3"/>
  <c r="DN156" i="4"/>
  <c r="DM155" i="4"/>
  <c r="BC184" i="4"/>
  <c r="BC178" i="4"/>
  <c r="BC183" i="4"/>
  <c r="BC182" i="4"/>
  <c r="BC177" i="4"/>
  <c r="BC173" i="4"/>
  <c r="BC172" i="4"/>
  <c r="BC171" i="4"/>
  <c r="BC134" i="4"/>
  <c r="BC127" i="4"/>
  <c r="BC132" i="4"/>
  <c r="BV73" i="3"/>
  <c r="BV74" i="3"/>
  <c r="BV72" i="3"/>
  <c r="BV71" i="3"/>
  <c r="BV70" i="3"/>
  <c r="BV69" i="3"/>
  <c r="BV68" i="3"/>
  <c r="BC74" i="4"/>
  <c r="BC72" i="4"/>
  <c r="BC71" i="4"/>
  <c r="BC73" i="4"/>
  <c r="BC70" i="4"/>
  <c r="BC68" i="4"/>
  <c r="BC69" i="4"/>
  <c r="BV101" i="3"/>
  <c r="BV100" i="3"/>
  <c r="BV99" i="3"/>
  <c r="BV98" i="3"/>
  <c r="BC99" i="4"/>
  <c r="BC98" i="4"/>
  <c r="BC101" i="4"/>
  <c r="BC100" i="4"/>
  <c r="BV97" i="3"/>
  <c r="BC97" i="4"/>
  <c r="BC39" i="4"/>
  <c r="BC38" i="4"/>
  <c r="BC34" i="4"/>
  <c r="BC37" i="4"/>
  <c r="BC36" i="4"/>
  <c r="BC35" i="4"/>
  <c r="BC33" i="4"/>
  <c r="BV53" i="3"/>
  <c r="BV43" i="3"/>
  <c r="BV34" i="3"/>
  <c r="BV36" i="3"/>
  <c r="BV37" i="3"/>
  <c r="BV39" i="3"/>
  <c r="BV38" i="3"/>
  <c r="BV35" i="3"/>
  <c r="BV33" i="3"/>
  <c r="BV17" i="3"/>
  <c r="BV15" i="3"/>
  <c r="BV14" i="3"/>
  <c r="BV16" i="3"/>
  <c r="BV13" i="3"/>
  <c r="BV12" i="3"/>
  <c r="BV11" i="3"/>
  <c r="BW6" i="3"/>
  <c r="BV28" i="3"/>
  <c r="BV26" i="3"/>
  <c r="BV22" i="3"/>
  <c r="BV27" i="3"/>
  <c r="BC27" i="4"/>
  <c r="BC22" i="4"/>
  <c r="BC14" i="4"/>
  <c r="BC17" i="4"/>
  <c r="BC15" i="4"/>
  <c r="BC16" i="4"/>
  <c r="BC13" i="4"/>
  <c r="BC11" i="4"/>
  <c r="BC12" i="4"/>
  <c r="BC26" i="4"/>
  <c r="BC28" i="4"/>
  <c r="BD6" i="4"/>
  <c r="BM23" i="10"/>
  <c r="BN6" i="10"/>
  <c r="BC7" i="6"/>
  <c r="BC1" i="6"/>
  <c r="E91" i="8"/>
  <c r="BV106" i="3" l="1"/>
  <c r="BC106" i="4"/>
  <c r="DU156" i="3"/>
  <c r="DO157" i="3"/>
  <c r="DN155" i="3"/>
  <c r="DO156" i="4"/>
  <c r="DN155" i="4"/>
  <c r="BM79" i="10"/>
  <c r="BN7" i="10"/>
  <c r="BN1" i="10"/>
  <c r="BD6" i="6"/>
  <c r="BD1" i="4"/>
  <c r="BD7" i="4"/>
  <c r="BW7" i="3"/>
  <c r="BW1" i="3"/>
  <c r="E92" i="8"/>
  <c r="BD137" i="4" l="1"/>
  <c r="BD85" i="4"/>
  <c r="BD80" i="4"/>
  <c r="BD81" i="4"/>
  <c r="BW80" i="3"/>
  <c r="BW85" i="3"/>
  <c r="BW81" i="3"/>
  <c r="BW137" i="3"/>
  <c r="BD87" i="4"/>
  <c r="BD91" i="4"/>
  <c r="BD92" i="4"/>
  <c r="BD90" i="4"/>
  <c r="BD79" i="4"/>
  <c r="BD63" i="4"/>
  <c r="BW92" i="3"/>
  <c r="BW91" i="3"/>
  <c r="BW90" i="3"/>
  <c r="BW87" i="3"/>
  <c r="BW79" i="3"/>
  <c r="BW65" i="3"/>
  <c r="BD65" i="4"/>
  <c r="BD59" i="4"/>
  <c r="BD58" i="4"/>
  <c r="BD55" i="4"/>
  <c r="BD57" i="4"/>
  <c r="BD56" i="4"/>
  <c r="BD49" i="4"/>
  <c r="BD46" i="4"/>
  <c r="BD54" i="4"/>
  <c r="BD48" i="4"/>
  <c r="BD43" i="4"/>
  <c r="BD45" i="4"/>
  <c r="BD53" i="4"/>
  <c r="BD44" i="4"/>
  <c r="BD47" i="4"/>
  <c r="BD24" i="4"/>
  <c r="BW63" i="3"/>
  <c r="BW54" i="3"/>
  <c r="BW55" i="3"/>
  <c r="BW57" i="3"/>
  <c r="BW58" i="3"/>
  <c r="BW56" i="3"/>
  <c r="BW59" i="3"/>
  <c r="BW44" i="3"/>
  <c r="BW46" i="3"/>
  <c r="BW47" i="3"/>
  <c r="BW45" i="3"/>
  <c r="BW48" i="3"/>
  <c r="BW49" i="3"/>
  <c r="BW24" i="3"/>
  <c r="BD141" i="4"/>
  <c r="BD143" i="4"/>
  <c r="BD139" i="4"/>
  <c r="BD107" i="4"/>
  <c r="BD108" i="4"/>
  <c r="BW141" i="3"/>
  <c r="BW139" i="3"/>
  <c r="BW143" i="3"/>
  <c r="BW108" i="3"/>
  <c r="BW107" i="3"/>
  <c r="DV156" i="3"/>
  <c r="BW184" i="3"/>
  <c r="BW183" i="3"/>
  <c r="BW182" i="3"/>
  <c r="BW177" i="3"/>
  <c r="BW178" i="3"/>
  <c r="BW173" i="3"/>
  <c r="BW172" i="3"/>
  <c r="BW171" i="3"/>
  <c r="BW132" i="3"/>
  <c r="BW134" i="3"/>
  <c r="BW127" i="3"/>
  <c r="DP157" i="3"/>
  <c r="DO155" i="3"/>
  <c r="BD184" i="4"/>
  <c r="BD182" i="4"/>
  <c r="BD183" i="4"/>
  <c r="BD177" i="4"/>
  <c r="BD178" i="4"/>
  <c r="BD173" i="4"/>
  <c r="BD172" i="4"/>
  <c r="BD171" i="4"/>
  <c r="BD134" i="4"/>
  <c r="BD132" i="4"/>
  <c r="BD127" i="4"/>
  <c r="DO155" i="4"/>
  <c r="DP156" i="4"/>
  <c r="BW74" i="3"/>
  <c r="BW71" i="3"/>
  <c r="BW73" i="3"/>
  <c r="BW70" i="3"/>
  <c r="BW72" i="3"/>
  <c r="BW68" i="3"/>
  <c r="BW69" i="3"/>
  <c r="BD73" i="4"/>
  <c r="BD74" i="4"/>
  <c r="BD72" i="4"/>
  <c r="BD71" i="4"/>
  <c r="BD70" i="4"/>
  <c r="BD69" i="4"/>
  <c r="BD68" i="4"/>
  <c r="BW101" i="3"/>
  <c r="BW100" i="3"/>
  <c r="BW99" i="3"/>
  <c r="BW98" i="3"/>
  <c r="BD101" i="4"/>
  <c r="BD99" i="4"/>
  <c r="BD98" i="4"/>
  <c r="BD100" i="4"/>
  <c r="BW97" i="3"/>
  <c r="BD97" i="4"/>
  <c r="BD38" i="4"/>
  <c r="BD37" i="4"/>
  <c r="BD34" i="4"/>
  <c r="BD39" i="4"/>
  <c r="BD36" i="4"/>
  <c r="BD33" i="4"/>
  <c r="BD35" i="4"/>
  <c r="BW53" i="3"/>
  <c r="BW43" i="3"/>
  <c r="BW34" i="3"/>
  <c r="BW35" i="3"/>
  <c r="BW36" i="3"/>
  <c r="BW37" i="3"/>
  <c r="BW39" i="3"/>
  <c r="BW38" i="3"/>
  <c r="BW33" i="3"/>
  <c r="BW17" i="3"/>
  <c r="BW16" i="3"/>
  <c r="BW15" i="3"/>
  <c r="BW14" i="3"/>
  <c r="BW13" i="3"/>
  <c r="BW12" i="3"/>
  <c r="BW11" i="3"/>
  <c r="BX6" i="3"/>
  <c r="BW22" i="3"/>
  <c r="BW27" i="3"/>
  <c r="BW26" i="3"/>
  <c r="BW28" i="3"/>
  <c r="BD26" i="4"/>
  <c r="BD22" i="4"/>
  <c r="BD17" i="4"/>
  <c r="BD14" i="4"/>
  <c r="BD15" i="4"/>
  <c r="BD16" i="4"/>
  <c r="BD13" i="4"/>
  <c r="BD11" i="4"/>
  <c r="BD12" i="4"/>
  <c r="BD28" i="4"/>
  <c r="BD27" i="4"/>
  <c r="BE6" i="4"/>
  <c r="BN23" i="10"/>
  <c r="BO6" i="10"/>
  <c r="BD7" i="6"/>
  <c r="BD1" i="6"/>
  <c r="E93" i="8"/>
  <c r="BW106" i="3" l="1"/>
  <c r="DQ157" i="3"/>
  <c r="DP155" i="3"/>
  <c r="DW156" i="3"/>
  <c r="DQ156" i="4"/>
  <c r="DP155" i="4"/>
  <c r="BD106" i="4"/>
  <c r="BN79" i="10"/>
  <c r="BO7" i="10"/>
  <c r="BO1" i="10"/>
  <c r="BE6" i="6"/>
  <c r="BE7" i="4"/>
  <c r="BE1" i="4"/>
  <c r="BX7" i="3"/>
  <c r="BX1" i="3"/>
  <c r="E94" i="8"/>
  <c r="BE137" i="4" l="1"/>
  <c r="BE85" i="4"/>
  <c r="BE80" i="4"/>
  <c r="BE81" i="4"/>
  <c r="BX80" i="3"/>
  <c r="BX137" i="3"/>
  <c r="BX85" i="3"/>
  <c r="BX81" i="3"/>
  <c r="BE92" i="4"/>
  <c r="BE90" i="4"/>
  <c r="BE91" i="4"/>
  <c r="BE87" i="4"/>
  <c r="BE79" i="4"/>
  <c r="BE63" i="4"/>
  <c r="BX92" i="3"/>
  <c r="BX91" i="3"/>
  <c r="BX90" i="3"/>
  <c r="BX87" i="3"/>
  <c r="BX65" i="3"/>
  <c r="BX79" i="3"/>
  <c r="BE65" i="4"/>
  <c r="BE59" i="4"/>
  <c r="BE58" i="4"/>
  <c r="BE57" i="4"/>
  <c r="BE56" i="4"/>
  <c r="BE54" i="4"/>
  <c r="BE49" i="4"/>
  <c r="BE46" i="4"/>
  <c r="BE47" i="4"/>
  <c r="BE43" i="4"/>
  <c r="BE45" i="4"/>
  <c r="BE53" i="4"/>
  <c r="BE44" i="4"/>
  <c r="BE48" i="4"/>
  <c r="BE55" i="4"/>
  <c r="BE24" i="4"/>
  <c r="BX63" i="3"/>
  <c r="BX54" i="3"/>
  <c r="BX56" i="3"/>
  <c r="BX55" i="3"/>
  <c r="BX58" i="3"/>
  <c r="BX57" i="3"/>
  <c r="BX44" i="3"/>
  <c r="BX59" i="3"/>
  <c r="BX46" i="3"/>
  <c r="BX45" i="3"/>
  <c r="BX47" i="3"/>
  <c r="BX48" i="3"/>
  <c r="BX49" i="3"/>
  <c r="BX24" i="3"/>
  <c r="BX141" i="3"/>
  <c r="BX143" i="3"/>
  <c r="BX139" i="3"/>
  <c r="BX108" i="3"/>
  <c r="BX107" i="3"/>
  <c r="BE143" i="4"/>
  <c r="BE141" i="4"/>
  <c r="BE107" i="4"/>
  <c r="BE139" i="4"/>
  <c r="BE108" i="4"/>
  <c r="DR157" i="3"/>
  <c r="DQ155" i="3"/>
  <c r="DX156" i="3"/>
  <c r="BX184" i="3"/>
  <c r="BX183" i="3"/>
  <c r="BX182" i="3"/>
  <c r="BX177" i="3"/>
  <c r="BX178" i="3"/>
  <c r="BX172" i="3"/>
  <c r="BX171" i="3"/>
  <c r="BX173" i="3"/>
  <c r="BX134" i="3"/>
  <c r="BX132" i="3"/>
  <c r="BX127" i="3"/>
  <c r="BE184" i="4"/>
  <c r="BE183" i="4"/>
  <c r="BE182" i="4"/>
  <c r="BE177" i="4"/>
  <c r="BE178" i="4"/>
  <c r="BE173" i="4"/>
  <c r="BE172" i="4"/>
  <c r="BE171" i="4"/>
  <c r="BE132" i="4"/>
  <c r="BE127" i="4"/>
  <c r="BE134" i="4"/>
  <c r="DQ155" i="4"/>
  <c r="DR156" i="4"/>
  <c r="BX74" i="3"/>
  <c r="BX73" i="3"/>
  <c r="BX72" i="3"/>
  <c r="BX71" i="3"/>
  <c r="BX70" i="3"/>
  <c r="BX69" i="3"/>
  <c r="BX68" i="3"/>
  <c r="BE74" i="4"/>
  <c r="BE72" i="4"/>
  <c r="BE73" i="4"/>
  <c r="BE69" i="4"/>
  <c r="BE71" i="4"/>
  <c r="BE70" i="4"/>
  <c r="BE68" i="4"/>
  <c r="BE100" i="4"/>
  <c r="BE99" i="4"/>
  <c r="BE98" i="4"/>
  <c r="BE101" i="4"/>
  <c r="BX101" i="3"/>
  <c r="BX100" i="3"/>
  <c r="BX99" i="3"/>
  <c r="BX98" i="3"/>
  <c r="BX97" i="3"/>
  <c r="BE97" i="4"/>
  <c r="BE38" i="4"/>
  <c r="BE36" i="4"/>
  <c r="BE39" i="4"/>
  <c r="BE34" i="4"/>
  <c r="BE35" i="4"/>
  <c r="BE33" i="4"/>
  <c r="BE37" i="4"/>
  <c r="BX53" i="3"/>
  <c r="BX43" i="3"/>
  <c r="BX35" i="3"/>
  <c r="BX34" i="3"/>
  <c r="BX36" i="3"/>
  <c r="BX37" i="3"/>
  <c r="BX38" i="3"/>
  <c r="BX39" i="3"/>
  <c r="BX33" i="3"/>
  <c r="BX17" i="3"/>
  <c r="BX16" i="3"/>
  <c r="BX15" i="3"/>
  <c r="BX14" i="3"/>
  <c r="BX13" i="3"/>
  <c r="BX12" i="3"/>
  <c r="BX11" i="3"/>
  <c r="BY6" i="3"/>
  <c r="BX28" i="3"/>
  <c r="BX26" i="3"/>
  <c r="BX22" i="3"/>
  <c r="BX27" i="3"/>
  <c r="BE27" i="4"/>
  <c r="BE26" i="4"/>
  <c r="BE22" i="4"/>
  <c r="BE17" i="4"/>
  <c r="BE15" i="4"/>
  <c r="BE16" i="4"/>
  <c r="BE13" i="4"/>
  <c r="BE11" i="4"/>
  <c r="BE14" i="4"/>
  <c r="BE12" i="4"/>
  <c r="BE28" i="4"/>
  <c r="BF6" i="4"/>
  <c r="BO23" i="10"/>
  <c r="BP6" i="10"/>
  <c r="BE7" i="6"/>
  <c r="BE1" i="6"/>
  <c r="E95" i="8"/>
  <c r="BX106" i="3" l="1"/>
  <c r="DY156" i="3"/>
  <c r="DS157" i="3"/>
  <c r="DR155" i="3"/>
  <c r="DS156" i="4"/>
  <c r="DR155" i="4"/>
  <c r="BE106" i="4"/>
  <c r="BO79" i="10"/>
  <c r="BP7" i="10"/>
  <c r="BP1" i="10"/>
  <c r="BF6" i="6"/>
  <c r="BF7" i="4"/>
  <c r="BF1" i="4"/>
  <c r="BY7" i="3"/>
  <c r="BY1" i="3"/>
  <c r="E96" i="8"/>
  <c r="BF85" i="4" l="1"/>
  <c r="BF137" i="4"/>
  <c r="BF80" i="4"/>
  <c r="BF81" i="4"/>
  <c r="BY137" i="3"/>
  <c r="BY80" i="3"/>
  <c r="BY85" i="3"/>
  <c r="BY81" i="3"/>
  <c r="BF91" i="4"/>
  <c r="BF92" i="4"/>
  <c r="BF90" i="4"/>
  <c r="BF87" i="4"/>
  <c r="BF79" i="4"/>
  <c r="BF63" i="4"/>
  <c r="BY92" i="3"/>
  <c r="BY90" i="3"/>
  <c r="BY91" i="3"/>
  <c r="BY87" i="3"/>
  <c r="BY79" i="3"/>
  <c r="BY65" i="3"/>
  <c r="BF65" i="4"/>
  <c r="BF56" i="4"/>
  <c r="BF58" i="4"/>
  <c r="BF57" i="4"/>
  <c r="BF55" i="4"/>
  <c r="BF54" i="4"/>
  <c r="BF59" i="4"/>
  <c r="BF49" i="4"/>
  <c r="BF47" i="4"/>
  <c r="BF48" i="4"/>
  <c r="BF45" i="4"/>
  <c r="BF53" i="4"/>
  <c r="BF44" i="4"/>
  <c r="BF46" i="4"/>
  <c r="BF43" i="4"/>
  <c r="BF24" i="4"/>
  <c r="BY63" i="3"/>
  <c r="BY54" i="3"/>
  <c r="BY55" i="3"/>
  <c r="BY56" i="3"/>
  <c r="BY57" i="3"/>
  <c r="BY58" i="3"/>
  <c r="BY44" i="3"/>
  <c r="BY59" i="3"/>
  <c r="BY48" i="3"/>
  <c r="BY46" i="3"/>
  <c r="BY47" i="3"/>
  <c r="BY49" i="3"/>
  <c r="BY45" i="3"/>
  <c r="BY24" i="3"/>
  <c r="BF143" i="4"/>
  <c r="BF141" i="4"/>
  <c r="BF139" i="4"/>
  <c r="BF107" i="4"/>
  <c r="BF108" i="4"/>
  <c r="BY141" i="3"/>
  <c r="BY143" i="3"/>
  <c r="BY139" i="3"/>
  <c r="BY108" i="3"/>
  <c r="BY107" i="3"/>
  <c r="DZ156" i="3"/>
  <c r="DT157" i="3"/>
  <c r="DS155" i="3"/>
  <c r="BY184" i="3"/>
  <c r="BY182" i="3"/>
  <c r="BY183" i="3"/>
  <c r="BY178" i="3"/>
  <c r="BY177" i="3"/>
  <c r="BY173" i="3"/>
  <c r="BY172" i="3"/>
  <c r="BY171" i="3"/>
  <c r="BY134" i="3"/>
  <c r="BY127" i="3"/>
  <c r="BY132" i="3"/>
  <c r="BF184" i="4"/>
  <c r="BF183" i="4"/>
  <c r="BF177" i="4"/>
  <c r="BF178" i="4"/>
  <c r="BF182" i="4"/>
  <c r="BF172" i="4"/>
  <c r="BF171" i="4"/>
  <c r="BF173" i="4"/>
  <c r="BF134" i="4"/>
  <c r="BF132" i="4"/>
  <c r="BF127" i="4"/>
  <c r="DS155" i="4"/>
  <c r="DT156" i="4"/>
  <c r="BY74" i="3"/>
  <c r="BY73" i="3"/>
  <c r="BY71" i="3"/>
  <c r="BY72" i="3"/>
  <c r="BY70" i="3"/>
  <c r="BY69" i="3"/>
  <c r="BY68" i="3"/>
  <c r="BF74" i="4"/>
  <c r="BF72" i="4"/>
  <c r="BF73" i="4"/>
  <c r="BF71" i="4"/>
  <c r="BF70" i="4"/>
  <c r="BF68" i="4"/>
  <c r="BF69" i="4"/>
  <c r="BY98" i="3"/>
  <c r="BY101" i="3"/>
  <c r="BY99" i="3"/>
  <c r="BY100" i="3"/>
  <c r="BF101" i="4"/>
  <c r="BF99" i="4"/>
  <c r="BF100" i="4"/>
  <c r="BF98" i="4"/>
  <c r="BY97" i="3"/>
  <c r="BF97" i="4"/>
  <c r="BF39" i="4"/>
  <c r="BF38" i="4"/>
  <c r="BF36" i="4"/>
  <c r="BF37" i="4"/>
  <c r="BF35" i="4"/>
  <c r="BF33" i="4"/>
  <c r="BF34" i="4"/>
  <c r="BY53" i="3"/>
  <c r="BY43" i="3"/>
  <c r="BY35" i="3"/>
  <c r="BY34" i="3"/>
  <c r="BY36" i="3"/>
  <c r="BY37" i="3"/>
  <c r="BY38" i="3"/>
  <c r="BY39" i="3"/>
  <c r="BY33" i="3"/>
  <c r="BY17" i="3"/>
  <c r="BY15" i="3"/>
  <c r="BY13" i="3"/>
  <c r="BY12" i="3"/>
  <c r="BY11" i="3"/>
  <c r="BY14" i="3"/>
  <c r="BY16" i="3"/>
  <c r="BZ6" i="3"/>
  <c r="BY26" i="3"/>
  <c r="BY22" i="3"/>
  <c r="BY27" i="3"/>
  <c r="BY28" i="3"/>
  <c r="BF22" i="4"/>
  <c r="BF17" i="4"/>
  <c r="BF15" i="4"/>
  <c r="BF16" i="4"/>
  <c r="BF13" i="4"/>
  <c r="BF11" i="4"/>
  <c r="BF14" i="4"/>
  <c r="BF12" i="4"/>
  <c r="BF26" i="4"/>
  <c r="BF27" i="4"/>
  <c r="BF28" i="4"/>
  <c r="BG6" i="4"/>
  <c r="BP23" i="10"/>
  <c r="BQ6" i="10"/>
  <c r="BF7" i="6"/>
  <c r="BF1" i="6"/>
  <c r="E97" i="8"/>
  <c r="BY106" i="3" l="1"/>
  <c r="DU157" i="3"/>
  <c r="DT155" i="3"/>
  <c r="EA156" i="3"/>
  <c r="DU156" i="4"/>
  <c r="DT155" i="4"/>
  <c r="BF106" i="4"/>
  <c r="BP79" i="10"/>
  <c r="BQ1" i="10"/>
  <c r="BQ7" i="10"/>
  <c r="BG6" i="6"/>
  <c r="BG1" i="4"/>
  <c r="BG7" i="4"/>
  <c r="BZ7" i="3"/>
  <c r="BZ1" i="3"/>
  <c r="E98" i="8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BG85" i="4" l="1"/>
  <c r="BG137" i="4"/>
  <c r="BG80" i="4"/>
  <c r="BG81" i="4"/>
  <c r="BZ137" i="3"/>
  <c r="BZ80" i="3"/>
  <c r="BZ85" i="3"/>
  <c r="BZ81" i="3"/>
  <c r="BG92" i="4"/>
  <c r="BG91" i="4"/>
  <c r="BG87" i="4"/>
  <c r="BG90" i="4"/>
  <c r="BG79" i="4"/>
  <c r="BG63" i="4"/>
  <c r="BZ92" i="3"/>
  <c r="BZ90" i="3"/>
  <c r="BZ87" i="3"/>
  <c r="BZ91" i="3"/>
  <c r="BZ79" i="3"/>
  <c r="BZ65" i="3"/>
  <c r="BG65" i="4"/>
  <c r="BG58" i="4"/>
  <c r="BG57" i="4"/>
  <c r="BG56" i="4"/>
  <c r="BG55" i="4"/>
  <c r="BG59" i="4"/>
  <c r="BG49" i="4"/>
  <c r="BG45" i="4"/>
  <c r="BG46" i="4"/>
  <c r="BG48" i="4"/>
  <c r="BG44" i="4"/>
  <c r="BG43" i="4"/>
  <c r="BG47" i="4"/>
  <c r="BG54" i="4"/>
  <c r="BG53" i="4"/>
  <c r="BG24" i="4"/>
  <c r="BZ63" i="3"/>
  <c r="BZ55" i="3"/>
  <c r="BZ54" i="3"/>
  <c r="BZ56" i="3"/>
  <c r="BZ57" i="3"/>
  <c r="BZ59" i="3"/>
  <c r="BZ58" i="3"/>
  <c r="BZ45" i="3"/>
  <c r="BZ44" i="3"/>
  <c r="BZ48" i="3"/>
  <c r="BZ46" i="3"/>
  <c r="BZ49" i="3"/>
  <c r="BZ47" i="3"/>
  <c r="BZ24" i="3"/>
  <c r="BZ143" i="3"/>
  <c r="BZ141" i="3"/>
  <c r="BZ139" i="3"/>
  <c r="BZ107" i="3"/>
  <c r="BZ108" i="3"/>
  <c r="BG141" i="4"/>
  <c r="BG143" i="4"/>
  <c r="BG107" i="4"/>
  <c r="BG108" i="4"/>
  <c r="BG139" i="4"/>
  <c r="EB156" i="3"/>
  <c r="DV157" i="3"/>
  <c r="DU155" i="3"/>
  <c r="BZ183" i="3"/>
  <c r="BZ184" i="3"/>
  <c r="BZ182" i="3"/>
  <c r="BZ178" i="3"/>
  <c r="BZ177" i="3"/>
  <c r="BZ173" i="3"/>
  <c r="BZ172" i="3"/>
  <c r="BZ171" i="3"/>
  <c r="BZ134" i="3"/>
  <c r="BZ127" i="3"/>
  <c r="BZ132" i="3"/>
  <c r="BG184" i="4"/>
  <c r="BG183" i="4"/>
  <c r="BG182" i="4"/>
  <c r="BG177" i="4"/>
  <c r="BG178" i="4"/>
  <c r="BG172" i="4"/>
  <c r="BG171" i="4"/>
  <c r="BG173" i="4"/>
  <c r="BG134" i="4"/>
  <c r="BG132" i="4"/>
  <c r="BG127" i="4"/>
  <c r="DU155" i="4"/>
  <c r="DV156" i="4"/>
  <c r="BZ73" i="3"/>
  <c r="BZ71" i="3"/>
  <c r="BZ74" i="3"/>
  <c r="BZ72" i="3"/>
  <c r="BZ70" i="3"/>
  <c r="BZ69" i="3"/>
  <c r="BZ68" i="3"/>
  <c r="BG74" i="4"/>
  <c r="BG72" i="4"/>
  <c r="BG73" i="4"/>
  <c r="BG70" i="4"/>
  <c r="BG71" i="4"/>
  <c r="BG68" i="4"/>
  <c r="BG69" i="4"/>
  <c r="BZ101" i="3"/>
  <c r="BZ98" i="3"/>
  <c r="BZ100" i="3"/>
  <c r="BZ99" i="3"/>
  <c r="BG101" i="4"/>
  <c r="BG99" i="4"/>
  <c r="BG98" i="4"/>
  <c r="BG100" i="4"/>
  <c r="BZ97" i="3"/>
  <c r="BG97" i="4"/>
  <c r="BG37" i="4"/>
  <c r="BG39" i="4"/>
  <c r="BG35" i="4"/>
  <c r="BG33" i="4"/>
  <c r="BG38" i="4"/>
  <c r="BG36" i="4"/>
  <c r="BG34" i="4"/>
  <c r="BZ53" i="3"/>
  <c r="BZ43" i="3"/>
  <c r="BZ35" i="3"/>
  <c r="BZ34" i="3"/>
  <c r="BZ36" i="3"/>
  <c r="BZ37" i="3"/>
  <c r="BZ38" i="3"/>
  <c r="BZ39" i="3"/>
  <c r="BZ33" i="3"/>
  <c r="BZ17" i="3"/>
  <c r="BZ16" i="3"/>
  <c r="BZ14" i="3"/>
  <c r="BZ15" i="3"/>
  <c r="BZ12" i="3"/>
  <c r="BZ13" i="3"/>
  <c r="BZ11" i="3"/>
  <c r="CA6" i="3"/>
  <c r="BZ28" i="3"/>
  <c r="BZ22" i="3"/>
  <c r="BZ26" i="3"/>
  <c r="BZ27" i="3"/>
  <c r="BG22" i="4"/>
  <c r="BG17" i="4"/>
  <c r="BG15" i="4"/>
  <c r="BG16" i="4"/>
  <c r="BG14" i="4"/>
  <c r="BG12" i="4"/>
  <c r="BG11" i="4"/>
  <c r="BG13" i="4"/>
  <c r="BG27" i="4"/>
  <c r="BG28" i="4"/>
  <c r="BG26" i="4"/>
  <c r="BH6" i="4"/>
  <c r="BQ23" i="10"/>
  <c r="BR6" i="10"/>
  <c r="BG7" i="6"/>
  <c r="BG1" i="6"/>
  <c r="E172" i="8"/>
  <c r="BZ106" i="3" l="1"/>
  <c r="DW157" i="3"/>
  <c r="DV155" i="3"/>
  <c r="EC156" i="3"/>
  <c r="DV155" i="4"/>
  <c r="DW156" i="4"/>
  <c r="BG106" i="4"/>
  <c r="BQ79" i="10"/>
  <c r="BR7" i="10"/>
  <c r="BR1" i="10"/>
  <c r="BH6" i="6"/>
  <c r="BH1" i="4"/>
  <c r="BH7" i="4"/>
  <c r="CA7" i="3"/>
  <c r="CA1" i="3"/>
  <c r="E173" i="8"/>
  <c r="BH85" i="4" l="1"/>
  <c r="BH81" i="4"/>
  <c r="BH137" i="4"/>
  <c r="BH80" i="4"/>
  <c r="CA85" i="3"/>
  <c r="CA137" i="3"/>
  <c r="CA80" i="3"/>
  <c r="CA81" i="3"/>
  <c r="BH92" i="4"/>
  <c r="BH91" i="4"/>
  <c r="BH90" i="4"/>
  <c r="BH87" i="4"/>
  <c r="BH79" i="4"/>
  <c r="BH63" i="4"/>
  <c r="CA92" i="3"/>
  <c r="CA90" i="3"/>
  <c r="CA91" i="3"/>
  <c r="CA87" i="3"/>
  <c r="CA65" i="3"/>
  <c r="CA79" i="3"/>
  <c r="BH65" i="4"/>
  <c r="BH59" i="4"/>
  <c r="BH58" i="4"/>
  <c r="BH55" i="4"/>
  <c r="BH57" i="4"/>
  <c r="BH56" i="4"/>
  <c r="BH54" i="4"/>
  <c r="BH46" i="4"/>
  <c r="BH49" i="4"/>
  <c r="BH47" i="4"/>
  <c r="BH48" i="4"/>
  <c r="BH53" i="4"/>
  <c r="BH43" i="4"/>
  <c r="BH45" i="4"/>
  <c r="BH44" i="4"/>
  <c r="BH24" i="4"/>
  <c r="CA63" i="3"/>
  <c r="CA55" i="3"/>
  <c r="CA57" i="3"/>
  <c r="CA54" i="3"/>
  <c r="CA56" i="3"/>
  <c r="CA59" i="3"/>
  <c r="CA45" i="3"/>
  <c r="CA44" i="3"/>
  <c r="CA48" i="3"/>
  <c r="CA58" i="3"/>
  <c r="CA46" i="3"/>
  <c r="CA47" i="3"/>
  <c r="CA49" i="3"/>
  <c r="CA24" i="3"/>
  <c r="CA143" i="3"/>
  <c r="CA141" i="3"/>
  <c r="CA108" i="3"/>
  <c r="CA107" i="3"/>
  <c r="CA139" i="3"/>
  <c r="BH141" i="4"/>
  <c r="BH143" i="4"/>
  <c r="BH108" i="4"/>
  <c r="BH139" i="4"/>
  <c r="BH107" i="4"/>
  <c r="CA184" i="3"/>
  <c r="CA182" i="3"/>
  <c r="CA183" i="3"/>
  <c r="CA178" i="3"/>
  <c r="CA173" i="3"/>
  <c r="CA172" i="3"/>
  <c r="CA177" i="3"/>
  <c r="CA171" i="3"/>
  <c r="CA134" i="3"/>
  <c r="CA127" i="3"/>
  <c r="CA132" i="3"/>
  <c r="ED156" i="3"/>
  <c r="DX157" i="3"/>
  <c r="DW155" i="3"/>
  <c r="BH184" i="4"/>
  <c r="BH183" i="4"/>
  <c r="BH178" i="4"/>
  <c r="BH182" i="4"/>
  <c r="BH177" i="4"/>
  <c r="BH172" i="4"/>
  <c r="BH173" i="4"/>
  <c r="BH171" i="4"/>
  <c r="BH134" i="4"/>
  <c r="BH132" i="4"/>
  <c r="BH127" i="4"/>
  <c r="DW155" i="4"/>
  <c r="DX156" i="4"/>
  <c r="CA74" i="3"/>
  <c r="CA72" i="3"/>
  <c r="CA73" i="3"/>
  <c r="CA71" i="3"/>
  <c r="CA68" i="3"/>
  <c r="CA70" i="3"/>
  <c r="CA69" i="3"/>
  <c r="BH74" i="4"/>
  <c r="BH73" i="4"/>
  <c r="BH72" i="4"/>
  <c r="BH70" i="4"/>
  <c r="BH71" i="4"/>
  <c r="BH69" i="4"/>
  <c r="BH68" i="4"/>
  <c r="CA100" i="3"/>
  <c r="CA101" i="3"/>
  <c r="CA99" i="3"/>
  <c r="CA98" i="3"/>
  <c r="BH99" i="4"/>
  <c r="BH100" i="4"/>
  <c r="BH101" i="4"/>
  <c r="BH98" i="4"/>
  <c r="CA97" i="3"/>
  <c r="BH97" i="4"/>
  <c r="BH37" i="4"/>
  <c r="BH39" i="4"/>
  <c r="BH38" i="4"/>
  <c r="BH35" i="4"/>
  <c r="BH33" i="4"/>
  <c r="BH36" i="4"/>
  <c r="BH34" i="4"/>
  <c r="CA53" i="3"/>
  <c r="CA43" i="3"/>
  <c r="CA36" i="3"/>
  <c r="CA35" i="3"/>
  <c r="CA37" i="3"/>
  <c r="CA34" i="3"/>
  <c r="CA38" i="3"/>
  <c r="CA39" i="3"/>
  <c r="CA33" i="3"/>
  <c r="CA17" i="3"/>
  <c r="CA16" i="3"/>
  <c r="CA15" i="3"/>
  <c r="CA14" i="3"/>
  <c r="CA13" i="3"/>
  <c r="CA12" i="3"/>
  <c r="CA11" i="3"/>
  <c r="CB6" i="3"/>
  <c r="CA22" i="3"/>
  <c r="CA26" i="3"/>
  <c r="CA27" i="3"/>
  <c r="CA28" i="3"/>
  <c r="BH17" i="4"/>
  <c r="BH16" i="4"/>
  <c r="BH15" i="4"/>
  <c r="BH14" i="4"/>
  <c r="BH12" i="4"/>
  <c r="BH22" i="4"/>
  <c r="BH13" i="4"/>
  <c r="BH11" i="4"/>
  <c r="BH27" i="4"/>
  <c r="BH26" i="4"/>
  <c r="BH28" i="4"/>
  <c r="BI6" i="4"/>
  <c r="BR23" i="10"/>
  <c r="BS6" i="10"/>
  <c r="BH7" i="6"/>
  <c r="BH1" i="6"/>
  <c r="E174" i="8"/>
  <c r="CA106" i="3" l="1"/>
  <c r="DY157" i="3"/>
  <c r="DX155" i="3"/>
  <c r="EE156" i="3"/>
  <c r="DY156" i="4"/>
  <c r="DX155" i="4"/>
  <c r="BH106" i="4"/>
  <c r="BR79" i="10"/>
  <c r="BS1" i="10"/>
  <c r="BS7" i="10"/>
  <c r="BI6" i="6"/>
  <c r="BI7" i="4"/>
  <c r="BI1" i="4"/>
  <c r="CB7" i="3"/>
  <c r="CB1" i="3"/>
  <c r="E175" i="8"/>
  <c r="BI85" i="4" l="1"/>
  <c r="BI137" i="4"/>
  <c r="BI80" i="4"/>
  <c r="BI81" i="4"/>
  <c r="CB85" i="3"/>
  <c r="CB137" i="3"/>
  <c r="CB81" i="3"/>
  <c r="CB80" i="3"/>
  <c r="BI92" i="4"/>
  <c r="BI91" i="4"/>
  <c r="BI90" i="4"/>
  <c r="BI87" i="4"/>
  <c r="BI79" i="4"/>
  <c r="BI63" i="4"/>
  <c r="CB92" i="3"/>
  <c r="CB90" i="3"/>
  <c r="CB91" i="3"/>
  <c r="CB87" i="3"/>
  <c r="CB65" i="3"/>
  <c r="CB79" i="3"/>
  <c r="BI65" i="4"/>
  <c r="BI58" i="4"/>
  <c r="BI56" i="4"/>
  <c r="BI59" i="4"/>
  <c r="BI57" i="4"/>
  <c r="BI55" i="4"/>
  <c r="BI54" i="4"/>
  <c r="BI46" i="4"/>
  <c r="BI49" i="4"/>
  <c r="BI47" i="4"/>
  <c r="BI48" i="4"/>
  <c r="BI45" i="4"/>
  <c r="BI43" i="4"/>
  <c r="BI53" i="4"/>
  <c r="BI44" i="4"/>
  <c r="BI24" i="4"/>
  <c r="CB63" i="3"/>
  <c r="CB55" i="3"/>
  <c r="CB54" i="3"/>
  <c r="CB56" i="3"/>
  <c r="CB57" i="3"/>
  <c r="CB47" i="3"/>
  <c r="CB45" i="3"/>
  <c r="CB59" i="3"/>
  <c r="CB44" i="3"/>
  <c r="CB48" i="3"/>
  <c r="CB46" i="3"/>
  <c r="CB58" i="3"/>
  <c r="CB49" i="3"/>
  <c r="CB24" i="3"/>
  <c r="CB143" i="3"/>
  <c r="CB141" i="3"/>
  <c r="CB139" i="3"/>
  <c r="CB108" i="3"/>
  <c r="CB107" i="3"/>
  <c r="BI143" i="4"/>
  <c r="BI141" i="4"/>
  <c r="BI139" i="4"/>
  <c r="BI107" i="4"/>
  <c r="BI108" i="4"/>
  <c r="EF156" i="3"/>
  <c r="CB184" i="3"/>
  <c r="CB182" i="3"/>
  <c r="CB183" i="3"/>
  <c r="CB178" i="3"/>
  <c r="CB177" i="3"/>
  <c r="CB172" i="3"/>
  <c r="CB173" i="3"/>
  <c r="CB171" i="3"/>
  <c r="CB134" i="3"/>
  <c r="CB127" i="3"/>
  <c r="CB132" i="3"/>
  <c r="DZ157" i="3"/>
  <c r="DY155" i="3"/>
  <c r="BI183" i="4"/>
  <c r="BI184" i="4"/>
  <c r="BI178" i="4"/>
  <c r="BI182" i="4"/>
  <c r="BI177" i="4"/>
  <c r="BI173" i="4"/>
  <c r="BI172" i="4"/>
  <c r="BI171" i="4"/>
  <c r="BI134" i="4"/>
  <c r="BI132" i="4"/>
  <c r="BI127" i="4"/>
  <c r="DZ156" i="4"/>
  <c r="DY155" i="4"/>
  <c r="CB73" i="3"/>
  <c r="CB74" i="3"/>
  <c r="CB72" i="3"/>
  <c r="CB71" i="3"/>
  <c r="CB70" i="3"/>
  <c r="CB69" i="3"/>
  <c r="CB68" i="3"/>
  <c r="BI74" i="4"/>
  <c r="BI73" i="4"/>
  <c r="BI72" i="4"/>
  <c r="BI70" i="4"/>
  <c r="BI71" i="4"/>
  <c r="BI69" i="4"/>
  <c r="BI68" i="4"/>
  <c r="BI100" i="4"/>
  <c r="BI101" i="4"/>
  <c r="BI99" i="4"/>
  <c r="BI98" i="4"/>
  <c r="CB101" i="3"/>
  <c r="CB100" i="3"/>
  <c r="CB98" i="3"/>
  <c r="CB99" i="3"/>
  <c r="CB97" i="3"/>
  <c r="BI97" i="4"/>
  <c r="BI37" i="4"/>
  <c r="BI35" i="4"/>
  <c r="BI39" i="4"/>
  <c r="BI33" i="4"/>
  <c r="BI38" i="4"/>
  <c r="BI36" i="4"/>
  <c r="BI34" i="4"/>
  <c r="CB53" i="3"/>
  <c r="CB43" i="3"/>
  <c r="CB34" i="3"/>
  <c r="CB36" i="3"/>
  <c r="CB35" i="3"/>
  <c r="CB37" i="3"/>
  <c r="CB39" i="3"/>
  <c r="CB38" i="3"/>
  <c r="CB17" i="3"/>
  <c r="CB16" i="3"/>
  <c r="CB15" i="3"/>
  <c r="CB14" i="3"/>
  <c r="CB33" i="3"/>
  <c r="CB13" i="3"/>
  <c r="CB12" i="3"/>
  <c r="CB11" i="3"/>
  <c r="CC6" i="3"/>
  <c r="CB22" i="3"/>
  <c r="CB27" i="3"/>
  <c r="CB28" i="3"/>
  <c r="CB26" i="3"/>
  <c r="BI17" i="4"/>
  <c r="BI22" i="4"/>
  <c r="BI15" i="4"/>
  <c r="BI16" i="4"/>
  <c r="BI12" i="4"/>
  <c r="BI11" i="4"/>
  <c r="BI14" i="4"/>
  <c r="BI13" i="4"/>
  <c r="BI28" i="4"/>
  <c r="BI27" i="4"/>
  <c r="BI26" i="4"/>
  <c r="BJ6" i="4"/>
  <c r="BS23" i="10"/>
  <c r="BT6" i="10"/>
  <c r="BI7" i="6"/>
  <c r="BI1" i="6"/>
  <c r="E176" i="8"/>
  <c r="CB106" i="3" l="1"/>
  <c r="EA157" i="3"/>
  <c r="DZ155" i="3"/>
  <c r="EG156" i="3"/>
  <c r="EA156" i="4"/>
  <c r="DZ155" i="4"/>
  <c r="BI106" i="4"/>
  <c r="BS79" i="10"/>
  <c r="BT1" i="10"/>
  <c r="BT7" i="10"/>
  <c r="BJ6" i="6"/>
  <c r="BJ1" i="4"/>
  <c r="BJ7" i="4"/>
  <c r="CC7" i="3"/>
  <c r="CC1" i="3"/>
  <c r="E177" i="8"/>
  <c r="BJ137" i="4" l="1"/>
  <c r="BJ85" i="4"/>
  <c r="BJ80" i="4"/>
  <c r="BJ81" i="4"/>
  <c r="CC85" i="3"/>
  <c r="CC137" i="3"/>
  <c r="CC81" i="3"/>
  <c r="CC80" i="3"/>
  <c r="BJ91" i="4"/>
  <c r="BJ92" i="4"/>
  <c r="BJ90" i="4"/>
  <c r="BJ87" i="4"/>
  <c r="BJ63" i="4"/>
  <c r="BJ79" i="4"/>
  <c r="CC90" i="3"/>
  <c r="CC92" i="3"/>
  <c r="CC91" i="3"/>
  <c r="CC87" i="3"/>
  <c r="CC65" i="3"/>
  <c r="CC79" i="3"/>
  <c r="BJ58" i="4"/>
  <c r="BJ59" i="4"/>
  <c r="BJ57" i="4"/>
  <c r="BJ65" i="4"/>
  <c r="BJ55" i="4"/>
  <c r="BJ54" i="4"/>
  <c r="BJ56" i="4"/>
  <c r="BJ49" i="4"/>
  <c r="BJ47" i="4"/>
  <c r="BJ48" i="4"/>
  <c r="BJ46" i="4"/>
  <c r="BJ43" i="4"/>
  <c r="BJ53" i="4"/>
  <c r="BJ45" i="4"/>
  <c r="BJ44" i="4"/>
  <c r="BJ24" i="4"/>
  <c r="CC63" i="3"/>
  <c r="CC54" i="3"/>
  <c r="CC55" i="3"/>
  <c r="CC57" i="3"/>
  <c r="CC56" i="3"/>
  <c r="CC58" i="3"/>
  <c r="CC47" i="3"/>
  <c r="CC45" i="3"/>
  <c r="CC44" i="3"/>
  <c r="CC48" i="3"/>
  <c r="CC46" i="3"/>
  <c r="CC59" i="3"/>
  <c r="CC49" i="3"/>
  <c r="CC24" i="3"/>
  <c r="CC143" i="3"/>
  <c r="CC141" i="3"/>
  <c r="CC139" i="3"/>
  <c r="CC107" i="3"/>
  <c r="CC108" i="3"/>
  <c r="BJ143" i="4"/>
  <c r="BJ141" i="4"/>
  <c r="BJ139" i="4"/>
  <c r="BJ108" i="4"/>
  <c r="BJ107" i="4"/>
  <c r="CC184" i="3"/>
  <c r="CC183" i="3"/>
  <c r="CC182" i="3"/>
  <c r="CC178" i="3"/>
  <c r="CC177" i="3"/>
  <c r="CC173" i="3"/>
  <c r="CC171" i="3"/>
  <c r="CC172" i="3"/>
  <c r="CC127" i="3"/>
  <c r="CC132" i="3"/>
  <c r="CC134" i="3"/>
  <c r="EH156" i="3"/>
  <c r="EB157" i="3"/>
  <c r="EA155" i="3"/>
  <c r="BJ183" i="4"/>
  <c r="BJ184" i="4"/>
  <c r="BJ182" i="4"/>
  <c r="BJ178" i="4"/>
  <c r="BJ177" i="4"/>
  <c r="BJ173" i="4"/>
  <c r="BJ171" i="4"/>
  <c r="BJ172" i="4"/>
  <c r="BJ127" i="4"/>
  <c r="BJ134" i="4"/>
  <c r="BJ132" i="4"/>
  <c r="EA155" i="4"/>
  <c r="EB156" i="4"/>
  <c r="CC74" i="3"/>
  <c r="CC72" i="3"/>
  <c r="CC73" i="3"/>
  <c r="CC71" i="3"/>
  <c r="CC70" i="3"/>
  <c r="CC69" i="3"/>
  <c r="CC68" i="3"/>
  <c r="BJ73" i="4"/>
  <c r="BJ71" i="4"/>
  <c r="BJ74" i="4"/>
  <c r="BJ70" i="4"/>
  <c r="BJ69" i="4"/>
  <c r="BJ72" i="4"/>
  <c r="BJ68" i="4"/>
  <c r="BJ101" i="4"/>
  <c r="BJ100" i="4"/>
  <c r="BJ98" i="4"/>
  <c r="BJ99" i="4"/>
  <c r="CC101" i="3"/>
  <c r="CC100" i="3"/>
  <c r="CC98" i="3"/>
  <c r="CC99" i="3"/>
  <c r="CC97" i="3"/>
  <c r="BJ97" i="4"/>
  <c r="BJ39" i="4"/>
  <c r="BJ37" i="4"/>
  <c r="BJ38" i="4"/>
  <c r="BJ35" i="4"/>
  <c r="BJ36" i="4"/>
  <c r="BJ34" i="4"/>
  <c r="BJ33" i="4"/>
  <c r="CC53" i="3"/>
  <c r="CC43" i="3"/>
  <c r="CC34" i="3"/>
  <c r="CC36" i="3"/>
  <c r="CC35" i="3"/>
  <c r="CC39" i="3"/>
  <c r="CC37" i="3"/>
  <c r="CC38" i="3"/>
  <c r="CC33" i="3"/>
  <c r="CC17" i="3"/>
  <c r="CC16" i="3"/>
  <c r="CC14" i="3"/>
  <c r="CC15" i="3"/>
  <c r="CC13" i="3"/>
  <c r="CC12" i="3"/>
  <c r="CC11" i="3"/>
  <c r="CD6" i="3"/>
  <c r="CC26" i="3"/>
  <c r="CC22" i="3"/>
  <c r="CC27" i="3"/>
  <c r="CC28" i="3"/>
  <c r="BJ28" i="4"/>
  <c r="BJ17" i="4"/>
  <c r="BJ16" i="4"/>
  <c r="BJ14" i="4"/>
  <c r="BJ12" i="4"/>
  <c r="BJ13" i="4"/>
  <c r="BJ11" i="4"/>
  <c r="BJ15" i="4"/>
  <c r="BJ22" i="4"/>
  <c r="BJ27" i="4"/>
  <c r="BJ26" i="4"/>
  <c r="BK6" i="4"/>
  <c r="BT23" i="10"/>
  <c r="BU6" i="10"/>
  <c r="BJ7" i="6"/>
  <c r="BJ1" i="6"/>
  <c r="E178" i="8"/>
  <c r="BJ106" i="4" l="1"/>
  <c r="EC157" i="3"/>
  <c r="EB155" i="3"/>
  <c r="EI156" i="3"/>
  <c r="CC106" i="3"/>
  <c r="EC156" i="4"/>
  <c r="EB155" i="4"/>
  <c r="BT79" i="10"/>
  <c r="BU1" i="10"/>
  <c r="BU7" i="10"/>
  <c r="BK6" i="6"/>
  <c r="BK7" i="4"/>
  <c r="BK1" i="4"/>
  <c r="CD7" i="3"/>
  <c r="CD1" i="3"/>
  <c r="E179" i="8"/>
  <c r="BK137" i="4" l="1"/>
  <c r="BK80" i="4"/>
  <c r="BK81" i="4"/>
  <c r="BK85" i="4"/>
  <c r="CD85" i="3"/>
  <c r="CD137" i="3"/>
  <c r="CD81" i="3"/>
  <c r="CD80" i="3"/>
  <c r="BK91" i="4"/>
  <c r="BK90" i="4"/>
  <c r="BK92" i="4"/>
  <c r="BK87" i="4"/>
  <c r="BK63" i="4"/>
  <c r="BK79" i="4"/>
  <c r="CD92" i="3"/>
  <c r="CD91" i="3"/>
  <c r="CD90" i="3"/>
  <c r="CD87" i="3"/>
  <c r="CD65" i="3"/>
  <c r="CD79" i="3"/>
  <c r="BK65" i="4"/>
  <c r="BK58" i="4"/>
  <c r="BK59" i="4"/>
  <c r="BK56" i="4"/>
  <c r="BK55" i="4"/>
  <c r="BK57" i="4"/>
  <c r="BK54" i="4"/>
  <c r="BK48" i="4"/>
  <c r="BK45" i="4"/>
  <c r="BK49" i="4"/>
  <c r="BK47" i="4"/>
  <c r="BK43" i="4"/>
  <c r="BK53" i="4"/>
  <c r="BK46" i="4"/>
  <c r="BK44" i="4"/>
  <c r="BK24" i="4"/>
  <c r="CD63" i="3"/>
  <c r="CD54" i="3"/>
  <c r="CD55" i="3"/>
  <c r="CD57" i="3"/>
  <c r="CD58" i="3"/>
  <c r="CD56" i="3"/>
  <c r="CD59" i="3"/>
  <c r="CD47" i="3"/>
  <c r="CD44" i="3"/>
  <c r="CD48" i="3"/>
  <c r="CD49" i="3"/>
  <c r="CD45" i="3"/>
  <c r="CD46" i="3"/>
  <c r="CD24" i="3"/>
  <c r="CD143" i="3"/>
  <c r="CD141" i="3"/>
  <c r="CD139" i="3"/>
  <c r="CD108" i="3"/>
  <c r="CD107" i="3"/>
  <c r="BK143" i="4"/>
  <c r="BK139" i="4"/>
  <c r="BK141" i="4"/>
  <c r="BK107" i="4"/>
  <c r="BK108" i="4"/>
  <c r="CD184" i="3"/>
  <c r="CD183" i="3"/>
  <c r="CD178" i="3"/>
  <c r="CD182" i="3"/>
  <c r="CD171" i="3"/>
  <c r="CD173" i="3"/>
  <c r="CD177" i="3"/>
  <c r="CD172" i="3"/>
  <c r="CD134" i="3"/>
  <c r="CD127" i="3"/>
  <c r="CD132" i="3"/>
  <c r="ED157" i="3"/>
  <c r="EC155" i="3"/>
  <c r="EJ156" i="3"/>
  <c r="BK184" i="4"/>
  <c r="BK183" i="4"/>
  <c r="BK178" i="4"/>
  <c r="BK182" i="4"/>
  <c r="BK173" i="4"/>
  <c r="BK172" i="4"/>
  <c r="BK177" i="4"/>
  <c r="BK171" i="4"/>
  <c r="BK134" i="4"/>
  <c r="BK127" i="4"/>
  <c r="BK132" i="4"/>
  <c r="EC155" i="4"/>
  <c r="ED156" i="4"/>
  <c r="CD73" i="3"/>
  <c r="CD74" i="3"/>
  <c r="CD72" i="3"/>
  <c r="CD71" i="3"/>
  <c r="CD70" i="3"/>
  <c r="CD69" i="3"/>
  <c r="CD68" i="3"/>
  <c r="BK74" i="4"/>
  <c r="BK73" i="4"/>
  <c r="BK71" i="4"/>
  <c r="BK72" i="4"/>
  <c r="BK70" i="4"/>
  <c r="BK69" i="4"/>
  <c r="BK68" i="4"/>
  <c r="CD101" i="3"/>
  <c r="CD100" i="3"/>
  <c r="CD99" i="3"/>
  <c r="CD98" i="3"/>
  <c r="BK100" i="4"/>
  <c r="BK98" i="4"/>
  <c r="BK101" i="4"/>
  <c r="BK99" i="4"/>
  <c r="CD97" i="3"/>
  <c r="BK97" i="4"/>
  <c r="BK39" i="4"/>
  <c r="BK38" i="4"/>
  <c r="BK36" i="4"/>
  <c r="BK34" i="4"/>
  <c r="BK37" i="4"/>
  <c r="BK33" i="4"/>
  <c r="BK35" i="4"/>
  <c r="CD53" i="3"/>
  <c r="CD43" i="3"/>
  <c r="CD34" i="3"/>
  <c r="CD36" i="3"/>
  <c r="CD37" i="3"/>
  <c r="CD35" i="3"/>
  <c r="CD38" i="3"/>
  <c r="CD39" i="3"/>
  <c r="CD33" i="3"/>
  <c r="CD17" i="3"/>
  <c r="CD16" i="3"/>
  <c r="CD15" i="3"/>
  <c r="CD14" i="3"/>
  <c r="CD13" i="3"/>
  <c r="CD12" i="3"/>
  <c r="CD11" i="3"/>
  <c r="CE6" i="3"/>
  <c r="CD28" i="3"/>
  <c r="CD26" i="3"/>
  <c r="CD22" i="3"/>
  <c r="CD27" i="3"/>
  <c r="BK22" i="4"/>
  <c r="BK16" i="4"/>
  <c r="BK17" i="4"/>
  <c r="BK14" i="4"/>
  <c r="BK13" i="4"/>
  <c r="BK11" i="4"/>
  <c r="BK15" i="4"/>
  <c r="BK12" i="4"/>
  <c r="BK27" i="4"/>
  <c r="BK26" i="4"/>
  <c r="BK28" i="4"/>
  <c r="BL6" i="4"/>
  <c r="BU23" i="10"/>
  <c r="BV6" i="10"/>
  <c r="BK7" i="6"/>
  <c r="BK1" i="6"/>
  <c r="E180" i="8"/>
  <c r="BK106" i="4" l="1"/>
  <c r="EK156" i="3"/>
  <c r="EE157" i="3"/>
  <c r="ED155" i="3"/>
  <c r="CD106" i="3"/>
  <c r="ED155" i="4"/>
  <c r="EE156" i="4"/>
  <c r="BU79" i="10"/>
  <c r="BV7" i="10"/>
  <c r="BV1" i="10"/>
  <c r="BL6" i="6"/>
  <c r="BL7" i="4"/>
  <c r="BL1" i="4"/>
  <c r="CE7" i="3"/>
  <c r="CE1" i="3"/>
  <c r="E181" i="8"/>
  <c r="BL137" i="4" l="1"/>
  <c r="BL85" i="4"/>
  <c r="BL80" i="4"/>
  <c r="BL81" i="4"/>
  <c r="CE80" i="3"/>
  <c r="CE85" i="3"/>
  <c r="CE137" i="3"/>
  <c r="CE81" i="3"/>
  <c r="BL91" i="4"/>
  <c r="BL92" i="4"/>
  <c r="BL87" i="4"/>
  <c r="BL90" i="4"/>
  <c r="BL79" i="4"/>
  <c r="BL63" i="4"/>
  <c r="CE92" i="3"/>
  <c r="CE91" i="3"/>
  <c r="CE90" i="3"/>
  <c r="CE87" i="3"/>
  <c r="CE79" i="3"/>
  <c r="CE65" i="3"/>
  <c r="BL65" i="4"/>
  <c r="BL59" i="4"/>
  <c r="BL58" i="4"/>
  <c r="BL56" i="4"/>
  <c r="BL55" i="4"/>
  <c r="BL49" i="4"/>
  <c r="BL57" i="4"/>
  <c r="BL54" i="4"/>
  <c r="BL46" i="4"/>
  <c r="BL48" i="4"/>
  <c r="BL43" i="4"/>
  <c r="BL47" i="4"/>
  <c r="BL53" i="4"/>
  <c r="BL44" i="4"/>
  <c r="BL45" i="4"/>
  <c r="BL24" i="4"/>
  <c r="CE63" i="3"/>
  <c r="CE54" i="3"/>
  <c r="CE55" i="3"/>
  <c r="CE57" i="3"/>
  <c r="CE58" i="3"/>
  <c r="CE56" i="3"/>
  <c r="CE59" i="3"/>
  <c r="CE46" i="3"/>
  <c r="CE47" i="3"/>
  <c r="CE45" i="3"/>
  <c r="CE49" i="3"/>
  <c r="CE44" i="3"/>
  <c r="CE48" i="3"/>
  <c r="CE24" i="3"/>
  <c r="CE141" i="3"/>
  <c r="CE139" i="3"/>
  <c r="CE143" i="3"/>
  <c r="CE108" i="3"/>
  <c r="CE107" i="3"/>
  <c r="BL141" i="4"/>
  <c r="BL143" i="4"/>
  <c r="BL139" i="4"/>
  <c r="BL107" i="4"/>
  <c r="BL108" i="4"/>
  <c r="CE184" i="3"/>
  <c r="CE183" i="3"/>
  <c r="CE178" i="3"/>
  <c r="CE177" i="3"/>
  <c r="CE182" i="3"/>
  <c r="CE173" i="3"/>
  <c r="CE172" i="3"/>
  <c r="CE171" i="3"/>
  <c r="CE132" i="3"/>
  <c r="CE134" i="3"/>
  <c r="CE127" i="3"/>
  <c r="EF157" i="3"/>
  <c r="EE155" i="3"/>
  <c r="EL156" i="3"/>
  <c r="BL184" i="4"/>
  <c r="BL183" i="4"/>
  <c r="BL182" i="4"/>
  <c r="BL178" i="4"/>
  <c r="BL177" i="4"/>
  <c r="BL173" i="4"/>
  <c r="BL172" i="4"/>
  <c r="BL171" i="4"/>
  <c r="BL132" i="4"/>
  <c r="BL134" i="4"/>
  <c r="BL127" i="4"/>
  <c r="EE155" i="4"/>
  <c r="EF156" i="4"/>
  <c r="CE74" i="3"/>
  <c r="CE73" i="3"/>
  <c r="CE71" i="3"/>
  <c r="CE70" i="3"/>
  <c r="CE72" i="3"/>
  <c r="CE68" i="3"/>
  <c r="CE69" i="3"/>
  <c r="BL73" i="4"/>
  <c r="BL74" i="4"/>
  <c r="BL72" i="4"/>
  <c r="BL71" i="4"/>
  <c r="BL70" i="4"/>
  <c r="BL69" i="4"/>
  <c r="BL68" i="4"/>
  <c r="BL101" i="4"/>
  <c r="BL99" i="4"/>
  <c r="BL100" i="4"/>
  <c r="BL98" i="4"/>
  <c r="CE101" i="3"/>
  <c r="CE100" i="3"/>
  <c r="CE99" i="3"/>
  <c r="CE98" i="3"/>
  <c r="CE97" i="3"/>
  <c r="BL97" i="4"/>
  <c r="BL39" i="4"/>
  <c r="BL38" i="4"/>
  <c r="BL37" i="4"/>
  <c r="BL34" i="4"/>
  <c r="BL35" i="4"/>
  <c r="BL36" i="4"/>
  <c r="BL33" i="4"/>
  <c r="CE53" i="3"/>
  <c r="CE43" i="3"/>
  <c r="CE34" i="3"/>
  <c r="CE35" i="3"/>
  <c r="CE37" i="3"/>
  <c r="CE36" i="3"/>
  <c r="CE39" i="3"/>
  <c r="CE38" i="3"/>
  <c r="CE33" i="3"/>
  <c r="CE17" i="3"/>
  <c r="CE16" i="3"/>
  <c r="CE15" i="3"/>
  <c r="CE14" i="3"/>
  <c r="CE13" i="3"/>
  <c r="CE12" i="3"/>
  <c r="CE11" i="3"/>
  <c r="CF6" i="3"/>
  <c r="CE22" i="3"/>
  <c r="CE27" i="3"/>
  <c r="CE26" i="3"/>
  <c r="CE28" i="3"/>
  <c r="BL26" i="4"/>
  <c r="BL22" i="4"/>
  <c r="BL17" i="4"/>
  <c r="BL14" i="4"/>
  <c r="BL15" i="4"/>
  <c r="BL13" i="4"/>
  <c r="BL11" i="4"/>
  <c r="BL12" i="4"/>
  <c r="BL16" i="4"/>
  <c r="BL28" i="4"/>
  <c r="BL27" i="4"/>
  <c r="BM6" i="4"/>
  <c r="BV23" i="10"/>
  <c r="BW6" i="10"/>
  <c r="BL7" i="6"/>
  <c r="BL1" i="6"/>
  <c r="E182" i="8"/>
  <c r="BL106" i="4" l="1"/>
  <c r="EM156" i="3"/>
  <c r="EG157" i="3"/>
  <c r="EF155" i="3"/>
  <c r="CE106" i="3"/>
  <c r="EG156" i="4"/>
  <c r="EF155" i="4"/>
  <c r="BV79" i="10"/>
  <c r="BW7" i="10"/>
  <c r="BW1" i="10"/>
  <c r="BM6" i="6"/>
  <c r="BM7" i="4"/>
  <c r="BM1" i="4"/>
  <c r="CF7" i="3"/>
  <c r="CF1" i="3"/>
  <c r="E183" i="8"/>
  <c r="BM137" i="4" l="1"/>
  <c r="BM85" i="4"/>
  <c r="BM80" i="4"/>
  <c r="BM81" i="4"/>
  <c r="CF80" i="3"/>
  <c r="CF137" i="3"/>
  <c r="CF85" i="3"/>
  <c r="CF81" i="3"/>
  <c r="BM92" i="4"/>
  <c r="BM90" i="4"/>
  <c r="BM87" i="4"/>
  <c r="BM91" i="4"/>
  <c r="BM79" i="4"/>
  <c r="BM63" i="4"/>
  <c r="CF92" i="3"/>
  <c r="CF91" i="3"/>
  <c r="CF87" i="3"/>
  <c r="CF90" i="3"/>
  <c r="CF65" i="3"/>
  <c r="CF79" i="3"/>
  <c r="BM65" i="4"/>
  <c r="BM59" i="4"/>
  <c r="BM56" i="4"/>
  <c r="BM58" i="4"/>
  <c r="BM54" i="4"/>
  <c r="BM55" i="4"/>
  <c r="BM57" i="4"/>
  <c r="BM46" i="4"/>
  <c r="BM47" i="4"/>
  <c r="BM43" i="4"/>
  <c r="BM53" i="4"/>
  <c r="BM48" i="4"/>
  <c r="BM44" i="4"/>
  <c r="BM45" i="4"/>
  <c r="BM49" i="4"/>
  <c r="BM24" i="4"/>
  <c r="CF63" i="3"/>
  <c r="CF54" i="3"/>
  <c r="CF56" i="3"/>
  <c r="CF55" i="3"/>
  <c r="CF58" i="3"/>
  <c r="CF57" i="3"/>
  <c r="CF44" i="3"/>
  <c r="CF59" i="3"/>
  <c r="CF46" i="3"/>
  <c r="CF49" i="3"/>
  <c r="CF47" i="3"/>
  <c r="CF48" i="3"/>
  <c r="CF45" i="3"/>
  <c r="CF24" i="3"/>
  <c r="CF141" i="3"/>
  <c r="CF143" i="3"/>
  <c r="CF139" i="3"/>
  <c r="CF108" i="3"/>
  <c r="CF107" i="3"/>
  <c r="BM143" i="4"/>
  <c r="BM107" i="4"/>
  <c r="BM108" i="4"/>
  <c r="BM139" i="4"/>
  <c r="BM141" i="4"/>
  <c r="EH157" i="3"/>
  <c r="EG155" i="3"/>
  <c r="CF184" i="3"/>
  <c r="CF183" i="3"/>
  <c r="CF182" i="3"/>
  <c r="CF178" i="3"/>
  <c r="CF177" i="3"/>
  <c r="CF173" i="3"/>
  <c r="CF172" i="3"/>
  <c r="CF171" i="3"/>
  <c r="CF134" i="3"/>
  <c r="CF132" i="3"/>
  <c r="CF127" i="3"/>
  <c r="EN156" i="3"/>
  <c r="EH156" i="4"/>
  <c r="EG155" i="4"/>
  <c r="BM184" i="4"/>
  <c r="BM183" i="4"/>
  <c r="BM182" i="4"/>
  <c r="BM177" i="4"/>
  <c r="BM173" i="4"/>
  <c r="BM172" i="4"/>
  <c r="BM178" i="4"/>
  <c r="BM171" i="4"/>
  <c r="BM132" i="4"/>
  <c r="BM134" i="4"/>
  <c r="BM127" i="4"/>
  <c r="CF74" i="3"/>
  <c r="CF73" i="3"/>
  <c r="CF71" i="3"/>
  <c r="CF72" i="3"/>
  <c r="CF70" i="3"/>
  <c r="CF68" i="3"/>
  <c r="CF69" i="3"/>
  <c r="BM74" i="4"/>
  <c r="BM73" i="4"/>
  <c r="BM72" i="4"/>
  <c r="BM69" i="4"/>
  <c r="BM70" i="4"/>
  <c r="BM68" i="4"/>
  <c r="BM71" i="4"/>
  <c r="BM100" i="4"/>
  <c r="BM101" i="4"/>
  <c r="BM98" i="4"/>
  <c r="BM99" i="4"/>
  <c r="CF101" i="3"/>
  <c r="CF100" i="3"/>
  <c r="CF98" i="3"/>
  <c r="CF99" i="3"/>
  <c r="CF97" i="3"/>
  <c r="BM97" i="4"/>
  <c r="BM39" i="4"/>
  <c r="BM38" i="4"/>
  <c r="BM36" i="4"/>
  <c r="BM34" i="4"/>
  <c r="BM37" i="4"/>
  <c r="BM33" i="4"/>
  <c r="BM35" i="4"/>
  <c r="CF53" i="3"/>
  <c r="CF43" i="3"/>
  <c r="CF35" i="3"/>
  <c r="CF34" i="3"/>
  <c r="CF36" i="3"/>
  <c r="CF37" i="3"/>
  <c r="CF39" i="3"/>
  <c r="CF38" i="3"/>
  <c r="CF33" i="3"/>
  <c r="CF17" i="3"/>
  <c r="CF16" i="3"/>
  <c r="CF15" i="3"/>
  <c r="CF14" i="3"/>
  <c r="CF13" i="3"/>
  <c r="CF12" i="3"/>
  <c r="CF11" i="3"/>
  <c r="CG6" i="3"/>
  <c r="CF28" i="3"/>
  <c r="CF26" i="3"/>
  <c r="CF22" i="3"/>
  <c r="CF27" i="3"/>
  <c r="BM26" i="4"/>
  <c r="BM22" i="4"/>
  <c r="BM17" i="4"/>
  <c r="BM15" i="4"/>
  <c r="BM13" i="4"/>
  <c r="BM11" i="4"/>
  <c r="BM16" i="4"/>
  <c r="BM14" i="4"/>
  <c r="BM12" i="4"/>
  <c r="BM28" i="4"/>
  <c r="BM27" i="4"/>
  <c r="BN6" i="4"/>
  <c r="BW23" i="10"/>
  <c r="BX6" i="10"/>
  <c r="BM7" i="6"/>
  <c r="BM1" i="6"/>
  <c r="E184" i="8"/>
  <c r="BM106" i="4" l="1"/>
  <c r="CF106" i="3"/>
  <c r="EO156" i="3"/>
  <c r="EI157" i="3"/>
  <c r="EH155" i="3"/>
  <c r="EI156" i="4"/>
  <c r="EH155" i="4"/>
  <c r="BW79" i="10"/>
  <c r="BX7" i="10"/>
  <c r="BX1" i="10"/>
  <c r="BN6" i="6"/>
  <c r="BN7" i="4"/>
  <c r="BN1" i="4"/>
  <c r="CG7" i="3"/>
  <c r="CG1" i="3"/>
  <c r="E185" i="8"/>
  <c r="BN85" i="4" l="1"/>
  <c r="BN137" i="4"/>
  <c r="BN80" i="4"/>
  <c r="BN81" i="4"/>
  <c r="CG137" i="3"/>
  <c r="CG80" i="3"/>
  <c r="CG81" i="3"/>
  <c r="CG85" i="3"/>
  <c r="BN91" i="4"/>
  <c r="BN92" i="4"/>
  <c r="BN90" i="4"/>
  <c r="BN79" i="4"/>
  <c r="BN63" i="4"/>
  <c r="BN87" i="4"/>
  <c r="CG92" i="3"/>
  <c r="CG90" i="3"/>
  <c r="CG91" i="3"/>
  <c r="CG87" i="3"/>
  <c r="CG79" i="3"/>
  <c r="CG65" i="3"/>
  <c r="BN65" i="4"/>
  <c r="BN56" i="4"/>
  <c r="BN57" i="4"/>
  <c r="BN59" i="4"/>
  <c r="BN58" i="4"/>
  <c r="BN54" i="4"/>
  <c r="BN47" i="4"/>
  <c r="BN55" i="4"/>
  <c r="BN49" i="4"/>
  <c r="BN48" i="4"/>
  <c r="BN53" i="4"/>
  <c r="BN44" i="4"/>
  <c r="BN45" i="4"/>
  <c r="BN46" i="4"/>
  <c r="BN43" i="4"/>
  <c r="BN24" i="4"/>
  <c r="CG63" i="3"/>
  <c r="CG54" i="3"/>
  <c r="CG55" i="3"/>
  <c r="CG56" i="3"/>
  <c r="CG57" i="3"/>
  <c r="CG58" i="3"/>
  <c r="CG44" i="3"/>
  <c r="CG59" i="3"/>
  <c r="CG48" i="3"/>
  <c r="CG46" i="3"/>
  <c r="CG47" i="3"/>
  <c r="CG45" i="3"/>
  <c r="CG49" i="3"/>
  <c r="CG24" i="3"/>
  <c r="CG141" i="3"/>
  <c r="CG143" i="3"/>
  <c r="CG139" i="3"/>
  <c r="CG108" i="3"/>
  <c r="CG107" i="3"/>
  <c r="BN143" i="4"/>
  <c r="BN141" i="4"/>
  <c r="BN139" i="4"/>
  <c r="BN107" i="4"/>
  <c r="BN108" i="4"/>
  <c r="CG183" i="3"/>
  <c r="CG182" i="3"/>
  <c r="CG184" i="3"/>
  <c r="CG173" i="3"/>
  <c r="CG178" i="3"/>
  <c r="CG172" i="3"/>
  <c r="CG171" i="3"/>
  <c r="CG177" i="3"/>
  <c r="CG134" i="3"/>
  <c r="CG127" i="3"/>
  <c r="CG132" i="3"/>
  <c r="EJ157" i="3"/>
  <c r="EI155" i="3"/>
  <c r="EP156" i="3"/>
  <c r="BN184" i="4"/>
  <c r="BN183" i="4"/>
  <c r="BN177" i="4"/>
  <c r="BN182" i="4"/>
  <c r="BN178" i="4"/>
  <c r="BN172" i="4"/>
  <c r="BN171" i="4"/>
  <c r="BN173" i="4"/>
  <c r="BN134" i="4"/>
  <c r="BN132" i="4"/>
  <c r="BN127" i="4"/>
  <c r="EI155" i="4"/>
  <c r="EJ156" i="4"/>
  <c r="CG74" i="3"/>
  <c r="CG73" i="3"/>
  <c r="CG71" i="3"/>
  <c r="CG72" i="3"/>
  <c r="CG70" i="3"/>
  <c r="CG69" i="3"/>
  <c r="CG68" i="3"/>
  <c r="BN74" i="4"/>
  <c r="BN72" i="4"/>
  <c r="BN73" i="4"/>
  <c r="BN70" i="4"/>
  <c r="BN68" i="4"/>
  <c r="BN69" i="4"/>
  <c r="BN71" i="4"/>
  <c r="BN101" i="4"/>
  <c r="BN100" i="4"/>
  <c r="BN99" i="4"/>
  <c r="BN98" i="4"/>
  <c r="CG101" i="3"/>
  <c r="CG100" i="3"/>
  <c r="CG98" i="3"/>
  <c r="CG99" i="3"/>
  <c r="CG97" i="3"/>
  <c r="BN97" i="4"/>
  <c r="BN39" i="4"/>
  <c r="BN38" i="4"/>
  <c r="BN36" i="4"/>
  <c r="BN37" i="4"/>
  <c r="BN33" i="4"/>
  <c r="BN35" i="4"/>
  <c r="BN34" i="4"/>
  <c r="CG53" i="3"/>
  <c r="CG43" i="3"/>
  <c r="CG35" i="3"/>
  <c r="CG34" i="3"/>
  <c r="CG37" i="3"/>
  <c r="CG36" i="3"/>
  <c r="CG38" i="3"/>
  <c r="CG39" i="3"/>
  <c r="CG33" i="3"/>
  <c r="CG17" i="3"/>
  <c r="CG16" i="3"/>
  <c r="CG13" i="3"/>
  <c r="CG12" i="3"/>
  <c r="CG11" i="3"/>
  <c r="CG14" i="3"/>
  <c r="CG15" i="3"/>
  <c r="CH6" i="3"/>
  <c r="CG26" i="3"/>
  <c r="CG22" i="3"/>
  <c r="CG27" i="3"/>
  <c r="CG28" i="3"/>
  <c r="BN22" i="4"/>
  <c r="BN17" i="4"/>
  <c r="BN15" i="4"/>
  <c r="BN16" i="4"/>
  <c r="BN13" i="4"/>
  <c r="BN11" i="4"/>
  <c r="BN12" i="4"/>
  <c r="BN14" i="4"/>
  <c r="BN27" i="4"/>
  <c r="BN26" i="4"/>
  <c r="BN28" i="4"/>
  <c r="BO6" i="4"/>
  <c r="BX23" i="10"/>
  <c r="BY6" i="10"/>
  <c r="BN1" i="6"/>
  <c r="BN7" i="6"/>
  <c r="E186" i="8"/>
  <c r="BN106" i="4" l="1"/>
  <c r="EQ156" i="3"/>
  <c r="EK157" i="3"/>
  <c r="EJ155" i="3"/>
  <c r="CG106" i="3"/>
  <c r="EK156" i="4"/>
  <c r="EJ155" i="4"/>
  <c r="BX79" i="10"/>
  <c r="BY1" i="10"/>
  <c r="BY7" i="10"/>
  <c r="BO6" i="6"/>
  <c r="BO7" i="4"/>
  <c r="BO1" i="4"/>
  <c r="CH7" i="3"/>
  <c r="CH1" i="3"/>
  <c r="E187" i="8"/>
  <c r="BO85" i="4" l="1"/>
  <c r="BO137" i="4"/>
  <c r="BO80" i="4"/>
  <c r="BO81" i="4"/>
  <c r="CH137" i="3"/>
  <c r="CH80" i="3"/>
  <c r="CH85" i="3"/>
  <c r="CH81" i="3"/>
  <c r="BO92" i="4"/>
  <c r="BO91" i="4"/>
  <c r="BO90" i="4"/>
  <c r="BO87" i="4"/>
  <c r="BO79" i="4"/>
  <c r="BO63" i="4"/>
  <c r="CH92" i="3"/>
  <c r="CH90" i="3"/>
  <c r="CH91" i="3"/>
  <c r="CH87" i="3"/>
  <c r="CH79" i="3"/>
  <c r="CH65" i="3"/>
  <c r="BO65" i="4"/>
  <c r="BO58" i="4"/>
  <c r="BO57" i="4"/>
  <c r="BO59" i="4"/>
  <c r="BO55" i="4"/>
  <c r="BO56" i="4"/>
  <c r="BO49" i="4"/>
  <c r="BO45" i="4"/>
  <c r="BO46" i="4"/>
  <c r="BO54" i="4"/>
  <c r="BO48" i="4"/>
  <c r="BO44" i="4"/>
  <c r="BO47" i="4"/>
  <c r="BO43" i="4"/>
  <c r="BO53" i="4"/>
  <c r="BO24" i="4"/>
  <c r="CH63" i="3"/>
  <c r="CH55" i="3"/>
  <c r="CH54" i="3"/>
  <c r="CH56" i="3"/>
  <c r="CH58" i="3"/>
  <c r="CH57" i="3"/>
  <c r="CH59" i="3"/>
  <c r="CH45" i="3"/>
  <c r="CH48" i="3"/>
  <c r="CH46" i="3"/>
  <c r="CH47" i="3"/>
  <c r="CH49" i="3"/>
  <c r="CH44" i="3"/>
  <c r="CH24" i="3"/>
  <c r="BO143" i="4"/>
  <c r="BO141" i="4"/>
  <c r="BO107" i="4"/>
  <c r="BO108" i="4"/>
  <c r="BO139" i="4"/>
  <c r="CH143" i="3"/>
  <c r="CH139" i="3"/>
  <c r="CH108" i="3"/>
  <c r="CH107" i="3"/>
  <c r="CH141" i="3"/>
  <c r="EL157" i="3"/>
  <c r="EK155" i="3"/>
  <c r="ER156" i="3"/>
  <c r="CH183" i="3"/>
  <c r="CH184" i="3"/>
  <c r="CH182" i="3"/>
  <c r="CH173" i="3"/>
  <c r="CH178" i="3"/>
  <c r="CH172" i="3"/>
  <c r="CH177" i="3"/>
  <c r="CH171" i="3"/>
  <c r="CH134" i="3"/>
  <c r="CH132" i="3"/>
  <c r="CH127" i="3"/>
  <c r="EL156" i="4"/>
  <c r="EK155" i="4"/>
  <c r="BO184" i="4"/>
  <c r="BO183" i="4"/>
  <c r="BO182" i="4"/>
  <c r="BO177" i="4"/>
  <c r="BO178" i="4"/>
  <c r="BO172" i="4"/>
  <c r="BO173" i="4"/>
  <c r="BO171" i="4"/>
  <c r="BO132" i="4"/>
  <c r="BO134" i="4"/>
  <c r="BO127" i="4"/>
  <c r="CH73" i="3"/>
  <c r="CH71" i="3"/>
  <c r="CH74" i="3"/>
  <c r="CH72" i="3"/>
  <c r="CH70" i="3"/>
  <c r="CH69" i="3"/>
  <c r="CH68" i="3"/>
  <c r="BO74" i="4"/>
  <c r="BO72" i="4"/>
  <c r="BO73" i="4"/>
  <c r="BO70" i="4"/>
  <c r="BO71" i="4"/>
  <c r="BO68" i="4"/>
  <c r="BO69" i="4"/>
  <c r="BO101" i="4"/>
  <c r="BO99" i="4"/>
  <c r="BO98" i="4"/>
  <c r="BO100" i="4"/>
  <c r="CH101" i="3"/>
  <c r="CH100" i="3"/>
  <c r="CH98" i="3"/>
  <c r="CH99" i="3"/>
  <c r="CH97" i="3"/>
  <c r="BO97" i="4"/>
  <c r="BO37" i="4"/>
  <c r="BO39" i="4"/>
  <c r="BO38" i="4"/>
  <c r="BO33" i="4"/>
  <c r="BO35" i="4"/>
  <c r="BO36" i="4"/>
  <c r="BO34" i="4"/>
  <c r="CH53" i="3"/>
  <c r="CH43" i="3"/>
  <c r="CH35" i="3"/>
  <c r="CH38" i="3"/>
  <c r="CH36" i="3"/>
  <c r="CH34" i="3"/>
  <c r="CH37" i="3"/>
  <c r="CH39" i="3"/>
  <c r="CH33" i="3"/>
  <c r="CH14" i="3"/>
  <c r="CH17" i="3"/>
  <c r="CH15" i="3"/>
  <c r="CH16" i="3"/>
  <c r="CH12" i="3"/>
  <c r="CH13" i="3"/>
  <c r="CH11" i="3"/>
  <c r="CI6" i="3"/>
  <c r="CH28" i="3"/>
  <c r="CH22" i="3"/>
  <c r="CH26" i="3"/>
  <c r="CH27" i="3"/>
  <c r="BO27" i="4"/>
  <c r="BO22" i="4"/>
  <c r="BO17" i="4"/>
  <c r="BO15" i="4"/>
  <c r="BO16" i="4"/>
  <c r="BO12" i="4"/>
  <c r="BO14" i="4"/>
  <c r="BO11" i="4"/>
  <c r="BO13" i="4"/>
  <c r="BO28" i="4"/>
  <c r="BO26" i="4"/>
  <c r="BP6" i="4"/>
  <c r="BY23" i="10"/>
  <c r="BZ6" i="10"/>
  <c r="BO7" i="6"/>
  <c r="BO1" i="6"/>
  <c r="E188" i="8"/>
  <c r="BO106" i="4" l="1"/>
  <c r="CH106" i="3"/>
  <c r="ES156" i="3"/>
  <c r="EM157" i="3"/>
  <c r="EL155" i="3"/>
  <c r="EM156" i="4"/>
  <c r="EL155" i="4"/>
  <c r="BY79" i="10"/>
  <c r="BZ1" i="10"/>
  <c r="BZ7" i="10"/>
  <c r="BP6" i="6"/>
  <c r="BP7" i="4"/>
  <c r="BP1" i="4"/>
  <c r="CI7" i="3"/>
  <c r="CI1" i="3"/>
  <c r="E189" i="8"/>
  <c r="BP85" i="4" l="1"/>
  <c r="BP81" i="4"/>
  <c r="BP137" i="4"/>
  <c r="BP80" i="4"/>
  <c r="CI85" i="3"/>
  <c r="CI137" i="3"/>
  <c r="CI80" i="3"/>
  <c r="CI81" i="3"/>
  <c r="BP92" i="4"/>
  <c r="BP90" i="4"/>
  <c r="BP91" i="4"/>
  <c r="BP87" i="4"/>
  <c r="BP79" i="4"/>
  <c r="BP63" i="4"/>
  <c r="CI92" i="3"/>
  <c r="CI90" i="3"/>
  <c r="CI91" i="3"/>
  <c r="CI65" i="3"/>
  <c r="CI87" i="3"/>
  <c r="CI79" i="3"/>
  <c r="BP65" i="4"/>
  <c r="BP59" i="4"/>
  <c r="BP58" i="4"/>
  <c r="BP57" i="4"/>
  <c r="BP55" i="4"/>
  <c r="BP56" i="4"/>
  <c r="BP54" i="4"/>
  <c r="BP46" i="4"/>
  <c r="BP47" i="4"/>
  <c r="BP48" i="4"/>
  <c r="BP49" i="4"/>
  <c r="BP45" i="4"/>
  <c r="BP43" i="4"/>
  <c r="BP44" i="4"/>
  <c r="BP53" i="4"/>
  <c r="BP24" i="4"/>
  <c r="CI63" i="3"/>
  <c r="CI55" i="3"/>
  <c r="CI54" i="3"/>
  <c r="CI56" i="3"/>
  <c r="CI58" i="3"/>
  <c r="CI57" i="3"/>
  <c r="CI59" i="3"/>
  <c r="CI44" i="3"/>
  <c r="CI45" i="3"/>
  <c r="CI48" i="3"/>
  <c r="CI49" i="3"/>
  <c r="CI46" i="3"/>
  <c r="CI47" i="3"/>
  <c r="CI24" i="3"/>
  <c r="CI143" i="3"/>
  <c r="CI141" i="3"/>
  <c r="CI139" i="3"/>
  <c r="CI108" i="3"/>
  <c r="CI107" i="3"/>
  <c r="BP141" i="4"/>
  <c r="BP108" i="4"/>
  <c r="BP139" i="4"/>
  <c r="BP143" i="4"/>
  <c r="BP107" i="4"/>
  <c r="EN157" i="3"/>
  <c r="EM155" i="3"/>
  <c r="ET156" i="3"/>
  <c r="CI184" i="3"/>
  <c r="CI183" i="3"/>
  <c r="CI182" i="3"/>
  <c r="CI178" i="3"/>
  <c r="CI173" i="3"/>
  <c r="CI177" i="3"/>
  <c r="CI172" i="3"/>
  <c r="CI171" i="3"/>
  <c r="CI127" i="3"/>
  <c r="CI134" i="3"/>
  <c r="CI132" i="3"/>
  <c r="EN156" i="4"/>
  <c r="EM155" i="4"/>
  <c r="BP184" i="4"/>
  <c r="BP183" i="4"/>
  <c r="BP178" i="4"/>
  <c r="BP182" i="4"/>
  <c r="BP172" i="4"/>
  <c r="BP173" i="4"/>
  <c r="BP177" i="4"/>
  <c r="BP171" i="4"/>
  <c r="BP134" i="4"/>
  <c r="BP132" i="4"/>
  <c r="BP127" i="4"/>
  <c r="CI74" i="3"/>
  <c r="CI73" i="3"/>
  <c r="CI72" i="3"/>
  <c r="CI71" i="3"/>
  <c r="CI68" i="3"/>
  <c r="CI70" i="3"/>
  <c r="CI69" i="3"/>
  <c r="BP74" i="4"/>
  <c r="BP73" i="4"/>
  <c r="BP72" i="4"/>
  <c r="BP70" i="4"/>
  <c r="BP71" i="4"/>
  <c r="BP69" i="4"/>
  <c r="BP68" i="4"/>
  <c r="CI100" i="3"/>
  <c r="CI101" i="3"/>
  <c r="CI99" i="3"/>
  <c r="CI98" i="3"/>
  <c r="BP99" i="4"/>
  <c r="BP101" i="4"/>
  <c r="BP100" i="4"/>
  <c r="BP98" i="4"/>
  <c r="CI97" i="3"/>
  <c r="BP97" i="4"/>
  <c r="BP37" i="4"/>
  <c r="BP39" i="4"/>
  <c r="BP38" i="4"/>
  <c r="BP33" i="4"/>
  <c r="BP35" i="4"/>
  <c r="BP36" i="4"/>
  <c r="BP34" i="4"/>
  <c r="CI53" i="3"/>
  <c r="CI43" i="3"/>
  <c r="CI36" i="3"/>
  <c r="CI35" i="3"/>
  <c r="CI37" i="3"/>
  <c r="CI34" i="3"/>
  <c r="CI39" i="3"/>
  <c r="CI38" i="3"/>
  <c r="CI17" i="3"/>
  <c r="CI16" i="3"/>
  <c r="CI15" i="3"/>
  <c r="CI14" i="3"/>
  <c r="CI12" i="3"/>
  <c r="CI11" i="3"/>
  <c r="CI33" i="3"/>
  <c r="CI13" i="3"/>
  <c r="CJ6" i="3"/>
  <c r="CI22" i="3"/>
  <c r="CI27" i="3"/>
  <c r="CI26" i="3"/>
  <c r="CI28" i="3"/>
  <c r="BP22" i="4"/>
  <c r="BP17" i="4"/>
  <c r="BP16" i="4"/>
  <c r="BP15" i="4"/>
  <c r="BP14" i="4"/>
  <c r="BP12" i="4"/>
  <c r="BP13" i="4"/>
  <c r="BP11" i="4"/>
  <c r="BP27" i="4"/>
  <c r="BP28" i="4"/>
  <c r="BP26" i="4"/>
  <c r="BQ6" i="4"/>
  <c r="BZ23" i="10"/>
  <c r="CA6" i="10"/>
  <c r="BP7" i="6"/>
  <c r="BP1" i="6"/>
  <c r="E190" i="8"/>
  <c r="CI106" i="3" l="1"/>
  <c r="EU156" i="3"/>
  <c r="EO157" i="3"/>
  <c r="EN155" i="3"/>
  <c r="BP106" i="4"/>
  <c r="EO156" i="4"/>
  <c r="EN155" i="4"/>
  <c r="BZ79" i="10"/>
  <c r="CA1" i="10"/>
  <c r="CA7" i="10"/>
  <c r="BQ6" i="6"/>
  <c r="BQ1" i="4"/>
  <c r="BQ7" i="4"/>
  <c r="CJ7" i="3"/>
  <c r="CJ1" i="3"/>
  <c r="E191" i="8"/>
  <c r="BQ137" i="4" l="1"/>
  <c r="BQ85" i="4"/>
  <c r="BQ81" i="4"/>
  <c r="BQ80" i="4"/>
  <c r="CJ85" i="3"/>
  <c r="CJ137" i="3"/>
  <c r="CJ81" i="3"/>
  <c r="CJ80" i="3"/>
  <c r="BQ92" i="4"/>
  <c r="BQ91" i="4"/>
  <c r="BQ90" i="4"/>
  <c r="BQ87" i="4"/>
  <c r="BQ79" i="4"/>
  <c r="BQ63" i="4"/>
  <c r="CJ92" i="3"/>
  <c r="CJ90" i="3"/>
  <c r="CJ91" i="3"/>
  <c r="CJ87" i="3"/>
  <c r="CJ65" i="3"/>
  <c r="CJ79" i="3"/>
  <c r="BQ65" i="4"/>
  <c r="BQ58" i="4"/>
  <c r="BQ59" i="4"/>
  <c r="BQ56" i="4"/>
  <c r="BQ54" i="4"/>
  <c r="BQ57" i="4"/>
  <c r="BQ55" i="4"/>
  <c r="BQ46" i="4"/>
  <c r="BQ47" i="4"/>
  <c r="BQ48" i="4"/>
  <c r="BQ49" i="4"/>
  <c r="BQ45" i="4"/>
  <c r="BQ44" i="4"/>
  <c r="BQ43" i="4"/>
  <c r="BQ53" i="4"/>
  <c r="BQ24" i="4"/>
  <c r="CJ63" i="3"/>
  <c r="CJ55" i="3"/>
  <c r="CJ54" i="3"/>
  <c r="CJ56" i="3"/>
  <c r="CJ58" i="3"/>
  <c r="CJ47" i="3"/>
  <c r="CJ44" i="3"/>
  <c r="CJ45" i="3"/>
  <c r="CJ48" i="3"/>
  <c r="CJ59" i="3"/>
  <c r="CJ46" i="3"/>
  <c r="CJ57" i="3"/>
  <c r="CJ49" i="3"/>
  <c r="CJ24" i="3"/>
  <c r="BQ143" i="4"/>
  <c r="BQ141" i="4"/>
  <c r="BQ139" i="4"/>
  <c r="BQ107" i="4"/>
  <c r="BQ108" i="4"/>
  <c r="CJ143" i="3"/>
  <c r="CJ141" i="3"/>
  <c r="CJ139" i="3"/>
  <c r="CJ108" i="3"/>
  <c r="CJ107" i="3"/>
  <c r="EP157" i="3"/>
  <c r="EO155" i="3"/>
  <c r="CJ184" i="3"/>
  <c r="CJ182" i="3"/>
  <c r="CJ178" i="3"/>
  <c r="CJ183" i="3"/>
  <c r="CJ177" i="3"/>
  <c r="CJ172" i="3"/>
  <c r="CJ173" i="3"/>
  <c r="CJ171" i="3"/>
  <c r="CJ127" i="3"/>
  <c r="CJ134" i="3"/>
  <c r="CJ132" i="3"/>
  <c r="EV156" i="3"/>
  <c r="BQ184" i="4"/>
  <c r="BQ182" i="4"/>
  <c r="BQ183" i="4"/>
  <c r="BQ177" i="4"/>
  <c r="BQ173" i="4"/>
  <c r="BQ178" i="4"/>
  <c r="BQ172" i="4"/>
  <c r="BQ171" i="4"/>
  <c r="BQ132" i="4"/>
  <c r="BQ134" i="4"/>
  <c r="BQ127" i="4"/>
  <c r="EO155" i="4"/>
  <c r="EP156" i="4"/>
  <c r="CJ73" i="3"/>
  <c r="CJ74" i="3"/>
  <c r="CJ72" i="3"/>
  <c r="CJ71" i="3"/>
  <c r="CJ69" i="3"/>
  <c r="CJ70" i="3"/>
  <c r="CJ68" i="3"/>
  <c r="BQ74" i="4"/>
  <c r="BQ73" i="4"/>
  <c r="BQ72" i="4"/>
  <c r="BQ70" i="4"/>
  <c r="BQ71" i="4"/>
  <c r="BQ69" i="4"/>
  <c r="BQ68" i="4"/>
  <c r="CJ101" i="3"/>
  <c r="CJ100" i="3"/>
  <c r="CJ99" i="3"/>
  <c r="CJ98" i="3"/>
  <c r="BQ101" i="4"/>
  <c r="BQ100" i="4"/>
  <c r="BQ99" i="4"/>
  <c r="BQ98" i="4"/>
  <c r="CJ97" i="3"/>
  <c r="BQ97" i="4"/>
  <c r="BQ37" i="4"/>
  <c r="BQ35" i="4"/>
  <c r="BQ39" i="4"/>
  <c r="BQ38" i="4"/>
  <c r="BQ33" i="4"/>
  <c r="BQ36" i="4"/>
  <c r="BQ34" i="4"/>
  <c r="CJ53" i="3"/>
  <c r="CJ43" i="3"/>
  <c r="CJ34" i="3"/>
  <c r="CJ36" i="3"/>
  <c r="CJ35" i="3"/>
  <c r="CJ37" i="3"/>
  <c r="CJ39" i="3"/>
  <c r="CJ38" i="3"/>
  <c r="CJ17" i="3"/>
  <c r="CJ16" i="3"/>
  <c r="CJ33" i="3"/>
  <c r="CJ15" i="3"/>
  <c r="CJ14" i="3"/>
  <c r="CJ13" i="3"/>
  <c r="CJ12" i="3"/>
  <c r="CJ11" i="3"/>
  <c r="CK6" i="3"/>
  <c r="CJ22" i="3"/>
  <c r="CJ28" i="3"/>
  <c r="CJ27" i="3"/>
  <c r="CJ26" i="3"/>
  <c r="BQ17" i="4"/>
  <c r="BQ15" i="4"/>
  <c r="BQ16" i="4"/>
  <c r="BQ22" i="4"/>
  <c r="BQ12" i="4"/>
  <c r="BQ14" i="4"/>
  <c r="BQ13" i="4"/>
  <c r="BQ11" i="4"/>
  <c r="BQ26" i="4"/>
  <c r="BQ27" i="4"/>
  <c r="BQ28" i="4"/>
  <c r="BR6" i="4"/>
  <c r="CA23" i="10"/>
  <c r="CB6" i="10"/>
  <c r="BQ1" i="6"/>
  <c r="BQ7" i="6"/>
  <c r="E192" i="8"/>
  <c r="BQ137" i="6" l="1"/>
  <c r="BQ85" i="6"/>
  <c r="BQ81" i="6"/>
  <c r="BQ80" i="6"/>
  <c r="BQ92" i="6"/>
  <c r="BQ90" i="6"/>
  <c r="BQ91" i="6"/>
  <c r="BQ87" i="6"/>
  <c r="BQ79" i="6"/>
  <c r="BQ63" i="6"/>
  <c r="BQ65" i="6"/>
  <c r="BQ59" i="6"/>
  <c r="BQ58" i="6"/>
  <c r="BQ57" i="6"/>
  <c r="BQ55" i="6"/>
  <c r="BQ56" i="6"/>
  <c r="BQ54" i="6"/>
  <c r="BQ49" i="6"/>
  <c r="BQ48" i="6"/>
  <c r="BQ45" i="6"/>
  <c r="BQ44" i="6"/>
  <c r="BQ46" i="6"/>
  <c r="BQ47" i="6"/>
  <c r="BQ43" i="6"/>
  <c r="BQ53" i="6"/>
  <c r="BQ24" i="6"/>
  <c r="CJ106" i="3"/>
  <c r="EW156" i="3"/>
  <c r="EQ157" i="3"/>
  <c r="EP155" i="3"/>
  <c r="BQ106" i="4"/>
  <c r="EQ156" i="4"/>
  <c r="EP155" i="4"/>
  <c r="BQ97" i="6"/>
  <c r="BQ99" i="6"/>
  <c r="BQ100" i="6"/>
  <c r="BQ98" i="6"/>
  <c r="BQ101" i="6"/>
  <c r="BQ74" i="6"/>
  <c r="BQ73" i="6"/>
  <c r="BQ72" i="6"/>
  <c r="BQ71" i="6"/>
  <c r="BQ70" i="6"/>
  <c r="BQ69" i="6"/>
  <c r="BQ68" i="6"/>
  <c r="BQ141" i="6"/>
  <c r="BQ127" i="6"/>
  <c r="BQ139" i="6"/>
  <c r="BQ143" i="6"/>
  <c r="BQ132" i="6"/>
  <c r="BQ108" i="6"/>
  <c r="BQ107" i="6"/>
  <c r="BQ38" i="6"/>
  <c r="BQ39" i="6"/>
  <c r="BQ37" i="6"/>
  <c r="BQ34" i="6"/>
  <c r="BQ36" i="6"/>
  <c r="BQ35" i="6"/>
  <c r="BQ33" i="6"/>
  <c r="BQ17" i="6"/>
  <c r="BQ16" i="6"/>
  <c r="BQ15" i="6"/>
  <c r="BQ14" i="6"/>
  <c r="BQ13" i="6"/>
  <c r="BQ12" i="6"/>
  <c r="BQ11" i="6"/>
  <c r="BQ22" i="6"/>
  <c r="BQ28" i="6"/>
  <c r="BQ27" i="6"/>
  <c r="BQ26" i="6"/>
  <c r="CA79" i="10"/>
  <c r="CB1" i="10"/>
  <c r="CB7" i="10"/>
  <c r="BR6" i="6"/>
  <c r="BR7" i="4"/>
  <c r="BR1" i="4"/>
  <c r="CK7" i="3"/>
  <c r="CK1" i="3"/>
  <c r="E193" i="8"/>
  <c r="BR137" i="4" l="1"/>
  <c r="BR85" i="4"/>
  <c r="BR80" i="4"/>
  <c r="BR81" i="4"/>
  <c r="CK85" i="3"/>
  <c r="CK137" i="3"/>
  <c r="CK81" i="3"/>
  <c r="CK80" i="3"/>
  <c r="BR91" i="4"/>
  <c r="BR92" i="4"/>
  <c r="BR90" i="4"/>
  <c r="BR87" i="4"/>
  <c r="BR79" i="4"/>
  <c r="BR63" i="4"/>
  <c r="CK90" i="3"/>
  <c r="CK91" i="3"/>
  <c r="CK92" i="3"/>
  <c r="CK87" i="3"/>
  <c r="CK65" i="3"/>
  <c r="CK79" i="3"/>
  <c r="BR58" i="4"/>
  <c r="BR59" i="4"/>
  <c r="BR65" i="4"/>
  <c r="BR57" i="4"/>
  <c r="BR56" i="4"/>
  <c r="BR54" i="4"/>
  <c r="BR55" i="4"/>
  <c r="BR47" i="4"/>
  <c r="BR48" i="4"/>
  <c r="BR49" i="4"/>
  <c r="BR46" i="4"/>
  <c r="BR43" i="4"/>
  <c r="BR53" i="4"/>
  <c r="BR44" i="4"/>
  <c r="BR45" i="4"/>
  <c r="BR24" i="4"/>
  <c r="CK63" i="3"/>
  <c r="CK54" i="3"/>
  <c r="CK55" i="3"/>
  <c r="CK57" i="3"/>
  <c r="CK58" i="3"/>
  <c r="CK56" i="3"/>
  <c r="CK47" i="3"/>
  <c r="CK44" i="3"/>
  <c r="CK45" i="3"/>
  <c r="CK46" i="3"/>
  <c r="CK48" i="3"/>
  <c r="CK49" i="3"/>
  <c r="CK59" i="3"/>
  <c r="CK24" i="3"/>
  <c r="BR143" i="4"/>
  <c r="BR141" i="4"/>
  <c r="BR108" i="4"/>
  <c r="BR139" i="4"/>
  <c r="BR107" i="4"/>
  <c r="CK143" i="3"/>
  <c r="CK139" i="3"/>
  <c r="CK141" i="3"/>
  <c r="CK108" i="3"/>
  <c r="CK107" i="3"/>
  <c r="ER157" i="3"/>
  <c r="EQ155" i="3"/>
  <c r="EX156" i="3"/>
  <c r="CK184" i="3"/>
  <c r="CK182" i="3"/>
  <c r="CK177" i="3"/>
  <c r="CK178" i="3"/>
  <c r="CK183" i="3"/>
  <c r="CK173" i="3"/>
  <c r="CK172" i="3"/>
  <c r="CK171" i="3"/>
  <c r="CK127" i="3"/>
  <c r="CK134" i="3"/>
  <c r="CK132" i="3"/>
  <c r="BR183" i="4"/>
  <c r="BR184" i="4"/>
  <c r="BR182" i="4"/>
  <c r="BR178" i="4"/>
  <c r="BR177" i="4"/>
  <c r="BR173" i="4"/>
  <c r="BR172" i="4"/>
  <c r="BR171" i="4"/>
  <c r="BR134" i="4"/>
  <c r="BR132" i="4"/>
  <c r="BR127" i="4"/>
  <c r="EQ155" i="4"/>
  <c r="ER156" i="4"/>
  <c r="CK74" i="3"/>
  <c r="CK73" i="3"/>
  <c r="CK72" i="3"/>
  <c r="CK70" i="3"/>
  <c r="CK69" i="3"/>
  <c r="CK71" i="3"/>
  <c r="CK68" i="3"/>
  <c r="BR74" i="4"/>
  <c r="BR73" i="4"/>
  <c r="BR71" i="4"/>
  <c r="BR70" i="4"/>
  <c r="BR72" i="4"/>
  <c r="BR69" i="4"/>
  <c r="BR68" i="4"/>
  <c r="BR101" i="4"/>
  <c r="BR99" i="4"/>
  <c r="BR98" i="4"/>
  <c r="BR100" i="4"/>
  <c r="CK101" i="3"/>
  <c r="CK100" i="3"/>
  <c r="CK99" i="3"/>
  <c r="CK98" i="3"/>
  <c r="CK97" i="3"/>
  <c r="BR97" i="4"/>
  <c r="BR39" i="4"/>
  <c r="BR37" i="4"/>
  <c r="BR38" i="4"/>
  <c r="BR35" i="4"/>
  <c r="BR36" i="4"/>
  <c r="BR34" i="4"/>
  <c r="BR33" i="4"/>
  <c r="CK53" i="3"/>
  <c r="CK43" i="3"/>
  <c r="CK34" i="3"/>
  <c r="CK36" i="3"/>
  <c r="CK39" i="3"/>
  <c r="CK35" i="3"/>
  <c r="CK38" i="3"/>
  <c r="CK37" i="3"/>
  <c r="CK33" i="3"/>
  <c r="CK17" i="3"/>
  <c r="CK16" i="3"/>
  <c r="CK15" i="3"/>
  <c r="CK13" i="3"/>
  <c r="CK12" i="3"/>
  <c r="CK11" i="3"/>
  <c r="CK14" i="3"/>
  <c r="CL6" i="3"/>
  <c r="CK26" i="3"/>
  <c r="CK22" i="3"/>
  <c r="CK27" i="3"/>
  <c r="CK28" i="3"/>
  <c r="BR28" i="4"/>
  <c r="BR17" i="4"/>
  <c r="BR22" i="4"/>
  <c r="BR16" i="4"/>
  <c r="BR14" i="4"/>
  <c r="BR12" i="4"/>
  <c r="BR13" i="4"/>
  <c r="BR11" i="4"/>
  <c r="BR15" i="4"/>
  <c r="BR27" i="4"/>
  <c r="BR26" i="4"/>
  <c r="BS6" i="4"/>
  <c r="CB23" i="10"/>
  <c r="CC6" i="10"/>
  <c r="BR7" i="6"/>
  <c r="BR1" i="6"/>
  <c r="E194" i="8"/>
  <c r="BR137" i="6" l="1"/>
  <c r="BR85" i="6"/>
  <c r="BR81" i="6"/>
  <c r="BR80" i="6"/>
  <c r="BR91" i="6"/>
  <c r="BR92" i="6"/>
  <c r="BR87" i="6"/>
  <c r="BR90" i="6"/>
  <c r="BR79" i="6"/>
  <c r="BR63" i="6"/>
  <c r="BR65" i="6"/>
  <c r="BR57" i="6"/>
  <c r="BR56" i="6"/>
  <c r="BR58" i="6"/>
  <c r="BR55" i="6"/>
  <c r="BR54" i="6"/>
  <c r="BR49" i="6"/>
  <c r="BR59" i="6"/>
  <c r="BR48" i="6"/>
  <c r="BR47" i="6"/>
  <c r="BR46" i="6"/>
  <c r="BR45" i="6"/>
  <c r="BR44" i="6"/>
  <c r="BR53" i="6"/>
  <c r="BR43" i="6"/>
  <c r="BR24" i="6"/>
  <c r="CK106" i="3"/>
  <c r="EY156" i="3"/>
  <c r="ES157" i="3"/>
  <c r="ER155" i="3"/>
  <c r="BR106" i="4"/>
  <c r="ES156" i="4"/>
  <c r="ER155" i="4"/>
  <c r="BR98" i="6"/>
  <c r="BR97" i="6"/>
  <c r="BR99" i="6"/>
  <c r="BR100" i="6"/>
  <c r="BR101" i="6"/>
  <c r="BR73" i="6"/>
  <c r="BR71" i="6"/>
  <c r="BR72" i="6"/>
  <c r="BR74" i="6"/>
  <c r="BR70" i="6"/>
  <c r="BR69" i="6"/>
  <c r="BR68" i="6"/>
  <c r="BR127" i="6"/>
  <c r="BR141" i="6"/>
  <c r="BR139" i="6"/>
  <c r="BR143" i="6"/>
  <c r="BR132" i="6"/>
  <c r="BR108" i="6"/>
  <c r="BR107" i="6"/>
  <c r="BR38" i="6"/>
  <c r="BR36" i="6"/>
  <c r="BR39" i="6"/>
  <c r="BR37" i="6"/>
  <c r="BR34" i="6"/>
  <c r="BR35" i="6"/>
  <c r="BR33" i="6"/>
  <c r="BR15" i="6"/>
  <c r="BR14" i="6"/>
  <c r="BR13" i="6"/>
  <c r="BR17" i="6"/>
  <c r="BR16" i="6"/>
  <c r="BR11" i="6"/>
  <c r="BR28" i="6"/>
  <c r="BR12" i="6"/>
  <c r="BR22" i="6"/>
  <c r="BR26" i="6"/>
  <c r="BR27" i="6"/>
  <c r="CB79" i="10"/>
  <c r="CC7" i="10"/>
  <c r="CC1" i="10"/>
  <c r="BQ171" i="6"/>
  <c r="BQ134" i="6"/>
  <c r="BS6" i="6"/>
  <c r="BS1" i="4"/>
  <c r="BS7" i="4"/>
  <c r="CL7" i="3"/>
  <c r="CL1" i="3"/>
  <c r="E195" i="8"/>
  <c r="BS137" i="4" l="1"/>
  <c r="BS85" i="4"/>
  <c r="BS80" i="4"/>
  <c r="BS81" i="4"/>
  <c r="CL85" i="3"/>
  <c r="CL80" i="3"/>
  <c r="CL81" i="3"/>
  <c r="CL137" i="3"/>
  <c r="BS92" i="4"/>
  <c r="BS90" i="4"/>
  <c r="BS91" i="4"/>
  <c r="BS87" i="4"/>
  <c r="BS79" i="4"/>
  <c r="BS63" i="4"/>
  <c r="CL91" i="3"/>
  <c r="CL90" i="3"/>
  <c r="CL87" i="3"/>
  <c r="CL92" i="3"/>
  <c r="CL65" i="3"/>
  <c r="CL79" i="3"/>
  <c r="BS65" i="4"/>
  <c r="BS58" i="4"/>
  <c r="BS59" i="4"/>
  <c r="BS55" i="4"/>
  <c r="BS57" i="4"/>
  <c r="BS56" i="4"/>
  <c r="BS54" i="4"/>
  <c r="BS48" i="4"/>
  <c r="BS49" i="4"/>
  <c r="BS45" i="4"/>
  <c r="BS47" i="4"/>
  <c r="BS46" i="4"/>
  <c r="BS43" i="4"/>
  <c r="BS53" i="4"/>
  <c r="BS44" i="4"/>
  <c r="BS24" i="4"/>
  <c r="CL63" i="3"/>
  <c r="CL54" i="3"/>
  <c r="CL55" i="3"/>
  <c r="CL57" i="3"/>
  <c r="CL58" i="3"/>
  <c r="CL59" i="3"/>
  <c r="CL56" i="3"/>
  <c r="CL47" i="3"/>
  <c r="CL44" i="3"/>
  <c r="CL48" i="3"/>
  <c r="CL49" i="3"/>
  <c r="CL45" i="3"/>
  <c r="CL46" i="3"/>
  <c r="CL24" i="3"/>
  <c r="BS143" i="4"/>
  <c r="BS141" i="4"/>
  <c r="BS139" i="4"/>
  <c r="BS107" i="4"/>
  <c r="BS108" i="4"/>
  <c r="CL143" i="3"/>
  <c r="CL139" i="3"/>
  <c r="CL141" i="3"/>
  <c r="CL107" i="3"/>
  <c r="CL108" i="3"/>
  <c r="CL184" i="3"/>
  <c r="CL183" i="3"/>
  <c r="CL178" i="3"/>
  <c r="CL182" i="3"/>
  <c r="CL177" i="3"/>
  <c r="CL171" i="3"/>
  <c r="CL173" i="3"/>
  <c r="CL172" i="3"/>
  <c r="CL134" i="3"/>
  <c r="CL127" i="3"/>
  <c r="CL132" i="3"/>
  <c r="ET157" i="3"/>
  <c r="ES155" i="3"/>
  <c r="EZ156" i="3"/>
  <c r="BS184" i="4"/>
  <c r="BS178" i="4"/>
  <c r="BS183" i="4"/>
  <c r="BS182" i="4"/>
  <c r="BS173" i="4"/>
  <c r="BS177" i="4"/>
  <c r="BS172" i="4"/>
  <c r="BS171" i="4"/>
  <c r="BS134" i="4"/>
  <c r="BS132" i="4"/>
  <c r="BS127" i="4"/>
  <c r="ET156" i="4"/>
  <c r="ES155" i="4"/>
  <c r="CL73" i="3"/>
  <c r="CL74" i="3"/>
  <c r="CL72" i="3"/>
  <c r="CL71" i="3"/>
  <c r="CL70" i="3"/>
  <c r="CL69" i="3"/>
  <c r="CL68" i="3"/>
  <c r="BS74" i="4"/>
  <c r="BS73" i="4"/>
  <c r="BS71" i="4"/>
  <c r="BS72" i="4"/>
  <c r="BS70" i="4"/>
  <c r="BS68" i="4"/>
  <c r="BS69" i="4"/>
  <c r="CL101" i="3"/>
  <c r="CL100" i="3"/>
  <c r="CL99" i="3"/>
  <c r="CL98" i="3"/>
  <c r="BS101" i="4"/>
  <c r="BS99" i="4"/>
  <c r="BS98" i="4"/>
  <c r="BS100" i="4"/>
  <c r="CL97" i="3"/>
  <c r="BS97" i="4"/>
  <c r="BS38" i="4"/>
  <c r="BS39" i="4"/>
  <c r="BS35" i="4"/>
  <c r="BS37" i="4"/>
  <c r="BS36" i="4"/>
  <c r="BS34" i="4"/>
  <c r="BS33" i="4"/>
  <c r="CL53" i="3"/>
  <c r="CL43" i="3"/>
  <c r="CL34" i="3"/>
  <c r="CL35" i="3"/>
  <c r="CL37" i="3"/>
  <c r="CL36" i="3"/>
  <c r="CL39" i="3"/>
  <c r="CL38" i="3"/>
  <c r="CL33" i="3"/>
  <c r="CL17" i="3"/>
  <c r="CL16" i="3"/>
  <c r="CL15" i="3"/>
  <c r="CL14" i="3"/>
  <c r="CL13" i="3"/>
  <c r="CL12" i="3"/>
  <c r="CL11" i="3"/>
  <c r="CM6" i="3"/>
  <c r="CL28" i="3"/>
  <c r="CL22" i="3"/>
  <c r="CL26" i="3"/>
  <c r="CL27" i="3"/>
  <c r="BS27" i="4"/>
  <c r="BS17" i="4"/>
  <c r="BS16" i="4"/>
  <c r="BS14" i="4"/>
  <c r="BS22" i="4"/>
  <c r="BS13" i="4"/>
  <c r="BS11" i="4"/>
  <c r="BS15" i="4"/>
  <c r="BS12" i="4"/>
  <c r="BS26" i="4"/>
  <c r="BS28" i="4"/>
  <c r="BT6" i="4"/>
  <c r="CC23" i="10"/>
  <c r="CD6" i="10"/>
  <c r="BQ177" i="6"/>
  <c r="BS7" i="6"/>
  <c r="BS1" i="6"/>
  <c r="E196" i="8"/>
  <c r="BS85" i="6" l="1"/>
  <c r="BS81" i="6"/>
  <c r="BS80" i="6"/>
  <c r="BS137" i="6"/>
  <c r="BS92" i="6"/>
  <c r="BS91" i="6"/>
  <c r="BS87" i="6"/>
  <c r="BS90" i="6"/>
  <c r="BS63" i="6"/>
  <c r="BS79" i="6"/>
  <c r="BS65" i="6"/>
  <c r="BS57" i="6"/>
  <c r="BS56" i="6"/>
  <c r="BS58" i="6"/>
  <c r="BS55" i="6"/>
  <c r="BS54" i="6"/>
  <c r="BS59" i="6"/>
  <c r="BS49" i="6"/>
  <c r="BS48" i="6"/>
  <c r="BS47" i="6"/>
  <c r="BS46" i="6"/>
  <c r="BS53" i="6"/>
  <c r="BS44" i="6"/>
  <c r="BS43" i="6"/>
  <c r="BS45" i="6"/>
  <c r="BS24" i="6"/>
  <c r="FA156" i="3"/>
  <c r="EU157" i="3"/>
  <c r="ET155" i="3"/>
  <c r="CL106" i="3"/>
  <c r="EU156" i="4"/>
  <c r="ET155" i="4"/>
  <c r="BS106" i="4"/>
  <c r="BS98" i="6"/>
  <c r="BS97" i="6"/>
  <c r="BS99" i="6"/>
  <c r="BS100" i="6"/>
  <c r="BS101" i="6"/>
  <c r="BS73" i="6"/>
  <c r="BS74" i="6"/>
  <c r="BS71" i="6"/>
  <c r="BS69" i="6"/>
  <c r="BS72" i="6"/>
  <c r="BS70" i="6"/>
  <c r="BS68" i="6"/>
  <c r="BS127" i="6"/>
  <c r="BS141" i="6"/>
  <c r="BS139" i="6"/>
  <c r="BS143" i="6"/>
  <c r="BS132" i="6"/>
  <c r="BS108" i="6"/>
  <c r="BS107" i="6"/>
  <c r="BS39" i="6"/>
  <c r="BS37" i="6"/>
  <c r="BS36" i="6"/>
  <c r="BS38" i="6"/>
  <c r="BS35" i="6"/>
  <c r="BS33" i="6"/>
  <c r="BS17" i="6"/>
  <c r="BS16" i="6"/>
  <c r="BS34" i="6"/>
  <c r="BS15" i="6"/>
  <c r="BS14" i="6"/>
  <c r="BS13" i="6"/>
  <c r="BS26" i="6"/>
  <c r="BS11" i="6"/>
  <c r="BS28" i="6"/>
  <c r="BS12" i="6"/>
  <c r="BS22" i="6"/>
  <c r="BS27" i="6"/>
  <c r="CC79" i="10"/>
  <c r="BQ172" i="6"/>
  <c r="BQ173" i="6" s="1"/>
  <c r="BQ183" i="6"/>
  <c r="CD7" i="10"/>
  <c r="CD1" i="10"/>
  <c r="BR134" i="6"/>
  <c r="BR171" i="6"/>
  <c r="BT6" i="6"/>
  <c r="BT7" i="4"/>
  <c r="BT1" i="4"/>
  <c r="CM7" i="3"/>
  <c r="CM1" i="3"/>
  <c r="E197" i="8"/>
  <c r="BT137" i="4" l="1"/>
  <c r="BT85" i="4"/>
  <c r="BT80" i="4"/>
  <c r="BT81" i="4"/>
  <c r="CM80" i="3"/>
  <c r="CM85" i="3"/>
  <c r="CM81" i="3"/>
  <c r="CM137" i="3"/>
  <c r="BT92" i="4"/>
  <c r="BT91" i="4"/>
  <c r="BT87" i="4"/>
  <c r="BT90" i="4"/>
  <c r="BT79" i="4"/>
  <c r="BT63" i="4"/>
  <c r="CM92" i="3"/>
  <c r="CM91" i="3"/>
  <c r="CM87" i="3"/>
  <c r="CM79" i="3"/>
  <c r="CM65" i="3"/>
  <c r="CM90" i="3"/>
  <c r="BT65" i="4"/>
  <c r="BT59" i="4"/>
  <c r="BT58" i="4"/>
  <c r="BT55" i="4"/>
  <c r="BT57" i="4"/>
  <c r="BT49" i="4"/>
  <c r="BT54" i="4"/>
  <c r="BT56" i="4"/>
  <c r="BT46" i="4"/>
  <c r="BT48" i="4"/>
  <c r="BT47" i="4"/>
  <c r="BT43" i="4"/>
  <c r="BT53" i="4"/>
  <c r="BT44" i="4"/>
  <c r="BT45" i="4"/>
  <c r="BT24" i="4"/>
  <c r="CM63" i="3"/>
  <c r="CM54" i="3"/>
  <c r="CM55" i="3"/>
  <c r="CM57" i="3"/>
  <c r="CM58" i="3"/>
  <c r="CM59" i="3"/>
  <c r="CM56" i="3"/>
  <c r="CM46" i="3"/>
  <c r="CM47" i="3"/>
  <c r="CM45" i="3"/>
  <c r="CM49" i="3"/>
  <c r="CM44" i="3"/>
  <c r="CM48" i="3"/>
  <c r="CM24" i="3"/>
  <c r="CM141" i="3"/>
  <c r="CM139" i="3"/>
  <c r="CM143" i="3"/>
  <c r="CM107" i="3"/>
  <c r="CM108" i="3"/>
  <c r="BT141" i="4"/>
  <c r="BT143" i="4"/>
  <c r="BT139" i="4"/>
  <c r="BT107" i="4"/>
  <c r="BT108" i="4"/>
  <c r="EV157" i="3"/>
  <c r="EU155" i="3"/>
  <c r="CM184" i="3"/>
  <c r="CM183" i="3"/>
  <c r="CM178" i="3"/>
  <c r="CM182" i="3"/>
  <c r="CM177" i="3"/>
  <c r="CM173" i="3"/>
  <c r="CM171" i="3"/>
  <c r="CM172" i="3"/>
  <c r="CM134" i="3"/>
  <c r="CM132" i="3"/>
  <c r="CM127" i="3"/>
  <c r="FB156" i="3"/>
  <c r="BT184" i="4"/>
  <c r="BT182" i="4"/>
  <c r="BT183" i="4"/>
  <c r="BT178" i="4"/>
  <c r="BT177" i="4"/>
  <c r="BT173" i="4"/>
  <c r="BT172" i="4"/>
  <c r="BT171" i="4"/>
  <c r="BT134" i="4"/>
  <c r="BT132" i="4"/>
  <c r="BT127" i="4"/>
  <c r="EV156" i="4"/>
  <c r="EU155" i="4"/>
  <c r="CM74" i="3"/>
  <c r="CM71" i="3"/>
  <c r="CM70" i="3"/>
  <c r="CM72" i="3"/>
  <c r="CM73" i="3"/>
  <c r="CM69" i="3"/>
  <c r="CM68" i="3"/>
  <c r="BT73" i="4"/>
  <c r="BT74" i="4"/>
  <c r="BT72" i="4"/>
  <c r="BT71" i="4"/>
  <c r="BT70" i="4"/>
  <c r="BT69" i="4"/>
  <c r="BT68" i="4"/>
  <c r="CM101" i="3"/>
  <c r="CM100" i="3"/>
  <c r="CM99" i="3"/>
  <c r="CM98" i="3"/>
  <c r="BT101" i="4"/>
  <c r="BT99" i="4"/>
  <c r="BT98" i="4"/>
  <c r="BT100" i="4"/>
  <c r="CM97" i="3"/>
  <c r="BT97" i="4"/>
  <c r="BT38" i="4"/>
  <c r="BT39" i="4"/>
  <c r="BT37" i="4"/>
  <c r="BT36" i="4"/>
  <c r="BT34" i="4"/>
  <c r="BT35" i="4"/>
  <c r="BT33" i="4"/>
  <c r="CM53" i="3"/>
  <c r="CM43" i="3"/>
  <c r="CM34" i="3"/>
  <c r="CM36" i="3"/>
  <c r="CM35" i="3"/>
  <c r="CM37" i="3"/>
  <c r="CM39" i="3"/>
  <c r="CM38" i="3"/>
  <c r="CM33" i="3"/>
  <c r="CM17" i="3"/>
  <c r="CM16" i="3"/>
  <c r="CM15" i="3"/>
  <c r="CM14" i="3"/>
  <c r="CM13" i="3"/>
  <c r="CM12" i="3"/>
  <c r="CM11" i="3"/>
  <c r="CN6" i="3"/>
  <c r="CM27" i="3"/>
  <c r="CM22" i="3"/>
  <c r="CM28" i="3"/>
  <c r="CM26" i="3"/>
  <c r="BT26" i="4"/>
  <c r="BT22" i="4"/>
  <c r="BT17" i="4"/>
  <c r="BT16" i="4"/>
  <c r="BT14" i="4"/>
  <c r="BT15" i="4"/>
  <c r="BT13" i="4"/>
  <c r="BT11" i="4"/>
  <c r="BT12" i="4"/>
  <c r="BT28" i="4"/>
  <c r="BT27" i="4"/>
  <c r="BU6" i="4"/>
  <c r="CD23" i="10"/>
  <c r="CE6" i="10"/>
  <c r="BT1" i="6"/>
  <c r="BT7" i="6"/>
  <c r="E198" i="8"/>
  <c r="BT85" i="6" l="1"/>
  <c r="BT137" i="6"/>
  <c r="BT81" i="6"/>
  <c r="BT80" i="6"/>
  <c r="BT92" i="6"/>
  <c r="BT91" i="6"/>
  <c r="BT87" i="6"/>
  <c r="BT90" i="6"/>
  <c r="BT79" i="6"/>
  <c r="BT63" i="6"/>
  <c r="BT65" i="6"/>
  <c r="BT59" i="6"/>
  <c r="BT58" i="6"/>
  <c r="BT55" i="6"/>
  <c r="BT54" i="6"/>
  <c r="BT57" i="6"/>
  <c r="BT49" i="6"/>
  <c r="BT56" i="6"/>
  <c r="BT48" i="6"/>
  <c r="BT47" i="6"/>
  <c r="BT46" i="6"/>
  <c r="BT44" i="6"/>
  <c r="BT43" i="6"/>
  <c r="BT45" i="6"/>
  <c r="BT53" i="6"/>
  <c r="BT24" i="6"/>
  <c r="CM106" i="3"/>
  <c r="FC156" i="3"/>
  <c r="EW157" i="3"/>
  <c r="EV155" i="3"/>
  <c r="EW156" i="4"/>
  <c r="EV155" i="4"/>
  <c r="BT106" i="4"/>
  <c r="BT98" i="6"/>
  <c r="BT97" i="6"/>
  <c r="BT99" i="6"/>
  <c r="BT101" i="6"/>
  <c r="BT100" i="6"/>
  <c r="BT73" i="6"/>
  <c r="BT74" i="6"/>
  <c r="BT72" i="6"/>
  <c r="BT71" i="6"/>
  <c r="BT69" i="6"/>
  <c r="BT70" i="6"/>
  <c r="BT68" i="6"/>
  <c r="BT141" i="6"/>
  <c r="BT127" i="6"/>
  <c r="BT139" i="6"/>
  <c r="BT143" i="6"/>
  <c r="BT132" i="6"/>
  <c r="BT108" i="6"/>
  <c r="BT107" i="6"/>
  <c r="BT39" i="6"/>
  <c r="BT36" i="6"/>
  <c r="BT38" i="6"/>
  <c r="BT37" i="6"/>
  <c r="BT35" i="6"/>
  <c r="BT33" i="6"/>
  <c r="BT17" i="6"/>
  <c r="BT16" i="6"/>
  <c r="BT34" i="6"/>
  <c r="BT15" i="6"/>
  <c r="BT14" i="6"/>
  <c r="BT13" i="6"/>
  <c r="BT12" i="6"/>
  <c r="BT11" i="6"/>
  <c r="BT22" i="6"/>
  <c r="BT26" i="6"/>
  <c r="BT27" i="6"/>
  <c r="BT28" i="6"/>
  <c r="CD79" i="10"/>
  <c r="BR183" i="6"/>
  <c r="BR177" i="6"/>
  <c r="CE7" i="10"/>
  <c r="CE1" i="10"/>
  <c r="BS134" i="6"/>
  <c r="BS171" i="6"/>
  <c r="BR172" i="6"/>
  <c r="BR173" i="6" s="1"/>
  <c r="BU6" i="6"/>
  <c r="BU1" i="4"/>
  <c r="BU7" i="4"/>
  <c r="CN7" i="3"/>
  <c r="CN1" i="3"/>
  <c r="E199" i="8"/>
  <c r="BU137" i="4" l="1"/>
  <c r="BU85" i="4"/>
  <c r="BU80" i="4"/>
  <c r="BU81" i="4"/>
  <c r="CN80" i="3"/>
  <c r="CN85" i="3"/>
  <c r="CN81" i="3"/>
  <c r="CN137" i="3"/>
  <c r="BU92" i="4"/>
  <c r="BU90" i="4"/>
  <c r="BU91" i="4"/>
  <c r="BU87" i="4"/>
  <c r="BU79" i="4"/>
  <c r="BU63" i="4"/>
  <c r="CN92" i="3"/>
  <c r="CN91" i="3"/>
  <c r="CN87" i="3"/>
  <c r="CN90" i="3"/>
  <c r="CN79" i="3"/>
  <c r="CN65" i="3"/>
  <c r="BU65" i="4"/>
  <c r="BU59" i="4"/>
  <c r="BU58" i="4"/>
  <c r="BU56" i="4"/>
  <c r="BU57" i="4"/>
  <c r="BU54" i="4"/>
  <c r="BU49" i="4"/>
  <c r="BU55" i="4"/>
  <c r="BU46" i="4"/>
  <c r="BU47" i="4"/>
  <c r="BU43" i="4"/>
  <c r="BU48" i="4"/>
  <c r="BU53" i="4"/>
  <c r="BU44" i="4"/>
  <c r="BU45" i="4"/>
  <c r="BU24" i="4"/>
  <c r="CN63" i="3"/>
  <c r="CN54" i="3"/>
  <c r="CN56" i="3"/>
  <c r="CN58" i="3"/>
  <c r="CN55" i="3"/>
  <c r="CN57" i="3"/>
  <c r="CN44" i="3"/>
  <c r="CN59" i="3"/>
  <c r="CN46" i="3"/>
  <c r="CN47" i="3"/>
  <c r="CN48" i="3"/>
  <c r="CN45" i="3"/>
  <c r="CN49" i="3"/>
  <c r="CN24" i="3"/>
  <c r="CN141" i="3"/>
  <c r="CN143" i="3"/>
  <c r="CN139" i="3"/>
  <c r="CN107" i="3"/>
  <c r="CN108" i="3"/>
  <c r="BU143" i="4"/>
  <c r="BU107" i="4"/>
  <c r="BU139" i="4"/>
  <c r="BU108" i="4"/>
  <c r="BU141" i="4"/>
  <c r="EX157" i="3"/>
  <c r="EW155" i="3"/>
  <c r="CN184" i="3"/>
  <c r="CN183" i="3"/>
  <c r="CN182" i="3"/>
  <c r="CN177" i="3"/>
  <c r="CN178" i="3"/>
  <c r="CN172" i="3"/>
  <c r="CN173" i="3"/>
  <c r="CN171" i="3"/>
  <c r="CN134" i="3"/>
  <c r="CN132" i="3"/>
  <c r="CN127" i="3"/>
  <c r="FD156" i="3"/>
  <c r="BU184" i="4"/>
  <c r="BU183" i="4"/>
  <c r="BU182" i="4"/>
  <c r="BU178" i="4"/>
  <c r="BU177" i="4"/>
  <c r="BU173" i="4"/>
  <c r="BU172" i="4"/>
  <c r="BU171" i="4"/>
  <c r="BU132" i="4"/>
  <c r="BU127" i="4"/>
  <c r="BU134" i="4"/>
  <c r="EW155" i="4"/>
  <c r="EX156" i="4"/>
  <c r="CN74" i="3"/>
  <c r="CN73" i="3"/>
  <c r="CN72" i="3"/>
  <c r="CN71" i="3"/>
  <c r="CN70" i="3"/>
  <c r="CN69" i="3"/>
  <c r="CN68" i="3"/>
  <c r="BU74" i="4"/>
  <c r="BU73" i="4"/>
  <c r="BU72" i="4"/>
  <c r="BU69" i="4"/>
  <c r="BU71" i="4"/>
  <c r="BU70" i="4"/>
  <c r="BU68" i="4"/>
  <c r="CN101" i="3"/>
  <c r="CN100" i="3"/>
  <c r="CN99" i="3"/>
  <c r="CN98" i="3"/>
  <c r="BU100" i="4"/>
  <c r="BU101" i="4"/>
  <c r="BU99" i="4"/>
  <c r="BU98" i="4"/>
  <c r="CN97" i="3"/>
  <c r="BU97" i="4"/>
  <c r="BU38" i="4"/>
  <c r="BU36" i="4"/>
  <c r="BU39" i="4"/>
  <c r="BU34" i="4"/>
  <c r="BU37" i="4"/>
  <c r="BU33" i="4"/>
  <c r="BU35" i="4"/>
  <c r="CN53" i="3"/>
  <c r="CN43" i="3"/>
  <c r="CN35" i="3"/>
  <c r="CN34" i="3"/>
  <c r="CN36" i="3"/>
  <c r="CN37" i="3"/>
  <c r="CN38" i="3"/>
  <c r="CN39" i="3"/>
  <c r="CN33" i="3"/>
  <c r="CN17" i="3"/>
  <c r="CN16" i="3"/>
  <c r="CN15" i="3"/>
  <c r="CN14" i="3"/>
  <c r="CN13" i="3"/>
  <c r="CN12" i="3"/>
  <c r="CN11" i="3"/>
  <c r="CO6" i="3"/>
  <c r="CN28" i="3"/>
  <c r="CN26" i="3"/>
  <c r="CN22" i="3"/>
  <c r="CN27" i="3"/>
  <c r="BU27" i="4"/>
  <c r="BU26" i="4"/>
  <c r="BU22" i="4"/>
  <c r="BU15" i="4"/>
  <c r="BU17" i="4"/>
  <c r="BU13" i="4"/>
  <c r="BU11" i="4"/>
  <c r="BU14" i="4"/>
  <c r="BU12" i="4"/>
  <c r="BU16" i="4"/>
  <c r="BU28" i="4"/>
  <c r="BV6" i="4"/>
  <c r="CE23" i="10"/>
  <c r="CF6" i="10"/>
  <c r="BS177" i="6"/>
  <c r="BU7" i="6"/>
  <c r="BU1" i="6"/>
  <c r="E200" i="8"/>
  <c r="BU85" i="6" l="1"/>
  <c r="BU137" i="6"/>
  <c r="BU81" i="6"/>
  <c r="BU80" i="6"/>
  <c r="BU92" i="6"/>
  <c r="BU91" i="6"/>
  <c r="BU90" i="6"/>
  <c r="BU87" i="6"/>
  <c r="BU79" i="6"/>
  <c r="BU63" i="6"/>
  <c r="BU65" i="6"/>
  <c r="BU59" i="6"/>
  <c r="BU58" i="6"/>
  <c r="BU57" i="6"/>
  <c r="BU56" i="6"/>
  <c r="BU55" i="6"/>
  <c r="BU54" i="6"/>
  <c r="BU49" i="6"/>
  <c r="BU48" i="6"/>
  <c r="BU47" i="6"/>
  <c r="BU45" i="6"/>
  <c r="BU44" i="6"/>
  <c r="BU53" i="6"/>
  <c r="BU46" i="6"/>
  <c r="BU43" i="6"/>
  <c r="BU24" i="6"/>
  <c r="BU106" i="4"/>
  <c r="CN106" i="3"/>
  <c r="FE156" i="3"/>
  <c r="EY157" i="3"/>
  <c r="EX155" i="3"/>
  <c r="EY156" i="4"/>
  <c r="EX155" i="4"/>
  <c r="BU98" i="6"/>
  <c r="BU97" i="6"/>
  <c r="BU101" i="6"/>
  <c r="BU99" i="6"/>
  <c r="BU100" i="6"/>
  <c r="BU73" i="6"/>
  <c r="BU74" i="6"/>
  <c r="BU71" i="6"/>
  <c r="BU70" i="6"/>
  <c r="BU72" i="6"/>
  <c r="BU69" i="6"/>
  <c r="BU68" i="6"/>
  <c r="BU141" i="6"/>
  <c r="BU127" i="6"/>
  <c r="BU139" i="6"/>
  <c r="BU143" i="6"/>
  <c r="BU132" i="6"/>
  <c r="BU108" i="6"/>
  <c r="BU107" i="6"/>
  <c r="BU39" i="6"/>
  <c r="BU37" i="6"/>
  <c r="BU38" i="6"/>
  <c r="BU36" i="6"/>
  <c r="BU35" i="6"/>
  <c r="BU33" i="6"/>
  <c r="BU17" i="6"/>
  <c r="BU16" i="6"/>
  <c r="BU34" i="6"/>
  <c r="BU14" i="6"/>
  <c r="BU11" i="6"/>
  <c r="BU12" i="6"/>
  <c r="BU15" i="6"/>
  <c r="BU13" i="6"/>
  <c r="BU22" i="6"/>
  <c r="BU27" i="6"/>
  <c r="BU26" i="6"/>
  <c r="BU28" i="6"/>
  <c r="CE79" i="10"/>
  <c r="CF7" i="10"/>
  <c r="CF1" i="10"/>
  <c r="BS183" i="6"/>
  <c r="BT171" i="6"/>
  <c r="BS172" i="6"/>
  <c r="BS173" i="6" s="1"/>
  <c r="BT134" i="6"/>
  <c r="BV6" i="6"/>
  <c r="BV7" i="4"/>
  <c r="BV1" i="4"/>
  <c r="CO7" i="3"/>
  <c r="CO1" i="3"/>
  <c r="E201" i="8"/>
  <c r="BV85" i="4" l="1"/>
  <c r="BV137" i="4"/>
  <c r="BV80" i="4"/>
  <c r="BV81" i="4"/>
  <c r="CO137" i="3"/>
  <c r="CO80" i="3"/>
  <c r="CO85" i="3"/>
  <c r="CO81" i="3"/>
  <c r="BV91" i="4"/>
  <c r="BV92" i="4"/>
  <c r="BV90" i="4"/>
  <c r="BV87" i="4"/>
  <c r="BV79" i="4"/>
  <c r="BV63" i="4"/>
  <c r="CO92" i="3"/>
  <c r="CO90" i="3"/>
  <c r="CO91" i="3"/>
  <c r="CO87" i="3"/>
  <c r="CO79" i="3"/>
  <c r="CO65" i="3"/>
  <c r="BV65" i="4"/>
  <c r="BV56" i="4"/>
  <c r="BV58" i="4"/>
  <c r="BV55" i="4"/>
  <c r="BV57" i="4"/>
  <c r="BV54" i="4"/>
  <c r="BV59" i="4"/>
  <c r="BV47" i="4"/>
  <c r="BV48" i="4"/>
  <c r="BV49" i="4"/>
  <c r="BV53" i="4"/>
  <c r="BV46" i="4"/>
  <c r="BV44" i="4"/>
  <c r="BV45" i="4"/>
  <c r="BV43" i="4"/>
  <c r="BV24" i="4"/>
  <c r="CO63" i="3"/>
  <c r="CO54" i="3"/>
  <c r="CO55" i="3"/>
  <c r="CO56" i="3"/>
  <c r="CO57" i="3"/>
  <c r="CO58" i="3"/>
  <c r="CO44" i="3"/>
  <c r="CO59" i="3"/>
  <c r="CO48" i="3"/>
  <c r="CO46" i="3"/>
  <c r="CO47" i="3"/>
  <c r="CO45" i="3"/>
  <c r="CO49" i="3"/>
  <c r="CO24" i="3"/>
  <c r="CO141" i="3"/>
  <c r="CO143" i="3"/>
  <c r="CO139" i="3"/>
  <c r="CO107" i="3"/>
  <c r="CO108" i="3"/>
  <c r="BV143" i="4"/>
  <c r="BV141" i="4"/>
  <c r="BV139" i="4"/>
  <c r="BV107" i="4"/>
  <c r="BV108" i="4"/>
  <c r="EZ157" i="3"/>
  <c r="EY155" i="3"/>
  <c r="CO182" i="3"/>
  <c r="CO184" i="3"/>
  <c r="CO178" i="3"/>
  <c r="CO183" i="3"/>
  <c r="CO177" i="3"/>
  <c r="CO173" i="3"/>
  <c r="CO172" i="3"/>
  <c r="CO171" i="3"/>
  <c r="CO134" i="3"/>
  <c r="CO127" i="3"/>
  <c r="CO132" i="3"/>
  <c r="FF156" i="3"/>
  <c r="BV184" i="4"/>
  <c r="BV183" i="4"/>
  <c r="BV178" i="4"/>
  <c r="BV177" i="4"/>
  <c r="BV172" i="4"/>
  <c r="BV182" i="4"/>
  <c r="BV171" i="4"/>
  <c r="BV173" i="4"/>
  <c r="BV134" i="4"/>
  <c r="BV127" i="4"/>
  <c r="BV132" i="4"/>
  <c r="EY155" i="4"/>
  <c r="EZ156" i="4"/>
  <c r="CO74" i="3"/>
  <c r="CO73" i="3"/>
  <c r="CO71" i="3"/>
  <c r="CO72" i="3"/>
  <c r="CO70" i="3"/>
  <c r="CO69" i="3"/>
  <c r="CO68" i="3"/>
  <c r="BV74" i="4"/>
  <c r="BV73" i="4"/>
  <c r="BV72" i="4"/>
  <c r="BV71" i="4"/>
  <c r="BV70" i="4"/>
  <c r="BV68" i="4"/>
  <c r="BV69" i="4"/>
  <c r="CO101" i="3"/>
  <c r="CO98" i="3"/>
  <c r="CO100" i="3"/>
  <c r="CO99" i="3"/>
  <c r="BV101" i="4"/>
  <c r="BV100" i="4"/>
  <c r="BV99" i="4"/>
  <c r="BV98" i="4"/>
  <c r="CO97" i="3"/>
  <c r="BV97" i="4"/>
  <c r="BV39" i="4"/>
  <c r="BV38" i="4"/>
  <c r="BV36" i="4"/>
  <c r="BV37" i="4"/>
  <c r="BV33" i="4"/>
  <c r="BV35" i="4"/>
  <c r="BV34" i="4"/>
  <c r="CO53" i="3"/>
  <c r="CO43" i="3"/>
  <c r="CO35" i="3"/>
  <c r="CO34" i="3"/>
  <c r="CO37" i="3"/>
  <c r="CO38" i="3"/>
  <c r="CO36" i="3"/>
  <c r="CO39" i="3"/>
  <c r="CO33" i="3"/>
  <c r="CO13" i="3"/>
  <c r="CO12" i="3"/>
  <c r="CO11" i="3"/>
  <c r="CO17" i="3"/>
  <c r="CO15" i="3"/>
  <c r="CO16" i="3"/>
  <c r="CO14" i="3"/>
  <c r="CP6" i="3"/>
  <c r="CO26" i="3"/>
  <c r="CO22" i="3"/>
  <c r="CO27" i="3"/>
  <c r="CO28" i="3"/>
  <c r="BV22" i="4"/>
  <c r="BV17" i="4"/>
  <c r="BV15" i="4"/>
  <c r="BV13" i="4"/>
  <c r="BV11" i="4"/>
  <c r="BV14" i="4"/>
  <c r="BV16" i="4"/>
  <c r="BV12" i="4"/>
  <c r="BV27" i="4"/>
  <c r="BV28" i="4"/>
  <c r="BV26" i="4"/>
  <c r="BW6" i="4"/>
  <c r="CF23" i="10"/>
  <c r="CG6" i="10"/>
  <c r="BT177" i="6"/>
  <c r="BV1" i="6"/>
  <c r="BV7" i="6"/>
  <c r="E202" i="8"/>
  <c r="BV85" i="6" l="1"/>
  <c r="BV137" i="6"/>
  <c r="BV81" i="6"/>
  <c r="BV80" i="6"/>
  <c r="BV91" i="6"/>
  <c r="BV92" i="6"/>
  <c r="BV90" i="6"/>
  <c r="BV87" i="6"/>
  <c r="BV79" i="6"/>
  <c r="BV63" i="6"/>
  <c r="BV106" i="4"/>
  <c r="BV65" i="6"/>
  <c r="BV57" i="6"/>
  <c r="BV56" i="6"/>
  <c r="BV59" i="6"/>
  <c r="BV58" i="6"/>
  <c r="BV55" i="6"/>
  <c r="BV54" i="6"/>
  <c r="BV49" i="6"/>
  <c r="BV48" i="6"/>
  <c r="BV47" i="6"/>
  <c r="BV45" i="6"/>
  <c r="BV44" i="6"/>
  <c r="BV53" i="6"/>
  <c r="BV43" i="6"/>
  <c r="BV46" i="6"/>
  <c r="BV24" i="6"/>
  <c r="CO106" i="3"/>
  <c r="FG156" i="3"/>
  <c r="FA157" i="3"/>
  <c r="EZ155" i="3"/>
  <c r="FA156" i="4"/>
  <c r="EZ155" i="4"/>
  <c r="BV97" i="6"/>
  <c r="BV98" i="6"/>
  <c r="BV99" i="6"/>
  <c r="BV101" i="6"/>
  <c r="BV100" i="6"/>
  <c r="BV73" i="6"/>
  <c r="BV74" i="6"/>
  <c r="BV71" i="6"/>
  <c r="BV72" i="6"/>
  <c r="BV70" i="6"/>
  <c r="BV69" i="6"/>
  <c r="BV68" i="6"/>
  <c r="BV141" i="6"/>
  <c r="BV127" i="6"/>
  <c r="BV139" i="6"/>
  <c r="BV143" i="6"/>
  <c r="BV108" i="6"/>
  <c r="BV132" i="6"/>
  <c r="BV107" i="6"/>
  <c r="BV39" i="6"/>
  <c r="BV37" i="6"/>
  <c r="BV38" i="6"/>
  <c r="BV35" i="6"/>
  <c r="BV34" i="6"/>
  <c r="BV17" i="6"/>
  <c r="BV16" i="6"/>
  <c r="BV33" i="6"/>
  <c r="BV36" i="6"/>
  <c r="BV14" i="6"/>
  <c r="BV11" i="6"/>
  <c r="BV12" i="6"/>
  <c r="BV15" i="6"/>
  <c r="BV13" i="6"/>
  <c r="BV22" i="6"/>
  <c r="BV28" i="6"/>
  <c r="BV26" i="6"/>
  <c r="BV27" i="6"/>
  <c r="CF79" i="10"/>
  <c r="BT172" i="6"/>
  <c r="BT173" i="6" s="1"/>
  <c r="CG1" i="10"/>
  <c r="CG7" i="10"/>
  <c r="BU134" i="6"/>
  <c r="BU171" i="6"/>
  <c r="BW6" i="6"/>
  <c r="BW7" i="4"/>
  <c r="BW1" i="4"/>
  <c r="CP7" i="3"/>
  <c r="CP1" i="3"/>
  <c r="E203" i="8"/>
  <c r="BW85" i="4" l="1"/>
  <c r="BW137" i="4"/>
  <c r="BW80" i="4"/>
  <c r="BW81" i="4"/>
  <c r="CP137" i="3"/>
  <c r="CP80" i="3"/>
  <c r="CP85" i="3"/>
  <c r="CP81" i="3"/>
  <c r="BW92" i="4"/>
  <c r="BW91" i="4"/>
  <c r="BW87" i="4"/>
  <c r="BW90" i="4"/>
  <c r="BW79" i="4"/>
  <c r="BW63" i="4"/>
  <c r="CP92" i="3"/>
  <c r="CP90" i="3"/>
  <c r="CP91" i="3"/>
  <c r="CP87" i="3"/>
  <c r="CP79" i="3"/>
  <c r="CP65" i="3"/>
  <c r="BW65" i="4"/>
  <c r="BW58" i="4"/>
  <c r="BW57" i="4"/>
  <c r="BW59" i="4"/>
  <c r="BW56" i="4"/>
  <c r="BW55" i="4"/>
  <c r="BW49" i="4"/>
  <c r="BW45" i="4"/>
  <c r="BW54" i="4"/>
  <c r="BW46" i="4"/>
  <c r="BW48" i="4"/>
  <c r="BW44" i="4"/>
  <c r="BW43" i="4"/>
  <c r="BW47" i="4"/>
  <c r="BW53" i="4"/>
  <c r="BW24" i="4"/>
  <c r="CP63" i="3"/>
  <c r="CP55" i="3"/>
  <c r="CP54" i="3"/>
  <c r="CP56" i="3"/>
  <c r="CP57" i="3"/>
  <c r="CP58" i="3"/>
  <c r="CP59" i="3"/>
  <c r="CP45" i="3"/>
  <c r="CP48" i="3"/>
  <c r="CP46" i="3"/>
  <c r="CP44" i="3"/>
  <c r="CP47" i="3"/>
  <c r="CP49" i="3"/>
  <c r="CP24" i="3"/>
  <c r="CP143" i="3"/>
  <c r="CP141" i="3"/>
  <c r="CP107" i="3"/>
  <c r="CP108" i="3"/>
  <c r="CP139" i="3"/>
  <c r="BW143" i="4"/>
  <c r="BW107" i="4"/>
  <c r="BW108" i="4"/>
  <c r="BW139" i="4"/>
  <c r="BW141" i="4"/>
  <c r="CP183" i="3"/>
  <c r="CP184" i="3"/>
  <c r="CP182" i="3"/>
  <c r="CP178" i="3"/>
  <c r="CP177" i="3"/>
  <c r="CP173" i="3"/>
  <c r="CP172" i="3"/>
  <c r="CP171" i="3"/>
  <c r="CP134" i="3"/>
  <c r="CP127" i="3"/>
  <c r="CP132" i="3"/>
  <c r="FB157" i="3"/>
  <c r="FA155" i="3"/>
  <c r="FH156" i="3"/>
  <c r="BW184" i="4"/>
  <c r="BW183" i="4"/>
  <c r="BW182" i="4"/>
  <c r="BW178" i="4"/>
  <c r="BW177" i="4"/>
  <c r="BW172" i="4"/>
  <c r="BW173" i="4"/>
  <c r="BW171" i="4"/>
  <c r="BW132" i="4"/>
  <c r="BW134" i="4"/>
  <c r="BW127" i="4"/>
  <c r="FB156" i="4"/>
  <c r="FA155" i="4"/>
  <c r="CP73" i="3"/>
  <c r="CP71" i="3"/>
  <c r="CP74" i="3"/>
  <c r="CP72" i="3"/>
  <c r="CP70" i="3"/>
  <c r="CP69" i="3"/>
  <c r="CP68" i="3"/>
  <c r="BW74" i="4"/>
  <c r="BW73" i="4"/>
  <c r="BW72" i="4"/>
  <c r="BW70" i="4"/>
  <c r="BW71" i="4"/>
  <c r="BW68" i="4"/>
  <c r="BW69" i="4"/>
  <c r="BW101" i="4"/>
  <c r="BW99" i="4"/>
  <c r="BW98" i="4"/>
  <c r="BW100" i="4"/>
  <c r="CP101" i="3"/>
  <c r="CP98" i="3"/>
  <c r="CP100" i="3"/>
  <c r="CP99" i="3"/>
  <c r="CP97" i="3"/>
  <c r="BW97" i="4"/>
  <c r="BW39" i="4"/>
  <c r="BW37" i="4"/>
  <c r="BW36" i="4"/>
  <c r="BW33" i="4"/>
  <c r="BW35" i="4"/>
  <c r="BW34" i="4"/>
  <c r="BW38" i="4"/>
  <c r="CP53" i="3"/>
  <c r="CP43" i="3"/>
  <c r="CP35" i="3"/>
  <c r="CP36" i="3"/>
  <c r="CP34" i="3"/>
  <c r="CP38" i="3"/>
  <c r="CP37" i="3"/>
  <c r="CP39" i="3"/>
  <c r="CP33" i="3"/>
  <c r="CP17" i="3"/>
  <c r="CP16" i="3"/>
  <c r="CP15" i="3"/>
  <c r="CP14" i="3"/>
  <c r="CP13" i="3"/>
  <c r="CP11" i="3"/>
  <c r="CP12" i="3"/>
  <c r="CQ6" i="3"/>
  <c r="CP28" i="3"/>
  <c r="CP22" i="3"/>
  <c r="CP26" i="3"/>
  <c r="CP27" i="3"/>
  <c r="BW22" i="4"/>
  <c r="BW17" i="4"/>
  <c r="BW15" i="4"/>
  <c r="BW16" i="4"/>
  <c r="BW14" i="4"/>
  <c r="BW12" i="4"/>
  <c r="BW13" i="4"/>
  <c r="BW11" i="4"/>
  <c r="BW28" i="4"/>
  <c r="BW27" i="4"/>
  <c r="BW26" i="4"/>
  <c r="BX6" i="4"/>
  <c r="CG23" i="10"/>
  <c r="CH6" i="10"/>
  <c r="BT183" i="6"/>
  <c r="BU177" i="6"/>
  <c r="BW7" i="6"/>
  <c r="BW1" i="6"/>
  <c r="E204" i="8"/>
  <c r="BW85" i="6" l="1"/>
  <c r="BW137" i="6"/>
  <c r="BW81" i="6"/>
  <c r="BW80" i="6"/>
  <c r="BW92" i="6"/>
  <c r="BW91" i="6"/>
  <c r="BW90" i="6"/>
  <c r="BW87" i="6"/>
  <c r="BW63" i="6"/>
  <c r="BW79" i="6"/>
  <c r="BW65" i="6"/>
  <c r="BW59" i="6"/>
  <c r="BW58" i="6"/>
  <c r="BW57" i="6"/>
  <c r="BW56" i="6"/>
  <c r="BW55" i="6"/>
  <c r="BW54" i="6"/>
  <c r="BW47" i="6"/>
  <c r="BW46" i="6"/>
  <c r="BW49" i="6"/>
  <c r="BW45" i="6"/>
  <c r="BW44" i="6"/>
  <c r="BW48" i="6"/>
  <c r="BW53" i="6"/>
  <c r="BW43" i="6"/>
  <c r="BW24" i="6"/>
  <c r="CP106" i="3"/>
  <c r="FI156" i="3"/>
  <c r="FC157" i="3"/>
  <c r="FB155" i="3"/>
  <c r="FB155" i="4"/>
  <c r="FC156" i="4"/>
  <c r="BW106" i="4"/>
  <c r="BW97" i="6"/>
  <c r="BW98" i="6"/>
  <c r="BW99" i="6"/>
  <c r="BW100" i="6"/>
  <c r="BW101" i="6"/>
  <c r="BW73" i="6"/>
  <c r="BW74" i="6"/>
  <c r="BW72" i="6"/>
  <c r="BW71" i="6"/>
  <c r="BW69" i="6"/>
  <c r="BW70" i="6"/>
  <c r="BW68" i="6"/>
  <c r="BW141" i="6"/>
  <c r="BW127" i="6"/>
  <c r="BW139" i="6"/>
  <c r="BW143" i="6"/>
  <c r="BW132" i="6"/>
  <c r="BW108" i="6"/>
  <c r="BW107" i="6"/>
  <c r="BW38" i="6"/>
  <c r="BW39" i="6"/>
  <c r="BW37" i="6"/>
  <c r="BW34" i="6"/>
  <c r="BW33" i="6"/>
  <c r="BW35" i="6"/>
  <c r="BW36" i="6"/>
  <c r="BW17" i="6"/>
  <c r="BW16" i="6"/>
  <c r="BW15" i="6"/>
  <c r="BW14" i="6"/>
  <c r="BW13" i="6"/>
  <c r="BW12" i="6"/>
  <c r="BW11" i="6"/>
  <c r="BW22" i="6"/>
  <c r="BW28" i="6"/>
  <c r="BW27" i="6"/>
  <c r="BW26" i="6"/>
  <c r="CG79" i="10"/>
  <c r="CH1" i="10"/>
  <c r="CH7" i="10"/>
  <c r="BU183" i="6"/>
  <c r="BV171" i="6"/>
  <c r="BU172" i="6"/>
  <c r="BU173" i="6" s="1"/>
  <c r="BV134" i="6"/>
  <c r="BX6" i="6"/>
  <c r="BX7" i="4"/>
  <c r="BX1" i="4"/>
  <c r="CQ7" i="3"/>
  <c r="CQ1" i="3"/>
  <c r="E205" i="8"/>
  <c r="BX85" i="4" l="1"/>
  <c r="BX81" i="4"/>
  <c r="BX137" i="4"/>
  <c r="BX80" i="4"/>
  <c r="CQ85" i="3"/>
  <c r="CQ137" i="3"/>
  <c r="CQ80" i="3"/>
  <c r="CQ81" i="3"/>
  <c r="BX92" i="4"/>
  <c r="BX91" i="4"/>
  <c r="BX90" i="4"/>
  <c r="BX87" i="4"/>
  <c r="BX79" i="4"/>
  <c r="BX63" i="4"/>
  <c r="CQ92" i="3"/>
  <c r="CQ90" i="3"/>
  <c r="CQ91" i="3"/>
  <c r="CQ87" i="3"/>
  <c r="CQ65" i="3"/>
  <c r="CQ79" i="3"/>
  <c r="BX65" i="4"/>
  <c r="BX59" i="4"/>
  <c r="BX58" i="4"/>
  <c r="BX55" i="4"/>
  <c r="BX54" i="4"/>
  <c r="BX56" i="4"/>
  <c r="BX46" i="4"/>
  <c r="BX57" i="4"/>
  <c r="BX47" i="4"/>
  <c r="BX48" i="4"/>
  <c r="BX53" i="4"/>
  <c r="BX49" i="4"/>
  <c r="BX45" i="4"/>
  <c r="BX43" i="4"/>
  <c r="BX44" i="4"/>
  <c r="BX24" i="4"/>
  <c r="CQ63" i="3"/>
  <c r="CQ55" i="3"/>
  <c r="CQ54" i="3"/>
  <c r="CQ57" i="3"/>
  <c r="CQ56" i="3"/>
  <c r="CQ58" i="3"/>
  <c r="CQ59" i="3"/>
  <c r="CQ45" i="3"/>
  <c r="CQ48" i="3"/>
  <c r="CQ46" i="3"/>
  <c r="CQ47" i="3"/>
  <c r="CQ49" i="3"/>
  <c r="CQ44" i="3"/>
  <c r="CQ24" i="3"/>
  <c r="CQ143" i="3"/>
  <c r="CQ141" i="3"/>
  <c r="CQ139" i="3"/>
  <c r="CQ108" i="3"/>
  <c r="CQ107" i="3"/>
  <c r="BX141" i="4"/>
  <c r="BX108" i="4"/>
  <c r="BX139" i="4"/>
  <c r="BX107" i="4"/>
  <c r="BX143" i="4"/>
  <c r="FD157" i="3"/>
  <c r="FC155" i="3"/>
  <c r="CQ184" i="3"/>
  <c r="CQ182" i="3"/>
  <c r="CQ183" i="3"/>
  <c r="CQ178" i="3"/>
  <c r="CQ173" i="3"/>
  <c r="CQ172" i="3"/>
  <c r="CQ177" i="3"/>
  <c r="CQ171" i="3"/>
  <c r="CQ127" i="3"/>
  <c r="CQ132" i="3"/>
  <c r="CQ134" i="3"/>
  <c r="FJ156" i="3"/>
  <c r="BX184" i="4"/>
  <c r="BX183" i="4"/>
  <c r="BX178" i="4"/>
  <c r="BX182" i="4"/>
  <c r="BX172" i="4"/>
  <c r="BX177" i="4"/>
  <c r="BX173" i="4"/>
  <c r="BX171" i="4"/>
  <c r="BX134" i="4"/>
  <c r="BX132" i="4"/>
  <c r="BX127" i="4"/>
  <c r="FC155" i="4"/>
  <c r="FD156" i="4"/>
  <c r="CQ74" i="3"/>
  <c r="CQ72" i="3"/>
  <c r="CQ73" i="3"/>
  <c r="CQ68" i="3"/>
  <c r="CQ71" i="3"/>
  <c r="CQ70" i="3"/>
  <c r="CQ69" i="3"/>
  <c r="BX74" i="4"/>
  <c r="BX73" i="4"/>
  <c r="BX72" i="4"/>
  <c r="BX70" i="4"/>
  <c r="BX71" i="4"/>
  <c r="BX69" i="4"/>
  <c r="BX68" i="4"/>
  <c r="CQ100" i="3"/>
  <c r="CQ101" i="3"/>
  <c r="CQ99" i="3"/>
  <c r="CQ98" i="3"/>
  <c r="BX99" i="4"/>
  <c r="BX100" i="4"/>
  <c r="BX101" i="4"/>
  <c r="BX98" i="4"/>
  <c r="CQ97" i="3"/>
  <c r="BX97" i="4"/>
  <c r="BX39" i="4"/>
  <c r="BX37" i="4"/>
  <c r="BX38" i="4"/>
  <c r="BX33" i="4"/>
  <c r="BX35" i="4"/>
  <c r="BX36" i="4"/>
  <c r="BX34" i="4"/>
  <c r="CQ53" i="3"/>
  <c r="CQ43" i="3"/>
  <c r="CQ36" i="3"/>
  <c r="CQ35" i="3"/>
  <c r="CQ37" i="3"/>
  <c r="CQ34" i="3"/>
  <c r="CQ38" i="3"/>
  <c r="CQ39" i="3"/>
  <c r="CQ33" i="3"/>
  <c r="CQ17" i="3"/>
  <c r="CQ16" i="3"/>
  <c r="CQ15" i="3"/>
  <c r="CQ14" i="3"/>
  <c r="CQ13" i="3"/>
  <c r="CQ12" i="3"/>
  <c r="CQ11" i="3"/>
  <c r="CR6" i="3"/>
  <c r="CQ22" i="3"/>
  <c r="CQ27" i="3"/>
  <c r="CQ28" i="3"/>
  <c r="CQ26" i="3"/>
  <c r="BX22" i="4"/>
  <c r="BX17" i="4"/>
  <c r="BX16" i="4"/>
  <c r="BX15" i="4"/>
  <c r="BX14" i="4"/>
  <c r="BX12" i="4"/>
  <c r="BX13" i="4"/>
  <c r="BX11" i="4"/>
  <c r="BX27" i="4"/>
  <c r="BX28" i="4"/>
  <c r="BX26" i="4"/>
  <c r="BY6" i="4"/>
  <c r="CH23" i="10"/>
  <c r="CI6" i="10"/>
  <c r="BX1" i="6"/>
  <c r="BX7" i="6"/>
  <c r="E206" i="8"/>
  <c r="BX85" i="6" l="1"/>
  <c r="BX137" i="6"/>
  <c r="BX81" i="6"/>
  <c r="BX80" i="6"/>
  <c r="BX92" i="6"/>
  <c r="BX91" i="6"/>
  <c r="BX90" i="6"/>
  <c r="BX87" i="6"/>
  <c r="BX63" i="6"/>
  <c r="BX79" i="6"/>
  <c r="BX65" i="6"/>
  <c r="BX59" i="6"/>
  <c r="BX58" i="6"/>
  <c r="BX57" i="6"/>
  <c r="BX56" i="6"/>
  <c r="BX55" i="6"/>
  <c r="BX54" i="6"/>
  <c r="BX49" i="6"/>
  <c r="BX48" i="6"/>
  <c r="BX47" i="6"/>
  <c r="BX46" i="6"/>
  <c r="BX45" i="6"/>
  <c r="BX44" i="6"/>
  <c r="BX53" i="6"/>
  <c r="BX43" i="6"/>
  <c r="BX24" i="6"/>
  <c r="FK156" i="3"/>
  <c r="CQ106" i="3"/>
  <c r="FE157" i="3"/>
  <c r="FD155" i="3"/>
  <c r="FE156" i="4"/>
  <c r="FD155" i="4"/>
  <c r="BX106" i="4"/>
  <c r="BX97" i="6"/>
  <c r="BX98" i="6"/>
  <c r="BX100" i="6"/>
  <c r="BX99" i="6"/>
  <c r="BX101" i="6"/>
  <c r="BX74" i="6"/>
  <c r="BX73" i="6"/>
  <c r="BX71" i="6"/>
  <c r="BX72" i="6"/>
  <c r="BX69" i="6"/>
  <c r="BX70" i="6"/>
  <c r="BX68" i="6"/>
  <c r="BX141" i="6"/>
  <c r="BX127" i="6"/>
  <c r="BX139" i="6"/>
  <c r="BX143" i="6"/>
  <c r="BX132" i="6"/>
  <c r="BX108" i="6"/>
  <c r="BX107" i="6"/>
  <c r="BX38" i="6"/>
  <c r="BX37" i="6"/>
  <c r="BX35" i="6"/>
  <c r="BX39" i="6"/>
  <c r="BX34" i="6"/>
  <c r="BX36" i="6"/>
  <c r="BX17" i="6"/>
  <c r="BX16" i="6"/>
  <c r="BX15" i="6"/>
  <c r="BX14" i="6"/>
  <c r="BX13" i="6"/>
  <c r="BX12" i="6"/>
  <c r="BX33" i="6"/>
  <c r="BX11" i="6"/>
  <c r="BX22" i="6"/>
  <c r="BX26" i="6"/>
  <c r="BX28" i="6"/>
  <c r="BX27" i="6"/>
  <c r="CH79" i="10"/>
  <c r="BV172" i="6"/>
  <c r="BV173" i="6" s="1"/>
  <c r="BV177" i="6"/>
  <c r="CI1" i="10"/>
  <c r="CI7" i="10"/>
  <c r="BV183" i="6"/>
  <c r="BW171" i="6"/>
  <c r="BW134" i="6"/>
  <c r="BY6" i="6"/>
  <c r="BY7" i="4"/>
  <c r="BY1" i="4"/>
  <c r="CR7" i="3"/>
  <c r="CR1" i="3"/>
  <c r="E207" i="8"/>
  <c r="BY85" i="4" l="1"/>
  <c r="BY137" i="4"/>
  <c r="BY81" i="4"/>
  <c r="BY80" i="4"/>
  <c r="CR85" i="3"/>
  <c r="CR137" i="3"/>
  <c r="CR80" i="3"/>
  <c r="CR81" i="3"/>
  <c r="BY92" i="4"/>
  <c r="BY91" i="4"/>
  <c r="BY90" i="4"/>
  <c r="BY87" i="4"/>
  <c r="BY79" i="4"/>
  <c r="BY63" i="4"/>
  <c r="CR92" i="3"/>
  <c r="CR90" i="3"/>
  <c r="CR91" i="3"/>
  <c r="CR87" i="3"/>
  <c r="CR65" i="3"/>
  <c r="CR79" i="3"/>
  <c r="BY65" i="4"/>
  <c r="BY58" i="4"/>
  <c r="BY56" i="4"/>
  <c r="BY57" i="4"/>
  <c r="BY55" i="4"/>
  <c r="BY54" i="4"/>
  <c r="BY59" i="4"/>
  <c r="BY46" i="4"/>
  <c r="BY47" i="4"/>
  <c r="BY48" i="4"/>
  <c r="BY49" i="4"/>
  <c r="BY44" i="4"/>
  <c r="BY45" i="4"/>
  <c r="BY43" i="4"/>
  <c r="BY53" i="4"/>
  <c r="BY24" i="4"/>
  <c r="CR63" i="3"/>
  <c r="CR55" i="3"/>
  <c r="CR54" i="3"/>
  <c r="CR56" i="3"/>
  <c r="CR57" i="3"/>
  <c r="CR58" i="3"/>
  <c r="CR47" i="3"/>
  <c r="CR45" i="3"/>
  <c r="CR48" i="3"/>
  <c r="CR46" i="3"/>
  <c r="CR59" i="3"/>
  <c r="CR44" i="3"/>
  <c r="CR49" i="3"/>
  <c r="CR24" i="3"/>
  <c r="CR143" i="3"/>
  <c r="CR141" i="3"/>
  <c r="CR139" i="3"/>
  <c r="CR108" i="3"/>
  <c r="CR107" i="3"/>
  <c r="BY143" i="4"/>
  <c r="BY139" i="4"/>
  <c r="BY141" i="4"/>
  <c r="BY108" i="4"/>
  <c r="BY107" i="4"/>
  <c r="FF157" i="3"/>
  <c r="FE155" i="3"/>
  <c r="CR184" i="3"/>
  <c r="CR182" i="3"/>
  <c r="CR183" i="3"/>
  <c r="CR178" i="3"/>
  <c r="CR177" i="3"/>
  <c r="CR172" i="3"/>
  <c r="CR173" i="3"/>
  <c r="CR171" i="3"/>
  <c r="CR127" i="3"/>
  <c r="CR132" i="3"/>
  <c r="CR134" i="3"/>
  <c r="FL156" i="3"/>
  <c r="BY184" i="4"/>
  <c r="BY183" i="4"/>
  <c r="BY182" i="4"/>
  <c r="BY177" i="4"/>
  <c r="BY178" i="4"/>
  <c r="BY173" i="4"/>
  <c r="BY172" i="4"/>
  <c r="BY171" i="4"/>
  <c r="BY132" i="4"/>
  <c r="BY134" i="4"/>
  <c r="BY127" i="4"/>
  <c r="FE155" i="4"/>
  <c r="FF156" i="4"/>
  <c r="CR73" i="3"/>
  <c r="CR74" i="3"/>
  <c r="CR72" i="3"/>
  <c r="CR71" i="3"/>
  <c r="CR70" i="3"/>
  <c r="CR69" i="3"/>
  <c r="CR68" i="3"/>
  <c r="BY74" i="4"/>
  <c r="BY73" i="4"/>
  <c r="BY72" i="4"/>
  <c r="BY70" i="4"/>
  <c r="BY71" i="4"/>
  <c r="BY69" i="4"/>
  <c r="BY68" i="4"/>
  <c r="BY100" i="4"/>
  <c r="BY101" i="4"/>
  <c r="BY99" i="4"/>
  <c r="BY98" i="4"/>
  <c r="CR101" i="3"/>
  <c r="CR98" i="3"/>
  <c r="CR99" i="3"/>
  <c r="CR100" i="3"/>
  <c r="CR97" i="3"/>
  <c r="BY97" i="4"/>
  <c r="BY37" i="4"/>
  <c r="BY35" i="4"/>
  <c r="BY33" i="4"/>
  <c r="BY34" i="4"/>
  <c r="BY38" i="4"/>
  <c r="BY36" i="4"/>
  <c r="BY39" i="4"/>
  <c r="CR53" i="3"/>
  <c r="CR43" i="3"/>
  <c r="CR34" i="3"/>
  <c r="CR36" i="3"/>
  <c r="CR35" i="3"/>
  <c r="CR37" i="3"/>
  <c r="CR39" i="3"/>
  <c r="CR38" i="3"/>
  <c r="CR33" i="3"/>
  <c r="CR17" i="3"/>
  <c r="CR16" i="3"/>
  <c r="CR15" i="3"/>
  <c r="CR14" i="3"/>
  <c r="CR13" i="3"/>
  <c r="CR12" i="3"/>
  <c r="CR11" i="3"/>
  <c r="CS6" i="3"/>
  <c r="CR22" i="3"/>
  <c r="CR28" i="3"/>
  <c r="CR27" i="3"/>
  <c r="CR26" i="3"/>
  <c r="BY22" i="4"/>
  <c r="BY17" i="4"/>
  <c r="BY15" i="4"/>
  <c r="BY16" i="4"/>
  <c r="BY12" i="4"/>
  <c r="BY13" i="4"/>
  <c r="BY14" i="4"/>
  <c r="BY11" i="4"/>
  <c r="BY26" i="4"/>
  <c r="BY27" i="4"/>
  <c r="BY28" i="4"/>
  <c r="BZ6" i="4"/>
  <c r="CI23" i="10"/>
  <c r="CJ6" i="10"/>
  <c r="BW177" i="6"/>
  <c r="BY1" i="6"/>
  <c r="BY7" i="6"/>
  <c r="E208" i="8"/>
  <c r="BY137" i="6" l="1"/>
  <c r="BY85" i="6"/>
  <c r="BY81" i="6"/>
  <c r="BY80" i="6"/>
  <c r="BY92" i="6"/>
  <c r="BY91" i="6"/>
  <c r="BY90" i="6"/>
  <c r="BY87" i="6"/>
  <c r="BY79" i="6"/>
  <c r="BY63" i="6"/>
  <c r="BY65" i="6"/>
  <c r="BY59" i="6"/>
  <c r="BY58" i="6"/>
  <c r="BY57" i="6"/>
  <c r="BY56" i="6"/>
  <c r="BY54" i="6"/>
  <c r="BY49" i="6"/>
  <c r="BY48" i="6"/>
  <c r="BY55" i="6"/>
  <c r="BY47" i="6"/>
  <c r="BY45" i="6"/>
  <c r="BY44" i="6"/>
  <c r="BY53" i="6"/>
  <c r="BY43" i="6"/>
  <c r="BY46" i="6"/>
  <c r="BY24" i="6"/>
  <c r="BY106" i="4"/>
  <c r="CR106" i="3"/>
  <c r="FM156" i="3"/>
  <c r="FG157" i="3"/>
  <c r="FF155" i="3"/>
  <c r="FG156" i="4"/>
  <c r="FF155" i="4"/>
  <c r="BY97" i="6"/>
  <c r="BY99" i="6"/>
  <c r="BY100" i="6"/>
  <c r="BY98" i="6"/>
  <c r="BY101" i="6"/>
  <c r="BY74" i="6"/>
  <c r="BY73" i="6"/>
  <c r="BY71" i="6"/>
  <c r="BY72" i="6"/>
  <c r="BY70" i="6"/>
  <c r="BY69" i="6"/>
  <c r="BY68" i="6"/>
  <c r="BY127" i="6"/>
  <c r="BY141" i="6"/>
  <c r="BY139" i="6"/>
  <c r="BY143" i="6"/>
  <c r="BY132" i="6"/>
  <c r="BY108" i="6"/>
  <c r="BY107" i="6"/>
  <c r="BY38" i="6"/>
  <c r="BY39" i="6"/>
  <c r="BY37" i="6"/>
  <c r="BY34" i="6"/>
  <c r="BY36" i="6"/>
  <c r="BY17" i="6"/>
  <c r="BY16" i="6"/>
  <c r="BY35" i="6"/>
  <c r="BY15" i="6"/>
  <c r="BY14" i="6"/>
  <c r="BY13" i="6"/>
  <c r="BY12" i="6"/>
  <c r="BY33" i="6"/>
  <c r="BY11" i="6"/>
  <c r="BY22" i="6"/>
  <c r="BY27" i="6"/>
  <c r="BY26" i="6"/>
  <c r="BY28" i="6"/>
  <c r="CI79" i="10"/>
  <c r="CJ1" i="10"/>
  <c r="CJ7" i="10"/>
  <c r="BW183" i="6"/>
  <c r="BX134" i="6"/>
  <c r="BX171" i="6"/>
  <c r="BW172" i="6"/>
  <c r="BW173" i="6" s="1"/>
  <c r="BZ6" i="6"/>
  <c r="BZ1" i="4"/>
  <c r="BZ7" i="4"/>
  <c r="CS7" i="3"/>
  <c r="CS1" i="3"/>
  <c r="E209" i="8"/>
  <c r="BZ137" i="4" l="1"/>
  <c r="BZ85" i="4"/>
  <c r="BZ80" i="4"/>
  <c r="BZ81" i="4"/>
  <c r="CS85" i="3"/>
  <c r="CS137" i="3"/>
  <c r="CS80" i="3"/>
  <c r="CS81" i="3"/>
  <c r="BZ91" i="4"/>
  <c r="BZ92" i="4"/>
  <c r="BZ90" i="4"/>
  <c r="BZ87" i="4"/>
  <c r="BZ79" i="4"/>
  <c r="BZ63" i="4"/>
  <c r="CS90" i="3"/>
  <c r="CS91" i="3"/>
  <c r="CS92" i="3"/>
  <c r="CS87" i="3"/>
  <c r="CS65" i="3"/>
  <c r="CS79" i="3"/>
  <c r="BZ58" i="4"/>
  <c r="BZ59" i="4"/>
  <c r="BZ65" i="4"/>
  <c r="BZ57" i="4"/>
  <c r="BZ56" i="4"/>
  <c r="BZ55" i="4"/>
  <c r="BZ54" i="4"/>
  <c r="BZ47" i="4"/>
  <c r="BZ48" i="4"/>
  <c r="BZ49" i="4"/>
  <c r="BZ46" i="4"/>
  <c r="BZ45" i="4"/>
  <c r="BZ43" i="4"/>
  <c r="BZ53" i="4"/>
  <c r="BZ44" i="4"/>
  <c r="BZ24" i="4"/>
  <c r="CS63" i="3"/>
  <c r="CS54" i="3"/>
  <c r="CS55" i="3"/>
  <c r="CS57" i="3"/>
  <c r="CS56" i="3"/>
  <c r="CS58" i="3"/>
  <c r="CS59" i="3"/>
  <c r="CS44" i="3"/>
  <c r="CS47" i="3"/>
  <c r="CS45" i="3"/>
  <c r="CS48" i="3"/>
  <c r="CS46" i="3"/>
  <c r="CS49" i="3"/>
  <c r="CS24" i="3"/>
  <c r="CS143" i="3"/>
  <c r="CS141" i="3"/>
  <c r="CS139" i="3"/>
  <c r="CS108" i="3"/>
  <c r="CS107" i="3"/>
  <c r="BZ141" i="4"/>
  <c r="BZ143" i="4"/>
  <c r="BZ139" i="4"/>
  <c r="BZ108" i="4"/>
  <c r="BZ107" i="4"/>
  <c r="FH157" i="3"/>
  <c r="FG155" i="3"/>
  <c r="CS184" i="3"/>
  <c r="CS183" i="3"/>
  <c r="CS182" i="3"/>
  <c r="CS178" i="3"/>
  <c r="CS177" i="3"/>
  <c r="CS173" i="3"/>
  <c r="CS172" i="3"/>
  <c r="CS171" i="3"/>
  <c r="CS127" i="3"/>
  <c r="CS132" i="3"/>
  <c r="CS134" i="3"/>
  <c r="FN156" i="3"/>
  <c r="BZ183" i="4"/>
  <c r="BZ184" i="4"/>
  <c r="BZ182" i="4"/>
  <c r="BZ178" i="4"/>
  <c r="BZ177" i="4"/>
  <c r="BZ173" i="4"/>
  <c r="BZ172" i="4"/>
  <c r="BZ171" i="4"/>
  <c r="BZ134" i="4"/>
  <c r="BZ132" i="4"/>
  <c r="BZ127" i="4"/>
  <c r="FG155" i="4"/>
  <c r="FH156" i="4"/>
  <c r="CS74" i="3"/>
  <c r="CS72" i="3"/>
  <c r="CS73" i="3"/>
  <c r="CS71" i="3"/>
  <c r="CS70" i="3"/>
  <c r="CS69" i="3"/>
  <c r="CS68" i="3"/>
  <c r="BZ73" i="4"/>
  <c r="BZ74" i="4"/>
  <c r="BZ72" i="4"/>
  <c r="BZ71" i="4"/>
  <c r="BZ70" i="4"/>
  <c r="BZ69" i="4"/>
  <c r="BZ68" i="4"/>
  <c r="CS101" i="3"/>
  <c r="CS100" i="3"/>
  <c r="CS98" i="3"/>
  <c r="CS99" i="3"/>
  <c r="BZ101" i="4"/>
  <c r="BZ100" i="4"/>
  <c r="BZ99" i="4"/>
  <c r="BZ98" i="4"/>
  <c r="CS97" i="3"/>
  <c r="BZ97" i="4"/>
  <c r="BZ39" i="4"/>
  <c r="BZ37" i="4"/>
  <c r="BZ38" i="4"/>
  <c r="BZ35" i="4"/>
  <c r="BZ34" i="4"/>
  <c r="BZ36" i="4"/>
  <c r="BZ33" i="4"/>
  <c r="CS53" i="3"/>
  <c r="CS43" i="3"/>
  <c r="CS34" i="3"/>
  <c r="CS36" i="3"/>
  <c r="CS35" i="3"/>
  <c r="CS37" i="3"/>
  <c r="CS39" i="3"/>
  <c r="CS38" i="3"/>
  <c r="CS33" i="3"/>
  <c r="CS17" i="3"/>
  <c r="CS16" i="3"/>
  <c r="CS15" i="3"/>
  <c r="CS14" i="3"/>
  <c r="CS13" i="3"/>
  <c r="CS12" i="3"/>
  <c r="CS11" i="3"/>
  <c r="CT6" i="3"/>
  <c r="CS26" i="3"/>
  <c r="CS22" i="3"/>
  <c r="CS27" i="3"/>
  <c r="CS28" i="3"/>
  <c r="BZ28" i="4"/>
  <c r="BZ17" i="4"/>
  <c r="BZ22" i="4"/>
  <c r="BZ16" i="4"/>
  <c r="BZ14" i="4"/>
  <c r="BZ12" i="4"/>
  <c r="BZ15" i="4"/>
  <c r="BZ13" i="4"/>
  <c r="BZ11" i="4"/>
  <c r="BZ26" i="4"/>
  <c r="BZ27" i="4"/>
  <c r="CA6" i="4"/>
  <c r="CJ23" i="10"/>
  <c r="CK6" i="10"/>
  <c r="BX177" i="6"/>
  <c r="BZ1" i="6"/>
  <c r="BZ7" i="6"/>
  <c r="E210" i="8"/>
  <c r="BZ137" i="6" l="1"/>
  <c r="BZ85" i="6"/>
  <c r="BZ81" i="6"/>
  <c r="BZ80" i="6"/>
  <c r="BZ91" i="6"/>
  <c r="BZ92" i="6"/>
  <c r="BZ90" i="6"/>
  <c r="BZ87" i="6"/>
  <c r="BZ79" i="6"/>
  <c r="BZ63" i="6"/>
  <c r="BZ65" i="6"/>
  <c r="BZ57" i="6"/>
  <c r="BZ56" i="6"/>
  <c r="BZ58" i="6"/>
  <c r="BZ59" i="6"/>
  <c r="BZ55" i="6"/>
  <c r="BZ54" i="6"/>
  <c r="BZ49" i="6"/>
  <c r="BZ48" i="6"/>
  <c r="BZ47" i="6"/>
  <c r="BZ46" i="6"/>
  <c r="BZ45" i="6"/>
  <c r="BZ44" i="6"/>
  <c r="BZ53" i="6"/>
  <c r="BZ43" i="6"/>
  <c r="BZ24" i="6"/>
  <c r="BZ106" i="4"/>
  <c r="CS106" i="3"/>
  <c r="FO156" i="3"/>
  <c r="FI157" i="3"/>
  <c r="FH155" i="3"/>
  <c r="FI156" i="4"/>
  <c r="FH155" i="4"/>
  <c r="BZ98" i="6"/>
  <c r="BZ97" i="6"/>
  <c r="BZ99" i="6"/>
  <c r="BZ100" i="6"/>
  <c r="BZ101" i="6"/>
  <c r="BZ73" i="6"/>
  <c r="BZ71" i="6"/>
  <c r="BZ72" i="6"/>
  <c r="BZ74" i="6"/>
  <c r="BZ70" i="6"/>
  <c r="BZ69" i="6"/>
  <c r="BZ68" i="6"/>
  <c r="BZ127" i="6"/>
  <c r="BZ141" i="6"/>
  <c r="BZ139" i="6"/>
  <c r="BZ143" i="6"/>
  <c r="BZ132" i="6"/>
  <c r="BZ108" i="6"/>
  <c r="BZ107" i="6"/>
  <c r="BZ38" i="6"/>
  <c r="BZ36" i="6"/>
  <c r="BZ39" i="6"/>
  <c r="BZ37" i="6"/>
  <c r="BZ34" i="6"/>
  <c r="BZ35" i="6"/>
  <c r="BZ33" i="6"/>
  <c r="BZ17" i="6"/>
  <c r="BZ16" i="6"/>
  <c r="BZ15" i="6"/>
  <c r="BZ14" i="6"/>
  <c r="BZ13" i="6"/>
  <c r="BZ12" i="6"/>
  <c r="BZ28" i="6"/>
  <c r="BZ11" i="6"/>
  <c r="BZ22" i="6"/>
  <c r="BZ27" i="6"/>
  <c r="BZ26" i="6"/>
  <c r="CJ79" i="10"/>
  <c r="CK7" i="10"/>
  <c r="CK1" i="10"/>
  <c r="BX183" i="6"/>
  <c r="BY134" i="6"/>
  <c r="BY171" i="6"/>
  <c r="BX172" i="6"/>
  <c r="BX173" i="6" s="1"/>
  <c r="CA6" i="6"/>
  <c r="CA1" i="4"/>
  <c r="CA7" i="4"/>
  <c r="CT7" i="3"/>
  <c r="CT1" i="3"/>
  <c r="E211" i="8"/>
  <c r="CA137" i="4" l="1"/>
  <c r="CA80" i="4"/>
  <c r="CA81" i="4"/>
  <c r="CA85" i="4"/>
  <c r="CT85" i="3"/>
  <c r="CT80" i="3"/>
  <c r="CT81" i="3"/>
  <c r="CT137" i="3"/>
  <c r="CA92" i="4"/>
  <c r="CA90" i="4"/>
  <c r="CA87" i="4"/>
  <c r="CA91" i="4"/>
  <c r="CA79" i="4"/>
  <c r="CA63" i="4"/>
  <c r="CT91" i="3"/>
  <c r="CT92" i="3"/>
  <c r="CT90" i="3"/>
  <c r="CT87" i="3"/>
  <c r="CT65" i="3"/>
  <c r="CT79" i="3"/>
  <c r="CA65" i="4"/>
  <c r="CA58" i="4"/>
  <c r="CA59" i="4"/>
  <c r="CA57" i="4"/>
  <c r="CA55" i="4"/>
  <c r="CA56" i="4"/>
  <c r="CA54" i="4"/>
  <c r="CA48" i="4"/>
  <c r="CA49" i="4"/>
  <c r="CA45" i="4"/>
  <c r="CA47" i="4"/>
  <c r="CA46" i="4"/>
  <c r="CA43" i="4"/>
  <c r="CA53" i="4"/>
  <c r="CA44" i="4"/>
  <c r="CA24" i="4"/>
  <c r="CT63" i="3"/>
  <c r="CT54" i="3"/>
  <c r="CT55" i="3"/>
  <c r="CT57" i="3"/>
  <c r="CT58" i="3"/>
  <c r="CT56" i="3"/>
  <c r="CT59" i="3"/>
  <c r="CT44" i="3"/>
  <c r="CT47" i="3"/>
  <c r="CT48" i="3"/>
  <c r="CT49" i="3"/>
  <c r="CT45" i="3"/>
  <c r="CT46" i="3"/>
  <c r="CT24" i="3"/>
  <c r="CT143" i="3"/>
  <c r="CT141" i="3"/>
  <c r="CT139" i="3"/>
  <c r="CT107" i="3"/>
  <c r="CT108" i="3"/>
  <c r="CA143" i="4"/>
  <c r="CA139" i="4"/>
  <c r="CA141" i="4"/>
  <c r="CA107" i="4"/>
  <c r="CA108" i="4"/>
  <c r="CT184" i="3"/>
  <c r="CT183" i="3"/>
  <c r="CT178" i="3"/>
  <c r="CT171" i="3"/>
  <c r="CT182" i="3"/>
  <c r="CT177" i="3"/>
  <c r="CT173" i="3"/>
  <c r="CT172" i="3"/>
  <c r="CT134" i="3"/>
  <c r="CT127" i="3"/>
  <c r="CT132" i="3"/>
  <c r="FJ157" i="3"/>
  <c r="FI155" i="3"/>
  <c r="FP156" i="3"/>
  <c r="CA183" i="4"/>
  <c r="CA184" i="4"/>
  <c r="CA178" i="4"/>
  <c r="CA182" i="4"/>
  <c r="CA173" i="4"/>
  <c r="CA177" i="4"/>
  <c r="CA172" i="4"/>
  <c r="CA171" i="4"/>
  <c r="CA134" i="4"/>
  <c r="CA132" i="4"/>
  <c r="CA127" i="4"/>
  <c r="FJ156" i="4"/>
  <c r="FI155" i="4"/>
  <c r="CT73" i="3"/>
  <c r="CT74" i="3"/>
  <c r="CT72" i="3"/>
  <c r="CT71" i="3"/>
  <c r="CT70" i="3"/>
  <c r="CT69" i="3"/>
  <c r="CT68" i="3"/>
  <c r="CA74" i="4"/>
  <c r="CA73" i="4"/>
  <c r="CA72" i="4"/>
  <c r="CA71" i="4"/>
  <c r="CA70" i="4"/>
  <c r="CA69" i="4"/>
  <c r="CA68" i="4"/>
  <c r="CT101" i="3"/>
  <c r="CT100" i="3"/>
  <c r="CT99" i="3"/>
  <c r="CT98" i="3"/>
  <c r="CA100" i="4"/>
  <c r="CA99" i="4"/>
  <c r="CA98" i="4"/>
  <c r="CA101" i="4"/>
  <c r="CT97" i="3"/>
  <c r="CA97" i="4"/>
  <c r="CA38" i="4"/>
  <c r="CA39" i="4"/>
  <c r="CA37" i="4"/>
  <c r="CA35" i="4"/>
  <c r="CA34" i="4"/>
  <c r="CA36" i="4"/>
  <c r="CA33" i="4"/>
  <c r="CT53" i="3"/>
  <c r="CT43" i="3"/>
  <c r="CT34" i="3"/>
  <c r="CT35" i="3"/>
  <c r="CT37" i="3"/>
  <c r="CT38" i="3"/>
  <c r="CT36" i="3"/>
  <c r="CT39" i="3"/>
  <c r="CT33" i="3"/>
  <c r="CT17" i="3"/>
  <c r="CT16" i="3"/>
  <c r="CT15" i="3"/>
  <c r="CT14" i="3"/>
  <c r="CT13" i="3"/>
  <c r="CT12" i="3"/>
  <c r="CT11" i="3"/>
  <c r="CU6" i="3"/>
  <c r="CT28" i="3"/>
  <c r="CT26" i="3"/>
  <c r="CT22" i="3"/>
  <c r="CT27" i="3"/>
  <c r="CA27" i="4"/>
  <c r="CA22" i="4"/>
  <c r="CA16" i="4"/>
  <c r="CA14" i="4"/>
  <c r="CA15" i="4"/>
  <c r="CA13" i="4"/>
  <c r="CA11" i="4"/>
  <c r="CA12" i="4"/>
  <c r="CA17" i="4"/>
  <c r="CA26" i="4"/>
  <c r="CA28" i="4"/>
  <c r="CB6" i="4"/>
  <c r="CK23" i="10"/>
  <c r="CL6" i="10"/>
  <c r="BY183" i="6"/>
  <c r="BY177" i="6"/>
  <c r="CA7" i="6"/>
  <c r="CA1" i="6"/>
  <c r="E212" i="8"/>
  <c r="CA85" i="6" l="1"/>
  <c r="CA81" i="6"/>
  <c r="CA80" i="6"/>
  <c r="CA137" i="6"/>
  <c r="CA92" i="6"/>
  <c r="CA90" i="6"/>
  <c r="CA87" i="6"/>
  <c r="CA91" i="6"/>
  <c r="CA63" i="6"/>
  <c r="CA79" i="6"/>
  <c r="CA65" i="6"/>
  <c r="CA59" i="6"/>
  <c r="CA58" i="6"/>
  <c r="CA57" i="6"/>
  <c r="CA56" i="6"/>
  <c r="CA55" i="6"/>
  <c r="CA54" i="6"/>
  <c r="CA49" i="6"/>
  <c r="CA48" i="6"/>
  <c r="CA47" i="6"/>
  <c r="CA46" i="6"/>
  <c r="CA44" i="6"/>
  <c r="CA53" i="6"/>
  <c r="CA45" i="6"/>
  <c r="CA43" i="6"/>
  <c r="CA24" i="6"/>
  <c r="FQ156" i="3"/>
  <c r="FK157" i="3"/>
  <c r="FJ155" i="3"/>
  <c r="CT106" i="3"/>
  <c r="FK156" i="4"/>
  <c r="FJ155" i="4"/>
  <c r="CA106" i="4"/>
  <c r="CA98" i="6"/>
  <c r="CA97" i="6"/>
  <c r="CA99" i="6"/>
  <c r="CA101" i="6"/>
  <c r="CA100" i="6"/>
  <c r="CA73" i="6"/>
  <c r="CA74" i="6"/>
  <c r="CA72" i="6"/>
  <c r="CA71" i="6"/>
  <c r="CA69" i="6"/>
  <c r="CA70" i="6"/>
  <c r="CA68" i="6"/>
  <c r="CA141" i="6"/>
  <c r="CA127" i="6"/>
  <c r="CA139" i="6"/>
  <c r="CA143" i="6"/>
  <c r="CA132" i="6"/>
  <c r="CA108" i="6"/>
  <c r="CA107" i="6"/>
  <c r="CA39" i="6"/>
  <c r="CA37" i="6"/>
  <c r="CA38" i="6"/>
  <c r="CA36" i="6"/>
  <c r="CA35" i="6"/>
  <c r="CA34" i="6"/>
  <c r="CA17" i="6"/>
  <c r="CA16" i="6"/>
  <c r="CA33" i="6"/>
  <c r="CA15" i="6"/>
  <c r="CA14" i="6"/>
  <c r="CA13" i="6"/>
  <c r="CA12" i="6"/>
  <c r="CA28" i="6"/>
  <c r="CA11" i="6"/>
  <c r="CA22" i="6"/>
  <c r="CA26" i="6"/>
  <c r="CA27" i="6"/>
  <c r="CK79" i="10"/>
  <c r="CL7" i="10"/>
  <c r="CL1" i="10"/>
  <c r="BZ134" i="6"/>
  <c r="BZ171" i="6"/>
  <c r="BY172" i="6"/>
  <c r="BY173" i="6" s="1"/>
  <c r="CB6" i="6"/>
  <c r="CB1" i="4"/>
  <c r="CB7" i="4"/>
  <c r="CU7" i="3"/>
  <c r="CU1" i="3"/>
  <c r="E213" i="8"/>
  <c r="CB137" i="4" l="1"/>
  <c r="CB85" i="4"/>
  <c r="CB80" i="4"/>
  <c r="CB81" i="4"/>
  <c r="CU80" i="3"/>
  <c r="CU85" i="3"/>
  <c r="CU137" i="3"/>
  <c r="CU81" i="3"/>
  <c r="CB91" i="4"/>
  <c r="CB92" i="4"/>
  <c r="CB90" i="4"/>
  <c r="CB87" i="4"/>
  <c r="CB79" i="4"/>
  <c r="CB63" i="4"/>
  <c r="CU92" i="3"/>
  <c r="CU91" i="3"/>
  <c r="CU87" i="3"/>
  <c r="CU90" i="3"/>
  <c r="CU79" i="3"/>
  <c r="CU65" i="3"/>
  <c r="CB65" i="4"/>
  <c r="CB59" i="4"/>
  <c r="CB58" i="4"/>
  <c r="CB55" i="4"/>
  <c r="CB56" i="4"/>
  <c r="CB57" i="4"/>
  <c r="CB49" i="4"/>
  <c r="CB54" i="4"/>
  <c r="CB46" i="4"/>
  <c r="CB48" i="4"/>
  <c r="CB45" i="4"/>
  <c r="CB43" i="4"/>
  <c r="CB53" i="4"/>
  <c r="CB44" i="4"/>
  <c r="CB47" i="4"/>
  <c r="CB24" i="4"/>
  <c r="CU63" i="3"/>
  <c r="CU54" i="3"/>
  <c r="CU55" i="3"/>
  <c r="CU57" i="3"/>
  <c r="CU58" i="3"/>
  <c r="CU56" i="3"/>
  <c r="CU59" i="3"/>
  <c r="CU46" i="3"/>
  <c r="CU44" i="3"/>
  <c r="CU47" i="3"/>
  <c r="CU45" i="3"/>
  <c r="CU49" i="3"/>
  <c r="CU48" i="3"/>
  <c r="CU24" i="3"/>
  <c r="CB141" i="4"/>
  <c r="CB143" i="4"/>
  <c r="CB139" i="4"/>
  <c r="CB107" i="4"/>
  <c r="CB108" i="4"/>
  <c r="CU141" i="3"/>
  <c r="CU139" i="3"/>
  <c r="CU143" i="3"/>
  <c r="CU107" i="3"/>
  <c r="CU108" i="3"/>
  <c r="FL157" i="3"/>
  <c r="FK155" i="3"/>
  <c r="FR156" i="3"/>
  <c r="CU184" i="3"/>
  <c r="CU183" i="3"/>
  <c r="CU178" i="3"/>
  <c r="CU177" i="3"/>
  <c r="CU182" i="3"/>
  <c r="CU173" i="3"/>
  <c r="CU171" i="3"/>
  <c r="CU172" i="3"/>
  <c r="CU132" i="3"/>
  <c r="CU134" i="3"/>
  <c r="CU127" i="3"/>
  <c r="CB184" i="4"/>
  <c r="CB182" i="4"/>
  <c r="CB183" i="4"/>
  <c r="CB177" i="4"/>
  <c r="CB178" i="4"/>
  <c r="CB173" i="4"/>
  <c r="CB172" i="4"/>
  <c r="CB171" i="4"/>
  <c r="CB134" i="4"/>
  <c r="CB132" i="4"/>
  <c r="CB127" i="4"/>
  <c r="FL156" i="4"/>
  <c r="FK155" i="4"/>
  <c r="CU74" i="3"/>
  <c r="CU73" i="3"/>
  <c r="CU71" i="3"/>
  <c r="CU72" i="3"/>
  <c r="CU70" i="3"/>
  <c r="CU69" i="3"/>
  <c r="CU68" i="3"/>
  <c r="CB73" i="4"/>
  <c r="CB74" i="4"/>
  <c r="CB72" i="4"/>
  <c r="CB71" i="4"/>
  <c r="CB70" i="4"/>
  <c r="CB69" i="4"/>
  <c r="CB68" i="4"/>
  <c r="CU101" i="3"/>
  <c r="CU100" i="3"/>
  <c r="CU99" i="3"/>
  <c r="CU98" i="3"/>
  <c r="CB101" i="4"/>
  <c r="CB99" i="4"/>
  <c r="CB98" i="4"/>
  <c r="CB100" i="4"/>
  <c r="CU97" i="3"/>
  <c r="CB97" i="4"/>
  <c r="CB38" i="4"/>
  <c r="CB37" i="4"/>
  <c r="CB35" i="4"/>
  <c r="CB34" i="4"/>
  <c r="CB36" i="4"/>
  <c r="CB39" i="4"/>
  <c r="CB33" i="4"/>
  <c r="CU53" i="3"/>
  <c r="CU43" i="3"/>
  <c r="CU34" i="3"/>
  <c r="CU36" i="3"/>
  <c r="CU35" i="3"/>
  <c r="CU37" i="3"/>
  <c r="CU39" i="3"/>
  <c r="CU38" i="3"/>
  <c r="CU33" i="3"/>
  <c r="CU17" i="3"/>
  <c r="CU16" i="3"/>
  <c r="CU15" i="3"/>
  <c r="CU14" i="3"/>
  <c r="CU13" i="3"/>
  <c r="CU12" i="3"/>
  <c r="CU11" i="3"/>
  <c r="CV6" i="3"/>
  <c r="CU27" i="3"/>
  <c r="CU22" i="3"/>
  <c r="CU26" i="3"/>
  <c r="CU28" i="3"/>
  <c r="CB26" i="4"/>
  <c r="CB22" i="4"/>
  <c r="CB17" i="4"/>
  <c r="CB16" i="4"/>
  <c r="CB14" i="4"/>
  <c r="CB15" i="4"/>
  <c r="CB13" i="4"/>
  <c r="CB11" i="4"/>
  <c r="CB12" i="4"/>
  <c r="CB28" i="4"/>
  <c r="CB27" i="4"/>
  <c r="CC6" i="4"/>
  <c r="CL23" i="10"/>
  <c r="CM6" i="10"/>
  <c r="CB1" i="6"/>
  <c r="CB7" i="6"/>
  <c r="E214" i="8"/>
  <c r="CB85" i="6" l="1"/>
  <c r="CB137" i="6"/>
  <c r="CB81" i="6"/>
  <c r="CB80" i="6"/>
  <c r="CB92" i="6"/>
  <c r="CB90" i="6"/>
  <c r="CB87" i="6"/>
  <c r="CB91" i="6"/>
  <c r="CB79" i="6"/>
  <c r="CB63" i="6"/>
  <c r="CB65" i="6"/>
  <c r="CB59" i="6"/>
  <c r="CB58" i="6"/>
  <c r="CB57" i="6"/>
  <c r="CB56" i="6"/>
  <c r="CB55" i="6"/>
  <c r="CB54" i="6"/>
  <c r="CB49" i="6"/>
  <c r="CB48" i="6"/>
  <c r="CB47" i="6"/>
  <c r="CB46" i="6"/>
  <c r="CB53" i="6"/>
  <c r="CB45" i="6"/>
  <c r="CB43" i="6"/>
  <c r="CB44" i="6"/>
  <c r="CB24" i="6"/>
  <c r="CU106" i="3"/>
  <c r="FS156" i="3"/>
  <c r="FM157" i="3"/>
  <c r="FL155" i="3"/>
  <c r="FM156" i="4"/>
  <c r="FL155" i="4"/>
  <c r="CB106" i="4"/>
  <c r="CB98" i="6"/>
  <c r="CB97" i="6"/>
  <c r="CB99" i="6"/>
  <c r="CB101" i="6"/>
  <c r="CB100" i="6"/>
  <c r="CB73" i="6"/>
  <c r="CB74" i="6"/>
  <c r="CB72" i="6"/>
  <c r="CB71" i="6"/>
  <c r="CB69" i="6"/>
  <c r="CB70" i="6"/>
  <c r="CB68" i="6"/>
  <c r="CB141" i="6"/>
  <c r="CB127" i="6"/>
  <c r="CB139" i="6"/>
  <c r="CB143" i="6"/>
  <c r="CB132" i="6"/>
  <c r="CB108" i="6"/>
  <c r="CB107" i="6"/>
  <c r="CB39" i="6"/>
  <c r="CB36" i="6"/>
  <c r="CB34" i="6"/>
  <c r="CB17" i="6"/>
  <c r="CB16" i="6"/>
  <c r="CB33" i="6"/>
  <c r="CB38" i="6"/>
  <c r="CB37" i="6"/>
  <c r="CB15" i="6"/>
  <c r="CB14" i="6"/>
  <c r="CB13" i="6"/>
  <c r="CB12" i="6"/>
  <c r="CB11" i="6"/>
  <c r="CB35" i="6"/>
  <c r="CB22" i="6"/>
  <c r="CB28" i="6"/>
  <c r="CB26" i="6"/>
  <c r="CB27" i="6"/>
  <c r="CL79" i="10"/>
  <c r="BZ183" i="6"/>
  <c r="BZ177" i="6"/>
  <c r="CM7" i="10"/>
  <c r="CM1" i="10"/>
  <c r="CA134" i="6"/>
  <c r="CA171" i="6"/>
  <c r="BZ172" i="6"/>
  <c r="BZ173" i="6" s="1"/>
  <c r="CC6" i="6"/>
  <c r="CC1" i="4"/>
  <c r="CC7" i="4"/>
  <c r="CV7" i="3"/>
  <c r="CV1" i="3"/>
  <c r="E215" i="8"/>
  <c r="CC137" i="4" l="1"/>
  <c r="CC85" i="4"/>
  <c r="CC80" i="4"/>
  <c r="CC81" i="4"/>
  <c r="CV80" i="3"/>
  <c r="CV137" i="3"/>
  <c r="CV85" i="3"/>
  <c r="CV81" i="3"/>
  <c r="CC92" i="4"/>
  <c r="CC90" i="4"/>
  <c r="CC91" i="4"/>
  <c r="CC87" i="4"/>
  <c r="CC79" i="4"/>
  <c r="CC63" i="4"/>
  <c r="CV92" i="3"/>
  <c r="CV91" i="3"/>
  <c r="CV87" i="3"/>
  <c r="CV90" i="3"/>
  <c r="CV79" i="3"/>
  <c r="CV65" i="3"/>
  <c r="CC65" i="4"/>
  <c r="CC59" i="4"/>
  <c r="CC57" i="4"/>
  <c r="CC56" i="4"/>
  <c r="CC54" i="4"/>
  <c r="CC55" i="4"/>
  <c r="CC58" i="4"/>
  <c r="CC49" i="4"/>
  <c r="CC46" i="4"/>
  <c r="CC47" i="4"/>
  <c r="CC48" i="4"/>
  <c r="CC43" i="4"/>
  <c r="CC53" i="4"/>
  <c r="CC44" i="4"/>
  <c r="CC45" i="4"/>
  <c r="CC24" i="4"/>
  <c r="CV63" i="3"/>
  <c r="CV54" i="3"/>
  <c r="CV56" i="3"/>
  <c r="CV55" i="3"/>
  <c r="CV58" i="3"/>
  <c r="CV57" i="3"/>
  <c r="CV44" i="3"/>
  <c r="CV59" i="3"/>
  <c r="CV46" i="3"/>
  <c r="CV49" i="3"/>
  <c r="CV47" i="3"/>
  <c r="CV48" i="3"/>
  <c r="CV45" i="3"/>
  <c r="CV24" i="3"/>
  <c r="CC143" i="4"/>
  <c r="CC141" i="4"/>
  <c r="CC107" i="4"/>
  <c r="CC108" i="4"/>
  <c r="CC139" i="4"/>
  <c r="CV141" i="3"/>
  <c r="CV143" i="3"/>
  <c r="CV107" i="3"/>
  <c r="CV108" i="3"/>
  <c r="CV139" i="3"/>
  <c r="FN157" i="3"/>
  <c r="FM155" i="3"/>
  <c r="CV184" i="3"/>
  <c r="CV183" i="3"/>
  <c r="CV182" i="3"/>
  <c r="CV178" i="3"/>
  <c r="CV177" i="3"/>
  <c r="CV173" i="3"/>
  <c r="CV172" i="3"/>
  <c r="CV171" i="3"/>
  <c r="CV134" i="3"/>
  <c r="CV132" i="3"/>
  <c r="CV127" i="3"/>
  <c r="FT156" i="3"/>
  <c r="CC184" i="4"/>
  <c r="CC183" i="4"/>
  <c r="CC182" i="4"/>
  <c r="CC177" i="4"/>
  <c r="CC178" i="4"/>
  <c r="CC173" i="4"/>
  <c r="CC172" i="4"/>
  <c r="CC171" i="4"/>
  <c r="CC134" i="4"/>
  <c r="CC132" i="4"/>
  <c r="CC127" i="4"/>
  <c r="FN156" i="4"/>
  <c r="FM155" i="4"/>
  <c r="CV74" i="3"/>
  <c r="CV73" i="3"/>
  <c r="CV72" i="3"/>
  <c r="CV71" i="3"/>
  <c r="CV70" i="3"/>
  <c r="CV68" i="3"/>
  <c r="CV69" i="3"/>
  <c r="CC74" i="4"/>
  <c r="CC72" i="4"/>
  <c r="CC73" i="4"/>
  <c r="CC69" i="4"/>
  <c r="CC70" i="4"/>
  <c r="CC68" i="4"/>
  <c r="CC71" i="4"/>
  <c r="CC100" i="4"/>
  <c r="CC98" i="4"/>
  <c r="CC99" i="4"/>
  <c r="CC101" i="4"/>
  <c r="CV101" i="3"/>
  <c r="CV100" i="3"/>
  <c r="CV99" i="3"/>
  <c r="CV98" i="3"/>
  <c r="CV97" i="3"/>
  <c r="CC97" i="4"/>
  <c r="CC38" i="4"/>
  <c r="CC36" i="4"/>
  <c r="CC39" i="4"/>
  <c r="CC34" i="4"/>
  <c r="CC33" i="4"/>
  <c r="CC37" i="4"/>
  <c r="CC35" i="4"/>
  <c r="CV53" i="3"/>
  <c r="CV43" i="3"/>
  <c r="CV35" i="3"/>
  <c r="CV34" i="3"/>
  <c r="CV37" i="3"/>
  <c r="CV39" i="3"/>
  <c r="CV38" i="3"/>
  <c r="CV36" i="3"/>
  <c r="CV33" i="3"/>
  <c r="CV17" i="3"/>
  <c r="CV16" i="3"/>
  <c r="CV15" i="3"/>
  <c r="CV14" i="3"/>
  <c r="CV13" i="3"/>
  <c r="CV12" i="3"/>
  <c r="CV11" i="3"/>
  <c r="CW6" i="3"/>
  <c r="CV28" i="3"/>
  <c r="CV26" i="3"/>
  <c r="CV22" i="3"/>
  <c r="CV27" i="3"/>
  <c r="CC26" i="4"/>
  <c r="CC16" i="4"/>
  <c r="CC22" i="4"/>
  <c r="CC15" i="4"/>
  <c r="CC17" i="4"/>
  <c r="CC13" i="4"/>
  <c r="CC11" i="4"/>
  <c r="CC14" i="4"/>
  <c r="CC12" i="4"/>
  <c r="CC27" i="4"/>
  <c r="CC28" i="4"/>
  <c r="CD6" i="4"/>
  <c r="CM23" i="10"/>
  <c r="CN6" i="10"/>
  <c r="CC7" i="6"/>
  <c r="CC1" i="6"/>
  <c r="E216" i="8"/>
  <c r="CC85" i="6" l="1"/>
  <c r="CC137" i="6"/>
  <c r="CC81" i="6"/>
  <c r="CC80" i="6"/>
  <c r="CC92" i="6"/>
  <c r="CC90" i="6"/>
  <c r="CC91" i="6"/>
  <c r="CC87" i="6"/>
  <c r="CC79" i="6"/>
  <c r="CC63" i="6"/>
  <c r="CC65" i="6"/>
  <c r="CC59" i="6"/>
  <c r="CC58" i="6"/>
  <c r="CC57" i="6"/>
  <c r="CC56" i="6"/>
  <c r="CC55" i="6"/>
  <c r="CC54" i="6"/>
  <c r="CC49" i="6"/>
  <c r="CC48" i="6"/>
  <c r="CC46" i="6"/>
  <c r="CC45" i="6"/>
  <c r="CC44" i="6"/>
  <c r="CC53" i="6"/>
  <c r="CC47" i="6"/>
  <c r="CC43" i="6"/>
  <c r="CC24" i="6"/>
  <c r="CV106" i="3"/>
  <c r="FU156" i="3"/>
  <c r="FO157" i="3"/>
  <c r="FN155" i="3"/>
  <c r="CC106" i="4"/>
  <c r="FO156" i="4"/>
  <c r="FN155" i="4"/>
  <c r="CC98" i="6"/>
  <c r="CC99" i="6"/>
  <c r="CC97" i="6"/>
  <c r="CC100" i="6"/>
  <c r="CC101" i="6"/>
  <c r="CC73" i="6"/>
  <c r="CC74" i="6"/>
  <c r="CC71" i="6"/>
  <c r="CC70" i="6"/>
  <c r="CC72" i="6"/>
  <c r="CC69" i="6"/>
  <c r="CC68" i="6"/>
  <c r="CC141" i="6"/>
  <c r="CC127" i="6"/>
  <c r="CC139" i="6"/>
  <c r="CC143" i="6"/>
  <c r="CC132" i="6"/>
  <c r="CC108" i="6"/>
  <c r="CC107" i="6"/>
  <c r="CC39" i="6"/>
  <c r="CC37" i="6"/>
  <c r="CC38" i="6"/>
  <c r="CC36" i="6"/>
  <c r="CC35" i="6"/>
  <c r="CC33" i="6"/>
  <c r="CC17" i="6"/>
  <c r="CC16" i="6"/>
  <c r="CC12" i="6"/>
  <c r="CC11" i="6"/>
  <c r="CC15" i="6"/>
  <c r="CC13" i="6"/>
  <c r="CC27" i="6"/>
  <c r="CC34" i="6"/>
  <c r="CC14" i="6"/>
  <c r="CC22" i="6"/>
  <c r="CC28" i="6"/>
  <c r="CC26" i="6"/>
  <c r="CM79" i="10"/>
  <c r="CA183" i="6"/>
  <c r="CA177" i="6"/>
  <c r="CN7" i="10"/>
  <c r="CN1" i="10"/>
  <c r="CB134" i="6"/>
  <c r="CB171" i="6"/>
  <c r="CA172" i="6"/>
  <c r="CA173" i="6" s="1"/>
  <c r="CD6" i="6"/>
  <c r="CD7" i="4"/>
  <c r="CD1" i="4"/>
  <c r="CW7" i="3"/>
  <c r="CW1" i="3"/>
  <c r="E217" i="8"/>
  <c r="CD85" i="4" l="1"/>
  <c r="CD137" i="4"/>
  <c r="CD80" i="4"/>
  <c r="CD81" i="4"/>
  <c r="CW137" i="3"/>
  <c r="CW80" i="3"/>
  <c r="CW85" i="3"/>
  <c r="CW81" i="3"/>
  <c r="CD91" i="4"/>
  <c r="CD92" i="4"/>
  <c r="CD90" i="4"/>
  <c r="CD87" i="4"/>
  <c r="CD79" i="4"/>
  <c r="CD63" i="4"/>
  <c r="CW92" i="3"/>
  <c r="CW90" i="3"/>
  <c r="CW91" i="3"/>
  <c r="CW87" i="3"/>
  <c r="CW79" i="3"/>
  <c r="CW65" i="3"/>
  <c r="CD65" i="4"/>
  <c r="CD56" i="4"/>
  <c r="CD58" i="4"/>
  <c r="CD59" i="4"/>
  <c r="CD57" i="4"/>
  <c r="CD54" i="4"/>
  <c r="CD49" i="4"/>
  <c r="CD55" i="4"/>
  <c r="CD47" i="4"/>
  <c r="CD48" i="4"/>
  <c r="CD53" i="4"/>
  <c r="CD44" i="4"/>
  <c r="CD45" i="4"/>
  <c r="CD46" i="4"/>
  <c r="CD43" i="4"/>
  <c r="CD24" i="4"/>
  <c r="CW63" i="3"/>
  <c r="CW54" i="3"/>
  <c r="CW55" i="3"/>
  <c r="CW56" i="3"/>
  <c r="CW57" i="3"/>
  <c r="CW58" i="3"/>
  <c r="CW44" i="3"/>
  <c r="CW59" i="3"/>
  <c r="CW48" i="3"/>
  <c r="CW46" i="3"/>
  <c r="CW47" i="3"/>
  <c r="CW49" i="3"/>
  <c r="CW45" i="3"/>
  <c r="CW24" i="3"/>
  <c r="CD143" i="4"/>
  <c r="CD141" i="4"/>
  <c r="CD139" i="4"/>
  <c r="CD107" i="4"/>
  <c r="CD108" i="4"/>
  <c r="CW141" i="3"/>
  <c r="CW143" i="3"/>
  <c r="CW139" i="3"/>
  <c r="CW107" i="3"/>
  <c r="CW108" i="3"/>
  <c r="FP157" i="3"/>
  <c r="FO155" i="3"/>
  <c r="CW183" i="3"/>
  <c r="CW184" i="3"/>
  <c r="CW182" i="3"/>
  <c r="CW178" i="3"/>
  <c r="CW173" i="3"/>
  <c r="CW177" i="3"/>
  <c r="CW172" i="3"/>
  <c r="CW171" i="3"/>
  <c r="CW134" i="3"/>
  <c r="CW127" i="3"/>
  <c r="CW132" i="3"/>
  <c r="FV156" i="3"/>
  <c r="CD184" i="4"/>
  <c r="CD183" i="4"/>
  <c r="CD177" i="4"/>
  <c r="CD182" i="4"/>
  <c r="CD172" i="4"/>
  <c r="CD178" i="4"/>
  <c r="CD173" i="4"/>
  <c r="CD171" i="4"/>
  <c r="CD134" i="4"/>
  <c r="CD132" i="4"/>
  <c r="CD127" i="4"/>
  <c r="FO155" i="4"/>
  <c r="FP156" i="4"/>
  <c r="CW74" i="3"/>
  <c r="CW73" i="3"/>
  <c r="CW71" i="3"/>
  <c r="CW72" i="3"/>
  <c r="CW70" i="3"/>
  <c r="CW69" i="3"/>
  <c r="CW68" i="3"/>
  <c r="CD74" i="4"/>
  <c r="CD71" i="4"/>
  <c r="CD72" i="4"/>
  <c r="CD73" i="4"/>
  <c r="CD70" i="4"/>
  <c r="CD68" i="4"/>
  <c r="CD69" i="4"/>
  <c r="CD101" i="4"/>
  <c r="CD99" i="4"/>
  <c r="CD100" i="4"/>
  <c r="CD98" i="4"/>
  <c r="CW100" i="3"/>
  <c r="CW98" i="3"/>
  <c r="CW101" i="3"/>
  <c r="CW99" i="3"/>
  <c r="CW97" i="3"/>
  <c r="CD97" i="4"/>
  <c r="CD39" i="4"/>
  <c r="CD38" i="4"/>
  <c r="CD36" i="4"/>
  <c r="CD37" i="4"/>
  <c r="CD33" i="4"/>
  <c r="CD35" i="4"/>
  <c r="CD34" i="4"/>
  <c r="CW53" i="3"/>
  <c r="CW43" i="3"/>
  <c r="CW35" i="3"/>
  <c r="CW34" i="3"/>
  <c r="CW37" i="3"/>
  <c r="CW36" i="3"/>
  <c r="CW38" i="3"/>
  <c r="CW39" i="3"/>
  <c r="CW33" i="3"/>
  <c r="CW17" i="3"/>
  <c r="CW16" i="3"/>
  <c r="CW13" i="3"/>
  <c r="CW12" i="3"/>
  <c r="CW11" i="3"/>
  <c r="CW14" i="3"/>
  <c r="CW15" i="3"/>
  <c r="CX6" i="3"/>
  <c r="CW26" i="3"/>
  <c r="CW22" i="3"/>
  <c r="CW27" i="3"/>
  <c r="CW28" i="3"/>
  <c r="CD22" i="4"/>
  <c r="CD17" i="4"/>
  <c r="CD15" i="4"/>
  <c r="CD13" i="4"/>
  <c r="CD11" i="4"/>
  <c r="CD16" i="4"/>
  <c r="CD12" i="4"/>
  <c r="CD14" i="4"/>
  <c r="CD28" i="4"/>
  <c r="CD26" i="4"/>
  <c r="CD27" i="4"/>
  <c r="CE6" i="4"/>
  <c r="CN23" i="10"/>
  <c r="CO6" i="10"/>
  <c r="CB177" i="6"/>
  <c r="CD1" i="6"/>
  <c r="CD7" i="6"/>
  <c r="E218" i="8"/>
  <c r="CD85" i="6" l="1"/>
  <c r="CD137" i="6"/>
  <c r="CD81" i="6"/>
  <c r="CD80" i="6"/>
  <c r="CD91" i="6"/>
  <c r="CD92" i="6"/>
  <c r="CD90" i="6"/>
  <c r="CD87" i="6"/>
  <c r="CD79" i="6"/>
  <c r="CD63" i="6"/>
  <c r="CD65" i="6"/>
  <c r="CD57" i="6"/>
  <c r="CD56" i="6"/>
  <c r="CD59" i="6"/>
  <c r="CD58" i="6"/>
  <c r="CD55" i="6"/>
  <c r="CD54" i="6"/>
  <c r="CD49" i="6"/>
  <c r="CD48" i="6"/>
  <c r="CD46" i="6"/>
  <c r="CD45" i="6"/>
  <c r="CD44" i="6"/>
  <c r="CD53" i="6"/>
  <c r="CD43" i="6"/>
  <c r="CD47" i="6"/>
  <c r="CD24" i="6"/>
  <c r="CW106" i="3"/>
  <c r="FW156" i="3"/>
  <c r="FQ157" i="3"/>
  <c r="FP155" i="3"/>
  <c r="FQ156" i="4"/>
  <c r="FP155" i="4"/>
  <c r="CD106" i="4"/>
  <c r="CD97" i="6"/>
  <c r="CD98" i="6"/>
  <c r="CD99" i="6"/>
  <c r="CD101" i="6"/>
  <c r="CD100" i="6"/>
  <c r="CD73" i="6"/>
  <c r="CD74" i="6"/>
  <c r="CD71" i="6"/>
  <c r="CD72" i="6"/>
  <c r="CD69" i="6"/>
  <c r="CD70" i="6"/>
  <c r="CD68" i="6"/>
  <c r="CD141" i="6"/>
  <c r="CD127" i="6"/>
  <c r="CD139" i="6"/>
  <c r="CD143" i="6"/>
  <c r="CD108" i="6"/>
  <c r="CD132" i="6"/>
  <c r="CD107" i="6"/>
  <c r="CD39" i="6"/>
  <c r="CD37" i="6"/>
  <c r="CD38" i="6"/>
  <c r="CD35" i="6"/>
  <c r="CD36" i="6"/>
  <c r="CD34" i="6"/>
  <c r="CD17" i="6"/>
  <c r="CD16" i="6"/>
  <c r="CD33" i="6"/>
  <c r="CD11" i="6"/>
  <c r="CD15" i="6"/>
  <c r="CD13" i="6"/>
  <c r="CD14" i="6"/>
  <c r="CD12" i="6"/>
  <c r="CD22" i="6"/>
  <c r="CD28" i="6"/>
  <c r="CD27" i="6"/>
  <c r="CD26" i="6"/>
  <c r="CN79" i="10"/>
  <c r="CO1" i="10"/>
  <c r="CO7" i="10"/>
  <c r="CB183" i="6"/>
  <c r="CC171" i="6"/>
  <c r="CC134" i="6"/>
  <c r="CB172" i="6"/>
  <c r="CB173" i="6" s="1"/>
  <c r="CE6" i="6"/>
  <c r="CE7" i="4"/>
  <c r="CE1" i="4"/>
  <c r="CX7" i="3"/>
  <c r="CX1" i="3"/>
  <c r="E219" i="8"/>
  <c r="CE85" i="4" l="1"/>
  <c r="CE137" i="4"/>
  <c r="CE80" i="4"/>
  <c r="CE81" i="4"/>
  <c r="CX137" i="3"/>
  <c r="CX80" i="3"/>
  <c r="CX85" i="3"/>
  <c r="CX81" i="3"/>
  <c r="CE92" i="4"/>
  <c r="CE91" i="4"/>
  <c r="CE87" i="4"/>
  <c r="CE90" i="4"/>
  <c r="CE79" i="4"/>
  <c r="CE63" i="4"/>
  <c r="CX92" i="3"/>
  <c r="CX90" i="3"/>
  <c r="CX91" i="3"/>
  <c r="CX87" i="3"/>
  <c r="CX79" i="3"/>
  <c r="CX65" i="3"/>
  <c r="CE65" i="4"/>
  <c r="CE58" i="4"/>
  <c r="CE59" i="4"/>
  <c r="CE57" i="4"/>
  <c r="CE55" i="4"/>
  <c r="CE49" i="4"/>
  <c r="CE54" i="4"/>
  <c r="CE45" i="4"/>
  <c r="CE46" i="4"/>
  <c r="CE56" i="4"/>
  <c r="CE48" i="4"/>
  <c r="CE44" i="4"/>
  <c r="CE47" i="4"/>
  <c r="CE53" i="4"/>
  <c r="CE43" i="4"/>
  <c r="CE24" i="4"/>
  <c r="CX63" i="3"/>
  <c r="CX55" i="3"/>
  <c r="CX54" i="3"/>
  <c r="CX56" i="3"/>
  <c r="CX59" i="3"/>
  <c r="CX57" i="3"/>
  <c r="CX45" i="3"/>
  <c r="CX48" i="3"/>
  <c r="CX44" i="3"/>
  <c r="CX46" i="3"/>
  <c r="CX58" i="3"/>
  <c r="CX47" i="3"/>
  <c r="CX49" i="3"/>
  <c r="CX24" i="3"/>
  <c r="CE141" i="4"/>
  <c r="CE143" i="4"/>
  <c r="CE107" i="4"/>
  <c r="CE108" i="4"/>
  <c r="CE139" i="4"/>
  <c r="CX143" i="3"/>
  <c r="CX141" i="3"/>
  <c r="CX107" i="3"/>
  <c r="CX108" i="3"/>
  <c r="CX139" i="3"/>
  <c r="FR157" i="3"/>
  <c r="FQ155" i="3"/>
  <c r="CX183" i="3"/>
  <c r="CX184" i="3"/>
  <c r="CX182" i="3"/>
  <c r="CX178" i="3"/>
  <c r="CX173" i="3"/>
  <c r="CX177" i="3"/>
  <c r="CX172" i="3"/>
  <c r="CX171" i="3"/>
  <c r="CX134" i="3"/>
  <c r="CX132" i="3"/>
  <c r="CX127" i="3"/>
  <c r="FX156" i="3"/>
  <c r="CE184" i="4"/>
  <c r="CE183" i="4"/>
  <c r="CE182" i="4"/>
  <c r="CE177" i="4"/>
  <c r="CE178" i="4"/>
  <c r="CE172" i="4"/>
  <c r="CE171" i="4"/>
  <c r="CE173" i="4"/>
  <c r="CE132" i="4"/>
  <c r="CE134" i="4"/>
  <c r="CE127" i="4"/>
  <c r="FQ155" i="4"/>
  <c r="FR156" i="4"/>
  <c r="CX73" i="3"/>
  <c r="CX74" i="3"/>
  <c r="CX71" i="3"/>
  <c r="CX72" i="3"/>
  <c r="CX70" i="3"/>
  <c r="CX69" i="3"/>
  <c r="CX68" i="3"/>
  <c r="CE74" i="4"/>
  <c r="CE72" i="4"/>
  <c r="CE73" i="4"/>
  <c r="CE70" i="4"/>
  <c r="CE68" i="4"/>
  <c r="CE69" i="4"/>
  <c r="CE71" i="4"/>
  <c r="CX101" i="3"/>
  <c r="CX100" i="3"/>
  <c r="CX98" i="3"/>
  <c r="CX99" i="3"/>
  <c r="CE101" i="4"/>
  <c r="CE99" i="4"/>
  <c r="CE98" i="4"/>
  <c r="CE100" i="4"/>
  <c r="CX97" i="3"/>
  <c r="CE97" i="4"/>
  <c r="CE39" i="4"/>
  <c r="CE37" i="4"/>
  <c r="CE36" i="4"/>
  <c r="CE33" i="4"/>
  <c r="CE34" i="4"/>
  <c r="CE35" i="4"/>
  <c r="CE38" i="4"/>
  <c r="CX53" i="3"/>
  <c r="CX43" i="3"/>
  <c r="CX35" i="3"/>
  <c r="CX34" i="3"/>
  <c r="CX36" i="3"/>
  <c r="CX38" i="3"/>
  <c r="CX37" i="3"/>
  <c r="CX39" i="3"/>
  <c r="CX33" i="3"/>
  <c r="CX17" i="3"/>
  <c r="CX14" i="3"/>
  <c r="CX16" i="3"/>
  <c r="CX15" i="3"/>
  <c r="CX13" i="3"/>
  <c r="CX11" i="3"/>
  <c r="CX12" i="3"/>
  <c r="CY6" i="3"/>
  <c r="CX28" i="3"/>
  <c r="CX22" i="3"/>
  <c r="CX27" i="3"/>
  <c r="CX26" i="3"/>
  <c r="CE22" i="4"/>
  <c r="CE17" i="4"/>
  <c r="CE15" i="4"/>
  <c r="CE16" i="4"/>
  <c r="CE12" i="4"/>
  <c r="CE14" i="4"/>
  <c r="CE13" i="4"/>
  <c r="CE11" i="4"/>
  <c r="CE26" i="4"/>
  <c r="CE27" i="4"/>
  <c r="CE28" i="4"/>
  <c r="CF6" i="4"/>
  <c r="CO23" i="10"/>
  <c r="CP6" i="10"/>
  <c r="CC177" i="6"/>
  <c r="CE7" i="6"/>
  <c r="CE1" i="6"/>
  <c r="E220" i="8"/>
  <c r="CE85" i="6" l="1"/>
  <c r="CE137" i="6"/>
  <c r="CE81" i="6"/>
  <c r="CE80" i="6"/>
  <c r="CE92" i="6"/>
  <c r="CE91" i="6"/>
  <c r="CE90" i="6"/>
  <c r="CE87" i="6"/>
  <c r="CE79" i="6"/>
  <c r="CE63" i="6"/>
  <c r="CE65" i="6"/>
  <c r="CE59" i="6"/>
  <c r="CE58" i="6"/>
  <c r="CE57" i="6"/>
  <c r="CE56" i="6"/>
  <c r="CE55" i="6"/>
  <c r="CE54" i="6"/>
  <c r="CE48" i="6"/>
  <c r="CE47" i="6"/>
  <c r="CE46" i="6"/>
  <c r="CE49" i="6"/>
  <c r="CE45" i="6"/>
  <c r="CE44" i="6"/>
  <c r="CE53" i="6"/>
  <c r="CE43" i="6"/>
  <c r="CE24" i="6"/>
  <c r="FY156" i="3"/>
  <c r="CX106" i="3"/>
  <c r="FS157" i="3"/>
  <c r="FR155" i="3"/>
  <c r="FS156" i="4"/>
  <c r="FR155" i="4"/>
  <c r="CE106" i="4"/>
  <c r="CE97" i="6"/>
  <c r="CE98" i="6"/>
  <c r="CE99" i="6"/>
  <c r="CE101" i="6"/>
  <c r="CE100" i="6"/>
  <c r="CE73" i="6"/>
  <c r="CE74" i="6"/>
  <c r="CE72" i="6"/>
  <c r="CE71" i="6"/>
  <c r="CE69" i="6"/>
  <c r="CE70" i="6"/>
  <c r="CE68" i="6"/>
  <c r="CE141" i="6"/>
  <c r="CE127" i="6"/>
  <c r="CE139" i="6"/>
  <c r="CE143" i="6"/>
  <c r="CE132" i="6"/>
  <c r="CE108" i="6"/>
  <c r="CE107" i="6"/>
  <c r="CE38" i="6"/>
  <c r="CE36" i="6"/>
  <c r="CE34" i="6"/>
  <c r="CE39" i="6"/>
  <c r="CE33" i="6"/>
  <c r="CE37" i="6"/>
  <c r="CE35" i="6"/>
  <c r="CE16" i="6"/>
  <c r="CE15" i="6"/>
  <c r="CE14" i="6"/>
  <c r="CE13" i="6"/>
  <c r="CE12" i="6"/>
  <c r="CE17" i="6"/>
  <c r="CE22" i="6"/>
  <c r="CE11" i="6"/>
  <c r="CE28" i="6"/>
  <c r="CE27" i="6"/>
  <c r="CE26" i="6"/>
  <c r="CO79" i="10"/>
  <c r="CP1" i="10"/>
  <c r="CP7" i="10"/>
  <c r="CC183" i="6"/>
  <c r="CD171" i="6"/>
  <c r="CC172" i="6"/>
  <c r="CC173" i="6" s="1"/>
  <c r="CD134" i="6"/>
  <c r="CF6" i="6"/>
  <c r="CF1" i="4"/>
  <c r="CF7" i="4"/>
  <c r="CY7" i="3"/>
  <c r="CY1" i="3"/>
  <c r="E221" i="8"/>
  <c r="CF85" i="4" l="1"/>
  <c r="CF137" i="4"/>
  <c r="CF81" i="4"/>
  <c r="CF80" i="4"/>
  <c r="CY85" i="3"/>
  <c r="CY137" i="3"/>
  <c r="CY80" i="3"/>
  <c r="CY81" i="3"/>
  <c r="CF92" i="4"/>
  <c r="CF91" i="4"/>
  <c r="CF90" i="4"/>
  <c r="CF87" i="4"/>
  <c r="CF79" i="4"/>
  <c r="CF63" i="4"/>
  <c r="CY92" i="3"/>
  <c r="CY90" i="3"/>
  <c r="CY91" i="3"/>
  <c r="CY87" i="3"/>
  <c r="CY65" i="3"/>
  <c r="CY79" i="3"/>
  <c r="CF65" i="4"/>
  <c r="CF59" i="4"/>
  <c r="CF56" i="4"/>
  <c r="CF57" i="4"/>
  <c r="CF55" i="4"/>
  <c r="CF58" i="4"/>
  <c r="CF54" i="4"/>
  <c r="CF49" i="4"/>
  <c r="CF46" i="4"/>
  <c r="CF47" i="4"/>
  <c r="CF48" i="4"/>
  <c r="CF53" i="4"/>
  <c r="CF45" i="4"/>
  <c r="CF43" i="4"/>
  <c r="CF44" i="4"/>
  <c r="CF24" i="4"/>
  <c r="CY63" i="3"/>
  <c r="CY55" i="3"/>
  <c r="CY54" i="3"/>
  <c r="CY56" i="3"/>
  <c r="CY57" i="3"/>
  <c r="CY59" i="3"/>
  <c r="CY45" i="3"/>
  <c r="CY48" i="3"/>
  <c r="CY58" i="3"/>
  <c r="CY44" i="3"/>
  <c r="CY46" i="3"/>
  <c r="CY47" i="3"/>
  <c r="CY49" i="3"/>
  <c r="CY24" i="3"/>
  <c r="CF141" i="4"/>
  <c r="CF143" i="4"/>
  <c r="CF108" i="4"/>
  <c r="CF107" i="4"/>
  <c r="CF139" i="4"/>
  <c r="CY143" i="3"/>
  <c r="CY141" i="3"/>
  <c r="CY108" i="3"/>
  <c r="CY139" i="3"/>
  <c r="CY107" i="3"/>
  <c r="FT157" i="3"/>
  <c r="FS155" i="3"/>
  <c r="CY184" i="3"/>
  <c r="CY183" i="3"/>
  <c r="CY182" i="3"/>
  <c r="CY178" i="3"/>
  <c r="CY173" i="3"/>
  <c r="CY177" i="3"/>
  <c r="CY172" i="3"/>
  <c r="CY171" i="3"/>
  <c r="CY134" i="3"/>
  <c r="CY127" i="3"/>
  <c r="CY132" i="3"/>
  <c r="FZ156" i="3"/>
  <c r="CF184" i="4"/>
  <c r="CF183" i="4"/>
  <c r="CF178" i="4"/>
  <c r="CF182" i="4"/>
  <c r="CF172" i="4"/>
  <c r="CF177" i="4"/>
  <c r="CF173" i="4"/>
  <c r="CF171" i="4"/>
  <c r="CF134" i="4"/>
  <c r="CF132" i="4"/>
  <c r="CF127" i="4"/>
  <c r="FT156" i="4"/>
  <c r="FS155" i="4"/>
  <c r="CY74" i="3"/>
  <c r="CY73" i="3"/>
  <c r="CY72" i="3"/>
  <c r="CY71" i="3"/>
  <c r="CY68" i="3"/>
  <c r="CY70" i="3"/>
  <c r="CY69" i="3"/>
  <c r="CF74" i="4"/>
  <c r="CF73" i="4"/>
  <c r="CF72" i="4"/>
  <c r="CF70" i="4"/>
  <c r="CF71" i="4"/>
  <c r="CF69" i="4"/>
  <c r="CF68" i="4"/>
  <c r="CY100" i="3"/>
  <c r="CY101" i="3"/>
  <c r="CY99" i="3"/>
  <c r="CY98" i="3"/>
  <c r="CF99" i="4"/>
  <c r="CF101" i="4"/>
  <c r="CF100" i="4"/>
  <c r="CF98" i="4"/>
  <c r="CY97" i="3"/>
  <c r="CF97" i="4"/>
  <c r="CF39" i="4"/>
  <c r="CF37" i="4"/>
  <c r="CF38" i="4"/>
  <c r="CF36" i="4"/>
  <c r="CF33" i="4"/>
  <c r="CF35" i="4"/>
  <c r="CF34" i="4"/>
  <c r="CY53" i="3"/>
  <c r="CY43" i="3"/>
  <c r="CY36" i="3"/>
  <c r="CY35" i="3"/>
  <c r="CY37" i="3"/>
  <c r="CY34" i="3"/>
  <c r="CY39" i="3"/>
  <c r="CY38" i="3"/>
  <c r="CY33" i="3"/>
  <c r="CY17" i="3"/>
  <c r="CY16" i="3"/>
  <c r="CY15" i="3"/>
  <c r="CY14" i="3"/>
  <c r="CY11" i="3"/>
  <c r="CY13" i="3"/>
  <c r="CY12" i="3"/>
  <c r="CZ6" i="3"/>
  <c r="CY22" i="3"/>
  <c r="CY28" i="3"/>
  <c r="CY27" i="3"/>
  <c r="CY26" i="3"/>
  <c r="CF22" i="4"/>
  <c r="CF17" i="4"/>
  <c r="CF16" i="4"/>
  <c r="CF15" i="4"/>
  <c r="CF14" i="4"/>
  <c r="CF12" i="4"/>
  <c r="CF13" i="4"/>
  <c r="CF11" i="4"/>
  <c r="CF26" i="4"/>
  <c r="CF28" i="4"/>
  <c r="CF27" i="4"/>
  <c r="CG6" i="4"/>
  <c r="CP23" i="10"/>
  <c r="CQ6" i="10"/>
  <c r="CF1" i="6"/>
  <c r="CF7" i="6"/>
  <c r="E222" i="8"/>
  <c r="CF85" i="6" l="1"/>
  <c r="CF137" i="6"/>
  <c r="CF81" i="6"/>
  <c r="CF80" i="6"/>
  <c r="CF92" i="6"/>
  <c r="CF90" i="6"/>
  <c r="CF91" i="6"/>
  <c r="CF87" i="6"/>
  <c r="CF79" i="6"/>
  <c r="CF63" i="6"/>
  <c r="CF65" i="6"/>
  <c r="CF59" i="6"/>
  <c r="CF58" i="6"/>
  <c r="CF56" i="6"/>
  <c r="CF57" i="6"/>
  <c r="CF54" i="6"/>
  <c r="CF55" i="6"/>
  <c r="CF49" i="6"/>
  <c r="CF48" i="6"/>
  <c r="CF47" i="6"/>
  <c r="CF46" i="6"/>
  <c r="CF45" i="6"/>
  <c r="CF44" i="6"/>
  <c r="CF53" i="6"/>
  <c r="CF43" i="6"/>
  <c r="CF24" i="6"/>
  <c r="GA156" i="3"/>
  <c r="CY106" i="3"/>
  <c r="FU157" i="3"/>
  <c r="FT155" i="3"/>
  <c r="FU156" i="4"/>
  <c r="FT155" i="4"/>
  <c r="CF106" i="4"/>
  <c r="CF97" i="6"/>
  <c r="CF98" i="6"/>
  <c r="CF100" i="6"/>
  <c r="CF101" i="6"/>
  <c r="CF99" i="6"/>
  <c r="CF74" i="6"/>
  <c r="CF71" i="6"/>
  <c r="CF72" i="6"/>
  <c r="CF69" i="6"/>
  <c r="CF73" i="6"/>
  <c r="CF70" i="6"/>
  <c r="CF68" i="6"/>
  <c r="CF141" i="6"/>
  <c r="CF127" i="6"/>
  <c r="CF139" i="6"/>
  <c r="CF143" i="6"/>
  <c r="CF132" i="6"/>
  <c r="CF108" i="6"/>
  <c r="CF107" i="6"/>
  <c r="CF38" i="6"/>
  <c r="CF39" i="6"/>
  <c r="CF33" i="6"/>
  <c r="CF37" i="6"/>
  <c r="CF36" i="6"/>
  <c r="CF35" i="6"/>
  <c r="CF16" i="6"/>
  <c r="CF15" i="6"/>
  <c r="CF14" i="6"/>
  <c r="CF13" i="6"/>
  <c r="CF12" i="6"/>
  <c r="CF34" i="6"/>
  <c r="CF17" i="6"/>
  <c r="CF11" i="6"/>
  <c r="CF22" i="6"/>
  <c r="CF28" i="6"/>
  <c r="CF26" i="6"/>
  <c r="CF27" i="6"/>
  <c r="CP79" i="10"/>
  <c r="CD183" i="6"/>
  <c r="CD177" i="6"/>
  <c r="CQ1" i="10"/>
  <c r="CQ7" i="10"/>
  <c r="CE171" i="6"/>
  <c r="CD172" i="6"/>
  <c r="CD173" i="6" s="1"/>
  <c r="CE134" i="6"/>
  <c r="CG6" i="6"/>
  <c r="CG1" i="4"/>
  <c r="CG7" i="4"/>
  <c r="CZ7" i="3"/>
  <c r="CZ1" i="3"/>
  <c r="E223" i="8"/>
  <c r="CG137" i="4" l="1"/>
  <c r="CG85" i="4"/>
  <c r="CG80" i="4"/>
  <c r="CG81" i="4"/>
  <c r="CZ85" i="3"/>
  <c r="CZ137" i="3"/>
  <c r="CZ81" i="3"/>
  <c r="CZ80" i="3"/>
  <c r="CG92" i="4"/>
  <c r="CG91" i="4"/>
  <c r="CG90" i="4"/>
  <c r="CG87" i="4"/>
  <c r="CG79" i="4"/>
  <c r="CG63" i="4"/>
  <c r="CZ92" i="3"/>
  <c r="CZ90" i="3"/>
  <c r="CZ91" i="3"/>
  <c r="CZ87" i="3"/>
  <c r="CZ65" i="3"/>
  <c r="CZ79" i="3"/>
  <c r="CG65" i="4"/>
  <c r="CG58" i="4"/>
  <c r="CG56" i="4"/>
  <c r="CG59" i="4"/>
  <c r="CG57" i="4"/>
  <c r="CG54" i="4"/>
  <c r="CG55" i="4"/>
  <c r="CG46" i="4"/>
  <c r="CG47" i="4"/>
  <c r="CG48" i="4"/>
  <c r="CG49" i="4"/>
  <c r="CG44" i="4"/>
  <c r="CG45" i="4"/>
  <c r="CG43" i="4"/>
  <c r="CG53" i="4"/>
  <c r="CG24" i="4"/>
  <c r="CZ63" i="3"/>
  <c r="CZ55" i="3"/>
  <c r="CZ54" i="3"/>
  <c r="CZ56" i="3"/>
  <c r="CZ58" i="3"/>
  <c r="CZ57" i="3"/>
  <c r="CZ47" i="3"/>
  <c r="CZ59" i="3"/>
  <c r="CZ45" i="3"/>
  <c r="CZ48" i="3"/>
  <c r="CZ44" i="3"/>
  <c r="CZ46" i="3"/>
  <c r="CZ49" i="3"/>
  <c r="CZ24" i="3"/>
  <c r="CZ143" i="3"/>
  <c r="CZ141" i="3"/>
  <c r="CZ139" i="3"/>
  <c r="CZ108" i="3"/>
  <c r="CZ107" i="3"/>
  <c r="CG143" i="4"/>
  <c r="CG139" i="4"/>
  <c r="CG108" i="4"/>
  <c r="CG141" i="4"/>
  <c r="CG107" i="4"/>
  <c r="FV157" i="3"/>
  <c r="FU155" i="3"/>
  <c r="CZ184" i="3"/>
  <c r="CZ182" i="3"/>
  <c r="CZ178" i="3"/>
  <c r="CZ183" i="3"/>
  <c r="CZ177" i="3"/>
  <c r="CZ172" i="3"/>
  <c r="CZ171" i="3"/>
  <c r="CZ173" i="3"/>
  <c r="CZ134" i="3"/>
  <c r="CZ127" i="3"/>
  <c r="CZ132" i="3"/>
  <c r="GB156" i="3"/>
  <c r="CG183" i="4"/>
  <c r="CG184" i="4"/>
  <c r="CG178" i="4"/>
  <c r="CG182" i="4"/>
  <c r="CG177" i="4"/>
  <c r="CG173" i="4"/>
  <c r="CG172" i="4"/>
  <c r="CG171" i="4"/>
  <c r="CG132" i="4"/>
  <c r="CG134" i="4"/>
  <c r="CG127" i="4"/>
  <c r="FV156" i="4"/>
  <c r="FU155" i="4"/>
  <c r="CZ73" i="3"/>
  <c r="CZ74" i="3"/>
  <c r="CZ72" i="3"/>
  <c r="CZ71" i="3"/>
  <c r="CZ69" i="3"/>
  <c r="CZ68" i="3"/>
  <c r="CZ70" i="3"/>
  <c r="CG74" i="4"/>
  <c r="CG73" i="4"/>
  <c r="CG72" i="4"/>
  <c r="CG70" i="4"/>
  <c r="CG71" i="4"/>
  <c r="CG69" i="4"/>
  <c r="CG68" i="4"/>
  <c r="CG101" i="4"/>
  <c r="CG100" i="4"/>
  <c r="CG99" i="4"/>
  <c r="CG98" i="4"/>
  <c r="CZ101" i="3"/>
  <c r="CZ99" i="3"/>
  <c r="CZ98" i="3"/>
  <c r="CZ100" i="3"/>
  <c r="CZ97" i="3"/>
  <c r="CG97" i="4"/>
  <c r="CG39" i="4"/>
  <c r="CG37" i="4"/>
  <c r="CG35" i="4"/>
  <c r="CG33" i="4"/>
  <c r="CG36" i="4"/>
  <c r="CG38" i="4"/>
  <c r="CG34" i="4"/>
  <c r="CZ53" i="3"/>
  <c r="CZ43" i="3"/>
  <c r="CZ34" i="3"/>
  <c r="CZ36" i="3"/>
  <c r="CZ35" i="3"/>
  <c r="CZ37" i="3"/>
  <c r="CZ39" i="3"/>
  <c r="CZ38" i="3"/>
  <c r="CZ33" i="3"/>
  <c r="CZ17" i="3"/>
  <c r="CZ16" i="3"/>
  <c r="CZ15" i="3"/>
  <c r="CZ14" i="3"/>
  <c r="CZ13" i="3"/>
  <c r="CZ12" i="3"/>
  <c r="CZ11" i="3"/>
  <c r="DA6" i="3"/>
  <c r="CZ22" i="3"/>
  <c r="CZ28" i="3"/>
  <c r="CZ26" i="3"/>
  <c r="CZ27" i="3"/>
  <c r="CG22" i="4"/>
  <c r="CG17" i="4"/>
  <c r="CG15" i="4"/>
  <c r="CG16" i="4"/>
  <c r="CG12" i="4"/>
  <c r="CG14" i="4"/>
  <c r="CG11" i="4"/>
  <c r="CG13" i="4"/>
  <c r="CG26" i="4"/>
  <c r="CG27" i="4"/>
  <c r="CG28" i="4"/>
  <c r="CH6" i="4"/>
  <c r="CQ23" i="10"/>
  <c r="CR6" i="10"/>
  <c r="CE177" i="6"/>
  <c r="CG1" i="6"/>
  <c r="CG7" i="6"/>
  <c r="E224" i="8"/>
  <c r="CG137" i="6" l="1"/>
  <c r="CG85" i="6"/>
  <c r="CG81" i="6"/>
  <c r="CG80" i="6"/>
  <c r="CG92" i="6"/>
  <c r="CG90" i="6"/>
  <c r="CG91" i="6"/>
  <c r="CG87" i="6"/>
  <c r="CG79" i="6"/>
  <c r="CG63" i="6"/>
  <c r="CG65" i="6"/>
  <c r="CG59" i="6"/>
  <c r="CG58" i="6"/>
  <c r="CG56" i="6"/>
  <c r="CG54" i="6"/>
  <c r="CG57" i="6"/>
  <c r="CG55" i="6"/>
  <c r="CG49" i="6"/>
  <c r="CG48" i="6"/>
  <c r="CG45" i="6"/>
  <c r="CG44" i="6"/>
  <c r="CG46" i="6"/>
  <c r="CG43" i="6"/>
  <c r="CG47" i="6"/>
  <c r="CG53" i="6"/>
  <c r="CG24" i="6"/>
  <c r="CZ106" i="3"/>
  <c r="GC156" i="3"/>
  <c r="FW157" i="3"/>
  <c r="FV155" i="3"/>
  <c r="FW156" i="4"/>
  <c r="FV155" i="4"/>
  <c r="CG106" i="4"/>
  <c r="CG97" i="6"/>
  <c r="CG99" i="6"/>
  <c r="CG100" i="6"/>
  <c r="CG98" i="6"/>
  <c r="CG101" i="6"/>
  <c r="CG74" i="6"/>
  <c r="CG73" i="6"/>
  <c r="CG72" i="6"/>
  <c r="CG71" i="6"/>
  <c r="CG70" i="6"/>
  <c r="CG69" i="6"/>
  <c r="CG68" i="6"/>
  <c r="CG127" i="6"/>
  <c r="CG141" i="6"/>
  <c r="CG139" i="6"/>
  <c r="CG143" i="6"/>
  <c r="CG132" i="6"/>
  <c r="CG108" i="6"/>
  <c r="CG107" i="6"/>
  <c r="CG38" i="6"/>
  <c r="CG39" i="6"/>
  <c r="CG37" i="6"/>
  <c r="CG34" i="6"/>
  <c r="CG36" i="6"/>
  <c r="CG35" i="6"/>
  <c r="CG17" i="6"/>
  <c r="CG16" i="6"/>
  <c r="CG33" i="6"/>
  <c r="CG15" i="6"/>
  <c r="CG14" i="6"/>
  <c r="CG13" i="6"/>
  <c r="CG12" i="6"/>
  <c r="CG11" i="6"/>
  <c r="CG22" i="6"/>
  <c r="CG28" i="6"/>
  <c r="CG27" i="6"/>
  <c r="CG26" i="6"/>
  <c r="CQ79" i="10"/>
  <c r="CR1" i="10"/>
  <c r="CR7" i="10"/>
  <c r="CE172" i="6"/>
  <c r="CE173" i="6" s="1"/>
  <c r="CF134" i="6"/>
  <c r="CF171" i="6"/>
  <c r="CH6" i="6"/>
  <c r="CH1" i="4"/>
  <c r="CH7" i="4"/>
  <c r="DA7" i="3"/>
  <c r="DA1" i="3"/>
  <c r="E225" i="8"/>
  <c r="CH137" i="4" l="1"/>
  <c r="CH85" i="4"/>
  <c r="CH80" i="4"/>
  <c r="CH81" i="4"/>
  <c r="DA85" i="3"/>
  <c r="DA137" i="3"/>
  <c r="DA81" i="3"/>
  <c r="DA80" i="3"/>
  <c r="CH91" i="4"/>
  <c r="CH92" i="4"/>
  <c r="CH90" i="4"/>
  <c r="CH87" i="4"/>
  <c r="CH63" i="4"/>
  <c r="CH79" i="4"/>
  <c r="DA90" i="3"/>
  <c r="DA92" i="3"/>
  <c r="DA91" i="3"/>
  <c r="DA87" i="3"/>
  <c r="DA65" i="3"/>
  <c r="DA79" i="3"/>
  <c r="CH58" i="4"/>
  <c r="CH59" i="4"/>
  <c r="CH65" i="4"/>
  <c r="CH57" i="4"/>
  <c r="CH56" i="4"/>
  <c r="CH54" i="4"/>
  <c r="CH55" i="4"/>
  <c r="CH49" i="4"/>
  <c r="CH47" i="4"/>
  <c r="CH48" i="4"/>
  <c r="CH46" i="4"/>
  <c r="CH45" i="4"/>
  <c r="CH43" i="4"/>
  <c r="CH53" i="4"/>
  <c r="CH44" i="4"/>
  <c r="CH24" i="4"/>
  <c r="DA63" i="3"/>
  <c r="DA54" i="3"/>
  <c r="DA55" i="3"/>
  <c r="DA57" i="3"/>
  <c r="DA58" i="3"/>
  <c r="DA56" i="3"/>
  <c r="DA47" i="3"/>
  <c r="DA59" i="3"/>
  <c r="DA45" i="3"/>
  <c r="DA44" i="3"/>
  <c r="DA48" i="3"/>
  <c r="DA46" i="3"/>
  <c r="DA49" i="3"/>
  <c r="DA24" i="3"/>
  <c r="DA143" i="3"/>
  <c r="DA139" i="3"/>
  <c r="DA141" i="3"/>
  <c r="DA108" i="3"/>
  <c r="DA107" i="3"/>
  <c r="CH141" i="4"/>
  <c r="CH143" i="4"/>
  <c r="CH139" i="4"/>
  <c r="CH107" i="4"/>
  <c r="CH108" i="4"/>
  <c r="DA184" i="3"/>
  <c r="DA183" i="3"/>
  <c r="DA182" i="3"/>
  <c r="DA177" i="3"/>
  <c r="DA178" i="3"/>
  <c r="DA173" i="3"/>
  <c r="DA172" i="3"/>
  <c r="DA171" i="3"/>
  <c r="DA134" i="3"/>
  <c r="DA127" i="3"/>
  <c r="DA132" i="3"/>
  <c r="FX157" i="3"/>
  <c r="FW155" i="3"/>
  <c r="GD156" i="3"/>
  <c r="CH183" i="4"/>
  <c r="CH184" i="4"/>
  <c r="CH182" i="4"/>
  <c r="CH178" i="4"/>
  <c r="CH177" i="4"/>
  <c r="CH173" i="4"/>
  <c r="CH171" i="4"/>
  <c r="CH172" i="4"/>
  <c r="CH134" i="4"/>
  <c r="CH127" i="4"/>
  <c r="CH132" i="4"/>
  <c r="FW155" i="4"/>
  <c r="FX156" i="4"/>
  <c r="DA74" i="3"/>
  <c r="DA72" i="3"/>
  <c r="DA73" i="3"/>
  <c r="DA70" i="3"/>
  <c r="DA69" i="3"/>
  <c r="DA71" i="3"/>
  <c r="DA68" i="3"/>
  <c r="CH74" i="4"/>
  <c r="CH73" i="4"/>
  <c r="CH72" i="4"/>
  <c r="CH70" i="4"/>
  <c r="CH71" i="4"/>
  <c r="CH69" i="4"/>
  <c r="CH68" i="4"/>
  <c r="DA101" i="3"/>
  <c r="DA100" i="3"/>
  <c r="DA98" i="3"/>
  <c r="DA99" i="3"/>
  <c r="CH101" i="4"/>
  <c r="CH99" i="4"/>
  <c r="CH100" i="4"/>
  <c r="CH98" i="4"/>
  <c r="DA97" i="3"/>
  <c r="CH97" i="4"/>
  <c r="CH39" i="4"/>
  <c r="CH37" i="4"/>
  <c r="CH38" i="4"/>
  <c r="CH36" i="4"/>
  <c r="CH35" i="4"/>
  <c r="CH34" i="4"/>
  <c r="CH33" i="4"/>
  <c r="DA53" i="3"/>
  <c r="DA43" i="3"/>
  <c r="DA34" i="3"/>
  <c r="DA36" i="3"/>
  <c r="DA35" i="3"/>
  <c r="DA39" i="3"/>
  <c r="DA37" i="3"/>
  <c r="DA38" i="3"/>
  <c r="DA33" i="3"/>
  <c r="DA17" i="3"/>
  <c r="DA16" i="3"/>
  <c r="DA14" i="3"/>
  <c r="DA13" i="3"/>
  <c r="DA12" i="3"/>
  <c r="DA11" i="3"/>
  <c r="DA15" i="3"/>
  <c r="DB6" i="3"/>
  <c r="DA26" i="3"/>
  <c r="DA22" i="3"/>
  <c r="DA28" i="3"/>
  <c r="DA27" i="3"/>
  <c r="CH28" i="4"/>
  <c r="CH22" i="4"/>
  <c r="CH17" i="4"/>
  <c r="CH14" i="4"/>
  <c r="CH16" i="4"/>
  <c r="CH12" i="4"/>
  <c r="CH15" i="4"/>
  <c r="CH13" i="4"/>
  <c r="CH11" i="4"/>
  <c r="CH26" i="4"/>
  <c r="CH27" i="4"/>
  <c r="CI6" i="4"/>
  <c r="CR23" i="10"/>
  <c r="CS6" i="10"/>
  <c r="CE183" i="6"/>
  <c r="CF177" i="6"/>
  <c r="CH1" i="6"/>
  <c r="CH7" i="6"/>
  <c r="E226" i="8"/>
  <c r="CH137" i="6" l="1"/>
  <c r="CH85" i="6"/>
  <c r="CH81" i="6"/>
  <c r="CH80" i="6"/>
  <c r="CH91" i="6"/>
  <c r="CH92" i="6"/>
  <c r="CH87" i="6"/>
  <c r="CH90" i="6"/>
  <c r="CH79" i="6"/>
  <c r="CH63" i="6"/>
  <c r="CH65" i="6"/>
  <c r="CH57" i="6"/>
  <c r="CH56" i="6"/>
  <c r="CH59" i="6"/>
  <c r="CH55" i="6"/>
  <c r="CH54" i="6"/>
  <c r="CH58" i="6"/>
  <c r="CH49" i="6"/>
  <c r="CH47" i="6"/>
  <c r="CH46" i="6"/>
  <c r="CH48" i="6"/>
  <c r="CH45" i="6"/>
  <c r="CH44" i="6"/>
  <c r="CH53" i="6"/>
  <c r="CH43" i="6"/>
  <c r="CH24" i="6"/>
  <c r="GE156" i="3"/>
  <c r="FY157" i="3"/>
  <c r="FX155" i="3"/>
  <c r="DA106" i="3"/>
  <c r="CH106" i="4"/>
  <c r="FY156" i="4"/>
  <c r="FX155" i="4"/>
  <c r="CH98" i="6"/>
  <c r="CH97" i="6"/>
  <c r="CH99" i="6"/>
  <c r="CH100" i="6"/>
  <c r="CH101" i="6"/>
  <c r="CH73" i="6"/>
  <c r="CH71" i="6"/>
  <c r="CH72" i="6"/>
  <c r="CH74" i="6"/>
  <c r="CH70" i="6"/>
  <c r="CH69" i="6"/>
  <c r="CH68" i="6"/>
  <c r="CH127" i="6"/>
  <c r="CH141" i="6"/>
  <c r="CH139" i="6"/>
  <c r="CH143" i="6"/>
  <c r="CH132" i="6"/>
  <c r="CH108" i="6"/>
  <c r="CH107" i="6"/>
  <c r="CH38" i="6"/>
  <c r="CH36" i="6"/>
  <c r="CH39" i="6"/>
  <c r="CH37" i="6"/>
  <c r="CH34" i="6"/>
  <c r="CH35" i="6"/>
  <c r="CH33" i="6"/>
  <c r="CH15" i="6"/>
  <c r="CH14" i="6"/>
  <c r="CH13" i="6"/>
  <c r="CH17" i="6"/>
  <c r="CH28" i="6"/>
  <c r="CH11" i="6"/>
  <c r="CH16" i="6"/>
  <c r="CH12" i="6"/>
  <c r="CH22" i="6"/>
  <c r="CH26" i="6"/>
  <c r="CH27" i="6"/>
  <c r="CR79" i="10"/>
  <c r="CF183" i="6"/>
  <c r="CS1" i="10"/>
  <c r="CS7" i="10"/>
  <c r="CG134" i="6"/>
  <c r="CG171" i="6"/>
  <c r="CF172" i="6"/>
  <c r="CF173" i="6" s="1"/>
  <c r="CI6" i="6"/>
  <c r="CI7" i="4"/>
  <c r="CI1" i="4"/>
  <c r="DB7" i="3"/>
  <c r="DB1" i="3"/>
  <c r="E227" i="8"/>
  <c r="CI137" i="4" l="1"/>
  <c r="CI85" i="4"/>
  <c r="CI80" i="4"/>
  <c r="CI81" i="4"/>
  <c r="DB85" i="3"/>
  <c r="DB137" i="3"/>
  <c r="DB81" i="3"/>
  <c r="DB80" i="3"/>
  <c r="CI91" i="4"/>
  <c r="CI90" i="4"/>
  <c r="CI92" i="4"/>
  <c r="CI87" i="4"/>
  <c r="CI63" i="4"/>
  <c r="CI79" i="4"/>
  <c r="DB92" i="3"/>
  <c r="DB91" i="3"/>
  <c r="DB90" i="3"/>
  <c r="DB87" i="3"/>
  <c r="DB65" i="3"/>
  <c r="DB79" i="3"/>
  <c r="CI65" i="4"/>
  <c r="CI58" i="4"/>
  <c r="CI59" i="4"/>
  <c r="CI55" i="4"/>
  <c r="CI57" i="4"/>
  <c r="CI56" i="4"/>
  <c r="CI54" i="4"/>
  <c r="CI48" i="4"/>
  <c r="CI45" i="4"/>
  <c r="CI47" i="4"/>
  <c r="CI49" i="4"/>
  <c r="CI43" i="4"/>
  <c r="CI53" i="4"/>
  <c r="CI46" i="4"/>
  <c r="CI44" i="4"/>
  <c r="CI24" i="4"/>
  <c r="DB63" i="3"/>
  <c r="DB54" i="3"/>
  <c r="DB55" i="3"/>
  <c r="DB57" i="3"/>
  <c r="DB58" i="3"/>
  <c r="DB59" i="3"/>
  <c r="DB56" i="3"/>
  <c r="DB47" i="3"/>
  <c r="DB48" i="3"/>
  <c r="DB49" i="3"/>
  <c r="DB44" i="3"/>
  <c r="DB46" i="3"/>
  <c r="DB45" i="3"/>
  <c r="DB24" i="3"/>
  <c r="DB143" i="3"/>
  <c r="DB139" i="3"/>
  <c r="DB141" i="3"/>
  <c r="DB108" i="3"/>
  <c r="DB107" i="3"/>
  <c r="CI143" i="4"/>
  <c r="CI139" i="4"/>
  <c r="CI141" i="4"/>
  <c r="CI107" i="4"/>
  <c r="CI108" i="4"/>
  <c r="FZ157" i="3"/>
  <c r="FY155" i="3"/>
  <c r="DB184" i="3"/>
  <c r="DB183" i="3"/>
  <c r="DB178" i="3"/>
  <c r="DB182" i="3"/>
  <c r="DB177" i="3"/>
  <c r="DB171" i="3"/>
  <c r="DB173" i="3"/>
  <c r="DB172" i="3"/>
  <c r="DB134" i="3"/>
  <c r="DB127" i="3"/>
  <c r="DB132" i="3"/>
  <c r="GF156" i="3"/>
  <c r="CI183" i="4"/>
  <c r="CI184" i="4"/>
  <c r="CI178" i="4"/>
  <c r="CI182" i="4"/>
  <c r="CI177" i="4"/>
  <c r="CI173" i="4"/>
  <c r="CI172" i="4"/>
  <c r="CI171" i="4"/>
  <c r="CI134" i="4"/>
  <c r="CI127" i="4"/>
  <c r="CI132" i="4"/>
  <c r="FZ156" i="4"/>
  <c r="FY155" i="4"/>
  <c r="DB73" i="3"/>
  <c r="DB74" i="3"/>
  <c r="DB72" i="3"/>
  <c r="DB71" i="3"/>
  <c r="DB70" i="3"/>
  <c r="DB69" i="3"/>
  <c r="DB68" i="3"/>
  <c r="CI74" i="4"/>
  <c r="CI73" i="4"/>
  <c r="CI72" i="4"/>
  <c r="CI71" i="4"/>
  <c r="CI68" i="4"/>
  <c r="CI70" i="4"/>
  <c r="CI69" i="4"/>
  <c r="DB101" i="3"/>
  <c r="DB100" i="3"/>
  <c r="DB99" i="3"/>
  <c r="DB98" i="3"/>
  <c r="CI98" i="4"/>
  <c r="CI100" i="4"/>
  <c r="CI101" i="4"/>
  <c r="CI99" i="4"/>
  <c r="DB97" i="3"/>
  <c r="CI97" i="4"/>
  <c r="CI39" i="4"/>
  <c r="CI38" i="4"/>
  <c r="CI36" i="4"/>
  <c r="CI35" i="4"/>
  <c r="CI34" i="4"/>
  <c r="CI37" i="4"/>
  <c r="CI33" i="4"/>
  <c r="DB53" i="3"/>
  <c r="DB43" i="3"/>
  <c r="DB34" i="3"/>
  <c r="DB35" i="3"/>
  <c r="DB36" i="3"/>
  <c r="DB37" i="3"/>
  <c r="DB39" i="3"/>
  <c r="DB38" i="3"/>
  <c r="DB33" i="3"/>
  <c r="DB17" i="3"/>
  <c r="DB16" i="3"/>
  <c r="DB15" i="3"/>
  <c r="DB14" i="3"/>
  <c r="DB13" i="3"/>
  <c r="DB12" i="3"/>
  <c r="DB11" i="3"/>
  <c r="DC6" i="3"/>
  <c r="DB28" i="3"/>
  <c r="DB26" i="3"/>
  <c r="DB22" i="3"/>
  <c r="DB27" i="3"/>
  <c r="CI22" i="4"/>
  <c r="CI14" i="4"/>
  <c r="CI16" i="4"/>
  <c r="CI17" i="4"/>
  <c r="CI15" i="4"/>
  <c r="CI13" i="4"/>
  <c r="CI11" i="4"/>
  <c r="CI12" i="4"/>
  <c r="CI27" i="4"/>
  <c r="CI26" i="4"/>
  <c r="CI28" i="4"/>
  <c r="CJ6" i="4"/>
  <c r="CS23" i="10"/>
  <c r="CT6" i="10"/>
  <c r="CG177" i="6"/>
  <c r="CI7" i="6"/>
  <c r="CI1" i="6"/>
  <c r="E228" i="8"/>
  <c r="CI85" i="6" l="1"/>
  <c r="CI81" i="6"/>
  <c r="CI80" i="6"/>
  <c r="CI137" i="6"/>
  <c r="CI91" i="6"/>
  <c r="CI87" i="6"/>
  <c r="CI92" i="6"/>
  <c r="CI90" i="6"/>
  <c r="CI63" i="6"/>
  <c r="CI79" i="6"/>
  <c r="DB106" i="3"/>
  <c r="CI65" i="6"/>
  <c r="CI57" i="6"/>
  <c r="CI56" i="6"/>
  <c r="CI59" i="6"/>
  <c r="CI55" i="6"/>
  <c r="CI54" i="6"/>
  <c r="CI58" i="6"/>
  <c r="CI49" i="6"/>
  <c r="CI47" i="6"/>
  <c r="CI46" i="6"/>
  <c r="CI48" i="6"/>
  <c r="CI45" i="6"/>
  <c r="CI44" i="6"/>
  <c r="CI53" i="6"/>
  <c r="CI43" i="6"/>
  <c r="CI24" i="6"/>
  <c r="CI106" i="4"/>
  <c r="GG156" i="3"/>
  <c r="GA157" i="3"/>
  <c r="FZ155" i="3"/>
  <c r="GA156" i="4"/>
  <c r="FZ155" i="4"/>
  <c r="CI98" i="6"/>
  <c r="CI97" i="6"/>
  <c r="CI99" i="6"/>
  <c r="CI100" i="6"/>
  <c r="CI101" i="6"/>
  <c r="CI73" i="6"/>
  <c r="CI74" i="6"/>
  <c r="CI72" i="6"/>
  <c r="CI71" i="6"/>
  <c r="CI70" i="6"/>
  <c r="CI69" i="6"/>
  <c r="CI68" i="6"/>
  <c r="CI127" i="6"/>
  <c r="CI141" i="6"/>
  <c r="CI139" i="6"/>
  <c r="CI143" i="6"/>
  <c r="CI132" i="6"/>
  <c r="CI108" i="6"/>
  <c r="CI107" i="6"/>
  <c r="CI39" i="6"/>
  <c r="CI37" i="6"/>
  <c r="CI35" i="6"/>
  <c r="CI36" i="6"/>
  <c r="CI17" i="6"/>
  <c r="CI16" i="6"/>
  <c r="CI38" i="6"/>
  <c r="CI34" i="6"/>
  <c r="CI33" i="6"/>
  <c r="CI15" i="6"/>
  <c r="CI14" i="6"/>
  <c r="CI13" i="6"/>
  <c r="CI11" i="6"/>
  <c r="CI12" i="6"/>
  <c r="CI28" i="6"/>
  <c r="CI22" i="6"/>
  <c r="CI26" i="6"/>
  <c r="CI27" i="6"/>
  <c r="CS79" i="10"/>
  <c r="CG183" i="6"/>
  <c r="CT7" i="10"/>
  <c r="CT1" i="10"/>
  <c r="CH134" i="6"/>
  <c r="CH171" i="6"/>
  <c r="CG172" i="6"/>
  <c r="CG173" i="6" s="1"/>
  <c r="CJ6" i="6"/>
  <c r="CJ7" i="4"/>
  <c r="CJ1" i="4"/>
  <c r="DC7" i="3"/>
  <c r="DC1" i="3"/>
  <c r="E229" i="8"/>
  <c r="CJ137" i="4" l="1"/>
  <c r="CJ85" i="4"/>
  <c r="CJ80" i="4"/>
  <c r="CJ81" i="4"/>
  <c r="DC80" i="3"/>
  <c r="DC85" i="3"/>
  <c r="DC137" i="3"/>
  <c r="DC81" i="3"/>
  <c r="CJ91" i="4"/>
  <c r="CJ90" i="4"/>
  <c r="CJ92" i="4"/>
  <c r="CJ87" i="4"/>
  <c r="CJ79" i="4"/>
  <c r="CJ63" i="4"/>
  <c r="DC92" i="3"/>
  <c r="DC91" i="3"/>
  <c r="DC90" i="3"/>
  <c r="DC87" i="3"/>
  <c r="DC79" i="3"/>
  <c r="DC65" i="3"/>
  <c r="CJ65" i="4"/>
  <c r="CJ59" i="4"/>
  <c r="CJ58" i="4"/>
  <c r="CJ55" i="4"/>
  <c r="CJ57" i="4"/>
  <c r="CJ56" i="4"/>
  <c r="CJ49" i="4"/>
  <c r="CJ46" i="4"/>
  <c r="CJ54" i="4"/>
  <c r="CJ48" i="4"/>
  <c r="CJ43" i="4"/>
  <c r="CJ45" i="4"/>
  <c r="CJ53" i="4"/>
  <c r="CJ44" i="4"/>
  <c r="CJ47" i="4"/>
  <c r="CJ24" i="4"/>
  <c r="DC63" i="3"/>
  <c r="DC54" i="3"/>
  <c r="DC55" i="3"/>
  <c r="DC57" i="3"/>
  <c r="DC58" i="3"/>
  <c r="DC59" i="3"/>
  <c r="DC44" i="3"/>
  <c r="DC46" i="3"/>
  <c r="DC56" i="3"/>
  <c r="DC47" i="3"/>
  <c r="DC45" i="3"/>
  <c r="DC49" i="3"/>
  <c r="DC48" i="3"/>
  <c r="DC24" i="3"/>
  <c r="DC141" i="3"/>
  <c r="DC139" i="3"/>
  <c r="DC143" i="3"/>
  <c r="DC107" i="3"/>
  <c r="DC108" i="3"/>
  <c r="CJ141" i="4"/>
  <c r="CJ143" i="4"/>
  <c r="CJ139" i="4"/>
  <c r="CJ107" i="4"/>
  <c r="CJ108" i="4"/>
  <c r="GB157" i="3"/>
  <c r="GA155" i="3"/>
  <c r="DC184" i="3"/>
  <c r="DC183" i="3"/>
  <c r="DC178" i="3"/>
  <c r="DC182" i="3"/>
  <c r="DC177" i="3"/>
  <c r="DC173" i="3"/>
  <c r="DC172" i="3"/>
  <c r="DC171" i="3"/>
  <c r="DC132" i="3"/>
  <c r="DC134" i="3"/>
  <c r="DC127" i="3"/>
  <c r="GH156" i="3"/>
  <c r="CJ184" i="4"/>
  <c r="CJ183" i="4"/>
  <c r="CJ182" i="4"/>
  <c r="CJ178" i="4"/>
  <c r="CJ177" i="4"/>
  <c r="CJ173" i="4"/>
  <c r="CJ172" i="4"/>
  <c r="CJ171" i="4"/>
  <c r="CJ134" i="4"/>
  <c r="CJ132" i="4"/>
  <c r="CJ127" i="4"/>
  <c r="GA155" i="4"/>
  <c r="GB156" i="4"/>
  <c r="DC74" i="3"/>
  <c r="DC73" i="3"/>
  <c r="DC71" i="3"/>
  <c r="DC70" i="3"/>
  <c r="DC72" i="3"/>
  <c r="DC68" i="3"/>
  <c r="DC69" i="3"/>
  <c r="CJ73" i="4"/>
  <c r="CJ74" i="4"/>
  <c r="CJ72" i="4"/>
  <c r="CJ71" i="4"/>
  <c r="CJ70" i="4"/>
  <c r="CJ69" i="4"/>
  <c r="CJ68" i="4"/>
  <c r="CJ101" i="4"/>
  <c r="CJ99" i="4"/>
  <c r="CJ100" i="4"/>
  <c r="CJ98" i="4"/>
  <c r="DC101" i="3"/>
  <c r="DC100" i="3"/>
  <c r="DC99" i="3"/>
  <c r="DC98" i="3"/>
  <c r="DC97" i="3"/>
  <c r="CJ97" i="4"/>
  <c r="CJ38" i="4"/>
  <c r="CJ37" i="4"/>
  <c r="CJ35" i="4"/>
  <c r="CJ34" i="4"/>
  <c r="CJ36" i="4"/>
  <c r="CJ33" i="4"/>
  <c r="CJ39" i="4"/>
  <c r="DC53" i="3"/>
  <c r="DC43" i="3"/>
  <c r="DC34" i="3"/>
  <c r="DC36" i="3"/>
  <c r="DC37" i="3"/>
  <c r="DC35" i="3"/>
  <c r="DC38" i="3"/>
  <c r="DC39" i="3"/>
  <c r="DC33" i="3"/>
  <c r="DC17" i="3"/>
  <c r="DC16" i="3"/>
  <c r="DC15" i="3"/>
  <c r="DC14" i="3"/>
  <c r="DC13" i="3"/>
  <c r="DC12" i="3"/>
  <c r="DC11" i="3"/>
  <c r="DD6" i="3"/>
  <c r="DC22" i="3"/>
  <c r="DC27" i="3"/>
  <c r="DC28" i="3"/>
  <c r="DC26" i="3"/>
  <c r="CJ26" i="4"/>
  <c r="CJ22" i="4"/>
  <c r="CJ17" i="4"/>
  <c r="CJ14" i="4"/>
  <c r="CJ16" i="4"/>
  <c r="CJ15" i="4"/>
  <c r="CJ13" i="4"/>
  <c r="CJ11" i="4"/>
  <c r="CJ12" i="4"/>
  <c r="CJ28" i="4"/>
  <c r="CJ27" i="4"/>
  <c r="CK6" i="4"/>
  <c r="CT23" i="10"/>
  <c r="CU6" i="10"/>
  <c r="CH183" i="6"/>
  <c r="CH177" i="6"/>
  <c r="CJ7" i="6"/>
  <c r="CJ1" i="6"/>
  <c r="E230" i="8"/>
  <c r="CJ85" i="6" l="1"/>
  <c r="CJ137" i="6"/>
  <c r="CJ81" i="6"/>
  <c r="CJ80" i="6"/>
  <c r="CJ91" i="6"/>
  <c r="CJ87" i="6"/>
  <c r="CJ92" i="6"/>
  <c r="CJ79" i="6"/>
  <c r="CJ90" i="6"/>
  <c r="CJ63" i="6"/>
  <c r="CJ65" i="6"/>
  <c r="CJ59" i="6"/>
  <c r="CJ58" i="6"/>
  <c r="CJ55" i="6"/>
  <c r="CJ54" i="6"/>
  <c r="CJ56" i="6"/>
  <c r="CJ49" i="6"/>
  <c r="CJ57" i="6"/>
  <c r="CJ47" i="6"/>
  <c r="CJ46" i="6"/>
  <c r="CJ48" i="6"/>
  <c r="CJ45" i="6"/>
  <c r="CJ43" i="6"/>
  <c r="CJ44" i="6"/>
  <c r="CJ53" i="6"/>
  <c r="CJ24" i="6"/>
  <c r="DC106" i="3"/>
  <c r="GI156" i="3"/>
  <c r="GC157" i="3"/>
  <c r="GB155" i="3"/>
  <c r="CJ106" i="4"/>
  <c r="GC156" i="4"/>
  <c r="GB155" i="4"/>
  <c r="CJ98" i="6"/>
  <c r="CJ97" i="6"/>
  <c r="CJ99" i="6"/>
  <c r="CJ101" i="6"/>
  <c r="CJ100" i="6"/>
  <c r="CJ73" i="6"/>
  <c r="CJ74" i="6"/>
  <c r="CJ72" i="6"/>
  <c r="CJ71" i="6"/>
  <c r="CJ70" i="6"/>
  <c r="CJ69" i="6"/>
  <c r="CJ68" i="6"/>
  <c r="CJ141" i="6"/>
  <c r="CJ127" i="6"/>
  <c r="CJ139" i="6"/>
  <c r="CJ143" i="6"/>
  <c r="CJ132" i="6"/>
  <c r="CJ108" i="6"/>
  <c r="CJ107" i="6"/>
  <c r="CJ39" i="6"/>
  <c r="CJ37" i="6"/>
  <c r="CJ36" i="6"/>
  <c r="CJ35" i="6"/>
  <c r="CJ17" i="6"/>
  <c r="CJ16" i="6"/>
  <c r="CJ38" i="6"/>
  <c r="CJ34" i="6"/>
  <c r="CJ33" i="6"/>
  <c r="CJ15" i="6"/>
  <c r="CJ14" i="6"/>
  <c r="CJ13" i="6"/>
  <c r="CJ12" i="6"/>
  <c r="CJ11" i="6"/>
  <c r="CJ22" i="6"/>
  <c r="CJ26" i="6"/>
  <c r="CJ28" i="6"/>
  <c r="CJ27" i="6"/>
  <c r="CT79" i="10"/>
  <c r="CU7" i="10"/>
  <c r="CU1" i="10"/>
  <c r="CI134" i="6"/>
  <c r="CI171" i="6"/>
  <c r="CH172" i="6"/>
  <c r="CH173" i="6" s="1"/>
  <c r="CK6" i="6"/>
  <c r="CK7" i="4"/>
  <c r="CK1" i="4"/>
  <c r="DD7" i="3"/>
  <c r="DD1" i="3"/>
  <c r="E231" i="8"/>
  <c r="CK137" i="4" l="1"/>
  <c r="CK85" i="4"/>
  <c r="CK80" i="4"/>
  <c r="CK81" i="4"/>
  <c r="DD80" i="3"/>
  <c r="DD137" i="3"/>
  <c r="DD81" i="3"/>
  <c r="DD85" i="3"/>
  <c r="CK92" i="4"/>
  <c r="CK90" i="4"/>
  <c r="CK91" i="4"/>
  <c r="CK87" i="4"/>
  <c r="CK79" i="4"/>
  <c r="CK63" i="4"/>
  <c r="DD92" i="3"/>
  <c r="DD91" i="3"/>
  <c r="DD90" i="3"/>
  <c r="DD87" i="3"/>
  <c r="DD79" i="3"/>
  <c r="DD65" i="3"/>
  <c r="CK65" i="4"/>
  <c r="CK59" i="4"/>
  <c r="CK57" i="4"/>
  <c r="CK58" i="4"/>
  <c r="CK56" i="4"/>
  <c r="CK54" i="4"/>
  <c r="CK55" i="4"/>
  <c r="CK46" i="4"/>
  <c r="CK49" i="4"/>
  <c r="CK47" i="4"/>
  <c r="CK43" i="4"/>
  <c r="CK45" i="4"/>
  <c r="CK53" i="4"/>
  <c r="CK44" i="4"/>
  <c r="CK48" i="4"/>
  <c r="CK24" i="4"/>
  <c r="DD63" i="3"/>
  <c r="DD54" i="3"/>
  <c r="DD56" i="3"/>
  <c r="DD58" i="3"/>
  <c r="DD57" i="3"/>
  <c r="DD44" i="3"/>
  <c r="DD59" i="3"/>
  <c r="DD55" i="3"/>
  <c r="DD46" i="3"/>
  <c r="DD45" i="3"/>
  <c r="DD47" i="3"/>
  <c r="DD48" i="3"/>
  <c r="DD49" i="3"/>
  <c r="DD24" i="3"/>
  <c r="DD141" i="3"/>
  <c r="DD143" i="3"/>
  <c r="DD139" i="3"/>
  <c r="DD107" i="3"/>
  <c r="DD108" i="3"/>
  <c r="CK143" i="4"/>
  <c r="CK107" i="4"/>
  <c r="CK141" i="4"/>
  <c r="CK139" i="4"/>
  <c r="CK108" i="4"/>
  <c r="DD184" i="3"/>
  <c r="DD183" i="3"/>
  <c r="DD182" i="3"/>
  <c r="DD177" i="3"/>
  <c r="DD178" i="3"/>
  <c r="DD173" i="3"/>
  <c r="DD172" i="3"/>
  <c r="DD171" i="3"/>
  <c r="DD134" i="3"/>
  <c r="DD132" i="3"/>
  <c r="DD127" i="3"/>
  <c r="GD157" i="3"/>
  <c r="GC155" i="3"/>
  <c r="GJ156" i="3"/>
  <c r="CK184" i="4"/>
  <c r="CK183" i="4"/>
  <c r="CK182" i="4"/>
  <c r="CK178" i="4"/>
  <c r="CK177" i="4"/>
  <c r="CK173" i="4"/>
  <c r="CK172" i="4"/>
  <c r="CK171" i="4"/>
  <c r="CK132" i="4"/>
  <c r="CK134" i="4"/>
  <c r="CK127" i="4"/>
  <c r="GC155" i="4"/>
  <c r="GD156" i="4"/>
  <c r="DD74" i="3"/>
  <c r="DD73" i="3"/>
  <c r="DD72" i="3"/>
  <c r="DD71" i="3"/>
  <c r="DD70" i="3"/>
  <c r="DD69" i="3"/>
  <c r="DD68" i="3"/>
  <c r="CK74" i="4"/>
  <c r="CK73" i="4"/>
  <c r="CK72" i="4"/>
  <c r="CK71" i="4"/>
  <c r="CK69" i="4"/>
  <c r="CK68" i="4"/>
  <c r="CK70" i="4"/>
  <c r="DD101" i="3"/>
  <c r="DD100" i="3"/>
  <c r="DD98" i="3"/>
  <c r="DD99" i="3"/>
  <c r="CK100" i="4"/>
  <c r="CK98" i="4"/>
  <c r="CK101" i="4"/>
  <c r="CK99" i="4"/>
  <c r="DD97" i="3"/>
  <c r="CK97" i="4"/>
  <c r="CK38" i="4"/>
  <c r="CK36" i="4"/>
  <c r="CK39" i="4"/>
  <c r="CK35" i="4"/>
  <c r="CK34" i="4"/>
  <c r="CK33" i="4"/>
  <c r="CK37" i="4"/>
  <c r="DD53" i="3"/>
  <c r="DD43" i="3"/>
  <c r="DD35" i="3"/>
  <c r="DD34" i="3"/>
  <c r="DD36" i="3"/>
  <c r="DD37" i="3"/>
  <c r="DD38" i="3"/>
  <c r="DD39" i="3"/>
  <c r="DD33" i="3"/>
  <c r="DD17" i="3"/>
  <c r="DD16" i="3"/>
  <c r="DD15" i="3"/>
  <c r="DD14" i="3"/>
  <c r="DD13" i="3"/>
  <c r="DD12" i="3"/>
  <c r="DD11" i="3"/>
  <c r="DE6" i="3"/>
  <c r="DD28" i="3"/>
  <c r="DD26" i="3"/>
  <c r="DD22" i="3"/>
  <c r="DD27" i="3"/>
  <c r="CK27" i="4"/>
  <c r="CK26" i="4"/>
  <c r="CK22" i="4"/>
  <c r="CK16" i="4"/>
  <c r="CK17" i="4"/>
  <c r="CK15" i="4"/>
  <c r="CK13" i="4"/>
  <c r="CK11" i="4"/>
  <c r="CK14" i="4"/>
  <c r="CK12" i="4"/>
  <c r="CK28" i="4"/>
  <c r="CL6" i="4"/>
  <c r="CU23" i="10"/>
  <c r="CV6" i="10"/>
  <c r="CI183" i="6"/>
  <c r="CI177" i="6"/>
  <c r="CK7" i="6"/>
  <c r="CK1" i="6"/>
  <c r="E232" i="8"/>
  <c r="CK85" i="6" l="1"/>
  <c r="CK137" i="6"/>
  <c r="CK81" i="6"/>
  <c r="CK80" i="6"/>
  <c r="CK92" i="6"/>
  <c r="CK91" i="6"/>
  <c r="CK90" i="6"/>
  <c r="CK87" i="6"/>
  <c r="CK79" i="6"/>
  <c r="CK63" i="6"/>
  <c r="CK65" i="6"/>
  <c r="CK59" i="6"/>
  <c r="CK58" i="6"/>
  <c r="CK57" i="6"/>
  <c r="CK56" i="6"/>
  <c r="CK55" i="6"/>
  <c r="CK54" i="6"/>
  <c r="CK49" i="6"/>
  <c r="CK48" i="6"/>
  <c r="CK47" i="6"/>
  <c r="CK45" i="6"/>
  <c r="CK44" i="6"/>
  <c r="CK53" i="6"/>
  <c r="CK46" i="6"/>
  <c r="CK43" i="6"/>
  <c r="CK24" i="6"/>
  <c r="GK156" i="3"/>
  <c r="GE157" i="3"/>
  <c r="GD155" i="3"/>
  <c r="DD106" i="3"/>
  <c r="GE156" i="4"/>
  <c r="GD155" i="4"/>
  <c r="CK106" i="4"/>
  <c r="CK98" i="6"/>
  <c r="CK97" i="6"/>
  <c r="CK101" i="6"/>
  <c r="CK99" i="6"/>
  <c r="CK100" i="6"/>
  <c r="CK73" i="6"/>
  <c r="CK74" i="6"/>
  <c r="CK71" i="6"/>
  <c r="CK72" i="6"/>
  <c r="CK70" i="6"/>
  <c r="CK69" i="6"/>
  <c r="CK68" i="6"/>
  <c r="CK141" i="6"/>
  <c r="CK127" i="6"/>
  <c r="CK139" i="6"/>
  <c r="CK143" i="6"/>
  <c r="CK132" i="6"/>
  <c r="CK108" i="6"/>
  <c r="CK107" i="6"/>
  <c r="CK39" i="6"/>
  <c r="CK37" i="6"/>
  <c r="CK38" i="6"/>
  <c r="CK36" i="6"/>
  <c r="CK35" i="6"/>
  <c r="CK33" i="6"/>
  <c r="CK17" i="6"/>
  <c r="CK16" i="6"/>
  <c r="CK34" i="6"/>
  <c r="CK15" i="6"/>
  <c r="CK13" i="6"/>
  <c r="CK11" i="6"/>
  <c r="CK12" i="6"/>
  <c r="CK27" i="6"/>
  <c r="CK14" i="6"/>
  <c r="CK22" i="6"/>
  <c r="CK28" i="6"/>
  <c r="CK26" i="6"/>
  <c r="CU79" i="10"/>
  <c r="CV7" i="10"/>
  <c r="CV1" i="10"/>
  <c r="CJ171" i="6"/>
  <c r="CI172" i="6"/>
  <c r="CI173" i="6" s="1"/>
  <c r="CJ134" i="6"/>
  <c r="CL6" i="6"/>
  <c r="CL7" i="4"/>
  <c r="CL1" i="4"/>
  <c r="DE7" i="3"/>
  <c r="DE1" i="3"/>
  <c r="E233" i="8"/>
  <c r="CL85" i="4" l="1"/>
  <c r="CL137" i="4"/>
  <c r="CL80" i="4"/>
  <c r="CL81" i="4"/>
  <c r="DE137" i="3"/>
  <c r="DE80" i="3"/>
  <c r="DE85" i="3"/>
  <c r="DE81" i="3"/>
  <c r="CL91" i="4"/>
  <c r="CL92" i="4"/>
  <c r="CL90" i="4"/>
  <c r="CL79" i="4"/>
  <c r="CL87" i="4"/>
  <c r="CL63" i="4"/>
  <c r="DE92" i="3"/>
  <c r="DE90" i="3"/>
  <c r="DE91" i="3"/>
  <c r="DE87" i="3"/>
  <c r="DE79" i="3"/>
  <c r="DE65" i="3"/>
  <c r="CL65" i="4"/>
  <c r="CL58" i="4"/>
  <c r="CL56" i="4"/>
  <c r="CL55" i="4"/>
  <c r="CL54" i="4"/>
  <c r="CL57" i="4"/>
  <c r="CL59" i="4"/>
  <c r="CL49" i="4"/>
  <c r="CL47" i="4"/>
  <c r="CL48" i="4"/>
  <c r="CL45" i="4"/>
  <c r="CL53" i="4"/>
  <c r="CL44" i="4"/>
  <c r="CL46" i="4"/>
  <c r="CL43" i="4"/>
  <c r="CL24" i="4"/>
  <c r="DE63" i="3"/>
  <c r="DE54" i="3"/>
  <c r="DE55" i="3"/>
  <c r="DE56" i="3"/>
  <c r="DE57" i="3"/>
  <c r="DE58" i="3"/>
  <c r="DE44" i="3"/>
  <c r="DE59" i="3"/>
  <c r="DE48" i="3"/>
  <c r="DE46" i="3"/>
  <c r="DE47" i="3"/>
  <c r="DE45" i="3"/>
  <c r="DE49" i="3"/>
  <c r="DE24" i="3"/>
  <c r="CL143" i="4"/>
  <c r="CL141" i="4"/>
  <c r="CL139" i="4"/>
  <c r="CL107" i="4"/>
  <c r="CL108" i="4"/>
  <c r="DE141" i="3"/>
  <c r="DE143" i="3"/>
  <c r="DE139" i="3"/>
  <c r="DE107" i="3"/>
  <c r="DE108" i="3"/>
  <c r="GF157" i="3"/>
  <c r="GE155" i="3"/>
  <c r="GL156" i="3"/>
  <c r="DE184" i="3"/>
  <c r="DE182" i="3"/>
  <c r="DE183" i="3"/>
  <c r="DE178" i="3"/>
  <c r="DE177" i="3"/>
  <c r="DE173" i="3"/>
  <c r="DE172" i="3"/>
  <c r="DE171" i="3"/>
  <c r="DE134" i="3"/>
  <c r="DE127" i="3"/>
  <c r="DE132" i="3"/>
  <c r="CL184" i="4"/>
  <c r="CL183" i="4"/>
  <c r="CL182" i="4"/>
  <c r="CL177" i="4"/>
  <c r="CL178" i="4"/>
  <c r="CL172" i="4"/>
  <c r="CL171" i="4"/>
  <c r="CL173" i="4"/>
  <c r="CL134" i="4"/>
  <c r="CL132" i="4"/>
  <c r="CL127" i="4"/>
  <c r="GE155" i="4"/>
  <c r="GF156" i="4"/>
  <c r="DE74" i="3"/>
  <c r="DE73" i="3"/>
  <c r="DE71" i="3"/>
  <c r="DE72" i="3"/>
  <c r="DE70" i="3"/>
  <c r="DE69" i="3"/>
  <c r="DE68" i="3"/>
  <c r="CL73" i="4"/>
  <c r="CL74" i="4"/>
  <c r="CL71" i="4"/>
  <c r="CL72" i="4"/>
  <c r="CL70" i="4"/>
  <c r="CL68" i="4"/>
  <c r="CL69" i="4"/>
  <c r="CL101" i="4"/>
  <c r="CL100" i="4"/>
  <c r="CL99" i="4"/>
  <c r="CL98" i="4"/>
  <c r="DE101" i="3"/>
  <c r="DE98" i="3"/>
  <c r="DE99" i="3"/>
  <c r="DE100" i="3"/>
  <c r="DE97" i="3"/>
  <c r="CL97" i="4"/>
  <c r="CL39" i="4"/>
  <c r="CL38" i="4"/>
  <c r="CL36" i="4"/>
  <c r="CL37" i="4"/>
  <c r="CL33" i="4"/>
  <c r="CL35" i="4"/>
  <c r="CL34" i="4"/>
  <c r="DE53" i="3"/>
  <c r="DE43" i="3"/>
  <c r="DE35" i="3"/>
  <c r="DE34" i="3"/>
  <c r="DE36" i="3"/>
  <c r="DE37" i="3"/>
  <c r="DE38" i="3"/>
  <c r="DE39" i="3"/>
  <c r="DE33" i="3"/>
  <c r="DE17" i="3"/>
  <c r="DE16" i="3"/>
  <c r="DE14" i="3"/>
  <c r="DE13" i="3"/>
  <c r="DE12" i="3"/>
  <c r="DE11" i="3"/>
  <c r="DE15" i="3"/>
  <c r="DF6" i="3"/>
  <c r="DE26" i="3"/>
  <c r="DE22" i="3"/>
  <c r="DE28" i="3"/>
  <c r="DE27" i="3"/>
  <c r="CL17" i="4"/>
  <c r="CL22" i="4"/>
  <c r="CL16" i="4"/>
  <c r="CL15" i="4"/>
  <c r="CL13" i="4"/>
  <c r="CL11" i="4"/>
  <c r="CL14" i="4"/>
  <c r="CL12" i="4"/>
  <c r="CL28" i="4"/>
  <c r="CL26" i="4"/>
  <c r="CL27" i="4"/>
  <c r="CM6" i="4"/>
  <c r="CV23" i="10"/>
  <c r="CW6" i="10"/>
  <c r="CJ183" i="6"/>
  <c r="CJ177" i="6"/>
  <c r="CL1" i="6"/>
  <c r="CL7" i="6"/>
  <c r="E234" i="8"/>
  <c r="CL85" i="6" l="1"/>
  <c r="CL137" i="6"/>
  <c r="CL81" i="6"/>
  <c r="CL80" i="6"/>
  <c r="CL91" i="6"/>
  <c r="CL92" i="6"/>
  <c r="CL90" i="6"/>
  <c r="CL79" i="6"/>
  <c r="CL87" i="6"/>
  <c r="CL63" i="6"/>
  <c r="CL65" i="6"/>
  <c r="CL57" i="6"/>
  <c r="CL56" i="6"/>
  <c r="CL59" i="6"/>
  <c r="CL58" i="6"/>
  <c r="CL55" i="6"/>
  <c r="CL54" i="6"/>
  <c r="CL49" i="6"/>
  <c r="CL48" i="6"/>
  <c r="CL47" i="6"/>
  <c r="CL45" i="6"/>
  <c r="CL44" i="6"/>
  <c r="CL53" i="6"/>
  <c r="CL43" i="6"/>
  <c r="CL46" i="6"/>
  <c r="CL24" i="6"/>
  <c r="DE106" i="3"/>
  <c r="GM156" i="3"/>
  <c r="GG157" i="3"/>
  <c r="GF155" i="3"/>
  <c r="GG156" i="4"/>
  <c r="GF155" i="4"/>
  <c r="CL106" i="4"/>
  <c r="CL97" i="6"/>
  <c r="CL98" i="6"/>
  <c r="CL99" i="6"/>
  <c r="CL101" i="6"/>
  <c r="CL100" i="6"/>
  <c r="CL73" i="6"/>
  <c r="CL74" i="6"/>
  <c r="CL71" i="6"/>
  <c r="CL72" i="6"/>
  <c r="CL70" i="6"/>
  <c r="CL69" i="6"/>
  <c r="CL68" i="6"/>
  <c r="CL141" i="6"/>
  <c r="CL127" i="6"/>
  <c r="CL139" i="6"/>
  <c r="CL143" i="6"/>
  <c r="CL132" i="6"/>
  <c r="CL108" i="6"/>
  <c r="CL107" i="6"/>
  <c r="CL39" i="6"/>
  <c r="CL37" i="6"/>
  <c r="CL38" i="6"/>
  <c r="CL35" i="6"/>
  <c r="CL36" i="6"/>
  <c r="CL34" i="6"/>
  <c r="CL17" i="6"/>
  <c r="CL16" i="6"/>
  <c r="CL33" i="6"/>
  <c r="CL15" i="6"/>
  <c r="CL13" i="6"/>
  <c r="CL11" i="6"/>
  <c r="CL12" i="6"/>
  <c r="CL14" i="6"/>
  <c r="CL22" i="6"/>
  <c r="CL28" i="6"/>
  <c r="CL26" i="6"/>
  <c r="CL27" i="6"/>
  <c r="CV79" i="10"/>
  <c r="CW1" i="10"/>
  <c r="CW7" i="10"/>
  <c r="CK134" i="6"/>
  <c r="CK171" i="6"/>
  <c r="CJ172" i="6"/>
  <c r="CJ173" i="6" s="1"/>
  <c r="CM6" i="6"/>
  <c r="CM7" i="4"/>
  <c r="CM1" i="4"/>
  <c r="DF7" i="3"/>
  <c r="DF1" i="3"/>
  <c r="E235" i="8"/>
  <c r="CM85" i="4" l="1"/>
  <c r="CM137" i="4"/>
  <c r="CM80" i="4"/>
  <c r="CM81" i="4"/>
  <c r="DF137" i="3"/>
  <c r="DF80" i="3"/>
  <c r="DF85" i="3"/>
  <c r="DF81" i="3"/>
  <c r="CM92" i="4"/>
  <c r="CM91" i="4"/>
  <c r="CM87" i="4"/>
  <c r="CM79" i="4"/>
  <c r="CM90" i="4"/>
  <c r="CM63" i="4"/>
  <c r="DF92" i="3"/>
  <c r="DF90" i="3"/>
  <c r="DF91" i="3"/>
  <c r="DF87" i="3"/>
  <c r="DF79" i="3"/>
  <c r="DF65" i="3"/>
  <c r="CM65" i="4"/>
  <c r="CM58" i="4"/>
  <c r="CM59" i="4"/>
  <c r="CM57" i="4"/>
  <c r="CM56" i="4"/>
  <c r="CM55" i="4"/>
  <c r="CM49" i="4"/>
  <c r="CM45" i="4"/>
  <c r="CM46" i="4"/>
  <c r="CM48" i="4"/>
  <c r="CM44" i="4"/>
  <c r="CM43" i="4"/>
  <c r="CM47" i="4"/>
  <c r="CM54" i="4"/>
  <c r="CM53" i="4"/>
  <c r="CM24" i="4"/>
  <c r="DF63" i="3"/>
  <c r="DF55" i="3"/>
  <c r="DF54" i="3"/>
  <c r="DF56" i="3"/>
  <c r="DF57" i="3"/>
  <c r="DF58" i="3"/>
  <c r="DF59" i="3"/>
  <c r="DF45" i="3"/>
  <c r="DF44" i="3"/>
  <c r="DF48" i="3"/>
  <c r="DF46" i="3"/>
  <c r="DF49" i="3"/>
  <c r="DF47" i="3"/>
  <c r="DF24" i="3"/>
  <c r="CM143" i="4"/>
  <c r="CM141" i="4"/>
  <c r="CM107" i="4"/>
  <c r="CM108" i="4"/>
  <c r="CM139" i="4"/>
  <c r="DF143" i="3"/>
  <c r="DF141" i="3"/>
  <c r="DF139" i="3"/>
  <c r="DF107" i="3"/>
  <c r="DF108" i="3"/>
  <c r="GH157" i="3"/>
  <c r="GG155" i="3"/>
  <c r="GN156" i="3"/>
  <c r="DF183" i="3"/>
  <c r="DF184" i="3"/>
  <c r="DF182" i="3"/>
  <c r="DF178" i="3"/>
  <c r="DF177" i="3"/>
  <c r="DF173" i="3"/>
  <c r="DF172" i="3"/>
  <c r="DF171" i="3"/>
  <c r="DF134" i="3"/>
  <c r="DF127" i="3"/>
  <c r="DF132" i="3"/>
  <c r="CM184" i="4"/>
  <c r="CM183" i="4"/>
  <c r="CM182" i="4"/>
  <c r="CM177" i="4"/>
  <c r="CM178" i="4"/>
  <c r="CM172" i="4"/>
  <c r="CM171" i="4"/>
  <c r="CM173" i="4"/>
  <c r="CM134" i="4"/>
  <c r="CM132" i="4"/>
  <c r="CM127" i="4"/>
  <c r="GG155" i="4"/>
  <c r="GH156" i="4"/>
  <c r="DF73" i="3"/>
  <c r="DF74" i="3"/>
  <c r="DF71" i="3"/>
  <c r="DF72" i="3"/>
  <c r="DF70" i="3"/>
  <c r="DF69" i="3"/>
  <c r="DF68" i="3"/>
  <c r="CM74" i="4"/>
  <c r="CM73" i="4"/>
  <c r="CM72" i="4"/>
  <c r="CM70" i="4"/>
  <c r="CM71" i="4"/>
  <c r="CM68" i="4"/>
  <c r="CM69" i="4"/>
  <c r="CM101" i="4"/>
  <c r="CM99" i="4"/>
  <c r="CM100" i="4"/>
  <c r="CM98" i="4"/>
  <c r="DF101" i="3"/>
  <c r="DF98" i="3"/>
  <c r="DF100" i="3"/>
  <c r="DF99" i="3"/>
  <c r="DF97" i="3"/>
  <c r="CM97" i="4"/>
  <c r="CM37" i="4"/>
  <c r="CM33" i="4"/>
  <c r="CM38" i="4"/>
  <c r="CM39" i="4"/>
  <c r="CM36" i="4"/>
  <c r="CM35" i="4"/>
  <c r="CM34" i="4"/>
  <c r="DF53" i="3"/>
  <c r="DF43" i="3"/>
  <c r="DF35" i="3"/>
  <c r="DF34" i="3"/>
  <c r="DF38" i="3"/>
  <c r="DF37" i="3"/>
  <c r="DF39" i="3"/>
  <c r="DF36" i="3"/>
  <c r="DF33" i="3"/>
  <c r="DF17" i="3"/>
  <c r="DF16" i="3"/>
  <c r="DF15" i="3"/>
  <c r="DF13" i="3"/>
  <c r="DF11" i="3"/>
  <c r="DF14" i="3"/>
  <c r="DF12" i="3"/>
  <c r="DG6" i="3"/>
  <c r="DF28" i="3"/>
  <c r="DF22" i="3"/>
  <c r="DF27" i="3"/>
  <c r="DF26" i="3"/>
  <c r="CM27" i="4"/>
  <c r="CM17" i="4"/>
  <c r="CM22" i="4"/>
  <c r="CM15" i="4"/>
  <c r="CM14" i="4"/>
  <c r="CM16" i="4"/>
  <c r="CM12" i="4"/>
  <c r="CM11" i="4"/>
  <c r="CM13" i="4"/>
  <c r="CM26" i="4"/>
  <c r="CM28" i="4"/>
  <c r="CN6" i="4"/>
  <c r="CW23" i="10"/>
  <c r="CX6" i="10"/>
  <c r="CM7" i="6"/>
  <c r="CM1" i="6"/>
  <c r="E236" i="8"/>
  <c r="CM85" i="6" l="1"/>
  <c r="CM137" i="6"/>
  <c r="CM80" i="6"/>
  <c r="CM81" i="6"/>
  <c r="CM92" i="6"/>
  <c r="CM91" i="6"/>
  <c r="CM90" i="6"/>
  <c r="CM87" i="6"/>
  <c r="CM79" i="6"/>
  <c r="CM63" i="6"/>
  <c r="CM65" i="6"/>
  <c r="CM59" i="6"/>
  <c r="CM58" i="6"/>
  <c r="CM57" i="6"/>
  <c r="CM56" i="6"/>
  <c r="CM55" i="6"/>
  <c r="CM54" i="6"/>
  <c r="CM49" i="6"/>
  <c r="CM47" i="6"/>
  <c r="CM46" i="6"/>
  <c r="CM48" i="6"/>
  <c r="CM45" i="6"/>
  <c r="CM44" i="6"/>
  <c r="CM53" i="6"/>
  <c r="CM43" i="6"/>
  <c r="CM24" i="6"/>
  <c r="DF106" i="3"/>
  <c r="GO156" i="3"/>
  <c r="GI157" i="3"/>
  <c r="GH155" i="3"/>
  <c r="GH155" i="4"/>
  <c r="GI156" i="4"/>
  <c r="CM106" i="4"/>
  <c r="CM97" i="6"/>
  <c r="CM98" i="6"/>
  <c r="CM99" i="6"/>
  <c r="CM100" i="6"/>
  <c r="CM101" i="6"/>
  <c r="CM73" i="6"/>
  <c r="CM74" i="6"/>
  <c r="CM72" i="6"/>
  <c r="CM71" i="6"/>
  <c r="CM69" i="6"/>
  <c r="CM70" i="6"/>
  <c r="CM68" i="6"/>
  <c r="CM141" i="6"/>
  <c r="CM127" i="6"/>
  <c r="CM139" i="6"/>
  <c r="CM143" i="6"/>
  <c r="CM132" i="6"/>
  <c r="CM108" i="6"/>
  <c r="CM107" i="6"/>
  <c r="CM38" i="6"/>
  <c r="CM36" i="6"/>
  <c r="CM37" i="6"/>
  <c r="CM34" i="6"/>
  <c r="CM39" i="6"/>
  <c r="CM35" i="6"/>
  <c r="CM33" i="6"/>
  <c r="CM17" i="6"/>
  <c r="CM15" i="6"/>
  <c r="CM14" i="6"/>
  <c r="CM13" i="6"/>
  <c r="CM12" i="6"/>
  <c r="CM16" i="6"/>
  <c r="CM22" i="6"/>
  <c r="CM11" i="6"/>
  <c r="CM27" i="6"/>
  <c r="CM28" i="6"/>
  <c r="CM26" i="6"/>
  <c r="CW79" i="10"/>
  <c r="CK183" i="6"/>
  <c r="CK177" i="6"/>
  <c r="CX7" i="10"/>
  <c r="CX1" i="10"/>
  <c r="CL171" i="6"/>
  <c r="CK172" i="6"/>
  <c r="CK173" i="6" s="1"/>
  <c r="CL134" i="6"/>
  <c r="CN6" i="6"/>
  <c r="CN1" i="4"/>
  <c r="CN7" i="4"/>
  <c r="DG7" i="3"/>
  <c r="DG1" i="3"/>
  <c r="E237" i="8"/>
  <c r="CN85" i="4" l="1"/>
  <c r="CN81" i="4"/>
  <c r="CN137" i="4"/>
  <c r="CN80" i="4"/>
  <c r="DG85" i="3"/>
  <c r="DG137" i="3"/>
  <c r="DG80" i="3"/>
  <c r="DG81" i="3"/>
  <c r="CN92" i="4"/>
  <c r="CN91" i="4"/>
  <c r="CN87" i="4"/>
  <c r="CN90" i="4"/>
  <c r="CN79" i="4"/>
  <c r="CN63" i="4"/>
  <c r="DG92" i="3"/>
  <c r="DG90" i="3"/>
  <c r="DG91" i="3"/>
  <c r="DG87" i="3"/>
  <c r="DG65" i="3"/>
  <c r="DG79" i="3"/>
  <c r="CN65" i="4"/>
  <c r="CN59" i="4"/>
  <c r="CN58" i="4"/>
  <c r="CN55" i="4"/>
  <c r="CN57" i="4"/>
  <c r="CN56" i="4"/>
  <c r="CN54" i="4"/>
  <c r="CN46" i="4"/>
  <c r="CN47" i="4"/>
  <c r="CN49" i="4"/>
  <c r="CN48" i="4"/>
  <c r="CN43" i="4"/>
  <c r="CN53" i="4"/>
  <c r="CN45" i="4"/>
  <c r="CN44" i="4"/>
  <c r="CN24" i="4"/>
  <c r="DG63" i="3"/>
  <c r="DG55" i="3"/>
  <c r="DG57" i="3"/>
  <c r="DG54" i="3"/>
  <c r="DG56" i="3"/>
  <c r="DG58" i="3"/>
  <c r="DG59" i="3"/>
  <c r="DG45" i="3"/>
  <c r="DG44" i="3"/>
  <c r="DG48" i="3"/>
  <c r="DG46" i="3"/>
  <c r="DG47" i="3"/>
  <c r="DG49" i="3"/>
  <c r="DG24" i="3"/>
  <c r="CN141" i="4"/>
  <c r="CN143" i="4"/>
  <c r="CN108" i="4"/>
  <c r="CN107" i="4"/>
  <c r="CN139" i="4"/>
  <c r="DG143" i="3"/>
  <c r="DG141" i="3"/>
  <c r="DG139" i="3"/>
  <c r="DG108" i="3"/>
  <c r="DG107" i="3"/>
  <c r="GJ157" i="3"/>
  <c r="GI155" i="3"/>
  <c r="DG184" i="3"/>
  <c r="DG182" i="3"/>
  <c r="DG183" i="3"/>
  <c r="DG178" i="3"/>
  <c r="DG173" i="3"/>
  <c r="DG172" i="3"/>
  <c r="DG177" i="3"/>
  <c r="DG171" i="3"/>
  <c r="DG127" i="3"/>
  <c r="DG134" i="3"/>
  <c r="DG132" i="3"/>
  <c r="GP156" i="3"/>
  <c r="CN184" i="4"/>
  <c r="CN183" i="4"/>
  <c r="CN178" i="4"/>
  <c r="CN182" i="4"/>
  <c r="CN177" i="4"/>
  <c r="CN172" i="4"/>
  <c r="CN173" i="4"/>
  <c r="CN171" i="4"/>
  <c r="CN134" i="4"/>
  <c r="CN132" i="4"/>
  <c r="CN127" i="4"/>
  <c r="GI155" i="4"/>
  <c r="GJ156" i="4"/>
  <c r="DG74" i="3"/>
  <c r="DG73" i="3"/>
  <c r="DG72" i="3"/>
  <c r="DG68" i="3"/>
  <c r="DG71" i="3"/>
  <c r="DG69" i="3"/>
  <c r="DG70" i="3"/>
  <c r="CN74" i="4"/>
  <c r="CN73" i="4"/>
  <c r="CN72" i="4"/>
  <c r="CN70" i="4"/>
  <c r="CN71" i="4"/>
  <c r="CN69" i="4"/>
  <c r="CN68" i="4"/>
  <c r="CN99" i="4"/>
  <c r="CN100" i="4"/>
  <c r="CN101" i="4"/>
  <c r="CN98" i="4"/>
  <c r="DG100" i="3"/>
  <c r="DG101" i="3"/>
  <c r="DG99" i="3"/>
  <c r="DG98" i="3"/>
  <c r="DG97" i="3"/>
  <c r="CN97" i="4"/>
  <c r="CN37" i="4"/>
  <c r="CN39" i="4"/>
  <c r="CN38" i="4"/>
  <c r="CN36" i="4"/>
  <c r="CN33" i="4"/>
  <c r="CN35" i="4"/>
  <c r="CN34" i="4"/>
  <c r="DG53" i="3"/>
  <c r="DG43" i="3"/>
  <c r="DG36" i="3"/>
  <c r="DG35" i="3"/>
  <c r="DG37" i="3"/>
  <c r="DG34" i="3"/>
  <c r="DG38" i="3"/>
  <c r="DG39" i="3"/>
  <c r="DG33" i="3"/>
  <c r="DG17" i="3"/>
  <c r="DG16" i="3"/>
  <c r="DG15" i="3"/>
  <c r="DG14" i="3"/>
  <c r="DG12" i="3"/>
  <c r="DG11" i="3"/>
  <c r="DG13" i="3"/>
  <c r="DH6" i="3"/>
  <c r="DG27" i="3"/>
  <c r="DG22" i="3"/>
  <c r="DG28" i="3"/>
  <c r="DG26" i="3"/>
  <c r="CN17" i="4"/>
  <c r="CN22" i="4"/>
  <c r="CN16" i="4"/>
  <c r="CN15" i="4"/>
  <c r="CN14" i="4"/>
  <c r="CN12" i="4"/>
  <c r="CN13" i="4"/>
  <c r="CN11" i="4"/>
  <c r="CN26" i="4"/>
  <c r="CN28" i="4"/>
  <c r="CN27" i="4"/>
  <c r="CO6" i="4"/>
  <c r="CX23" i="10"/>
  <c r="CY6" i="10"/>
  <c r="CL177" i="6"/>
  <c r="CN1" i="6"/>
  <c r="CN7" i="6"/>
  <c r="E238" i="8"/>
  <c r="CN85" i="6" l="1"/>
  <c r="CN137" i="6"/>
  <c r="CN81" i="6"/>
  <c r="CN80" i="6"/>
  <c r="CN92" i="6"/>
  <c r="CN90" i="6"/>
  <c r="CN91" i="6"/>
  <c r="CN87" i="6"/>
  <c r="CN79" i="6"/>
  <c r="CN63" i="6"/>
  <c r="CN65" i="6"/>
  <c r="CN59" i="6"/>
  <c r="CN58" i="6"/>
  <c r="CN57" i="6"/>
  <c r="CN54" i="6"/>
  <c r="CN56" i="6"/>
  <c r="CN55" i="6"/>
  <c r="CN49" i="6"/>
  <c r="CN48" i="6"/>
  <c r="CN47" i="6"/>
  <c r="CN46" i="6"/>
  <c r="CN45" i="6"/>
  <c r="CN44" i="6"/>
  <c r="CN53" i="6"/>
  <c r="CN43" i="6"/>
  <c r="CN24" i="6"/>
  <c r="GQ156" i="3"/>
  <c r="DG106" i="3"/>
  <c r="GK157" i="3"/>
  <c r="GJ155" i="3"/>
  <c r="GK156" i="4"/>
  <c r="GJ155" i="4"/>
  <c r="CN106" i="4"/>
  <c r="CN97" i="6"/>
  <c r="CN98" i="6"/>
  <c r="CN100" i="6"/>
  <c r="CN99" i="6"/>
  <c r="CN101" i="6"/>
  <c r="CN74" i="6"/>
  <c r="CN71" i="6"/>
  <c r="CN72" i="6"/>
  <c r="CN73" i="6"/>
  <c r="CN69" i="6"/>
  <c r="CN70" i="6"/>
  <c r="CN68" i="6"/>
  <c r="CN141" i="6"/>
  <c r="CN127" i="6"/>
  <c r="CN139" i="6"/>
  <c r="CN143" i="6"/>
  <c r="CN132" i="6"/>
  <c r="CN108" i="6"/>
  <c r="CN107" i="6"/>
  <c r="CN38" i="6"/>
  <c r="CN36" i="6"/>
  <c r="CN37" i="6"/>
  <c r="CN39" i="6"/>
  <c r="CN35" i="6"/>
  <c r="CN33" i="6"/>
  <c r="CN34" i="6"/>
  <c r="CN17" i="6"/>
  <c r="CN15" i="6"/>
  <c r="CN14" i="6"/>
  <c r="CN13" i="6"/>
  <c r="CN12" i="6"/>
  <c r="CN16" i="6"/>
  <c r="CN11" i="6"/>
  <c r="CN22" i="6"/>
  <c r="CN27" i="6"/>
  <c r="CN28" i="6"/>
  <c r="CN26" i="6"/>
  <c r="CX79" i="10"/>
  <c r="CY1" i="10"/>
  <c r="CY7" i="10"/>
  <c r="CL183" i="6"/>
  <c r="CM171" i="6"/>
  <c r="CL172" i="6"/>
  <c r="CL173" i="6" s="1"/>
  <c r="CM134" i="6"/>
  <c r="CO6" i="6"/>
  <c r="CO1" i="4"/>
  <c r="CO7" i="4"/>
  <c r="DH7" i="3"/>
  <c r="DH1" i="3"/>
  <c r="E239" i="8"/>
  <c r="CO85" i="4" l="1"/>
  <c r="CO137" i="4"/>
  <c r="CO80" i="4"/>
  <c r="CO81" i="4"/>
  <c r="DH85" i="3"/>
  <c r="DH137" i="3"/>
  <c r="DH81" i="3"/>
  <c r="DH80" i="3"/>
  <c r="CO92" i="4"/>
  <c r="CO91" i="4"/>
  <c r="CO87" i="4"/>
  <c r="CO90" i="4"/>
  <c r="CO79" i="4"/>
  <c r="CO63" i="4"/>
  <c r="DH92" i="3"/>
  <c r="DH90" i="3"/>
  <c r="DH91" i="3"/>
  <c r="DH87" i="3"/>
  <c r="DH65" i="3"/>
  <c r="DH79" i="3"/>
  <c r="CO65" i="4"/>
  <c r="CO58" i="4"/>
  <c r="CO56" i="4"/>
  <c r="CO57" i="4"/>
  <c r="CO59" i="4"/>
  <c r="CO55" i="4"/>
  <c r="CO54" i="4"/>
  <c r="CO46" i="4"/>
  <c r="CO47" i="4"/>
  <c r="CO49" i="4"/>
  <c r="CO48" i="4"/>
  <c r="CO44" i="4"/>
  <c r="CO43" i="4"/>
  <c r="CO53" i="4"/>
  <c r="CO45" i="4"/>
  <c r="CO24" i="4"/>
  <c r="DH63" i="3"/>
  <c r="DH55" i="3"/>
  <c r="DH54" i="3"/>
  <c r="DH56" i="3"/>
  <c r="DH57" i="3"/>
  <c r="DH58" i="3"/>
  <c r="DH47" i="3"/>
  <c r="DH45" i="3"/>
  <c r="DH59" i="3"/>
  <c r="DH44" i="3"/>
  <c r="DH48" i="3"/>
  <c r="DH46" i="3"/>
  <c r="DH49" i="3"/>
  <c r="DH24" i="3"/>
  <c r="DH143" i="3"/>
  <c r="DH141" i="3"/>
  <c r="DH139" i="3"/>
  <c r="DH108" i="3"/>
  <c r="DH107" i="3"/>
  <c r="CO143" i="4"/>
  <c r="CO141" i="4"/>
  <c r="CO139" i="4"/>
  <c r="CO107" i="4"/>
  <c r="CO108" i="4"/>
  <c r="GL157" i="3"/>
  <c r="GK155" i="3"/>
  <c r="DH184" i="3"/>
  <c r="DH182" i="3"/>
  <c r="DH183" i="3"/>
  <c r="DH178" i="3"/>
  <c r="DH177" i="3"/>
  <c r="DH172" i="3"/>
  <c r="DH173" i="3"/>
  <c r="DH171" i="3"/>
  <c r="DH127" i="3"/>
  <c r="DH134" i="3"/>
  <c r="DH132" i="3"/>
  <c r="GR156" i="3"/>
  <c r="CO183" i="4"/>
  <c r="CO184" i="4"/>
  <c r="CO182" i="4"/>
  <c r="CO178" i="4"/>
  <c r="CO177" i="4"/>
  <c r="CO173" i="4"/>
  <c r="CO172" i="4"/>
  <c r="CO171" i="4"/>
  <c r="CO134" i="4"/>
  <c r="CO132" i="4"/>
  <c r="CO127" i="4"/>
  <c r="GL156" i="4"/>
  <c r="GK155" i="4"/>
  <c r="DH73" i="3"/>
  <c r="DH74" i="3"/>
  <c r="DH72" i="3"/>
  <c r="DH71" i="3"/>
  <c r="DH70" i="3"/>
  <c r="DH69" i="3"/>
  <c r="DH68" i="3"/>
  <c r="CO74" i="4"/>
  <c r="CO73" i="4"/>
  <c r="CO72" i="4"/>
  <c r="CO70" i="4"/>
  <c r="CO71" i="4"/>
  <c r="CO69" i="4"/>
  <c r="CO68" i="4"/>
  <c r="DH101" i="3"/>
  <c r="DH99" i="3"/>
  <c r="DH100" i="3"/>
  <c r="DH98" i="3"/>
  <c r="CO100" i="4"/>
  <c r="CO101" i="4"/>
  <c r="CO99" i="4"/>
  <c r="CO98" i="4"/>
  <c r="DH97" i="3"/>
  <c r="CO97" i="4"/>
  <c r="CO37" i="4"/>
  <c r="CO35" i="4"/>
  <c r="CO39" i="4"/>
  <c r="CO33" i="4"/>
  <c r="CO38" i="4"/>
  <c r="CO34" i="4"/>
  <c r="CO36" i="4"/>
  <c r="DH53" i="3"/>
  <c r="DH43" i="3"/>
  <c r="DH34" i="3"/>
  <c r="DH36" i="3"/>
  <c r="DH35" i="3"/>
  <c r="DH37" i="3"/>
  <c r="DH39" i="3"/>
  <c r="DH38" i="3"/>
  <c r="DH17" i="3"/>
  <c r="DH16" i="3"/>
  <c r="DH15" i="3"/>
  <c r="DH14" i="3"/>
  <c r="DH33" i="3"/>
  <c r="DH13" i="3"/>
  <c r="DH12" i="3"/>
  <c r="DH11" i="3"/>
  <c r="DI6" i="3"/>
  <c r="DH22" i="3"/>
  <c r="DH26" i="3"/>
  <c r="DH27" i="3"/>
  <c r="DH28" i="3"/>
  <c r="CO17" i="4"/>
  <c r="CO22" i="4"/>
  <c r="CO15" i="4"/>
  <c r="CO16" i="4"/>
  <c r="CO12" i="4"/>
  <c r="CO11" i="4"/>
  <c r="CO14" i="4"/>
  <c r="CO13" i="4"/>
  <c r="CO27" i="4"/>
  <c r="CO28" i="4"/>
  <c r="CO26" i="4"/>
  <c r="CP6" i="4"/>
  <c r="CY23" i="10"/>
  <c r="CZ6" i="10"/>
  <c r="CM177" i="6"/>
  <c r="CO1" i="6"/>
  <c r="CO7" i="6"/>
  <c r="E240" i="8"/>
  <c r="CO137" i="6" l="1"/>
  <c r="CO81" i="6"/>
  <c r="CO80" i="6"/>
  <c r="CO85" i="6"/>
  <c r="CO92" i="6"/>
  <c r="CO90" i="6"/>
  <c r="CO91" i="6"/>
  <c r="CO87" i="6"/>
  <c r="CO79" i="6"/>
  <c r="CO63" i="6"/>
  <c r="CO65" i="6"/>
  <c r="CO59" i="6"/>
  <c r="CO58" i="6"/>
  <c r="CO57" i="6"/>
  <c r="CO56" i="6"/>
  <c r="CO55" i="6"/>
  <c r="CO49" i="6"/>
  <c r="CO48" i="6"/>
  <c r="CO54" i="6"/>
  <c r="CO45" i="6"/>
  <c r="CO44" i="6"/>
  <c r="CO47" i="6"/>
  <c r="CO43" i="6"/>
  <c r="CO46" i="6"/>
  <c r="CO53" i="6"/>
  <c r="CO24" i="6"/>
  <c r="DH106" i="3"/>
  <c r="GS156" i="3"/>
  <c r="GM157" i="3"/>
  <c r="GL155" i="3"/>
  <c r="CO106" i="4"/>
  <c r="GM156" i="4"/>
  <c r="GL155" i="4"/>
  <c r="CO97" i="6"/>
  <c r="CO99" i="6"/>
  <c r="CO100" i="6"/>
  <c r="CO101" i="6"/>
  <c r="CO98" i="6"/>
  <c r="CO74" i="6"/>
  <c r="CO73" i="6"/>
  <c r="CO71" i="6"/>
  <c r="CO70" i="6"/>
  <c r="CO69" i="6"/>
  <c r="CO72" i="6"/>
  <c r="CO68" i="6"/>
  <c r="CO127" i="6"/>
  <c r="CO141" i="6"/>
  <c r="CO139" i="6"/>
  <c r="CO143" i="6"/>
  <c r="CO132" i="6"/>
  <c r="CO108" i="6"/>
  <c r="CO107" i="6"/>
  <c r="CO38" i="6"/>
  <c r="CO39" i="6"/>
  <c r="CO37" i="6"/>
  <c r="CO36" i="6"/>
  <c r="CO34" i="6"/>
  <c r="CO33" i="6"/>
  <c r="CO17" i="6"/>
  <c r="CO16" i="6"/>
  <c r="CO15" i="6"/>
  <c r="CO14" i="6"/>
  <c r="CO13" i="6"/>
  <c r="CO12" i="6"/>
  <c r="CO35" i="6"/>
  <c r="CO11" i="6"/>
  <c r="CO22" i="6"/>
  <c r="CO26" i="6"/>
  <c r="CO28" i="6"/>
  <c r="CO27" i="6"/>
  <c r="CY79" i="10"/>
  <c r="CM172" i="6"/>
  <c r="CM173" i="6" s="1"/>
  <c r="CZ1" i="10"/>
  <c r="CZ7" i="10"/>
  <c r="CM183" i="6"/>
  <c r="CN171" i="6"/>
  <c r="CN134" i="6"/>
  <c r="CP6" i="6"/>
  <c r="CP7" i="4"/>
  <c r="CP1" i="4"/>
  <c r="DI7" i="3"/>
  <c r="DI1" i="3"/>
  <c r="E241" i="8"/>
  <c r="CP137" i="4" l="1"/>
  <c r="CP85" i="4"/>
  <c r="CP80" i="4"/>
  <c r="CP81" i="4"/>
  <c r="DI85" i="3"/>
  <c r="DI137" i="3"/>
  <c r="DI80" i="3"/>
  <c r="DI81" i="3"/>
  <c r="CP91" i="4"/>
  <c r="CP92" i="4"/>
  <c r="CP90" i="4"/>
  <c r="CP87" i="4"/>
  <c r="CP79" i="4"/>
  <c r="CP63" i="4"/>
  <c r="DI90" i="3"/>
  <c r="DI92" i="3"/>
  <c r="DI91" i="3"/>
  <c r="DI87" i="3"/>
  <c r="DI79" i="3"/>
  <c r="DI65" i="3"/>
  <c r="CP58" i="4"/>
  <c r="CP65" i="4"/>
  <c r="CP59" i="4"/>
  <c r="CP57" i="4"/>
  <c r="CP56" i="4"/>
  <c r="CP55" i="4"/>
  <c r="CP54" i="4"/>
  <c r="CP49" i="4"/>
  <c r="CP47" i="4"/>
  <c r="CP48" i="4"/>
  <c r="CP46" i="4"/>
  <c r="CP43" i="4"/>
  <c r="CP53" i="4"/>
  <c r="CP45" i="4"/>
  <c r="CP44" i="4"/>
  <c r="CP24" i="4"/>
  <c r="DI63" i="3"/>
  <c r="DI54" i="3"/>
  <c r="DI55" i="3"/>
  <c r="DI57" i="3"/>
  <c r="DI56" i="3"/>
  <c r="DI58" i="3"/>
  <c r="DI47" i="3"/>
  <c r="DI45" i="3"/>
  <c r="DI59" i="3"/>
  <c r="DI46" i="3"/>
  <c r="DI44" i="3"/>
  <c r="DI48" i="3"/>
  <c r="DI49" i="3"/>
  <c r="DI24" i="3"/>
  <c r="DI143" i="3"/>
  <c r="DI141" i="3"/>
  <c r="DI139" i="3"/>
  <c r="DI108" i="3"/>
  <c r="DI107" i="3"/>
  <c r="CP141" i="4"/>
  <c r="CP143" i="4"/>
  <c r="CP139" i="4"/>
  <c r="CP108" i="4"/>
  <c r="CP107" i="4"/>
  <c r="GN157" i="3"/>
  <c r="GM155" i="3"/>
  <c r="GT156" i="3"/>
  <c r="DI184" i="3"/>
  <c r="DI183" i="3"/>
  <c r="DI182" i="3"/>
  <c r="DI178" i="3"/>
  <c r="DI177" i="3"/>
  <c r="DI173" i="3"/>
  <c r="DI172" i="3"/>
  <c r="DI171" i="3"/>
  <c r="DI127" i="3"/>
  <c r="DI134" i="3"/>
  <c r="DI132" i="3"/>
  <c r="GM155" i="4"/>
  <c r="GN156" i="4"/>
  <c r="CP183" i="4"/>
  <c r="CP184" i="4"/>
  <c r="CP182" i="4"/>
  <c r="CP178" i="4"/>
  <c r="CP177" i="4"/>
  <c r="CP173" i="4"/>
  <c r="CP171" i="4"/>
  <c r="CP172" i="4"/>
  <c r="CP134" i="4"/>
  <c r="CP127" i="4"/>
  <c r="CP132" i="4"/>
  <c r="DI74" i="3"/>
  <c r="DI72" i="3"/>
  <c r="DI71" i="3"/>
  <c r="DI70" i="3"/>
  <c r="DI73" i="3"/>
  <c r="DI69" i="3"/>
  <c r="DI68" i="3"/>
  <c r="CP74" i="4"/>
  <c r="CP73" i="4"/>
  <c r="CP71" i="4"/>
  <c r="CP72" i="4"/>
  <c r="CP70" i="4"/>
  <c r="CP69" i="4"/>
  <c r="CP68" i="4"/>
  <c r="DI101" i="3"/>
  <c r="DI100" i="3"/>
  <c r="DI99" i="3"/>
  <c r="DI98" i="3"/>
  <c r="CP101" i="4"/>
  <c r="CP99" i="4"/>
  <c r="CP98" i="4"/>
  <c r="CP100" i="4"/>
  <c r="DI97" i="3"/>
  <c r="CP97" i="4"/>
  <c r="CP39" i="4"/>
  <c r="CP37" i="4"/>
  <c r="CP38" i="4"/>
  <c r="CP34" i="4"/>
  <c r="CP36" i="4"/>
  <c r="CP35" i="4"/>
  <c r="CP33" i="4"/>
  <c r="DI53" i="3"/>
  <c r="DI43" i="3"/>
  <c r="DI34" i="3"/>
  <c r="DI35" i="3"/>
  <c r="DI36" i="3"/>
  <c r="DI39" i="3"/>
  <c r="DI37" i="3"/>
  <c r="DI38" i="3"/>
  <c r="DI33" i="3"/>
  <c r="DI17" i="3"/>
  <c r="DI16" i="3"/>
  <c r="DI14" i="3"/>
  <c r="DI15" i="3"/>
  <c r="DI13" i="3"/>
  <c r="DI12" i="3"/>
  <c r="DI11" i="3"/>
  <c r="DJ6" i="3"/>
  <c r="DI26" i="3"/>
  <c r="DI22" i="3"/>
  <c r="DI28" i="3"/>
  <c r="DI27" i="3"/>
  <c r="CP28" i="4"/>
  <c r="CP17" i="4"/>
  <c r="CP22" i="4"/>
  <c r="CP14" i="4"/>
  <c r="CP16" i="4"/>
  <c r="CP12" i="4"/>
  <c r="CP13" i="4"/>
  <c r="CP11" i="4"/>
  <c r="CP15" i="4"/>
  <c r="CP26" i="4"/>
  <c r="CP27" i="4"/>
  <c r="CQ6" i="4"/>
  <c r="CZ23" i="10"/>
  <c r="DA6" i="10"/>
  <c r="CN177" i="6"/>
  <c r="CP7" i="6"/>
  <c r="CP1" i="6"/>
  <c r="E242" i="8"/>
  <c r="CP137" i="6" l="1"/>
  <c r="CP85" i="6"/>
  <c r="CP81" i="6"/>
  <c r="CP80" i="6"/>
  <c r="CP91" i="6"/>
  <c r="CP92" i="6"/>
  <c r="CP87" i="6"/>
  <c r="CP90" i="6"/>
  <c r="CP79" i="6"/>
  <c r="CP63" i="6"/>
  <c r="CP65" i="6"/>
  <c r="CP57" i="6"/>
  <c r="CP56" i="6"/>
  <c r="CP59" i="6"/>
  <c r="CP55" i="6"/>
  <c r="CP54" i="6"/>
  <c r="CP49" i="6"/>
  <c r="CP48" i="6"/>
  <c r="CP47" i="6"/>
  <c r="CP58" i="6"/>
  <c r="CP46" i="6"/>
  <c r="CP45" i="6"/>
  <c r="CP44" i="6"/>
  <c r="CP53" i="6"/>
  <c r="CP43" i="6"/>
  <c r="CP24" i="6"/>
  <c r="DI106" i="3"/>
  <c r="GU156" i="3"/>
  <c r="GO157" i="3"/>
  <c r="GN155" i="3"/>
  <c r="CP106" i="4"/>
  <c r="GO156" i="4"/>
  <c r="GN155" i="4"/>
  <c r="CP98" i="6"/>
  <c r="CP97" i="6"/>
  <c r="CP99" i="6"/>
  <c r="CP100" i="6"/>
  <c r="CP101" i="6"/>
  <c r="CP73" i="6"/>
  <c r="CP71" i="6"/>
  <c r="CP74" i="6"/>
  <c r="CP72" i="6"/>
  <c r="CP70" i="6"/>
  <c r="CP69" i="6"/>
  <c r="CP68" i="6"/>
  <c r="CP127" i="6"/>
  <c r="CP141" i="6"/>
  <c r="CP139" i="6"/>
  <c r="CP143" i="6"/>
  <c r="CP132" i="6"/>
  <c r="CP108" i="6"/>
  <c r="CP107" i="6"/>
  <c r="CP38" i="6"/>
  <c r="CP36" i="6"/>
  <c r="CP39" i="6"/>
  <c r="CP37" i="6"/>
  <c r="CP34" i="6"/>
  <c r="CP35" i="6"/>
  <c r="CP33" i="6"/>
  <c r="CP17" i="6"/>
  <c r="CP14" i="6"/>
  <c r="CP13" i="6"/>
  <c r="CP15" i="6"/>
  <c r="CP16" i="6"/>
  <c r="CP12" i="6"/>
  <c r="CP11" i="6"/>
  <c r="CP28" i="6"/>
  <c r="CP22" i="6"/>
  <c r="CP26" i="6"/>
  <c r="CP27" i="6"/>
  <c r="CZ79" i="10"/>
  <c r="DA7" i="10"/>
  <c r="DA54" i="10" s="1"/>
  <c r="DA1" i="10"/>
  <c r="CN183" i="6"/>
  <c r="CO171" i="6"/>
  <c r="CN172" i="6"/>
  <c r="CN173" i="6" s="1"/>
  <c r="CO134" i="6"/>
  <c r="CQ6" i="6"/>
  <c r="CQ1" i="4"/>
  <c r="CQ7" i="4"/>
  <c r="DJ7" i="3"/>
  <c r="DJ1" i="3"/>
  <c r="E243" i="8"/>
  <c r="CQ137" i="4" l="1"/>
  <c r="CQ80" i="4"/>
  <c r="CQ81" i="4"/>
  <c r="CQ85" i="4"/>
  <c r="DJ85" i="3"/>
  <c r="DJ80" i="3"/>
  <c r="DJ81" i="3"/>
  <c r="DJ137" i="3"/>
  <c r="CQ90" i="4"/>
  <c r="CQ92" i="4"/>
  <c r="CQ87" i="4"/>
  <c r="CQ91" i="4"/>
  <c r="CQ63" i="4"/>
  <c r="CQ79" i="4"/>
  <c r="DJ92" i="3"/>
  <c r="DJ91" i="3"/>
  <c r="DJ90" i="3"/>
  <c r="DJ87" i="3"/>
  <c r="DJ65" i="3"/>
  <c r="DJ79" i="3"/>
  <c r="CQ65" i="4"/>
  <c r="CQ58" i="4"/>
  <c r="CQ59" i="4"/>
  <c r="CQ56" i="4"/>
  <c r="CQ55" i="4"/>
  <c r="CQ57" i="4"/>
  <c r="CQ54" i="4"/>
  <c r="CQ48" i="4"/>
  <c r="CQ49" i="4"/>
  <c r="CQ45" i="4"/>
  <c r="CQ47" i="4"/>
  <c r="CQ43" i="4"/>
  <c r="CQ53" i="4"/>
  <c r="CQ46" i="4"/>
  <c r="CQ44" i="4"/>
  <c r="CQ24" i="4"/>
  <c r="DJ63" i="3"/>
  <c r="DJ54" i="3"/>
  <c r="DJ55" i="3"/>
  <c r="DJ57" i="3"/>
  <c r="DJ58" i="3"/>
  <c r="DJ56" i="3"/>
  <c r="DJ59" i="3"/>
  <c r="DJ47" i="3"/>
  <c r="DJ44" i="3"/>
  <c r="DJ48" i="3"/>
  <c r="DJ49" i="3"/>
  <c r="DJ45" i="3"/>
  <c r="DJ46" i="3"/>
  <c r="DJ24" i="3"/>
  <c r="DA55" i="10"/>
  <c r="DJ143" i="3"/>
  <c r="DJ141" i="3"/>
  <c r="DJ139" i="3"/>
  <c r="DJ108" i="3"/>
  <c r="DJ107" i="3"/>
  <c r="DA81" i="10"/>
  <c r="DA74" i="10"/>
  <c r="DA73" i="10"/>
  <c r="CQ143" i="4"/>
  <c r="CQ141" i="4"/>
  <c r="CQ139" i="4"/>
  <c r="CQ107" i="4"/>
  <c r="CQ108" i="4"/>
  <c r="DA12" i="10"/>
  <c r="DA13" i="10"/>
  <c r="GP157" i="3"/>
  <c r="GO155" i="3"/>
  <c r="DJ184" i="3"/>
  <c r="DJ183" i="3"/>
  <c r="DJ178" i="3"/>
  <c r="DJ182" i="3"/>
  <c r="DJ173" i="3"/>
  <c r="DJ171" i="3"/>
  <c r="DJ177" i="3"/>
  <c r="DJ172" i="3"/>
  <c r="DJ134" i="3"/>
  <c r="DJ127" i="3"/>
  <c r="DJ132" i="3"/>
  <c r="GV156" i="3"/>
  <c r="CQ183" i="4"/>
  <c r="CQ184" i="4"/>
  <c r="CQ178" i="4"/>
  <c r="CQ173" i="4"/>
  <c r="CQ182" i="4"/>
  <c r="CQ172" i="4"/>
  <c r="CQ171" i="4"/>
  <c r="CQ177" i="4"/>
  <c r="CQ134" i="4"/>
  <c r="CQ127" i="4"/>
  <c r="CQ132" i="4"/>
  <c r="GO155" i="4"/>
  <c r="GP156" i="4"/>
  <c r="DJ73" i="3"/>
  <c r="DJ74" i="3"/>
  <c r="DJ72" i="3"/>
  <c r="DJ71" i="3"/>
  <c r="DJ70" i="3"/>
  <c r="DJ69" i="3"/>
  <c r="DJ68" i="3"/>
  <c r="CQ74" i="4"/>
  <c r="CQ73" i="4"/>
  <c r="CQ72" i="4"/>
  <c r="CQ71" i="4"/>
  <c r="CQ70" i="4"/>
  <c r="CQ69" i="4"/>
  <c r="CQ68" i="4"/>
  <c r="DJ101" i="3"/>
  <c r="DJ100" i="3"/>
  <c r="DJ99" i="3"/>
  <c r="DJ98" i="3"/>
  <c r="CQ101" i="4"/>
  <c r="CQ99" i="4"/>
  <c r="CQ98" i="4"/>
  <c r="CQ100" i="4"/>
  <c r="DJ97" i="3"/>
  <c r="CQ97" i="4"/>
  <c r="CQ39" i="4"/>
  <c r="CQ38" i="4"/>
  <c r="CQ36" i="4"/>
  <c r="CQ34" i="4"/>
  <c r="CQ35" i="4"/>
  <c r="CQ37" i="4"/>
  <c r="CQ33" i="4"/>
  <c r="DJ53" i="3"/>
  <c r="DJ43" i="3"/>
  <c r="DJ34" i="3"/>
  <c r="DJ35" i="3"/>
  <c r="DJ36" i="3"/>
  <c r="DJ37" i="3"/>
  <c r="DJ38" i="3"/>
  <c r="DJ39" i="3"/>
  <c r="DJ33" i="3"/>
  <c r="DJ17" i="3"/>
  <c r="DJ16" i="3"/>
  <c r="DJ15" i="3"/>
  <c r="DJ14" i="3"/>
  <c r="DJ13" i="3"/>
  <c r="DJ12" i="3"/>
  <c r="DJ11" i="3"/>
  <c r="DK6" i="3"/>
  <c r="DJ28" i="3"/>
  <c r="DJ26" i="3"/>
  <c r="DJ22" i="3"/>
  <c r="DJ27" i="3"/>
  <c r="CQ27" i="4"/>
  <c r="CQ22" i="4"/>
  <c r="CQ17" i="4"/>
  <c r="CQ14" i="4"/>
  <c r="CQ16" i="4"/>
  <c r="CQ13" i="4"/>
  <c r="CQ11" i="4"/>
  <c r="CQ15" i="4"/>
  <c r="CQ12" i="4"/>
  <c r="CQ26" i="4"/>
  <c r="CQ28" i="4"/>
  <c r="CR6" i="4"/>
  <c r="DA23" i="10"/>
  <c r="DB6" i="10"/>
  <c r="CO177" i="6"/>
  <c r="CQ7" i="6"/>
  <c r="CQ1" i="6"/>
  <c r="E244" i="8"/>
  <c r="CQ85" i="6" l="1"/>
  <c r="CQ81" i="6"/>
  <c r="CQ80" i="6"/>
  <c r="CQ137" i="6"/>
  <c r="CQ92" i="6"/>
  <c r="CQ91" i="6"/>
  <c r="CQ87" i="6"/>
  <c r="CQ90" i="6"/>
  <c r="CQ63" i="6"/>
  <c r="CQ79" i="6"/>
  <c r="DJ106" i="3"/>
  <c r="CQ65" i="6"/>
  <c r="CQ59" i="6"/>
  <c r="CQ58" i="6"/>
  <c r="CQ57" i="6"/>
  <c r="CQ56" i="6"/>
  <c r="CQ55" i="6"/>
  <c r="CQ54" i="6"/>
  <c r="CQ49" i="6"/>
  <c r="CQ47" i="6"/>
  <c r="CQ46" i="6"/>
  <c r="CQ48" i="6"/>
  <c r="CQ45" i="6"/>
  <c r="CQ43" i="6"/>
  <c r="CQ53" i="6"/>
  <c r="CQ44" i="6"/>
  <c r="CQ24" i="6"/>
  <c r="GW156" i="3"/>
  <c r="GQ157" i="3"/>
  <c r="GP155" i="3"/>
  <c r="CQ106" i="4"/>
  <c r="GP155" i="4"/>
  <c r="GQ156" i="4"/>
  <c r="CQ98" i="6"/>
  <c r="CQ97" i="6"/>
  <c r="CQ99" i="6"/>
  <c r="CQ100" i="6"/>
  <c r="CQ101" i="6"/>
  <c r="CQ73" i="6"/>
  <c r="CQ74" i="6"/>
  <c r="CQ71" i="6"/>
  <c r="CQ69" i="6"/>
  <c r="CQ72" i="6"/>
  <c r="CQ70" i="6"/>
  <c r="CQ68" i="6"/>
  <c r="CQ141" i="6"/>
  <c r="CQ127" i="6"/>
  <c r="CQ139" i="6"/>
  <c r="CQ143" i="6"/>
  <c r="CQ132" i="6"/>
  <c r="CQ108" i="6"/>
  <c r="CQ107" i="6"/>
  <c r="CQ39" i="6"/>
  <c r="CQ37" i="6"/>
  <c r="CQ35" i="6"/>
  <c r="CQ38" i="6"/>
  <c r="CQ36" i="6"/>
  <c r="CQ34" i="6"/>
  <c r="CQ17" i="6"/>
  <c r="CQ16" i="6"/>
  <c r="CQ33" i="6"/>
  <c r="CQ14" i="6"/>
  <c r="CQ13" i="6"/>
  <c r="CQ15" i="6"/>
  <c r="CQ12" i="6"/>
  <c r="CQ11" i="6"/>
  <c r="CQ28" i="6"/>
  <c r="CQ22" i="6"/>
  <c r="CQ27" i="6"/>
  <c r="CQ26" i="6"/>
  <c r="DA79" i="10"/>
  <c r="CO172" i="6"/>
  <c r="CO173" i="6" s="1"/>
  <c r="DB7" i="10"/>
  <c r="DB54" i="10" s="1"/>
  <c r="DB1" i="10"/>
  <c r="CP171" i="6"/>
  <c r="CP134" i="6"/>
  <c r="CR6" i="6"/>
  <c r="CR1" i="4"/>
  <c r="CR7" i="4"/>
  <c r="DK7" i="3"/>
  <c r="DK1" i="3"/>
  <c r="E245" i="8"/>
  <c r="CR137" i="4" l="1"/>
  <c r="CR80" i="4"/>
  <c r="CR81" i="4"/>
  <c r="CR85" i="4"/>
  <c r="DK80" i="3"/>
  <c r="DK85" i="3"/>
  <c r="DK81" i="3"/>
  <c r="DK137" i="3"/>
  <c r="CR91" i="4"/>
  <c r="CR90" i="4"/>
  <c r="CR92" i="4"/>
  <c r="CR87" i="4"/>
  <c r="CR79" i="4"/>
  <c r="CR63" i="4"/>
  <c r="DK92" i="3"/>
  <c r="DK91" i="3"/>
  <c r="DK90" i="3"/>
  <c r="DK87" i="3"/>
  <c r="DK79" i="3"/>
  <c r="DK65" i="3"/>
  <c r="CR65" i="4"/>
  <c r="CR59" i="4"/>
  <c r="CR58" i="4"/>
  <c r="CR56" i="4"/>
  <c r="CR55" i="4"/>
  <c r="CR49" i="4"/>
  <c r="CR57" i="4"/>
  <c r="CR54" i="4"/>
  <c r="CR46" i="4"/>
  <c r="CR48" i="4"/>
  <c r="CR43" i="4"/>
  <c r="CR47" i="4"/>
  <c r="CR53" i="4"/>
  <c r="CR44" i="4"/>
  <c r="CR45" i="4"/>
  <c r="CR24" i="4"/>
  <c r="DK63" i="3"/>
  <c r="DK54" i="3"/>
  <c r="DK55" i="3"/>
  <c r="DK57" i="3"/>
  <c r="DK58" i="3"/>
  <c r="DK56" i="3"/>
  <c r="DK59" i="3"/>
  <c r="DK46" i="3"/>
  <c r="DK47" i="3"/>
  <c r="DK45" i="3"/>
  <c r="DK48" i="3"/>
  <c r="DK49" i="3"/>
  <c r="DK44" i="3"/>
  <c r="DK24" i="3"/>
  <c r="DB55" i="10"/>
  <c r="DB81" i="10"/>
  <c r="DB74" i="10"/>
  <c r="DB73" i="10"/>
  <c r="DK141" i="3"/>
  <c r="DK139" i="3"/>
  <c r="DK108" i="3"/>
  <c r="DK107" i="3"/>
  <c r="DK143" i="3"/>
  <c r="CR141" i="4"/>
  <c r="CR143" i="4"/>
  <c r="CR139" i="4"/>
  <c r="CR107" i="4"/>
  <c r="CR108" i="4"/>
  <c r="DB13" i="10"/>
  <c r="DB12" i="10"/>
  <c r="DK184" i="3"/>
  <c r="DK183" i="3"/>
  <c r="DK178" i="3"/>
  <c r="DK177" i="3"/>
  <c r="DK182" i="3"/>
  <c r="DK172" i="3"/>
  <c r="DK173" i="3"/>
  <c r="DK171" i="3"/>
  <c r="DK132" i="3"/>
  <c r="DK134" i="3"/>
  <c r="DK127" i="3"/>
  <c r="GR157" i="3"/>
  <c r="GQ155" i="3"/>
  <c r="GX156" i="3"/>
  <c r="GQ155" i="4"/>
  <c r="GR156" i="4"/>
  <c r="CR184" i="4"/>
  <c r="CR182" i="4"/>
  <c r="CR183" i="4"/>
  <c r="CR177" i="4"/>
  <c r="CR178" i="4"/>
  <c r="CR173" i="4"/>
  <c r="CR172" i="4"/>
  <c r="CR171" i="4"/>
  <c r="CR132" i="4"/>
  <c r="CR134" i="4"/>
  <c r="CR127" i="4"/>
  <c r="DK74" i="3"/>
  <c r="DK71" i="3"/>
  <c r="DK70" i="3"/>
  <c r="DK73" i="3"/>
  <c r="DK72" i="3"/>
  <c r="DK69" i="3"/>
  <c r="DK68" i="3"/>
  <c r="CR73" i="4"/>
  <c r="CR74" i="4"/>
  <c r="CR72" i="4"/>
  <c r="CR71" i="4"/>
  <c r="CR70" i="4"/>
  <c r="CR69" i="4"/>
  <c r="CR68" i="4"/>
  <c r="CR101" i="4"/>
  <c r="CR99" i="4"/>
  <c r="CR98" i="4"/>
  <c r="CR100" i="4"/>
  <c r="DK101" i="3"/>
  <c r="DK100" i="3"/>
  <c r="DK99" i="3"/>
  <c r="DK98" i="3"/>
  <c r="DK97" i="3"/>
  <c r="CR97" i="4"/>
  <c r="CR39" i="4"/>
  <c r="CR38" i="4"/>
  <c r="CR37" i="4"/>
  <c r="CR34" i="4"/>
  <c r="CR35" i="4"/>
  <c r="CR36" i="4"/>
  <c r="CR33" i="4"/>
  <c r="DK53" i="3"/>
  <c r="DK43" i="3"/>
  <c r="DK34" i="3"/>
  <c r="DK37" i="3"/>
  <c r="DK35" i="3"/>
  <c r="DK39" i="3"/>
  <c r="DK38" i="3"/>
  <c r="DK36" i="3"/>
  <c r="DK33" i="3"/>
  <c r="DK17" i="3"/>
  <c r="DK16" i="3"/>
  <c r="DK15" i="3"/>
  <c r="DK14" i="3"/>
  <c r="DK13" i="3"/>
  <c r="DK12" i="3"/>
  <c r="DK11" i="3"/>
  <c r="DL6" i="3"/>
  <c r="DK22" i="3"/>
  <c r="DK27" i="3"/>
  <c r="DK26" i="3"/>
  <c r="DK28" i="3"/>
  <c r="CR26" i="4"/>
  <c r="CR22" i="4"/>
  <c r="CR17" i="4"/>
  <c r="CR14" i="4"/>
  <c r="CR16" i="4"/>
  <c r="CR15" i="4"/>
  <c r="CR13" i="4"/>
  <c r="CR11" i="4"/>
  <c r="CR12" i="4"/>
  <c r="CR27" i="4"/>
  <c r="CR28" i="4"/>
  <c r="CS6" i="4"/>
  <c r="DB23" i="10"/>
  <c r="DC6" i="10"/>
  <c r="CO183" i="6"/>
  <c r="CP177" i="6"/>
  <c r="CR1" i="6"/>
  <c r="CR7" i="6"/>
  <c r="E246" i="8"/>
  <c r="CR85" i="6" l="1"/>
  <c r="CR137" i="6"/>
  <c r="CR81" i="6"/>
  <c r="CR80" i="6"/>
  <c r="CR92" i="6"/>
  <c r="CR91" i="6"/>
  <c r="CR87" i="6"/>
  <c r="CR90" i="6"/>
  <c r="CR79" i="6"/>
  <c r="CR63" i="6"/>
  <c r="CR65" i="6"/>
  <c r="CR59" i="6"/>
  <c r="CR58" i="6"/>
  <c r="CR57" i="6"/>
  <c r="CR55" i="6"/>
  <c r="CR54" i="6"/>
  <c r="CR56" i="6"/>
  <c r="CR49" i="6"/>
  <c r="CR47" i="6"/>
  <c r="CR46" i="6"/>
  <c r="CR48" i="6"/>
  <c r="CR53" i="6"/>
  <c r="CR44" i="6"/>
  <c r="CR45" i="6"/>
  <c r="CR43" i="6"/>
  <c r="CR24" i="6"/>
  <c r="GY156" i="3"/>
  <c r="GS157" i="3"/>
  <c r="GR155" i="3"/>
  <c r="DK106" i="3"/>
  <c r="CR106" i="4"/>
  <c r="GS156" i="4"/>
  <c r="GR155" i="4"/>
  <c r="CR98" i="6"/>
  <c r="CR97" i="6"/>
  <c r="CR99" i="6"/>
  <c r="CR100" i="6"/>
  <c r="CR101" i="6"/>
  <c r="CR73" i="6"/>
  <c r="CR74" i="6"/>
  <c r="CR72" i="6"/>
  <c r="CR71" i="6"/>
  <c r="CR70" i="6"/>
  <c r="CR69" i="6"/>
  <c r="CR68" i="6"/>
  <c r="CR141" i="6"/>
  <c r="CR127" i="6"/>
  <c r="CR139" i="6"/>
  <c r="CR143" i="6"/>
  <c r="CR132" i="6"/>
  <c r="CR108" i="6"/>
  <c r="CR107" i="6"/>
  <c r="CR39" i="6"/>
  <c r="CR37" i="6"/>
  <c r="CR38" i="6"/>
  <c r="CR34" i="6"/>
  <c r="CR17" i="6"/>
  <c r="CR16" i="6"/>
  <c r="CR33" i="6"/>
  <c r="CR14" i="6"/>
  <c r="CR13" i="6"/>
  <c r="CR12" i="6"/>
  <c r="CR15" i="6"/>
  <c r="CR36" i="6"/>
  <c r="CR35" i="6"/>
  <c r="CR11" i="6"/>
  <c r="CR22" i="6"/>
  <c r="CR28" i="6"/>
  <c r="CR27" i="6"/>
  <c r="CR26" i="6"/>
  <c r="DB79" i="10"/>
  <c r="DC7" i="10"/>
  <c r="DC54" i="10" s="1"/>
  <c r="DC1" i="10"/>
  <c r="CP183" i="6"/>
  <c r="CQ171" i="6"/>
  <c r="CP172" i="6"/>
  <c r="CP173" i="6" s="1"/>
  <c r="CQ134" i="6"/>
  <c r="CS6" i="6"/>
  <c r="CS1" i="4"/>
  <c r="CS7" i="4"/>
  <c r="DL7" i="3"/>
  <c r="DL1" i="3"/>
  <c r="E247" i="8"/>
  <c r="CS137" i="4" l="1"/>
  <c r="CS85" i="4"/>
  <c r="CS80" i="4"/>
  <c r="CS81" i="4"/>
  <c r="DL80" i="3"/>
  <c r="DL85" i="3"/>
  <c r="DL81" i="3"/>
  <c r="DL137" i="3"/>
  <c r="CS92" i="4"/>
  <c r="CS90" i="4"/>
  <c r="CS87" i="4"/>
  <c r="CS91" i="4"/>
  <c r="CS79" i="4"/>
  <c r="CS63" i="4"/>
  <c r="DL92" i="3"/>
  <c r="DL91" i="3"/>
  <c r="DL87" i="3"/>
  <c r="DL65" i="3"/>
  <c r="DL79" i="3"/>
  <c r="DL90" i="3"/>
  <c r="CS65" i="4"/>
  <c r="CS59" i="4"/>
  <c r="CS58" i="4"/>
  <c r="CS57" i="4"/>
  <c r="CS54" i="4"/>
  <c r="CS56" i="4"/>
  <c r="CS55" i="4"/>
  <c r="CS49" i="4"/>
  <c r="CS46" i="4"/>
  <c r="CS47" i="4"/>
  <c r="CS43" i="4"/>
  <c r="CS53" i="4"/>
  <c r="CS44" i="4"/>
  <c r="CS45" i="4"/>
  <c r="CS48" i="4"/>
  <c r="CS24" i="4"/>
  <c r="DL63" i="3"/>
  <c r="DL54" i="3"/>
  <c r="DL56" i="3"/>
  <c r="DL58" i="3"/>
  <c r="DL57" i="3"/>
  <c r="DL55" i="3"/>
  <c r="DL44" i="3"/>
  <c r="DL59" i="3"/>
  <c r="DL46" i="3"/>
  <c r="DL47" i="3"/>
  <c r="DL48" i="3"/>
  <c r="DL49" i="3"/>
  <c r="DL45" i="3"/>
  <c r="DL24" i="3"/>
  <c r="DC55" i="10"/>
  <c r="DL141" i="3"/>
  <c r="DL143" i="3"/>
  <c r="DL108" i="3"/>
  <c r="DL107" i="3"/>
  <c r="DL139" i="3"/>
  <c r="DC81" i="10"/>
  <c r="DC74" i="10"/>
  <c r="DC73" i="10"/>
  <c r="CS143" i="4"/>
  <c r="CS141" i="4"/>
  <c r="CS139" i="4"/>
  <c r="CS107" i="4"/>
  <c r="CS108" i="4"/>
  <c r="DC12" i="10"/>
  <c r="DC13" i="10"/>
  <c r="GT157" i="3"/>
  <c r="GS155" i="3"/>
  <c r="DL184" i="3"/>
  <c r="DL183" i="3"/>
  <c r="DL182" i="3"/>
  <c r="DL178" i="3"/>
  <c r="DL177" i="3"/>
  <c r="DL172" i="3"/>
  <c r="DL173" i="3"/>
  <c r="DL171" i="3"/>
  <c r="DL134" i="3"/>
  <c r="DL132" i="3"/>
  <c r="DL127" i="3"/>
  <c r="GZ156" i="3"/>
  <c r="CS184" i="4"/>
  <c r="CS183" i="4"/>
  <c r="CS182" i="4"/>
  <c r="CS177" i="4"/>
  <c r="CS178" i="4"/>
  <c r="CS173" i="4"/>
  <c r="CS172" i="4"/>
  <c r="CS171" i="4"/>
  <c r="CS132" i="4"/>
  <c r="CS134" i="4"/>
  <c r="CS127" i="4"/>
  <c r="GS155" i="4"/>
  <c r="GT156" i="4"/>
  <c r="DL74" i="3"/>
  <c r="DL73" i="3"/>
  <c r="DL71" i="3"/>
  <c r="DL72" i="3"/>
  <c r="DL70" i="3"/>
  <c r="DL69" i="3"/>
  <c r="DL68" i="3"/>
  <c r="CS74" i="4"/>
  <c r="CS72" i="4"/>
  <c r="CS73" i="4"/>
  <c r="CS71" i="4"/>
  <c r="CS69" i="4"/>
  <c r="CS70" i="4"/>
  <c r="CS68" i="4"/>
  <c r="DL101" i="3"/>
  <c r="DL100" i="3"/>
  <c r="DL99" i="3"/>
  <c r="DL98" i="3"/>
  <c r="CS100" i="4"/>
  <c r="CS101" i="4"/>
  <c r="CS99" i="4"/>
  <c r="CS98" i="4"/>
  <c r="DL97" i="3"/>
  <c r="CS97" i="4"/>
  <c r="CS39" i="4"/>
  <c r="CS38" i="4"/>
  <c r="CS36" i="4"/>
  <c r="CS34" i="4"/>
  <c r="CS35" i="4"/>
  <c r="CS37" i="4"/>
  <c r="CS33" i="4"/>
  <c r="DL53" i="3"/>
  <c r="DL43" i="3"/>
  <c r="DL35" i="3"/>
  <c r="DL34" i="3"/>
  <c r="DL36" i="3"/>
  <c r="DL37" i="3"/>
  <c r="DL39" i="3"/>
  <c r="DL38" i="3"/>
  <c r="DL33" i="3"/>
  <c r="DL17" i="3"/>
  <c r="DL16" i="3"/>
  <c r="DL15" i="3"/>
  <c r="DL14" i="3"/>
  <c r="DL13" i="3"/>
  <c r="DL12" i="3"/>
  <c r="DL11" i="3"/>
  <c r="DM6" i="3"/>
  <c r="DL28" i="3"/>
  <c r="DL26" i="3"/>
  <c r="DL22" i="3"/>
  <c r="DL27" i="3"/>
  <c r="CS26" i="4"/>
  <c r="CS17" i="4"/>
  <c r="CS16" i="4"/>
  <c r="CS15" i="4"/>
  <c r="CS13" i="4"/>
  <c r="CS11" i="4"/>
  <c r="CS22" i="4"/>
  <c r="CS14" i="4"/>
  <c r="CS12" i="4"/>
  <c r="CS27" i="4"/>
  <c r="CS28" i="4"/>
  <c r="CT6" i="4"/>
  <c r="DC23" i="10"/>
  <c r="DD6" i="10"/>
  <c r="CQ177" i="6"/>
  <c r="CS7" i="6"/>
  <c r="CS1" i="6"/>
  <c r="E248" i="8"/>
  <c r="CS85" i="6" l="1"/>
  <c r="CS137" i="6"/>
  <c r="CS81" i="6"/>
  <c r="CS80" i="6"/>
  <c r="CS92" i="6"/>
  <c r="CS91" i="6"/>
  <c r="CS90" i="6"/>
  <c r="CS87" i="6"/>
  <c r="CS79" i="6"/>
  <c r="CS63" i="6"/>
  <c r="DL106" i="3"/>
  <c r="CS65" i="6"/>
  <c r="CS59" i="6"/>
  <c r="CS58" i="6"/>
  <c r="CS57" i="6"/>
  <c r="CS56" i="6"/>
  <c r="CS55" i="6"/>
  <c r="CS54" i="6"/>
  <c r="CS49" i="6"/>
  <c r="CS48" i="6"/>
  <c r="CS47" i="6"/>
  <c r="CS46" i="6"/>
  <c r="CS45" i="6"/>
  <c r="CS44" i="6"/>
  <c r="CS53" i="6"/>
  <c r="CS43" i="6"/>
  <c r="CS24" i="6"/>
  <c r="HA156" i="3"/>
  <c r="GU157" i="3"/>
  <c r="GT155" i="3"/>
  <c r="GU156" i="4"/>
  <c r="GT155" i="4"/>
  <c r="CS106" i="4"/>
  <c r="CS98" i="6"/>
  <c r="CS97" i="6"/>
  <c r="CS99" i="6"/>
  <c r="CS101" i="6"/>
  <c r="CS100" i="6"/>
  <c r="CS73" i="6"/>
  <c r="CS74" i="6"/>
  <c r="CS71" i="6"/>
  <c r="CS70" i="6"/>
  <c r="CS72" i="6"/>
  <c r="CS69" i="6"/>
  <c r="CS68" i="6"/>
  <c r="CS141" i="6"/>
  <c r="CS127" i="6"/>
  <c r="CS139" i="6"/>
  <c r="CS143" i="6"/>
  <c r="CS132" i="6"/>
  <c r="CS108" i="6"/>
  <c r="CS107" i="6"/>
  <c r="CS39" i="6"/>
  <c r="CS37" i="6"/>
  <c r="CS38" i="6"/>
  <c r="CS36" i="6"/>
  <c r="CS35" i="6"/>
  <c r="CS33" i="6"/>
  <c r="CS17" i="6"/>
  <c r="CS16" i="6"/>
  <c r="CS15" i="6"/>
  <c r="CS34" i="6"/>
  <c r="CS12" i="6"/>
  <c r="CS11" i="6"/>
  <c r="CS14" i="6"/>
  <c r="CS13" i="6"/>
  <c r="CS22" i="6"/>
  <c r="CS27" i="6"/>
  <c r="CS26" i="6"/>
  <c r="CS28" i="6"/>
  <c r="DC79" i="10"/>
  <c r="CQ172" i="6"/>
  <c r="CQ173" i="6" s="1"/>
  <c r="CQ183" i="6"/>
  <c r="DD7" i="10"/>
  <c r="DD54" i="10" s="1"/>
  <c r="DD1" i="10"/>
  <c r="CR171" i="6"/>
  <c r="CR134" i="6"/>
  <c r="CT6" i="6"/>
  <c r="CT1" i="4"/>
  <c r="CT7" i="4"/>
  <c r="DM7" i="3"/>
  <c r="DM1" i="3"/>
  <c r="E249" i="8"/>
  <c r="CT85" i="4" l="1"/>
  <c r="CT137" i="4"/>
  <c r="CT80" i="4"/>
  <c r="CT81" i="4"/>
  <c r="DM137" i="3"/>
  <c r="DM80" i="3"/>
  <c r="DM85" i="3"/>
  <c r="DM81" i="3"/>
  <c r="CT91" i="4"/>
  <c r="CT92" i="4"/>
  <c r="CT90" i="4"/>
  <c r="CT87" i="4"/>
  <c r="CT79" i="4"/>
  <c r="CT63" i="4"/>
  <c r="DM92" i="3"/>
  <c r="DM90" i="3"/>
  <c r="DM91" i="3"/>
  <c r="DM87" i="3"/>
  <c r="DM79" i="3"/>
  <c r="DM65" i="3"/>
  <c r="CT65" i="4"/>
  <c r="CT58" i="4"/>
  <c r="CT56" i="4"/>
  <c r="CT59" i="4"/>
  <c r="CT57" i="4"/>
  <c r="CT54" i="4"/>
  <c r="CT55" i="4"/>
  <c r="CT47" i="4"/>
  <c r="CT48" i="4"/>
  <c r="CT49" i="4"/>
  <c r="CT53" i="4"/>
  <c r="CT44" i="4"/>
  <c r="CT45" i="4"/>
  <c r="CT46" i="4"/>
  <c r="CT43" i="4"/>
  <c r="CT24" i="4"/>
  <c r="DM63" i="3"/>
  <c r="DM54" i="3"/>
  <c r="DM55" i="3"/>
  <c r="DM56" i="3"/>
  <c r="DM57" i="3"/>
  <c r="DM58" i="3"/>
  <c r="DM44" i="3"/>
  <c r="DM59" i="3"/>
  <c r="DM48" i="3"/>
  <c r="DM46" i="3"/>
  <c r="DM47" i="3"/>
  <c r="DM49" i="3"/>
  <c r="DM45" i="3"/>
  <c r="DM24" i="3"/>
  <c r="DD55" i="10"/>
  <c r="DD73" i="10"/>
  <c r="DD81" i="10"/>
  <c r="DD74" i="10"/>
  <c r="DM141" i="3"/>
  <c r="DM143" i="3"/>
  <c r="DM139" i="3"/>
  <c r="DM107" i="3"/>
  <c r="DM108" i="3"/>
  <c r="CT143" i="4"/>
  <c r="CT139" i="4"/>
  <c r="CT107" i="4"/>
  <c r="CT141" i="4"/>
  <c r="CT108" i="4"/>
  <c r="DD13" i="10"/>
  <c r="DD12" i="10"/>
  <c r="GV157" i="3"/>
  <c r="GU155" i="3"/>
  <c r="DM183" i="3"/>
  <c r="DM182" i="3"/>
  <c r="DM184" i="3"/>
  <c r="DM173" i="3"/>
  <c r="DM172" i="3"/>
  <c r="DM171" i="3"/>
  <c r="DM177" i="3"/>
  <c r="DM178" i="3"/>
  <c r="DM134" i="3"/>
  <c r="DM127" i="3"/>
  <c r="DM132" i="3"/>
  <c r="HB156" i="3"/>
  <c r="CT184" i="4"/>
  <c r="CT183" i="4"/>
  <c r="CT177" i="4"/>
  <c r="CT178" i="4"/>
  <c r="CT182" i="4"/>
  <c r="CT172" i="4"/>
  <c r="CT171" i="4"/>
  <c r="CT173" i="4"/>
  <c r="CT134" i="4"/>
  <c r="CT132" i="4"/>
  <c r="CT127" i="4"/>
  <c r="GU155" i="4"/>
  <c r="GV156" i="4"/>
  <c r="DM74" i="3"/>
  <c r="DM73" i="3"/>
  <c r="DM71" i="3"/>
  <c r="DM72" i="3"/>
  <c r="DM70" i="3"/>
  <c r="DM69" i="3"/>
  <c r="DM68" i="3"/>
  <c r="CT73" i="4"/>
  <c r="CT74" i="4"/>
  <c r="CT71" i="4"/>
  <c r="CT72" i="4"/>
  <c r="CT70" i="4"/>
  <c r="CT68" i="4"/>
  <c r="CT69" i="4"/>
  <c r="CT101" i="4"/>
  <c r="CT99" i="4"/>
  <c r="CT100" i="4"/>
  <c r="CT98" i="4"/>
  <c r="DM100" i="3"/>
  <c r="DM98" i="3"/>
  <c r="DM101" i="3"/>
  <c r="DM99" i="3"/>
  <c r="DM97" i="3"/>
  <c r="CT97" i="4"/>
  <c r="CT39" i="4"/>
  <c r="CT38" i="4"/>
  <c r="CT36" i="4"/>
  <c r="CT37" i="4"/>
  <c r="CT35" i="4"/>
  <c r="CT33" i="4"/>
  <c r="CT34" i="4"/>
  <c r="DM53" i="3"/>
  <c r="DM43" i="3"/>
  <c r="DM35" i="3"/>
  <c r="DM34" i="3"/>
  <c r="DM37" i="3"/>
  <c r="DM36" i="3"/>
  <c r="DM38" i="3"/>
  <c r="DM39" i="3"/>
  <c r="DM33" i="3"/>
  <c r="DM17" i="3"/>
  <c r="DM16" i="3"/>
  <c r="DM13" i="3"/>
  <c r="DM12" i="3"/>
  <c r="DM11" i="3"/>
  <c r="DM15" i="3"/>
  <c r="DM14" i="3"/>
  <c r="DN6" i="3"/>
  <c r="DM26" i="3"/>
  <c r="DM22" i="3"/>
  <c r="DM28" i="3"/>
  <c r="DM27" i="3"/>
  <c r="CT17" i="4"/>
  <c r="CT22" i="4"/>
  <c r="CT16" i="4"/>
  <c r="CT15" i="4"/>
  <c r="CT13" i="4"/>
  <c r="CT11" i="4"/>
  <c r="CT12" i="4"/>
  <c r="CT14" i="4"/>
  <c r="CT28" i="4"/>
  <c r="CT27" i="4"/>
  <c r="CT26" i="4"/>
  <c r="CU6" i="4"/>
  <c r="DD23" i="10"/>
  <c r="DE6" i="10"/>
  <c r="CT7" i="6"/>
  <c r="CT1" i="6"/>
  <c r="E250" i="8"/>
  <c r="CT85" i="6" l="1"/>
  <c r="CT137" i="6"/>
  <c r="CT81" i="6"/>
  <c r="CT80" i="6"/>
  <c r="CT91" i="6"/>
  <c r="CT92" i="6"/>
  <c r="CT90" i="6"/>
  <c r="CT87" i="6"/>
  <c r="CT79" i="6"/>
  <c r="CT63" i="6"/>
  <c r="CT65" i="6"/>
  <c r="CT56" i="6"/>
  <c r="CT57" i="6"/>
  <c r="CT59" i="6"/>
  <c r="CT58" i="6"/>
  <c r="CT55" i="6"/>
  <c r="CT54" i="6"/>
  <c r="CT49" i="6"/>
  <c r="CT48" i="6"/>
  <c r="CT47" i="6"/>
  <c r="CT46" i="6"/>
  <c r="CT45" i="6"/>
  <c r="CT44" i="6"/>
  <c r="CT53" i="6"/>
  <c r="CT43" i="6"/>
  <c r="CT24" i="6"/>
  <c r="DM106" i="3"/>
  <c r="HC156" i="3"/>
  <c r="GW157" i="3"/>
  <c r="GV155" i="3"/>
  <c r="GW156" i="4"/>
  <c r="GV155" i="4"/>
  <c r="CT106" i="4"/>
  <c r="CT97" i="6"/>
  <c r="CT98" i="6"/>
  <c r="CT99" i="6"/>
  <c r="CT100" i="6"/>
  <c r="CT101" i="6"/>
  <c r="CT73" i="6"/>
  <c r="CT74" i="6"/>
  <c r="CT71" i="6"/>
  <c r="CT72" i="6"/>
  <c r="CT70" i="6"/>
  <c r="CT69" i="6"/>
  <c r="CT68" i="6"/>
  <c r="CT141" i="6"/>
  <c r="CT127" i="6"/>
  <c r="CT139" i="6"/>
  <c r="CT143" i="6"/>
  <c r="CT132" i="6"/>
  <c r="CT108" i="6"/>
  <c r="CT107" i="6"/>
  <c r="CT39" i="6"/>
  <c r="CT37" i="6"/>
  <c r="CT38" i="6"/>
  <c r="CT35" i="6"/>
  <c r="CT34" i="6"/>
  <c r="CT17" i="6"/>
  <c r="CT16" i="6"/>
  <c r="CT15" i="6"/>
  <c r="CT33" i="6"/>
  <c r="CT36" i="6"/>
  <c r="CT11" i="6"/>
  <c r="CT14" i="6"/>
  <c r="CT13" i="6"/>
  <c r="CT22" i="6"/>
  <c r="CT12" i="6"/>
  <c r="CT28" i="6"/>
  <c r="CT27" i="6"/>
  <c r="CT26" i="6"/>
  <c r="DD79" i="10"/>
  <c r="CR183" i="6"/>
  <c r="CR177" i="6"/>
  <c r="DE1" i="10"/>
  <c r="DE7" i="10"/>
  <c r="DE54" i="10" s="1"/>
  <c r="CS134" i="6"/>
  <c r="CS171" i="6"/>
  <c r="CR172" i="6"/>
  <c r="CR173" i="6" s="1"/>
  <c r="CU6" i="6"/>
  <c r="CU7" i="4"/>
  <c r="CU1" i="4"/>
  <c r="DN7" i="3"/>
  <c r="DN1" i="3"/>
  <c r="E251" i="8"/>
  <c r="CU85" i="4" l="1"/>
  <c r="CU137" i="4"/>
  <c r="CU80" i="4"/>
  <c r="CU81" i="4"/>
  <c r="DN137" i="3"/>
  <c r="DN80" i="3"/>
  <c r="DN85" i="3"/>
  <c r="DN81" i="3"/>
  <c r="CU92" i="4"/>
  <c r="CU91" i="4"/>
  <c r="CU87" i="4"/>
  <c r="CU90" i="4"/>
  <c r="CU79" i="4"/>
  <c r="CU63" i="4"/>
  <c r="DN92" i="3"/>
  <c r="DN90" i="3"/>
  <c r="DN91" i="3"/>
  <c r="DN87" i="3"/>
  <c r="DN79" i="3"/>
  <c r="DN65" i="3"/>
  <c r="CU65" i="4"/>
  <c r="CU58" i="4"/>
  <c r="CU57" i="4"/>
  <c r="CU59" i="4"/>
  <c r="CU55" i="4"/>
  <c r="CU56" i="4"/>
  <c r="CU49" i="4"/>
  <c r="CU45" i="4"/>
  <c r="CU46" i="4"/>
  <c r="CU54" i="4"/>
  <c r="CU48" i="4"/>
  <c r="CU44" i="4"/>
  <c r="CU43" i="4"/>
  <c r="CU47" i="4"/>
  <c r="CU53" i="4"/>
  <c r="CU24" i="4"/>
  <c r="DN63" i="3"/>
  <c r="DN55" i="3"/>
  <c r="DN54" i="3"/>
  <c r="DN56" i="3"/>
  <c r="DN57" i="3"/>
  <c r="DN58" i="3"/>
  <c r="DN59" i="3"/>
  <c r="DN45" i="3"/>
  <c r="DN48" i="3"/>
  <c r="DN46" i="3"/>
  <c r="DN47" i="3"/>
  <c r="DN49" i="3"/>
  <c r="DN44" i="3"/>
  <c r="DN24" i="3"/>
  <c r="DE55" i="10"/>
  <c r="DE73" i="10"/>
  <c r="DE81" i="10"/>
  <c r="DE74" i="10"/>
  <c r="DN141" i="3"/>
  <c r="DN143" i="3"/>
  <c r="DN139" i="3"/>
  <c r="DN107" i="3"/>
  <c r="DN108" i="3"/>
  <c r="CU143" i="4"/>
  <c r="CU141" i="4"/>
  <c r="CU107" i="4"/>
  <c r="CU108" i="4"/>
  <c r="CU139" i="4"/>
  <c r="DE13" i="10"/>
  <c r="DE12" i="10"/>
  <c r="GX157" i="3"/>
  <c r="GW155" i="3"/>
  <c r="DN183" i="3"/>
  <c r="DN184" i="3"/>
  <c r="DN182" i="3"/>
  <c r="DN178" i="3"/>
  <c r="DN173" i="3"/>
  <c r="DN172" i="3"/>
  <c r="DN177" i="3"/>
  <c r="DN171" i="3"/>
  <c r="DN134" i="3"/>
  <c r="DN132" i="3"/>
  <c r="DN127" i="3"/>
  <c r="HD156" i="3"/>
  <c r="CU184" i="4"/>
  <c r="CU183" i="4"/>
  <c r="CU182" i="4"/>
  <c r="CU177" i="4"/>
  <c r="CU178" i="4"/>
  <c r="CU172" i="4"/>
  <c r="CU173" i="4"/>
  <c r="CU171" i="4"/>
  <c r="CU132" i="4"/>
  <c r="CU134" i="4"/>
  <c r="CU127" i="4"/>
  <c r="GW155" i="4"/>
  <c r="GX156" i="4"/>
  <c r="DN73" i="3"/>
  <c r="DN71" i="3"/>
  <c r="DN72" i="3"/>
  <c r="DN70" i="3"/>
  <c r="DN74" i="3"/>
  <c r="DN69" i="3"/>
  <c r="DN68" i="3"/>
  <c r="CU74" i="4"/>
  <c r="CU72" i="4"/>
  <c r="CU73" i="4"/>
  <c r="CU71" i="4"/>
  <c r="CU70" i="4"/>
  <c r="CU68" i="4"/>
  <c r="CU69" i="4"/>
  <c r="CU101" i="4"/>
  <c r="CU99" i="4"/>
  <c r="CU98" i="4"/>
  <c r="CU100" i="4"/>
  <c r="DN101" i="3"/>
  <c r="DN100" i="3"/>
  <c r="DN98" i="3"/>
  <c r="DN99" i="3"/>
  <c r="DN97" i="3"/>
  <c r="CU97" i="4"/>
  <c r="CU37" i="4"/>
  <c r="CU38" i="4"/>
  <c r="CU36" i="4"/>
  <c r="CU33" i="4"/>
  <c r="CU39" i="4"/>
  <c r="CU34" i="4"/>
  <c r="CU35" i="4"/>
  <c r="DN53" i="3"/>
  <c r="DN43" i="3"/>
  <c r="DN35" i="3"/>
  <c r="DN37" i="3"/>
  <c r="DN38" i="3"/>
  <c r="DN36" i="3"/>
  <c r="DN34" i="3"/>
  <c r="DN39" i="3"/>
  <c r="DN33" i="3"/>
  <c r="DN17" i="3"/>
  <c r="DN15" i="3"/>
  <c r="DN16" i="3"/>
  <c r="DN14" i="3"/>
  <c r="DN13" i="3"/>
  <c r="DN11" i="3"/>
  <c r="DN12" i="3"/>
  <c r="DO6" i="3"/>
  <c r="DN28" i="3"/>
  <c r="DN22" i="3"/>
  <c r="DN27" i="3"/>
  <c r="DN26" i="3"/>
  <c r="CU27" i="4"/>
  <c r="CU17" i="4"/>
  <c r="CU16" i="4"/>
  <c r="CU15" i="4"/>
  <c r="CU22" i="4"/>
  <c r="CU12" i="4"/>
  <c r="CU14" i="4"/>
  <c r="CU11" i="4"/>
  <c r="CU13" i="4"/>
  <c r="CU26" i="4"/>
  <c r="CU28" i="4"/>
  <c r="CV6" i="4"/>
  <c r="DE23" i="10"/>
  <c r="DF6" i="10"/>
  <c r="CS177" i="6"/>
  <c r="CU7" i="6"/>
  <c r="CU1" i="6"/>
  <c r="E252" i="8"/>
  <c r="CU85" i="6" l="1"/>
  <c r="CU137" i="6"/>
  <c r="CU81" i="6"/>
  <c r="CU80" i="6"/>
  <c r="CU92" i="6"/>
  <c r="CU91" i="6"/>
  <c r="CU90" i="6"/>
  <c r="CU87" i="6"/>
  <c r="CU79" i="6"/>
  <c r="CU63" i="6"/>
  <c r="CU65" i="6"/>
  <c r="CU59" i="6"/>
  <c r="CU58" i="6"/>
  <c r="CU57" i="6"/>
  <c r="CU56" i="6"/>
  <c r="CU55" i="6"/>
  <c r="CU54" i="6"/>
  <c r="CU47" i="6"/>
  <c r="CU46" i="6"/>
  <c r="CU48" i="6"/>
  <c r="CU49" i="6"/>
  <c r="CU45" i="6"/>
  <c r="CU44" i="6"/>
  <c r="CU53" i="6"/>
  <c r="CU43" i="6"/>
  <c r="CU24" i="6"/>
  <c r="HE156" i="3"/>
  <c r="DN106" i="3"/>
  <c r="GY157" i="3"/>
  <c r="GX155" i="3"/>
  <c r="GY156" i="4"/>
  <c r="GX155" i="4"/>
  <c r="CU106" i="4"/>
  <c r="CU97" i="6"/>
  <c r="CU98" i="6"/>
  <c r="CU99" i="6"/>
  <c r="CU101" i="6"/>
  <c r="CU100" i="6"/>
  <c r="CU73" i="6"/>
  <c r="CU74" i="6"/>
  <c r="CU72" i="6"/>
  <c r="CU71" i="6"/>
  <c r="CU69" i="6"/>
  <c r="CU70" i="6"/>
  <c r="CU68" i="6"/>
  <c r="CU141" i="6"/>
  <c r="CU127" i="6"/>
  <c r="CU139" i="6"/>
  <c r="CU143" i="6"/>
  <c r="CU132" i="6"/>
  <c r="CU108" i="6"/>
  <c r="CU107" i="6"/>
  <c r="CU38" i="6"/>
  <c r="CU37" i="6"/>
  <c r="CU39" i="6"/>
  <c r="CU34" i="6"/>
  <c r="CU36" i="6"/>
  <c r="CU33" i="6"/>
  <c r="CU35" i="6"/>
  <c r="CU17" i="6"/>
  <c r="CU16" i="6"/>
  <c r="CU14" i="6"/>
  <c r="CU13" i="6"/>
  <c r="CU12" i="6"/>
  <c r="CU22" i="6"/>
  <c r="CU11" i="6"/>
  <c r="CU15" i="6"/>
  <c r="CU27" i="6"/>
  <c r="CU28" i="6"/>
  <c r="CU26" i="6"/>
  <c r="DE79" i="10"/>
  <c r="CS183" i="6"/>
  <c r="DF7" i="10"/>
  <c r="DF54" i="10" s="1"/>
  <c r="DF1" i="10"/>
  <c r="CT134" i="6"/>
  <c r="CT171" i="6"/>
  <c r="CS172" i="6"/>
  <c r="CS173" i="6" s="1"/>
  <c r="CV6" i="6"/>
  <c r="CV7" i="4"/>
  <c r="CV1" i="4"/>
  <c r="DO7" i="3"/>
  <c r="DO1" i="3"/>
  <c r="E253" i="8"/>
  <c r="CV85" i="4" l="1"/>
  <c r="CV81" i="4"/>
  <c r="CV137" i="4"/>
  <c r="CV80" i="4"/>
  <c r="DO85" i="3"/>
  <c r="DO137" i="3"/>
  <c r="DO80" i="3"/>
  <c r="DO81" i="3"/>
  <c r="CV92" i="4"/>
  <c r="CV87" i="4"/>
  <c r="CV90" i="4"/>
  <c r="CV91" i="4"/>
  <c r="CV79" i="4"/>
  <c r="CV63" i="4"/>
  <c r="DO92" i="3"/>
  <c r="DO90" i="3"/>
  <c r="DO91" i="3"/>
  <c r="DO87" i="3"/>
  <c r="DO65" i="3"/>
  <c r="DO79" i="3"/>
  <c r="CV65" i="4"/>
  <c r="CV59" i="4"/>
  <c r="CV57" i="4"/>
  <c r="CV55" i="4"/>
  <c r="CV56" i="4"/>
  <c r="CV58" i="4"/>
  <c r="CV54" i="4"/>
  <c r="CV46" i="4"/>
  <c r="CV47" i="4"/>
  <c r="CV48" i="4"/>
  <c r="CV53" i="4"/>
  <c r="CV49" i="4"/>
  <c r="CV45" i="4"/>
  <c r="CV43" i="4"/>
  <c r="CV44" i="4"/>
  <c r="CV24" i="4"/>
  <c r="DO63" i="3"/>
  <c r="DO55" i="3"/>
  <c r="DO54" i="3"/>
  <c r="DO56" i="3"/>
  <c r="DO57" i="3"/>
  <c r="DO58" i="3"/>
  <c r="DO59" i="3"/>
  <c r="DO44" i="3"/>
  <c r="DO45" i="3"/>
  <c r="DO48" i="3"/>
  <c r="DO46" i="3"/>
  <c r="DO47" i="3"/>
  <c r="DO49" i="3"/>
  <c r="DO24" i="3"/>
  <c r="DF55" i="10"/>
  <c r="DF73" i="10"/>
  <c r="DF81" i="10"/>
  <c r="DF74" i="10"/>
  <c r="DO143" i="3"/>
  <c r="DO141" i="3"/>
  <c r="DO108" i="3"/>
  <c r="DO139" i="3"/>
  <c r="DO107" i="3"/>
  <c r="CV141" i="4"/>
  <c r="CV139" i="4"/>
  <c r="CV108" i="4"/>
  <c r="CV143" i="4"/>
  <c r="CV107" i="4"/>
  <c r="DF13" i="10"/>
  <c r="DF12" i="10"/>
  <c r="GZ157" i="3"/>
  <c r="GY155" i="3"/>
  <c r="DO184" i="3"/>
  <c r="DO183" i="3"/>
  <c r="DO182" i="3"/>
  <c r="DO178" i="3"/>
  <c r="DO173" i="3"/>
  <c r="DO177" i="3"/>
  <c r="DO172" i="3"/>
  <c r="DO171" i="3"/>
  <c r="DO134" i="3"/>
  <c r="DO127" i="3"/>
  <c r="DO132" i="3"/>
  <c r="HF156" i="3"/>
  <c r="CV184" i="4"/>
  <c r="CV183" i="4"/>
  <c r="CV178" i="4"/>
  <c r="CV182" i="4"/>
  <c r="CV172" i="4"/>
  <c r="CV173" i="4"/>
  <c r="CV177" i="4"/>
  <c r="CV171" i="4"/>
  <c r="CV134" i="4"/>
  <c r="CV132" i="4"/>
  <c r="CV127" i="4"/>
  <c r="GZ156" i="4"/>
  <c r="GY155" i="4"/>
  <c r="DO74" i="3"/>
  <c r="DO72" i="3"/>
  <c r="DO73" i="3"/>
  <c r="DO71" i="3"/>
  <c r="DO68" i="3"/>
  <c r="DO70" i="3"/>
  <c r="DO69" i="3"/>
  <c r="CV74" i="4"/>
  <c r="CV73" i="4"/>
  <c r="CV72" i="4"/>
  <c r="CV70" i="4"/>
  <c r="CV69" i="4"/>
  <c r="CV71" i="4"/>
  <c r="CV68" i="4"/>
  <c r="DO100" i="3"/>
  <c r="DO101" i="3"/>
  <c r="DO99" i="3"/>
  <c r="DO98" i="3"/>
  <c r="CV99" i="4"/>
  <c r="CV101" i="4"/>
  <c r="CV100" i="4"/>
  <c r="CV98" i="4"/>
  <c r="DO97" i="3"/>
  <c r="CV97" i="4"/>
  <c r="CV37" i="4"/>
  <c r="CV39" i="4"/>
  <c r="CV38" i="4"/>
  <c r="CV36" i="4"/>
  <c r="CV33" i="4"/>
  <c r="CV35" i="4"/>
  <c r="CV34" i="4"/>
  <c r="DO53" i="3"/>
  <c r="DO43" i="3"/>
  <c r="DO36" i="3"/>
  <c r="DO35" i="3"/>
  <c r="DO37" i="3"/>
  <c r="DO34" i="3"/>
  <c r="DO39" i="3"/>
  <c r="DO38" i="3"/>
  <c r="DO17" i="3"/>
  <c r="DO16" i="3"/>
  <c r="DO33" i="3"/>
  <c r="DO15" i="3"/>
  <c r="DO14" i="3"/>
  <c r="DO13" i="3"/>
  <c r="DO12" i="3"/>
  <c r="DO11" i="3"/>
  <c r="DP6" i="3"/>
  <c r="DO22" i="3"/>
  <c r="DO26" i="3"/>
  <c r="DO27" i="3"/>
  <c r="DO28" i="3"/>
  <c r="CV17" i="4"/>
  <c r="CV22" i="4"/>
  <c r="CV16" i="4"/>
  <c r="CV15" i="4"/>
  <c r="CV14" i="4"/>
  <c r="CV12" i="4"/>
  <c r="CV13" i="4"/>
  <c r="CV11" i="4"/>
  <c r="CV26" i="4"/>
  <c r="CV28" i="4"/>
  <c r="CV27" i="4"/>
  <c r="CW6" i="4"/>
  <c r="DF23" i="10"/>
  <c r="DG6" i="10"/>
  <c r="CV1" i="6"/>
  <c r="CV7" i="6"/>
  <c r="E254" i="8"/>
  <c r="CV85" i="6" l="1"/>
  <c r="CV137" i="6"/>
  <c r="CV81" i="6"/>
  <c r="CV80" i="6"/>
  <c r="CV92" i="6"/>
  <c r="CV90" i="6"/>
  <c r="CV91" i="6"/>
  <c r="CV87" i="6"/>
  <c r="CV79" i="6"/>
  <c r="CV63" i="6"/>
  <c r="CV65" i="6"/>
  <c r="CV59" i="6"/>
  <c r="CV58" i="6"/>
  <c r="CV57" i="6"/>
  <c r="CV56" i="6"/>
  <c r="CV55" i="6"/>
  <c r="CV54" i="6"/>
  <c r="CV49" i="6"/>
  <c r="CV48" i="6"/>
  <c r="CV47" i="6"/>
  <c r="CV46" i="6"/>
  <c r="CV45" i="6"/>
  <c r="CV44" i="6"/>
  <c r="CV53" i="6"/>
  <c r="CV43" i="6"/>
  <c r="CV24" i="6"/>
  <c r="HG156" i="3"/>
  <c r="DO106" i="3"/>
  <c r="HA157" i="3"/>
  <c r="GZ155" i="3"/>
  <c r="HA156" i="4"/>
  <c r="GZ155" i="4"/>
  <c r="CV106" i="4"/>
  <c r="CV97" i="6"/>
  <c r="CV98" i="6"/>
  <c r="CV100" i="6"/>
  <c r="CV101" i="6"/>
  <c r="CV99" i="6"/>
  <c r="CV74" i="6"/>
  <c r="CV71" i="6"/>
  <c r="CV72" i="6"/>
  <c r="CV73" i="6"/>
  <c r="CV69" i="6"/>
  <c r="CV70" i="6"/>
  <c r="CV68" i="6"/>
  <c r="CV141" i="6"/>
  <c r="CV127" i="6"/>
  <c r="CV139" i="6"/>
  <c r="CV143" i="6"/>
  <c r="CV132" i="6"/>
  <c r="CV108" i="6"/>
  <c r="CV107" i="6"/>
  <c r="CV38" i="6"/>
  <c r="CV39" i="6"/>
  <c r="CV36" i="6"/>
  <c r="CV37" i="6"/>
  <c r="CV33" i="6"/>
  <c r="CV35" i="6"/>
  <c r="CV17" i="6"/>
  <c r="CV16" i="6"/>
  <c r="CV34" i="6"/>
  <c r="CV14" i="6"/>
  <c r="CV13" i="6"/>
  <c r="CV12" i="6"/>
  <c r="CV15" i="6"/>
  <c r="CV11" i="6"/>
  <c r="CV22" i="6"/>
  <c r="CV28" i="6"/>
  <c r="CV26" i="6"/>
  <c r="CV27" i="6"/>
  <c r="DF79" i="10"/>
  <c r="CT183" i="6"/>
  <c r="CT177" i="6"/>
  <c r="DG1" i="10"/>
  <c r="DG7" i="10"/>
  <c r="DG54" i="10" s="1"/>
  <c r="CU134" i="6"/>
  <c r="CU171" i="6"/>
  <c r="CT172" i="6"/>
  <c r="CT173" i="6" s="1"/>
  <c r="CW6" i="6"/>
  <c r="CW7" i="4"/>
  <c r="CW1" i="4"/>
  <c r="DP7" i="3"/>
  <c r="DP1" i="3"/>
  <c r="E255" i="8"/>
  <c r="CW137" i="4" l="1"/>
  <c r="CW85" i="4"/>
  <c r="CW80" i="4"/>
  <c r="CW81" i="4"/>
  <c r="DP85" i="3"/>
  <c r="DP137" i="3"/>
  <c r="DP81" i="3"/>
  <c r="DP80" i="3"/>
  <c r="CW92" i="4"/>
  <c r="CW91" i="4"/>
  <c r="CW87" i="4"/>
  <c r="CW90" i="4"/>
  <c r="CW79" i="4"/>
  <c r="CW63" i="4"/>
  <c r="DP92" i="3"/>
  <c r="DP90" i="3"/>
  <c r="DP91" i="3"/>
  <c r="DP87" i="3"/>
  <c r="DP65" i="3"/>
  <c r="DP79" i="3"/>
  <c r="CW65" i="4"/>
  <c r="CW58" i="4"/>
  <c r="CW56" i="4"/>
  <c r="CW59" i="4"/>
  <c r="CW54" i="4"/>
  <c r="CW57" i="4"/>
  <c r="CW55" i="4"/>
  <c r="CW46" i="4"/>
  <c r="CW47" i="4"/>
  <c r="CW48" i="4"/>
  <c r="CW49" i="4"/>
  <c r="CW45" i="4"/>
  <c r="CW43" i="4"/>
  <c r="CW53" i="4"/>
  <c r="CW44" i="4"/>
  <c r="CW24" i="4"/>
  <c r="DP63" i="3"/>
  <c r="DP55" i="3"/>
  <c r="DP54" i="3"/>
  <c r="DP56" i="3"/>
  <c r="DP57" i="3"/>
  <c r="DP47" i="3"/>
  <c r="DP44" i="3"/>
  <c r="DP45" i="3"/>
  <c r="DP48" i="3"/>
  <c r="DP59" i="3"/>
  <c r="DP46" i="3"/>
  <c r="DP58" i="3"/>
  <c r="DP49" i="3"/>
  <c r="DP24" i="3"/>
  <c r="DG55" i="10"/>
  <c r="DP143" i="3"/>
  <c r="DP141" i="3"/>
  <c r="DP139" i="3"/>
  <c r="DP108" i="3"/>
  <c r="DP107" i="3"/>
  <c r="DG73" i="10"/>
  <c r="DG74" i="10"/>
  <c r="DG81" i="10"/>
  <c r="CW143" i="4"/>
  <c r="CW139" i="4"/>
  <c r="CW107" i="4"/>
  <c r="CW141" i="4"/>
  <c r="CW108" i="4"/>
  <c r="DG13" i="10"/>
  <c r="DG12" i="10"/>
  <c r="HB157" i="3"/>
  <c r="HA155" i="3"/>
  <c r="DP184" i="3"/>
  <c r="DP182" i="3"/>
  <c r="DP178" i="3"/>
  <c r="DP183" i="3"/>
  <c r="DP177" i="3"/>
  <c r="DP172" i="3"/>
  <c r="DP171" i="3"/>
  <c r="DP173" i="3"/>
  <c r="DP127" i="3"/>
  <c r="DP132" i="3"/>
  <c r="DP134" i="3"/>
  <c r="HH156" i="3"/>
  <c r="CW183" i="4"/>
  <c r="CW184" i="4"/>
  <c r="CW178" i="4"/>
  <c r="CW182" i="4"/>
  <c r="CW177" i="4"/>
  <c r="CW173" i="4"/>
  <c r="CW172" i="4"/>
  <c r="CW171" i="4"/>
  <c r="CW132" i="4"/>
  <c r="CW134" i="4"/>
  <c r="CW127" i="4"/>
  <c r="HA155" i="4"/>
  <c r="HB156" i="4"/>
  <c r="DP73" i="3"/>
  <c r="DP74" i="3"/>
  <c r="DP72" i="3"/>
  <c r="DP71" i="3"/>
  <c r="DP69" i="3"/>
  <c r="DP70" i="3"/>
  <c r="DP68" i="3"/>
  <c r="CW74" i="4"/>
  <c r="CW73" i="4"/>
  <c r="CW72" i="4"/>
  <c r="CW70" i="4"/>
  <c r="CW69" i="4"/>
  <c r="CW71" i="4"/>
  <c r="CW68" i="4"/>
  <c r="DP101" i="3"/>
  <c r="DP98" i="3"/>
  <c r="DP100" i="3"/>
  <c r="DP99" i="3"/>
  <c r="CW101" i="4"/>
  <c r="CW100" i="4"/>
  <c r="CW98" i="4"/>
  <c r="CW99" i="4"/>
  <c r="DP97" i="3"/>
  <c r="CW97" i="4"/>
  <c r="CW37" i="4"/>
  <c r="CW35" i="4"/>
  <c r="CW38" i="4"/>
  <c r="CW33" i="4"/>
  <c r="CW36" i="4"/>
  <c r="CW39" i="4"/>
  <c r="CW34" i="4"/>
  <c r="DP53" i="3"/>
  <c r="DP43" i="3"/>
  <c r="DP34" i="3"/>
  <c r="DP36" i="3"/>
  <c r="DP35" i="3"/>
  <c r="DP37" i="3"/>
  <c r="DP39" i="3"/>
  <c r="DP38" i="3"/>
  <c r="DP17" i="3"/>
  <c r="DP16" i="3"/>
  <c r="DP33" i="3"/>
  <c r="DP15" i="3"/>
  <c r="DP14" i="3"/>
  <c r="DP13" i="3"/>
  <c r="DP12" i="3"/>
  <c r="DP11" i="3"/>
  <c r="DQ6" i="3"/>
  <c r="DP22" i="3"/>
  <c r="DP26" i="3"/>
  <c r="DP27" i="3"/>
  <c r="DP28" i="3"/>
  <c r="CW17" i="4"/>
  <c r="CW22" i="4"/>
  <c r="CW15" i="4"/>
  <c r="CW12" i="4"/>
  <c r="CW14" i="4"/>
  <c r="CW13" i="4"/>
  <c r="CW11" i="4"/>
  <c r="CW16" i="4"/>
  <c r="CW27" i="4"/>
  <c r="CW28" i="4"/>
  <c r="CW26" i="4"/>
  <c r="CX6" i="4"/>
  <c r="DG23" i="10"/>
  <c r="DH6" i="10"/>
  <c r="CU183" i="6"/>
  <c r="CU177" i="6"/>
  <c r="CW7" i="6"/>
  <c r="CW1" i="6"/>
  <c r="E256" i="8"/>
  <c r="CW137" i="6" l="1"/>
  <c r="CW85" i="6"/>
  <c r="CW81" i="6"/>
  <c r="CW80" i="6"/>
  <c r="CW92" i="6"/>
  <c r="CW90" i="6"/>
  <c r="CW91" i="6"/>
  <c r="CW87" i="6"/>
  <c r="CW79" i="6"/>
  <c r="CW63" i="6"/>
  <c r="DP106" i="3"/>
  <c r="CW65" i="6"/>
  <c r="CW59" i="6"/>
  <c r="CW58" i="6"/>
  <c r="CW57" i="6"/>
  <c r="CW56" i="6"/>
  <c r="CW55" i="6"/>
  <c r="CW54" i="6"/>
  <c r="CW49" i="6"/>
  <c r="CW48" i="6"/>
  <c r="CW45" i="6"/>
  <c r="CW44" i="6"/>
  <c r="CW46" i="6"/>
  <c r="CW47" i="6"/>
  <c r="CW43" i="6"/>
  <c r="CW53" i="6"/>
  <c r="CW24" i="6"/>
  <c r="CW106" i="4"/>
  <c r="HI156" i="3"/>
  <c r="HC157" i="3"/>
  <c r="HB155" i="3"/>
  <c r="HC156" i="4"/>
  <c r="HB155" i="4"/>
  <c r="CW97" i="6"/>
  <c r="CW99" i="6"/>
  <c r="CW98" i="6"/>
  <c r="CW100" i="6"/>
  <c r="CW101" i="6"/>
  <c r="CW74" i="6"/>
  <c r="CW73" i="6"/>
  <c r="CW72" i="6"/>
  <c r="CW70" i="6"/>
  <c r="CW71" i="6"/>
  <c r="CW69" i="6"/>
  <c r="CW68" i="6"/>
  <c r="CW127" i="6"/>
  <c r="CW141" i="6"/>
  <c r="CW139" i="6"/>
  <c r="CW143" i="6"/>
  <c r="CW132" i="6"/>
  <c r="CW108" i="6"/>
  <c r="CW107" i="6"/>
  <c r="CW38" i="6"/>
  <c r="CW39" i="6"/>
  <c r="CW37" i="6"/>
  <c r="CW34" i="6"/>
  <c r="CW36" i="6"/>
  <c r="CW33" i="6"/>
  <c r="CW35" i="6"/>
  <c r="CW17" i="6"/>
  <c r="CW16" i="6"/>
  <c r="CW15" i="6"/>
  <c r="CW14" i="6"/>
  <c r="CW13" i="6"/>
  <c r="CW12" i="6"/>
  <c r="CW11" i="6"/>
  <c r="CW22" i="6"/>
  <c r="CW26" i="6"/>
  <c r="CW27" i="6"/>
  <c r="CW28" i="6"/>
  <c r="DG79" i="10"/>
  <c r="DH1" i="10"/>
  <c r="DH7" i="10"/>
  <c r="DH54" i="10" s="1"/>
  <c r="CV171" i="6"/>
  <c r="CV134" i="6"/>
  <c r="CU172" i="6"/>
  <c r="CU173" i="6" s="1"/>
  <c r="CX6" i="6"/>
  <c r="CX7" i="4"/>
  <c r="CX1" i="4"/>
  <c r="DQ7" i="3"/>
  <c r="DQ1" i="3"/>
  <c r="E257" i="8"/>
  <c r="CX137" i="4" l="1"/>
  <c r="CX85" i="4"/>
  <c r="CX80" i="4"/>
  <c r="CX81" i="4"/>
  <c r="DQ85" i="3"/>
  <c r="DQ137" i="3"/>
  <c r="DQ81" i="3"/>
  <c r="DQ80" i="3"/>
  <c r="CX91" i="4"/>
  <c r="CX92" i="4"/>
  <c r="CX90" i="4"/>
  <c r="CX87" i="4"/>
  <c r="CX79" i="4"/>
  <c r="CX63" i="4"/>
  <c r="DQ90" i="3"/>
  <c r="DQ91" i="3"/>
  <c r="DQ92" i="3"/>
  <c r="DQ87" i="3"/>
  <c r="DQ79" i="3"/>
  <c r="DQ65" i="3"/>
  <c r="CX65" i="4"/>
  <c r="CX58" i="4"/>
  <c r="CX59" i="4"/>
  <c r="CX57" i="4"/>
  <c r="CX56" i="4"/>
  <c r="CX54" i="4"/>
  <c r="CX55" i="4"/>
  <c r="CX49" i="4"/>
  <c r="CX47" i="4"/>
  <c r="CX48" i="4"/>
  <c r="CX46" i="4"/>
  <c r="CX43" i="4"/>
  <c r="CX53" i="4"/>
  <c r="CX44" i="4"/>
  <c r="CX45" i="4"/>
  <c r="CX24" i="4"/>
  <c r="DQ63" i="3"/>
  <c r="DQ54" i="3"/>
  <c r="DQ55" i="3"/>
  <c r="DQ57" i="3"/>
  <c r="DQ58" i="3"/>
  <c r="DQ47" i="3"/>
  <c r="DQ44" i="3"/>
  <c r="DQ45" i="3"/>
  <c r="DQ59" i="3"/>
  <c r="DQ48" i="3"/>
  <c r="DQ56" i="3"/>
  <c r="DQ46" i="3"/>
  <c r="DQ49" i="3"/>
  <c r="DQ24" i="3"/>
  <c r="DH55" i="10"/>
  <c r="DH81" i="10"/>
  <c r="DH74" i="10"/>
  <c r="DH73" i="10"/>
  <c r="DQ143" i="3"/>
  <c r="DQ139" i="3"/>
  <c r="DQ141" i="3"/>
  <c r="DQ108" i="3"/>
  <c r="DQ107" i="3"/>
  <c r="CX141" i="4"/>
  <c r="CX143" i="4"/>
  <c r="CX139" i="4"/>
  <c r="CX108" i="4"/>
  <c r="CX107" i="4"/>
  <c r="DH12" i="10"/>
  <c r="DH13" i="10"/>
  <c r="HD157" i="3"/>
  <c r="HC155" i="3"/>
  <c r="HJ156" i="3"/>
  <c r="DQ184" i="3"/>
  <c r="DQ183" i="3"/>
  <c r="DQ182" i="3"/>
  <c r="DQ177" i="3"/>
  <c r="DQ178" i="3"/>
  <c r="DQ173" i="3"/>
  <c r="DQ172" i="3"/>
  <c r="DQ171" i="3"/>
  <c r="DQ127" i="3"/>
  <c r="DQ132" i="3"/>
  <c r="DQ134" i="3"/>
  <c r="CX183" i="4"/>
  <c r="CX184" i="4"/>
  <c r="CX182" i="4"/>
  <c r="CX178" i="4"/>
  <c r="CX177" i="4"/>
  <c r="CX173" i="4"/>
  <c r="CX172" i="4"/>
  <c r="CX171" i="4"/>
  <c r="CX134" i="4"/>
  <c r="CX132" i="4"/>
  <c r="CX127" i="4"/>
  <c r="HC155" i="4"/>
  <c r="HD156" i="4"/>
  <c r="DQ74" i="3"/>
  <c r="DQ72" i="3"/>
  <c r="DQ73" i="3"/>
  <c r="DQ70" i="3"/>
  <c r="DQ71" i="3"/>
  <c r="DQ69" i="3"/>
  <c r="DQ68" i="3"/>
  <c r="CX73" i="4"/>
  <c r="CX74" i="4"/>
  <c r="CX71" i="4"/>
  <c r="CX70" i="4"/>
  <c r="CX72" i="4"/>
  <c r="CX69" i="4"/>
  <c r="CX68" i="4"/>
  <c r="CX101" i="4"/>
  <c r="CX100" i="4"/>
  <c r="CX98" i="4"/>
  <c r="CX99" i="4"/>
  <c r="DQ101" i="3"/>
  <c r="DQ100" i="3"/>
  <c r="DQ98" i="3"/>
  <c r="DQ99" i="3"/>
  <c r="DQ97" i="3"/>
  <c r="CX97" i="4"/>
  <c r="CX39" i="4"/>
  <c r="CX37" i="4"/>
  <c r="CX38" i="4"/>
  <c r="CX36" i="4"/>
  <c r="CX34" i="4"/>
  <c r="CX35" i="4"/>
  <c r="CX33" i="4"/>
  <c r="DQ53" i="3"/>
  <c r="DQ43" i="3"/>
  <c r="DQ34" i="3"/>
  <c r="DQ36" i="3"/>
  <c r="DQ35" i="3"/>
  <c r="DQ37" i="3"/>
  <c r="DQ39" i="3"/>
  <c r="DQ38" i="3"/>
  <c r="DQ33" i="3"/>
  <c r="DQ17" i="3"/>
  <c r="DQ16" i="3"/>
  <c r="DQ14" i="3"/>
  <c r="DQ13" i="3"/>
  <c r="DQ12" i="3"/>
  <c r="DQ11" i="3"/>
  <c r="DQ15" i="3"/>
  <c r="DR6" i="3"/>
  <c r="DQ26" i="3"/>
  <c r="DQ22" i="3"/>
  <c r="DQ28" i="3"/>
  <c r="DQ27" i="3"/>
  <c r="CX28" i="4"/>
  <c r="CX17" i="4"/>
  <c r="CX22" i="4"/>
  <c r="CX14" i="4"/>
  <c r="CX12" i="4"/>
  <c r="CX13" i="4"/>
  <c r="CX11" i="4"/>
  <c r="CX16" i="4"/>
  <c r="CX15" i="4"/>
  <c r="CX26" i="4"/>
  <c r="CX27" i="4"/>
  <c r="CY6" i="4"/>
  <c r="DH23" i="10"/>
  <c r="DI6" i="10"/>
  <c r="CV183" i="6"/>
  <c r="CV177" i="6"/>
  <c r="CX1" i="6"/>
  <c r="CX7" i="6"/>
  <c r="E258" i="8"/>
  <c r="CX137" i="6" l="1"/>
  <c r="CX85" i="6"/>
  <c r="CX81" i="6"/>
  <c r="CX80" i="6"/>
  <c r="CX91" i="6"/>
  <c r="CX92" i="6"/>
  <c r="CX90" i="6"/>
  <c r="CX87" i="6"/>
  <c r="CX79" i="6"/>
  <c r="CX63" i="6"/>
  <c r="CX106" i="4"/>
  <c r="CX65" i="6"/>
  <c r="CX56" i="6"/>
  <c r="CX57" i="6"/>
  <c r="CX58" i="6"/>
  <c r="CX55" i="6"/>
  <c r="CX54" i="6"/>
  <c r="CX59" i="6"/>
  <c r="CX49" i="6"/>
  <c r="CX48" i="6"/>
  <c r="CX47" i="6"/>
  <c r="CX46" i="6"/>
  <c r="CX45" i="6"/>
  <c r="CX44" i="6"/>
  <c r="CX53" i="6"/>
  <c r="CX43" i="6"/>
  <c r="CX24" i="6"/>
  <c r="DQ106" i="3"/>
  <c r="HK156" i="3"/>
  <c r="HE157" i="3"/>
  <c r="HD155" i="3"/>
  <c r="HE156" i="4"/>
  <c r="HD155" i="4"/>
  <c r="CX98" i="6"/>
  <c r="CX97" i="6"/>
  <c r="CX99" i="6"/>
  <c r="CX100" i="6"/>
  <c r="CX101" i="6"/>
  <c r="CX73" i="6"/>
  <c r="CX71" i="6"/>
  <c r="CX74" i="6"/>
  <c r="CX72" i="6"/>
  <c r="CX70" i="6"/>
  <c r="CX69" i="6"/>
  <c r="CX68" i="6"/>
  <c r="CX127" i="6"/>
  <c r="CX141" i="6"/>
  <c r="CX139" i="6"/>
  <c r="CX143" i="6"/>
  <c r="CX132" i="6"/>
  <c r="CX108" i="6"/>
  <c r="CX107" i="6"/>
  <c r="CX38" i="6"/>
  <c r="CX36" i="6"/>
  <c r="CX39" i="6"/>
  <c r="CX37" i="6"/>
  <c r="CX34" i="6"/>
  <c r="CX35" i="6"/>
  <c r="CX33" i="6"/>
  <c r="CX16" i="6"/>
  <c r="CX14" i="6"/>
  <c r="CX13" i="6"/>
  <c r="CX15" i="6"/>
  <c r="CX11" i="6"/>
  <c r="CX28" i="6"/>
  <c r="CX17" i="6"/>
  <c r="CX12" i="6"/>
  <c r="CX22" i="6"/>
  <c r="CX26" i="6"/>
  <c r="CX27" i="6"/>
  <c r="DH79" i="10"/>
  <c r="DI1" i="10"/>
  <c r="DI7" i="10"/>
  <c r="DI54" i="10" s="1"/>
  <c r="CW134" i="6"/>
  <c r="CW171" i="6"/>
  <c r="CV172" i="6"/>
  <c r="CV173" i="6" s="1"/>
  <c r="CY6" i="6"/>
  <c r="CY1" i="4"/>
  <c r="CY7" i="4"/>
  <c r="DR7" i="3"/>
  <c r="DR1" i="3"/>
  <c r="E259" i="8"/>
  <c r="CY137" i="4" l="1"/>
  <c r="CY85" i="4"/>
  <c r="CY80" i="4"/>
  <c r="CY81" i="4"/>
  <c r="DR85" i="3"/>
  <c r="DR137" i="3"/>
  <c r="DR81" i="3"/>
  <c r="DR80" i="3"/>
  <c r="CY87" i="4"/>
  <c r="CY92" i="4"/>
  <c r="CY91" i="4"/>
  <c r="CY90" i="4"/>
  <c r="CY63" i="4"/>
  <c r="CY79" i="4"/>
  <c r="DR91" i="3"/>
  <c r="DR90" i="3"/>
  <c r="DR92" i="3"/>
  <c r="DR87" i="3"/>
  <c r="DR65" i="3"/>
  <c r="DR79" i="3"/>
  <c r="CY65" i="4"/>
  <c r="CY58" i="4"/>
  <c r="CY59" i="4"/>
  <c r="CY55" i="4"/>
  <c r="CY57" i="4"/>
  <c r="CY54" i="4"/>
  <c r="CY48" i="4"/>
  <c r="CY56" i="4"/>
  <c r="CY49" i="4"/>
  <c r="CY45" i="4"/>
  <c r="CY47" i="4"/>
  <c r="CY46" i="4"/>
  <c r="CY43" i="4"/>
  <c r="CY53" i="4"/>
  <c r="CY44" i="4"/>
  <c r="CY24" i="4"/>
  <c r="DR63" i="3"/>
  <c r="DR54" i="3"/>
  <c r="DR55" i="3"/>
  <c r="DR57" i="3"/>
  <c r="DR58" i="3"/>
  <c r="DR56" i="3"/>
  <c r="DR59" i="3"/>
  <c r="DR47" i="3"/>
  <c r="DR44" i="3"/>
  <c r="DR48" i="3"/>
  <c r="DR49" i="3"/>
  <c r="DR45" i="3"/>
  <c r="DR46" i="3"/>
  <c r="DR24" i="3"/>
  <c r="DI55" i="10"/>
  <c r="DR143" i="3"/>
  <c r="DR139" i="3"/>
  <c r="DR141" i="3"/>
  <c r="DR108" i="3"/>
  <c r="DR107" i="3"/>
  <c r="CY143" i="4"/>
  <c r="CY139" i="4"/>
  <c r="CY141" i="4"/>
  <c r="CY107" i="4"/>
  <c r="CY108" i="4"/>
  <c r="DI81" i="10"/>
  <c r="DI74" i="10"/>
  <c r="DI73" i="10"/>
  <c r="DI12" i="10"/>
  <c r="DI13" i="10"/>
  <c r="DR184" i="3"/>
  <c r="DR183" i="3"/>
  <c r="DR178" i="3"/>
  <c r="DR182" i="3"/>
  <c r="DR177" i="3"/>
  <c r="DR171" i="3"/>
  <c r="DR173" i="3"/>
  <c r="DR172" i="3"/>
  <c r="DR134" i="3"/>
  <c r="DR127" i="3"/>
  <c r="DR132" i="3"/>
  <c r="HF157" i="3"/>
  <c r="HE155" i="3"/>
  <c r="HL156" i="3"/>
  <c r="CY183" i="4"/>
  <c r="CY184" i="4"/>
  <c r="CY178" i="4"/>
  <c r="CY182" i="4"/>
  <c r="CY173" i="4"/>
  <c r="CY177" i="4"/>
  <c r="CY172" i="4"/>
  <c r="CY171" i="4"/>
  <c r="CY134" i="4"/>
  <c r="CY127" i="4"/>
  <c r="CY132" i="4"/>
  <c r="HE155" i="4"/>
  <c r="HF156" i="4"/>
  <c r="DR73" i="3"/>
  <c r="DR74" i="3"/>
  <c r="DR72" i="3"/>
  <c r="DR71" i="3"/>
  <c r="DR70" i="3"/>
  <c r="DR69" i="3"/>
  <c r="DR68" i="3"/>
  <c r="CY74" i="4"/>
  <c r="CY73" i="4"/>
  <c r="CY72" i="4"/>
  <c r="CY71" i="4"/>
  <c r="CY70" i="4"/>
  <c r="CY68" i="4"/>
  <c r="CY69" i="4"/>
  <c r="DR101" i="3"/>
  <c r="DR100" i="3"/>
  <c r="DR99" i="3"/>
  <c r="DR98" i="3"/>
  <c r="CY100" i="4"/>
  <c r="CY98" i="4"/>
  <c r="CY99" i="4"/>
  <c r="CY101" i="4"/>
  <c r="DR97" i="3"/>
  <c r="CY97" i="4"/>
  <c r="CY38" i="4"/>
  <c r="CY36" i="4"/>
  <c r="CY39" i="4"/>
  <c r="CY37" i="4"/>
  <c r="CY34" i="4"/>
  <c r="CY35" i="4"/>
  <c r="CY33" i="4"/>
  <c r="DR53" i="3"/>
  <c r="DR43" i="3"/>
  <c r="DR34" i="3"/>
  <c r="DR37" i="3"/>
  <c r="DR35" i="3"/>
  <c r="DR36" i="3"/>
  <c r="DR39" i="3"/>
  <c r="DR38" i="3"/>
  <c r="DR33" i="3"/>
  <c r="DR17" i="3"/>
  <c r="DR16" i="3"/>
  <c r="DR15" i="3"/>
  <c r="DR14" i="3"/>
  <c r="DR13" i="3"/>
  <c r="DR12" i="3"/>
  <c r="DR11" i="3"/>
  <c r="DS6" i="3"/>
  <c r="DR28" i="3"/>
  <c r="DR26" i="3"/>
  <c r="DR22" i="3"/>
  <c r="DR27" i="3"/>
  <c r="CY22" i="4"/>
  <c r="CY17" i="4"/>
  <c r="CY14" i="4"/>
  <c r="CY16" i="4"/>
  <c r="CY13" i="4"/>
  <c r="CY11" i="4"/>
  <c r="CY15" i="4"/>
  <c r="CY12" i="4"/>
  <c r="CY28" i="4"/>
  <c r="CY27" i="4"/>
  <c r="CY26" i="4"/>
  <c r="CZ6" i="4"/>
  <c r="DI23" i="10"/>
  <c r="DJ6" i="10"/>
  <c r="CW183" i="6"/>
  <c r="CW177" i="6"/>
  <c r="CY7" i="6"/>
  <c r="CY1" i="6"/>
  <c r="E260" i="8"/>
  <c r="CY85" i="6" l="1"/>
  <c r="CY81" i="6"/>
  <c r="CY80" i="6"/>
  <c r="CY137" i="6"/>
  <c r="CY91" i="6"/>
  <c r="CY92" i="6"/>
  <c r="CY90" i="6"/>
  <c r="CY87" i="6"/>
  <c r="CY63" i="6"/>
  <c r="CY79" i="6"/>
  <c r="CY65" i="6"/>
  <c r="CY56" i="6"/>
  <c r="CY57" i="6"/>
  <c r="CY58" i="6"/>
  <c r="CY55" i="6"/>
  <c r="CY54" i="6"/>
  <c r="CY49" i="6"/>
  <c r="CY59" i="6"/>
  <c r="CY48" i="6"/>
  <c r="CY47" i="6"/>
  <c r="CY46" i="6"/>
  <c r="CY44" i="6"/>
  <c r="CY43" i="6"/>
  <c r="CY53" i="6"/>
  <c r="CY45" i="6"/>
  <c r="CY24" i="6"/>
  <c r="HM156" i="3"/>
  <c r="HG157" i="3"/>
  <c r="HF155" i="3"/>
  <c r="DR106" i="3"/>
  <c r="CY106" i="4"/>
  <c r="HG156" i="4"/>
  <c r="HF155" i="4"/>
  <c r="CY98" i="6"/>
  <c r="CY97" i="6"/>
  <c r="CY99" i="6"/>
  <c r="CY100" i="6"/>
  <c r="CY101" i="6"/>
  <c r="CY73" i="6"/>
  <c r="CY74" i="6"/>
  <c r="CY69" i="6"/>
  <c r="CY72" i="6"/>
  <c r="CY71" i="6"/>
  <c r="CY70" i="6"/>
  <c r="CY68" i="6"/>
  <c r="CY127" i="6"/>
  <c r="CY141" i="6"/>
  <c r="CY139" i="6"/>
  <c r="CY143" i="6"/>
  <c r="CY132" i="6"/>
  <c r="CY108" i="6"/>
  <c r="CY107" i="6"/>
  <c r="CY39" i="6"/>
  <c r="CY37" i="6"/>
  <c r="CY36" i="6"/>
  <c r="CY38" i="6"/>
  <c r="CY35" i="6"/>
  <c r="CY17" i="6"/>
  <c r="CY16" i="6"/>
  <c r="CY34" i="6"/>
  <c r="CY14" i="6"/>
  <c r="CY13" i="6"/>
  <c r="CY15" i="6"/>
  <c r="CY33" i="6"/>
  <c r="CY11" i="6"/>
  <c r="CY28" i="6"/>
  <c r="CY12" i="6"/>
  <c r="CY22" i="6"/>
  <c r="CY26" i="6"/>
  <c r="CY27" i="6"/>
  <c r="DI79" i="10"/>
  <c r="DJ7" i="10"/>
  <c r="DJ54" i="10" s="1"/>
  <c r="DJ1" i="10"/>
  <c r="CX171" i="6"/>
  <c r="CX134" i="6"/>
  <c r="CW172" i="6"/>
  <c r="CW173" i="6" s="1"/>
  <c r="CZ6" i="6"/>
  <c r="CZ7" i="4"/>
  <c r="CZ1" i="4"/>
  <c r="DS7" i="3"/>
  <c r="DS1" i="3"/>
  <c r="E261" i="8"/>
  <c r="CZ137" i="4" l="1"/>
  <c r="CZ85" i="4"/>
  <c r="CZ80" i="4"/>
  <c r="CZ81" i="4"/>
  <c r="DS80" i="3"/>
  <c r="DS85" i="3"/>
  <c r="DS137" i="3"/>
  <c r="DS81" i="3"/>
  <c r="CZ91" i="4"/>
  <c r="CZ92" i="4"/>
  <c r="CZ90" i="4"/>
  <c r="CZ87" i="4"/>
  <c r="CZ79" i="4"/>
  <c r="CZ63" i="4"/>
  <c r="DS92" i="3"/>
  <c r="DS91" i="3"/>
  <c r="DS87" i="3"/>
  <c r="DS90" i="3"/>
  <c r="DS79" i="3"/>
  <c r="DS65" i="3"/>
  <c r="CZ65" i="4"/>
  <c r="CZ59" i="4"/>
  <c r="CZ58" i="4"/>
  <c r="CZ55" i="4"/>
  <c r="CZ57" i="4"/>
  <c r="CZ56" i="4"/>
  <c r="CZ49" i="4"/>
  <c r="CZ54" i="4"/>
  <c r="CZ46" i="4"/>
  <c r="CZ48" i="4"/>
  <c r="CZ47" i="4"/>
  <c r="CZ43" i="4"/>
  <c r="CZ53" i="4"/>
  <c r="CZ45" i="4"/>
  <c r="CZ44" i="4"/>
  <c r="CZ24" i="4"/>
  <c r="DS63" i="3"/>
  <c r="DS54" i="3"/>
  <c r="DS55" i="3"/>
  <c r="DS57" i="3"/>
  <c r="DS58" i="3"/>
  <c r="DS56" i="3"/>
  <c r="DS59" i="3"/>
  <c r="DS46" i="3"/>
  <c r="DS47" i="3"/>
  <c r="DS45" i="3"/>
  <c r="DS49" i="3"/>
  <c r="DS48" i="3"/>
  <c r="DS44" i="3"/>
  <c r="DS24" i="3"/>
  <c r="DJ55" i="10"/>
  <c r="DJ81" i="10"/>
  <c r="DJ74" i="10"/>
  <c r="DJ73" i="10"/>
  <c r="DS141" i="3"/>
  <c r="DS139" i="3"/>
  <c r="DS143" i="3"/>
  <c r="DS108" i="3"/>
  <c r="DS107" i="3"/>
  <c r="CZ141" i="4"/>
  <c r="CZ143" i="4"/>
  <c r="CZ139" i="4"/>
  <c r="CZ107" i="4"/>
  <c r="CZ108" i="4"/>
  <c r="DJ12" i="10"/>
  <c r="DJ13" i="10"/>
  <c r="HH157" i="3"/>
  <c r="HG155" i="3"/>
  <c r="DS184" i="3"/>
  <c r="DS183" i="3"/>
  <c r="DS178" i="3"/>
  <c r="DS182" i="3"/>
  <c r="DS177" i="3"/>
  <c r="DS173" i="3"/>
  <c r="DS171" i="3"/>
  <c r="DS172" i="3"/>
  <c r="DS132" i="3"/>
  <c r="DS134" i="3"/>
  <c r="DS127" i="3"/>
  <c r="HN156" i="3"/>
  <c r="CZ184" i="4"/>
  <c r="CZ182" i="4"/>
  <c r="CZ183" i="4"/>
  <c r="CZ177" i="4"/>
  <c r="CZ178" i="4"/>
  <c r="CZ173" i="4"/>
  <c r="CZ172" i="4"/>
  <c r="CZ171" i="4"/>
  <c r="CZ134" i="4"/>
  <c r="CZ132" i="4"/>
  <c r="CZ127" i="4"/>
  <c r="HH156" i="4"/>
  <c r="HG155" i="4"/>
  <c r="DS74" i="3"/>
  <c r="DS73" i="3"/>
  <c r="DS71" i="3"/>
  <c r="DS70" i="3"/>
  <c r="DS72" i="3"/>
  <c r="DS68" i="3"/>
  <c r="DS69" i="3"/>
  <c r="CZ73" i="4"/>
  <c r="CZ74" i="4"/>
  <c r="CZ72" i="4"/>
  <c r="CZ70" i="4"/>
  <c r="CZ69" i="4"/>
  <c r="CZ71" i="4"/>
  <c r="CZ68" i="4"/>
  <c r="CZ101" i="4"/>
  <c r="CZ99" i="4"/>
  <c r="CZ100" i="4"/>
  <c r="CZ98" i="4"/>
  <c r="DS101" i="3"/>
  <c r="DS100" i="3"/>
  <c r="DS99" i="3"/>
  <c r="DS98" i="3"/>
  <c r="DS97" i="3"/>
  <c r="CZ97" i="4"/>
  <c r="CZ38" i="4"/>
  <c r="CZ39" i="4"/>
  <c r="CZ37" i="4"/>
  <c r="CZ34" i="4"/>
  <c r="CZ35" i="4"/>
  <c r="CZ36" i="4"/>
  <c r="CZ33" i="4"/>
  <c r="DS53" i="3"/>
  <c r="DS43" i="3"/>
  <c r="DS34" i="3"/>
  <c r="DS36" i="3"/>
  <c r="DS37" i="3"/>
  <c r="DS39" i="3"/>
  <c r="DS35" i="3"/>
  <c r="DS38" i="3"/>
  <c r="DS33" i="3"/>
  <c r="DS17" i="3"/>
  <c r="DS16" i="3"/>
  <c r="DS15" i="3"/>
  <c r="DS14" i="3"/>
  <c r="DS13" i="3"/>
  <c r="DS12" i="3"/>
  <c r="DS11" i="3"/>
  <c r="DT6" i="3"/>
  <c r="DS22" i="3"/>
  <c r="DS27" i="3"/>
  <c r="DS26" i="3"/>
  <c r="DS28" i="3"/>
  <c r="CZ22" i="4"/>
  <c r="CZ26" i="4"/>
  <c r="CZ17" i="4"/>
  <c r="CZ14" i="4"/>
  <c r="CZ16" i="4"/>
  <c r="CZ15" i="4"/>
  <c r="CZ13" i="4"/>
  <c r="CZ11" i="4"/>
  <c r="CZ12" i="4"/>
  <c r="CZ27" i="4"/>
  <c r="CZ28" i="4"/>
  <c r="DA6" i="4"/>
  <c r="DJ23" i="10"/>
  <c r="DK6" i="10"/>
  <c r="CX177" i="6"/>
  <c r="CZ1" i="6"/>
  <c r="CZ7" i="6"/>
  <c r="E262" i="8"/>
  <c r="CZ85" i="6" l="1"/>
  <c r="CZ137" i="6"/>
  <c r="CZ81" i="6"/>
  <c r="CZ80" i="6"/>
  <c r="CZ92" i="6"/>
  <c r="CZ87" i="6"/>
  <c r="CZ91" i="6"/>
  <c r="CZ90" i="6"/>
  <c r="CZ79" i="6"/>
  <c r="CZ63" i="6"/>
  <c r="CZ65" i="6"/>
  <c r="CZ59" i="6"/>
  <c r="CZ58" i="6"/>
  <c r="CZ57" i="6"/>
  <c r="CZ56" i="6"/>
  <c r="CZ55" i="6"/>
  <c r="CZ54" i="6"/>
  <c r="CZ49" i="6"/>
  <c r="CZ48" i="6"/>
  <c r="CZ47" i="6"/>
  <c r="CZ46" i="6"/>
  <c r="CZ44" i="6"/>
  <c r="CZ43" i="6"/>
  <c r="CZ45" i="6"/>
  <c r="CZ53" i="6"/>
  <c r="CZ24" i="6"/>
  <c r="CZ106" i="4"/>
  <c r="DS106" i="3"/>
  <c r="HO156" i="3"/>
  <c r="HI157" i="3"/>
  <c r="HH155" i="3"/>
  <c r="HI156" i="4"/>
  <c r="HH155" i="4"/>
  <c r="CZ98" i="6"/>
  <c r="CZ97" i="6"/>
  <c r="CZ99" i="6"/>
  <c r="CZ100" i="6"/>
  <c r="CZ101" i="6"/>
  <c r="CZ73" i="6"/>
  <c r="CZ74" i="6"/>
  <c r="CZ72" i="6"/>
  <c r="CZ71" i="6"/>
  <c r="CZ69" i="6"/>
  <c r="CZ70" i="6"/>
  <c r="CZ68" i="6"/>
  <c r="CZ141" i="6"/>
  <c r="CZ127" i="6"/>
  <c r="CZ139" i="6"/>
  <c r="CZ143" i="6"/>
  <c r="CZ132" i="6"/>
  <c r="CZ108" i="6"/>
  <c r="CZ107" i="6"/>
  <c r="CZ39" i="6"/>
  <c r="CZ36" i="6"/>
  <c r="CZ38" i="6"/>
  <c r="CZ37" i="6"/>
  <c r="CZ35" i="6"/>
  <c r="CZ17" i="6"/>
  <c r="CZ16" i="6"/>
  <c r="CZ34" i="6"/>
  <c r="CZ14" i="6"/>
  <c r="CZ13" i="6"/>
  <c r="CZ12" i="6"/>
  <c r="CZ15" i="6"/>
  <c r="CZ33" i="6"/>
  <c r="CZ11" i="6"/>
  <c r="CZ22" i="6"/>
  <c r="CZ26" i="6"/>
  <c r="CZ27" i="6"/>
  <c r="CZ28" i="6"/>
  <c r="DJ79" i="10"/>
  <c r="CX183" i="6"/>
  <c r="DK7" i="10"/>
  <c r="DK54" i="10" s="1"/>
  <c r="DK1" i="10"/>
  <c r="CY171" i="6"/>
  <c r="CX172" i="6"/>
  <c r="CX173" i="6" s="1"/>
  <c r="CY134" i="6"/>
  <c r="DA6" i="6"/>
  <c r="DA7" i="4"/>
  <c r="DA1" i="4"/>
  <c r="DT7" i="3"/>
  <c r="DT1" i="3"/>
  <c r="E263" i="8"/>
  <c r="DA137" i="4" l="1"/>
  <c r="DA85" i="4"/>
  <c r="DA80" i="4"/>
  <c r="DA81" i="4"/>
  <c r="DT80" i="3"/>
  <c r="DT137" i="3"/>
  <c r="DT85" i="3"/>
  <c r="DT81" i="3"/>
  <c r="DA92" i="4"/>
  <c r="DA90" i="4"/>
  <c r="DA91" i="4"/>
  <c r="DA87" i="4"/>
  <c r="DA79" i="4"/>
  <c r="DA63" i="4"/>
  <c r="DT92" i="3"/>
  <c r="DT91" i="3"/>
  <c r="DT87" i="3"/>
  <c r="DT90" i="3"/>
  <c r="DT65" i="3"/>
  <c r="DT79" i="3"/>
  <c r="DA65" i="4"/>
  <c r="DA59" i="4"/>
  <c r="DA58" i="4"/>
  <c r="DA56" i="4"/>
  <c r="DA57" i="4"/>
  <c r="DA54" i="4"/>
  <c r="DA55" i="4"/>
  <c r="DA49" i="4"/>
  <c r="DA46" i="4"/>
  <c r="DA47" i="4"/>
  <c r="DA43" i="4"/>
  <c r="DA53" i="4"/>
  <c r="DA44" i="4"/>
  <c r="DA48" i="4"/>
  <c r="DA45" i="4"/>
  <c r="DA24" i="4"/>
  <c r="DT63" i="3"/>
  <c r="DT54" i="3"/>
  <c r="DT56" i="3"/>
  <c r="DT58" i="3"/>
  <c r="DT57" i="3"/>
  <c r="DT55" i="3"/>
  <c r="DT44" i="3"/>
  <c r="DT59" i="3"/>
  <c r="DT46" i="3"/>
  <c r="DT49" i="3"/>
  <c r="DT47" i="3"/>
  <c r="DT48" i="3"/>
  <c r="DT45" i="3"/>
  <c r="DT24" i="3"/>
  <c r="DK55" i="10"/>
  <c r="DK81" i="10"/>
  <c r="DK74" i="10"/>
  <c r="DK73" i="10"/>
  <c r="DT141" i="3"/>
  <c r="DT143" i="3"/>
  <c r="DT139" i="3"/>
  <c r="DT108" i="3"/>
  <c r="DT107" i="3"/>
  <c r="DA143" i="4"/>
  <c r="DA141" i="4"/>
  <c r="DA107" i="4"/>
  <c r="DA108" i="4"/>
  <c r="DA139" i="4"/>
  <c r="DK12" i="10"/>
  <c r="DK13" i="10"/>
  <c r="DT184" i="3"/>
  <c r="DT183" i="3"/>
  <c r="DT182" i="3"/>
  <c r="DT177" i="3"/>
  <c r="DT178" i="3"/>
  <c r="DT173" i="3"/>
  <c r="DT172" i="3"/>
  <c r="DT171" i="3"/>
  <c r="DT134" i="3"/>
  <c r="DT132" i="3"/>
  <c r="DT127" i="3"/>
  <c r="HJ157" i="3"/>
  <c r="HI155" i="3"/>
  <c r="HP156" i="3"/>
  <c r="DA184" i="4"/>
  <c r="DA183" i="4"/>
  <c r="DA182" i="4"/>
  <c r="DA177" i="4"/>
  <c r="DA178" i="4"/>
  <c r="DA173" i="4"/>
  <c r="DA172" i="4"/>
  <c r="DA171" i="4"/>
  <c r="DA132" i="4"/>
  <c r="DA127" i="4"/>
  <c r="DA134" i="4"/>
  <c r="HJ156" i="4"/>
  <c r="HI155" i="4"/>
  <c r="DT74" i="3"/>
  <c r="DT73" i="3"/>
  <c r="DT72" i="3"/>
  <c r="DT71" i="3"/>
  <c r="DT70" i="3"/>
  <c r="DT68" i="3"/>
  <c r="DT69" i="3"/>
  <c r="DA74" i="4"/>
  <c r="DA73" i="4"/>
  <c r="DA72" i="4"/>
  <c r="DA71" i="4"/>
  <c r="DA69" i="4"/>
  <c r="DA68" i="4"/>
  <c r="DA70" i="4"/>
  <c r="DT101" i="3"/>
  <c r="DT100" i="3"/>
  <c r="DT99" i="3"/>
  <c r="DT98" i="3"/>
  <c r="DA100" i="4"/>
  <c r="DA98" i="4"/>
  <c r="DA99" i="4"/>
  <c r="DA101" i="4"/>
  <c r="DT97" i="3"/>
  <c r="DA97" i="4"/>
  <c r="DA38" i="4"/>
  <c r="DA36" i="4"/>
  <c r="DA39" i="4"/>
  <c r="DA34" i="4"/>
  <c r="DA37" i="4"/>
  <c r="DA35" i="4"/>
  <c r="DA33" i="4"/>
  <c r="DT53" i="3"/>
  <c r="DT43" i="3"/>
  <c r="DT35" i="3"/>
  <c r="DT34" i="3"/>
  <c r="DT36" i="3"/>
  <c r="DT37" i="3"/>
  <c r="DT38" i="3"/>
  <c r="DT39" i="3"/>
  <c r="DT33" i="3"/>
  <c r="DT17" i="3"/>
  <c r="DT16" i="3"/>
  <c r="DT15" i="3"/>
  <c r="DT14" i="3"/>
  <c r="DT13" i="3"/>
  <c r="DT12" i="3"/>
  <c r="DT11" i="3"/>
  <c r="DU6" i="3"/>
  <c r="DT28" i="3"/>
  <c r="DT26" i="3"/>
  <c r="DT22" i="3"/>
  <c r="DT27" i="3"/>
  <c r="DA26" i="4"/>
  <c r="DA22" i="4"/>
  <c r="DA16" i="4"/>
  <c r="DA15" i="4"/>
  <c r="DA13" i="4"/>
  <c r="DA11" i="4"/>
  <c r="DA14" i="4"/>
  <c r="DA17" i="4"/>
  <c r="DA12" i="4"/>
  <c r="DA28" i="4"/>
  <c r="DA27" i="4"/>
  <c r="DB6" i="4"/>
  <c r="DK23" i="10"/>
  <c r="DL6" i="10"/>
  <c r="CY177" i="6"/>
  <c r="DA7" i="6"/>
  <c r="DA1" i="6"/>
  <c r="E264" i="8"/>
  <c r="DA85" i="6" l="1"/>
  <c r="DA137" i="6"/>
  <c r="DA81" i="6"/>
  <c r="DA80" i="6"/>
  <c r="DA92" i="6"/>
  <c r="DA90" i="6"/>
  <c r="DA87" i="6"/>
  <c r="DA79" i="6"/>
  <c r="DA91" i="6"/>
  <c r="DA63" i="6"/>
  <c r="DA65" i="6"/>
  <c r="DA59" i="6"/>
  <c r="DA58" i="6"/>
  <c r="DA57" i="6"/>
  <c r="DA56" i="6"/>
  <c r="DA55" i="6"/>
  <c r="DA54" i="6"/>
  <c r="DA49" i="6"/>
  <c r="DA48" i="6"/>
  <c r="DA45" i="6"/>
  <c r="DA44" i="6"/>
  <c r="DA53" i="6"/>
  <c r="DA46" i="6"/>
  <c r="DA47" i="6"/>
  <c r="DA43" i="6"/>
  <c r="DA24" i="6"/>
  <c r="HQ156" i="3"/>
  <c r="HK157" i="3"/>
  <c r="HJ155" i="3"/>
  <c r="DT106" i="3"/>
  <c r="HK156" i="4"/>
  <c r="HJ155" i="4"/>
  <c r="DA106" i="4"/>
  <c r="DA98" i="6"/>
  <c r="DA97" i="6"/>
  <c r="DA99" i="6"/>
  <c r="DA101" i="6"/>
  <c r="DA100" i="6"/>
  <c r="DA73" i="6"/>
  <c r="DA74" i="6"/>
  <c r="DA71" i="6"/>
  <c r="DA72" i="6"/>
  <c r="DA70" i="6"/>
  <c r="DA69" i="6"/>
  <c r="DA68" i="6"/>
  <c r="DA141" i="6"/>
  <c r="DA127" i="6"/>
  <c r="DA139" i="6"/>
  <c r="DA143" i="6"/>
  <c r="DA132" i="6"/>
  <c r="DA108" i="6"/>
  <c r="DA107" i="6"/>
  <c r="DA37" i="6"/>
  <c r="DA39" i="6"/>
  <c r="DA38" i="6"/>
  <c r="DA36" i="6"/>
  <c r="DA35" i="6"/>
  <c r="DA33" i="6"/>
  <c r="DA17" i="6"/>
  <c r="DA16" i="6"/>
  <c r="DA15" i="6"/>
  <c r="DA34" i="6"/>
  <c r="DA14" i="6"/>
  <c r="DA11" i="6"/>
  <c r="DA12" i="6"/>
  <c r="DA13" i="6"/>
  <c r="DA22" i="6"/>
  <c r="DA26" i="6"/>
  <c r="DA27" i="6"/>
  <c r="DA28" i="6"/>
  <c r="DK79" i="10"/>
  <c r="CY172" i="6"/>
  <c r="CY173" i="6" s="1"/>
  <c r="DL7" i="10"/>
  <c r="DL54" i="10" s="1"/>
  <c r="DL1" i="10"/>
  <c r="CY183" i="6"/>
  <c r="CZ171" i="6"/>
  <c r="CZ134" i="6"/>
  <c r="DB6" i="6"/>
  <c r="DB1" i="4"/>
  <c r="DB7" i="4"/>
  <c r="DU7" i="3"/>
  <c r="DU1" i="3"/>
  <c r="E265" i="8"/>
  <c r="DB85" i="4" l="1"/>
  <c r="DB137" i="4"/>
  <c r="DB80" i="4"/>
  <c r="DB81" i="4"/>
  <c r="DU137" i="3"/>
  <c r="DU80" i="3"/>
  <c r="DU85" i="3"/>
  <c r="DU81" i="3"/>
  <c r="DB91" i="4"/>
  <c r="DB92" i="4"/>
  <c r="DB90" i="4"/>
  <c r="DB87" i="4"/>
  <c r="DB79" i="4"/>
  <c r="DB63" i="4"/>
  <c r="DU92" i="3"/>
  <c r="DU90" i="3"/>
  <c r="DU91" i="3"/>
  <c r="DU87" i="3"/>
  <c r="DU79" i="3"/>
  <c r="DU65" i="3"/>
  <c r="DB65" i="4"/>
  <c r="DB59" i="4"/>
  <c r="DB56" i="4"/>
  <c r="DB58" i="4"/>
  <c r="DB55" i="4"/>
  <c r="DB54" i="4"/>
  <c r="DB57" i="4"/>
  <c r="DB49" i="4"/>
  <c r="DB47" i="4"/>
  <c r="DB48" i="4"/>
  <c r="DB53" i="4"/>
  <c r="DB46" i="4"/>
  <c r="DB44" i="4"/>
  <c r="DB45" i="4"/>
  <c r="DB43" i="4"/>
  <c r="DB24" i="4"/>
  <c r="DU63" i="3"/>
  <c r="DU54" i="3"/>
  <c r="DU55" i="3"/>
  <c r="DU56" i="3"/>
  <c r="DU57" i="3"/>
  <c r="DU58" i="3"/>
  <c r="DU44" i="3"/>
  <c r="DU59" i="3"/>
  <c r="DU48" i="3"/>
  <c r="DU46" i="3"/>
  <c r="DU47" i="3"/>
  <c r="DU49" i="3"/>
  <c r="DU45" i="3"/>
  <c r="DU24" i="3"/>
  <c r="DL55" i="10"/>
  <c r="DU141" i="3"/>
  <c r="DU143" i="3"/>
  <c r="DU139" i="3"/>
  <c r="DU108" i="3"/>
  <c r="DU107" i="3"/>
  <c r="DL73" i="10"/>
  <c r="DL81" i="10"/>
  <c r="DL74" i="10"/>
  <c r="DB143" i="4"/>
  <c r="DB141" i="4"/>
  <c r="DB139" i="4"/>
  <c r="DB107" i="4"/>
  <c r="DB108" i="4"/>
  <c r="DL13" i="10"/>
  <c r="DL12" i="10"/>
  <c r="HL157" i="3"/>
  <c r="HK155" i="3"/>
  <c r="DU182" i="3"/>
  <c r="DU184" i="3"/>
  <c r="DU183" i="3"/>
  <c r="DU178" i="3"/>
  <c r="DU177" i="3"/>
  <c r="DU173" i="3"/>
  <c r="DU172" i="3"/>
  <c r="DU171" i="3"/>
  <c r="DU134" i="3"/>
  <c r="DU127" i="3"/>
  <c r="DU132" i="3"/>
  <c r="HR156" i="3"/>
  <c r="DB184" i="4"/>
  <c r="DB183" i="4"/>
  <c r="DB177" i="4"/>
  <c r="DB182" i="4"/>
  <c r="DB178" i="4"/>
  <c r="DB172" i="4"/>
  <c r="DB171" i="4"/>
  <c r="DB173" i="4"/>
  <c r="DB134" i="4"/>
  <c r="DB132" i="4"/>
  <c r="DB127" i="4"/>
  <c r="HK155" i="4"/>
  <c r="HL156" i="4"/>
  <c r="DU74" i="3"/>
  <c r="DU73" i="3"/>
  <c r="DU71" i="3"/>
  <c r="DU72" i="3"/>
  <c r="DU70" i="3"/>
  <c r="DU69" i="3"/>
  <c r="DU68" i="3"/>
  <c r="DB73" i="4"/>
  <c r="DB74" i="4"/>
  <c r="DB71" i="4"/>
  <c r="DB72" i="4"/>
  <c r="DB70" i="4"/>
  <c r="DB68" i="4"/>
  <c r="DB69" i="4"/>
  <c r="DB101" i="4"/>
  <c r="DB98" i="4"/>
  <c r="DB99" i="4"/>
  <c r="DB100" i="4"/>
  <c r="DU98" i="3"/>
  <c r="DU101" i="3"/>
  <c r="DU100" i="3"/>
  <c r="DU99" i="3"/>
  <c r="DU97" i="3"/>
  <c r="DB97" i="4"/>
  <c r="DB39" i="4"/>
  <c r="DB38" i="4"/>
  <c r="DB36" i="4"/>
  <c r="DB37" i="4"/>
  <c r="DB35" i="4"/>
  <c r="DB33" i="4"/>
  <c r="DB34" i="4"/>
  <c r="DU53" i="3"/>
  <c r="DU43" i="3"/>
  <c r="DU35" i="3"/>
  <c r="DU34" i="3"/>
  <c r="DU37" i="3"/>
  <c r="DU38" i="3"/>
  <c r="DU36" i="3"/>
  <c r="DU39" i="3"/>
  <c r="DU33" i="3"/>
  <c r="DU13" i="3"/>
  <c r="DU12" i="3"/>
  <c r="DU11" i="3"/>
  <c r="DU16" i="3"/>
  <c r="DU14" i="3"/>
  <c r="DU15" i="3"/>
  <c r="DU17" i="3"/>
  <c r="DV6" i="3"/>
  <c r="DU26" i="3"/>
  <c r="DU22" i="3"/>
  <c r="DU28" i="3"/>
  <c r="DU27" i="3"/>
  <c r="DB17" i="4"/>
  <c r="DB16" i="4"/>
  <c r="DB15" i="4"/>
  <c r="DB22" i="4"/>
  <c r="DB13" i="4"/>
  <c r="DB11" i="4"/>
  <c r="DB14" i="4"/>
  <c r="DB12" i="4"/>
  <c r="DB26" i="4"/>
  <c r="DB27" i="4"/>
  <c r="DB28" i="4"/>
  <c r="DC6" i="4"/>
  <c r="DL23" i="10"/>
  <c r="DM6" i="10"/>
  <c r="CZ177" i="6"/>
  <c r="DB1" i="6"/>
  <c r="DB7" i="6"/>
  <c r="E266" i="8"/>
  <c r="DB85" i="6" l="1"/>
  <c r="DB137" i="6"/>
  <c r="DB81" i="6"/>
  <c r="DB80" i="6"/>
  <c r="DB91" i="6"/>
  <c r="DB92" i="6"/>
  <c r="DB90" i="6"/>
  <c r="DB87" i="6"/>
  <c r="DB79" i="6"/>
  <c r="DB63" i="6"/>
  <c r="DB65" i="6"/>
  <c r="DB56" i="6"/>
  <c r="DB59" i="6"/>
  <c r="DB58" i="6"/>
  <c r="DB57" i="6"/>
  <c r="DB55" i="6"/>
  <c r="DB54" i="6"/>
  <c r="DB49" i="6"/>
  <c r="DB48" i="6"/>
  <c r="DB45" i="6"/>
  <c r="DB44" i="6"/>
  <c r="DB53" i="6"/>
  <c r="DB43" i="6"/>
  <c r="DB46" i="6"/>
  <c r="DB47" i="6"/>
  <c r="DB24" i="6"/>
  <c r="DU106" i="3"/>
  <c r="HS156" i="3"/>
  <c r="HM157" i="3"/>
  <c r="HL155" i="3"/>
  <c r="DB106" i="4"/>
  <c r="HM156" i="4"/>
  <c r="HL155" i="4"/>
  <c r="DB97" i="6"/>
  <c r="DB98" i="6"/>
  <c r="DB99" i="6"/>
  <c r="DB100" i="6"/>
  <c r="DB101" i="6"/>
  <c r="DB73" i="6"/>
  <c r="DB74" i="6"/>
  <c r="DB71" i="6"/>
  <c r="DB72" i="6"/>
  <c r="DB69" i="6"/>
  <c r="DB70" i="6"/>
  <c r="DB68" i="6"/>
  <c r="DB141" i="6"/>
  <c r="DB127" i="6"/>
  <c r="DB139" i="6"/>
  <c r="DB143" i="6"/>
  <c r="DB132" i="6"/>
  <c r="DB108" i="6"/>
  <c r="DB107" i="6"/>
  <c r="DB37" i="6"/>
  <c r="DB39" i="6"/>
  <c r="DB38" i="6"/>
  <c r="DB35" i="6"/>
  <c r="DB34" i="6"/>
  <c r="DB17" i="6"/>
  <c r="DB16" i="6"/>
  <c r="DB15" i="6"/>
  <c r="DB36" i="6"/>
  <c r="DB33" i="6"/>
  <c r="DB14" i="6"/>
  <c r="DB11" i="6"/>
  <c r="DB12" i="6"/>
  <c r="DB13" i="6"/>
  <c r="DB22" i="6"/>
  <c r="DB27" i="6"/>
  <c r="DB28" i="6"/>
  <c r="DB26" i="6"/>
  <c r="DL79" i="10"/>
  <c r="DM1" i="10"/>
  <c r="DM7" i="10"/>
  <c r="DM54" i="10" s="1"/>
  <c r="CZ183" i="6"/>
  <c r="DA134" i="6"/>
  <c r="DA171" i="6"/>
  <c r="CZ172" i="6"/>
  <c r="CZ173" i="6" s="1"/>
  <c r="DC6" i="6"/>
  <c r="DC7" i="4"/>
  <c r="DC1" i="4"/>
  <c r="DV7" i="3"/>
  <c r="DV1" i="3"/>
  <c r="E267" i="8"/>
  <c r="DC85" i="4" l="1"/>
  <c r="DC137" i="4"/>
  <c r="DC80" i="4"/>
  <c r="DC81" i="4"/>
  <c r="DV137" i="3"/>
  <c r="DV80" i="3"/>
  <c r="DV81" i="3"/>
  <c r="DV85" i="3"/>
  <c r="DC92" i="4"/>
  <c r="DC91" i="4"/>
  <c r="DC87" i="4"/>
  <c r="DC90" i="4"/>
  <c r="DC79" i="4"/>
  <c r="DC63" i="4"/>
  <c r="DV92" i="3"/>
  <c r="DV90" i="3"/>
  <c r="DV91" i="3"/>
  <c r="DV87" i="3"/>
  <c r="DV79" i="3"/>
  <c r="DV65" i="3"/>
  <c r="DC65" i="4"/>
  <c r="DC58" i="4"/>
  <c r="DC57" i="4"/>
  <c r="DC56" i="4"/>
  <c r="DC55" i="4"/>
  <c r="DC59" i="4"/>
  <c r="DC49" i="4"/>
  <c r="DC45" i="4"/>
  <c r="DC54" i="4"/>
  <c r="DC46" i="4"/>
  <c r="DC48" i="4"/>
  <c r="DC44" i="4"/>
  <c r="DC43" i="4"/>
  <c r="DC47" i="4"/>
  <c r="DC53" i="4"/>
  <c r="DC24" i="4"/>
  <c r="DV63" i="3"/>
  <c r="DV55" i="3"/>
  <c r="DV54" i="3"/>
  <c r="DV56" i="3"/>
  <c r="DV57" i="3"/>
  <c r="DV59" i="3"/>
  <c r="DV58" i="3"/>
  <c r="DV45" i="3"/>
  <c r="DV48" i="3"/>
  <c r="DV46" i="3"/>
  <c r="DV44" i="3"/>
  <c r="DV49" i="3"/>
  <c r="DV47" i="3"/>
  <c r="DV24" i="3"/>
  <c r="DM55" i="10"/>
  <c r="DV143" i="3"/>
  <c r="DV141" i="3"/>
  <c r="DV108" i="3"/>
  <c r="DV139" i="3"/>
  <c r="DV107" i="3"/>
  <c r="DM73" i="10"/>
  <c r="DM74" i="10"/>
  <c r="DM81" i="10"/>
  <c r="DC141" i="4"/>
  <c r="DC143" i="4"/>
  <c r="DC107" i="4"/>
  <c r="DC108" i="4"/>
  <c r="DC139" i="4"/>
  <c r="DM13" i="10"/>
  <c r="DM12" i="10"/>
  <c r="HN157" i="3"/>
  <c r="HM155" i="3"/>
  <c r="DV183" i="3"/>
  <c r="DV184" i="3"/>
  <c r="DV182" i="3"/>
  <c r="DV178" i="3"/>
  <c r="DV177" i="3"/>
  <c r="DV173" i="3"/>
  <c r="DV172" i="3"/>
  <c r="DV171" i="3"/>
  <c r="DV134" i="3"/>
  <c r="DV127" i="3"/>
  <c r="DV132" i="3"/>
  <c r="HT156" i="3"/>
  <c r="DC184" i="4"/>
  <c r="DC183" i="4"/>
  <c r="DC182" i="4"/>
  <c r="DC177" i="4"/>
  <c r="DC178" i="4"/>
  <c r="DC172" i="4"/>
  <c r="DC173" i="4"/>
  <c r="DC171" i="4"/>
  <c r="DC132" i="4"/>
  <c r="DC134" i="4"/>
  <c r="DC127" i="4"/>
  <c r="HM155" i="4"/>
  <c r="HN156" i="4"/>
  <c r="DV73" i="3"/>
  <c r="DV71" i="3"/>
  <c r="DV72" i="3"/>
  <c r="DV74" i="3"/>
  <c r="DV70" i="3"/>
  <c r="DV69" i="3"/>
  <c r="DV68" i="3"/>
  <c r="DC74" i="4"/>
  <c r="DC73" i="4"/>
  <c r="DC72" i="4"/>
  <c r="DC71" i="4"/>
  <c r="DC70" i="4"/>
  <c r="DC68" i="4"/>
  <c r="DC69" i="4"/>
  <c r="DV101" i="3"/>
  <c r="DV98" i="3"/>
  <c r="DV100" i="3"/>
  <c r="DV99" i="3"/>
  <c r="DC101" i="4"/>
  <c r="DC99" i="4"/>
  <c r="DC98" i="4"/>
  <c r="DC100" i="4"/>
  <c r="DV97" i="3"/>
  <c r="DC97" i="4"/>
  <c r="DC39" i="4"/>
  <c r="DC37" i="4"/>
  <c r="DC35" i="4"/>
  <c r="DC33" i="4"/>
  <c r="DC36" i="4"/>
  <c r="DC34" i="4"/>
  <c r="DC38" i="4"/>
  <c r="DV53" i="3"/>
  <c r="DV43" i="3"/>
  <c r="DV35" i="3"/>
  <c r="DV36" i="3"/>
  <c r="DV34" i="3"/>
  <c r="DV38" i="3"/>
  <c r="DV37" i="3"/>
  <c r="DV39" i="3"/>
  <c r="DV33" i="3"/>
  <c r="DV17" i="3"/>
  <c r="DV16" i="3"/>
  <c r="DV14" i="3"/>
  <c r="DV15" i="3"/>
  <c r="DV12" i="3"/>
  <c r="DV13" i="3"/>
  <c r="DV11" i="3"/>
  <c r="DW6" i="3"/>
  <c r="DV28" i="3"/>
  <c r="DV22" i="3"/>
  <c r="DV27" i="3"/>
  <c r="DV26" i="3"/>
  <c r="DC17" i="4"/>
  <c r="DC22" i="4"/>
  <c r="DC16" i="4"/>
  <c r="DC15" i="4"/>
  <c r="DC14" i="4"/>
  <c r="DC12" i="4"/>
  <c r="DC13" i="4"/>
  <c r="DC11" i="4"/>
  <c r="DC28" i="4"/>
  <c r="DC26" i="4"/>
  <c r="DC27" i="4"/>
  <c r="DD6" i="4"/>
  <c r="DM23" i="10"/>
  <c r="DN6" i="10"/>
  <c r="DA183" i="6"/>
  <c r="DA177" i="6"/>
  <c r="DC7" i="6"/>
  <c r="DC1" i="6"/>
  <c r="E268" i="8"/>
  <c r="DC85" i="6" l="1"/>
  <c r="DC137" i="6"/>
  <c r="DC80" i="6"/>
  <c r="DC81" i="6"/>
  <c r="DC92" i="6"/>
  <c r="DC91" i="6"/>
  <c r="DC90" i="6"/>
  <c r="DC87" i="6"/>
  <c r="DC63" i="6"/>
  <c r="DC79" i="6"/>
  <c r="DC65" i="6"/>
  <c r="DC59" i="6"/>
  <c r="DC58" i="6"/>
  <c r="DC57" i="6"/>
  <c r="DC56" i="6"/>
  <c r="DC55" i="6"/>
  <c r="DC54" i="6"/>
  <c r="DC47" i="6"/>
  <c r="DC46" i="6"/>
  <c r="DC48" i="6"/>
  <c r="DC49" i="6"/>
  <c r="DC45" i="6"/>
  <c r="DC44" i="6"/>
  <c r="DC43" i="6"/>
  <c r="DC53" i="6"/>
  <c r="DC24" i="6"/>
  <c r="HU156" i="3"/>
  <c r="DV106" i="3"/>
  <c r="HO157" i="3"/>
  <c r="HN155" i="3"/>
  <c r="HN155" i="4"/>
  <c r="HO156" i="4"/>
  <c r="DC106" i="4"/>
  <c r="DC97" i="6"/>
  <c r="DC98" i="6"/>
  <c r="DC99" i="6"/>
  <c r="DC100" i="6"/>
  <c r="DC101" i="6"/>
  <c r="DC73" i="6"/>
  <c r="DC74" i="6"/>
  <c r="DC72" i="6"/>
  <c r="DC71" i="6"/>
  <c r="DC69" i="6"/>
  <c r="DC70" i="6"/>
  <c r="DC68" i="6"/>
  <c r="DC141" i="6"/>
  <c r="DC127" i="6"/>
  <c r="DC139" i="6"/>
  <c r="DC143" i="6"/>
  <c r="DC132" i="6"/>
  <c r="DC108" i="6"/>
  <c r="DC107" i="6"/>
  <c r="DC39" i="6"/>
  <c r="DC38" i="6"/>
  <c r="DC34" i="6"/>
  <c r="DC37" i="6"/>
  <c r="DC35" i="6"/>
  <c r="DC36" i="6"/>
  <c r="DC33" i="6"/>
  <c r="DC16" i="6"/>
  <c r="DC15" i="6"/>
  <c r="DC14" i="6"/>
  <c r="DC13" i="6"/>
  <c r="DC12" i="6"/>
  <c r="DC17" i="6"/>
  <c r="DC11" i="6"/>
  <c r="DC22" i="6"/>
  <c r="DC26" i="6"/>
  <c r="DC27" i="6"/>
  <c r="DC28" i="6"/>
  <c r="DM79" i="10"/>
  <c r="DN1" i="10"/>
  <c r="DN7" i="10"/>
  <c r="DN54" i="10" s="1"/>
  <c r="DB171" i="6"/>
  <c r="DA172" i="6"/>
  <c r="DA173" i="6" s="1"/>
  <c r="DB134" i="6"/>
  <c r="DD6" i="6"/>
  <c r="DD7" i="4"/>
  <c r="DD1" i="4"/>
  <c r="DW7" i="3"/>
  <c r="DW1" i="3"/>
  <c r="E269" i="8"/>
  <c r="DD85" i="4" l="1"/>
  <c r="DD81" i="4"/>
  <c r="DD137" i="4"/>
  <c r="DD80" i="4"/>
  <c r="DW85" i="3"/>
  <c r="DW137" i="3"/>
  <c r="DW80" i="3"/>
  <c r="DW81" i="3"/>
  <c r="DD92" i="4"/>
  <c r="DD91" i="4"/>
  <c r="DD87" i="4"/>
  <c r="DD90" i="4"/>
  <c r="DD79" i="4"/>
  <c r="DD63" i="4"/>
  <c r="DW92" i="3"/>
  <c r="DW90" i="3"/>
  <c r="DW91" i="3"/>
  <c r="DW87" i="3"/>
  <c r="DW65" i="3"/>
  <c r="DW79" i="3"/>
  <c r="DD65" i="4"/>
  <c r="DD59" i="4"/>
  <c r="DD58" i="4"/>
  <c r="DD55" i="4"/>
  <c r="DD57" i="4"/>
  <c r="DD54" i="4"/>
  <c r="DD56" i="4"/>
  <c r="DD49" i="4"/>
  <c r="DD46" i="4"/>
  <c r="DD47" i="4"/>
  <c r="DD48" i="4"/>
  <c r="DD45" i="4"/>
  <c r="DD53" i="4"/>
  <c r="DD43" i="4"/>
  <c r="DD44" i="4"/>
  <c r="DD24" i="4"/>
  <c r="DW63" i="3"/>
  <c r="DW55" i="3"/>
  <c r="DW57" i="3"/>
  <c r="DW56" i="3"/>
  <c r="DW58" i="3"/>
  <c r="DW54" i="3"/>
  <c r="DW59" i="3"/>
  <c r="DW45" i="3"/>
  <c r="DW48" i="3"/>
  <c r="DW44" i="3"/>
  <c r="DW49" i="3"/>
  <c r="DW46" i="3"/>
  <c r="DW47" i="3"/>
  <c r="DW24" i="3"/>
  <c r="DN55" i="10"/>
  <c r="DN73" i="10"/>
  <c r="DN81" i="10"/>
  <c r="DN74" i="10"/>
  <c r="DW143" i="3"/>
  <c r="DW141" i="3"/>
  <c r="DW108" i="3"/>
  <c r="DW139" i="3"/>
  <c r="DW107" i="3"/>
  <c r="DD141" i="4"/>
  <c r="DD139" i="4"/>
  <c r="DD108" i="4"/>
  <c r="DD143" i="4"/>
  <c r="DD107" i="4"/>
  <c r="DN13" i="10"/>
  <c r="DN12" i="10"/>
  <c r="HP157" i="3"/>
  <c r="HO155" i="3"/>
  <c r="DW184" i="3"/>
  <c r="DW182" i="3"/>
  <c r="DW183" i="3"/>
  <c r="DW178" i="3"/>
  <c r="DW173" i="3"/>
  <c r="DW172" i="3"/>
  <c r="DW177" i="3"/>
  <c r="DW171" i="3"/>
  <c r="DW134" i="3"/>
  <c r="DW127" i="3"/>
  <c r="DW132" i="3"/>
  <c r="HV156" i="3"/>
  <c r="DD184" i="4"/>
  <c r="DD183" i="4"/>
  <c r="DD178" i="4"/>
  <c r="DD182" i="4"/>
  <c r="DD172" i="4"/>
  <c r="DD177" i="4"/>
  <c r="DD173" i="4"/>
  <c r="DD171" i="4"/>
  <c r="DD134" i="4"/>
  <c r="DD132" i="4"/>
  <c r="DD127" i="4"/>
  <c r="HO155" i="4"/>
  <c r="HP156" i="4"/>
  <c r="DW74" i="3"/>
  <c r="DW73" i="3"/>
  <c r="DW72" i="3"/>
  <c r="DW68" i="3"/>
  <c r="DW70" i="3"/>
  <c r="DW69" i="3"/>
  <c r="DW71" i="3"/>
  <c r="DD74" i="4"/>
  <c r="DD73" i="4"/>
  <c r="DD72" i="4"/>
  <c r="DD71" i="4"/>
  <c r="DD70" i="4"/>
  <c r="DD69" i="4"/>
  <c r="DD68" i="4"/>
  <c r="DW100" i="3"/>
  <c r="DW101" i="3"/>
  <c r="DW99" i="3"/>
  <c r="DW98" i="3"/>
  <c r="DD99" i="4"/>
  <c r="DD100" i="4"/>
  <c r="DD101" i="4"/>
  <c r="DD98" i="4"/>
  <c r="DW97" i="3"/>
  <c r="DD97" i="4"/>
  <c r="DD39" i="4"/>
  <c r="DD37" i="4"/>
  <c r="DD38" i="4"/>
  <c r="DD36" i="4"/>
  <c r="DD33" i="4"/>
  <c r="DD35" i="4"/>
  <c r="DD34" i="4"/>
  <c r="DW53" i="3"/>
  <c r="DW43" i="3"/>
  <c r="DW36" i="3"/>
  <c r="DW35" i="3"/>
  <c r="DW37" i="3"/>
  <c r="DW34" i="3"/>
  <c r="DW38" i="3"/>
  <c r="DW39" i="3"/>
  <c r="DW33" i="3"/>
  <c r="DW17" i="3"/>
  <c r="DW16" i="3"/>
  <c r="DW15" i="3"/>
  <c r="DW14" i="3"/>
  <c r="DW13" i="3"/>
  <c r="DW12" i="3"/>
  <c r="DW11" i="3"/>
  <c r="DX6" i="3"/>
  <c r="DW22" i="3"/>
  <c r="DW26" i="3"/>
  <c r="DW28" i="3"/>
  <c r="DW27" i="3"/>
  <c r="DD17" i="4"/>
  <c r="DD16" i="4"/>
  <c r="DD15" i="4"/>
  <c r="DD22" i="4"/>
  <c r="DD14" i="4"/>
  <c r="DD12" i="4"/>
  <c r="DD13" i="4"/>
  <c r="DD11" i="4"/>
  <c r="DD26" i="4"/>
  <c r="DD27" i="4"/>
  <c r="DD28" i="4"/>
  <c r="DE6" i="4"/>
  <c r="DN23" i="10"/>
  <c r="DO6" i="10"/>
  <c r="DB177" i="6"/>
  <c r="DD1" i="6"/>
  <c r="DD7" i="6"/>
  <c r="E270" i="8"/>
  <c r="DD85" i="6" l="1"/>
  <c r="DD137" i="6"/>
  <c r="DD81" i="6"/>
  <c r="DD80" i="6"/>
  <c r="DD92" i="6"/>
  <c r="DD90" i="6"/>
  <c r="DD91" i="6"/>
  <c r="DD87" i="6"/>
  <c r="DD79" i="6"/>
  <c r="DD63" i="6"/>
  <c r="DD65" i="6"/>
  <c r="DD59" i="6"/>
  <c r="DD58" i="6"/>
  <c r="DD57" i="6"/>
  <c r="DD56" i="6"/>
  <c r="DD55" i="6"/>
  <c r="DD54" i="6"/>
  <c r="DD49" i="6"/>
  <c r="DD48" i="6"/>
  <c r="DD47" i="6"/>
  <c r="DD46" i="6"/>
  <c r="DD45" i="6"/>
  <c r="DD44" i="6"/>
  <c r="DD53" i="6"/>
  <c r="DD43" i="6"/>
  <c r="DD24" i="6"/>
  <c r="HW156" i="3"/>
  <c r="DW106" i="3"/>
  <c r="HQ157" i="3"/>
  <c r="HP155" i="3"/>
  <c r="HQ156" i="4"/>
  <c r="HP155" i="4"/>
  <c r="DD106" i="4"/>
  <c r="DD97" i="6"/>
  <c r="DD98" i="6"/>
  <c r="DD100" i="6"/>
  <c r="DD99" i="6"/>
  <c r="DD101" i="6"/>
  <c r="DD74" i="6"/>
  <c r="DD71" i="6"/>
  <c r="DD73" i="6"/>
  <c r="DD72" i="6"/>
  <c r="DD69" i="6"/>
  <c r="DD70" i="6"/>
  <c r="DD68" i="6"/>
  <c r="DD141" i="6"/>
  <c r="DD127" i="6"/>
  <c r="DD139" i="6"/>
  <c r="DD143" i="6"/>
  <c r="DD132" i="6"/>
  <c r="DD108" i="6"/>
  <c r="DD107" i="6"/>
  <c r="DD39" i="6"/>
  <c r="DD38" i="6"/>
  <c r="DD37" i="6"/>
  <c r="DD35" i="6"/>
  <c r="DD34" i="6"/>
  <c r="DD36" i="6"/>
  <c r="DD33" i="6"/>
  <c r="DD15" i="6"/>
  <c r="DD14" i="6"/>
  <c r="DD13" i="6"/>
  <c r="DD12" i="6"/>
  <c r="DD17" i="6"/>
  <c r="DD16" i="6"/>
  <c r="DD27" i="6"/>
  <c r="DD11" i="6"/>
  <c r="DD22" i="6"/>
  <c r="DD28" i="6"/>
  <c r="DD26" i="6"/>
  <c r="DN79" i="10"/>
  <c r="DO1" i="10"/>
  <c r="DO7" i="10"/>
  <c r="DO54" i="10" s="1"/>
  <c r="DC171" i="6"/>
  <c r="DB172" i="6"/>
  <c r="DB173" i="6" s="1"/>
  <c r="DC134" i="6"/>
  <c r="DE6" i="6"/>
  <c r="DE1" i="4"/>
  <c r="DE7" i="4"/>
  <c r="DX7" i="3"/>
  <c r="DX1" i="3"/>
  <c r="E271" i="8"/>
  <c r="DE85" i="4" l="1"/>
  <c r="DE137" i="4"/>
  <c r="DE81" i="4"/>
  <c r="DE80" i="4"/>
  <c r="DX85" i="3"/>
  <c r="DX137" i="3"/>
  <c r="DX81" i="3"/>
  <c r="DX80" i="3"/>
  <c r="DE92" i="4"/>
  <c r="DE91" i="4"/>
  <c r="DE87" i="4"/>
  <c r="DE90" i="4"/>
  <c r="DE79" i="4"/>
  <c r="DE63" i="4"/>
  <c r="DX92" i="3"/>
  <c r="DX90" i="3"/>
  <c r="DX91" i="3"/>
  <c r="DX87" i="3"/>
  <c r="DX65" i="3"/>
  <c r="DX79" i="3"/>
  <c r="DE65" i="4"/>
  <c r="DE58" i="4"/>
  <c r="DE56" i="4"/>
  <c r="DE57" i="4"/>
  <c r="DE59" i="4"/>
  <c r="DE54" i="4"/>
  <c r="DE55" i="4"/>
  <c r="DE49" i="4"/>
  <c r="DE46" i="4"/>
  <c r="DE47" i="4"/>
  <c r="DE48" i="4"/>
  <c r="DE45" i="4"/>
  <c r="DE44" i="4"/>
  <c r="DE43" i="4"/>
  <c r="DE53" i="4"/>
  <c r="DE24" i="4"/>
  <c r="DX63" i="3"/>
  <c r="DX55" i="3"/>
  <c r="DX54" i="3"/>
  <c r="DX56" i="3"/>
  <c r="DX57" i="3"/>
  <c r="DX58" i="3"/>
  <c r="DX47" i="3"/>
  <c r="DX45" i="3"/>
  <c r="DX48" i="3"/>
  <c r="DX46" i="3"/>
  <c r="DX44" i="3"/>
  <c r="DX59" i="3"/>
  <c r="DX49" i="3"/>
  <c r="DX24" i="3"/>
  <c r="DO55" i="10"/>
  <c r="DO73" i="10"/>
  <c r="DO74" i="10"/>
  <c r="DO81" i="10"/>
  <c r="DE143" i="4"/>
  <c r="DE141" i="4"/>
  <c r="DE139" i="4"/>
  <c r="DE108" i="4"/>
  <c r="DE107" i="4"/>
  <c r="DX143" i="3"/>
  <c r="DX141" i="3"/>
  <c r="DX139" i="3"/>
  <c r="DX108" i="3"/>
  <c r="DX107" i="3"/>
  <c r="DO13" i="10"/>
  <c r="DO12" i="10"/>
  <c r="HR157" i="3"/>
  <c r="HQ155" i="3"/>
  <c r="DX184" i="3"/>
  <c r="DX182" i="3"/>
  <c r="DX183" i="3"/>
  <c r="DX178" i="3"/>
  <c r="DX177" i="3"/>
  <c r="DX173" i="3"/>
  <c r="DX172" i="3"/>
  <c r="DX171" i="3"/>
  <c r="DX134" i="3"/>
  <c r="DX127" i="3"/>
  <c r="DX132" i="3"/>
  <c r="HX156" i="3"/>
  <c r="DE183" i="4"/>
  <c r="DE184" i="4"/>
  <c r="DE182" i="4"/>
  <c r="DE178" i="4"/>
  <c r="DE177" i="4"/>
  <c r="DE173" i="4"/>
  <c r="DE172" i="4"/>
  <c r="DE171" i="4"/>
  <c r="DE132" i="4"/>
  <c r="DE134" i="4"/>
  <c r="DE127" i="4"/>
  <c r="HR156" i="4"/>
  <c r="HQ155" i="4"/>
  <c r="DX73" i="3"/>
  <c r="DX74" i="3"/>
  <c r="DX72" i="3"/>
  <c r="DX71" i="3"/>
  <c r="DX70" i="3"/>
  <c r="DX69" i="3"/>
  <c r="DX68" i="3"/>
  <c r="DE74" i="4"/>
  <c r="DE73" i="4"/>
  <c r="DE72" i="4"/>
  <c r="DE70" i="4"/>
  <c r="DE71" i="4"/>
  <c r="DE69" i="4"/>
  <c r="DE68" i="4"/>
  <c r="DX101" i="3"/>
  <c r="DX100" i="3"/>
  <c r="DX99" i="3"/>
  <c r="DX98" i="3"/>
  <c r="DE100" i="4"/>
  <c r="DE101" i="4"/>
  <c r="DE99" i="4"/>
  <c r="DE98" i="4"/>
  <c r="DX97" i="3"/>
  <c r="DE97" i="4"/>
  <c r="DE37" i="4"/>
  <c r="DE35" i="4"/>
  <c r="DE33" i="4"/>
  <c r="DE39" i="4"/>
  <c r="DE34" i="4"/>
  <c r="DE38" i="4"/>
  <c r="DE36" i="4"/>
  <c r="DX53" i="3"/>
  <c r="DX43" i="3"/>
  <c r="DX34" i="3"/>
  <c r="DX36" i="3"/>
  <c r="DX35" i="3"/>
  <c r="DX37" i="3"/>
  <c r="DX39" i="3"/>
  <c r="DX38" i="3"/>
  <c r="DX33" i="3"/>
  <c r="DX17" i="3"/>
  <c r="DX16" i="3"/>
  <c r="DX15" i="3"/>
  <c r="DX14" i="3"/>
  <c r="DX13" i="3"/>
  <c r="DX12" i="3"/>
  <c r="DX11" i="3"/>
  <c r="DY6" i="3"/>
  <c r="DX22" i="3"/>
  <c r="DX27" i="3"/>
  <c r="DX26" i="3"/>
  <c r="DX28" i="3"/>
  <c r="DE17" i="4"/>
  <c r="DE22" i="4"/>
  <c r="DE16" i="4"/>
  <c r="DE15" i="4"/>
  <c r="DE12" i="4"/>
  <c r="DE13" i="4"/>
  <c r="DE14" i="4"/>
  <c r="DE11" i="4"/>
  <c r="DE28" i="4"/>
  <c r="DE26" i="4"/>
  <c r="DE27" i="4"/>
  <c r="DF6" i="4"/>
  <c r="DO23" i="10"/>
  <c r="DP6" i="10"/>
  <c r="DB183" i="6"/>
  <c r="DC177" i="6"/>
  <c r="DE1" i="6"/>
  <c r="DE7" i="6"/>
  <c r="E272" i="8"/>
  <c r="DE137" i="6" l="1"/>
  <c r="DE81" i="6"/>
  <c r="DE80" i="6"/>
  <c r="DE85" i="6"/>
  <c r="DE92" i="6"/>
  <c r="DE90" i="6"/>
  <c r="DE91" i="6"/>
  <c r="DE87" i="6"/>
  <c r="DE79" i="6"/>
  <c r="DE63" i="6"/>
  <c r="DE65" i="6"/>
  <c r="DE59" i="6"/>
  <c r="DE58" i="6"/>
  <c r="DE57" i="6"/>
  <c r="DE56" i="6"/>
  <c r="DE54" i="6"/>
  <c r="DE49" i="6"/>
  <c r="DE48" i="6"/>
  <c r="DE55" i="6"/>
  <c r="DE45" i="6"/>
  <c r="DE44" i="6"/>
  <c r="DE47" i="6"/>
  <c r="DE46" i="6"/>
  <c r="DE53" i="6"/>
  <c r="DE43" i="6"/>
  <c r="DE24" i="6"/>
  <c r="DX106" i="3"/>
  <c r="HY156" i="3"/>
  <c r="HS157" i="3"/>
  <c r="HR155" i="3"/>
  <c r="HS156" i="4"/>
  <c r="HR155" i="4"/>
  <c r="DE106" i="4"/>
  <c r="DE97" i="6"/>
  <c r="DE99" i="6"/>
  <c r="DE98" i="6"/>
  <c r="DE100" i="6"/>
  <c r="DE101" i="6"/>
  <c r="DE74" i="6"/>
  <c r="DE73" i="6"/>
  <c r="DE72" i="6"/>
  <c r="DE71" i="6"/>
  <c r="DE70" i="6"/>
  <c r="DE69" i="6"/>
  <c r="DE68" i="6"/>
  <c r="DE127" i="6"/>
  <c r="DE141" i="6"/>
  <c r="DE139" i="6"/>
  <c r="DE143" i="6"/>
  <c r="DE132" i="6"/>
  <c r="DE108" i="6"/>
  <c r="DE107" i="6"/>
  <c r="DE38" i="6"/>
  <c r="DE37" i="6"/>
  <c r="DE39" i="6"/>
  <c r="DE34" i="6"/>
  <c r="DE36" i="6"/>
  <c r="DE33" i="6"/>
  <c r="DE17" i="6"/>
  <c r="DE16" i="6"/>
  <c r="DE15" i="6"/>
  <c r="DE14" i="6"/>
  <c r="DE13" i="6"/>
  <c r="DE12" i="6"/>
  <c r="DE35" i="6"/>
  <c r="DE11" i="6"/>
  <c r="DE22" i="6"/>
  <c r="DE26" i="6"/>
  <c r="DE27" i="6"/>
  <c r="DE28" i="6"/>
  <c r="DO79" i="10"/>
  <c r="DC172" i="6"/>
  <c r="DC173" i="6" s="1"/>
  <c r="DP1" i="10"/>
  <c r="DP7" i="10"/>
  <c r="DP54" i="10" s="1"/>
  <c r="DC183" i="6"/>
  <c r="DD171" i="6"/>
  <c r="DD134" i="6"/>
  <c r="DF6" i="6"/>
  <c r="DF1" i="4"/>
  <c r="DF7" i="4"/>
  <c r="DY7" i="3"/>
  <c r="DY1" i="3"/>
  <c r="E273" i="8"/>
  <c r="DF137" i="4" l="1"/>
  <c r="DF85" i="4"/>
  <c r="DF80" i="4"/>
  <c r="DF81" i="4"/>
  <c r="DY85" i="3"/>
  <c r="DY137" i="3"/>
  <c r="DY81" i="3"/>
  <c r="DY80" i="3"/>
  <c r="DF91" i="4"/>
  <c r="DF92" i="4"/>
  <c r="DF90" i="4"/>
  <c r="DF87" i="4"/>
  <c r="DF79" i="4"/>
  <c r="DF63" i="4"/>
  <c r="DY90" i="3"/>
  <c r="DY91" i="3"/>
  <c r="DY92" i="3"/>
  <c r="DY87" i="3"/>
  <c r="DY65" i="3"/>
  <c r="DY79" i="3"/>
  <c r="DF65" i="4"/>
  <c r="DF58" i="4"/>
  <c r="DF59" i="4"/>
  <c r="DF57" i="4"/>
  <c r="DF56" i="4"/>
  <c r="DF54" i="4"/>
  <c r="DF55" i="4"/>
  <c r="DF49" i="4"/>
  <c r="DF47" i="4"/>
  <c r="DF48" i="4"/>
  <c r="DF46" i="4"/>
  <c r="DF45" i="4"/>
  <c r="DF43" i="4"/>
  <c r="DF53" i="4"/>
  <c r="DF44" i="4"/>
  <c r="DF24" i="4"/>
  <c r="DY63" i="3"/>
  <c r="DY54" i="3"/>
  <c r="DY55" i="3"/>
  <c r="DY57" i="3"/>
  <c r="DY56" i="3"/>
  <c r="DY58" i="3"/>
  <c r="DY59" i="3"/>
  <c r="DY44" i="3"/>
  <c r="DY47" i="3"/>
  <c r="DY45" i="3"/>
  <c r="DY48" i="3"/>
  <c r="DY46" i="3"/>
  <c r="DY49" i="3"/>
  <c r="DY24" i="3"/>
  <c r="DP55" i="10"/>
  <c r="DP81" i="10"/>
  <c r="DP74" i="10"/>
  <c r="DP73" i="10"/>
  <c r="DY143" i="3"/>
  <c r="DY141" i="3"/>
  <c r="DY139" i="3"/>
  <c r="DY108" i="3"/>
  <c r="DY107" i="3"/>
  <c r="DF141" i="4"/>
  <c r="DF143" i="4"/>
  <c r="DF139" i="4"/>
  <c r="DF107" i="4"/>
  <c r="DF108" i="4"/>
  <c r="DP12" i="10"/>
  <c r="DP13" i="10"/>
  <c r="HT157" i="3"/>
  <c r="HS155" i="3"/>
  <c r="HZ156" i="3"/>
  <c r="DY184" i="3"/>
  <c r="DY183" i="3"/>
  <c r="DY182" i="3"/>
  <c r="DY178" i="3"/>
  <c r="DY177" i="3"/>
  <c r="DY173" i="3"/>
  <c r="DY171" i="3"/>
  <c r="DY172" i="3"/>
  <c r="DY134" i="3"/>
  <c r="DY127" i="3"/>
  <c r="DY132" i="3"/>
  <c r="DF183" i="4"/>
  <c r="DF184" i="4"/>
  <c r="DF182" i="4"/>
  <c r="DF178" i="4"/>
  <c r="DF177" i="4"/>
  <c r="DF173" i="4"/>
  <c r="DF172" i="4"/>
  <c r="DF171" i="4"/>
  <c r="DF132" i="4"/>
  <c r="DF134" i="4"/>
  <c r="DF127" i="4"/>
  <c r="HS155" i="4"/>
  <c r="HT156" i="4"/>
  <c r="DY74" i="3"/>
  <c r="DY73" i="3"/>
  <c r="DY72" i="3"/>
  <c r="DY71" i="3"/>
  <c r="DY70" i="3"/>
  <c r="DY69" i="3"/>
  <c r="DY68" i="3"/>
  <c r="DF73" i="4"/>
  <c r="DF74" i="4"/>
  <c r="DF72" i="4"/>
  <c r="DF71" i="4"/>
  <c r="DF70" i="4"/>
  <c r="DF69" i="4"/>
  <c r="DF68" i="4"/>
  <c r="DF101" i="4"/>
  <c r="DF99" i="4"/>
  <c r="DF100" i="4"/>
  <c r="DF98" i="4"/>
  <c r="DY101" i="3"/>
  <c r="DY100" i="3"/>
  <c r="DY99" i="3"/>
  <c r="DY98" i="3"/>
  <c r="DY97" i="3"/>
  <c r="DF97" i="4"/>
  <c r="DF39" i="4"/>
  <c r="DF37" i="4"/>
  <c r="DF38" i="4"/>
  <c r="DF34" i="4"/>
  <c r="DF36" i="4"/>
  <c r="DF35" i="4"/>
  <c r="DF33" i="4"/>
  <c r="DY53" i="3"/>
  <c r="DY43" i="3"/>
  <c r="DY34" i="3"/>
  <c r="DY35" i="3"/>
  <c r="DY36" i="3"/>
  <c r="DY39" i="3"/>
  <c r="DY37" i="3"/>
  <c r="DY38" i="3"/>
  <c r="DY33" i="3"/>
  <c r="DY17" i="3"/>
  <c r="DY16" i="3"/>
  <c r="DY14" i="3"/>
  <c r="DY15" i="3"/>
  <c r="DY13" i="3"/>
  <c r="DY12" i="3"/>
  <c r="DY11" i="3"/>
  <c r="DZ6" i="3"/>
  <c r="DY26" i="3"/>
  <c r="DY22" i="3"/>
  <c r="DY28" i="3"/>
  <c r="DY27" i="3"/>
  <c r="DF28" i="4"/>
  <c r="DF17" i="4"/>
  <c r="DF22" i="4"/>
  <c r="DF14" i="4"/>
  <c r="DF12" i="4"/>
  <c r="DF15" i="4"/>
  <c r="DF13" i="4"/>
  <c r="DF11" i="4"/>
  <c r="DF16" i="4"/>
  <c r="DF27" i="4"/>
  <c r="DF26" i="4"/>
  <c r="DG6" i="4"/>
  <c r="DP23" i="10"/>
  <c r="DQ6" i="10"/>
  <c r="DD177" i="6"/>
  <c r="DF1" i="6"/>
  <c r="DF7" i="6"/>
  <c r="E274" i="8"/>
  <c r="DF137" i="6" l="1"/>
  <c r="DF85" i="6"/>
  <c r="DF81" i="6"/>
  <c r="DF80" i="6"/>
  <c r="DF91" i="6"/>
  <c r="DF92" i="6"/>
  <c r="DF87" i="6"/>
  <c r="DF90" i="6"/>
  <c r="DF79" i="6"/>
  <c r="DF63" i="6"/>
  <c r="DF65" i="6"/>
  <c r="DF56" i="6"/>
  <c r="DF58" i="6"/>
  <c r="DF55" i="6"/>
  <c r="DF54" i="6"/>
  <c r="DF57" i="6"/>
  <c r="DF59" i="6"/>
  <c r="DF49" i="6"/>
  <c r="DF48" i="6"/>
  <c r="DF47" i="6"/>
  <c r="DF46" i="6"/>
  <c r="DF45" i="6"/>
  <c r="DF44" i="6"/>
  <c r="DF53" i="6"/>
  <c r="DF43" i="6"/>
  <c r="DF24" i="6"/>
  <c r="DY106" i="3"/>
  <c r="IA156" i="3"/>
  <c r="HU157" i="3"/>
  <c r="HT155" i="3"/>
  <c r="HU156" i="4"/>
  <c r="HT155" i="4"/>
  <c r="DF106" i="4"/>
  <c r="DF98" i="6"/>
  <c r="DF97" i="6"/>
  <c r="DF99" i="6"/>
  <c r="DF100" i="6"/>
  <c r="DF101" i="6"/>
  <c r="DF73" i="6"/>
  <c r="DF74" i="6"/>
  <c r="DF71" i="6"/>
  <c r="DF72" i="6"/>
  <c r="DF70" i="6"/>
  <c r="DF69" i="6"/>
  <c r="DF68" i="6"/>
  <c r="DF127" i="6"/>
  <c r="DF141" i="6"/>
  <c r="DF139" i="6"/>
  <c r="DF143" i="6"/>
  <c r="DF132" i="6"/>
  <c r="DF108" i="6"/>
  <c r="DF107" i="6"/>
  <c r="DF38" i="6"/>
  <c r="DF36" i="6"/>
  <c r="DF37" i="6"/>
  <c r="DF34" i="6"/>
  <c r="DF35" i="6"/>
  <c r="DF33" i="6"/>
  <c r="DF39" i="6"/>
  <c r="DF15" i="6"/>
  <c r="DF14" i="6"/>
  <c r="DF13" i="6"/>
  <c r="DF17" i="6"/>
  <c r="DF16" i="6"/>
  <c r="DF12" i="6"/>
  <c r="DF28" i="6"/>
  <c r="DF11" i="6"/>
  <c r="DF22" i="6"/>
  <c r="DF26" i="6"/>
  <c r="DF27" i="6"/>
  <c r="DP79" i="10"/>
  <c r="DQ7" i="10"/>
  <c r="DQ54" i="10" s="1"/>
  <c r="DQ1" i="10"/>
  <c r="DD183" i="6"/>
  <c r="DE171" i="6"/>
  <c r="DE134" i="6"/>
  <c r="DD172" i="6"/>
  <c r="DD173" i="6" s="1"/>
  <c r="DG6" i="6"/>
  <c r="DG1" i="4"/>
  <c r="DG7" i="4"/>
  <c r="DZ7" i="3"/>
  <c r="DZ1" i="3"/>
  <c r="E275" i="8"/>
  <c r="DG137" i="4" l="1"/>
  <c r="DG85" i="4"/>
  <c r="DG80" i="4"/>
  <c r="DG81" i="4"/>
  <c r="DZ85" i="3"/>
  <c r="DZ137" i="3"/>
  <c r="DZ81" i="3"/>
  <c r="DZ80" i="3"/>
  <c r="DG87" i="4"/>
  <c r="DG92" i="4"/>
  <c r="DG90" i="4"/>
  <c r="DG91" i="4"/>
  <c r="DG63" i="4"/>
  <c r="DG79" i="4"/>
  <c r="DZ91" i="3"/>
  <c r="DZ92" i="3"/>
  <c r="DZ90" i="3"/>
  <c r="DZ87" i="3"/>
  <c r="DZ65" i="3"/>
  <c r="DZ79" i="3"/>
  <c r="DG65" i="4"/>
  <c r="DG58" i="4"/>
  <c r="DG59" i="4"/>
  <c r="DG57" i="4"/>
  <c r="DG55" i="4"/>
  <c r="DG56" i="4"/>
  <c r="DG54" i="4"/>
  <c r="DG48" i="4"/>
  <c r="DG45" i="4"/>
  <c r="DG49" i="4"/>
  <c r="DG47" i="4"/>
  <c r="DG46" i="4"/>
  <c r="DG43" i="4"/>
  <c r="DG53" i="4"/>
  <c r="DG44" i="4"/>
  <c r="DG24" i="4"/>
  <c r="DZ63" i="3"/>
  <c r="DZ54" i="3"/>
  <c r="DZ55" i="3"/>
  <c r="DZ57" i="3"/>
  <c r="DZ58" i="3"/>
  <c r="DZ56" i="3"/>
  <c r="DZ59" i="3"/>
  <c r="DZ44" i="3"/>
  <c r="DZ47" i="3"/>
  <c r="DZ45" i="3"/>
  <c r="DZ46" i="3"/>
  <c r="DZ49" i="3"/>
  <c r="DZ48" i="3"/>
  <c r="DZ24" i="3"/>
  <c r="DQ55" i="10"/>
  <c r="DQ81" i="10"/>
  <c r="DQ74" i="10"/>
  <c r="DQ73" i="10"/>
  <c r="DZ143" i="3"/>
  <c r="DZ141" i="3"/>
  <c r="DZ139" i="3"/>
  <c r="DZ107" i="3"/>
  <c r="DZ108" i="3"/>
  <c r="DG143" i="4"/>
  <c r="DG139" i="4"/>
  <c r="DG141" i="4"/>
  <c r="DG107" i="4"/>
  <c r="DG108" i="4"/>
  <c r="DQ12" i="10"/>
  <c r="DQ13" i="10"/>
  <c r="HV157" i="3"/>
  <c r="HU155" i="3"/>
  <c r="IB156" i="3"/>
  <c r="DZ184" i="3"/>
  <c r="DZ183" i="3"/>
  <c r="DZ178" i="3"/>
  <c r="DZ182" i="3"/>
  <c r="DZ171" i="3"/>
  <c r="DZ177" i="3"/>
  <c r="DZ173" i="3"/>
  <c r="DZ172" i="3"/>
  <c r="DZ134" i="3"/>
  <c r="DZ127" i="3"/>
  <c r="DZ132" i="3"/>
  <c r="DG183" i="4"/>
  <c r="DG184" i="4"/>
  <c r="DG178" i="4"/>
  <c r="DG182" i="4"/>
  <c r="DG173" i="4"/>
  <c r="DG177" i="4"/>
  <c r="DG172" i="4"/>
  <c r="DG171" i="4"/>
  <c r="DG134" i="4"/>
  <c r="DG132" i="4"/>
  <c r="DG127" i="4"/>
  <c r="HU155" i="4"/>
  <c r="HV156" i="4"/>
  <c r="DZ73" i="3"/>
  <c r="DZ74" i="3"/>
  <c r="DZ72" i="3"/>
  <c r="DZ71" i="3"/>
  <c r="DZ70" i="3"/>
  <c r="DZ69" i="3"/>
  <c r="DZ68" i="3"/>
  <c r="DG74" i="4"/>
  <c r="DG73" i="4"/>
  <c r="DG72" i="4"/>
  <c r="DG71" i="4"/>
  <c r="DG70" i="4"/>
  <c r="DG69" i="4"/>
  <c r="DG68" i="4"/>
  <c r="DG99" i="4"/>
  <c r="DG100" i="4"/>
  <c r="DG98" i="4"/>
  <c r="DG101" i="4"/>
  <c r="DZ101" i="3"/>
  <c r="DZ100" i="3"/>
  <c r="DZ99" i="3"/>
  <c r="DZ98" i="3"/>
  <c r="DZ97" i="3"/>
  <c r="DG97" i="4"/>
  <c r="DG38" i="4"/>
  <c r="DG36" i="4"/>
  <c r="DG39" i="4"/>
  <c r="DG37" i="4"/>
  <c r="DG34" i="4"/>
  <c r="DG33" i="4"/>
  <c r="DG35" i="4"/>
  <c r="DZ53" i="3"/>
  <c r="DZ43" i="3"/>
  <c r="DZ34" i="3"/>
  <c r="DZ37" i="3"/>
  <c r="DZ38" i="3"/>
  <c r="DZ39" i="3"/>
  <c r="DZ36" i="3"/>
  <c r="DZ35" i="3"/>
  <c r="DZ33" i="3"/>
  <c r="DZ17" i="3"/>
  <c r="DZ16" i="3"/>
  <c r="DZ15" i="3"/>
  <c r="DZ14" i="3"/>
  <c r="DZ13" i="3"/>
  <c r="DZ12" i="3"/>
  <c r="DZ11" i="3"/>
  <c r="EA6" i="3"/>
  <c r="DZ28" i="3"/>
  <c r="DZ22" i="3"/>
  <c r="DZ26" i="3"/>
  <c r="DZ27" i="3"/>
  <c r="DG27" i="4"/>
  <c r="DG22" i="4"/>
  <c r="DG14" i="4"/>
  <c r="DG15" i="4"/>
  <c r="DG13" i="4"/>
  <c r="DG11" i="4"/>
  <c r="DG16" i="4"/>
  <c r="DG12" i="4"/>
  <c r="DG17" i="4"/>
  <c r="DG26" i="4"/>
  <c r="DG28" i="4"/>
  <c r="DH6" i="4"/>
  <c r="DQ23" i="10"/>
  <c r="DR6" i="10"/>
  <c r="DG7" i="6"/>
  <c r="DG1" i="6"/>
  <c r="E276" i="8"/>
  <c r="DG85" i="6" l="1"/>
  <c r="DG81" i="6"/>
  <c r="DG137" i="6"/>
  <c r="DG80" i="6"/>
  <c r="DG92" i="6"/>
  <c r="DG91" i="6"/>
  <c r="DG87" i="6"/>
  <c r="DG90" i="6"/>
  <c r="DG63" i="6"/>
  <c r="DG79" i="6"/>
  <c r="DG65" i="6"/>
  <c r="DG59" i="6"/>
  <c r="DG58" i="6"/>
  <c r="DG57" i="6"/>
  <c r="DG56" i="6"/>
  <c r="DG55" i="6"/>
  <c r="DG54" i="6"/>
  <c r="DG49" i="6"/>
  <c r="DG48" i="6"/>
  <c r="DG47" i="6"/>
  <c r="DG46" i="6"/>
  <c r="DG44" i="6"/>
  <c r="DG53" i="6"/>
  <c r="DG45" i="6"/>
  <c r="DG43" i="6"/>
  <c r="DG24" i="6"/>
  <c r="DZ106" i="3"/>
  <c r="IC156" i="3"/>
  <c r="HW157" i="3"/>
  <c r="HV155" i="3"/>
  <c r="HW156" i="4"/>
  <c r="HV155" i="4"/>
  <c r="DG106" i="4"/>
  <c r="DG98" i="6"/>
  <c r="DG97" i="6"/>
  <c r="DG99" i="6"/>
  <c r="DG100" i="6"/>
  <c r="DG101" i="6"/>
  <c r="DG73" i="6"/>
  <c r="DG74" i="6"/>
  <c r="DG72" i="6"/>
  <c r="DG69" i="6"/>
  <c r="DG71" i="6"/>
  <c r="DG70" i="6"/>
  <c r="DG68" i="6"/>
  <c r="DG127" i="6"/>
  <c r="DG141" i="6"/>
  <c r="DG139" i="6"/>
  <c r="DG143" i="6"/>
  <c r="DG132" i="6"/>
  <c r="DG108" i="6"/>
  <c r="DG107" i="6"/>
  <c r="DG39" i="6"/>
  <c r="DG37" i="6"/>
  <c r="DG38" i="6"/>
  <c r="DG36" i="6"/>
  <c r="DG35" i="6"/>
  <c r="DG33" i="6"/>
  <c r="DG34" i="6"/>
  <c r="DG17" i="6"/>
  <c r="DG16" i="6"/>
  <c r="DG14" i="6"/>
  <c r="DG13" i="6"/>
  <c r="DG12" i="6"/>
  <c r="DG28" i="6"/>
  <c r="DG11" i="6"/>
  <c r="DG15" i="6"/>
  <c r="DG22" i="6"/>
  <c r="DG26" i="6"/>
  <c r="DG27" i="6"/>
  <c r="DQ79" i="10"/>
  <c r="DE183" i="6"/>
  <c r="DE177" i="6"/>
  <c r="DR7" i="10"/>
  <c r="DR54" i="10" s="1"/>
  <c r="DR1" i="10"/>
  <c r="DF134" i="6"/>
  <c r="DF171" i="6"/>
  <c r="DE172" i="6"/>
  <c r="DE173" i="6" s="1"/>
  <c r="DH6" i="6"/>
  <c r="DH1" i="4"/>
  <c r="DH7" i="4"/>
  <c r="EA7" i="3"/>
  <c r="EA1" i="3"/>
  <c r="E277" i="8"/>
  <c r="DH137" i="4" l="1"/>
  <c r="DH85" i="4"/>
  <c r="DH80" i="4"/>
  <c r="DH81" i="4"/>
  <c r="EA80" i="3"/>
  <c r="EA85" i="3"/>
  <c r="EA137" i="3"/>
  <c r="EA81" i="3"/>
  <c r="DH91" i="4"/>
  <c r="DH92" i="4"/>
  <c r="DH90" i="4"/>
  <c r="DH87" i="4"/>
  <c r="DH79" i="4"/>
  <c r="DH63" i="4"/>
  <c r="EA92" i="3"/>
  <c r="EA91" i="3"/>
  <c r="EA87" i="3"/>
  <c r="EA90" i="3"/>
  <c r="EA79" i="3"/>
  <c r="EA65" i="3"/>
  <c r="DH65" i="4"/>
  <c r="DH59" i="4"/>
  <c r="DH58" i="4"/>
  <c r="DH55" i="4"/>
  <c r="DH56" i="4"/>
  <c r="DH57" i="4"/>
  <c r="DH49" i="4"/>
  <c r="DH54" i="4"/>
  <c r="DH46" i="4"/>
  <c r="DH48" i="4"/>
  <c r="DH45" i="4"/>
  <c r="DH47" i="4"/>
  <c r="DH43" i="4"/>
  <c r="DH53" i="4"/>
  <c r="DH44" i="4"/>
  <c r="DH24" i="4"/>
  <c r="EA63" i="3"/>
  <c r="EA54" i="3"/>
  <c r="EA55" i="3"/>
  <c r="EA57" i="3"/>
  <c r="EA58" i="3"/>
  <c r="EA56" i="3"/>
  <c r="EA59" i="3"/>
  <c r="EA46" i="3"/>
  <c r="EA44" i="3"/>
  <c r="EA47" i="3"/>
  <c r="EA45" i="3"/>
  <c r="EA49" i="3"/>
  <c r="EA48" i="3"/>
  <c r="EA24" i="3"/>
  <c r="DR55" i="10"/>
  <c r="EA141" i="3"/>
  <c r="EA139" i="3"/>
  <c r="EA107" i="3"/>
  <c r="EA108" i="3"/>
  <c r="EA143" i="3"/>
  <c r="DH141" i="4"/>
  <c r="DH143" i="4"/>
  <c r="DH139" i="4"/>
  <c r="DH107" i="4"/>
  <c r="DH108" i="4"/>
  <c r="DR81" i="10"/>
  <c r="DR74" i="10"/>
  <c r="DR73" i="10"/>
  <c r="DR12" i="10"/>
  <c r="DR13" i="10"/>
  <c r="HX157" i="3"/>
  <c r="HW155" i="3"/>
  <c r="ID156" i="3"/>
  <c r="EA184" i="3"/>
  <c r="EA183" i="3"/>
  <c r="EA178" i="3"/>
  <c r="EA177" i="3"/>
  <c r="EA182" i="3"/>
  <c r="EA171" i="3"/>
  <c r="EA172" i="3"/>
  <c r="EA173" i="3"/>
  <c r="EA134" i="3"/>
  <c r="EA132" i="3"/>
  <c r="EA127" i="3"/>
  <c r="DH184" i="4"/>
  <c r="DH182" i="4"/>
  <c r="DH183" i="4"/>
  <c r="DH178" i="4"/>
  <c r="DH177" i="4"/>
  <c r="DH173" i="4"/>
  <c r="DH172" i="4"/>
  <c r="DH171" i="4"/>
  <c r="DH134" i="4"/>
  <c r="DH132" i="4"/>
  <c r="DH127" i="4"/>
  <c r="HX156" i="4"/>
  <c r="HW155" i="4"/>
  <c r="EA74" i="3"/>
  <c r="EA73" i="3"/>
  <c r="EA71" i="3"/>
  <c r="EA72" i="3"/>
  <c r="EA70" i="3"/>
  <c r="EA68" i="3"/>
  <c r="EA69" i="3"/>
  <c r="DH73" i="4"/>
  <c r="DH74" i="4"/>
  <c r="DH72" i="4"/>
  <c r="DH70" i="4"/>
  <c r="DH71" i="4"/>
  <c r="DH69" i="4"/>
  <c r="DH68" i="4"/>
  <c r="DH101" i="4"/>
  <c r="DH99" i="4"/>
  <c r="DH100" i="4"/>
  <c r="DH98" i="4"/>
  <c r="EA101" i="3"/>
  <c r="EA100" i="3"/>
  <c r="EA99" i="3"/>
  <c r="EA98" i="3"/>
  <c r="EA97" i="3"/>
  <c r="DH97" i="4"/>
  <c r="DH38" i="4"/>
  <c r="DH37" i="4"/>
  <c r="DH39" i="4"/>
  <c r="DH34" i="4"/>
  <c r="DH36" i="4"/>
  <c r="DH35" i="4"/>
  <c r="DH33" i="4"/>
  <c r="EA53" i="3"/>
  <c r="EA43" i="3"/>
  <c r="EA34" i="3"/>
  <c r="EA36" i="3"/>
  <c r="EA35" i="3"/>
  <c r="EA37" i="3"/>
  <c r="EA38" i="3"/>
  <c r="EA39" i="3"/>
  <c r="EA33" i="3"/>
  <c r="EA17" i="3"/>
  <c r="EA16" i="3"/>
  <c r="EA15" i="3"/>
  <c r="EA14" i="3"/>
  <c r="EA13" i="3"/>
  <c r="EA12" i="3"/>
  <c r="EA11" i="3"/>
  <c r="EB6" i="3"/>
  <c r="EA22" i="3"/>
  <c r="EA27" i="3"/>
  <c r="EA26" i="3"/>
  <c r="EA28" i="3"/>
  <c r="DH22" i="4"/>
  <c r="DH26" i="4"/>
  <c r="DH17" i="4"/>
  <c r="DH14" i="4"/>
  <c r="DH16" i="4"/>
  <c r="DH15" i="4"/>
  <c r="DH13" i="4"/>
  <c r="DH11" i="4"/>
  <c r="DH12" i="4"/>
  <c r="DH27" i="4"/>
  <c r="DH28" i="4"/>
  <c r="DI6" i="4"/>
  <c r="DR23" i="10"/>
  <c r="DS6" i="10"/>
  <c r="DF183" i="6"/>
  <c r="DF177" i="6"/>
  <c r="DH1" i="6"/>
  <c r="DH7" i="6"/>
  <c r="E278" i="8"/>
  <c r="DH85" i="6" l="1"/>
  <c r="DH137" i="6"/>
  <c r="DH80" i="6"/>
  <c r="DH81" i="6"/>
  <c r="DH92" i="6"/>
  <c r="DH91" i="6"/>
  <c r="DH87" i="6"/>
  <c r="DH90" i="6"/>
  <c r="DH79" i="6"/>
  <c r="DH63" i="6"/>
  <c r="DH65" i="6"/>
  <c r="DH59" i="6"/>
  <c r="DH58" i="6"/>
  <c r="DH57" i="6"/>
  <c r="DH55" i="6"/>
  <c r="DH54" i="6"/>
  <c r="DH56" i="6"/>
  <c r="DH49" i="6"/>
  <c r="DH48" i="6"/>
  <c r="DH47" i="6"/>
  <c r="DH46" i="6"/>
  <c r="DH53" i="6"/>
  <c r="DH45" i="6"/>
  <c r="DH43" i="6"/>
  <c r="DH44" i="6"/>
  <c r="DH24" i="6"/>
  <c r="DH106" i="4"/>
  <c r="EA106" i="3"/>
  <c r="IE156" i="3"/>
  <c r="HY157" i="3"/>
  <c r="HX155" i="3"/>
  <c r="HY156" i="4"/>
  <c r="HX155" i="4"/>
  <c r="DH98" i="6"/>
  <c r="DH97" i="6"/>
  <c r="DH99" i="6"/>
  <c r="DH100" i="6"/>
  <c r="DH101" i="6"/>
  <c r="DH73" i="6"/>
  <c r="DH74" i="6"/>
  <c r="DH72" i="6"/>
  <c r="DH71" i="6"/>
  <c r="DH70" i="6"/>
  <c r="DH69" i="6"/>
  <c r="DH68" i="6"/>
  <c r="DH141" i="6"/>
  <c r="DH127" i="6"/>
  <c r="DH139" i="6"/>
  <c r="DH143" i="6"/>
  <c r="DH132" i="6"/>
  <c r="DH108" i="6"/>
  <c r="DH107" i="6"/>
  <c r="DH39" i="6"/>
  <c r="DH36" i="6"/>
  <c r="DH37" i="6"/>
  <c r="DH34" i="6"/>
  <c r="DH38" i="6"/>
  <c r="DH17" i="6"/>
  <c r="DH16" i="6"/>
  <c r="DH14" i="6"/>
  <c r="DH13" i="6"/>
  <c r="DH12" i="6"/>
  <c r="DH35" i="6"/>
  <c r="DH33" i="6"/>
  <c r="DH11" i="6"/>
  <c r="DH15" i="6"/>
  <c r="DH22" i="6"/>
  <c r="DH27" i="6"/>
  <c r="DH28" i="6"/>
  <c r="DH26" i="6"/>
  <c r="DR79" i="10"/>
  <c r="DS7" i="10"/>
  <c r="DS54" i="10" s="1"/>
  <c r="DS1" i="10"/>
  <c r="DG134" i="6"/>
  <c r="DG171" i="6"/>
  <c r="DF172" i="6"/>
  <c r="DF173" i="6" s="1"/>
  <c r="DI6" i="6"/>
  <c r="DI1" i="4"/>
  <c r="DI7" i="4"/>
  <c r="EB7" i="3"/>
  <c r="EB1" i="3"/>
  <c r="E279" i="8"/>
  <c r="DI137" i="4" l="1"/>
  <c r="DI85" i="4"/>
  <c r="DI80" i="4"/>
  <c r="DI81" i="4"/>
  <c r="EB80" i="3"/>
  <c r="EB137" i="3"/>
  <c r="EB81" i="3"/>
  <c r="EB85" i="3"/>
  <c r="DI92" i="4"/>
  <c r="DI90" i="4"/>
  <c r="DI91" i="4"/>
  <c r="DI87" i="4"/>
  <c r="DI79" i="4"/>
  <c r="DI63" i="4"/>
  <c r="EB92" i="3"/>
  <c r="EB91" i="3"/>
  <c r="EB87" i="3"/>
  <c r="EB90" i="3"/>
  <c r="EB79" i="3"/>
  <c r="EB65" i="3"/>
  <c r="DI65" i="4"/>
  <c r="DI59" i="4"/>
  <c r="DI58" i="4"/>
  <c r="DI57" i="4"/>
  <c r="DI55" i="4"/>
  <c r="DI54" i="4"/>
  <c r="DI56" i="4"/>
  <c r="DI46" i="4"/>
  <c r="DI47" i="4"/>
  <c r="DI49" i="4"/>
  <c r="DI43" i="4"/>
  <c r="DI53" i="4"/>
  <c r="DI44" i="4"/>
  <c r="DI48" i="4"/>
  <c r="DI45" i="4"/>
  <c r="DI24" i="4"/>
  <c r="EB63" i="3"/>
  <c r="EB54" i="3"/>
  <c r="EB56" i="3"/>
  <c r="EB55" i="3"/>
  <c r="EB58" i="3"/>
  <c r="EB57" i="3"/>
  <c r="EB59" i="3"/>
  <c r="EB46" i="3"/>
  <c r="EB44" i="3"/>
  <c r="EB48" i="3"/>
  <c r="EB45" i="3"/>
  <c r="EB49" i="3"/>
  <c r="EB47" i="3"/>
  <c r="EB24" i="3"/>
  <c r="DS55" i="10"/>
  <c r="DS81" i="10"/>
  <c r="DS74" i="10"/>
  <c r="DS73" i="10"/>
  <c r="EB141" i="3"/>
  <c r="EB143" i="3"/>
  <c r="EB139" i="3"/>
  <c r="EB107" i="3"/>
  <c r="EB108" i="3"/>
  <c r="DI143" i="4"/>
  <c r="DI141" i="4"/>
  <c r="DI107" i="4"/>
  <c r="DI108" i="4"/>
  <c r="DI139" i="4"/>
  <c r="DS12" i="10"/>
  <c r="DS13" i="10"/>
  <c r="HZ157" i="3"/>
  <c r="HY155" i="3"/>
  <c r="EB184" i="3"/>
  <c r="EB183" i="3"/>
  <c r="EB182" i="3"/>
  <c r="EB178" i="3"/>
  <c r="EB177" i="3"/>
  <c r="EB173" i="3"/>
  <c r="EB172" i="3"/>
  <c r="EB171" i="3"/>
  <c r="EB134" i="3"/>
  <c r="EB132" i="3"/>
  <c r="EB127" i="3"/>
  <c r="IF156" i="3"/>
  <c r="DI184" i="4"/>
  <c r="DI183" i="4"/>
  <c r="DI182" i="4"/>
  <c r="DI178" i="4"/>
  <c r="DI177" i="4"/>
  <c r="DI173" i="4"/>
  <c r="DI172" i="4"/>
  <c r="DI171" i="4"/>
  <c r="DI134" i="4"/>
  <c r="DI132" i="4"/>
  <c r="DI127" i="4"/>
  <c r="HZ156" i="4"/>
  <c r="HY155" i="4"/>
  <c r="EB74" i="3"/>
  <c r="EB73" i="3"/>
  <c r="EB72" i="3"/>
  <c r="EB71" i="3"/>
  <c r="EB70" i="3"/>
  <c r="EB68" i="3"/>
  <c r="EB69" i="3"/>
  <c r="DI74" i="4"/>
  <c r="DI72" i="4"/>
  <c r="DI73" i="4"/>
  <c r="DI71" i="4"/>
  <c r="DI69" i="4"/>
  <c r="DI70" i="4"/>
  <c r="DI68" i="4"/>
  <c r="EB101" i="3"/>
  <c r="EB100" i="3"/>
  <c r="EB98" i="3"/>
  <c r="EB99" i="3"/>
  <c r="DI100" i="4"/>
  <c r="DI98" i="4"/>
  <c r="DI101" i="4"/>
  <c r="DI99" i="4"/>
  <c r="EB97" i="3"/>
  <c r="DI97" i="4"/>
  <c r="DI38" i="4"/>
  <c r="DI36" i="4"/>
  <c r="DI39" i="4"/>
  <c r="DI34" i="4"/>
  <c r="DI35" i="4"/>
  <c r="DI33" i="4"/>
  <c r="DI37" i="4"/>
  <c r="EB53" i="3"/>
  <c r="EB43" i="3"/>
  <c r="EB35" i="3"/>
  <c r="EB34" i="3"/>
  <c r="EB36" i="3"/>
  <c r="EB38" i="3"/>
  <c r="EB39" i="3"/>
  <c r="EB37" i="3"/>
  <c r="EB33" i="3"/>
  <c r="EB17" i="3"/>
  <c r="EB16" i="3"/>
  <c r="EB15" i="3"/>
  <c r="EB14" i="3"/>
  <c r="EB13" i="3"/>
  <c r="EB12" i="3"/>
  <c r="EB11" i="3"/>
  <c r="EC6" i="3"/>
  <c r="EB28" i="3"/>
  <c r="EB22" i="3"/>
  <c r="EB26" i="3"/>
  <c r="EB27" i="3"/>
  <c r="DI26" i="4"/>
  <c r="DI22" i="4"/>
  <c r="DI27" i="4"/>
  <c r="DI16" i="4"/>
  <c r="DI15" i="4"/>
  <c r="DI17" i="4"/>
  <c r="DI13" i="4"/>
  <c r="DI11" i="4"/>
  <c r="DI14" i="4"/>
  <c r="DI12" i="4"/>
  <c r="DI28" i="4"/>
  <c r="DJ6" i="4"/>
  <c r="DS23" i="10"/>
  <c r="DT6" i="10"/>
  <c r="DG183" i="6"/>
  <c r="DG177" i="6"/>
  <c r="DI7" i="6"/>
  <c r="DI1" i="6"/>
  <c r="E280" i="8"/>
  <c r="DI85" i="6" l="1"/>
  <c r="DI81" i="6"/>
  <c r="DI137" i="6"/>
  <c r="DI80" i="6"/>
  <c r="DI92" i="6"/>
  <c r="DI91" i="6"/>
  <c r="DI90" i="6"/>
  <c r="DI87" i="6"/>
  <c r="DI79" i="6"/>
  <c r="DI63" i="6"/>
  <c r="DI65" i="6"/>
  <c r="DI59" i="6"/>
  <c r="DI58" i="6"/>
  <c r="DI57" i="6"/>
  <c r="DI56" i="6"/>
  <c r="DI55" i="6"/>
  <c r="DI54" i="6"/>
  <c r="DI49" i="6"/>
  <c r="DI48" i="6"/>
  <c r="DI47" i="6"/>
  <c r="DI46" i="6"/>
  <c r="DI45" i="6"/>
  <c r="DI44" i="6"/>
  <c r="DI53" i="6"/>
  <c r="DI43" i="6"/>
  <c r="DI24" i="6"/>
  <c r="EB106" i="3"/>
  <c r="IG156" i="3"/>
  <c r="IA157" i="3"/>
  <c r="HZ155" i="3"/>
  <c r="IA156" i="4"/>
  <c r="HZ155" i="4"/>
  <c r="DI106" i="4"/>
  <c r="DI98" i="6"/>
  <c r="DI97" i="6"/>
  <c r="DI99" i="6"/>
  <c r="DI101" i="6"/>
  <c r="DI100" i="6"/>
  <c r="DI73" i="6"/>
  <c r="DI74" i="6"/>
  <c r="DI71" i="6"/>
  <c r="DI72" i="6"/>
  <c r="DI70" i="6"/>
  <c r="DI69" i="6"/>
  <c r="DI68" i="6"/>
  <c r="DI141" i="6"/>
  <c r="DI127" i="6"/>
  <c r="DI139" i="6"/>
  <c r="DI143" i="6"/>
  <c r="DI132" i="6"/>
  <c r="DI108" i="6"/>
  <c r="DI107" i="6"/>
  <c r="DI37" i="6"/>
  <c r="DI39" i="6"/>
  <c r="DI38" i="6"/>
  <c r="DI36" i="6"/>
  <c r="DI35" i="6"/>
  <c r="DI33" i="6"/>
  <c r="DI17" i="6"/>
  <c r="DI16" i="6"/>
  <c r="DI15" i="6"/>
  <c r="DI34" i="6"/>
  <c r="DI12" i="6"/>
  <c r="DI11" i="6"/>
  <c r="DI27" i="6"/>
  <c r="DI13" i="6"/>
  <c r="DI14" i="6"/>
  <c r="DI22" i="6"/>
  <c r="DI26" i="6"/>
  <c r="DI28" i="6"/>
  <c r="DS79" i="10"/>
  <c r="DT7" i="10"/>
  <c r="DT54" i="10" s="1"/>
  <c r="DT1" i="10"/>
  <c r="DH134" i="6"/>
  <c r="DH171" i="6"/>
  <c r="DG172" i="6"/>
  <c r="DG173" i="6" s="1"/>
  <c r="DJ6" i="6"/>
  <c r="DJ7" i="4"/>
  <c r="DJ1" i="4"/>
  <c r="EC7" i="3"/>
  <c r="EC1" i="3"/>
  <c r="E281" i="8"/>
  <c r="DJ85" i="4" l="1"/>
  <c r="DJ137" i="4"/>
  <c r="DJ80" i="4"/>
  <c r="DJ81" i="4"/>
  <c r="EC137" i="3"/>
  <c r="EC80" i="3"/>
  <c r="EC85" i="3"/>
  <c r="EC81" i="3"/>
  <c r="DJ91" i="4"/>
  <c r="DJ92" i="4"/>
  <c r="DJ90" i="4"/>
  <c r="DJ87" i="4"/>
  <c r="DJ79" i="4"/>
  <c r="DJ63" i="4"/>
  <c r="EC92" i="3"/>
  <c r="EC90" i="3"/>
  <c r="EC91" i="3"/>
  <c r="EC87" i="3"/>
  <c r="EC79" i="3"/>
  <c r="EC65" i="3"/>
  <c r="DJ65" i="4"/>
  <c r="DJ59" i="4"/>
  <c r="DJ56" i="4"/>
  <c r="DJ57" i="4"/>
  <c r="DJ55" i="4"/>
  <c r="DJ58" i="4"/>
  <c r="DJ54" i="4"/>
  <c r="DJ47" i="4"/>
  <c r="DJ49" i="4"/>
  <c r="DJ48" i="4"/>
  <c r="DJ53" i="4"/>
  <c r="DJ44" i="4"/>
  <c r="DJ45" i="4"/>
  <c r="DJ46" i="4"/>
  <c r="DJ43" i="4"/>
  <c r="DJ24" i="4"/>
  <c r="EC63" i="3"/>
  <c r="EC54" i="3"/>
  <c r="EC55" i="3"/>
  <c r="EC56" i="3"/>
  <c r="EC57" i="3"/>
  <c r="EC58" i="3"/>
  <c r="EC59" i="3"/>
  <c r="EC48" i="3"/>
  <c r="EC46" i="3"/>
  <c r="EC47" i="3"/>
  <c r="EC44" i="3"/>
  <c r="EC45" i="3"/>
  <c r="EC49" i="3"/>
  <c r="EC24" i="3"/>
  <c r="DT55" i="10"/>
  <c r="DT73" i="10"/>
  <c r="DT81" i="10"/>
  <c r="DT74" i="10"/>
  <c r="EC141" i="3"/>
  <c r="EC143" i="3"/>
  <c r="EC139" i="3"/>
  <c r="EC107" i="3"/>
  <c r="EC108" i="3"/>
  <c r="DJ143" i="4"/>
  <c r="DJ139" i="4"/>
  <c r="DJ107" i="4"/>
  <c r="DJ108" i="4"/>
  <c r="DJ141" i="4"/>
  <c r="DT13" i="10"/>
  <c r="DT12" i="10"/>
  <c r="EC183" i="3"/>
  <c r="EC184" i="3"/>
  <c r="EC182" i="3"/>
  <c r="EC173" i="3"/>
  <c r="EC177" i="3"/>
  <c r="EC172" i="3"/>
  <c r="EC178" i="3"/>
  <c r="EC171" i="3"/>
  <c r="EC134" i="3"/>
  <c r="EC127" i="3"/>
  <c r="EC132" i="3"/>
  <c r="IB157" i="3"/>
  <c r="IA155" i="3"/>
  <c r="IH156" i="3"/>
  <c r="DJ184" i="4"/>
  <c r="DJ183" i="4"/>
  <c r="DJ182" i="4"/>
  <c r="DJ178" i="4"/>
  <c r="DJ177" i="4"/>
  <c r="DJ172" i="4"/>
  <c r="DJ173" i="4"/>
  <c r="DJ171" i="4"/>
  <c r="DJ134" i="4"/>
  <c r="DJ132" i="4"/>
  <c r="DJ127" i="4"/>
  <c r="IA155" i="4"/>
  <c r="IB156" i="4"/>
  <c r="EC74" i="3"/>
  <c r="EC73" i="3"/>
  <c r="EC71" i="3"/>
  <c r="EC72" i="3"/>
  <c r="EC70" i="3"/>
  <c r="EC69" i="3"/>
  <c r="EC68" i="3"/>
  <c r="DJ73" i="4"/>
  <c r="DJ74" i="4"/>
  <c r="DJ71" i="4"/>
  <c r="DJ72" i="4"/>
  <c r="DJ70" i="4"/>
  <c r="DJ68" i="4"/>
  <c r="DJ69" i="4"/>
  <c r="DJ101" i="4"/>
  <c r="DJ98" i="4"/>
  <c r="DJ100" i="4"/>
  <c r="DJ99" i="4"/>
  <c r="EC100" i="3"/>
  <c r="EC98" i="3"/>
  <c r="EC99" i="3"/>
  <c r="EC101" i="3"/>
  <c r="EC97" i="3"/>
  <c r="DJ97" i="4"/>
  <c r="DJ39" i="4"/>
  <c r="DJ38" i="4"/>
  <c r="DJ36" i="4"/>
  <c r="DJ37" i="4"/>
  <c r="DJ35" i="4"/>
  <c r="DJ33" i="4"/>
  <c r="DJ34" i="4"/>
  <c r="EC53" i="3"/>
  <c r="EC43" i="3"/>
  <c r="EC35" i="3"/>
  <c r="EC34" i="3"/>
  <c r="EC37" i="3"/>
  <c r="EC36" i="3"/>
  <c r="EC38" i="3"/>
  <c r="EC39" i="3"/>
  <c r="EC33" i="3"/>
  <c r="EC17" i="3"/>
  <c r="EC16" i="3"/>
  <c r="EC13" i="3"/>
  <c r="EC12" i="3"/>
  <c r="EC11" i="3"/>
  <c r="EC15" i="3"/>
  <c r="EC14" i="3"/>
  <c r="ED6" i="3"/>
  <c r="EC26" i="3"/>
  <c r="EC22" i="3"/>
  <c r="EC27" i="3"/>
  <c r="EC28" i="3"/>
  <c r="DJ22" i="4"/>
  <c r="DJ17" i="4"/>
  <c r="DJ16" i="4"/>
  <c r="DJ15" i="4"/>
  <c r="DJ13" i="4"/>
  <c r="DJ11" i="4"/>
  <c r="DJ12" i="4"/>
  <c r="DJ14" i="4"/>
  <c r="DJ26" i="4"/>
  <c r="DJ27" i="4"/>
  <c r="DJ28" i="4"/>
  <c r="DK6" i="4"/>
  <c r="DT23" i="10"/>
  <c r="DU6" i="10"/>
  <c r="DH183" i="6"/>
  <c r="DH177" i="6"/>
  <c r="DJ1" i="6"/>
  <c r="DJ7" i="6"/>
  <c r="E282" i="8"/>
  <c r="DJ85" i="6" l="1"/>
  <c r="DJ81" i="6"/>
  <c r="DJ137" i="6"/>
  <c r="DJ80" i="6"/>
  <c r="DJ91" i="6"/>
  <c r="DJ92" i="6"/>
  <c r="DJ90" i="6"/>
  <c r="DJ87" i="6"/>
  <c r="DJ79" i="6"/>
  <c r="DJ63" i="6"/>
  <c r="DJ65" i="6"/>
  <c r="DJ56" i="6"/>
  <c r="DJ59" i="6"/>
  <c r="DJ58" i="6"/>
  <c r="DJ57" i="6"/>
  <c r="DJ55" i="6"/>
  <c r="DJ54" i="6"/>
  <c r="DJ49" i="6"/>
  <c r="DJ48" i="6"/>
  <c r="DJ47" i="6"/>
  <c r="DJ46" i="6"/>
  <c r="DJ45" i="6"/>
  <c r="DJ44" i="6"/>
  <c r="DJ53" i="6"/>
  <c r="DJ43" i="6"/>
  <c r="DJ24" i="6"/>
  <c r="DJ106" i="4"/>
  <c r="II156" i="3"/>
  <c r="IC157" i="3"/>
  <c r="IB155" i="3"/>
  <c r="EC106" i="3"/>
  <c r="IC156" i="4"/>
  <c r="IB155" i="4"/>
  <c r="DJ97" i="6"/>
  <c r="DJ98" i="6"/>
  <c r="DJ99" i="6"/>
  <c r="DJ100" i="6"/>
  <c r="DJ101" i="6"/>
  <c r="DJ73" i="6"/>
  <c r="DJ74" i="6"/>
  <c r="DJ71" i="6"/>
  <c r="DJ72" i="6"/>
  <c r="DJ70" i="6"/>
  <c r="DJ69" i="6"/>
  <c r="DJ68" i="6"/>
  <c r="DJ141" i="6"/>
  <c r="DJ127" i="6"/>
  <c r="DJ139" i="6"/>
  <c r="DJ143" i="6"/>
  <c r="DJ132" i="6"/>
  <c r="DJ108" i="6"/>
  <c r="DJ107" i="6"/>
  <c r="DJ37" i="6"/>
  <c r="DJ39" i="6"/>
  <c r="DJ38" i="6"/>
  <c r="DJ35" i="6"/>
  <c r="DJ36" i="6"/>
  <c r="DJ34" i="6"/>
  <c r="DJ17" i="6"/>
  <c r="DJ16" i="6"/>
  <c r="DJ15" i="6"/>
  <c r="DJ33" i="6"/>
  <c r="DJ11" i="6"/>
  <c r="DJ13" i="6"/>
  <c r="DJ14" i="6"/>
  <c r="DJ22" i="6"/>
  <c r="DJ12" i="6"/>
  <c r="DJ26" i="6"/>
  <c r="DJ27" i="6"/>
  <c r="DJ28" i="6"/>
  <c r="DT79" i="10"/>
  <c r="DU1" i="10"/>
  <c r="DU7" i="10"/>
  <c r="DU54" i="10" s="1"/>
  <c r="DI134" i="6"/>
  <c r="DI171" i="6"/>
  <c r="DH172" i="6"/>
  <c r="DH173" i="6" s="1"/>
  <c r="DK6" i="6"/>
  <c r="DK7" i="4"/>
  <c r="DK1" i="4"/>
  <c r="ED7" i="3"/>
  <c r="ED1" i="3"/>
  <c r="E283" i="8"/>
  <c r="DK85" i="4" l="1"/>
  <c r="DK137" i="4"/>
  <c r="DK80" i="4"/>
  <c r="DK81" i="4"/>
  <c r="ED137" i="3"/>
  <c r="ED80" i="3"/>
  <c r="ED85" i="3"/>
  <c r="ED81" i="3"/>
  <c r="DK92" i="4"/>
  <c r="DK91" i="4"/>
  <c r="DK87" i="4"/>
  <c r="DK90" i="4"/>
  <c r="DK79" i="4"/>
  <c r="DK63" i="4"/>
  <c r="ED92" i="3"/>
  <c r="ED90" i="3"/>
  <c r="ED91" i="3"/>
  <c r="ED87" i="3"/>
  <c r="ED79" i="3"/>
  <c r="ED65" i="3"/>
  <c r="DK65" i="4"/>
  <c r="DK58" i="4"/>
  <c r="DK57" i="4"/>
  <c r="DK59" i="4"/>
  <c r="DK55" i="4"/>
  <c r="DK56" i="4"/>
  <c r="DK49" i="4"/>
  <c r="DK54" i="4"/>
  <c r="DK45" i="4"/>
  <c r="DK46" i="4"/>
  <c r="DK48" i="4"/>
  <c r="DK44" i="4"/>
  <c r="DK47" i="4"/>
  <c r="DK43" i="4"/>
  <c r="DK53" i="4"/>
  <c r="DK24" i="4"/>
  <c r="ED63" i="3"/>
  <c r="ED55" i="3"/>
  <c r="ED54" i="3"/>
  <c r="ED56" i="3"/>
  <c r="ED58" i="3"/>
  <c r="ED59" i="3"/>
  <c r="ED57" i="3"/>
  <c r="ED45" i="3"/>
  <c r="ED48" i="3"/>
  <c r="ED46" i="3"/>
  <c r="ED44" i="3"/>
  <c r="ED47" i="3"/>
  <c r="ED49" i="3"/>
  <c r="ED24" i="3"/>
  <c r="DU55" i="10"/>
  <c r="DU73" i="10"/>
  <c r="DU81" i="10"/>
  <c r="DU74" i="10"/>
  <c r="ED139" i="3"/>
  <c r="ED108" i="3"/>
  <c r="ED107" i="3"/>
  <c r="ED141" i="3"/>
  <c r="ED143" i="3"/>
  <c r="DK143" i="4"/>
  <c r="DK141" i="4"/>
  <c r="DK107" i="4"/>
  <c r="DK108" i="4"/>
  <c r="DK139" i="4"/>
  <c r="DU13" i="10"/>
  <c r="DU12" i="10"/>
  <c r="ED183" i="3"/>
  <c r="ED184" i="3"/>
  <c r="ED182" i="3"/>
  <c r="ED173" i="3"/>
  <c r="ED177" i="3"/>
  <c r="ED172" i="3"/>
  <c r="ED178" i="3"/>
  <c r="ED171" i="3"/>
  <c r="ED134" i="3"/>
  <c r="ED127" i="3"/>
  <c r="ED132" i="3"/>
  <c r="ID157" i="3"/>
  <c r="IC155" i="3"/>
  <c r="IJ156" i="3"/>
  <c r="DK184" i="4"/>
  <c r="DK183" i="4"/>
  <c r="DK182" i="4"/>
  <c r="DK177" i="4"/>
  <c r="DK172" i="4"/>
  <c r="DK178" i="4"/>
  <c r="DK173" i="4"/>
  <c r="DK171" i="4"/>
  <c r="DK132" i="4"/>
  <c r="DK134" i="4"/>
  <c r="DK127" i="4"/>
  <c r="IC155" i="4"/>
  <c r="ID156" i="4"/>
  <c r="ED73" i="3"/>
  <c r="ED71" i="3"/>
  <c r="ED72" i="3"/>
  <c r="ED74" i="3"/>
  <c r="ED70" i="3"/>
  <c r="ED69" i="3"/>
  <c r="ED68" i="3"/>
  <c r="DK74" i="4"/>
  <c r="DK72" i="4"/>
  <c r="DK71" i="4"/>
  <c r="DK70" i="4"/>
  <c r="DK73" i="4"/>
  <c r="DK68" i="4"/>
  <c r="DK69" i="4"/>
  <c r="DK101" i="4"/>
  <c r="DK99" i="4"/>
  <c r="DK98" i="4"/>
  <c r="DK100" i="4"/>
  <c r="ED101" i="3"/>
  <c r="ED98" i="3"/>
  <c r="ED100" i="3"/>
  <c r="ED99" i="3"/>
  <c r="ED97" i="3"/>
  <c r="DK97" i="4"/>
  <c r="DK39" i="4"/>
  <c r="DK37" i="4"/>
  <c r="DK35" i="4"/>
  <c r="DK36" i="4"/>
  <c r="DK33" i="4"/>
  <c r="DK34" i="4"/>
  <c r="DK38" i="4"/>
  <c r="ED53" i="3"/>
  <c r="ED43" i="3"/>
  <c r="ED35" i="3"/>
  <c r="ED34" i="3"/>
  <c r="ED36" i="3"/>
  <c r="ED38" i="3"/>
  <c r="ED37" i="3"/>
  <c r="ED39" i="3"/>
  <c r="ED33" i="3"/>
  <c r="ED17" i="3"/>
  <c r="ED16" i="3"/>
  <c r="ED15" i="3"/>
  <c r="ED14" i="3"/>
  <c r="ED12" i="3"/>
  <c r="ED13" i="3"/>
  <c r="ED11" i="3"/>
  <c r="EE6" i="3"/>
  <c r="ED28" i="3"/>
  <c r="ED22" i="3"/>
  <c r="ED27" i="3"/>
  <c r="ED26" i="3"/>
  <c r="DK27" i="4"/>
  <c r="DK22" i="4"/>
  <c r="DK17" i="4"/>
  <c r="DK16" i="4"/>
  <c r="DK15" i="4"/>
  <c r="DK12" i="4"/>
  <c r="DK14" i="4"/>
  <c r="DK13" i="4"/>
  <c r="DK11" i="4"/>
  <c r="DK28" i="4"/>
  <c r="DK26" i="4"/>
  <c r="DL6" i="4"/>
  <c r="DU23" i="10"/>
  <c r="DV6" i="10"/>
  <c r="DI177" i="6"/>
  <c r="DK1" i="6"/>
  <c r="DK7" i="6"/>
  <c r="E284" i="8"/>
  <c r="DK85" i="6" l="1"/>
  <c r="DK81" i="6"/>
  <c r="DK137" i="6"/>
  <c r="DK80" i="6"/>
  <c r="DK92" i="6"/>
  <c r="DK91" i="6"/>
  <c r="DK90" i="6"/>
  <c r="DK87" i="6"/>
  <c r="DK79" i="6"/>
  <c r="DK63" i="6"/>
  <c r="DK65" i="6"/>
  <c r="DK59" i="6"/>
  <c r="DK58" i="6"/>
  <c r="DK57" i="6"/>
  <c r="DK56" i="6"/>
  <c r="DK55" i="6"/>
  <c r="DK54" i="6"/>
  <c r="DK48" i="6"/>
  <c r="DK47" i="6"/>
  <c r="DK46" i="6"/>
  <c r="DK49" i="6"/>
  <c r="DK45" i="6"/>
  <c r="DK44" i="6"/>
  <c r="DK53" i="6"/>
  <c r="DK43" i="6"/>
  <c r="DK24" i="6"/>
  <c r="ED106" i="3"/>
  <c r="IK156" i="3"/>
  <c r="IE157" i="3"/>
  <c r="ID155" i="3"/>
  <c r="IE156" i="4"/>
  <c r="ID155" i="4"/>
  <c r="DK106" i="4"/>
  <c r="DK97" i="6"/>
  <c r="DK98" i="6"/>
  <c r="DK99" i="6"/>
  <c r="DK101" i="6"/>
  <c r="DK100" i="6"/>
  <c r="DK73" i="6"/>
  <c r="DK74" i="6"/>
  <c r="DK72" i="6"/>
  <c r="DK71" i="6"/>
  <c r="DK69" i="6"/>
  <c r="DK70" i="6"/>
  <c r="DK68" i="6"/>
  <c r="DK141" i="6"/>
  <c r="DK127" i="6"/>
  <c r="DK139" i="6"/>
  <c r="DK143" i="6"/>
  <c r="DK132" i="6"/>
  <c r="DK108" i="6"/>
  <c r="DK107" i="6"/>
  <c r="DK39" i="6"/>
  <c r="DK38" i="6"/>
  <c r="DK36" i="6"/>
  <c r="DK37" i="6"/>
  <c r="DK34" i="6"/>
  <c r="DK35" i="6"/>
  <c r="DK33" i="6"/>
  <c r="DK17" i="6"/>
  <c r="DK16" i="6"/>
  <c r="DK15" i="6"/>
  <c r="DK14" i="6"/>
  <c r="DK13" i="6"/>
  <c r="DK12" i="6"/>
  <c r="DK11" i="6"/>
  <c r="DK22" i="6"/>
  <c r="DK27" i="6"/>
  <c r="DK28" i="6"/>
  <c r="DK26" i="6"/>
  <c r="DU79" i="10"/>
  <c r="DV1" i="10"/>
  <c r="DV7" i="10"/>
  <c r="DV54" i="10" s="1"/>
  <c r="DJ171" i="6"/>
  <c r="DI172" i="6"/>
  <c r="DI173" i="6" s="1"/>
  <c r="DJ134" i="6"/>
  <c r="DL6" i="6"/>
  <c r="DL1" i="4"/>
  <c r="DL7" i="4"/>
  <c r="EE7" i="3"/>
  <c r="EE1" i="3"/>
  <c r="E285" i="8"/>
  <c r="DL85" i="4" l="1"/>
  <c r="DL137" i="4"/>
  <c r="DL81" i="4"/>
  <c r="DL80" i="4"/>
  <c r="EE85" i="3"/>
  <c r="EE137" i="3"/>
  <c r="EE80" i="3"/>
  <c r="EE81" i="3"/>
  <c r="DL92" i="4"/>
  <c r="DL87" i="4"/>
  <c r="DL90" i="4"/>
  <c r="DL91" i="4"/>
  <c r="DL79" i="4"/>
  <c r="DL63" i="4"/>
  <c r="EE92" i="3"/>
  <c r="EE90" i="3"/>
  <c r="EE91" i="3"/>
  <c r="EE87" i="3"/>
  <c r="EE65" i="3"/>
  <c r="EE79" i="3"/>
  <c r="DL65" i="4"/>
  <c r="DL59" i="4"/>
  <c r="DL56" i="4"/>
  <c r="DL57" i="4"/>
  <c r="DL55" i="4"/>
  <c r="DL58" i="4"/>
  <c r="DL54" i="4"/>
  <c r="DL46" i="4"/>
  <c r="DL47" i="4"/>
  <c r="DL48" i="4"/>
  <c r="DL49" i="4"/>
  <c r="DL45" i="4"/>
  <c r="DL43" i="4"/>
  <c r="DL44" i="4"/>
  <c r="DL53" i="4"/>
  <c r="DL24" i="4"/>
  <c r="EE63" i="3"/>
  <c r="EE55" i="3"/>
  <c r="EE56" i="3"/>
  <c r="EE54" i="3"/>
  <c r="EE58" i="3"/>
  <c r="EE59" i="3"/>
  <c r="EE57" i="3"/>
  <c r="EE45" i="3"/>
  <c r="EE46" i="3"/>
  <c r="EE47" i="3"/>
  <c r="EE48" i="3"/>
  <c r="EE44" i="3"/>
  <c r="EE49" i="3"/>
  <c r="EE24" i="3"/>
  <c r="DV55" i="10"/>
  <c r="DV73" i="10"/>
  <c r="DV81" i="10"/>
  <c r="DV74" i="10"/>
  <c r="DL141" i="4"/>
  <c r="DL143" i="4"/>
  <c r="DL139" i="4"/>
  <c r="DL108" i="4"/>
  <c r="DL107" i="4"/>
  <c r="EE143" i="3"/>
  <c r="EE141" i="3"/>
  <c r="EE108" i="3"/>
  <c r="EE139" i="3"/>
  <c r="EE107" i="3"/>
  <c r="DV13" i="10"/>
  <c r="DV12" i="10"/>
  <c r="EE183" i="3"/>
  <c r="EE184" i="3"/>
  <c r="EE182" i="3"/>
  <c r="EE178" i="3"/>
  <c r="EE173" i="3"/>
  <c r="EE177" i="3"/>
  <c r="EE172" i="3"/>
  <c r="EE171" i="3"/>
  <c r="EE127" i="3"/>
  <c r="EE132" i="3"/>
  <c r="EE134" i="3"/>
  <c r="IF157" i="3"/>
  <c r="IE155" i="3"/>
  <c r="IL156" i="3"/>
  <c r="DL184" i="4"/>
  <c r="DL183" i="4"/>
  <c r="DL178" i="4"/>
  <c r="DL182" i="4"/>
  <c r="DL172" i="4"/>
  <c r="DL177" i="4"/>
  <c r="DL173" i="4"/>
  <c r="DL171" i="4"/>
  <c r="DL134" i="4"/>
  <c r="DL132" i="4"/>
  <c r="DL127" i="4"/>
  <c r="IF156" i="4"/>
  <c r="IE155" i="4"/>
  <c r="EE74" i="3"/>
  <c r="EE72" i="3"/>
  <c r="EE71" i="3"/>
  <c r="EE73" i="3"/>
  <c r="EE68" i="3"/>
  <c r="EE69" i="3"/>
  <c r="EE70" i="3"/>
  <c r="DL74" i="4"/>
  <c r="DL73" i="4"/>
  <c r="DL72" i="4"/>
  <c r="DL71" i="4"/>
  <c r="DL70" i="4"/>
  <c r="DL69" i="4"/>
  <c r="DL68" i="4"/>
  <c r="DL99" i="4"/>
  <c r="DL101" i="4"/>
  <c r="DL100" i="4"/>
  <c r="DL98" i="4"/>
  <c r="EE100" i="3"/>
  <c r="EE101" i="3"/>
  <c r="EE99" i="3"/>
  <c r="EE98" i="3"/>
  <c r="EE97" i="3"/>
  <c r="DL97" i="4"/>
  <c r="DL39" i="4"/>
  <c r="DL37" i="4"/>
  <c r="DL38" i="4"/>
  <c r="DL36" i="4"/>
  <c r="DL35" i="4"/>
  <c r="DL33" i="4"/>
  <c r="DL34" i="4"/>
  <c r="EE53" i="3"/>
  <c r="EE43" i="3"/>
  <c r="EE36" i="3"/>
  <c r="EE35" i="3"/>
  <c r="EE37" i="3"/>
  <c r="EE38" i="3"/>
  <c r="EE34" i="3"/>
  <c r="EE39" i="3"/>
  <c r="EE33" i="3"/>
  <c r="EE17" i="3"/>
  <c r="EE16" i="3"/>
  <c r="EE15" i="3"/>
  <c r="EE14" i="3"/>
  <c r="EE11" i="3"/>
  <c r="EE12" i="3"/>
  <c r="EE13" i="3"/>
  <c r="EF6" i="3"/>
  <c r="EE22" i="3"/>
  <c r="EE26" i="3"/>
  <c r="EE28" i="3"/>
  <c r="EE27" i="3"/>
  <c r="DL17" i="4"/>
  <c r="DL16" i="4"/>
  <c r="DL15" i="4"/>
  <c r="DL22" i="4"/>
  <c r="DL14" i="4"/>
  <c r="DL12" i="4"/>
  <c r="DL13" i="4"/>
  <c r="DL11" i="4"/>
  <c r="DL27" i="4"/>
  <c r="DL26" i="4"/>
  <c r="DL28" i="4"/>
  <c r="DM6" i="4"/>
  <c r="DV23" i="10"/>
  <c r="DW6" i="10"/>
  <c r="DI183" i="6"/>
  <c r="DJ183" i="6"/>
  <c r="DL7" i="6"/>
  <c r="DL1" i="6"/>
  <c r="E286" i="8"/>
  <c r="DL85" i="6" l="1"/>
  <c r="DL81" i="6"/>
  <c r="DL137" i="6"/>
  <c r="DL80" i="6"/>
  <c r="DL92" i="6"/>
  <c r="DL91" i="6"/>
  <c r="DL90" i="6"/>
  <c r="DL87" i="6"/>
  <c r="DL79" i="6"/>
  <c r="DL63" i="6"/>
  <c r="DL65" i="6"/>
  <c r="DL59" i="6"/>
  <c r="DL58" i="6"/>
  <c r="DL57" i="6"/>
  <c r="DL54" i="6"/>
  <c r="DL55" i="6"/>
  <c r="DL49" i="6"/>
  <c r="DL56" i="6"/>
  <c r="DL48" i="6"/>
  <c r="DL47" i="6"/>
  <c r="DL46" i="6"/>
  <c r="DL45" i="6"/>
  <c r="DL44" i="6"/>
  <c r="DL53" i="6"/>
  <c r="DL43" i="6"/>
  <c r="DL24" i="6"/>
  <c r="EE106" i="3"/>
  <c r="IM156" i="3"/>
  <c r="IG157" i="3"/>
  <c r="IF155" i="3"/>
  <c r="IG156" i="4"/>
  <c r="IF155" i="4"/>
  <c r="DL106" i="4"/>
  <c r="DL97" i="6"/>
  <c r="DL98" i="6"/>
  <c r="DL100" i="6"/>
  <c r="DL99" i="6"/>
  <c r="DL101" i="6"/>
  <c r="DL74" i="6"/>
  <c r="DL71" i="6"/>
  <c r="DL73" i="6"/>
  <c r="DL72" i="6"/>
  <c r="DL69" i="6"/>
  <c r="DL70" i="6"/>
  <c r="DL68" i="6"/>
  <c r="DL141" i="6"/>
  <c r="DL127" i="6"/>
  <c r="DL139" i="6"/>
  <c r="DL143" i="6"/>
  <c r="DL132" i="6"/>
  <c r="DL108" i="6"/>
  <c r="DL107" i="6"/>
  <c r="DL39" i="6"/>
  <c r="DL38" i="6"/>
  <c r="DL37" i="6"/>
  <c r="DL36" i="6"/>
  <c r="DL35" i="6"/>
  <c r="DL33" i="6"/>
  <c r="DL34" i="6"/>
  <c r="DL17" i="6"/>
  <c r="DL16" i="6"/>
  <c r="DL15" i="6"/>
  <c r="DL14" i="6"/>
  <c r="DL13" i="6"/>
  <c r="DL12" i="6"/>
  <c r="DL11" i="6"/>
  <c r="DL22" i="6"/>
  <c r="DL28" i="6"/>
  <c r="DL27" i="6"/>
  <c r="DL26" i="6"/>
  <c r="DV79" i="10"/>
  <c r="DJ172" i="6"/>
  <c r="DJ173" i="6" s="1"/>
  <c r="DJ177" i="6"/>
  <c r="DW1" i="10"/>
  <c r="DW7" i="10"/>
  <c r="DW54" i="10" s="1"/>
  <c r="DK171" i="6"/>
  <c r="DK134" i="6"/>
  <c r="DM6" i="6"/>
  <c r="DM1" i="4"/>
  <c r="DM7" i="4"/>
  <c r="EF7" i="3"/>
  <c r="EF1" i="3"/>
  <c r="E287" i="8"/>
  <c r="DM137" i="4" l="1"/>
  <c r="DM85" i="4"/>
  <c r="DM80" i="4"/>
  <c r="DM81" i="4"/>
  <c r="EF85" i="3"/>
  <c r="EF137" i="3"/>
  <c r="EF80" i="3"/>
  <c r="EF81" i="3"/>
  <c r="DM92" i="4"/>
  <c r="DM91" i="4"/>
  <c r="DM90" i="4"/>
  <c r="DM87" i="4"/>
  <c r="DM79" i="4"/>
  <c r="DM63" i="4"/>
  <c r="EF92" i="3"/>
  <c r="EF90" i="3"/>
  <c r="EF91" i="3"/>
  <c r="EF87" i="3"/>
  <c r="EF65" i="3"/>
  <c r="EF79" i="3"/>
  <c r="DM65" i="4"/>
  <c r="DM58" i="4"/>
  <c r="DM56" i="4"/>
  <c r="DM59" i="4"/>
  <c r="DM57" i="4"/>
  <c r="DM54" i="4"/>
  <c r="DM55" i="4"/>
  <c r="DM46" i="4"/>
  <c r="DM47" i="4"/>
  <c r="DM48" i="4"/>
  <c r="DM49" i="4"/>
  <c r="DM45" i="4"/>
  <c r="DM43" i="4"/>
  <c r="DM53" i="4"/>
  <c r="DM44" i="4"/>
  <c r="DM24" i="4"/>
  <c r="EF63" i="3"/>
  <c r="EF55" i="3"/>
  <c r="EF54" i="3"/>
  <c r="EF56" i="3"/>
  <c r="EF58" i="3"/>
  <c r="EF47" i="3"/>
  <c r="EF59" i="3"/>
  <c r="EF57" i="3"/>
  <c r="EF45" i="3"/>
  <c r="EF48" i="3"/>
  <c r="EF46" i="3"/>
  <c r="EF44" i="3"/>
  <c r="EF49" i="3"/>
  <c r="EF24" i="3"/>
  <c r="DW55" i="10"/>
  <c r="DW73" i="10"/>
  <c r="DW81" i="10"/>
  <c r="DW74" i="10"/>
  <c r="DM143" i="4"/>
  <c r="DM141" i="4"/>
  <c r="DM139" i="4"/>
  <c r="DM107" i="4"/>
  <c r="DM108" i="4"/>
  <c r="EF143" i="3"/>
  <c r="EF141" i="3"/>
  <c r="EF139" i="3"/>
  <c r="EF108" i="3"/>
  <c r="EF107" i="3"/>
  <c r="DW13" i="10"/>
  <c r="DW12" i="10"/>
  <c r="EF184" i="3"/>
  <c r="EF183" i="3"/>
  <c r="EF182" i="3"/>
  <c r="EF178" i="3"/>
  <c r="EF177" i="3"/>
  <c r="EF172" i="3"/>
  <c r="EF173" i="3"/>
  <c r="EF171" i="3"/>
  <c r="EF127" i="3"/>
  <c r="EF132" i="3"/>
  <c r="EF134" i="3"/>
  <c r="IH157" i="3"/>
  <c r="IG155" i="3"/>
  <c r="IN156" i="3"/>
  <c r="DM183" i="4"/>
  <c r="DM184" i="4"/>
  <c r="DM178" i="4"/>
  <c r="DM177" i="4"/>
  <c r="DM182" i="4"/>
  <c r="DM173" i="4"/>
  <c r="DM172" i="4"/>
  <c r="DM171" i="4"/>
  <c r="DM132" i="4"/>
  <c r="DM134" i="4"/>
  <c r="DM127" i="4"/>
  <c r="IG155" i="4"/>
  <c r="IH156" i="4"/>
  <c r="EF73" i="3"/>
  <c r="EF74" i="3"/>
  <c r="EF72" i="3"/>
  <c r="EF71" i="3"/>
  <c r="EF69" i="3"/>
  <c r="EF70" i="3"/>
  <c r="EF68" i="3"/>
  <c r="DM74" i="4"/>
  <c r="DM73" i="4"/>
  <c r="DM72" i="4"/>
  <c r="DM71" i="4"/>
  <c r="DM70" i="4"/>
  <c r="DM69" i="4"/>
  <c r="DM68" i="4"/>
  <c r="EF101" i="3"/>
  <c r="EF100" i="3"/>
  <c r="EF98" i="3"/>
  <c r="EF99" i="3"/>
  <c r="DM101" i="4"/>
  <c r="DM100" i="4"/>
  <c r="DM99" i="4"/>
  <c r="DM98" i="4"/>
  <c r="EF97" i="3"/>
  <c r="DM97" i="4"/>
  <c r="DM39" i="4"/>
  <c r="DM37" i="4"/>
  <c r="DM35" i="4"/>
  <c r="DM33" i="4"/>
  <c r="DM36" i="4"/>
  <c r="DM38" i="4"/>
  <c r="DM34" i="4"/>
  <c r="EF53" i="3"/>
  <c r="EF43" i="3"/>
  <c r="EF34" i="3"/>
  <c r="EF36" i="3"/>
  <c r="EF35" i="3"/>
  <c r="EF37" i="3"/>
  <c r="EF38" i="3"/>
  <c r="EF39" i="3"/>
  <c r="EF33" i="3"/>
  <c r="EF17" i="3"/>
  <c r="EF16" i="3"/>
  <c r="EF15" i="3"/>
  <c r="EF14" i="3"/>
  <c r="EF13" i="3"/>
  <c r="EF12" i="3"/>
  <c r="EF11" i="3"/>
  <c r="EG6" i="3"/>
  <c r="EF22" i="3"/>
  <c r="EF28" i="3"/>
  <c r="EF27" i="3"/>
  <c r="EF26" i="3"/>
  <c r="DM17" i="4"/>
  <c r="DM22" i="4"/>
  <c r="DM15" i="4"/>
  <c r="DM16" i="4"/>
  <c r="DM12" i="4"/>
  <c r="DM14" i="4"/>
  <c r="DM11" i="4"/>
  <c r="DM13" i="4"/>
  <c r="DM28" i="4"/>
  <c r="DM26" i="4"/>
  <c r="DM27" i="4"/>
  <c r="DN6" i="4"/>
  <c r="DW23" i="10"/>
  <c r="DX6" i="10"/>
  <c r="DK172" i="6"/>
  <c r="DK177" i="6"/>
  <c r="DM1" i="6"/>
  <c r="DM7" i="6"/>
  <c r="E288" i="8"/>
  <c r="DM137" i="6" l="1"/>
  <c r="DM81" i="6"/>
  <c r="DM85" i="6"/>
  <c r="DM80" i="6"/>
  <c r="DM92" i="6"/>
  <c r="DM90" i="6"/>
  <c r="DM87" i="6"/>
  <c r="DM91" i="6"/>
  <c r="DM79" i="6"/>
  <c r="DM63" i="6"/>
  <c r="DM65" i="6"/>
  <c r="DM59" i="6"/>
  <c r="DM58" i="6"/>
  <c r="DM57" i="6"/>
  <c r="DM56" i="6"/>
  <c r="DM54" i="6"/>
  <c r="DM55" i="6"/>
  <c r="DM49" i="6"/>
  <c r="DM48" i="6"/>
  <c r="DM45" i="6"/>
  <c r="DM44" i="6"/>
  <c r="DM47" i="6"/>
  <c r="DM46" i="6"/>
  <c r="DM53" i="6"/>
  <c r="DM43" i="6"/>
  <c r="DM24" i="6"/>
  <c r="IO156" i="3"/>
  <c r="II157" i="3"/>
  <c r="IH155" i="3"/>
  <c r="EF106" i="3"/>
  <c r="II156" i="4"/>
  <c r="IH155" i="4"/>
  <c r="DM106" i="4"/>
  <c r="DM97" i="6"/>
  <c r="DM99" i="6"/>
  <c r="DM98" i="6"/>
  <c r="DM100" i="6"/>
  <c r="DM101" i="6"/>
  <c r="DM74" i="6"/>
  <c r="DM73" i="6"/>
  <c r="DM72" i="6"/>
  <c r="DM71" i="6"/>
  <c r="DM70" i="6"/>
  <c r="DM69" i="6"/>
  <c r="DM68" i="6"/>
  <c r="DM127" i="6"/>
  <c r="DM141" i="6"/>
  <c r="DM139" i="6"/>
  <c r="DM143" i="6"/>
  <c r="DM132" i="6"/>
  <c r="DM108" i="6"/>
  <c r="DM107" i="6"/>
  <c r="DM39" i="6"/>
  <c r="DM38" i="6"/>
  <c r="DM37" i="6"/>
  <c r="DM34" i="6"/>
  <c r="DM36" i="6"/>
  <c r="DM35" i="6"/>
  <c r="DM33" i="6"/>
  <c r="DM17" i="6"/>
  <c r="DM16" i="6"/>
  <c r="DM15" i="6"/>
  <c r="DM14" i="6"/>
  <c r="DM13" i="6"/>
  <c r="DM12" i="6"/>
  <c r="DM11" i="6"/>
  <c r="DM22" i="6"/>
  <c r="DM27" i="6"/>
  <c r="DM26" i="6"/>
  <c r="DM28" i="6"/>
  <c r="DW79" i="10"/>
  <c r="DX1" i="10"/>
  <c r="DX7" i="10"/>
  <c r="DX54" i="10" s="1"/>
  <c r="DK183" i="6"/>
  <c r="DK173" i="6"/>
  <c r="DL171" i="6"/>
  <c r="DL134" i="6"/>
  <c r="DN6" i="6"/>
  <c r="DN1" i="4"/>
  <c r="DN7" i="4"/>
  <c r="EG7" i="3"/>
  <c r="EG1" i="3"/>
  <c r="E289" i="8"/>
  <c r="DN137" i="4" l="1"/>
  <c r="DN85" i="4"/>
  <c r="DN80" i="4"/>
  <c r="DN81" i="4"/>
  <c r="EG85" i="3"/>
  <c r="EG137" i="3"/>
  <c r="EG80" i="3"/>
  <c r="EG81" i="3"/>
  <c r="DN91" i="4"/>
  <c r="DN92" i="4"/>
  <c r="DN90" i="4"/>
  <c r="DN87" i="4"/>
  <c r="DN63" i="4"/>
  <c r="DN79" i="4"/>
  <c r="EG90" i="3"/>
  <c r="EG92" i="3"/>
  <c r="EG91" i="3"/>
  <c r="EG87" i="3"/>
  <c r="EG65" i="3"/>
  <c r="EG79" i="3"/>
  <c r="DN58" i="4"/>
  <c r="DN59" i="4"/>
  <c r="DN65" i="4"/>
  <c r="DN57" i="4"/>
  <c r="DN56" i="4"/>
  <c r="DN54" i="4"/>
  <c r="DN49" i="4"/>
  <c r="DN47" i="4"/>
  <c r="DN48" i="4"/>
  <c r="DN55" i="4"/>
  <c r="DN46" i="4"/>
  <c r="DN45" i="4"/>
  <c r="DN43" i="4"/>
  <c r="DN53" i="4"/>
  <c r="DN44" i="4"/>
  <c r="DN24" i="4"/>
  <c r="EG63" i="3"/>
  <c r="EG54" i="3"/>
  <c r="EG55" i="3"/>
  <c r="EG57" i="3"/>
  <c r="EG58" i="3"/>
  <c r="EG56" i="3"/>
  <c r="EG44" i="3"/>
  <c r="EG47" i="3"/>
  <c r="EG59" i="3"/>
  <c r="EG45" i="3"/>
  <c r="EG46" i="3"/>
  <c r="EG48" i="3"/>
  <c r="EG49" i="3"/>
  <c r="EG24" i="3"/>
  <c r="DX55" i="10"/>
  <c r="EG143" i="3"/>
  <c r="EG139" i="3"/>
  <c r="EG141" i="3"/>
  <c r="EG108" i="3"/>
  <c r="EG107" i="3"/>
  <c r="DX81" i="10"/>
  <c r="DX74" i="10"/>
  <c r="DX73" i="10"/>
  <c r="DN141" i="4"/>
  <c r="DN143" i="4"/>
  <c r="DN139" i="4"/>
  <c r="DN108" i="4"/>
  <c r="DN107" i="4"/>
  <c r="DX12" i="10"/>
  <c r="DX13" i="10"/>
  <c r="IJ157" i="3"/>
  <c r="II155" i="3"/>
  <c r="IP156" i="3"/>
  <c r="EG184" i="3"/>
  <c r="EG182" i="3"/>
  <c r="EG177" i="3"/>
  <c r="EG178" i="3"/>
  <c r="EG183" i="3"/>
  <c r="EG173" i="3"/>
  <c r="EG172" i="3"/>
  <c r="EG171" i="3"/>
  <c r="EG127" i="3"/>
  <c r="EG132" i="3"/>
  <c r="EG134" i="3"/>
  <c r="DN183" i="4"/>
  <c r="DN184" i="4"/>
  <c r="DN182" i="4"/>
  <c r="DN178" i="4"/>
  <c r="DN177" i="4"/>
  <c r="DN173" i="4"/>
  <c r="DN171" i="4"/>
  <c r="DN172" i="4"/>
  <c r="DN134" i="4"/>
  <c r="DN127" i="4"/>
  <c r="DN132" i="4"/>
  <c r="II155" i="4"/>
  <c r="IJ156" i="4"/>
  <c r="EG74" i="3"/>
  <c r="EG72" i="3"/>
  <c r="EG73" i="3"/>
  <c r="EG70" i="3"/>
  <c r="EG69" i="3"/>
  <c r="EG68" i="3"/>
  <c r="EG71" i="3"/>
  <c r="DN73" i="4"/>
  <c r="DN72" i="4"/>
  <c r="DN74" i="4"/>
  <c r="DN70" i="4"/>
  <c r="DN69" i="4"/>
  <c r="DN68" i="4"/>
  <c r="DN71" i="4"/>
  <c r="EG101" i="3"/>
  <c r="EG100" i="3"/>
  <c r="EG99" i="3"/>
  <c r="EG98" i="3"/>
  <c r="DN101" i="4"/>
  <c r="DN100" i="4"/>
  <c r="DN99" i="4"/>
  <c r="DN98" i="4"/>
  <c r="EG97" i="3"/>
  <c r="DN97" i="4"/>
  <c r="DN39" i="4"/>
  <c r="DN37" i="4"/>
  <c r="DN38" i="4"/>
  <c r="DN36" i="4"/>
  <c r="DN34" i="4"/>
  <c r="DN35" i="4"/>
  <c r="DN33" i="4"/>
  <c r="EG53" i="3"/>
  <c r="EG43" i="3"/>
  <c r="EG34" i="3"/>
  <c r="EG35" i="3"/>
  <c r="EG36" i="3"/>
  <c r="EG37" i="3"/>
  <c r="EG39" i="3"/>
  <c r="EG38" i="3"/>
  <c r="EG33" i="3"/>
  <c r="EG17" i="3"/>
  <c r="EG16" i="3"/>
  <c r="EG15" i="3"/>
  <c r="EG13" i="3"/>
  <c r="EG12" i="3"/>
  <c r="EG11" i="3"/>
  <c r="EG14" i="3"/>
  <c r="EH6" i="3"/>
  <c r="EG22" i="3"/>
  <c r="EG26" i="3"/>
  <c r="EG28" i="3"/>
  <c r="EG27" i="3"/>
  <c r="DN28" i="4"/>
  <c r="DN17" i="4"/>
  <c r="DN16" i="4"/>
  <c r="DN22" i="4"/>
  <c r="DN14" i="4"/>
  <c r="DN12" i="4"/>
  <c r="DN15" i="4"/>
  <c r="DN13" i="4"/>
  <c r="DN11" i="4"/>
  <c r="DN27" i="4"/>
  <c r="DN26" i="4"/>
  <c r="DO6" i="4"/>
  <c r="DX23" i="10"/>
  <c r="DY6" i="10"/>
  <c r="DL177" i="6"/>
  <c r="DN7" i="6"/>
  <c r="DN1" i="6"/>
  <c r="E290" i="8"/>
  <c r="DN137" i="6" l="1"/>
  <c r="DN85" i="6"/>
  <c r="DN81" i="6"/>
  <c r="DN80" i="6"/>
  <c r="DN91" i="6"/>
  <c r="DN92" i="6"/>
  <c r="DN87" i="6"/>
  <c r="DN90" i="6"/>
  <c r="DN79" i="6"/>
  <c r="DN63" i="6"/>
  <c r="DN56" i="6"/>
  <c r="DN65" i="6"/>
  <c r="DN58" i="6"/>
  <c r="DN59" i="6"/>
  <c r="DN55" i="6"/>
  <c r="DN54" i="6"/>
  <c r="DN57" i="6"/>
  <c r="DN49" i="6"/>
  <c r="DN47" i="6"/>
  <c r="DN46" i="6"/>
  <c r="DN48" i="6"/>
  <c r="DN45" i="6"/>
  <c r="DN44" i="6"/>
  <c r="DN53" i="6"/>
  <c r="DN43" i="6"/>
  <c r="DN24" i="6"/>
  <c r="EG106" i="3"/>
  <c r="IQ156" i="3"/>
  <c r="IK157" i="3"/>
  <c r="IJ155" i="3"/>
  <c r="IK156" i="4"/>
  <c r="IJ155" i="4"/>
  <c r="DN106" i="4"/>
  <c r="DN98" i="6"/>
  <c r="DN97" i="6"/>
  <c r="DN99" i="6"/>
  <c r="DN100" i="6"/>
  <c r="DN101" i="6"/>
  <c r="DN73" i="6"/>
  <c r="DN71" i="6"/>
  <c r="DN72" i="6"/>
  <c r="DN74" i="6"/>
  <c r="DN70" i="6"/>
  <c r="DN69" i="6"/>
  <c r="DN68" i="6"/>
  <c r="DN127" i="6"/>
  <c r="DN141" i="6"/>
  <c r="DN139" i="6"/>
  <c r="DN143" i="6"/>
  <c r="DN132" i="6"/>
  <c r="DN108" i="6"/>
  <c r="DN107" i="6"/>
  <c r="DN39" i="6"/>
  <c r="DN38" i="6"/>
  <c r="DN36" i="6"/>
  <c r="DN37" i="6"/>
  <c r="DN34" i="6"/>
  <c r="DN35" i="6"/>
  <c r="DN33" i="6"/>
  <c r="DN17" i="6"/>
  <c r="DN14" i="6"/>
  <c r="DN13" i="6"/>
  <c r="DN16" i="6"/>
  <c r="DN15" i="6"/>
  <c r="DN28" i="6"/>
  <c r="DN11" i="6"/>
  <c r="DN12" i="6"/>
  <c r="DN22" i="6"/>
  <c r="DN27" i="6"/>
  <c r="DN26" i="6"/>
  <c r="DX79" i="10"/>
  <c r="DY7" i="10"/>
  <c r="DY54" i="10" s="1"/>
  <c r="DY1" i="10"/>
  <c r="DM134" i="6"/>
  <c r="DM171" i="6"/>
  <c r="DL172" i="6"/>
  <c r="DL173" i="6" s="1"/>
  <c r="DO6" i="6"/>
  <c r="DO7" i="4"/>
  <c r="DO1" i="4"/>
  <c r="EH7" i="3"/>
  <c r="EH1" i="3"/>
  <c r="E291" i="8"/>
  <c r="DO137" i="4" l="1"/>
  <c r="DO85" i="4"/>
  <c r="DO80" i="4"/>
  <c r="DO81" i="4"/>
  <c r="EH85" i="3"/>
  <c r="EH80" i="3"/>
  <c r="EH81" i="3"/>
  <c r="EH137" i="3"/>
  <c r="DO87" i="4"/>
  <c r="DO91" i="4"/>
  <c r="DO90" i="4"/>
  <c r="DO92" i="4"/>
  <c r="DO79" i="4"/>
  <c r="DO63" i="4"/>
  <c r="EH92" i="3"/>
  <c r="EH91" i="3"/>
  <c r="EH90" i="3"/>
  <c r="EH87" i="3"/>
  <c r="EH65" i="3"/>
  <c r="EH79" i="3"/>
  <c r="DO65" i="4"/>
  <c r="DO58" i="4"/>
  <c r="DO59" i="4"/>
  <c r="DO55" i="4"/>
  <c r="DO56" i="4"/>
  <c r="DO57" i="4"/>
  <c r="DO54" i="4"/>
  <c r="DO48" i="4"/>
  <c r="DO49" i="4"/>
  <c r="DO45" i="4"/>
  <c r="DO47" i="4"/>
  <c r="DO46" i="4"/>
  <c r="DO43" i="4"/>
  <c r="DO53" i="4"/>
  <c r="DO44" i="4"/>
  <c r="DO24" i="4"/>
  <c r="EH63" i="3"/>
  <c r="EH54" i="3"/>
  <c r="EH55" i="3"/>
  <c r="EH57" i="3"/>
  <c r="EH58" i="3"/>
  <c r="EH59" i="3"/>
  <c r="EH56" i="3"/>
  <c r="EH44" i="3"/>
  <c r="EH47" i="3"/>
  <c r="EH49" i="3"/>
  <c r="EH45" i="3"/>
  <c r="EH46" i="3"/>
  <c r="EH48" i="3"/>
  <c r="EH24" i="3"/>
  <c r="DY55" i="10"/>
  <c r="DY81" i="10"/>
  <c r="DY74" i="10"/>
  <c r="DY73" i="10"/>
  <c r="EH143" i="3"/>
  <c r="EH139" i="3"/>
  <c r="EH141" i="3"/>
  <c r="EH108" i="3"/>
  <c r="EH107" i="3"/>
  <c r="DO143" i="4"/>
  <c r="DO139" i="4"/>
  <c r="DO141" i="4"/>
  <c r="DO107" i="4"/>
  <c r="DO108" i="4"/>
  <c r="DY12" i="10"/>
  <c r="DY13" i="10"/>
  <c r="EH184" i="3"/>
  <c r="EH183" i="3"/>
  <c r="EH178" i="3"/>
  <c r="EH182" i="3"/>
  <c r="EH177" i="3"/>
  <c r="EH173" i="3"/>
  <c r="EH171" i="3"/>
  <c r="EH172" i="3"/>
  <c r="EH134" i="3"/>
  <c r="EH127" i="3"/>
  <c r="EH132" i="3"/>
  <c r="IL157" i="3"/>
  <c r="IK155" i="3"/>
  <c r="IR156" i="3"/>
  <c r="DO183" i="4"/>
  <c r="DO184" i="4"/>
  <c r="DO178" i="4"/>
  <c r="DO182" i="4"/>
  <c r="DO177" i="4"/>
  <c r="DO173" i="4"/>
  <c r="DO172" i="4"/>
  <c r="DO171" i="4"/>
  <c r="DO134" i="4"/>
  <c r="DO127" i="4"/>
  <c r="DO132" i="4"/>
  <c r="IK155" i="4"/>
  <c r="IL156" i="4"/>
  <c r="EH73" i="3"/>
  <c r="EH74" i="3"/>
  <c r="EH72" i="3"/>
  <c r="EH71" i="3"/>
  <c r="EH70" i="3"/>
  <c r="EH69" i="3"/>
  <c r="EH68" i="3"/>
  <c r="DO74" i="4"/>
  <c r="DO73" i="4"/>
  <c r="DO72" i="4"/>
  <c r="DO70" i="4"/>
  <c r="DO68" i="4"/>
  <c r="DO71" i="4"/>
  <c r="DO69" i="4"/>
  <c r="EH101" i="3"/>
  <c r="EH100" i="3"/>
  <c r="EH99" i="3"/>
  <c r="EH98" i="3"/>
  <c r="DO101" i="4"/>
  <c r="DO99" i="4"/>
  <c r="DO98" i="4"/>
  <c r="DO100" i="4"/>
  <c r="EH97" i="3"/>
  <c r="DO97" i="4"/>
  <c r="DO39" i="4"/>
  <c r="DO38" i="4"/>
  <c r="DO36" i="4"/>
  <c r="DO34" i="4"/>
  <c r="DO37" i="4"/>
  <c r="DO35" i="4"/>
  <c r="DO33" i="4"/>
  <c r="EH53" i="3"/>
  <c r="EH43" i="3"/>
  <c r="EH34" i="3"/>
  <c r="EH36" i="3"/>
  <c r="EH37" i="3"/>
  <c r="EH39" i="3"/>
  <c r="EH38" i="3"/>
  <c r="EH35" i="3"/>
  <c r="EH33" i="3"/>
  <c r="EH17" i="3"/>
  <c r="EH16" i="3"/>
  <c r="EH15" i="3"/>
  <c r="EH14" i="3"/>
  <c r="EH13" i="3"/>
  <c r="EH12" i="3"/>
  <c r="EH11" i="3"/>
  <c r="EI6" i="3"/>
  <c r="EH28" i="3"/>
  <c r="EH26" i="3"/>
  <c r="EH22" i="3"/>
  <c r="EH27" i="3"/>
  <c r="DO22" i="4"/>
  <c r="DO14" i="4"/>
  <c r="DO17" i="4"/>
  <c r="DO15" i="4"/>
  <c r="DO16" i="4"/>
  <c r="DO13" i="4"/>
  <c r="DO11" i="4"/>
  <c r="DO12" i="4"/>
  <c r="DO27" i="4"/>
  <c r="DO26" i="4"/>
  <c r="DO28" i="4"/>
  <c r="DP6" i="4"/>
  <c r="DY23" i="10"/>
  <c r="DZ6" i="10"/>
  <c r="DL183" i="6"/>
  <c r="DM177" i="6"/>
  <c r="DO1" i="6"/>
  <c r="DO7" i="6"/>
  <c r="E292" i="8"/>
  <c r="DO85" i="6" l="1"/>
  <c r="DO81" i="6"/>
  <c r="DO137" i="6"/>
  <c r="DO80" i="6"/>
  <c r="DO87" i="6"/>
  <c r="DO90" i="6"/>
  <c r="DO92" i="6"/>
  <c r="DO91" i="6"/>
  <c r="DO63" i="6"/>
  <c r="DO79" i="6"/>
  <c r="DO65" i="6"/>
  <c r="DO56" i="6"/>
  <c r="DO58" i="6"/>
  <c r="DO59" i="6"/>
  <c r="DO55" i="6"/>
  <c r="DO54" i="6"/>
  <c r="DO57" i="6"/>
  <c r="DO49" i="6"/>
  <c r="DO47" i="6"/>
  <c r="DO46" i="6"/>
  <c r="DO48" i="6"/>
  <c r="DO45" i="6"/>
  <c r="DO53" i="6"/>
  <c r="DO44" i="6"/>
  <c r="DO43" i="6"/>
  <c r="DO24" i="6"/>
  <c r="IS156" i="3"/>
  <c r="IM157" i="3"/>
  <c r="IL155" i="3"/>
  <c r="EH106" i="3"/>
  <c r="DO106" i="4"/>
  <c r="IM156" i="4"/>
  <c r="IL155" i="4"/>
  <c r="DO98" i="6"/>
  <c r="DO97" i="6"/>
  <c r="DO99" i="6"/>
  <c r="DO100" i="6"/>
  <c r="DO101" i="6"/>
  <c r="DO73" i="6"/>
  <c r="DO74" i="6"/>
  <c r="DO72" i="6"/>
  <c r="DO71" i="6"/>
  <c r="DO69" i="6"/>
  <c r="DO70" i="6"/>
  <c r="DO68" i="6"/>
  <c r="DO127" i="6"/>
  <c r="DO141" i="6"/>
  <c r="DO139" i="6"/>
  <c r="DO143" i="6"/>
  <c r="DO132" i="6"/>
  <c r="DO108" i="6"/>
  <c r="DO107" i="6"/>
  <c r="DO39" i="6"/>
  <c r="DO37" i="6"/>
  <c r="DO35" i="6"/>
  <c r="DO36" i="6"/>
  <c r="DO38" i="6"/>
  <c r="DO33" i="6"/>
  <c r="DO17" i="6"/>
  <c r="DO16" i="6"/>
  <c r="DO34" i="6"/>
  <c r="DO14" i="6"/>
  <c r="DO13" i="6"/>
  <c r="DO15" i="6"/>
  <c r="DO11" i="6"/>
  <c r="DO12" i="6"/>
  <c r="DO22" i="6"/>
  <c r="DO28" i="6"/>
  <c r="DO27" i="6"/>
  <c r="DO26" i="6"/>
  <c r="DY79" i="10"/>
  <c r="DZ7" i="10"/>
  <c r="DZ54" i="10" s="1"/>
  <c r="DZ1" i="10"/>
  <c r="DN171" i="6"/>
  <c r="DM172" i="6"/>
  <c r="DM173" i="6" s="1"/>
  <c r="DN134" i="6"/>
  <c r="DP6" i="6"/>
  <c r="DP7" i="4"/>
  <c r="DP1" i="4"/>
  <c r="EI7" i="3"/>
  <c r="EI1" i="3"/>
  <c r="E293" i="8"/>
  <c r="DP137" i="4" l="1"/>
  <c r="DP85" i="4"/>
  <c r="DP80" i="4"/>
  <c r="DP81" i="4"/>
  <c r="EI80" i="3"/>
  <c r="EI85" i="3"/>
  <c r="EI81" i="3"/>
  <c r="EI137" i="3"/>
  <c r="DP91" i="4"/>
  <c r="DP90" i="4"/>
  <c r="DP92" i="4"/>
  <c r="DP87" i="4"/>
  <c r="DP79" i="4"/>
  <c r="DP63" i="4"/>
  <c r="EI92" i="3"/>
  <c r="EI91" i="3"/>
  <c r="EI90" i="3"/>
  <c r="EI87" i="3"/>
  <c r="EI79" i="3"/>
  <c r="EI65" i="3"/>
  <c r="DP65" i="4"/>
  <c r="DP59" i="4"/>
  <c r="DP58" i="4"/>
  <c r="DP55" i="4"/>
  <c r="DP57" i="4"/>
  <c r="DP56" i="4"/>
  <c r="DP49" i="4"/>
  <c r="DP46" i="4"/>
  <c r="DP54" i="4"/>
  <c r="DP48" i="4"/>
  <c r="DP43" i="4"/>
  <c r="DP45" i="4"/>
  <c r="DP53" i="4"/>
  <c r="DP44" i="4"/>
  <c r="DP47" i="4"/>
  <c r="DP24" i="4"/>
  <c r="EI63" i="3"/>
  <c r="EI54" i="3"/>
  <c r="EI55" i="3"/>
  <c r="EI57" i="3"/>
  <c r="EI58" i="3"/>
  <c r="EI59" i="3"/>
  <c r="EI56" i="3"/>
  <c r="EI46" i="3"/>
  <c r="EI44" i="3"/>
  <c r="EI47" i="3"/>
  <c r="EI45" i="3"/>
  <c r="EI49" i="3"/>
  <c r="EI48" i="3"/>
  <c r="EI24" i="3"/>
  <c r="DZ55" i="10"/>
  <c r="DZ81" i="10"/>
  <c r="DZ74" i="10"/>
  <c r="DZ73" i="10"/>
  <c r="DP141" i="4"/>
  <c r="DP143" i="4"/>
  <c r="DP139" i="4"/>
  <c r="DP107" i="4"/>
  <c r="DP108" i="4"/>
  <c r="EI141" i="3"/>
  <c r="EI139" i="3"/>
  <c r="EI143" i="3"/>
  <c r="EI108" i="3"/>
  <c r="EI107" i="3"/>
  <c r="DZ12" i="10"/>
  <c r="DZ13" i="10"/>
  <c r="EI184" i="3"/>
  <c r="EI183" i="3"/>
  <c r="EI178" i="3"/>
  <c r="EI182" i="3"/>
  <c r="EI177" i="3"/>
  <c r="EI173" i="3"/>
  <c r="EI171" i="3"/>
  <c r="EI172" i="3"/>
  <c r="EI132" i="3"/>
  <c r="EI134" i="3"/>
  <c r="EI127" i="3"/>
  <c r="IN157" i="3"/>
  <c r="IM155" i="3"/>
  <c r="IT156" i="3"/>
  <c r="DP184" i="4"/>
  <c r="DP182" i="4"/>
  <c r="DP183" i="4"/>
  <c r="DP177" i="4"/>
  <c r="DP178" i="4"/>
  <c r="DP173" i="4"/>
  <c r="DP172" i="4"/>
  <c r="DP171" i="4"/>
  <c r="DP134" i="4"/>
  <c r="DP132" i="4"/>
  <c r="DP127" i="4"/>
  <c r="IN156" i="4"/>
  <c r="IM155" i="4"/>
  <c r="EI74" i="3"/>
  <c r="EI71" i="3"/>
  <c r="EI73" i="3"/>
  <c r="EI70" i="3"/>
  <c r="EI72" i="3"/>
  <c r="EI68" i="3"/>
  <c r="EI69" i="3"/>
  <c r="DP73" i="4"/>
  <c r="DP74" i="4"/>
  <c r="DP72" i="4"/>
  <c r="DP71" i="4"/>
  <c r="DP70" i="4"/>
  <c r="DP69" i="4"/>
  <c r="DP68" i="4"/>
  <c r="DP101" i="4"/>
  <c r="DP99" i="4"/>
  <c r="DP98" i="4"/>
  <c r="DP100" i="4"/>
  <c r="EI101" i="3"/>
  <c r="EI100" i="3"/>
  <c r="EI99" i="3"/>
  <c r="EI98" i="3"/>
  <c r="EI97" i="3"/>
  <c r="DP97" i="4"/>
  <c r="DP38" i="4"/>
  <c r="DP37" i="4"/>
  <c r="DP34" i="4"/>
  <c r="DP39" i="4"/>
  <c r="DP36" i="4"/>
  <c r="DP33" i="4"/>
  <c r="DP35" i="4"/>
  <c r="EI53" i="3"/>
  <c r="EI43" i="3"/>
  <c r="EI34" i="3"/>
  <c r="EI35" i="3"/>
  <c r="EI36" i="3"/>
  <c r="EI37" i="3"/>
  <c r="EI39" i="3"/>
  <c r="EI38" i="3"/>
  <c r="EI33" i="3"/>
  <c r="EI17" i="3"/>
  <c r="EI16" i="3"/>
  <c r="EI15" i="3"/>
  <c r="EI14" i="3"/>
  <c r="EI13" i="3"/>
  <c r="EI12" i="3"/>
  <c r="EI11" i="3"/>
  <c r="EJ6" i="3"/>
  <c r="EI22" i="3"/>
  <c r="EI27" i="3"/>
  <c r="EI26" i="3"/>
  <c r="EI28" i="3"/>
  <c r="DP26" i="4"/>
  <c r="DP22" i="4"/>
  <c r="DP17" i="4"/>
  <c r="DP14" i="4"/>
  <c r="DP15" i="4"/>
  <c r="DP16" i="4"/>
  <c r="DP13" i="4"/>
  <c r="DP11" i="4"/>
  <c r="DP12" i="4"/>
  <c r="DP27" i="4"/>
  <c r="DP28" i="4"/>
  <c r="DQ6" i="4"/>
  <c r="DZ23" i="10"/>
  <c r="EA6" i="10"/>
  <c r="DM183" i="6"/>
  <c r="DN177" i="6"/>
  <c r="DP1" i="6"/>
  <c r="DP7" i="6"/>
  <c r="E294" i="8"/>
  <c r="DP85" i="6" l="1"/>
  <c r="DP81" i="6"/>
  <c r="DP137" i="6"/>
  <c r="DP80" i="6"/>
  <c r="DP91" i="6"/>
  <c r="DP87" i="6"/>
  <c r="DP90" i="6"/>
  <c r="DP92" i="6"/>
  <c r="DP79" i="6"/>
  <c r="DP63" i="6"/>
  <c r="DP65" i="6"/>
  <c r="DP59" i="6"/>
  <c r="DP58" i="6"/>
  <c r="DP57" i="6"/>
  <c r="DP55" i="6"/>
  <c r="DP54" i="6"/>
  <c r="DP56" i="6"/>
  <c r="DP49" i="6"/>
  <c r="DP47" i="6"/>
  <c r="DP46" i="6"/>
  <c r="DP48" i="6"/>
  <c r="DP43" i="6"/>
  <c r="DP45" i="6"/>
  <c r="DP44" i="6"/>
  <c r="DP53" i="6"/>
  <c r="DP24" i="6"/>
  <c r="IU156" i="3"/>
  <c r="IO157" i="3"/>
  <c r="IN155" i="3"/>
  <c r="EI106" i="3"/>
  <c r="IO156" i="4"/>
  <c r="IN155" i="4"/>
  <c r="DP106" i="4"/>
  <c r="DP98" i="6"/>
  <c r="DP97" i="6"/>
  <c r="DP99" i="6"/>
  <c r="DP100" i="6"/>
  <c r="DP101" i="6"/>
  <c r="DP73" i="6"/>
  <c r="DP74" i="6"/>
  <c r="DP72" i="6"/>
  <c r="DP71" i="6"/>
  <c r="DP69" i="6"/>
  <c r="DP70" i="6"/>
  <c r="DP68" i="6"/>
  <c r="DP141" i="6"/>
  <c r="DP127" i="6"/>
  <c r="DP139" i="6"/>
  <c r="DP143" i="6"/>
  <c r="DP132" i="6"/>
  <c r="DP108" i="6"/>
  <c r="DP107" i="6"/>
  <c r="DP37" i="6"/>
  <c r="DP36" i="6"/>
  <c r="DP38" i="6"/>
  <c r="DP33" i="6"/>
  <c r="DP35" i="6"/>
  <c r="DP17" i="6"/>
  <c r="DP16" i="6"/>
  <c r="DP34" i="6"/>
  <c r="DP14" i="6"/>
  <c r="DP13" i="6"/>
  <c r="DP12" i="6"/>
  <c r="DP15" i="6"/>
  <c r="DP11" i="6"/>
  <c r="DP39" i="6"/>
  <c r="DP22" i="6"/>
  <c r="DP27" i="6"/>
  <c r="DP28" i="6"/>
  <c r="DP26" i="6"/>
  <c r="DZ79" i="10"/>
  <c r="EA7" i="10"/>
  <c r="EA54" i="10" s="1"/>
  <c r="EA1" i="10"/>
  <c r="DN172" i="6"/>
  <c r="DN173" i="6" s="1"/>
  <c r="DN183" i="6"/>
  <c r="DO171" i="6"/>
  <c r="DO134" i="6"/>
  <c r="DQ6" i="6"/>
  <c r="DQ1" i="4"/>
  <c r="DQ7" i="4"/>
  <c r="EJ7" i="3"/>
  <c r="EJ1" i="3"/>
  <c r="E295" i="8"/>
  <c r="DQ137" i="4" l="1"/>
  <c r="DQ85" i="4"/>
  <c r="DQ80" i="4"/>
  <c r="DQ81" i="4"/>
  <c r="EJ80" i="3"/>
  <c r="EJ137" i="3"/>
  <c r="EJ85" i="3"/>
  <c r="EJ81" i="3"/>
  <c r="DQ92" i="4"/>
  <c r="DQ90" i="4"/>
  <c r="DQ91" i="4"/>
  <c r="DQ87" i="4"/>
  <c r="DQ79" i="4"/>
  <c r="DQ63" i="4"/>
  <c r="EJ92" i="3"/>
  <c r="EJ91" i="3"/>
  <c r="EJ90" i="3"/>
  <c r="EJ87" i="3"/>
  <c r="EJ79" i="3"/>
  <c r="EJ65" i="3"/>
  <c r="DQ65" i="4"/>
  <c r="DQ59" i="4"/>
  <c r="DQ58" i="4"/>
  <c r="DQ57" i="4"/>
  <c r="DQ56" i="4"/>
  <c r="DQ55" i="4"/>
  <c r="DQ54" i="4"/>
  <c r="DQ49" i="4"/>
  <c r="DQ46" i="4"/>
  <c r="DQ47" i="4"/>
  <c r="DQ43" i="4"/>
  <c r="DQ45" i="4"/>
  <c r="DQ53" i="4"/>
  <c r="DQ44" i="4"/>
  <c r="DQ48" i="4"/>
  <c r="DQ24" i="4"/>
  <c r="EJ63" i="3"/>
  <c r="EJ54" i="3"/>
  <c r="EJ56" i="3"/>
  <c r="EJ58" i="3"/>
  <c r="EJ55" i="3"/>
  <c r="EJ57" i="3"/>
  <c r="EJ59" i="3"/>
  <c r="EJ46" i="3"/>
  <c r="EJ44" i="3"/>
  <c r="EJ47" i="3"/>
  <c r="EJ49" i="3"/>
  <c r="EJ45" i="3"/>
  <c r="EJ48" i="3"/>
  <c r="EJ24" i="3"/>
  <c r="EA55" i="10"/>
  <c r="EJ141" i="3"/>
  <c r="EJ143" i="3"/>
  <c r="EJ139" i="3"/>
  <c r="EJ108" i="3"/>
  <c r="EJ107" i="3"/>
  <c r="EA81" i="10"/>
  <c r="EA74" i="10"/>
  <c r="EA73" i="10"/>
  <c r="DQ143" i="4"/>
  <c r="DQ141" i="4"/>
  <c r="DQ139" i="4"/>
  <c r="DQ107" i="4"/>
  <c r="DQ108" i="4"/>
  <c r="EA12" i="10"/>
  <c r="EA13" i="10"/>
  <c r="IP157" i="3"/>
  <c r="IO155" i="3"/>
  <c r="EJ184" i="3"/>
  <c r="EJ183" i="3"/>
  <c r="EJ182" i="3"/>
  <c r="EJ177" i="3"/>
  <c r="EJ178" i="3"/>
  <c r="EJ172" i="3"/>
  <c r="EJ171" i="3"/>
  <c r="EJ173" i="3"/>
  <c r="EJ134" i="3"/>
  <c r="EJ132" i="3"/>
  <c r="EJ127" i="3"/>
  <c r="IV156" i="3"/>
  <c r="DQ184" i="4"/>
  <c r="DQ183" i="4"/>
  <c r="DQ182" i="4"/>
  <c r="DQ177" i="4"/>
  <c r="DQ173" i="4"/>
  <c r="DQ172" i="4"/>
  <c r="DQ178" i="4"/>
  <c r="DQ171" i="4"/>
  <c r="DQ132" i="4"/>
  <c r="DQ134" i="4"/>
  <c r="DQ127" i="4"/>
  <c r="IO155" i="4"/>
  <c r="IP156" i="4"/>
  <c r="EJ74" i="3"/>
  <c r="EJ73" i="3"/>
  <c r="EJ72" i="3"/>
  <c r="EJ71" i="3"/>
  <c r="EJ70" i="3"/>
  <c r="EJ68" i="3"/>
  <c r="EJ69" i="3"/>
  <c r="DQ74" i="4"/>
  <c r="DQ73" i="4"/>
  <c r="DQ72" i="4"/>
  <c r="DQ69" i="4"/>
  <c r="DQ71" i="4"/>
  <c r="DQ70" i="4"/>
  <c r="DQ68" i="4"/>
  <c r="EJ101" i="3"/>
  <c r="EJ100" i="3"/>
  <c r="EJ99" i="3"/>
  <c r="EJ98" i="3"/>
  <c r="DQ100" i="4"/>
  <c r="DQ101" i="4"/>
  <c r="DQ99" i="4"/>
  <c r="DQ98" i="4"/>
  <c r="EJ97" i="3"/>
  <c r="DQ97" i="4"/>
  <c r="DQ38" i="4"/>
  <c r="DQ36" i="4"/>
  <c r="DQ39" i="4"/>
  <c r="DQ34" i="4"/>
  <c r="DQ35" i="4"/>
  <c r="DQ33" i="4"/>
  <c r="DQ37" i="4"/>
  <c r="EJ53" i="3"/>
  <c r="EJ43" i="3"/>
  <c r="EJ35" i="3"/>
  <c r="EJ34" i="3"/>
  <c r="EJ37" i="3"/>
  <c r="EJ38" i="3"/>
  <c r="EJ36" i="3"/>
  <c r="EJ39" i="3"/>
  <c r="EJ33" i="3"/>
  <c r="EJ17" i="3"/>
  <c r="EJ16" i="3"/>
  <c r="EJ15" i="3"/>
  <c r="EJ14" i="3"/>
  <c r="EJ13" i="3"/>
  <c r="EJ12" i="3"/>
  <c r="EJ11" i="3"/>
  <c r="EK6" i="3"/>
  <c r="EJ28" i="3"/>
  <c r="EJ22" i="3"/>
  <c r="EJ27" i="3"/>
  <c r="EJ26" i="3"/>
  <c r="DQ27" i="4"/>
  <c r="DQ26" i="4"/>
  <c r="DQ22" i="4"/>
  <c r="DQ17" i="4"/>
  <c r="DQ15" i="4"/>
  <c r="DQ16" i="4"/>
  <c r="DQ13" i="4"/>
  <c r="DQ11" i="4"/>
  <c r="DQ14" i="4"/>
  <c r="DQ12" i="4"/>
  <c r="DQ28" i="4"/>
  <c r="DR6" i="4"/>
  <c r="EA23" i="10"/>
  <c r="EB6" i="10"/>
  <c r="DO183" i="6"/>
  <c r="DO177" i="6"/>
  <c r="DQ7" i="6"/>
  <c r="DQ1" i="6"/>
  <c r="E296" i="8"/>
  <c r="DQ85" i="6" l="1"/>
  <c r="DQ81" i="6"/>
  <c r="DQ137" i="6"/>
  <c r="DQ80" i="6"/>
  <c r="DQ92" i="6"/>
  <c r="DQ91" i="6"/>
  <c r="DQ90" i="6"/>
  <c r="DQ87" i="6"/>
  <c r="DQ79" i="6"/>
  <c r="DQ63" i="6"/>
  <c r="DQ65" i="6"/>
  <c r="DQ59" i="6"/>
  <c r="DQ58" i="6"/>
  <c r="DQ57" i="6"/>
  <c r="DQ56" i="6"/>
  <c r="DQ55" i="6"/>
  <c r="DQ54" i="6"/>
  <c r="DQ49" i="6"/>
  <c r="DQ48" i="6"/>
  <c r="DQ47" i="6"/>
  <c r="DQ45" i="6"/>
  <c r="DQ44" i="6"/>
  <c r="DQ53" i="6"/>
  <c r="DQ46" i="6"/>
  <c r="DQ43" i="6"/>
  <c r="DQ24" i="6"/>
  <c r="EJ106" i="3"/>
  <c r="IW156" i="3"/>
  <c r="IQ157" i="3"/>
  <c r="IP155" i="3"/>
  <c r="DQ106" i="4"/>
  <c r="IQ156" i="4"/>
  <c r="IP155" i="4"/>
  <c r="DQ98" i="6"/>
  <c r="DQ99" i="6"/>
  <c r="DQ97" i="6"/>
  <c r="DQ101" i="6"/>
  <c r="DQ100" i="6"/>
  <c r="DQ73" i="6"/>
  <c r="DQ74" i="6"/>
  <c r="DQ71" i="6"/>
  <c r="DQ72" i="6"/>
  <c r="DQ70" i="6"/>
  <c r="DQ69" i="6"/>
  <c r="DQ68" i="6"/>
  <c r="DQ141" i="6"/>
  <c r="DQ127" i="6"/>
  <c r="DQ139" i="6"/>
  <c r="DQ143" i="6"/>
  <c r="DQ132" i="6"/>
  <c r="DQ108" i="6"/>
  <c r="DQ107" i="6"/>
  <c r="DQ37" i="6"/>
  <c r="DQ38" i="6"/>
  <c r="DQ36" i="6"/>
  <c r="DQ35" i="6"/>
  <c r="DQ33" i="6"/>
  <c r="DQ17" i="6"/>
  <c r="DQ16" i="6"/>
  <c r="DQ15" i="6"/>
  <c r="DQ34" i="6"/>
  <c r="DQ39" i="6"/>
  <c r="DQ26" i="6"/>
  <c r="DQ13" i="6"/>
  <c r="DQ11" i="6"/>
  <c r="DQ12" i="6"/>
  <c r="DQ14" i="6"/>
  <c r="DQ22" i="6"/>
  <c r="DQ27" i="6"/>
  <c r="DQ28" i="6"/>
  <c r="EA79" i="10"/>
  <c r="EB7" i="10"/>
  <c r="EB54" i="10" s="1"/>
  <c r="EB1" i="10"/>
  <c r="DP134" i="6"/>
  <c r="DP171" i="6"/>
  <c r="DO172" i="6"/>
  <c r="DO173" i="6" s="1"/>
  <c r="DR6" i="6"/>
  <c r="DR7" i="4"/>
  <c r="DR1" i="4"/>
  <c r="EK7" i="3"/>
  <c r="EK1" i="3"/>
  <c r="E297" i="8"/>
  <c r="DR85" i="4" l="1"/>
  <c r="DR137" i="4"/>
  <c r="DR80" i="4"/>
  <c r="DR81" i="4"/>
  <c r="EK137" i="3"/>
  <c r="EK80" i="3"/>
  <c r="EK85" i="3"/>
  <c r="EK81" i="3"/>
  <c r="DR91" i="4"/>
  <c r="DR92" i="4"/>
  <c r="DR90" i="4"/>
  <c r="DR87" i="4"/>
  <c r="DR79" i="4"/>
  <c r="DR63" i="4"/>
  <c r="EK92" i="3"/>
  <c r="EK90" i="3"/>
  <c r="EK91" i="3"/>
  <c r="EK87" i="3"/>
  <c r="EK79" i="3"/>
  <c r="EK65" i="3"/>
  <c r="DR65" i="4"/>
  <c r="DR56" i="4"/>
  <c r="DR59" i="4"/>
  <c r="DR58" i="4"/>
  <c r="DR55" i="4"/>
  <c r="DR54" i="4"/>
  <c r="DR49" i="4"/>
  <c r="DR47" i="4"/>
  <c r="DR48" i="4"/>
  <c r="DR57" i="4"/>
  <c r="DR45" i="4"/>
  <c r="DR53" i="4"/>
  <c r="DR44" i="4"/>
  <c r="DR46" i="4"/>
  <c r="DR43" i="4"/>
  <c r="DR24" i="4"/>
  <c r="EK63" i="3"/>
  <c r="EK54" i="3"/>
  <c r="EK55" i="3"/>
  <c r="EK56" i="3"/>
  <c r="EK57" i="3"/>
  <c r="EK58" i="3"/>
  <c r="EK59" i="3"/>
  <c r="EK48" i="3"/>
  <c r="EK46" i="3"/>
  <c r="EK47" i="3"/>
  <c r="EK49" i="3"/>
  <c r="EK44" i="3"/>
  <c r="EK45" i="3"/>
  <c r="EK24" i="3"/>
  <c r="EB55" i="10"/>
  <c r="EB73" i="10"/>
  <c r="EB81" i="10"/>
  <c r="EB74" i="10"/>
  <c r="EK141" i="3"/>
  <c r="EK143" i="3"/>
  <c r="EK139" i="3"/>
  <c r="EK107" i="3"/>
  <c r="EK108" i="3"/>
  <c r="DR143" i="4"/>
  <c r="DR141" i="4"/>
  <c r="DR139" i="4"/>
  <c r="DR107" i="4"/>
  <c r="DR108" i="4"/>
  <c r="EB13" i="10"/>
  <c r="EB12" i="10"/>
  <c r="IR157" i="3"/>
  <c r="IQ155" i="3"/>
  <c r="EK184" i="3"/>
  <c r="EK182" i="3"/>
  <c r="EK178" i="3"/>
  <c r="EK183" i="3"/>
  <c r="EK177" i="3"/>
  <c r="EK173" i="3"/>
  <c r="EK172" i="3"/>
  <c r="EK171" i="3"/>
  <c r="EK134" i="3"/>
  <c r="EK127" i="3"/>
  <c r="EK132" i="3"/>
  <c r="IX156" i="3"/>
  <c r="DR184" i="4"/>
  <c r="DR183" i="4"/>
  <c r="DR177" i="4"/>
  <c r="DR178" i="4"/>
  <c r="DR182" i="4"/>
  <c r="DR172" i="4"/>
  <c r="DR171" i="4"/>
  <c r="DR173" i="4"/>
  <c r="DR134" i="4"/>
  <c r="DR132" i="4"/>
  <c r="DR127" i="4"/>
  <c r="IQ155" i="4"/>
  <c r="IR156" i="4"/>
  <c r="EK74" i="3"/>
  <c r="EK73" i="3"/>
  <c r="EK71" i="3"/>
  <c r="EK72" i="3"/>
  <c r="EK70" i="3"/>
  <c r="EK69" i="3"/>
  <c r="EK68" i="3"/>
  <c r="DR73" i="4"/>
  <c r="DR74" i="4"/>
  <c r="DR71" i="4"/>
  <c r="DR72" i="4"/>
  <c r="DR70" i="4"/>
  <c r="DR68" i="4"/>
  <c r="DR69" i="4"/>
  <c r="EK100" i="3"/>
  <c r="EK98" i="3"/>
  <c r="EK101" i="3"/>
  <c r="EK99" i="3"/>
  <c r="DR101" i="4"/>
  <c r="DR99" i="4"/>
  <c r="DR98" i="4"/>
  <c r="DR100" i="4"/>
  <c r="EK97" i="3"/>
  <c r="DR97" i="4"/>
  <c r="DR39" i="4"/>
  <c r="DR38" i="4"/>
  <c r="DR36" i="4"/>
  <c r="DR37" i="4"/>
  <c r="DR35" i="4"/>
  <c r="DR33" i="4"/>
  <c r="DR34" i="4"/>
  <c r="EK53" i="3"/>
  <c r="EK43" i="3"/>
  <c r="EK35" i="3"/>
  <c r="EK34" i="3"/>
  <c r="EK36" i="3"/>
  <c r="EK37" i="3"/>
  <c r="EK38" i="3"/>
  <c r="EK39" i="3"/>
  <c r="EK33" i="3"/>
  <c r="EK17" i="3"/>
  <c r="EK16" i="3"/>
  <c r="EK15" i="3"/>
  <c r="EK13" i="3"/>
  <c r="EK12" i="3"/>
  <c r="EK11" i="3"/>
  <c r="EK14" i="3"/>
  <c r="EL6" i="3"/>
  <c r="EK26" i="3"/>
  <c r="EK22" i="3"/>
  <c r="EK27" i="3"/>
  <c r="EK28" i="3"/>
  <c r="DR22" i="4"/>
  <c r="DR17" i="4"/>
  <c r="DR15" i="4"/>
  <c r="DR16" i="4"/>
  <c r="DR13" i="4"/>
  <c r="DR11" i="4"/>
  <c r="DR14" i="4"/>
  <c r="DR12" i="4"/>
  <c r="DR26" i="4"/>
  <c r="DR27" i="4"/>
  <c r="DR28" i="4"/>
  <c r="DS6" i="4"/>
  <c r="EB23" i="10"/>
  <c r="EC6" i="10"/>
  <c r="DP177" i="6"/>
  <c r="DR1" i="6"/>
  <c r="DR7" i="6"/>
  <c r="E298" i="8"/>
  <c r="DR85" i="6" l="1"/>
  <c r="DR81" i="6"/>
  <c r="DR137" i="6"/>
  <c r="DR80" i="6"/>
  <c r="DR91" i="6"/>
  <c r="DR92" i="6"/>
  <c r="DR90" i="6"/>
  <c r="DR87" i="6"/>
  <c r="DR79" i="6"/>
  <c r="DR63" i="6"/>
  <c r="DR65" i="6"/>
  <c r="DR56" i="6"/>
  <c r="DR59" i="6"/>
  <c r="DR58" i="6"/>
  <c r="DR57" i="6"/>
  <c r="DR55" i="6"/>
  <c r="DR54" i="6"/>
  <c r="DR49" i="6"/>
  <c r="DR48" i="6"/>
  <c r="DR45" i="6"/>
  <c r="DR44" i="6"/>
  <c r="DR53" i="6"/>
  <c r="DR43" i="6"/>
  <c r="DR47" i="6"/>
  <c r="DR46" i="6"/>
  <c r="DR24" i="6"/>
  <c r="EK106" i="3"/>
  <c r="IY156" i="3"/>
  <c r="IS157" i="3"/>
  <c r="IR155" i="3"/>
  <c r="IS156" i="4"/>
  <c r="IR155" i="4"/>
  <c r="DR106" i="4"/>
  <c r="DR97" i="6"/>
  <c r="DR98" i="6"/>
  <c r="DR99" i="6"/>
  <c r="DR101" i="6"/>
  <c r="DR100" i="6"/>
  <c r="DR73" i="6"/>
  <c r="DR74" i="6"/>
  <c r="DR71" i="6"/>
  <c r="DR72" i="6"/>
  <c r="DR70" i="6"/>
  <c r="DR69" i="6"/>
  <c r="DR68" i="6"/>
  <c r="DR141" i="6"/>
  <c r="DR127" i="6"/>
  <c r="DR139" i="6"/>
  <c r="DR143" i="6"/>
  <c r="DR132" i="6"/>
  <c r="DR108" i="6"/>
  <c r="DR107" i="6"/>
  <c r="DR37" i="6"/>
  <c r="DR38" i="6"/>
  <c r="DR39" i="6"/>
  <c r="DR35" i="6"/>
  <c r="DR36" i="6"/>
  <c r="DR34" i="6"/>
  <c r="DR17" i="6"/>
  <c r="DR16" i="6"/>
  <c r="DR15" i="6"/>
  <c r="DR33" i="6"/>
  <c r="DR13" i="6"/>
  <c r="DR11" i="6"/>
  <c r="DR12" i="6"/>
  <c r="DR14" i="6"/>
  <c r="DR22" i="6"/>
  <c r="DR26" i="6"/>
  <c r="DR27" i="6"/>
  <c r="DR28" i="6"/>
  <c r="EB79" i="10"/>
  <c r="EC1" i="10"/>
  <c r="EC7" i="10"/>
  <c r="EC54" i="10" s="1"/>
  <c r="DP183" i="6"/>
  <c r="DQ171" i="6"/>
  <c r="DP172" i="6"/>
  <c r="DP173" i="6" s="1"/>
  <c r="DQ134" i="6"/>
  <c r="DS6" i="6"/>
  <c r="DS1" i="4"/>
  <c r="DS7" i="4"/>
  <c r="EL7" i="3"/>
  <c r="EL1" i="3"/>
  <c r="F297" i="8"/>
  <c r="F295" i="8"/>
  <c r="F293" i="8"/>
  <c r="F291" i="8"/>
  <c r="DS85" i="4" l="1"/>
  <c r="DS137" i="4"/>
  <c r="DS80" i="4"/>
  <c r="DS81" i="4"/>
  <c r="EL137" i="3"/>
  <c r="EL80" i="3"/>
  <c r="EL85" i="3"/>
  <c r="EL81" i="3"/>
  <c r="DS92" i="4"/>
  <c r="DS91" i="4"/>
  <c r="DS87" i="4"/>
  <c r="DS90" i="4"/>
  <c r="DS79" i="4"/>
  <c r="DS63" i="4"/>
  <c r="EL92" i="3"/>
  <c r="EL90" i="3"/>
  <c r="EL87" i="3"/>
  <c r="EL91" i="3"/>
  <c r="EL79" i="3"/>
  <c r="EL65" i="3"/>
  <c r="DS65" i="4"/>
  <c r="DS58" i="4"/>
  <c r="DS57" i="4"/>
  <c r="DS56" i="4"/>
  <c r="DS55" i="4"/>
  <c r="DS59" i="4"/>
  <c r="DS49" i="4"/>
  <c r="DS45" i="4"/>
  <c r="DS46" i="4"/>
  <c r="DS47" i="4"/>
  <c r="DS48" i="4"/>
  <c r="DS44" i="4"/>
  <c r="DS54" i="4"/>
  <c r="DS43" i="4"/>
  <c r="DS53" i="4"/>
  <c r="DS24" i="4"/>
  <c r="EL63" i="3"/>
  <c r="EL55" i="3"/>
  <c r="EL54" i="3"/>
  <c r="EL56" i="3"/>
  <c r="EL57" i="3"/>
  <c r="EL59" i="3"/>
  <c r="EL58" i="3"/>
  <c r="EL45" i="3"/>
  <c r="EL48" i="3"/>
  <c r="EL46" i="3"/>
  <c r="EL44" i="3"/>
  <c r="EL49" i="3"/>
  <c r="EL47" i="3"/>
  <c r="EL24" i="3"/>
  <c r="EC55" i="10"/>
  <c r="EC73" i="10"/>
  <c r="EC74" i="10"/>
  <c r="EC81" i="10"/>
  <c r="DS143" i="4"/>
  <c r="DS107" i="4"/>
  <c r="DS139" i="4"/>
  <c r="DS108" i="4"/>
  <c r="DS141" i="4"/>
  <c r="EL143" i="3"/>
  <c r="EL141" i="3"/>
  <c r="EL108" i="3"/>
  <c r="EL107" i="3"/>
  <c r="EL139" i="3"/>
  <c r="EC13" i="10"/>
  <c r="EC12" i="10"/>
  <c r="EL183" i="3"/>
  <c r="EL184" i="3"/>
  <c r="EL182" i="3"/>
  <c r="EL178" i="3"/>
  <c r="EL177" i="3"/>
  <c r="EL173" i="3"/>
  <c r="EL172" i="3"/>
  <c r="EL171" i="3"/>
  <c r="EL134" i="3"/>
  <c r="EL127" i="3"/>
  <c r="EL132" i="3"/>
  <c r="IT157" i="3"/>
  <c r="IS155" i="3"/>
  <c r="IZ156" i="3"/>
  <c r="DS184" i="4"/>
  <c r="DS183" i="4"/>
  <c r="DS182" i="4"/>
  <c r="DS177" i="4"/>
  <c r="DS178" i="4"/>
  <c r="DS172" i="4"/>
  <c r="DS171" i="4"/>
  <c r="DS173" i="4"/>
  <c r="DS134" i="4"/>
  <c r="DS132" i="4"/>
  <c r="DS127" i="4"/>
  <c r="IS155" i="4"/>
  <c r="IT156" i="4"/>
  <c r="EL73" i="3"/>
  <c r="EL71" i="3"/>
  <c r="EL74" i="3"/>
  <c r="EL72" i="3"/>
  <c r="EL70" i="3"/>
  <c r="EL69" i="3"/>
  <c r="EL68" i="3"/>
  <c r="DS74" i="4"/>
  <c r="DS72" i="4"/>
  <c r="DS73" i="4"/>
  <c r="DS70" i="4"/>
  <c r="DS71" i="4"/>
  <c r="DS68" i="4"/>
  <c r="DS69" i="4"/>
  <c r="EL100" i="3"/>
  <c r="EL101" i="3"/>
  <c r="EL98" i="3"/>
  <c r="EL99" i="3"/>
  <c r="DS101" i="4"/>
  <c r="DS99" i="4"/>
  <c r="DS98" i="4"/>
  <c r="DS100" i="4"/>
  <c r="EL97" i="3"/>
  <c r="DS97" i="4"/>
  <c r="DS37" i="4"/>
  <c r="DS35" i="4"/>
  <c r="DS33" i="4"/>
  <c r="DS38" i="4"/>
  <c r="DS39" i="4"/>
  <c r="DS36" i="4"/>
  <c r="DS34" i="4"/>
  <c r="EL53" i="3"/>
  <c r="EL43" i="3"/>
  <c r="EL35" i="3"/>
  <c r="EL34" i="3"/>
  <c r="EL37" i="3"/>
  <c r="EL38" i="3"/>
  <c r="EL36" i="3"/>
  <c r="EL39" i="3"/>
  <c r="EL33" i="3"/>
  <c r="EL17" i="3"/>
  <c r="EL16" i="3"/>
  <c r="EL14" i="3"/>
  <c r="EL12" i="3"/>
  <c r="EL15" i="3"/>
  <c r="EL13" i="3"/>
  <c r="EL11" i="3"/>
  <c r="EM6" i="3"/>
  <c r="EL28" i="3"/>
  <c r="EL22" i="3"/>
  <c r="EL26" i="3"/>
  <c r="EL27" i="3"/>
  <c r="DS22" i="4"/>
  <c r="DS17" i="4"/>
  <c r="DS15" i="4"/>
  <c r="DS16" i="4"/>
  <c r="DS14" i="4"/>
  <c r="DS12" i="4"/>
  <c r="DS11" i="4"/>
  <c r="DS13" i="4"/>
  <c r="DS28" i="4"/>
  <c r="DS26" i="4"/>
  <c r="DS27" i="4"/>
  <c r="DT6" i="4"/>
  <c r="EC23" i="10"/>
  <c r="ED6" i="10"/>
  <c r="DS7" i="6"/>
  <c r="DS1" i="6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97" i="8"/>
  <c r="F89" i="8"/>
  <c r="F93" i="8"/>
  <c r="F91" i="8"/>
  <c r="F95" i="8"/>
  <c r="F172" i="8"/>
  <c r="F41" i="8"/>
  <c r="F60" i="8"/>
  <c r="F54" i="8"/>
  <c r="F22" i="8"/>
  <c r="F23" i="8"/>
  <c r="F58" i="8"/>
  <c r="F82" i="8"/>
  <c r="F37" i="8"/>
  <c r="F70" i="8"/>
  <c r="F14" i="8"/>
  <c r="F35" i="8"/>
  <c r="F32" i="8"/>
  <c r="F45" i="8"/>
  <c r="F88" i="8"/>
  <c r="F33" i="8"/>
  <c r="F15" i="8"/>
  <c r="F74" i="8"/>
  <c r="F44" i="8"/>
  <c r="F48" i="8"/>
  <c r="F66" i="8"/>
  <c r="F80" i="8"/>
  <c r="F79" i="8"/>
  <c r="F46" i="8"/>
  <c r="F83" i="8"/>
  <c r="F13" i="8"/>
  <c r="F90" i="8"/>
  <c r="F29" i="8"/>
  <c r="F28" i="8"/>
  <c r="F72" i="8"/>
  <c r="F67" i="8"/>
  <c r="F51" i="8"/>
  <c r="F24" i="8"/>
  <c r="F30" i="8"/>
  <c r="F38" i="8"/>
  <c r="F76" i="8"/>
  <c r="F62" i="8"/>
  <c r="F65" i="8"/>
  <c r="F173" i="8"/>
  <c r="F12" i="8"/>
  <c r="F40" i="8"/>
  <c r="F68" i="8"/>
  <c r="F81" i="8"/>
  <c r="F52" i="8"/>
  <c r="F16" i="8"/>
  <c r="F61" i="8"/>
  <c r="F21" i="8"/>
  <c r="F25" i="8"/>
  <c r="F59" i="8"/>
  <c r="F94" i="8"/>
  <c r="F63" i="8"/>
  <c r="F50" i="8"/>
  <c r="F18" i="8"/>
  <c r="F53" i="8"/>
  <c r="F43" i="8"/>
  <c r="F42" i="8"/>
  <c r="F85" i="8"/>
  <c r="F11" i="8"/>
  <c r="F69" i="8"/>
  <c r="F84" i="8"/>
  <c r="F55" i="8"/>
  <c r="F36" i="8"/>
  <c r="F86" i="8"/>
  <c r="F71" i="8"/>
  <c r="F56" i="8"/>
  <c r="F77" i="8"/>
  <c r="F75" i="8"/>
  <c r="F64" i="8"/>
  <c r="F27" i="8"/>
  <c r="F31" i="8"/>
  <c r="F17" i="8"/>
  <c r="F73" i="8"/>
  <c r="F47" i="8"/>
  <c r="F49" i="8"/>
  <c r="F98" i="8"/>
  <c r="F57" i="8"/>
  <c r="F39" i="8"/>
  <c r="F92" i="8"/>
  <c r="F87" i="8"/>
  <c r="F96" i="8"/>
  <c r="F78" i="8"/>
  <c r="F26" i="8"/>
  <c r="F19" i="8"/>
  <c r="F20" i="8"/>
  <c r="F34" i="8"/>
  <c r="F174" i="8"/>
  <c r="F175" i="8"/>
  <c r="F176" i="8"/>
  <c r="F177" i="8"/>
  <c r="F178" i="8"/>
  <c r="F179" i="8"/>
  <c r="F181" i="8"/>
  <c r="F183" i="8"/>
  <c r="F180" i="8"/>
  <c r="F182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3" i="8"/>
  <c r="F221" i="8"/>
  <c r="F222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2" i="8"/>
  <c r="F298" i="8"/>
  <c r="F296" i="8"/>
  <c r="F290" i="8"/>
  <c r="F294" i="8"/>
  <c r="DS85" i="6" l="1"/>
  <c r="DS81" i="6"/>
  <c r="DS137" i="6"/>
  <c r="DS80" i="6"/>
  <c r="DS92" i="6"/>
  <c r="DS91" i="6"/>
  <c r="DS90" i="6"/>
  <c r="DS87" i="6"/>
  <c r="DS63" i="6"/>
  <c r="DS79" i="6"/>
  <c r="EL106" i="3"/>
  <c r="DS65" i="6"/>
  <c r="DS59" i="6"/>
  <c r="DS58" i="6"/>
  <c r="DS57" i="6"/>
  <c r="DS56" i="6"/>
  <c r="DS55" i="6"/>
  <c r="DS54" i="6"/>
  <c r="DS47" i="6"/>
  <c r="DS46" i="6"/>
  <c r="DS48" i="6"/>
  <c r="DS49" i="6"/>
  <c r="DS45" i="6"/>
  <c r="DS44" i="6"/>
  <c r="DS53" i="6"/>
  <c r="DS43" i="6"/>
  <c r="DS24" i="6"/>
  <c r="JA156" i="3"/>
  <c r="IU157" i="3"/>
  <c r="IT155" i="3"/>
  <c r="IT155" i="4"/>
  <c r="IU156" i="4"/>
  <c r="DS106" i="4"/>
  <c r="DS97" i="6"/>
  <c r="DS98" i="6"/>
  <c r="DS99" i="6"/>
  <c r="DS100" i="6"/>
  <c r="DS101" i="6"/>
  <c r="DS73" i="6"/>
  <c r="DS74" i="6"/>
  <c r="DS72" i="6"/>
  <c r="DS69" i="6"/>
  <c r="DS70" i="6"/>
  <c r="DS71" i="6"/>
  <c r="DS68" i="6"/>
  <c r="DS141" i="6"/>
  <c r="DS127" i="6"/>
  <c r="DS139" i="6"/>
  <c r="DS143" i="6"/>
  <c r="DS132" i="6"/>
  <c r="DS108" i="6"/>
  <c r="DS107" i="6"/>
  <c r="DS39" i="6"/>
  <c r="DS38" i="6"/>
  <c r="DS36" i="6"/>
  <c r="DS34" i="6"/>
  <c r="DS35" i="6"/>
  <c r="DS17" i="6"/>
  <c r="DS15" i="6"/>
  <c r="DS37" i="6"/>
  <c r="DS33" i="6"/>
  <c r="DS16" i="6"/>
  <c r="DS14" i="6"/>
  <c r="DS13" i="6"/>
  <c r="DS12" i="6"/>
  <c r="DS11" i="6"/>
  <c r="DS22" i="6"/>
  <c r="DS28" i="6"/>
  <c r="DS26" i="6"/>
  <c r="DS27" i="6"/>
  <c r="EC79" i="10"/>
  <c r="DQ183" i="6"/>
  <c r="DQ177" i="6"/>
  <c r="ED1" i="10"/>
  <c r="ED7" i="10"/>
  <c r="ED54" i="10" s="1"/>
  <c r="DR134" i="6"/>
  <c r="DR171" i="6"/>
  <c r="DQ172" i="6"/>
  <c r="DQ173" i="6" s="1"/>
  <c r="DT6" i="6"/>
  <c r="DT7" i="4"/>
  <c r="DT1" i="4"/>
  <c r="EM7" i="3"/>
  <c r="EM1" i="3"/>
  <c r="F7" i="8"/>
  <c r="DT85" i="4" l="1"/>
  <c r="DT81" i="4"/>
  <c r="DT137" i="4"/>
  <c r="DT80" i="4"/>
  <c r="EM85" i="3"/>
  <c r="EM137" i="3"/>
  <c r="EM80" i="3"/>
  <c r="EM81" i="3"/>
  <c r="DT92" i="4"/>
  <c r="DT91" i="4"/>
  <c r="DT87" i="4"/>
  <c r="DT90" i="4"/>
  <c r="DT79" i="4"/>
  <c r="DT63" i="4"/>
  <c r="EM92" i="3"/>
  <c r="EM90" i="3"/>
  <c r="EM91" i="3"/>
  <c r="EM87" i="3"/>
  <c r="EM65" i="3"/>
  <c r="EM79" i="3"/>
  <c r="DT65" i="4"/>
  <c r="DT59" i="4"/>
  <c r="DT58" i="4"/>
  <c r="DT55" i="4"/>
  <c r="DT57" i="4"/>
  <c r="DT56" i="4"/>
  <c r="DT54" i="4"/>
  <c r="DT46" i="4"/>
  <c r="DT47" i="4"/>
  <c r="DT48" i="4"/>
  <c r="DT49" i="4"/>
  <c r="DT53" i="4"/>
  <c r="DT43" i="4"/>
  <c r="DT45" i="4"/>
  <c r="DT44" i="4"/>
  <c r="DT24" i="4"/>
  <c r="EM63" i="3"/>
  <c r="EM55" i="3"/>
  <c r="EM57" i="3"/>
  <c r="EM56" i="3"/>
  <c r="EM54" i="3"/>
  <c r="EM59" i="3"/>
  <c r="EM58" i="3"/>
  <c r="EM45" i="3"/>
  <c r="EM46" i="3"/>
  <c r="EM47" i="3"/>
  <c r="EM49" i="3"/>
  <c r="EM44" i="3"/>
  <c r="EM48" i="3"/>
  <c r="EM24" i="3"/>
  <c r="ED55" i="10"/>
  <c r="ED73" i="10"/>
  <c r="ED81" i="10"/>
  <c r="ED74" i="10"/>
  <c r="DT141" i="4"/>
  <c r="DT143" i="4"/>
  <c r="DT139" i="4"/>
  <c r="DT108" i="4"/>
  <c r="DT107" i="4"/>
  <c r="EM143" i="3"/>
  <c r="EM141" i="3"/>
  <c r="EM108" i="3"/>
  <c r="EM139" i="3"/>
  <c r="EM107" i="3"/>
  <c r="ED13" i="10"/>
  <c r="ED12" i="10"/>
  <c r="IV157" i="3"/>
  <c r="IU155" i="3"/>
  <c r="EM183" i="3"/>
  <c r="EM184" i="3"/>
  <c r="EM182" i="3"/>
  <c r="EM178" i="3"/>
  <c r="EM173" i="3"/>
  <c r="EM172" i="3"/>
  <c r="EM177" i="3"/>
  <c r="EM171" i="3"/>
  <c r="EM134" i="3"/>
  <c r="EM127" i="3"/>
  <c r="EM132" i="3"/>
  <c r="JB156" i="3"/>
  <c r="DT184" i="4"/>
  <c r="DT183" i="4"/>
  <c r="DT178" i="4"/>
  <c r="DT182" i="4"/>
  <c r="DT177" i="4"/>
  <c r="DT172" i="4"/>
  <c r="DT173" i="4"/>
  <c r="DT171" i="4"/>
  <c r="DT134" i="4"/>
  <c r="DT132" i="4"/>
  <c r="DT127" i="4"/>
  <c r="IU155" i="4"/>
  <c r="IV156" i="4"/>
  <c r="EM74" i="3"/>
  <c r="EM72" i="3"/>
  <c r="EM73" i="3"/>
  <c r="EM68" i="3"/>
  <c r="EM71" i="3"/>
  <c r="EM70" i="3"/>
  <c r="EM69" i="3"/>
  <c r="DT74" i="4"/>
  <c r="DT73" i="4"/>
  <c r="DT72" i="4"/>
  <c r="DT70" i="4"/>
  <c r="DT71" i="4"/>
  <c r="DT69" i="4"/>
  <c r="DT68" i="4"/>
  <c r="EM100" i="3"/>
  <c r="EM101" i="3"/>
  <c r="EM99" i="3"/>
  <c r="EM98" i="3"/>
  <c r="DT99" i="4"/>
  <c r="DT100" i="4"/>
  <c r="DT101" i="4"/>
  <c r="DT98" i="4"/>
  <c r="EM97" i="3"/>
  <c r="DT97" i="4"/>
  <c r="DT37" i="4"/>
  <c r="DT39" i="4"/>
  <c r="DT38" i="4"/>
  <c r="DT36" i="4"/>
  <c r="DT35" i="4"/>
  <c r="DT33" i="4"/>
  <c r="DT34" i="4"/>
  <c r="EM53" i="3"/>
  <c r="EM43" i="3"/>
  <c r="EM36" i="3"/>
  <c r="EM35" i="3"/>
  <c r="EM37" i="3"/>
  <c r="EM34" i="3"/>
  <c r="EM38" i="3"/>
  <c r="EM39" i="3"/>
  <c r="EM33" i="3"/>
  <c r="EM17" i="3"/>
  <c r="EM16" i="3"/>
  <c r="EM15" i="3"/>
  <c r="EM14" i="3"/>
  <c r="EM11" i="3"/>
  <c r="EM13" i="3"/>
  <c r="EM12" i="3"/>
  <c r="EN6" i="3"/>
  <c r="EM22" i="3"/>
  <c r="EM26" i="3"/>
  <c r="EM28" i="3"/>
  <c r="EM27" i="3"/>
  <c r="DT22" i="4"/>
  <c r="DT17" i="4"/>
  <c r="DT16" i="4"/>
  <c r="DT15" i="4"/>
  <c r="DT14" i="4"/>
  <c r="DT12" i="4"/>
  <c r="DT13" i="4"/>
  <c r="DT11" i="4"/>
  <c r="DT27" i="4"/>
  <c r="DT26" i="4"/>
  <c r="DT28" i="4"/>
  <c r="DU6" i="4"/>
  <c r="ED23" i="10"/>
  <c r="EE6" i="10"/>
  <c r="DR177" i="6"/>
  <c r="DT1" i="6"/>
  <c r="DT7" i="6"/>
  <c r="DT85" i="6" l="1"/>
  <c r="DT81" i="6"/>
  <c r="DT137" i="6"/>
  <c r="DT80" i="6"/>
  <c r="DT92" i="6"/>
  <c r="DT90" i="6"/>
  <c r="DT91" i="6"/>
  <c r="DT87" i="6"/>
  <c r="DT79" i="6"/>
  <c r="DT63" i="6"/>
  <c r="DT65" i="6"/>
  <c r="DT59" i="6"/>
  <c r="DT58" i="6"/>
  <c r="DT57" i="6"/>
  <c r="DT56" i="6"/>
  <c r="DT54" i="6"/>
  <c r="DT55" i="6"/>
  <c r="DT49" i="6"/>
  <c r="DT48" i="6"/>
  <c r="DT47" i="6"/>
  <c r="DT46" i="6"/>
  <c r="DT45" i="6"/>
  <c r="DT44" i="6"/>
  <c r="DT53" i="6"/>
  <c r="DT43" i="6"/>
  <c r="DT24" i="6"/>
  <c r="JC156" i="3"/>
  <c r="EM106" i="3"/>
  <c r="IW157" i="3"/>
  <c r="IV155" i="3"/>
  <c r="IW156" i="4"/>
  <c r="IV155" i="4"/>
  <c r="DT106" i="4"/>
  <c r="DT97" i="6"/>
  <c r="DT98" i="6"/>
  <c r="DT100" i="6"/>
  <c r="DT99" i="6"/>
  <c r="DT101" i="6"/>
  <c r="DT74" i="6"/>
  <c r="DT73" i="6"/>
  <c r="DT71" i="6"/>
  <c r="DT72" i="6"/>
  <c r="DT69" i="6"/>
  <c r="DT70" i="6"/>
  <c r="DT68" i="6"/>
  <c r="DT141" i="6"/>
  <c r="DT127" i="6"/>
  <c r="DT139" i="6"/>
  <c r="DT143" i="6"/>
  <c r="DT132" i="6"/>
  <c r="DT108" i="6"/>
  <c r="DT107" i="6"/>
  <c r="DT38" i="6"/>
  <c r="DT39" i="6"/>
  <c r="DT36" i="6"/>
  <c r="DT35" i="6"/>
  <c r="DT34" i="6"/>
  <c r="DT33" i="6"/>
  <c r="DT37" i="6"/>
  <c r="DT16" i="6"/>
  <c r="DT14" i="6"/>
  <c r="DT13" i="6"/>
  <c r="DT12" i="6"/>
  <c r="DT17" i="6"/>
  <c r="DT15" i="6"/>
  <c r="DT11" i="6"/>
  <c r="DT22" i="6"/>
  <c r="DT27" i="6"/>
  <c r="DT26" i="6"/>
  <c r="DT28" i="6"/>
  <c r="ED79" i="10"/>
  <c r="EE1" i="10"/>
  <c r="EE7" i="10"/>
  <c r="EE54" i="10" s="1"/>
  <c r="DR183" i="6"/>
  <c r="DS134" i="6"/>
  <c r="DS171" i="6"/>
  <c r="DR172" i="6"/>
  <c r="DR173" i="6" s="1"/>
  <c r="DU6" i="6"/>
  <c r="DU1" i="4"/>
  <c r="DU7" i="4"/>
  <c r="EN7" i="3"/>
  <c r="EN1" i="3"/>
  <c r="DU137" i="4" l="1"/>
  <c r="DU80" i="4"/>
  <c r="DU85" i="4"/>
  <c r="DU81" i="4"/>
  <c r="EN85" i="3"/>
  <c r="EN137" i="3"/>
  <c r="EN81" i="3"/>
  <c r="EN80" i="3"/>
  <c r="DU92" i="4"/>
  <c r="DU91" i="4"/>
  <c r="DU90" i="4"/>
  <c r="DU87" i="4"/>
  <c r="DU79" i="4"/>
  <c r="DU63" i="4"/>
  <c r="EN92" i="3"/>
  <c r="EN90" i="3"/>
  <c r="EN91" i="3"/>
  <c r="EN87" i="3"/>
  <c r="EN65" i="3"/>
  <c r="EN79" i="3"/>
  <c r="DU65" i="4"/>
  <c r="DU58" i="4"/>
  <c r="DU56" i="4"/>
  <c r="DU59" i="4"/>
  <c r="DU57" i="4"/>
  <c r="DU54" i="4"/>
  <c r="DU55" i="4"/>
  <c r="DU46" i="4"/>
  <c r="DU47" i="4"/>
  <c r="DU48" i="4"/>
  <c r="DU45" i="4"/>
  <c r="DU44" i="4"/>
  <c r="DU43" i="4"/>
  <c r="DU53" i="4"/>
  <c r="DU49" i="4"/>
  <c r="DU24" i="4"/>
  <c r="EN63" i="3"/>
  <c r="EN55" i="3"/>
  <c r="EN54" i="3"/>
  <c r="EN56" i="3"/>
  <c r="EN57" i="3"/>
  <c r="EN47" i="3"/>
  <c r="EN58" i="3"/>
  <c r="EN45" i="3"/>
  <c r="EN59" i="3"/>
  <c r="EN48" i="3"/>
  <c r="EN46" i="3"/>
  <c r="EN49" i="3"/>
  <c r="EN44" i="3"/>
  <c r="EN24" i="3"/>
  <c r="EE55" i="10"/>
  <c r="EE73" i="10"/>
  <c r="EE81" i="10"/>
  <c r="EE74" i="10"/>
  <c r="EN143" i="3"/>
  <c r="EN141" i="3"/>
  <c r="EN139" i="3"/>
  <c r="EN108" i="3"/>
  <c r="EN107" i="3"/>
  <c r="DU143" i="4"/>
  <c r="DU139" i="4"/>
  <c r="DU141" i="4"/>
  <c r="DU108" i="4"/>
  <c r="DU107" i="4"/>
  <c r="EE13" i="10"/>
  <c r="EE12" i="10"/>
  <c r="IX157" i="3"/>
  <c r="IW155" i="3"/>
  <c r="EN184" i="3"/>
  <c r="EN182" i="3"/>
  <c r="EN178" i="3"/>
  <c r="EN183" i="3"/>
  <c r="EN177" i="3"/>
  <c r="EN172" i="3"/>
  <c r="EN171" i="3"/>
  <c r="EN173" i="3"/>
  <c r="EN134" i="3"/>
  <c r="EN127" i="3"/>
  <c r="EN132" i="3"/>
  <c r="JD156" i="3"/>
  <c r="DU183" i="4"/>
  <c r="DU184" i="4"/>
  <c r="DU178" i="4"/>
  <c r="DU182" i="4"/>
  <c r="DU177" i="4"/>
  <c r="DU173" i="4"/>
  <c r="DU172" i="4"/>
  <c r="DU171" i="4"/>
  <c r="DU134" i="4"/>
  <c r="DU132" i="4"/>
  <c r="DU127" i="4"/>
  <c r="IX156" i="4"/>
  <c r="IW155" i="4"/>
  <c r="EN73" i="3"/>
  <c r="EN74" i="3"/>
  <c r="EN72" i="3"/>
  <c r="EN71" i="3"/>
  <c r="EN70" i="3"/>
  <c r="EN69" i="3"/>
  <c r="EN68" i="3"/>
  <c r="DU74" i="4"/>
  <c r="DU73" i="4"/>
  <c r="DU72" i="4"/>
  <c r="DU70" i="4"/>
  <c r="DU71" i="4"/>
  <c r="DU69" i="4"/>
  <c r="DU68" i="4"/>
  <c r="EN101" i="3"/>
  <c r="EN100" i="3"/>
  <c r="EN98" i="3"/>
  <c r="EN99" i="3"/>
  <c r="DU100" i="4"/>
  <c r="DU101" i="4"/>
  <c r="DU99" i="4"/>
  <c r="DU98" i="4"/>
  <c r="EN97" i="3"/>
  <c r="DU97" i="4"/>
  <c r="DU37" i="4"/>
  <c r="DU35" i="4"/>
  <c r="DU39" i="4"/>
  <c r="DU33" i="4"/>
  <c r="DU38" i="4"/>
  <c r="DU34" i="4"/>
  <c r="DU36" i="4"/>
  <c r="EN53" i="3"/>
  <c r="EN43" i="3"/>
  <c r="EN34" i="3"/>
  <c r="EN36" i="3"/>
  <c r="EN35" i="3"/>
  <c r="EN37" i="3"/>
  <c r="EN38" i="3"/>
  <c r="EN39" i="3"/>
  <c r="EN17" i="3"/>
  <c r="EN16" i="3"/>
  <c r="EN33" i="3"/>
  <c r="EN15" i="3"/>
  <c r="EN14" i="3"/>
  <c r="EN13" i="3"/>
  <c r="EN12" i="3"/>
  <c r="EN11" i="3"/>
  <c r="EO6" i="3"/>
  <c r="EN22" i="3"/>
  <c r="EN27" i="3"/>
  <c r="EN28" i="3"/>
  <c r="EN26" i="3"/>
  <c r="DU22" i="4"/>
  <c r="DU17" i="4"/>
  <c r="DU15" i="4"/>
  <c r="DU16" i="4"/>
  <c r="DU12" i="4"/>
  <c r="DU11" i="4"/>
  <c r="DU14" i="4"/>
  <c r="DU13" i="4"/>
  <c r="DU28" i="4"/>
  <c r="DU26" i="4"/>
  <c r="DU27" i="4"/>
  <c r="DV6" i="4"/>
  <c r="EE23" i="10"/>
  <c r="EF6" i="10"/>
  <c r="DS177" i="6"/>
  <c r="DU1" i="6"/>
  <c r="DU7" i="6"/>
  <c r="DU137" i="6" l="1"/>
  <c r="DU81" i="6"/>
  <c r="DU85" i="6"/>
  <c r="DU80" i="6"/>
  <c r="DU92" i="6"/>
  <c r="DU90" i="6"/>
  <c r="DU91" i="6"/>
  <c r="DU87" i="6"/>
  <c r="DU79" i="6"/>
  <c r="DU63" i="6"/>
  <c r="DU65" i="6"/>
  <c r="DU59" i="6"/>
  <c r="DU58" i="6"/>
  <c r="DU57" i="6"/>
  <c r="DU56" i="6"/>
  <c r="DU55" i="6"/>
  <c r="DU49" i="6"/>
  <c r="DU48" i="6"/>
  <c r="DU54" i="6"/>
  <c r="DU45" i="6"/>
  <c r="DU44" i="6"/>
  <c r="DU43" i="6"/>
  <c r="DU47" i="6"/>
  <c r="DU53" i="6"/>
  <c r="DU46" i="6"/>
  <c r="DU24" i="6"/>
  <c r="EN106" i="3"/>
  <c r="JE156" i="3"/>
  <c r="IY157" i="3"/>
  <c r="IX155" i="3"/>
  <c r="DU106" i="4"/>
  <c r="IY156" i="4"/>
  <c r="IX155" i="4"/>
  <c r="DU97" i="6"/>
  <c r="DU100" i="6"/>
  <c r="DU98" i="6"/>
  <c r="DU99" i="6"/>
  <c r="DU101" i="6"/>
  <c r="DU74" i="6"/>
  <c r="DU73" i="6"/>
  <c r="DU72" i="6"/>
  <c r="DU71" i="6"/>
  <c r="DU70" i="6"/>
  <c r="DU69" i="6"/>
  <c r="DU68" i="6"/>
  <c r="DU127" i="6"/>
  <c r="DU141" i="6"/>
  <c r="DU139" i="6"/>
  <c r="DU143" i="6"/>
  <c r="DU132" i="6"/>
  <c r="DU108" i="6"/>
  <c r="DU107" i="6"/>
  <c r="DU38" i="6"/>
  <c r="DU39" i="6"/>
  <c r="DU37" i="6"/>
  <c r="DU36" i="6"/>
  <c r="DU34" i="6"/>
  <c r="DU33" i="6"/>
  <c r="DU17" i="6"/>
  <c r="DU16" i="6"/>
  <c r="DU15" i="6"/>
  <c r="DU35" i="6"/>
  <c r="DU14" i="6"/>
  <c r="DU13" i="6"/>
  <c r="DU12" i="6"/>
  <c r="DU11" i="6"/>
  <c r="DU22" i="6"/>
  <c r="DU27" i="6"/>
  <c r="DU28" i="6"/>
  <c r="DU26" i="6"/>
  <c r="EE79" i="10"/>
  <c r="EF1" i="10"/>
  <c r="EF7" i="10"/>
  <c r="EF54" i="10" s="1"/>
  <c r="DS183" i="6"/>
  <c r="DT171" i="6"/>
  <c r="DT134" i="6"/>
  <c r="DS172" i="6"/>
  <c r="DS173" i="6" s="1"/>
  <c r="DV6" i="6"/>
  <c r="DV7" i="4"/>
  <c r="DV1" i="4"/>
  <c r="EO7" i="3"/>
  <c r="EO1" i="3"/>
  <c r="DV137" i="4" l="1"/>
  <c r="DV85" i="4"/>
  <c r="DV80" i="4"/>
  <c r="DV81" i="4"/>
  <c r="EO85" i="3"/>
  <c r="EO137" i="3"/>
  <c r="EO81" i="3"/>
  <c r="EO80" i="3"/>
  <c r="DV91" i="4"/>
  <c r="DV92" i="4"/>
  <c r="DV90" i="4"/>
  <c r="DV87" i="4"/>
  <c r="DV63" i="4"/>
  <c r="DV79" i="4"/>
  <c r="EO90" i="3"/>
  <c r="EO92" i="3"/>
  <c r="EO91" i="3"/>
  <c r="EO87" i="3"/>
  <c r="EO65" i="3"/>
  <c r="EO79" i="3"/>
  <c r="DV58" i="4"/>
  <c r="DV59" i="4"/>
  <c r="DV57" i="4"/>
  <c r="DV65" i="4"/>
  <c r="DV54" i="4"/>
  <c r="DV56" i="4"/>
  <c r="DV49" i="4"/>
  <c r="DV47" i="4"/>
  <c r="DV48" i="4"/>
  <c r="DV46" i="4"/>
  <c r="DV43" i="4"/>
  <c r="DV55" i="4"/>
  <c r="DV53" i="4"/>
  <c r="DV45" i="4"/>
  <c r="DV44" i="4"/>
  <c r="DV24" i="4"/>
  <c r="EO63" i="3"/>
  <c r="EO54" i="3"/>
  <c r="EO55" i="3"/>
  <c r="EO57" i="3"/>
  <c r="EO56" i="3"/>
  <c r="EO58" i="3"/>
  <c r="EO44" i="3"/>
  <c r="EO47" i="3"/>
  <c r="EO45" i="3"/>
  <c r="EO59" i="3"/>
  <c r="EO46" i="3"/>
  <c r="EO49" i="3"/>
  <c r="EO48" i="3"/>
  <c r="EO24" i="3"/>
  <c r="EF55" i="10"/>
  <c r="EF81" i="10"/>
  <c r="EF74" i="10"/>
  <c r="EF73" i="10"/>
  <c r="DV141" i="4"/>
  <c r="DV143" i="4"/>
  <c r="DV139" i="4"/>
  <c r="DV108" i="4"/>
  <c r="DV107" i="4"/>
  <c r="EO143" i="3"/>
  <c r="EO141" i="3"/>
  <c r="EO139" i="3"/>
  <c r="EO108" i="3"/>
  <c r="EO107" i="3"/>
  <c r="EF12" i="10"/>
  <c r="EF13" i="10"/>
  <c r="EO184" i="3"/>
  <c r="EO183" i="3"/>
  <c r="EO182" i="3"/>
  <c r="EO178" i="3"/>
  <c r="EO177" i="3"/>
  <c r="EO171" i="3"/>
  <c r="EO173" i="3"/>
  <c r="EO172" i="3"/>
  <c r="EO127" i="3"/>
  <c r="EO132" i="3"/>
  <c r="EO134" i="3"/>
  <c r="IZ157" i="3"/>
  <c r="IY155" i="3"/>
  <c r="JF156" i="3"/>
  <c r="DV183" i="4"/>
  <c r="DV184" i="4"/>
  <c r="DV182" i="4"/>
  <c r="DV178" i="4"/>
  <c r="DV177" i="4"/>
  <c r="DV173" i="4"/>
  <c r="DV172" i="4"/>
  <c r="DV171" i="4"/>
  <c r="DV134" i="4"/>
  <c r="DV132" i="4"/>
  <c r="DV127" i="4"/>
  <c r="IY155" i="4"/>
  <c r="IZ156" i="4"/>
  <c r="EO74" i="3"/>
  <c r="EO72" i="3"/>
  <c r="EO73" i="3"/>
  <c r="EO71" i="3"/>
  <c r="EO70" i="3"/>
  <c r="EO69" i="3"/>
  <c r="EO68" i="3"/>
  <c r="DV73" i="4"/>
  <c r="DV71" i="4"/>
  <c r="DV74" i="4"/>
  <c r="DV72" i="4"/>
  <c r="DV70" i="4"/>
  <c r="DV69" i="4"/>
  <c r="DV68" i="4"/>
  <c r="EO101" i="3"/>
  <c r="EO100" i="3"/>
  <c r="EO98" i="3"/>
  <c r="EO99" i="3"/>
  <c r="DV101" i="4"/>
  <c r="DV100" i="4"/>
  <c r="DV98" i="4"/>
  <c r="DV99" i="4"/>
  <c r="EO97" i="3"/>
  <c r="DV97" i="4"/>
  <c r="DV39" i="4"/>
  <c r="DV37" i="4"/>
  <c r="DV38" i="4"/>
  <c r="DV35" i="4"/>
  <c r="DV34" i="4"/>
  <c r="DV36" i="4"/>
  <c r="DV33" i="4"/>
  <c r="EO53" i="3"/>
  <c r="EO43" i="3"/>
  <c r="EO34" i="3"/>
  <c r="EO36" i="3"/>
  <c r="EO35" i="3"/>
  <c r="EO39" i="3"/>
  <c r="EO37" i="3"/>
  <c r="EO38" i="3"/>
  <c r="EO33" i="3"/>
  <c r="EO17" i="3"/>
  <c r="EO16" i="3"/>
  <c r="EO14" i="3"/>
  <c r="EO15" i="3"/>
  <c r="EO13" i="3"/>
  <c r="EO12" i="3"/>
  <c r="EO11" i="3"/>
  <c r="EP6" i="3"/>
  <c r="EO26" i="3"/>
  <c r="EO22" i="3"/>
  <c r="EO27" i="3"/>
  <c r="EO28" i="3"/>
  <c r="DV28" i="4"/>
  <c r="DV17" i="4"/>
  <c r="DV22" i="4"/>
  <c r="DV16" i="4"/>
  <c r="DV14" i="4"/>
  <c r="DV12" i="4"/>
  <c r="DV13" i="4"/>
  <c r="DV11" i="4"/>
  <c r="DV15" i="4"/>
  <c r="DV27" i="4"/>
  <c r="DV26" i="4"/>
  <c r="DW6" i="4"/>
  <c r="EF23" i="10"/>
  <c r="EG6" i="10"/>
  <c r="DT177" i="6"/>
  <c r="DV1" i="6"/>
  <c r="DV7" i="6"/>
  <c r="DV137" i="6" l="1"/>
  <c r="DV85" i="6"/>
  <c r="DV81" i="6"/>
  <c r="DV80" i="6"/>
  <c r="DV91" i="6"/>
  <c r="DV92" i="6"/>
  <c r="DV90" i="6"/>
  <c r="DV87" i="6"/>
  <c r="DV79" i="6"/>
  <c r="DV63" i="6"/>
  <c r="DV65" i="6"/>
  <c r="DV56" i="6"/>
  <c r="DV59" i="6"/>
  <c r="DV57" i="6"/>
  <c r="DV55" i="6"/>
  <c r="DV54" i="6"/>
  <c r="DV58" i="6"/>
  <c r="DV49" i="6"/>
  <c r="DV48" i="6"/>
  <c r="DV47" i="6"/>
  <c r="DV46" i="6"/>
  <c r="DV45" i="6"/>
  <c r="DV44" i="6"/>
  <c r="DV53" i="6"/>
  <c r="DV43" i="6"/>
  <c r="DV24" i="6"/>
  <c r="DV106" i="4"/>
  <c r="JG156" i="3"/>
  <c r="JA157" i="3"/>
  <c r="IZ155" i="3"/>
  <c r="EO106" i="3"/>
  <c r="JA156" i="4"/>
  <c r="IZ155" i="4"/>
  <c r="DV98" i="6"/>
  <c r="DV97" i="6"/>
  <c r="DV100" i="6"/>
  <c r="DV99" i="6"/>
  <c r="DV101" i="6"/>
  <c r="DV73" i="6"/>
  <c r="DV71" i="6"/>
  <c r="DV72" i="6"/>
  <c r="DV74" i="6"/>
  <c r="DV70" i="6"/>
  <c r="DV69" i="6"/>
  <c r="DV68" i="6"/>
  <c r="DV127" i="6"/>
  <c r="DV141" i="6"/>
  <c r="DV139" i="6"/>
  <c r="DV143" i="6"/>
  <c r="DV132" i="6"/>
  <c r="DV108" i="6"/>
  <c r="DV107" i="6"/>
  <c r="DV38" i="6"/>
  <c r="DV36" i="6"/>
  <c r="DV39" i="6"/>
  <c r="DV37" i="6"/>
  <c r="DV34" i="6"/>
  <c r="DV35" i="6"/>
  <c r="DV33" i="6"/>
  <c r="DV16" i="6"/>
  <c r="DV14" i="6"/>
  <c r="DV13" i="6"/>
  <c r="DV17" i="6"/>
  <c r="DV15" i="6"/>
  <c r="DV12" i="6"/>
  <c r="DV11" i="6"/>
  <c r="DV28" i="6"/>
  <c r="DV22" i="6"/>
  <c r="DV27" i="6"/>
  <c r="DV26" i="6"/>
  <c r="EF79" i="10"/>
  <c r="DT183" i="6"/>
  <c r="EG7" i="10"/>
  <c r="EG54" i="10" s="1"/>
  <c r="EG1" i="10"/>
  <c r="DU134" i="6"/>
  <c r="DU171" i="6"/>
  <c r="DT172" i="6"/>
  <c r="DT173" i="6" s="1"/>
  <c r="DW6" i="6"/>
  <c r="DW7" i="4"/>
  <c r="DW1" i="4"/>
  <c r="EP7" i="3"/>
  <c r="EP1" i="3"/>
  <c r="DW137" i="4" l="1"/>
  <c r="DW85" i="4"/>
  <c r="DW80" i="4"/>
  <c r="DW81" i="4"/>
  <c r="EP85" i="3"/>
  <c r="EP137" i="3"/>
  <c r="EP81" i="3"/>
  <c r="EP80" i="3"/>
  <c r="DW87" i="4"/>
  <c r="DW90" i="4"/>
  <c r="DW91" i="4"/>
  <c r="DW92" i="4"/>
  <c r="DW79" i="4"/>
  <c r="DW63" i="4"/>
  <c r="EP92" i="3"/>
  <c r="EP91" i="3"/>
  <c r="EP90" i="3"/>
  <c r="EP87" i="3"/>
  <c r="EP65" i="3"/>
  <c r="EP79" i="3"/>
  <c r="DW65" i="4"/>
  <c r="DW58" i="4"/>
  <c r="DW59" i="4"/>
  <c r="DW56" i="4"/>
  <c r="DW55" i="4"/>
  <c r="DW57" i="4"/>
  <c r="DW54" i="4"/>
  <c r="DW48" i="4"/>
  <c r="DW49" i="4"/>
  <c r="DW45" i="4"/>
  <c r="DW47" i="4"/>
  <c r="DW43" i="4"/>
  <c r="DW53" i="4"/>
  <c r="DW46" i="4"/>
  <c r="DW44" i="4"/>
  <c r="DW24" i="4"/>
  <c r="EP63" i="3"/>
  <c r="EP54" i="3"/>
  <c r="EP55" i="3"/>
  <c r="EP57" i="3"/>
  <c r="EP58" i="3"/>
  <c r="EP56" i="3"/>
  <c r="EP59" i="3"/>
  <c r="EP44" i="3"/>
  <c r="EP47" i="3"/>
  <c r="EP48" i="3"/>
  <c r="EP49" i="3"/>
  <c r="EP46" i="3"/>
  <c r="EP45" i="3"/>
  <c r="EP24" i="3"/>
  <c r="EG55" i="10"/>
  <c r="EG81" i="10"/>
  <c r="EG74" i="10"/>
  <c r="EG73" i="10"/>
  <c r="EP143" i="3"/>
  <c r="EP141" i="3"/>
  <c r="EP139" i="3"/>
  <c r="EP107" i="3"/>
  <c r="EP108" i="3"/>
  <c r="DW143" i="4"/>
  <c r="DW139" i="4"/>
  <c r="DW107" i="4"/>
  <c r="DW141" i="4"/>
  <c r="DW108" i="4"/>
  <c r="EG12" i="10"/>
  <c r="EG13" i="10"/>
  <c r="EP184" i="3"/>
  <c r="EP183" i="3"/>
  <c r="EP178" i="3"/>
  <c r="EP182" i="3"/>
  <c r="EP171" i="3"/>
  <c r="EP173" i="3"/>
  <c r="EP177" i="3"/>
  <c r="EP172" i="3"/>
  <c r="EP134" i="3"/>
  <c r="EP127" i="3"/>
  <c r="EP132" i="3"/>
  <c r="JB157" i="3"/>
  <c r="JA155" i="3"/>
  <c r="JH156" i="3"/>
  <c r="DW183" i="4"/>
  <c r="DW184" i="4"/>
  <c r="DW178" i="4"/>
  <c r="DW182" i="4"/>
  <c r="DW173" i="4"/>
  <c r="DW172" i="4"/>
  <c r="DW171" i="4"/>
  <c r="DW177" i="4"/>
  <c r="DW134" i="4"/>
  <c r="DW127" i="4"/>
  <c r="DW132" i="4"/>
  <c r="JA155" i="4"/>
  <c r="JB156" i="4"/>
  <c r="EP73" i="3"/>
  <c r="EP74" i="3"/>
  <c r="EP72" i="3"/>
  <c r="EP71" i="3"/>
  <c r="EP70" i="3"/>
  <c r="EP69" i="3"/>
  <c r="EP68" i="3"/>
  <c r="DW74" i="4"/>
  <c r="DW73" i="4"/>
  <c r="DW72" i="4"/>
  <c r="DW71" i="4"/>
  <c r="DW70" i="4"/>
  <c r="DW69" i="4"/>
  <c r="DW68" i="4"/>
  <c r="EP101" i="3"/>
  <c r="EP100" i="3"/>
  <c r="EP99" i="3"/>
  <c r="EP98" i="3"/>
  <c r="DW100" i="4"/>
  <c r="DW98" i="4"/>
  <c r="DW99" i="4"/>
  <c r="DW101" i="4"/>
  <c r="EP97" i="3"/>
  <c r="DW97" i="4"/>
  <c r="DW39" i="4"/>
  <c r="DW38" i="4"/>
  <c r="DW36" i="4"/>
  <c r="DW34" i="4"/>
  <c r="DW37" i="4"/>
  <c r="DW33" i="4"/>
  <c r="DW35" i="4"/>
  <c r="EP53" i="3"/>
  <c r="EP43" i="3"/>
  <c r="EP34" i="3"/>
  <c r="EP36" i="3"/>
  <c r="EP37" i="3"/>
  <c r="EP39" i="3"/>
  <c r="EP38" i="3"/>
  <c r="EP35" i="3"/>
  <c r="EP33" i="3"/>
  <c r="EP17" i="3"/>
  <c r="EP16" i="3"/>
  <c r="EP15" i="3"/>
  <c r="EP14" i="3"/>
  <c r="EP13" i="3"/>
  <c r="EP12" i="3"/>
  <c r="EP11" i="3"/>
  <c r="EQ6" i="3"/>
  <c r="EP26" i="3"/>
  <c r="EP22" i="3"/>
  <c r="EP28" i="3"/>
  <c r="EP27" i="3"/>
  <c r="DW22" i="4"/>
  <c r="DW16" i="4"/>
  <c r="DW17" i="4"/>
  <c r="DW14" i="4"/>
  <c r="DW13" i="4"/>
  <c r="DW11" i="4"/>
  <c r="DW15" i="4"/>
  <c r="DW12" i="4"/>
  <c r="DW26" i="4"/>
  <c r="DW27" i="4"/>
  <c r="DW28" i="4"/>
  <c r="DX6" i="4"/>
  <c r="EG23" i="10"/>
  <c r="EH6" i="10"/>
  <c r="DU177" i="6"/>
  <c r="DW1" i="6"/>
  <c r="DW7" i="6"/>
  <c r="DW85" i="6" l="1"/>
  <c r="DW81" i="6"/>
  <c r="DW137" i="6"/>
  <c r="DW80" i="6"/>
  <c r="DW91" i="6"/>
  <c r="DW92" i="6"/>
  <c r="DW87" i="6"/>
  <c r="DW90" i="6"/>
  <c r="DW63" i="6"/>
  <c r="DW79" i="6"/>
  <c r="DW65" i="6"/>
  <c r="DW59" i="6"/>
  <c r="DW58" i="6"/>
  <c r="DW57" i="6"/>
  <c r="DW56" i="6"/>
  <c r="DW55" i="6"/>
  <c r="DW54" i="6"/>
  <c r="DW49" i="6"/>
  <c r="DW47" i="6"/>
  <c r="DW46" i="6"/>
  <c r="DW48" i="6"/>
  <c r="DW45" i="6"/>
  <c r="DW43" i="6"/>
  <c r="DW53" i="6"/>
  <c r="DW44" i="6"/>
  <c r="DW24" i="6"/>
  <c r="DW106" i="4"/>
  <c r="JI156" i="3"/>
  <c r="JC157" i="3"/>
  <c r="JB155" i="3"/>
  <c r="EP106" i="3"/>
  <c r="JB155" i="4"/>
  <c r="JC156" i="4"/>
  <c r="DW98" i="6"/>
  <c r="DW97" i="6"/>
  <c r="DW99" i="6"/>
  <c r="DW100" i="6"/>
  <c r="DW101" i="6"/>
  <c r="DW73" i="6"/>
  <c r="DW74" i="6"/>
  <c r="DW72" i="6"/>
  <c r="DW69" i="6"/>
  <c r="DW71" i="6"/>
  <c r="DW70" i="6"/>
  <c r="DW68" i="6"/>
  <c r="DW141" i="6"/>
  <c r="DW127" i="6"/>
  <c r="DW139" i="6"/>
  <c r="DW143" i="6"/>
  <c r="DW132" i="6"/>
  <c r="DW108" i="6"/>
  <c r="DW107" i="6"/>
  <c r="DW39" i="6"/>
  <c r="DW37" i="6"/>
  <c r="DW35" i="6"/>
  <c r="DW38" i="6"/>
  <c r="DW34" i="6"/>
  <c r="DW33" i="6"/>
  <c r="DW17" i="6"/>
  <c r="DW16" i="6"/>
  <c r="DW15" i="6"/>
  <c r="DW36" i="6"/>
  <c r="DW14" i="6"/>
  <c r="DW13" i="6"/>
  <c r="DW12" i="6"/>
  <c r="DW11" i="6"/>
  <c r="DW28" i="6"/>
  <c r="DW22" i="6"/>
  <c r="DW26" i="6"/>
  <c r="DW27" i="6"/>
  <c r="EG79" i="10"/>
  <c r="DU183" i="6"/>
  <c r="EH7" i="10"/>
  <c r="EH54" i="10" s="1"/>
  <c r="EH1" i="10"/>
  <c r="DV134" i="6"/>
  <c r="DV171" i="6"/>
  <c r="DU172" i="6"/>
  <c r="DU173" i="6" s="1"/>
  <c r="DX6" i="6"/>
  <c r="DX7" i="4"/>
  <c r="DX1" i="4"/>
  <c r="EQ7" i="3"/>
  <c r="EQ1" i="3"/>
  <c r="DX137" i="4" l="1"/>
  <c r="DX85" i="4"/>
  <c r="DX80" i="4"/>
  <c r="DX81" i="4"/>
  <c r="EQ80" i="3"/>
  <c r="EQ85" i="3"/>
  <c r="EQ137" i="3"/>
  <c r="EQ81" i="3"/>
  <c r="DX91" i="4"/>
  <c r="DX90" i="4"/>
  <c r="DX92" i="4"/>
  <c r="DX87" i="4"/>
  <c r="DX79" i="4"/>
  <c r="DX63" i="4"/>
  <c r="EQ92" i="3"/>
  <c r="EQ91" i="3"/>
  <c r="EQ90" i="3"/>
  <c r="EQ87" i="3"/>
  <c r="EQ79" i="3"/>
  <c r="EQ65" i="3"/>
  <c r="DX65" i="4"/>
  <c r="DX59" i="4"/>
  <c r="DX58" i="4"/>
  <c r="DX56" i="4"/>
  <c r="DX55" i="4"/>
  <c r="DX57" i="4"/>
  <c r="DX49" i="4"/>
  <c r="DX54" i="4"/>
  <c r="DX46" i="4"/>
  <c r="DX48" i="4"/>
  <c r="DX43" i="4"/>
  <c r="DX53" i="4"/>
  <c r="DX47" i="4"/>
  <c r="DX44" i="4"/>
  <c r="DX45" i="4"/>
  <c r="DX24" i="4"/>
  <c r="EQ63" i="3"/>
  <c r="EQ54" i="3"/>
  <c r="EQ57" i="3"/>
  <c r="EQ55" i="3"/>
  <c r="EQ58" i="3"/>
  <c r="EQ56" i="3"/>
  <c r="EQ59" i="3"/>
  <c r="EQ46" i="3"/>
  <c r="EQ44" i="3"/>
  <c r="EQ47" i="3"/>
  <c r="EQ45" i="3"/>
  <c r="EQ48" i="3"/>
  <c r="EQ49" i="3"/>
  <c r="EQ24" i="3"/>
  <c r="EH55" i="10"/>
  <c r="EH81" i="10"/>
  <c r="EH74" i="10"/>
  <c r="EH73" i="10"/>
  <c r="EQ141" i="3"/>
  <c r="EQ139" i="3"/>
  <c r="EQ143" i="3"/>
  <c r="EQ107" i="3"/>
  <c r="EQ108" i="3"/>
  <c r="DX141" i="4"/>
  <c r="DX143" i="4"/>
  <c r="DX139" i="4"/>
  <c r="DX107" i="4"/>
  <c r="DX108" i="4"/>
  <c r="EH12" i="10"/>
  <c r="EH13" i="10"/>
  <c r="JD157" i="3"/>
  <c r="JC155" i="3"/>
  <c r="JJ156" i="3"/>
  <c r="EQ184" i="3"/>
  <c r="EQ183" i="3"/>
  <c r="EQ178" i="3"/>
  <c r="EQ177" i="3"/>
  <c r="EQ182" i="3"/>
  <c r="EQ171" i="3"/>
  <c r="EQ173" i="3"/>
  <c r="EQ172" i="3"/>
  <c r="EQ132" i="3"/>
  <c r="EQ127" i="3"/>
  <c r="EQ134" i="3"/>
  <c r="DX184" i="4"/>
  <c r="DX182" i="4"/>
  <c r="DX183" i="4"/>
  <c r="DX178" i="4"/>
  <c r="DX177" i="4"/>
  <c r="DX173" i="4"/>
  <c r="DX172" i="4"/>
  <c r="DX171" i="4"/>
  <c r="DX132" i="4"/>
  <c r="DX134" i="4"/>
  <c r="DX127" i="4"/>
  <c r="JC155" i="4"/>
  <c r="JD156" i="4"/>
  <c r="EQ74" i="3"/>
  <c r="EQ73" i="3"/>
  <c r="EQ71" i="3"/>
  <c r="EQ70" i="3"/>
  <c r="EQ72" i="3"/>
  <c r="EQ68" i="3"/>
  <c r="EQ69" i="3"/>
  <c r="DX73" i="4"/>
  <c r="DX74" i="4"/>
  <c r="DX72" i="4"/>
  <c r="DX70" i="4"/>
  <c r="DX71" i="4"/>
  <c r="DX69" i="4"/>
  <c r="DX68" i="4"/>
  <c r="DX101" i="4"/>
  <c r="DX99" i="4"/>
  <c r="DX100" i="4"/>
  <c r="DX98" i="4"/>
  <c r="EQ101" i="3"/>
  <c r="EQ100" i="3"/>
  <c r="EQ99" i="3"/>
  <c r="EQ98" i="3"/>
  <c r="EQ97" i="3"/>
  <c r="DX97" i="4"/>
  <c r="DX39" i="4"/>
  <c r="DX38" i="4"/>
  <c r="DX37" i="4"/>
  <c r="DX34" i="4"/>
  <c r="DX36" i="4"/>
  <c r="DX35" i="4"/>
  <c r="DX33" i="4"/>
  <c r="EQ53" i="3"/>
  <c r="EQ43" i="3"/>
  <c r="EQ34" i="3"/>
  <c r="EQ35" i="3"/>
  <c r="EQ37" i="3"/>
  <c r="EQ39" i="3"/>
  <c r="EQ36" i="3"/>
  <c r="EQ38" i="3"/>
  <c r="EQ33" i="3"/>
  <c r="EQ17" i="3"/>
  <c r="EQ16" i="3"/>
  <c r="EQ15" i="3"/>
  <c r="EQ14" i="3"/>
  <c r="EQ13" i="3"/>
  <c r="EQ12" i="3"/>
  <c r="EQ11" i="3"/>
  <c r="ER6" i="3"/>
  <c r="EQ22" i="3"/>
  <c r="EQ27" i="3"/>
  <c r="EQ26" i="3"/>
  <c r="EQ28" i="3"/>
  <c r="DX26" i="4"/>
  <c r="DX22" i="4"/>
  <c r="DX16" i="4"/>
  <c r="DX17" i="4"/>
  <c r="DX14" i="4"/>
  <c r="DX15" i="4"/>
  <c r="DX13" i="4"/>
  <c r="DX11" i="4"/>
  <c r="DX12" i="4"/>
  <c r="DX27" i="4"/>
  <c r="DX28" i="4"/>
  <c r="DY6" i="4"/>
  <c r="EH23" i="10"/>
  <c r="EI6" i="10"/>
  <c r="DV177" i="6"/>
  <c r="DX1" i="6"/>
  <c r="DX7" i="6"/>
  <c r="DX85" i="6" l="1"/>
  <c r="DX81" i="6"/>
  <c r="DX137" i="6"/>
  <c r="DX80" i="6"/>
  <c r="DX91" i="6"/>
  <c r="DX92" i="6"/>
  <c r="DX87" i="6"/>
  <c r="DX90" i="6"/>
  <c r="DX79" i="6"/>
  <c r="DX63" i="6"/>
  <c r="DX65" i="6"/>
  <c r="DX59" i="6"/>
  <c r="DX58" i="6"/>
  <c r="DX57" i="6"/>
  <c r="DX56" i="6"/>
  <c r="DX55" i="6"/>
  <c r="DX54" i="6"/>
  <c r="DX49" i="6"/>
  <c r="DX47" i="6"/>
  <c r="DX46" i="6"/>
  <c r="DX43" i="6"/>
  <c r="DX53" i="6"/>
  <c r="DX48" i="6"/>
  <c r="DX44" i="6"/>
  <c r="DX45" i="6"/>
  <c r="DX24" i="6"/>
  <c r="DX106" i="4"/>
  <c r="EQ106" i="3"/>
  <c r="JK156" i="3"/>
  <c r="JE157" i="3"/>
  <c r="JD155" i="3"/>
  <c r="JE156" i="4"/>
  <c r="JD155" i="4"/>
  <c r="DX98" i="6"/>
  <c r="DX97" i="6"/>
  <c r="DX99" i="6"/>
  <c r="DX100" i="6"/>
  <c r="DX101" i="6"/>
  <c r="DX73" i="6"/>
  <c r="DX74" i="6"/>
  <c r="DX72" i="6"/>
  <c r="DX71" i="6"/>
  <c r="DX70" i="6"/>
  <c r="DX69" i="6"/>
  <c r="DX68" i="6"/>
  <c r="DX141" i="6"/>
  <c r="DX127" i="6"/>
  <c r="DX139" i="6"/>
  <c r="DX143" i="6"/>
  <c r="DX132" i="6"/>
  <c r="DX108" i="6"/>
  <c r="DX107" i="6"/>
  <c r="DX39" i="6"/>
  <c r="DX38" i="6"/>
  <c r="DX34" i="6"/>
  <c r="DX33" i="6"/>
  <c r="DX17" i="6"/>
  <c r="DX16" i="6"/>
  <c r="DX37" i="6"/>
  <c r="DX14" i="6"/>
  <c r="DX13" i="6"/>
  <c r="DX12" i="6"/>
  <c r="DX35" i="6"/>
  <c r="DX15" i="6"/>
  <c r="DX36" i="6"/>
  <c r="DX11" i="6"/>
  <c r="DX22" i="6"/>
  <c r="DX28" i="6"/>
  <c r="DX26" i="6"/>
  <c r="DX27" i="6"/>
  <c r="EH79" i="10"/>
  <c r="EI7" i="10"/>
  <c r="EI54" i="10" s="1"/>
  <c r="EI1" i="10"/>
  <c r="DV183" i="6"/>
  <c r="DW134" i="6"/>
  <c r="DW171" i="6"/>
  <c r="DV172" i="6"/>
  <c r="DV173" i="6" s="1"/>
  <c r="DY6" i="6"/>
  <c r="DY7" i="4"/>
  <c r="DY1" i="4"/>
  <c r="ER7" i="3"/>
  <c r="ER1" i="3"/>
  <c r="DY137" i="4" l="1"/>
  <c r="DY85" i="4"/>
  <c r="DY80" i="4"/>
  <c r="DY81" i="4"/>
  <c r="ER80" i="3"/>
  <c r="ER137" i="3"/>
  <c r="ER81" i="3"/>
  <c r="ER85" i="3"/>
  <c r="DY92" i="4"/>
  <c r="DY90" i="4"/>
  <c r="DY91" i="4"/>
  <c r="DY87" i="4"/>
  <c r="DY79" i="4"/>
  <c r="DY63" i="4"/>
  <c r="ER91" i="3"/>
  <c r="ER92" i="3"/>
  <c r="ER87" i="3"/>
  <c r="ER90" i="3"/>
  <c r="ER79" i="3"/>
  <c r="ER65" i="3"/>
  <c r="DY65" i="4"/>
  <c r="DY59" i="4"/>
  <c r="DY58" i="4"/>
  <c r="DY55" i="4"/>
  <c r="DY57" i="4"/>
  <c r="DY54" i="4"/>
  <c r="DY56" i="4"/>
  <c r="DY49" i="4"/>
  <c r="DY46" i="4"/>
  <c r="DY47" i="4"/>
  <c r="DY43" i="4"/>
  <c r="DY53" i="4"/>
  <c r="DY48" i="4"/>
  <c r="DY44" i="4"/>
  <c r="DY45" i="4"/>
  <c r="DY24" i="4"/>
  <c r="ER63" i="3"/>
  <c r="ER54" i="3"/>
  <c r="ER56" i="3"/>
  <c r="ER55" i="3"/>
  <c r="ER58" i="3"/>
  <c r="ER57" i="3"/>
  <c r="ER59" i="3"/>
  <c r="ER46" i="3"/>
  <c r="ER44" i="3"/>
  <c r="ER48" i="3"/>
  <c r="ER49" i="3"/>
  <c r="ER47" i="3"/>
  <c r="ER45" i="3"/>
  <c r="ER24" i="3"/>
  <c r="EI55" i="10"/>
  <c r="ER141" i="3"/>
  <c r="ER143" i="3"/>
  <c r="ER139" i="3"/>
  <c r="ER107" i="3"/>
  <c r="ER108" i="3"/>
  <c r="EI81" i="10"/>
  <c r="EI74" i="10"/>
  <c r="EI73" i="10"/>
  <c r="DY143" i="4"/>
  <c r="DY141" i="4"/>
  <c r="DY139" i="4"/>
  <c r="DY107" i="4"/>
  <c r="DY108" i="4"/>
  <c r="EI12" i="10"/>
  <c r="EI13" i="10"/>
  <c r="JF157" i="3"/>
  <c r="JE155" i="3"/>
  <c r="JL156" i="3"/>
  <c r="ER184" i="3"/>
  <c r="ER183" i="3"/>
  <c r="ER182" i="3"/>
  <c r="ER178" i="3"/>
  <c r="ER177" i="3"/>
  <c r="ER173" i="3"/>
  <c r="ER172" i="3"/>
  <c r="ER171" i="3"/>
  <c r="ER134" i="3"/>
  <c r="ER132" i="3"/>
  <c r="ER127" i="3"/>
  <c r="DY184" i="4"/>
  <c r="DY183" i="4"/>
  <c r="DY182" i="4"/>
  <c r="DY177" i="4"/>
  <c r="DY173" i="4"/>
  <c r="DY172" i="4"/>
  <c r="DY178" i="4"/>
  <c r="DY171" i="4"/>
  <c r="DY132" i="4"/>
  <c r="DY134" i="4"/>
  <c r="DY127" i="4"/>
  <c r="JE155" i="4"/>
  <c r="JF156" i="4"/>
  <c r="ER74" i="3"/>
  <c r="ER73" i="3"/>
  <c r="ER71" i="3"/>
  <c r="ER72" i="3"/>
  <c r="ER70" i="3"/>
  <c r="ER68" i="3"/>
  <c r="ER69" i="3"/>
  <c r="DY74" i="4"/>
  <c r="DY73" i="4"/>
  <c r="DY72" i="4"/>
  <c r="DY71" i="4"/>
  <c r="DY69" i="4"/>
  <c r="DY70" i="4"/>
  <c r="DY68" i="4"/>
  <c r="ER101" i="3"/>
  <c r="ER98" i="3"/>
  <c r="ER100" i="3"/>
  <c r="ER99" i="3"/>
  <c r="DY100" i="4"/>
  <c r="DY98" i="4"/>
  <c r="DY99" i="4"/>
  <c r="DY101" i="4"/>
  <c r="ER97" i="3"/>
  <c r="DY97" i="4"/>
  <c r="DY39" i="4"/>
  <c r="DY38" i="4"/>
  <c r="DY36" i="4"/>
  <c r="DY34" i="4"/>
  <c r="DY37" i="4"/>
  <c r="DY33" i="4"/>
  <c r="DY35" i="4"/>
  <c r="ER53" i="3"/>
  <c r="ER43" i="3"/>
  <c r="ER35" i="3"/>
  <c r="ER34" i="3"/>
  <c r="ER36" i="3"/>
  <c r="ER37" i="3"/>
  <c r="ER39" i="3"/>
  <c r="ER38" i="3"/>
  <c r="ER33" i="3"/>
  <c r="ER17" i="3"/>
  <c r="ER16" i="3"/>
  <c r="ER15" i="3"/>
  <c r="ER14" i="3"/>
  <c r="ER13" i="3"/>
  <c r="ER12" i="3"/>
  <c r="ER11" i="3"/>
  <c r="ES6" i="3"/>
  <c r="ER28" i="3"/>
  <c r="ER22" i="3"/>
  <c r="ER26" i="3"/>
  <c r="ER27" i="3"/>
  <c r="DY26" i="4"/>
  <c r="DY22" i="4"/>
  <c r="DY17" i="4"/>
  <c r="DY15" i="4"/>
  <c r="DY16" i="4"/>
  <c r="DY13" i="4"/>
  <c r="DY11" i="4"/>
  <c r="DY14" i="4"/>
  <c r="DY12" i="4"/>
  <c r="DY28" i="4"/>
  <c r="DY27" i="4"/>
  <c r="DZ6" i="4"/>
  <c r="EI23" i="10"/>
  <c r="EJ6" i="10"/>
  <c r="DW177" i="6"/>
  <c r="DY1" i="6"/>
  <c r="DY7" i="6"/>
  <c r="DY85" i="6" l="1"/>
  <c r="DY81" i="6"/>
  <c r="DY137" i="6"/>
  <c r="DY80" i="6"/>
  <c r="DY92" i="6"/>
  <c r="DY90" i="6"/>
  <c r="DY91" i="6"/>
  <c r="DY87" i="6"/>
  <c r="DY79" i="6"/>
  <c r="DY63" i="6"/>
  <c r="DY65" i="6"/>
  <c r="DY59" i="6"/>
  <c r="DY58" i="6"/>
  <c r="DY57" i="6"/>
  <c r="DY56" i="6"/>
  <c r="DY55" i="6"/>
  <c r="DY54" i="6"/>
  <c r="DY49" i="6"/>
  <c r="DY48" i="6"/>
  <c r="DY46" i="6"/>
  <c r="DY45" i="6"/>
  <c r="DY44" i="6"/>
  <c r="DY53" i="6"/>
  <c r="DY47" i="6"/>
  <c r="DY43" i="6"/>
  <c r="DY24" i="6"/>
  <c r="ER106" i="3"/>
  <c r="JM156" i="3"/>
  <c r="JG157" i="3"/>
  <c r="JF155" i="3"/>
  <c r="JG156" i="4"/>
  <c r="JF155" i="4"/>
  <c r="DY106" i="4"/>
  <c r="DY98" i="6"/>
  <c r="DY99" i="6"/>
  <c r="DY97" i="6"/>
  <c r="DY101" i="6"/>
  <c r="DY100" i="6"/>
  <c r="DY73" i="6"/>
  <c r="DY74" i="6"/>
  <c r="DY71" i="6"/>
  <c r="DY70" i="6"/>
  <c r="DY72" i="6"/>
  <c r="DY69" i="6"/>
  <c r="DY68" i="6"/>
  <c r="DY141" i="6"/>
  <c r="DY127" i="6"/>
  <c r="DY139" i="6"/>
  <c r="DY143" i="6"/>
  <c r="DY132" i="6"/>
  <c r="DY108" i="6"/>
  <c r="DY107" i="6"/>
  <c r="DY39" i="6"/>
  <c r="DY37" i="6"/>
  <c r="DY38" i="6"/>
  <c r="DY36" i="6"/>
  <c r="DY35" i="6"/>
  <c r="DY33" i="6"/>
  <c r="DY17" i="6"/>
  <c r="DY16" i="6"/>
  <c r="DY15" i="6"/>
  <c r="DY34" i="6"/>
  <c r="DY12" i="6"/>
  <c r="DY11" i="6"/>
  <c r="DY14" i="6"/>
  <c r="DY13" i="6"/>
  <c r="DY22" i="6"/>
  <c r="DY27" i="6"/>
  <c r="DY26" i="6"/>
  <c r="DY28" i="6"/>
  <c r="EI79" i="10"/>
  <c r="EJ7" i="10"/>
  <c r="EJ54" i="10" s="1"/>
  <c r="EJ1" i="10"/>
  <c r="DW183" i="6"/>
  <c r="DX171" i="6"/>
  <c r="DW172" i="6"/>
  <c r="DW173" i="6" s="1"/>
  <c r="DX134" i="6"/>
  <c r="DZ6" i="6"/>
  <c r="DZ1" i="4"/>
  <c r="DZ7" i="4"/>
  <c r="ES7" i="3"/>
  <c r="ES1" i="3"/>
  <c r="DZ85" i="4" l="1"/>
  <c r="DZ137" i="4"/>
  <c r="DZ80" i="4"/>
  <c r="DZ81" i="4"/>
  <c r="ES137" i="3"/>
  <c r="ES80" i="3"/>
  <c r="ES81" i="3"/>
  <c r="ES85" i="3"/>
  <c r="DZ91" i="4"/>
  <c r="DZ92" i="4"/>
  <c r="DZ90" i="4"/>
  <c r="DZ87" i="4"/>
  <c r="DZ79" i="4"/>
  <c r="DZ63" i="4"/>
  <c r="ES92" i="3"/>
  <c r="ES91" i="3"/>
  <c r="ES90" i="3"/>
  <c r="ES87" i="3"/>
  <c r="ES79" i="3"/>
  <c r="ES65" i="3"/>
  <c r="DZ65" i="4"/>
  <c r="DZ56" i="4"/>
  <c r="DZ57" i="4"/>
  <c r="DZ54" i="4"/>
  <c r="DZ59" i="4"/>
  <c r="DZ55" i="4"/>
  <c r="DZ58" i="4"/>
  <c r="DZ49" i="4"/>
  <c r="DZ47" i="4"/>
  <c r="DZ48" i="4"/>
  <c r="DZ53" i="4"/>
  <c r="DZ44" i="4"/>
  <c r="DZ45" i="4"/>
  <c r="DZ46" i="4"/>
  <c r="DZ43" i="4"/>
  <c r="DZ24" i="4"/>
  <c r="ES63" i="3"/>
  <c r="ES54" i="3"/>
  <c r="ES55" i="3"/>
  <c r="ES56" i="3"/>
  <c r="ES57" i="3"/>
  <c r="ES58" i="3"/>
  <c r="ES59" i="3"/>
  <c r="ES46" i="3"/>
  <c r="ES47" i="3"/>
  <c r="ES44" i="3"/>
  <c r="ES45" i="3"/>
  <c r="ES48" i="3"/>
  <c r="ES49" i="3"/>
  <c r="ES24" i="3"/>
  <c r="EJ55" i="10"/>
  <c r="ES141" i="3"/>
  <c r="ES143" i="3"/>
  <c r="ES139" i="3"/>
  <c r="ES107" i="3"/>
  <c r="ES108" i="3"/>
  <c r="EJ73" i="10"/>
  <c r="EJ81" i="10"/>
  <c r="EJ74" i="10"/>
  <c r="DZ143" i="4"/>
  <c r="DZ141" i="4"/>
  <c r="DZ139" i="4"/>
  <c r="DZ107" i="4"/>
  <c r="DZ108" i="4"/>
  <c r="EJ13" i="10"/>
  <c r="EJ12" i="10"/>
  <c r="JH157" i="3"/>
  <c r="JG155" i="3"/>
  <c r="JN156" i="3"/>
  <c r="ES183" i="3"/>
  <c r="ES182" i="3"/>
  <c r="ES184" i="3"/>
  <c r="ES173" i="3"/>
  <c r="ES178" i="3"/>
  <c r="ES172" i="3"/>
  <c r="ES177" i="3"/>
  <c r="ES171" i="3"/>
  <c r="ES134" i="3"/>
  <c r="ES127" i="3"/>
  <c r="ES132" i="3"/>
  <c r="DZ184" i="4"/>
  <c r="DZ183" i="4"/>
  <c r="DZ177" i="4"/>
  <c r="DZ182" i="4"/>
  <c r="DZ178" i="4"/>
  <c r="DZ172" i="4"/>
  <c r="DZ171" i="4"/>
  <c r="DZ173" i="4"/>
  <c r="DZ134" i="4"/>
  <c r="DZ127" i="4"/>
  <c r="DZ132" i="4"/>
  <c r="JG155" i="4"/>
  <c r="JH156" i="4"/>
  <c r="ES74" i="3"/>
  <c r="ES73" i="3"/>
  <c r="ES71" i="3"/>
  <c r="ES72" i="3"/>
  <c r="ES70" i="3"/>
  <c r="ES69" i="3"/>
  <c r="ES68" i="3"/>
  <c r="DZ73" i="4"/>
  <c r="DZ74" i="4"/>
  <c r="DZ71" i="4"/>
  <c r="DZ72" i="4"/>
  <c r="DZ70" i="4"/>
  <c r="DZ68" i="4"/>
  <c r="DZ69" i="4"/>
  <c r="DZ101" i="4"/>
  <c r="DZ100" i="4"/>
  <c r="DZ98" i="4"/>
  <c r="DZ99" i="4"/>
  <c r="ES100" i="3"/>
  <c r="ES101" i="3"/>
  <c r="ES98" i="3"/>
  <c r="ES99" i="3"/>
  <c r="ES97" i="3"/>
  <c r="DZ97" i="4"/>
  <c r="DZ39" i="4"/>
  <c r="DZ38" i="4"/>
  <c r="DZ36" i="4"/>
  <c r="DZ37" i="4"/>
  <c r="DZ33" i="4"/>
  <c r="DZ35" i="4"/>
  <c r="DZ34" i="4"/>
  <c r="ES53" i="3"/>
  <c r="ES43" i="3"/>
  <c r="ES35" i="3"/>
  <c r="ES34" i="3"/>
  <c r="ES37" i="3"/>
  <c r="ES36" i="3"/>
  <c r="ES38" i="3"/>
  <c r="ES39" i="3"/>
  <c r="ES33" i="3"/>
  <c r="ES17" i="3"/>
  <c r="ES16" i="3"/>
  <c r="ES13" i="3"/>
  <c r="ES12" i="3"/>
  <c r="ES11" i="3"/>
  <c r="ES14" i="3"/>
  <c r="ES15" i="3"/>
  <c r="ET6" i="3"/>
  <c r="ES26" i="3"/>
  <c r="ES22" i="3"/>
  <c r="ES27" i="3"/>
  <c r="ES28" i="3"/>
  <c r="DZ17" i="4"/>
  <c r="DZ22" i="4"/>
  <c r="DZ15" i="4"/>
  <c r="DZ16" i="4"/>
  <c r="DZ13" i="4"/>
  <c r="DZ11" i="4"/>
  <c r="DZ12" i="4"/>
  <c r="DZ14" i="4"/>
  <c r="DZ27" i="4"/>
  <c r="DZ28" i="4"/>
  <c r="DZ26" i="4"/>
  <c r="EA6" i="4"/>
  <c r="EJ23" i="10"/>
  <c r="EK6" i="10"/>
  <c r="DX177" i="6"/>
  <c r="DZ7" i="6"/>
  <c r="DZ1" i="6"/>
  <c r="DZ85" i="6" l="1"/>
  <c r="DZ81" i="6"/>
  <c r="DZ137" i="6"/>
  <c r="DZ80" i="6"/>
  <c r="DZ91" i="6"/>
  <c r="DZ92" i="6"/>
  <c r="DZ90" i="6"/>
  <c r="DZ87" i="6"/>
  <c r="DZ79" i="6"/>
  <c r="DZ63" i="6"/>
  <c r="DZ65" i="6"/>
  <c r="DZ56" i="6"/>
  <c r="DZ59" i="6"/>
  <c r="DZ58" i="6"/>
  <c r="DZ57" i="6"/>
  <c r="DZ55" i="6"/>
  <c r="DZ54" i="6"/>
  <c r="DZ49" i="6"/>
  <c r="DZ48" i="6"/>
  <c r="DZ46" i="6"/>
  <c r="DZ45" i="6"/>
  <c r="DZ44" i="6"/>
  <c r="DZ53" i="6"/>
  <c r="DZ43" i="6"/>
  <c r="DZ47" i="6"/>
  <c r="DZ24" i="6"/>
  <c r="DZ106" i="4"/>
  <c r="ES106" i="3"/>
  <c r="JO156" i="3"/>
  <c r="JI157" i="3"/>
  <c r="JH155" i="3"/>
  <c r="JI156" i="4"/>
  <c r="JH155" i="4"/>
  <c r="DZ97" i="6"/>
  <c r="DZ98" i="6"/>
  <c r="DZ99" i="6"/>
  <c r="DZ100" i="6"/>
  <c r="DZ101" i="6"/>
  <c r="DZ73" i="6"/>
  <c r="DZ74" i="6"/>
  <c r="DZ71" i="6"/>
  <c r="DZ72" i="6"/>
  <c r="DZ69" i="6"/>
  <c r="DZ70" i="6"/>
  <c r="DZ68" i="6"/>
  <c r="DZ141" i="6"/>
  <c r="DZ127" i="6"/>
  <c r="DZ139" i="6"/>
  <c r="DZ143" i="6"/>
  <c r="DZ132" i="6"/>
  <c r="DZ108" i="6"/>
  <c r="DZ107" i="6"/>
  <c r="DZ37" i="6"/>
  <c r="DZ38" i="6"/>
  <c r="DZ35" i="6"/>
  <c r="DZ39" i="6"/>
  <c r="DZ34" i="6"/>
  <c r="DZ33" i="6"/>
  <c r="DZ17" i="6"/>
  <c r="DZ16" i="6"/>
  <c r="DZ15" i="6"/>
  <c r="DZ36" i="6"/>
  <c r="DZ11" i="6"/>
  <c r="DZ14" i="6"/>
  <c r="DZ13" i="6"/>
  <c r="DZ12" i="6"/>
  <c r="DZ22" i="6"/>
  <c r="DZ27" i="6"/>
  <c r="DZ28" i="6"/>
  <c r="DZ26" i="6"/>
  <c r="EJ79" i="10"/>
  <c r="DX172" i="6"/>
  <c r="DX173" i="6" s="1"/>
  <c r="EK1" i="10"/>
  <c r="EK7" i="10"/>
  <c r="EK54" i="10" s="1"/>
  <c r="DY134" i="6"/>
  <c r="DY171" i="6"/>
  <c r="EA6" i="6"/>
  <c r="EA7" i="4"/>
  <c r="EA1" i="4"/>
  <c r="ET7" i="3"/>
  <c r="ET1" i="3"/>
  <c r="EA85" i="4" l="1"/>
  <c r="EA137" i="4"/>
  <c r="EA80" i="4"/>
  <c r="EA81" i="4"/>
  <c r="ET137" i="3"/>
  <c r="ET80" i="3"/>
  <c r="ET85" i="3"/>
  <c r="ET81" i="3"/>
  <c r="EA92" i="4"/>
  <c r="EA91" i="4"/>
  <c r="EA87" i="4"/>
  <c r="EA90" i="4"/>
  <c r="EA79" i="4"/>
  <c r="EA63" i="4"/>
  <c r="ET92" i="3"/>
  <c r="ET90" i="3"/>
  <c r="ET91" i="3"/>
  <c r="ET87" i="3"/>
  <c r="ET79" i="3"/>
  <c r="ET65" i="3"/>
  <c r="EA65" i="4"/>
  <c r="EA58" i="4"/>
  <c r="EA57" i="4"/>
  <c r="EA59" i="4"/>
  <c r="EA55" i="4"/>
  <c r="EA56" i="4"/>
  <c r="EA49" i="4"/>
  <c r="EA54" i="4"/>
  <c r="EA45" i="4"/>
  <c r="EA46" i="4"/>
  <c r="EA47" i="4"/>
  <c r="EA48" i="4"/>
  <c r="EA44" i="4"/>
  <c r="EA53" i="4"/>
  <c r="EA43" i="4"/>
  <c r="EA24" i="4"/>
  <c r="ET63" i="3"/>
  <c r="ET54" i="3"/>
  <c r="ET56" i="3"/>
  <c r="ET55" i="3"/>
  <c r="ET57" i="3"/>
  <c r="ET58" i="3"/>
  <c r="ET59" i="3"/>
  <c r="ET45" i="3"/>
  <c r="ET48" i="3"/>
  <c r="ET46" i="3"/>
  <c r="ET44" i="3"/>
  <c r="ET47" i="3"/>
  <c r="ET49" i="3"/>
  <c r="ET24" i="3"/>
  <c r="EK55" i="10"/>
  <c r="EK73" i="10"/>
  <c r="EK81" i="10"/>
  <c r="EK74" i="10"/>
  <c r="ET143" i="3"/>
  <c r="ET139" i="3"/>
  <c r="ET108" i="3"/>
  <c r="ET107" i="3"/>
  <c r="ET141" i="3"/>
  <c r="EA143" i="4"/>
  <c r="EA141" i="4"/>
  <c r="EA107" i="4"/>
  <c r="EA108" i="4"/>
  <c r="EA139" i="4"/>
  <c r="EK13" i="10"/>
  <c r="EK12" i="10"/>
  <c r="JJ157" i="3"/>
  <c r="JI155" i="3"/>
  <c r="ET183" i="3"/>
  <c r="ET184" i="3"/>
  <c r="ET182" i="3"/>
  <c r="ET173" i="3"/>
  <c r="ET178" i="3"/>
  <c r="ET172" i="3"/>
  <c r="ET177" i="3"/>
  <c r="ET171" i="3"/>
  <c r="ET134" i="3"/>
  <c r="ET132" i="3"/>
  <c r="ET127" i="3"/>
  <c r="JP156" i="3"/>
  <c r="EA184" i="4"/>
  <c r="EA183" i="4"/>
  <c r="EA182" i="4"/>
  <c r="EA177" i="4"/>
  <c r="EA178" i="4"/>
  <c r="EA172" i="4"/>
  <c r="EA171" i="4"/>
  <c r="EA173" i="4"/>
  <c r="EA132" i="4"/>
  <c r="EA127" i="4"/>
  <c r="EA134" i="4"/>
  <c r="JI155" i="4"/>
  <c r="JJ156" i="4"/>
  <c r="ET73" i="3"/>
  <c r="ET71" i="3"/>
  <c r="ET74" i="3"/>
  <c r="ET72" i="3"/>
  <c r="ET70" i="3"/>
  <c r="ET69" i="3"/>
  <c r="ET68" i="3"/>
  <c r="EA74" i="4"/>
  <c r="EA73" i="4"/>
  <c r="EA72" i="4"/>
  <c r="EA70" i="4"/>
  <c r="EA71" i="4"/>
  <c r="EA68" i="4"/>
  <c r="EA69" i="4"/>
  <c r="ET100" i="3"/>
  <c r="ET101" i="3"/>
  <c r="ET98" i="3"/>
  <c r="ET99" i="3"/>
  <c r="EA101" i="4"/>
  <c r="EA99" i="4"/>
  <c r="EA98" i="4"/>
  <c r="EA100" i="4"/>
  <c r="ET97" i="3"/>
  <c r="EA97" i="4"/>
  <c r="EA37" i="4"/>
  <c r="EA38" i="4"/>
  <c r="EA36" i="4"/>
  <c r="EA33" i="4"/>
  <c r="EA35" i="4"/>
  <c r="EA34" i="4"/>
  <c r="EA39" i="4"/>
  <c r="ET53" i="3"/>
  <c r="ET43" i="3"/>
  <c r="ET35" i="3"/>
  <c r="ET34" i="3"/>
  <c r="ET38" i="3"/>
  <c r="ET37" i="3"/>
  <c r="ET36" i="3"/>
  <c r="ET39" i="3"/>
  <c r="ET33" i="3"/>
  <c r="ET16" i="3"/>
  <c r="ET14" i="3"/>
  <c r="ET15" i="3"/>
  <c r="ET17" i="3"/>
  <c r="ET12" i="3"/>
  <c r="ET13" i="3"/>
  <c r="ET11" i="3"/>
  <c r="EU6" i="3"/>
  <c r="ET28" i="3"/>
  <c r="ET22" i="3"/>
  <c r="ET26" i="3"/>
  <c r="ET27" i="3"/>
  <c r="EA27" i="4"/>
  <c r="EA17" i="4"/>
  <c r="EA22" i="4"/>
  <c r="EA15" i="4"/>
  <c r="EA16" i="4"/>
  <c r="EA12" i="4"/>
  <c r="EA14" i="4"/>
  <c r="EA13" i="4"/>
  <c r="EA11" i="4"/>
  <c r="EA28" i="4"/>
  <c r="EA26" i="4"/>
  <c r="EB6" i="4"/>
  <c r="EK23" i="10"/>
  <c r="EL6" i="10"/>
  <c r="DX183" i="6"/>
  <c r="EA7" i="6"/>
  <c r="EA1" i="6"/>
  <c r="EA85" i="6" l="1"/>
  <c r="EA81" i="6"/>
  <c r="EA137" i="6"/>
  <c r="EA80" i="6"/>
  <c r="EA92" i="6"/>
  <c r="EA91" i="6"/>
  <c r="EA90" i="6"/>
  <c r="EA87" i="6"/>
  <c r="EA63" i="6"/>
  <c r="EA79" i="6"/>
  <c r="EA65" i="6"/>
  <c r="EA59" i="6"/>
  <c r="EA58" i="6"/>
  <c r="EA57" i="6"/>
  <c r="EA56" i="6"/>
  <c r="EA55" i="6"/>
  <c r="EA54" i="6"/>
  <c r="EA47" i="6"/>
  <c r="EA46" i="6"/>
  <c r="EA49" i="6"/>
  <c r="EA48" i="6"/>
  <c r="EA45" i="6"/>
  <c r="EA44" i="6"/>
  <c r="EA53" i="6"/>
  <c r="EA43" i="6"/>
  <c r="EA24" i="6"/>
  <c r="JQ156" i="3"/>
  <c r="ET106" i="3"/>
  <c r="JK157" i="3"/>
  <c r="JJ155" i="3"/>
  <c r="JK156" i="4"/>
  <c r="JJ155" i="4"/>
  <c r="EA106" i="4"/>
  <c r="EA97" i="6"/>
  <c r="EA98" i="6"/>
  <c r="EA99" i="6"/>
  <c r="EA101" i="6"/>
  <c r="EA100" i="6"/>
  <c r="EA73" i="6"/>
  <c r="EA74" i="6"/>
  <c r="EA72" i="6"/>
  <c r="EA71" i="6"/>
  <c r="EA69" i="6"/>
  <c r="EA70" i="6"/>
  <c r="EA68" i="6"/>
  <c r="EA141" i="6"/>
  <c r="EA127" i="6"/>
  <c r="EA139" i="6"/>
  <c r="EA143" i="6"/>
  <c r="EA132" i="6"/>
  <c r="EA108" i="6"/>
  <c r="EA107" i="6"/>
  <c r="EA39" i="6"/>
  <c r="EA38" i="6"/>
  <c r="EA34" i="6"/>
  <c r="EA37" i="6"/>
  <c r="EA36" i="6"/>
  <c r="EA35" i="6"/>
  <c r="EA33" i="6"/>
  <c r="EA15" i="6"/>
  <c r="EA17" i="6"/>
  <c r="EA14" i="6"/>
  <c r="EA13" i="6"/>
  <c r="EA12" i="6"/>
  <c r="EA11" i="6"/>
  <c r="EA16" i="6"/>
  <c r="EA22" i="6"/>
  <c r="EA27" i="6"/>
  <c r="EA26" i="6"/>
  <c r="EA28" i="6"/>
  <c r="EK79" i="10"/>
  <c r="DY183" i="6"/>
  <c r="DY177" i="6"/>
  <c r="EL1" i="10"/>
  <c r="EL7" i="10"/>
  <c r="EL54" i="10" s="1"/>
  <c r="DZ171" i="6"/>
  <c r="DY172" i="6"/>
  <c r="DY173" i="6" s="1"/>
  <c r="DZ134" i="6"/>
  <c r="EB6" i="6"/>
  <c r="EB7" i="4"/>
  <c r="EB1" i="4"/>
  <c r="EU7" i="3"/>
  <c r="EU1" i="3"/>
  <c r="EB85" i="4" l="1"/>
  <c r="EB81" i="4"/>
  <c r="EB137" i="4"/>
  <c r="EB80" i="4"/>
  <c r="EU85" i="3"/>
  <c r="EU137" i="3"/>
  <c r="EU80" i="3"/>
  <c r="EU81" i="3"/>
  <c r="EB92" i="4"/>
  <c r="EB87" i="4"/>
  <c r="EB91" i="4"/>
  <c r="EB90" i="4"/>
  <c r="EB79" i="4"/>
  <c r="EB63" i="4"/>
  <c r="EU92" i="3"/>
  <c r="EU90" i="3"/>
  <c r="EU91" i="3"/>
  <c r="EU87" i="3"/>
  <c r="EU65" i="3"/>
  <c r="EU79" i="3"/>
  <c r="EB65" i="4"/>
  <c r="EB59" i="4"/>
  <c r="EB58" i="4"/>
  <c r="EB57" i="4"/>
  <c r="EB55" i="4"/>
  <c r="EB56" i="4"/>
  <c r="EB46" i="4"/>
  <c r="EB49" i="4"/>
  <c r="EB47" i="4"/>
  <c r="EB48" i="4"/>
  <c r="EB54" i="4"/>
  <c r="EB45" i="4"/>
  <c r="EB53" i="4"/>
  <c r="EB43" i="4"/>
  <c r="EB44" i="4"/>
  <c r="EB24" i="4"/>
  <c r="EU63" i="3"/>
  <c r="EU54" i="3"/>
  <c r="EU55" i="3"/>
  <c r="EU56" i="3"/>
  <c r="EU57" i="3"/>
  <c r="EU58" i="3"/>
  <c r="EU59" i="3"/>
  <c r="EU45" i="3"/>
  <c r="EU44" i="3"/>
  <c r="EU48" i="3"/>
  <c r="EU49" i="3"/>
  <c r="EU47" i="3"/>
  <c r="EU46" i="3"/>
  <c r="EU24" i="3"/>
  <c r="EL55" i="10"/>
  <c r="EL73" i="10"/>
  <c r="EL81" i="10"/>
  <c r="EL74" i="10"/>
  <c r="EU143" i="3"/>
  <c r="EU141" i="3"/>
  <c r="EU139" i="3"/>
  <c r="EU108" i="3"/>
  <c r="EU107" i="3"/>
  <c r="EB141" i="4"/>
  <c r="EB139" i="4"/>
  <c r="EB108" i="4"/>
  <c r="EB143" i="4"/>
  <c r="EB107" i="4"/>
  <c r="EL13" i="10"/>
  <c r="EL12" i="10"/>
  <c r="JL157" i="3"/>
  <c r="JK155" i="3"/>
  <c r="EU183" i="3"/>
  <c r="EU184" i="3"/>
  <c r="EU182" i="3"/>
  <c r="EU178" i="3"/>
  <c r="EU173" i="3"/>
  <c r="EU177" i="3"/>
  <c r="EU172" i="3"/>
  <c r="EU171" i="3"/>
  <c r="EU127" i="3"/>
  <c r="EU134" i="3"/>
  <c r="EU132" i="3"/>
  <c r="JR156" i="3"/>
  <c r="EB184" i="4"/>
  <c r="EB183" i="4"/>
  <c r="EB178" i="4"/>
  <c r="EB182" i="4"/>
  <c r="EB172" i="4"/>
  <c r="EB173" i="4"/>
  <c r="EB171" i="4"/>
  <c r="EB177" i="4"/>
  <c r="EB134" i="4"/>
  <c r="EB132" i="4"/>
  <c r="EB127" i="4"/>
  <c r="JL156" i="4"/>
  <c r="JK155" i="4"/>
  <c r="EU74" i="3"/>
  <c r="EU73" i="3"/>
  <c r="EU72" i="3"/>
  <c r="EU71" i="3"/>
  <c r="EU68" i="3"/>
  <c r="EU69" i="3"/>
  <c r="EU70" i="3"/>
  <c r="EB74" i="4"/>
  <c r="EB73" i="4"/>
  <c r="EB72" i="4"/>
  <c r="EB70" i="4"/>
  <c r="EB71" i="4"/>
  <c r="EB69" i="4"/>
  <c r="EB68" i="4"/>
  <c r="EU100" i="3"/>
  <c r="EU101" i="3"/>
  <c r="EU99" i="3"/>
  <c r="EU98" i="3"/>
  <c r="EB99" i="4"/>
  <c r="EB101" i="4"/>
  <c r="EB100" i="4"/>
  <c r="EB98" i="4"/>
  <c r="EU97" i="3"/>
  <c r="EB97" i="4"/>
  <c r="EB37" i="4"/>
  <c r="EB39" i="4"/>
  <c r="EB38" i="4"/>
  <c r="EB36" i="4"/>
  <c r="EB33" i="4"/>
  <c r="EB35" i="4"/>
  <c r="EB34" i="4"/>
  <c r="EU53" i="3"/>
  <c r="EU43" i="3"/>
  <c r="EU36" i="3"/>
  <c r="EU35" i="3"/>
  <c r="EU37" i="3"/>
  <c r="EU34" i="3"/>
  <c r="EU38" i="3"/>
  <c r="EU39" i="3"/>
  <c r="EU17" i="3"/>
  <c r="EU16" i="3"/>
  <c r="EU33" i="3"/>
  <c r="EU15" i="3"/>
  <c r="EU14" i="3"/>
  <c r="EU12" i="3"/>
  <c r="EU13" i="3"/>
  <c r="EU11" i="3"/>
  <c r="EV6" i="3"/>
  <c r="EU22" i="3"/>
  <c r="EU26" i="3"/>
  <c r="EU27" i="3"/>
  <c r="EU28" i="3"/>
  <c r="EB17" i="4"/>
  <c r="EB22" i="4"/>
  <c r="EB16" i="4"/>
  <c r="EB15" i="4"/>
  <c r="EB14" i="4"/>
  <c r="EB12" i="4"/>
  <c r="EB13" i="4"/>
  <c r="EB11" i="4"/>
  <c r="EB27" i="4"/>
  <c r="EB28" i="4"/>
  <c r="EB26" i="4"/>
  <c r="EC6" i="4"/>
  <c r="EL23" i="10"/>
  <c r="EM6" i="10"/>
  <c r="DZ177" i="6"/>
  <c r="EB1" i="6"/>
  <c r="EB7" i="6"/>
  <c r="EB85" i="6" l="1"/>
  <c r="EB81" i="6"/>
  <c r="EB137" i="6"/>
  <c r="EB80" i="6"/>
  <c r="EB92" i="6"/>
  <c r="EB90" i="6"/>
  <c r="EB91" i="6"/>
  <c r="EB87" i="6"/>
  <c r="EB63" i="6"/>
  <c r="EB79" i="6"/>
  <c r="EB65" i="6"/>
  <c r="EB59" i="6"/>
  <c r="EB58" i="6"/>
  <c r="EB57" i="6"/>
  <c r="EB56" i="6"/>
  <c r="EB55" i="6"/>
  <c r="EB54" i="6"/>
  <c r="EB49" i="6"/>
  <c r="EB48" i="6"/>
  <c r="EB47" i="6"/>
  <c r="EB46" i="6"/>
  <c r="EB45" i="6"/>
  <c r="EB44" i="6"/>
  <c r="EB53" i="6"/>
  <c r="EB43" i="6"/>
  <c r="EB24" i="6"/>
  <c r="JS156" i="3"/>
  <c r="EU106" i="3"/>
  <c r="JM157" i="3"/>
  <c r="JL155" i="3"/>
  <c r="JM156" i="4"/>
  <c r="JL155" i="4"/>
  <c r="EB106" i="4"/>
  <c r="EB97" i="6"/>
  <c r="EB98" i="6"/>
  <c r="EB100" i="6"/>
  <c r="EB99" i="6"/>
  <c r="EB101" i="6"/>
  <c r="EB74" i="6"/>
  <c r="EB73" i="6"/>
  <c r="EB71" i="6"/>
  <c r="EB72" i="6"/>
  <c r="EB69" i="6"/>
  <c r="EB70" i="6"/>
  <c r="EB68" i="6"/>
  <c r="EB141" i="6"/>
  <c r="EB127" i="6"/>
  <c r="EB139" i="6"/>
  <c r="EB143" i="6"/>
  <c r="EB132" i="6"/>
  <c r="EB108" i="6"/>
  <c r="EB107" i="6"/>
  <c r="EB38" i="6"/>
  <c r="EB39" i="6"/>
  <c r="EB37" i="6"/>
  <c r="EB36" i="6"/>
  <c r="EB35" i="6"/>
  <c r="EB33" i="6"/>
  <c r="EB15" i="6"/>
  <c r="EB17" i="6"/>
  <c r="EB14" i="6"/>
  <c r="EB13" i="6"/>
  <c r="EB12" i="6"/>
  <c r="EB16" i="6"/>
  <c r="EB34" i="6"/>
  <c r="EB11" i="6"/>
  <c r="EB22" i="6"/>
  <c r="EB27" i="6"/>
  <c r="EB28" i="6"/>
  <c r="EB26" i="6"/>
  <c r="EL79" i="10"/>
  <c r="DZ172" i="6"/>
  <c r="DZ173" i="6" s="1"/>
  <c r="DZ183" i="6"/>
  <c r="EM1" i="10"/>
  <c r="EM7" i="10"/>
  <c r="EM54" i="10" s="1"/>
  <c r="EA171" i="6"/>
  <c r="EA134" i="6"/>
  <c r="EC6" i="6"/>
  <c r="EC7" i="4"/>
  <c r="EC1" i="4"/>
  <c r="EV7" i="3"/>
  <c r="EV1" i="3"/>
  <c r="EC137" i="4" l="1"/>
  <c r="EC85" i="4"/>
  <c r="EC81" i="4"/>
  <c r="EC80" i="4"/>
  <c r="EV85" i="3"/>
  <c r="EV137" i="3"/>
  <c r="EV81" i="3"/>
  <c r="EV80" i="3"/>
  <c r="EC92" i="4"/>
  <c r="EC91" i="4"/>
  <c r="EC87" i="4"/>
  <c r="EC90" i="4"/>
  <c r="EC79" i="4"/>
  <c r="EC63" i="4"/>
  <c r="EV92" i="3"/>
  <c r="EV90" i="3"/>
  <c r="EV91" i="3"/>
  <c r="EV87" i="3"/>
  <c r="EV65" i="3"/>
  <c r="EV79" i="3"/>
  <c r="EC65" i="4"/>
  <c r="EC58" i="4"/>
  <c r="EC59" i="4"/>
  <c r="EC56" i="4"/>
  <c r="EC55" i="4"/>
  <c r="EC54" i="4"/>
  <c r="EC46" i="4"/>
  <c r="EC49" i="4"/>
  <c r="EC47" i="4"/>
  <c r="EC48" i="4"/>
  <c r="EC45" i="4"/>
  <c r="EC57" i="4"/>
  <c r="EC44" i="4"/>
  <c r="EC43" i="4"/>
  <c r="EC53" i="4"/>
  <c r="EC24" i="4"/>
  <c r="EV63" i="3"/>
  <c r="EV54" i="3"/>
  <c r="EV55" i="3"/>
  <c r="EV56" i="3"/>
  <c r="EV57" i="3"/>
  <c r="EV58" i="3"/>
  <c r="EV47" i="3"/>
  <c r="EV45" i="3"/>
  <c r="EV48" i="3"/>
  <c r="EV59" i="3"/>
  <c r="EV46" i="3"/>
  <c r="EV44" i="3"/>
  <c r="EV49" i="3"/>
  <c r="EV24" i="3"/>
  <c r="EM55" i="10"/>
  <c r="EV143" i="3"/>
  <c r="EV141" i="3"/>
  <c r="EV139" i="3"/>
  <c r="EV108" i="3"/>
  <c r="EV107" i="3"/>
  <c r="EC143" i="4"/>
  <c r="EC141" i="4"/>
  <c r="EC139" i="4"/>
  <c r="EC108" i="4"/>
  <c r="EC107" i="4"/>
  <c r="EM73" i="10"/>
  <c r="EM74" i="10"/>
  <c r="EM81" i="10"/>
  <c r="EM13" i="10"/>
  <c r="EM12" i="10"/>
  <c r="JN157" i="3"/>
  <c r="JM155" i="3"/>
  <c r="EV184" i="3"/>
  <c r="EV182" i="3"/>
  <c r="EV183" i="3"/>
  <c r="EV178" i="3"/>
  <c r="EV177" i="3"/>
  <c r="EV172" i="3"/>
  <c r="EV173" i="3"/>
  <c r="EV171" i="3"/>
  <c r="EV127" i="3"/>
  <c r="EV134" i="3"/>
  <c r="EV132" i="3"/>
  <c r="JT156" i="3"/>
  <c r="EC183" i="4"/>
  <c r="EC184" i="4"/>
  <c r="EC182" i="4"/>
  <c r="EC177" i="4"/>
  <c r="EC178" i="4"/>
  <c r="EC173" i="4"/>
  <c r="EC172" i="4"/>
  <c r="EC171" i="4"/>
  <c r="EC132" i="4"/>
  <c r="EC134" i="4"/>
  <c r="EC127" i="4"/>
  <c r="JM155" i="4"/>
  <c r="JN156" i="4"/>
  <c r="EV73" i="3"/>
  <c r="EV74" i="3"/>
  <c r="EV72" i="3"/>
  <c r="EV71" i="3"/>
  <c r="EV69" i="3"/>
  <c r="EV68" i="3"/>
  <c r="EV70" i="3"/>
  <c r="EC74" i="4"/>
  <c r="EC73" i="4"/>
  <c r="EC72" i="4"/>
  <c r="EC70" i="4"/>
  <c r="EC71" i="4"/>
  <c r="EC69" i="4"/>
  <c r="EC68" i="4"/>
  <c r="EC101" i="4"/>
  <c r="EC100" i="4"/>
  <c r="EC99" i="4"/>
  <c r="EC98" i="4"/>
  <c r="EV101" i="3"/>
  <c r="EV100" i="3"/>
  <c r="EV99" i="3"/>
  <c r="EV98" i="3"/>
  <c r="EV97" i="3"/>
  <c r="EC97" i="4"/>
  <c r="EC37" i="4"/>
  <c r="EC35" i="4"/>
  <c r="EC38" i="4"/>
  <c r="EC33" i="4"/>
  <c r="EC36" i="4"/>
  <c r="EC39" i="4"/>
  <c r="EC34" i="4"/>
  <c r="EV53" i="3"/>
  <c r="EV43" i="3"/>
  <c r="EV34" i="3"/>
  <c r="EV36" i="3"/>
  <c r="EV35" i="3"/>
  <c r="EV37" i="3"/>
  <c r="EV38" i="3"/>
  <c r="EV39" i="3"/>
  <c r="EV17" i="3"/>
  <c r="EV16" i="3"/>
  <c r="EV33" i="3"/>
  <c r="EV15" i="3"/>
  <c r="EV14" i="3"/>
  <c r="EV13" i="3"/>
  <c r="EV12" i="3"/>
  <c r="EV11" i="3"/>
  <c r="EW6" i="3"/>
  <c r="EV22" i="3"/>
  <c r="EV28" i="3"/>
  <c r="EV26" i="3"/>
  <c r="EV27" i="3"/>
  <c r="EC17" i="4"/>
  <c r="EC22" i="4"/>
  <c r="EC15" i="4"/>
  <c r="EC16" i="4"/>
  <c r="EC12" i="4"/>
  <c r="EC14" i="4"/>
  <c r="EC13" i="4"/>
  <c r="EC11" i="4"/>
  <c r="EC26" i="4"/>
  <c r="EC27" i="4"/>
  <c r="EC28" i="4"/>
  <c r="ED6" i="4"/>
  <c r="EM23" i="10"/>
  <c r="EN6" i="10"/>
  <c r="EC1" i="6"/>
  <c r="EC7" i="6"/>
  <c r="EC137" i="6" l="1"/>
  <c r="EC81" i="6"/>
  <c r="EC85" i="6"/>
  <c r="EC80" i="6"/>
  <c r="EC92" i="6"/>
  <c r="EC90" i="6"/>
  <c r="EC91" i="6"/>
  <c r="EC87" i="6"/>
  <c r="EC79" i="6"/>
  <c r="EC63" i="6"/>
  <c r="EV106" i="3"/>
  <c r="EC65" i="6"/>
  <c r="EC59" i="6"/>
  <c r="EC58" i="6"/>
  <c r="EC57" i="6"/>
  <c r="EC55" i="6"/>
  <c r="EC54" i="6"/>
  <c r="EC49" i="6"/>
  <c r="EC48" i="6"/>
  <c r="EC56" i="6"/>
  <c r="EC45" i="6"/>
  <c r="EC44" i="6"/>
  <c r="EC46" i="6"/>
  <c r="EC47" i="6"/>
  <c r="EC43" i="6"/>
  <c r="EC53" i="6"/>
  <c r="EC24" i="6"/>
  <c r="EC106" i="4"/>
  <c r="JU156" i="3"/>
  <c r="JO157" i="3"/>
  <c r="JN155" i="3"/>
  <c r="JO156" i="4"/>
  <c r="JN155" i="4"/>
  <c r="EC97" i="6"/>
  <c r="EC100" i="6"/>
  <c r="EC98" i="6"/>
  <c r="EC101" i="6"/>
  <c r="EC99" i="6"/>
  <c r="EC74" i="6"/>
  <c r="EC73" i="6"/>
  <c r="EC72" i="6"/>
  <c r="EC71" i="6"/>
  <c r="EC70" i="6"/>
  <c r="EC69" i="6"/>
  <c r="EC68" i="6"/>
  <c r="EC127" i="6"/>
  <c r="EC141" i="6"/>
  <c r="EC139" i="6"/>
  <c r="EC143" i="6"/>
  <c r="EC132" i="6"/>
  <c r="EC108" i="6"/>
  <c r="EC107" i="6"/>
  <c r="EC38" i="6"/>
  <c r="EC39" i="6"/>
  <c r="EC37" i="6"/>
  <c r="EC34" i="6"/>
  <c r="EC36" i="6"/>
  <c r="EC35" i="6"/>
  <c r="EC33" i="6"/>
  <c r="EC17" i="6"/>
  <c r="EC16" i="6"/>
  <c r="EC15" i="6"/>
  <c r="EC14" i="6"/>
  <c r="EC13" i="6"/>
  <c r="EC12" i="6"/>
  <c r="EC11" i="6"/>
  <c r="EC22" i="6"/>
  <c r="EC28" i="6"/>
  <c r="EC26" i="6"/>
  <c r="EC27" i="6"/>
  <c r="EM79" i="10"/>
  <c r="EA183" i="6"/>
  <c r="EA177" i="6"/>
  <c r="EN1" i="10"/>
  <c r="EN7" i="10"/>
  <c r="EN54" i="10" s="1"/>
  <c r="EB134" i="6"/>
  <c r="EB171" i="6"/>
  <c r="EA172" i="6"/>
  <c r="EA173" i="6" s="1"/>
  <c r="ED6" i="6"/>
  <c r="ED1" i="4"/>
  <c r="ED7" i="4"/>
  <c r="EW7" i="3"/>
  <c r="EW1" i="3"/>
  <c r="ED137" i="4" l="1"/>
  <c r="ED85" i="4"/>
  <c r="ED80" i="4"/>
  <c r="ED81" i="4"/>
  <c r="EW85" i="3"/>
  <c r="EW137" i="3"/>
  <c r="EW81" i="3"/>
  <c r="EW80" i="3"/>
  <c r="ED91" i="4"/>
  <c r="ED92" i="4"/>
  <c r="ED90" i="4"/>
  <c r="ED87" i="4"/>
  <c r="ED79" i="4"/>
  <c r="ED63" i="4"/>
  <c r="EW90" i="3"/>
  <c r="EW91" i="3"/>
  <c r="EW92" i="3"/>
  <c r="EW87" i="3"/>
  <c r="EW79" i="3"/>
  <c r="EW65" i="3"/>
  <c r="ED58" i="4"/>
  <c r="ED59" i="4"/>
  <c r="ED65" i="4"/>
  <c r="ED57" i="4"/>
  <c r="ED54" i="4"/>
  <c r="ED56" i="4"/>
  <c r="ED55" i="4"/>
  <c r="ED49" i="4"/>
  <c r="ED47" i="4"/>
  <c r="ED48" i="4"/>
  <c r="ED46" i="4"/>
  <c r="ED43" i="4"/>
  <c r="ED53" i="4"/>
  <c r="ED44" i="4"/>
  <c r="ED45" i="4"/>
  <c r="ED24" i="4"/>
  <c r="EW63" i="3"/>
  <c r="EW54" i="3"/>
  <c r="EW57" i="3"/>
  <c r="EW55" i="3"/>
  <c r="EW58" i="3"/>
  <c r="EW56" i="3"/>
  <c r="EW44" i="3"/>
  <c r="EW47" i="3"/>
  <c r="EW45" i="3"/>
  <c r="EW46" i="3"/>
  <c r="EW59" i="3"/>
  <c r="EW48" i="3"/>
  <c r="EW49" i="3"/>
  <c r="EW24" i="3"/>
  <c r="EN55" i="10"/>
  <c r="EW143" i="3"/>
  <c r="EW139" i="3"/>
  <c r="EW141" i="3"/>
  <c r="EW108" i="3"/>
  <c r="EW107" i="3"/>
  <c r="EN81" i="10"/>
  <c r="EN74" i="10"/>
  <c r="EN73" i="10"/>
  <c r="ED141" i="4"/>
  <c r="ED143" i="4"/>
  <c r="ED139" i="4"/>
  <c r="ED108" i="4"/>
  <c r="ED107" i="4"/>
  <c r="EN12" i="10"/>
  <c r="EN13" i="10"/>
  <c r="JP157" i="3"/>
  <c r="JO155" i="3"/>
  <c r="JV156" i="3"/>
  <c r="EW184" i="3"/>
  <c r="EW183" i="3"/>
  <c r="EW182" i="3"/>
  <c r="EW177" i="3"/>
  <c r="EW178" i="3"/>
  <c r="EW173" i="3"/>
  <c r="EW172" i="3"/>
  <c r="EW171" i="3"/>
  <c r="EW127" i="3"/>
  <c r="EW134" i="3"/>
  <c r="EW132" i="3"/>
  <c r="ED183" i="4"/>
  <c r="ED184" i="4"/>
  <c r="ED182" i="4"/>
  <c r="ED178" i="4"/>
  <c r="ED177" i="4"/>
  <c r="ED173" i="4"/>
  <c r="ED172" i="4"/>
  <c r="ED171" i="4"/>
  <c r="ED134" i="4"/>
  <c r="ED132" i="4"/>
  <c r="ED127" i="4"/>
  <c r="JO155" i="4"/>
  <c r="JP156" i="4"/>
  <c r="EW74" i="3"/>
  <c r="EW73" i="3"/>
  <c r="EW72" i="3"/>
  <c r="EW71" i="3"/>
  <c r="EW70" i="3"/>
  <c r="EW69" i="3"/>
  <c r="EW68" i="3"/>
  <c r="ED73" i="4"/>
  <c r="ED74" i="4"/>
  <c r="ED71" i="4"/>
  <c r="ED72" i="4"/>
  <c r="ED70" i="4"/>
  <c r="ED69" i="4"/>
  <c r="ED68" i="4"/>
  <c r="EW101" i="3"/>
  <c r="EW100" i="3"/>
  <c r="EW99" i="3"/>
  <c r="EW98" i="3"/>
  <c r="ED101" i="4"/>
  <c r="ED99" i="4"/>
  <c r="ED98" i="4"/>
  <c r="ED100" i="4"/>
  <c r="EW97" i="3"/>
  <c r="ED97" i="4"/>
  <c r="ED39" i="4"/>
  <c r="ED37" i="4"/>
  <c r="ED38" i="4"/>
  <c r="ED36" i="4"/>
  <c r="ED35" i="4"/>
  <c r="ED34" i="4"/>
  <c r="ED33" i="4"/>
  <c r="EW53" i="3"/>
  <c r="EW43" i="3"/>
  <c r="EW34" i="3"/>
  <c r="EW36" i="3"/>
  <c r="EW35" i="3"/>
  <c r="EW39" i="3"/>
  <c r="EW38" i="3"/>
  <c r="EW37" i="3"/>
  <c r="EW33" i="3"/>
  <c r="EW17" i="3"/>
  <c r="EW16" i="3"/>
  <c r="EW15" i="3"/>
  <c r="EW13" i="3"/>
  <c r="EW12" i="3"/>
  <c r="EW11" i="3"/>
  <c r="EW14" i="3"/>
  <c r="EX6" i="3"/>
  <c r="EW22" i="3"/>
  <c r="EW27" i="3"/>
  <c r="EW26" i="3"/>
  <c r="EW28" i="3"/>
  <c r="ED28" i="4"/>
  <c r="ED17" i="4"/>
  <c r="ED22" i="4"/>
  <c r="ED16" i="4"/>
  <c r="ED14" i="4"/>
  <c r="ED12" i="4"/>
  <c r="ED13" i="4"/>
  <c r="ED11" i="4"/>
  <c r="ED15" i="4"/>
  <c r="ED27" i="4"/>
  <c r="ED26" i="4"/>
  <c r="EE6" i="4"/>
  <c r="EN23" i="10"/>
  <c r="EO6" i="10"/>
  <c r="ED1" i="6"/>
  <c r="ED7" i="6"/>
  <c r="ED137" i="6" l="1"/>
  <c r="ED85" i="6"/>
  <c r="ED81" i="6"/>
  <c r="ED80" i="6"/>
  <c r="ED91" i="6"/>
  <c r="ED92" i="6"/>
  <c r="ED87" i="6"/>
  <c r="ED90" i="6"/>
  <c r="ED79" i="6"/>
  <c r="ED63" i="6"/>
  <c r="ED65" i="6"/>
  <c r="ED56" i="6"/>
  <c r="ED59" i="6"/>
  <c r="ED57" i="6"/>
  <c r="ED55" i="6"/>
  <c r="ED54" i="6"/>
  <c r="ED49" i="6"/>
  <c r="ED58" i="6"/>
  <c r="ED48" i="6"/>
  <c r="ED47" i="6"/>
  <c r="ED46" i="6"/>
  <c r="ED45" i="6"/>
  <c r="ED44" i="6"/>
  <c r="ED53" i="6"/>
  <c r="ED43" i="6"/>
  <c r="ED24" i="6"/>
  <c r="EW106" i="3"/>
  <c r="JW156" i="3"/>
  <c r="JQ157" i="3"/>
  <c r="JP155" i="3"/>
  <c r="JQ156" i="4"/>
  <c r="JP155" i="4"/>
  <c r="ED106" i="4"/>
  <c r="ED98" i="6"/>
  <c r="ED97" i="6"/>
  <c r="ED100" i="6"/>
  <c r="ED99" i="6"/>
  <c r="ED101" i="6"/>
  <c r="ED73" i="6"/>
  <c r="ED71" i="6"/>
  <c r="ED72" i="6"/>
  <c r="ED74" i="6"/>
  <c r="ED70" i="6"/>
  <c r="ED69" i="6"/>
  <c r="ED68" i="6"/>
  <c r="ED127" i="6"/>
  <c r="ED141" i="6"/>
  <c r="ED139" i="6"/>
  <c r="ED143" i="6"/>
  <c r="ED132" i="6"/>
  <c r="ED108" i="6"/>
  <c r="ED107" i="6"/>
  <c r="ED38" i="6"/>
  <c r="ED36" i="6"/>
  <c r="ED39" i="6"/>
  <c r="ED37" i="6"/>
  <c r="ED34" i="6"/>
  <c r="ED35" i="6"/>
  <c r="ED33" i="6"/>
  <c r="ED15" i="6"/>
  <c r="ED14" i="6"/>
  <c r="ED13" i="6"/>
  <c r="ED17" i="6"/>
  <c r="ED16" i="6"/>
  <c r="ED28" i="6"/>
  <c r="ED11" i="6"/>
  <c r="ED12" i="6"/>
  <c r="ED22" i="6"/>
  <c r="ED27" i="6"/>
  <c r="ED26" i="6"/>
  <c r="EN79" i="10"/>
  <c r="EB183" i="6"/>
  <c r="EB177" i="6"/>
  <c r="EO1" i="10"/>
  <c r="EO7" i="10"/>
  <c r="EO54" i="10" s="1"/>
  <c r="EC171" i="6"/>
  <c r="EC134" i="6"/>
  <c r="EB172" i="6"/>
  <c r="EB173" i="6" s="1"/>
  <c r="EE6" i="6"/>
  <c r="EE1" i="4"/>
  <c r="EE7" i="4"/>
  <c r="EX7" i="3"/>
  <c r="EX1" i="3"/>
  <c r="EE137" i="4" l="1"/>
  <c r="EE85" i="4"/>
  <c r="EE80" i="4"/>
  <c r="EE81" i="4"/>
  <c r="EX85" i="3"/>
  <c r="EX80" i="3"/>
  <c r="EX81" i="3"/>
  <c r="EX137" i="3"/>
  <c r="EE87" i="4"/>
  <c r="EE92" i="4"/>
  <c r="EE91" i="4"/>
  <c r="EE90" i="4"/>
  <c r="EE79" i="4"/>
  <c r="EE63" i="4"/>
  <c r="EX91" i="3"/>
  <c r="EX90" i="3"/>
  <c r="EX92" i="3"/>
  <c r="EX87" i="3"/>
  <c r="EX65" i="3"/>
  <c r="EX79" i="3"/>
  <c r="EE65" i="4"/>
  <c r="EE58" i="4"/>
  <c r="EE59" i="4"/>
  <c r="EE55" i="4"/>
  <c r="EE57" i="4"/>
  <c r="EE54" i="4"/>
  <c r="EE56" i="4"/>
  <c r="EE49" i="4"/>
  <c r="EE48" i="4"/>
  <c r="EE45" i="4"/>
  <c r="EE47" i="4"/>
  <c r="EE46" i="4"/>
  <c r="EE43" i="4"/>
  <c r="EE53" i="4"/>
  <c r="EE44" i="4"/>
  <c r="EE24" i="4"/>
  <c r="EX63" i="3"/>
  <c r="EX54" i="3"/>
  <c r="EX57" i="3"/>
  <c r="EX58" i="3"/>
  <c r="EX55" i="3"/>
  <c r="EX59" i="3"/>
  <c r="EX44" i="3"/>
  <c r="EX47" i="3"/>
  <c r="EX56" i="3"/>
  <c r="EX49" i="3"/>
  <c r="EX48" i="3"/>
  <c r="EX45" i="3"/>
  <c r="EX46" i="3"/>
  <c r="EX24" i="3"/>
  <c r="EO55" i="10"/>
  <c r="EX143" i="3"/>
  <c r="EX139" i="3"/>
  <c r="EX141" i="3"/>
  <c r="EX108" i="3"/>
  <c r="EX107" i="3"/>
  <c r="EE143" i="4"/>
  <c r="EE141" i="4"/>
  <c r="EE139" i="4"/>
  <c r="EE107" i="4"/>
  <c r="EE108" i="4"/>
  <c r="EO81" i="10"/>
  <c r="EO74" i="10"/>
  <c r="EO73" i="10"/>
  <c r="EO12" i="10"/>
  <c r="EO13" i="10"/>
  <c r="JR157" i="3"/>
  <c r="JQ155" i="3"/>
  <c r="JX156" i="3"/>
  <c r="EX184" i="3"/>
  <c r="EX183" i="3"/>
  <c r="EX178" i="3"/>
  <c r="EX182" i="3"/>
  <c r="EX177" i="3"/>
  <c r="EX171" i="3"/>
  <c r="EX173" i="3"/>
  <c r="EX172" i="3"/>
  <c r="EX134" i="3"/>
  <c r="EX127" i="3"/>
  <c r="EX132" i="3"/>
  <c r="EE183" i="4"/>
  <c r="EE184" i="4"/>
  <c r="EE178" i="4"/>
  <c r="EE182" i="4"/>
  <c r="EE173" i="4"/>
  <c r="EE177" i="4"/>
  <c r="EE172" i="4"/>
  <c r="EE171" i="4"/>
  <c r="EE134" i="4"/>
  <c r="EE127" i="4"/>
  <c r="EE132" i="4"/>
  <c r="JQ155" i="4"/>
  <c r="JR156" i="4"/>
  <c r="EX73" i="3"/>
  <c r="EX74" i="3"/>
  <c r="EX72" i="3"/>
  <c r="EX71" i="3"/>
  <c r="EX70" i="3"/>
  <c r="EX69" i="3"/>
  <c r="EX68" i="3"/>
  <c r="EE74" i="4"/>
  <c r="EE71" i="4"/>
  <c r="EE73" i="4"/>
  <c r="EE72" i="4"/>
  <c r="EE70" i="4"/>
  <c r="EE68" i="4"/>
  <c r="EE69" i="4"/>
  <c r="EX101" i="3"/>
  <c r="EX100" i="3"/>
  <c r="EX99" i="3"/>
  <c r="EX98" i="3"/>
  <c r="EE99" i="4"/>
  <c r="EE98" i="4"/>
  <c r="EE101" i="4"/>
  <c r="EE100" i="4"/>
  <c r="EX97" i="3"/>
  <c r="EE97" i="4"/>
  <c r="EE38" i="4"/>
  <c r="EE36" i="4"/>
  <c r="EE39" i="4"/>
  <c r="EE35" i="4"/>
  <c r="EE37" i="4"/>
  <c r="EE34" i="4"/>
  <c r="EE33" i="4"/>
  <c r="EX53" i="3"/>
  <c r="EX43" i="3"/>
  <c r="EX34" i="3"/>
  <c r="EX35" i="3"/>
  <c r="EX37" i="3"/>
  <c r="EX36" i="3"/>
  <c r="EX39" i="3"/>
  <c r="EX38" i="3"/>
  <c r="EX33" i="3"/>
  <c r="EX17" i="3"/>
  <c r="EX16" i="3"/>
  <c r="EX15" i="3"/>
  <c r="EX14" i="3"/>
  <c r="EX13" i="3"/>
  <c r="EX12" i="3"/>
  <c r="EX11" i="3"/>
  <c r="EY6" i="3"/>
  <c r="EX22" i="3"/>
  <c r="EX26" i="3"/>
  <c r="EX27" i="3"/>
  <c r="EX28" i="3"/>
  <c r="EE22" i="4"/>
  <c r="EE27" i="4"/>
  <c r="EE17" i="4"/>
  <c r="EE16" i="4"/>
  <c r="EE14" i="4"/>
  <c r="EE13" i="4"/>
  <c r="EE11" i="4"/>
  <c r="EE15" i="4"/>
  <c r="EE12" i="4"/>
  <c r="EE26" i="4"/>
  <c r="EE28" i="4"/>
  <c r="EF6" i="4"/>
  <c r="EO23" i="10"/>
  <c r="EP6" i="10"/>
  <c r="EC172" i="6"/>
  <c r="EC177" i="6"/>
  <c r="EE7" i="6"/>
  <c r="EE1" i="6"/>
  <c r="EE85" i="6" l="1"/>
  <c r="EE81" i="6"/>
  <c r="EE80" i="6"/>
  <c r="EE137" i="6"/>
  <c r="EE92" i="6"/>
  <c r="EE91" i="6"/>
  <c r="EE87" i="6"/>
  <c r="EE90" i="6"/>
  <c r="EE63" i="6"/>
  <c r="EE79" i="6"/>
  <c r="EE65" i="6"/>
  <c r="EE56" i="6"/>
  <c r="EE59" i="6"/>
  <c r="EE57" i="6"/>
  <c r="EE55" i="6"/>
  <c r="EE54" i="6"/>
  <c r="EE49" i="6"/>
  <c r="EE58" i="6"/>
  <c r="EE48" i="6"/>
  <c r="EE47" i="6"/>
  <c r="EE46" i="6"/>
  <c r="EE44" i="6"/>
  <c r="EE43" i="6"/>
  <c r="EE45" i="6"/>
  <c r="EE53" i="6"/>
  <c r="EE24" i="6"/>
  <c r="EX106" i="3"/>
  <c r="JY156" i="3"/>
  <c r="JS157" i="3"/>
  <c r="JR155" i="3"/>
  <c r="JS156" i="4"/>
  <c r="JR155" i="4"/>
  <c r="EE106" i="4"/>
  <c r="EE98" i="6"/>
  <c r="EE97" i="6"/>
  <c r="EE99" i="6"/>
  <c r="EE100" i="6"/>
  <c r="EE101" i="6"/>
  <c r="EE73" i="6"/>
  <c r="EE74" i="6"/>
  <c r="EE72" i="6"/>
  <c r="EE71" i="6"/>
  <c r="EE69" i="6"/>
  <c r="EE70" i="6"/>
  <c r="EE68" i="6"/>
  <c r="EE127" i="6"/>
  <c r="EE141" i="6"/>
  <c r="EE139" i="6"/>
  <c r="EE143" i="6"/>
  <c r="EE132" i="6"/>
  <c r="EE108" i="6"/>
  <c r="EE107" i="6"/>
  <c r="EE39" i="6"/>
  <c r="EE37" i="6"/>
  <c r="EE36" i="6"/>
  <c r="EE38" i="6"/>
  <c r="EE35" i="6"/>
  <c r="EE33" i="6"/>
  <c r="EE17" i="6"/>
  <c r="EE16" i="6"/>
  <c r="EE15" i="6"/>
  <c r="EE34" i="6"/>
  <c r="EE14" i="6"/>
  <c r="EE13" i="6"/>
  <c r="EE28" i="6"/>
  <c r="EE11" i="6"/>
  <c r="EE12" i="6"/>
  <c r="EE22" i="6"/>
  <c r="EE27" i="6"/>
  <c r="EE26" i="6"/>
  <c r="EO79" i="10"/>
  <c r="EP7" i="10"/>
  <c r="EP54" i="10" s="1"/>
  <c r="EP1" i="10"/>
  <c r="EC183" i="6"/>
  <c r="ED134" i="6"/>
  <c r="ED171" i="6"/>
  <c r="EC173" i="6"/>
  <c r="EF6" i="6"/>
  <c r="EF7" i="4"/>
  <c r="EF1" i="4"/>
  <c r="EY7" i="3"/>
  <c r="EY1" i="3"/>
  <c r="EF137" i="4" l="1"/>
  <c r="EF85" i="4"/>
  <c r="EF80" i="4"/>
  <c r="EF81" i="4"/>
  <c r="EY80" i="3"/>
  <c r="EY85" i="3"/>
  <c r="EY81" i="3"/>
  <c r="EY137" i="3"/>
  <c r="EF91" i="4"/>
  <c r="EF92" i="4"/>
  <c r="EF90" i="4"/>
  <c r="EF87" i="4"/>
  <c r="EF79" i="4"/>
  <c r="EF63" i="4"/>
  <c r="EY92" i="3"/>
  <c r="EY91" i="3"/>
  <c r="EY87" i="3"/>
  <c r="EY90" i="3"/>
  <c r="EY79" i="3"/>
  <c r="EY65" i="3"/>
  <c r="EF65" i="4"/>
  <c r="EF59" i="4"/>
  <c r="EF58" i="4"/>
  <c r="EF55" i="4"/>
  <c r="EF57" i="4"/>
  <c r="EF54" i="4"/>
  <c r="EF56" i="4"/>
  <c r="EF49" i="4"/>
  <c r="EF46" i="4"/>
  <c r="EF48" i="4"/>
  <c r="EF43" i="4"/>
  <c r="EF47" i="4"/>
  <c r="EF53" i="4"/>
  <c r="EF44" i="4"/>
  <c r="EF45" i="4"/>
  <c r="EF24" i="4"/>
  <c r="EY63" i="3"/>
  <c r="EY54" i="3"/>
  <c r="EY57" i="3"/>
  <c r="EY55" i="3"/>
  <c r="EY58" i="3"/>
  <c r="EY59" i="3"/>
  <c r="EY46" i="3"/>
  <c r="EY44" i="3"/>
  <c r="EY47" i="3"/>
  <c r="EY45" i="3"/>
  <c r="EY49" i="3"/>
  <c r="EY56" i="3"/>
  <c r="EY48" i="3"/>
  <c r="EY24" i="3"/>
  <c r="EP55" i="10"/>
  <c r="EY141" i="3"/>
  <c r="EY139" i="3"/>
  <c r="EY143" i="3"/>
  <c r="EY107" i="3"/>
  <c r="EY108" i="3"/>
  <c r="EP81" i="10"/>
  <c r="EP74" i="10"/>
  <c r="EP73" i="10"/>
  <c r="EF141" i="4"/>
  <c r="EF143" i="4"/>
  <c r="EF139" i="4"/>
  <c r="EF107" i="4"/>
  <c r="EF108" i="4"/>
  <c r="EP13" i="10"/>
  <c r="EP12" i="10"/>
  <c r="JT157" i="3"/>
  <c r="JS155" i="3"/>
  <c r="EY184" i="3"/>
  <c r="EY183" i="3"/>
  <c r="EY178" i="3"/>
  <c r="EY182" i="3"/>
  <c r="EY177" i="3"/>
  <c r="EY171" i="3"/>
  <c r="EY173" i="3"/>
  <c r="EY172" i="3"/>
  <c r="EY134" i="3"/>
  <c r="EY132" i="3"/>
  <c r="EY127" i="3"/>
  <c r="JZ156" i="3"/>
  <c r="EF184" i="4"/>
  <c r="EF182" i="4"/>
  <c r="EF183" i="4"/>
  <c r="EF178" i="4"/>
  <c r="EF177" i="4"/>
  <c r="EF173" i="4"/>
  <c r="EF172" i="4"/>
  <c r="EF171" i="4"/>
  <c r="EF134" i="4"/>
  <c r="EF132" i="4"/>
  <c r="EF127" i="4"/>
  <c r="JT156" i="4"/>
  <c r="JS155" i="4"/>
  <c r="EY74" i="3"/>
  <c r="EY71" i="3"/>
  <c r="EY73" i="3"/>
  <c r="EY70" i="3"/>
  <c r="EY72" i="3"/>
  <c r="EY69" i="3"/>
  <c r="EY68" i="3"/>
  <c r="EF73" i="4"/>
  <c r="EF74" i="4"/>
  <c r="EF72" i="4"/>
  <c r="EF71" i="4"/>
  <c r="EF70" i="4"/>
  <c r="EF69" i="4"/>
  <c r="EF68" i="4"/>
  <c r="EY101" i="3"/>
  <c r="EY100" i="3"/>
  <c r="EY99" i="3"/>
  <c r="EY98" i="3"/>
  <c r="EF101" i="4"/>
  <c r="EF99" i="4"/>
  <c r="EF98" i="4"/>
  <c r="EF100" i="4"/>
  <c r="EY97" i="3"/>
  <c r="EF97" i="4"/>
  <c r="EF38" i="4"/>
  <c r="EF39" i="4"/>
  <c r="EF37" i="4"/>
  <c r="EF34" i="4"/>
  <c r="EF36" i="4"/>
  <c r="EF35" i="4"/>
  <c r="EF33" i="4"/>
  <c r="EY53" i="3"/>
  <c r="EY43" i="3"/>
  <c r="EY34" i="3"/>
  <c r="EY36" i="3"/>
  <c r="EY35" i="3"/>
  <c r="EY37" i="3"/>
  <c r="EY39" i="3"/>
  <c r="EY38" i="3"/>
  <c r="EY33" i="3"/>
  <c r="EY17" i="3"/>
  <c r="EY16" i="3"/>
  <c r="EY15" i="3"/>
  <c r="EY14" i="3"/>
  <c r="EY13" i="3"/>
  <c r="EY12" i="3"/>
  <c r="EY11" i="3"/>
  <c r="EZ6" i="3"/>
  <c r="EY22" i="3"/>
  <c r="EY27" i="3"/>
  <c r="EY28" i="3"/>
  <c r="EY26" i="3"/>
  <c r="EF22" i="4"/>
  <c r="EF26" i="4"/>
  <c r="EF16" i="4"/>
  <c r="EF17" i="4"/>
  <c r="EF14" i="4"/>
  <c r="EF15" i="4"/>
  <c r="EF13" i="4"/>
  <c r="EF11" i="4"/>
  <c r="EF12" i="4"/>
  <c r="EF28" i="4"/>
  <c r="EF27" i="4"/>
  <c r="EG6" i="4"/>
  <c r="EP23" i="10"/>
  <c r="EQ6" i="10"/>
  <c r="ED177" i="6"/>
  <c r="EF1" i="6"/>
  <c r="EF7" i="6"/>
  <c r="EF85" i="6" l="1"/>
  <c r="EF81" i="6"/>
  <c r="EF137" i="6"/>
  <c r="EF80" i="6"/>
  <c r="EF92" i="6"/>
  <c r="EF91" i="6"/>
  <c r="EF87" i="6"/>
  <c r="EF90" i="6"/>
  <c r="EF79" i="6"/>
  <c r="EF63" i="6"/>
  <c r="EY106" i="3"/>
  <c r="EF65" i="6"/>
  <c r="EF59" i="6"/>
  <c r="EF58" i="6"/>
  <c r="EF57" i="6"/>
  <c r="EF55" i="6"/>
  <c r="EF54" i="6"/>
  <c r="EF49" i="6"/>
  <c r="EF56" i="6"/>
  <c r="EF48" i="6"/>
  <c r="EF47" i="6"/>
  <c r="EF46" i="6"/>
  <c r="EF44" i="6"/>
  <c r="EF43" i="6"/>
  <c r="EF45" i="6"/>
  <c r="EF53" i="6"/>
  <c r="EF24" i="6"/>
  <c r="KA156" i="3"/>
  <c r="JU157" i="3"/>
  <c r="JT155" i="3"/>
  <c r="EF106" i="4"/>
  <c r="JU156" i="4"/>
  <c r="JT155" i="4"/>
  <c r="EF98" i="6"/>
  <c r="EF97" i="6"/>
  <c r="EF99" i="6"/>
  <c r="EF100" i="6"/>
  <c r="EF101" i="6"/>
  <c r="EF73" i="6"/>
  <c r="EF74" i="6"/>
  <c r="EF72" i="6"/>
  <c r="EF71" i="6"/>
  <c r="EF70" i="6"/>
  <c r="EF69" i="6"/>
  <c r="EF68" i="6"/>
  <c r="EF141" i="6"/>
  <c r="EF127" i="6"/>
  <c r="EF139" i="6"/>
  <c r="EF143" i="6"/>
  <c r="EF132" i="6"/>
  <c r="EF108" i="6"/>
  <c r="EF107" i="6"/>
  <c r="EF39" i="6"/>
  <c r="EF36" i="6"/>
  <c r="EF38" i="6"/>
  <c r="EF37" i="6"/>
  <c r="EF35" i="6"/>
  <c r="EF33" i="6"/>
  <c r="EF17" i="6"/>
  <c r="EF16" i="6"/>
  <c r="EF34" i="6"/>
  <c r="EF14" i="6"/>
  <c r="EF13" i="6"/>
  <c r="EF12" i="6"/>
  <c r="EF15" i="6"/>
  <c r="EF11" i="6"/>
  <c r="EF22" i="6"/>
  <c r="EF28" i="6"/>
  <c r="EF26" i="6"/>
  <c r="EF27" i="6"/>
  <c r="EP79" i="10"/>
  <c r="ED183" i="6"/>
  <c r="EQ7" i="10"/>
  <c r="EQ54" i="10" s="1"/>
  <c r="EQ1" i="10"/>
  <c r="EE134" i="6"/>
  <c r="EE171" i="6"/>
  <c r="ED172" i="6"/>
  <c r="ED173" i="6" s="1"/>
  <c r="EG6" i="6"/>
  <c r="EG1" i="4"/>
  <c r="EG7" i="4"/>
  <c r="EZ7" i="3"/>
  <c r="EZ1" i="3"/>
  <c r="EG137" i="4" l="1"/>
  <c r="EG85" i="4"/>
  <c r="EG80" i="4"/>
  <c r="EG81" i="4"/>
  <c r="EZ80" i="3"/>
  <c r="EZ85" i="3"/>
  <c r="EZ81" i="3"/>
  <c r="EZ137" i="3"/>
  <c r="EG92" i="4"/>
  <c r="EG90" i="4"/>
  <c r="EG91" i="4"/>
  <c r="EG87" i="4"/>
  <c r="EG79" i="4"/>
  <c r="EG63" i="4"/>
  <c r="EZ91" i="3"/>
  <c r="EZ92" i="3"/>
  <c r="EZ87" i="3"/>
  <c r="EZ90" i="3"/>
  <c r="EZ79" i="3"/>
  <c r="EZ65" i="3"/>
  <c r="EG65" i="4"/>
  <c r="EG59" i="4"/>
  <c r="EG56" i="4"/>
  <c r="EG57" i="4"/>
  <c r="EG49" i="4"/>
  <c r="EG55" i="4"/>
  <c r="EG54" i="4"/>
  <c r="EG46" i="4"/>
  <c r="EG47" i="4"/>
  <c r="EG58" i="4"/>
  <c r="EG43" i="4"/>
  <c r="EG48" i="4"/>
  <c r="EG53" i="4"/>
  <c r="EG44" i="4"/>
  <c r="EG45" i="4"/>
  <c r="EG24" i="4"/>
  <c r="EZ63" i="3"/>
  <c r="EZ54" i="3"/>
  <c r="EZ56" i="3"/>
  <c r="EZ58" i="3"/>
  <c r="EZ57" i="3"/>
  <c r="EZ55" i="3"/>
  <c r="EZ59" i="3"/>
  <c r="EZ46" i="3"/>
  <c r="EZ44" i="3"/>
  <c r="EZ47" i="3"/>
  <c r="EZ48" i="3"/>
  <c r="EZ45" i="3"/>
  <c r="EZ49" i="3"/>
  <c r="EZ24" i="3"/>
  <c r="EQ55" i="10"/>
  <c r="EQ81" i="10"/>
  <c r="EQ74" i="10"/>
  <c r="EQ73" i="10"/>
  <c r="EZ141" i="3"/>
  <c r="EZ143" i="3"/>
  <c r="EZ139" i="3"/>
  <c r="EZ107" i="3"/>
  <c r="EZ108" i="3"/>
  <c r="EG143" i="4"/>
  <c r="EG107" i="4"/>
  <c r="EG108" i="4"/>
  <c r="EG139" i="4"/>
  <c r="EG141" i="4"/>
  <c r="EQ12" i="10"/>
  <c r="EQ13" i="10"/>
  <c r="JV157" i="3"/>
  <c r="JU155" i="3"/>
  <c r="EZ184" i="3"/>
  <c r="EZ183" i="3"/>
  <c r="EZ182" i="3"/>
  <c r="EZ177" i="3"/>
  <c r="EZ178" i="3"/>
  <c r="EZ172" i="3"/>
  <c r="EZ173" i="3"/>
  <c r="EZ171" i="3"/>
  <c r="EZ134" i="3"/>
  <c r="EZ132" i="3"/>
  <c r="EZ127" i="3"/>
  <c r="KB156" i="3"/>
  <c r="EG184" i="4"/>
  <c r="EG183" i="4"/>
  <c r="EG182" i="4"/>
  <c r="EG178" i="4"/>
  <c r="EG177" i="4"/>
  <c r="EG173" i="4"/>
  <c r="EG172" i="4"/>
  <c r="EG171" i="4"/>
  <c r="EG132" i="4"/>
  <c r="EG134" i="4"/>
  <c r="EG127" i="4"/>
  <c r="JV156" i="4"/>
  <c r="JU155" i="4"/>
  <c r="EZ74" i="3"/>
  <c r="EZ73" i="3"/>
  <c r="EZ71" i="3"/>
  <c r="EZ72" i="3"/>
  <c r="EZ70" i="3"/>
  <c r="EZ69" i="3"/>
  <c r="EZ68" i="3"/>
  <c r="EG74" i="4"/>
  <c r="EG72" i="4"/>
  <c r="EG73" i="4"/>
  <c r="EG69" i="4"/>
  <c r="EG70" i="4"/>
  <c r="EG68" i="4"/>
  <c r="EG71" i="4"/>
  <c r="EZ101" i="3"/>
  <c r="EZ99" i="3"/>
  <c r="EZ98" i="3"/>
  <c r="EZ100" i="3"/>
  <c r="EG100" i="4"/>
  <c r="EG99" i="4"/>
  <c r="EG98" i="4"/>
  <c r="EG101" i="4"/>
  <c r="EZ97" i="3"/>
  <c r="EG97" i="4"/>
  <c r="EG38" i="4"/>
  <c r="EG36" i="4"/>
  <c r="EG39" i="4"/>
  <c r="EG34" i="4"/>
  <c r="EG37" i="4"/>
  <c r="EG33" i="4"/>
  <c r="EG35" i="4"/>
  <c r="EZ53" i="3"/>
  <c r="EZ43" i="3"/>
  <c r="EZ35" i="3"/>
  <c r="EZ34" i="3"/>
  <c r="EZ36" i="3"/>
  <c r="EZ38" i="3"/>
  <c r="EZ37" i="3"/>
  <c r="EZ39" i="3"/>
  <c r="EZ33" i="3"/>
  <c r="EZ17" i="3"/>
  <c r="EZ16" i="3"/>
  <c r="EZ15" i="3"/>
  <c r="EZ14" i="3"/>
  <c r="EZ13" i="3"/>
  <c r="EZ12" i="3"/>
  <c r="EZ11" i="3"/>
  <c r="FA6" i="3"/>
  <c r="EZ28" i="3"/>
  <c r="EZ22" i="3"/>
  <c r="EZ26" i="3"/>
  <c r="EZ27" i="3"/>
  <c r="EG27" i="4"/>
  <c r="EG26" i="4"/>
  <c r="EG22" i="4"/>
  <c r="EG16" i="4"/>
  <c r="EG15" i="4"/>
  <c r="EG13" i="4"/>
  <c r="EG11" i="4"/>
  <c r="EG14" i="4"/>
  <c r="EG17" i="4"/>
  <c r="EG12" i="4"/>
  <c r="EG28" i="4"/>
  <c r="EH6" i="4"/>
  <c r="EQ23" i="10"/>
  <c r="ER6" i="10"/>
  <c r="EE177" i="6"/>
  <c r="EG7" i="6"/>
  <c r="EG1" i="6"/>
  <c r="EG85" i="6" l="1"/>
  <c r="EG81" i="6"/>
  <c r="EG137" i="6"/>
  <c r="EG80" i="6"/>
  <c r="EG92" i="6"/>
  <c r="EG91" i="6"/>
  <c r="EG90" i="6"/>
  <c r="EG87" i="6"/>
  <c r="EG79" i="6"/>
  <c r="EG63" i="6"/>
  <c r="EG65" i="6"/>
  <c r="EG59" i="6"/>
  <c r="EG58" i="6"/>
  <c r="EG57" i="6"/>
  <c r="EG56" i="6"/>
  <c r="EG55" i="6"/>
  <c r="EG54" i="6"/>
  <c r="EG49" i="6"/>
  <c r="EG48" i="6"/>
  <c r="EG47" i="6"/>
  <c r="EG45" i="6"/>
  <c r="EG44" i="6"/>
  <c r="EG53" i="6"/>
  <c r="EG46" i="6"/>
  <c r="EG43" i="6"/>
  <c r="EG24" i="6"/>
  <c r="EZ106" i="3"/>
  <c r="KC156" i="3"/>
  <c r="JW157" i="3"/>
  <c r="JV155" i="3"/>
  <c r="JW156" i="4"/>
  <c r="JV155" i="4"/>
  <c r="EG106" i="4"/>
  <c r="EG98" i="6"/>
  <c r="EG99" i="6"/>
  <c r="EG101" i="6"/>
  <c r="EG97" i="6"/>
  <c r="EG100" i="6"/>
  <c r="EG73" i="6"/>
  <c r="EG74" i="6"/>
  <c r="EG71" i="6"/>
  <c r="EG70" i="6"/>
  <c r="EG72" i="6"/>
  <c r="EG69" i="6"/>
  <c r="EG68" i="6"/>
  <c r="EG141" i="6"/>
  <c r="EG127" i="6"/>
  <c r="EG139" i="6"/>
  <c r="EG143" i="6"/>
  <c r="EG132" i="6"/>
  <c r="EG108" i="6"/>
  <c r="EG107" i="6"/>
  <c r="EG37" i="6"/>
  <c r="EG39" i="6"/>
  <c r="EG38" i="6"/>
  <c r="EG36" i="6"/>
  <c r="EG35" i="6"/>
  <c r="EG33" i="6"/>
  <c r="EG17" i="6"/>
  <c r="EG16" i="6"/>
  <c r="EG15" i="6"/>
  <c r="EG34" i="6"/>
  <c r="EG14" i="6"/>
  <c r="EG11" i="6"/>
  <c r="EG12" i="6"/>
  <c r="EG13" i="6"/>
  <c r="EG22" i="6"/>
  <c r="EG28" i="6"/>
  <c r="EG27" i="6"/>
  <c r="EG26" i="6"/>
  <c r="EQ79" i="10"/>
  <c r="ER7" i="10"/>
  <c r="ER54" i="10" s="1"/>
  <c r="ER1" i="10"/>
  <c r="EE183" i="6"/>
  <c r="EF171" i="6"/>
  <c r="EE172" i="6"/>
  <c r="EE173" i="6" s="1"/>
  <c r="EF134" i="6"/>
  <c r="EH6" i="6"/>
  <c r="EH7" i="4"/>
  <c r="EH1" i="4"/>
  <c r="FA7" i="3"/>
  <c r="FA1" i="3"/>
  <c r="EH85" i="4" l="1"/>
  <c r="EH137" i="4"/>
  <c r="EH80" i="4"/>
  <c r="EH81" i="4"/>
  <c r="FA137" i="3"/>
  <c r="FA80" i="3"/>
  <c r="FA85" i="3"/>
  <c r="FA81" i="3"/>
  <c r="EH91" i="4"/>
  <c r="EH92" i="4"/>
  <c r="EH90" i="4"/>
  <c r="EH87" i="4"/>
  <c r="EH79" i="4"/>
  <c r="EH63" i="4"/>
  <c r="FA92" i="3"/>
  <c r="FA91" i="3"/>
  <c r="FA90" i="3"/>
  <c r="FA87" i="3"/>
  <c r="FA79" i="3"/>
  <c r="FA65" i="3"/>
  <c r="EH65" i="4"/>
  <c r="EH56" i="4"/>
  <c r="EH58" i="4"/>
  <c r="EH59" i="4"/>
  <c r="EH54" i="4"/>
  <c r="EH55" i="4"/>
  <c r="EH57" i="4"/>
  <c r="EH47" i="4"/>
  <c r="EH48" i="4"/>
  <c r="EH49" i="4"/>
  <c r="EH53" i="4"/>
  <c r="EH46" i="4"/>
  <c r="EH44" i="4"/>
  <c r="EH45" i="4"/>
  <c r="EH43" i="4"/>
  <c r="EH24" i="4"/>
  <c r="FA63" i="3"/>
  <c r="FA54" i="3"/>
  <c r="FA56" i="3"/>
  <c r="FA57" i="3"/>
  <c r="FA58" i="3"/>
  <c r="FA55" i="3"/>
  <c r="FA59" i="3"/>
  <c r="FA46" i="3"/>
  <c r="FA47" i="3"/>
  <c r="FA48" i="3"/>
  <c r="FA44" i="3"/>
  <c r="FA45" i="3"/>
  <c r="FA49" i="3"/>
  <c r="FA24" i="3"/>
  <c r="ER55" i="10"/>
  <c r="EH143" i="4"/>
  <c r="EH141" i="4"/>
  <c r="EH139" i="4"/>
  <c r="EH107" i="4"/>
  <c r="EH108" i="4"/>
  <c r="ER73" i="10"/>
  <c r="ER81" i="10"/>
  <c r="ER74" i="10"/>
  <c r="FA141" i="3"/>
  <c r="FA143" i="3"/>
  <c r="FA139" i="3"/>
  <c r="FA107" i="3"/>
  <c r="FA108" i="3"/>
  <c r="ER13" i="10"/>
  <c r="ER12" i="10"/>
  <c r="FA183" i="3"/>
  <c r="FA182" i="3"/>
  <c r="FA184" i="3"/>
  <c r="FA178" i="3"/>
  <c r="FA177" i="3"/>
  <c r="FA173" i="3"/>
  <c r="FA172" i="3"/>
  <c r="FA171" i="3"/>
  <c r="FA134" i="3"/>
  <c r="FA127" i="3"/>
  <c r="FA132" i="3"/>
  <c r="JX157" i="3"/>
  <c r="JW155" i="3"/>
  <c r="KD156" i="3"/>
  <c r="EH184" i="4"/>
  <c r="EH183" i="4"/>
  <c r="EH178" i="4"/>
  <c r="EH177" i="4"/>
  <c r="EH182" i="4"/>
  <c r="EH172" i="4"/>
  <c r="EH173" i="4"/>
  <c r="EH171" i="4"/>
  <c r="EH132" i="4"/>
  <c r="EH127" i="4"/>
  <c r="EH134" i="4"/>
  <c r="JW155" i="4"/>
  <c r="JX156" i="4"/>
  <c r="FA74" i="3"/>
  <c r="FA73" i="3"/>
  <c r="FA71" i="3"/>
  <c r="FA72" i="3"/>
  <c r="FA70" i="3"/>
  <c r="FA69" i="3"/>
  <c r="FA68" i="3"/>
  <c r="EH73" i="4"/>
  <c r="EH74" i="4"/>
  <c r="EH71" i="4"/>
  <c r="EH72" i="4"/>
  <c r="EH70" i="4"/>
  <c r="EH68" i="4"/>
  <c r="EH69" i="4"/>
  <c r="FA100" i="3"/>
  <c r="FA99" i="3"/>
  <c r="FA101" i="3"/>
  <c r="FA98" i="3"/>
  <c r="EH101" i="4"/>
  <c r="EH98" i="4"/>
  <c r="EH100" i="4"/>
  <c r="EH99" i="4"/>
  <c r="FA97" i="3"/>
  <c r="EH97" i="4"/>
  <c r="EH39" i="4"/>
  <c r="EH38" i="4"/>
  <c r="EH36" i="4"/>
  <c r="EH37" i="4"/>
  <c r="EH33" i="4"/>
  <c r="EH35" i="4"/>
  <c r="EH34" i="4"/>
  <c r="FA53" i="3"/>
  <c r="FA43" i="3"/>
  <c r="FA35" i="3"/>
  <c r="FA34" i="3"/>
  <c r="FA37" i="3"/>
  <c r="FA38" i="3"/>
  <c r="FA36" i="3"/>
  <c r="FA39" i="3"/>
  <c r="FA33" i="3"/>
  <c r="FA13" i="3"/>
  <c r="FA12" i="3"/>
  <c r="FA11" i="3"/>
  <c r="FA15" i="3"/>
  <c r="FA14" i="3"/>
  <c r="FA17" i="3"/>
  <c r="FA16" i="3"/>
  <c r="FB6" i="3"/>
  <c r="FA26" i="3"/>
  <c r="FA22" i="3"/>
  <c r="FA27" i="3"/>
  <c r="FA28" i="3"/>
  <c r="EH22" i="4"/>
  <c r="EH17" i="4"/>
  <c r="EH16" i="4"/>
  <c r="EH15" i="4"/>
  <c r="EH13" i="4"/>
  <c r="EH11" i="4"/>
  <c r="EH14" i="4"/>
  <c r="EH12" i="4"/>
  <c r="EH27" i="4"/>
  <c r="EH28" i="4"/>
  <c r="EH26" i="4"/>
  <c r="EI6" i="4"/>
  <c r="ER23" i="10"/>
  <c r="ES6" i="10"/>
  <c r="EF177" i="6"/>
  <c r="EH1" i="6"/>
  <c r="EH7" i="6"/>
  <c r="EH85" i="6" l="1"/>
  <c r="EH81" i="6"/>
  <c r="EH137" i="6"/>
  <c r="EH80" i="6"/>
  <c r="EH91" i="6"/>
  <c r="EH92" i="6"/>
  <c r="EH90" i="6"/>
  <c r="EH87" i="6"/>
  <c r="EH79" i="6"/>
  <c r="EH63" i="6"/>
  <c r="EH65" i="6"/>
  <c r="EH56" i="6"/>
  <c r="EH59" i="6"/>
  <c r="EH58" i="6"/>
  <c r="EH57" i="6"/>
  <c r="EH55" i="6"/>
  <c r="EH54" i="6"/>
  <c r="EH49" i="6"/>
  <c r="EH48" i="6"/>
  <c r="EH47" i="6"/>
  <c r="EH45" i="6"/>
  <c r="EH44" i="6"/>
  <c r="EH53" i="6"/>
  <c r="EH43" i="6"/>
  <c r="EH46" i="6"/>
  <c r="EH24" i="6"/>
  <c r="EH106" i="4"/>
  <c r="KE156" i="3"/>
  <c r="JY157" i="3"/>
  <c r="JX155" i="3"/>
  <c r="FA106" i="3"/>
  <c r="JY156" i="4"/>
  <c r="JX155" i="4"/>
  <c r="EH97" i="6"/>
  <c r="EH98" i="6"/>
  <c r="EH99" i="6"/>
  <c r="EH101" i="6"/>
  <c r="EH100" i="6"/>
  <c r="EH73" i="6"/>
  <c r="EH74" i="6"/>
  <c r="EH71" i="6"/>
  <c r="EH72" i="6"/>
  <c r="EH70" i="6"/>
  <c r="EH69" i="6"/>
  <c r="EH68" i="6"/>
  <c r="EH141" i="6"/>
  <c r="EH127" i="6"/>
  <c r="EH139" i="6"/>
  <c r="EH143" i="6"/>
  <c r="EH108" i="6"/>
  <c r="EH132" i="6"/>
  <c r="EH107" i="6"/>
  <c r="EH37" i="6"/>
  <c r="EH39" i="6"/>
  <c r="EH38" i="6"/>
  <c r="EH35" i="6"/>
  <c r="EH34" i="6"/>
  <c r="EH17" i="6"/>
  <c r="EH16" i="6"/>
  <c r="EH15" i="6"/>
  <c r="EH33" i="6"/>
  <c r="EH36" i="6"/>
  <c r="EH14" i="6"/>
  <c r="EH11" i="6"/>
  <c r="EH12" i="6"/>
  <c r="EH13" i="6"/>
  <c r="EH22" i="6"/>
  <c r="EH26" i="6"/>
  <c r="EH28" i="6"/>
  <c r="EH27" i="6"/>
  <c r="ER79" i="10"/>
  <c r="EF172" i="6"/>
  <c r="EF173" i="6" s="1"/>
  <c r="ES1" i="10"/>
  <c r="ES7" i="10"/>
  <c r="ES54" i="10" s="1"/>
  <c r="EG134" i="6"/>
  <c r="EG171" i="6"/>
  <c r="EI6" i="6"/>
  <c r="EI7" i="4"/>
  <c r="EI1" i="4"/>
  <c r="FB7" i="3"/>
  <c r="FB1" i="3"/>
  <c r="EI85" i="4" l="1"/>
  <c r="EI137" i="4"/>
  <c r="EI80" i="4"/>
  <c r="EI81" i="4"/>
  <c r="FB137" i="3"/>
  <c r="FB80" i="3"/>
  <c r="FB85" i="3"/>
  <c r="FB81" i="3"/>
  <c r="EI92" i="4"/>
  <c r="EI91" i="4"/>
  <c r="EI87" i="4"/>
  <c r="EI90" i="4"/>
  <c r="EI79" i="4"/>
  <c r="EI63" i="4"/>
  <c r="FB92" i="3"/>
  <c r="FB91" i="3"/>
  <c r="FB90" i="3"/>
  <c r="FB87" i="3"/>
  <c r="FB79" i="3"/>
  <c r="FB65" i="3"/>
  <c r="EI65" i="4"/>
  <c r="EI58" i="4"/>
  <c r="EI57" i="4"/>
  <c r="EI59" i="4"/>
  <c r="EI56" i="4"/>
  <c r="EI55" i="4"/>
  <c r="EI49" i="4"/>
  <c r="EI45" i="4"/>
  <c r="EI46" i="4"/>
  <c r="EI54" i="4"/>
  <c r="EI47" i="4"/>
  <c r="EI48" i="4"/>
  <c r="EI44" i="4"/>
  <c r="EI43" i="4"/>
  <c r="EI53" i="4"/>
  <c r="EI24" i="4"/>
  <c r="FB63" i="3"/>
  <c r="FB54" i="3"/>
  <c r="FB56" i="3"/>
  <c r="FB57" i="3"/>
  <c r="FB58" i="3"/>
  <c r="FB55" i="3"/>
  <c r="FB59" i="3"/>
  <c r="FB45" i="3"/>
  <c r="FB48" i="3"/>
  <c r="FB46" i="3"/>
  <c r="FB44" i="3"/>
  <c r="FB47" i="3"/>
  <c r="FB49" i="3"/>
  <c r="FB24" i="3"/>
  <c r="ES55" i="10"/>
  <c r="FB143" i="3"/>
  <c r="FB141" i="3"/>
  <c r="FB108" i="3"/>
  <c r="FB107" i="3"/>
  <c r="FB139" i="3"/>
  <c r="EI143" i="4"/>
  <c r="EI107" i="4"/>
  <c r="EI108" i="4"/>
  <c r="EI141" i="4"/>
  <c r="EI139" i="4"/>
  <c r="ES73" i="10"/>
  <c r="ES74" i="10"/>
  <c r="ES81" i="10"/>
  <c r="ES13" i="10"/>
  <c r="ES12" i="10"/>
  <c r="FB183" i="3"/>
  <c r="FB184" i="3"/>
  <c r="FB182" i="3"/>
  <c r="FB178" i="3"/>
  <c r="FB177" i="3"/>
  <c r="FB173" i="3"/>
  <c r="FB172" i="3"/>
  <c r="FB171" i="3"/>
  <c r="FB134" i="3"/>
  <c r="FB127" i="3"/>
  <c r="FB132" i="3"/>
  <c r="JZ157" i="3"/>
  <c r="JY155" i="3"/>
  <c r="KF156" i="3"/>
  <c r="EI184" i="4"/>
  <c r="EI183" i="4"/>
  <c r="EI182" i="4"/>
  <c r="EI178" i="4"/>
  <c r="EI177" i="4"/>
  <c r="EI172" i="4"/>
  <c r="EI171" i="4"/>
  <c r="EI173" i="4"/>
  <c r="EI132" i="4"/>
  <c r="EI134" i="4"/>
  <c r="EI127" i="4"/>
  <c r="JY155" i="4"/>
  <c r="JZ156" i="4"/>
  <c r="FB73" i="3"/>
  <c r="FB71" i="3"/>
  <c r="FB74" i="3"/>
  <c r="FB72" i="3"/>
  <c r="FB70" i="3"/>
  <c r="FB69" i="3"/>
  <c r="FB68" i="3"/>
  <c r="EI74" i="4"/>
  <c r="EI72" i="4"/>
  <c r="EI73" i="4"/>
  <c r="EI70" i="4"/>
  <c r="EI71" i="4"/>
  <c r="EI68" i="4"/>
  <c r="EI69" i="4"/>
  <c r="FB100" i="3"/>
  <c r="FB101" i="3"/>
  <c r="FB98" i="3"/>
  <c r="FB99" i="3"/>
  <c r="EI101" i="4"/>
  <c r="EI99" i="4"/>
  <c r="EI98" i="4"/>
  <c r="EI100" i="4"/>
  <c r="FB97" i="3"/>
  <c r="EI97" i="4"/>
  <c r="EI39" i="4"/>
  <c r="EI37" i="4"/>
  <c r="EI33" i="4"/>
  <c r="EI35" i="4"/>
  <c r="EI36" i="4"/>
  <c r="EI34" i="4"/>
  <c r="EI38" i="4"/>
  <c r="FB53" i="3"/>
  <c r="FB43" i="3"/>
  <c r="FB35" i="3"/>
  <c r="FB36" i="3"/>
  <c r="FB34" i="3"/>
  <c r="FB38" i="3"/>
  <c r="FB37" i="3"/>
  <c r="FB39" i="3"/>
  <c r="FB33" i="3"/>
  <c r="FB17" i="3"/>
  <c r="FB16" i="3"/>
  <c r="FB15" i="3"/>
  <c r="FB14" i="3"/>
  <c r="FB13" i="3"/>
  <c r="FB11" i="3"/>
  <c r="FB12" i="3"/>
  <c r="FC6" i="3"/>
  <c r="FB28" i="3"/>
  <c r="FB22" i="3"/>
  <c r="FB26" i="3"/>
  <c r="FB27" i="3"/>
  <c r="EI17" i="4"/>
  <c r="EI15" i="4"/>
  <c r="EI14" i="4"/>
  <c r="EI22" i="4"/>
  <c r="EI12" i="4"/>
  <c r="EI13" i="4"/>
  <c r="EI16" i="4"/>
  <c r="EI11" i="4"/>
  <c r="EI27" i="4"/>
  <c r="EI28" i="4"/>
  <c r="EI26" i="4"/>
  <c r="EJ6" i="4"/>
  <c r="ES23" i="10"/>
  <c r="ET6" i="10"/>
  <c r="EF183" i="6"/>
  <c r="EG177" i="6"/>
  <c r="EI7" i="6"/>
  <c r="EI1" i="6"/>
  <c r="FB106" i="3" l="1"/>
  <c r="EI85" i="6"/>
  <c r="EI81" i="6"/>
  <c r="EI137" i="6"/>
  <c r="EI80" i="6"/>
  <c r="EI92" i="6"/>
  <c r="EI91" i="6"/>
  <c r="EI90" i="6"/>
  <c r="EI87" i="6"/>
  <c r="EI79" i="6"/>
  <c r="EI63" i="6"/>
  <c r="EI65" i="6"/>
  <c r="EI59" i="6"/>
  <c r="EI58" i="6"/>
  <c r="EI57" i="6"/>
  <c r="EI56" i="6"/>
  <c r="EI55" i="6"/>
  <c r="EI54" i="6"/>
  <c r="EI47" i="6"/>
  <c r="EI46" i="6"/>
  <c r="EI49" i="6"/>
  <c r="EI45" i="6"/>
  <c r="EI44" i="6"/>
  <c r="EI48" i="6"/>
  <c r="EI53" i="6"/>
  <c r="EI43" i="6"/>
  <c r="EI24" i="6"/>
  <c r="KG156" i="3"/>
  <c r="KA157" i="3"/>
  <c r="JZ155" i="3"/>
  <c r="JZ155" i="4"/>
  <c r="KA156" i="4"/>
  <c r="EI106" i="4"/>
  <c r="EI97" i="6"/>
  <c r="EI98" i="6"/>
  <c r="EI99" i="6"/>
  <c r="EI100" i="6"/>
  <c r="EI101" i="6"/>
  <c r="EI73" i="6"/>
  <c r="EI74" i="6"/>
  <c r="EI72" i="6"/>
  <c r="EI71" i="6"/>
  <c r="EI69" i="6"/>
  <c r="EI70" i="6"/>
  <c r="EI68" i="6"/>
  <c r="EI141" i="6"/>
  <c r="EI127" i="6"/>
  <c r="EI139" i="6"/>
  <c r="EI143" i="6"/>
  <c r="EI132" i="6"/>
  <c r="EI108" i="6"/>
  <c r="EI107" i="6"/>
  <c r="EI39" i="6"/>
  <c r="EI38" i="6"/>
  <c r="EI37" i="6"/>
  <c r="EI34" i="6"/>
  <c r="EI33" i="6"/>
  <c r="EI35" i="6"/>
  <c r="EI36" i="6"/>
  <c r="EI15" i="6"/>
  <c r="EI17" i="6"/>
  <c r="EI16" i="6"/>
  <c r="EI14" i="6"/>
  <c r="EI13" i="6"/>
  <c r="EI12" i="6"/>
  <c r="EI11" i="6"/>
  <c r="EI22" i="6"/>
  <c r="EI28" i="6"/>
  <c r="EI26" i="6"/>
  <c r="EI27" i="6"/>
  <c r="EG183" i="6"/>
  <c r="ES79" i="10"/>
  <c r="ET7" i="10"/>
  <c r="ET54" i="10" s="1"/>
  <c r="ET1" i="10"/>
  <c r="EH171" i="6"/>
  <c r="EG172" i="6"/>
  <c r="EG173" i="6" s="1"/>
  <c r="EH134" i="6"/>
  <c r="EJ6" i="6"/>
  <c r="EJ7" i="4"/>
  <c r="EJ1" i="4"/>
  <c r="FC7" i="3"/>
  <c r="FC1" i="3"/>
  <c r="EJ85" i="4" l="1"/>
  <c r="EJ81" i="4"/>
  <c r="EJ137" i="4"/>
  <c r="EJ80" i="4"/>
  <c r="FC85" i="3"/>
  <c r="FC137" i="3"/>
  <c r="FC80" i="3"/>
  <c r="FC81" i="3"/>
  <c r="EJ92" i="4"/>
  <c r="EJ91" i="4"/>
  <c r="EJ87" i="4"/>
  <c r="EJ90" i="4"/>
  <c r="EJ79" i="4"/>
  <c r="EJ63" i="4"/>
  <c r="FC92" i="3"/>
  <c r="FC91" i="3"/>
  <c r="FC90" i="3"/>
  <c r="FC87" i="3"/>
  <c r="FC65" i="3"/>
  <c r="FC79" i="3"/>
  <c r="EJ65" i="4"/>
  <c r="EJ59" i="4"/>
  <c r="EJ58" i="4"/>
  <c r="EJ55" i="4"/>
  <c r="EJ57" i="4"/>
  <c r="EJ54" i="4"/>
  <c r="EJ56" i="4"/>
  <c r="EJ46" i="4"/>
  <c r="EJ47" i="4"/>
  <c r="EJ48" i="4"/>
  <c r="EJ49" i="4"/>
  <c r="EJ45" i="4"/>
  <c r="EJ43" i="4"/>
  <c r="EJ53" i="4"/>
  <c r="EJ44" i="4"/>
  <c r="EJ24" i="4"/>
  <c r="FC63" i="3"/>
  <c r="FC55" i="3"/>
  <c r="FC54" i="3"/>
  <c r="FC57" i="3"/>
  <c r="FC56" i="3"/>
  <c r="FC58" i="3"/>
  <c r="FC59" i="3"/>
  <c r="FC45" i="3"/>
  <c r="FC44" i="3"/>
  <c r="FC46" i="3"/>
  <c r="FC47" i="3"/>
  <c r="FC48" i="3"/>
  <c r="FC49" i="3"/>
  <c r="FC24" i="3"/>
  <c r="ET55" i="10"/>
  <c r="ET73" i="10"/>
  <c r="ET81" i="10"/>
  <c r="ET74" i="10"/>
  <c r="FC143" i="3"/>
  <c r="FC141" i="3"/>
  <c r="FC108" i="3"/>
  <c r="FC139" i="3"/>
  <c r="FC107" i="3"/>
  <c r="EJ141" i="4"/>
  <c r="EJ139" i="4"/>
  <c r="EJ108" i="4"/>
  <c r="EJ107" i="4"/>
  <c r="EJ143" i="4"/>
  <c r="ET12" i="10"/>
  <c r="ET13" i="10"/>
  <c r="KB157" i="3"/>
  <c r="KA155" i="3"/>
  <c r="FC183" i="3"/>
  <c r="FC184" i="3"/>
  <c r="FC182" i="3"/>
  <c r="FC178" i="3"/>
  <c r="FC173" i="3"/>
  <c r="FC172" i="3"/>
  <c r="FC177" i="3"/>
  <c r="FC171" i="3"/>
  <c r="FC127" i="3"/>
  <c r="FC132" i="3"/>
  <c r="FC134" i="3"/>
  <c r="KH156" i="3"/>
  <c r="EJ184" i="4"/>
  <c r="EJ183" i="4"/>
  <c r="EJ178" i="4"/>
  <c r="EJ182" i="4"/>
  <c r="EJ172" i="4"/>
  <c r="EJ177" i="4"/>
  <c r="EJ173" i="4"/>
  <c r="EJ171" i="4"/>
  <c r="EJ134" i="4"/>
  <c r="EJ132" i="4"/>
  <c r="EJ127" i="4"/>
  <c r="KA155" i="4"/>
  <c r="KB156" i="4"/>
  <c r="FC74" i="3"/>
  <c r="FC72" i="3"/>
  <c r="FC73" i="3"/>
  <c r="FC68" i="3"/>
  <c r="FC71" i="3"/>
  <c r="FC69" i="3"/>
  <c r="FC70" i="3"/>
  <c r="EJ74" i="4"/>
  <c r="EJ73" i="4"/>
  <c r="EJ72" i="4"/>
  <c r="EJ70" i="4"/>
  <c r="EJ71" i="4"/>
  <c r="EJ69" i="4"/>
  <c r="EJ68" i="4"/>
  <c r="FC100" i="3"/>
  <c r="FC101" i="3"/>
  <c r="FC99" i="3"/>
  <c r="FC98" i="3"/>
  <c r="EJ99" i="4"/>
  <c r="EJ100" i="4"/>
  <c r="EJ101" i="4"/>
  <c r="EJ98" i="4"/>
  <c r="FC97" i="3"/>
  <c r="EJ97" i="4"/>
  <c r="EJ39" i="4"/>
  <c r="EJ37" i="4"/>
  <c r="EJ38" i="4"/>
  <c r="EJ36" i="4"/>
  <c r="EJ33" i="4"/>
  <c r="EJ35" i="4"/>
  <c r="EJ34" i="4"/>
  <c r="FC53" i="3"/>
  <c r="FC43" i="3"/>
  <c r="FC35" i="3"/>
  <c r="FC37" i="3"/>
  <c r="FC36" i="3"/>
  <c r="FC34" i="3"/>
  <c r="FC38" i="3"/>
  <c r="FC39" i="3"/>
  <c r="FC33" i="3"/>
  <c r="FC17" i="3"/>
  <c r="FC16" i="3"/>
  <c r="FC15" i="3"/>
  <c r="FC14" i="3"/>
  <c r="FC13" i="3"/>
  <c r="FC12" i="3"/>
  <c r="FC11" i="3"/>
  <c r="FD6" i="3"/>
  <c r="FC22" i="3"/>
  <c r="FC26" i="3"/>
  <c r="FC27" i="3"/>
  <c r="FC28" i="3"/>
  <c r="EJ17" i="4"/>
  <c r="EJ22" i="4"/>
  <c r="EJ16" i="4"/>
  <c r="EJ15" i="4"/>
  <c r="EJ13" i="4"/>
  <c r="EJ14" i="4"/>
  <c r="EJ12" i="4"/>
  <c r="EJ11" i="4"/>
  <c r="EJ27" i="4"/>
  <c r="EJ28" i="4"/>
  <c r="EJ26" i="4"/>
  <c r="EK6" i="4"/>
  <c r="ET23" i="10"/>
  <c r="EU6" i="10"/>
  <c r="EH183" i="6"/>
  <c r="EH177" i="6"/>
  <c r="EJ1" i="6"/>
  <c r="EJ7" i="6"/>
  <c r="EJ85" i="6" l="1"/>
  <c r="EJ81" i="6"/>
  <c r="EJ137" i="6"/>
  <c r="EJ80" i="6"/>
  <c r="EJ92" i="6"/>
  <c r="EJ91" i="6"/>
  <c r="EJ90" i="6"/>
  <c r="EJ87" i="6"/>
  <c r="EJ63" i="6"/>
  <c r="EJ79" i="6"/>
  <c r="EJ65" i="6"/>
  <c r="EJ59" i="6"/>
  <c r="EJ58" i="6"/>
  <c r="EJ57" i="6"/>
  <c r="EJ56" i="6"/>
  <c r="EJ55" i="6"/>
  <c r="EJ54" i="6"/>
  <c r="EJ49" i="6"/>
  <c r="EJ48" i="6"/>
  <c r="EJ47" i="6"/>
  <c r="EJ46" i="6"/>
  <c r="EJ45" i="6"/>
  <c r="EJ44" i="6"/>
  <c r="EJ53" i="6"/>
  <c r="EJ43" i="6"/>
  <c r="EJ24" i="6"/>
  <c r="FC106" i="3"/>
  <c r="KI156" i="3"/>
  <c r="KC157" i="3"/>
  <c r="KB155" i="3"/>
  <c r="KC156" i="4"/>
  <c r="KB155" i="4"/>
  <c r="EJ106" i="4"/>
  <c r="EJ97" i="6"/>
  <c r="EJ98" i="6"/>
  <c r="EJ100" i="6"/>
  <c r="EJ99" i="6"/>
  <c r="EJ101" i="6"/>
  <c r="EJ74" i="6"/>
  <c r="EJ73" i="6"/>
  <c r="EJ71" i="6"/>
  <c r="EJ72" i="6"/>
  <c r="EJ69" i="6"/>
  <c r="EJ70" i="6"/>
  <c r="EJ68" i="6"/>
  <c r="EJ141" i="6"/>
  <c r="EJ127" i="6"/>
  <c r="EJ139" i="6"/>
  <c r="EJ143" i="6"/>
  <c r="EJ132" i="6"/>
  <c r="EJ108" i="6"/>
  <c r="EJ107" i="6"/>
  <c r="EJ39" i="6"/>
  <c r="EJ38" i="6"/>
  <c r="EJ37" i="6"/>
  <c r="EJ35" i="6"/>
  <c r="EJ36" i="6"/>
  <c r="EJ34" i="6"/>
  <c r="EJ17" i="6"/>
  <c r="EJ16" i="6"/>
  <c r="EJ14" i="6"/>
  <c r="EJ13" i="6"/>
  <c r="EJ12" i="6"/>
  <c r="EJ11" i="6"/>
  <c r="EJ33" i="6"/>
  <c r="EJ15" i="6"/>
  <c r="EJ22" i="6"/>
  <c r="EJ26" i="6"/>
  <c r="EJ28" i="6"/>
  <c r="EJ27" i="6"/>
  <c r="ET79" i="10"/>
  <c r="EU1" i="10"/>
  <c r="EU7" i="10"/>
  <c r="EU54" i="10" s="1"/>
  <c r="EI134" i="6"/>
  <c r="EI171" i="6"/>
  <c r="EH172" i="6"/>
  <c r="EH173" i="6" s="1"/>
  <c r="EK6" i="6"/>
  <c r="EK7" i="4"/>
  <c r="EK1" i="4"/>
  <c r="FD7" i="3"/>
  <c r="FD1" i="3"/>
  <c r="EK85" i="4" l="1"/>
  <c r="EK81" i="4"/>
  <c r="EK137" i="4"/>
  <c r="EK80" i="4"/>
  <c r="FD85" i="3"/>
  <c r="FD137" i="3"/>
  <c r="FD80" i="3"/>
  <c r="FD81" i="3"/>
  <c r="EK92" i="4"/>
  <c r="EK91" i="4"/>
  <c r="EK90" i="4"/>
  <c r="EK87" i="4"/>
  <c r="EK79" i="4"/>
  <c r="EK63" i="4"/>
  <c r="FD92" i="3"/>
  <c r="FD90" i="3"/>
  <c r="FD91" i="3"/>
  <c r="FD87" i="3"/>
  <c r="FD65" i="3"/>
  <c r="FD79" i="3"/>
  <c r="EK65" i="4"/>
  <c r="EK58" i="4"/>
  <c r="EK56" i="4"/>
  <c r="EK57" i="4"/>
  <c r="EK54" i="4"/>
  <c r="EK59" i="4"/>
  <c r="EK46" i="4"/>
  <c r="EK47" i="4"/>
  <c r="EK48" i="4"/>
  <c r="EK55" i="4"/>
  <c r="EK49" i="4"/>
  <c r="EK45" i="4"/>
  <c r="EK43" i="4"/>
  <c r="EK53" i="4"/>
  <c r="EK44" i="4"/>
  <c r="EK24" i="4"/>
  <c r="FD63" i="3"/>
  <c r="FD54" i="3"/>
  <c r="FD55" i="3"/>
  <c r="FD56" i="3"/>
  <c r="FD57" i="3"/>
  <c r="FD58" i="3"/>
  <c r="FD47" i="3"/>
  <c r="FD45" i="3"/>
  <c r="FD46" i="3"/>
  <c r="FD48" i="3"/>
  <c r="FD44" i="3"/>
  <c r="FD59" i="3"/>
  <c r="FD49" i="3"/>
  <c r="FD24" i="3"/>
  <c r="EU55" i="10"/>
  <c r="EU73" i="10"/>
  <c r="EU74" i="10"/>
  <c r="EU81" i="10"/>
  <c r="FD143" i="3"/>
  <c r="FD141" i="3"/>
  <c r="FD139" i="3"/>
  <c r="FD108" i="3"/>
  <c r="FD107" i="3"/>
  <c r="EK143" i="4"/>
  <c r="EK139" i="4"/>
  <c r="EK141" i="4"/>
  <c r="EK107" i="4"/>
  <c r="EK108" i="4"/>
  <c r="EU13" i="10"/>
  <c r="EU12" i="10"/>
  <c r="FD184" i="3"/>
  <c r="FD182" i="3"/>
  <c r="FD178" i="3"/>
  <c r="FD183" i="3"/>
  <c r="FD177" i="3"/>
  <c r="FD172" i="3"/>
  <c r="FD171" i="3"/>
  <c r="FD173" i="3"/>
  <c r="FD127" i="3"/>
  <c r="FD132" i="3"/>
  <c r="FD134" i="3"/>
  <c r="KD157" i="3"/>
  <c r="KC155" i="3"/>
  <c r="KJ156" i="3"/>
  <c r="EK183" i="4"/>
  <c r="EK184" i="4"/>
  <c r="EK182" i="4"/>
  <c r="EK177" i="4"/>
  <c r="EK178" i="4"/>
  <c r="EK173" i="4"/>
  <c r="EK171" i="4"/>
  <c r="EK172" i="4"/>
  <c r="EK132" i="4"/>
  <c r="EK134" i="4"/>
  <c r="EK127" i="4"/>
  <c r="KD156" i="4"/>
  <c r="KC155" i="4"/>
  <c r="FD73" i="3"/>
  <c r="FD74" i="3"/>
  <c r="FD72" i="3"/>
  <c r="FD71" i="3"/>
  <c r="FD70" i="3"/>
  <c r="FD69" i="3"/>
  <c r="FD68" i="3"/>
  <c r="EK74" i="4"/>
  <c r="EK73" i="4"/>
  <c r="EK72" i="4"/>
  <c r="EK70" i="4"/>
  <c r="EK71" i="4"/>
  <c r="EK69" i="4"/>
  <c r="EK68" i="4"/>
  <c r="FD101" i="3"/>
  <c r="FD100" i="3"/>
  <c r="FD98" i="3"/>
  <c r="FD99" i="3"/>
  <c r="EK100" i="4"/>
  <c r="EK101" i="4"/>
  <c r="EK99" i="4"/>
  <c r="EK98" i="4"/>
  <c r="FD97" i="3"/>
  <c r="EK97" i="4"/>
  <c r="EK37" i="4"/>
  <c r="EK35" i="4"/>
  <c r="EK33" i="4"/>
  <c r="EK39" i="4"/>
  <c r="EK34" i="4"/>
  <c r="EK38" i="4"/>
  <c r="EK36" i="4"/>
  <c r="FD53" i="3"/>
  <c r="FD43" i="3"/>
  <c r="FD34" i="3"/>
  <c r="FD35" i="3"/>
  <c r="FD37" i="3"/>
  <c r="FD36" i="3"/>
  <c r="FD39" i="3"/>
  <c r="FD38" i="3"/>
  <c r="FD33" i="3"/>
  <c r="FD17" i="3"/>
  <c r="FD16" i="3"/>
  <c r="FD15" i="3"/>
  <c r="FD14" i="3"/>
  <c r="FD13" i="3"/>
  <c r="FD12" i="3"/>
  <c r="FD11" i="3"/>
  <c r="FE6" i="3"/>
  <c r="FD22" i="3"/>
  <c r="FD28" i="3"/>
  <c r="FD27" i="3"/>
  <c r="FD26" i="3"/>
  <c r="EK17" i="4"/>
  <c r="EK15" i="4"/>
  <c r="EK22" i="4"/>
  <c r="EK12" i="4"/>
  <c r="EK16" i="4"/>
  <c r="EK13" i="4"/>
  <c r="EK11" i="4"/>
  <c r="EK14" i="4"/>
  <c r="EK26" i="4"/>
  <c r="EK27" i="4"/>
  <c r="EK28" i="4"/>
  <c r="EL6" i="4"/>
  <c r="EU23" i="10"/>
  <c r="EV6" i="10"/>
  <c r="EI177" i="6"/>
  <c r="EK7" i="6"/>
  <c r="EK1" i="6"/>
  <c r="EK137" i="6" l="1"/>
  <c r="EK85" i="6"/>
  <c r="EK80" i="6"/>
  <c r="EK81" i="6"/>
  <c r="EK92" i="6"/>
  <c r="EK91" i="6"/>
  <c r="EK90" i="6"/>
  <c r="EK87" i="6"/>
  <c r="EK79" i="6"/>
  <c r="EK63" i="6"/>
  <c r="EK65" i="6"/>
  <c r="EK59" i="6"/>
  <c r="EK58" i="6"/>
  <c r="EK57" i="6"/>
  <c r="EK56" i="6"/>
  <c r="EK54" i="6"/>
  <c r="EK49" i="6"/>
  <c r="EK48" i="6"/>
  <c r="EK55" i="6"/>
  <c r="EK47" i="6"/>
  <c r="EK45" i="6"/>
  <c r="EK44" i="6"/>
  <c r="EK43" i="6"/>
  <c r="EK53" i="6"/>
  <c r="EK46" i="6"/>
  <c r="EK24" i="6"/>
  <c r="KK156" i="3"/>
  <c r="KE157" i="3"/>
  <c r="KD155" i="3"/>
  <c r="FD106" i="3"/>
  <c r="EK106" i="4"/>
  <c r="KE156" i="4"/>
  <c r="KD155" i="4"/>
  <c r="EK97" i="6"/>
  <c r="EK100" i="6"/>
  <c r="EK98" i="6"/>
  <c r="EK101" i="6"/>
  <c r="EK99" i="6"/>
  <c r="EK74" i="6"/>
  <c r="EK73" i="6"/>
  <c r="EK72" i="6"/>
  <c r="EK71" i="6"/>
  <c r="EK70" i="6"/>
  <c r="EK69" i="6"/>
  <c r="EK68" i="6"/>
  <c r="EK127" i="6"/>
  <c r="EK141" i="6"/>
  <c r="EK139" i="6"/>
  <c r="EK143" i="6"/>
  <c r="EK132" i="6"/>
  <c r="EK108" i="6"/>
  <c r="EK107" i="6"/>
  <c r="EK38" i="6"/>
  <c r="EK37" i="6"/>
  <c r="EK34" i="6"/>
  <c r="EK39" i="6"/>
  <c r="EK36" i="6"/>
  <c r="EK17" i="6"/>
  <c r="EK16" i="6"/>
  <c r="EK15" i="6"/>
  <c r="EK35" i="6"/>
  <c r="EK14" i="6"/>
  <c r="EK13" i="6"/>
  <c r="EK12" i="6"/>
  <c r="EK33" i="6"/>
  <c r="EK11" i="6"/>
  <c r="EK22" i="6"/>
  <c r="EK28" i="6"/>
  <c r="EK27" i="6"/>
  <c r="EK26" i="6"/>
  <c r="EU79" i="10"/>
  <c r="EK182" i="6"/>
  <c r="EK178" i="6"/>
  <c r="EK177" i="6"/>
  <c r="EV1" i="10"/>
  <c r="EV7" i="10"/>
  <c r="EV54" i="10" s="1"/>
  <c r="EK183" i="6"/>
  <c r="EI183" i="6"/>
  <c r="EJ134" i="6"/>
  <c r="EK184" i="6"/>
  <c r="EK173" i="6"/>
  <c r="EK172" i="6"/>
  <c r="EK171" i="6"/>
  <c r="EJ171" i="6"/>
  <c r="EI172" i="6"/>
  <c r="EI173" i="6" s="1"/>
  <c r="EK134" i="6"/>
  <c r="EL6" i="6"/>
  <c r="EL1" i="4"/>
  <c r="EL7" i="4"/>
  <c r="FE7" i="3"/>
  <c r="FE1" i="3"/>
  <c r="EL137" i="4" l="1"/>
  <c r="EL85" i="4"/>
  <c r="EL80" i="4"/>
  <c r="EL81" i="4"/>
  <c r="FE85" i="3"/>
  <c r="FE137" i="3"/>
  <c r="FE80" i="3"/>
  <c r="FE81" i="3"/>
  <c r="EL91" i="4"/>
  <c r="EL92" i="4"/>
  <c r="EL90" i="4"/>
  <c r="EL87" i="4"/>
  <c r="EL79" i="4"/>
  <c r="EL63" i="4"/>
  <c r="FE90" i="3"/>
  <c r="FE91" i="3"/>
  <c r="FE87" i="3"/>
  <c r="FE92" i="3"/>
  <c r="FE79" i="3"/>
  <c r="FE65" i="3"/>
  <c r="EL58" i="4"/>
  <c r="EL59" i="4"/>
  <c r="EL65" i="4"/>
  <c r="EL57" i="4"/>
  <c r="EL54" i="4"/>
  <c r="EL56" i="4"/>
  <c r="EL55" i="4"/>
  <c r="EL49" i="4"/>
  <c r="EL47" i="4"/>
  <c r="EL48" i="4"/>
  <c r="EL46" i="4"/>
  <c r="EL45" i="4"/>
  <c r="EL43" i="4"/>
  <c r="EL53" i="4"/>
  <c r="EL44" i="4"/>
  <c r="EL24" i="4"/>
  <c r="FE63" i="3"/>
  <c r="FE54" i="3"/>
  <c r="FE57" i="3"/>
  <c r="FE55" i="3"/>
  <c r="FE56" i="3"/>
  <c r="FE58" i="3"/>
  <c r="FE59" i="3"/>
  <c r="FE44" i="3"/>
  <c r="FE47" i="3"/>
  <c r="FE45" i="3"/>
  <c r="FE46" i="3"/>
  <c r="FE48" i="3"/>
  <c r="FE49" i="3"/>
  <c r="FE24" i="3"/>
  <c r="EV55" i="10"/>
  <c r="FE143" i="3"/>
  <c r="FE141" i="3"/>
  <c r="FE139" i="3"/>
  <c r="FE108" i="3"/>
  <c r="FE107" i="3"/>
  <c r="EL141" i="4"/>
  <c r="EL143" i="4"/>
  <c r="EL139" i="4"/>
  <c r="EL107" i="4"/>
  <c r="EL108" i="4"/>
  <c r="EV81" i="10"/>
  <c r="EV74" i="10"/>
  <c r="EV73" i="10"/>
  <c r="EV12" i="10"/>
  <c r="EV13" i="10"/>
  <c r="KF157" i="3"/>
  <c r="KE155" i="3"/>
  <c r="FE184" i="3"/>
  <c r="FE182" i="3"/>
  <c r="FE178" i="3"/>
  <c r="FE183" i="3"/>
  <c r="FE177" i="3"/>
  <c r="FE172" i="3"/>
  <c r="FE173" i="3"/>
  <c r="FE171" i="3"/>
  <c r="FE134" i="3"/>
  <c r="FE127" i="3"/>
  <c r="FE132" i="3"/>
  <c r="KL156" i="3"/>
  <c r="EL183" i="4"/>
  <c r="EL184" i="4"/>
  <c r="EL182" i="4"/>
  <c r="EL178" i="4"/>
  <c r="EL177" i="4"/>
  <c r="EL173" i="4"/>
  <c r="EL172" i="4"/>
  <c r="EL171" i="4"/>
  <c r="EL134" i="4"/>
  <c r="EL132" i="4"/>
  <c r="EL127" i="4"/>
  <c r="KE155" i="4"/>
  <c r="KF156" i="4"/>
  <c r="FE74" i="3"/>
  <c r="FE72" i="3"/>
  <c r="FE73" i="3"/>
  <c r="FE70" i="3"/>
  <c r="FE69" i="3"/>
  <c r="FE71" i="3"/>
  <c r="FE68" i="3"/>
  <c r="EL73" i="4"/>
  <c r="EL74" i="4"/>
  <c r="EL72" i="4"/>
  <c r="EL71" i="4"/>
  <c r="EL70" i="4"/>
  <c r="EL69" i="4"/>
  <c r="EL68" i="4"/>
  <c r="FE101" i="3"/>
  <c r="FE100" i="3"/>
  <c r="FE98" i="3"/>
  <c r="FE99" i="3"/>
  <c r="EL101" i="4"/>
  <c r="EL100" i="4"/>
  <c r="EL99" i="4"/>
  <c r="EL98" i="4"/>
  <c r="FE97" i="3"/>
  <c r="EL97" i="4"/>
  <c r="EL39" i="4"/>
  <c r="EL37" i="4"/>
  <c r="EL38" i="4"/>
  <c r="EL35" i="4"/>
  <c r="EL34" i="4"/>
  <c r="EL36" i="4"/>
  <c r="EL33" i="4"/>
  <c r="FE53" i="3"/>
  <c r="FE43" i="3"/>
  <c r="FE34" i="3"/>
  <c r="FE36" i="3"/>
  <c r="FE37" i="3"/>
  <c r="FE35" i="3"/>
  <c r="FE39" i="3"/>
  <c r="FE38" i="3"/>
  <c r="FE33" i="3"/>
  <c r="FE17" i="3"/>
  <c r="FE16" i="3"/>
  <c r="FE15" i="3"/>
  <c r="FE14" i="3"/>
  <c r="FE13" i="3"/>
  <c r="FE12" i="3"/>
  <c r="FE11" i="3"/>
  <c r="FF6" i="3"/>
  <c r="FE26" i="3"/>
  <c r="FE22" i="3"/>
  <c r="FE27" i="3"/>
  <c r="FE28" i="3"/>
  <c r="EL28" i="4"/>
  <c r="EL17" i="4"/>
  <c r="EL22" i="4"/>
  <c r="EL14" i="4"/>
  <c r="EL16" i="4"/>
  <c r="EL12" i="4"/>
  <c r="EL15" i="4"/>
  <c r="EL11" i="4"/>
  <c r="EL13" i="4"/>
  <c r="EL26" i="4"/>
  <c r="EL27" i="4"/>
  <c r="EM6" i="4"/>
  <c r="EV23" i="10"/>
  <c r="EW6" i="10"/>
  <c r="EJ177" i="6"/>
  <c r="EK106" i="6"/>
  <c r="EL1" i="6"/>
  <c r="EL7" i="6"/>
  <c r="EL137" i="6" l="1"/>
  <c r="EL85" i="6"/>
  <c r="EL81" i="6"/>
  <c r="EL80" i="6"/>
  <c r="EL91" i="6"/>
  <c r="EL92" i="6"/>
  <c r="EL90" i="6"/>
  <c r="EL87" i="6"/>
  <c r="EL79" i="6"/>
  <c r="EL63" i="6"/>
  <c r="EL106" i="4"/>
  <c r="EL65" i="6"/>
  <c r="EL56" i="6"/>
  <c r="EL57" i="6"/>
  <c r="EL58" i="6"/>
  <c r="EL55" i="6"/>
  <c r="EL54" i="6"/>
  <c r="EL59" i="6"/>
  <c r="EL49" i="6"/>
  <c r="EL48" i="6"/>
  <c r="EL47" i="6"/>
  <c r="EL46" i="6"/>
  <c r="EL45" i="6"/>
  <c r="EL44" i="6"/>
  <c r="EL53" i="6"/>
  <c r="EL43" i="6"/>
  <c r="EL24" i="6"/>
  <c r="FE106" i="3"/>
  <c r="KM156" i="3"/>
  <c r="KG157" i="3"/>
  <c r="KF155" i="3"/>
  <c r="KG156" i="4"/>
  <c r="KF155" i="4"/>
  <c r="EL98" i="6"/>
  <c r="EL97" i="6"/>
  <c r="EL100" i="6"/>
  <c r="EL99" i="6"/>
  <c r="EL101" i="6"/>
  <c r="EL73" i="6"/>
  <c r="EL71" i="6"/>
  <c r="EL72" i="6"/>
  <c r="EL74" i="6"/>
  <c r="EL70" i="6"/>
  <c r="EL69" i="6"/>
  <c r="EL68" i="6"/>
  <c r="EL127" i="6"/>
  <c r="EL141" i="6"/>
  <c r="EL139" i="6"/>
  <c r="EL143" i="6"/>
  <c r="EL132" i="6"/>
  <c r="EL108" i="6"/>
  <c r="EL107" i="6"/>
  <c r="EL38" i="6"/>
  <c r="EL36" i="6"/>
  <c r="EL37" i="6"/>
  <c r="EL34" i="6"/>
  <c r="EL39" i="6"/>
  <c r="EL35" i="6"/>
  <c r="EL33" i="6"/>
  <c r="EL17" i="6"/>
  <c r="EL16" i="6"/>
  <c r="EL14" i="6"/>
  <c r="EL13" i="6"/>
  <c r="EL15" i="6"/>
  <c r="EL12" i="6"/>
  <c r="EL28" i="6"/>
  <c r="EL11" i="6"/>
  <c r="EL22" i="6"/>
  <c r="EL27" i="6"/>
  <c r="EL26" i="6"/>
  <c r="EV79" i="10"/>
  <c r="EL182" i="6"/>
  <c r="EL178" i="6"/>
  <c r="EL177" i="6"/>
  <c r="EW7" i="10"/>
  <c r="EW54" i="10" s="1"/>
  <c r="EW1" i="10"/>
  <c r="EL183" i="6"/>
  <c r="EJ172" i="6"/>
  <c r="EJ173" i="6" s="1"/>
  <c r="EL184" i="6"/>
  <c r="EL172" i="6"/>
  <c r="EL171" i="6"/>
  <c r="EL173" i="6"/>
  <c r="EL134" i="6"/>
  <c r="EM6" i="6"/>
  <c r="EM1" i="4"/>
  <c r="EM7" i="4"/>
  <c r="FF7" i="3"/>
  <c r="FF1" i="3"/>
  <c r="EM137" i="4" l="1"/>
  <c r="EM85" i="4"/>
  <c r="EM80" i="4"/>
  <c r="EM81" i="4"/>
  <c r="FF85" i="3"/>
  <c r="FF80" i="3"/>
  <c r="FF81" i="3"/>
  <c r="FF137" i="3"/>
  <c r="EM87" i="4"/>
  <c r="EM92" i="4"/>
  <c r="EM90" i="4"/>
  <c r="EM91" i="4"/>
  <c r="EM79" i="4"/>
  <c r="EM63" i="4"/>
  <c r="FF91" i="3"/>
  <c r="FF92" i="3"/>
  <c r="FF90" i="3"/>
  <c r="FF87" i="3"/>
  <c r="FF65" i="3"/>
  <c r="FF79" i="3"/>
  <c r="EM65" i="4"/>
  <c r="EM58" i="4"/>
  <c r="EM59" i="4"/>
  <c r="EM57" i="4"/>
  <c r="EM55" i="4"/>
  <c r="EM56" i="4"/>
  <c r="EM48" i="4"/>
  <c r="EM54" i="4"/>
  <c r="EM49" i="4"/>
  <c r="EM45" i="4"/>
  <c r="EM47" i="4"/>
  <c r="EM46" i="4"/>
  <c r="EM43" i="4"/>
  <c r="EM53" i="4"/>
  <c r="EM44" i="4"/>
  <c r="EM24" i="4"/>
  <c r="FF63" i="3"/>
  <c r="FF54" i="3"/>
  <c r="FF57" i="3"/>
  <c r="FF58" i="3"/>
  <c r="FF56" i="3"/>
  <c r="FF55" i="3"/>
  <c r="FF59" i="3"/>
  <c r="FF44" i="3"/>
  <c r="FF47" i="3"/>
  <c r="FF49" i="3"/>
  <c r="FF45" i="3"/>
  <c r="FF46" i="3"/>
  <c r="FF48" i="3"/>
  <c r="FF24" i="3"/>
  <c r="EW55" i="10"/>
  <c r="EW81" i="10"/>
  <c r="EW74" i="10"/>
  <c r="EW73" i="10"/>
  <c r="FF143" i="3"/>
  <c r="FF141" i="3"/>
  <c r="FF139" i="3"/>
  <c r="FF108" i="3"/>
  <c r="FF107" i="3"/>
  <c r="EM143" i="4"/>
  <c r="EM139" i="4"/>
  <c r="EM141" i="4"/>
  <c r="EM107" i="4"/>
  <c r="EM108" i="4"/>
  <c r="EW12" i="10"/>
  <c r="EW13" i="10"/>
  <c r="FF184" i="3"/>
  <c r="FF183" i="3"/>
  <c r="FF178" i="3"/>
  <c r="FF182" i="3"/>
  <c r="FF171" i="3"/>
  <c r="FF177" i="3"/>
  <c r="FF173" i="3"/>
  <c r="FF172" i="3"/>
  <c r="FF134" i="3"/>
  <c r="FF127" i="3"/>
  <c r="FF132" i="3"/>
  <c r="KH157" i="3"/>
  <c r="KG155" i="3"/>
  <c r="KN156" i="3"/>
  <c r="EM183" i="4"/>
  <c r="EM184" i="4"/>
  <c r="EM178" i="4"/>
  <c r="EM182" i="4"/>
  <c r="EM173" i="4"/>
  <c r="EM177" i="4"/>
  <c r="EM172" i="4"/>
  <c r="EM171" i="4"/>
  <c r="EM134" i="4"/>
  <c r="EM132" i="4"/>
  <c r="EM127" i="4"/>
  <c r="KG155" i="4"/>
  <c r="KH156" i="4"/>
  <c r="FF73" i="3"/>
  <c r="FF74" i="3"/>
  <c r="FF72" i="3"/>
  <c r="FF71" i="3"/>
  <c r="FF70" i="3"/>
  <c r="FF69" i="3"/>
  <c r="FF68" i="3"/>
  <c r="EM74" i="4"/>
  <c r="EM73" i="4"/>
  <c r="EM72" i="4"/>
  <c r="EM71" i="4"/>
  <c r="EM70" i="4"/>
  <c r="EM69" i="4"/>
  <c r="EM68" i="4"/>
  <c r="EM100" i="4"/>
  <c r="EM101" i="4"/>
  <c r="EM98" i="4"/>
  <c r="EM99" i="4"/>
  <c r="FF101" i="3"/>
  <c r="FF100" i="3"/>
  <c r="FF99" i="3"/>
  <c r="FF98" i="3"/>
  <c r="FF97" i="3"/>
  <c r="EM97" i="4"/>
  <c r="EM38" i="4"/>
  <c r="EM36" i="4"/>
  <c r="EM39" i="4"/>
  <c r="EM37" i="4"/>
  <c r="EM35" i="4"/>
  <c r="EM34" i="4"/>
  <c r="EM33" i="4"/>
  <c r="FF53" i="3"/>
  <c r="FF43" i="3"/>
  <c r="FF34" i="3"/>
  <c r="FF35" i="3"/>
  <c r="FF36" i="3"/>
  <c r="FF37" i="3"/>
  <c r="FF38" i="3"/>
  <c r="FF39" i="3"/>
  <c r="FF33" i="3"/>
  <c r="FF17" i="3"/>
  <c r="FF16" i="3"/>
  <c r="FF15" i="3"/>
  <c r="FF14" i="3"/>
  <c r="FF13" i="3"/>
  <c r="FF12" i="3"/>
  <c r="FF11" i="3"/>
  <c r="FG6" i="3"/>
  <c r="FF26" i="3"/>
  <c r="FF22" i="3"/>
  <c r="FF27" i="3"/>
  <c r="FF28" i="3"/>
  <c r="EM27" i="4"/>
  <c r="EM22" i="4"/>
  <c r="EM14" i="4"/>
  <c r="EM16" i="4"/>
  <c r="EM15" i="4"/>
  <c r="EM17" i="4"/>
  <c r="EM11" i="4"/>
  <c r="EM13" i="4"/>
  <c r="EM12" i="4"/>
  <c r="EM26" i="4"/>
  <c r="EM28" i="4"/>
  <c r="EN6" i="4"/>
  <c r="EW23" i="10"/>
  <c r="EX6" i="10"/>
  <c r="EJ183" i="6"/>
  <c r="EL106" i="6"/>
  <c r="EM7" i="6"/>
  <c r="EM1" i="6"/>
  <c r="EM85" i="6" l="1"/>
  <c r="EM81" i="6"/>
  <c r="EM80" i="6"/>
  <c r="EM137" i="6"/>
  <c r="EM92" i="6"/>
  <c r="EM91" i="6"/>
  <c r="EM90" i="6"/>
  <c r="EM87" i="6"/>
  <c r="EM79" i="6"/>
  <c r="EM63" i="6"/>
  <c r="EM65" i="6"/>
  <c r="EM59" i="6"/>
  <c r="EM58" i="6"/>
  <c r="EM57" i="6"/>
  <c r="EM56" i="6"/>
  <c r="EM55" i="6"/>
  <c r="EM54" i="6"/>
  <c r="EM49" i="6"/>
  <c r="EM48" i="6"/>
  <c r="EM47" i="6"/>
  <c r="EM46" i="6"/>
  <c r="EM44" i="6"/>
  <c r="EM53" i="6"/>
  <c r="EM45" i="6"/>
  <c r="EM43" i="6"/>
  <c r="EM24" i="6"/>
  <c r="KO156" i="3"/>
  <c r="KI157" i="3"/>
  <c r="KH155" i="3"/>
  <c r="FF106" i="3"/>
  <c r="KI156" i="4"/>
  <c r="KH155" i="4"/>
  <c r="EM106" i="4"/>
  <c r="EM98" i="6"/>
  <c r="EM97" i="6"/>
  <c r="EM99" i="6"/>
  <c r="EM100" i="6"/>
  <c r="EM101" i="6"/>
  <c r="EM73" i="6"/>
  <c r="EM74" i="6"/>
  <c r="EM72" i="6"/>
  <c r="EM69" i="6"/>
  <c r="EM71" i="6"/>
  <c r="EM70" i="6"/>
  <c r="EM68" i="6"/>
  <c r="EM127" i="6"/>
  <c r="EM141" i="6"/>
  <c r="EM139" i="6"/>
  <c r="EM143" i="6"/>
  <c r="EM132" i="6"/>
  <c r="EM108" i="6"/>
  <c r="EM107" i="6"/>
  <c r="EM39" i="6"/>
  <c r="EM37" i="6"/>
  <c r="EM38" i="6"/>
  <c r="EM36" i="6"/>
  <c r="EM35" i="6"/>
  <c r="EM34" i="6"/>
  <c r="EM17" i="6"/>
  <c r="EM16" i="6"/>
  <c r="EM15" i="6"/>
  <c r="EM33" i="6"/>
  <c r="EM14" i="6"/>
  <c r="EM13" i="6"/>
  <c r="EM12" i="6"/>
  <c r="EM28" i="6"/>
  <c r="EM11" i="6"/>
  <c r="EM22" i="6"/>
  <c r="EM26" i="6"/>
  <c r="EM27" i="6"/>
  <c r="EW79" i="10"/>
  <c r="EM182" i="6"/>
  <c r="EM178" i="6"/>
  <c r="EM177" i="6"/>
  <c r="EX7" i="10"/>
  <c r="EX54" i="10" s="1"/>
  <c r="EX1" i="10"/>
  <c r="EM183" i="6"/>
  <c r="EM184" i="6"/>
  <c r="EM173" i="6"/>
  <c r="EM171" i="6"/>
  <c r="EM172" i="6"/>
  <c r="EM134" i="6"/>
  <c r="EN6" i="6"/>
  <c r="EN7" i="4"/>
  <c r="EN1" i="4"/>
  <c r="FG7" i="3"/>
  <c r="FG1" i="3"/>
  <c r="EN137" i="4" l="1"/>
  <c r="EN85" i="4"/>
  <c r="EN80" i="4"/>
  <c r="EN81" i="4"/>
  <c r="FG80" i="3"/>
  <c r="FG85" i="3"/>
  <c r="FG137" i="3"/>
  <c r="FG81" i="3"/>
  <c r="EN91" i="4"/>
  <c r="EN92" i="4"/>
  <c r="EN90" i="4"/>
  <c r="EN87" i="4"/>
  <c r="EN79" i="4"/>
  <c r="EN63" i="4"/>
  <c r="FG92" i="3"/>
  <c r="FG91" i="3"/>
  <c r="FG87" i="3"/>
  <c r="FG90" i="3"/>
  <c r="FG79" i="3"/>
  <c r="FG65" i="3"/>
  <c r="EN65" i="4"/>
  <c r="EN59" i="4"/>
  <c r="EN58" i="4"/>
  <c r="EN55" i="4"/>
  <c r="EN56" i="4"/>
  <c r="EN57" i="4"/>
  <c r="EN54" i="4"/>
  <c r="EN49" i="4"/>
  <c r="EN46" i="4"/>
  <c r="EN48" i="4"/>
  <c r="EN45" i="4"/>
  <c r="EN47" i="4"/>
  <c r="EN43" i="4"/>
  <c r="EN53" i="4"/>
  <c r="EN44" i="4"/>
  <c r="EN24" i="4"/>
  <c r="FG63" i="3"/>
  <c r="FG54" i="3"/>
  <c r="FG57" i="3"/>
  <c r="FG55" i="3"/>
  <c r="FG58" i="3"/>
  <c r="FG56" i="3"/>
  <c r="FG59" i="3"/>
  <c r="FG46" i="3"/>
  <c r="FG44" i="3"/>
  <c r="FG47" i="3"/>
  <c r="FG45" i="3"/>
  <c r="FG49" i="3"/>
  <c r="FG48" i="3"/>
  <c r="FG24" i="3"/>
  <c r="EX55" i="10"/>
  <c r="EX81" i="10"/>
  <c r="EX74" i="10"/>
  <c r="EX73" i="10"/>
  <c r="FG141" i="3"/>
  <c r="FG139" i="3"/>
  <c r="FG143" i="3"/>
  <c r="FG108" i="3"/>
  <c r="FG107" i="3"/>
  <c r="EN141" i="4"/>
  <c r="EN143" i="4"/>
  <c r="EN139" i="4"/>
  <c r="EN107" i="4"/>
  <c r="EN108" i="4"/>
  <c r="EX13" i="10"/>
  <c r="EX12" i="10"/>
  <c r="FG184" i="3"/>
  <c r="FG183" i="3"/>
  <c r="FG178" i="3"/>
  <c r="FG177" i="3"/>
  <c r="FG171" i="3"/>
  <c r="FG173" i="3"/>
  <c r="FG172" i="3"/>
  <c r="FG182" i="3"/>
  <c r="FG132" i="3"/>
  <c r="FG134" i="3"/>
  <c r="FG127" i="3"/>
  <c r="KJ157" i="3"/>
  <c r="KI155" i="3"/>
  <c r="KP156" i="3"/>
  <c r="EN184" i="4"/>
  <c r="EN183" i="4"/>
  <c r="EN182" i="4"/>
  <c r="EN177" i="4"/>
  <c r="EN178" i="4"/>
  <c r="EN173" i="4"/>
  <c r="EN172" i="4"/>
  <c r="EN171" i="4"/>
  <c r="EN134" i="4"/>
  <c r="EN132" i="4"/>
  <c r="EN127" i="4"/>
  <c r="KJ156" i="4"/>
  <c r="KI155" i="4"/>
  <c r="FG74" i="3"/>
  <c r="FG73" i="3"/>
  <c r="FG71" i="3"/>
  <c r="FG72" i="3"/>
  <c r="FG70" i="3"/>
  <c r="FG69" i="3"/>
  <c r="FG68" i="3"/>
  <c r="EN73" i="4"/>
  <c r="EN74" i="4"/>
  <c r="EN72" i="4"/>
  <c r="EN71" i="4"/>
  <c r="EN70" i="4"/>
  <c r="EN69" i="4"/>
  <c r="EN68" i="4"/>
  <c r="FG101" i="3"/>
  <c r="FG100" i="3"/>
  <c r="FG99" i="3"/>
  <c r="FG98" i="3"/>
  <c r="EN101" i="4"/>
  <c r="EN99" i="4"/>
  <c r="EN98" i="4"/>
  <c r="EN100" i="4"/>
  <c r="FG97" i="3"/>
  <c r="EN97" i="4"/>
  <c r="EN38" i="4"/>
  <c r="EN37" i="4"/>
  <c r="EN35" i="4"/>
  <c r="EN34" i="4"/>
  <c r="EN39" i="4"/>
  <c r="EN36" i="4"/>
  <c r="EN33" i="4"/>
  <c r="FG53" i="3"/>
  <c r="FG43" i="3"/>
  <c r="FG34" i="3"/>
  <c r="FG36" i="3"/>
  <c r="FG35" i="3"/>
  <c r="FG37" i="3"/>
  <c r="FG38" i="3"/>
  <c r="FG39" i="3"/>
  <c r="FG33" i="3"/>
  <c r="FG17" i="3"/>
  <c r="FG16" i="3"/>
  <c r="FG15" i="3"/>
  <c r="FG14" i="3"/>
  <c r="FG13" i="3"/>
  <c r="FG12" i="3"/>
  <c r="FG11" i="3"/>
  <c r="FH6" i="3"/>
  <c r="FG22" i="3"/>
  <c r="FG27" i="3"/>
  <c r="FG26" i="3"/>
  <c r="FG28" i="3"/>
  <c r="EN22" i="4"/>
  <c r="EN26" i="4"/>
  <c r="EN16" i="4"/>
  <c r="EN17" i="4"/>
  <c r="EN14" i="4"/>
  <c r="EN15" i="4"/>
  <c r="EN11" i="4"/>
  <c r="EN13" i="4"/>
  <c r="EN12" i="4"/>
  <c r="EN28" i="4"/>
  <c r="EN27" i="4"/>
  <c r="EO6" i="4"/>
  <c r="EX23" i="10"/>
  <c r="EY6" i="10"/>
  <c r="EM106" i="6"/>
  <c r="EN1" i="6"/>
  <c r="EN7" i="6"/>
  <c r="EN85" i="6" l="1"/>
  <c r="EN81" i="6"/>
  <c r="EN137" i="6"/>
  <c r="EN80" i="6"/>
  <c r="EN92" i="6"/>
  <c r="EN91" i="6"/>
  <c r="EN90" i="6"/>
  <c r="EN87" i="6"/>
  <c r="EN79" i="6"/>
  <c r="EN63" i="6"/>
  <c r="EN65" i="6"/>
  <c r="EN59" i="6"/>
  <c r="EN58" i="6"/>
  <c r="EN57" i="6"/>
  <c r="EN56" i="6"/>
  <c r="EN55" i="6"/>
  <c r="EN54" i="6"/>
  <c r="EN49" i="6"/>
  <c r="EN48" i="6"/>
  <c r="EN47" i="6"/>
  <c r="EN46" i="6"/>
  <c r="EN53" i="6"/>
  <c r="EN45" i="6"/>
  <c r="EN43" i="6"/>
  <c r="EN44" i="6"/>
  <c r="EN24" i="6"/>
  <c r="KQ156" i="3"/>
  <c r="KK157" i="3"/>
  <c r="KJ155" i="3"/>
  <c r="FG106" i="3"/>
  <c r="KK156" i="4"/>
  <c r="KJ155" i="4"/>
  <c r="EN106" i="4"/>
  <c r="EN98" i="6"/>
  <c r="EN97" i="6"/>
  <c r="EN99" i="6"/>
  <c r="EN100" i="6"/>
  <c r="EN101" i="6"/>
  <c r="EN73" i="6"/>
  <c r="EN74" i="6"/>
  <c r="EN72" i="6"/>
  <c r="EN71" i="6"/>
  <c r="EN69" i="6"/>
  <c r="EN70" i="6"/>
  <c r="EN68" i="6"/>
  <c r="EN141" i="6"/>
  <c r="EN127" i="6"/>
  <c r="EN139" i="6"/>
  <c r="EN143" i="6"/>
  <c r="EN132" i="6"/>
  <c r="EN108" i="6"/>
  <c r="EN107" i="6"/>
  <c r="EN39" i="6"/>
  <c r="EN36" i="6"/>
  <c r="EN34" i="6"/>
  <c r="EN17" i="6"/>
  <c r="EN16" i="6"/>
  <c r="EN33" i="6"/>
  <c r="EN37" i="6"/>
  <c r="EN14" i="6"/>
  <c r="EN13" i="6"/>
  <c r="EN12" i="6"/>
  <c r="EN15" i="6"/>
  <c r="EN35" i="6"/>
  <c r="EN11" i="6"/>
  <c r="EN38" i="6"/>
  <c r="EN22" i="6"/>
  <c r="EN28" i="6"/>
  <c r="EN26" i="6"/>
  <c r="EN27" i="6"/>
  <c r="EX79" i="10"/>
  <c r="EN178" i="6"/>
  <c r="EN177" i="6"/>
  <c r="EN182" i="6"/>
  <c r="EY7" i="10"/>
  <c r="EY54" i="10" s="1"/>
  <c r="EY1" i="10"/>
  <c r="EN183" i="6"/>
  <c r="EN184" i="6"/>
  <c r="EN173" i="6"/>
  <c r="EN172" i="6"/>
  <c r="EN171" i="6"/>
  <c r="EN134" i="6"/>
  <c r="EO6" i="6"/>
  <c r="EO7" i="4"/>
  <c r="EO1" i="4"/>
  <c r="FH7" i="3"/>
  <c r="FH1" i="3"/>
  <c r="EO137" i="4" l="1"/>
  <c r="EO85" i="4"/>
  <c r="EO80" i="4"/>
  <c r="EO81" i="4"/>
  <c r="FH80" i="3"/>
  <c r="FH137" i="3"/>
  <c r="FH85" i="3"/>
  <c r="FH81" i="3"/>
  <c r="EO92" i="4"/>
  <c r="EO90" i="4"/>
  <c r="EO87" i="4"/>
  <c r="EO91" i="4"/>
  <c r="EO79" i="4"/>
  <c r="EO63" i="4"/>
  <c r="FH91" i="3"/>
  <c r="FH92" i="3"/>
  <c r="FH87" i="3"/>
  <c r="FH90" i="3"/>
  <c r="FH65" i="3"/>
  <c r="FH79" i="3"/>
  <c r="EO65" i="4"/>
  <c r="EO59" i="4"/>
  <c r="EO58" i="4"/>
  <c r="EO57" i="4"/>
  <c r="EO54" i="4"/>
  <c r="EO56" i="4"/>
  <c r="EO55" i="4"/>
  <c r="EO49" i="4"/>
  <c r="EO46" i="4"/>
  <c r="EO47" i="4"/>
  <c r="EO48" i="4"/>
  <c r="EO43" i="4"/>
  <c r="EO53" i="4"/>
  <c r="EO44" i="4"/>
  <c r="EO45" i="4"/>
  <c r="EO24" i="4"/>
  <c r="FH63" i="3"/>
  <c r="FH54" i="3"/>
  <c r="FH56" i="3"/>
  <c r="FH55" i="3"/>
  <c r="FH58" i="3"/>
  <c r="FH57" i="3"/>
  <c r="FH59" i="3"/>
  <c r="FH46" i="3"/>
  <c r="FH44" i="3"/>
  <c r="FH49" i="3"/>
  <c r="FH47" i="3"/>
  <c r="FH45" i="3"/>
  <c r="FH48" i="3"/>
  <c r="FH24" i="3"/>
  <c r="EY55" i="10"/>
  <c r="EY81" i="10"/>
  <c r="EY74" i="10"/>
  <c r="EY73" i="10"/>
  <c r="FH141" i="3"/>
  <c r="FH143" i="3"/>
  <c r="FH108" i="3"/>
  <c r="FH107" i="3"/>
  <c r="FH139" i="3"/>
  <c r="EO143" i="4"/>
  <c r="EO141" i="4"/>
  <c r="EO107" i="4"/>
  <c r="EO108" i="4"/>
  <c r="EO139" i="4"/>
  <c r="EY12" i="10"/>
  <c r="EY13" i="10"/>
  <c r="FH184" i="3"/>
  <c r="FH183" i="3"/>
  <c r="FH182" i="3"/>
  <c r="FH178" i="3"/>
  <c r="FH177" i="3"/>
  <c r="FH173" i="3"/>
  <c r="FH171" i="3"/>
  <c r="FH172" i="3"/>
  <c r="FH134" i="3"/>
  <c r="FH132" i="3"/>
  <c r="FH127" i="3"/>
  <c r="KL157" i="3"/>
  <c r="KK155" i="3"/>
  <c r="KR156" i="3"/>
  <c r="EO184" i="4"/>
  <c r="EO183" i="4"/>
  <c r="EO182" i="4"/>
  <c r="EO177" i="4"/>
  <c r="EO178" i="4"/>
  <c r="EO173" i="4"/>
  <c r="EO172" i="4"/>
  <c r="EO171" i="4"/>
  <c r="EO134" i="4"/>
  <c r="EO132" i="4"/>
  <c r="EO127" i="4"/>
  <c r="KL156" i="4"/>
  <c r="KK155" i="4"/>
  <c r="FH74" i="3"/>
  <c r="FH73" i="3"/>
  <c r="FH71" i="3"/>
  <c r="FH72" i="3"/>
  <c r="FH70" i="3"/>
  <c r="FH68" i="3"/>
  <c r="FH69" i="3"/>
  <c r="EO74" i="4"/>
  <c r="EO73" i="4"/>
  <c r="EO72" i="4"/>
  <c r="EO71" i="4"/>
  <c r="EO69" i="4"/>
  <c r="EO70" i="4"/>
  <c r="EO68" i="4"/>
  <c r="EO100" i="4"/>
  <c r="EO101" i="4"/>
  <c r="EO98" i="4"/>
  <c r="EO99" i="4"/>
  <c r="FH101" i="3"/>
  <c r="FH100" i="3"/>
  <c r="FH99" i="3"/>
  <c r="FH98" i="3"/>
  <c r="FH97" i="3"/>
  <c r="EO97" i="4"/>
  <c r="EO38" i="4"/>
  <c r="EO36" i="4"/>
  <c r="EO39" i="4"/>
  <c r="EO34" i="4"/>
  <c r="EO33" i="4"/>
  <c r="EO37" i="4"/>
  <c r="EO35" i="4"/>
  <c r="FH53" i="3"/>
  <c r="FH43" i="3"/>
  <c r="FH35" i="3"/>
  <c r="FH34" i="3"/>
  <c r="FH36" i="3"/>
  <c r="FH37" i="3"/>
  <c r="FH38" i="3"/>
  <c r="FH39" i="3"/>
  <c r="FH33" i="3"/>
  <c r="FH17" i="3"/>
  <c r="FH16" i="3"/>
  <c r="FH15" i="3"/>
  <c r="FH14" i="3"/>
  <c r="FH13" i="3"/>
  <c r="FH12" i="3"/>
  <c r="FH11" i="3"/>
  <c r="FI6" i="3"/>
  <c r="FH22" i="3"/>
  <c r="FH28" i="3"/>
  <c r="FH26" i="3"/>
  <c r="FH27" i="3"/>
  <c r="EO26" i="4"/>
  <c r="EO22" i="4"/>
  <c r="EO16" i="4"/>
  <c r="EO15" i="4"/>
  <c r="EO17" i="4"/>
  <c r="EO11" i="4"/>
  <c r="EO13" i="4"/>
  <c r="EO14" i="4"/>
  <c r="EO12" i="4"/>
  <c r="EO28" i="4"/>
  <c r="EO27" i="4"/>
  <c r="EP6" i="4"/>
  <c r="EY23" i="10"/>
  <c r="EZ6" i="10"/>
  <c r="EN106" i="6"/>
  <c r="EO7" i="6"/>
  <c r="EO1" i="6"/>
  <c r="EO85" i="6" l="1"/>
  <c r="EO81" i="6"/>
  <c r="EO137" i="6"/>
  <c r="EO80" i="6"/>
  <c r="EO92" i="6"/>
  <c r="EO90" i="6"/>
  <c r="EO91" i="6"/>
  <c r="EO87" i="6"/>
  <c r="EO79" i="6"/>
  <c r="EO63" i="6"/>
  <c r="EO65" i="6"/>
  <c r="EO59" i="6"/>
  <c r="EO58" i="6"/>
  <c r="EO57" i="6"/>
  <c r="EO56" i="6"/>
  <c r="EO55" i="6"/>
  <c r="EO54" i="6"/>
  <c r="EO49" i="6"/>
  <c r="EO48" i="6"/>
  <c r="EO46" i="6"/>
  <c r="EO45" i="6"/>
  <c r="EO44" i="6"/>
  <c r="EO53" i="6"/>
  <c r="EO47" i="6"/>
  <c r="EO43" i="6"/>
  <c r="EO24" i="6"/>
  <c r="KS156" i="3"/>
  <c r="KM157" i="3"/>
  <c r="KL155" i="3"/>
  <c r="FH106" i="3"/>
  <c r="EO106" i="4"/>
  <c r="KM156" i="4"/>
  <c r="KL155" i="4"/>
  <c r="EO98" i="6"/>
  <c r="EO99" i="6"/>
  <c r="EO101" i="6"/>
  <c r="EO100" i="6"/>
  <c r="EO97" i="6"/>
  <c r="EO73" i="6"/>
  <c r="EO74" i="6"/>
  <c r="EO71" i="6"/>
  <c r="EO70" i="6"/>
  <c r="EO72" i="6"/>
  <c r="EO69" i="6"/>
  <c r="EO68" i="6"/>
  <c r="EO141" i="6"/>
  <c r="EO127" i="6"/>
  <c r="EO139" i="6"/>
  <c r="EO143" i="6"/>
  <c r="EO132" i="6"/>
  <c r="EO108" i="6"/>
  <c r="EO107" i="6"/>
  <c r="EO37" i="6"/>
  <c r="EO39" i="6"/>
  <c r="EO38" i="6"/>
  <c r="EO36" i="6"/>
  <c r="EO35" i="6"/>
  <c r="EO33" i="6"/>
  <c r="EO17" i="6"/>
  <c r="EO16" i="6"/>
  <c r="EO15" i="6"/>
  <c r="EO12" i="6"/>
  <c r="EO13" i="6"/>
  <c r="EO34" i="6"/>
  <c r="EO11" i="6"/>
  <c r="EO14" i="6"/>
  <c r="EO22" i="6"/>
  <c r="EO28" i="6"/>
  <c r="EO27" i="6"/>
  <c r="EO26" i="6"/>
  <c r="EY79" i="10"/>
  <c r="EO182" i="6"/>
  <c r="EO177" i="6"/>
  <c r="EO178" i="6"/>
  <c r="EZ7" i="10"/>
  <c r="EZ54" i="10" s="1"/>
  <c r="EZ1" i="10"/>
  <c r="EO183" i="6"/>
  <c r="EO184" i="6"/>
  <c r="EO173" i="6"/>
  <c r="EO172" i="6"/>
  <c r="EO171" i="6"/>
  <c r="EO134" i="6"/>
  <c r="EP6" i="6"/>
  <c r="EP7" i="4"/>
  <c r="EP1" i="4"/>
  <c r="FI7" i="3"/>
  <c r="FI1" i="3"/>
  <c r="EP85" i="4" l="1"/>
  <c r="EP137" i="4"/>
  <c r="EP80" i="4"/>
  <c r="EP81" i="4"/>
  <c r="FI137" i="3"/>
  <c r="FI80" i="3"/>
  <c r="FI85" i="3"/>
  <c r="FI81" i="3"/>
  <c r="EP91" i="4"/>
  <c r="EP92" i="4"/>
  <c r="EP90" i="4"/>
  <c r="EP87" i="4"/>
  <c r="EP79" i="4"/>
  <c r="EP63" i="4"/>
  <c r="FI92" i="3"/>
  <c r="FI91" i="3"/>
  <c r="FI90" i="3"/>
  <c r="FI87" i="3"/>
  <c r="FI79" i="3"/>
  <c r="FI65" i="3"/>
  <c r="EP65" i="4"/>
  <c r="EP56" i="4"/>
  <c r="EP58" i="4"/>
  <c r="EP57" i="4"/>
  <c r="EP54" i="4"/>
  <c r="EP55" i="4"/>
  <c r="EP59" i="4"/>
  <c r="EP49" i="4"/>
  <c r="EP47" i="4"/>
  <c r="EP48" i="4"/>
  <c r="EP53" i="4"/>
  <c r="EP44" i="4"/>
  <c r="EP45" i="4"/>
  <c r="EP46" i="4"/>
  <c r="EP43" i="4"/>
  <c r="EP24" i="4"/>
  <c r="FI63" i="3"/>
  <c r="FI54" i="3"/>
  <c r="FI56" i="3"/>
  <c r="FI57" i="3"/>
  <c r="FI55" i="3"/>
  <c r="FI58" i="3"/>
  <c r="FI59" i="3"/>
  <c r="FI46" i="3"/>
  <c r="FI47" i="3"/>
  <c r="FI48" i="3"/>
  <c r="FI49" i="3"/>
  <c r="FI44" i="3"/>
  <c r="FI45" i="3"/>
  <c r="FI24" i="3"/>
  <c r="EZ55" i="10"/>
  <c r="EZ73" i="10"/>
  <c r="EZ81" i="10"/>
  <c r="EZ74" i="10"/>
  <c r="EP143" i="4"/>
  <c r="EP141" i="4"/>
  <c r="EP139" i="4"/>
  <c r="EP107" i="4"/>
  <c r="EP108" i="4"/>
  <c r="FI141" i="3"/>
  <c r="FI143" i="3"/>
  <c r="FI139" i="3"/>
  <c r="FI108" i="3"/>
  <c r="FI107" i="3"/>
  <c r="EZ13" i="10"/>
  <c r="EZ12" i="10"/>
  <c r="FI184" i="3"/>
  <c r="FI182" i="3"/>
  <c r="FI183" i="3"/>
  <c r="FI178" i="3"/>
  <c r="FI173" i="3"/>
  <c r="FI177" i="3"/>
  <c r="FI172" i="3"/>
  <c r="FI171" i="3"/>
  <c r="FI134" i="3"/>
  <c r="FI127" i="3"/>
  <c r="FI132" i="3"/>
  <c r="KN157" i="3"/>
  <c r="KM155" i="3"/>
  <c r="KT156" i="3"/>
  <c r="EP184" i="4"/>
  <c r="EP183" i="4"/>
  <c r="EP177" i="4"/>
  <c r="EP182" i="4"/>
  <c r="EP173" i="4"/>
  <c r="EP178" i="4"/>
  <c r="EP172" i="4"/>
  <c r="EP171" i="4"/>
  <c r="EP134" i="4"/>
  <c r="EP132" i="4"/>
  <c r="EP127" i="4"/>
  <c r="KM155" i="4"/>
  <c r="KN156" i="4"/>
  <c r="FI74" i="3"/>
  <c r="FI73" i="3"/>
  <c r="FI71" i="3"/>
  <c r="FI72" i="3"/>
  <c r="FI70" i="3"/>
  <c r="FI68" i="3"/>
  <c r="FI69" i="3"/>
  <c r="EP73" i="4"/>
  <c r="EP74" i="4"/>
  <c r="EP71" i="4"/>
  <c r="EP72" i="4"/>
  <c r="EP70" i="4"/>
  <c r="EP68" i="4"/>
  <c r="EP69" i="4"/>
  <c r="FI100" i="3"/>
  <c r="FI99" i="3"/>
  <c r="FI98" i="3"/>
  <c r="FI101" i="3"/>
  <c r="EP101" i="4"/>
  <c r="EP98" i="4"/>
  <c r="EP99" i="4"/>
  <c r="EP100" i="4"/>
  <c r="FI97" i="3"/>
  <c r="EP97" i="4"/>
  <c r="EP39" i="4"/>
  <c r="EP38" i="4"/>
  <c r="EP36" i="4"/>
  <c r="EP37" i="4"/>
  <c r="EP33" i="4"/>
  <c r="EP35" i="4"/>
  <c r="EP34" i="4"/>
  <c r="FI53" i="3"/>
  <c r="FI43" i="3"/>
  <c r="FI35" i="3"/>
  <c r="FI34" i="3"/>
  <c r="FI37" i="3"/>
  <c r="FI38" i="3"/>
  <c r="FI36" i="3"/>
  <c r="FI39" i="3"/>
  <c r="FI33" i="3"/>
  <c r="FI17" i="3"/>
  <c r="FI16" i="3"/>
  <c r="FI13" i="3"/>
  <c r="FI12" i="3"/>
  <c r="FI11" i="3"/>
  <c r="FI14" i="3"/>
  <c r="FI15" i="3"/>
  <c r="FJ6" i="3"/>
  <c r="FI26" i="3"/>
  <c r="FI22" i="3"/>
  <c r="FI27" i="3"/>
  <c r="FI28" i="3"/>
  <c r="EP22" i="4"/>
  <c r="EP17" i="4"/>
  <c r="EP16" i="4"/>
  <c r="EP15" i="4"/>
  <c r="EP11" i="4"/>
  <c r="EP13" i="4"/>
  <c r="EP12" i="4"/>
  <c r="EP14" i="4"/>
  <c r="EP28" i="4"/>
  <c r="EP27" i="4"/>
  <c r="EP26" i="4"/>
  <c r="EQ6" i="4"/>
  <c r="EZ23" i="10"/>
  <c r="FA6" i="10"/>
  <c r="EO106" i="6"/>
  <c r="EP1" i="6"/>
  <c r="EP7" i="6"/>
  <c r="EP85" i="6" l="1"/>
  <c r="EP81" i="6"/>
  <c r="EP137" i="6"/>
  <c r="EP80" i="6"/>
  <c r="EP91" i="6"/>
  <c r="EP92" i="6"/>
  <c r="EP87" i="6"/>
  <c r="EP90" i="6"/>
  <c r="EP79" i="6"/>
  <c r="EP63" i="6"/>
  <c r="EP65" i="6"/>
  <c r="EP56" i="6"/>
  <c r="EP59" i="6"/>
  <c r="EP58" i="6"/>
  <c r="EP57" i="6"/>
  <c r="EP55" i="6"/>
  <c r="EP54" i="6"/>
  <c r="EP49" i="6"/>
  <c r="EP48" i="6"/>
  <c r="EP46" i="6"/>
  <c r="EP45" i="6"/>
  <c r="EP44" i="6"/>
  <c r="EP53" i="6"/>
  <c r="EP43" i="6"/>
  <c r="EP47" i="6"/>
  <c r="EP24" i="6"/>
  <c r="KU156" i="3"/>
  <c r="KO157" i="3"/>
  <c r="KN155" i="3"/>
  <c r="FI106" i="3"/>
  <c r="KO156" i="4"/>
  <c r="KN155" i="4"/>
  <c r="EP106" i="4"/>
  <c r="EP97" i="6"/>
  <c r="EP98" i="6"/>
  <c r="EP99" i="6"/>
  <c r="EP100" i="6"/>
  <c r="EP101" i="6"/>
  <c r="EP73" i="6"/>
  <c r="EP74" i="6"/>
  <c r="EP71" i="6"/>
  <c r="EP72" i="6"/>
  <c r="EP69" i="6"/>
  <c r="EP70" i="6"/>
  <c r="EP68" i="6"/>
  <c r="EP141" i="6"/>
  <c r="EP127" i="6"/>
  <c r="EP139" i="6"/>
  <c r="EP143" i="6"/>
  <c r="EP132" i="6"/>
  <c r="EP108" i="6"/>
  <c r="EP107" i="6"/>
  <c r="EP37" i="6"/>
  <c r="EP39" i="6"/>
  <c r="EP38" i="6"/>
  <c r="EP35" i="6"/>
  <c r="EP36" i="6"/>
  <c r="EP34" i="6"/>
  <c r="EP17" i="6"/>
  <c r="EP16" i="6"/>
  <c r="EP15" i="6"/>
  <c r="EP33" i="6"/>
  <c r="EP13" i="6"/>
  <c r="EP11" i="6"/>
  <c r="EP14" i="6"/>
  <c r="EP12" i="6"/>
  <c r="EP22" i="6"/>
  <c r="EP28" i="6"/>
  <c r="EP26" i="6"/>
  <c r="EP27" i="6"/>
  <c r="EZ79" i="10"/>
  <c r="EP182" i="6"/>
  <c r="EP177" i="6"/>
  <c r="EP178" i="6"/>
  <c r="FA1" i="10"/>
  <c r="FA7" i="10"/>
  <c r="FA54" i="10" s="1"/>
  <c r="EP183" i="6"/>
  <c r="EP184" i="6"/>
  <c r="EP173" i="6"/>
  <c r="EP172" i="6"/>
  <c r="EP171" i="6"/>
  <c r="EP134" i="6"/>
  <c r="EQ6" i="6"/>
  <c r="EQ7" i="4"/>
  <c r="EQ1" i="4"/>
  <c r="FJ7" i="3"/>
  <c r="FJ1" i="3"/>
  <c r="EQ85" i="4" l="1"/>
  <c r="EQ137" i="4"/>
  <c r="EQ80" i="4"/>
  <c r="EQ81" i="4"/>
  <c r="FJ137" i="3"/>
  <c r="FJ80" i="3"/>
  <c r="FJ85" i="3"/>
  <c r="FJ81" i="3"/>
  <c r="EQ92" i="4"/>
  <c r="EQ91" i="4"/>
  <c r="EQ87" i="4"/>
  <c r="EQ90" i="4"/>
  <c r="EQ79" i="4"/>
  <c r="EQ63" i="4"/>
  <c r="FJ92" i="3"/>
  <c r="FJ91" i="3"/>
  <c r="FJ90" i="3"/>
  <c r="FJ87" i="3"/>
  <c r="FJ79" i="3"/>
  <c r="FJ65" i="3"/>
  <c r="EQ65" i="4"/>
  <c r="EQ58" i="4"/>
  <c r="EQ59" i="4"/>
  <c r="EQ57" i="4"/>
  <c r="EQ55" i="4"/>
  <c r="EQ54" i="4"/>
  <c r="EQ56" i="4"/>
  <c r="EQ49" i="4"/>
  <c r="EQ45" i="4"/>
  <c r="EQ46" i="4"/>
  <c r="EQ47" i="4"/>
  <c r="EQ48" i="4"/>
  <c r="EQ44" i="4"/>
  <c r="EQ43" i="4"/>
  <c r="EQ53" i="4"/>
  <c r="EQ24" i="4"/>
  <c r="FJ63" i="3"/>
  <c r="FJ54" i="3"/>
  <c r="FJ56" i="3"/>
  <c r="FJ55" i="3"/>
  <c r="FJ57" i="3"/>
  <c r="FJ59" i="3"/>
  <c r="FJ45" i="3"/>
  <c r="FJ58" i="3"/>
  <c r="FJ46" i="3"/>
  <c r="FJ44" i="3"/>
  <c r="FJ48" i="3"/>
  <c r="FJ49" i="3"/>
  <c r="FJ47" i="3"/>
  <c r="FJ24" i="3"/>
  <c r="FA55" i="10"/>
  <c r="FJ143" i="3"/>
  <c r="FJ108" i="3"/>
  <c r="FJ141" i="3"/>
  <c r="FJ107" i="3"/>
  <c r="FJ139" i="3"/>
  <c r="EQ141" i="4"/>
  <c r="EQ143" i="4"/>
  <c r="EQ107" i="4"/>
  <c r="EQ108" i="4"/>
  <c r="EQ139" i="4"/>
  <c r="FA73" i="10"/>
  <c r="FA81" i="10"/>
  <c r="FA74" i="10"/>
  <c r="FA13" i="10"/>
  <c r="FA12" i="10"/>
  <c r="KP157" i="3"/>
  <c r="KO155" i="3"/>
  <c r="KV156" i="3"/>
  <c r="FJ183" i="3"/>
  <c r="FJ184" i="3"/>
  <c r="FJ182" i="3"/>
  <c r="FJ178" i="3"/>
  <c r="FJ173" i="3"/>
  <c r="FJ177" i="3"/>
  <c r="FJ172" i="3"/>
  <c r="FJ171" i="3"/>
  <c r="FJ134" i="3"/>
  <c r="FJ132" i="3"/>
  <c r="FJ127" i="3"/>
  <c r="EQ184" i="4"/>
  <c r="EQ183" i="4"/>
  <c r="EQ182" i="4"/>
  <c r="EQ177" i="4"/>
  <c r="EQ178" i="4"/>
  <c r="EQ172" i="4"/>
  <c r="EQ171" i="4"/>
  <c r="EQ173" i="4"/>
  <c r="EQ132" i="4"/>
  <c r="EQ127" i="4"/>
  <c r="EQ134" i="4"/>
  <c r="KO155" i="4"/>
  <c r="KP156" i="4"/>
  <c r="FJ73" i="3"/>
  <c r="FJ74" i="3"/>
  <c r="FJ71" i="3"/>
  <c r="FJ72" i="3"/>
  <c r="FJ70" i="3"/>
  <c r="FJ69" i="3"/>
  <c r="FJ68" i="3"/>
  <c r="EQ74" i="4"/>
  <c r="EQ73" i="4"/>
  <c r="EQ72" i="4"/>
  <c r="EQ70" i="4"/>
  <c r="EQ71" i="4"/>
  <c r="EQ68" i="4"/>
  <c r="EQ69" i="4"/>
  <c r="FJ100" i="3"/>
  <c r="FJ101" i="3"/>
  <c r="FJ98" i="3"/>
  <c r="FJ99" i="3"/>
  <c r="EQ101" i="4"/>
  <c r="EQ99" i="4"/>
  <c r="EQ98" i="4"/>
  <c r="EQ100" i="4"/>
  <c r="FJ97" i="3"/>
  <c r="EQ97" i="4"/>
  <c r="EQ39" i="4"/>
  <c r="EQ37" i="4"/>
  <c r="EQ36" i="4"/>
  <c r="EQ33" i="4"/>
  <c r="EQ34" i="4"/>
  <c r="EQ35" i="4"/>
  <c r="EQ38" i="4"/>
  <c r="FJ53" i="3"/>
  <c r="FJ43" i="3"/>
  <c r="FJ35" i="3"/>
  <c r="FJ34" i="3"/>
  <c r="FJ36" i="3"/>
  <c r="FJ38" i="3"/>
  <c r="FJ37" i="3"/>
  <c r="FJ39" i="3"/>
  <c r="FJ33" i="3"/>
  <c r="FJ17" i="3"/>
  <c r="FJ16" i="3"/>
  <c r="FJ15" i="3"/>
  <c r="FJ14" i="3"/>
  <c r="FJ13" i="3"/>
  <c r="FJ11" i="3"/>
  <c r="FJ12" i="3"/>
  <c r="FK6" i="3"/>
  <c r="FJ28" i="3"/>
  <c r="FJ22" i="3"/>
  <c r="FJ27" i="3"/>
  <c r="FJ26" i="3"/>
  <c r="EQ22" i="4"/>
  <c r="EQ17" i="4"/>
  <c r="EQ16" i="4"/>
  <c r="EQ15" i="4"/>
  <c r="EQ13" i="4"/>
  <c r="EQ12" i="4"/>
  <c r="EQ14" i="4"/>
  <c r="EQ11" i="4"/>
  <c r="EQ27" i="4"/>
  <c r="EQ28" i="4"/>
  <c r="EQ26" i="4"/>
  <c r="ER6" i="4"/>
  <c r="FA23" i="10"/>
  <c r="FB6" i="10"/>
  <c r="EP106" i="6"/>
  <c r="EQ7" i="6"/>
  <c r="EQ1" i="6"/>
  <c r="EQ85" i="6" l="1"/>
  <c r="EQ81" i="6"/>
  <c r="EQ137" i="6"/>
  <c r="EQ80" i="6"/>
  <c r="EQ92" i="6"/>
  <c r="EQ91" i="6"/>
  <c r="EQ90" i="6"/>
  <c r="EQ87" i="6"/>
  <c r="EQ79" i="6"/>
  <c r="EQ63" i="6"/>
  <c r="EQ65" i="6"/>
  <c r="EQ59" i="6"/>
  <c r="EQ58" i="6"/>
  <c r="EQ57" i="6"/>
  <c r="EQ56" i="6"/>
  <c r="EQ55" i="6"/>
  <c r="EQ54" i="6"/>
  <c r="EQ48" i="6"/>
  <c r="EQ47" i="6"/>
  <c r="EQ46" i="6"/>
  <c r="EQ49" i="6"/>
  <c r="EQ45" i="6"/>
  <c r="EQ44" i="6"/>
  <c r="EQ53" i="6"/>
  <c r="EQ43" i="6"/>
  <c r="EQ24" i="6"/>
  <c r="FJ106" i="3"/>
  <c r="KQ157" i="3"/>
  <c r="KP155" i="3"/>
  <c r="EQ106" i="4"/>
  <c r="KQ156" i="4"/>
  <c r="KP155" i="4"/>
  <c r="EQ97" i="6"/>
  <c r="EQ98" i="6"/>
  <c r="EQ99" i="6"/>
  <c r="EQ101" i="6"/>
  <c r="EQ100" i="6"/>
  <c r="EQ73" i="6"/>
  <c r="EQ74" i="6"/>
  <c r="EQ72" i="6"/>
  <c r="EQ71" i="6"/>
  <c r="EQ69" i="6"/>
  <c r="EQ70" i="6"/>
  <c r="EQ68" i="6"/>
  <c r="EQ141" i="6"/>
  <c r="EQ127" i="6"/>
  <c r="EQ139" i="6"/>
  <c r="EQ143" i="6"/>
  <c r="EQ132" i="6"/>
  <c r="EQ108" i="6"/>
  <c r="EQ107" i="6"/>
  <c r="EQ39" i="6"/>
  <c r="EQ38" i="6"/>
  <c r="EQ36" i="6"/>
  <c r="EQ34" i="6"/>
  <c r="EQ33" i="6"/>
  <c r="EQ37" i="6"/>
  <c r="EQ35" i="6"/>
  <c r="EQ16" i="6"/>
  <c r="EQ15" i="6"/>
  <c r="EQ14" i="6"/>
  <c r="EQ13" i="6"/>
  <c r="EQ12" i="6"/>
  <c r="EQ11" i="6"/>
  <c r="EQ17" i="6"/>
  <c r="EQ27" i="6"/>
  <c r="EQ22" i="6"/>
  <c r="EQ28" i="6"/>
  <c r="EQ26" i="6"/>
  <c r="FA79" i="10"/>
  <c r="EQ182" i="6"/>
  <c r="EQ178" i="6"/>
  <c r="EQ177" i="6"/>
  <c r="FB7" i="10"/>
  <c r="FB54" i="10" s="1"/>
  <c r="FB1" i="10"/>
  <c r="EQ183" i="6"/>
  <c r="EQ184" i="6"/>
  <c r="EQ173" i="6"/>
  <c r="EQ171" i="6"/>
  <c r="EQ172" i="6"/>
  <c r="EQ134" i="6"/>
  <c r="ER6" i="6"/>
  <c r="ER7" i="4"/>
  <c r="ER1" i="4"/>
  <c r="FK7" i="3"/>
  <c r="FK1" i="3"/>
  <c r="ER85" i="4" l="1"/>
  <c r="ER137" i="4"/>
  <c r="ER81" i="4"/>
  <c r="ER80" i="4"/>
  <c r="FK85" i="3"/>
  <c r="FK137" i="3"/>
  <c r="FK81" i="3"/>
  <c r="FK80" i="3"/>
  <c r="ER92" i="4"/>
  <c r="ER87" i="4"/>
  <c r="ER90" i="4"/>
  <c r="ER91" i="4"/>
  <c r="ER79" i="4"/>
  <c r="ER63" i="4"/>
  <c r="FK92" i="3"/>
  <c r="FK91" i="3"/>
  <c r="FK90" i="3"/>
  <c r="FK87" i="3"/>
  <c r="FK65" i="3"/>
  <c r="FK79" i="3"/>
  <c r="ER65" i="4"/>
  <c r="ER59" i="4"/>
  <c r="ER56" i="4"/>
  <c r="ER57" i="4"/>
  <c r="ER55" i="4"/>
  <c r="ER58" i="4"/>
  <c r="ER54" i="4"/>
  <c r="ER46" i="4"/>
  <c r="ER49" i="4"/>
  <c r="ER47" i="4"/>
  <c r="ER48" i="4"/>
  <c r="ER53" i="4"/>
  <c r="ER45" i="4"/>
  <c r="ER43" i="4"/>
  <c r="ER44" i="4"/>
  <c r="ER24" i="4"/>
  <c r="FK63" i="3"/>
  <c r="FK55" i="3"/>
  <c r="FK54" i="3"/>
  <c r="FK56" i="3"/>
  <c r="FK57" i="3"/>
  <c r="FK59" i="3"/>
  <c r="FK45" i="3"/>
  <c r="FK58" i="3"/>
  <c r="FK48" i="3"/>
  <c r="FK46" i="3"/>
  <c r="FK47" i="3"/>
  <c r="FK49" i="3"/>
  <c r="FK44" i="3"/>
  <c r="FK24" i="3"/>
  <c r="FB55" i="10"/>
  <c r="FB73" i="10"/>
  <c r="FB81" i="10"/>
  <c r="FB74" i="10"/>
  <c r="ER141" i="4"/>
  <c r="ER143" i="4"/>
  <c r="ER139" i="4"/>
  <c r="ER108" i="4"/>
  <c r="ER107" i="4"/>
  <c r="FK143" i="3"/>
  <c r="FK141" i="3"/>
  <c r="FK108" i="3"/>
  <c r="FK139" i="3"/>
  <c r="FK107" i="3"/>
  <c r="FB12" i="10"/>
  <c r="FB13" i="10"/>
  <c r="KR157" i="3"/>
  <c r="KQ155" i="3"/>
  <c r="FK183" i="3"/>
  <c r="FK184" i="3"/>
  <c r="FK182" i="3"/>
  <c r="FK178" i="3"/>
  <c r="FK173" i="3"/>
  <c r="FK177" i="3"/>
  <c r="FK172" i="3"/>
  <c r="FK171" i="3"/>
  <c r="FK134" i="3"/>
  <c r="FK127" i="3"/>
  <c r="FK132" i="3"/>
  <c r="ER184" i="4"/>
  <c r="ER183" i="4"/>
  <c r="ER178" i="4"/>
  <c r="ER182" i="4"/>
  <c r="ER172" i="4"/>
  <c r="ER177" i="4"/>
  <c r="ER171" i="4"/>
  <c r="ER173" i="4"/>
  <c r="ER134" i="4"/>
  <c r="ER132" i="4"/>
  <c r="ER127" i="4"/>
  <c r="KR156" i="4"/>
  <c r="KQ155" i="4"/>
  <c r="FK74" i="3"/>
  <c r="FK73" i="3"/>
  <c r="FK72" i="3"/>
  <c r="FK71" i="3"/>
  <c r="FK68" i="3"/>
  <c r="FK69" i="3"/>
  <c r="FK70" i="3"/>
  <c r="ER74" i="4"/>
  <c r="ER73" i="4"/>
  <c r="ER72" i="4"/>
  <c r="ER70" i="4"/>
  <c r="ER71" i="4"/>
  <c r="ER69" i="4"/>
  <c r="ER68" i="4"/>
  <c r="ER99" i="4"/>
  <c r="ER101" i="4"/>
  <c r="ER100" i="4"/>
  <c r="ER98" i="4"/>
  <c r="FK100" i="3"/>
  <c r="FK101" i="3"/>
  <c r="FK99" i="3"/>
  <c r="FK98" i="3"/>
  <c r="FK97" i="3"/>
  <c r="ER97" i="4"/>
  <c r="ER39" i="4"/>
  <c r="ER37" i="4"/>
  <c r="ER38" i="4"/>
  <c r="ER36" i="4"/>
  <c r="ER33" i="4"/>
  <c r="ER35" i="4"/>
  <c r="ER34" i="4"/>
  <c r="FK53" i="3"/>
  <c r="FK43" i="3"/>
  <c r="FK35" i="3"/>
  <c r="FK37" i="3"/>
  <c r="FK36" i="3"/>
  <c r="FK34" i="3"/>
  <c r="FK39" i="3"/>
  <c r="FK38" i="3"/>
  <c r="FK33" i="3"/>
  <c r="FK16" i="3"/>
  <c r="FK17" i="3"/>
  <c r="FK15" i="3"/>
  <c r="FK14" i="3"/>
  <c r="FK13" i="3"/>
  <c r="FK12" i="3"/>
  <c r="FK11" i="3"/>
  <c r="FL6" i="3"/>
  <c r="FK22" i="3"/>
  <c r="FK28" i="3"/>
  <c r="FK27" i="3"/>
  <c r="FK26" i="3"/>
  <c r="ER22" i="4"/>
  <c r="ER17" i="4"/>
  <c r="ER16" i="4"/>
  <c r="ER15" i="4"/>
  <c r="ER13" i="4"/>
  <c r="ER14" i="4"/>
  <c r="ER12" i="4"/>
  <c r="ER11" i="4"/>
  <c r="ER26" i="4"/>
  <c r="ER28" i="4"/>
  <c r="ER27" i="4"/>
  <c r="ES6" i="4"/>
  <c r="FB23" i="10"/>
  <c r="FC6" i="10"/>
  <c r="EQ106" i="6"/>
  <c r="ER1" i="6"/>
  <c r="ER7" i="6"/>
  <c r="ER85" i="6" l="1"/>
  <c r="ER81" i="6"/>
  <c r="ER137" i="6"/>
  <c r="ER80" i="6"/>
  <c r="ER92" i="6"/>
  <c r="ER90" i="6"/>
  <c r="ER91" i="6"/>
  <c r="ER87" i="6"/>
  <c r="ER79" i="6"/>
  <c r="ER63" i="6"/>
  <c r="ER65" i="6"/>
  <c r="ER59" i="6"/>
  <c r="ER58" i="6"/>
  <c r="ER57" i="6"/>
  <c r="ER56" i="6"/>
  <c r="ER54" i="6"/>
  <c r="ER55" i="6"/>
  <c r="ER49" i="6"/>
  <c r="ER48" i="6"/>
  <c r="ER47" i="6"/>
  <c r="ER46" i="6"/>
  <c r="ER45" i="6"/>
  <c r="ER44" i="6"/>
  <c r="ER53" i="6"/>
  <c r="ER43" i="6"/>
  <c r="ER24" i="6"/>
  <c r="FK106" i="3"/>
  <c r="KS157" i="3"/>
  <c r="KR155" i="3"/>
  <c r="KS156" i="4"/>
  <c r="KR155" i="4"/>
  <c r="ER106" i="4"/>
  <c r="ER97" i="6"/>
  <c r="ER98" i="6"/>
  <c r="ER100" i="6"/>
  <c r="ER99" i="6"/>
  <c r="ER101" i="6"/>
  <c r="ER74" i="6"/>
  <c r="ER71" i="6"/>
  <c r="ER72" i="6"/>
  <c r="ER69" i="6"/>
  <c r="ER73" i="6"/>
  <c r="ER70" i="6"/>
  <c r="ER68" i="6"/>
  <c r="ER141" i="6"/>
  <c r="ER127" i="6"/>
  <c r="ER139" i="6"/>
  <c r="ER143" i="6"/>
  <c r="ER132" i="6"/>
  <c r="ER108" i="6"/>
  <c r="ER107" i="6"/>
  <c r="ER39" i="6"/>
  <c r="ER38" i="6"/>
  <c r="ER33" i="6"/>
  <c r="ER36" i="6"/>
  <c r="ER37" i="6"/>
  <c r="ER35" i="6"/>
  <c r="ER16" i="6"/>
  <c r="ER15" i="6"/>
  <c r="ER14" i="6"/>
  <c r="ER13" i="6"/>
  <c r="ER12" i="6"/>
  <c r="ER11" i="6"/>
  <c r="ER34" i="6"/>
  <c r="ER17" i="6"/>
  <c r="ER27" i="6"/>
  <c r="ER22" i="6"/>
  <c r="ER28" i="6"/>
  <c r="ER26" i="6"/>
  <c r="FB79" i="10"/>
  <c r="ER182" i="6"/>
  <c r="ER178" i="6"/>
  <c r="ER177" i="6"/>
  <c r="FC1" i="10"/>
  <c r="FC7" i="10"/>
  <c r="FC54" i="10" s="1"/>
  <c r="ER183" i="6"/>
  <c r="ER184" i="6"/>
  <c r="ER172" i="6"/>
  <c r="ER173" i="6"/>
  <c r="ER171" i="6"/>
  <c r="ER134" i="6"/>
  <c r="ES6" i="6"/>
  <c r="ES1" i="4"/>
  <c r="ES7" i="4"/>
  <c r="FL7" i="3"/>
  <c r="FL1" i="3"/>
  <c r="ES137" i="4" l="1"/>
  <c r="ES85" i="4"/>
  <c r="ES80" i="4"/>
  <c r="ES81" i="4"/>
  <c r="FL85" i="3"/>
  <c r="FL137" i="3"/>
  <c r="FL81" i="3"/>
  <c r="FL80" i="3"/>
  <c r="ES92" i="4"/>
  <c r="ES91" i="4"/>
  <c r="ES90" i="4"/>
  <c r="ES87" i="4"/>
  <c r="ES79" i="4"/>
  <c r="ES63" i="4"/>
  <c r="FL92" i="3"/>
  <c r="FL91" i="3"/>
  <c r="FL90" i="3"/>
  <c r="FL87" i="3"/>
  <c r="FL65" i="3"/>
  <c r="FL79" i="3"/>
  <c r="ES65" i="4"/>
  <c r="ES58" i="4"/>
  <c r="ES56" i="4"/>
  <c r="ES59" i="4"/>
  <c r="ES57" i="4"/>
  <c r="ES46" i="4"/>
  <c r="ES54" i="4"/>
  <c r="ES49" i="4"/>
  <c r="ES47" i="4"/>
  <c r="ES48" i="4"/>
  <c r="ES55" i="4"/>
  <c r="ES44" i="4"/>
  <c r="ES45" i="4"/>
  <c r="ES43" i="4"/>
  <c r="ES53" i="4"/>
  <c r="ES24" i="4"/>
  <c r="FL63" i="3"/>
  <c r="FL54" i="3"/>
  <c r="FL55" i="3"/>
  <c r="FL56" i="3"/>
  <c r="FL58" i="3"/>
  <c r="FL57" i="3"/>
  <c r="FL47" i="3"/>
  <c r="FL59" i="3"/>
  <c r="FL45" i="3"/>
  <c r="FL46" i="3"/>
  <c r="FL44" i="3"/>
  <c r="FL48" i="3"/>
  <c r="FL49" i="3"/>
  <c r="FL24" i="3"/>
  <c r="FC55" i="10"/>
  <c r="FC73" i="10"/>
  <c r="FC74" i="10"/>
  <c r="FC81" i="10"/>
  <c r="FL143" i="3"/>
  <c r="FL141" i="3"/>
  <c r="FL139" i="3"/>
  <c r="FL108" i="3"/>
  <c r="FL107" i="3"/>
  <c r="ES143" i="4"/>
  <c r="ES139" i="4"/>
  <c r="ES108" i="4"/>
  <c r="ES141" i="4"/>
  <c r="ES107" i="4"/>
  <c r="FC13" i="10"/>
  <c r="FC12" i="10"/>
  <c r="FL184" i="3"/>
  <c r="FL182" i="3"/>
  <c r="FL178" i="3"/>
  <c r="FL183" i="3"/>
  <c r="FL177" i="3"/>
  <c r="FL172" i="3"/>
  <c r="FL171" i="3"/>
  <c r="FL173" i="3"/>
  <c r="FL134" i="3"/>
  <c r="FL127" i="3"/>
  <c r="FL132" i="3"/>
  <c r="KT157" i="3"/>
  <c r="KS155" i="3"/>
  <c r="ES183" i="4"/>
  <c r="ES184" i="4"/>
  <c r="ES178" i="4"/>
  <c r="ES182" i="4"/>
  <c r="ES177" i="4"/>
  <c r="ES173" i="4"/>
  <c r="ES172" i="4"/>
  <c r="ES171" i="4"/>
  <c r="ES132" i="4"/>
  <c r="ES134" i="4"/>
  <c r="ES127" i="4"/>
  <c r="KS155" i="4"/>
  <c r="KT156" i="4"/>
  <c r="FL73" i="3"/>
  <c r="FL74" i="3"/>
  <c r="FL72" i="3"/>
  <c r="FL71" i="3"/>
  <c r="FL68" i="3"/>
  <c r="FL70" i="3"/>
  <c r="FL69" i="3"/>
  <c r="ES74" i="4"/>
  <c r="ES73" i="4"/>
  <c r="ES72" i="4"/>
  <c r="ES70" i="4"/>
  <c r="ES71" i="4"/>
  <c r="ES69" i="4"/>
  <c r="ES68" i="4"/>
  <c r="FL101" i="3"/>
  <c r="FL100" i="3"/>
  <c r="FL99" i="3"/>
  <c r="FL98" i="3"/>
  <c r="ES101" i="4"/>
  <c r="ES100" i="4"/>
  <c r="ES99" i="4"/>
  <c r="ES98" i="4"/>
  <c r="FL97" i="3"/>
  <c r="ES97" i="4"/>
  <c r="ES39" i="4"/>
  <c r="ES37" i="4"/>
  <c r="ES35" i="4"/>
  <c r="ES33" i="4"/>
  <c r="ES36" i="4"/>
  <c r="ES38" i="4"/>
  <c r="ES34" i="4"/>
  <c r="FL53" i="3"/>
  <c r="FL43" i="3"/>
  <c r="FL34" i="3"/>
  <c r="FL35" i="3"/>
  <c r="FL37" i="3"/>
  <c r="FL36" i="3"/>
  <c r="FL38" i="3"/>
  <c r="FL39" i="3"/>
  <c r="FL33" i="3"/>
  <c r="FL16" i="3"/>
  <c r="FL17" i="3"/>
  <c r="FL15" i="3"/>
  <c r="FL14" i="3"/>
  <c r="FL13" i="3"/>
  <c r="FL12" i="3"/>
  <c r="FL11" i="3"/>
  <c r="FM6" i="3"/>
  <c r="FL22" i="3"/>
  <c r="FL28" i="3"/>
  <c r="FL27" i="3"/>
  <c r="FL26" i="3"/>
  <c r="ES17" i="4"/>
  <c r="ES22" i="4"/>
  <c r="ES16" i="4"/>
  <c r="ES15" i="4"/>
  <c r="ES12" i="4"/>
  <c r="ES14" i="4"/>
  <c r="ES13" i="4"/>
  <c r="ES11" i="4"/>
  <c r="ES26" i="4"/>
  <c r="ES27" i="4"/>
  <c r="ES28" i="4"/>
  <c r="ET6" i="4"/>
  <c r="FC23" i="10"/>
  <c r="FD6" i="10"/>
  <c r="ER106" i="6"/>
  <c r="ES1" i="6"/>
  <c r="ES7" i="6"/>
  <c r="ES137" i="6" l="1"/>
  <c r="ES85" i="6"/>
  <c r="ES81" i="6"/>
  <c r="ES80" i="6"/>
  <c r="ES92" i="6"/>
  <c r="ES90" i="6"/>
  <c r="ES91" i="6"/>
  <c r="ES87" i="6"/>
  <c r="ES79" i="6"/>
  <c r="ES63" i="6"/>
  <c r="ES65" i="6"/>
  <c r="ES59" i="6"/>
  <c r="ES58" i="6"/>
  <c r="ES57" i="6"/>
  <c r="ES56" i="6"/>
  <c r="ES54" i="6"/>
  <c r="ES55" i="6"/>
  <c r="ES49" i="6"/>
  <c r="ES48" i="6"/>
  <c r="ES45" i="6"/>
  <c r="ES44" i="6"/>
  <c r="ES46" i="6"/>
  <c r="ES43" i="6"/>
  <c r="ES47" i="6"/>
  <c r="ES53" i="6"/>
  <c r="ES24" i="6"/>
  <c r="KU157" i="3"/>
  <c r="KT155" i="3"/>
  <c r="FL106" i="3"/>
  <c r="KU156" i="4"/>
  <c r="KT155" i="4"/>
  <c r="ES106" i="4"/>
  <c r="ES97" i="6"/>
  <c r="ES100" i="6"/>
  <c r="ES99" i="6"/>
  <c r="ES101" i="6"/>
  <c r="ES98" i="6"/>
  <c r="ES74" i="6"/>
  <c r="ES73" i="6"/>
  <c r="ES72" i="6"/>
  <c r="ES71" i="6"/>
  <c r="ES70" i="6"/>
  <c r="ES69" i="6"/>
  <c r="ES68" i="6"/>
  <c r="ES127" i="6"/>
  <c r="ES141" i="6"/>
  <c r="ES139" i="6"/>
  <c r="ES143" i="6"/>
  <c r="ES132" i="6"/>
  <c r="ES108" i="6"/>
  <c r="ES107" i="6"/>
  <c r="ES39" i="6"/>
  <c r="ES38" i="6"/>
  <c r="ES37" i="6"/>
  <c r="ES34" i="6"/>
  <c r="ES36" i="6"/>
  <c r="ES35" i="6"/>
  <c r="ES17" i="6"/>
  <c r="ES16" i="6"/>
  <c r="ES15" i="6"/>
  <c r="ES14" i="6"/>
  <c r="ES13" i="6"/>
  <c r="ES12" i="6"/>
  <c r="ES33" i="6"/>
  <c r="ES11" i="6"/>
  <c r="ES22" i="6"/>
  <c r="ES26" i="6"/>
  <c r="ES28" i="6"/>
  <c r="ES27" i="6"/>
  <c r="FC79" i="10"/>
  <c r="ES182" i="6"/>
  <c r="ES178" i="6"/>
  <c r="ES177" i="6"/>
  <c r="FD1" i="10"/>
  <c r="FD7" i="10"/>
  <c r="FD54" i="10" s="1"/>
  <c r="ES183" i="6"/>
  <c r="ES184" i="6"/>
  <c r="ES173" i="6"/>
  <c r="ES171" i="6"/>
  <c r="ES172" i="6"/>
  <c r="ES134" i="6"/>
  <c r="ET6" i="6"/>
  <c r="ET7" i="4"/>
  <c r="ET1" i="4"/>
  <c r="FM7" i="3"/>
  <c r="FM1" i="3"/>
  <c r="ET137" i="4" l="1"/>
  <c r="ET85" i="4"/>
  <c r="ET80" i="4"/>
  <c r="ET81" i="4"/>
  <c r="FM85" i="3"/>
  <c r="FM137" i="3"/>
  <c r="FM81" i="3"/>
  <c r="FM80" i="3"/>
  <c r="ET91" i="4"/>
  <c r="ET92" i="4"/>
  <c r="ET90" i="4"/>
  <c r="ET87" i="4"/>
  <c r="ET63" i="4"/>
  <c r="ET79" i="4"/>
  <c r="FM91" i="3"/>
  <c r="FM90" i="3"/>
  <c r="FM92" i="3"/>
  <c r="FM87" i="3"/>
  <c r="FM65" i="3"/>
  <c r="FM79" i="3"/>
  <c r="ET58" i="4"/>
  <c r="ET59" i="4"/>
  <c r="ET65" i="4"/>
  <c r="ET57" i="4"/>
  <c r="ET56" i="4"/>
  <c r="ET54" i="4"/>
  <c r="ET55" i="4"/>
  <c r="ET49" i="4"/>
  <c r="ET47" i="4"/>
  <c r="ET48" i="4"/>
  <c r="ET46" i="4"/>
  <c r="ET45" i="4"/>
  <c r="ET43" i="4"/>
  <c r="ET53" i="4"/>
  <c r="ET44" i="4"/>
  <c r="ET24" i="4"/>
  <c r="FM63" i="3"/>
  <c r="FM54" i="3"/>
  <c r="FM57" i="3"/>
  <c r="FM55" i="3"/>
  <c r="FM58" i="3"/>
  <c r="FM56" i="3"/>
  <c r="FM44" i="3"/>
  <c r="FM47" i="3"/>
  <c r="FM59" i="3"/>
  <c r="FM45" i="3"/>
  <c r="FM48" i="3"/>
  <c r="FM46" i="3"/>
  <c r="FM49" i="3"/>
  <c r="FM24" i="3"/>
  <c r="FD55" i="10"/>
  <c r="ET141" i="4"/>
  <c r="ET143" i="4"/>
  <c r="ET139" i="4"/>
  <c r="ET108" i="4"/>
  <c r="ET107" i="4"/>
  <c r="FD81" i="10"/>
  <c r="FD74" i="10"/>
  <c r="FD73" i="10"/>
  <c r="FM143" i="3"/>
  <c r="FM139" i="3"/>
  <c r="FM141" i="3"/>
  <c r="FM107" i="3"/>
  <c r="FM108" i="3"/>
  <c r="FD12" i="10"/>
  <c r="FD13" i="10"/>
  <c r="FM184" i="3"/>
  <c r="FM183" i="3"/>
  <c r="FM182" i="3"/>
  <c r="FM177" i="3"/>
  <c r="FM178" i="3"/>
  <c r="FM172" i="3"/>
  <c r="FM171" i="3"/>
  <c r="FM173" i="3"/>
  <c r="FM134" i="3"/>
  <c r="FM127" i="3"/>
  <c r="FM132" i="3"/>
  <c r="KV157" i="3"/>
  <c r="KV155" i="3" s="1"/>
  <c r="KU155" i="3"/>
  <c r="ET183" i="4"/>
  <c r="ET184" i="4"/>
  <c r="ET182" i="4"/>
  <c r="ET178" i="4"/>
  <c r="ET177" i="4"/>
  <c r="ET173" i="4"/>
  <c r="ET171" i="4"/>
  <c r="ET172" i="4"/>
  <c r="ET134" i="4"/>
  <c r="ET127" i="4"/>
  <c r="ET132" i="4"/>
  <c r="KU155" i="4"/>
  <c r="KV156" i="4"/>
  <c r="KV155" i="4" s="1"/>
  <c r="FM74" i="3"/>
  <c r="FM72" i="3"/>
  <c r="FM73" i="3"/>
  <c r="FM71" i="3"/>
  <c r="FM70" i="3"/>
  <c r="FM69" i="3"/>
  <c r="FM68" i="3"/>
  <c r="ET73" i="4"/>
  <c r="ET74" i="4"/>
  <c r="ET72" i="4"/>
  <c r="ET71" i="4"/>
  <c r="ET70" i="4"/>
  <c r="ET69" i="4"/>
  <c r="ET68" i="4"/>
  <c r="FM101" i="3"/>
  <c r="FM100" i="3"/>
  <c r="FM99" i="3"/>
  <c r="FM98" i="3"/>
  <c r="ET101" i="4"/>
  <c r="ET99" i="4"/>
  <c r="ET100" i="4"/>
  <c r="ET98" i="4"/>
  <c r="FM97" i="3"/>
  <c r="ET97" i="4"/>
  <c r="ET39" i="4"/>
  <c r="ET37" i="4"/>
  <c r="ET38" i="4"/>
  <c r="ET36" i="4"/>
  <c r="ET35" i="4"/>
  <c r="ET34" i="4"/>
  <c r="ET33" i="4"/>
  <c r="FM53" i="3"/>
  <c r="FM43" i="3"/>
  <c r="FM34" i="3"/>
  <c r="FM36" i="3"/>
  <c r="FM35" i="3"/>
  <c r="FM39" i="3"/>
  <c r="FM37" i="3"/>
  <c r="FM38" i="3"/>
  <c r="FM33" i="3"/>
  <c r="FM16" i="3"/>
  <c r="FM17" i="3"/>
  <c r="FM14" i="3"/>
  <c r="FM13" i="3"/>
  <c r="FM12" i="3"/>
  <c r="FM11" i="3"/>
  <c r="FM15" i="3"/>
  <c r="FN6" i="3"/>
  <c r="FM26" i="3"/>
  <c r="FM22" i="3"/>
  <c r="FM28" i="3"/>
  <c r="FM27" i="3"/>
  <c r="ET28" i="4"/>
  <c r="ET17" i="4"/>
  <c r="ET14" i="4"/>
  <c r="ET22" i="4"/>
  <c r="ET12" i="4"/>
  <c r="ET15" i="4"/>
  <c r="ET11" i="4"/>
  <c r="ET13" i="4"/>
  <c r="ET16" i="4"/>
  <c r="ET26" i="4"/>
  <c r="ET27" i="4"/>
  <c r="EU6" i="4"/>
  <c r="FD23" i="10"/>
  <c r="FE6" i="10"/>
  <c r="ES106" i="6"/>
  <c r="ET1" i="6"/>
  <c r="ET7" i="6"/>
  <c r="ET137" i="6" l="1"/>
  <c r="ET85" i="6"/>
  <c r="ET81" i="6"/>
  <c r="ET80" i="6"/>
  <c r="ET91" i="6"/>
  <c r="ET92" i="6"/>
  <c r="ET87" i="6"/>
  <c r="ET90" i="6"/>
  <c r="ET79" i="6"/>
  <c r="ET63" i="6"/>
  <c r="ET65" i="6"/>
  <c r="ET56" i="6"/>
  <c r="ET57" i="6"/>
  <c r="ET58" i="6"/>
  <c r="ET55" i="6"/>
  <c r="ET54" i="6"/>
  <c r="ET59" i="6"/>
  <c r="ET49" i="6"/>
  <c r="ET47" i="6"/>
  <c r="ET46" i="6"/>
  <c r="ET48" i="6"/>
  <c r="ET45" i="6"/>
  <c r="ET44" i="6"/>
  <c r="ET53" i="6"/>
  <c r="ET43" i="6"/>
  <c r="ET24" i="6"/>
  <c r="FM106" i="3"/>
  <c r="ET106" i="4"/>
  <c r="ET98" i="6"/>
  <c r="ET97" i="6"/>
  <c r="ET100" i="6"/>
  <c r="ET99" i="6"/>
  <c r="ET101" i="6"/>
  <c r="ET73" i="6"/>
  <c r="ET71" i="6"/>
  <c r="ET72" i="6"/>
  <c r="ET74" i="6"/>
  <c r="ET70" i="6"/>
  <c r="ET69" i="6"/>
  <c r="ET68" i="6"/>
  <c r="ET127" i="6"/>
  <c r="ET141" i="6"/>
  <c r="ET139" i="6"/>
  <c r="ET143" i="6"/>
  <c r="ET132" i="6"/>
  <c r="ET108" i="6"/>
  <c r="ET107" i="6"/>
  <c r="ET39" i="6"/>
  <c r="ET38" i="6"/>
  <c r="ET36" i="6"/>
  <c r="ET37" i="6"/>
  <c r="ET34" i="6"/>
  <c r="ET35" i="6"/>
  <c r="ET15" i="6"/>
  <c r="ET14" i="6"/>
  <c r="ET13" i="6"/>
  <c r="ET33" i="6"/>
  <c r="ET17" i="6"/>
  <c r="ET28" i="6"/>
  <c r="ET11" i="6"/>
  <c r="ET12" i="6"/>
  <c r="ET22" i="6"/>
  <c r="ET16" i="6"/>
  <c r="ET26" i="6"/>
  <c r="ET27" i="6"/>
  <c r="FD79" i="10"/>
  <c r="ET182" i="6"/>
  <c r="ET178" i="6"/>
  <c r="ET177" i="6"/>
  <c r="FE7" i="10"/>
  <c r="FE54" i="10" s="1"/>
  <c r="FE1" i="10"/>
  <c r="ET183" i="6"/>
  <c r="ET184" i="6"/>
  <c r="ET172" i="6"/>
  <c r="ET171" i="6"/>
  <c r="ET173" i="6"/>
  <c r="ET134" i="6"/>
  <c r="EU6" i="6"/>
  <c r="EU1" i="4"/>
  <c r="EU7" i="4"/>
  <c r="FN7" i="3"/>
  <c r="FN1" i="3"/>
  <c r="EU137" i="4" l="1"/>
  <c r="EU85" i="4"/>
  <c r="EU80" i="4"/>
  <c r="EU81" i="4"/>
  <c r="FN85" i="3"/>
  <c r="FN80" i="3"/>
  <c r="FN137" i="3"/>
  <c r="FN81" i="3"/>
  <c r="EU91" i="4"/>
  <c r="EU87" i="4"/>
  <c r="EU90" i="4"/>
  <c r="EU92" i="4"/>
  <c r="EU63" i="4"/>
  <c r="EU79" i="4"/>
  <c r="FN91" i="3"/>
  <c r="FN92" i="3"/>
  <c r="FN90" i="3"/>
  <c r="FN87" i="3"/>
  <c r="FN65" i="3"/>
  <c r="FN79" i="3"/>
  <c r="EU65" i="4"/>
  <c r="EU58" i="4"/>
  <c r="EU59" i="4"/>
  <c r="EU57" i="4"/>
  <c r="EU55" i="4"/>
  <c r="EU56" i="4"/>
  <c r="EU54" i="4"/>
  <c r="EU49" i="4"/>
  <c r="EU48" i="4"/>
  <c r="EU45" i="4"/>
  <c r="EU47" i="4"/>
  <c r="EU46" i="4"/>
  <c r="EU43" i="4"/>
  <c r="EU53" i="4"/>
  <c r="EU44" i="4"/>
  <c r="EU24" i="4"/>
  <c r="FN63" i="3"/>
  <c r="FN54" i="3"/>
  <c r="FN57" i="3"/>
  <c r="FN58" i="3"/>
  <c r="FN55" i="3"/>
  <c r="FN59" i="3"/>
  <c r="FN56" i="3"/>
  <c r="FN44" i="3"/>
  <c r="FN47" i="3"/>
  <c r="FN49" i="3"/>
  <c r="FN48" i="3"/>
  <c r="FN46" i="3"/>
  <c r="FN45" i="3"/>
  <c r="FN24" i="3"/>
  <c r="FE55" i="10"/>
  <c r="EU143" i="4"/>
  <c r="EU139" i="4"/>
  <c r="EU141" i="4"/>
  <c r="EU107" i="4"/>
  <c r="EU108" i="4"/>
  <c r="FE81" i="10"/>
  <c r="FE74" i="10"/>
  <c r="FE73" i="10"/>
  <c r="FN143" i="3"/>
  <c r="FN139" i="3"/>
  <c r="FN141" i="3"/>
  <c r="FN107" i="3"/>
  <c r="FN108" i="3"/>
  <c r="FE12" i="10"/>
  <c r="FE13" i="10"/>
  <c r="FN184" i="3"/>
  <c r="FN183" i="3"/>
  <c r="FN178" i="3"/>
  <c r="FN182" i="3"/>
  <c r="FN177" i="3"/>
  <c r="FN172" i="3"/>
  <c r="FN171" i="3"/>
  <c r="FN173" i="3"/>
  <c r="FN134" i="3"/>
  <c r="FN127" i="3"/>
  <c r="FN132" i="3"/>
  <c r="EU183" i="4"/>
  <c r="EU184" i="4"/>
  <c r="EU178" i="4"/>
  <c r="EU182" i="4"/>
  <c r="EU177" i="4"/>
  <c r="EU173" i="4"/>
  <c r="EU172" i="4"/>
  <c r="EU171" i="4"/>
  <c r="EU134" i="4"/>
  <c r="EU127" i="4"/>
  <c r="EU132" i="4"/>
  <c r="FN73" i="3"/>
  <c r="FN74" i="3"/>
  <c r="FN72" i="3"/>
  <c r="FN71" i="3"/>
  <c r="FN70" i="3"/>
  <c r="FN69" i="3"/>
  <c r="FN68" i="3"/>
  <c r="EU74" i="4"/>
  <c r="EU73" i="4"/>
  <c r="EU72" i="4"/>
  <c r="EU71" i="4"/>
  <c r="EU68" i="4"/>
  <c r="EU70" i="4"/>
  <c r="EU69" i="4"/>
  <c r="FN101" i="3"/>
  <c r="FN100" i="3"/>
  <c r="FN99" i="3"/>
  <c r="FN98" i="3"/>
  <c r="EU101" i="4"/>
  <c r="EU98" i="4"/>
  <c r="EU100" i="4"/>
  <c r="EU99" i="4"/>
  <c r="FN97" i="3"/>
  <c r="EU97" i="4"/>
  <c r="EU39" i="4"/>
  <c r="EU38" i="4"/>
  <c r="EU36" i="4"/>
  <c r="EU35" i="4"/>
  <c r="EU34" i="4"/>
  <c r="EU37" i="4"/>
  <c r="EU33" i="4"/>
  <c r="FN53" i="3"/>
  <c r="FN43" i="3"/>
  <c r="FN34" i="3"/>
  <c r="FN35" i="3"/>
  <c r="FN39" i="3"/>
  <c r="FN36" i="3"/>
  <c r="FN37" i="3"/>
  <c r="FN38" i="3"/>
  <c r="FN33" i="3"/>
  <c r="FN16" i="3"/>
  <c r="FN17" i="3"/>
  <c r="FN15" i="3"/>
  <c r="FN14" i="3"/>
  <c r="FN13" i="3"/>
  <c r="FN12" i="3"/>
  <c r="FN11" i="3"/>
  <c r="FO6" i="3"/>
  <c r="FN26" i="3"/>
  <c r="FN22" i="3"/>
  <c r="FN27" i="3"/>
  <c r="FN28" i="3"/>
  <c r="EU17" i="4"/>
  <c r="EU22" i="4"/>
  <c r="EU14" i="4"/>
  <c r="EU15" i="4"/>
  <c r="EU11" i="4"/>
  <c r="EU16" i="4"/>
  <c r="EU12" i="4"/>
  <c r="EU13" i="4"/>
  <c r="EU27" i="4"/>
  <c r="EU26" i="4"/>
  <c r="EU28" i="4"/>
  <c r="EV6" i="4"/>
  <c r="FE23" i="10"/>
  <c r="FF6" i="10"/>
  <c r="ET106" i="6"/>
  <c r="EU7" i="6"/>
  <c r="EU1" i="6"/>
  <c r="EU85" i="6" l="1"/>
  <c r="EU81" i="6"/>
  <c r="EU80" i="6"/>
  <c r="EU137" i="6"/>
  <c r="EU91" i="6"/>
  <c r="EU92" i="6"/>
  <c r="EU87" i="6"/>
  <c r="EU90" i="6"/>
  <c r="EU79" i="6"/>
  <c r="EU63" i="6"/>
  <c r="EU65" i="6"/>
  <c r="EU56" i="6"/>
  <c r="EU58" i="6"/>
  <c r="EU55" i="6"/>
  <c r="EU54" i="6"/>
  <c r="EU57" i="6"/>
  <c r="EU59" i="6"/>
  <c r="EU49" i="6"/>
  <c r="EU47" i="6"/>
  <c r="EU46" i="6"/>
  <c r="EU48" i="6"/>
  <c r="EU45" i="6"/>
  <c r="EU53" i="6"/>
  <c r="EU44" i="6"/>
  <c r="EU43" i="6"/>
  <c r="EU24" i="6"/>
  <c r="EU106" i="4"/>
  <c r="FN106" i="3"/>
  <c r="EU98" i="6"/>
  <c r="EU97" i="6"/>
  <c r="EU99" i="6"/>
  <c r="EU100" i="6"/>
  <c r="EU101" i="6"/>
  <c r="EU73" i="6"/>
  <c r="EU74" i="6"/>
  <c r="EU72" i="6"/>
  <c r="EU69" i="6"/>
  <c r="EU71" i="6"/>
  <c r="EU70" i="6"/>
  <c r="EU68" i="6"/>
  <c r="EU127" i="6"/>
  <c r="EU141" i="6"/>
  <c r="EU139" i="6"/>
  <c r="EU143" i="6"/>
  <c r="EU132" i="6"/>
  <c r="EU108" i="6"/>
  <c r="EU107" i="6"/>
  <c r="EU39" i="6"/>
  <c r="EU37" i="6"/>
  <c r="EU35" i="6"/>
  <c r="EU17" i="6"/>
  <c r="EU16" i="6"/>
  <c r="EU15" i="6"/>
  <c r="EU34" i="6"/>
  <c r="EU33" i="6"/>
  <c r="EU14" i="6"/>
  <c r="EU13" i="6"/>
  <c r="EU38" i="6"/>
  <c r="EU11" i="6"/>
  <c r="EU12" i="6"/>
  <c r="EU22" i="6"/>
  <c r="EU36" i="6"/>
  <c r="EU28" i="6"/>
  <c r="EU26" i="6"/>
  <c r="EU27" i="6"/>
  <c r="FE79" i="10"/>
  <c r="EU182" i="6"/>
  <c r="EU178" i="6"/>
  <c r="EU177" i="6"/>
  <c r="FF7" i="10"/>
  <c r="FF54" i="10" s="1"/>
  <c r="FF1" i="10"/>
  <c r="EU183" i="6"/>
  <c r="EU184" i="6"/>
  <c r="EU173" i="6"/>
  <c r="EU171" i="6"/>
  <c r="EU172" i="6"/>
  <c r="EU134" i="6"/>
  <c r="EV6" i="6"/>
  <c r="EV7" i="4"/>
  <c r="EV1" i="4"/>
  <c r="FO7" i="3"/>
  <c r="FO1" i="3"/>
  <c r="EV137" i="4" l="1"/>
  <c r="EV85" i="4"/>
  <c r="EV80" i="4"/>
  <c r="EV81" i="4"/>
  <c r="FO85" i="3"/>
  <c r="FO80" i="3"/>
  <c r="FO137" i="3"/>
  <c r="FO81" i="3"/>
  <c r="EV91" i="4"/>
  <c r="EV90" i="4"/>
  <c r="EV92" i="4"/>
  <c r="EV87" i="4"/>
  <c r="EV79" i="4"/>
  <c r="EV63" i="4"/>
  <c r="FO91" i="3"/>
  <c r="FO92" i="3"/>
  <c r="FO90" i="3"/>
  <c r="FO87" i="3"/>
  <c r="FO79" i="3"/>
  <c r="FO65" i="3"/>
  <c r="EV65" i="4"/>
  <c r="EV59" i="4"/>
  <c r="EV58" i="4"/>
  <c r="EV55" i="4"/>
  <c r="EV56" i="4"/>
  <c r="EV54" i="4"/>
  <c r="EV49" i="4"/>
  <c r="EV57" i="4"/>
  <c r="EV46" i="4"/>
  <c r="EV48" i="4"/>
  <c r="EV47" i="4"/>
  <c r="EV43" i="4"/>
  <c r="EV45" i="4"/>
  <c r="EV53" i="4"/>
  <c r="EV44" i="4"/>
  <c r="EV24" i="4"/>
  <c r="FO63" i="3"/>
  <c r="FO54" i="3"/>
  <c r="FO57" i="3"/>
  <c r="FO55" i="3"/>
  <c r="FO58" i="3"/>
  <c r="FO59" i="3"/>
  <c r="FO56" i="3"/>
  <c r="FO46" i="3"/>
  <c r="FO44" i="3"/>
  <c r="FO47" i="3"/>
  <c r="FO45" i="3"/>
  <c r="FO48" i="3"/>
  <c r="FO49" i="3"/>
  <c r="FO24" i="3"/>
  <c r="FF55" i="10"/>
  <c r="FO141" i="3"/>
  <c r="FO139" i="3"/>
  <c r="FO143" i="3"/>
  <c r="FO107" i="3"/>
  <c r="FO108" i="3"/>
  <c r="EV141" i="4"/>
  <c r="EV143" i="4"/>
  <c r="EV139" i="4"/>
  <c r="EV107" i="4"/>
  <c r="EV108" i="4"/>
  <c r="FF81" i="10"/>
  <c r="FF74" i="10"/>
  <c r="FF73" i="10"/>
  <c r="FF12" i="10"/>
  <c r="FF13" i="10"/>
  <c r="FO184" i="3"/>
  <c r="FO183" i="3"/>
  <c r="FO178" i="3"/>
  <c r="FO182" i="3"/>
  <c r="FO177" i="3"/>
  <c r="FO171" i="3"/>
  <c r="FO173" i="3"/>
  <c r="FO172" i="3"/>
  <c r="FO134" i="3"/>
  <c r="FO132" i="3"/>
  <c r="FO127" i="3"/>
  <c r="EV184" i="4"/>
  <c r="EV183" i="4"/>
  <c r="EV182" i="4"/>
  <c r="EV178" i="4"/>
  <c r="EV177" i="4"/>
  <c r="EV173" i="4"/>
  <c r="EV172" i="4"/>
  <c r="EV171" i="4"/>
  <c r="EV134" i="4"/>
  <c r="EV132" i="4"/>
  <c r="EV127" i="4"/>
  <c r="FO74" i="3"/>
  <c r="FO73" i="3"/>
  <c r="FO71" i="3"/>
  <c r="FO70" i="3"/>
  <c r="FO69" i="3"/>
  <c r="FO72" i="3"/>
  <c r="FO68" i="3"/>
  <c r="EV73" i="4"/>
  <c r="EV74" i="4"/>
  <c r="EV72" i="4"/>
  <c r="EV71" i="4"/>
  <c r="EV70" i="4"/>
  <c r="EV69" i="4"/>
  <c r="EV68" i="4"/>
  <c r="EV101" i="4"/>
  <c r="EV99" i="4"/>
  <c r="EV100" i="4"/>
  <c r="EV98" i="4"/>
  <c r="FO101" i="3"/>
  <c r="FO100" i="3"/>
  <c r="FO99" i="3"/>
  <c r="FO98" i="3"/>
  <c r="FO97" i="3"/>
  <c r="EV97" i="4"/>
  <c r="EV38" i="4"/>
  <c r="EV37" i="4"/>
  <c r="EV39" i="4"/>
  <c r="EV35" i="4"/>
  <c r="EV34" i="4"/>
  <c r="EV36" i="4"/>
  <c r="EV33" i="4"/>
  <c r="FO53" i="3"/>
  <c r="FO43" i="3"/>
  <c r="FO34" i="3"/>
  <c r="FO36" i="3"/>
  <c r="FO35" i="3"/>
  <c r="FO39" i="3"/>
  <c r="FO37" i="3"/>
  <c r="FO38" i="3"/>
  <c r="FO33" i="3"/>
  <c r="FO16" i="3"/>
  <c r="FO17" i="3"/>
  <c r="FO15" i="3"/>
  <c r="FO14" i="3"/>
  <c r="FO13" i="3"/>
  <c r="FO12" i="3"/>
  <c r="FO11" i="3"/>
  <c r="FP6" i="3"/>
  <c r="FO22" i="3"/>
  <c r="FO26" i="3"/>
  <c r="FO28" i="3"/>
  <c r="FO27" i="3"/>
  <c r="EV26" i="4"/>
  <c r="EV22" i="4"/>
  <c r="EV16" i="4"/>
  <c r="EV14" i="4"/>
  <c r="EV17" i="4"/>
  <c r="EV15" i="4"/>
  <c r="EV11" i="4"/>
  <c r="EV13" i="4"/>
  <c r="EV12" i="4"/>
  <c r="EV28" i="4"/>
  <c r="EV27" i="4"/>
  <c r="EW6" i="4"/>
  <c r="FF23" i="10"/>
  <c r="FG6" i="10"/>
  <c r="EU106" i="6"/>
  <c r="EV1" i="6"/>
  <c r="EV7" i="6"/>
  <c r="EV85" i="6" l="1"/>
  <c r="EV81" i="6"/>
  <c r="EV137" i="6"/>
  <c r="EV80" i="6"/>
  <c r="EV91" i="6"/>
  <c r="EV92" i="6"/>
  <c r="EV87" i="6"/>
  <c r="EV90" i="6"/>
  <c r="EV79" i="6"/>
  <c r="EV63" i="6"/>
  <c r="EV65" i="6"/>
  <c r="EV59" i="6"/>
  <c r="EV58" i="6"/>
  <c r="EV57" i="6"/>
  <c r="EV55" i="6"/>
  <c r="EV54" i="6"/>
  <c r="EV56" i="6"/>
  <c r="EV49" i="6"/>
  <c r="EV47" i="6"/>
  <c r="EV46" i="6"/>
  <c r="EV48" i="6"/>
  <c r="EV45" i="6"/>
  <c r="EV43" i="6"/>
  <c r="EV44" i="6"/>
  <c r="EV53" i="6"/>
  <c r="EV24" i="6"/>
  <c r="FO106" i="3"/>
  <c r="EV106" i="4"/>
  <c r="EV98" i="6"/>
  <c r="EV97" i="6"/>
  <c r="EV99" i="6"/>
  <c r="EV100" i="6"/>
  <c r="EV101" i="6"/>
  <c r="EV73" i="6"/>
  <c r="EV74" i="6"/>
  <c r="EV72" i="6"/>
  <c r="EV71" i="6"/>
  <c r="EV70" i="6"/>
  <c r="EV69" i="6"/>
  <c r="EV68" i="6"/>
  <c r="EV141" i="6"/>
  <c r="EV127" i="6"/>
  <c r="EV139" i="6"/>
  <c r="EV143" i="6"/>
  <c r="EV132" i="6"/>
  <c r="EV108" i="6"/>
  <c r="EV107" i="6"/>
  <c r="EV39" i="6"/>
  <c r="EV37" i="6"/>
  <c r="EV36" i="6"/>
  <c r="EV35" i="6"/>
  <c r="EV17" i="6"/>
  <c r="EV16" i="6"/>
  <c r="EV34" i="6"/>
  <c r="EV33" i="6"/>
  <c r="EV38" i="6"/>
  <c r="EV14" i="6"/>
  <c r="EV13" i="6"/>
  <c r="EV12" i="6"/>
  <c r="EV15" i="6"/>
  <c r="EV22" i="6"/>
  <c r="EV11" i="6"/>
  <c r="EV28" i="6"/>
  <c r="EV26" i="6"/>
  <c r="EV27" i="6"/>
  <c r="FF79" i="10"/>
  <c r="EV178" i="6"/>
  <c r="EV177" i="6"/>
  <c r="EV182" i="6"/>
  <c r="FG7" i="10"/>
  <c r="FG54" i="10" s="1"/>
  <c r="FG1" i="10"/>
  <c r="EV183" i="6"/>
  <c r="EV184" i="6"/>
  <c r="EV173" i="6"/>
  <c r="EV171" i="6"/>
  <c r="EV172" i="6"/>
  <c r="EV134" i="6"/>
  <c r="EW6" i="6"/>
  <c r="EW1" i="4"/>
  <c r="EW7" i="4"/>
  <c r="FP7" i="3"/>
  <c r="FP1" i="3"/>
  <c r="EW137" i="4" l="1"/>
  <c r="EW85" i="4"/>
  <c r="EW80" i="4"/>
  <c r="EW81" i="4"/>
  <c r="FP81" i="3"/>
  <c r="FP80" i="3"/>
  <c r="FP137" i="3"/>
  <c r="FP85" i="3"/>
  <c r="EW92" i="4"/>
  <c r="EW90" i="4"/>
  <c r="EW91" i="4"/>
  <c r="EW87" i="4"/>
  <c r="EW79" i="4"/>
  <c r="EW63" i="4"/>
  <c r="FP91" i="3"/>
  <c r="FP92" i="3"/>
  <c r="FP90" i="3"/>
  <c r="FP87" i="3"/>
  <c r="FP65" i="3"/>
  <c r="FP79" i="3"/>
  <c r="EW65" i="4"/>
  <c r="EW59" i="4"/>
  <c r="EW57" i="4"/>
  <c r="EW56" i="4"/>
  <c r="EW58" i="4"/>
  <c r="EW55" i="4"/>
  <c r="EW49" i="4"/>
  <c r="EW54" i="4"/>
  <c r="EW46" i="4"/>
  <c r="EW47" i="4"/>
  <c r="EW43" i="4"/>
  <c r="EW45" i="4"/>
  <c r="EW53" i="4"/>
  <c r="EW44" i="4"/>
  <c r="EW48" i="4"/>
  <c r="EW24" i="4"/>
  <c r="FP63" i="3"/>
  <c r="FP54" i="3"/>
  <c r="FP56" i="3"/>
  <c r="FP58" i="3"/>
  <c r="FP57" i="3"/>
  <c r="FP59" i="3"/>
  <c r="FP55" i="3"/>
  <c r="FP46" i="3"/>
  <c r="FP44" i="3"/>
  <c r="FP45" i="3"/>
  <c r="FP47" i="3"/>
  <c r="FP49" i="3"/>
  <c r="FP48" i="3"/>
  <c r="FP24" i="3"/>
  <c r="FG55" i="10"/>
  <c r="FP141" i="3"/>
  <c r="FP143" i="3"/>
  <c r="FP139" i="3"/>
  <c r="FP107" i="3"/>
  <c r="FP108" i="3"/>
  <c r="EW143" i="4"/>
  <c r="EW141" i="4"/>
  <c r="EW139" i="4"/>
  <c r="EW107" i="4"/>
  <c r="EW108" i="4"/>
  <c r="FG81" i="10"/>
  <c r="FG74" i="10"/>
  <c r="FG73" i="10"/>
  <c r="FG12" i="10"/>
  <c r="FG13" i="10"/>
  <c r="FP184" i="3"/>
  <c r="FP183" i="3"/>
  <c r="FP182" i="3"/>
  <c r="FP177" i="3"/>
  <c r="FP178" i="3"/>
  <c r="FP173" i="3"/>
  <c r="FP171" i="3"/>
  <c r="FP172" i="3"/>
  <c r="FP134" i="3"/>
  <c r="FP132" i="3"/>
  <c r="FP127" i="3"/>
  <c r="EW184" i="4"/>
  <c r="EW183" i="4"/>
  <c r="EW182" i="4"/>
  <c r="EW178" i="4"/>
  <c r="EW177" i="4"/>
  <c r="EW173" i="4"/>
  <c r="EW172" i="4"/>
  <c r="EW171" i="4"/>
  <c r="EW132" i="4"/>
  <c r="EW134" i="4"/>
  <c r="EW127" i="4"/>
  <c r="FP74" i="3"/>
  <c r="FP73" i="3"/>
  <c r="FP71" i="3"/>
  <c r="FP72" i="3"/>
  <c r="FP69" i="3"/>
  <c r="FP70" i="3"/>
  <c r="FP68" i="3"/>
  <c r="EW74" i="4"/>
  <c r="EW73" i="4"/>
  <c r="EW72" i="4"/>
  <c r="EW71" i="4"/>
  <c r="EW69" i="4"/>
  <c r="EW68" i="4"/>
  <c r="EW70" i="4"/>
  <c r="FP101" i="3"/>
  <c r="FP99" i="3"/>
  <c r="FP98" i="3"/>
  <c r="FP100" i="3"/>
  <c r="EW100" i="4"/>
  <c r="EW98" i="4"/>
  <c r="EW99" i="4"/>
  <c r="EW101" i="4"/>
  <c r="FP97" i="3"/>
  <c r="EW97" i="4"/>
  <c r="EW38" i="4"/>
  <c r="EW36" i="4"/>
  <c r="EW39" i="4"/>
  <c r="EW35" i="4"/>
  <c r="EW34" i="4"/>
  <c r="EW33" i="4"/>
  <c r="EW37" i="4"/>
  <c r="FP53" i="3"/>
  <c r="FP43" i="3"/>
  <c r="FP35" i="3"/>
  <c r="FP34" i="3"/>
  <c r="FP36" i="3"/>
  <c r="FP37" i="3"/>
  <c r="FP38" i="3"/>
  <c r="FP39" i="3"/>
  <c r="FP33" i="3"/>
  <c r="FP16" i="3"/>
  <c r="FP17" i="3"/>
  <c r="FP15" i="3"/>
  <c r="FP14" i="3"/>
  <c r="FP13" i="3"/>
  <c r="FP12" i="3"/>
  <c r="FP11" i="3"/>
  <c r="FQ6" i="3"/>
  <c r="FP22" i="3"/>
  <c r="FP27" i="3"/>
  <c r="FP28" i="3"/>
  <c r="FP26" i="3"/>
  <c r="EW27" i="4"/>
  <c r="EW26" i="4"/>
  <c r="EW22" i="4"/>
  <c r="EW17" i="4"/>
  <c r="EW15" i="4"/>
  <c r="EW16" i="4"/>
  <c r="EW11" i="4"/>
  <c r="EW14" i="4"/>
  <c r="EW13" i="4"/>
  <c r="EW12" i="4"/>
  <c r="EW28" i="4"/>
  <c r="EX6" i="4"/>
  <c r="FG23" i="10"/>
  <c r="FH6" i="10"/>
  <c r="EV106" i="6"/>
  <c r="EW7" i="6"/>
  <c r="EW1" i="6"/>
  <c r="EW85" i="6" l="1"/>
  <c r="EW81" i="6"/>
  <c r="EW137" i="6"/>
  <c r="EW80" i="6"/>
  <c r="EW92" i="6"/>
  <c r="EW91" i="6"/>
  <c r="EW90" i="6"/>
  <c r="EW87" i="6"/>
  <c r="EW79" i="6"/>
  <c r="EW63" i="6"/>
  <c r="EW65" i="6"/>
  <c r="EW59" i="6"/>
  <c r="EW58" i="6"/>
  <c r="EW57" i="6"/>
  <c r="EW56" i="6"/>
  <c r="EW55" i="6"/>
  <c r="EW54" i="6"/>
  <c r="EW49" i="6"/>
  <c r="EW48" i="6"/>
  <c r="EW47" i="6"/>
  <c r="EW45" i="6"/>
  <c r="EW44" i="6"/>
  <c r="EW53" i="6"/>
  <c r="EW43" i="6"/>
  <c r="EW46" i="6"/>
  <c r="EW24" i="6"/>
  <c r="FP106" i="3"/>
  <c r="EW106" i="4"/>
  <c r="EW98" i="6"/>
  <c r="EW97" i="6"/>
  <c r="EW99" i="6"/>
  <c r="EW101" i="6"/>
  <c r="EW100" i="6"/>
  <c r="EW73" i="6"/>
  <c r="EW74" i="6"/>
  <c r="EW71" i="6"/>
  <c r="EW70" i="6"/>
  <c r="EW72" i="6"/>
  <c r="EW69" i="6"/>
  <c r="EW68" i="6"/>
  <c r="EW141" i="6"/>
  <c r="EW127" i="6"/>
  <c r="EW139" i="6"/>
  <c r="EW143" i="6"/>
  <c r="EW132" i="6"/>
  <c r="EW108" i="6"/>
  <c r="EW107" i="6"/>
  <c r="EW37" i="6"/>
  <c r="EW38" i="6"/>
  <c r="EW36" i="6"/>
  <c r="EW35" i="6"/>
  <c r="EW33" i="6"/>
  <c r="EW17" i="6"/>
  <c r="EW16" i="6"/>
  <c r="EW15" i="6"/>
  <c r="EW34" i="6"/>
  <c r="EW39" i="6"/>
  <c r="EW13" i="6"/>
  <c r="EW12" i="6"/>
  <c r="EW14" i="6"/>
  <c r="EW11" i="6"/>
  <c r="EW22" i="6"/>
  <c r="EW28" i="6"/>
  <c r="EW26" i="6"/>
  <c r="EW27" i="6"/>
  <c r="FG79" i="10"/>
  <c r="EW178" i="6"/>
  <c r="EW182" i="6"/>
  <c r="EW177" i="6"/>
  <c r="FH7" i="10"/>
  <c r="FH54" i="10" s="1"/>
  <c r="FH1" i="10"/>
  <c r="EW183" i="6"/>
  <c r="EW184" i="6"/>
  <c r="EW173" i="6"/>
  <c r="EW171" i="6"/>
  <c r="EW172" i="6"/>
  <c r="EW134" i="6"/>
  <c r="EX6" i="6"/>
  <c r="EX7" i="4"/>
  <c r="EX1" i="4"/>
  <c r="FQ7" i="3"/>
  <c r="FQ1" i="3"/>
  <c r="EX85" i="4" l="1"/>
  <c r="EX137" i="4"/>
  <c r="EX80" i="4"/>
  <c r="EX81" i="4"/>
  <c r="FQ137" i="3"/>
  <c r="FQ80" i="3"/>
  <c r="FQ85" i="3"/>
  <c r="FQ81" i="3"/>
  <c r="EX91" i="4"/>
  <c r="EX92" i="4"/>
  <c r="EX90" i="4"/>
  <c r="EX87" i="4"/>
  <c r="EX79" i="4"/>
  <c r="EX63" i="4"/>
  <c r="FQ92" i="3"/>
  <c r="FQ90" i="3"/>
  <c r="FQ91" i="3"/>
  <c r="FQ87" i="3"/>
  <c r="FQ79" i="3"/>
  <c r="FQ65" i="3"/>
  <c r="EX65" i="4"/>
  <c r="EX57" i="4"/>
  <c r="EX58" i="4"/>
  <c r="EX56" i="4"/>
  <c r="EX59" i="4"/>
  <c r="EX54" i="4"/>
  <c r="EX55" i="4"/>
  <c r="EX47" i="4"/>
  <c r="EX48" i="4"/>
  <c r="EX49" i="4"/>
  <c r="EX45" i="4"/>
  <c r="EX53" i="4"/>
  <c r="EX44" i="4"/>
  <c r="EX46" i="4"/>
  <c r="EX43" i="4"/>
  <c r="EX24" i="4"/>
  <c r="FQ63" i="3"/>
  <c r="FQ54" i="3"/>
  <c r="FQ56" i="3"/>
  <c r="FQ57" i="3"/>
  <c r="FQ58" i="3"/>
  <c r="FQ59" i="3"/>
  <c r="FQ55" i="3"/>
  <c r="FQ46" i="3"/>
  <c r="FQ47" i="3"/>
  <c r="FQ48" i="3"/>
  <c r="FQ44" i="3"/>
  <c r="FQ45" i="3"/>
  <c r="FQ49" i="3"/>
  <c r="FQ24" i="3"/>
  <c r="FH55" i="10"/>
  <c r="FQ141" i="3"/>
  <c r="FQ143" i="3"/>
  <c r="FQ139" i="3"/>
  <c r="FQ107" i="3"/>
  <c r="FQ108" i="3"/>
  <c r="EX143" i="4"/>
  <c r="EX141" i="4"/>
  <c r="EX139" i="4"/>
  <c r="EX107" i="4"/>
  <c r="EX108" i="4"/>
  <c r="FH73" i="10"/>
  <c r="FH81" i="10"/>
  <c r="FH74" i="10"/>
  <c r="FH13" i="10"/>
  <c r="FH12" i="10"/>
  <c r="FQ184" i="3"/>
  <c r="FQ183" i="3"/>
  <c r="FQ182" i="3"/>
  <c r="FQ178" i="3"/>
  <c r="FQ177" i="3"/>
  <c r="FQ173" i="3"/>
  <c r="FQ171" i="3"/>
  <c r="FQ172" i="3"/>
  <c r="FQ134" i="3"/>
  <c r="FQ127" i="3"/>
  <c r="FQ132" i="3"/>
  <c r="EX184" i="4"/>
  <c r="EX183" i="4"/>
  <c r="EX182" i="4"/>
  <c r="EX177" i="4"/>
  <c r="EX178" i="4"/>
  <c r="EX173" i="4"/>
  <c r="EX172" i="4"/>
  <c r="EX171" i="4"/>
  <c r="EX134" i="4"/>
  <c r="EX132" i="4"/>
  <c r="EX127" i="4"/>
  <c r="FQ74" i="3"/>
  <c r="FQ73" i="3"/>
  <c r="FQ71" i="3"/>
  <c r="FQ72" i="3"/>
  <c r="FQ70" i="3"/>
  <c r="FQ69" i="3"/>
  <c r="FQ68" i="3"/>
  <c r="EX73" i="4"/>
  <c r="EX74" i="4"/>
  <c r="EX71" i="4"/>
  <c r="EX72" i="4"/>
  <c r="EX70" i="4"/>
  <c r="EX68" i="4"/>
  <c r="EX69" i="4"/>
  <c r="FQ100" i="3"/>
  <c r="FQ101" i="3"/>
  <c r="FQ99" i="3"/>
  <c r="FQ98" i="3"/>
  <c r="EX101" i="4"/>
  <c r="EX100" i="4"/>
  <c r="EX98" i="4"/>
  <c r="EX99" i="4"/>
  <c r="FQ97" i="3"/>
  <c r="EX97" i="4"/>
  <c r="EX39" i="4"/>
  <c r="EX38" i="4"/>
  <c r="EX36" i="4"/>
  <c r="EX37" i="4"/>
  <c r="EX33" i="4"/>
  <c r="EX35" i="4"/>
  <c r="EX34" i="4"/>
  <c r="FQ53" i="3"/>
  <c r="FQ43" i="3"/>
  <c r="FQ35" i="3"/>
  <c r="FQ34" i="3"/>
  <c r="FQ37" i="3"/>
  <c r="FQ38" i="3"/>
  <c r="FQ36" i="3"/>
  <c r="FQ39" i="3"/>
  <c r="FQ33" i="3"/>
  <c r="FQ17" i="3"/>
  <c r="FQ16" i="3"/>
  <c r="FQ14" i="3"/>
  <c r="FQ13" i="3"/>
  <c r="FQ12" i="3"/>
  <c r="FQ11" i="3"/>
  <c r="FQ15" i="3"/>
  <c r="FR6" i="3"/>
  <c r="FQ26" i="3"/>
  <c r="FQ22" i="3"/>
  <c r="FQ28" i="3"/>
  <c r="FQ27" i="3"/>
  <c r="EX22" i="4"/>
  <c r="EX17" i="4"/>
  <c r="EX15" i="4"/>
  <c r="EX16" i="4"/>
  <c r="EX11" i="4"/>
  <c r="EX14" i="4"/>
  <c r="EX13" i="4"/>
  <c r="EX12" i="4"/>
  <c r="EX28" i="4"/>
  <c r="EX26" i="4"/>
  <c r="EX27" i="4"/>
  <c r="EY6" i="4"/>
  <c r="FH23" i="10"/>
  <c r="FI6" i="10"/>
  <c r="EW106" i="6"/>
  <c r="EX7" i="6"/>
  <c r="EX1" i="6"/>
  <c r="EX85" i="6" l="1"/>
  <c r="EX81" i="6"/>
  <c r="EX137" i="6"/>
  <c r="EX80" i="6"/>
  <c r="EX91" i="6"/>
  <c r="EX92" i="6"/>
  <c r="EX87" i="6"/>
  <c r="EX90" i="6"/>
  <c r="EX79" i="6"/>
  <c r="EX63" i="6"/>
  <c r="EX65" i="6"/>
  <c r="EX56" i="6"/>
  <c r="EX59" i="6"/>
  <c r="EX58" i="6"/>
  <c r="EX57" i="6"/>
  <c r="EX55" i="6"/>
  <c r="EX54" i="6"/>
  <c r="EX49" i="6"/>
  <c r="EX48" i="6"/>
  <c r="EX47" i="6"/>
  <c r="EX45" i="6"/>
  <c r="EX44" i="6"/>
  <c r="EX53" i="6"/>
  <c r="EX43" i="6"/>
  <c r="EX46" i="6"/>
  <c r="EX24" i="6"/>
  <c r="FQ106" i="3"/>
  <c r="EX106" i="4"/>
  <c r="EX97" i="6"/>
  <c r="EX98" i="6"/>
  <c r="EX99" i="6"/>
  <c r="EX101" i="6"/>
  <c r="EX100" i="6"/>
  <c r="EX73" i="6"/>
  <c r="EX74" i="6"/>
  <c r="EX71" i="6"/>
  <c r="EX72" i="6"/>
  <c r="EX70" i="6"/>
  <c r="EX69" i="6"/>
  <c r="EX68" i="6"/>
  <c r="EX141" i="6"/>
  <c r="EX127" i="6"/>
  <c r="EX139" i="6"/>
  <c r="EX143" i="6"/>
  <c r="EX108" i="6"/>
  <c r="EX132" i="6"/>
  <c r="EX107" i="6"/>
  <c r="EX37" i="6"/>
  <c r="EX38" i="6"/>
  <c r="EX39" i="6"/>
  <c r="EX35" i="6"/>
  <c r="EX36" i="6"/>
  <c r="EX34" i="6"/>
  <c r="EX17" i="6"/>
  <c r="EX16" i="6"/>
  <c r="EX15" i="6"/>
  <c r="EX33" i="6"/>
  <c r="EX13" i="6"/>
  <c r="EX12" i="6"/>
  <c r="EX14" i="6"/>
  <c r="EX11" i="6"/>
  <c r="EX22" i="6"/>
  <c r="EX28" i="6"/>
  <c r="EX26" i="6"/>
  <c r="EX27" i="6"/>
  <c r="FH79" i="10"/>
  <c r="EX182" i="6"/>
  <c r="EX178" i="6"/>
  <c r="EX177" i="6"/>
  <c r="FI1" i="10"/>
  <c r="FI7" i="10"/>
  <c r="FI54" i="10" s="1"/>
  <c r="EX183" i="6"/>
  <c r="EX184" i="6"/>
  <c r="EX173" i="6"/>
  <c r="EX172" i="6"/>
  <c r="EX171" i="6"/>
  <c r="EX134" i="6"/>
  <c r="EY6" i="6"/>
  <c r="EY1" i="4"/>
  <c r="EY7" i="4"/>
  <c r="FR7" i="3"/>
  <c r="FR1" i="3"/>
  <c r="EY85" i="4" l="1"/>
  <c r="EY137" i="4"/>
  <c r="EY80" i="4"/>
  <c r="EY81" i="4"/>
  <c r="FR137" i="3"/>
  <c r="FR85" i="3"/>
  <c r="FR80" i="3"/>
  <c r="FR81" i="3"/>
  <c r="EY92" i="4"/>
  <c r="EY91" i="4"/>
  <c r="EY87" i="4"/>
  <c r="EY90" i="4"/>
  <c r="EY79" i="4"/>
  <c r="EY63" i="4"/>
  <c r="FR92" i="3"/>
  <c r="FR90" i="3"/>
  <c r="FR91" i="3"/>
  <c r="FR87" i="3"/>
  <c r="FR79" i="3"/>
  <c r="FR65" i="3"/>
  <c r="EY65" i="4"/>
  <c r="EY58" i="4"/>
  <c r="EY59" i="4"/>
  <c r="EY57" i="4"/>
  <c r="EY56" i="4"/>
  <c r="EY55" i="4"/>
  <c r="EY54" i="4"/>
  <c r="EY49" i="4"/>
  <c r="EY45" i="4"/>
  <c r="EY46" i="4"/>
  <c r="EY47" i="4"/>
  <c r="EY48" i="4"/>
  <c r="EY44" i="4"/>
  <c r="EY43" i="4"/>
  <c r="EY53" i="4"/>
  <c r="EY24" i="4"/>
  <c r="FR63" i="3"/>
  <c r="FR54" i="3"/>
  <c r="FR56" i="3"/>
  <c r="FR57" i="3"/>
  <c r="FR58" i="3"/>
  <c r="FR59" i="3"/>
  <c r="FR45" i="3"/>
  <c r="FR55" i="3"/>
  <c r="FR46" i="3"/>
  <c r="FR44" i="3"/>
  <c r="FR48" i="3"/>
  <c r="FR49" i="3"/>
  <c r="FR47" i="3"/>
  <c r="FR24" i="3"/>
  <c r="FI55" i="10"/>
  <c r="EY143" i="4"/>
  <c r="EY141" i="4"/>
  <c r="EY107" i="4"/>
  <c r="EY139" i="4"/>
  <c r="EY108" i="4"/>
  <c r="FI73" i="10"/>
  <c r="FI74" i="10"/>
  <c r="FI81" i="10"/>
  <c r="FR143" i="3"/>
  <c r="FR141" i="3"/>
  <c r="FR139" i="3"/>
  <c r="FR108" i="3"/>
  <c r="FR107" i="3"/>
  <c r="FI13" i="10"/>
  <c r="FI12" i="10"/>
  <c r="FR183" i="3"/>
  <c r="FR184" i="3"/>
  <c r="FR182" i="3"/>
  <c r="FR178" i="3"/>
  <c r="FR177" i="3"/>
  <c r="FR173" i="3"/>
  <c r="FR172" i="3"/>
  <c r="FR171" i="3"/>
  <c r="FR134" i="3"/>
  <c r="FR127" i="3"/>
  <c r="FR132" i="3"/>
  <c r="EY184" i="4"/>
  <c r="EY183" i="4"/>
  <c r="EY182" i="4"/>
  <c r="EY177" i="4"/>
  <c r="EY178" i="4"/>
  <c r="EY173" i="4"/>
  <c r="EY172" i="4"/>
  <c r="EY171" i="4"/>
  <c r="EY134" i="4"/>
  <c r="EY132" i="4"/>
  <c r="EY127" i="4"/>
  <c r="FR73" i="3"/>
  <c r="FR74" i="3"/>
  <c r="FR71" i="3"/>
  <c r="FR72" i="3"/>
  <c r="FR70" i="3"/>
  <c r="FR69" i="3"/>
  <c r="FR68" i="3"/>
  <c r="EY74" i="4"/>
  <c r="EY72" i="4"/>
  <c r="EY71" i="4"/>
  <c r="EY73" i="4"/>
  <c r="EY70" i="4"/>
  <c r="EY68" i="4"/>
  <c r="EY69" i="4"/>
  <c r="FR100" i="3"/>
  <c r="FR101" i="3"/>
  <c r="FR98" i="3"/>
  <c r="FR99" i="3"/>
  <c r="EY101" i="4"/>
  <c r="EY99" i="4"/>
  <c r="EY100" i="4"/>
  <c r="EY98" i="4"/>
  <c r="FR97" i="3"/>
  <c r="EY97" i="4"/>
  <c r="EY37" i="4"/>
  <c r="EY39" i="4"/>
  <c r="EY33" i="4"/>
  <c r="EY38" i="4"/>
  <c r="EY36" i="4"/>
  <c r="EY35" i="4"/>
  <c r="EY34" i="4"/>
  <c r="FR53" i="3"/>
  <c r="FR43" i="3"/>
  <c r="FR35" i="3"/>
  <c r="FR34" i="3"/>
  <c r="FR36" i="3"/>
  <c r="FR37" i="3"/>
  <c r="FR38" i="3"/>
  <c r="FR39" i="3"/>
  <c r="FR33" i="3"/>
  <c r="FR17" i="3"/>
  <c r="FR16" i="3"/>
  <c r="FR15" i="3"/>
  <c r="FR14" i="3"/>
  <c r="FR13" i="3"/>
  <c r="FR11" i="3"/>
  <c r="FR12" i="3"/>
  <c r="FS6" i="3"/>
  <c r="FR28" i="3"/>
  <c r="FR22" i="3"/>
  <c r="FR27" i="3"/>
  <c r="FR26" i="3"/>
  <c r="EY27" i="4"/>
  <c r="EY17" i="4"/>
  <c r="EY15" i="4"/>
  <c r="EY16" i="4"/>
  <c r="EY22" i="4"/>
  <c r="EY14" i="4"/>
  <c r="EY13" i="4"/>
  <c r="EY12" i="4"/>
  <c r="EY11" i="4"/>
  <c r="EY26" i="4"/>
  <c r="EY28" i="4"/>
  <c r="EZ6" i="4"/>
  <c r="FI23" i="10"/>
  <c r="FJ6" i="10"/>
  <c r="EX106" i="6"/>
  <c r="EY7" i="6"/>
  <c r="EY1" i="6"/>
  <c r="EY85" i="6" l="1"/>
  <c r="EY81" i="6"/>
  <c r="EY137" i="6"/>
  <c r="EY80" i="6"/>
  <c r="EY92" i="6"/>
  <c r="EY91" i="6"/>
  <c r="EY90" i="6"/>
  <c r="EY87" i="6"/>
  <c r="EY79" i="6"/>
  <c r="EY63" i="6"/>
  <c r="EY65" i="6"/>
  <c r="EY59" i="6"/>
  <c r="EY58" i="6"/>
  <c r="EY57" i="6"/>
  <c r="EY56" i="6"/>
  <c r="EY55" i="6"/>
  <c r="EY54" i="6"/>
  <c r="EY49" i="6"/>
  <c r="EY47" i="6"/>
  <c r="EY46" i="6"/>
  <c r="EY48" i="6"/>
  <c r="EY45" i="6"/>
  <c r="EY44" i="6"/>
  <c r="EY53" i="6"/>
  <c r="EY43" i="6"/>
  <c r="EY24" i="6"/>
  <c r="FR106" i="3"/>
  <c r="EY106" i="4"/>
  <c r="EY97" i="6"/>
  <c r="EY98" i="6"/>
  <c r="EY99" i="6"/>
  <c r="EY100" i="6"/>
  <c r="EY101" i="6"/>
  <c r="EY73" i="6"/>
  <c r="EY74" i="6"/>
  <c r="EY72" i="6"/>
  <c r="EY71" i="6"/>
  <c r="EY69" i="6"/>
  <c r="EY70" i="6"/>
  <c r="EY68" i="6"/>
  <c r="EY141" i="6"/>
  <c r="EY127" i="6"/>
  <c r="EY139" i="6"/>
  <c r="EY143" i="6"/>
  <c r="EY132" i="6"/>
  <c r="EY108" i="6"/>
  <c r="EY107" i="6"/>
  <c r="EY39" i="6"/>
  <c r="EY38" i="6"/>
  <c r="EY36" i="6"/>
  <c r="EY37" i="6"/>
  <c r="EY34" i="6"/>
  <c r="EY35" i="6"/>
  <c r="EY33" i="6"/>
  <c r="EY15" i="6"/>
  <c r="EY17" i="6"/>
  <c r="EY14" i="6"/>
  <c r="EY13" i="6"/>
  <c r="EY12" i="6"/>
  <c r="EY11" i="6"/>
  <c r="EY16" i="6"/>
  <c r="EY22" i="6"/>
  <c r="EY28" i="6"/>
  <c r="EY26" i="6"/>
  <c r="EY27" i="6"/>
  <c r="FI79" i="10"/>
  <c r="EY182" i="6"/>
  <c r="EY178" i="6"/>
  <c r="EY177" i="6"/>
  <c r="FJ1" i="10"/>
  <c r="FJ7" i="10"/>
  <c r="FJ54" i="10" s="1"/>
  <c r="EY183" i="6"/>
  <c r="EY184" i="6"/>
  <c r="EY173" i="6"/>
  <c r="EY171" i="6"/>
  <c r="EY172" i="6"/>
  <c r="EY134" i="6"/>
  <c r="EZ6" i="6"/>
  <c r="EZ7" i="4"/>
  <c r="EZ1" i="4"/>
  <c r="FS7" i="3"/>
  <c r="FS1" i="3"/>
  <c r="EZ85" i="4" l="1"/>
  <c r="EZ81" i="4"/>
  <c r="EZ137" i="4"/>
  <c r="EZ80" i="4"/>
  <c r="FS85" i="3"/>
  <c r="FS137" i="3"/>
  <c r="FS81" i="3"/>
  <c r="FS80" i="3"/>
  <c r="EZ92" i="4"/>
  <c r="EZ91" i="4"/>
  <c r="EZ87" i="4"/>
  <c r="EZ90" i="4"/>
  <c r="EZ79" i="4"/>
  <c r="EZ63" i="4"/>
  <c r="FS92" i="3"/>
  <c r="FS90" i="3"/>
  <c r="FS87" i="3"/>
  <c r="FS65" i="3"/>
  <c r="FS91" i="3"/>
  <c r="FS79" i="3"/>
  <c r="EZ65" i="4"/>
  <c r="EZ57" i="4"/>
  <c r="EZ59" i="4"/>
  <c r="EZ55" i="4"/>
  <c r="EZ58" i="4"/>
  <c r="EZ54" i="4"/>
  <c r="EZ56" i="4"/>
  <c r="EZ46" i="4"/>
  <c r="EZ47" i="4"/>
  <c r="EZ48" i="4"/>
  <c r="EZ53" i="4"/>
  <c r="EZ49" i="4"/>
  <c r="EZ43" i="4"/>
  <c r="EZ45" i="4"/>
  <c r="EZ44" i="4"/>
  <c r="EZ24" i="4"/>
  <c r="FS63" i="3"/>
  <c r="FS55" i="3"/>
  <c r="FS57" i="3"/>
  <c r="FS54" i="3"/>
  <c r="FS56" i="3"/>
  <c r="FS58" i="3"/>
  <c r="FS59" i="3"/>
  <c r="FS45" i="3"/>
  <c r="FS46" i="3"/>
  <c r="FS47" i="3"/>
  <c r="FS44" i="3"/>
  <c r="FS48" i="3"/>
  <c r="FS49" i="3"/>
  <c r="FS24" i="3"/>
  <c r="FJ55" i="10"/>
  <c r="FS143" i="3"/>
  <c r="FS141" i="3"/>
  <c r="FS139" i="3"/>
  <c r="FS108" i="3"/>
  <c r="FS107" i="3"/>
  <c r="FJ73" i="10"/>
  <c r="FJ81" i="10"/>
  <c r="FJ74" i="10"/>
  <c r="EZ141" i="4"/>
  <c r="EZ143" i="4"/>
  <c r="EZ139" i="4"/>
  <c r="EZ108" i="4"/>
  <c r="EZ107" i="4"/>
  <c r="FJ12" i="10"/>
  <c r="FJ13" i="10"/>
  <c r="FS183" i="3"/>
  <c r="FS184" i="3"/>
  <c r="FS182" i="3"/>
  <c r="FS178" i="3"/>
  <c r="FS173" i="3"/>
  <c r="FS172" i="3"/>
  <c r="FS177" i="3"/>
  <c r="FS171" i="3"/>
  <c r="FS127" i="3"/>
  <c r="FS132" i="3"/>
  <c r="FS134" i="3"/>
  <c r="EZ184" i="4"/>
  <c r="EZ183" i="4"/>
  <c r="EZ178" i="4"/>
  <c r="EZ182" i="4"/>
  <c r="EZ177" i="4"/>
  <c r="EZ173" i="4"/>
  <c r="EZ172" i="4"/>
  <c r="EZ171" i="4"/>
  <c r="EZ134" i="4"/>
  <c r="EZ132" i="4"/>
  <c r="EZ127" i="4"/>
  <c r="FS74" i="3"/>
  <c r="FS73" i="3"/>
  <c r="FS72" i="3"/>
  <c r="FS71" i="3"/>
  <c r="FS68" i="3"/>
  <c r="FS69" i="3"/>
  <c r="FS70" i="3"/>
  <c r="EZ74" i="4"/>
  <c r="EZ73" i="4"/>
  <c r="EZ72" i="4"/>
  <c r="EZ70" i="4"/>
  <c r="EZ71" i="4"/>
  <c r="EZ69" i="4"/>
  <c r="EZ68" i="4"/>
  <c r="FS100" i="3"/>
  <c r="FS101" i="3"/>
  <c r="FS99" i="3"/>
  <c r="FS98" i="3"/>
  <c r="EZ99" i="4"/>
  <c r="EZ100" i="4"/>
  <c r="EZ101" i="4"/>
  <c r="EZ98" i="4"/>
  <c r="FS97" i="3"/>
  <c r="EZ97" i="4"/>
  <c r="EZ37" i="4"/>
  <c r="EZ39" i="4"/>
  <c r="EZ38" i="4"/>
  <c r="EZ36" i="4"/>
  <c r="EZ33" i="4"/>
  <c r="EZ35" i="4"/>
  <c r="EZ34" i="4"/>
  <c r="FS53" i="3"/>
  <c r="FS43" i="3"/>
  <c r="FS35" i="3"/>
  <c r="FS37" i="3"/>
  <c r="FS34" i="3"/>
  <c r="FS36" i="3"/>
  <c r="FS38" i="3"/>
  <c r="FS39" i="3"/>
  <c r="FS33" i="3"/>
  <c r="FS16" i="3"/>
  <c r="FS17" i="3"/>
  <c r="FS15" i="3"/>
  <c r="FS14" i="3"/>
  <c r="FS11" i="3"/>
  <c r="FS12" i="3"/>
  <c r="FS13" i="3"/>
  <c r="FT6" i="3"/>
  <c r="FS22" i="3"/>
  <c r="FS28" i="3"/>
  <c r="FS27" i="3"/>
  <c r="FS26" i="3"/>
  <c r="EZ17" i="4"/>
  <c r="EZ22" i="4"/>
  <c r="EZ16" i="4"/>
  <c r="EZ15" i="4"/>
  <c r="EZ13" i="4"/>
  <c r="EZ14" i="4"/>
  <c r="EZ12" i="4"/>
  <c r="EZ11" i="4"/>
  <c r="EZ26" i="4"/>
  <c r="EZ28" i="4"/>
  <c r="EZ27" i="4"/>
  <c r="FA6" i="4"/>
  <c r="FJ23" i="10"/>
  <c r="FK6" i="10"/>
  <c r="EY106" i="6"/>
  <c r="EZ7" i="6"/>
  <c r="EZ1" i="6"/>
  <c r="EZ85" i="6" l="1"/>
  <c r="EZ81" i="6"/>
  <c r="EZ137" i="6"/>
  <c r="EZ80" i="6"/>
  <c r="EZ92" i="6"/>
  <c r="EZ90" i="6"/>
  <c r="EZ91" i="6"/>
  <c r="EZ63" i="6"/>
  <c r="EZ87" i="6"/>
  <c r="EZ79" i="6"/>
  <c r="EZ65" i="6"/>
  <c r="EZ59" i="6"/>
  <c r="EZ58" i="6"/>
  <c r="EZ57" i="6"/>
  <c r="EZ54" i="6"/>
  <c r="EZ56" i="6"/>
  <c r="EZ55" i="6"/>
  <c r="EZ49" i="6"/>
  <c r="EZ48" i="6"/>
  <c r="EZ47" i="6"/>
  <c r="EZ46" i="6"/>
  <c r="EZ45" i="6"/>
  <c r="EZ44" i="6"/>
  <c r="EZ53" i="6"/>
  <c r="EZ43" i="6"/>
  <c r="EZ24" i="6"/>
  <c r="FS106" i="3"/>
  <c r="EZ106" i="4"/>
  <c r="EZ97" i="6"/>
  <c r="EZ98" i="6"/>
  <c r="EZ100" i="6"/>
  <c r="EZ99" i="6"/>
  <c r="EZ101" i="6"/>
  <c r="EZ74" i="6"/>
  <c r="EZ71" i="6"/>
  <c r="EZ72" i="6"/>
  <c r="EZ73" i="6"/>
  <c r="EZ69" i="6"/>
  <c r="EZ70" i="6"/>
  <c r="EZ68" i="6"/>
  <c r="EZ141" i="6"/>
  <c r="EZ127" i="6"/>
  <c r="EZ139" i="6"/>
  <c r="EZ143" i="6"/>
  <c r="EZ132" i="6"/>
  <c r="EZ108" i="6"/>
  <c r="EZ107" i="6"/>
  <c r="EZ38" i="6"/>
  <c r="EZ39" i="6"/>
  <c r="EZ36" i="6"/>
  <c r="EZ37" i="6"/>
  <c r="EZ35" i="6"/>
  <c r="EZ33" i="6"/>
  <c r="EZ34" i="6"/>
  <c r="EZ17" i="6"/>
  <c r="EZ14" i="6"/>
  <c r="EZ13" i="6"/>
  <c r="EZ12" i="6"/>
  <c r="EZ11" i="6"/>
  <c r="EZ16" i="6"/>
  <c r="EZ22" i="6"/>
  <c r="EZ15" i="6"/>
  <c r="EZ28" i="6"/>
  <c r="EZ26" i="6"/>
  <c r="EZ27" i="6"/>
  <c r="FJ79" i="10"/>
  <c r="EZ182" i="6"/>
  <c r="EZ178" i="6"/>
  <c r="EZ177" i="6"/>
  <c r="FK1" i="10"/>
  <c r="FK7" i="10"/>
  <c r="FK54" i="10" s="1"/>
  <c r="EZ183" i="6"/>
  <c r="EZ184" i="6"/>
  <c r="EZ172" i="6"/>
  <c r="EZ173" i="6"/>
  <c r="EZ171" i="6"/>
  <c r="EZ134" i="6"/>
  <c r="FA6" i="6"/>
  <c r="FA7" i="4"/>
  <c r="FA1" i="4"/>
  <c r="FT7" i="3"/>
  <c r="FT1" i="3"/>
  <c r="FA137" i="4" l="1"/>
  <c r="FA81" i="4"/>
  <c r="FA85" i="4"/>
  <c r="FA80" i="4"/>
  <c r="FT85" i="3"/>
  <c r="FT137" i="3"/>
  <c r="FT81" i="3"/>
  <c r="FT80" i="3"/>
  <c r="FA92" i="4"/>
  <c r="FA91" i="4"/>
  <c r="FA90" i="4"/>
  <c r="FA87" i="4"/>
  <c r="FA79" i="4"/>
  <c r="FA63" i="4"/>
  <c r="FT92" i="3"/>
  <c r="FT90" i="3"/>
  <c r="FT91" i="3"/>
  <c r="FT87" i="3"/>
  <c r="FT65" i="3"/>
  <c r="FT79" i="3"/>
  <c r="FA65" i="4"/>
  <c r="FA57" i="4"/>
  <c r="FA58" i="4"/>
  <c r="FA56" i="4"/>
  <c r="FA55" i="4"/>
  <c r="FA54" i="4"/>
  <c r="FA59" i="4"/>
  <c r="FA46" i="4"/>
  <c r="FA47" i="4"/>
  <c r="FA48" i="4"/>
  <c r="FA49" i="4"/>
  <c r="FA44" i="4"/>
  <c r="FA43" i="4"/>
  <c r="FA53" i="4"/>
  <c r="FA45" i="4"/>
  <c r="FA24" i="4"/>
  <c r="FT63" i="3"/>
  <c r="FT54" i="3"/>
  <c r="FT55" i="3"/>
  <c r="FT56" i="3"/>
  <c r="FT57" i="3"/>
  <c r="FT58" i="3"/>
  <c r="FT47" i="3"/>
  <c r="FT45" i="3"/>
  <c r="FT59" i="3"/>
  <c r="FT46" i="3"/>
  <c r="FT44" i="3"/>
  <c r="FT48" i="3"/>
  <c r="FT49" i="3"/>
  <c r="FT24" i="3"/>
  <c r="FK55" i="10"/>
  <c r="FT143" i="3"/>
  <c r="FT141" i="3"/>
  <c r="FT139" i="3"/>
  <c r="FT108" i="3"/>
  <c r="FT107" i="3"/>
  <c r="FK73" i="10"/>
  <c r="FK81" i="10"/>
  <c r="FK74" i="10"/>
  <c r="FA143" i="4"/>
  <c r="FA141" i="4"/>
  <c r="FA139" i="4"/>
  <c r="FA108" i="4"/>
  <c r="FA107" i="4"/>
  <c r="FK13" i="10"/>
  <c r="FK12" i="10"/>
  <c r="FT184" i="3"/>
  <c r="FT182" i="3"/>
  <c r="FT183" i="3"/>
  <c r="FT178" i="3"/>
  <c r="FT177" i="3"/>
  <c r="FT173" i="3"/>
  <c r="FT172" i="3"/>
  <c r="FT171" i="3"/>
  <c r="FT127" i="3"/>
  <c r="FT132" i="3"/>
  <c r="FT134" i="3"/>
  <c r="FA183" i="4"/>
  <c r="FA184" i="4"/>
  <c r="FA182" i="4"/>
  <c r="FA178" i="4"/>
  <c r="FA177" i="4"/>
  <c r="FA171" i="4"/>
  <c r="FA173" i="4"/>
  <c r="FA172" i="4"/>
  <c r="FA134" i="4"/>
  <c r="FA132" i="4"/>
  <c r="FA127" i="4"/>
  <c r="FT73" i="3"/>
  <c r="FT74" i="3"/>
  <c r="FT72" i="3"/>
  <c r="FT71" i="3"/>
  <c r="FT70" i="3"/>
  <c r="FT69" i="3"/>
  <c r="FT68" i="3"/>
  <c r="FA74" i="4"/>
  <c r="FA73" i="4"/>
  <c r="FA72" i="4"/>
  <c r="FA70" i="4"/>
  <c r="FA71" i="4"/>
  <c r="FA69" i="4"/>
  <c r="FA68" i="4"/>
  <c r="FT101" i="3"/>
  <c r="FT100" i="3"/>
  <c r="FT99" i="3"/>
  <c r="FT98" i="3"/>
  <c r="FA100" i="4"/>
  <c r="FA101" i="4"/>
  <c r="FA99" i="4"/>
  <c r="FA98" i="4"/>
  <c r="FT97" i="3"/>
  <c r="FA97" i="4"/>
  <c r="FA37" i="4"/>
  <c r="FA35" i="4"/>
  <c r="FA39" i="4"/>
  <c r="FA33" i="4"/>
  <c r="FA38" i="4"/>
  <c r="FA34" i="4"/>
  <c r="FA36" i="4"/>
  <c r="FT53" i="3"/>
  <c r="FT43" i="3"/>
  <c r="FT34" i="3"/>
  <c r="FT35" i="3"/>
  <c r="FT37" i="3"/>
  <c r="FT38" i="3"/>
  <c r="FT36" i="3"/>
  <c r="FT39" i="3"/>
  <c r="FT16" i="3"/>
  <c r="FT33" i="3"/>
  <c r="FT17" i="3"/>
  <c r="FT15" i="3"/>
  <c r="FT14" i="3"/>
  <c r="FT13" i="3"/>
  <c r="FT12" i="3"/>
  <c r="FT11" i="3"/>
  <c r="FU6" i="3"/>
  <c r="FT22" i="3"/>
  <c r="FT26" i="3"/>
  <c r="FT27" i="3"/>
  <c r="FT28" i="3"/>
  <c r="FA17" i="4"/>
  <c r="FA22" i="4"/>
  <c r="FA15" i="4"/>
  <c r="FA16" i="4"/>
  <c r="FA13" i="4"/>
  <c r="FA12" i="4"/>
  <c r="FA11" i="4"/>
  <c r="FA14" i="4"/>
  <c r="FA27" i="4"/>
  <c r="FA26" i="4"/>
  <c r="FA28" i="4"/>
  <c r="FB6" i="4"/>
  <c r="FK23" i="10"/>
  <c r="FL6" i="10"/>
  <c r="EZ106" i="6"/>
  <c r="FA7" i="6"/>
  <c r="FA1" i="6"/>
  <c r="FA137" i="6" l="1"/>
  <c r="FA80" i="6"/>
  <c r="FA81" i="6"/>
  <c r="FA85" i="6"/>
  <c r="FA92" i="6"/>
  <c r="FA90" i="6"/>
  <c r="FA91" i="6"/>
  <c r="FA87" i="6"/>
  <c r="FA79" i="6"/>
  <c r="FA63" i="6"/>
  <c r="FA65" i="6"/>
  <c r="FA59" i="6"/>
  <c r="FA58" i="6"/>
  <c r="FA57" i="6"/>
  <c r="FA56" i="6"/>
  <c r="FA55" i="6"/>
  <c r="FA49" i="6"/>
  <c r="FA48" i="6"/>
  <c r="FA45" i="6"/>
  <c r="FA44" i="6"/>
  <c r="FA47" i="6"/>
  <c r="FA54" i="6"/>
  <c r="FA43" i="6"/>
  <c r="FA46" i="6"/>
  <c r="FA53" i="6"/>
  <c r="FA24" i="6"/>
  <c r="FA106" i="4"/>
  <c r="FT106" i="3"/>
  <c r="FA97" i="6"/>
  <c r="FA100" i="6"/>
  <c r="FA98" i="6"/>
  <c r="FA99" i="6"/>
  <c r="FA101" i="6"/>
  <c r="FA74" i="6"/>
  <c r="FA73" i="6"/>
  <c r="FA72" i="6"/>
  <c r="FA71" i="6"/>
  <c r="FA70" i="6"/>
  <c r="FA69" i="6"/>
  <c r="FA68" i="6"/>
  <c r="FA127" i="6"/>
  <c r="FA141" i="6"/>
  <c r="FA139" i="6"/>
  <c r="FA143" i="6"/>
  <c r="FA132" i="6"/>
  <c r="FA108" i="6"/>
  <c r="FA107" i="6"/>
  <c r="FA38" i="6"/>
  <c r="FA36" i="6"/>
  <c r="FA39" i="6"/>
  <c r="FA37" i="6"/>
  <c r="FA34" i="6"/>
  <c r="FA33" i="6"/>
  <c r="FA17" i="6"/>
  <c r="FA16" i="6"/>
  <c r="FA15" i="6"/>
  <c r="FA14" i="6"/>
  <c r="FA13" i="6"/>
  <c r="FA12" i="6"/>
  <c r="FA35" i="6"/>
  <c r="FA11" i="6"/>
  <c r="FA22" i="6"/>
  <c r="FA26" i="6"/>
  <c r="FA27" i="6"/>
  <c r="FA28" i="6"/>
  <c r="FK79" i="10"/>
  <c r="FA182" i="6"/>
  <c r="FA178" i="6"/>
  <c r="FA177" i="6"/>
  <c r="FL1" i="10"/>
  <c r="FL7" i="10"/>
  <c r="FL54" i="10" s="1"/>
  <c r="FA183" i="6"/>
  <c r="FA184" i="6"/>
  <c r="FA173" i="6"/>
  <c r="FA172" i="6"/>
  <c r="FA171" i="6"/>
  <c r="FA134" i="6"/>
  <c r="FB6" i="6"/>
  <c r="FB7" i="4"/>
  <c r="FB1" i="4"/>
  <c r="FU7" i="3"/>
  <c r="FU1" i="3"/>
  <c r="FB137" i="4" l="1"/>
  <c r="FB80" i="4"/>
  <c r="FB85" i="4"/>
  <c r="FB81" i="4"/>
  <c r="FU85" i="3"/>
  <c r="FU137" i="3"/>
  <c r="FU81" i="3"/>
  <c r="FU80" i="3"/>
  <c r="FB91" i="4"/>
  <c r="FB92" i="4"/>
  <c r="FB90" i="4"/>
  <c r="FB87" i="4"/>
  <c r="FB79" i="4"/>
  <c r="FB63" i="4"/>
  <c r="FU90" i="3"/>
  <c r="FU92" i="3"/>
  <c r="FU91" i="3"/>
  <c r="FU87" i="3"/>
  <c r="FU65" i="3"/>
  <c r="FU79" i="3"/>
  <c r="FB57" i="4"/>
  <c r="FB58" i="4"/>
  <c r="FB65" i="4"/>
  <c r="FB59" i="4"/>
  <c r="FB54" i="4"/>
  <c r="FB55" i="4"/>
  <c r="FB49" i="4"/>
  <c r="FB47" i="4"/>
  <c r="FB48" i="4"/>
  <c r="FB56" i="4"/>
  <c r="FB46" i="4"/>
  <c r="FB43" i="4"/>
  <c r="FB53" i="4"/>
  <c r="FB45" i="4"/>
  <c r="FB44" i="4"/>
  <c r="FB24" i="4"/>
  <c r="FU63" i="3"/>
  <c r="FU54" i="3"/>
  <c r="FU57" i="3"/>
  <c r="FU55" i="3"/>
  <c r="FU56" i="3"/>
  <c r="FU58" i="3"/>
  <c r="FU44" i="3"/>
  <c r="FU47" i="3"/>
  <c r="FU45" i="3"/>
  <c r="FU46" i="3"/>
  <c r="FU48" i="3"/>
  <c r="FU49" i="3"/>
  <c r="FU59" i="3"/>
  <c r="FU24" i="3"/>
  <c r="FL55" i="10"/>
  <c r="FU143" i="3"/>
  <c r="FU141" i="3"/>
  <c r="FU139" i="3"/>
  <c r="FU108" i="3"/>
  <c r="FU107" i="3"/>
  <c r="FB141" i="4"/>
  <c r="FB143" i="4"/>
  <c r="FB139" i="4"/>
  <c r="FB108" i="4"/>
  <c r="FB107" i="4"/>
  <c r="FL81" i="10"/>
  <c r="FL74" i="10"/>
  <c r="FL73" i="10"/>
  <c r="FL12" i="10"/>
  <c r="FL13" i="10"/>
  <c r="FU184" i="3"/>
  <c r="FU183" i="3"/>
  <c r="FU182" i="3"/>
  <c r="FU178" i="3"/>
  <c r="FU177" i="3"/>
  <c r="FU172" i="3"/>
  <c r="FU173" i="3"/>
  <c r="FU171" i="3"/>
  <c r="FU134" i="3"/>
  <c r="FU127" i="3"/>
  <c r="FU132" i="3"/>
  <c r="FB183" i="4"/>
  <c r="FB184" i="4"/>
  <c r="FB182" i="4"/>
  <c r="FB178" i="4"/>
  <c r="FB177" i="4"/>
  <c r="FB171" i="4"/>
  <c r="FB173" i="4"/>
  <c r="FB172" i="4"/>
  <c r="FB132" i="4"/>
  <c r="FB127" i="4"/>
  <c r="FB134" i="4"/>
  <c r="FU74" i="3"/>
  <c r="FU72" i="3"/>
  <c r="FU70" i="3"/>
  <c r="FU71" i="3"/>
  <c r="FU69" i="3"/>
  <c r="FU68" i="3"/>
  <c r="FU73" i="3"/>
  <c r="FB73" i="4"/>
  <c r="FB74" i="4"/>
  <c r="FB71" i="4"/>
  <c r="FB70" i="4"/>
  <c r="FB69" i="4"/>
  <c r="FB72" i="4"/>
  <c r="FB68" i="4"/>
  <c r="FU101" i="3"/>
  <c r="FU100" i="3"/>
  <c r="FU99" i="3"/>
  <c r="FU98" i="3"/>
  <c r="FB101" i="4"/>
  <c r="FB99" i="4"/>
  <c r="FB98" i="4"/>
  <c r="FB100" i="4"/>
  <c r="FU97" i="3"/>
  <c r="FB97" i="4"/>
  <c r="FB39" i="4"/>
  <c r="FB37" i="4"/>
  <c r="FB38" i="4"/>
  <c r="FB34" i="4"/>
  <c r="FB36" i="4"/>
  <c r="FB35" i="4"/>
  <c r="FB33" i="4"/>
  <c r="FU53" i="3"/>
  <c r="FU43" i="3"/>
  <c r="FU34" i="3"/>
  <c r="FU36" i="3"/>
  <c r="FU35" i="3"/>
  <c r="FU39" i="3"/>
  <c r="FU38" i="3"/>
  <c r="FU37" i="3"/>
  <c r="FU17" i="3"/>
  <c r="FU33" i="3"/>
  <c r="FU16" i="3"/>
  <c r="FU15" i="3"/>
  <c r="FU13" i="3"/>
  <c r="FU12" i="3"/>
  <c r="FU11" i="3"/>
  <c r="FU14" i="3"/>
  <c r="FV6" i="3"/>
  <c r="FU26" i="3"/>
  <c r="FU22" i="3"/>
  <c r="FU27" i="3"/>
  <c r="FU28" i="3"/>
  <c r="FB28" i="4"/>
  <c r="FB22" i="4"/>
  <c r="FB17" i="4"/>
  <c r="FB16" i="4"/>
  <c r="FB14" i="4"/>
  <c r="FB12" i="4"/>
  <c r="FB11" i="4"/>
  <c r="FB15" i="4"/>
  <c r="FB13" i="4"/>
  <c r="FB26" i="4"/>
  <c r="FB27" i="4"/>
  <c r="FC6" i="4"/>
  <c r="FL23" i="10"/>
  <c r="FM6" i="10"/>
  <c r="FA106" i="6"/>
  <c r="FB1" i="6"/>
  <c r="FB7" i="6"/>
  <c r="FB137" i="6" l="1"/>
  <c r="FB85" i="6"/>
  <c r="FB81" i="6"/>
  <c r="FB80" i="6"/>
  <c r="FB91" i="6"/>
  <c r="FB92" i="6"/>
  <c r="FB90" i="6"/>
  <c r="FB87" i="6"/>
  <c r="FB79" i="6"/>
  <c r="FB63" i="6"/>
  <c r="FB65" i="6"/>
  <c r="FB56" i="6"/>
  <c r="FB58" i="6"/>
  <c r="FB59" i="6"/>
  <c r="FB55" i="6"/>
  <c r="FB54" i="6"/>
  <c r="FB57" i="6"/>
  <c r="FB49" i="6"/>
  <c r="FB48" i="6"/>
  <c r="FB47" i="6"/>
  <c r="FB46" i="6"/>
  <c r="FB45" i="6"/>
  <c r="FB44" i="6"/>
  <c r="FB53" i="6"/>
  <c r="FB43" i="6"/>
  <c r="FB24" i="6"/>
  <c r="FB106" i="4"/>
  <c r="FU106" i="3"/>
  <c r="FB98" i="6"/>
  <c r="FB97" i="6"/>
  <c r="FB100" i="6"/>
  <c r="FB99" i="6"/>
  <c r="FB101" i="6"/>
  <c r="FB73" i="6"/>
  <c r="FB71" i="6"/>
  <c r="FB74" i="6"/>
  <c r="FB72" i="6"/>
  <c r="FB70" i="6"/>
  <c r="FB69" i="6"/>
  <c r="FB68" i="6"/>
  <c r="FB127" i="6"/>
  <c r="FB141" i="6"/>
  <c r="FB139" i="6"/>
  <c r="FB143" i="6"/>
  <c r="FB132" i="6"/>
  <c r="FB108" i="6"/>
  <c r="FB107" i="6"/>
  <c r="FB38" i="6"/>
  <c r="FB36" i="6"/>
  <c r="FB39" i="6"/>
  <c r="FB37" i="6"/>
  <c r="FB34" i="6"/>
  <c r="FB35" i="6"/>
  <c r="FB17" i="6"/>
  <c r="FB14" i="6"/>
  <c r="FB13" i="6"/>
  <c r="FB33" i="6"/>
  <c r="FB16" i="6"/>
  <c r="FB12" i="6"/>
  <c r="FB11" i="6"/>
  <c r="FB15" i="6"/>
  <c r="FB28" i="6"/>
  <c r="FB22" i="6"/>
  <c r="FB26" i="6"/>
  <c r="FB27" i="6"/>
  <c r="FL79" i="10"/>
  <c r="FB182" i="6"/>
  <c r="FB178" i="6"/>
  <c r="FB177" i="6"/>
  <c r="FM7" i="10"/>
  <c r="FM54" i="10" s="1"/>
  <c r="FM1" i="10"/>
  <c r="FB183" i="6"/>
  <c r="FB184" i="6"/>
  <c r="FB173" i="6"/>
  <c r="FB172" i="6"/>
  <c r="FB171" i="6"/>
  <c r="FB134" i="6"/>
  <c r="FC6" i="6"/>
  <c r="FC1" i="4"/>
  <c r="FC7" i="4"/>
  <c r="FV7" i="3"/>
  <c r="FV1" i="3"/>
  <c r="FC137" i="4" l="1"/>
  <c r="FC85" i="4"/>
  <c r="FC80" i="4"/>
  <c r="FC81" i="4"/>
  <c r="FV85" i="3"/>
  <c r="FV80" i="3"/>
  <c r="FV81" i="3"/>
  <c r="FV137" i="3"/>
  <c r="FC91" i="4"/>
  <c r="FC87" i="4"/>
  <c r="FC90" i="4"/>
  <c r="FC92" i="4"/>
  <c r="FC79" i="4"/>
  <c r="FC63" i="4"/>
  <c r="FV91" i="3"/>
  <c r="FV92" i="3"/>
  <c r="FV90" i="3"/>
  <c r="FV87" i="3"/>
  <c r="FV65" i="3"/>
  <c r="FV79" i="3"/>
  <c r="FC65" i="4"/>
  <c r="FC58" i="4"/>
  <c r="FC59" i="4"/>
  <c r="FC57" i="4"/>
  <c r="FC56" i="4"/>
  <c r="FC55" i="4"/>
  <c r="FC54" i="4"/>
  <c r="FC48" i="4"/>
  <c r="FC49" i="4"/>
  <c r="FC45" i="4"/>
  <c r="FC47" i="4"/>
  <c r="FC43" i="4"/>
  <c r="FC53" i="4"/>
  <c r="FC46" i="4"/>
  <c r="FC44" i="4"/>
  <c r="FC24" i="4"/>
  <c r="FV63" i="3"/>
  <c r="FV54" i="3"/>
  <c r="FV57" i="3"/>
  <c r="FV58" i="3"/>
  <c r="FV56" i="3"/>
  <c r="FV55" i="3"/>
  <c r="FV59" i="3"/>
  <c r="FV44" i="3"/>
  <c r="FV47" i="3"/>
  <c r="FV49" i="3"/>
  <c r="FV45" i="3"/>
  <c r="FV46" i="3"/>
  <c r="FV48" i="3"/>
  <c r="FV24" i="3"/>
  <c r="FM55" i="10"/>
  <c r="FV143" i="3"/>
  <c r="FV141" i="3"/>
  <c r="FV139" i="3"/>
  <c r="FV108" i="3"/>
  <c r="FV107" i="3"/>
  <c r="FC143" i="4"/>
  <c r="FC141" i="4"/>
  <c r="FC139" i="4"/>
  <c r="FC107" i="4"/>
  <c r="FC108" i="4"/>
  <c r="FM81" i="10"/>
  <c r="FM74" i="10"/>
  <c r="FM73" i="10"/>
  <c r="FM12" i="10"/>
  <c r="FM13" i="10"/>
  <c r="FV184" i="3"/>
  <c r="FV183" i="3"/>
  <c r="FV178" i="3"/>
  <c r="FV182" i="3"/>
  <c r="FV173" i="3"/>
  <c r="FV172" i="3"/>
  <c r="FV171" i="3"/>
  <c r="FV177" i="3"/>
  <c r="FV134" i="3"/>
  <c r="FV127" i="3"/>
  <c r="FV132" i="3"/>
  <c r="FC183" i="4"/>
  <c r="FC184" i="4"/>
  <c r="FC178" i="4"/>
  <c r="FC182" i="4"/>
  <c r="FC173" i="4"/>
  <c r="FC172" i="4"/>
  <c r="FC177" i="4"/>
  <c r="FC171" i="4"/>
  <c r="FC134" i="4"/>
  <c r="FC127" i="4"/>
  <c r="FC132" i="4"/>
  <c r="FV73" i="3"/>
  <c r="FV74" i="3"/>
  <c r="FV72" i="3"/>
  <c r="FV71" i="3"/>
  <c r="FV70" i="3"/>
  <c r="FV69" i="3"/>
  <c r="FV68" i="3"/>
  <c r="FC74" i="4"/>
  <c r="FC73" i="4"/>
  <c r="FC71" i="4"/>
  <c r="FC72" i="4"/>
  <c r="FC70" i="4"/>
  <c r="FC69" i="4"/>
  <c r="FC68" i="4"/>
  <c r="FV101" i="3"/>
  <c r="FV100" i="3"/>
  <c r="FV99" i="3"/>
  <c r="FV98" i="3"/>
  <c r="FC99" i="4"/>
  <c r="FC98" i="4"/>
  <c r="FC101" i="4"/>
  <c r="FC100" i="4"/>
  <c r="FV97" i="3"/>
  <c r="FC97" i="4"/>
  <c r="FC39" i="4"/>
  <c r="FC38" i="4"/>
  <c r="FC36" i="4"/>
  <c r="FC34" i="4"/>
  <c r="FC35" i="4"/>
  <c r="FC37" i="4"/>
  <c r="FC33" i="4"/>
  <c r="FV53" i="3"/>
  <c r="FV43" i="3"/>
  <c r="FV34" i="3"/>
  <c r="FV35" i="3"/>
  <c r="FV39" i="3"/>
  <c r="FV38" i="3"/>
  <c r="FV37" i="3"/>
  <c r="FV36" i="3"/>
  <c r="FV33" i="3"/>
  <c r="FV16" i="3"/>
  <c r="FV17" i="3"/>
  <c r="FV15" i="3"/>
  <c r="FV14" i="3"/>
  <c r="FV13" i="3"/>
  <c r="FV12" i="3"/>
  <c r="FV11" i="3"/>
  <c r="FW6" i="3"/>
  <c r="FV22" i="3"/>
  <c r="FV26" i="3"/>
  <c r="FV27" i="3"/>
  <c r="FV28" i="3"/>
  <c r="FC27" i="4"/>
  <c r="FC22" i="4"/>
  <c r="FC17" i="4"/>
  <c r="FC16" i="4"/>
  <c r="FC14" i="4"/>
  <c r="FC11" i="4"/>
  <c r="FC15" i="4"/>
  <c r="FC13" i="4"/>
  <c r="FC12" i="4"/>
  <c r="FC28" i="4"/>
  <c r="FC26" i="4"/>
  <c r="FD6" i="4"/>
  <c r="FM23" i="10"/>
  <c r="FN6" i="10"/>
  <c r="FB106" i="6"/>
  <c r="FC7" i="6"/>
  <c r="FC1" i="6"/>
  <c r="FC85" i="6" l="1"/>
  <c r="FC81" i="6"/>
  <c r="FC80" i="6"/>
  <c r="FC137" i="6"/>
  <c r="FC92" i="6"/>
  <c r="FC91" i="6"/>
  <c r="FC90" i="6"/>
  <c r="FC87" i="6"/>
  <c r="FC79" i="6"/>
  <c r="FC63" i="6"/>
  <c r="FC65" i="6"/>
  <c r="FC59" i="6"/>
  <c r="FC58" i="6"/>
  <c r="FC57" i="6"/>
  <c r="FC56" i="6"/>
  <c r="FC55" i="6"/>
  <c r="FC54" i="6"/>
  <c r="FC49" i="6"/>
  <c r="FC47" i="6"/>
  <c r="FC46" i="6"/>
  <c r="FC48" i="6"/>
  <c r="FC45" i="6"/>
  <c r="FC53" i="6"/>
  <c r="FC43" i="6"/>
  <c r="FC44" i="6"/>
  <c r="FC24" i="6"/>
  <c r="FC106" i="4"/>
  <c r="FV106" i="3"/>
  <c r="FC98" i="6"/>
  <c r="FC97" i="6"/>
  <c r="FC99" i="6"/>
  <c r="FC100" i="6"/>
  <c r="FC101" i="6"/>
  <c r="FC73" i="6"/>
  <c r="FC74" i="6"/>
  <c r="FC72" i="6"/>
  <c r="FC71" i="6"/>
  <c r="FC69" i="6"/>
  <c r="FC70" i="6"/>
  <c r="FC68" i="6"/>
  <c r="FC141" i="6"/>
  <c r="FC127" i="6"/>
  <c r="FC139" i="6"/>
  <c r="FC143" i="6"/>
  <c r="FC132" i="6"/>
  <c r="FC108" i="6"/>
  <c r="FC107" i="6"/>
  <c r="FC39" i="6"/>
  <c r="FC37" i="6"/>
  <c r="FC36" i="6"/>
  <c r="FC35" i="6"/>
  <c r="FC38" i="6"/>
  <c r="FC34" i="6"/>
  <c r="FC17" i="6"/>
  <c r="FC16" i="6"/>
  <c r="FC15" i="6"/>
  <c r="FC14" i="6"/>
  <c r="FC13" i="6"/>
  <c r="FC12" i="6"/>
  <c r="FC33" i="6"/>
  <c r="FC11" i="6"/>
  <c r="FC28" i="6"/>
  <c r="FC22" i="6"/>
  <c r="FC27" i="6"/>
  <c r="FC26" i="6"/>
  <c r="FM79" i="10"/>
  <c r="FC182" i="6"/>
  <c r="FC178" i="6"/>
  <c r="FC177" i="6"/>
  <c r="FN7" i="10"/>
  <c r="FN54" i="10" s="1"/>
  <c r="FN1" i="10"/>
  <c r="FC183" i="6"/>
  <c r="FC184" i="6"/>
  <c r="FC173" i="6"/>
  <c r="FC171" i="6"/>
  <c r="FC172" i="6"/>
  <c r="FC134" i="6"/>
  <c r="FD6" i="6"/>
  <c r="FD1" i="4"/>
  <c r="FD7" i="4"/>
  <c r="FW7" i="3"/>
  <c r="FW1" i="3"/>
  <c r="FD137" i="4" l="1"/>
  <c r="FD85" i="4"/>
  <c r="FD80" i="4"/>
  <c r="FD81" i="4"/>
  <c r="FW85" i="3"/>
  <c r="FW80" i="3"/>
  <c r="FW81" i="3"/>
  <c r="FW137" i="3"/>
  <c r="FD91" i="4"/>
  <c r="FD90" i="4"/>
  <c r="FD92" i="4"/>
  <c r="FD87" i="4"/>
  <c r="FD79" i="4"/>
  <c r="FD63" i="4"/>
  <c r="FW91" i="3"/>
  <c r="FW92" i="3"/>
  <c r="FW90" i="3"/>
  <c r="FW87" i="3"/>
  <c r="FW79" i="3"/>
  <c r="FW65" i="3"/>
  <c r="FD65" i="4"/>
  <c r="FD59" i="4"/>
  <c r="FD58" i="4"/>
  <c r="FD56" i="4"/>
  <c r="FD55" i="4"/>
  <c r="FD57" i="4"/>
  <c r="FD49" i="4"/>
  <c r="FD46" i="4"/>
  <c r="FD54" i="4"/>
  <c r="FD48" i="4"/>
  <c r="FD43" i="4"/>
  <c r="FD53" i="4"/>
  <c r="FD44" i="4"/>
  <c r="FD45" i="4"/>
  <c r="FD47" i="4"/>
  <c r="FD24" i="4"/>
  <c r="FW63" i="3"/>
  <c r="FW54" i="3"/>
  <c r="FW57" i="3"/>
  <c r="FW55" i="3"/>
  <c r="FW58" i="3"/>
  <c r="FW56" i="3"/>
  <c r="FW59" i="3"/>
  <c r="FW46" i="3"/>
  <c r="FW44" i="3"/>
  <c r="FW47" i="3"/>
  <c r="FW45" i="3"/>
  <c r="FW49" i="3"/>
  <c r="FW48" i="3"/>
  <c r="FW24" i="3"/>
  <c r="FN55" i="10"/>
  <c r="FD141" i="4"/>
  <c r="FD143" i="4"/>
  <c r="FD139" i="4"/>
  <c r="FD107" i="4"/>
  <c r="FD108" i="4"/>
  <c r="FW141" i="3"/>
  <c r="FW139" i="3"/>
  <c r="FW108" i="3"/>
  <c r="FW143" i="3"/>
  <c r="FW107" i="3"/>
  <c r="FN81" i="10"/>
  <c r="FN74" i="10"/>
  <c r="FN73" i="10"/>
  <c r="FN13" i="10"/>
  <c r="FN12" i="10"/>
  <c r="FW184" i="3"/>
  <c r="FW183" i="3"/>
  <c r="FW178" i="3"/>
  <c r="FW177" i="3"/>
  <c r="FW182" i="3"/>
  <c r="FW172" i="3"/>
  <c r="FW171" i="3"/>
  <c r="FW173" i="3"/>
  <c r="FW132" i="3"/>
  <c r="FW134" i="3"/>
  <c r="FW127" i="3"/>
  <c r="FD184" i="4"/>
  <c r="FD182" i="4"/>
  <c r="FD183" i="4"/>
  <c r="FD177" i="4"/>
  <c r="FD173" i="4"/>
  <c r="FD178" i="4"/>
  <c r="FD172" i="4"/>
  <c r="FD171" i="4"/>
  <c r="FD132" i="4"/>
  <c r="FD134" i="4"/>
  <c r="FD127" i="4"/>
  <c r="FW74" i="3"/>
  <c r="FW71" i="3"/>
  <c r="FW70" i="3"/>
  <c r="FW73" i="3"/>
  <c r="FW69" i="3"/>
  <c r="FW72" i="3"/>
  <c r="FW68" i="3"/>
  <c r="FD73" i="4"/>
  <c r="FD74" i="4"/>
  <c r="FD72" i="4"/>
  <c r="FD71" i="4"/>
  <c r="FD70" i="4"/>
  <c r="FD69" i="4"/>
  <c r="FD68" i="4"/>
  <c r="FD101" i="4"/>
  <c r="FD99" i="4"/>
  <c r="FD98" i="4"/>
  <c r="FD100" i="4"/>
  <c r="FW101" i="3"/>
  <c r="FW100" i="3"/>
  <c r="FW99" i="3"/>
  <c r="FW98" i="3"/>
  <c r="FW97" i="3"/>
  <c r="FD97" i="4"/>
  <c r="FD39" i="4"/>
  <c r="FD38" i="4"/>
  <c r="FD37" i="4"/>
  <c r="FD34" i="4"/>
  <c r="FD35" i="4"/>
  <c r="FD36" i="4"/>
  <c r="FD33" i="4"/>
  <c r="FW53" i="3"/>
  <c r="FW43" i="3"/>
  <c r="FW34" i="3"/>
  <c r="FW36" i="3"/>
  <c r="FW37" i="3"/>
  <c r="FW35" i="3"/>
  <c r="FW39" i="3"/>
  <c r="FW38" i="3"/>
  <c r="FW33" i="3"/>
  <c r="FW16" i="3"/>
  <c r="FW17" i="3"/>
  <c r="FW15" i="3"/>
  <c r="FW14" i="3"/>
  <c r="FW13" i="3"/>
  <c r="FW12" i="3"/>
  <c r="FW11" i="3"/>
  <c r="FX6" i="3"/>
  <c r="FW22" i="3"/>
  <c r="FW26" i="3"/>
  <c r="FW28" i="3"/>
  <c r="FW27" i="3"/>
  <c r="FD26" i="4"/>
  <c r="FD22" i="4"/>
  <c r="FD17" i="4"/>
  <c r="FD16" i="4"/>
  <c r="FD14" i="4"/>
  <c r="FD15" i="4"/>
  <c r="FD11" i="4"/>
  <c r="FD12" i="4"/>
  <c r="FD13" i="4"/>
  <c r="FD27" i="4"/>
  <c r="FD28" i="4"/>
  <c r="FE6" i="4"/>
  <c r="FN23" i="10"/>
  <c r="FO6" i="10"/>
  <c r="FC106" i="6"/>
  <c r="FD7" i="6"/>
  <c r="FD1" i="6"/>
  <c r="FD85" i="6" l="1"/>
  <c r="FD81" i="6"/>
  <c r="FD137" i="6"/>
  <c r="FD80" i="6"/>
  <c r="FD92" i="6"/>
  <c r="FD91" i="6"/>
  <c r="FD90" i="6"/>
  <c r="FD87" i="6"/>
  <c r="FD79" i="6"/>
  <c r="FD63" i="6"/>
  <c r="FD65" i="6"/>
  <c r="FD59" i="6"/>
  <c r="FD58" i="6"/>
  <c r="FD57" i="6"/>
  <c r="FD55" i="6"/>
  <c r="FD54" i="6"/>
  <c r="FD56" i="6"/>
  <c r="FD49" i="6"/>
  <c r="FD47" i="6"/>
  <c r="FD46" i="6"/>
  <c r="FD48" i="6"/>
  <c r="FD53" i="6"/>
  <c r="FD43" i="6"/>
  <c r="FD44" i="6"/>
  <c r="FD45" i="6"/>
  <c r="FD24" i="6"/>
  <c r="FD106" i="4"/>
  <c r="FW106" i="3"/>
  <c r="FD98" i="6"/>
  <c r="FD97" i="6"/>
  <c r="FD99" i="6"/>
  <c r="FD100" i="6"/>
  <c r="FD101" i="6"/>
  <c r="FD73" i="6"/>
  <c r="FD74" i="6"/>
  <c r="FD72" i="6"/>
  <c r="FD71" i="6"/>
  <c r="FD70" i="6"/>
  <c r="FD69" i="6"/>
  <c r="FD68" i="6"/>
  <c r="FD141" i="6"/>
  <c r="FD127" i="6"/>
  <c r="FD139" i="6"/>
  <c r="FD143" i="6"/>
  <c r="FD132" i="6"/>
  <c r="FD108" i="6"/>
  <c r="FD107" i="6"/>
  <c r="FD39" i="6"/>
  <c r="FD37" i="6"/>
  <c r="FD38" i="6"/>
  <c r="FD34" i="6"/>
  <c r="FD17" i="6"/>
  <c r="FD16" i="6"/>
  <c r="FD33" i="6"/>
  <c r="FD14" i="6"/>
  <c r="FD13" i="6"/>
  <c r="FD12" i="6"/>
  <c r="FD36" i="6"/>
  <c r="FD35" i="6"/>
  <c r="FD15" i="6"/>
  <c r="FD11" i="6"/>
  <c r="FD22" i="6"/>
  <c r="FD28" i="6"/>
  <c r="FD26" i="6"/>
  <c r="FD27" i="6"/>
  <c r="FN79" i="10"/>
  <c r="FD178" i="6"/>
  <c r="FD177" i="6"/>
  <c r="FD182" i="6"/>
  <c r="FO7" i="10"/>
  <c r="FO54" i="10" s="1"/>
  <c r="FO1" i="10"/>
  <c r="FD183" i="6"/>
  <c r="FD184" i="6"/>
  <c r="FD173" i="6"/>
  <c r="FD172" i="6"/>
  <c r="FD171" i="6"/>
  <c r="FD134" i="6"/>
  <c r="FE6" i="6"/>
  <c r="FE7" i="4"/>
  <c r="FE1" i="4"/>
  <c r="FX7" i="3"/>
  <c r="FX1" i="3"/>
  <c r="FE137" i="4" l="1"/>
  <c r="FE85" i="4"/>
  <c r="FE80" i="4"/>
  <c r="FE81" i="4"/>
  <c r="FX85" i="3"/>
  <c r="FX80" i="3"/>
  <c r="FX81" i="3"/>
  <c r="FX137" i="3"/>
  <c r="FE92" i="4"/>
  <c r="FE91" i="4"/>
  <c r="FE90" i="4"/>
  <c r="FE87" i="4"/>
  <c r="FE79" i="4"/>
  <c r="FE63" i="4"/>
  <c r="FX91" i="3"/>
  <c r="FX92" i="3"/>
  <c r="FX87" i="3"/>
  <c r="FX90" i="3"/>
  <c r="FX79" i="3"/>
  <c r="FX65" i="3"/>
  <c r="FE65" i="4"/>
  <c r="FE59" i="4"/>
  <c r="FE57" i="4"/>
  <c r="FE58" i="4"/>
  <c r="FE49" i="4"/>
  <c r="FE56" i="4"/>
  <c r="FE54" i="4"/>
  <c r="FE55" i="4"/>
  <c r="FE46" i="4"/>
  <c r="FE47" i="4"/>
  <c r="FE43" i="4"/>
  <c r="FE53" i="4"/>
  <c r="FE44" i="4"/>
  <c r="FE45" i="4"/>
  <c r="FE48" i="4"/>
  <c r="FE24" i="4"/>
  <c r="FX63" i="3"/>
  <c r="FX54" i="3"/>
  <c r="FX56" i="3"/>
  <c r="FX55" i="3"/>
  <c r="FX58" i="3"/>
  <c r="FX57" i="3"/>
  <c r="FX59" i="3"/>
  <c r="FX46" i="3"/>
  <c r="FX44" i="3"/>
  <c r="FX47" i="3"/>
  <c r="FX49" i="3"/>
  <c r="FX45" i="3"/>
  <c r="FX48" i="3"/>
  <c r="FX24" i="3"/>
  <c r="FO55" i="10"/>
  <c r="FE143" i="4"/>
  <c r="FE141" i="4"/>
  <c r="FE139" i="4"/>
  <c r="FE107" i="4"/>
  <c r="FE108" i="4"/>
  <c r="FO81" i="10"/>
  <c r="FO74" i="10"/>
  <c r="FO73" i="10"/>
  <c r="FX141" i="3"/>
  <c r="FX143" i="3"/>
  <c r="FX139" i="3"/>
  <c r="FX107" i="3"/>
  <c r="FX108" i="3"/>
  <c r="FO12" i="10"/>
  <c r="FO13" i="10"/>
  <c r="FX184" i="3"/>
  <c r="FX183" i="3"/>
  <c r="FX182" i="3"/>
  <c r="FX178" i="3"/>
  <c r="FX177" i="3"/>
  <c r="FX172" i="3"/>
  <c r="FX173" i="3"/>
  <c r="FX171" i="3"/>
  <c r="FX134" i="3"/>
  <c r="FX132" i="3"/>
  <c r="FX127" i="3"/>
  <c r="FE184" i="4"/>
  <c r="FE183" i="4"/>
  <c r="FE182" i="4"/>
  <c r="FE177" i="4"/>
  <c r="FE178" i="4"/>
  <c r="FE173" i="4"/>
  <c r="FE172" i="4"/>
  <c r="FE171" i="4"/>
  <c r="FE132" i="4"/>
  <c r="FE134" i="4"/>
  <c r="FE127" i="4"/>
  <c r="FX74" i="3"/>
  <c r="FX73" i="3"/>
  <c r="FX71" i="3"/>
  <c r="FX72" i="3"/>
  <c r="FX70" i="3"/>
  <c r="FX69" i="3"/>
  <c r="FX68" i="3"/>
  <c r="FE74" i="4"/>
  <c r="FE72" i="4"/>
  <c r="FE73" i="4"/>
  <c r="FE71" i="4"/>
  <c r="FE69" i="4"/>
  <c r="FE70" i="4"/>
  <c r="FE68" i="4"/>
  <c r="FE101" i="4"/>
  <c r="FE100" i="4"/>
  <c r="FE99" i="4"/>
  <c r="FE98" i="4"/>
  <c r="FX101" i="3"/>
  <c r="FX99" i="3"/>
  <c r="FX100" i="3"/>
  <c r="FX98" i="3"/>
  <c r="FX97" i="3"/>
  <c r="FE97" i="4"/>
  <c r="FE39" i="4"/>
  <c r="FE38" i="4"/>
  <c r="FE36" i="4"/>
  <c r="FE34" i="4"/>
  <c r="FE35" i="4"/>
  <c r="FE37" i="4"/>
  <c r="FE33" i="4"/>
  <c r="FX53" i="3"/>
  <c r="FX43" i="3"/>
  <c r="FX35" i="3"/>
  <c r="FX34" i="3"/>
  <c r="FX36" i="3"/>
  <c r="FX37" i="3"/>
  <c r="FX39" i="3"/>
  <c r="FX38" i="3"/>
  <c r="FX33" i="3"/>
  <c r="FX16" i="3"/>
  <c r="FX15" i="3"/>
  <c r="FX17" i="3"/>
  <c r="FX14" i="3"/>
  <c r="FX13" i="3"/>
  <c r="FX12" i="3"/>
  <c r="FX11" i="3"/>
  <c r="FY6" i="3"/>
  <c r="FX22" i="3"/>
  <c r="FX27" i="3"/>
  <c r="FX28" i="3"/>
  <c r="FX26" i="3"/>
  <c r="FE26" i="4"/>
  <c r="FE22" i="4"/>
  <c r="FE16" i="4"/>
  <c r="FE17" i="4"/>
  <c r="FE15" i="4"/>
  <c r="FE11" i="4"/>
  <c r="FE13" i="4"/>
  <c r="FE14" i="4"/>
  <c r="FE12" i="4"/>
  <c r="FE27" i="4"/>
  <c r="FE28" i="4"/>
  <c r="FF6" i="4"/>
  <c r="FO23" i="10"/>
  <c r="FP6" i="10"/>
  <c r="FD106" i="6"/>
  <c r="FE7" i="6"/>
  <c r="FE1" i="6"/>
  <c r="FE85" i="6" l="1"/>
  <c r="FE81" i="6"/>
  <c r="FE137" i="6"/>
  <c r="FE80" i="6"/>
  <c r="FE92" i="6"/>
  <c r="FE91" i="6"/>
  <c r="FE90" i="6"/>
  <c r="FE87" i="6"/>
  <c r="FE79" i="6"/>
  <c r="FE63" i="6"/>
  <c r="FE65" i="6"/>
  <c r="FE59" i="6"/>
  <c r="FE58" i="6"/>
  <c r="FE57" i="6"/>
  <c r="FE56" i="6"/>
  <c r="FE55" i="6"/>
  <c r="FE54" i="6"/>
  <c r="FE49" i="6"/>
  <c r="FE48" i="6"/>
  <c r="FE47" i="6"/>
  <c r="FE46" i="6"/>
  <c r="FE45" i="6"/>
  <c r="FE44" i="6"/>
  <c r="FE53" i="6"/>
  <c r="FE43" i="6"/>
  <c r="FE24" i="6"/>
  <c r="FX106" i="3"/>
  <c r="FE106" i="4"/>
  <c r="FE98" i="6"/>
  <c r="FE97" i="6"/>
  <c r="FE99" i="6"/>
  <c r="FE101" i="6"/>
  <c r="FE100" i="6"/>
  <c r="FE73" i="6"/>
  <c r="FE74" i="6"/>
  <c r="FE71" i="6"/>
  <c r="FE70" i="6"/>
  <c r="FE72" i="6"/>
  <c r="FE69" i="6"/>
  <c r="FE68" i="6"/>
  <c r="FE141" i="6"/>
  <c r="FE127" i="6"/>
  <c r="FE139" i="6"/>
  <c r="FE143" i="6"/>
  <c r="FE132" i="6"/>
  <c r="FE108" i="6"/>
  <c r="FE107" i="6"/>
  <c r="FE39" i="6"/>
  <c r="FE37" i="6"/>
  <c r="FE38" i="6"/>
  <c r="FE36" i="6"/>
  <c r="FE35" i="6"/>
  <c r="FE33" i="6"/>
  <c r="FE17" i="6"/>
  <c r="FE16" i="6"/>
  <c r="FE15" i="6"/>
  <c r="FE34" i="6"/>
  <c r="FE11" i="6"/>
  <c r="FE12" i="6"/>
  <c r="FE14" i="6"/>
  <c r="FE13" i="6"/>
  <c r="FE22" i="6"/>
  <c r="FE27" i="6"/>
  <c r="FE26" i="6"/>
  <c r="FE28" i="6"/>
  <c r="FO79" i="10"/>
  <c r="FE178" i="6"/>
  <c r="FE182" i="6"/>
  <c r="FE177" i="6"/>
  <c r="FP7" i="10"/>
  <c r="FP54" i="10" s="1"/>
  <c r="FP1" i="10"/>
  <c r="FE183" i="6"/>
  <c r="FE184" i="6"/>
  <c r="FE173" i="6"/>
  <c r="FE172" i="6"/>
  <c r="FE171" i="6"/>
  <c r="FE134" i="6"/>
  <c r="FF6" i="6"/>
  <c r="FF7" i="4"/>
  <c r="FF1" i="4"/>
  <c r="FY7" i="3"/>
  <c r="FY1" i="3"/>
  <c r="FF85" i="4" l="1"/>
  <c r="FF137" i="4"/>
  <c r="FF80" i="4"/>
  <c r="FF81" i="4"/>
  <c r="FY137" i="3"/>
  <c r="FY85" i="3"/>
  <c r="FY80" i="3"/>
  <c r="FY81" i="3"/>
  <c r="FF91" i="4"/>
  <c r="FF92" i="4"/>
  <c r="FF90" i="4"/>
  <c r="FF87" i="4"/>
  <c r="FF79" i="4"/>
  <c r="FF63" i="4"/>
  <c r="FY92" i="3"/>
  <c r="FY91" i="3"/>
  <c r="FY90" i="3"/>
  <c r="FY87" i="3"/>
  <c r="FY79" i="3"/>
  <c r="FY65" i="3"/>
  <c r="FF65" i="4"/>
  <c r="FF57" i="4"/>
  <c r="FF58" i="4"/>
  <c r="FF56" i="4"/>
  <c r="FF59" i="4"/>
  <c r="FF54" i="4"/>
  <c r="FF55" i="4"/>
  <c r="FF49" i="4"/>
  <c r="FF47" i="4"/>
  <c r="FF48" i="4"/>
  <c r="FF53" i="4"/>
  <c r="FF44" i="4"/>
  <c r="FF45" i="4"/>
  <c r="FF46" i="4"/>
  <c r="FF43" i="4"/>
  <c r="FF24" i="4"/>
  <c r="FY63" i="3"/>
  <c r="FY54" i="3"/>
  <c r="FY56" i="3"/>
  <c r="FY57" i="3"/>
  <c r="FY55" i="3"/>
  <c r="FY58" i="3"/>
  <c r="FY59" i="3"/>
  <c r="FY46" i="3"/>
  <c r="FY47" i="3"/>
  <c r="FY48" i="3"/>
  <c r="FY45" i="3"/>
  <c r="FY44" i="3"/>
  <c r="FY49" i="3"/>
  <c r="FY24" i="3"/>
  <c r="FP55" i="10"/>
  <c r="FY141" i="3"/>
  <c r="FY143" i="3"/>
  <c r="FY139" i="3"/>
  <c r="FY107" i="3"/>
  <c r="FY108" i="3"/>
  <c r="FF143" i="4"/>
  <c r="FF139" i="4"/>
  <c r="FF141" i="4"/>
  <c r="FF107" i="4"/>
  <c r="FF108" i="4"/>
  <c r="FP73" i="10"/>
  <c r="FP81" i="10"/>
  <c r="FP74" i="10"/>
  <c r="FP13" i="10"/>
  <c r="FP12" i="10"/>
  <c r="FY182" i="3"/>
  <c r="FY183" i="3"/>
  <c r="FY184" i="3"/>
  <c r="FY173" i="3"/>
  <c r="FY178" i="3"/>
  <c r="FY177" i="3"/>
  <c r="FY171" i="3"/>
  <c r="FY172" i="3"/>
  <c r="FY134" i="3"/>
  <c r="FY127" i="3"/>
  <c r="FY132" i="3"/>
  <c r="FF184" i="4"/>
  <c r="FF183" i="4"/>
  <c r="FF177" i="4"/>
  <c r="FF178" i="4"/>
  <c r="FF182" i="4"/>
  <c r="FF172" i="4"/>
  <c r="FF173" i="4"/>
  <c r="FF171" i="4"/>
  <c r="FF134" i="4"/>
  <c r="FF132" i="4"/>
  <c r="FF127" i="4"/>
  <c r="FY74" i="3"/>
  <c r="FY73" i="3"/>
  <c r="FY71" i="3"/>
  <c r="FY72" i="3"/>
  <c r="FY70" i="3"/>
  <c r="FY69" i="3"/>
  <c r="FY68" i="3"/>
  <c r="FF73" i="4"/>
  <c r="FF74" i="4"/>
  <c r="FF71" i="4"/>
  <c r="FF72" i="4"/>
  <c r="FF70" i="4"/>
  <c r="FF68" i="4"/>
  <c r="FF69" i="4"/>
  <c r="FY100" i="3"/>
  <c r="FY99" i="3"/>
  <c r="FY98" i="3"/>
  <c r="FY101" i="3"/>
  <c r="FF101" i="4"/>
  <c r="FF99" i="4"/>
  <c r="FF98" i="4"/>
  <c r="FF100" i="4"/>
  <c r="FY97" i="3"/>
  <c r="FF97" i="4"/>
  <c r="FF39" i="4"/>
  <c r="FF38" i="4"/>
  <c r="FF36" i="4"/>
  <c r="FF37" i="4"/>
  <c r="FF35" i="4"/>
  <c r="FF33" i="4"/>
  <c r="FF34" i="4"/>
  <c r="FY53" i="3"/>
  <c r="FY43" i="3"/>
  <c r="FY35" i="3"/>
  <c r="FY34" i="3"/>
  <c r="FY37" i="3"/>
  <c r="FY36" i="3"/>
  <c r="FY38" i="3"/>
  <c r="FY39" i="3"/>
  <c r="FY33" i="3"/>
  <c r="FY17" i="3"/>
  <c r="FY16" i="3"/>
  <c r="FY15" i="3"/>
  <c r="FY13" i="3"/>
  <c r="FY12" i="3"/>
  <c r="FY11" i="3"/>
  <c r="FY14" i="3"/>
  <c r="FZ6" i="3"/>
  <c r="FY26" i="3"/>
  <c r="FY22" i="3"/>
  <c r="FY28" i="3"/>
  <c r="FY27" i="3"/>
  <c r="FF22" i="4"/>
  <c r="FF17" i="4"/>
  <c r="FF15" i="4"/>
  <c r="FF11" i="4"/>
  <c r="FF16" i="4"/>
  <c r="FF13" i="4"/>
  <c r="FF12" i="4"/>
  <c r="FF14" i="4"/>
  <c r="FF28" i="4"/>
  <c r="FF26" i="4"/>
  <c r="FF27" i="4"/>
  <c r="FG6" i="4"/>
  <c r="FP23" i="10"/>
  <c r="FQ6" i="10"/>
  <c r="FE106" i="6"/>
  <c r="FF1" i="6"/>
  <c r="FF7" i="6"/>
  <c r="FF85" i="6" l="1"/>
  <c r="FF81" i="6"/>
  <c r="FF137" i="6"/>
  <c r="FF80" i="6"/>
  <c r="FF91" i="6"/>
  <c r="FF92" i="6"/>
  <c r="FF87" i="6"/>
  <c r="FF90" i="6"/>
  <c r="FF79" i="6"/>
  <c r="FF63" i="6"/>
  <c r="FF65" i="6"/>
  <c r="FF56" i="6"/>
  <c r="FF59" i="6"/>
  <c r="FF58" i="6"/>
  <c r="FF57" i="6"/>
  <c r="FF55" i="6"/>
  <c r="FF54" i="6"/>
  <c r="FF49" i="6"/>
  <c r="FF48" i="6"/>
  <c r="FF47" i="6"/>
  <c r="FF46" i="6"/>
  <c r="FF45" i="6"/>
  <c r="FF44" i="6"/>
  <c r="FF53" i="6"/>
  <c r="FF43" i="6"/>
  <c r="FF24" i="6"/>
  <c r="FY106" i="3"/>
  <c r="FF106" i="4"/>
  <c r="FF97" i="6"/>
  <c r="FF98" i="6"/>
  <c r="FF99" i="6"/>
  <c r="FF100" i="6"/>
  <c r="FF101" i="6"/>
  <c r="FF73" i="6"/>
  <c r="FF74" i="6"/>
  <c r="FF71" i="6"/>
  <c r="FF72" i="6"/>
  <c r="FF70" i="6"/>
  <c r="FF69" i="6"/>
  <c r="FF68" i="6"/>
  <c r="FF141" i="6"/>
  <c r="FF127" i="6"/>
  <c r="FF139" i="6"/>
  <c r="FF143" i="6"/>
  <c r="FF108" i="6"/>
  <c r="FF132" i="6"/>
  <c r="FF107" i="6"/>
  <c r="FF37" i="6"/>
  <c r="FF38" i="6"/>
  <c r="FF35" i="6"/>
  <c r="FF34" i="6"/>
  <c r="FF17" i="6"/>
  <c r="FF16" i="6"/>
  <c r="FF15" i="6"/>
  <c r="FF39" i="6"/>
  <c r="FF33" i="6"/>
  <c r="FF36" i="6"/>
  <c r="FF12" i="6"/>
  <c r="FF14" i="6"/>
  <c r="FF13" i="6"/>
  <c r="FF22" i="6"/>
  <c r="FF11" i="6"/>
  <c r="FF26" i="6"/>
  <c r="FF28" i="6"/>
  <c r="FF27" i="6"/>
  <c r="FP79" i="10"/>
  <c r="FF182" i="6"/>
  <c r="FF177" i="6"/>
  <c r="FF178" i="6"/>
  <c r="FQ1" i="10"/>
  <c r="FQ7" i="10"/>
  <c r="FQ54" i="10" s="1"/>
  <c r="FF183" i="6"/>
  <c r="FF184" i="6"/>
  <c r="FF173" i="6"/>
  <c r="FF172" i="6"/>
  <c r="FF171" i="6"/>
  <c r="FF134" i="6"/>
  <c r="FG6" i="6"/>
  <c r="FG1" i="4"/>
  <c r="FG7" i="4"/>
  <c r="FZ7" i="3"/>
  <c r="FZ1" i="3"/>
  <c r="FG81" i="4" l="1"/>
  <c r="FG85" i="4"/>
  <c r="FG137" i="4"/>
  <c r="FG80" i="4"/>
  <c r="FZ137" i="3"/>
  <c r="FZ85" i="3"/>
  <c r="FZ80" i="3"/>
  <c r="FZ81" i="3"/>
  <c r="FG92" i="4"/>
  <c r="FG91" i="4"/>
  <c r="FG87" i="4"/>
  <c r="FG90" i="4"/>
  <c r="FG79" i="4"/>
  <c r="FG63" i="4"/>
  <c r="FZ92" i="3"/>
  <c r="FZ91" i="3"/>
  <c r="FZ90" i="3"/>
  <c r="FZ87" i="3"/>
  <c r="FZ79" i="3"/>
  <c r="FZ65" i="3"/>
  <c r="FG65" i="4"/>
  <c r="FG58" i="4"/>
  <c r="FG55" i="4"/>
  <c r="FG59" i="4"/>
  <c r="FG57" i="4"/>
  <c r="FG56" i="4"/>
  <c r="FG49" i="4"/>
  <c r="FG54" i="4"/>
  <c r="FG45" i="4"/>
  <c r="FG46" i="4"/>
  <c r="FG47" i="4"/>
  <c r="FG48" i="4"/>
  <c r="FG44" i="4"/>
  <c r="FG43" i="4"/>
  <c r="FG53" i="4"/>
  <c r="FG24" i="4"/>
  <c r="FZ63" i="3"/>
  <c r="FZ54" i="3"/>
  <c r="FZ56" i="3"/>
  <c r="FZ55" i="3"/>
  <c r="FZ58" i="3"/>
  <c r="FZ59" i="3"/>
  <c r="FZ45" i="3"/>
  <c r="FZ57" i="3"/>
  <c r="FZ46" i="3"/>
  <c r="FZ44" i="3"/>
  <c r="FZ48" i="3"/>
  <c r="FZ47" i="3"/>
  <c r="FZ49" i="3"/>
  <c r="FZ24" i="3"/>
  <c r="FQ55" i="10"/>
  <c r="FG143" i="4"/>
  <c r="FG141" i="4"/>
  <c r="FG107" i="4"/>
  <c r="FG108" i="4"/>
  <c r="FG139" i="4"/>
  <c r="FQ73" i="10"/>
  <c r="FQ81" i="10"/>
  <c r="FQ74" i="10"/>
  <c r="FZ141" i="3"/>
  <c r="FZ108" i="3"/>
  <c r="FZ143" i="3"/>
  <c r="FZ139" i="3"/>
  <c r="FZ107" i="3"/>
  <c r="FQ13" i="10"/>
  <c r="FQ12" i="10"/>
  <c r="FZ183" i="3"/>
  <c r="FZ182" i="3"/>
  <c r="FZ184" i="3"/>
  <c r="FZ178" i="3"/>
  <c r="FZ173" i="3"/>
  <c r="FZ177" i="3"/>
  <c r="FZ172" i="3"/>
  <c r="FZ171" i="3"/>
  <c r="FZ134" i="3"/>
  <c r="FZ132" i="3"/>
  <c r="FZ127" i="3"/>
  <c r="FG184" i="4"/>
  <c r="FG183" i="4"/>
  <c r="FG182" i="4"/>
  <c r="FG177" i="4"/>
  <c r="FG178" i="4"/>
  <c r="FG172" i="4"/>
  <c r="FG173" i="4"/>
  <c r="FG171" i="4"/>
  <c r="FG132" i="4"/>
  <c r="FG134" i="4"/>
  <c r="FG127" i="4"/>
  <c r="FZ73" i="3"/>
  <c r="FZ71" i="3"/>
  <c r="FZ72" i="3"/>
  <c r="FZ74" i="3"/>
  <c r="FZ70" i="3"/>
  <c r="FZ69" i="3"/>
  <c r="FZ68" i="3"/>
  <c r="FG74" i="4"/>
  <c r="FG72" i="4"/>
  <c r="FG73" i="4"/>
  <c r="FG71" i="4"/>
  <c r="FG70" i="4"/>
  <c r="FG69" i="4"/>
  <c r="FG68" i="4"/>
  <c r="FZ100" i="3"/>
  <c r="FZ101" i="3"/>
  <c r="FZ98" i="3"/>
  <c r="FZ99" i="3"/>
  <c r="FG101" i="4"/>
  <c r="FG99" i="4"/>
  <c r="FG98" i="4"/>
  <c r="FG100" i="4"/>
  <c r="FZ97" i="3"/>
  <c r="FG97" i="4"/>
  <c r="FG37" i="4"/>
  <c r="FG38" i="4"/>
  <c r="FG36" i="4"/>
  <c r="FG33" i="4"/>
  <c r="FG34" i="4"/>
  <c r="FG39" i="4"/>
  <c r="FG35" i="4"/>
  <c r="FZ53" i="3"/>
  <c r="FZ43" i="3"/>
  <c r="FZ35" i="3"/>
  <c r="FZ36" i="3"/>
  <c r="FZ38" i="3"/>
  <c r="FZ34" i="3"/>
  <c r="FZ37" i="3"/>
  <c r="FZ39" i="3"/>
  <c r="FZ33" i="3"/>
  <c r="FZ17" i="3"/>
  <c r="FZ15" i="3"/>
  <c r="FZ14" i="3"/>
  <c r="FZ16" i="3"/>
  <c r="FZ13" i="3"/>
  <c r="FZ11" i="3"/>
  <c r="FZ12" i="3"/>
  <c r="GA6" i="3"/>
  <c r="FZ28" i="3"/>
  <c r="FZ22" i="3"/>
  <c r="FZ27" i="3"/>
  <c r="FZ26" i="3"/>
  <c r="FG27" i="4"/>
  <c r="FG22" i="4"/>
  <c r="FG17" i="4"/>
  <c r="FG15" i="4"/>
  <c r="FG16" i="4"/>
  <c r="FG13" i="4"/>
  <c r="FG12" i="4"/>
  <c r="FG14" i="4"/>
  <c r="FG11" i="4"/>
  <c r="FG26" i="4"/>
  <c r="FG28" i="4"/>
  <c r="FH6" i="4"/>
  <c r="FQ23" i="10"/>
  <c r="FR6" i="10"/>
  <c r="FF106" i="6"/>
  <c r="FG7" i="6"/>
  <c r="FG1" i="6"/>
  <c r="FG85" i="6" l="1"/>
  <c r="FG81" i="6"/>
  <c r="FG137" i="6"/>
  <c r="FG80" i="6"/>
  <c r="FG92" i="6"/>
  <c r="FG91" i="6"/>
  <c r="FG90" i="6"/>
  <c r="FG87" i="6"/>
  <c r="FG63" i="6"/>
  <c r="FG79" i="6"/>
  <c r="FG65" i="6"/>
  <c r="FG59" i="6"/>
  <c r="FG58" i="6"/>
  <c r="FG57" i="6"/>
  <c r="FG56" i="6"/>
  <c r="FG55" i="6"/>
  <c r="FG54" i="6"/>
  <c r="FG47" i="6"/>
  <c r="FG46" i="6"/>
  <c r="FG48" i="6"/>
  <c r="FG49" i="6"/>
  <c r="FG45" i="6"/>
  <c r="FG44" i="6"/>
  <c r="FG53" i="6"/>
  <c r="FG43" i="6"/>
  <c r="FG24" i="6"/>
  <c r="FZ106" i="3"/>
  <c r="FG106" i="4"/>
  <c r="FG97" i="6"/>
  <c r="FG98" i="6"/>
  <c r="FG99" i="6"/>
  <c r="FG101" i="6"/>
  <c r="FG100" i="6"/>
  <c r="FG73" i="6"/>
  <c r="FG74" i="6"/>
  <c r="FG72" i="6"/>
  <c r="FG71" i="6"/>
  <c r="FG69" i="6"/>
  <c r="FG70" i="6"/>
  <c r="FG68" i="6"/>
  <c r="FG141" i="6"/>
  <c r="FG127" i="6"/>
  <c r="FG139" i="6"/>
  <c r="FG143" i="6"/>
  <c r="FG132" i="6"/>
  <c r="FG108" i="6"/>
  <c r="FG107" i="6"/>
  <c r="FG39" i="6"/>
  <c r="FG38" i="6"/>
  <c r="FG37" i="6"/>
  <c r="FG34" i="6"/>
  <c r="FG33" i="6"/>
  <c r="FG36" i="6"/>
  <c r="FG35" i="6"/>
  <c r="FG17" i="6"/>
  <c r="FG16" i="6"/>
  <c r="FG15" i="6"/>
  <c r="FG14" i="6"/>
  <c r="FG13" i="6"/>
  <c r="FG12" i="6"/>
  <c r="FG11" i="6"/>
  <c r="FG22" i="6"/>
  <c r="FG27" i="6"/>
  <c r="FG28" i="6"/>
  <c r="FG26" i="6"/>
  <c r="FQ79" i="10"/>
  <c r="FG182" i="6"/>
  <c r="FG178" i="6"/>
  <c r="FG177" i="6"/>
  <c r="FR1" i="10"/>
  <c r="FR7" i="10"/>
  <c r="FR54" i="10" s="1"/>
  <c r="FG183" i="6"/>
  <c r="FG184" i="6"/>
  <c r="FG173" i="6"/>
  <c r="FG171" i="6"/>
  <c r="FG172" i="6"/>
  <c r="FG134" i="6"/>
  <c r="FH6" i="6"/>
  <c r="FH7" i="4"/>
  <c r="FH1" i="4"/>
  <c r="GA7" i="3"/>
  <c r="GA1" i="3"/>
  <c r="FH85" i="4" l="1"/>
  <c r="FH81" i="4"/>
  <c r="FH137" i="4"/>
  <c r="FH80" i="4"/>
  <c r="GA85" i="3"/>
  <c r="GA137" i="3"/>
  <c r="GA81" i="3"/>
  <c r="GA80" i="3"/>
  <c r="FH92" i="4"/>
  <c r="FH87" i="4"/>
  <c r="FH91" i="4"/>
  <c r="FH90" i="4"/>
  <c r="FH79" i="4"/>
  <c r="FH63" i="4"/>
  <c r="GA92" i="3"/>
  <c r="GA91" i="3"/>
  <c r="GA90" i="3"/>
  <c r="GA87" i="3"/>
  <c r="GA65" i="3"/>
  <c r="GA79" i="3"/>
  <c r="FH65" i="4"/>
  <c r="FH57" i="4"/>
  <c r="FH59" i="4"/>
  <c r="FH55" i="4"/>
  <c r="FH56" i="4"/>
  <c r="FH58" i="4"/>
  <c r="FH46" i="4"/>
  <c r="FH49" i="4"/>
  <c r="FH47" i="4"/>
  <c r="FH48" i="4"/>
  <c r="FH45" i="4"/>
  <c r="FH54" i="4"/>
  <c r="FH43" i="4"/>
  <c r="FH44" i="4"/>
  <c r="FH53" i="4"/>
  <c r="FH24" i="4"/>
  <c r="GA63" i="3"/>
  <c r="GA55" i="3"/>
  <c r="GA54" i="3"/>
  <c r="GA56" i="3"/>
  <c r="GA58" i="3"/>
  <c r="GA59" i="3"/>
  <c r="GA45" i="3"/>
  <c r="GA57" i="3"/>
  <c r="GA48" i="3"/>
  <c r="GA46" i="3"/>
  <c r="GA47" i="3"/>
  <c r="GA44" i="3"/>
  <c r="GA49" i="3"/>
  <c r="GA24" i="3"/>
  <c r="FR55" i="10"/>
  <c r="FR73" i="10"/>
  <c r="FR81" i="10"/>
  <c r="FR74" i="10"/>
  <c r="GA143" i="3"/>
  <c r="GA141" i="3"/>
  <c r="GA108" i="3"/>
  <c r="GA139" i="3"/>
  <c r="GA107" i="3"/>
  <c r="FH141" i="4"/>
  <c r="FH139" i="4"/>
  <c r="FH143" i="4"/>
  <c r="FH108" i="4"/>
  <c r="FH107" i="4"/>
  <c r="FR13" i="10"/>
  <c r="FR12" i="10"/>
  <c r="GA183" i="3"/>
  <c r="GA184" i="3"/>
  <c r="GA182" i="3"/>
  <c r="GA178" i="3"/>
  <c r="GA173" i="3"/>
  <c r="GA177" i="3"/>
  <c r="GA172" i="3"/>
  <c r="GA171" i="3"/>
  <c r="GA134" i="3"/>
  <c r="GA127" i="3"/>
  <c r="GA132" i="3"/>
  <c r="FH184" i="4"/>
  <c r="FH183" i="4"/>
  <c r="FH178" i="4"/>
  <c r="FH182" i="4"/>
  <c r="FH173" i="4"/>
  <c r="FH172" i="4"/>
  <c r="FH171" i="4"/>
  <c r="FH177" i="4"/>
  <c r="FH134" i="4"/>
  <c r="FH132" i="4"/>
  <c r="FH127" i="4"/>
  <c r="GA74" i="3"/>
  <c r="GA72" i="3"/>
  <c r="GA73" i="3"/>
  <c r="GA71" i="3"/>
  <c r="GA68" i="3"/>
  <c r="GA70" i="3"/>
  <c r="GA69" i="3"/>
  <c r="FH74" i="4"/>
  <c r="FH73" i="4"/>
  <c r="FH72" i="4"/>
  <c r="FH71" i="4"/>
  <c r="FH70" i="4"/>
  <c r="FH69" i="4"/>
  <c r="FH68" i="4"/>
  <c r="GA100" i="3"/>
  <c r="GA101" i="3"/>
  <c r="GA99" i="3"/>
  <c r="GA98" i="3"/>
  <c r="FH99" i="4"/>
  <c r="FH100" i="4"/>
  <c r="FH101" i="4"/>
  <c r="FH98" i="4"/>
  <c r="GA97" i="3"/>
  <c r="FH97" i="4"/>
  <c r="FH37" i="4"/>
  <c r="FH39" i="4"/>
  <c r="FH38" i="4"/>
  <c r="FH36" i="4"/>
  <c r="FH33" i="4"/>
  <c r="FH35" i="4"/>
  <c r="FH34" i="4"/>
  <c r="GA53" i="3"/>
  <c r="GA43" i="3"/>
  <c r="GA35" i="3"/>
  <c r="GA37" i="3"/>
  <c r="GA34" i="3"/>
  <c r="GA36" i="3"/>
  <c r="GA39" i="3"/>
  <c r="GA38" i="3"/>
  <c r="GA17" i="3"/>
  <c r="GA16" i="3"/>
  <c r="GA15" i="3"/>
  <c r="GA33" i="3"/>
  <c r="GA14" i="3"/>
  <c r="GA12" i="3"/>
  <c r="GA11" i="3"/>
  <c r="GA13" i="3"/>
  <c r="GB6" i="3"/>
  <c r="GA22" i="3"/>
  <c r="GA26" i="3"/>
  <c r="GA28" i="3"/>
  <c r="GA27" i="3"/>
  <c r="FH17" i="4"/>
  <c r="FH16" i="4"/>
  <c r="FH15" i="4"/>
  <c r="FH13" i="4"/>
  <c r="FH22" i="4"/>
  <c r="FH14" i="4"/>
  <c r="FH12" i="4"/>
  <c r="FH11" i="4"/>
  <c r="FH26" i="4"/>
  <c r="FH28" i="4"/>
  <c r="FH27" i="4"/>
  <c r="FI6" i="4"/>
  <c r="FR23" i="10"/>
  <c r="FS6" i="10"/>
  <c r="FG106" i="6"/>
  <c r="FH1" i="6"/>
  <c r="FH7" i="6"/>
  <c r="FH85" i="6" l="1"/>
  <c r="FH81" i="6"/>
  <c r="FH137" i="6"/>
  <c r="FH80" i="6"/>
  <c r="FH92" i="6"/>
  <c r="FH90" i="6"/>
  <c r="FH91" i="6"/>
  <c r="FH87" i="6"/>
  <c r="FH63" i="6"/>
  <c r="FH79" i="6"/>
  <c r="FH65" i="6"/>
  <c r="FH59" i="6"/>
  <c r="FH58" i="6"/>
  <c r="FH57" i="6"/>
  <c r="FH56" i="6"/>
  <c r="FH55" i="6"/>
  <c r="FH54" i="6"/>
  <c r="FH49" i="6"/>
  <c r="FH48" i="6"/>
  <c r="FH47" i="6"/>
  <c r="FH46" i="6"/>
  <c r="FH45" i="6"/>
  <c r="FH44" i="6"/>
  <c r="FH53" i="6"/>
  <c r="FH43" i="6"/>
  <c r="FH24" i="6"/>
  <c r="GA106" i="3"/>
  <c r="FH106" i="4"/>
  <c r="FH97" i="6"/>
  <c r="FH98" i="6"/>
  <c r="FH100" i="6"/>
  <c r="FH99" i="6"/>
  <c r="FH101" i="6"/>
  <c r="FH74" i="6"/>
  <c r="FH71" i="6"/>
  <c r="FH72" i="6"/>
  <c r="FH73" i="6"/>
  <c r="FH69" i="6"/>
  <c r="FH70" i="6"/>
  <c r="FH68" i="6"/>
  <c r="FH141" i="6"/>
  <c r="FH127" i="6"/>
  <c r="FH139" i="6"/>
  <c r="FH143" i="6"/>
  <c r="FH132" i="6"/>
  <c r="FH108" i="6"/>
  <c r="FH107" i="6"/>
  <c r="FH38" i="6"/>
  <c r="FH36" i="6"/>
  <c r="FH37" i="6"/>
  <c r="FH39" i="6"/>
  <c r="FH33" i="6"/>
  <c r="FH35" i="6"/>
  <c r="FH17" i="6"/>
  <c r="FH16" i="6"/>
  <c r="FH34" i="6"/>
  <c r="FH15" i="6"/>
  <c r="FH14" i="6"/>
  <c r="FH13" i="6"/>
  <c r="FH12" i="6"/>
  <c r="FH11" i="6"/>
  <c r="FH22" i="6"/>
  <c r="FH28" i="6"/>
  <c r="FH26" i="6"/>
  <c r="FH27" i="6"/>
  <c r="FR79" i="10"/>
  <c r="FH182" i="6"/>
  <c r="FH178" i="6"/>
  <c r="FH177" i="6"/>
  <c r="FS1" i="10"/>
  <c r="FS7" i="10"/>
  <c r="FS54" i="10" s="1"/>
  <c r="FH183" i="6"/>
  <c r="FH184" i="6"/>
  <c r="FH172" i="6"/>
  <c r="FH171" i="6"/>
  <c r="FH173" i="6"/>
  <c r="FH134" i="6"/>
  <c r="FI6" i="6"/>
  <c r="FI1" i="4"/>
  <c r="FI7" i="4"/>
  <c r="GB7" i="3"/>
  <c r="GB1" i="3"/>
  <c r="FI81" i="4" l="1"/>
  <c r="FI137" i="4"/>
  <c r="FI85" i="4"/>
  <c r="FI80" i="4"/>
  <c r="GB85" i="3"/>
  <c r="GB137" i="3"/>
  <c r="GB81" i="3"/>
  <c r="GB80" i="3"/>
  <c r="FI92" i="4"/>
  <c r="FI90" i="4"/>
  <c r="FI87" i="4"/>
  <c r="FI91" i="4"/>
  <c r="FI79" i="4"/>
  <c r="FI63" i="4"/>
  <c r="GB92" i="3"/>
  <c r="GB91" i="3"/>
  <c r="GB90" i="3"/>
  <c r="GB87" i="3"/>
  <c r="GB65" i="3"/>
  <c r="GB79" i="3"/>
  <c r="FI65" i="4"/>
  <c r="FI57" i="4"/>
  <c r="FI58" i="4"/>
  <c r="FI56" i="4"/>
  <c r="FI59" i="4"/>
  <c r="FI54" i="4"/>
  <c r="FI55" i="4"/>
  <c r="FI46" i="4"/>
  <c r="FI49" i="4"/>
  <c r="FI47" i="4"/>
  <c r="FI48" i="4"/>
  <c r="FI45" i="4"/>
  <c r="FI43" i="4"/>
  <c r="FI53" i="4"/>
  <c r="FI44" i="4"/>
  <c r="FI24" i="4"/>
  <c r="GB63" i="3"/>
  <c r="GB54" i="3"/>
  <c r="GB55" i="3"/>
  <c r="GB56" i="3"/>
  <c r="GB57" i="3"/>
  <c r="GB47" i="3"/>
  <c r="GB45" i="3"/>
  <c r="GB58" i="3"/>
  <c r="GB59" i="3"/>
  <c r="GB46" i="3"/>
  <c r="GB48" i="3"/>
  <c r="GB44" i="3"/>
  <c r="GB49" i="3"/>
  <c r="GB24" i="3"/>
  <c r="FS55" i="10"/>
  <c r="FI143" i="4"/>
  <c r="FI139" i="4"/>
  <c r="FI107" i="4"/>
  <c r="FI141" i="4"/>
  <c r="FI108" i="4"/>
  <c r="GB143" i="3"/>
  <c r="GB141" i="3"/>
  <c r="GB139" i="3"/>
  <c r="GB108" i="3"/>
  <c r="GB107" i="3"/>
  <c r="FS73" i="10"/>
  <c r="FS74" i="10"/>
  <c r="FS81" i="10"/>
  <c r="FS13" i="10"/>
  <c r="FS12" i="10"/>
  <c r="GB184" i="3"/>
  <c r="GB182" i="3"/>
  <c r="GB178" i="3"/>
  <c r="GB183" i="3"/>
  <c r="GB177" i="3"/>
  <c r="GB172" i="3"/>
  <c r="GB171" i="3"/>
  <c r="GB173" i="3"/>
  <c r="GB134" i="3"/>
  <c r="GB127" i="3"/>
  <c r="GB132" i="3"/>
  <c r="FI183" i="4"/>
  <c r="FI184" i="4"/>
  <c r="FI178" i="4"/>
  <c r="FI182" i="4"/>
  <c r="FI177" i="4"/>
  <c r="FI173" i="4"/>
  <c r="FI172" i="4"/>
  <c r="FI171" i="4"/>
  <c r="FI132" i="4"/>
  <c r="FI134" i="4"/>
  <c r="FI127" i="4"/>
  <c r="GB73" i="3"/>
  <c r="GB74" i="3"/>
  <c r="GB72" i="3"/>
  <c r="GB71" i="3"/>
  <c r="GB69" i="3"/>
  <c r="GB70" i="3"/>
  <c r="GB68" i="3"/>
  <c r="FI74" i="4"/>
  <c r="FI73" i="4"/>
  <c r="FI72" i="4"/>
  <c r="FI70" i="4"/>
  <c r="FI71" i="4"/>
  <c r="FI69" i="4"/>
  <c r="FI68" i="4"/>
  <c r="FI100" i="4"/>
  <c r="FI101" i="4"/>
  <c r="FI98" i="4"/>
  <c r="FI99" i="4"/>
  <c r="GB101" i="3"/>
  <c r="GB100" i="3"/>
  <c r="GB98" i="3"/>
  <c r="GB99" i="3"/>
  <c r="GB97" i="3"/>
  <c r="FI97" i="4"/>
  <c r="FI37" i="4"/>
  <c r="FI35" i="4"/>
  <c r="FI38" i="4"/>
  <c r="FI33" i="4"/>
  <c r="FI36" i="4"/>
  <c r="FI34" i="4"/>
  <c r="FI39" i="4"/>
  <c r="GB53" i="3"/>
  <c r="GB43" i="3"/>
  <c r="GB34" i="3"/>
  <c r="GB35" i="3"/>
  <c r="GB37" i="3"/>
  <c r="GB36" i="3"/>
  <c r="GB38" i="3"/>
  <c r="GB39" i="3"/>
  <c r="GB17" i="3"/>
  <c r="GB16" i="3"/>
  <c r="GB33" i="3"/>
  <c r="GB14" i="3"/>
  <c r="GB15" i="3"/>
  <c r="GB13" i="3"/>
  <c r="GB12" i="3"/>
  <c r="GB11" i="3"/>
  <c r="GC6" i="3"/>
  <c r="GB22" i="3"/>
  <c r="GB26" i="3"/>
  <c r="GB27" i="3"/>
  <c r="GB28" i="3"/>
  <c r="FI17" i="4"/>
  <c r="FI22" i="4"/>
  <c r="FI15" i="4"/>
  <c r="FI16" i="4"/>
  <c r="FI13" i="4"/>
  <c r="FI12" i="4"/>
  <c r="FI14" i="4"/>
  <c r="FI11" i="4"/>
  <c r="FI27" i="4"/>
  <c r="FI28" i="4"/>
  <c r="FI26" i="4"/>
  <c r="FJ6" i="4"/>
  <c r="FS23" i="10"/>
  <c r="FT6" i="10"/>
  <c r="FH106" i="6"/>
  <c r="FI1" i="6"/>
  <c r="FI7" i="6"/>
  <c r="FI137" i="6" l="1"/>
  <c r="FI85" i="6"/>
  <c r="FI81" i="6"/>
  <c r="FI80" i="6"/>
  <c r="FI92" i="6"/>
  <c r="FI90" i="6"/>
  <c r="FI91" i="6"/>
  <c r="FI87" i="6"/>
  <c r="FI79" i="6"/>
  <c r="FI63" i="6"/>
  <c r="FI65" i="6"/>
  <c r="FI59" i="6"/>
  <c r="FI58" i="6"/>
  <c r="FI57" i="6"/>
  <c r="FI56" i="6"/>
  <c r="FI55" i="6"/>
  <c r="FI54" i="6"/>
  <c r="FI49" i="6"/>
  <c r="FI48" i="6"/>
  <c r="FI45" i="6"/>
  <c r="FI44" i="6"/>
  <c r="FI46" i="6"/>
  <c r="FI47" i="6"/>
  <c r="FI53" i="6"/>
  <c r="FI43" i="6"/>
  <c r="FI24" i="6"/>
  <c r="FI106" i="4"/>
  <c r="GB106" i="3"/>
  <c r="FI97" i="6"/>
  <c r="FI98" i="6"/>
  <c r="FI100" i="6"/>
  <c r="FI101" i="6"/>
  <c r="FI99" i="6"/>
  <c r="FI74" i="6"/>
  <c r="FI73" i="6"/>
  <c r="FI72" i="6"/>
  <c r="FI70" i="6"/>
  <c r="FI69" i="6"/>
  <c r="FI71" i="6"/>
  <c r="FI68" i="6"/>
  <c r="FI127" i="6"/>
  <c r="FI141" i="6"/>
  <c r="FI139" i="6"/>
  <c r="FI143" i="6"/>
  <c r="FI132" i="6"/>
  <c r="FI108" i="6"/>
  <c r="FI107" i="6"/>
  <c r="FI38" i="6"/>
  <c r="FI36" i="6"/>
  <c r="FI39" i="6"/>
  <c r="FI37" i="6"/>
  <c r="FI34" i="6"/>
  <c r="FI33" i="6"/>
  <c r="FI35" i="6"/>
  <c r="FI17" i="6"/>
  <c r="FI16" i="6"/>
  <c r="FI15" i="6"/>
  <c r="FI14" i="6"/>
  <c r="FI13" i="6"/>
  <c r="FI12" i="6"/>
  <c r="FI11" i="6"/>
  <c r="FI22" i="6"/>
  <c r="FI28" i="6"/>
  <c r="FI26" i="6"/>
  <c r="FI27" i="6"/>
  <c r="FS79" i="10"/>
  <c r="FI182" i="6"/>
  <c r="FI178" i="6"/>
  <c r="FI177" i="6"/>
  <c r="FT1" i="10"/>
  <c r="FT7" i="10"/>
  <c r="FT54" i="10" s="1"/>
  <c r="FI183" i="6"/>
  <c r="FI184" i="6"/>
  <c r="FI173" i="6"/>
  <c r="FI171" i="6"/>
  <c r="FI172" i="6"/>
  <c r="FI134" i="6"/>
  <c r="FJ6" i="6"/>
  <c r="FJ7" i="4"/>
  <c r="FJ1" i="4"/>
  <c r="GC7" i="3"/>
  <c r="GC1" i="3"/>
  <c r="FJ137" i="4" l="1"/>
  <c r="FJ85" i="4"/>
  <c r="FJ80" i="4"/>
  <c r="FJ81" i="4"/>
  <c r="GC85" i="3"/>
  <c r="GC137" i="3"/>
  <c r="GC81" i="3"/>
  <c r="GC80" i="3"/>
  <c r="FJ91" i="4"/>
  <c r="FJ92" i="4"/>
  <c r="FJ90" i="4"/>
  <c r="FJ87" i="4"/>
  <c r="FJ79" i="4"/>
  <c r="FJ63" i="4"/>
  <c r="GC90" i="3"/>
  <c r="GC92" i="3"/>
  <c r="GC91" i="3"/>
  <c r="GC87" i="3"/>
  <c r="GC65" i="3"/>
  <c r="GC79" i="3"/>
  <c r="FJ57" i="4"/>
  <c r="FJ65" i="4"/>
  <c r="FJ58" i="4"/>
  <c r="FJ59" i="4"/>
  <c r="FJ54" i="4"/>
  <c r="FJ56" i="4"/>
  <c r="FJ55" i="4"/>
  <c r="FJ49" i="4"/>
  <c r="FJ47" i="4"/>
  <c r="FJ48" i="4"/>
  <c r="FJ46" i="4"/>
  <c r="FJ43" i="4"/>
  <c r="FJ53" i="4"/>
  <c r="FJ44" i="4"/>
  <c r="FJ45" i="4"/>
  <c r="FJ24" i="4"/>
  <c r="GC63" i="3"/>
  <c r="GC54" i="3"/>
  <c r="GC57" i="3"/>
  <c r="GC55" i="3"/>
  <c r="GC58" i="3"/>
  <c r="GC56" i="3"/>
  <c r="GC44" i="3"/>
  <c r="GC47" i="3"/>
  <c r="GC45" i="3"/>
  <c r="GC59" i="3"/>
  <c r="GC46" i="3"/>
  <c r="GC48" i="3"/>
  <c r="GC49" i="3"/>
  <c r="GC24" i="3"/>
  <c r="FT55" i="10"/>
  <c r="GC143" i="3"/>
  <c r="GC139" i="3"/>
  <c r="GC141" i="3"/>
  <c r="GC108" i="3"/>
  <c r="GC107" i="3"/>
  <c r="FT81" i="10"/>
  <c r="FT74" i="10"/>
  <c r="FT73" i="10"/>
  <c r="FJ141" i="4"/>
  <c r="FJ143" i="4"/>
  <c r="FJ139" i="4"/>
  <c r="FJ108" i="4"/>
  <c r="FJ107" i="4"/>
  <c r="FT12" i="10"/>
  <c r="FT13" i="10"/>
  <c r="GC184" i="3"/>
  <c r="GC182" i="3"/>
  <c r="GC177" i="3"/>
  <c r="GC178" i="3"/>
  <c r="GC183" i="3"/>
  <c r="GC172" i="3"/>
  <c r="GC173" i="3"/>
  <c r="GC171" i="3"/>
  <c r="GC134" i="3"/>
  <c r="GC127" i="3"/>
  <c r="GC132" i="3"/>
  <c r="FJ183" i="4"/>
  <c r="FJ184" i="4"/>
  <c r="FJ182" i="4"/>
  <c r="FJ178" i="4"/>
  <c r="FJ177" i="4"/>
  <c r="FJ173" i="4"/>
  <c r="FJ171" i="4"/>
  <c r="FJ172" i="4"/>
  <c r="FJ134" i="4"/>
  <c r="FJ132" i="4"/>
  <c r="FJ127" i="4"/>
  <c r="GC74" i="3"/>
  <c r="GC72" i="3"/>
  <c r="GC73" i="3"/>
  <c r="GC70" i="3"/>
  <c r="GC71" i="3"/>
  <c r="GC69" i="3"/>
  <c r="GC68" i="3"/>
  <c r="FJ73" i="4"/>
  <c r="FJ74" i="4"/>
  <c r="FJ71" i="4"/>
  <c r="FJ70" i="4"/>
  <c r="FJ68" i="4"/>
  <c r="FJ69" i="4"/>
  <c r="FJ72" i="4"/>
  <c r="GC101" i="3"/>
  <c r="GC100" i="3"/>
  <c r="GC99" i="3"/>
  <c r="GC98" i="3"/>
  <c r="FJ101" i="4"/>
  <c r="FJ100" i="4"/>
  <c r="FJ98" i="4"/>
  <c r="FJ99" i="4"/>
  <c r="GC97" i="3"/>
  <c r="FJ97" i="4"/>
  <c r="FJ39" i="4"/>
  <c r="FJ37" i="4"/>
  <c r="FJ38" i="4"/>
  <c r="FJ36" i="4"/>
  <c r="FJ34" i="4"/>
  <c r="FJ33" i="4"/>
  <c r="FJ35" i="4"/>
  <c r="GC53" i="3"/>
  <c r="GC43" i="3"/>
  <c r="GC34" i="3"/>
  <c r="GC36" i="3"/>
  <c r="GC35" i="3"/>
  <c r="GC39" i="3"/>
  <c r="GC38" i="3"/>
  <c r="GC37" i="3"/>
  <c r="GC17" i="3"/>
  <c r="GC33" i="3"/>
  <c r="GC16" i="3"/>
  <c r="GC15" i="3"/>
  <c r="GC14" i="3"/>
  <c r="GC13" i="3"/>
  <c r="GC12" i="3"/>
  <c r="GC11" i="3"/>
  <c r="GD6" i="3"/>
  <c r="GC26" i="3"/>
  <c r="GC22" i="3"/>
  <c r="GC27" i="3"/>
  <c r="GC28" i="3"/>
  <c r="FJ28" i="4"/>
  <c r="FJ17" i="4"/>
  <c r="FJ22" i="4"/>
  <c r="FJ14" i="4"/>
  <c r="FJ16" i="4"/>
  <c r="FJ13" i="4"/>
  <c r="FJ12" i="4"/>
  <c r="FJ11" i="4"/>
  <c r="FJ15" i="4"/>
  <c r="FJ26" i="4"/>
  <c r="FJ27" i="4"/>
  <c r="FK6" i="4"/>
  <c r="FT23" i="10"/>
  <c r="FU6" i="10"/>
  <c r="FI106" i="6"/>
  <c r="FJ7" i="6"/>
  <c r="FJ1" i="6"/>
  <c r="FJ137" i="6" l="1"/>
  <c r="FJ85" i="6"/>
  <c r="FJ81" i="6"/>
  <c r="FJ80" i="6"/>
  <c r="FJ91" i="6"/>
  <c r="FJ92" i="6"/>
  <c r="FJ90" i="6"/>
  <c r="FJ87" i="6"/>
  <c r="FJ79" i="6"/>
  <c r="FJ63" i="6"/>
  <c r="FJ65" i="6"/>
  <c r="FJ56" i="6"/>
  <c r="FJ58" i="6"/>
  <c r="FJ59" i="6"/>
  <c r="FJ55" i="6"/>
  <c r="FJ54" i="6"/>
  <c r="FJ49" i="6"/>
  <c r="FJ57" i="6"/>
  <c r="FJ48" i="6"/>
  <c r="FJ47" i="6"/>
  <c r="FJ46" i="6"/>
  <c r="FJ45" i="6"/>
  <c r="FJ44" i="6"/>
  <c r="FJ53" i="6"/>
  <c r="FJ43" i="6"/>
  <c r="FJ24" i="6"/>
  <c r="FJ106" i="4"/>
  <c r="GC106" i="3"/>
  <c r="FJ98" i="6"/>
  <c r="FJ97" i="6"/>
  <c r="FJ100" i="6"/>
  <c r="FJ99" i="6"/>
  <c r="FJ101" i="6"/>
  <c r="FJ73" i="6"/>
  <c r="FJ71" i="6"/>
  <c r="FJ74" i="6"/>
  <c r="FJ72" i="6"/>
  <c r="FJ70" i="6"/>
  <c r="FJ69" i="6"/>
  <c r="FJ68" i="6"/>
  <c r="FJ127" i="6"/>
  <c r="FJ141" i="6"/>
  <c r="FJ139" i="6"/>
  <c r="FJ143" i="6"/>
  <c r="FJ132" i="6"/>
  <c r="FJ108" i="6"/>
  <c r="FJ107" i="6"/>
  <c r="FJ38" i="6"/>
  <c r="FJ36" i="6"/>
  <c r="FJ39" i="6"/>
  <c r="FJ37" i="6"/>
  <c r="FJ34" i="6"/>
  <c r="FJ35" i="6"/>
  <c r="FJ33" i="6"/>
  <c r="FJ16" i="6"/>
  <c r="FJ15" i="6"/>
  <c r="FJ14" i="6"/>
  <c r="FJ13" i="6"/>
  <c r="FJ28" i="6"/>
  <c r="FJ11" i="6"/>
  <c r="FJ22" i="6"/>
  <c r="FJ12" i="6"/>
  <c r="FJ17" i="6"/>
  <c r="FJ26" i="6"/>
  <c r="FJ27" i="6"/>
  <c r="FT79" i="10"/>
  <c r="FJ182" i="6"/>
  <c r="FJ178" i="6"/>
  <c r="FJ177" i="6"/>
  <c r="FU7" i="10"/>
  <c r="FU54" i="10" s="1"/>
  <c r="FU1" i="10"/>
  <c r="FJ183" i="6"/>
  <c r="FJ184" i="6"/>
  <c r="FJ172" i="6"/>
  <c r="FJ173" i="6"/>
  <c r="FJ171" i="6"/>
  <c r="FJ134" i="6"/>
  <c r="FK6" i="6"/>
  <c r="FK7" i="4"/>
  <c r="FK1" i="4"/>
  <c r="GD7" i="3"/>
  <c r="GD1" i="3"/>
  <c r="FK137" i="4" l="1"/>
  <c r="FK85" i="4"/>
  <c r="FK80" i="4"/>
  <c r="FK81" i="4"/>
  <c r="GD85" i="3"/>
  <c r="GD137" i="3"/>
  <c r="GD80" i="3"/>
  <c r="GD81" i="3"/>
  <c r="FK91" i="4"/>
  <c r="FK87" i="4"/>
  <c r="FK92" i="4"/>
  <c r="FK90" i="4"/>
  <c r="FK63" i="4"/>
  <c r="FK79" i="4"/>
  <c r="GD91" i="3"/>
  <c r="GD90" i="3"/>
  <c r="GD87" i="3"/>
  <c r="GD92" i="3"/>
  <c r="GD65" i="3"/>
  <c r="GD79" i="3"/>
  <c r="FK65" i="4"/>
  <c r="FK58" i="4"/>
  <c r="FK59" i="4"/>
  <c r="FK57" i="4"/>
  <c r="FK55" i="4"/>
  <c r="FK54" i="4"/>
  <c r="FK56" i="4"/>
  <c r="FK49" i="4"/>
  <c r="FK48" i="4"/>
  <c r="FK45" i="4"/>
  <c r="FK47" i="4"/>
  <c r="FK46" i="4"/>
  <c r="FK43" i="4"/>
  <c r="FK53" i="4"/>
  <c r="FK44" i="4"/>
  <c r="FK24" i="4"/>
  <c r="GD63" i="3"/>
  <c r="GD54" i="3"/>
  <c r="GD57" i="3"/>
  <c r="GD58" i="3"/>
  <c r="GD55" i="3"/>
  <c r="GD59" i="3"/>
  <c r="GD56" i="3"/>
  <c r="GD44" i="3"/>
  <c r="GD47" i="3"/>
  <c r="GD49" i="3"/>
  <c r="GD45" i="3"/>
  <c r="GD46" i="3"/>
  <c r="GD48" i="3"/>
  <c r="GD24" i="3"/>
  <c r="FU55" i="10"/>
  <c r="GD143" i="3"/>
  <c r="GD139" i="3"/>
  <c r="GD141" i="3"/>
  <c r="GD108" i="3"/>
  <c r="GD107" i="3"/>
  <c r="FK143" i="4"/>
  <c r="FK139" i="4"/>
  <c r="FK141" i="4"/>
  <c r="FK107" i="4"/>
  <c r="FK108" i="4"/>
  <c r="FU81" i="10"/>
  <c r="FU74" i="10"/>
  <c r="FU73" i="10"/>
  <c r="FU12" i="10"/>
  <c r="FU13" i="10"/>
  <c r="GD184" i="3"/>
  <c r="GD183" i="3"/>
  <c r="GD178" i="3"/>
  <c r="GD182" i="3"/>
  <c r="GD177" i="3"/>
  <c r="GD171" i="3"/>
  <c r="GD172" i="3"/>
  <c r="GD173" i="3"/>
  <c r="GD134" i="3"/>
  <c r="GD127" i="3"/>
  <c r="GD132" i="3"/>
  <c r="FK183" i="4"/>
  <c r="FK184" i="4"/>
  <c r="FK178" i="4"/>
  <c r="FK182" i="4"/>
  <c r="FK173" i="4"/>
  <c r="FK177" i="4"/>
  <c r="FK172" i="4"/>
  <c r="FK171" i="4"/>
  <c r="FK134" i="4"/>
  <c r="FK127" i="4"/>
  <c r="FK132" i="4"/>
  <c r="GD73" i="3"/>
  <c r="GD74" i="3"/>
  <c r="GD72" i="3"/>
  <c r="GD71" i="3"/>
  <c r="GD70" i="3"/>
  <c r="GD68" i="3"/>
  <c r="GD69" i="3"/>
  <c r="FK74" i="4"/>
  <c r="FK73" i="4"/>
  <c r="FK72" i="4"/>
  <c r="FK71" i="4"/>
  <c r="FK70" i="4"/>
  <c r="FK68" i="4"/>
  <c r="FK69" i="4"/>
  <c r="GD99" i="3"/>
  <c r="GD101" i="3"/>
  <c r="GD100" i="3"/>
  <c r="GD98" i="3"/>
  <c r="FK101" i="4"/>
  <c r="FK100" i="4"/>
  <c r="FK98" i="4"/>
  <c r="FK99" i="4"/>
  <c r="GD97" i="3"/>
  <c r="FK97" i="4"/>
  <c r="FK38" i="4"/>
  <c r="FK36" i="4"/>
  <c r="FK39" i="4"/>
  <c r="FK37" i="4"/>
  <c r="FK34" i="4"/>
  <c r="FK35" i="4"/>
  <c r="FK33" i="4"/>
  <c r="GD53" i="3"/>
  <c r="GD43" i="3"/>
  <c r="GD34" i="3"/>
  <c r="GD35" i="3"/>
  <c r="GD37" i="3"/>
  <c r="GD36" i="3"/>
  <c r="GD39" i="3"/>
  <c r="GD38" i="3"/>
  <c r="GD33" i="3"/>
  <c r="GD16" i="3"/>
  <c r="GD17" i="3"/>
  <c r="GD14" i="3"/>
  <c r="GD15" i="3"/>
  <c r="GD13" i="3"/>
  <c r="GD12" i="3"/>
  <c r="GD11" i="3"/>
  <c r="GE6" i="3"/>
  <c r="GD26" i="3"/>
  <c r="GD22" i="3"/>
  <c r="GD28" i="3"/>
  <c r="GD27" i="3"/>
  <c r="FK17" i="4"/>
  <c r="FK16" i="4"/>
  <c r="FK22" i="4"/>
  <c r="FK14" i="4"/>
  <c r="FK11" i="4"/>
  <c r="FK15" i="4"/>
  <c r="FK13" i="4"/>
  <c r="FK12" i="4"/>
  <c r="FK28" i="4"/>
  <c r="FK26" i="4"/>
  <c r="FK27" i="4"/>
  <c r="FL6" i="4"/>
  <c r="FU23" i="10"/>
  <c r="FV6" i="10"/>
  <c r="FJ106" i="6"/>
  <c r="FK7" i="6"/>
  <c r="FK1" i="6"/>
  <c r="FK85" i="6" l="1"/>
  <c r="FK81" i="6"/>
  <c r="FK80" i="6"/>
  <c r="FK137" i="6"/>
  <c r="FK91" i="6"/>
  <c r="FK92" i="6"/>
  <c r="FK90" i="6"/>
  <c r="FK87" i="6"/>
  <c r="FK79" i="6"/>
  <c r="FK63" i="6"/>
  <c r="FK65" i="6"/>
  <c r="FK56" i="6"/>
  <c r="FK59" i="6"/>
  <c r="FK55" i="6"/>
  <c r="FK54" i="6"/>
  <c r="FK57" i="6"/>
  <c r="FK58" i="6"/>
  <c r="FK49" i="6"/>
  <c r="FK48" i="6"/>
  <c r="FK47" i="6"/>
  <c r="FK46" i="6"/>
  <c r="FK44" i="6"/>
  <c r="FK53" i="6"/>
  <c r="FK45" i="6"/>
  <c r="FK43" i="6"/>
  <c r="FK24" i="6"/>
  <c r="FK106" i="4"/>
  <c r="GD106" i="3"/>
  <c r="FK98" i="6"/>
  <c r="FK97" i="6"/>
  <c r="FK99" i="6"/>
  <c r="FK100" i="6"/>
  <c r="FK101" i="6"/>
  <c r="FK73" i="6"/>
  <c r="FK74" i="6"/>
  <c r="FK72" i="6"/>
  <c r="FK69" i="6"/>
  <c r="FK71" i="6"/>
  <c r="FK70" i="6"/>
  <c r="FK68" i="6"/>
  <c r="FK127" i="6"/>
  <c r="FK141" i="6"/>
  <c r="FK139" i="6"/>
  <c r="FK143" i="6"/>
  <c r="FK132" i="6"/>
  <c r="FK108" i="6"/>
  <c r="FK107" i="6"/>
  <c r="FK39" i="6"/>
  <c r="FK37" i="6"/>
  <c r="FK38" i="6"/>
  <c r="FK36" i="6"/>
  <c r="FK35" i="6"/>
  <c r="FK17" i="6"/>
  <c r="FK16" i="6"/>
  <c r="FK15" i="6"/>
  <c r="FK34" i="6"/>
  <c r="FK33" i="6"/>
  <c r="FK14" i="6"/>
  <c r="FK13" i="6"/>
  <c r="FK12" i="6"/>
  <c r="FK28" i="6"/>
  <c r="FK11" i="6"/>
  <c r="FK22" i="6"/>
  <c r="FK27" i="6"/>
  <c r="FK26" i="6"/>
  <c r="FU79" i="10"/>
  <c r="FK182" i="6"/>
  <c r="FK178" i="6"/>
  <c r="FK177" i="6"/>
  <c r="FV7" i="10"/>
  <c r="FV54" i="10" s="1"/>
  <c r="FV1" i="10"/>
  <c r="FK183" i="6"/>
  <c r="FK184" i="6"/>
  <c r="FK173" i="6"/>
  <c r="FK171" i="6"/>
  <c r="FK172" i="6"/>
  <c r="FK134" i="6"/>
  <c r="FL6" i="6"/>
  <c r="FL7" i="4"/>
  <c r="FL1" i="4"/>
  <c r="GE7" i="3"/>
  <c r="GE1" i="3"/>
  <c r="FL137" i="4" l="1"/>
  <c r="FL85" i="4"/>
  <c r="FL80" i="4"/>
  <c r="FL81" i="4"/>
  <c r="GE85" i="3"/>
  <c r="GE137" i="3"/>
  <c r="GE80" i="3"/>
  <c r="GE81" i="3"/>
  <c r="FL91" i="4"/>
  <c r="FL92" i="4"/>
  <c r="FL90" i="4"/>
  <c r="FL87" i="4"/>
  <c r="FL79" i="4"/>
  <c r="FL63" i="4"/>
  <c r="GE91" i="3"/>
  <c r="GE92" i="3"/>
  <c r="GE87" i="3"/>
  <c r="GE90" i="3"/>
  <c r="GE79" i="3"/>
  <c r="GE65" i="3"/>
  <c r="FL65" i="4"/>
  <c r="FL59" i="4"/>
  <c r="FL58" i="4"/>
  <c r="FL55" i="4"/>
  <c r="FL57" i="4"/>
  <c r="FL54" i="4"/>
  <c r="FL49" i="4"/>
  <c r="FL46" i="4"/>
  <c r="FL48" i="4"/>
  <c r="FL43" i="4"/>
  <c r="FL53" i="4"/>
  <c r="FL47" i="4"/>
  <c r="FL56" i="4"/>
  <c r="FL44" i="4"/>
  <c r="FL45" i="4"/>
  <c r="FL24" i="4"/>
  <c r="GE63" i="3"/>
  <c r="GE54" i="3"/>
  <c r="GE55" i="3"/>
  <c r="GE58" i="3"/>
  <c r="GE57" i="3"/>
  <c r="GE59" i="3"/>
  <c r="GE56" i="3"/>
  <c r="GE46" i="3"/>
  <c r="GE44" i="3"/>
  <c r="GE47" i="3"/>
  <c r="GE45" i="3"/>
  <c r="GE48" i="3"/>
  <c r="GE49" i="3"/>
  <c r="GE24" i="3"/>
  <c r="FV55" i="10"/>
  <c r="GE141" i="3"/>
  <c r="GE139" i="3"/>
  <c r="GE143" i="3"/>
  <c r="GE108" i="3"/>
  <c r="GE107" i="3"/>
  <c r="FL141" i="4"/>
  <c r="FL143" i="4"/>
  <c r="FL139" i="4"/>
  <c r="FL107" i="4"/>
  <c r="FL108" i="4"/>
  <c r="FV81" i="10"/>
  <c r="FV74" i="10"/>
  <c r="FV73" i="10"/>
  <c r="FV12" i="10"/>
  <c r="FV13" i="10"/>
  <c r="GE184" i="3"/>
  <c r="GE183" i="3"/>
  <c r="GE178" i="3"/>
  <c r="GE182" i="3"/>
  <c r="GE177" i="3"/>
  <c r="GE171" i="3"/>
  <c r="GE172" i="3"/>
  <c r="GE173" i="3"/>
  <c r="GE134" i="3"/>
  <c r="GE132" i="3"/>
  <c r="GE127" i="3"/>
  <c r="FL184" i="4"/>
  <c r="FL182" i="4"/>
  <c r="FL183" i="4"/>
  <c r="FL177" i="4"/>
  <c r="FL173" i="4"/>
  <c r="FL172" i="4"/>
  <c r="FL178" i="4"/>
  <c r="FL171" i="4"/>
  <c r="FL134" i="4"/>
  <c r="FL132" i="4"/>
  <c r="FL127" i="4"/>
  <c r="GE74" i="3"/>
  <c r="GE73" i="3"/>
  <c r="GE71" i="3"/>
  <c r="GE70" i="3"/>
  <c r="GE72" i="3"/>
  <c r="GE69" i="3"/>
  <c r="GE68" i="3"/>
  <c r="FL73" i="4"/>
  <c r="FL74" i="4"/>
  <c r="FL72" i="4"/>
  <c r="FL71" i="4"/>
  <c r="FL70" i="4"/>
  <c r="FL69" i="4"/>
  <c r="FL68" i="4"/>
  <c r="GE101" i="3"/>
  <c r="GE100" i="3"/>
  <c r="GE98" i="3"/>
  <c r="GE99" i="3"/>
  <c r="FL101" i="4"/>
  <c r="FL99" i="4"/>
  <c r="FL100" i="4"/>
  <c r="FL98" i="4"/>
  <c r="GE97" i="3"/>
  <c r="FL97" i="4"/>
  <c r="FL38" i="4"/>
  <c r="FL39" i="4"/>
  <c r="FL37" i="4"/>
  <c r="FL34" i="4"/>
  <c r="FL35" i="4"/>
  <c r="FL36" i="4"/>
  <c r="FL33" i="4"/>
  <c r="GE53" i="3"/>
  <c r="GE43" i="3"/>
  <c r="GE34" i="3"/>
  <c r="GE36" i="3"/>
  <c r="GE37" i="3"/>
  <c r="GE35" i="3"/>
  <c r="GE39" i="3"/>
  <c r="GE38" i="3"/>
  <c r="GE33" i="3"/>
  <c r="GE16" i="3"/>
  <c r="GE14" i="3"/>
  <c r="GE13" i="3"/>
  <c r="GE12" i="3"/>
  <c r="GE11" i="3"/>
  <c r="GE17" i="3"/>
  <c r="GE15" i="3"/>
  <c r="GF6" i="3"/>
  <c r="GE22" i="3"/>
  <c r="GE27" i="3"/>
  <c r="GE26" i="3"/>
  <c r="GE28" i="3"/>
  <c r="FL26" i="4"/>
  <c r="FL22" i="4"/>
  <c r="FL17" i="4"/>
  <c r="FL16" i="4"/>
  <c r="FL14" i="4"/>
  <c r="FL15" i="4"/>
  <c r="FL11" i="4"/>
  <c r="FL13" i="4"/>
  <c r="FL12" i="4"/>
  <c r="FL27" i="4"/>
  <c r="FL28" i="4"/>
  <c r="FM6" i="4"/>
  <c r="FV23" i="10"/>
  <c r="FW6" i="10"/>
  <c r="FK106" i="6"/>
  <c r="FL7" i="6"/>
  <c r="FL1" i="6"/>
  <c r="FL85" i="6" l="1"/>
  <c r="FL81" i="6"/>
  <c r="FL137" i="6"/>
  <c r="FL80" i="6"/>
  <c r="FL92" i="6"/>
  <c r="FL87" i="6"/>
  <c r="FL90" i="6"/>
  <c r="FL91" i="6"/>
  <c r="FL79" i="6"/>
  <c r="FL63" i="6"/>
  <c r="FL65" i="6"/>
  <c r="FL59" i="6"/>
  <c r="FL58" i="6"/>
  <c r="FL57" i="6"/>
  <c r="FL56" i="6"/>
  <c r="FL55" i="6"/>
  <c r="FL54" i="6"/>
  <c r="FL49" i="6"/>
  <c r="FL48" i="6"/>
  <c r="FL47" i="6"/>
  <c r="FL46" i="6"/>
  <c r="FL44" i="6"/>
  <c r="FL45" i="6"/>
  <c r="FL53" i="6"/>
  <c r="FL43" i="6"/>
  <c r="FL24" i="6"/>
  <c r="FL106" i="4"/>
  <c r="GE106" i="3"/>
  <c r="FL98" i="6"/>
  <c r="FL97" i="6"/>
  <c r="FL99" i="6"/>
  <c r="FL100" i="6"/>
  <c r="FL101" i="6"/>
  <c r="FL73" i="6"/>
  <c r="FL74" i="6"/>
  <c r="FL72" i="6"/>
  <c r="FL71" i="6"/>
  <c r="FL69" i="6"/>
  <c r="FL70" i="6"/>
  <c r="FL68" i="6"/>
  <c r="FL141" i="6"/>
  <c r="FL127" i="6"/>
  <c r="FL139" i="6"/>
  <c r="FL143" i="6"/>
  <c r="FL132" i="6"/>
  <c r="FL108" i="6"/>
  <c r="FL107" i="6"/>
  <c r="FL39" i="6"/>
  <c r="FL38" i="6"/>
  <c r="FL36" i="6"/>
  <c r="FL37" i="6"/>
  <c r="FL35" i="6"/>
  <c r="FL17" i="6"/>
  <c r="FL16" i="6"/>
  <c r="FL34" i="6"/>
  <c r="FL33" i="6"/>
  <c r="FL14" i="6"/>
  <c r="FL13" i="6"/>
  <c r="FL12" i="6"/>
  <c r="FL15" i="6"/>
  <c r="FL11" i="6"/>
  <c r="FL22" i="6"/>
  <c r="FL27" i="6"/>
  <c r="FL26" i="6"/>
  <c r="FL28" i="6"/>
  <c r="FV79" i="10"/>
  <c r="FL178" i="6"/>
  <c r="FL177" i="6"/>
  <c r="FL182" i="6"/>
  <c r="FW7" i="10"/>
  <c r="FW54" i="10" s="1"/>
  <c r="FW1" i="10"/>
  <c r="FL183" i="6"/>
  <c r="FL184" i="6"/>
  <c r="FL173" i="6"/>
  <c r="FL171" i="6"/>
  <c r="FL172" i="6"/>
  <c r="FL134" i="6"/>
  <c r="FM6" i="6"/>
  <c r="FM7" i="4"/>
  <c r="FM1" i="4"/>
  <c r="GF7" i="3"/>
  <c r="GF1" i="3"/>
  <c r="FM137" i="4" l="1"/>
  <c r="FM85" i="4"/>
  <c r="FM80" i="4"/>
  <c r="FM81" i="4"/>
  <c r="GF81" i="3"/>
  <c r="GF137" i="3"/>
  <c r="GF80" i="3"/>
  <c r="GF85" i="3"/>
  <c r="FM91" i="4"/>
  <c r="FM92" i="4"/>
  <c r="FM90" i="4"/>
  <c r="FM87" i="4"/>
  <c r="FM79" i="4"/>
  <c r="FM63" i="4"/>
  <c r="GF91" i="3"/>
  <c r="GF92" i="3"/>
  <c r="GF87" i="3"/>
  <c r="GF90" i="3"/>
  <c r="GF79" i="3"/>
  <c r="GF65" i="3"/>
  <c r="FM65" i="4"/>
  <c r="FM59" i="4"/>
  <c r="FM57" i="4"/>
  <c r="FM58" i="4"/>
  <c r="FM56" i="4"/>
  <c r="FM49" i="4"/>
  <c r="FM54" i="4"/>
  <c r="FM55" i="4"/>
  <c r="FM46" i="4"/>
  <c r="FM47" i="4"/>
  <c r="FM43" i="4"/>
  <c r="FM53" i="4"/>
  <c r="FM44" i="4"/>
  <c r="FM48" i="4"/>
  <c r="FM45" i="4"/>
  <c r="FM24" i="4"/>
  <c r="GF63" i="3"/>
  <c r="GF54" i="3"/>
  <c r="GF56" i="3"/>
  <c r="GF57" i="3"/>
  <c r="GF58" i="3"/>
  <c r="GF55" i="3"/>
  <c r="GF59" i="3"/>
  <c r="GF46" i="3"/>
  <c r="GF44" i="3"/>
  <c r="GF47" i="3"/>
  <c r="GF49" i="3"/>
  <c r="GF45" i="3"/>
  <c r="GF48" i="3"/>
  <c r="GF24" i="3"/>
  <c r="FW55" i="10"/>
  <c r="GF141" i="3"/>
  <c r="GF143" i="3"/>
  <c r="GF139" i="3"/>
  <c r="GF108" i="3"/>
  <c r="GF107" i="3"/>
  <c r="FM143" i="4"/>
  <c r="FM141" i="4"/>
  <c r="FM107" i="4"/>
  <c r="FM108" i="4"/>
  <c r="FM139" i="4"/>
  <c r="FW81" i="10"/>
  <c r="FW74" i="10"/>
  <c r="FW73" i="10"/>
  <c r="FW12" i="10"/>
  <c r="FW13" i="10"/>
  <c r="GF184" i="3"/>
  <c r="GF183" i="3"/>
  <c r="GF182" i="3"/>
  <c r="GF177" i="3"/>
  <c r="GF178" i="3"/>
  <c r="GF172" i="3"/>
  <c r="GF173" i="3"/>
  <c r="GF171" i="3"/>
  <c r="GF134" i="3"/>
  <c r="GF132" i="3"/>
  <c r="GF127" i="3"/>
  <c r="FM184" i="4"/>
  <c r="FM183" i="4"/>
  <c r="FM182" i="4"/>
  <c r="FM177" i="4"/>
  <c r="FM173" i="4"/>
  <c r="FM178" i="4"/>
  <c r="FM172" i="4"/>
  <c r="FM171" i="4"/>
  <c r="FM132" i="4"/>
  <c r="FM134" i="4"/>
  <c r="FM127" i="4"/>
  <c r="GF74" i="3"/>
  <c r="GF73" i="3"/>
  <c r="GF71" i="3"/>
  <c r="GF72" i="3"/>
  <c r="GF69" i="3"/>
  <c r="GF70" i="3"/>
  <c r="GF68" i="3"/>
  <c r="FM74" i="4"/>
  <c r="FM73" i="4"/>
  <c r="FM72" i="4"/>
  <c r="FM71" i="4"/>
  <c r="FM69" i="4"/>
  <c r="FM70" i="4"/>
  <c r="FM68" i="4"/>
  <c r="GF101" i="3"/>
  <c r="GF99" i="3"/>
  <c r="GF100" i="3"/>
  <c r="GF98" i="3"/>
  <c r="FM101" i="4"/>
  <c r="FM100" i="4"/>
  <c r="FM98" i="4"/>
  <c r="FM99" i="4"/>
  <c r="GF97" i="3"/>
  <c r="FM97" i="4"/>
  <c r="FM38" i="4"/>
  <c r="FM36" i="4"/>
  <c r="FM39" i="4"/>
  <c r="FM34" i="4"/>
  <c r="FM37" i="4"/>
  <c r="FM35" i="4"/>
  <c r="FM33" i="4"/>
  <c r="GF53" i="3"/>
  <c r="GF43" i="3"/>
  <c r="GF35" i="3"/>
  <c r="GF34" i="3"/>
  <c r="GF36" i="3"/>
  <c r="GF37" i="3"/>
  <c r="GF38" i="3"/>
  <c r="GF39" i="3"/>
  <c r="GF33" i="3"/>
  <c r="GF16" i="3"/>
  <c r="GF15" i="3"/>
  <c r="GF17" i="3"/>
  <c r="GF14" i="3"/>
  <c r="GF13" i="3"/>
  <c r="GF12" i="3"/>
  <c r="GF11" i="3"/>
  <c r="GG6" i="3"/>
  <c r="GF22" i="3"/>
  <c r="GF27" i="3"/>
  <c r="GF28" i="3"/>
  <c r="GF26" i="3"/>
  <c r="FM26" i="4"/>
  <c r="FM22" i="4"/>
  <c r="FM17" i="4"/>
  <c r="FM16" i="4"/>
  <c r="FM15" i="4"/>
  <c r="FM11" i="4"/>
  <c r="FM14" i="4"/>
  <c r="FM13" i="4"/>
  <c r="FM12" i="4"/>
  <c r="FM28" i="4"/>
  <c r="FM27" i="4"/>
  <c r="FN6" i="4"/>
  <c r="FW23" i="10"/>
  <c r="FX6" i="10"/>
  <c r="FL106" i="6"/>
  <c r="FM7" i="6"/>
  <c r="FM1" i="6"/>
  <c r="FM85" i="6" l="1"/>
  <c r="FM81" i="6"/>
  <c r="FM137" i="6"/>
  <c r="FM80" i="6"/>
  <c r="FM92" i="6"/>
  <c r="FM90" i="6"/>
  <c r="FM87" i="6"/>
  <c r="FM91" i="6"/>
  <c r="FM79" i="6"/>
  <c r="FM63" i="6"/>
  <c r="FM65" i="6"/>
  <c r="FM59" i="6"/>
  <c r="FM58" i="6"/>
  <c r="FM57" i="6"/>
  <c r="FM56" i="6"/>
  <c r="FM55" i="6"/>
  <c r="FM54" i="6"/>
  <c r="FM49" i="6"/>
  <c r="FM48" i="6"/>
  <c r="FM45" i="6"/>
  <c r="FM44" i="6"/>
  <c r="FM53" i="6"/>
  <c r="FM43" i="6"/>
  <c r="FM46" i="6"/>
  <c r="FM47" i="6"/>
  <c r="FM24" i="6"/>
  <c r="GF106" i="3"/>
  <c r="FM106" i="4"/>
  <c r="FM98" i="6"/>
  <c r="FM97" i="6"/>
  <c r="FM99" i="6"/>
  <c r="FM101" i="6"/>
  <c r="FM100" i="6"/>
  <c r="FM73" i="6"/>
  <c r="FM74" i="6"/>
  <c r="FM71" i="6"/>
  <c r="FM72" i="6"/>
  <c r="FM70" i="6"/>
  <c r="FM69" i="6"/>
  <c r="FM68" i="6"/>
  <c r="FM141" i="6"/>
  <c r="FM127" i="6"/>
  <c r="FM139" i="6"/>
  <c r="FM143" i="6"/>
  <c r="FM132" i="6"/>
  <c r="FM108" i="6"/>
  <c r="FM107" i="6"/>
  <c r="FM37" i="6"/>
  <c r="FM39" i="6"/>
  <c r="FM38" i="6"/>
  <c r="FM36" i="6"/>
  <c r="FM35" i="6"/>
  <c r="FM33" i="6"/>
  <c r="FM17" i="6"/>
  <c r="FM16" i="6"/>
  <c r="FM15" i="6"/>
  <c r="FM34" i="6"/>
  <c r="FM14" i="6"/>
  <c r="FM11" i="6"/>
  <c r="FM13" i="6"/>
  <c r="FM12" i="6"/>
  <c r="FM22" i="6"/>
  <c r="FM26" i="6"/>
  <c r="FM28" i="6"/>
  <c r="FM27" i="6"/>
  <c r="FW79" i="10"/>
  <c r="FM182" i="6"/>
  <c r="FM177" i="6"/>
  <c r="FM178" i="6"/>
  <c r="FX7" i="10"/>
  <c r="FX54" i="10" s="1"/>
  <c r="FX1" i="10"/>
  <c r="FM183" i="6"/>
  <c r="FM184" i="6"/>
  <c r="FM173" i="6"/>
  <c r="FM172" i="6"/>
  <c r="FM171" i="6"/>
  <c r="FM134" i="6"/>
  <c r="FN6" i="6"/>
  <c r="FN1" i="4"/>
  <c r="FN7" i="4"/>
  <c r="GG7" i="3"/>
  <c r="GG1" i="3"/>
  <c r="FN85" i="4" l="1"/>
  <c r="FN137" i="4"/>
  <c r="FN80" i="4"/>
  <c r="FN81" i="4"/>
  <c r="GG137" i="3"/>
  <c r="GG80" i="3"/>
  <c r="GG85" i="3"/>
  <c r="GG81" i="3"/>
  <c r="FN91" i="4"/>
  <c r="FN92" i="4"/>
  <c r="FN90" i="4"/>
  <c r="FN87" i="4"/>
  <c r="FN79" i="4"/>
  <c r="FN63" i="4"/>
  <c r="GG92" i="3"/>
  <c r="GG91" i="3"/>
  <c r="GG90" i="3"/>
  <c r="GG87" i="3"/>
  <c r="GG79" i="3"/>
  <c r="GG65" i="3"/>
  <c r="FN65" i="4"/>
  <c r="FN57" i="4"/>
  <c r="FN59" i="4"/>
  <c r="FN56" i="4"/>
  <c r="FN54" i="4"/>
  <c r="FN55" i="4"/>
  <c r="FN45" i="4"/>
  <c r="FN47" i="4"/>
  <c r="FN48" i="4"/>
  <c r="FN49" i="4"/>
  <c r="FN58" i="4"/>
  <c r="FN53" i="4"/>
  <c r="FN46" i="4"/>
  <c r="FN44" i="4"/>
  <c r="FN43" i="4"/>
  <c r="FN24" i="4"/>
  <c r="GG63" i="3"/>
  <c r="GG54" i="3"/>
  <c r="GG56" i="3"/>
  <c r="GG57" i="3"/>
  <c r="GG58" i="3"/>
  <c r="GG55" i="3"/>
  <c r="GG59" i="3"/>
  <c r="GG46" i="3"/>
  <c r="GG47" i="3"/>
  <c r="GG48" i="3"/>
  <c r="GG49" i="3"/>
  <c r="GG45" i="3"/>
  <c r="GG44" i="3"/>
  <c r="GG24" i="3"/>
  <c r="FX55" i="10"/>
  <c r="GG141" i="3"/>
  <c r="GG143" i="3"/>
  <c r="GG139" i="3"/>
  <c r="GG108" i="3"/>
  <c r="GG107" i="3"/>
  <c r="FN143" i="4"/>
  <c r="FN141" i="4"/>
  <c r="FN139" i="4"/>
  <c r="FN107" i="4"/>
  <c r="FN108" i="4"/>
  <c r="FX73" i="10"/>
  <c r="FX81" i="10"/>
  <c r="FX74" i="10"/>
  <c r="FX13" i="10"/>
  <c r="FX12" i="10"/>
  <c r="GG182" i="3"/>
  <c r="GG184" i="3"/>
  <c r="GG183" i="3"/>
  <c r="GG178" i="3"/>
  <c r="GG177" i="3"/>
  <c r="GG173" i="3"/>
  <c r="GG172" i="3"/>
  <c r="GG171" i="3"/>
  <c r="GG134" i="3"/>
  <c r="GG127" i="3"/>
  <c r="GG132" i="3"/>
  <c r="FN184" i="4"/>
  <c r="FN183" i="4"/>
  <c r="FN177" i="4"/>
  <c r="FN182" i="4"/>
  <c r="FN178" i="4"/>
  <c r="FN172" i="4"/>
  <c r="FN171" i="4"/>
  <c r="FN173" i="4"/>
  <c r="FN127" i="4"/>
  <c r="FN134" i="4"/>
  <c r="FN132" i="4"/>
  <c r="GG74" i="3"/>
  <c r="GG73" i="3"/>
  <c r="GG71" i="3"/>
  <c r="GG72" i="3"/>
  <c r="GG69" i="3"/>
  <c r="GG68" i="3"/>
  <c r="GG70" i="3"/>
  <c r="FN73" i="4"/>
  <c r="FN74" i="4"/>
  <c r="FN71" i="4"/>
  <c r="FN72" i="4"/>
  <c r="FN70" i="4"/>
  <c r="FN68" i="4"/>
  <c r="FN69" i="4"/>
  <c r="FN101" i="4"/>
  <c r="FN98" i="4"/>
  <c r="FN99" i="4"/>
  <c r="FN100" i="4"/>
  <c r="GG100" i="3"/>
  <c r="GG99" i="3"/>
  <c r="GG98" i="3"/>
  <c r="GG101" i="3"/>
  <c r="GG97" i="3"/>
  <c r="FN97" i="4"/>
  <c r="FN39" i="4"/>
  <c r="FN38" i="4"/>
  <c r="FN36" i="4"/>
  <c r="FN37" i="4"/>
  <c r="FN35" i="4"/>
  <c r="FN33" i="4"/>
  <c r="FN34" i="4"/>
  <c r="GG53" i="3"/>
  <c r="GG43" i="3"/>
  <c r="GG35" i="3"/>
  <c r="GG34" i="3"/>
  <c r="GG37" i="3"/>
  <c r="GG38" i="3"/>
  <c r="GG36" i="3"/>
  <c r="GG39" i="3"/>
  <c r="GG33" i="3"/>
  <c r="GG17" i="3"/>
  <c r="GG15" i="3"/>
  <c r="GG13" i="3"/>
  <c r="GG12" i="3"/>
  <c r="GG11" i="3"/>
  <c r="GG14" i="3"/>
  <c r="GG16" i="3"/>
  <c r="GH6" i="3"/>
  <c r="GG26" i="3"/>
  <c r="GG22" i="3"/>
  <c r="GG28" i="3"/>
  <c r="GG27" i="3"/>
  <c r="FN22" i="4"/>
  <c r="FN17" i="4"/>
  <c r="FN16" i="4"/>
  <c r="FN15" i="4"/>
  <c r="FN11" i="4"/>
  <c r="FN14" i="4"/>
  <c r="FN13" i="4"/>
  <c r="FN12" i="4"/>
  <c r="FN26" i="4"/>
  <c r="FN27" i="4"/>
  <c r="FN28" i="4"/>
  <c r="FO6" i="4"/>
  <c r="FX23" i="10"/>
  <c r="FY6" i="10"/>
  <c r="FM106" i="6"/>
  <c r="FN1" i="6"/>
  <c r="FN7" i="6"/>
  <c r="FN85" i="6" l="1"/>
  <c r="FN81" i="6"/>
  <c r="FN137" i="6"/>
  <c r="FN80" i="6"/>
  <c r="FN91" i="6"/>
  <c r="FN92" i="6"/>
  <c r="FN87" i="6"/>
  <c r="FN90" i="6"/>
  <c r="FN79" i="6"/>
  <c r="FN63" i="6"/>
  <c r="FN65" i="6"/>
  <c r="FN56" i="6"/>
  <c r="FN59" i="6"/>
  <c r="FN58" i="6"/>
  <c r="FN57" i="6"/>
  <c r="FN55" i="6"/>
  <c r="FN54" i="6"/>
  <c r="FN49" i="6"/>
  <c r="FN48" i="6"/>
  <c r="FN45" i="6"/>
  <c r="FN44" i="6"/>
  <c r="FN53" i="6"/>
  <c r="FN43" i="6"/>
  <c r="FN47" i="6"/>
  <c r="FN46" i="6"/>
  <c r="FN24" i="6"/>
  <c r="GG106" i="3"/>
  <c r="FN106" i="4"/>
  <c r="FN97" i="6"/>
  <c r="FN98" i="6"/>
  <c r="FN99" i="6"/>
  <c r="FN100" i="6"/>
  <c r="FN101" i="6"/>
  <c r="FN73" i="6"/>
  <c r="FN74" i="6"/>
  <c r="FN71" i="6"/>
  <c r="FN72" i="6"/>
  <c r="FN69" i="6"/>
  <c r="FN70" i="6"/>
  <c r="FN68" i="6"/>
  <c r="FN141" i="6"/>
  <c r="FN127" i="6"/>
  <c r="FN139" i="6"/>
  <c r="FN143" i="6"/>
  <c r="FN108" i="6"/>
  <c r="FN132" i="6"/>
  <c r="FN107" i="6"/>
  <c r="FN37" i="6"/>
  <c r="FN39" i="6"/>
  <c r="FN38" i="6"/>
  <c r="FN35" i="6"/>
  <c r="FN36" i="6"/>
  <c r="FN34" i="6"/>
  <c r="FN17" i="6"/>
  <c r="FN16" i="6"/>
  <c r="FN15" i="6"/>
  <c r="FN33" i="6"/>
  <c r="FN14" i="6"/>
  <c r="FN11" i="6"/>
  <c r="FN13" i="6"/>
  <c r="FN12" i="6"/>
  <c r="FN22" i="6"/>
  <c r="FN27" i="6"/>
  <c r="FN28" i="6"/>
  <c r="FN26" i="6"/>
  <c r="FX79" i="10"/>
  <c r="FN182" i="6"/>
  <c r="FN177" i="6"/>
  <c r="FN178" i="6"/>
  <c r="FY1" i="10"/>
  <c r="FY7" i="10"/>
  <c r="FY54" i="10" s="1"/>
  <c r="FN183" i="6"/>
  <c r="FN184" i="6"/>
  <c r="FN173" i="6"/>
  <c r="FN172" i="6"/>
  <c r="FN171" i="6"/>
  <c r="FN134" i="6"/>
  <c r="FO6" i="6"/>
  <c r="FO7" i="4"/>
  <c r="FO1" i="4"/>
  <c r="GH7" i="3"/>
  <c r="GH1" i="3"/>
  <c r="FO81" i="4" l="1"/>
  <c r="FO85" i="4"/>
  <c r="FO137" i="4"/>
  <c r="FO80" i="4"/>
  <c r="GH137" i="3"/>
  <c r="GH80" i="3"/>
  <c r="GH81" i="3"/>
  <c r="GH85" i="3"/>
  <c r="FO92" i="4"/>
  <c r="FO91" i="4"/>
  <c r="FO87" i="4"/>
  <c r="FO90" i="4"/>
  <c r="FO79" i="4"/>
  <c r="FO63" i="4"/>
  <c r="GH92" i="3"/>
  <c r="GH90" i="3"/>
  <c r="GH79" i="3"/>
  <c r="GH91" i="3"/>
  <c r="GH87" i="3"/>
  <c r="GH65" i="3"/>
  <c r="FO65" i="4"/>
  <c r="FO58" i="4"/>
  <c r="FO56" i="4"/>
  <c r="FO59" i="4"/>
  <c r="FO57" i="4"/>
  <c r="FO55" i="4"/>
  <c r="FO49" i="4"/>
  <c r="FO45" i="4"/>
  <c r="FO46" i="4"/>
  <c r="FO47" i="4"/>
  <c r="FO48" i="4"/>
  <c r="FO54" i="4"/>
  <c r="FO44" i="4"/>
  <c r="FO53" i="4"/>
  <c r="FO43" i="4"/>
  <c r="FO24" i="4"/>
  <c r="GH63" i="3"/>
  <c r="GH54" i="3"/>
  <c r="GH56" i="3"/>
  <c r="GH57" i="3"/>
  <c r="GH55" i="3"/>
  <c r="GH59" i="3"/>
  <c r="GH45" i="3"/>
  <c r="GH46" i="3"/>
  <c r="GH44" i="3"/>
  <c r="GH48" i="3"/>
  <c r="GH49" i="3"/>
  <c r="GH58" i="3"/>
  <c r="GH47" i="3"/>
  <c r="GH24" i="3"/>
  <c r="FY55" i="10"/>
  <c r="FO141" i="4"/>
  <c r="FO143" i="4"/>
  <c r="FO107" i="4"/>
  <c r="FO108" i="4"/>
  <c r="FO139" i="4"/>
  <c r="GH143" i="3"/>
  <c r="GH141" i="3"/>
  <c r="GH108" i="3"/>
  <c r="GH139" i="3"/>
  <c r="GH107" i="3"/>
  <c r="FY73" i="10"/>
  <c r="FY74" i="10"/>
  <c r="FY81" i="10"/>
  <c r="FY13" i="10"/>
  <c r="FY12" i="10"/>
  <c r="GH183" i="3"/>
  <c r="GH184" i="3"/>
  <c r="GH182" i="3"/>
  <c r="GH178" i="3"/>
  <c r="GH177" i="3"/>
  <c r="GH173" i="3"/>
  <c r="GH171" i="3"/>
  <c r="GH172" i="3"/>
  <c r="GH134" i="3"/>
  <c r="GH127" i="3"/>
  <c r="GH132" i="3"/>
  <c r="FO184" i="4"/>
  <c r="FO183" i="4"/>
  <c r="FO182" i="4"/>
  <c r="FO177" i="4"/>
  <c r="FO172" i="4"/>
  <c r="FO171" i="4"/>
  <c r="FO178" i="4"/>
  <c r="FO173" i="4"/>
  <c r="FO132" i="4"/>
  <c r="FO134" i="4"/>
  <c r="FO127" i="4"/>
  <c r="GH73" i="3"/>
  <c r="GH71" i="3"/>
  <c r="GH72" i="3"/>
  <c r="GH74" i="3"/>
  <c r="GH70" i="3"/>
  <c r="GH69" i="3"/>
  <c r="GH68" i="3"/>
  <c r="FO74" i="4"/>
  <c r="FO73" i="4"/>
  <c r="FO72" i="4"/>
  <c r="FO71" i="4"/>
  <c r="FO70" i="4"/>
  <c r="FO68" i="4"/>
  <c r="FO69" i="4"/>
  <c r="GH100" i="3"/>
  <c r="GH101" i="3"/>
  <c r="GH98" i="3"/>
  <c r="GH99" i="3"/>
  <c r="FO101" i="4"/>
  <c r="FO99" i="4"/>
  <c r="FO98" i="4"/>
  <c r="FO100" i="4"/>
  <c r="GH97" i="3"/>
  <c r="FO97" i="4"/>
  <c r="FO39" i="4"/>
  <c r="FO37" i="4"/>
  <c r="FO35" i="4"/>
  <c r="FO33" i="4"/>
  <c r="FO36" i="4"/>
  <c r="FO34" i="4"/>
  <c r="FO38" i="4"/>
  <c r="GH53" i="3"/>
  <c r="GH43" i="3"/>
  <c r="GH35" i="3"/>
  <c r="GH36" i="3"/>
  <c r="GH34" i="3"/>
  <c r="GH38" i="3"/>
  <c r="GH37" i="3"/>
  <c r="GH39" i="3"/>
  <c r="GH33" i="3"/>
  <c r="GH17" i="3"/>
  <c r="GH15" i="3"/>
  <c r="GH16" i="3"/>
  <c r="GH14" i="3"/>
  <c r="GH11" i="3"/>
  <c r="GH12" i="3"/>
  <c r="GH13" i="3"/>
  <c r="GI6" i="3"/>
  <c r="GH28" i="3"/>
  <c r="GH22" i="3"/>
  <c r="GH27" i="3"/>
  <c r="GH26" i="3"/>
  <c r="FO22" i="4"/>
  <c r="FO17" i="4"/>
  <c r="FO16" i="4"/>
  <c r="FO15" i="4"/>
  <c r="FO14" i="4"/>
  <c r="FO13" i="4"/>
  <c r="FO12" i="4"/>
  <c r="FO11" i="4"/>
  <c r="FO28" i="4"/>
  <c r="FO27" i="4"/>
  <c r="FO26" i="4"/>
  <c r="FP6" i="4"/>
  <c r="FY23" i="10"/>
  <c r="FZ6" i="10"/>
  <c r="FN106" i="6"/>
  <c r="FO7" i="6"/>
  <c r="FO1" i="6"/>
  <c r="FO85" i="6" l="1"/>
  <c r="FO81" i="6"/>
  <c r="FO137" i="6"/>
  <c r="FO80" i="6"/>
  <c r="FO92" i="6"/>
  <c r="FO91" i="6"/>
  <c r="FO90" i="6"/>
  <c r="FO87" i="6"/>
  <c r="FO79" i="6"/>
  <c r="FO63" i="6"/>
  <c r="FO65" i="6"/>
  <c r="FO59" i="6"/>
  <c r="FO58" i="6"/>
  <c r="FO57" i="6"/>
  <c r="FO56" i="6"/>
  <c r="FO55" i="6"/>
  <c r="FO54" i="6"/>
  <c r="FO47" i="6"/>
  <c r="FO46" i="6"/>
  <c r="FO49" i="6"/>
  <c r="FO48" i="6"/>
  <c r="FO45" i="6"/>
  <c r="FO44" i="6"/>
  <c r="FO53" i="6"/>
  <c r="FO43" i="6"/>
  <c r="FO24" i="6"/>
  <c r="GH106" i="3"/>
  <c r="FO106" i="4"/>
  <c r="FO97" i="6"/>
  <c r="FO98" i="6"/>
  <c r="FO99" i="6"/>
  <c r="FO100" i="6"/>
  <c r="FO101" i="6"/>
  <c r="FO73" i="6"/>
  <c r="FO74" i="6"/>
  <c r="FO72" i="6"/>
  <c r="FO71" i="6"/>
  <c r="FO69" i="6"/>
  <c r="FO70" i="6"/>
  <c r="FO68" i="6"/>
  <c r="FO141" i="6"/>
  <c r="FO127" i="6"/>
  <c r="FO139" i="6"/>
  <c r="FO143" i="6"/>
  <c r="FO132" i="6"/>
  <c r="FO108" i="6"/>
  <c r="FO107" i="6"/>
  <c r="FO39" i="6"/>
  <c r="FO38" i="6"/>
  <c r="FO36" i="6"/>
  <c r="FO34" i="6"/>
  <c r="FO35" i="6"/>
  <c r="FO33" i="6"/>
  <c r="FO37" i="6"/>
  <c r="FO16" i="6"/>
  <c r="FO15" i="6"/>
  <c r="FO14" i="6"/>
  <c r="FO13" i="6"/>
  <c r="FO12" i="6"/>
  <c r="FO11" i="6"/>
  <c r="FO17" i="6"/>
  <c r="FO22" i="6"/>
  <c r="FO27" i="6"/>
  <c r="FO26" i="6"/>
  <c r="FO28" i="6"/>
  <c r="FY79" i="10"/>
  <c r="FO182" i="6"/>
  <c r="FO178" i="6"/>
  <c r="FO177" i="6"/>
  <c r="FZ1" i="10"/>
  <c r="FZ7" i="10"/>
  <c r="FZ54" i="10" s="1"/>
  <c r="FO183" i="6"/>
  <c r="FO184" i="6"/>
  <c r="FO173" i="6"/>
  <c r="FO171" i="6"/>
  <c r="FO172" i="6"/>
  <c r="FO134" i="6"/>
  <c r="FP6" i="6"/>
  <c r="FP7" i="4"/>
  <c r="FP1" i="4"/>
  <c r="GI7" i="3"/>
  <c r="GI1" i="3"/>
  <c r="FP85" i="4" l="1"/>
  <c r="FP81" i="4"/>
  <c r="FP137" i="4"/>
  <c r="FP80" i="4"/>
  <c r="GI85" i="3"/>
  <c r="GI137" i="3"/>
  <c r="GI81" i="3"/>
  <c r="GI80" i="3"/>
  <c r="FP92" i="4"/>
  <c r="FP87" i="4"/>
  <c r="FP90" i="4"/>
  <c r="FP91" i="4"/>
  <c r="FP63" i="4"/>
  <c r="FP79" i="4"/>
  <c r="GI92" i="3"/>
  <c r="GI90" i="3"/>
  <c r="GI91" i="3"/>
  <c r="GI87" i="3"/>
  <c r="GI65" i="3"/>
  <c r="GI79" i="3"/>
  <c r="FP65" i="4"/>
  <c r="FP57" i="4"/>
  <c r="FP59" i="4"/>
  <c r="FP58" i="4"/>
  <c r="FP55" i="4"/>
  <c r="FP56" i="4"/>
  <c r="FP54" i="4"/>
  <c r="FP45" i="4"/>
  <c r="FP46" i="4"/>
  <c r="FP47" i="4"/>
  <c r="FP48" i="4"/>
  <c r="FP53" i="4"/>
  <c r="FP49" i="4"/>
  <c r="FP43" i="4"/>
  <c r="FP44" i="4"/>
  <c r="FP24" i="4"/>
  <c r="GI63" i="3"/>
  <c r="GI55" i="3"/>
  <c r="GI54" i="3"/>
  <c r="GI57" i="3"/>
  <c r="GI56" i="3"/>
  <c r="GI58" i="3"/>
  <c r="GI59" i="3"/>
  <c r="GI45" i="3"/>
  <c r="GI44" i="3"/>
  <c r="GI47" i="3"/>
  <c r="GI48" i="3"/>
  <c r="GI49" i="3"/>
  <c r="GI46" i="3"/>
  <c r="GI24" i="3"/>
  <c r="FZ55" i="10"/>
  <c r="GI143" i="3"/>
  <c r="GI141" i="3"/>
  <c r="GI108" i="3"/>
  <c r="GI139" i="3"/>
  <c r="GI107" i="3"/>
  <c r="FZ73" i="10"/>
  <c r="FZ81" i="10"/>
  <c r="FZ74" i="10"/>
  <c r="FP141" i="4"/>
  <c r="FP139" i="4"/>
  <c r="FP108" i="4"/>
  <c r="FP107" i="4"/>
  <c r="FP143" i="4"/>
  <c r="FZ12" i="10"/>
  <c r="FZ13" i="10"/>
  <c r="GI183" i="3"/>
  <c r="GI184" i="3"/>
  <c r="GI182" i="3"/>
  <c r="GI178" i="3"/>
  <c r="GI173" i="3"/>
  <c r="GI177" i="3"/>
  <c r="GI171" i="3"/>
  <c r="GI172" i="3"/>
  <c r="GI127" i="3"/>
  <c r="GI132" i="3"/>
  <c r="GI134" i="3"/>
  <c r="FP184" i="4"/>
  <c r="FP183" i="4"/>
  <c r="FP178" i="4"/>
  <c r="FP182" i="4"/>
  <c r="FP173" i="4"/>
  <c r="FP172" i="4"/>
  <c r="FP177" i="4"/>
  <c r="FP171" i="4"/>
  <c r="FP134" i="4"/>
  <c r="FP132" i="4"/>
  <c r="FP127" i="4"/>
  <c r="GI74" i="3"/>
  <c r="GI73" i="3"/>
  <c r="GI72" i="3"/>
  <c r="GI71" i="3"/>
  <c r="GI68" i="3"/>
  <c r="GI69" i="3"/>
  <c r="GI70" i="3"/>
  <c r="FP74" i="4"/>
  <c r="FP73" i="4"/>
  <c r="FP72" i="4"/>
  <c r="FP71" i="4"/>
  <c r="FP70" i="4"/>
  <c r="FP68" i="4"/>
  <c r="FP69" i="4"/>
  <c r="FP99" i="4"/>
  <c r="FP100" i="4"/>
  <c r="FP101" i="4"/>
  <c r="FP98" i="4"/>
  <c r="GI100" i="3"/>
  <c r="GI101" i="3"/>
  <c r="GI99" i="3"/>
  <c r="GI98" i="3"/>
  <c r="GI97" i="3"/>
  <c r="FP97" i="4"/>
  <c r="FP39" i="4"/>
  <c r="FP37" i="4"/>
  <c r="FP38" i="4"/>
  <c r="FP36" i="4"/>
  <c r="FP33" i="4"/>
  <c r="FP35" i="4"/>
  <c r="FP34" i="4"/>
  <c r="GI53" i="3"/>
  <c r="GI43" i="3"/>
  <c r="GI35" i="3"/>
  <c r="GI37" i="3"/>
  <c r="GI36" i="3"/>
  <c r="GI34" i="3"/>
  <c r="GI38" i="3"/>
  <c r="GI39" i="3"/>
  <c r="GI17" i="3"/>
  <c r="GI33" i="3"/>
  <c r="GI16" i="3"/>
  <c r="GI15" i="3"/>
  <c r="GI14" i="3"/>
  <c r="GI11" i="3"/>
  <c r="GI13" i="3"/>
  <c r="GI12" i="3"/>
  <c r="GJ6" i="3"/>
  <c r="GI22" i="3"/>
  <c r="GI26" i="3"/>
  <c r="GI27" i="3"/>
  <c r="GI28" i="3"/>
  <c r="FP22" i="4"/>
  <c r="FP16" i="4"/>
  <c r="FP15" i="4"/>
  <c r="FP13" i="4"/>
  <c r="FP14" i="4"/>
  <c r="FP17" i="4"/>
  <c r="FP12" i="4"/>
  <c r="FP11" i="4"/>
  <c r="FP26" i="4"/>
  <c r="FP27" i="4"/>
  <c r="FP28" i="4"/>
  <c r="FQ6" i="4"/>
  <c r="FZ79" i="10"/>
  <c r="FZ23" i="10"/>
  <c r="GA6" i="10"/>
  <c r="FO106" i="6"/>
  <c r="FP1" i="6"/>
  <c r="FP7" i="6"/>
  <c r="FP85" i="6" l="1"/>
  <c r="FP81" i="6"/>
  <c r="FP137" i="6"/>
  <c r="FP80" i="6"/>
  <c r="FP92" i="6"/>
  <c r="FP90" i="6"/>
  <c r="FP91" i="6"/>
  <c r="FP87" i="6"/>
  <c r="FP63" i="6"/>
  <c r="FP79" i="6"/>
  <c r="GI106" i="3"/>
  <c r="FP65" i="6"/>
  <c r="FP59" i="6"/>
  <c r="FP58" i="6"/>
  <c r="FP57" i="6"/>
  <c r="FP56" i="6"/>
  <c r="FP55" i="6"/>
  <c r="FP54" i="6"/>
  <c r="FP49" i="6"/>
  <c r="FP48" i="6"/>
  <c r="FP47" i="6"/>
  <c r="FP46" i="6"/>
  <c r="FP45" i="6"/>
  <c r="FP44" i="6"/>
  <c r="FP53" i="6"/>
  <c r="FP43" i="6"/>
  <c r="FP24" i="6"/>
  <c r="FP106" i="4"/>
  <c r="FP97" i="6"/>
  <c r="FP98" i="6"/>
  <c r="FP100" i="6"/>
  <c r="FP99" i="6"/>
  <c r="FP101" i="6"/>
  <c r="FP74" i="6"/>
  <c r="FP71" i="6"/>
  <c r="FP73" i="6"/>
  <c r="FP72" i="6"/>
  <c r="FP69" i="6"/>
  <c r="FP70" i="6"/>
  <c r="FP68" i="6"/>
  <c r="FP141" i="6"/>
  <c r="FP127" i="6"/>
  <c r="FP139" i="6"/>
  <c r="FP143" i="6"/>
  <c r="FP132" i="6"/>
  <c r="FP108" i="6"/>
  <c r="FP107" i="6"/>
  <c r="FP39" i="6"/>
  <c r="FP38" i="6"/>
  <c r="FP37" i="6"/>
  <c r="FP35" i="6"/>
  <c r="FP34" i="6"/>
  <c r="FP36" i="6"/>
  <c r="FP33" i="6"/>
  <c r="FP14" i="6"/>
  <c r="FP13" i="6"/>
  <c r="FP12" i="6"/>
  <c r="FP11" i="6"/>
  <c r="FP17" i="6"/>
  <c r="FP16" i="6"/>
  <c r="FP15" i="6"/>
  <c r="FP22" i="6"/>
  <c r="FP27" i="6"/>
  <c r="FP28" i="6"/>
  <c r="FP26" i="6"/>
  <c r="FP182" i="6"/>
  <c r="FP178" i="6"/>
  <c r="FP177" i="6"/>
  <c r="GA1" i="10"/>
  <c r="GA7" i="10"/>
  <c r="GA54" i="10" s="1"/>
  <c r="FP183" i="6"/>
  <c r="FP184" i="6"/>
  <c r="FP172" i="6"/>
  <c r="FP173" i="6"/>
  <c r="FP171" i="6"/>
  <c r="FP134" i="6"/>
  <c r="FQ6" i="6"/>
  <c r="FQ7" i="4"/>
  <c r="FQ1" i="4"/>
  <c r="GJ7" i="3"/>
  <c r="GJ1" i="3"/>
  <c r="FQ81" i="4" l="1"/>
  <c r="FQ85" i="4"/>
  <c r="FQ80" i="4"/>
  <c r="FQ137" i="4"/>
  <c r="GJ85" i="3"/>
  <c r="GJ137" i="3"/>
  <c r="GJ81" i="3"/>
  <c r="GJ80" i="3"/>
  <c r="FQ92" i="4"/>
  <c r="FQ91" i="4"/>
  <c r="FQ87" i="4"/>
  <c r="FQ90" i="4"/>
  <c r="FQ79" i="4"/>
  <c r="FQ63" i="4"/>
  <c r="GJ92" i="3"/>
  <c r="GJ90" i="3"/>
  <c r="GJ91" i="3"/>
  <c r="GJ87" i="3"/>
  <c r="GJ65" i="3"/>
  <c r="GJ79" i="3"/>
  <c r="FQ65" i="4"/>
  <c r="FQ57" i="4"/>
  <c r="FQ58" i="4"/>
  <c r="FQ56" i="4"/>
  <c r="FQ55" i="4"/>
  <c r="FQ59" i="4"/>
  <c r="FQ54" i="4"/>
  <c r="FQ46" i="4"/>
  <c r="FQ47" i="4"/>
  <c r="FQ48" i="4"/>
  <c r="FQ49" i="4"/>
  <c r="FQ44" i="4"/>
  <c r="FQ45" i="4"/>
  <c r="FQ43" i="4"/>
  <c r="FQ53" i="4"/>
  <c r="FQ24" i="4"/>
  <c r="GJ63" i="3"/>
  <c r="GJ54" i="3"/>
  <c r="GJ55" i="3"/>
  <c r="GJ56" i="3"/>
  <c r="GJ57" i="3"/>
  <c r="GJ58" i="3"/>
  <c r="GJ47" i="3"/>
  <c r="GJ45" i="3"/>
  <c r="GJ46" i="3"/>
  <c r="GJ59" i="3"/>
  <c r="GJ44" i="3"/>
  <c r="GJ48" i="3"/>
  <c r="GJ49" i="3"/>
  <c r="GJ24" i="3"/>
  <c r="GA55" i="10"/>
  <c r="GJ143" i="3"/>
  <c r="GJ141" i="3"/>
  <c r="GJ139" i="3"/>
  <c r="GJ108" i="3"/>
  <c r="GJ107" i="3"/>
  <c r="FQ143" i="4"/>
  <c r="FQ141" i="4"/>
  <c r="FQ139" i="4"/>
  <c r="FQ108" i="4"/>
  <c r="FQ107" i="4"/>
  <c r="GA73" i="10"/>
  <c r="GA74" i="10"/>
  <c r="GA81" i="10"/>
  <c r="GA13" i="10"/>
  <c r="GA12" i="10"/>
  <c r="GJ184" i="3"/>
  <c r="GJ182" i="3"/>
  <c r="GJ183" i="3"/>
  <c r="GJ178" i="3"/>
  <c r="GJ177" i="3"/>
  <c r="GJ172" i="3"/>
  <c r="GJ173" i="3"/>
  <c r="GJ171" i="3"/>
  <c r="GJ127" i="3"/>
  <c r="GJ132" i="3"/>
  <c r="GJ134" i="3"/>
  <c r="FQ183" i="4"/>
  <c r="FQ184" i="4"/>
  <c r="FQ182" i="4"/>
  <c r="FQ178" i="4"/>
  <c r="FQ177" i="4"/>
  <c r="FQ173" i="4"/>
  <c r="FQ172" i="4"/>
  <c r="FQ171" i="4"/>
  <c r="FQ132" i="4"/>
  <c r="FQ134" i="4"/>
  <c r="FQ127" i="4"/>
  <c r="GJ73" i="3"/>
  <c r="GJ74" i="3"/>
  <c r="GJ72" i="3"/>
  <c r="GJ71" i="3"/>
  <c r="GJ70" i="3"/>
  <c r="GJ69" i="3"/>
  <c r="GJ68" i="3"/>
  <c r="FQ74" i="4"/>
  <c r="FQ73" i="4"/>
  <c r="FQ72" i="4"/>
  <c r="FQ71" i="4"/>
  <c r="FQ70" i="4"/>
  <c r="FQ69" i="4"/>
  <c r="FQ68" i="4"/>
  <c r="FQ100" i="4"/>
  <c r="FQ101" i="4"/>
  <c r="FQ99" i="4"/>
  <c r="FQ98" i="4"/>
  <c r="GJ101" i="3"/>
  <c r="GJ99" i="3"/>
  <c r="GJ100" i="3"/>
  <c r="GJ98" i="3"/>
  <c r="GJ97" i="3"/>
  <c r="FQ97" i="4"/>
  <c r="FQ37" i="4"/>
  <c r="FQ35" i="4"/>
  <c r="FQ33" i="4"/>
  <c r="FQ34" i="4"/>
  <c r="FQ38" i="4"/>
  <c r="FQ39" i="4"/>
  <c r="FQ36" i="4"/>
  <c r="GJ53" i="3"/>
  <c r="GJ43" i="3"/>
  <c r="GJ34" i="3"/>
  <c r="GJ35" i="3"/>
  <c r="GJ37" i="3"/>
  <c r="GJ36" i="3"/>
  <c r="GJ39" i="3"/>
  <c r="GJ38" i="3"/>
  <c r="GJ17" i="3"/>
  <c r="GJ33" i="3"/>
  <c r="GJ16" i="3"/>
  <c r="GJ15" i="3"/>
  <c r="GJ14" i="3"/>
  <c r="GJ13" i="3"/>
  <c r="GJ12" i="3"/>
  <c r="GJ11" i="3"/>
  <c r="GK6" i="3"/>
  <c r="GJ22" i="3"/>
  <c r="GJ27" i="3"/>
  <c r="GJ26" i="3"/>
  <c r="GJ28" i="3"/>
  <c r="FQ17" i="4"/>
  <c r="FQ22" i="4"/>
  <c r="FQ16" i="4"/>
  <c r="FQ15" i="4"/>
  <c r="FQ12" i="4"/>
  <c r="FQ13" i="4"/>
  <c r="FQ14" i="4"/>
  <c r="FQ11" i="4"/>
  <c r="FQ28" i="4"/>
  <c r="FQ26" i="4"/>
  <c r="FQ27" i="4"/>
  <c r="FR6" i="4"/>
  <c r="GA23" i="10"/>
  <c r="GB6" i="10"/>
  <c r="FP106" i="6"/>
  <c r="FQ7" i="6"/>
  <c r="FQ1" i="6"/>
  <c r="FQ137" i="6" l="1"/>
  <c r="FQ81" i="6"/>
  <c r="FQ80" i="6"/>
  <c r="FQ85" i="6"/>
  <c r="FQ92" i="6"/>
  <c r="FQ90" i="6"/>
  <c r="FQ91" i="6"/>
  <c r="FQ87" i="6"/>
  <c r="FQ79" i="6"/>
  <c r="FQ63" i="6"/>
  <c r="FQ65" i="6"/>
  <c r="FQ59" i="6"/>
  <c r="FQ58" i="6"/>
  <c r="FQ57" i="6"/>
  <c r="FQ56" i="6"/>
  <c r="FQ54" i="6"/>
  <c r="FQ49" i="6"/>
  <c r="FQ48" i="6"/>
  <c r="FQ45" i="6"/>
  <c r="FQ44" i="6"/>
  <c r="FQ47" i="6"/>
  <c r="FQ46" i="6"/>
  <c r="FQ53" i="6"/>
  <c r="FQ43" i="6"/>
  <c r="FQ55" i="6"/>
  <c r="FQ24" i="6"/>
  <c r="GJ106" i="3"/>
  <c r="FQ106" i="4"/>
  <c r="FQ97" i="6"/>
  <c r="FQ98" i="6"/>
  <c r="FQ100" i="6"/>
  <c r="FQ101" i="6"/>
  <c r="FQ99" i="6"/>
  <c r="FQ74" i="6"/>
  <c r="FQ73" i="6"/>
  <c r="FQ72" i="6"/>
  <c r="FQ71" i="6"/>
  <c r="FQ70" i="6"/>
  <c r="FQ69" i="6"/>
  <c r="FQ68" i="6"/>
  <c r="FQ127" i="6"/>
  <c r="FQ141" i="6"/>
  <c r="FQ139" i="6"/>
  <c r="FQ143" i="6"/>
  <c r="FQ132" i="6"/>
  <c r="FQ108" i="6"/>
  <c r="FQ107" i="6"/>
  <c r="FQ38" i="6"/>
  <c r="FQ36" i="6"/>
  <c r="FQ37" i="6"/>
  <c r="FQ34" i="6"/>
  <c r="FQ39" i="6"/>
  <c r="FQ33" i="6"/>
  <c r="FQ17" i="6"/>
  <c r="FQ16" i="6"/>
  <c r="FQ15" i="6"/>
  <c r="FQ14" i="6"/>
  <c r="FQ13" i="6"/>
  <c r="FQ12" i="6"/>
  <c r="FQ35" i="6"/>
  <c r="FQ11" i="6"/>
  <c r="FQ22" i="6"/>
  <c r="FQ28" i="6"/>
  <c r="FQ27" i="6"/>
  <c r="FQ26" i="6"/>
  <c r="GA79" i="10"/>
  <c r="FQ182" i="6"/>
  <c r="FQ178" i="6"/>
  <c r="FQ177" i="6"/>
  <c r="GB1" i="10"/>
  <c r="GB7" i="10"/>
  <c r="GB54" i="10" s="1"/>
  <c r="FQ183" i="6"/>
  <c r="FQ184" i="6"/>
  <c r="FQ173" i="6"/>
  <c r="FQ172" i="6"/>
  <c r="FQ171" i="6"/>
  <c r="FQ134" i="6"/>
  <c r="FR6" i="6"/>
  <c r="FR1" i="4"/>
  <c r="FR7" i="4"/>
  <c r="GK7" i="3"/>
  <c r="GK1" i="3"/>
  <c r="FR137" i="4" l="1"/>
  <c r="FR81" i="4"/>
  <c r="FR85" i="4"/>
  <c r="FR80" i="4"/>
  <c r="GK85" i="3"/>
  <c r="GK137" i="3"/>
  <c r="GK81" i="3"/>
  <c r="GK80" i="3"/>
  <c r="FR91" i="4"/>
  <c r="FR92" i="4"/>
  <c r="FR90" i="4"/>
  <c r="FR87" i="4"/>
  <c r="FR63" i="4"/>
  <c r="FR79" i="4"/>
  <c r="GK90" i="3"/>
  <c r="GK91" i="3"/>
  <c r="GK87" i="3"/>
  <c r="GK92" i="3"/>
  <c r="GK65" i="3"/>
  <c r="GK79" i="3"/>
  <c r="FR65" i="4"/>
  <c r="FR57" i="4"/>
  <c r="FR58" i="4"/>
  <c r="FR59" i="4"/>
  <c r="FR54" i="4"/>
  <c r="FR56" i="4"/>
  <c r="FR55" i="4"/>
  <c r="FR49" i="4"/>
  <c r="FR47" i="4"/>
  <c r="FR48" i="4"/>
  <c r="FR46" i="4"/>
  <c r="FR45" i="4"/>
  <c r="FR43" i="4"/>
  <c r="FR53" i="4"/>
  <c r="FR44" i="4"/>
  <c r="FR24" i="4"/>
  <c r="GK63" i="3"/>
  <c r="GK54" i="3"/>
  <c r="GK55" i="3"/>
  <c r="GK56" i="3"/>
  <c r="GK58" i="3"/>
  <c r="GK57" i="3"/>
  <c r="GK59" i="3"/>
  <c r="GK44" i="3"/>
  <c r="GK47" i="3"/>
  <c r="GK45" i="3"/>
  <c r="GK48" i="3"/>
  <c r="GK49" i="3"/>
  <c r="GK46" i="3"/>
  <c r="GK24" i="3"/>
  <c r="GB55" i="10"/>
  <c r="FR141" i="4"/>
  <c r="FR143" i="4"/>
  <c r="FR139" i="4"/>
  <c r="FR108" i="4"/>
  <c r="FR107" i="4"/>
  <c r="GB81" i="10"/>
  <c r="GB74" i="10"/>
  <c r="GB73" i="10"/>
  <c r="GK143" i="3"/>
  <c r="GK141" i="3"/>
  <c r="GK139" i="3"/>
  <c r="GK108" i="3"/>
  <c r="GK107" i="3"/>
  <c r="GB12" i="10"/>
  <c r="GB13" i="10"/>
  <c r="GK184" i="3"/>
  <c r="GK183" i="3"/>
  <c r="GK182" i="3"/>
  <c r="GK178" i="3"/>
  <c r="GK177" i="3"/>
  <c r="GK172" i="3"/>
  <c r="GK173" i="3"/>
  <c r="GK171" i="3"/>
  <c r="GK134" i="3"/>
  <c r="GK127" i="3"/>
  <c r="GK132" i="3"/>
  <c r="FR183" i="4"/>
  <c r="FR184" i="4"/>
  <c r="FR182" i="4"/>
  <c r="FR178" i="4"/>
  <c r="FR177" i="4"/>
  <c r="FR171" i="4"/>
  <c r="FR173" i="4"/>
  <c r="FR172" i="4"/>
  <c r="FR134" i="4"/>
  <c r="FR132" i="4"/>
  <c r="FR127" i="4"/>
  <c r="GK74" i="3"/>
  <c r="GK73" i="3"/>
  <c r="GK72" i="3"/>
  <c r="GK71" i="3"/>
  <c r="GK70" i="3"/>
  <c r="GK69" i="3"/>
  <c r="GK68" i="3"/>
  <c r="FR73" i="4"/>
  <c r="FR74" i="4"/>
  <c r="FR72" i="4"/>
  <c r="FR68" i="4"/>
  <c r="FR70" i="4"/>
  <c r="FR69" i="4"/>
  <c r="FR71" i="4"/>
  <c r="GK101" i="3"/>
  <c r="GK100" i="3"/>
  <c r="GK99" i="3"/>
  <c r="GK98" i="3"/>
  <c r="FR101" i="4"/>
  <c r="FR99" i="4"/>
  <c r="FR100" i="4"/>
  <c r="FR98" i="4"/>
  <c r="GK97" i="3"/>
  <c r="FR97" i="4"/>
  <c r="FR39" i="4"/>
  <c r="FR37" i="4"/>
  <c r="FR38" i="4"/>
  <c r="FR34" i="4"/>
  <c r="FR36" i="4"/>
  <c r="FR35" i="4"/>
  <c r="FR33" i="4"/>
  <c r="GK53" i="3"/>
  <c r="GK43" i="3"/>
  <c r="GK34" i="3"/>
  <c r="GK35" i="3"/>
  <c r="GK36" i="3"/>
  <c r="GK39" i="3"/>
  <c r="GK37" i="3"/>
  <c r="GK38" i="3"/>
  <c r="GK17" i="3"/>
  <c r="GK33" i="3"/>
  <c r="GK16" i="3"/>
  <c r="GK14" i="3"/>
  <c r="GK13" i="3"/>
  <c r="GK12" i="3"/>
  <c r="GK11" i="3"/>
  <c r="GK15" i="3"/>
  <c r="GL6" i="3"/>
  <c r="GK26" i="3"/>
  <c r="GK22" i="3"/>
  <c r="GK28" i="3"/>
  <c r="GK27" i="3"/>
  <c r="FR28" i="4"/>
  <c r="FR22" i="4"/>
  <c r="FR17" i="4"/>
  <c r="FR14" i="4"/>
  <c r="FR12" i="4"/>
  <c r="FR16" i="4"/>
  <c r="FR13" i="4"/>
  <c r="FR15" i="4"/>
  <c r="FR11" i="4"/>
  <c r="FR27" i="4"/>
  <c r="FR26" i="4"/>
  <c r="FS6" i="4"/>
  <c r="GB23" i="10"/>
  <c r="GC6" i="10"/>
  <c r="FQ106" i="6"/>
  <c r="FR1" i="6"/>
  <c r="FR7" i="6"/>
  <c r="FR137" i="6" l="1"/>
  <c r="FR85" i="6"/>
  <c r="FR81" i="6"/>
  <c r="FR80" i="6"/>
  <c r="FR91" i="6"/>
  <c r="FR92" i="6"/>
  <c r="FR87" i="6"/>
  <c r="FR90" i="6"/>
  <c r="FR79" i="6"/>
  <c r="FR63" i="6"/>
  <c r="FR65" i="6"/>
  <c r="FR56" i="6"/>
  <c r="FR59" i="6"/>
  <c r="FR57" i="6"/>
  <c r="FR55" i="6"/>
  <c r="FR54" i="6"/>
  <c r="FR58" i="6"/>
  <c r="FR49" i="6"/>
  <c r="FR48" i="6"/>
  <c r="FR47" i="6"/>
  <c r="FR46" i="6"/>
  <c r="FR45" i="6"/>
  <c r="FR44" i="6"/>
  <c r="FR53" i="6"/>
  <c r="FR43" i="6"/>
  <c r="FR24" i="6"/>
  <c r="GK106" i="3"/>
  <c r="FR106" i="4"/>
  <c r="FR98" i="6"/>
  <c r="FR97" i="6"/>
  <c r="FR100" i="6"/>
  <c r="FR99" i="6"/>
  <c r="FR101" i="6"/>
  <c r="FR73" i="6"/>
  <c r="FR74" i="6"/>
  <c r="FR71" i="6"/>
  <c r="FR72" i="6"/>
  <c r="FR70" i="6"/>
  <c r="FR69" i="6"/>
  <c r="FR68" i="6"/>
  <c r="FR127" i="6"/>
  <c r="FR141" i="6"/>
  <c r="FR139" i="6"/>
  <c r="FR143" i="6"/>
  <c r="FR132" i="6"/>
  <c r="FR108" i="6"/>
  <c r="FR107" i="6"/>
  <c r="FR38" i="6"/>
  <c r="FR36" i="6"/>
  <c r="FR37" i="6"/>
  <c r="FR34" i="6"/>
  <c r="FR39" i="6"/>
  <c r="FR35" i="6"/>
  <c r="FR33" i="6"/>
  <c r="FR14" i="6"/>
  <c r="FR13" i="6"/>
  <c r="FR17" i="6"/>
  <c r="FR28" i="6"/>
  <c r="FR16" i="6"/>
  <c r="FR15" i="6"/>
  <c r="FR12" i="6"/>
  <c r="FR22" i="6"/>
  <c r="FR26" i="6"/>
  <c r="FR11" i="6"/>
  <c r="FR27" i="6"/>
  <c r="GB79" i="10"/>
  <c r="FR182" i="6"/>
  <c r="FR178" i="6"/>
  <c r="FR177" i="6"/>
  <c r="GC7" i="10"/>
  <c r="GC54" i="10" s="1"/>
  <c r="GC1" i="10"/>
  <c r="FR183" i="6"/>
  <c r="FR184" i="6"/>
  <c r="FR172" i="6"/>
  <c r="FR171" i="6"/>
  <c r="FR173" i="6"/>
  <c r="FR134" i="6"/>
  <c r="FS6" i="6"/>
  <c r="FS7" i="4"/>
  <c r="FS1" i="4"/>
  <c r="GL7" i="3"/>
  <c r="GL1" i="3"/>
  <c r="FS137" i="4" l="1"/>
  <c r="FS85" i="4"/>
  <c r="FS80" i="4"/>
  <c r="FS81" i="4"/>
  <c r="GL85" i="3"/>
  <c r="GL80" i="3"/>
  <c r="GL137" i="3"/>
  <c r="GL81" i="3"/>
  <c r="FS91" i="4"/>
  <c r="FS87" i="4"/>
  <c r="FS92" i="4"/>
  <c r="FS90" i="4"/>
  <c r="FS79" i="4"/>
  <c r="FS63" i="4"/>
  <c r="GL91" i="3"/>
  <c r="GL92" i="3"/>
  <c r="GL90" i="3"/>
  <c r="GL87" i="3"/>
  <c r="GL65" i="3"/>
  <c r="GL79" i="3"/>
  <c r="FS65" i="4"/>
  <c r="FS58" i="4"/>
  <c r="FS59" i="4"/>
  <c r="FS57" i="4"/>
  <c r="FS55" i="4"/>
  <c r="FS56" i="4"/>
  <c r="FS48" i="4"/>
  <c r="FS54" i="4"/>
  <c r="FS49" i="4"/>
  <c r="FS45" i="4"/>
  <c r="FS47" i="4"/>
  <c r="FS46" i="4"/>
  <c r="FS43" i="4"/>
  <c r="FS53" i="4"/>
  <c r="FS44" i="4"/>
  <c r="FS24" i="4"/>
  <c r="GL63" i="3"/>
  <c r="GL54" i="3"/>
  <c r="GL58" i="3"/>
  <c r="GL56" i="3"/>
  <c r="GL55" i="3"/>
  <c r="GL59" i="3"/>
  <c r="GL57" i="3"/>
  <c r="GL44" i="3"/>
  <c r="GL47" i="3"/>
  <c r="GL45" i="3"/>
  <c r="GL46" i="3"/>
  <c r="GL49" i="3"/>
  <c r="GL48" i="3"/>
  <c r="GL24" i="3"/>
  <c r="GC55" i="10"/>
  <c r="GL143" i="3"/>
  <c r="GL141" i="3"/>
  <c r="GL139" i="3"/>
  <c r="GL107" i="3"/>
  <c r="GL108" i="3"/>
  <c r="FS143" i="4"/>
  <c r="FS139" i="4"/>
  <c r="FS141" i="4"/>
  <c r="FS107" i="4"/>
  <c r="FS108" i="4"/>
  <c r="GC81" i="10"/>
  <c r="GC74" i="10"/>
  <c r="GC73" i="10"/>
  <c r="GC12" i="10"/>
  <c r="GC13" i="10"/>
  <c r="GL184" i="3"/>
  <c r="GL183" i="3"/>
  <c r="GL178" i="3"/>
  <c r="GL172" i="3"/>
  <c r="GL182" i="3"/>
  <c r="GL171" i="3"/>
  <c r="GL177" i="3"/>
  <c r="GL173" i="3"/>
  <c r="GL134" i="3"/>
  <c r="GL127" i="3"/>
  <c r="GL132" i="3"/>
  <c r="FS183" i="4"/>
  <c r="FS184" i="4"/>
  <c r="FS178" i="4"/>
  <c r="FS182" i="4"/>
  <c r="FS177" i="4"/>
  <c r="FS173" i="4"/>
  <c r="FS172" i="4"/>
  <c r="FS171" i="4"/>
  <c r="FS134" i="4"/>
  <c r="FS127" i="4"/>
  <c r="FS132" i="4"/>
  <c r="GL73" i="3"/>
  <c r="GL74" i="3"/>
  <c r="GL72" i="3"/>
  <c r="GL71" i="3"/>
  <c r="GL70" i="3"/>
  <c r="GL69" i="3"/>
  <c r="GL68" i="3"/>
  <c r="FS74" i="4"/>
  <c r="FS73" i="4"/>
  <c r="FS72" i="4"/>
  <c r="FS71" i="4"/>
  <c r="FS70" i="4"/>
  <c r="FS68" i="4"/>
  <c r="FS69" i="4"/>
  <c r="GL99" i="3"/>
  <c r="GL101" i="3"/>
  <c r="GL100" i="3"/>
  <c r="GL98" i="3"/>
  <c r="FS99" i="4"/>
  <c r="FS101" i="4"/>
  <c r="FS98" i="4"/>
  <c r="FS100" i="4"/>
  <c r="GL97" i="3"/>
  <c r="FS97" i="4"/>
  <c r="FS38" i="4"/>
  <c r="FS36" i="4"/>
  <c r="FS39" i="4"/>
  <c r="FS37" i="4"/>
  <c r="FS34" i="4"/>
  <c r="FS33" i="4"/>
  <c r="FS35" i="4"/>
  <c r="GL53" i="3"/>
  <c r="GL43" i="3"/>
  <c r="GL34" i="3"/>
  <c r="GL38" i="3"/>
  <c r="GL39" i="3"/>
  <c r="GL36" i="3"/>
  <c r="GL35" i="3"/>
  <c r="GL37" i="3"/>
  <c r="GL33" i="3"/>
  <c r="GL17" i="3"/>
  <c r="GL16" i="3"/>
  <c r="GL14" i="3"/>
  <c r="GL13" i="3"/>
  <c r="GL12" i="3"/>
  <c r="GL11" i="3"/>
  <c r="GL15" i="3"/>
  <c r="GM6" i="3"/>
  <c r="GL22" i="3"/>
  <c r="GL26" i="3"/>
  <c r="GL28" i="3"/>
  <c r="GL27" i="3"/>
  <c r="FS27" i="4"/>
  <c r="FS17" i="4"/>
  <c r="FS16" i="4"/>
  <c r="FS22" i="4"/>
  <c r="FS14" i="4"/>
  <c r="FS13" i="4"/>
  <c r="FS15" i="4"/>
  <c r="FS11" i="4"/>
  <c r="FS12" i="4"/>
  <c r="FS26" i="4"/>
  <c r="FS28" i="4"/>
  <c r="FT6" i="4"/>
  <c r="GC23" i="10"/>
  <c r="GD6" i="10"/>
  <c r="FR106" i="6"/>
  <c r="FS1" i="6"/>
  <c r="FS7" i="6"/>
  <c r="FS85" i="6" l="1"/>
  <c r="FS81" i="6"/>
  <c r="FS137" i="6"/>
  <c r="FS80" i="6"/>
  <c r="FS92" i="6"/>
  <c r="FS91" i="6"/>
  <c r="FS87" i="6"/>
  <c r="FS90" i="6"/>
  <c r="FS79" i="6"/>
  <c r="FS63" i="6"/>
  <c r="FS65" i="6"/>
  <c r="FS59" i="6"/>
  <c r="FS58" i="6"/>
  <c r="FS57" i="6"/>
  <c r="FS56" i="6"/>
  <c r="FS55" i="6"/>
  <c r="FS54" i="6"/>
  <c r="FS49" i="6"/>
  <c r="FS48" i="6"/>
  <c r="FS47" i="6"/>
  <c r="FS46" i="6"/>
  <c r="FS44" i="6"/>
  <c r="FS53" i="6"/>
  <c r="FS43" i="6"/>
  <c r="FS45" i="6"/>
  <c r="FS24" i="6"/>
  <c r="GL106" i="3"/>
  <c r="FS106" i="4"/>
  <c r="FS98" i="6"/>
  <c r="FS97" i="6"/>
  <c r="FS99" i="6"/>
  <c r="FS100" i="6"/>
  <c r="FS101" i="6"/>
  <c r="FS73" i="6"/>
  <c r="FS74" i="6"/>
  <c r="FS72" i="6"/>
  <c r="FS69" i="6"/>
  <c r="FS71" i="6"/>
  <c r="FS70" i="6"/>
  <c r="FS68" i="6"/>
  <c r="FS127" i="6"/>
  <c r="FS141" i="6"/>
  <c r="FS139" i="6"/>
  <c r="FS143" i="6"/>
  <c r="FS132" i="6"/>
  <c r="FS108" i="6"/>
  <c r="FS107" i="6"/>
  <c r="FS39" i="6"/>
  <c r="FS37" i="6"/>
  <c r="FS38" i="6"/>
  <c r="FS35" i="6"/>
  <c r="FS33" i="6"/>
  <c r="FS34" i="6"/>
  <c r="FS36" i="6"/>
  <c r="FS17" i="6"/>
  <c r="FS16" i="6"/>
  <c r="FS15" i="6"/>
  <c r="FS14" i="6"/>
  <c r="FS13" i="6"/>
  <c r="FS12" i="6"/>
  <c r="FS28" i="6"/>
  <c r="FS11" i="6"/>
  <c r="FS22" i="6"/>
  <c r="FS27" i="6"/>
  <c r="FS26" i="6"/>
  <c r="GC79" i="10"/>
  <c r="FS182" i="6"/>
  <c r="FS178" i="6"/>
  <c r="FS177" i="6"/>
  <c r="GD7" i="10"/>
  <c r="GD54" i="10" s="1"/>
  <c r="GD1" i="10"/>
  <c r="FS183" i="6"/>
  <c r="FS184" i="6"/>
  <c r="FS173" i="6"/>
  <c r="FS171" i="6"/>
  <c r="FS172" i="6"/>
  <c r="FS134" i="6"/>
  <c r="FT6" i="6"/>
  <c r="FT7" i="4"/>
  <c r="FT1" i="4"/>
  <c r="GM7" i="3"/>
  <c r="GM1" i="3"/>
  <c r="FT137" i="4" l="1"/>
  <c r="FT85" i="4"/>
  <c r="FT80" i="4"/>
  <c r="FT81" i="4"/>
  <c r="GM85" i="3"/>
  <c r="GM80" i="3"/>
  <c r="GM137" i="3"/>
  <c r="GM81" i="3"/>
  <c r="FT91" i="4"/>
  <c r="FT92" i="4"/>
  <c r="FT90" i="4"/>
  <c r="FT87" i="4"/>
  <c r="FT79" i="4"/>
  <c r="FT63" i="4"/>
  <c r="GM91" i="3"/>
  <c r="GM92" i="3"/>
  <c r="GM87" i="3"/>
  <c r="GM90" i="3"/>
  <c r="GM79" i="3"/>
  <c r="GM65" i="3"/>
  <c r="FT65" i="4"/>
  <c r="FT59" i="4"/>
  <c r="FT58" i="4"/>
  <c r="FT55" i="4"/>
  <c r="FT56" i="4"/>
  <c r="FT54" i="4"/>
  <c r="FT57" i="4"/>
  <c r="FT49" i="4"/>
  <c r="FT46" i="4"/>
  <c r="FT48" i="4"/>
  <c r="FT43" i="4"/>
  <c r="FT45" i="4"/>
  <c r="FT53" i="4"/>
  <c r="FT44" i="4"/>
  <c r="FT47" i="4"/>
  <c r="FT24" i="4"/>
  <c r="GM63" i="3"/>
  <c r="GM54" i="3"/>
  <c r="GM55" i="3"/>
  <c r="GM58" i="3"/>
  <c r="GM56" i="3"/>
  <c r="GM59" i="3"/>
  <c r="GM57" i="3"/>
  <c r="GM46" i="3"/>
  <c r="GM44" i="3"/>
  <c r="GM47" i="3"/>
  <c r="GM45" i="3"/>
  <c r="GM49" i="3"/>
  <c r="GM48" i="3"/>
  <c r="GM24" i="3"/>
  <c r="GD55" i="10"/>
  <c r="FT141" i="4"/>
  <c r="FT143" i="4"/>
  <c r="FT139" i="4"/>
  <c r="FT107" i="4"/>
  <c r="FT108" i="4"/>
  <c r="GD81" i="10"/>
  <c r="GD74" i="10"/>
  <c r="GD73" i="10"/>
  <c r="GM141" i="3"/>
  <c r="GM139" i="3"/>
  <c r="GM143" i="3"/>
  <c r="GM107" i="3"/>
  <c r="GM108" i="3"/>
  <c r="GD12" i="10"/>
  <c r="GD13" i="10"/>
  <c r="GM184" i="3"/>
  <c r="GM183" i="3"/>
  <c r="GM178" i="3"/>
  <c r="GM177" i="3"/>
  <c r="GM182" i="3"/>
  <c r="GM171" i="3"/>
  <c r="GM172" i="3"/>
  <c r="GM173" i="3"/>
  <c r="GM132" i="3"/>
  <c r="GM134" i="3"/>
  <c r="GM127" i="3"/>
  <c r="FT184" i="4"/>
  <c r="FT182" i="4"/>
  <c r="FT183" i="4"/>
  <c r="FT178" i="4"/>
  <c r="FT177" i="4"/>
  <c r="FT173" i="4"/>
  <c r="FT172" i="4"/>
  <c r="FT171" i="4"/>
  <c r="FT134" i="4"/>
  <c r="FT132" i="4"/>
  <c r="FT127" i="4"/>
  <c r="GM74" i="3"/>
  <c r="GM73" i="3"/>
  <c r="GM71" i="3"/>
  <c r="GM72" i="3"/>
  <c r="GM70" i="3"/>
  <c r="GM69" i="3"/>
  <c r="GM68" i="3"/>
  <c r="FT73" i="4"/>
  <c r="FT74" i="4"/>
  <c r="FT72" i="4"/>
  <c r="FT70" i="4"/>
  <c r="FT69" i="4"/>
  <c r="FT68" i="4"/>
  <c r="FT71" i="4"/>
  <c r="GM101" i="3"/>
  <c r="GM100" i="3"/>
  <c r="GM99" i="3"/>
  <c r="GM98" i="3"/>
  <c r="FT101" i="4"/>
  <c r="FT99" i="4"/>
  <c r="FT100" i="4"/>
  <c r="FT98" i="4"/>
  <c r="GM97" i="3"/>
  <c r="FT97" i="4"/>
  <c r="FT38" i="4"/>
  <c r="FT36" i="4"/>
  <c r="FT37" i="4"/>
  <c r="FT34" i="4"/>
  <c r="FT39" i="4"/>
  <c r="FT35" i="4"/>
  <c r="FT33" i="4"/>
  <c r="GM53" i="3"/>
  <c r="GM43" i="3"/>
  <c r="GM34" i="3"/>
  <c r="GM35" i="3"/>
  <c r="GM36" i="3"/>
  <c r="GM37" i="3"/>
  <c r="GM38" i="3"/>
  <c r="GM39" i="3"/>
  <c r="GM33" i="3"/>
  <c r="GM17" i="3"/>
  <c r="GM16" i="3"/>
  <c r="GM14" i="3"/>
  <c r="GM15" i="3"/>
  <c r="GM13" i="3"/>
  <c r="GM12" i="3"/>
  <c r="GM11" i="3"/>
  <c r="GN6" i="3"/>
  <c r="GM22" i="3"/>
  <c r="GM26" i="3"/>
  <c r="GM28" i="3"/>
  <c r="GM27" i="3"/>
  <c r="FT26" i="4"/>
  <c r="FT22" i="4"/>
  <c r="FT17" i="4"/>
  <c r="FT16" i="4"/>
  <c r="FT14" i="4"/>
  <c r="FT15" i="4"/>
  <c r="FT13" i="4"/>
  <c r="FT11" i="4"/>
  <c r="FT12" i="4"/>
  <c r="FT27" i="4"/>
  <c r="FT28" i="4"/>
  <c r="FU6" i="4"/>
  <c r="GD79" i="10"/>
  <c r="GD23" i="10"/>
  <c r="GE6" i="10"/>
  <c r="FS106" i="6"/>
  <c r="FT7" i="6"/>
  <c r="FT1" i="6"/>
  <c r="FT85" i="6" l="1"/>
  <c r="FT81" i="6"/>
  <c r="FT137" i="6"/>
  <c r="FT80" i="6"/>
  <c r="FT92" i="6"/>
  <c r="FT91" i="6"/>
  <c r="FT90" i="6"/>
  <c r="FT87" i="6"/>
  <c r="FT79" i="6"/>
  <c r="FT63" i="6"/>
  <c r="FT65" i="6"/>
  <c r="FT59" i="6"/>
  <c r="FT58" i="6"/>
  <c r="FT57" i="6"/>
  <c r="FT55" i="6"/>
  <c r="FT54" i="6"/>
  <c r="FT56" i="6"/>
  <c r="FT49" i="6"/>
  <c r="FT48" i="6"/>
  <c r="FT47" i="6"/>
  <c r="FT46" i="6"/>
  <c r="FT53" i="6"/>
  <c r="FT43" i="6"/>
  <c r="FT45" i="6"/>
  <c r="FT44" i="6"/>
  <c r="FT24" i="6"/>
  <c r="FT106" i="4"/>
  <c r="GM106" i="3"/>
  <c r="FT98" i="6"/>
  <c r="FT97" i="6"/>
  <c r="FT99" i="6"/>
  <c r="FT100" i="6"/>
  <c r="FT101" i="6"/>
  <c r="FT73" i="6"/>
  <c r="FT74" i="6"/>
  <c r="FT72" i="6"/>
  <c r="FT71" i="6"/>
  <c r="FT70" i="6"/>
  <c r="FT69" i="6"/>
  <c r="FT68" i="6"/>
  <c r="FT141" i="6"/>
  <c r="FT127" i="6"/>
  <c r="FT139" i="6"/>
  <c r="FT143" i="6"/>
  <c r="FT132" i="6"/>
  <c r="FT108" i="6"/>
  <c r="FT107" i="6"/>
  <c r="FT39" i="6"/>
  <c r="FT37" i="6"/>
  <c r="FT34" i="6"/>
  <c r="FT36" i="6"/>
  <c r="FT17" i="6"/>
  <c r="FT16" i="6"/>
  <c r="FT38" i="6"/>
  <c r="FT14" i="6"/>
  <c r="FT13" i="6"/>
  <c r="FT12" i="6"/>
  <c r="FT35" i="6"/>
  <c r="FT15" i="6"/>
  <c r="FT11" i="6"/>
  <c r="FT33" i="6"/>
  <c r="FT22" i="6"/>
  <c r="FT27" i="6"/>
  <c r="FT26" i="6"/>
  <c r="FT28" i="6"/>
  <c r="FT178" i="6"/>
  <c r="FT177" i="6"/>
  <c r="FT182" i="6"/>
  <c r="GE7" i="10"/>
  <c r="GE54" i="10" s="1"/>
  <c r="GE1" i="10"/>
  <c r="FT183" i="6"/>
  <c r="FT184" i="6"/>
  <c r="FT173" i="6"/>
  <c r="FT171" i="6"/>
  <c r="FT172" i="6"/>
  <c r="FT134" i="6"/>
  <c r="FU6" i="6"/>
  <c r="FU1" i="4"/>
  <c r="FU7" i="4"/>
  <c r="GN7" i="3"/>
  <c r="GN1" i="3"/>
  <c r="FU137" i="4" l="1"/>
  <c r="FU85" i="4"/>
  <c r="FU80" i="4"/>
  <c r="FU81" i="4"/>
  <c r="GN80" i="3"/>
  <c r="GN137" i="3"/>
  <c r="GN81" i="3"/>
  <c r="GN85" i="3"/>
  <c r="FU91" i="4"/>
  <c r="FU92" i="4"/>
  <c r="FU90" i="4"/>
  <c r="FU87" i="4"/>
  <c r="FU79" i="4"/>
  <c r="FU63" i="4"/>
  <c r="GN91" i="3"/>
  <c r="GN92" i="3"/>
  <c r="GN87" i="3"/>
  <c r="GN90" i="3"/>
  <c r="GN79" i="3"/>
  <c r="GN65" i="3"/>
  <c r="FU65" i="4"/>
  <c r="FU59" i="4"/>
  <c r="FU58" i="4"/>
  <c r="FU55" i="4"/>
  <c r="FU56" i="4"/>
  <c r="FU54" i="4"/>
  <c r="FU49" i="4"/>
  <c r="FU57" i="4"/>
  <c r="FU46" i="4"/>
  <c r="FU47" i="4"/>
  <c r="FU43" i="4"/>
  <c r="FU45" i="4"/>
  <c r="FU53" i="4"/>
  <c r="FU44" i="4"/>
  <c r="FU48" i="4"/>
  <c r="FU24" i="4"/>
  <c r="GN63" i="3"/>
  <c r="GN54" i="3"/>
  <c r="GN56" i="3"/>
  <c r="GN55" i="3"/>
  <c r="GN58" i="3"/>
  <c r="GN57" i="3"/>
  <c r="GN59" i="3"/>
  <c r="GN46" i="3"/>
  <c r="GN44" i="3"/>
  <c r="GN45" i="3"/>
  <c r="GN49" i="3"/>
  <c r="GN47" i="3"/>
  <c r="GN48" i="3"/>
  <c r="GN24" i="3"/>
  <c r="GE55" i="10"/>
  <c r="FU143" i="4"/>
  <c r="FU141" i="4"/>
  <c r="FU107" i="4"/>
  <c r="FU108" i="4"/>
  <c r="FU139" i="4"/>
  <c r="GN141" i="3"/>
  <c r="GN143" i="3"/>
  <c r="GN139" i="3"/>
  <c r="GN107" i="3"/>
  <c r="GN108" i="3"/>
  <c r="GE81" i="10"/>
  <c r="GF83" i="10" s="1"/>
  <c r="GE74" i="10"/>
  <c r="GE73" i="10"/>
  <c r="GE12" i="10"/>
  <c r="GE13" i="10"/>
  <c r="GN184" i="3"/>
  <c r="GN183" i="3"/>
  <c r="GN182" i="3"/>
  <c r="GN178" i="3"/>
  <c r="GN177" i="3"/>
  <c r="GN172" i="3"/>
  <c r="GN173" i="3"/>
  <c r="GN171" i="3"/>
  <c r="GN134" i="3"/>
  <c r="GN132" i="3"/>
  <c r="GN127" i="3"/>
  <c r="FU184" i="4"/>
  <c r="FU183" i="4"/>
  <c r="FU182" i="4"/>
  <c r="FU178" i="4"/>
  <c r="FU177" i="4"/>
  <c r="FU173" i="4"/>
  <c r="FU172" i="4"/>
  <c r="FU171" i="4"/>
  <c r="FU134" i="4"/>
  <c r="FU132" i="4"/>
  <c r="FU127" i="4"/>
  <c r="GN74" i="3"/>
  <c r="GN73" i="3"/>
  <c r="GN71" i="3"/>
  <c r="GN72" i="3"/>
  <c r="GN70" i="3"/>
  <c r="GN68" i="3"/>
  <c r="GN69" i="3"/>
  <c r="FU74" i="4"/>
  <c r="FU72" i="4"/>
  <c r="FU71" i="4"/>
  <c r="FU69" i="4"/>
  <c r="FU70" i="4"/>
  <c r="FU73" i="4"/>
  <c r="FU68" i="4"/>
  <c r="GN101" i="3"/>
  <c r="GN99" i="3"/>
  <c r="GN100" i="3"/>
  <c r="GN98" i="3"/>
  <c r="FU101" i="4"/>
  <c r="FU100" i="4"/>
  <c r="FU98" i="4"/>
  <c r="FU99" i="4"/>
  <c r="GN97" i="3"/>
  <c r="FU97" i="4"/>
  <c r="FU38" i="4"/>
  <c r="FU36" i="4"/>
  <c r="FU39" i="4"/>
  <c r="FU34" i="4"/>
  <c r="FU35" i="4"/>
  <c r="FU33" i="4"/>
  <c r="FU37" i="4"/>
  <c r="GN53" i="3"/>
  <c r="GN43" i="3"/>
  <c r="GN35" i="3"/>
  <c r="GN34" i="3"/>
  <c r="GN36" i="3"/>
  <c r="GN37" i="3"/>
  <c r="GN38" i="3"/>
  <c r="GN39" i="3"/>
  <c r="GN33" i="3"/>
  <c r="GN16" i="3"/>
  <c r="GN15" i="3"/>
  <c r="GN14" i="3"/>
  <c r="GN13" i="3"/>
  <c r="GN12" i="3"/>
  <c r="GN11" i="3"/>
  <c r="GN17" i="3"/>
  <c r="GO6" i="3"/>
  <c r="GN22" i="3"/>
  <c r="GN26" i="3"/>
  <c r="GN27" i="3"/>
  <c r="GN28" i="3"/>
  <c r="FU27" i="4"/>
  <c r="FU26" i="4"/>
  <c r="FU22" i="4"/>
  <c r="FU17" i="4"/>
  <c r="FU15" i="4"/>
  <c r="FU16" i="4"/>
  <c r="FU11" i="4"/>
  <c r="FU14" i="4"/>
  <c r="FU12" i="4"/>
  <c r="FU13" i="4"/>
  <c r="FU28" i="4"/>
  <c r="FV6" i="4"/>
  <c r="GE80" i="10"/>
  <c r="GE79" i="10"/>
  <c r="GE68" i="10"/>
  <c r="GE75" i="10"/>
  <c r="GE59" i="10"/>
  <c r="GE25" i="10"/>
  <c r="GE61" i="10"/>
  <c r="GE65" i="10"/>
  <c r="GE24" i="10"/>
  <c r="GE23" i="10"/>
  <c r="GE15" i="10"/>
  <c r="GE14" i="10"/>
  <c r="GF6" i="10"/>
  <c r="FT106" i="6"/>
  <c r="FU7" i="6"/>
  <c r="FU1" i="6"/>
  <c r="FU85" i="6" l="1"/>
  <c r="FU81" i="6"/>
  <c r="FU137" i="6"/>
  <c r="FU80" i="6"/>
  <c r="FU92" i="6"/>
  <c r="FU91" i="6"/>
  <c r="FU90" i="6"/>
  <c r="FU87" i="6"/>
  <c r="FU79" i="6"/>
  <c r="FU63" i="6"/>
  <c r="FU65" i="6"/>
  <c r="FU59" i="6"/>
  <c r="FU58" i="6"/>
  <c r="FU57" i="6"/>
  <c r="FU56" i="6"/>
  <c r="FU55" i="6"/>
  <c r="FU54" i="6"/>
  <c r="FU49" i="6"/>
  <c r="FU48" i="6"/>
  <c r="FU47" i="6"/>
  <c r="FU46" i="6"/>
  <c r="FU45" i="6"/>
  <c r="FU44" i="6"/>
  <c r="FU53" i="6"/>
  <c r="FU43" i="6"/>
  <c r="FU24" i="6"/>
  <c r="GN106" i="3"/>
  <c r="FU106" i="4"/>
  <c r="FU98" i="6"/>
  <c r="FU99" i="6"/>
  <c r="FU97" i="6"/>
  <c r="FU101" i="6"/>
  <c r="FU100" i="6"/>
  <c r="FU73" i="6"/>
  <c r="FU74" i="6"/>
  <c r="FU71" i="6"/>
  <c r="FU72" i="6"/>
  <c r="FU70" i="6"/>
  <c r="FU69" i="6"/>
  <c r="FU68" i="6"/>
  <c r="FU141" i="6"/>
  <c r="FU127" i="6"/>
  <c r="FU139" i="6"/>
  <c r="FU143" i="6"/>
  <c r="FU132" i="6"/>
  <c r="FU108" i="6"/>
  <c r="FU107" i="6"/>
  <c r="FU37" i="6"/>
  <c r="FU39" i="6"/>
  <c r="FU38" i="6"/>
  <c r="FU36" i="6"/>
  <c r="FU35" i="6"/>
  <c r="FU33" i="6"/>
  <c r="FU17" i="6"/>
  <c r="FU16" i="6"/>
  <c r="FU15" i="6"/>
  <c r="FU34" i="6"/>
  <c r="FU13" i="6"/>
  <c r="FU12" i="6"/>
  <c r="FU11" i="6"/>
  <c r="FU27" i="6"/>
  <c r="FU14" i="6"/>
  <c r="FU22" i="6"/>
  <c r="FU26" i="6"/>
  <c r="FU28" i="6"/>
  <c r="GE82" i="10"/>
  <c r="FU182" i="6"/>
  <c r="FU177" i="6"/>
  <c r="FU178" i="6"/>
  <c r="GF7" i="10"/>
  <c r="GF54" i="10" s="1"/>
  <c r="GF1" i="10"/>
  <c r="FU183" i="6"/>
  <c r="FU184" i="6"/>
  <c r="FU173" i="6"/>
  <c r="FU172" i="6"/>
  <c r="FU171" i="6"/>
  <c r="FU134" i="6"/>
  <c r="FV6" i="6"/>
  <c r="FV1" i="4"/>
  <c r="FV7" i="4"/>
  <c r="GO7" i="3"/>
  <c r="GO1" i="3"/>
  <c r="FV85" i="4" l="1"/>
  <c r="FV137" i="4"/>
  <c r="FV80" i="4"/>
  <c r="FV81" i="4"/>
  <c r="GO137" i="3"/>
  <c r="GO85" i="3"/>
  <c r="GO80" i="3"/>
  <c r="GO81" i="3"/>
  <c r="FV91" i="4"/>
  <c r="FV92" i="4"/>
  <c r="FV90" i="4"/>
  <c r="FV79" i="4"/>
  <c r="FV87" i="4"/>
  <c r="FV63" i="4"/>
  <c r="GO92" i="3"/>
  <c r="GO91" i="3"/>
  <c r="GO90" i="3"/>
  <c r="GO87" i="3"/>
  <c r="GO79" i="3"/>
  <c r="GO65" i="3"/>
  <c r="FV65" i="4"/>
  <c r="FV57" i="4"/>
  <c r="FV59" i="4"/>
  <c r="FV56" i="4"/>
  <c r="FV58" i="4"/>
  <c r="FV54" i="4"/>
  <c r="FV55" i="4"/>
  <c r="FV45" i="4"/>
  <c r="FV49" i="4"/>
  <c r="FV47" i="4"/>
  <c r="FV48" i="4"/>
  <c r="FV53" i="4"/>
  <c r="FV44" i="4"/>
  <c r="FV46" i="4"/>
  <c r="FV43" i="4"/>
  <c r="FV24" i="4"/>
  <c r="GO63" i="3"/>
  <c r="GO54" i="3"/>
  <c r="GO56" i="3"/>
  <c r="GO57" i="3"/>
  <c r="GO55" i="3"/>
  <c r="GO58" i="3"/>
  <c r="GO59" i="3"/>
  <c r="GO46" i="3"/>
  <c r="GO47" i="3"/>
  <c r="GO48" i="3"/>
  <c r="GO44" i="3"/>
  <c r="GO45" i="3"/>
  <c r="GO49" i="3"/>
  <c r="GO24" i="3"/>
  <c r="GF55" i="10"/>
  <c r="GO141" i="3"/>
  <c r="GO143" i="3"/>
  <c r="GO139" i="3"/>
  <c r="GO107" i="3"/>
  <c r="GO108" i="3"/>
  <c r="FV143" i="4"/>
  <c r="FV139" i="4"/>
  <c r="FV107" i="4"/>
  <c r="FV108" i="4"/>
  <c r="FV141" i="4"/>
  <c r="GF73" i="10"/>
  <c r="GF81" i="10"/>
  <c r="GG83" i="10" s="1"/>
  <c r="GF74" i="10"/>
  <c r="GF13" i="10"/>
  <c r="GF12" i="10"/>
  <c r="GO183" i="3"/>
  <c r="GO184" i="3"/>
  <c r="GO182" i="3"/>
  <c r="GO173" i="3"/>
  <c r="GO178" i="3"/>
  <c r="GO177" i="3"/>
  <c r="GO172" i="3"/>
  <c r="GO171" i="3"/>
  <c r="GO134" i="3"/>
  <c r="GO127" i="3"/>
  <c r="GO132" i="3"/>
  <c r="FV184" i="4"/>
  <c r="FV183" i="4"/>
  <c r="FV182" i="4"/>
  <c r="FV178" i="4"/>
  <c r="FV177" i="4"/>
  <c r="FV173" i="4"/>
  <c r="FV172" i="4"/>
  <c r="FV171" i="4"/>
  <c r="FV134" i="4"/>
  <c r="FV127" i="4"/>
  <c r="FV132" i="4"/>
  <c r="GO74" i="3"/>
  <c r="GO73" i="3"/>
  <c r="GO71" i="3"/>
  <c r="GO72" i="3"/>
  <c r="GO70" i="3"/>
  <c r="GO69" i="3"/>
  <c r="GO68" i="3"/>
  <c r="FV73" i="4"/>
  <c r="FV74" i="4"/>
  <c r="FV71" i="4"/>
  <c r="FV72" i="4"/>
  <c r="FV70" i="4"/>
  <c r="FV68" i="4"/>
  <c r="FV69" i="4"/>
  <c r="FV101" i="4"/>
  <c r="FV98" i="4"/>
  <c r="FV100" i="4"/>
  <c r="FV99" i="4"/>
  <c r="GO100" i="3"/>
  <c r="GO99" i="3"/>
  <c r="GO98" i="3"/>
  <c r="GO101" i="3"/>
  <c r="GO97" i="3"/>
  <c r="FV97" i="4"/>
  <c r="FV39" i="4"/>
  <c r="FV38" i="4"/>
  <c r="FV36" i="4"/>
  <c r="FV37" i="4"/>
  <c r="FV35" i="4"/>
  <c r="FV33" i="4"/>
  <c r="FV34" i="4"/>
  <c r="GO53" i="3"/>
  <c r="GO43" i="3"/>
  <c r="GO35" i="3"/>
  <c r="GO34" i="3"/>
  <c r="GO37" i="3"/>
  <c r="GO38" i="3"/>
  <c r="GO36" i="3"/>
  <c r="GO39" i="3"/>
  <c r="GO33" i="3"/>
  <c r="GO16" i="3"/>
  <c r="GO15" i="3"/>
  <c r="GO17" i="3"/>
  <c r="GO13" i="3"/>
  <c r="GO12" i="3"/>
  <c r="GO11" i="3"/>
  <c r="GO14" i="3"/>
  <c r="GP6" i="3"/>
  <c r="GO26" i="3"/>
  <c r="GO22" i="3"/>
  <c r="GO27" i="3"/>
  <c r="GO28" i="3"/>
  <c r="FV22" i="4"/>
  <c r="FV17" i="4"/>
  <c r="FV15" i="4"/>
  <c r="FV13" i="4"/>
  <c r="FV16" i="4"/>
  <c r="FV11" i="4"/>
  <c r="FV12" i="4"/>
  <c r="FV14" i="4"/>
  <c r="FV26" i="4"/>
  <c r="FV27" i="4"/>
  <c r="FV28" i="4"/>
  <c r="FW6" i="4"/>
  <c r="GF80" i="10"/>
  <c r="GF79" i="10"/>
  <c r="GF68" i="10"/>
  <c r="GF75" i="10"/>
  <c r="GF61" i="10"/>
  <c r="GF65" i="10"/>
  <c r="GF59" i="10"/>
  <c r="GF25" i="10"/>
  <c r="GF24" i="10"/>
  <c r="GF23" i="10"/>
  <c r="GF15" i="10"/>
  <c r="GF14" i="10"/>
  <c r="GG6" i="10"/>
  <c r="FU106" i="6"/>
  <c r="FV1" i="6"/>
  <c r="FV7" i="6"/>
  <c r="FV85" i="6" l="1"/>
  <c r="FV81" i="6"/>
  <c r="FV137" i="6"/>
  <c r="FV80" i="6"/>
  <c r="FV91" i="6"/>
  <c r="FV92" i="6"/>
  <c r="FV87" i="6"/>
  <c r="FV90" i="6"/>
  <c r="FV79" i="6"/>
  <c r="FV63" i="6"/>
  <c r="FV65" i="6"/>
  <c r="FV56" i="6"/>
  <c r="FV59" i="6"/>
  <c r="FV58" i="6"/>
  <c r="FV57" i="6"/>
  <c r="FV55" i="6"/>
  <c r="FV54" i="6"/>
  <c r="FV49" i="6"/>
  <c r="FV48" i="6"/>
  <c r="FV47" i="6"/>
  <c r="FV46" i="6"/>
  <c r="FV45" i="6"/>
  <c r="FV44" i="6"/>
  <c r="FV53" i="6"/>
  <c r="FV43" i="6"/>
  <c r="FV24" i="6"/>
  <c r="FV106" i="4"/>
  <c r="GO106" i="3"/>
  <c r="FV97" i="6"/>
  <c r="FV98" i="6"/>
  <c r="FV99" i="6"/>
  <c r="FV100" i="6"/>
  <c r="FV101" i="6"/>
  <c r="FV73" i="6"/>
  <c r="FV74" i="6"/>
  <c r="FV71" i="6"/>
  <c r="FV72" i="6"/>
  <c r="FV70" i="6"/>
  <c r="FV69" i="6"/>
  <c r="FV68" i="6"/>
  <c r="FV141" i="6"/>
  <c r="FV127" i="6"/>
  <c r="FV139" i="6"/>
  <c r="FV143" i="6"/>
  <c r="FV132" i="6"/>
  <c r="FV108" i="6"/>
  <c r="FV107" i="6"/>
  <c r="FV37" i="6"/>
  <c r="FV39" i="6"/>
  <c r="FV38" i="6"/>
  <c r="FV35" i="6"/>
  <c r="FV36" i="6"/>
  <c r="FV34" i="6"/>
  <c r="FV17" i="6"/>
  <c r="FV16" i="6"/>
  <c r="FV15" i="6"/>
  <c r="FV13" i="6"/>
  <c r="FV12" i="6"/>
  <c r="FV11" i="6"/>
  <c r="FV33" i="6"/>
  <c r="FV14" i="6"/>
  <c r="FV22" i="6"/>
  <c r="FV26" i="6"/>
  <c r="FV27" i="6"/>
  <c r="FV28" i="6"/>
  <c r="GF82" i="10"/>
  <c r="FV182" i="6"/>
  <c r="FV177" i="6"/>
  <c r="FV178" i="6"/>
  <c r="GG1" i="10"/>
  <c r="GG7" i="10"/>
  <c r="GG54" i="10" s="1"/>
  <c r="FV183" i="6"/>
  <c r="FV184" i="6"/>
  <c r="FV173" i="6"/>
  <c r="FV172" i="6"/>
  <c r="FV171" i="6"/>
  <c r="FV134" i="6"/>
  <c r="FW6" i="6"/>
  <c r="FW1" i="4"/>
  <c r="FW7" i="4"/>
  <c r="GP7" i="3"/>
  <c r="GP1" i="3"/>
  <c r="FW81" i="4" l="1"/>
  <c r="FW85" i="4"/>
  <c r="FW137" i="4"/>
  <c r="FW80" i="4"/>
  <c r="GP137" i="3"/>
  <c r="GP85" i="3"/>
  <c r="GP80" i="3"/>
  <c r="GP81" i="3"/>
  <c r="FW92" i="4"/>
  <c r="FW91" i="4"/>
  <c r="FW87" i="4"/>
  <c r="FW79" i="4"/>
  <c r="FW90" i="4"/>
  <c r="FW63" i="4"/>
  <c r="GP92" i="3"/>
  <c r="GP91" i="3"/>
  <c r="GP90" i="3"/>
  <c r="GP87" i="3"/>
  <c r="GP79" i="3"/>
  <c r="GP65" i="3"/>
  <c r="FW65" i="4"/>
  <c r="FW58" i="4"/>
  <c r="FW57" i="4"/>
  <c r="FW55" i="4"/>
  <c r="FW56" i="4"/>
  <c r="FW54" i="4"/>
  <c r="FW49" i="4"/>
  <c r="FW59" i="4"/>
  <c r="FW45" i="4"/>
  <c r="FW46" i="4"/>
  <c r="FW47" i="4"/>
  <c r="FW48" i="4"/>
  <c r="FW44" i="4"/>
  <c r="FW43" i="4"/>
  <c r="FW53" i="4"/>
  <c r="FW24" i="4"/>
  <c r="GP63" i="3"/>
  <c r="GP54" i="3"/>
  <c r="GP56" i="3"/>
  <c r="GP57" i="3"/>
  <c r="GP55" i="3"/>
  <c r="GP58" i="3"/>
  <c r="GP59" i="3"/>
  <c r="GP45" i="3"/>
  <c r="GP46" i="3"/>
  <c r="GP44" i="3"/>
  <c r="GP47" i="3"/>
  <c r="GP48" i="3"/>
  <c r="GP49" i="3"/>
  <c r="GP24" i="3"/>
  <c r="GG55" i="10"/>
  <c r="GP139" i="3"/>
  <c r="GP108" i="3"/>
  <c r="GP107" i="3"/>
  <c r="GP143" i="3"/>
  <c r="GP141" i="3"/>
  <c r="FW143" i="4"/>
  <c r="FW141" i="4"/>
  <c r="FW107" i="4"/>
  <c r="FW108" i="4"/>
  <c r="FW139" i="4"/>
  <c r="GG73" i="10"/>
  <c r="GG81" i="10"/>
  <c r="GH83" i="10" s="1"/>
  <c r="GG74" i="10"/>
  <c r="GG13" i="10"/>
  <c r="GG12" i="10"/>
  <c r="GP183" i="3"/>
  <c r="GP184" i="3"/>
  <c r="GP182" i="3"/>
  <c r="GP173" i="3"/>
  <c r="GP178" i="3"/>
  <c r="GP177" i="3"/>
  <c r="GP172" i="3"/>
  <c r="GP171" i="3"/>
  <c r="GP134" i="3"/>
  <c r="GP127" i="3"/>
  <c r="GP132" i="3"/>
  <c r="FW184" i="4"/>
  <c r="FW183" i="4"/>
  <c r="FW182" i="4"/>
  <c r="FW177" i="4"/>
  <c r="FW173" i="4"/>
  <c r="FW172" i="4"/>
  <c r="FW178" i="4"/>
  <c r="FW171" i="4"/>
  <c r="FW132" i="4"/>
  <c r="FW134" i="4"/>
  <c r="FW127" i="4"/>
  <c r="GP73" i="3"/>
  <c r="GP71" i="3"/>
  <c r="GP72" i="3"/>
  <c r="GP74" i="3"/>
  <c r="GP70" i="3"/>
  <c r="GP69" i="3"/>
  <c r="GP68" i="3"/>
  <c r="FW74" i="4"/>
  <c r="FW72" i="4"/>
  <c r="FW71" i="4"/>
  <c r="FW70" i="4"/>
  <c r="FW73" i="4"/>
  <c r="FW68" i="4"/>
  <c r="FW69" i="4"/>
  <c r="FW101" i="4"/>
  <c r="FW99" i="4"/>
  <c r="FW98" i="4"/>
  <c r="FW100" i="4"/>
  <c r="GP100" i="3"/>
  <c r="GP101" i="3"/>
  <c r="GP98" i="3"/>
  <c r="GP99" i="3"/>
  <c r="GP97" i="3"/>
  <c r="FW97" i="4"/>
  <c r="FW39" i="4"/>
  <c r="FW37" i="4"/>
  <c r="FW35" i="4"/>
  <c r="FW33" i="4"/>
  <c r="FW36" i="4"/>
  <c r="FW34" i="4"/>
  <c r="FW38" i="4"/>
  <c r="GP53" i="3"/>
  <c r="GP43" i="3"/>
  <c r="GP35" i="3"/>
  <c r="GP34" i="3"/>
  <c r="GP36" i="3"/>
  <c r="GP37" i="3"/>
  <c r="GP38" i="3"/>
  <c r="GP39" i="3"/>
  <c r="GP33" i="3"/>
  <c r="GP17" i="3"/>
  <c r="GP16" i="3"/>
  <c r="GP15" i="3"/>
  <c r="GP14" i="3"/>
  <c r="GP13" i="3"/>
  <c r="GP12" i="3"/>
  <c r="GP11" i="3"/>
  <c r="GQ6" i="3"/>
  <c r="GP28" i="3"/>
  <c r="GP22" i="3"/>
  <c r="GP27" i="3"/>
  <c r="GP26" i="3"/>
  <c r="FW27" i="4"/>
  <c r="FW22" i="4"/>
  <c r="FW15" i="4"/>
  <c r="FW16" i="4"/>
  <c r="FW17" i="4"/>
  <c r="FW12" i="4"/>
  <c r="FW14" i="4"/>
  <c r="FW13" i="4"/>
  <c r="FW11" i="4"/>
  <c r="FW28" i="4"/>
  <c r="FW26" i="4"/>
  <c r="FX6" i="4"/>
  <c r="GG79" i="10"/>
  <c r="GG80" i="10"/>
  <c r="GG68" i="10"/>
  <c r="GG75" i="10"/>
  <c r="GG24" i="10"/>
  <c r="GG65" i="10"/>
  <c r="GG61" i="10"/>
  <c r="GG59" i="10"/>
  <c r="GG25" i="10"/>
  <c r="GG23" i="10"/>
  <c r="GG15" i="10"/>
  <c r="GG14" i="10"/>
  <c r="GH6" i="10"/>
  <c r="FV106" i="6"/>
  <c r="FW1" i="6"/>
  <c r="FW7" i="6"/>
  <c r="FW85" i="6" l="1"/>
  <c r="FW81" i="6"/>
  <c r="FW137" i="6"/>
  <c r="FW80" i="6"/>
  <c r="FW92" i="6"/>
  <c r="FW91" i="6"/>
  <c r="FW90" i="6"/>
  <c r="FW87" i="6"/>
  <c r="FW63" i="6"/>
  <c r="FW79" i="6"/>
  <c r="FW65" i="6"/>
  <c r="FW59" i="6"/>
  <c r="FW58" i="6"/>
  <c r="FW57" i="6"/>
  <c r="FW56" i="6"/>
  <c r="FW55" i="6"/>
  <c r="FW54" i="6"/>
  <c r="FW48" i="6"/>
  <c r="FW47" i="6"/>
  <c r="FW46" i="6"/>
  <c r="FW49" i="6"/>
  <c r="FW45" i="6"/>
  <c r="FW44" i="6"/>
  <c r="FW53" i="6"/>
  <c r="FW43" i="6"/>
  <c r="FW24" i="6"/>
  <c r="GP106" i="3"/>
  <c r="FW106" i="4"/>
  <c r="FW97" i="6"/>
  <c r="FW98" i="6"/>
  <c r="FW99" i="6"/>
  <c r="FW101" i="6"/>
  <c r="FW100" i="6"/>
  <c r="FW73" i="6"/>
  <c r="FW74" i="6"/>
  <c r="FW72" i="6"/>
  <c r="FW71" i="6"/>
  <c r="FW69" i="6"/>
  <c r="FW70" i="6"/>
  <c r="FW68" i="6"/>
  <c r="FW141" i="6"/>
  <c r="FW127" i="6"/>
  <c r="FW139" i="6"/>
  <c r="FW143" i="6"/>
  <c r="FW132" i="6"/>
  <c r="FW108" i="6"/>
  <c r="FW107" i="6"/>
  <c r="FW39" i="6"/>
  <c r="FW38" i="6"/>
  <c r="FW36" i="6"/>
  <c r="FW37" i="6"/>
  <c r="FW34" i="6"/>
  <c r="FW35" i="6"/>
  <c r="FW33" i="6"/>
  <c r="FW17" i="6"/>
  <c r="FW15" i="6"/>
  <c r="FW16" i="6"/>
  <c r="FW14" i="6"/>
  <c r="FW13" i="6"/>
  <c r="FW12" i="6"/>
  <c r="FW11" i="6"/>
  <c r="FW27" i="6"/>
  <c r="FW22" i="6"/>
  <c r="FW26" i="6"/>
  <c r="FW28" i="6"/>
  <c r="GG82" i="10"/>
  <c r="FW182" i="6"/>
  <c r="FW178" i="6"/>
  <c r="FW177" i="6"/>
  <c r="GH1" i="10"/>
  <c r="GH7" i="10"/>
  <c r="GH54" i="10" s="1"/>
  <c r="FW183" i="6"/>
  <c r="FW184" i="6"/>
  <c r="FW173" i="6"/>
  <c r="FW171" i="6"/>
  <c r="FW172" i="6"/>
  <c r="FW134" i="6"/>
  <c r="FX6" i="6"/>
  <c r="FX1" i="4"/>
  <c r="FX7" i="4"/>
  <c r="GQ7" i="3"/>
  <c r="GQ1" i="3"/>
  <c r="FX85" i="4" l="1"/>
  <c r="FX137" i="4"/>
  <c r="FX81" i="4"/>
  <c r="FX80" i="4"/>
  <c r="GQ85" i="3"/>
  <c r="GQ137" i="3"/>
  <c r="GQ81" i="3"/>
  <c r="GQ80" i="3"/>
  <c r="FX92" i="4"/>
  <c r="FX91" i="4"/>
  <c r="FX87" i="4"/>
  <c r="FX90" i="4"/>
  <c r="FX79" i="4"/>
  <c r="FX63" i="4"/>
  <c r="GQ92" i="3"/>
  <c r="GQ91" i="3"/>
  <c r="GQ90" i="3"/>
  <c r="GQ87" i="3"/>
  <c r="GQ65" i="3"/>
  <c r="GQ79" i="3"/>
  <c r="FX65" i="4"/>
  <c r="FX57" i="4"/>
  <c r="FX59" i="4"/>
  <c r="FX56" i="4"/>
  <c r="FX55" i="4"/>
  <c r="FX58" i="4"/>
  <c r="FX54" i="4"/>
  <c r="FX45" i="4"/>
  <c r="FX46" i="4"/>
  <c r="FX49" i="4"/>
  <c r="FX47" i="4"/>
  <c r="FX48" i="4"/>
  <c r="FX43" i="4"/>
  <c r="FX53" i="4"/>
  <c r="FX44" i="4"/>
  <c r="FX24" i="4"/>
  <c r="GQ63" i="3"/>
  <c r="GQ55" i="3"/>
  <c r="GQ54" i="3"/>
  <c r="GQ57" i="3"/>
  <c r="GQ56" i="3"/>
  <c r="GQ58" i="3"/>
  <c r="GQ59" i="3"/>
  <c r="GQ45" i="3"/>
  <c r="GQ46" i="3"/>
  <c r="GQ47" i="3"/>
  <c r="GQ48" i="3"/>
  <c r="GQ44" i="3"/>
  <c r="GQ49" i="3"/>
  <c r="GQ24" i="3"/>
  <c r="GH55" i="10"/>
  <c r="GQ143" i="3"/>
  <c r="GQ141" i="3"/>
  <c r="GQ108" i="3"/>
  <c r="GQ139" i="3"/>
  <c r="GQ107" i="3"/>
  <c r="GH73" i="10"/>
  <c r="GH81" i="10"/>
  <c r="GI83" i="10" s="1"/>
  <c r="GH74" i="10"/>
  <c r="FX141" i="4"/>
  <c r="FX143" i="4"/>
  <c r="FX139" i="4"/>
  <c r="FX108" i="4"/>
  <c r="FX107" i="4"/>
  <c r="GH13" i="10"/>
  <c r="GH12" i="10"/>
  <c r="GQ183" i="3"/>
  <c r="GQ184" i="3"/>
  <c r="GQ182" i="3"/>
  <c r="GQ178" i="3"/>
  <c r="GQ173" i="3"/>
  <c r="GQ177" i="3"/>
  <c r="GQ172" i="3"/>
  <c r="GQ171" i="3"/>
  <c r="GQ134" i="3"/>
  <c r="GQ127" i="3"/>
  <c r="GQ132" i="3"/>
  <c r="FX184" i="4"/>
  <c r="FX183" i="4"/>
  <c r="FX178" i="4"/>
  <c r="FX182" i="4"/>
  <c r="FX177" i="4"/>
  <c r="FX173" i="4"/>
  <c r="FX172" i="4"/>
  <c r="FX171" i="4"/>
  <c r="FX134" i="4"/>
  <c r="FX132" i="4"/>
  <c r="FX127" i="4"/>
  <c r="GQ74" i="3"/>
  <c r="GQ72" i="3"/>
  <c r="GQ71" i="3"/>
  <c r="GQ69" i="3"/>
  <c r="GQ68" i="3"/>
  <c r="GQ73" i="3"/>
  <c r="GQ70" i="3"/>
  <c r="FX74" i="4"/>
  <c r="FX73" i="4"/>
  <c r="FX72" i="4"/>
  <c r="FX71" i="4"/>
  <c r="FX70" i="4"/>
  <c r="FX69" i="4"/>
  <c r="FX68" i="4"/>
  <c r="GQ100" i="3"/>
  <c r="GQ101" i="3"/>
  <c r="GQ99" i="3"/>
  <c r="GQ98" i="3"/>
  <c r="FX99" i="4"/>
  <c r="FX100" i="4"/>
  <c r="FX101" i="4"/>
  <c r="FX98" i="4"/>
  <c r="GQ97" i="3"/>
  <c r="FX97" i="4"/>
  <c r="FX39" i="4"/>
  <c r="FX37" i="4"/>
  <c r="FX38" i="4"/>
  <c r="FX36" i="4"/>
  <c r="FX35" i="4"/>
  <c r="FX33" i="4"/>
  <c r="FX34" i="4"/>
  <c r="GQ53" i="3"/>
  <c r="GQ43" i="3"/>
  <c r="GQ35" i="3"/>
  <c r="GQ37" i="3"/>
  <c r="GQ36" i="3"/>
  <c r="GQ34" i="3"/>
  <c r="GQ38" i="3"/>
  <c r="GQ39" i="3"/>
  <c r="GQ33" i="3"/>
  <c r="GQ17" i="3"/>
  <c r="GQ16" i="3"/>
  <c r="GQ15" i="3"/>
  <c r="GQ14" i="3"/>
  <c r="GQ13" i="3"/>
  <c r="GQ12" i="3"/>
  <c r="GQ11" i="3"/>
  <c r="GR6" i="3"/>
  <c r="GQ22" i="3"/>
  <c r="GQ26" i="3"/>
  <c r="GQ28" i="3"/>
  <c r="GQ27" i="3"/>
  <c r="FX17" i="4"/>
  <c r="FX16" i="4"/>
  <c r="FX22" i="4"/>
  <c r="FX15" i="4"/>
  <c r="FX13" i="4"/>
  <c r="FX14" i="4"/>
  <c r="FX12" i="4"/>
  <c r="FX11" i="4"/>
  <c r="FX27" i="4"/>
  <c r="FX26" i="4"/>
  <c r="FX28" i="4"/>
  <c r="FY6" i="4"/>
  <c r="GH80" i="10"/>
  <c r="GH79" i="10"/>
  <c r="GH68" i="10"/>
  <c r="GH75" i="10"/>
  <c r="GH65" i="10"/>
  <c r="GH24" i="10"/>
  <c r="GH61" i="10"/>
  <c r="GH59" i="10"/>
  <c r="GH25" i="10"/>
  <c r="GH23" i="10"/>
  <c r="GH15" i="10"/>
  <c r="GH14" i="10"/>
  <c r="GI6" i="10"/>
  <c r="FW106" i="6"/>
  <c r="FX1" i="6"/>
  <c r="FX7" i="6"/>
  <c r="FX85" i="6" l="1"/>
  <c r="FX81" i="6"/>
  <c r="FX137" i="6"/>
  <c r="FX80" i="6"/>
  <c r="FX92" i="6"/>
  <c r="FX91" i="6"/>
  <c r="FX90" i="6"/>
  <c r="FX87" i="6"/>
  <c r="FX63" i="6"/>
  <c r="FX79" i="6"/>
  <c r="FX65" i="6"/>
  <c r="FX59" i="6"/>
  <c r="FX58" i="6"/>
  <c r="FX57" i="6"/>
  <c r="FX56" i="6"/>
  <c r="FX54" i="6"/>
  <c r="FX55" i="6"/>
  <c r="FX49" i="6"/>
  <c r="FX48" i="6"/>
  <c r="FX47" i="6"/>
  <c r="FX46" i="6"/>
  <c r="FX45" i="6"/>
  <c r="FX44" i="6"/>
  <c r="FX53" i="6"/>
  <c r="FX43" i="6"/>
  <c r="FX24" i="6"/>
  <c r="GQ106" i="3"/>
  <c r="FX106" i="4"/>
  <c r="FX97" i="6"/>
  <c r="FX98" i="6"/>
  <c r="FX100" i="6"/>
  <c r="FX99" i="6"/>
  <c r="FX101" i="6"/>
  <c r="FX74" i="6"/>
  <c r="FX71" i="6"/>
  <c r="FX73" i="6"/>
  <c r="FX72" i="6"/>
  <c r="FX69" i="6"/>
  <c r="FX70" i="6"/>
  <c r="FX68" i="6"/>
  <c r="FX141" i="6"/>
  <c r="FX127" i="6"/>
  <c r="FX139" i="6"/>
  <c r="FX143" i="6"/>
  <c r="FX132" i="6"/>
  <c r="FX108" i="6"/>
  <c r="FX107" i="6"/>
  <c r="FX39" i="6"/>
  <c r="FX38" i="6"/>
  <c r="FX37" i="6"/>
  <c r="FX36" i="6"/>
  <c r="FX35" i="6"/>
  <c r="FX33" i="6"/>
  <c r="FX34" i="6"/>
  <c r="FX17" i="6"/>
  <c r="FX15" i="6"/>
  <c r="FX16" i="6"/>
  <c r="FX14" i="6"/>
  <c r="FX13" i="6"/>
  <c r="FX12" i="6"/>
  <c r="FX11" i="6"/>
  <c r="FX22" i="6"/>
  <c r="FX26" i="6"/>
  <c r="FX27" i="6"/>
  <c r="FX28" i="6"/>
  <c r="GH82" i="10"/>
  <c r="FX182" i="6"/>
  <c r="FX178" i="6"/>
  <c r="FX177" i="6"/>
  <c r="GI1" i="10"/>
  <c r="GI7" i="10"/>
  <c r="GI54" i="10" s="1"/>
  <c r="FX183" i="6"/>
  <c r="FX184" i="6"/>
  <c r="FX172" i="6"/>
  <c r="FX173" i="6"/>
  <c r="FX171" i="6"/>
  <c r="FX134" i="6"/>
  <c r="FY6" i="6"/>
  <c r="FY1" i="4"/>
  <c r="FY7" i="4"/>
  <c r="GR7" i="3"/>
  <c r="GR1" i="3"/>
  <c r="FY137" i="4" l="1"/>
  <c r="FY85" i="4"/>
  <c r="FY81" i="4"/>
  <c r="FY80" i="4"/>
  <c r="GR85" i="3"/>
  <c r="GR137" i="3"/>
  <c r="GR81" i="3"/>
  <c r="GR80" i="3"/>
  <c r="FY92" i="4"/>
  <c r="FY91" i="4"/>
  <c r="FY90" i="4"/>
  <c r="FY87" i="4"/>
  <c r="FY79" i="4"/>
  <c r="FY63" i="4"/>
  <c r="GR92" i="3"/>
  <c r="GR91" i="3"/>
  <c r="GR90" i="3"/>
  <c r="GR87" i="3"/>
  <c r="GR65" i="3"/>
  <c r="GR79" i="3"/>
  <c r="FY65" i="4"/>
  <c r="FY57" i="4"/>
  <c r="FY58" i="4"/>
  <c r="FY56" i="4"/>
  <c r="FY59" i="4"/>
  <c r="FY55" i="4"/>
  <c r="FY46" i="4"/>
  <c r="FY49" i="4"/>
  <c r="FY47" i="4"/>
  <c r="FY48" i="4"/>
  <c r="FY54" i="4"/>
  <c r="FY45" i="4"/>
  <c r="FY44" i="4"/>
  <c r="FY43" i="4"/>
  <c r="FY53" i="4"/>
  <c r="FY24" i="4"/>
  <c r="GR63" i="3"/>
  <c r="GR54" i="3"/>
  <c r="GR55" i="3"/>
  <c r="GR56" i="3"/>
  <c r="GR57" i="3"/>
  <c r="GR58" i="3"/>
  <c r="GR47" i="3"/>
  <c r="GR59" i="3"/>
  <c r="GR45" i="3"/>
  <c r="GR46" i="3"/>
  <c r="GR48" i="3"/>
  <c r="GR44" i="3"/>
  <c r="GR49" i="3"/>
  <c r="GR24" i="3"/>
  <c r="GI55" i="10"/>
  <c r="GR143" i="3"/>
  <c r="GR141" i="3"/>
  <c r="GR139" i="3"/>
  <c r="GR108" i="3"/>
  <c r="GR107" i="3"/>
  <c r="GI73" i="10"/>
  <c r="GI81" i="10"/>
  <c r="GJ83" i="10" s="1"/>
  <c r="GI74" i="10"/>
  <c r="FY143" i="4"/>
  <c r="FY141" i="4"/>
  <c r="FY139" i="4"/>
  <c r="FY107" i="4"/>
  <c r="FY108" i="4"/>
  <c r="GI13" i="10"/>
  <c r="GI12" i="10"/>
  <c r="GR184" i="3"/>
  <c r="GR183" i="3"/>
  <c r="GR182" i="3"/>
  <c r="GR178" i="3"/>
  <c r="GR177" i="3"/>
  <c r="GR172" i="3"/>
  <c r="GR173" i="3"/>
  <c r="GR171" i="3"/>
  <c r="GR134" i="3"/>
  <c r="GR127" i="3"/>
  <c r="GR132" i="3"/>
  <c r="FY183" i="4"/>
  <c r="FY184" i="4"/>
  <c r="FY178" i="4"/>
  <c r="FY182" i="4"/>
  <c r="FY173" i="4"/>
  <c r="FY177" i="4"/>
  <c r="FY172" i="4"/>
  <c r="FY171" i="4"/>
  <c r="FY132" i="4"/>
  <c r="FY127" i="4"/>
  <c r="FY134" i="4"/>
  <c r="GR73" i="3"/>
  <c r="GR74" i="3"/>
  <c r="GR72" i="3"/>
  <c r="GR71" i="3"/>
  <c r="GR69" i="3"/>
  <c r="GR68" i="3"/>
  <c r="GR70" i="3"/>
  <c r="FY74" i="4"/>
  <c r="FY73" i="4"/>
  <c r="FY72" i="4"/>
  <c r="FY71" i="4"/>
  <c r="FY70" i="4"/>
  <c r="FY69" i="4"/>
  <c r="FY68" i="4"/>
  <c r="GR101" i="3"/>
  <c r="GR100" i="3"/>
  <c r="GR99" i="3"/>
  <c r="GR98" i="3"/>
  <c r="FY100" i="4"/>
  <c r="FY101" i="4"/>
  <c r="FY99" i="4"/>
  <c r="FY98" i="4"/>
  <c r="GR97" i="3"/>
  <c r="FY97" i="4"/>
  <c r="FY39" i="4"/>
  <c r="FY37" i="4"/>
  <c r="FY35" i="4"/>
  <c r="FY33" i="4"/>
  <c r="FY36" i="4"/>
  <c r="FY38" i="4"/>
  <c r="FY34" i="4"/>
  <c r="GR53" i="3"/>
  <c r="GR43" i="3"/>
  <c r="GR34" i="3"/>
  <c r="GR35" i="3"/>
  <c r="GR37" i="3"/>
  <c r="GR36" i="3"/>
  <c r="GR38" i="3"/>
  <c r="GR39" i="3"/>
  <c r="GR33" i="3"/>
  <c r="GR17" i="3"/>
  <c r="GR16" i="3"/>
  <c r="GR15" i="3"/>
  <c r="GR14" i="3"/>
  <c r="GR13" i="3"/>
  <c r="GR12" i="3"/>
  <c r="GR11" i="3"/>
  <c r="GS6" i="3"/>
  <c r="GR22" i="3"/>
  <c r="GR28" i="3"/>
  <c r="GR27" i="3"/>
  <c r="GR26" i="3"/>
  <c r="FY17" i="4"/>
  <c r="FY22" i="4"/>
  <c r="FY15" i="4"/>
  <c r="FY16" i="4"/>
  <c r="FY12" i="4"/>
  <c r="FY14" i="4"/>
  <c r="FY13" i="4"/>
  <c r="FY11" i="4"/>
  <c r="FY28" i="4"/>
  <c r="FY26" i="4"/>
  <c r="FY27" i="4"/>
  <c r="FZ6" i="4"/>
  <c r="GI80" i="10"/>
  <c r="GI79" i="10"/>
  <c r="GI68" i="10"/>
  <c r="GI75" i="10"/>
  <c r="GI61" i="10"/>
  <c r="GI59" i="10"/>
  <c r="GI25" i="10"/>
  <c r="GI24" i="10"/>
  <c r="GI65" i="10"/>
  <c r="GI23" i="10"/>
  <c r="GI15" i="10"/>
  <c r="GI14" i="10"/>
  <c r="GJ6" i="10"/>
  <c r="FX106" i="6"/>
  <c r="FY1" i="6"/>
  <c r="FY7" i="6"/>
  <c r="FY137" i="6" l="1"/>
  <c r="FY81" i="6"/>
  <c r="FY85" i="6"/>
  <c r="FY80" i="6"/>
  <c r="FY92" i="6"/>
  <c r="FY90" i="6"/>
  <c r="FY87" i="6"/>
  <c r="FY91" i="6"/>
  <c r="FY63" i="6"/>
  <c r="FY79" i="6"/>
  <c r="FY65" i="6"/>
  <c r="FY59" i="6"/>
  <c r="FY58" i="6"/>
  <c r="FY57" i="6"/>
  <c r="FY56" i="6"/>
  <c r="FY54" i="6"/>
  <c r="FY55" i="6"/>
  <c r="FY49" i="6"/>
  <c r="FY48" i="6"/>
  <c r="FY45" i="6"/>
  <c r="FY44" i="6"/>
  <c r="FY47" i="6"/>
  <c r="FY46" i="6"/>
  <c r="FY53" i="6"/>
  <c r="FY43" i="6"/>
  <c r="FY24" i="6"/>
  <c r="GR106" i="3"/>
  <c r="FY106" i="4"/>
  <c r="FY97" i="6"/>
  <c r="FY98" i="6"/>
  <c r="FY100" i="6"/>
  <c r="FY99" i="6"/>
  <c r="FY101" i="6"/>
  <c r="FY74" i="6"/>
  <c r="FY73" i="6"/>
  <c r="FY72" i="6"/>
  <c r="FY71" i="6"/>
  <c r="FY70" i="6"/>
  <c r="FY69" i="6"/>
  <c r="FY68" i="6"/>
  <c r="FY127" i="6"/>
  <c r="FY141" i="6"/>
  <c r="FY139" i="6"/>
  <c r="FY143" i="6"/>
  <c r="FY132" i="6"/>
  <c r="FY108" i="6"/>
  <c r="FY107" i="6"/>
  <c r="FY39" i="6"/>
  <c r="FY38" i="6"/>
  <c r="FY36" i="6"/>
  <c r="FY37" i="6"/>
  <c r="FY34" i="6"/>
  <c r="FY35" i="6"/>
  <c r="FY33" i="6"/>
  <c r="FY17" i="6"/>
  <c r="FY16" i="6"/>
  <c r="FY15" i="6"/>
  <c r="FY14" i="6"/>
  <c r="FY13" i="6"/>
  <c r="FY12" i="6"/>
  <c r="FY11" i="6"/>
  <c r="FY22" i="6"/>
  <c r="FY28" i="6"/>
  <c r="FY27" i="6"/>
  <c r="FY26" i="6"/>
  <c r="GI82" i="10"/>
  <c r="FY182" i="6"/>
  <c r="FY178" i="6"/>
  <c r="FY177" i="6"/>
  <c r="GJ1" i="10"/>
  <c r="GJ7" i="10"/>
  <c r="GJ54" i="10" s="1"/>
  <c r="FY183" i="6"/>
  <c r="FY184" i="6"/>
  <c r="FY173" i="6"/>
  <c r="FY171" i="6"/>
  <c r="FY172" i="6"/>
  <c r="FY134" i="6"/>
  <c r="FZ6" i="6"/>
  <c r="FZ1" i="4"/>
  <c r="FZ7" i="4"/>
  <c r="GS7" i="3"/>
  <c r="GS1" i="3"/>
  <c r="FZ137" i="4" l="1"/>
  <c r="FZ85" i="4"/>
  <c r="FZ81" i="4"/>
  <c r="FZ80" i="4"/>
  <c r="GS85" i="3"/>
  <c r="GS137" i="3"/>
  <c r="GS81" i="3"/>
  <c r="GS80" i="3"/>
  <c r="FZ91" i="4"/>
  <c r="FZ92" i="4"/>
  <c r="FZ90" i="4"/>
  <c r="FZ79" i="4"/>
  <c r="FZ63" i="4"/>
  <c r="FZ87" i="4"/>
  <c r="GS90" i="3"/>
  <c r="GS92" i="3"/>
  <c r="GS91" i="3"/>
  <c r="GS87" i="3"/>
  <c r="GS79" i="3"/>
  <c r="GS65" i="3"/>
  <c r="FZ57" i="4"/>
  <c r="FZ58" i="4"/>
  <c r="FZ59" i="4"/>
  <c r="FZ65" i="4"/>
  <c r="FZ56" i="4"/>
  <c r="FZ54" i="4"/>
  <c r="FZ49" i="4"/>
  <c r="FZ47" i="4"/>
  <c r="FZ55" i="4"/>
  <c r="FZ48" i="4"/>
  <c r="FZ46" i="4"/>
  <c r="FZ43" i="4"/>
  <c r="FZ53" i="4"/>
  <c r="FZ44" i="4"/>
  <c r="FZ45" i="4"/>
  <c r="FZ24" i="4"/>
  <c r="GS63" i="3"/>
  <c r="GS54" i="3"/>
  <c r="GS55" i="3"/>
  <c r="GS58" i="3"/>
  <c r="GS57" i="3"/>
  <c r="GS44" i="3"/>
  <c r="GS47" i="3"/>
  <c r="GS59" i="3"/>
  <c r="GS45" i="3"/>
  <c r="GS48" i="3"/>
  <c r="GS46" i="3"/>
  <c r="GS56" i="3"/>
  <c r="GS49" i="3"/>
  <c r="GS24" i="3"/>
  <c r="GJ55" i="10"/>
  <c r="GS143" i="3"/>
  <c r="GS139" i="3"/>
  <c r="GS141" i="3"/>
  <c r="GS108" i="3"/>
  <c r="GS107" i="3"/>
  <c r="FZ141" i="4"/>
  <c r="FZ143" i="4"/>
  <c r="FZ139" i="4"/>
  <c r="FZ107" i="4"/>
  <c r="FZ108" i="4"/>
  <c r="GJ81" i="10"/>
  <c r="GK83" i="10" s="1"/>
  <c r="GJ74" i="10"/>
  <c r="GJ73" i="10"/>
  <c r="GJ12" i="10"/>
  <c r="GJ13" i="10"/>
  <c r="GS184" i="3"/>
  <c r="GS182" i="3"/>
  <c r="GS177" i="3"/>
  <c r="GS178" i="3"/>
  <c r="GS172" i="3"/>
  <c r="GS183" i="3"/>
  <c r="GS173" i="3"/>
  <c r="GS171" i="3"/>
  <c r="GS134" i="3"/>
  <c r="GS127" i="3"/>
  <c r="GS132" i="3"/>
  <c r="FZ183" i="4"/>
  <c r="FZ184" i="4"/>
  <c r="FZ182" i="4"/>
  <c r="FZ178" i="4"/>
  <c r="FZ177" i="4"/>
  <c r="FZ171" i="4"/>
  <c r="FZ173" i="4"/>
  <c r="FZ172" i="4"/>
  <c r="FZ134" i="4"/>
  <c r="FZ132" i="4"/>
  <c r="FZ127" i="4"/>
  <c r="GS74" i="3"/>
  <c r="GS72" i="3"/>
  <c r="GS70" i="3"/>
  <c r="GS73" i="3"/>
  <c r="GS71" i="3"/>
  <c r="GS69" i="3"/>
  <c r="GS68" i="3"/>
  <c r="FZ73" i="4"/>
  <c r="FZ71" i="4"/>
  <c r="FZ72" i="4"/>
  <c r="FZ74" i="4"/>
  <c r="FZ70" i="4"/>
  <c r="FZ68" i="4"/>
  <c r="FZ69" i="4"/>
  <c r="GS101" i="3"/>
  <c r="GS100" i="3"/>
  <c r="GS99" i="3"/>
  <c r="GS98" i="3"/>
  <c r="FZ101" i="4"/>
  <c r="FZ100" i="4"/>
  <c r="FZ99" i="4"/>
  <c r="FZ98" i="4"/>
  <c r="GS97" i="3"/>
  <c r="FZ97" i="4"/>
  <c r="FZ39" i="4"/>
  <c r="FZ37" i="4"/>
  <c r="FZ38" i="4"/>
  <c r="FZ36" i="4"/>
  <c r="FZ34" i="4"/>
  <c r="FZ35" i="4"/>
  <c r="FZ33" i="4"/>
  <c r="GS53" i="3"/>
  <c r="GS43" i="3"/>
  <c r="GS34" i="3"/>
  <c r="GS36" i="3"/>
  <c r="GS35" i="3"/>
  <c r="GS37" i="3"/>
  <c r="GS39" i="3"/>
  <c r="GS38" i="3"/>
  <c r="GS17" i="3"/>
  <c r="GS33" i="3"/>
  <c r="GS16" i="3"/>
  <c r="GS15" i="3"/>
  <c r="GS13" i="3"/>
  <c r="GS12" i="3"/>
  <c r="GS11" i="3"/>
  <c r="GS14" i="3"/>
  <c r="GT6" i="3"/>
  <c r="GS26" i="3"/>
  <c r="GS22" i="3"/>
  <c r="GS27" i="3"/>
  <c r="GS28" i="3"/>
  <c r="FZ28" i="4"/>
  <c r="FZ22" i="4"/>
  <c r="FZ16" i="4"/>
  <c r="FZ14" i="4"/>
  <c r="FZ17" i="4"/>
  <c r="FZ12" i="4"/>
  <c r="FZ15" i="4"/>
  <c r="FZ13" i="4"/>
  <c r="FZ11" i="4"/>
  <c r="FZ27" i="4"/>
  <c r="FZ26" i="4"/>
  <c r="GA6" i="4"/>
  <c r="GJ80" i="10"/>
  <c r="GJ79" i="10"/>
  <c r="GJ68" i="10"/>
  <c r="GJ75" i="10"/>
  <c r="GJ59" i="10"/>
  <c r="GJ25" i="10"/>
  <c r="GJ24" i="10"/>
  <c r="GJ61" i="10"/>
  <c r="GJ65" i="10"/>
  <c r="GJ23" i="10"/>
  <c r="GJ15" i="10"/>
  <c r="GJ14" i="10"/>
  <c r="GK6" i="10"/>
  <c r="FY106" i="6"/>
  <c r="FZ7" i="6"/>
  <c r="FZ1" i="6"/>
  <c r="FZ137" i="6" l="1"/>
  <c r="FZ85" i="6"/>
  <c r="FZ81" i="6"/>
  <c r="FZ80" i="6"/>
  <c r="FZ91" i="6"/>
  <c r="FZ92" i="6"/>
  <c r="FZ90" i="6"/>
  <c r="FZ87" i="6"/>
  <c r="FZ79" i="6"/>
  <c r="FZ63" i="6"/>
  <c r="FZ65" i="6"/>
  <c r="FZ56" i="6"/>
  <c r="FZ59" i="6"/>
  <c r="FZ57" i="6"/>
  <c r="FZ55" i="6"/>
  <c r="FZ54" i="6"/>
  <c r="FZ58" i="6"/>
  <c r="FZ49" i="6"/>
  <c r="FZ47" i="6"/>
  <c r="FZ46" i="6"/>
  <c r="FZ48" i="6"/>
  <c r="FZ45" i="6"/>
  <c r="FZ44" i="6"/>
  <c r="FZ53" i="6"/>
  <c r="FZ43" i="6"/>
  <c r="FZ24" i="6"/>
  <c r="GS106" i="3"/>
  <c r="FZ106" i="4"/>
  <c r="FZ98" i="6"/>
  <c r="FZ97" i="6"/>
  <c r="FZ100" i="6"/>
  <c r="FZ99" i="6"/>
  <c r="FZ101" i="6"/>
  <c r="FZ73" i="6"/>
  <c r="FZ71" i="6"/>
  <c r="FZ72" i="6"/>
  <c r="FZ74" i="6"/>
  <c r="FZ70" i="6"/>
  <c r="FZ69" i="6"/>
  <c r="FZ68" i="6"/>
  <c r="FZ127" i="6"/>
  <c r="FZ141" i="6"/>
  <c r="FZ139" i="6"/>
  <c r="FZ143" i="6"/>
  <c r="FZ132" i="6"/>
  <c r="FZ108" i="6"/>
  <c r="FZ107" i="6"/>
  <c r="FZ39" i="6"/>
  <c r="FZ38" i="6"/>
  <c r="FZ36" i="6"/>
  <c r="FZ37" i="6"/>
  <c r="FZ34" i="6"/>
  <c r="FZ35" i="6"/>
  <c r="FZ33" i="6"/>
  <c r="FZ17" i="6"/>
  <c r="FZ15" i="6"/>
  <c r="FZ14" i="6"/>
  <c r="FZ13" i="6"/>
  <c r="FZ16" i="6"/>
  <c r="FZ28" i="6"/>
  <c r="FZ12" i="6"/>
  <c r="FZ11" i="6"/>
  <c r="FZ22" i="6"/>
  <c r="FZ27" i="6"/>
  <c r="FZ26" i="6"/>
  <c r="GJ82" i="10"/>
  <c r="FZ182" i="6"/>
  <c r="FZ178" i="6"/>
  <c r="FZ177" i="6"/>
  <c r="GK7" i="10"/>
  <c r="GK54" i="10" s="1"/>
  <c r="GK1" i="10"/>
  <c r="FZ183" i="6"/>
  <c r="FZ184" i="6"/>
  <c r="FZ172" i="6"/>
  <c r="FZ171" i="6"/>
  <c r="FZ173" i="6"/>
  <c r="FZ134" i="6"/>
  <c r="GA6" i="6"/>
  <c r="GA1" i="4"/>
  <c r="GA7" i="4"/>
  <c r="GT7" i="3"/>
  <c r="GT1" i="3"/>
  <c r="GA137" i="4" l="1"/>
  <c r="GA85" i="4"/>
  <c r="GA81" i="4"/>
  <c r="GA80" i="4"/>
  <c r="GT85" i="3"/>
  <c r="GT80" i="3"/>
  <c r="GT81" i="3"/>
  <c r="GT137" i="3"/>
  <c r="GA91" i="4"/>
  <c r="GA87" i="4"/>
  <c r="GA90" i="4"/>
  <c r="GA92" i="4"/>
  <c r="GA79" i="4"/>
  <c r="GA63" i="4"/>
  <c r="GT91" i="3"/>
  <c r="GT92" i="3"/>
  <c r="GT90" i="3"/>
  <c r="GT87" i="3"/>
  <c r="GT65" i="3"/>
  <c r="GT79" i="3"/>
  <c r="GA65" i="4"/>
  <c r="GA58" i="4"/>
  <c r="GA59" i="4"/>
  <c r="GA57" i="4"/>
  <c r="GA54" i="4"/>
  <c r="GA55" i="4"/>
  <c r="GA56" i="4"/>
  <c r="GA49" i="4"/>
  <c r="GA48" i="4"/>
  <c r="GA45" i="4"/>
  <c r="GA47" i="4"/>
  <c r="GA43" i="4"/>
  <c r="GA53" i="4"/>
  <c r="GA44" i="4"/>
  <c r="GA46" i="4"/>
  <c r="GA24" i="4"/>
  <c r="GT63" i="3"/>
  <c r="GT54" i="3"/>
  <c r="GT58" i="3"/>
  <c r="GT55" i="3"/>
  <c r="GT59" i="3"/>
  <c r="GT57" i="3"/>
  <c r="GT56" i="3"/>
  <c r="GT44" i="3"/>
  <c r="GT47" i="3"/>
  <c r="GT49" i="3"/>
  <c r="GT45" i="3"/>
  <c r="GT46" i="3"/>
  <c r="GT48" i="3"/>
  <c r="GT24" i="3"/>
  <c r="GK55" i="10"/>
  <c r="GT143" i="3"/>
  <c r="GT139" i="3"/>
  <c r="GT141" i="3"/>
  <c r="GT108" i="3"/>
  <c r="GT107" i="3"/>
  <c r="GA143" i="4"/>
  <c r="GA139" i="4"/>
  <c r="GA141" i="4"/>
  <c r="GA107" i="4"/>
  <c r="GA108" i="4"/>
  <c r="GK81" i="10"/>
  <c r="GL83" i="10" s="1"/>
  <c r="GK74" i="10"/>
  <c r="GK73" i="10"/>
  <c r="GK12" i="10"/>
  <c r="GK13" i="10"/>
  <c r="GT184" i="3"/>
  <c r="GT183" i="3"/>
  <c r="GT178" i="3"/>
  <c r="GT182" i="3"/>
  <c r="GT172" i="3"/>
  <c r="GT177" i="3"/>
  <c r="GT173" i="3"/>
  <c r="GT171" i="3"/>
  <c r="GT134" i="3"/>
  <c r="GT127" i="3"/>
  <c r="GT132" i="3"/>
  <c r="GA183" i="4"/>
  <c r="GA184" i="4"/>
  <c r="GA178" i="4"/>
  <c r="GA177" i="4"/>
  <c r="GA182" i="4"/>
  <c r="GA172" i="4"/>
  <c r="GA173" i="4"/>
  <c r="GA171" i="4"/>
  <c r="GA134" i="4"/>
  <c r="GA127" i="4"/>
  <c r="GA132" i="4"/>
  <c r="GT73" i="3"/>
  <c r="GT74" i="3"/>
  <c r="GT72" i="3"/>
  <c r="GT71" i="3"/>
  <c r="GT70" i="3"/>
  <c r="GT69" i="3"/>
  <c r="GT68" i="3"/>
  <c r="GA74" i="4"/>
  <c r="GA73" i="4"/>
  <c r="GA72" i="4"/>
  <c r="GA71" i="4"/>
  <c r="GA70" i="4"/>
  <c r="GA68" i="4"/>
  <c r="GA69" i="4"/>
  <c r="GT99" i="3"/>
  <c r="GT101" i="3"/>
  <c r="GT100" i="3"/>
  <c r="GT98" i="3"/>
  <c r="GA99" i="4"/>
  <c r="GA98" i="4"/>
  <c r="GA100" i="4"/>
  <c r="GA101" i="4"/>
  <c r="GT97" i="3"/>
  <c r="GA97" i="4"/>
  <c r="GA39" i="4"/>
  <c r="GA38" i="4"/>
  <c r="GA36" i="4"/>
  <c r="GA34" i="4"/>
  <c r="GA37" i="4"/>
  <c r="GA35" i="4"/>
  <c r="GA33" i="4"/>
  <c r="GT53" i="3"/>
  <c r="GT43" i="3"/>
  <c r="GT34" i="3"/>
  <c r="GT36" i="3"/>
  <c r="GT37" i="3"/>
  <c r="GT39" i="3"/>
  <c r="GT35" i="3"/>
  <c r="GT38" i="3"/>
  <c r="GT17" i="3"/>
  <c r="GT33" i="3"/>
  <c r="GT16" i="3"/>
  <c r="GT15" i="3"/>
  <c r="GT14" i="3"/>
  <c r="GT13" i="3"/>
  <c r="GT12" i="3"/>
  <c r="GT11" i="3"/>
  <c r="GU6" i="3"/>
  <c r="GT26" i="3"/>
  <c r="GT22" i="3"/>
  <c r="GT28" i="3"/>
  <c r="GT27" i="3"/>
  <c r="GA22" i="4"/>
  <c r="GA16" i="4"/>
  <c r="GA17" i="4"/>
  <c r="GA14" i="4"/>
  <c r="GA15" i="4"/>
  <c r="GA13" i="4"/>
  <c r="GA11" i="4"/>
  <c r="GA12" i="4"/>
  <c r="GA26" i="4"/>
  <c r="GA28" i="4"/>
  <c r="GA27" i="4"/>
  <c r="GB6" i="4"/>
  <c r="GK79" i="10"/>
  <c r="GK80" i="10"/>
  <c r="GK68" i="10"/>
  <c r="GK75" i="10"/>
  <c r="GK59" i="10"/>
  <c r="GK25" i="10"/>
  <c r="GK65" i="10"/>
  <c r="GK24" i="10"/>
  <c r="GK61" i="10"/>
  <c r="GK23" i="10"/>
  <c r="GK15" i="10"/>
  <c r="GK14" i="10"/>
  <c r="GL6" i="10"/>
  <c r="FZ106" i="6"/>
  <c r="GA7" i="6"/>
  <c r="GA1" i="6"/>
  <c r="GA85" i="6" l="1"/>
  <c r="GA81" i="6"/>
  <c r="GA137" i="6"/>
  <c r="GA80" i="6"/>
  <c r="GA91" i="6"/>
  <c r="GA90" i="6"/>
  <c r="GA92" i="6"/>
  <c r="GA87" i="6"/>
  <c r="GA79" i="6"/>
  <c r="GA63" i="6"/>
  <c r="GA65" i="6"/>
  <c r="GA56" i="6"/>
  <c r="GA57" i="6"/>
  <c r="GA55" i="6"/>
  <c r="GA54" i="6"/>
  <c r="GA58" i="6"/>
  <c r="GA59" i="6"/>
  <c r="GA49" i="6"/>
  <c r="GA47" i="6"/>
  <c r="GA46" i="6"/>
  <c r="GA48" i="6"/>
  <c r="GA45" i="6"/>
  <c r="GA44" i="6"/>
  <c r="GA53" i="6"/>
  <c r="GA43" i="6"/>
  <c r="GA24" i="6"/>
  <c r="GT106" i="3"/>
  <c r="GA106" i="4"/>
  <c r="GA98" i="6"/>
  <c r="GA97" i="6"/>
  <c r="GA99" i="6"/>
  <c r="GA100" i="6"/>
  <c r="GA101" i="6"/>
  <c r="GA73" i="6"/>
  <c r="GA74" i="6"/>
  <c r="GA72" i="6"/>
  <c r="GA71" i="6"/>
  <c r="GA69" i="6"/>
  <c r="GA70" i="6"/>
  <c r="GA68" i="6"/>
  <c r="GA127" i="6"/>
  <c r="GA141" i="6"/>
  <c r="GA139" i="6"/>
  <c r="GA143" i="6"/>
  <c r="GA132" i="6"/>
  <c r="GA108" i="6"/>
  <c r="GA107" i="6"/>
  <c r="GA39" i="6"/>
  <c r="GA37" i="6"/>
  <c r="GA36" i="6"/>
  <c r="GA35" i="6"/>
  <c r="GA33" i="6"/>
  <c r="GA38" i="6"/>
  <c r="GA17" i="6"/>
  <c r="GA16" i="6"/>
  <c r="GA15" i="6"/>
  <c r="GA34" i="6"/>
  <c r="GA14" i="6"/>
  <c r="GA13" i="6"/>
  <c r="GA12" i="6"/>
  <c r="GA11" i="6"/>
  <c r="GA22" i="6"/>
  <c r="GA28" i="6"/>
  <c r="GA27" i="6"/>
  <c r="GA26" i="6"/>
  <c r="GK82" i="10"/>
  <c r="GA182" i="6"/>
  <c r="GA178" i="6"/>
  <c r="GA177" i="6"/>
  <c r="GL7" i="10"/>
  <c r="GL54" i="10" s="1"/>
  <c r="GL1" i="10"/>
  <c r="GA183" i="6"/>
  <c r="GA184" i="6"/>
  <c r="GA173" i="6"/>
  <c r="GA171" i="6"/>
  <c r="GA172" i="6"/>
  <c r="GA134" i="6"/>
  <c r="GB6" i="6"/>
  <c r="GB1" i="4"/>
  <c r="GB7" i="4"/>
  <c r="GU7" i="3"/>
  <c r="GU1" i="3"/>
  <c r="GB137" i="4" l="1"/>
  <c r="GB85" i="4"/>
  <c r="GB80" i="4"/>
  <c r="GB81" i="4"/>
  <c r="GU85" i="3"/>
  <c r="GU80" i="3"/>
  <c r="GU81" i="3"/>
  <c r="GU137" i="3"/>
  <c r="GB91" i="4"/>
  <c r="GB90" i="4"/>
  <c r="GB87" i="4"/>
  <c r="GB92" i="4"/>
  <c r="GB79" i="4"/>
  <c r="GB63" i="4"/>
  <c r="GU91" i="3"/>
  <c r="GU92" i="3"/>
  <c r="GU90" i="3"/>
  <c r="GU87" i="3"/>
  <c r="GU79" i="3"/>
  <c r="GU65" i="3"/>
  <c r="GB65" i="4"/>
  <c r="GB59" i="4"/>
  <c r="GB58" i="4"/>
  <c r="GB57" i="4"/>
  <c r="GB55" i="4"/>
  <c r="GB56" i="4"/>
  <c r="GB54" i="4"/>
  <c r="GB49" i="4"/>
  <c r="GB46" i="4"/>
  <c r="GB48" i="4"/>
  <c r="GB43" i="4"/>
  <c r="GB53" i="4"/>
  <c r="GB44" i="4"/>
  <c r="GB47" i="4"/>
  <c r="GB45" i="4"/>
  <c r="GB24" i="4"/>
  <c r="GU63" i="3"/>
  <c r="GU54" i="3"/>
  <c r="GU55" i="3"/>
  <c r="GU58" i="3"/>
  <c r="GU56" i="3"/>
  <c r="GU59" i="3"/>
  <c r="GU46" i="3"/>
  <c r="GU44" i="3"/>
  <c r="GU47" i="3"/>
  <c r="GU57" i="3"/>
  <c r="GU45" i="3"/>
  <c r="GU48" i="3"/>
  <c r="GU49" i="3"/>
  <c r="GU24" i="3"/>
  <c r="GL55" i="10"/>
  <c r="GU141" i="3"/>
  <c r="GU139" i="3"/>
  <c r="GU143" i="3"/>
  <c r="GU108" i="3"/>
  <c r="GU107" i="3"/>
  <c r="GL81" i="10"/>
  <c r="GM83" i="10" s="1"/>
  <c r="GL74" i="10"/>
  <c r="GL73" i="10"/>
  <c r="GB141" i="4"/>
  <c r="GB143" i="4"/>
  <c r="GB139" i="4"/>
  <c r="GB107" i="4"/>
  <c r="GB108" i="4"/>
  <c r="GL12" i="10"/>
  <c r="GL13" i="10"/>
  <c r="GU184" i="3"/>
  <c r="GU183" i="3"/>
  <c r="GU178" i="3"/>
  <c r="GU182" i="3"/>
  <c r="GU177" i="3"/>
  <c r="GU173" i="3"/>
  <c r="GU171" i="3"/>
  <c r="GU172" i="3"/>
  <c r="GU134" i="3"/>
  <c r="GU132" i="3"/>
  <c r="GU127" i="3"/>
  <c r="GB184" i="4"/>
  <c r="GB182" i="4"/>
  <c r="GB183" i="4"/>
  <c r="GB178" i="4"/>
  <c r="GB173" i="4"/>
  <c r="GB177" i="4"/>
  <c r="GB172" i="4"/>
  <c r="GB171" i="4"/>
  <c r="GB134" i="4"/>
  <c r="GB132" i="4"/>
  <c r="GB127" i="4"/>
  <c r="GU74" i="3"/>
  <c r="GU71" i="3"/>
  <c r="GU73" i="3"/>
  <c r="GU70" i="3"/>
  <c r="GU69" i="3"/>
  <c r="GU72" i="3"/>
  <c r="GU68" i="3"/>
  <c r="GB73" i="4"/>
  <c r="GB74" i="4"/>
  <c r="GB72" i="4"/>
  <c r="GB71" i="4"/>
  <c r="GB70" i="4"/>
  <c r="GB69" i="4"/>
  <c r="GB68" i="4"/>
  <c r="GU101" i="3"/>
  <c r="GU100" i="3"/>
  <c r="GU99" i="3"/>
  <c r="GU98" i="3"/>
  <c r="GB101" i="4"/>
  <c r="GB99" i="4"/>
  <c r="GB98" i="4"/>
  <c r="GB100" i="4"/>
  <c r="GU97" i="3"/>
  <c r="GB97" i="4"/>
  <c r="GB38" i="4"/>
  <c r="GB36" i="4"/>
  <c r="GB37" i="4"/>
  <c r="GB34" i="4"/>
  <c r="GB39" i="4"/>
  <c r="GB33" i="4"/>
  <c r="GB35" i="4"/>
  <c r="GU53" i="3"/>
  <c r="GU43" i="3"/>
  <c r="GU34" i="3"/>
  <c r="GU36" i="3"/>
  <c r="GU35" i="3"/>
  <c r="GU37" i="3"/>
  <c r="GU39" i="3"/>
  <c r="GU38" i="3"/>
  <c r="GU33" i="3"/>
  <c r="GU16" i="3"/>
  <c r="GU17" i="3"/>
  <c r="GU14" i="3"/>
  <c r="GU13" i="3"/>
  <c r="GU12" i="3"/>
  <c r="GU11" i="3"/>
  <c r="GU15" i="3"/>
  <c r="GV6" i="3"/>
  <c r="GU22" i="3"/>
  <c r="GU27" i="3"/>
  <c r="GU26" i="3"/>
  <c r="GU28" i="3"/>
  <c r="GB26" i="4"/>
  <c r="GB22" i="4"/>
  <c r="GB16" i="4"/>
  <c r="GB17" i="4"/>
  <c r="GB14" i="4"/>
  <c r="GB15" i="4"/>
  <c r="GB13" i="4"/>
  <c r="GB11" i="4"/>
  <c r="GB12" i="4"/>
  <c r="GB27" i="4"/>
  <c r="GB28" i="4"/>
  <c r="GC6" i="4"/>
  <c r="GL79" i="10"/>
  <c r="GL80" i="10"/>
  <c r="GL68" i="10"/>
  <c r="GL75" i="10"/>
  <c r="GL65" i="10"/>
  <c r="GL24" i="10"/>
  <c r="GL59" i="10"/>
  <c r="GL25" i="10"/>
  <c r="GL61" i="10"/>
  <c r="GL23" i="10"/>
  <c r="GL15" i="10"/>
  <c r="GL14" i="10"/>
  <c r="GM6" i="10"/>
  <c r="GA106" i="6"/>
  <c r="GB1" i="6"/>
  <c r="GB7" i="6"/>
  <c r="GB85" i="6" l="1"/>
  <c r="GB81" i="6"/>
  <c r="GB137" i="6"/>
  <c r="GB80" i="6"/>
  <c r="GB91" i="6"/>
  <c r="GB90" i="6"/>
  <c r="GB92" i="6"/>
  <c r="GB79" i="6"/>
  <c r="GB87" i="6"/>
  <c r="GB63" i="6"/>
  <c r="GB65" i="6"/>
  <c r="GB59" i="6"/>
  <c r="GB58" i="6"/>
  <c r="GB57" i="6"/>
  <c r="GB55" i="6"/>
  <c r="GB54" i="6"/>
  <c r="GB56" i="6"/>
  <c r="GB49" i="6"/>
  <c r="GB47" i="6"/>
  <c r="GB46" i="6"/>
  <c r="GB48" i="6"/>
  <c r="GB45" i="6"/>
  <c r="GB44" i="6"/>
  <c r="GB53" i="6"/>
  <c r="GB43" i="6"/>
  <c r="GB24" i="6"/>
  <c r="GU106" i="3"/>
  <c r="GB106" i="4"/>
  <c r="GB98" i="6"/>
  <c r="GB97" i="6"/>
  <c r="GB99" i="6"/>
  <c r="GB100" i="6"/>
  <c r="GB101" i="6"/>
  <c r="GB73" i="6"/>
  <c r="GB74" i="6"/>
  <c r="GB72" i="6"/>
  <c r="GB71" i="6"/>
  <c r="GB69" i="6"/>
  <c r="GB70" i="6"/>
  <c r="GB68" i="6"/>
  <c r="GB141" i="6"/>
  <c r="GB127" i="6"/>
  <c r="GB139" i="6"/>
  <c r="GB143" i="6"/>
  <c r="GB132" i="6"/>
  <c r="GB108" i="6"/>
  <c r="GB107" i="6"/>
  <c r="GB37" i="6"/>
  <c r="GB36" i="6"/>
  <c r="GB39" i="6"/>
  <c r="GB33" i="6"/>
  <c r="GB38" i="6"/>
  <c r="GB35" i="6"/>
  <c r="GB17" i="6"/>
  <c r="GB16" i="6"/>
  <c r="GB34" i="6"/>
  <c r="GB14" i="6"/>
  <c r="GB13" i="6"/>
  <c r="GB12" i="6"/>
  <c r="GB15" i="6"/>
  <c r="GB22" i="6"/>
  <c r="GB11" i="6"/>
  <c r="GB27" i="6"/>
  <c r="GB26" i="6"/>
  <c r="GB28" i="6"/>
  <c r="GL82" i="10"/>
  <c r="GB178" i="6"/>
  <c r="GB177" i="6"/>
  <c r="GB182" i="6"/>
  <c r="GM7" i="10"/>
  <c r="GM54" i="10" s="1"/>
  <c r="GM1" i="10"/>
  <c r="GB183" i="6"/>
  <c r="GB184" i="6"/>
  <c r="GB173" i="6"/>
  <c r="GB172" i="6"/>
  <c r="GB171" i="6"/>
  <c r="GB134" i="6"/>
  <c r="GC6" i="6"/>
  <c r="GC1" i="4"/>
  <c r="GC7" i="4"/>
  <c r="GV7" i="3"/>
  <c r="GV1" i="3"/>
  <c r="GC81" i="4" l="1"/>
  <c r="GC137" i="4"/>
  <c r="GC85" i="4"/>
  <c r="GC80" i="4"/>
  <c r="GV137" i="3"/>
  <c r="GV85" i="3"/>
  <c r="GV80" i="3"/>
  <c r="GV81" i="3"/>
  <c r="GC91" i="4"/>
  <c r="GC92" i="4"/>
  <c r="GC90" i="4"/>
  <c r="GC87" i="4"/>
  <c r="GC79" i="4"/>
  <c r="GC63" i="4"/>
  <c r="GV91" i="3"/>
  <c r="GV92" i="3"/>
  <c r="GV90" i="3"/>
  <c r="GV87" i="3"/>
  <c r="GV79" i="3"/>
  <c r="GV65" i="3"/>
  <c r="GC65" i="4"/>
  <c r="GC59" i="4"/>
  <c r="GC58" i="4"/>
  <c r="GC57" i="4"/>
  <c r="GC56" i="4"/>
  <c r="GC54" i="4"/>
  <c r="GC49" i="4"/>
  <c r="GC55" i="4"/>
  <c r="GC46" i="4"/>
  <c r="GC47" i="4"/>
  <c r="GC43" i="4"/>
  <c r="GC53" i="4"/>
  <c r="GC44" i="4"/>
  <c r="GC48" i="4"/>
  <c r="GC45" i="4"/>
  <c r="GC24" i="4"/>
  <c r="GV63" i="3"/>
  <c r="GV54" i="3"/>
  <c r="GV56" i="3"/>
  <c r="GV58" i="3"/>
  <c r="GV57" i="3"/>
  <c r="GV59" i="3"/>
  <c r="GV55" i="3"/>
  <c r="GV46" i="3"/>
  <c r="GV44" i="3"/>
  <c r="GV47" i="3"/>
  <c r="GV49" i="3"/>
  <c r="GV45" i="3"/>
  <c r="GV48" i="3"/>
  <c r="GV24" i="3"/>
  <c r="GM55" i="10"/>
  <c r="GV141" i="3"/>
  <c r="GV143" i="3"/>
  <c r="GV139" i="3"/>
  <c r="GV108" i="3"/>
  <c r="GV107" i="3"/>
  <c r="GC143" i="4"/>
  <c r="GC141" i="4"/>
  <c r="GC139" i="4"/>
  <c r="GC107" i="4"/>
  <c r="GC108" i="4"/>
  <c r="GM81" i="10"/>
  <c r="GN83" i="10" s="1"/>
  <c r="GM74" i="10"/>
  <c r="GM73" i="10"/>
  <c r="GM12" i="10"/>
  <c r="GM13" i="10"/>
  <c r="GV184" i="3"/>
  <c r="GV183" i="3"/>
  <c r="GV182" i="3"/>
  <c r="GV177" i="3"/>
  <c r="GV178" i="3"/>
  <c r="GV172" i="3"/>
  <c r="GV171" i="3"/>
  <c r="GV173" i="3"/>
  <c r="GV134" i="3"/>
  <c r="GV132" i="3"/>
  <c r="GV127" i="3"/>
  <c r="GC184" i="4"/>
  <c r="GC183" i="4"/>
  <c r="GC182" i="4"/>
  <c r="GC177" i="4"/>
  <c r="GC173" i="4"/>
  <c r="GC178" i="4"/>
  <c r="GC172" i="4"/>
  <c r="GC171" i="4"/>
  <c r="GC132" i="4"/>
  <c r="GC127" i="4"/>
  <c r="GC134" i="4"/>
  <c r="GV74" i="3"/>
  <c r="GV73" i="3"/>
  <c r="GV71" i="3"/>
  <c r="GV72" i="3"/>
  <c r="GV69" i="3"/>
  <c r="GV70" i="3"/>
  <c r="GV68" i="3"/>
  <c r="GC74" i="4"/>
  <c r="GC73" i="4"/>
  <c r="GC72" i="4"/>
  <c r="GC69" i="4"/>
  <c r="GC71" i="4"/>
  <c r="GC70" i="4"/>
  <c r="GC68" i="4"/>
  <c r="GC101" i="4"/>
  <c r="GC100" i="4"/>
  <c r="GC99" i="4"/>
  <c r="GC98" i="4"/>
  <c r="GV101" i="3"/>
  <c r="GV99" i="3"/>
  <c r="GV100" i="3"/>
  <c r="GV98" i="3"/>
  <c r="GV97" i="3"/>
  <c r="GC97" i="4"/>
  <c r="GC38" i="4"/>
  <c r="GC36" i="4"/>
  <c r="GC39" i="4"/>
  <c r="GC34" i="4"/>
  <c r="GC35" i="4"/>
  <c r="GC33" i="4"/>
  <c r="GC37" i="4"/>
  <c r="GV53" i="3"/>
  <c r="GV43" i="3"/>
  <c r="GV35" i="3"/>
  <c r="GV34" i="3"/>
  <c r="GV36" i="3"/>
  <c r="GV38" i="3"/>
  <c r="GV37" i="3"/>
  <c r="GV39" i="3"/>
  <c r="GV33" i="3"/>
  <c r="GV16" i="3"/>
  <c r="GV15" i="3"/>
  <c r="GV17" i="3"/>
  <c r="GV14" i="3"/>
  <c r="GV13" i="3"/>
  <c r="GV12" i="3"/>
  <c r="GV11" i="3"/>
  <c r="GW6" i="3"/>
  <c r="GV22" i="3"/>
  <c r="GV27" i="3"/>
  <c r="GV28" i="3"/>
  <c r="GV26" i="3"/>
  <c r="GC27" i="4"/>
  <c r="GC26" i="4"/>
  <c r="GC22" i="4"/>
  <c r="GC17" i="4"/>
  <c r="GC16" i="4"/>
  <c r="GC15" i="4"/>
  <c r="GC11" i="4"/>
  <c r="GC14" i="4"/>
  <c r="GC13" i="4"/>
  <c r="GC12" i="4"/>
  <c r="GC28" i="4"/>
  <c r="GD6" i="4"/>
  <c r="GM80" i="10"/>
  <c r="GM79" i="10"/>
  <c r="GM68" i="10"/>
  <c r="GM75" i="10"/>
  <c r="GM59" i="10"/>
  <c r="GM25" i="10"/>
  <c r="GM24" i="10"/>
  <c r="GM65" i="10"/>
  <c r="GM61" i="10"/>
  <c r="GM23" i="10"/>
  <c r="GM15" i="10"/>
  <c r="GM14" i="10"/>
  <c r="GN6" i="10"/>
  <c r="GB106" i="6"/>
  <c r="GC1" i="6"/>
  <c r="GC7" i="6"/>
  <c r="GC85" i="6" l="1"/>
  <c r="GC81" i="6"/>
  <c r="GC137" i="6"/>
  <c r="GC80" i="6"/>
  <c r="GC92" i="6"/>
  <c r="GC91" i="6"/>
  <c r="GC90" i="6"/>
  <c r="GC87" i="6"/>
  <c r="GC79" i="6"/>
  <c r="GC63" i="6"/>
  <c r="GC65" i="6"/>
  <c r="GC59" i="6"/>
  <c r="GC58" i="6"/>
  <c r="GC57" i="6"/>
  <c r="GC56" i="6"/>
  <c r="GC55" i="6"/>
  <c r="GC54" i="6"/>
  <c r="GC49" i="6"/>
  <c r="GC48" i="6"/>
  <c r="GC47" i="6"/>
  <c r="GC45" i="6"/>
  <c r="GC44" i="6"/>
  <c r="GC53" i="6"/>
  <c r="GC43" i="6"/>
  <c r="GC46" i="6"/>
  <c r="GC24" i="6"/>
  <c r="GV106" i="3"/>
  <c r="GC106" i="4"/>
  <c r="GC98" i="6"/>
  <c r="GC99" i="6"/>
  <c r="GC97" i="6"/>
  <c r="GC101" i="6"/>
  <c r="GC100" i="6"/>
  <c r="GC73" i="6"/>
  <c r="GC74" i="6"/>
  <c r="GC71" i="6"/>
  <c r="GC72" i="6"/>
  <c r="GC70" i="6"/>
  <c r="GC69" i="6"/>
  <c r="GC68" i="6"/>
  <c r="GC141" i="6"/>
  <c r="GC127" i="6"/>
  <c r="GC139" i="6"/>
  <c r="GC143" i="6"/>
  <c r="GC132" i="6"/>
  <c r="GC108" i="6"/>
  <c r="GC107" i="6"/>
  <c r="GC37" i="6"/>
  <c r="GC38" i="6"/>
  <c r="GC36" i="6"/>
  <c r="GC39" i="6"/>
  <c r="GC35" i="6"/>
  <c r="GC33" i="6"/>
  <c r="GC17" i="6"/>
  <c r="GC16" i="6"/>
  <c r="GC15" i="6"/>
  <c r="GC34" i="6"/>
  <c r="GC12" i="6"/>
  <c r="GC13" i="6"/>
  <c r="GC14" i="6"/>
  <c r="GC11" i="6"/>
  <c r="GC22" i="6"/>
  <c r="GC26" i="6"/>
  <c r="GC27" i="6"/>
  <c r="GC28" i="6"/>
  <c r="GM82" i="10"/>
  <c r="GC177" i="6"/>
  <c r="GC178" i="6"/>
  <c r="GC182" i="6"/>
  <c r="GN7" i="10"/>
  <c r="GN54" i="10" s="1"/>
  <c r="GN1" i="10"/>
  <c r="GC183" i="6"/>
  <c r="GC184" i="6"/>
  <c r="GC173" i="6"/>
  <c r="GC172" i="6"/>
  <c r="GC171" i="6"/>
  <c r="GC134" i="6"/>
  <c r="GD6" i="6"/>
  <c r="GD7" i="4"/>
  <c r="GD1" i="4"/>
  <c r="GW7" i="3"/>
  <c r="GW1" i="3"/>
  <c r="GD81" i="4" l="1"/>
  <c r="GD85" i="4"/>
  <c r="GD137" i="4"/>
  <c r="GD80" i="4"/>
  <c r="GW137" i="3"/>
  <c r="GW85" i="3"/>
  <c r="GW80" i="3"/>
  <c r="GW81" i="3"/>
  <c r="GD91" i="4"/>
  <c r="GD92" i="4"/>
  <c r="GD90" i="4"/>
  <c r="GD87" i="4"/>
  <c r="GD79" i="4"/>
  <c r="GD63" i="4"/>
  <c r="GW92" i="3"/>
  <c r="GW91" i="3"/>
  <c r="GW90" i="3"/>
  <c r="GW87" i="3"/>
  <c r="GW79" i="3"/>
  <c r="GW65" i="3"/>
  <c r="GD65" i="4"/>
  <c r="GD57" i="4"/>
  <c r="GD56" i="4"/>
  <c r="GD59" i="4"/>
  <c r="GD54" i="4"/>
  <c r="GD58" i="4"/>
  <c r="GD55" i="4"/>
  <c r="GD45" i="4"/>
  <c r="GD47" i="4"/>
  <c r="GD48" i="4"/>
  <c r="GD49" i="4"/>
  <c r="GD53" i="4"/>
  <c r="GD44" i="4"/>
  <c r="GD46" i="4"/>
  <c r="GD43" i="4"/>
  <c r="GD24" i="4"/>
  <c r="GW63" i="3"/>
  <c r="GW54" i="3"/>
  <c r="GW56" i="3"/>
  <c r="GW57" i="3"/>
  <c r="GW58" i="3"/>
  <c r="GW59" i="3"/>
  <c r="GW55" i="3"/>
  <c r="GW46" i="3"/>
  <c r="GW47" i="3"/>
  <c r="GW48" i="3"/>
  <c r="GW49" i="3"/>
  <c r="GW44" i="3"/>
  <c r="GW45" i="3"/>
  <c r="GW24" i="3"/>
  <c r="GN55" i="10"/>
  <c r="GW141" i="3"/>
  <c r="GW143" i="3"/>
  <c r="GW139" i="3"/>
  <c r="GW107" i="3"/>
  <c r="GW108" i="3"/>
  <c r="GD143" i="4"/>
  <c r="GD141" i="4"/>
  <c r="GD139" i="4"/>
  <c r="GD107" i="4"/>
  <c r="GD108" i="4"/>
  <c r="GN73" i="10"/>
  <c r="GN81" i="10"/>
  <c r="GO83" i="10" s="1"/>
  <c r="GN74" i="10"/>
  <c r="GN13" i="10"/>
  <c r="GN12" i="10"/>
  <c r="GW184" i="3"/>
  <c r="GW182" i="3"/>
  <c r="GW178" i="3"/>
  <c r="GW183" i="3"/>
  <c r="GW177" i="3"/>
  <c r="GW173" i="3"/>
  <c r="GW172" i="3"/>
  <c r="GW171" i="3"/>
  <c r="GW134" i="3"/>
  <c r="GW127" i="3"/>
  <c r="GW132" i="3"/>
  <c r="GD184" i="4"/>
  <c r="GD183" i="4"/>
  <c r="GD177" i="4"/>
  <c r="GD178" i="4"/>
  <c r="GD182" i="4"/>
  <c r="GD172" i="4"/>
  <c r="GD173" i="4"/>
  <c r="GD171" i="4"/>
  <c r="GD134" i="4"/>
  <c r="GD132" i="4"/>
  <c r="GD127" i="4"/>
  <c r="GW74" i="3"/>
  <c r="GW73" i="3"/>
  <c r="GW71" i="3"/>
  <c r="GW72" i="3"/>
  <c r="GW68" i="3"/>
  <c r="GW70" i="3"/>
  <c r="GW69" i="3"/>
  <c r="GD73" i="4"/>
  <c r="GD74" i="4"/>
  <c r="GD71" i="4"/>
  <c r="GD72" i="4"/>
  <c r="GD70" i="4"/>
  <c r="GD68" i="4"/>
  <c r="GD69" i="4"/>
  <c r="GD101" i="4"/>
  <c r="GD99" i="4"/>
  <c r="GD98" i="4"/>
  <c r="GD100" i="4"/>
  <c r="GW100" i="3"/>
  <c r="GW99" i="3"/>
  <c r="GW98" i="3"/>
  <c r="GW101" i="3"/>
  <c r="GW97" i="3"/>
  <c r="GD97" i="4"/>
  <c r="GD38" i="4"/>
  <c r="GD39" i="4"/>
  <c r="GD36" i="4"/>
  <c r="GD37" i="4"/>
  <c r="GD35" i="4"/>
  <c r="GD33" i="4"/>
  <c r="GD34" i="4"/>
  <c r="GW53" i="3"/>
  <c r="GW43" i="3"/>
  <c r="GW35" i="3"/>
  <c r="GW34" i="3"/>
  <c r="GW37" i="3"/>
  <c r="GW38" i="3"/>
  <c r="GW36" i="3"/>
  <c r="GW39" i="3"/>
  <c r="GW33" i="3"/>
  <c r="GW17" i="3"/>
  <c r="GW16" i="3"/>
  <c r="GW13" i="3"/>
  <c r="GW12" i="3"/>
  <c r="GW11" i="3"/>
  <c r="GW15" i="3"/>
  <c r="GW14" i="3"/>
  <c r="GX6" i="3"/>
  <c r="GW26" i="3"/>
  <c r="GW22" i="3"/>
  <c r="GW27" i="3"/>
  <c r="GW28" i="3"/>
  <c r="GD22" i="4"/>
  <c r="GD17" i="4"/>
  <c r="GD16" i="4"/>
  <c r="GD15" i="4"/>
  <c r="GD13" i="4"/>
  <c r="GD11" i="4"/>
  <c r="GD14" i="4"/>
  <c r="GD12" i="4"/>
  <c r="GD26" i="4"/>
  <c r="GD27" i="4"/>
  <c r="GD28" i="4"/>
  <c r="GE6" i="4"/>
  <c r="GN79" i="10"/>
  <c r="GN80" i="10"/>
  <c r="GN68" i="10"/>
  <c r="GN75" i="10"/>
  <c r="GN61" i="10"/>
  <c r="GN65" i="10"/>
  <c r="GN59" i="10"/>
  <c r="GN25" i="10"/>
  <c r="GN24" i="10"/>
  <c r="GN23" i="10"/>
  <c r="GN15" i="10"/>
  <c r="GN14" i="10"/>
  <c r="GO6" i="10"/>
  <c r="GC106" i="6"/>
  <c r="GD1" i="6"/>
  <c r="GD7" i="6"/>
  <c r="GD85" i="6" l="1"/>
  <c r="GD81" i="6"/>
  <c r="GD137" i="6"/>
  <c r="GD80" i="6"/>
  <c r="GD91" i="6"/>
  <c r="GD92" i="6"/>
  <c r="GD87" i="6"/>
  <c r="GD90" i="6"/>
  <c r="GD79" i="6"/>
  <c r="GD63" i="6"/>
  <c r="GD65" i="6"/>
  <c r="GD56" i="6"/>
  <c r="GD58" i="6"/>
  <c r="GD57" i="6"/>
  <c r="GD59" i="6"/>
  <c r="GD55" i="6"/>
  <c r="GD54" i="6"/>
  <c r="GD49" i="6"/>
  <c r="GD48" i="6"/>
  <c r="GD45" i="6"/>
  <c r="GD44" i="6"/>
  <c r="GD53" i="6"/>
  <c r="GD43" i="6"/>
  <c r="GD47" i="6"/>
  <c r="GD46" i="6"/>
  <c r="GD24" i="6"/>
  <c r="GW106" i="3"/>
  <c r="GD106" i="4"/>
  <c r="GD97" i="6"/>
  <c r="GD98" i="6"/>
  <c r="GD99" i="6"/>
  <c r="GD101" i="6"/>
  <c r="GD100" i="6"/>
  <c r="GD73" i="6"/>
  <c r="GD74" i="6"/>
  <c r="GD71" i="6"/>
  <c r="GD72" i="6"/>
  <c r="GD70" i="6"/>
  <c r="GD69" i="6"/>
  <c r="GD68" i="6"/>
  <c r="GD141" i="6"/>
  <c r="GD127" i="6"/>
  <c r="GD139" i="6"/>
  <c r="GD143" i="6"/>
  <c r="GD132" i="6"/>
  <c r="GD108" i="6"/>
  <c r="GD107" i="6"/>
  <c r="GD37" i="6"/>
  <c r="GD38" i="6"/>
  <c r="GD39" i="6"/>
  <c r="GD36" i="6"/>
  <c r="GD35" i="6"/>
  <c r="GD34" i="6"/>
  <c r="GD17" i="6"/>
  <c r="GD16" i="6"/>
  <c r="GD15" i="6"/>
  <c r="GD33" i="6"/>
  <c r="GD13" i="6"/>
  <c r="GD14" i="6"/>
  <c r="GD11" i="6"/>
  <c r="GD12" i="6"/>
  <c r="GD22" i="6"/>
  <c r="GD26" i="6"/>
  <c r="GD27" i="6"/>
  <c r="GD28" i="6"/>
  <c r="GN82" i="10"/>
  <c r="GD182" i="6"/>
  <c r="GD178" i="6"/>
  <c r="GD177" i="6"/>
  <c r="GO1" i="10"/>
  <c r="GO7" i="10"/>
  <c r="GO54" i="10" s="1"/>
  <c r="GD183" i="6"/>
  <c r="GD184" i="6"/>
  <c r="GD173" i="6"/>
  <c r="GD172" i="6"/>
  <c r="GD171" i="6"/>
  <c r="GD134" i="6"/>
  <c r="GE6" i="6"/>
  <c r="GE7" i="4"/>
  <c r="GE1" i="4"/>
  <c r="GX7" i="3"/>
  <c r="GX1" i="3"/>
  <c r="GE81" i="4" l="1"/>
  <c r="GE85" i="4"/>
  <c r="GE137" i="4"/>
  <c r="GE80" i="4"/>
  <c r="GX137" i="3"/>
  <c r="GX85" i="3"/>
  <c r="GX80" i="3"/>
  <c r="GX81" i="3"/>
  <c r="GE92" i="4"/>
  <c r="GE91" i="4"/>
  <c r="GE87" i="4"/>
  <c r="GE90" i="4"/>
  <c r="GE79" i="4"/>
  <c r="GE63" i="4"/>
  <c r="GX92" i="3"/>
  <c r="GX90" i="3"/>
  <c r="GX91" i="3"/>
  <c r="GX87" i="3"/>
  <c r="GX79" i="3"/>
  <c r="GX65" i="3"/>
  <c r="GE65" i="4"/>
  <c r="GE58" i="4"/>
  <c r="GE59" i="4"/>
  <c r="GE56" i="4"/>
  <c r="GE55" i="4"/>
  <c r="GE57" i="4"/>
  <c r="GE49" i="4"/>
  <c r="GE45" i="4"/>
  <c r="GE54" i="4"/>
  <c r="GE46" i="4"/>
  <c r="GE47" i="4"/>
  <c r="GE48" i="4"/>
  <c r="GE44" i="4"/>
  <c r="GE43" i="4"/>
  <c r="GE53" i="4"/>
  <c r="GE24" i="4"/>
  <c r="GX63" i="3"/>
  <c r="GX54" i="3"/>
  <c r="GX56" i="3"/>
  <c r="GX57" i="3"/>
  <c r="GX59" i="3"/>
  <c r="GX55" i="3"/>
  <c r="GX58" i="3"/>
  <c r="GX45" i="3"/>
  <c r="GX46" i="3"/>
  <c r="GX44" i="3"/>
  <c r="GX48" i="3"/>
  <c r="GX47" i="3"/>
  <c r="GX49" i="3"/>
  <c r="GX24" i="3"/>
  <c r="GO55" i="10"/>
  <c r="GX143" i="3"/>
  <c r="GX141" i="3"/>
  <c r="GX108" i="3"/>
  <c r="GX107" i="3"/>
  <c r="GX139" i="3"/>
  <c r="GO73" i="10"/>
  <c r="GO74" i="10"/>
  <c r="GO81" i="10"/>
  <c r="GP83" i="10" s="1"/>
  <c r="GE143" i="4"/>
  <c r="GE107" i="4"/>
  <c r="GE139" i="4"/>
  <c r="GE108" i="4"/>
  <c r="GE141" i="4"/>
  <c r="GO13" i="10"/>
  <c r="GO12" i="10"/>
  <c r="GX183" i="3"/>
  <c r="GX184" i="3"/>
  <c r="GX182" i="3"/>
  <c r="GX178" i="3"/>
  <c r="GX177" i="3"/>
  <c r="GX173" i="3"/>
  <c r="GX172" i="3"/>
  <c r="GX171" i="3"/>
  <c r="GX134" i="3"/>
  <c r="GX127" i="3"/>
  <c r="GX132" i="3"/>
  <c r="GE184" i="4"/>
  <c r="GE183" i="4"/>
  <c r="GE182" i="4"/>
  <c r="GE177" i="4"/>
  <c r="GE178" i="4"/>
  <c r="GE172" i="4"/>
  <c r="GE173" i="4"/>
  <c r="GE171" i="4"/>
  <c r="GE134" i="4"/>
  <c r="GE132" i="4"/>
  <c r="GE127" i="4"/>
  <c r="GX73" i="3"/>
  <c r="GX71" i="3"/>
  <c r="GX74" i="3"/>
  <c r="GX72" i="3"/>
  <c r="GX70" i="3"/>
  <c r="GX69" i="3"/>
  <c r="GX68" i="3"/>
  <c r="GE74" i="4"/>
  <c r="GE72" i="4"/>
  <c r="GE73" i="4"/>
  <c r="GE70" i="4"/>
  <c r="GE71" i="4"/>
  <c r="GE68" i="4"/>
  <c r="GE69" i="4"/>
  <c r="GX100" i="3"/>
  <c r="GX101" i="3"/>
  <c r="GX99" i="3"/>
  <c r="GX98" i="3"/>
  <c r="GE101" i="4"/>
  <c r="GE99" i="4"/>
  <c r="GE98" i="4"/>
  <c r="GE100" i="4"/>
  <c r="GX97" i="3"/>
  <c r="GE97" i="4"/>
  <c r="GE38" i="4"/>
  <c r="GE37" i="4"/>
  <c r="GE36" i="4"/>
  <c r="GE39" i="4"/>
  <c r="GE35" i="4"/>
  <c r="GE33" i="4"/>
  <c r="GE34" i="4"/>
  <c r="GX53" i="3"/>
  <c r="GX43" i="3"/>
  <c r="GX35" i="3"/>
  <c r="GX34" i="3"/>
  <c r="GX36" i="3"/>
  <c r="GX38" i="3"/>
  <c r="GX37" i="3"/>
  <c r="GX39" i="3"/>
  <c r="GX33" i="3"/>
  <c r="GX17" i="3"/>
  <c r="GX16" i="3"/>
  <c r="GX15" i="3"/>
  <c r="GX14" i="3"/>
  <c r="GX12" i="3"/>
  <c r="GX13" i="3"/>
  <c r="GX11" i="3"/>
  <c r="GY6" i="3"/>
  <c r="GX28" i="3"/>
  <c r="GX22" i="3"/>
  <c r="GX26" i="3"/>
  <c r="GX27" i="3"/>
  <c r="GE17" i="4"/>
  <c r="GE22" i="4"/>
  <c r="GE15" i="4"/>
  <c r="GE14" i="4"/>
  <c r="GE13" i="4"/>
  <c r="GE12" i="4"/>
  <c r="GE16" i="4"/>
  <c r="GE11" i="4"/>
  <c r="GE27" i="4"/>
  <c r="GE28" i="4"/>
  <c r="GE26" i="4"/>
  <c r="GF6" i="4"/>
  <c r="GO79" i="10"/>
  <c r="GO80" i="10"/>
  <c r="GO68" i="10"/>
  <c r="GO75" i="10"/>
  <c r="GO61" i="10"/>
  <c r="GO65" i="10"/>
  <c r="GO59" i="10"/>
  <c r="GO25" i="10"/>
  <c r="GO24" i="10"/>
  <c r="GO23" i="10"/>
  <c r="GO15" i="10"/>
  <c r="GO14" i="10"/>
  <c r="GP6" i="10"/>
  <c r="GD106" i="6"/>
  <c r="GE7" i="6"/>
  <c r="GE1" i="6"/>
  <c r="GE85" i="6" l="1"/>
  <c r="GE81" i="6"/>
  <c r="GE137" i="6"/>
  <c r="GE80" i="6"/>
  <c r="GE92" i="6"/>
  <c r="GE91" i="6"/>
  <c r="GE90" i="6"/>
  <c r="GE87" i="6"/>
  <c r="GE63" i="6"/>
  <c r="GE79" i="6"/>
  <c r="GE65" i="6"/>
  <c r="GE59" i="6"/>
  <c r="GE58" i="6"/>
  <c r="GE57" i="6"/>
  <c r="GE56" i="6"/>
  <c r="GE55" i="6"/>
  <c r="GE54" i="6"/>
  <c r="GE47" i="6"/>
  <c r="GE46" i="6"/>
  <c r="GE48" i="6"/>
  <c r="GE49" i="6"/>
  <c r="GE45" i="6"/>
  <c r="GE44" i="6"/>
  <c r="GE53" i="6"/>
  <c r="GE43" i="6"/>
  <c r="GE24" i="6"/>
  <c r="GX106" i="3"/>
  <c r="GE106" i="4"/>
  <c r="GE97" i="6"/>
  <c r="GE98" i="6"/>
  <c r="GE99" i="6"/>
  <c r="GE100" i="6"/>
  <c r="GE101" i="6"/>
  <c r="GE73" i="6"/>
  <c r="GE74" i="6"/>
  <c r="GE72" i="6"/>
  <c r="GE69" i="6"/>
  <c r="GE70" i="6"/>
  <c r="GE71" i="6"/>
  <c r="GE68" i="6"/>
  <c r="GE141" i="6"/>
  <c r="GE127" i="6"/>
  <c r="GE139" i="6"/>
  <c r="GE143" i="6"/>
  <c r="GE132" i="6"/>
  <c r="GE108" i="6"/>
  <c r="GE107" i="6"/>
  <c r="GE39" i="6"/>
  <c r="GE38" i="6"/>
  <c r="GE36" i="6"/>
  <c r="GE34" i="6"/>
  <c r="GE35" i="6"/>
  <c r="GE17" i="6"/>
  <c r="GE15" i="6"/>
  <c r="GE16" i="6"/>
  <c r="GE33" i="6"/>
  <c r="GE14" i="6"/>
  <c r="GE13" i="6"/>
  <c r="GE12" i="6"/>
  <c r="GE11" i="6"/>
  <c r="GE37" i="6"/>
  <c r="GE22" i="6"/>
  <c r="GE26" i="6"/>
  <c r="GE28" i="6"/>
  <c r="GE27" i="6"/>
  <c r="GO82" i="10"/>
  <c r="GE182" i="6"/>
  <c r="GE178" i="6"/>
  <c r="GE177" i="6"/>
  <c r="GP7" i="10"/>
  <c r="GP54" i="10" s="1"/>
  <c r="GP1" i="10"/>
  <c r="GE183" i="6"/>
  <c r="GE184" i="6"/>
  <c r="GE173" i="6"/>
  <c r="GE171" i="6"/>
  <c r="GE172" i="6"/>
  <c r="GE134" i="6"/>
  <c r="GF6" i="6"/>
  <c r="GF7" i="4"/>
  <c r="GF1" i="4"/>
  <c r="GY7" i="3"/>
  <c r="GY1" i="3"/>
  <c r="GF85" i="4" l="1"/>
  <c r="GF137" i="4"/>
  <c r="GF81" i="4"/>
  <c r="GF80" i="4"/>
  <c r="GY85" i="3"/>
  <c r="GY137" i="3"/>
  <c r="GY81" i="3"/>
  <c r="GY80" i="3"/>
  <c r="GF92" i="4"/>
  <c r="GF91" i="4"/>
  <c r="GF87" i="4"/>
  <c r="GF90" i="4"/>
  <c r="GF63" i="4"/>
  <c r="GF79" i="4"/>
  <c r="GY92" i="3"/>
  <c r="GY90" i="3"/>
  <c r="GY91" i="3"/>
  <c r="GY87" i="3"/>
  <c r="GY65" i="3"/>
  <c r="GY79" i="3"/>
  <c r="GF65" i="4"/>
  <c r="GF57" i="4"/>
  <c r="GF59" i="4"/>
  <c r="GF58" i="4"/>
  <c r="GF55" i="4"/>
  <c r="GF54" i="4"/>
  <c r="GF45" i="4"/>
  <c r="GF46" i="4"/>
  <c r="GF47" i="4"/>
  <c r="GF48" i="4"/>
  <c r="GF56" i="4"/>
  <c r="GF53" i="4"/>
  <c r="GF49" i="4"/>
  <c r="GF43" i="4"/>
  <c r="GF44" i="4"/>
  <c r="GF24" i="4"/>
  <c r="GY63" i="3"/>
  <c r="GY55" i="3"/>
  <c r="GY54" i="3"/>
  <c r="GY57" i="3"/>
  <c r="GY56" i="3"/>
  <c r="GY59" i="3"/>
  <c r="GY45" i="3"/>
  <c r="GY58" i="3"/>
  <c r="GY48" i="3"/>
  <c r="GY46" i="3"/>
  <c r="GY47" i="3"/>
  <c r="GY49" i="3"/>
  <c r="GY44" i="3"/>
  <c r="GY24" i="3"/>
  <c r="GP55" i="10"/>
  <c r="GY143" i="3"/>
  <c r="GY141" i="3"/>
  <c r="GY108" i="3"/>
  <c r="GY139" i="3"/>
  <c r="GY107" i="3"/>
  <c r="GF141" i="4"/>
  <c r="GF143" i="4"/>
  <c r="GF139" i="4"/>
  <c r="GF108" i="4"/>
  <c r="GF107" i="4"/>
  <c r="GP73" i="10"/>
  <c r="GP81" i="10"/>
  <c r="GQ83" i="10" s="1"/>
  <c r="GP74" i="10"/>
  <c r="GP13" i="10"/>
  <c r="GP12" i="10"/>
  <c r="GY183" i="3"/>
  <c r="GY184" i="3"/>
  <c r="GY182" i="3"/>
  <c r="GY178" i="3"/>
  <c r="GY173" i="3"/>
  <c r="GY172" i="3"/>
  <c r="GY177" i="3"/>
  <c r="GY171" i="3"/>
  <c r="GY127" i="3"/>
  <c r="GY132" i="3"/>
  <c r="GY134" i="3"/>
  <c r="GF184" i="4"/>
  <c r="GF183" i="4"/>
  <c r="GF178" i="4"/>
  <c r="GF182" i="4"/>
  <c r="GF177" i="4"/>
  <c r="GF173" i="4"/>
  <c r="GF172" i="4"/>
  <c r="GF171" i="4"/>
  <c r="GF134" i="4"/>
  <c r="GF132" i="4"/>
  <c r="GF127" i="4"/>
  <c r="GY74" i="3"/>
  <c r="GY72" i="3"/>
  <c r="GY73" i="3"/>
  <c r="GY68" i="3"/>
  <c r="GY69" i="3"/>
  <c r="GY70" i="3"/>
  <c r="GY71" i="3"/>
  <c r="GF74" i="4"/>
  <c r="GF73" i="4"/>
  <c r="GF72" i="4"/>
  <c r="GF70" i="4"/>
  <c r="GF71" i="4"/>
  <c r="GF68" i="4"/>
  <c r="GF69" i="4"/>
  <c r="GF99" i="4"/>
  <c r="GF101" i="4"/>
  <c r="GF100" i="4"/>
  <c r="GF98" i="4"/>
  <c r="GY100" i="3"/>
  <c r="GY101" i="3"/>
  <c r="GY98" i="3"/>
  <c r="GY99" i="3"/>
  <c r="GY97" i="3"/>
  <c r="GF97" i="4"/>
  <c r="GF37" i="4"/>
  <c r="GF39" i="4"/>
  <c r="GF36" i="4"/>
  <c r="GF35" i="4"/>
  <c r="GF33" i="4"/>
  <c r="GF38" i="4"/>
  <c r="GF34" i="4"/>
  <c r="GY53" i="3"/>
  <c r="GY43" i="3"/>
  <c r="GY35" i="3"/>
  <c r="GY34" i="3"/>
  <c r="GY36" i="3"/>
  <c r="GY38" i="3"/>
  <c r="GY37" i="3"/>
  <c r="GY39" i="3"/>
  <c r="GY33" i="3"/>
  <c r="GY17" i="3"/>
  <c r="GY16" i="3"/>
  <c r="GY15" i="3"/>
  <c r="GY14" i="3"/>
  <c r="GY13" i="3"/>
  <c r="GY12" i="3"/>
  <c r="GY11" i="3"/>
  <c r="GZ6" i="3"/>
  <c r="GY27" i="3"/>
  <c r="GY22" i="3"/>
  <c r="GY26" i="3"/>
  <c r="GY28" i="3"/>
  <c r="GF22" i="4"/>
  <c r="GF16" i="4"/>
  <c r="GF15" i="4"/>
  <c r="GF13" i="4"/>
  <c r="GF17" i="4"/>
  <c r="GF14" i="4"/>
  <c r="GF12" i="4"/>
  <c r="GF11" i="4"/>
  <c r="GF27" i="4"/>
  <c r="GF26" i="4"/>
  <c r="GF28" i="4"/>
  <c r="GG6" i="4"/>
  <c r="GP80" i="10"/>
  <c r="GP79" i="10"/>
  <c r="GP68" i="10"/>
  <c r="GP75" i="10"/>
  <c r="GP24" i="10"/>
  <c r="GP65" i="10"/>
  <c r="GP61" i="10"/>
  <c r="GP59" i="10"/>
  <c r="GP25" i="10"/>
  <c r="GP23" i="10"/>
  <c r="GP15" i="10"/>
  <c r="GP14" i="10"/>
  <c r="GQ6" i="10"/>
  <c r="GE106" i="6"/>
  <c r="GF1" i="6"/>
  <c r="GF7" i="6"/>
  <c r="GF85" i="6" l="1"/>
  <c r="GF81" i="6"/>
  <c r="GF137" i="6"/>
  <c r="GF80" i="6"/>
  <c r="GF92" i="6"/>
  <c r="GF90" i="6"/>
  <c r="GF91" i="6"/>
  <c r="GF87" i="6"/>
  <c r="GF79" i="6"/>
  <c r="GF63" i="6"/>
  <c r="GY106" i="3"/>
  <c r="GF65" i="6"/>
  <c r="GF59" i="6"/>
  <c r="GF58" i="6"/>
  <c r="GF57" i="6"/>
  <c r="GF56" i="6"/>
  <c r="GF54" i="6"/>
  <c r="GF55" i="6"/>
  <c r="GF49" i="6"/>
  <c r="GF48" i="6"/>
  <c r="GF47" i="6"/>
  <c r="GF46" i="6"/>
  <c r="GF45" i="6"/>
  <c r="GF44" i="6"/>
  <c r="GF53" i="6"/>
  <c r="GF43" i="6"/>
  <c r="GF24" i="6"/>
  <c r="GF106" i="4"/>
  <c r="GF97" i="6"/>
  <c r="GF98" i="6"/>
  <c r="GF100" i="6"/>
  <c r="GF99" i="6"/>
  <c r="GF101" i="6"/>
  <c r="GF74" i="6"/>
  <c r="GF73" i="6"/>
  <c r="GF71" i="6"/>
  <c r="GF72" i="6"/>
  <c r="GF69" i="6"/>
  <c r="GF70" i="6"/>
  <c r="GF68" i="6"/>
  <c r="GF141" i="6"/>
  <c r="GF127" i="6"/>
  <c r="GF139" i="6"/>
  <c r="GF143" i="6"/>
  <c r="GF132" i="6"/>
  <c r="GF108" i="6"/>
  <c r="GF107" i="6"/>
  <c r="GF38" i="6"/>
  <c r="GF39" i="6"/>
  <c r="GF36" i="6"/>
  <c r="GF35" i="6"/>
  <c r="GF34" i="6"/>
  <c r="GF37" i="6"/>
  <c r="GF33" i="6"/>
  <c r="GF16" i="6"/>
  <c r="GF14" i="6"/>
  <c r="GF13" i="6"/>
  <c r="GF12" i="6"/>
  <c r="GF11" i="6"/>
  <c r="GF15" i="6"/>
  <c r="GF17" i="6"/>
  <c r="GF22" i="6"/>
  <c r="GF27" i="6"/>
  <c r="GF26" i="6"/>
  <c r="GF28" i="6"/>
  <c r="GP82" i="10"/>
  <c r="GF182" i="6"/>
  <c r="GF178" i="6"/>
  <c r="GF177" i="6"/>
  <c r="GQ1" i="10"/>
  <c r="GQ7" i="10"/>
  <c r="GQ54" i="10" s="1"/>
  <c r="GF183" i="6"/>
  <c r="GF184" i="6"/>
  <c r="GF172" i="6"/>
  <c r="GF173" i="6"/>
  <c r="GF171" i="6"/>
  <c r="GF134" i="6"/>
  <c r="GG6" i="6"/>
  <c r="GG1" i="4"/>
  <c r="GG7" i="4"/>
  <c r="GZ7" i="3"/>
  <c r="GZ1" i="3"/>
  <c r="GG137" i="4" l="1"/>
  <c r="GG81" i="4"/>
  <c r="GG80" i="4"/>
  <c r="GG85" i="4"/>
  <c r="GZ85" i="3"/>
  <c r="GZ137" i="3"/>
  <c r="GZ81" i="3"/>
  <c r="GZ80" i="3"/>
  <c r="GG92" i="4"/>
  <c r="GG91" i="4"/>
  <c r="GG90" i="4"/>
  <c r="GG87" i="4"/>
  <c r="GG79" i="4"/>
  <c r="GG63" i="4"/>
  <c r="GZ92" i="3"/>
  <c r="GZ90" i="3"/>
  <c r="GZ91" i="3"/>
  <c r="GZ87" i="3"/>
  <c r="GZ65" i="3"/>
  <c r="GZ79" i="3"/>
  <c r="GG65" i="4"/>
  <c r="GG57" i="4"/>
  <c r="GG58" i="4"/>
  <c r="GG56" i="4"/>
  <c r="GG59" i="4"/>
  <c r="GG54" i="4"/>
  <c r="GG55" i="4"/>
  <c r="GG46" i="4"/>
  <c r="GG47" i="4"/>
  <c r="GG48" i="4"/>
  <c r="GG49" i="4"/>
  <c r="GG45" i="4"/>
  <c r="GG43" i="4"/>
  <c r="GG53" i="4"/>
  <c r="GG44" i="4"/>
  <c r="GG24" i="4"/>
  <c r="GZ63" i="3"/>
  <c r="GZ54" i="3"/>
  <c r="GZ55" i="3"/>
  <c r="GZ56" i="3"/>
  <c r="GZ57" i="3"/>
  <c r="GZ58" i="3"/>
  <c r="GZ47" i="3"/>
  <c r="GZ45" i="3"/>
  <c r="GZ59" i="3"/>
  <c r="GZ46" i="3"/>
  <c r="GZ48" i="3"/>
  <c r="GZ44" i="3"/>
  <c r="GZ49" i="3"/>
  <c r="GZ24" i="3"/>
  <c r="GQ55" i="10"/>
  <c r="GG143" i="4"/>
  <c r="GG139" i="4"/>
  <c r="GG141" i="4"/>
  <c r="GG108" i="4"/>
  <c r="GG107" i="4"/>
  <c r="GQ73" i="10"/>
  <c r="GQ81" i="10"/>
  <c r="GR83" i="10" s="1"/>
  <c r="GQ74" i="10"/>
  <c r="GZ143" i="3"/>
  <c r="GZ141" i="3"/>
  <c r="GZ139" i="3"/>
  <c r="GZ108" i="3"/>
  <c r="GZ107" i="3"/>
  <c r="GQ13" i="10"/>
  <c r="GQ12" i="10"/>
  <c r="GZ184" i="3"/>
  <c r="GZ182" i="3"/>
  <c r="GZ178" i="3"/>
  <c r="GZ183" i="3"/>
  <c r="GZ177" i="3"/>
  <c r="GZ172" i="3"/>
  <c r="GZ171" i="3"/>
  <c r="GZ173" i="3"/>
  <c r="GZ127" i="3"/>
  <c r="GZ132" i="3"/>
  <c r="GZ134" i="3"/>
  <c r="GG183" i="4"/>
  <c r="GG184" i="4"/>
  <c r="GG177" i="4"/>
  <c r="GG178" i="4"/>
  <c r="GG182" i="4"/>
  <c r="GG173" i="4"/>
  <c r="GG171" i="4"/>
  <c r="GG172" i="4"/>
  <c r="GG134" i="4"/>
  <c r="GG132" i="4"/>
  <c r="GG127" i="4"/>
  <c r="GZ73" i="3"/>
  <c r="GZ74" i="3"/>
  <c r="GZ72" i="3"/>
  <c r="GZ69" i="3"/>
  <c r="GZ71" i="3"/>
  <c r="GZ70" i="3"/>
  <c r="GZ68" i="3"/>
  <c r="GG74" i="4"/>
  <c r="GG73" i="4"/>
  <c r="GG72" i="4"/>
  <c r="GG70" i="4"/>
  <c r="GG71" i="4"/>
  <c r="GG69" i="4"/>
  <c r="GG68" i="4"/>
  <c r="GZ101" i="3"/>
  <c r="GZ100" i="3"/>
  <c r="GZ99" i="3"/>
  <c r="GZ98" i="3"/>
  <c r="GG101" i="4"/>
  <c r="GG100" i="4"/>
  <c r="GG99" i="4"/>
  <c r="GG98" i="4"/>
  <c r="GZ97" i="3"/>
  <c r="GG97" i="4"/>
  <c r="GG37" i="4"/>
  <c r="GG35" i="4"/>
  <c r="GG39" i="4"/>
  <c r="GG38" i="4"/>
  <c r="GG33" i="4"/>
  <c r="GG34" i="4"/>
  <c r="GG36" i="4"/>
  <c r="GZ53" i="3"/>
  <c r="GZ43" i="3"/>
  <c r="GZ34" i="3"/>
  <c r="GZ35" i="3"/>
  <c r="GZ37" i="3"/>
  <c r="GZ38" i="3"/>
  <c r="GZ36" i="3"/>
  <c r="GZ39" i="3"/>
  <c r="GZ16" i="3"/>
  <c r="GZ17" i="3"/>
  <c r="GZ15" i="3"/>
  <c r="GZ14" i="3"/>
  <c r="GZ33" i="3"/>
  <c r="GZ13" i="3"/>
  <c r="GZ12" i="3"/>
  <c r="GZ11" i="3"/>
  <c r="HA6" i="3"/>
  <c r="GZ22" i="3"/>
  <c r="GZ27" i="3"/>
  <c r="GZ28" i="3"/>
  <c r="GZ26" i="3"/>
  <c r="GG17" i="4"/>
  <c r="GG15" i="4"/>
  <c r="GG22" i="4"/>
  <c r="GG13" i="4"/>
  <c r="GG12" i="4"/>
  <c r="GG16" i="4"/>
  <c r="GG11" i="4"/>
  <c r="GG14" i="4"/>
  <c r="GG28" i="4"/>
  <c r="GG27" i="4"/>
  <c r="GG26" i="4"/>
  <c r="GH6" i="4"/>
  <c r="GQ80" i="10"/>
  <c r="GQ79" i="10"/>
  <c r="GQ68" i="10"/>
  <c r="GQ75" i="10"/>
  <c r="GQ61" i="10"/>
  <c r="GQ65" i="10"/>
  <c r="GQ24" i="10"/>
  <c r="GQ59" i="10"/>
  <c r="GQ25" i="10"/>
  <c r="GQ23" i="10"/>
  <c r="GQ15" i="10"/>
  <c r="GQ14" i="10"/>
  <c r="GR6" i="10"/>
  <c r="GF106" i="6"/>
  <c r="GG1" i="6"/>
  <c r="GG7" i="6"/>
  <c r="GG137" i="6" l="1"/>
  <c r="GG81" i="6"/>
  <c r="GG85" i="6"/>
  <c r="GG80" i="6"/>
  <c r="GG92" i="6"/>
  <c r="GG90" i="6"/>
  <c r="GG91" i="6"/>
  <c r="GG87" i="6"/>
  <c r="GG79" i="6"/>
  <c r="GG63" i="6"/>
  <c r="GG65" i="6"/>
  <c r="GG59" i="6"/>
  <c r="GG58" i="6"/>
  <c r="GG57" i="6"/>
  <c r="GG56" i="6"/>
  <c r="GG55" i="6"/>
  <c r="GG49" i="6"/>
  <c r="GG48" i="6"/>
  <c r="GG54" i="6"/>
  <c r="GG45" i="6"/>
  <c r="GG44" i="6"/>
  <c r="GG47" i="6"/>
  <c r="GG43" i="6"/>
  <c r="GG53" i="6"/>
  <c r="GG46" i="6"/>
  <c r="GG24" i="6"/>
  <c r="GZ106" i="3"/>
  <c r="GG106" i="4"/>
  <c r="GG97" i="6"/>
  <c r="GG100" i="6"/>
  <c r="GG98" i="6"/>
  <c r="GG99" i="6"/>
  <c r="GG101" i="6"/>
  <c r="GG74" i="6"/>
  <c r="GG73" i="6"/>
  <c r="GG72" i="6"/>
  <c r="GG71" i="6"/>
  <c r="GG70" i="6"/>
  <c r="GG69" i="6"/>
  <c r="GG68" i="6"/>
  <c r="GG127" i="6"/>
  <c r="GG141" i="6"/>
  <c r="GG139" i="6"/>
  <c r="GG143" i="6"/>
  <c r="GG132" i="6"/>
  <c r="GG108" i="6"/>
  <c r="GG107" i="6"/>
  <c r="GG38" i="6"/>
  <c r="GG36" i="6"/>
  <c r="GG39" i="6"/>
  <c r="GG37" i="6"/>
  <c r="GG34" i="6"/>
  <c r="GG33" i="6"/>
  <c r="GG17" i="6"/>
  <c r="GG16" i="6"/>
  <c r="GG15" i="6"/>
  <c r="GG35" i="6"/>
  <c r="GG14" i="6"/>
  <c r="GG13" i="6"/>
  <c r="GG12" i="6"/>
  <c r="GG11" i="6"/>
  <c r="GG22" i="6"/>
  <c r="GG27" i="6"/>
  <c r="GG28" i="6"/>
  <c r="GG26" i="6"/>
  <c r="GQ82" i="10"/>
  <c r="GG182" i="6"/>
  <c r="GG178" i="6"/>
  <c r="GG177" i="6"/>
  <c r="GR1" i="10"/>
  <c r="GR7" i="10"/>
  <c r="GR54" i="10" s="1"/>
  <c r="GG183" i="6"/>
  <c r="GG184" i="6"/>
  <c r="GG173" i="6"/>
  <c r="GG171" i="6"/>
  <c r="GG172" i="6"/>
  <c r="GG134" i="6"/>
  <c r="GH6" i="6"/>
  <c r="GH1" i="4"/>
  <c r="GH7" i="4"/>
  <c r="HA7" i="3"/>
  <c r="HA1" i="3"/>
  <c r="GH137" i="4" l="1"/>
  <c r="GH85" i="4"/>
  <c r="GH81" i="4"/>
  <c r="GH80" i="4"/>
  <c r="HA85" i="3"/>
  <c r="HA137" i="3"/>
  <c r="HA81" i="3"/>
  <c r="HA80" i="3"/>
  <c r="GH91" i="4"/>
  <c r="GH92" i="4"/>
  <c r="GH90" i="4"/>
  <c r="GH87" i="4"/>
  <c r="GH79" i="4"/>
  <c r="GH63" i="4"/>
  <c r="HA90" i="3"/>
  <c r="HA92" i="3"/>
  <c r="HA91" i="3"/>
  <c r="HA87" i="3"/>
  <c r="HA79" i="3"/>
  <c r="HA65" i="3"/>
  <c r="GH57" i="4"/>
  <c r="GH58" i="4"/>
  <c r="GH59" i="4"/>
  <c r="GH65" i="4"/>
  <c r="GH54" i="4"/>
  <c r="GH56" i="4"/>
  <c r="GH49" i="4"/>
  <c r="GH55" i="4"/>
  <c r="GH47" i="4"/>
  <c r="GH48" i="4"/>
  <c r="GH46" i="4"/>
  <c r="GH45" i="4"/>
  <c r="GH43" i="4"/>
  <c r="GH53" i="4"/>
  <c r="GH44" i="4"/>
  <c r="GH24" i="4"/>
  <c r="HA63" i="3"/>
  <c r="HA54" i="3"/>
  <c r="HA55" i="3"/>
  <c r="HA56" i="3"/>
  <c r="HA58" i="3"/>
  <c r="HA44" i="3"/>
  <c r="HA47" i="3"/>
  <c r="HA45" i="3"/>
  <c r="HA57" i="3"/>
  <c r="HA59" i="3"/>
  <c r="HA48" i="3"/>
  <c r="HA46" i="3"/>
  <c r="HA49" i="3"/>
  <c r="HA24" i="3"/>
  <c r="GR55" i="10"/>
  <c r="HA143" i="3"/>
  <c r="HA141" i="3"/>
  <c r="HA139" i="3"/>
  <c r="HA108" i="3"/>
  <c r="HA107" i="3"/>
  <c r="GH141" i="4"/>
  <c r="GH143" i="4"/>
  <c r="GH139" i="4"/>
  <c r="GH108" i="4"/>
  <c r="GH107" i="4"/>
  <c r="GR81" i="10"/>
  <c r="GS83" i="10" s="1"/>
  <c r="GR74" i="10"/>
  <c r="GR73" i="10"/>
  <c r="GR12" i="10"/>
  <c r="GR13" i="10"/>
  <c r="HA184" i="3"/>
  <c r="HA183" i="3"/>
  <c r="HA182" i="3"/>
  <c r="HA178" i="3"/>
  <c r="HA177" i="3"/>
  <c r="HA172" i="3"/>
  <c r="HA171" i="3"/>
  <c r="HA173" i="3"/>
  <c r="HA134" i="3"/>
  <c r="HA127" i="3"/>
  <c r="HA132" i="3"/>
  <c r="GH183" i="4"/>
  <c r="GH184" i="4"/>
  <c r="GH182" i="4"/>
  <c r="GH178" i="4"/>
  <c r="GH177" i="4"/>
  <c r="GH171" i="4"/>
  <c r="GH173" i="4"/>
  <c r="GH172" i="4"/>
  <c r="GH134" i="4"/>
  <c r="GH127" i="4"/>
  <c r="GH132" i="4"/>
  <c r="HA74" i="3"/>
  <c r="HA72" i="3"/>
  <c r="HA73" i="3"/>
  <c r="HA71" i="3"/>
  <c r="HA70" i="3"/>
  <c r="HA69" i="3"/>
  <c r="HA68" i="3"/>
  <c r="GH73" i="4"/>
  <c r="GH71" i="4"/>
  <c r="GH74" i="4"/>
  <c r="GH68" i="4"/>
  <c r="GH70" i="4"/>
  <c r="GH69" i="4"/>
  <c r="GH72" i="4"/>
  <c r="HA101" i="3"/>
  <c r="HA100" i="3"/>
  <c r="HA98" i="3"/>
  <c r="HA99" i="3"/>
  <c r="GH101" i="4"/>
  <c r="GH100" i="4"/>
  <c r="GH98" i="4"/>
  <c r="GH99" i="4"/>
  <c r="HA97" i="3"/>
  <c r="GH97" i="4"/>
  <c r="GH39" i="4"/>
  <c r="GH38" i="4"/>
  <c r="GH37" i="4"/>
  <c r="GH35" i="4"/>
  <c r="GH34" i="4"/>
  <c r="GH36" i="4"/>
  <c r="GH33" i="4"/>
  <c r="HA53" i="3"/>
  <c r="HA43" i="3"/>
  <c r="HA34" i="3"/>
  <c r="HA36" i="3"/>
  <c r="HA35" i="3"/>
  <c r="HA39" i="3"/>
  <c r="HA37" i="3"/>
  <c r="HA38" i="3"/>
  <c r="HA17" i="3"/>
  <c r="HA33" i="3"/>
  <c r="HA16" i="3"/>
  <c r="HA15" i="3"/>
  <c r="HA14" i="3"/>
  <c r="HA13" i="3"/>
  <c r="HA12" i="3"/>
  <c r="HA11" i="3"/>
  <c r="HB6" i="3"/>
  <c r="HA26" i="3"/>
  <c r="HA22" i="3"/>
  <c r="HA27" i="3"/>
  <c r="HA28" i="3"/>
  <c r="GH28" i="4"/>
  <c r="GH22" i="4"/>
  <c r="GH17" i="4"/>
  <c r="GH14" i="4"/>
  <c r="GH16" i="4"/>
  <c r="GH12" i="4"/>
  <c r="GH11" i="4"/>
  <c r="GH13" i="4"/>
  <c r="GH15" i="4"/>
  <c r="GH27" i="4"/>
  <c r="GH26" i="4"/>
  <c r="GI6" i="4"/>
  <c r="GR80" i="10"/>
  <c r="GR79" i="10"/>
  <c r="GR68" i="10"/>
  <c r="GR75" i="10"/>
  <c r="GR59" i="10"/>
  <c r="GR25" i="10"/>
  <c r="GR24" i="10"/>
  <c r="GR61" i="10"/>
  <c r="GR65" i="10"/>
  <c r="GR23" i="10"/>
  <c r="GR15" i="10"/>
  <c r="GR14" i="10"/>
  <c r="GS6" i="10"/>
  <c r="GG106" i="6"/>
  <c r="GH1" i="6"/>
  <c r="GH7" i="6"/>
  <c r="GH137" i="6" l="1"/>
  <c r="GH85" i="6"/>
  <c r="GH81" i="6"/>
  <c r="GH80" i="6"/>
  <c r="GH91" i="6"/>
  <c r="GH92" i="6"/>
  <c r="GH90" i="6"/>
  <c r="GH87" i="6"/>
  <c r="GH79" i="6"/>
  <c r="GH63" i="6"/>
  <c r="GH65" i="6"/>
  <c r="GH59" i="6"/>
  <c r="GH56" i="6"/>
  <c r="GH57" i="6"/>
  <c r="GH58" i="6"/>
  <c r="GH55" i="6"/>
  <c r="GH54" i="6"/>
  <c r="GH49" i="6"/>
  <c r="GH48" i="6"/>
  <c r="GH47" i="6"/>
  <c r="GH46" i="6"/>
  <c r="GH45" i="6"/>
  <c r="GH44" i="6"/>
  <c r="GH53" i="6"/>
  <c r="GH43" i="6"/>
  <c r="GH24" i="6"/>
  <c r="GH106" i="4"/>
  <c r="HA106" i="3"/>
  <c r="GH98" i="6"/>
  <c r="GH97" i="6"/>
  <c r="GH100" i="6"/>
  <c r="GH99" i="6"/>
  <c r="GH101" i="6"/>
  <c r="GH73" i="6"/>
  <c r="GH71" i="6"/>
  <c r="GH72" i="6"/>
  <c r="GH74" i="6"/>
  <c r="GH70" i="6"/>
  <c r="GH69" i="6"/>
  <c r="GH68" i="6"/>
  <c r="GH127" i="6"/>
  <c r="GH141" i="6"/>
  <c r="GH139" i="6"/>
  <c r="GH143" i="6"/>
  <c r="GH132" i="6"/>
  <c r="GH108" i="6"/>
  <c r="GH107" i="6"/>
  <c r="GH38" i="6"/>
  <c r="GH36" i="6"/>
  <c r="GH39" i="6"/>
  <c r="GH37" i="6"/>
  <c r="GH34" i="6"/>
  <c r="GH35" i="6"/>
  <c r="GH33" i="6"/>
  <c r="GH16" i="6"/>
  <c r="GH14" i="6"/>
  <c r="GH13" i="6"/>
  <c r="GH15" i="6"/>
  <c r="GH11" i="6"/>
  <c r="GH17" i="6"/>
  <c r="GH12" i="6"/>
  <c r="GH28" i="6"/>
  <c r="GH22" i="6"/>
  <c r="GH27" i="6"/>
  <c r="GH26" i="6"/>
  <c r="GR82" i="10"/>
  <c r="GH182" i="6"/>
  <c r="GH178" i="6"/>
  <c r="GH177" i="6"/>
  <c r="GS7" i="10"/>
  <c r="GS54" i="10" s="1"/>
  <c r="GS1" i="10"/>
  <c r="GH183" i="6"/>
  <c r="GH184" i="6"/>
  <c r="GH173" i="6"/>
  <c r="GH172" i="6"/>
  <c r="GH171" i="6"/>
  <c r="GH134" i="6"/>
  <c r="GI6" i="6"/>
  <c r="GI1" i="4"/>
  <c r="GI7" i="4"/>
  <c r="HB7" i="3"/>
  <c r="HB1" i="3"/>
  <c r="GI137" i="4" l="1"/>
  <c r="GI85" i="4"/>
  <c r="GI81" i="4"/>
  <c r="GI80" i="4"/>
  <c r="HB85" i="3"/>
  <c r="HB80" i="3"/>
  <c r="HB137" i="3"/>
  <c r="HB81" i="3"/>
  <c r="GI91" i="4"/>
  <c r="GI87" i="4"/>
  <c r="GI90" i="4"/>
  <c r="GI92" i="4"/>
  <c r="GI63" i="4"/>
  <c r="GI79" i="4"/>
  <c r="HB91" i="3"/>
  <c r="HB92" i="3"/>
  <c r="HB90" i="3"/>
  <c r="HB87" i="3"/>
  <c r="HB65" i="3"/>
  <c r="HB79" i="3"/>
  <c r="GI65" i="4"/>
  <c r="GI58" i="4"/>
  <c r="GI59" i="4"/>
  <c r="GI57" i="4"/>
  <c r="GI54" i="4"/>
  <c r="GI56" i="4"/>
  <c r="GI55" i="4"/>
  <c r="GI48" i="4"/>
  <c r="GI49" i="4"/>
  <c r="GI45" i="4"/>
  <c r="GI47" i="4"/>
  <c r="GI43" i="4"/>
  <c r="GI53" i="4"/>
  <c r="GI46" i="4"/>
  <c r="GI44" i="4"/>
  <c r="GI24" i="4"/>
  <c r="HB63" i="3"/>
  <c r="HB54" i="3"/>
  <c r="HB58" i="3"/>
  <c r="HB56" i="3"/>
  <c r="HB55" i="3"/>
  <c r="HB57" i="3"/>
  <c r="HB59" i="3"/>
  <c r="HB44" i="3"/>
  <c r="HB47" i="3"/>
  <c r="HB49" i="3"/>
  <c r="HB46" i="3"/>
  <c r="HB48" i="3"/>
  <c r="HB45" i="3"/>
  <c r="HB24" i="3"/>
  <c r="GS55" i="10"/>
  <c r="HB143" i="3"/>
  <c r="HB141" i="3"/>
  <c r="HB139" i="3"/>
  <c r="HB107" i="3"/>
  <c r="HB108" i="3"/>
  <c r="GI143" i="4"/>
  <c r="GI139" i="4"/>
  <c r="GI141" i="4"/>
  <c r="GI107" i="4"/>
  <c r="GI108" i="4"/>
  <c r="GS81" i="10"/>
  <c r="GT83" i="10" s="1"/>
  <c r="GS74" i="10"/>
  <c r="GS73" i="10"/>
  <c r="GS12" i="10"/>
  <c r="GS13" i="10"/>
  <c r="HB184" i="3"/>
  <c r="HB183" i="3"/>
  <c r="HB178" i="3"/>
  <c r="HB182" i="3"/>
  <c r="HB172" i="3"/>
  <c r="HB171" i="3"/>
  <c r="HB173" i="3"/>
  <c r="HB177" i="3"/>
  <c r="HB134" i="3"/>
  <c r="HB127" i="3"/>
  <c r="HB132" i="3"/>
  <c r="GI183" i="4"/>
  <c r="GI184" i="4"/>
  <c r="GI178" i="4"/>
  <c r="GI182" i="4"/>
  <c r="GI177" i="4"/>
  <c r="GI173" i="4"/>
  <c r="GI172" i="4"/>
  <c r="GI171" i="4"/>
  <c r="GI134" i="4"/>
  <c r="GI127" i="4"/>
  <c r="GI132" i="4"/>
  <c r="HB73" i="3"/>
  <c r="HB74" i="3"/>
  <c r="HB72" i="3"/>
  <c r="HB71" i="3"/>
  <c r="HB70" i="3"/>
  <c r="HB68" i="3"/>
  <c r="HB69" i="3"/>
  <c r="GI74" i="4"/>
  <c r="GI73" i="4"/>
  <c r="GI71" i="4"/>
  <c r="GI72" i="4"/>
  <c r="GI70" i="4"/>
  <c r="GI69" i="4"/>
  <c r="GI68" i="4"/>
  <c r="HB99" i="3"/>
  <c r="HB101" i="3"/>
  <c r="HB100" i="3"/>
  <c r="HB98" i="3"/>
  <c r="GI100" i="4"/>
  <c r="GI98" i="4"/>
  <c r="GI101" i="4"/>
  <c r="GI99" i="4"/>
  <c r="HB97" i="3"/>
  <c r="GI97" i="4"/>
  <c r="GI39" i="4"/>
  <c r="GI36" i="4"/>
  <c r="GI38" i="4"/>
  <c r="GI34" i="4"/>
  <c r="GI37" i="4"/>
  <c r="GI33" i="4"/>
  <c r="GI35" i="4"/>
  <c r="HB53" i="3"/>
  <c r="HB43" i="3"/>
  <c r="HB34" i="3"/>
  <c r="HB35" i="3"/>
  <c r="HB37" i="3"/>
  <c r="HB39" i="3"/>
  <c r="HB38" i="3"/>
  <c r="HB36" i="3"/>
  <c r="HB17" i="3"/>
  <c r="HB33" i="3"/>
  <c r="HB16" i="3"/>
  <c r="HB15" i="3"/>
  <c r="HB14" i="3"/>
  <c r="HB13" i="3"/>
  <c r="HB12" i="3"/>
  <c r="HB11" i="3"/>
  <c r="HC6" i="3"/>
  <c r="HB26" i="3"/>
  <c r="HB22" i="3"/>
  <c r="HB28" i="3"/>
  <c r="HB27" i="3"/>
  <c r="GI16" i="4"/>
  <c r="GI14" i="4"/>
  <c r="GI17" i="4"/>
  <c r="GI11" i="4"/>
  <c r="GI15" i="4"/>
  <c r="GI13" i="4"/>
  <c r="GI22" i="4"/>
  <c r="GI12" i="4"/>
  <c r="GI27" i="4"/>
  <c r="GI26" i="4"/>
  <c r="GI28" i="4"/>
  <c r="GJ6" i="4"/>
  <c r="GS79" i="10"/>
  <c r="GS80" i="10"/>
  <c r="GS68" i="10"/>
  <c r="GS75" i="10"/>
  <c r="GS59" i="10"/>
  <c r="GS25" i="10"/>
  <c r="GS24" i="10"/>
  <c r="GS61" i="10"/>
  <c r="GS65" i="10"/>
  <c r="GS23" i="10"/>
  <c r="GS15" i="10"/>
  <c r="GS14" i="10"/>
  <c r="GT6" i="10"/>
  <c r="GH106" i="6"/>
  <c r="GI7" i="6"/>
  <c r="GI1" i="6"/>
  <c r="GI85" i="6" l="1"/>
  <c r="GI81" i="6"/>
  <c r="GI137" i="6"/>
  <c r="GI80" i="6"/>
  <c r="GI91" i="6"/>
  <c r="GI87" i="6"/>
  <c r="GI92" i="6"/>
  <c r="GI90" i="6"/>
  <c r="GI79" i="6"/>
  <c r="GI63" i="6"/>
  <c r="GI65" i="6"/>
  <c r="GI58" i="6"/>
  <c r="GI57" i="6"/>
  <c r="GI56" i="6"/>
  <c r="GI55" i="6"/>
  <c r="GI54" i="6"/>
  <c r="GI59" i="6"/>
  <c r="GI49" i="6"/>
  <c r="GI47" i="6"/>
  <c r="GI46" i="6"/>
  <c r="GI48" i="6"/>
  <c r="GI45" i="6"/>
  <c r="GI53" i="6"/>
  <c r="GI43" i="6"/>
  <c r="GI44" i="6"/>
  <c r="GI24" i="6"/>
  <c r="GI106" i="4"/>
  <c r="HB106" i="3"/>
  <c r="GI98" i="6"/>
  <c r="GI97" i="6"/>
  <c r="GI99" i="6"/>
  <c r="GI100" i="6"/>
  <c r="GI101" i="6"/>
  <c r="GI73" i="6"/>
  <c r="GI74" i="6"/>
  <c r="GI72" i="6"/>
  <c r="GI69" i="6"/>
  <c r="GI71" i="6"/>
  <c r="GI70" i="6"/>
  <c r="GI68" i="6"/>
  <c r="GI127" i="6"/>
  <c r="GI141" i="6"/>
  <c r="GI139" i="6"/>
  <c r="GI143" i="6"/>
  <c r="GI132" i="6"/>
  <c r="GI108" i="6"/>
  <c r="GI107" i="6"/>
  <c r="GI39" i="6"/>
  <c r="GI37" i="6"/>
  <c r="GI35" i="6"/>
  <c r="GI38" i="6"/>
  <c r="GI34" i="6"/>
  <c r="GI33" i="6"/>
  <c r="GI17" i="6"/>
  <c r="GI16" i="6"/>
  <c r="GI15" i="6"/>
  <c r="GI14" i="6"/>
  <c r="GI13" i="6"/>
  <c r="GI12" i="6"/>
  <c r="GI36" i="6"/>
  <c r="GI11" i="6"/>
  <c r="GI28" i="6"/>
  <c r="GI22" i="6"/>
  <c r="GI26" i="6"/>
  <c r="GI27" i="6"/>
  <c r="GS82" i="10"/>
  <c r="GI182" i="6"/>
  <c r="GI178" i="6"/>
  <c r="GI177" i="6"/>
  <c r="GT7" i="10"/>
  <c r="GT54" i="10" s="1"/>
  <c r="GT1" i="10"/>
  <c r="GI183" i="6"/>
  <c r="GI184" i="6"/>
  <c r="GI173" i="6"/>
  <c r="GI171" i="6"/>
  <c r="GI172" i="6"/>
  <c r="GI134" i="6"/>
  <c r="GJ6" i="6"/>
  <c r="GJ1" i="4"/>
  <c r="GJ7" i="4"/>
  <c r="HC7" i="3"/>
  <c r="HC1" i="3"/>
  <c r="GJ137" i="4" l="1"/>
  <c r="GJ85" i="4"/>
  <c r="GJ81" i="4"/>
  <c r="GJ80" i="4"/>
  <c r="HC85" i="3"/>
  <c r="HC80" i="3"/>
  <c r="HC137" i="3"/>
  <c r="HC81" i="3"/>
  <c r="GJ91" i="4"/>
  <c r="GJ90" i="4"/>
  <c r="GJ92" i="4"/>
  <c r="GJ87" i="4"/>
  <c r="GJ79" i="4"/>
  <c r="GJ63" i="4"/>
  <c r="HC91" i="3"/>
  <c r="HC92" i="3"/>
  <c r="HC90" i="3"/>
  <c r="HC87" i="3"/>
  <c r="HC79" i="3"/>
  <c r="HC65" i="3"/>
  <c r="GJ65" i="4"/>
  <c r="GJ59" i="4"/>
  <c r="GJ58" i="4"/>
  <c r="GJ57" i="4"/>
  <c r="GJ56" i="4"/>
  <c r="GJ55" i="4"/>
  <c r="GJ54" i="4"/>
  <c r="GJ49" i="4"/>
  <c r="GJ46" i="4"/>
  <c r="GJ48" i="4"/>
  <c r="GJ43" i="4"/>
  <c r="GJ45" i="4"/>
  <c r="GJ53" i="4"/>
  <c r="GJ47" i="4"/>
  <c r="GJ44" i="4"/>
  <c r="GJ24" i="4"/>
  <c r="HC63" i="3"/>
  <c r="HC54" i="3"/>
  <c r="HC55" i="3"/>
  <c r="HC58" i="3"/>
  <c r="HC56" i="3"/>
  <c r="HC57" i="3"/>
  <c r="HC59" i="3"/>
  <c r="HC46" i="3"/>
  <c r="HC44" i="3"/>
  <c r="HC47" i="3"/>
  <c r="HC45" i="3"/>
  <c r="HC48" i="3"/>
  <c r="HC49" i="3"/>
  <c r="HC24" i="3"/>
  <c r="GT55" i="10"/>
  <c r="HC141" i="3"/>
  <c r="HC139" i="3"/>
  <c r="HC143" i="3"/>
  <c r="HC107" i="3"/>
  <c r="HC108" i="3"/>
  <c r="GJ141" i="4"/>
  <c r="GJ143" i="4"/>
  <c r="GJ139" i="4"/>
  <c r="GJ107" i="4"/>
  <c r="GJ108" i="4"/>
  <c r="GT81" i="10"/>
  <c r="GU83" i="10" s="1"/>
  <c r="GT74" i="10"/>
  <c r="GT73" i="10"/>
  <c r="GT12" i="10"/>
  <c r="GT13" i="10"/>
  <c r="HC184" i="3"/>
  <c r="HC183" i="3"/>
  <c r="HC178" i="3"/>
  <c r="HC177" i="3"/>
  <c r="HC173" i="3"/>
  <c r="HC182" i="3"/>
  <c r="HC171" i="3"/>
  <c r="HC172" i="3"/>
  <c r="HC132" i="3"/>
  <c r="HC134" i="3"/>
  <c r="HC127" i="3"/>
  <c r="GJ184" i="4"/>
  <c r="GJ182" i="4"/>
  <c r="GJ183" i="4"/>
  <c r="GJ178" i="4"/>
  <c r="GJ177" i="4"/>
  <c r="GJ173" i="4"/>
  <c r="GJ172" i="4"/>
  <c r="GJ171" i="4"/>
  <c r="GJ132" i="4"/>
  <c r="GJ134" i="4"/>
  <c r="GJ127" i="4"/>
  <c r="HC74" i="3"/>
  <c r="HC73" i="3"/>
  <c r="HC71" i="3"/>
  <c r="HC70" i="3"/>
  <c r="HC69" i="3"/>
  <c r="HC72" i="3"/>
  <c r="HC68" i="3"/>
  <c r="GJ73" i="4"/>
  <c r="GJ74" i="4"/>
  <c r="GJ72" i="4"/>
  <c r="GJ70" i="4"/>
  <c r="GJ69" i="4"/>
  <c r="GJ71" i="4"/>
  <c r="GJ68" i="4"/>
  <c r="HC101" i="3"/>
  <c r="HC100" i="3"/>
  <c r="HC99" i="3"/>
  <c r="HC98" i="3"/>
  <c r="GJ101" i="4"/>
  <c r="GJ99" i="4"/>
  <c r="GJ100" i="4"/>
  <c r="GJ98" i="4"/>
  <c r="HC97" i="3"/>
  <c r="GJ97" i="4"/>
  <c r="GJ39" i="4"/>
  <c r="GJ36" i="4"/>
  <c r="GJ38" i="4"/>
  <c r="GJ37" i="4"/>
  <c r="GJ34" i="4"/>
  <c r="GJ35" i="4"/>
  <c r="GJ33" i="4"/>
  <c r="HC53" i="3"/>
  <c r="HC43" i="3"/>
  <c r="HC34" i="3"/>
  <c r="HC35" i="3"/>
  <c r="HC36" i="3"/>
  <c r="HC37" i="3"/>
  <c r="HC39" i="3"/>
  <c r="HC38" i="3"/>
  <c r="HC33" i="3"/>
  <c r="HC16" i="3"/>
  <c r="HC15" i="3"/>
  <c r="HC14" i="3"/>
  <c r="HC17" i="3"/>
  <c r="HC13" i="3"/>
  <c r="HC12" i="3"/>
  <c r="HC11" i="3"/>
  <c r="HD6" i="3"/>
  <c r="HC22" i="3"/>
  <c r="HC27" i="3"/>
  <c r="HC26" i="3"/>
  <c r="HC28" i="3"/>
  <c r="GJ26" i="4"/>
  <c r="GJ22" i="4"/>
  <c r="GJ16" i="4"/>
  <c r="GJ17" i="4"/>
  <c r="GJ14" i="4"/>
  <c r="GJ15" i="4"/>
  <c r="GJ13" i="4"/>
  <c r="GJ11" i="4"/>
  <c r="GJ12" i="4"/>
  <c r="GJ28" i="4"/>
  <c r="GJ27" i="4"/>
  <c r="GK6" i="4"/>
  <c r="GT80" i="10"/>
  <c r="GT79" i="10"/>
  <c r="GT68" i="10"/>
  <c r="GT75" i="10"/>
  <c r="GT65" i="10"/>
  <c r="GT24" i="10"/>
  <c r="GT59" i="10"/>
  <c r="GT25" i="10"/>
  <c r="GT61" i="10"/>
  <c r="GT23" i="10"/>
  <c r="GT15" i="10"/>
  <c r="GT14" i="10"/>
  <c r="GU6" i="10"/>
  <c r="GI106" i="6"/>
  <c r="GJ1" i="6"/>
  <c r="GJ7" i="6"/>
  <c r="GJ85" i="6" l="1"/>
  <c r="GJ81" i="6"/>
  <c r="GJ137" i="6"/>
  <c r="GJ80" i="6"/>
  <c r="GJ91" i="6"/>
  <c r="GJ92" i="6"/>
  <c r="GJ87" i="6"/>
  <c r="GJ90" i="6"/>
  <c r="GJ79" i="6"/>
  <c r="GJ63" i="6"/>
  <c r="GJ65" i="6"/>
  <c r="GJ59" i="6"/>
  <c r="GJ58" i="6"/>
  <c r="GJ57" i="6"/>
  <c r="GJ56" i="6"/>
  <c r="GJ55" i="6"/>
  <c r="GJ54" i="6"/>
  <c r="GJ49" i="6"/>
  <c r="GJ47" i="6"/>
  <c r="GJ46" i="6"/>
  <c r="GJ48" i="6"/>
  <c r="GJ53" i="6"/>
  <c r="GJ43" i="6"/>
  <c r="GJ44" i="6"/>
  <c r="GJ45" i="6"/>
  <c r="GJ24" i="6"/>
  <c r="GJ106" i="4"/>
  <c r="HC106" i="3"/>
  <c r="GJ98" i="6"/>
  <c r="GJ97" i="6"/>
  <c r="GJ99" i="6"/>
  <c r="GJ100" i="6"/>
  <c r="GJ101" i="6"/>
  <c r="GJ73" i="6"/>
  <c r="GJ74" i="6"/>
  <c r="GJ72" i="6"/>
  <c r="GJ71" i="6"/>
  <c r="GJ70" i="6"/>
  <c r="GJ69" i="6"/>
  <c r="GJ68" i="6"/>
  <c r="GJ141" i="6"/>
  <c r="GJ127" i="6"/>
  <c r="GJ139" i="6"/>
  <c r="GJ143" i="6"/>
  <c r="GJ132" i="6"/>
  <c r="GJ108" i="6"/>
  <c r="GJ107" i="6"/>
  <c r="GJ39" i="6"/>
  <c r="GJ38" i="6"/>
  <c r="GJ34" i="6"/>
  <c r="GJ33" i="6"/>
  <c r="GJ17" i="6"/>
  <c r="GJ16" i="6"/>
  <c r="GJ37" i="6"/>
  <c r="GJ14" i="6"/>
  <c r="GJ13" i="6"/>
  <c r="GJ12" i="6"/>
  <c r="GJ35" i="6"/>
  <c r="GJ36" i="6"/>
  <c r="GJ15" i="6"/>
  <c r="GJ11" i="6"/>
  <c r="GJ22" i="6"/>
  <c r="GJ26" i="6"/>
  <c r="GJ28" i="6"/>
  <c r="GJ27" i="6"/>
  <c r="GT82" i="10"/>
  <c r="GJ178" i="6"/>
  <c r="GJ177" i="6"/>
  <c r="GJ182" i="6"/>
  <c r="GU7" i="10"/>
  <c r="GU54" i="10" s="1"/>
  <c r="GU1" i="10"/>
  <c r="GJ183" i="6"/>
  <c r="GJ184" i="6"/>
  <c r="GJ173" i="6"/>
  <c r="GJ172" i="6"/>
  <c r="GJ171" i="6"/>
  <c r="GJ134" i="6"/>
  <c r="GK6" i="6"/>
  <c r="GK7" i="4"/>
  <c r="GK1" i="4"/>
  <c r="HD7" i="3"/>
  <c r="HD1" i="3"/>
  <c r="GK81" i="4" l="1"/>
  <c r="GK137" i="4"/>
  <c r="GK85" i="4"/>
  <c r="GK80" i="4"/>
  <c r="HD80" i="3"/>
  <c r="HD137" i="3"/>
  <c r="HD85" i="3"/>
  <c r="HD81" i="3"/>
  <c r="GK91" i="4"/>
  <c r="GK92" i="4"/>
  <c r="GK90" i="4"/>
  <c r="GK87" i="4"/>
  <c r="GK79" i="4"/>
  <c r="GK63" i="4"/>
  <c r="HD91" i="3"/>
  <c r="HD92" i="3"/>
  <c r="HD87" i="3"/>
  <c r="HD90" i="3"/>
  <c r="HD65" i="3"/>
  <c r="HD79" i="3"/>
  <c r="GK65" i="4"/>
  <c r="GK59" i="4"/>
  <c r="GK58" i="4"/>
  <c r="GK57" i="4"/>
  <c r="GK55" i="4"/>
  <c r="GK56" i="4"/>
  <c r="GK49" i="4"/>
  <c r="GK54" i="4"/>
  <c r="GK46" i="4"/>
  <c r="GK47" i="4"/>
  <c r="GK43" i="4"/>
  <c r="GK45" i="4"/>
  <c r="GK53" i="4"/>
  <c r="GK48" i="4"/>
  <c r="GK44" i="4"/>
  <c r="GK24" i="4"/>
  <c r="HD63" i="3"/>
  <c r="HD54" i="3"/>
  <c r="HD56" i="3"/>
  <c r="HD55" i="3"/>
  <c r="HD58" i="3"/>
  <c r="HD57" i="3"/>
  <c r="HD59" i="3"/>
  <c r="HD46" i="3"/>
  <c r="HD44" i="3"/>
  <c r="HD49" i="3"/>
  <c r="HD47" i="3"/>
  <c r="HD45" i="3"/>
  <c r="HD48" i="3"/>
  <c r="HD24" i="3"/>
  <c r="GU55" i="10"/>
  <c r="HD141" i="3"/>
  <c r="HD143" i="3"/>
  <c r="HD139" i="3"/>
  <c r="HD107" i="3"/>
  <c r="HD108" i="3"/>
  <c r="GU81" i="10"/>
  <c r="GV83" i="10" s="1"/>
  <c r="GU74" i="10"/>
  <c r="GU73" i="10"/>
  <c r="GK143" i="4"/>
  <c r="GK141" i="4"/>
  <c r="GK139" i="4"/>
  <c r="GK107" i="4"/>
  <c r="GK108" i="4"/>
  <c r="GU12" i="10"/>
  <c r="GU13" i="10"/>
  <c r="HD184" i="3"/>
  <c r="HD183" i="3"/>
  <c r="HD182" i="3"/>
  <c r="HD178" i="3"/>
  <c r="HD177" i="3"/>
  <c r="HD172" i="3"/>
  <c r="HD173" i="3"/>
  <c r="HD171" i="3"/>
  <c r="HD134" i="3"/>
  <c r="HD132" i="3"/>
  <c r="HD127" i="3"/>
  <c r="GK184" i="4"/>
  <c r="GK183" i="4"/>
  <c r="GK182" i="4"/>
  <c r="GK178" i="4"/>
  <c r="GK173" i="4"/>
  <c r="GK172" i="4"/>
  <c r="GK177" i="4"/>
  <c r="GK171" i="4"/>
  <c r="GK132" i="4"/>
  <c r="GK134" i="4"/>
  <c r="GK127" i="4"/>
  <c r="HD74" i="3"/>
  <c r="HD73" i="3"/>
  <c r="HD71" i="3"/>
  <c r="HD72" i="3"/>
  <c r="HD70" i="3"/>
  <c r="HD68" i="3"/>
  <c r="HD69" i="3"/>
  <c r="GK74" i="4"/>
  <c r="GK73" i="4"/>
  <c r="GK72" i="4"/>
  <c r="GK71" i="4"/>
  <c r="GK69" i="4"/>
  <c r="GK70" i="4"/>
  <c r="GK68" i="4"/>
  <c r="HD101" i="3"/>
  <c r="HD99" i="3"/>
  <c r="HD98" i="3"/>
  <c r="HD100" i="3"/>
  <c r="GK101" i="4"/>
  <c r="GK100" i="4"/>
  <c r="GK98" i="4"/>
  <c r="GK99" i="4"/>
  <c r="HD97" i="3"/>
  <c r="GK97" i="4"/>
  <c r="GK39" i="4"/>
  <c r="GK36" i="4"/>
  <c r="GK38" i="4"/>
  <c r="GK34" i="4"/>
  <c r="GK37" i="4"/>
  <c r="GK33" i="4"/>
  <c r="GK35" i="4"/>
  <c r="HD53" i="3"/>
  <c r="HD43" i="3"/>
  <c r="HD35" i="3"/>
  <c r="HD34" i="3"/>
  <c r="HD36" i="3"/>
  <c r="HD37" i="3"/>
  <c r="HD39" i="3"/>
  <c r="HD38" i="3"/>
  <c r="HD33" i="3"/>
  <c r="HD16" i="3"/>
  <c r="HD15" i="3"/>
  <c r="HD17" i="3"/>
  <c r="HD14" i="3"/>
  <c r="HD13" i="3"/>
  <c r="HD12" i="3"/>
  <c r="HD11" i="3"/>
  <c r="HE6" i="3"/>
  <c r="HD22" i="3"/>
  <c r="HD28" i="3"/>
  <c r="HD26" i="3"/>
  <c r="HD27" i="3"/>
  <c r="GK26" i="4"/>
  <c r="GK22" i="4"/>
  <c r="GK17" i="4"/>
  <c r="GK16" i="4"/>
  <c r="GK15" i="4"/>
  <c r="GK11" i="4"/>
  <c r="GK14" i="4"/>
  <c r="GK12" i="4"/>
  <c r="GK13" i="4"/>
  <c r="GK28" i="4"/>
  <c r="GK27" i="4"/>
  <c r="GL6" i="4"/>
  <c r="GU80" i="10"/>
  <c r="GU79" i="10"/>
  <c r="GU68" i="10"/>
  <c r="GU75" i="10"/>
  <c r="GU59" i="10"/>
  <c r="GU25" i="10"/>
  <c r="GU65" i="10"/>
  <c r="GU24" i="10"/>
  <c r="GU61" i="10"/>
  <c r="GU23" i="10"/>
  <c r="GU15" i="10"/>
  <c r="GU14" i="10"/>
  <c r="GV6" i="10"/>
  <c r="GJ106" i="6"/>
  <c r="GK1" i="6"/>
  <c r="GK7" i="6"/>
  <c r="GK85" i="6" l="1"/>
  <c r="GK81" i="6"/>
  <c r="GK137" i="6"/>
  <c r="GK80" i="6"/>
  <c r="GK92" i="6"/>
  <c r="GK91" i="6"/>
  <c r="GK90" i="6"/>
  <c r="GK79" i="6"/>
  <c r="GK87" i="6"/>
  <c r="GK63" i="6"/>
  <c r="GK65" i="6"/>
  <c r="GK59" i="6"/>
  <c r="GK58" i="6"/>
  <c r="GK57" i="6"/>
  <c r="GK56" i="6"/>
  <c r="GK55" i="6"/>
  <c r="GK54" i="6"/>
  <c r="GK49" i="6"/>
  <c r="GK48" i="6"/>
  <c r="GK46" i="6"/>
  <c r="GK45" i="6"/>
  <c r="GK44" i="6"/>
  <c r="GK53" i="6"/>
  <c r="GK43" i="6"/>
  <c r="GK47" i="6"/>
  <c r="GK24" i="6"/>
  <c r="HD106" i="3"/>
  <c r="GK106" i="4"/>
  <c r="GK98" i="6"/>
  <c r="GK99" i="6"/>
  <c r="GK97" i="6"/>
  <c r="GK101" i="6"/>
  <c r="GK100" i="6"/>
  <c r="GK73" i="6"/>
  <c r="GK74" i="6"/>
  <c r="GK71" i="6"/>
  <c r="GK70" i="6"/>
  <c r="GK72" i="6"/>
  <c r="GK69" i="6"/>
  <c r="GK68" i="6"/>
  <c r="GK141" i="6"/>
  <c r="GK127" i="6"/>
  <c r="GK139" i="6"/>
  <c r="GK143" i="6"/>
  <c r="GK132" i="6"/>
  <c r="GK108" i="6"/>
  <c r="GK107" i="6"/>
  <c r="GK39" i="6"/>
  <c r="GK37" i="6"/>
  <c r="GK38" i="6"/>
  <c r="GK36" i="6"/>
  <c r="GK35" i="6"/>
  <c r="GK33" i="6"/>
  <c r="GK17" i="6"/>
  <c r="GK16" i="6"/>
  <c r="GK15" i="6"/>
  <c r="GK34" i="6"/>
  <c r="GK11" i="6"/>
  <c r="GK14" i="6"/>
  <c r="GK12" i="6"/>
  <c r="GK13" i="6"/>
  <c r="GK22" i="6"/>
  <c r="GK26" i="6"/>
  <c r="GK28" i="6"/>
  <c r="GK27" i="6"/>
  <c r="GU82" i="10"/>
  <c r="GK182" i="6"/>
  <c r="GK178" i="6"/>
  <c r="GK177" i="6"/>
  <c r="GV7" i="10"/>
  <c r="GV54" i="10" s="1"/>
  <c r="GV1" i="10"/>
  <c r="GK183" i="6"/>
  <c r="GK184" i="6"/>
  <c r="GK173" i="6"/>
  <c r="GK172" i="6"/>
  <c r="GK171" i="6"/>
  <c r="GK134" i="6"/>
  <c r="GL6" i="6"/>
  <c r="GL7" i="4"/>
  <c r="GL1" i="4"/>
  <c r="HE7" i="3"/>
  <c r="HE1" i="3"/>
  <c r="GL81" i="4" l="1"/>
  <c r="GL85" i="4"/>
  <c r="GL137" i="4"/>
  <c r="GL80" i="4"/>
  <c r="HE137" i="3"/>
  <c r="HE80" i="3"/>
  <c r="HE81" i="3"/>
  <c r="HE85" i="3"/>
  <c r="GL91" i="4"/>
  <c r="GL92" i="4"/>
  <c r="GL90" i="4"/>
  <c r="GL87" i="4"/>
  <c r="GL79" i="4"/>
  <c r="GL63" i="4"/>
  <c r="HE92" i="3"/>
  <c r="HE91" i="3"/>
  <c r="HE90" i="3"/>
  <c r="HE87" i="3"/>
  <c r="HE79" i="3"/>
  <c r="HE65" i="3"/>
  <c r="GL65" i="4"/>
  <c r="GL57" i="4"/>
  <c r="GL56" i="4"/>
  <c r="GL58" i="4"/>
  <c r="GL54" i="4"/>
  <c r="GL55" i="4"/>
  <c r="GL59" i="4"/>
  <c r="GL45" i="4"/>
  <c r="GL49" i="4"/>
  <c r="GL47" i="4"/>
  <c r="GL48" i="4"/>
  <c r="GL53" i="4"/>
  <c r="GL44" i="4"/>
  <c r="GL46" i="4"/>
  <c r="GL43" i="4"/>
  <c r="GL24" i="4"/>
  <c r="HE63" i="3"/>
  <c r="HE54" i="3"/>
  <c r="HE56" i="3"/>
  <c r="HE57" i="3"/>
  <c r="HE55" i="3"/>
  <c r="HE58" i="3"/>
  <c r="HE59" i="3"/>
  <c r="HE46" i="3"/>
  <c r="HE47" i="3"/>
  <c r="HE44" i="3"/>
  <c r="HE45" i="3"/>
  <c r="HE48" i="3"/>
  <c r="HE49" i="3"/>
  <c r="HE24" i="3"/>
  <c r="GV55" i="10"/>
  <c r="HE141" i="3"/>
  <c r="HE143" i="3"/>
  <c r="HE139" i="3"/>
  <c r="HE107" i="3"/>
  <c r="HE108" i="3"/>
  <c r="GV73" i="10"/>
  <c r="GV81" i="10"/>
  <c r="GW83" i="10" s="1"/>
  <c r="GV74" i="10"/>
  <c r="GL143" i="4"/>
  <c r="GL141" i="4"/>
  <c r="GL139" i="4"/>
  <c r="GL107" i="4"/>
  <c r="GL108" i="4"/>
  <c r="GV13" i="10"/>
  <c r="GV12" i="10"/>
  <c r="HE183" i="3"/>
  <c r="HE182" i="3"/>
  <c r="HE184" i="3"/>
  <c r="HE178" i="3"/>
  <c r="HE172" i="3"/>
  <c r="HE173" i="3"/>
  <c r="HE177" i="3"/>
  <c r="HE171" i="3"/>
  <c r="HE134" i="3"/>
  <c r="HE127" i="3"/>
  <c r="HE132" i="3"/>
  <c r="GL184" i="4"/>
  <c r="GL183" i="4"/>
  <c r="GL182" i="4"/>
  <c r="GL177" i="4"/>
  <c r="GL173" i="4"/>
  <c r="GL178" i="4"/>
  <c r="GL172" i="4"/>
  <c r="GL171" i="4"/>
  <c r="GL134" i="4"/>
  <c r="GL132" i="4"/>
  <c r="GL127" i="4"/>
  <c r="HE74" i="3"/>
  <c r="HE73" i="3"/>
  <c r="HE71" i="3"/>
  <c r="HE72" i="3"/>
  <c r="HE70" i="3"/>
  <c r="HE68" i="3"/>
  <c r="HE69" i="3"/>
  <c r="GL73" i="4"/>
  <c r="GL74" i="4"/>
  <c r="GL71" i="4"/>
  <c r="GL72" i="4"/>
  <c r="GL69" i="4"/>
  <c r="GL70" i="4"/>
  <c r="GL68" i="4"/>
  <c r="GL101" i="4"/>
  <c r="GL100" i="4"/>
  <c r="GL98" i="4"/>
  <c r="GL99" i="4"/>
  <c r="HE100" i="3"/>
  <c r="HE99" i="3"/>
  <c r="HE101" i="3"/>
  <c r="HE98" i="3"/>
  <c r="HE97" i="3"/>
  <c r="GL97" i="4"/>
  <c r="GL38" i="4"/>
  <c r="GL39" i="4"/>
  <c r="GL36" i="4"/>
  <c r="GL37" i="4"/>
  <c r="GL33" i="4"/>
  <c r="GL35" i="4"/>
  <c r="GL34" i="4"/>
  <c r="HE53" i="3"/>
  <c r="HE43" i="3"/>
  <c r="HE35" i="3"/>
  <c r="HE34" i="3"/>
  <c r="HE37" i="3"/>
  <c r="HE38" i="3"/>
  <c r="HE36" i="3"/>
  <c r="HE39" i="3"/>
  <c r="HE33" i="3"/>
  <c r="HE17" i="3"/>
  <c r="HE16" i="3"/>
  <c r="HE15" i="3"/>
  <c r="HE13" i="3"/>
  <c r="HE12" i="3"/>
  <c r="HE11" i="3"/>
  <c r="HE14" i="3"/>
  <c r="HF6" i="3"/>
  <c r="HE26" i="3"/>
  <c r="HE22" i="3"/>
  <c r="HE27" i="3"/>
  <c r="HE28" i="3"/>
  <c r="GL22" i="4"/>
  <c r="GL17" i="4"/>
  <c r="GL16" i="4"/>
  <c r="GL15" i="4"/>
  <c r="GL13" i="4"/>
  <c r="GL11" i="4"/>
  <c r="GL12" i="4"/>
  <c r="GL14" i="4"/>
  <c r="GL27" i="4"/>
  <c r="GL26" i="4"/>
  <c r="GL28" i="4"/>
  <c r="GM6" i="4"/>
  <c r="GV79" i="10"/>
  <c r="GV80" i="10"/>
  <c r="GV68" i="10"/>
  <c r="GV75" i="10"/>
  <c r="GV24" i="10"/>
  <c r="GV65" i="10"/>
  <c r="GV61" i="10"/>
  <c r="GV59" i="10"/>
  <c r="GV25" i="10"/>
  <c r="GV23" i="10"/>
  <c r="GV15" i="10"/>
  <c r="GV14" i="10"/>
  <c r="GW6" i="10"/>
  <c r="GK106" i="6"/>
  <c r="GL7" i="6"/>
  <c r="GL1" i="6"/>
  <c r="GL85" i="6" l="1"/>
  <c r="GL81" i="6"/>
  <c r="GL137" i="6"/>
  <c r="GL80" i="6"/>
  <c r="GL91" i="6"/>
  <c r="GL92" i="6"/>
  <c r="GL87" i="6"/>
  <c r="GL90" i="6"/>
  <c r="GL79" i="6"/>
  <c r="GL63" i="6"/>
  <c r="GL65" i="6"/>
  <c r="GL56" i="6"/>
  <c r="GL59" i="6"/>
  <c r="GL58" i="6"/>
  <c r="GL57" i="6"/>
  <c r="GL55" i="6"/>
  <c r="GL54" i="6"/>
  <c r="GL49" i="6"/>
  <c r="GL48" i="6"/>
  <c r="GL46" i="6"/>
  <c r="GL45" i="6"/>
  <c r="GL44" i="6"/>
  <c r="GL53" i="6"/>
  <c r="GL43" i="6"/>
  <c r="GL47" i="6"/>
  <c r="GL24" i="6"/>
  <c r="GL106" i="4"/>
  <c r="HE106" i="3"/>
  <c r="GL97" i="6"/>
  <c r="GL98" i="6"/>
  <c r="GL99" i="6"/>
  <c r="GL100" i="6"/>
  <c r="GL101" i="6"/>
  <c r="GL73" i="6"/>
  <c r="GL74" i="6"/>
  <c r="GL71" i="6"/>
  <c r="GL72" i="6"/>
  <c r="GL69" i="6"/>
  <c r="GL70" i="6"/>
  <c r="GL68" i="6"/>
  <c r="GL141" i="6"/>
  <c r="GL127" i="6"/>
  <c r="GL139" i="6"/>
  <c r="GL143" i="6"/>
  <c r="GL108" i="6"/>
  <c r="GL132" i="6"/>
  <c r="GL107" i="6"/>
  <c r="GL39" i="6"/>
  <c r="GL37" i="6"/>
  <c r="GL38" i="6"/>
  <c r="GL35" i="6"/>
  <c r="GL36" i="6"/>
  <c r="GL34" i="6"/>
  <c r="GL33" i="6"/>
  <c r="GL17" i="6"/>
  <c r="GL16" i="6"/>
  <c r="GL15" i="6"/>
  <c r="GL14" i="6"/>
  <c r="GL12" i="6"/>
  <c r="GL13" i="6"/>
  <c r="GL11" i="6"/>
  <c r="GL22" i="6"/>
  <c r="GL27" i="6"/>
  <c r="GL26" i="6"/>
  <c r="GL28" i="6"/>
  <c r="GV82" i="10"/>
  <c r="GL182" i="6"/>
  <c r="GL177" i="6"/>
  <c r="GL178" i="6"/>
  <c r="GW1" i="10"/>
  <c r="GW7" i="10"/>
  <c r="GW54" i="10" s="1"/>
  <c r="GL183" i="6"/>
  <c r="GL184" i="6"/>
  <c r="GL173" i="6"/>
  <c r="GL172" i="6"/>
  <c r="GL171" i="6"/>
  <c r="GL134" i="6"/>
  <c r="GM6" i="6"/>
  <c r="GM1" i="4"/>
  <c r="GM7" i="4"/>
  <c r="HF7" i="3"/>
  <c r="HF1" i="3"/>
  <c r="GM81" i="4" l="1"/>
  <c r="GM85" i="4"/>
  <c r="GM137" i="4"/>
  <c r="GM80" i="4"/>
  <c r="HF137" i="3"/>
  <c r="HF80" i="3"/>
  <c r="HF85" i="3"/>
  <c r="HF81" i="3"/>
  <c r="GM92" i="4"/>
  <c r="GM91" i="4"/>
  <c r="GM87" i="4"/>
  <c r="GM90" i="4"/>
  <c r="GM79" i="4"/>
  <c r="GM63" i="4"/>
  <c r="HF92" i="3"/>
  <c r="HF91" i="3"/>
  <c r="HF90" i="3"/>
  <c r="HF87" i="3"/>
  <c r="HF79" i="3"/>
  <c r="HF65" i="3"/>
  <c r="GM65" i="4"/>
  <c r="GM58" i="4"/>
  <c r="GM57" i="4"/>
  <c r="GM55" i="4"/>
  <c r="GM59" i="4"/>
  <c r="GM56" i="4"/>
  <c r="GM49" i="4"/>
  <c r="GM54" i="4"/>
  <c r="GM45" i="4"/>
  <c r="GM46" i="4"/>
  <c r="GM47" i="4"/>
  <c r="GM48" i="4"/>
  <c r="GM44" i="4"/>
  <c r="GM43" i="4"/>
  <c r="GM53" i="4"/>
  <c r="GM24" i="4"/>
  <c r="HF63" i="3"/>
  <c r="HF54" i="3"/>
  <c r="HF56" i="3"/>
  <c r="HF57" i="3"/>
  <c r="HF55" i="3"/>
  <c r="HF58" i="3"/>
  <c r="HF59" i="3"/>
  <c r="HF45" i="3"/>
  <c r="HF46" i="3"/>
  <c r="HF44" i="3"/>
  <c r="HF47" i="3"/>
  <c r="HF48" i="3"/>
  <c r="HF49" i="3"/>
  <c r="HF24" i="3"/>
  <c r="GW55" i="10"/>
  <c r="GM143" i="4"/>
  <c r="GM141" i="4"/>
  <c r="GM107" i="4"/>
  <c r="GM108" i="4"/>
  <c r="GM139" i="4"/>
  <c r="GW73" i="10"/>
  <c r="GW81" i="10"/>
  <c r="GX83" i="10" s="1"/>
  <c r="GW74" i="10"/>
  <c r="HF143" i="3"/>
  <c r="HF139" i="3"/>
  <c r="HF108" i="3"/>
  <c r="HF107" i="3"/>
  <c r="HF141" i="3"/>
  <c r="GW13" i="10"/>
  <c r="GW12" i="10"/>
  <c r="HF183" i="3"/>
  <c r="HF182" i="3"/>
  <c r="HF184" i="3"/>
  <c r="HF178" i="3"/>
  <c r="HF173" i="3"/>
  <c r="HF177" i="3"/>
  <c r="HF172" i="3"/>
  <c r="HF171" i="3"/>
  <c r="HF134" i="3"/>
  <c r="HF127" i="3"/>
  <c r="HF132" i="3"/>
  <c r="GM184" i="4"/>
  <c r="GM183" i="4"/>
  <c r="GM178" i="4"/>
  <c r="GM182" i="4"/>
  <c r="GM177" i="4"/>
  <c r="GM172" i="4"/>
  <c r="GM171" i="4"/>
  <c r="GM173" i="4"/>
  <c r="GM132" i="4"/>
  <c r="GM127" i="4"/>
  <c r="GM134" i="4"/>
  <c r="HF73" i="3"/>
  <c r="HF71" i="3"/>
  <c r="HF74" i="3"/>
  <c r="HF72" i="3"/>
  <c r="HF70" i="3"/>
  <c r="HF69" i="3"/>
  <c r="HF68" i="3"/>
  <c r="GM74" i="4"/>
  <c r="GM73" i="4"/>
  <c r="GM72" i="4"/>
  <c r="GM70" i="4"/>
  <c r="GM71" i="4"/>
  <c r="GM68" i="4"/>
  <c r="GM69" i="4"/>
  <c r="HF100" i="3"/>
  <c r="HF101" i="3"/>
  <c r="HF98" i="3"/>
  <c r="HF99" i="3"/>
  <c r="GM101" i="4"/>
  <c r="GM99" i="4"/>
  <c r="GM98" i="4"/>
  <c r="GM100" i="4"/>
  <c r="HF97" i="3"/>
  <c r="GM97" i="4"/>
  <c r="GM38" i="4"/>
  <c r="GM37" i="4"/>
  <c r="GM39" i="4"/>
  <c r="GM33" i="4"/>
  <c r="GM35" i="4"/>
  <c r="GM34" i="4"/>
  <c r="GM36" i="4"/>
  <c r="HF53" i="3"/>
  <c r="HF43" i="3"/>
  <c r="HF35" i="3"/>
  <c r="HF36" i="3"/>
  <c r="HF38" i="3"/>
  <c r="HF37" i="3"/>
  <c r="HF34" i="3"/>
  <c r="HF39" i="3"/>
  <c r="HF33" i="3"/>
  <c r="HF17" i="3"/>
  <c r="HF15" i="3"/>
  <c r="HF14" i="3"/>
  <c r="HF16" i="3"/>
  <c r="HF12" i="3"/>
  <c r="HF13" i="3"/>
  <c r="HF11" i="3"/>
  <c r="HG6" i="3"/>
  <c r="HF28" i="3"/>
  <c r="HF22" i="3"/>
  <c r="HF26" i="3"/>
  <c r="HF27" i="3"/>
  <c r="GM17" i="4"/>
  <c r="GM22" i="4"/>
  <c r="GM16" i="4"/>
  <c r="GM15" i="4"/>
  <c r="GM12" i="4"/>
  <c r="GM14" i="4"/>
  <c r="GM13" i="4"/>
  <c r="GM11" i="4"/>
  <c r="GM27" i="4"/>
  <c r="GM28" i="4"/>
  <c r="GM26" i="4"/>
  <c r="GN6" i="4"/>
  <c r="GW79" i="10"/>
  <c r="GW80" i="10"/>
  <c r="GW68" i="10"/>
  <c r="GW75" i="10"/>
  <c r="GW61" i="10"/>
  <c r="GW65" i="10"/>
  <c r="GW59" i="10"/>
  <c r="GW24" i="10"/>
  <c r="GW25" i="10"/>
  <c r="GW23" i="10"/>
  <c r="GW15" i="10"/>
  <c r="GW14" i="10"/>
  <c r="GX6" i="10"/>
  <c r="GL106" i="6"/>
  <c r="GM7" i="6"/>
  <c r="GM1" i="6"/>
  <c r="GM85" i="6" l="1"/>
  <c r="GM81" i="6"/>
  <c r="GM137" i="6"/>
  <c r="GM80" i="6"/>
  <c r="GM92" i="6"/>
  <c r="GM91" i="6"/>
  <c r="GM90" i="6"/>
  <c r="GM87" i="6"/>
  <c r="GM63" i="6"/>
  <c r="GM79" i="6"/>
  <c r="HF106" i="3"/>
  <c r="GM65" i="6"/>
  <c r="GM59" i="6"/>
  <c r="GM58" i="6"/>
  <c r="GM57" i="6"/>
  <c r="GM56" i="6"/>
  <c r="GM55" i="6"/>
  <c r="GM54" i="6"/>
  <c r="GM47" i="6"/>
  <c r="GM46" i="6"/>
  <c r="GM49" i="6"/>
  <c r="GM48" i="6"/>
  <c r="GM45" i="6"/>
  <c r="GM44" i="6"/>
  <c r="GM53" i="6"/>
  <c r="GM43" i="6"/>
  <c r="GM24" i="6"/>
  <c r="GM106" i="4"/>
  <c r="GM97" i="6"/>
  <c r="GM98" i="6"/>
  <c r="GM99" i="6"/>
  <c r="GM101" i="6"/>
  <c r="GM100" i="6"/>
  <c r="GM73" i="6"/>
  <c r="GM74" i="6"/>
  <c r="GM72" i="6"/>
  <c r="GM71" i="6"/>
  <c r="GM69" i="6"/>
  <c r="GM70" i="6"/>
  <c r="GM68" i="6"/>
  <c r="GM141" i="6"/>
  <c r="GM127" i="6"/>
  <c r="GM139" i="6"/>
  <c r="GM143" i="6"/>
  <c r="GM132" i="6"/>
  <c r="GM108" i="6"/>
  <c r="GM107" i="6"/>
  <c r="GM39" i="6"/>
  <c r="GM38" i="6"/>
  <c r="GM36" i="6"/>
  <c r="GM34" i="6"/>
  <c r="GM37" i="6"/>
  <c r="GM35" i="6"/>
  <c r="GM33" i="6"/>
  <c r="GM15" i="6"/>
  <c r="GM17" i="6"/>
  <c r="GM14" i="6"/>
  <c r="GM13" i="6"/>
  <c r="GM12" i="6"/>
  <c r="GM11" i="6"/>
  <c r="GM16" i="6"/>
  <c r="GM22" i="6"/>
  <c r="GM26" i="6"/>
  <c r="GM27" i="6"/>
  <c r="GM28" i="6"/>
  <c r="GW82" i="10"/>
  <c r="GM182" i="6"/>
  <c r="GM178" i="6"/>
  <c r="GM177" i="6"/>
  <c r="GX7" i="10"/>
  <c r="GX54" i="10" s="1"/>
  <c r="GX1" i="10"/>
  <c r="GM183" i="6"/>
  <c r="GM184" i="6"/>
  <c r="GM173" i="6"/>
  <c r="GM171" i="6"/>
  <c r="GM172" i="6"/>
  <c r="GM134" i="6"/>
  <c r="GN6" i="6"/>
  <c r="GN1" i="4"/>
  <c r="GN7" i="4"/>
  <c r="HG7" i="3"/>
  <c r="HG1" i="3"/>
  <c r="GN85" i="4" l="1"/>
  <c r="GN81" i="4"/>
  <c r="GN137" i="4"/>
  <c r="GN80" i="4"/>
  <c r="HG85" i="3"/>
  <c r="HG137" i="3"/>
  <c r="HG81" i="3"/>
  <c r="HG80" i="3"/>
  <c r="GN92" i="4"/>
  <c r="GN87" i="4"/>
  <c r="GN91" i="4"/>
  <c r="GN90" i="4"/>
  <c r="GN63" i="4"/>
  <c r="GN79" i="4"/>
  <c r="HG92" i="3"/>
  <c r="HG91" i="3"/>
  <c r="HG90" i="3"/>
  <c r="HG65" i="3"/>
  <c r="HG87" i="3"/>
  <c r="HG79" i="3"/>
  <c r="GN65" i="4"/>
  <c r="GN57" i="4"/>
  <c r="GN59" i="4"/>
  <c r="GN58" i="4"/>
  <c r="GN55" i="4"/>
  <c r="GN56" i="4"/>
  <c r="GN54" i="4"/>
  <c r="GN45" i="4"/>
  <c r="GN46" i="4"/>
  <c r="GN49" i="4"/>
  <c r="GN47" i="4"/>
  <c r="GN48" i="4"/>
  <c r="GN53" i="4"/>
  <c r="GN43" i="4"/>
  <c r="GN44" i="4"/>
  <c r="GN24" i="4"/>
  <c r="HG63" i="3"/>
  <c r="HG54" i="3"/>
  <c r="HG55" i="3"/>
  <c r="HG57" i="3"/>
  <c r="HG56" i="3"/>
  <c r="HG58" i="3"/>
  <c r="HG59" i="3"/>
  <c r="HG45" i="3"/>
  <c r="HG44" i="3"/>
  <c r="HG48" i="3"/>
  <c r="HG49" i="3"/>
  <c r="HG47" i="3"/>
  <c r="HG46" i="3"/>
  <c r="HG24" i="3"/>
  <c r="GX55" i="10"/>
  <c r="HG143" i="3"/>
  <c r="HG141" i="3"/>
  <c r="HG139" i="3"/>
  <c r="HG108" i="3"/>
  <c r="HG107" i="3"/>
  <c r="GN141" i="4"/>
  <c r="GN139" i="4"/>
  <c r="GN108" i="4"/>
  <c r="GN143" i="4"/>
  <c r="GN107" i="4"/>
  <c r="GX73" i="10"/>
  <c r="GX81" i="10"/>
  <c r="GY83" i="10" s="1"/>
  <c r="GX74" i="10"/>
  <c r="GX12" i="10"/>
  <c r="GX13" i="10"/>
  <c r="HG183" i="3"/>
  <c r="HG184" i="3"/>
  <c r="HG178" i="3"/>
  <c r="HG182" i="3"/>
  <c r="HG173" i="3"/>
  <c r="HG177" i="3"/>
  <c r="HG172" i="3"/>
  <c r="HG171" i="3"/>
  <c r="HG134" i="3"/>
  <c r="HG127" i="3"/>
  <c r="HG132" i="3"/>
  <c r="GN184" i="4"/>
  <c r="GN183" i="4"/>
  <c r="GN178" i="4"/>
  <c r="GN182" i="4"/>
  <c r="GN177" i="4"/>
  <c r="GN173" i="4"/>
  <c r="GN172" i="4"/>
  <c r="GN171" i="4"/>
  <c r="GN134" i="4"/>
  <c r="GN132" i="4"/>
  <c r="GN127" i="4"/>
  <c r="HG74" i="3"/>
  <c r="HG73" i="3"/>
  <c r="HG72" i="3"/>
  <c r="HG71" i="3"/>
  <c r="HG68" i="3"/>
  <c r="HG70" i="3"/>
  <c r="HG69" i="3"/>
  <c r="GN74" i="4"/>
  <c r="GN73" i="4"/>
  <c r="GN72" i="4"/>
  <c r="GN70" i="4"/>
  <c r="GN71" i="4"/>
  <c r="GN69" i="4"/>
  <c r="GN68" i="4"/>
  <c r="HG100" i="3"/>
  <c r="HG101" i="3"/>
  <c r="HG99" i="3"/>
  <c r="HG98" i="3"/>
  <c r="GN99" i="4"/>
  <c r="GN100" i="4"/>
  <c r="GN101" i="4"/>
  <c r="GN98" i="4"/>
  <c r="HG97" i="3"/>
  <c r="GN97" i="4"/>
  <c r="GN38" i="4"/>
  <c r="GN37" i="4"/>
  <c r="GN39" i="4"/>
  <c r="GN36" i="4"/>
  <c r="GN33" i="4"/>
  <c r="GN35" i="4"/>
  <c r="GN34" i="4"/>
  <c r="HG53" i="3"/>
  <c r="HG43" i="3"/>
  <c r="HG35" i="3"/>
  <c r="HG34" i="3"/>
  <c r="HG36" i="3"/>
  <c r="HG37" i="3"/>
  <c r="HG38" i="3"/>
  <c r="HG39" i="3"/>
  <c r="HG17" i="3"/>
  <c r="HG16" i="3"/>
  <c r="HG15" i="3"/>
  <c r="HG14" i="3"/>
  <c r="HG12" i="3"/>
  <c r="HG11" i="3"/>
  <c r="HG33" i="3"/>
  <c r="HG13" i="3"/>
  <c r="HH6" i="3"/>
  <c r="HG22" i="3"/>
  <c r="HG27" i="3"/>
  <c r="HG26" i="3"/>
  <c r="HG28" i="3"/>
  <c r="GN17" i="4"/>
  <c r="GN22" i="4"/>
  <c r="GN16" i="4"/>
  <c r="GN15" i="4"/>
  <c r="GN13" i="4"/>
  <c r="GN14" i="4"/>
  <c r="GN12" i="4"/>
  <c r="GN11" i="4"/>
  <c r="GN27" i="4"/>
  <c r="GN28" i="4"/>
  <c r="GN26" i="4"/>
  <c r="GO6" i="4"/>
  <c r="GX79" i="10"/>
  <c r="GX80" i="10"/>
  <c r="GX68" i="10"/>
  <c r="GX75" i="10"/>
  <c r="GX61" i="10"/>
  <c r="GX65" i="10"/>
  <c r="GX25" i="10"/>
  <c r="GX59" i="10"/>
  <c r="GX24" i="10"/>
  <c r="GX23" i="10"/>
  <c r="GX15" i="10"/>
  <c r="GX14" i="10"/>
  <c r="GY6" i="10"/>
  <c r="GM106" i="6"/>
  <c r="GN1" i="6"/>
  <c r="GN7" i="6"/>
  <c r="GN85" i="6" l="1"/>
  <c r="GN81" i="6"/>
  <c r="GN137" i="6"/>
  <c r="GN80" i="6"/>
  <c r="GN92" i="6"/>
  <c r="GN90" i="6"/>
  <c r="GN91" i="6"/>
  <c r="GN87" i="6"/>
  <c r="GN79" i="6"/>
  <c r="GN63" i="6"/>
  <c r="GN65" i="6"/>
  <c r="GN59" i="6"/>
  <c r="GN58" i="6"/>
  <c r="GN57" i="6"/>
  <c r="GN56" i="6"/>
  <c r="GN55" i="6"/>
  <c r="GN54" i="6"/>
  <c r="GN49" i="6"/>
  <c r="GN48" i="6"/>
  <c r="GN47" i="6"/>
  <c r="GN46" i="6"/>
  <c r="GN45" i="6"/>
  <c r="GN44" i="6"/>
  <c r="GN53" i="6"/>
  <c r="GN43" i="6"/>
  <c r="GN24" i="6"/>
  <c r="HG106" i="3"/>
  <c r="GN106" i="4"/>
  <c r="GN97" i="6"/>
  <c r="GN98" i="6"/>
  <c r="GN100" i="6"/>
  <c r="GN99" i="6"/>
  <c r="GN101" i="6"/>
  <c r="GN74" i="6"/>
  <c r="GN73" i="6"/>
  <c r="GN71" i="6"/>
  <c r="GN72" i="6"/>
  <c r="GN69" i="6"/>
  <c r="GN70" i="6"/>
  <c r="GN68" i="6"/>
  <c r="GN141" i="6"/>
  <c r="GN127" i="6"/>
  <c r="GN139" i="6"/>
  <c r="GN143" i="6"/>
  <c r="GN132" i="6"/>
  <c r="GN108" i="6"/>
  <c r="GN107" i="6"/>
  <c r="GN38" i="6"/>
  <c r="GN39" i="6"/>
  <c r="GN37" i="6"/>
  <c r="GN36" i="6"/>
  <c r="GN35" i="6"/>
  <c r="GN33" i="6"/>
  <c r="GN15" i="6"/>
  <c r="GN17" i="6"/>
  <c r="GN14" i="6"/>
  <c r="GN13" i="6"/>
  <c r="GN12" i="6"/>
  <c r="GN11" i="6"/>
  <c r="GN16" i="6"/>
  <c r="GN34" i="6"/>
  <c r="GN22" i="6"/>
  <c r="GN28" i="6"/>
  <c r="GN26" i="6"/>
  <c r="GN27" i="6"/>
  <c r="GX82" i="10"/>
  <c r="GN182" i="6"/>
  <c r="GN178" i="6"/>
  <c r="GN177" i="6"/>
  <c r="GY1" i="10"/>
  <c r="GY7" i="10"/>
  <c r="GY54" i="10" s="1"/>
  <c r="GN183" i="6"/>
  <c r="GN184" i="6"/>
  <c r="GN172" i="6"/>
  <c r="GN173" i="6"/>
  <c r="GN171" i="6"/>
  <c r="GN134" i="6"/>
  <c r="GO6" i="6"/>
  <c r="GO1" i="4"/>
  <c r="GO7" i="4"/>
  <c r="HH7" i="3"/>
  <c r="HH1" i="3"/>
  <c r="GO81" i="4" l="1"/>
  <c r="GO137" i="4"/>
  <c r="GO85" i="4"/>
  <c r="GO80" i="4"/>
  <c r="HH85" i="3"/>
  <c r="HH137" i="3"/>
  <c r="HH81" i="3"/>
  <c r="HH80" i="3"/>
  <c r="GO92" i="4"/>
  <c r="GO87" i="4"/>
  <c r="GO90" i="4"/>
  <c r="GO91" i="4"/>
  <c r="GO79" i="4"/>
  <c r="GO63" i="4"/>
  <c r="HH92" i="3"/>
  <c r="HH91" i="3"/>
  <c r="HH90" i="3"/>
  <c r="HH87" i="3"/>
  <c r="HH65" i="3"/>
  <c r="HH79" i="3"/>
  <c r="GO65" i="4"/>
  <c r="GO57" i="4"/>
  <c r="GO58" i="4"/>
  <c r="GO59" i="4"/>
  <c r="GO56" i="4"/>
  <c r="GO55" i="4"/>
  <c r="GO54" i="4"/>
  <c r="GO46" i="4"/>
  <c r="GO49" i="4"/>
  <c r="GO47" i="4"/>
  <c r="GO48" i="4"/>
  <c r="GO45" i="4"/>
  <c r="GO44" i="4"/>
  <c r="GO43" i="4"/>
  <c r="GO53" i="4"/>
  <c r="GO24" i="4"/>
  <c r="HH63" i="3"/>
  <c r="HH54" i="3"/>
  <c r="HH55" i="3"/>
  <c r="HH56" i="3"/>
  <c r="HH57" i="3"/>
  <c r="HH58" i="3"/>
  <c r="HH47" i="3"/>
  <c r="HH45" i="3"/>
  <c r="HH59" i="3"/>
  <c r="HH46" i="3"/>
  <c r="HH44" i="3"/>
  <c r="HH48" i="3"/>
  <c r="HH49" i="3"/>
  <c r="HH24" i="3"/>
  <c r="GY55" i="10"/>
  <c r="HH143" i="3"/>
  <c r="HH141" i="3"/>
  <c r="HH139" i="3"/>
  <c r="HH108" i="3"/>
  <c r="HH107" i="3"/>
  <c r="GO143" i="4"/>
  <c r="GO141" i="4"/>
  <c r="GO139" i="4"/>
  <c r="GO108" i="4"/>
  <c r="GO107" i="4"/>
  <c r="GY73" i="10"/>
  <c r="GY74" i="10"/>
  <c r="GY81" i="10"/>
  <c r="GZ83" i="10" s="1"/>
  <c r="GY13" i="10"/>
  <c r="GY12" i="10"/>
  <c r="HH184" i="3"/>
  <c r="HH182" i="3"/>
  <c r="HH183" i="3"/>
  <c r="HH178" i="3"/>
  <c r="HH177" i="3"/>
  <c r="HH173" i="3"/>
  <c r="HH172" i="3"/>
  <c r="HH171" i="3"/>
  <c r="HH134" i="3"/>
  <c r="HH127" i="3"/>
  <c r="HH132" i="3"/>
  <c r="GO183" i="4"/>
  <c r="GO184" i="4"/>
  <c r="GO182" i="4"/>
  <c r="GO177" i="4"/>
  <c r="GO178" i="4"/>
  <c r="GO171" i="4"/>
  <c r="GO172" i="4"/>
  <c r="GO173" i="4"/>
  <c r="GO132" i="4"/>
  <c r="GO134" i="4"/>
  <c r="GO127" i="4"/>
  <c r="HH73" i="3"/>
  <c r="HH74" i="3"/>
  <c r="HH72" i="3"/>
  <c r="HH71" i="3"/>
  <c r="HH69" i="3"/>
  <c r="HH70" i="3"/>
  <c r="HH68" i="3"/>
  <c r="GO74" i="4"/>
  <c r="GO73" i="4"/>
  <c r="GO72" i="4"/>
  <c r="GO70" i="4"/>
  <c r="GO71" i="4"/>
  <c r="GO69" i="4"/>
  <c r="GO68" i="4"/>
  <c r="HH101" i="3"/>
  <c r="HH99" i="3"/>
  <c r="HH100" i="3"/>
  <c r="HH98" i="3"/>
  <c r="GO100" i="4"/>
  <c r="GO99" i="4"/>
  <c r="GO101" i="4"/>
  <c r="GO98" i="4"/>
  <c r="HH97" i="3"/>
  <c r="GO97" i="4"/>
  <c r="GO38" i="4"/>
  <c r="GO37" i="4"/>
  <c r="GO35" i="4"/>
  <c r="GO39" i="4"/>
  <c r="GO33" i="4"/>
  <c r="GO36" i="4"/>
  <c r="GO34" i="4"/>
  <c r="HH53" i="3"/>
  <c r="HH43" i="3"/>
  <c r="HH34" i="3"/>
  <c r="HH35" i="3"/>
  <c r="HH37" i="3"/>
  <c r="HH36" i="3"/>
  <c r="HH38" i="3"/>
  <c r="HH39" i="3"/>
  <c r="HH17" i="3"/>
  <c r="HH16" i="3"/>
  <c r="HH33" i="3"/>
  <c r="HH14" i="3"/>
  <c r="HH13" i="3"/>
  <c r="HH12" i="3"/>
  <c r="HH11" i="3"/>
  <c r="HH15" i="3"/>
  <c r="HI6" i="3"/>
  <c r="HH22" i="3"/>
  <c r="HH28" i="3"/>
  <c r="HH26" i="3"/>
  <c r="HH27" i="3"/>
  <c r="GO17" i="4"/>
  <c r="GO22" i="4"/>
  <c r="GO15" i="4"/>
  <c r="GO16" i="4"/>
  <c r="GO12" i="4"/>
  <c r="GO14" i="4"/>
  <c r="GO13" i="4"/>
  <c r="GO11" i="4"/>
  <c r="GO26" i="4"/>
  <c r="GO28" i="4"/>
  <c r="GO27" i="4"/>
  <c r="GP6" i="4"/>
  <c r="GY80" i="10"/>
  <c r="GY79" i="10"/>
  <c r="GY68" i="10"/>
  <c r="GY75" i="10"/>
  <c r="GY61" i="10"/>
  <c r="GY24" i="10"/>
  <c r="GY65" i="10"/>
  <c r="GY59" i="10"/>
  <c r="GY25" i="10"/>
  <c r="GY23" i="10"/>
  <c r="GY15" i="10"/>
  <c r="GY14" i="10"/>
  <c r="GZ6" i="10"/>
  <c r="GN106" i="6"/>
  <c r="GO7" i="6"/>
  <c r="GO1" i="6"/>
  <c r="GO137" i="6" l="1"/>
  <c r="GO81" i="6"/>
  <c r="GO85" i="6"/>
  <c r="GO80" i="6"/>
  <c r="GO92" i="6"/>
  <c r="GO90" i="6"/>
  <c r="GO91" i="6"/>
  <c r="GO87" i="6"/>
  <c r="GO63" i="6"/>
  <c r="GO79" i="6"/>
  <c r="GO65" i="6"/>
  <c r="GO59" i="6"/>
  <c r="GO58" i="6"/>
  <c r="GO57" i="6"/>
  <c r="GO56" i="6"/>
  <c r="GO55" i="6"/>
  <c r="GO54" i="6"/>
  <c r="GO49" i="6"/>
  <c r="GO48" i="6"/>
  <c r="GO45" i="6"/>
  <c r="GO44" i="6"/>
  <c r="GO46" i="6"/>
  <c r="GO47" i="6"/>
  <c r="GO53" i="6"/>
  <c r="GO43" i="6"/>
  <c r="GO24" i="6"/>
  <c r="GO106" i="4"/>
  <c r="HH106" i="3"/>
  <c r="GO97" i="6"/>
  <c r="GO100" i="6"/>
  <c r="GO98" i="6"/>
  <c r="GO101" i="6"/>
  <c r="GO99" i="6"/>
  <c r="GO74" i="6"/>
  <c r="GO73" i="6"/>
  <c r="GO72" i="6"/>
  <c r="GO71" i="6"/>
  <c r="GO70" i="6"/>
  <c r="GO69" i="6"/>
  <c r="GO68" i="6"/>
  <c r="GO127" i="6"/>
  <c r="GO141" i="6"/>
  <c r="GO139" i="6"/>
  <c r="GO143" i="6"/>
  <c r="GO132" i="6"/>
  <c r="GO108" i="6"/>
  <c r="GO107" i="6"/>
  <c r="GO38" i="6"/>
  <c r="GO36" i="6"/>
  <c r="GO37" i="6"/>
  <c r="GO34" i="6"/>
  <c r="GO39" i="6"/>
  <c r="GO35" i="6"/>
  <c r="GO33" i="6"/>
  <c r="GO17" i="6"/>
  <c r="GO16" i="6"/>
  <c r="GO15" i="6"/>
  <c r="GO14" i="6"/>
  <c r="GO13" i="6"/>
  <c r="GO12" i="6"/>
  <c r="GO11" i="6"/>
  <c r="GO22" i="6"/>
  <c r="GO28" i="6"/>
  <c r="GO26" i="6"/>
  <c r="GO27" i="6"/>
  <c r="GY82" i="10"/>
  <c r="GO182" i="6"/>
  <c r="GO178" i="6"/>
  <c r="GO177" i="6"/>
  <c r="GZ1" i="10"/>
  <c r="GZ7" i="10"/>
  <c r="GZ54" i="10" s="1"/>
  <c r="GO183" i="6"/>
  <c r="GO184" i="6"/>
  <c r="GO173" i="6"/>
  <c r="GO172" i="6"/>
  <c r="GO171" i="6"/>
  <c r="GO134" i="6"/>
  <c r="GP6" i="6"/>
  <c r="GP1" i="4"/>
  <c r="GP7" i="4"/>
  <c r="HI7" i="3"/>
  <c r="HI1" i="3"/>
  <c r="GP137" i="4" l="1"/>
  <c r="GP85" i="4"/>
  <c r="GP80" i="4"/>
  <c r="GP81" i="4"/>
  <c r="HI85" i="3"/>
  <c r="HI137" i="3"/>
  <c r="HI81" i="3"/>
  <c r="HI80" i="3"/>
  <c r="GP91" i="4"/>
  <c r="GP92" i="4"/>
  <c r="GP90" i="4"/>
  <c r="GP87" i="4"/>
  <c r="GP63" i="4"/>
  <c r="GP79" i="4"/>
  <c r="HI90" i="3"/>
  <c r="HI92" i="3"/>
  <c r="HI91" i="3"/>
  <c r="HI87" i="3"/>
  <c r="HI65" i="3"/>
  <c r="HI79" i="3"/>
  <c r="GP57" i="4"/>
  <c r="GP58" i="4"/>
  <c r="GP59" i="4"/>
  <c r="GP65" i="4"/>
  <c r="GP54" i="4"/>
  <c r="GP56" i="4"/>
  <c r="GP55" i="4"/>
  <c r="GP49" i="4"/>
  <c r="GP47" i="4"/>
  <c r="GP48" i="4"/>
  <c r="GP46" i="4"/>
  <c r="GP43" i="4"/>
  <c r="GP53" i="4"/>
  <c r="GP44" i="4"/>
  <c r="GP45" i="4"/>
  <c r="GP24" i="4"/>
  <c r="HI63" i="3"/>
  <c r="HI54" i="3"/>
  <c r="HI55" i="3"/>
  <c r="HI58" i="3"/>
  <c r="HI56" i="3"/>
  <c r="HI57" i="3"/>
  <c r="HI44" i="3"/>
  <c r="HI47" i="3"/>
  <c r="HI45" i="3"/>
  <c r="HI46" i="3"/>
  <c r="HI59" i="3"/>
  <c r="HI48" i="3"/>
  <c r="HI49" i="3"/>
  <c r="HI24" i="3"/>
  <c r="GZ55" i="10"/>
  <c r="HI143" i="3"/>
  <c r="HI139" i="3"/>
  <c r="HI108" i="3"/>
  <c r="HI141" i="3"/>
  <c r="HI107" i="3"/>
  <c r="GP141" i="4"/>
  <c r="GP143" i="4"/>
  <c r="GP139" i="4"/>
  <c r="GP108" i="4"/>
  <c r="GP107" i="4"/>
  <c r="GZ81" i="10"/>
  <c r="HA83" i="10" s="1"/>
  <c r="GZ74" i="10"/>
  <c r="GZ73" i="10"/>
  <c r="GZ12" i="10"/>
  <c r="GZ13" i="10"/>
  <c r="HI182" i="3"/>
  <c r="HI184" i="3"/>
  <c r="HI183" i="3"/>
  <c r="HI177" i="3"/>
  <c r="HI178" i="3"/>
  <c r="HI172" i="3"/>
  <c r="HI173" i="3"/>
  <c r="HI171" i="3"/>
  <c r="HI134" i="3"/>
  <c r="HI127" i="3"/>
  <c r="HI132" i="3"/>
  <c r="GP183" i="4"/>
  <c r="GP184" i="4"/>
  <c r="GP182" i="4"/>
  <c r="GP178" i="4"/>
  <c r="GP177" i="4"/>
  <c r="GP171" i="4"/>
  <c r="GP173" i="4"/>
  <c r="GP172" i="4"/>
  <c r="GP134" i="4"/>
  <c r="GP132" i="4"/>
  <c r="GP127" i="4"/>
  <c r="HI74" i="3"/>
  <c r="HI73" i="3"/>
  <c r="HI72" i="3"/>
  <c r="HI71" i="3"/>
  <c r="HI70" i="3"/>
  <c r="HI69" i="3"/>
  <c r="HI68" i="3"/>
  <c r="GP73" i="4"/>
  <c r="GP74" i="4"/>
  <c r="GP71" i="4"/>
  <c r="GP70" i="4"/>
  <c r="GP68" i="4"/>
  <c r="GP72" i="4"/>
  <c r="GP69" i="4"/>
  <c r="HI101" i="3"/>
  <c r="HI100" i="3"/>
  <c r="HI99" i="3"/>
  <c r="HI98" i="3"/>
  <c r="GP101" i="4"/>
  <c r="GP99" i="4"/>
  <c r="GP98" i="4"/>
  <c r="GP100" i="4"/>
  <c r="HI97" i="3"/>
  <c r="GP97" i="4"/>
  <c r="GP39" i="4"/>
  <c r="GP38" i="4"/>
  <c r="GP37" i="4"/>
  <c r="GP35" i="4"/>
  <c r="GP36" i="4"/>
  <c r="GP34" i="4"/>
  <c r="GP33" i="4"/>
  <c r="HI53" i="3"/>
  <c r="HI43" i="3"/>
  <c r="HI34" i="3"/>
  <c r="HI36" i="3"/>
  <c r="HI35" i="3"/>
  <c r="HI38" i="3"/>
  <c r="HI37" i="3"/>
  <c r="HI39" i="3"/>
  <c r="HI17" i="3"/>
  <c r="HI33" i="3"/>
  <c r="HI16" i="3"/>
  <c r="HI15" i="3"/>
  <c r="HI13" i="3"/>
  <c r="HI12" i="3"/>
  <c r="HI11" i="3"/>
  <c r="HI14" i="3"/>
  <c r="HJ6" i="3"/>
  <c r="HI27" i="3"/>
  <c r="HI26" i="3"/>
  <c r="HI22" i="3"/>
  <c r="HI28" i="3"/>
  <c r="GP28" i="4"/>
  <c r="GP22" i="4"/>
  <c r="GP16" i="4"/>
  <c r="GP17" i="4"/>
  <c r="GP14" i="4"/>
  <c r="GP12" i="4"/>
  <c r="GP13" i="4"/>
  <c r="GP11" i="4"/>
  <c r="GP15" i="4"/>
  <c r="GP27" i="4"/>
  <c r="GP26" i="4"/>
  <c r="GQ6" i="4"/>
  <c r="GZ79" i="10"/>
  <c r="GZ80" i="10"/>
  <c r="GZ68" i="10"/>
  <c r="GZ75" i="10"/>
  <c r="GZ65" i="10"/>
  <c r="GZ24" i="10"/>
  <c r="GZ61" i="10"/>
  <c r="GZ59" i="10"/>
  <c r="GZ25" i="10"/>
  <c r="GZ23" i="10"/>
  <c r="GZ15" i="10"/>
  <c r="GZ14" i="10"/>
  <c r="HA6" i="10"/>
  <c r="GO106" i="6"/>
  <c r="GP1" i="6"/>
  <c r="GP7" i="6"/>
  <c r="GP137" i="6" l="1"/>
  <c r="GP85" i="6"/>
  <c r="GP81" i="6"/>
  <c r="GP80" i="6"/>
  <c r="GP91" i="6"/>
  <c r="GP92" i="6"/>
  <c r="GP87" i="6"/>
  <c r="GP90" i="6"/>
  <c r="GP79" i="6"/>
  <c r="GP63" i="6"/>
  <c r="GP65" i="6"/>
  <c r="GP59" i="6"/>
  <c r="GP56" i="6"/>
  <c r="GP58" i="6"/>
  <c r="GP55" i="6"/>
  <c r="GP54" i="6"/>
  <c r="GP57" i="6"/>
  <c r="GP49" i="6"/>
  <c r="GP48" i="6"/>
  <c r="GP47" i="6"/>
  <c r="GP46" i="6"/>
  <c r="GP45" i="6"/>
  <c r="GP44" i="6"/>
  <c r="GP53" i="6"/>
  <c r="GP43" i="6"/>
  <c r="GP24" i="6"/>
  <c r="HI106" i="3"/>
  <c r="GP106" i="4"/>
  <c r="GP98" i="6"/>
  <c r="GP97" i="6"/>
  <c r="GP100" i="6"/>
  <c r="GP99" i="6"/>
  <c r="GP101" i="6"/>
  <c r="GP73" i="6"/>
  <c r="GP71" i="6"/>
  <c r="GP72" i="6"/>
  <c r="GP74" i="6"/>
  <c r="GP70" i="6"/>
  <c r="GP69" i="6"/>
  <c r="GP68" i="6"/>
  <c r="GP127" i="6"/>
  <c r="GP141" i="6"/>
  <c r="GP139" i="6"/>
  <c r="GP143" i="6"/>
  <c r="GP132" i="6"/>
  <c r="GP108" i="6"/>
  <c r="GP107" i="6"/>
  <c r="GP38" i="6"/>
  <c r="GP36" i="6"/>
  <c r="GP37" i="6"/>
  <c r="GP39" i="6"/>
  <c r="GP34" i="6"/>
  <c r="GP35" i="6"/>
  <c r="GP33" i="6"/>
  <c r="GP15" i="6"/>
  <c r="GP14" i="6"/>
  <c r="GP13" i="6"/>
  <c r="GP17" i="6"/>
  <c r="GP16" i="6"/>
  <c r="GP12" i="6"/>
  <c r="GP28" i="6"/>
  <c r="GP11" i="6"/>
  <c r="GP22" i="6"/>
  <c r="GP26" i="6"/>
  <c r="GP27" i="6"/>
  <c r="GZ82" i="10"/>
  <c r="GP182" i="6"/>
  <c r="GP178" i="6"/>
  <c r="GP177" i="6"/>
  <c r="HA1" i="10"/>
  <c r="HA7" i="10"/>
  <c r="HA54" i="10" s="1"/>
  <c r="GP183" i="6"/>
  <c r="GP184" i="6"/>
  <c r="GP172" i="6"/>
  <c r="GP173" i="6"/>
  <c r="GP171" i="6"/>
  <c r="GP134" i="6"/>
  <c r="GQ6" i="6"/>
  <c r="GQ7" i="4"/>
  <c r="GQ1" i="4"/>
  <c r="HJ7" i="3"/>
  <c r="HJ1" i="3"/>
  <c r="GQ137" i="4" l="1"/>
  <c r="GQ85" i="4"/>
  <c r="GQ80" i="4"/>
  <c r="GQ81" i="4"/>
  <c r="HJ85" i="3"/>
  <c r="HJ80" i="3"/>
  <c r="HJ81" i="3"/>
  <c r="HJ137" i="3"/>
  <c r="GQ91" i="4"/>
  <c r="GQ87" i="4"/>
  <c r="GQ92" i="4"/>
  <c r="GQ90" i="4"/>
  <c r="GQ79" i="4"/>
  <c r="GQ63" i="4"/>
  <c r="HJ91" i="3"/>
  <c r="HJ90" i="3"/>
  <c r="HJ87" i="3"/>
  <c r="HJ92" i="3"/>
  <c r="HJ65" i="3"/>
  <c r="HJ79" i="3"/>
  <c r="GQ65" i="4"/>
  <c r="GQ58" i="4"/>
  <c r="GQ59" i="4"/>
  <c r="GQ57" i="4"/>
  <c r="GQ54" i="4"/>
  <c r="GQ55" i="4"/>
  <c r="GQ49" i="4"/>
  <c r="GQ48" i="4"/>
  <c r="GQ56" i="4"/>
  <c r="GQ45" i="4"/>
  <c r="GQ47" i="4"/>
  <c r="GQ46" i="4"/>
  <c r="GQ43" i="4"/>
  <c r="GQ53" i="4"/>
  <c r="GQ44" i="4"/>
  <c r="GQ24" i="4"/>
  <c r="HJ63" i="3"/>
  <c r="HJ54" i="3"/>
  <c r="HJ58" i="3"/>
  <c r="HJ55" i="3"/>
  <c r="HJ59" i="3"/>
  <c r="HJ56" i="3"/>
  <c r="HJ57" i="3"/>
  <c r="HJ44" i="3"/>
  <c r="HJ47" i="3"/>
  <c r="HJ49" i="3"/>
  <c r="HJ45" i="3"/>
  <c r="HJ46" i="3"/>
  <c r="HJ48" i="3"/>
  <c r="HJ24" i="3"/>
  <c r="HA55" i="10"/>
  <c r="HJ143" i="3"/>
  <c r="HJ139" i="3"/>
  <c r="HJ141" i="3"/>
  <c r="HJ108" i="3"/>
  <c r="HJ107" i="3"/>
  <c r="GQ143" i="4"/>
  <c r="GQ141" i="4"/>
  <c r="GQ139" i="4"/>
  <c r="GQ107" i="4"/>
  <c r="GQ108" i="4"/>
  <c r="HA81" i="10"/>
  <c r="HB83" i="10" s="1"/>
  <c r="HA74" i="10"/>
  <c r="HA73" i="10"/>
  <c r="HA12" i="10"/>
  <c r="HA13" i="10"/>
  <c r="HJ184" i="3"/>
  <c r="HJ183" i="3"/>
  <c r="HJ182" i="3"/>
  <c r="HJ178" i="3"/>
  <c r="HJ172" i="3"/>
  <c r="HJ177" i="3"/>
  <c r="HJ173" i="3"/>
  <c r="HJ171" i="3"/>
  <c r="HJ134" i="3"/>
  <c r="HJ127" i="3"/>
  <c r="HJ132" i="3"/>
  <c r="GQ183" i="4"/>
  <c r="GQ184" i="4"/>
  <c r="GQ178" i="4"/>
  <c r="GQ182" i="4"/>
  <c r="GQ173" i="4"/>
  <c r="GQ172" i="4"/>
  <c r="GQ177" i="4"/>
  <c r="GQ171" i="4"/>
  <c r="GQ134" i="4"/>
  <c r="GQ127" i="4"/>
  <c r="GQ132" i="4"/>
  <c r="HJ73" i="3"/>
  <c r="HJ74" i="3"/>
  <c r="HJ72" i="3"/>
  <c r="HJ71" i="3"/>
  <c r="HJ70" i="3"/>
  <c r="HJ69" i="3"/>
  <c r="HJ68" i="3"/>
  <c r="GQ74" i="4"/>
  <c r="GQ71" i="4"/>
  <c r="GQ72" i="4"/>
  <c r="GQ69" i="4"/>
  <c r="GQ70" i="4"/>
  <c r="GQ73" i="4"/>
  <c r="GQ68" i="4"/>
  <c r="HJ99" i="3"/>
  <c r="HJ101" i="3"/>
  <c r="HJ100" i="3"/>
  <c r="HJ98" i="3"/>
  <c r="GQ101" i="4"/>
  <c r="GQ99" i="4"/>
  <c r="GQ98" i="4"/>
  <c r="GQ100" i="4"/>
  <c r="HJ97" i="3"/>
  <c r="GQ97" i="4"/>
  <c r="GQ36" i="4"/>
  <c r="GQ39" i="4"/>
  <c r="GQ35" i="4"/>
  <c r="GQ38" i="4"/>
  <c r="GQ37" i="4"/>
  <c r="GQ34" i="4"/>
  <c r="GQ33" i="4"/>
  <c r="HJ53" i="3"/>
  <c r="HJ43" i="3"/>
  <c r="HJ34" i="3"/>
  <c r="HJ35" i="3"/>
  <c r="HJ36" i="3"/>
  <c r="HJ38" i="3"/>
  <c r="HJ37" i="3"/>
  <c r="HJ39" i="3"/>
  <c r="HJ17" i="3"/>
  <c r="HJ33" i="3"/>
  <c r="HJ16" i="3"/>
  <c r="HJ14" i="3"/>
  <c r="HJ15" i="3"/>
  <c r="HJ13" i="3"/>
  <c r="HJ12" i="3"/>
  <c r="HJ11" i="3"/>
  <c r="HK6" i="3"/>
  <c r="HJ22" i="3"/>
  <c r="HJ27" i="3"/>
  <c r="HJ28" i="3"/>
  <c r="HJ26" i="3"/>
  <c r="GQ22" i="4"/>
  <c r="GQ16" i="4"/>
  <c r="GQ17" i="4"/>
  <c r="GQ14" i="4"/>
  <c r="GQ13" i="4"/>
  <c r="GQ11" i="4"/>
  <c r="GQ15" i="4"/>
  <c r="GQ12" i="4"/>
  <c r="GQ27" i="4"/>
  <c r="GQ26" i="4"/>
  <c r="GQ28" i="4"/>
  <c r="GR6" i="4"/>
  <c r="HA79" i="10"/>
  <c r="HA80" i="10"/>
  <c r="HA68" i="10"/>
  <c r="HA75" i="10"/>
  <c r="HA59" i="10"/>
  <c r="HA25" i="10"/>
  <c r="HA24" i="10"/>
  <c r="HA61" i="10"/>
  <c r="HA65" i="10"/>
  <c r="HA23" i="10"/>
  <c r="HA15" i="10"/>
  <c r="HA14" i="10"/>
  <c r="HB6" i="10"/>
  <c r="GP106" i="6"/>
  <c r="GQ7" i="6"/>
  <c r="GQ1" i="6"/>
  <c r="GQ85" i="6" l="1"/>
  <c r="GQ81" i="6"/>
  <c r="GQ80" i="6"/>
  <c r="GQ137" i="6"/>
  <c r="GQ92" i="6"/>
  <c r="GQ87" i="6"/>
  <c r="GQ91" i="6"/>
  <c r="GQ90" i="6"/>
  <c r="GQ79" i="6"/>
  <c r="GQ63" i="6"/>
  <c r="GQ65" i="6"/>
  <c r="GQ56" i="6"/>
  <c r="GQ59" i="6"/>
  <c r="GQ58" i="6"/>
  <c r="GQ55" i="6"/>
  <c r="GQ54" i="6"/>
  <c r="GQ49" i="6"/>
  <c r="GQ57" i="6"/>
  <c r="GQ48" i="6"/>
  <c r="GQ47" i="6"/>
  <c r="GQ46" i="6"/>
  <c r="GQ43" i="6"/>
  <c r="GQ44" i="6"/>
  <c r="GQ45" i="6"/>
  <c r="GQ53" i="6"/>
  <c r="GQ24" i="6"/>
  <c r="HJ106" i="3"/>
  <c r="GQ106" i="4"/>
  <c r="GQ98" i="6"/>
  <c r="GQ97" i="6"/>
  <c r="GQ99" i="6"/>
  <c r="GQ100" i="6"/>
  <c r="GQ101" i="6"/>
  <c r="GQ73" i="6"/>
  <c r="GQ74" i="6"/>
  <c r="GQ72" i="6"/>
  <c r="GQ71" i="6"/>
  <c r="GQ69" i="6"/>
  <c r="GQ70" i="6"/>
  <c r="GQ68" i="6"/>
  <c r="GQ141" i="6"/>
  <c r="GQ127" i="6"/>
  <c r="GQ139" i="6"/>
  <c r="GQ143" i="6"/>
  <c r="GQ132" i="6"/>
  <c r="GQ108" i="6"/>
  <c r="GQ107" i="6"/>
  <c r="GQ39" i="6"/>
  <c r="GQ37" i="6"/>
  <c r="GQ38" i="6"/>
  <c r="GQ36" i="6"/>
  <c r="GQ35" i="6"/>
  <c r="GQ33" i="6"/>
  <c r="GQ17" i="6"/>
  <c r="GQ16" i="6"/>
  <c r="GQ15" i="6"/>
  <c r="GQ34" i="6"/>
  <c r="GQ14" i="6"/>
  <c r="GQ13" i="6"/>
  <c r="GQ12" i="6"/>
  <c r="GQ28" i="6"/>
  <c r="GQ11" i="6"/>
  <c r="GQ22" i="6"/>
  <c r="GQ26" i="6"/>
  <c r="GQ27" i="6"/>
  <c r="HA82" i="10"/>
  <c r="GQ182" i="6"/>
  <c r="GQ178" i="6"/>
  <c r="GQ177" i="6"/>
  <c r="HB7" i="10"/>
  <c r="HB54" i="10" s="1"/>
  <c r="HB1" i="10"/>
  <c r="GQ183" i="6"/>
  <c r="GQ184" i="6"/>
  <c r="GQ173" i="6"/>
  <c r="GQ171" i="6"/>
  <c r="GQ172" i="6"/>
  <c r="GQ134" i="6"/>
  <c r="GR6" i="6"/>
  <c r="GR1" i="4"/>
  <c r="GR7" i="4"/>
  <c r="HK7" i="3"/>
  <c r="HK1" i="3"/>
  <c r="GR137" i="4" l="1"/>
  <c r="GR85" i="4"/>
  <c r="GR80" i="4"/>
  <c r="GR81" i="4"/>
  <c r="HK85" i="3"/>
  <c r="HK80" i="3"/>
  <c r="HK81" i="3"/>
  <c r="HK137" i="3"/>
  <c r="GR91" i="4"/>
  <c r="GR92" i="4"/>
  <c r="GR90" i="4"/>
  <c r="GR87" i="4"/>
  <c r="GR79" i="4"/>
  <c r="GR63" i="4"/>
  <c r="HK91" i="3"/>
  <c r="HK92" i="3"/>
  <c r="HK87" i="3"/>
  <c r="HK90" i="3"/>
  <c r="HK79" i="3"/>
  <c r="HK65" i="3"/>
  <c r="GR65" i="4"/>
  <c r="GR59" i="4"/>
  <c r="GR58" i="4"/>
  <c r="GR55" i="4"/>
  <c r="GR57" i="4"/>
  <c r="GR56" i="4"/>
  <c r="GR49" i="4"/>
  <c r="GR54" i="4"/>
  <c r="GR46" i="4"/>
  <c r="GR48" i="4"/>
  <c r="GR43" i="4"/>
  <c r="GR45" i="4"/>
  <c r="GR47" i="4"/>
  <c r="GR53" i="4"/>
  <c r="GR44" i="4"/>
  <c r="GR24" i="4"/>
  <c r="HK63" i="3"/>
  <c r="HK54" i="3"/>
  <c r="HK55" i="3"/>
  <c r="HK58" i="3"/>
  <c r="HK59" i="3"/>
  <c r="HK56" i="3"/>
  <c r="HK57" i="3"/>
  <c r="HK46" i="3"/>
  <c r="HK44" i="3"/>
  <c r="HK47" i="3"/>
  <c r="HK45" i="3"/>
  <c r="HK49" i="3"/>
  <c r="HK48" i="3"/>
  <c r="HK24" i="3"/>
  <c r="HB55" i="10"/>
  <c r="HK141" i="3"/>
  <c r="HK139" i="3"/>
  <c r="HK143" i="3"/>
  <c r="HK107" i="3"/>
  <c r="HK108" i="3"/>
  <c r="GR141" i="4"/>
  <c r="GR143" i="4"/>
  <c r="GR139" i="4"/>
  <c r="GR107" i="4"/>
  <c r="GR108" i="4"/>
  <c r="HB81" i="10"/>
  <c r="HC83" i="10" s="1"/>
  <c r="HB74" i="10"/>
  <c r="HB73" i="10"/>
  <c r="HB13" i="10"/>
  <c r="HB12" i="10"/>
  <c r="HK184" i="3"/>
  <c r="HK183" i="3"/>
  <c r="HK178" i="3"/>
  <c r="HK177" i="3"/>
  <c r="HK182" i="3"/>
  <c r="HK173" i="3"/>
  <c r="HK171" i="3"/>
  <c r="HK172" i="3"/>
  <c r="HK134" i="3"/>
  <c r="HK132" i="3"/>
  <c r="HK127" i="3"/>
  <c r="GR184" i="4"/>
  <c r="GR182" i="4"/>
  <c r="GR183" i="4"/>
  <c r="GR178" i="4"/>
  <c r="GR177" i="4"/>
  <c r="GR173" i="4"/>
  <c r="GR172" i="4"/>
  <c r="GR171" i="4"/>
  <c r="GR134" i="4"/>
  <c r="GR132" i="4"/>
  <c r="GR127" i="4"/>
  <c r="HK74" i="3"/>
  <c r="HK72" i="3"/>
  <c r="HK71" i="3"/>
  <c r="HK70" i="3"/>
  <c r="HK73" i="3"/>
  <c r="HK69" i="3"/>
  <c r="HK68" i="3"/>
  <c r="GR73" i="4"/>
  <c r="GR74" i="4"/>
  <c r="GR72" i="4"/>
  <c r="GR71" i="4"/>
  <c r="GR70" i="4"/>
  <c r="GR69" i="4"/>
  <c r="GR68" i="4"/>
  <c r="HK101" i="3"/>
  <c r="HK100" i="3"/>
  <c r="HK99" i="3"/>
  <c r="HK98" i="3"/>
  <c r="GR101" i="4"/>
  <c r="GR99" i="4"/>
  <c r="GR98" i="4"/>
  <c r="GR100" i="4"/>
  <c r="HK97" i="3"/>
  <c r="GR97" i="4"/>
  <c r="GR36" i="4"/>
  <c r="GR39" i="4"/>
  <c r="GR38" i="4"/>
  <c r="GR37" i="4"/>
  <c r="GR34" i="4"/>
  <c r="GR35" i="4"/>
  <c r="GR33" i="4"/>
  <c r="HK53" i="3"/>
  <c r="HK43" i="3"/>
  <c r="HK34" i="3"/>
  <c r="HK36" i="3"/>
  <c r="HK35" i="3"/>
  <c r="HK39" i="3"/>
  <c r="HK37" i="3"/>
  <c r="HK38" i="3"/>
  <c r="HK33" i="3"/>
  <c r="HK17" i="3"/>
  <c r="HK16" i="3"/>
  <c r="HK14" i="3"/>
  <c r="HK13" i="3"/>
  <c r="HK12" i="3"/>
  <c r="HK11" i="3"/>
  <c r="HK15" i="3"/>
  <c r="HL6" i="3"/>
  <c r="HK22" i="3"/>
  <c r="HK27" i="3"/>
  <c r="HK26" i="3"/>
  <c r="HK28" i="3"/>
  <c r="GR26" i="4"/>
  <c r="GR22" i="4"/>
  <c r="GR16" i="4"/>
  <c r="GR17" i="4"/>
  <c r="GR14" i="4"/>
  <c r="GR15" i="4"/>
  <c r="GR13" i="4"/>
  <c r="GR11" i="4"/>
  <c r="GR12" i="4"/>
  <c r="GR28" i="4"/>
  <c r="GR27" i="4"/>
  <c r="GS6" i="4"/>
  <c r="HB80" i="10"/>
  <c r="HB79" i="10"/>
  <c r="HB68" i="10"/>
  <c r="HB75" i="10"/>
  <c r="HB65" i="10"/>
  <c r="HB24" i="10"/>
  <c r="HB59" i="10"/>
  <c r="HB25" i="10"/>
  <c r="HB61" i="10"/>
  <c r="HB23" i="10"/>
  <c r="HB15" i="10"/>
  <c r="HB14" i="10"/>
  <c r="HC6" i="10"/>
  <c r="GQ106" i="6"/>
  <c r="GR1" i="6"/>
  <c r="GR7" i="6"/>
  <c r="GR85" i="6" l="1"/>
  <c r="GR81" i="6"/>
  <c r="GR137" i="6"/>
  <c r="GR80" i="6"/>
  <c r="GR91" i="6"/>
  <c r="GR92" i="6"/>
  <c r="GR87" i="6"/>
  <c r="GR90" i="6"/>
  <c r="GR79" i="6"/>
  <c r="GR63" i="6"/>
  <c r="GR65" i="6"/>
  <c r="GR59" i="6"/>
  <c r="GR58" i="6"/>
  <c r="GR57" i="6"/>
  <c r="GR55" i="6"/>
  <c r="GR54" i="6"/>
  <c r="GR49" i="6"/>
  <c r="GR48" i="6"/>
  <c r="GR56" i="6"/>
  <c r="GR47" i="6"/>
  <c r="GR46" i="6"/>
  <c r="GR44" i="6"/>
  <c r="GR45" i="6"/>
  <c r="GR53" i="6"/>
  <c r="GR43" i="6"/>
  <c r="GR24" i="6"/>
  <c r="HK106" i="3"/>
  <c r="GR106" i="4"/>
  <c r="GR98" i="6"/>
  <c r="GR97" i="6"/>
  <c r="GR99" i="6"/>
  <c r="GR100" i="6"/>
  <c r="GR101" i="6"/>
  <c r="GR73" i="6"/>
  <c r="GR74" i="6"/>
  <c r="GR72" i="6"/>
  <c r="GR71" i="6"/>
  <c r="GR70" i="6"/>
  <c r="GR69" i="6"/>
  <c r="GR68" i="6"/>
  <c r="GR141" i="6"/>
  <c r="GR127" i="6"/>
  <c r="GR139" i="6"/>
  <c r="GR143" i="6"/>
  <c r="GR132" i="6"/>
  <c r="GR108" i="6"/>
  <c r="GR107" i="6"/>
  <c r="GR39" i="6"/>
  <c r="GR38" i="6"/>
  <c r="GR36" i="6"/>
  <c r="GR37" i="6"/>
  <c r="GR35" i="6"/>
  <c r="GR33" i="6"/>
  <c r="GR17" i="6"/>
  <c r="GR16" i="6"/>
  <c r="GR34" i="6"/>
  <c r="GR14" i="6"/>
  <c r="GR13" i="6"/>
  <c r="GR12" i="6"/>
  <c r="GR15" i="6"/>
  <c r="GR11" i="6"/>
  <c r="GR22" i="6"/>
  <c r="GR26" i="6"/>
  <c r="GR27" i="6"/>
  <c r="GR28" i="6"/>
  <c r="HB82" i="10"/>
  <c r="GR178" i="6"/>
  <c r="GR177" i="6"/>
  <c r="GR182" i="6"/>
  <c r="HC7" i="10"/>
  <c r="HC54" i="10" s="1"/>
  <c r="HC1" i="10"/>
  <c r="GR183" i="6"/>
  <c r="GR184" i="6"/>
  <c r="GR173" i="6"/>
  <c r="GR172" i="6"/>
  <c r="GR171" i="6"/>
  <c r="GR134" i="6"/>
  <c r="GS6" i="6"/>
  <c r="GS1" i="4"/>
  <c r="GS7" i="4"/>
  <c r="HL7" i="3"/>
  <c r="HL1" i="3"/>
  <c r="GS81" i="4" l="1"/>
  <c r="GS137" i="4"/>
  <c r="GS85" i="4"/>
  <c r="GS80" i="4"/>
  <c r="HL85" i="3"/>
  <c r="HL80" i="3"/>
  <c r="HL81" i="3"/>
  <c r="HL137" i="3"/>
  <c r="GS91" i="4"/>
  <c r="GS92" i="4"/>
  <c r="GS90" i="4"/>
  <c r="GS87" i="4"/>
  <c r="GS79" i="4"/>
  <c r="GS63" i="4"/>
  <c r="HL91" i="3"/>
  <c r="HL92" i="3"/>
  <c r="HL87" i="3"/>
  <c r="HL90" i="3"/>
  <c r="HL65" i="3"/>
  <c r="HL79" i="3"/>
  <c r="GS65" i="4"/>
  <c r="GS59" i="4"/>
  <c r="GS56" i="4"/>
  <c r="GS58" i="4"/>
  <c r="GS57" i="4"/>
  <c r="GS54" i="4"/>
  <c r="GS49" i="4"/>
  <c r="GS55" i="4"/>
  <c r="GS46" i="4"/>
  <c r="GS47" i="4"/>
  <c r="GS43" i="4"/>
  <c r="GS48" i="4"/>
  <c r="GS53" i="4"/>
  <c r="GS44" i="4"/>
  <c r="GS45" i="4"/>
  <c r="GS24" i="4"/>
  <c r="HL63" i="3"/>
  <c r="HL54" i="3"/>
  <c r="HL56" i="3"/>
  <c r="HL58" i="3"/>
  <c r="HL57" i="3"/>
  <c r="HL59" i="3"/>
  <c r="HL46" i="3"/>
  <c r="HL55" i="3"/>
  <c r="HL44" i="3"/>
  <c r="HL47" i="3"/>
  <c r="HL45" i="3"/>
  <c r="HL49" i="3"/>
  <c r="HL48" i="3"/>
  <c r="HL24" i="3"/>
  <c r="HC55" i="10"/>
  <c r="HL141" i="3"/>
  <c r="HL143" i="3"/>
  <c r="HL139" i="3"/>
  <c r="HL107" i="3"/>
  <c r="HL108" i="3"/>
  <c r="GS143" i="4"/>
  <c r="GS141" i="4"/>
  <c r="GS107" i="4"/>
  <c r="GS108" i="4"/>
  <c r="GS139" i="4"/>
  <c r="HC81" i="10"/>
  <c r="HD83" i="10" s="1"/>
  <c r="HC74" i="10"/>
  <c r="HC73" i="10"/>
  <c r="HC12" i="10"/>
  <c r="HC13" i="10"/>
  <c r="HL184" i="3"/>
  <c r="HL183" i="3"/>
  <c r="HL177" i="3"/>
  <c r="HL182" i="3"/>
  <c r="HL178" i="3"/>
  <c r="HL172" i="3"/>
  <c r="HL171" i="3"/>
  <c r="HL173" i="3"/>
  <c r="HL134" i="3"/>
  <c r="HL132" i="3"/>
  <c r="HL127" i="3"/>
  <c r="GS184" i="4"/>
  <c r="GS183" i="4"/>
  <c r="GS182" i="4"/>
  <c r="GS178" i="4"/>
  <c r="GS177" i="4"/>
  <c r="GS173" i="4"/>
  <c r="GS172" i="4"/>
  <c r="GS171" i="4"/>
  <c r="GS132" i="4"/>
  <c r="GS134" i="4"/>
  <c r="GS127" i="4"/>
  <c r="HL74" i="3"/>
  <c r="HL73" i="3"/>
  <c r="HL71" i="3"/>
  <c r="HL72" i="3"/>
  <c r="HL69" i="3"/>
  <c r="HL70" i="3"/>
  <c r="HL68" i="3"/>
  <c r="GS74" i="4"/>
  <c r="GS72" i="4"/>
  <c r="GS71" i="4"/>
  <c r="GS73" i="4"/>
  <c r="GS69" i="4"/>
  <c r="GS70" i="4"/>
  <c r="GS68" i="4"/>
  <c r="HL101" i="3"/>
  <c r="HL99" i="3"/>
  <c r="HL100" i="3"/>
  <c r="HL98" i="3"/>
  <c r="GS101" i="4"/>
  <c r="GS100" i="4"/>
  <c r="GS99" i="4"/>
  <c r="GS98" i="4"/>
  <c r="HL97" i="3"/>
  <c r="GS97" i="4"/>
  <c r="GS36" i="4"/>
  <c r="GS39" i="4"/>
  <c r="GS38" i="4"/>
  <c r="GS34" i="4"/>
  <c r="GS37" i="4"/>
  <c r="GS33" i="4"/>
  <c r="GS35" i="4"/>
  <c r="HL53" i="3"/>
  <c r="HL43" i="3"/>
  <c r="HL35" i="3"/>
  <c r="HL34" i="3"/>
  <c r="HL36" i="3"/>
  <c r="HL37" i="3"/>
  <c r="HL38" i="3"/>
  <c r="HL39" i="3"/>
  <c r="HL33" i="3"/>
  <c r="HL17" i="3"/>
  <c r="HL16" i="3"/>
  <c r="HL15" i="3"/>
  <c r="HL14" i="3"/>
  <c r="HL13" i="3"/>
  <c r="HL12" i="3"/>
  <c r="HL11" i="3"/>
  <c r="HM6" i="3"/>
  <c r="HL22" i="3"/>
  <c r="HL28" i="3"/>
  <c r="HL26" i="3"/>
  <c r="HL27" i="3"/>
  <c r="GS27" i="4"/>
  <c r="GS26" i="4"/>
  <c r="GS22" i="4"/>
  <c r="GS17" i="4"/>
  <c r="GS15" i="4"/>
  <c r="GS13" i="4"/>
  <c r="GS11" i="4"/>
  <c r="GS14" i="4"/>
  <c r="GS16" i="4"/>
  <c r="GS12" i="4"/>
  <c r="GS28" i="4"/>
  <c r="GT6" i="4"/>
  <c r="HC80" i="10"/>
  <c r="HC79" i="10"/>
  <c r="HC68" i="10"/>
  <c r="HC75" i="10"/>
  <c r="HC59" i="10"/>
  <c r="HC25" i="10"/>
  <c r="HC61" i="10"/>
  <c r="HC24" i="10"/>
  <c r="HC65" i="10"/>
  <c r="HC23" i="10"/>
  <c r="HC15" i="10"/>
  <c r="HC14" i="10"/>
  <c r="HD6" i="10"/>
  <c r="GR106" i="6"/>
  <c r="GS1" i="6"/>
  <c r="GS7" i="6"/>
  <c r="GS85" i="6" l="1"/>
  <c r="GS81" i="6"/>
  <c r="GS137" i="6"/>
  <c r="GS80" i="6"/>
  <c r="GS92" i="6"/>
  <c r="GS91" i="6"/>
  <c r="GS90" i="6"/>
  <c r="GS87" i="6"/>
  <c r="GS79" i="6"/>
  <c r="GS63" i="6"/>
  <c r="GS65" i="6"/>
  <c r="GS59" i="6"/>
  <c r="GS58" i="6"/>
  <c r="GS57" i="6"/>
  <c r="GS56" i="6"/>
  <c r="GS55" i="6"/>
  <c r="GS54" i="6"/>
  <c r="GS49" i="6"/>
  <c r="GS48" i="6"/>
  <c r="GS47" i="6"/>
  <c r="GS45" i="6"/>
  <c r="GS44" i="6"/>
  <c r="GS53" i="6"/>
  <c r="GS43" i="6"/>
  <c r="GS46" i="6"/>
  <c r="GS24" i="6"/>
  <c r="HL106" i="3"/>
  <c r="GS106" i="4"/>
  <c r="GS98" i="6"/>
  <c r="GS99" i="6"/>
  <c r="GS101" i="6"/>
  <c r="GS97" i="6"/>
  <c r="GS100" i="6"/>
  <c r="GS73" i="6"/>
  <c r="GS74" i="6"/>
  <c r="GS71" i="6"/>
  <c r="GS70" i="6"/>
  <c r="GS72" i="6"/>
  <c r="GS69" i="6"/>
  <c r="GS68" i="6"/>
  <c r="GS141" i="6"/>
  <c r="GS127" i="6"/>
  <c r="GS139" i="6"/>
  <c r="GS143" i="6"/>
  <c r="GS132" i="6"/>
  <c r="GS108" i="6"/>
  <c r="GS107" i="6"/>
  <c r="GS37" i="6"/>
  <c r="GS39" i="6"/>
  <c r="GS38" i="6"/>
  <c r="GS36" i="6"/>
  <c r="GS35" i="6"/>
  <c r="GS33" i="6"/>
  <c r="GS17" i="6"/>
  <c r="GS16" i="6"/>
  <c r="GS15" i="6"/>
  <c r="GS34" i="6"/>
  <c r="GS14" i="6"/>
  <c r="GS12" i="6"/>
  <c r="GS11" i="6"/>
  <c r="GS13" i="6"/>
  <c r="GS22" i="6"/>
  <c r="GS26" i="6"/>
  <c r="GS27" i="6"/>
  <c r="GS28" i="6"/>
  <c r="HC82" i="10"/>
  <c r="GS177" i="6"/>
  <c r="GS182" i="6"/>
  <c r="GS178" i="6"/>
  <c r="HD7" i="10"/>
  <c r="HD54" i="10" s="1"/>
  <c r="HD1" i="10"/>
  <c r="GS183" i="6"/>
  <c r="GS184" i="6"/>
  <c r="GS173" i="6"/>
  <c r="GS171" i="6"/>
  <c r="GS172" i="6"/>
  <c r="GS134" i="6"/>
  <c r="GT6" i="6"/>
  <c r="GT7" i="4"/>
  <c r="GT1" i="4"/>
  <c r="HM7" i="3"/>
  <c r="HM1" i="3"/>
  <c r="GT81" i="4" l="1"/>
  <c r="GT85" i="4"/>
  <c r="GT137" i="4"/>
  <c r="GT80" i="4"/>
  <c r="HM137" i="3"/>
  <c r="HM85" i="3"/>
  <c r="HM80" i="3"/>
  <c r="HM81" i="3"/>
  <c r="GT91" i="4"/>
  <c r="GT92" i="4"/>
  <c r="GT90" i="4"/>
  <c r="GT87" i="4"/>
  <c r="GT79" i="4"/>
  <c r="GT63" i="4"/>
  <c r="HM92" i="3"/>
  <c r="HM91" i="3"/>
  <c r="HM90" i="3"/>
  <c r="HM87" i="3"/>
  <c r="HM79" i="3"/>
  <c r="HM65" i="3"/>
  <c r="GT65" i="4"/>
  <c r="GT57" i="4"/>
  <c r="GT56" i="4"/>
  <c r="GT59" i="4"/>
  <c r="GT54" i="4"/>
  <c r="GT55" i="4"/>
  <c r="GT58" i="4"/>
  <c r="GT45" i="4"/>
  <c r="GT47" i="4"/>
  <c r="GT48" i="4"/>
  <c r="GT49" i="4"/>
  <c r="GT53" i="4"/>
  <c r="GT46" i="4"/>
  <c r="GT44" i="4"/>
  <c r="GT43" i="4"/>
  <c r="GT24" i="4"/>
  <c r="HM63" i="3"/>
  <c r="HM54" i="3"/>
  <c r="HM56" i="3"/>
  <c r="HM57" i="3"/>
  <c r="HM58" i="3"/>
  <c r="HM59" i="3"/>
  <c r="HM46" i="3"/>
  <c r="HM47" i="3"/>
  <c r="HM55" i="3"/>
  <c r="HM48" i="3"/>
  <c r="HM49" i="3"/>
  <c r="HM44" i="3"/>
  <c r="HM45" i="3"/>
  <c r="HM24" i="3"/>
  <c r="HD55" i="10"/>
  <c r="HM141" i="3"/>
  <c r="HM143" i="3"/>
  <c r="HM139" i="3"/>
  <c r="HM107" i="3"/>
  <c r="HM108" i="3"/>
  <c r="HD73" i="10"/>
  <c r="HD81" i="10"/>
  <c r="HE83" i="10" s="1"/>
  <c r="HD74" i="10"/>
  <c r="GT143" i="4"/>
  <c r="GT141" i="4"/>
  <c r="GT139" i="4"/>
  <c r="GT107" i="4"/>
  <c r="GT108" i="4"/>
  <c r="HD13" i="10"/>
  <c r="HD12" i="10"/>
  <c r="HM183" i="3"/>
  <c r="HM184" i="3"/>
  <c r="HM182" i="3"/>
  <c r="HM178" i="3"/>
  <c r="HM177" i="3"/>
  <c r="HM172" i="3"/>
  <c r="HM173" i="3"/>
  <c r="HM171" i="3"/>
  <c r="HM134" i="3"/>
  <c r="HM127" i="3"/>
  <c r="HM132" i="3"/>
  <c r="GT184" i="4"/>
  <c r="GT183" i="4"/>
  <c r="GT178" i="4"/>
  <c r="GT172" i="4"/>
  <c r="GT173" i="4"/>
  <c r="GT177" i="4"/>
  <c r="GT171" i="4"/>
  <c r="GT182" i="4"/>
  <c r="GT134" i="4"/>
  <c r="GT127" i="4"/>
  <c r="GT132" i="4"/>
  <c r="HM74" i="3"/>
  <c r="HM73" i="3"/>
  <c r="HM71" i="3"/>
  <c r="HM72" i="3"/>
  <c r="HM68" i="3"/>
  <c r="HM70" i="3"/>
  <c r="HM69" i="3"/>
  <c r="GT73" i="4"/>
  <c r="GT74" i="4"/>
  <c r="GT71" i="4"/>
  <c r="GT72" i="4"/>
  <c r="GT69" i="4"/>
  <c r="GT70" i="4"/>
  <c r="GT68" i="4"/>
  <c r="GT101" i="4"/>
  <c r="GT98" i="4"/>
  <c r="GT100" i="4"/>
  <c r="GT99" i="4"/>
  <c r="HM100" i="3"/>
  <c r="HM99" i="3"/>
  <c r="HM101" i="3"/>
  <c r="HM98" i="3"/>
  <c r="HM97" i="3"/>
  <c r="GT97" i="4"/>
  <c r="GT38" i="4"/>
  <c r="GT39" i="4"/>
  <c r="GT36" i="4"/>
  <c r="GT37" i="4"/>
  <c r="GT33" i="4"/>
  <c r="GT35" i="4"/>
  <c r="GT34" i="4"/>
  <c r="HM53" i="3"/>
  <c r="HM43" i="3"/>
  <c r="HM35" i="3"/>
  <c r="HM34" i="3"/>
  <c r="HM37" i="3"/>
  <c r="HM38" i="3"/>
  <c r="HM36" i="3"/>
  <c r="HM39" i="3"/>
  <c r="HM33" i="3"/>
  <c r="HM17" i="3"/>
  <c r="HM15" i="3"/>
  <c r="HM13" i="3"/>
  <c r="HM12" i="3"/>
  <c r="HM11" i="3"/>
  <c r="HM14" i="3"/>
  <c r="HM16" i="3"/>
  <c r="HN6" i="3"/>
  <c r="HM22" i="3"/>
  <c r="HM27" i="3"/>
  <c r="HM26" i="3"/>
  <c r="HM28" i="3"/>
  <c r="GT22" i="4"/>
  <c r="GT17" i="4"/>
  <c r="GT15" i="4"/>
  <c r="GT13" i="4"/>
  <c r="GT11" i="4"/>
  <c r="GT14" i="4"/>
  <c r="GT16" i="4"/>
  <c r="GT12" i="4"/>
  <c r="GT27" i="4"/>
  <c r="GT28" i="4"/>
  <c r="GT26" i="4"/>
  <c r="GU6" i="4"/>
  <c r="HD80" i="10"/>
  <c r="HD79" i="10"/>
  <c r="HD68" i="10"/>
  <c r="HD75" i="10"/>
  <c r="HD59" i="10"/>
  <c r="HD25" i="10"/>
  <c r="HD24" i="10"/>
  <c r="HD65" i="10"/>
  <c r="HD61" i="10"/>
  <c r="HD23" i="10"/>
  <c r="HD15" i="10"/>
  <c r="HD14" i="10"/>
  <c r="HE6" i="10"/>
  <c r="GS106" i="6"/>
  <c r="GT1" i="6"/>
  <c r="GT7" i="6"/>
  <c r="GT85" i="6" l="1"/>
  <c r="GT81" i="6"/>
  <c r="GT137" i="6"/>
  <c r="GT80" i="6"/>
  <c r="GT91" i="6"/>
  <c r="GT92" i="6"/>
  <c r="GT87" i="6"/>
  <c r="GT90" i="6"/>
  <c r="GT79" i="6"/>
  <c r="GT63" i="6"/>
  <c r="GT65" i="6"/>
  <c r="GT56" i="6"/>
  <c r="GT58" i="6"/>
  <c r="GT57" i="6"/>
  <c r="GT55" i="6"/>
  <c r="GT54" i="6"/>
  <c r="GT49" i="6"/>
  <c r="GT59" i="6"/>
  <c r="GT48" i="6"/>
  <c r="GT47" i="6"/>
  <c r="GT45" i="6"/>
  <c r="GT44" i="6"/>
  <c r="GT53" i="6"/>
  <c r="GT43" i="6"/>
  <c r="GT46" i="6"/>
  <c r="GT24" i="6"/>
  <c r="GT106" i="4"/>
  <c r="HM106" i="3"/>
  <c r="GT97" i="6"/>
  <c r="GT98" i="6"/>
  <c r="GT99" i="6"/>
  <c r="GT100" i="6"/>
  <c r="GT101" i="6"/>
  <c r="GT73" i="6"/>
  <c r="GT74" i="6"/>
  <c r="GT71" i="6"/>
  <c r="GT72" i="6"/>
  <c r="GT70" i="6"/>
  <c r="GT69" i="6"/>
  <c r="GT68" i="6"/>
  <c r="GT141" i="6"/>
  <c r="GT127" i="6"/>
  <c r="GT139" i="6"/>
  <c r="GT143" i="6"/>
  <c r="GT132" i="6"/>
  <c r="GT108" i="6"/>
  <c r="GT107" i="6"/>
  <c r="GT37" i="6"/>
  <c r="GT39" i="6"/>
  <c r="GT38" i="6"/>
  <c r="GT36" i="6"/>
  <c r="GT35" i="6"/>
  <c r="GT34" i="6"/>
  <c r="GT17" i="6"/>
  <c r="GT16" i="6"/>
  <c r="GT15" i="6"/>
  <c r="GT33" i="6"/>
  <c r="GT14" i="6"/>
  <c r="GT12" i="6"/>
  <c r="GT11" i="6"/>
  <c r="GT13" i="6"/>
  <c r="GT22" i="6"/>
  <c r="GT26" i="6"/>
  <c r="GT27" i="6"/>
  <c r="GT28" i="6"/>
  <c r="HD82" i="10"/>
  <c r="GT182" i="6"/>
  <c r="GT177" i="6"/>
  <c r="GT178" i="6"/>
  <c r="HE1" i="10"/>
  <c r="HE7" i="10"/>
  <c r="HE54" i="10" s="1"/>
  <c r="GT183" i="6"/>
  <c r="GT184" i="6"/>
  <c r="GT173" i="6"/>
  <c r="GT172" i="6"/>
  <c r="GT171" i="6"/>
  <c r="GT134" i="6"/>
  <c r="GU6" i="6"/>
  <c r="GU7" i="4"/>
  <c r="GU1" i="4"/>
  <c r="HN7" i="3"/>
  <c r="HN1" i="3"/>
  <c r="GU81" i="4" l="1"/>
  <c r="GU85" i="4"/>
  <c r="GU137" i="4"/>
  <c r="GU80" i="4"/>
  <c r="HN137" i="3"/>
  <c r="HN85" i="3"/>
  <c r="HN80" i="3"/>
  <c r="HN81" i="3"/>
  <c r="GU92" i="4"/>
  <c r="GU91" i="4"/>
  <c r="GU87" i="4"/>
  <c r="GU90" i="4"/>
  <c r="GU79" i="4"/>
  <c r="GU63" i="4"/>
  <c r="HN92" i="3"/>
  <c r="HN90" i="3"/>
  <c r="HN91" i="3"/>
  <c r="HN87" i="3"/>
  <c r="HN79" i="3"/>
  <c r="HN65" i="3"/>
  <c r="GU65" i="4"/>
  <c r="GU58" i="4"/>
  <c r="GU57" i="4"/>
  <c r="GU59" i="4"/>
  <c r="GU56" i="4"/>
  <c r="GU55" i="4"/>
  <c r="GU54" i="4"/>
  <c r="GU49" i="4"/>
  <c r="GU45" i="4"/>
  <c r="GU46" i="4"/>
  <c r="GU47" i="4"/>
  <c r="GU48" i="4"/>
  <c r="GU44" i="4"/>
  <c r="GU43" i="4"/>
  <c r="GU53" i="4"/>
  <c r="GU24" i="4"/>
  <c r="HN63" i="3"/>
  <c r="HN54" i="3"/>
  <c r="HN56" i="3"/>
  <c r="HN57" i="3"/>
  <c r="HN55" i="3"/>
  <c r="HN58" i="3"/>
  <c r="HN59" i="3"/>
  <c r="HN45" i="3"/>
  <c r="HN46" i="3"/>
  <c r="HN44" i="3"/>
  <c r="HN47" i="3"/>
  <c r="HN48" i="3"/>
  <c r="HN49" i="3"/>
  <c r="HN24" i="3"/>
  <c r="HE55" i="10"/>
  <c r="HN143" i="3"/>
  <c r="HN141" i="3"/>
  <c r="HN108" i="3"/>
  <c r="HN107" i="3"/>
  <c r="HN139" i="3"/>
  <c r="GU143" i="4"/>
  <c r="GU107" i="4"/>
  <c r="GU141" i="4"/>
  <c r="GU108" i="4"/>
  <c r="GU139" i="4"/>
  <c r="HE73" i="10"/>
  <c r="HE74" i="10"/>
  <c r="HE81" i="10"/>
  <c r="HF83" i="10" s="1"/>
  <c r="HE13" i="10"/>
  <c r="HE12" i="10"/>
  <c r="HN183" i="3"/>
  <c r="HN182" i="3"/>
  <c r="HN184" i="3"/>
  <c r="HN178" i="3"/>
  <c r="HN177" i="3"/>
  <c r="HN172" i="3"/>
  <c r="HN171" i="3"/>
  <c r="HN173" i="3"/>
  <c r="HN134" i="3"/>
  <c r="HN127" i="3"/>
  <c r="HN132" i="3"/>
  <c r="GU184" i="4"/>
  <c r="GU183" i="4"/>
  <c r="GU178" i="4"/>
  <c r="GU182" i="4"/>
  <c r="GU177" i="4"/>
  <c r="GU172" i="4"/>
  <c r="GU173" i="4"/>
  <c r="GU171" i="4"/>
  <c r="GU132" i="4"/>
  <c r="GU134" i="4"/>
  <c r="GU127" i="4"/>
  <c r="HN73" i="3"/>
  <c r="HN71" i="3"/>
  <c r="HN74" i="3"/>
  <c r="HN72" i="3"/>
  <c r="HN69" i="3"/>
  <c r="HN70" i="3"/>
  <c r="HN68" i="3"/>
  <c r="GU74" i="4"/>
  <c r="GU72" i="4"/>
  <c r="GU73" i="4"/>
  <c r="GU70" i="4"/>
  <c r="GU71" i="4"/>
  <c r="GU68" i="4"/>
  <c r="GU69" i="4"/>
  <c r="GU101" i="4"/>
  <c r="GU99" i="4"/>
  <c r="GU98" i="4"/>
  <c r="GU100" i="4"/>
  <c r="HN100" i="3"/>
  <c r="HN99" i="3"/>
  <c r="HN101" i="3"/>
  <c r="HN98" i="3"/>
  <c r="HN97" i="3"/>
  <c r="GU97" i="4"/>
  <c r="GU39" i="4"/>
  <c r="GU37" i="4"/>
  <c r="GU38" i="4"/>
  <c r="GU36" i="4"/>
  <c r="GU33" i="4"/>
  <c r="GU35" i="4"/>
  <c r="GU34" i="4"/>
  <c r="HN53" i="3"/>
  <c r="HN43" i="3"/>
  <c r="HN35" i="3"/>
  <c r="HN36" i="3"/>
  <c r="HN34" i="3"/>
  <c r="HN37" i="3"/>
  <c r="HN38" i="3"/>
  <c r="HN39" i="3"/>
  <c r="HN33" i="3"/>
  <c r="HN17" i="3"/>
  <c r="HN15" i="3"/>
  <c r="HN16" i="3"/>
  <c r="HN14" i="3"/>
  <c r="HN13" i="3"/>
  <c r="HN11" i="3"/>
  <c r="HN12" i="3"/>
  <c r="HO6" i="3"/>
  <c r="HN28" i="3"/>
  <c r="HN26" i="3"/>
  <c r="HN22" i="3"/>
  <c r="HN27" i="3"/>
  <c r="GU27" i="4"/>
  <c r="GU17" i="4"/>
  <c r="GU15" i="4"/>
  <c r="GU22" i="4"/>
  <c r="GU16" i="4"/>
  <c r="GU14" i="4"/>
  <c r="GU12" i="4"/>
  <c r="GU13" i="4"/>
  <c r="GU11" i="4"/>
  <c r="GU28" i="4"/>
  <c r="GU26" i="4"/>
  <c r="GV6" i="4"/>
  <c r="HE79" i="10"/>
  <c r="HE80" i="10"/>
  <c r="HE68" i="10"/>
  <c r="HE75" i="10"/>
  <c r="HE65" i="10"/>
  <c r="HE24" i="10"/>
  <c r="HE25" i="10"/>
  <c r="HE61" i="10"/>
  <c r="HE59" i="10"/>
  <c r="HE23" i="10"/>
  <c r="HE15" i="10"/>
  <c r="HE14" i="10"/>
  <c r="HF6" i="10"/>
  <c r="GT106" i="6"/>
  <c r="GU7" i="6"/>
  <c r="GU1" i="6"/>
  <c r="GU85" i="6" l="1"/>
  <c r="GU81" i="6"/>
  <c r="GU137" i="6"/>
  <c r="GU80" i="6"/>
  <c r="GU92" i="6"/>
  <c r="GU91" i="6"/>
  <c r="GU90" i="6"/>
  <c r="GU87" i="6"/>
  <c r="GU79" i="6"/>
  <c r="GU63" i="6"/>
  <c r="HN106" i="3"/>
  <c r="GU65" i="6"/>
  <c r="GU59" i="6"/>
  <c r="GU58" i="6"/>
  <c r="GU57" i="6"/>
  <c r="GU56" i="6"/>
  <c r="GU55" i="6"/>
  <c r="GU54" i="6"/>
  <c r="GU47" i="6"/>
  <c r="GU46" i="6"/>
  <c r="GU49" i="6"/>
  <c r="GU45" i="6"/>
  <c r="GU44" i="6"/>
  <c r="GU48" i="6"/>
  <c r="GU53" i="6"/>
  <c r="GU43" i="6"/>
  <c r="GU24" i="6"/>
  <c r="GU106" i="4"/>
  <c r="GU97" i="6"/>
  <c r="GU98" i="6"/>
  <c r="GU99" i="6"/>
  <c r="GU100" i="6"/>
  <c r="GU101" i="6"/>
  <c r="GU73" i="6"/>
  <c r="GU74" i="6"/>
  <c r="GU72" i="6"/>
  <c r="GU71" i="6"/>
  <c r="GU69" i="6"/>
  <c r="GU70" i="6"/>
  <c r="GU68" i="6"/>
  <c r="GU141" i="6"/>
  <c r="GU127" i="6"/>
  <c r="GU139" i="6"/>
  <c r="GU143" i="6"/>
  <c r="GU132" i="6"/>
  <c r="GU108" i="6"/>
  <c r="GU107" i="6"/>
  <c r="GU39" i="6"/>
  <c r="GU38" i="6"/>
  <c r="GU36" i="6"/>
  <c r="GU37" i="6"/>
  <c r="GU34" i="6"/>
  <c r="GU33" i="6"/>
  <c r="GU35" i="6"/>
  <c r="GU15" i="6"/>
  <c r="GU17" i="6"/>
  <c r="GU16" i="6"/>
  <c r="GU14" i="6"/>
  <c r="GU13" i="6"/>
  <c r="GU12" i="6"/>
  <c r="GU11" i="6"/>
  <c r="GU22" i="6"/>
  <c r="GU27" i="6"/>
  <c r="GU28" i="6"/>
  <c r="GU26" i="6"/>
  <c r="HE82" i="10"/>
  <c r="GU182" i="6"/>
  <c r="GU178" i="6"/>
  <c r="GU177" i="6"/>
  <c r="HF1" i="10"/>
  <c r="HF7" i="10"/>
  <c r="HF54" i="10" s="1"/>
  <c r="GU183" i="6"/>
  <c r="GU184" i="6"/>
  <c r="GU173" i="6"/>
  <c r="GU172" i="6"/>
  <c r="GU171" i="6"/>
  <c r="GU134" i="6"/>
  <c r="GV6" i="6"/>
  <c r="GV7" i="4"/>
  <c r="GV1" i="4"/>
  <c r="HO7" i="3"/>
  <c r="HO1" i="3"/>
  <c r="GV85" i="4" l="1"/>
  <c r="GV81" i="4"/>
  <c r="GV137" i="4"/>
  <c r="GV80" i="4"/>
  <c r="HO85" i="3"/>
  <c r="HO137" i="3"/>
  <c r="HO81" i="3"/>
  <c r="HO80" i="3"/>
  <c r="GV92" i="4"/>
  <c r="GV87" i="4"/>
  <c r="GV90" i="4"/>
  <c r="GV91" i="4"/>
  <c r="GV63" i="4"/>
  <c r="GV79" i="4"/>
  <c r="HO92" i="3"/>
  <c r="HO90" i="3"/>
  <c r="HO91" i="3"/>
  <c r="HO87" i="3"/>
  <c r="HO65" i="3"/>
  <c r="HO79" i="3"/>
  <c r="GV65" i="4"/>
  <c r="GV57" i="4"/>
  <c r="GV59" i="4"/>
  <c r="GV58" i="4"/>
  <c r="GV55" i="4"/>
  <c r="GV54" i="4"/>
  <c r="GV56" i="4"/>
  <c r="GV45" i="4"/>
  <c r="GV46" i="4"/>
  <c r="GV47" i="4"/>
  <c r="GV48" i="4"/>
  <c r="GV49" i="4"/>
  <c r="GV53" i="4"/>
  <c r="GV43" i="4"/>
  <c r="GV44" i="4"/>
  <c r="GV24" i="4"/>
  <c r="HO63" i="3"/>
  <c r="HO55" i="3"/>
  <c r="HO54" i="3"/>
  <c r="HO57" i="3"/>
  <c r="HO56" i="3"/>
  <c r="HO58" i="3"/>
  <c r="HO59" i="3"/>
  <c r="HO45" i="3"/>
  <c r="HO46" i="3"/>
  <c r="HO47" i="3"/>
  <c r="HO48" i="3"/>
  <c r="HO44" i="3"/>
  <c r="HO49" i="3"/>
  <c r="HO24" i="3"/>
  <c r="HF55" i="10"/>
  <c r="HO143" i="3"/>
  <c r="HO141" i="3"/>
  <c r="HO108" i="3"/>
  <c r="HO139" i="3"/>
  <c r="HO107" i="3"/>
  <c r="GV141" i="4"/>
  <c r="GV139" i="4"/>
  <c r="GV108" i="4"/>
  <c r="GV107" i="4"/>
  <c r="GV143" i="4"/>
  <c r="HF73" i="10"/>
  <c r="HF81" i="10"/>
  <c r="HG83" i="10" s="1"/>
  <c r="HF74" i="10"/>
  <c r="HF13" i="10"/>
  <c r="HF12" i="10"/>
  <c r="HO183" i="3"/>
  <c r="HO184" i="3"/>
  <c r="HO182" i="3"/>
  <c r="HO178" i="3"/>
  <c r="HO173" i="3"/>
  <c r="HO172" i="3"/>
  <c r="HO177" i="3"/>
  <c r="HO171" i="3"/>
  <c r="HO127" i="3"/>
  <c r="HO132" i="3"/>
  <c r="HO134" i="3"/>
  <c r="GV184" i="4"/>
  <c r="GV183" i="4"/>
  <c r="GV178" i="4"/>
  <c r="GV182" i="4"/>
  <c r="GV173" i="4"/>
  <c r="GV177" i="4"/>
  <c r="GV172" i="4"/>
  <c r="GV171" i="4"/>
  <c r="GV134" i="4"/>
  <c r="GV132" i="4"/>
  <c r="GV127" i="4"/>
  <c r="HO74" i="3"/>
  <c r="HO72" i="3"/>
  <c r="HO73" i="3"/>
  <c r="HO68" i="3"/>
  <c r="HO70" i="3"/>
  <c r="HO69" i="3"/>
  <c r="HO71" i="3"/>
  <c r="GV74" i="4"/>
  <c r="GV73" i="4"/>
  <c r="GV72" i="4"/>
  <c r="GV70" i="4"/>
  <c r="GV71" i="4"/>
  <c r="GV69" i="4"/>
  <c r="GV68" i="4"/>
  <c r="HO100" i="3"/>
  <c r="HO101" i="3"/>
  <c r="HO99" i="3"/>
  <c r="HO98" i="3"/>
  <c r="GV99" i="4"/>
  <c r="GV100" i="4"/>
  <c r="GV101" i="4"/>
  <c r="GV98" i="4"/>
  <c r="HO97" i="3"/>
  <c r="GV97" i="4"/>
  <c r="GV39" i="4"/>
  <c r="GV37" i="4"/>
  <c r="GV38" i="4"/>
  <c r="GV36" i="4"/>
  <c r="GV33" i="4"/>
  <c r="GV35" i="4"/>
  <c r="GV34" i="4"/>
  <c r="HO53" i="3"/>
  <c r="HO43" i="3"/>
  <c r="HO35" i="3"/>
  <c r="HO36" i="3"/>
  <c r="HO34" i="3"/>
  <c r="HO39" i="3"/>
  <c r="HO38" i="3"/>
  <c r="HO37" i="3"/>
  <c r="HO33" i="3"/>
  <c r="HO16" i="3"/>
  <c r="HO15" i="3"/>
  <c r="HO17" i="3"/>
  <c r="HO14" i="3"/>
  <c r="HO11" i="3"/>
  <c r="HO13" i="3"/>
  <c r="HO12" i="3"/>
  <c r="HP6" i="3"/>
  <c r="HO22" i="3"/>
  <c r="HO27" i="3"/>
  <c r="HO26" i="3"/>
  <c r="HO28" i="3"/>
  <c r="GV17" i="4"/>
  <c r="GV22" i="4"/>
  <c r="GV16" i="4"/>
  <c r="GV15" i="4"/>
  <c r="GV13" i="4"/>
  <c r="GV14" i="4"/>
  <c r="GV12" i="4"/>
  <c r="GV11" i="4"/>
  <c r="GV27" i="4"/>
  <c r="GV28" i="4"/>
  <c r="GV26" i="4"/>
  <c r="GW6" i="4"/>
  <c r="HF79" i="10"/>
  <c r="HF80" i="10"/>
  <c r="HF68" i="10"/>
  <c r="HF75" i="10"/>
  <c r="HF61" i="10"/>
  <c r="HF65" i="10"/>
  <c r="HF24" i="10"/>
  <c r="HF59" i="10"/>
  <c r="HF25" i="10"/>
  <c r="HF23" i="10"/>
  <c r="HF15" i="10"/>
  <c r="HF14" i="10"/>
  <c r="HG6" i="10"/>
  <c r="GU106" i="6"/>
  <c r="GV1" i="6"/>
  <c r="GV7" i="6"/>
  <c r="GV85" i="6" l="1"/>
  <c r="GV81" i="6"/>
  <c r="GV137" i="6"/>
  <c r="GV80" i="6"/>
  <c r="GV92" i="6"/>
  <c r="GV90" i="6"/>
  <c r="GV91" i="6"/>
  <c r="GV87" i="6"/>
  <c r="GV79" i="6"/>
  <c r="GV63" i="6"/>
  <c r="GV65" i="6"/>
  <c r="GV59" i="6"/>
  <c r="GV58" i="6"/>
  <c r="GV57" i="6"/>
  <c r="GV56" i="6"/>
  <c r="GV55" i="6"/>
  <c r="GV54" i="6"/>
  <c r="GV49" i="6"/>
  <c r="GV48" i="6"/>
  <c r="GV47" i="6"/>
  <c r="GV46" i="6"/>
  <c r="GV45" i="6"/>
  <c r="GV44" i="6"/>
  <c r="GV53" i="6"/>
  <c r="GV43" i="6"/>
  <c r="GV24" i="6"/>
  <c r="HO106" i="3"/>
  <c r="GV106" i="4"/>
  <c r="GV97" i="6"/>
  <c r="GV98" i="6"/>
  <c r="GV100" i="6"/>
  <c r="GV99" i="6"/>
  <c r="GV101" i="6"/>
  <c r="GV74" i="6"/>
  <c r="GV73" i="6"/>
  <c r="GV71" i="6"/>
  <c r="GV72" i="6"/>
  <c r="GV69" i="6"/>
  <c r="GV70" i="6"/>
  <c r="GV68" i="6"/>
  <c r="GV141" i="6"/>
  <c r="GV127" i="6"/>
  <c r="GV139" i="6"/>
  <c r="GV143" i="6"/>
  <c r="GV132" i="6"/>
  <c r="GV108" i="6"/>
  <c r="GV107" i="6"/>
  <c r="GV39" i="6"/>
  <c r="GV38" i="6"/>
  <c r="GV37" i="6"/>
  <c r="GV35" i="6"/>
  <c r="GV34" i="6"/>
  <c r="GV36" i="6"/>
  <c r="GV33" i="6"/>
  <c r="GV17" i="6"/>
  <c r="GV16" i="6"/>
  <c r="GV14" i="6"/>
  <c r="GV13" i="6"/>
  <c r="GV12" i="6"/>
  <c r="GV11" i="6"/>
  <c r="GV15" i="6"/>
  <c r="GV22" i="6"/>
  <c r="GV26" i="6"/>
  <c r="GV27" i="6"/>
  <c r="GV28" i="6"/>
  <c r="HF82" i="10"/>
  <c r="GV182" i="6"/>
  <c r="GV178" i="6"/>
  <c r="GV177" i="6"/>
  <c r="HG1" i="10"/>
  <c r="HG7" i="10"/>
  <c r="HG54" i="10" s="1"/>
  <c r="GV183" i="6"/>
  <c r="GV184" i="6"/>
  <c r="GV172" i="6"/>
  <c r="GV173" i="6"/>
  <c r="GV171" i="6"/>
  <c r="GV134" i="6"/>
  <c r="GW6" i="6"/>
  <c r="GW7" i="4"/>
  <c r="GW1" i="4"/>
  <c r="HP7" i="3"/>
  <c r="HP1" i="3"/>
  <c r="GW85" i="4" l="1"/>
  <c r="GW81" i="4"/>
  <c r="GW80" i="4"/>
  <c r="GW137" i="4"/>
  <c r="HP85" i="3"/>
  <c r="HP137" i="3"/>
  <c r="HP81" i="3"/>
  <c r="HP80" i="3"/>
  <c r="GW92" i="4"/>
  <c r="GW91" i="4"/>
  <c r="GW90" i="4"/>
  <c r="GW87" i="4"/>
  <c r="GW79" i="4"/>
  <c r="GW63" i="4"/>
  <c r="HP91" i="3"/>
  <c r="HP92" i="3"/>
  <c r="HP90" i="3"/>
  <c r="HP87" i="3"/>
  <c r="HP65" i="3"/>
  <c r="HP79" i="3"/>
  <c r="GW65" i="4"/>
  <c r="GW57" i="4"/>
  <c r="GW58" i="4"/>
  <c r="GW56" i="4"/>
  <c r="GW59" i="4"/>
  <c r="GW54" i="4"/>
  <c r="GW46" i="4"/>
  <c r="GW47" i="4"/>
  <c r="GW48" i="4"/>
  <c r="GW49" i="4"/>
  <c r="GW55" i="4"/>
  <c r="GW45" i="4"/>
  <c r="GW44" i="4"/>
  <c r="GW43" i="4"/>
  <c r="GW53" i="4"/>
  <c r="GW24" i="4"/>
  <c r="HP63" i="3"/>
  <c r="HP54" i="3"/>
  <c r="HP55" i="3"/>
  <c r="HP56" i="3"/>
  <c r="HP57" i="3"/>
  <c r="HP58" i="3"/>
  <c r="HP47" i="3"/>
  <c r="HP45" i="3"/>
  <c r="HP46" i="3"/>
  <c r="HP59" i="3"/>
  <c r="HP48" i="3"/>
  <c r="HP44" i="3"/>
  <c r="HP49" i="3"/>
  <c r="HP24" i="3"/>
  <c r="HG55" i="10"/>
  <c r="HP143" i="3"/>
  <c r="HP141" i="3"/>
  <c r="HP139" i="3"/>
  <c r="HP108" i="3"/>
  <c r="HP107" i="3"/>
  <c r="HG73" i="10"/>
  <c r="HG74" i="10"/>
  <c r="HG81" i="10"/>
  <c r="HH83" i="10" s="1"/>
  <c r="GW143" i="4"/>
  <c r="GW139" i="4"/>
  <c r="GW141" i="4"/>
  <c r="GW107" i="4"/>
  <c r="GW108" i="4"/>
  <c r="HG13" i="10"/>
  <c r="HG12" i="10"/>
  <c r="HP184" i="3"/>
  <c r="HP182" i="3"/>
  <c r="HP178" i="3"/>
  <c r="HP183" i="3"/>
  <c r="HP177" i="3"/>
  <c r="HP173" i="3"/>
  <c r="HP172" i="3"/>
  <c r="HP171" i="3"/>
  <c r="HP127" i="3"/>
  <c r="HP132" i="3"/>
  <c r="HP134" i="3"/>
  <c r="GW183" i="4"/>
  <c r="GW184" i="4"/>
  <c r="GW177" i="4"/>
  <c r="GW178" i="4"/>
  <c r="GW182" i="4"/>
  <c r="GW173" i="4"/>
  <c r="GW172" i="4"/>
  <c r="GW171" i="4"/>
  <c r="GW132" i="4"/>
  <c r="GW134" i="4"/>
  <c r="GW127" i="4"/>
  <c r="HP73" i="3"/>
  <c r="HP74" i="3"/>
  <c r="HP72" i="3"/>
  <c r="HP69" i="3"/>
  <c r="HP71" i="3"/>
  <c r="HP70" i="3"/>
  <c r="HP68" i="3"/>
  <c r="GW74" i="4"/>
  <c r="GW73" i="4"/>
  <c r="GW72" i="4"/>
  <c r="GW70" i="4"/>
  <c r="GW71" i="4"/>
  <c r="GW69" i="4"/>
  <c r="GW68" i="4"/>
  <c r="GW100" i="4"/>
  <c r="GW101" i="4"/>
  <c r="GW99" i="4"/>
  <c r="GW98" i="4"/>
  <c r="HP101" i="3"/>
  <c r="HP100" i="3"/>
  <c r="HP98" i="3"/>
  <c r="HP99" i="3"/>
  <c r="HP97" i="3"/>
  <c r="GW97" i="4"/>
  <c r="GW37" i="4"/>
  <c r="GW35" i="4"/>
  <c r="GW38" i="4"/>
  <c r="GW33" i="4"/>
  <c r="GW36" i="4"/>
  <c r="GW34" i="4"/>
  <c r="GW39" i="4"/>
  <c r="HP53" i="3"/>
  <c r="HP43" i="3"/>
  <c r="HP34" i="3"/>
  <c r="HP35" i="3"/>
  <c r="HP37" i="3"/>
  <c r="HP36" i="3"/>
  <c r="HP39" i="3"/>
  <c r="HP38" i="3"/>
  <c r="HP33" i="3"/>
  <c r="HP16" i="3"/>
  <c r="HP17" i="3"/>
  <c r="HP15" i="3"/>
  <c r="HP14" i="3"/>
  <c r="HP13" i="3"/>
  <c r="HP12" i="3"/>
  <c r="HP11" i="3"/>
  <c r="HQ6" i="3"/>
  <c r="HP22" i="3"/>
  <c r="HP28" i="3"/>
  <c r="HP26" i="3"/>
  <c r="HP27" i="3"/>
  <c r="GW17" i="4"/>
  <c r="GW15" i="4"/>
  <c r="GW22" i="4"/>
  <c r="GW16" i="4"/>
  <c r="GW12" i="4"/>
  <c r="GW13" i="4"/>
  <c r="GW11" i="4"/>
  <c r="GW14" i="4"/>
  <c r="GW26" i="4"/>
  <c r="GW27" i="4"/>
  <c r="GW28" i="4"/>
  <c r="GX6" i="4"/>
  <c r="HG80" i="10"/>
  <c r="HG79" i="10"/>
  <c r="HG68" i="10"/>
  <c r="HG75" i="10"/>
  <c r="HG61" i="10"/>
  <c r="HG59" i="10"/>
  <c r="HG25" i="10"/>
  <c r="HG65" i="10"/>
  <c r="HG24" i="10"/>
  <c r="HG23" i="10"/>
  <c r="HG15" i="10"/>
  <c r="HG14" i="10"/>
  <c r="HH6" i="10"/>
  <c r="GV106" i="6"/>
  <c r="GW7" i="6"/>
  <c r="GW1" i="6"/>
  <c r="GW137" i="6" l="1"/>
  <c r="GW85" i="6"/>
  <c r="GW80" i="6"/>
  <c r="GW81" i="6"/>
  <c r="GW92" i="6"/>
  <c r="GW90" i="6"/>
  <c r="GW91" i="6"/>
  <c r="GW87" i="6"/>
  <c r="GW79" i="6"/>
  <c r="GW63" i="6"/>
  <c r="GW65" i="6"/>
  <c r="GW59" i="6"/>
  <c r="GW58" i="6"/>
  <c r="GW57" i="6"/>
  <c r="GW56" i="6"/>
  <c r="GW54" i="6"/>
  <c r="GW49" i="6"/>
  <c r="GW48" i="6"/>
  <c r="GW55" i="6"/>
  <c r="GW47" i="6"/>
  <c r="GW45" i="6"/>
  <c r="GW44" i="6"/>
  <c r="GW53" i="6"/>
  <c r="GW43" i="6"/>
  <c r="GW46" i="6"/>
  <c r="GW24" i="6"/>
  <c r="HP106" i="3"/>
  <c r="GW106" i="4"/>
  <c r="GW97" i="6"/>
  <c r="GW100" i="6"/>
  <c r="GW98" i="6"/>
  <c r="GW101" i="6"/>
  <c r="GW99" i="6"/>
  <c r="GW74" i="6"/>
  <c r="GW73" i="6"/>
  <c r="GW72" i="6"/>
  <c r="GW71" i="6"/>
  <c r="GW70" i="6"/>
  <c r="GW69" i="6"/>
  <c r="GW68" i="6"/>
  <c r="GW127" i="6"/>
  <c r="GW141" i="6"/>
  <c r="GW139" i="6"/>
  <c r="GW143" i="6"/>
  <c r="GW132" i="6"/>
  <c r="GW108" i="6"/>
  <c r="GW107" i="6"/>
  <c r="GW39" i="6"/>
  <c r="GW38" i="6"/>
  <c r="GW36" i="6"/>
  <c r="GW37" i="6"/>
  <c r="GW34" i="6"/>
  <c r="GW17" i="6"/>
  <c r="GW16" i="6"/>
  <c r="GW15" i="6"/>
  <c r="GW35" i="6"/>
  <c r="GW33" i="6"/>
  <c r="GW14" i="6"/>
  <c r="GW13" i="6"/>
  <c r="GW12" i="6"/>
  <c r="GW11" i="6"/>
  <c r="GW22" i="6"/>
  <c r="GW26" i="6"/>
  <c r="GW28" i="6"/>
  <c r="GW27" i="6"/>
  <c r="HG82" i="10"/>
  <c r="GW182" i="6"/>
  <c r="GW178" i="6"/>
  <c r="GW177" i="6"/>
  <c r="HH1" i="10"/>
  <c r="HH7" i="10"/>
  <c r="HH54" i="10" s="1"/>
  <c r="GW183" i="6"/>
  <c r="GW184" i="6"/>
  <c r="GW172" i="6"/>
  <c r="GW173" i="6"/>
  <c r="GW171" i="6"/>
  <c r="GW134" i="6"/>
  <c r="GX6" i="6"/>
  <c r="GX7" i="4"/>
  <c r="GX1" i="4"/>
  <c r="HQ7" i="3"/>
  <c r="HQ1" i="3"/>
  <c r="GX137" i="4" l="1"/>
  <c r="GX85" i="4"/>
  <c r="GX81" i="4"/>
  <c r="GX80" i="4"/>
  <c r="HQ85" i="3"/>
  <c r="HQ137" i="3"/>
  <c r="HQ81" i="3"/>
  <c r="HQ80" i="3"/>
  <c r="GX91" i="4"/>
  <c r="GX92" i="4"/>
  <c r="GX90" i="4"/>
  <c r="GX87" i="4"/>
  <c r="GX79" i="4"/>
  <c r="GX63" i="4"/>
  <c r="HQ90" i="3"/>
  <c r="HQ91" i="3"/>
  <c r="HQ92" i="3"/>
  <c r="HQ87" i="3"/>
  <c r="HQ65" i="3"/>
  <c r="HQ79" i="3"/>
  <c r="GX57" i="4"/>
  <c r="GX58" i="4"/>
  <c r="GX59" i="4"/>
  <c r="GX65" i="4"/>
  <c r="GX54" i="4"/>
  <c r="GX56" i="4"/>
  <c r="GX55" i="4"/>
  <c r="GX49" i="4"/>
  <c r="GX47" i="4"/>
  <c r="GX48" i="4"/>
  <c r="GX46" i="4"/>
  <c r="GX43" i="4"/>
  <c r="GX45" i="4"/>
  <c r="GX53" i="4"/>
  <c r="GX44" i="4"/>
  <c r="GX24" i="4"/>
  <c r="HQ63" i="3"/>
  <c r="HQ54" i="3"/>
  <c r="HQ55" i="3"/>
  <c r="HQ56" i="3"/>
  <c r="HQ58" i="3"/>
  <c r="HQ57" i="3"/>
  <c r="HQ59" i="3"/>
  <c r="HQ44" i="3"/>
  <c r="HQ47" i="3"/>
  <c r="HQ45" i="3"/>
  <c r="HQ48" i="3"/>
  <c r="HQ46" i="3"/>
  <c r="HQ49" i="3"/>
  <c r="HQ24" i="3"/>
  <c r="HH55" i="10"/>
  <c r="HQ143" i="3"/>
  <c r="HQ141" i="3"/>
  <c r="HQ139" i="3"/>
  <c r="HQ108" i="3"/>
  <c r="HQ107" i="3"/>
  <c r="HH81" i="10"/>
  <c r="HI83" i="10" s="1"/>
  <c r="HH74" i="10"/>
  <c r="HH73" i="10"/>
  <c r="GX141" i="4"/>
  <c r="GX143" i="4"/>
  <c r="GX139" i="4"/>
  <c r="GX107" i="4"/>
  <c r="GX108" i="4"/>
  <c r="HH12" i="10"/>
  <c r="HH13" i="10"/>
  <c r="HQ182" i="3"/>
  <c r="HQ184" i="3"/>
  <c r="HQ178" i="3"/>
  <c r="HQ183" i="3"/>
  <c r="HQ177" i="3"/>
  <c r="HQ173" i="3"/>
  <c r="HQ172" i="3"/>
  <c r="HQ171" i="3"/>
  <c r="HQ134" i="3"/>
  <c r="HQ127" i="3"/>
  <c r="HQ132" i="3"/>
  <c r="GX183" i="4"/>
  <c r="GX184" i="4"/>
  <c r="GX182" i="4"/>
  <c r="GX178" i="4"/>
  <c r="GX177" i="4"/>
  <c r="GX173" i="4"/>
  <c r="GX171" i="4"/>
  <c r="GX172" i="4"/>
  <c r="GX134" i="4"/>
  <c r="GX127" i="4"/>
  <c r="GX132" i="4"/>
  <c r="HQ74" i="3"/>
  <c r="HQ72" i="3"/>
  <c r="HQ73" i="3"/>
  <c r="HQ70" i="3"/>
  <c r="HQ71" i="3"/>
  <c r="HQ69" i="3"/>
  <c r="HQ68" i="3"/>
  <c r="GX73" i="4"/>
  <c r="GX74" i="4"/>
  <c r="GX72" i="4"/>
  <c r="GX71" i="4"/>
  <c r="GX68" i="4"/>
  <c r="GX70" i="4"/>
  <c r="GX69" i="4"/>
  <c r="GX101" i="4"/>
  <c r="GX100" i="4"/>
  <c r="GX99" i="4"/>
  <c r="GX98" i="4"/>
  <c r="HQ101" i="3"/>
  <c r="HQ100" i="3"/>
  <c r="HQ99" i="3"/>
  <c r="HQ98" i="3"/>
  <c r="HQ97" i="3"/>
  <c r="GX97" i="4"/>
  <c r="GX39" i="4"/>
  <c r="GX38" i="4"/>
  <c r="GX37" i="4"/>
  <c r="GX36" i="4"/>
  <c r="GX35" i="4"/>
  <c r="GX34" i="4"/>
  <c r="GX33" i="4"/>
  <c r="HQ53" i="3"/>
  <c r="HQ43" i="3"/>
  <c r="HQ34" i="3"/>
  <c r="HQ36" i="3"/>
  <c r="HQ35" i="3"/>
  <c r="HQ39" i="3"/>
  <c r="HQ38" i="3"/>
  <c r="HQ37" i="3"/>
  <c r="HQ17" i="3"/>
  <c r="HQ33" i="3"/>
  <c r="HQ16" i="3"/>
  <c r="HQ14" i="3"/>
  <c r="HQ13" i="3"/>
  <c r="HQ12" i="3"/>
  <c r="HQ11" i="3"/>
  <c r="HQ15" i="3"/>
  <c r="HR6" i="3"/>
  <c r="HQ22" i="3"/>
  <c r="HQ28" i="3"/>
  <c r="HQ27" i="3"/>
  <c r="HQ26" i="3"/>
  <c r="GX28" i="4"/>
  <c r="GX17" i="4"/>
  <c r="GX22" i="4"/>
  <c r="GX16" i="4"/>
  <c r="GX14" i="4"/>
  <c r="GX12" i="4"/>
  <c r="GX15" i="4"/>
  <c r="GX11" i="4"/>
  <c r="GX13" i="4"/>
  <c r="GX26" i="4"/>
  <c r="GX27" i="4"/>
  <c r="GY6" i="4"/>
  <c r="HH79" i="10"/>
  <c r="HH80" i="10"/>
  <c r="HH68" i="10"/>
  <c r="HH75" i="10"/>
  <c r="HH24" i="10"/>
  <c r="HH65" i="10"/>
  <c r="HH61" i="10"/>
  <c r="HH59" i="10"/>
  <c r="HH25" i="10"/>
  <c r="HH23" i="10"/>
  <c r="HH15" i="10"/>
  <c r="HH14" i="10"/>
  <c r="HI6" i="10"/>
  <c r="GW106" i="6"/>
  <c r="GX1" i="6"/>
  <c r="GX7" i="6"/>
  <c r="GX137" i="6" l="1"/>
  <c r="GX85" i="6"/>
  <c r="GX81" i="6"/>
  <c r="GX80" i="6"/>
  <c r="GX91" i="6"/>
  <c r="GX92" i="6"/>
  <c r="GX90" i="6"/>
  <c r="GX87" i="6"/>
  <c r="GX79" i="6"/>
  <c r="GX63" i="6"/>
  <c r="GX65" i="6"/>
  <c r="GX56" i="6"/>
  <c r="GX58" i="6"/>
  <c r="GX59" i="6"/>
  <c r="GX55" i="6"/>
  <c r="GX54" i="6"/>
  <c r="GX49" i="6"/>
  <c r="GX48" i="6"/>
  <c r="GX57" i="6"/>
  <c r="GX47" i="6"/>
  <c r="GX46" i="6"/>
  <c r="GX45" i="6"/>
  <c r="GX44" i="6"/>
  <c r="GX53" i="6"/>
  <c r="GX43" i="6"/>
  <c r="GX24" i="6"/>
  <c r="GX106" i="4"/>
  <c r="HQ106" i="3"/>
  <c r="GX98" i="6"/>
  <c r="GX97" i="6"/>
  <c r="GX100" i="6"/>
  <c r="GX99" i="6"/>
  <c r="GX101" i="6"/>
  <c r="GX72" i="6"/>
  <c r="GX73" i="6"/>
  <c r="GX71" i="6"/>
  <c r="GX74" i="6"/>
  <c r="GX70" i="6"/>
  <c r="GX69" i="6"/>
  <c r="GX68" i="6"/>
  <c r="GX127" i="6"/>
  <c r="GX141" i="6"/>
  <c r="GX139" i="6"/>
  <c r="GX143" i="6"/>
  <c r="GX132" i="6"/>
  <c r="GX108" i="6"/>
  <c r="GX107" i="6"/>
  <c r="GX39" i="6"/>
  <c r="GX38" i="6"/>
  <c r="GX36" i="6"/>
  <c r="GX37" i="6"/>
  <c r="GX34" i="6"/>
  <c r="GX35" i="6"/>
  <c r="GX33" i="6"/>
  <c r="GX17" i="6"/>
  <c r="GX16" i="6"/>
  <c r="GX14" i="6"/>
  <c r="GX13" i="6"/>
  <c r="GX15" i="6"/>
  <c r="GX12" i="6"/>
  <c r="GX28" i="6"/>
  <c r="GX22" i="6"/>
  <c r="GX11" i="6"/>
  <c r="GX26" i="6"/>
  <c r="GX27" i="6"/>
  <c r="HH82" i="10"/>
  <c r="GX182" i="6"/>
  <c r="GX178" i="6"/>
  <c r="GX177" i="6"/>
  <c r="HI7" i="10"/>
  <c r="HI54" i="10" s="1"/>
  <c r="HI1" i="10"/>
  <c r="GX183" i="6"/>
  <c r="GX184" i="6"/>
  <c r="GX172" i="6"/>
  <c r="GX171" i="6"/>
  <c r="GX173" i="6"/>
  <c r="GX134" i="6"/>
  <c r="GY6" i="6"/>
  <c r="GY7" i="4"/>
  <c r="GY1" i="4"/>
  <c r="HR7" i="3"/>
  <c r="HR1" i="3"/>
  <c r="GY137" i="4" l="1"/>
  <c r="GY85" i="4"/>
  <c r="GY81" i="4"/>
  <c r="GY80" i="4"/>
  <c r="HR85" i="3"/>
  <c r="HR80" i="3"/>
  <c r="HR81" i="3"/>
  <c r="HR137" i="3"/>
  <c r="GY91" i="4"/>
  <c r="GY87" i="4"/>
  <c r="GY92" i="4"/>
  <c r="GY90" i="4"/>
  <c r="GY79" i="4"/>
  <c r="GY63" i="4"/>
  <c r="HR91" i="3"/>
  <c r="HR92" i="3"/>
  <c r="HR90" i="3"/>
  <c r="HR87" i="3"/>
  <c r="HR65" i="3"/>
  <c r="HR79" i="3"/>
  <c r="GY65" i="4"/>
  <c r="GY58" i="4"/>
  <c r="GY59" i="4"/>
  <c r="GY57" i="4"/>
  <c r="GY54" i="4"/>
  <c r="GY55" i="4"/>
  <c r="GY56" i="4"/>
  <c r="GY48" i="4"/>
  <c r="GY49" i="4"/>
  <c r="GY45" i="4"/>
  <c r="GY47" i="4"/>
  <c r="GY46" i="4"/>
  <c r="GY43" i="4"/>
  <c r="GY53" i="4"/>
  <c r="GY44" i="4"/>
  <c r="GY24" i="4"/>
  <c r="HR63" i="3"/>
  <c r="HR54" i="3"/>
  <c r="HR58" i="3"/>
  <c r="HR56" i="3"/>
  <c r="HR55" i="3"/>
  <c r="HR59" i="3"/>
  <c r="HR44" i="3"/>
  <c r="HR47" i="3"/>
  <c r="HR49" i="3"/>
  <c r="HR57" i="3"/>
  <c r="HR45" i="3"/>
  <c r="HR46" i="3"/>
  <c r="HR48" i="3"/>
  <c r="HR24" i="3"/>
  <c r="HI55" i="10"/>
  <c r="HR143" i="3"/>
  <c r="HR141" i="3"/>
  <c r="HR139" i="3"/>
  <c r="HR108" i="3"/>
  <c r="HR107" i="3"/>
  <c r="GY143" i="4"/>
  <c r="GY139" i="4"/>
  <c r="GY141" i="4"/>
  <c r="GY107" i="4"/>
  <c r="GY108" i="4"/>
  <c r="HI81" i="10"/>
  <c r="HJ83" i="10" s="1"/>
  <c r="HI74" i="10"/>
  <c r="HI73" i="10"/>
  <c r="HI12" i="10"/>
  <c r="HI13" i="10"/>
  <c r="HR184" i="3"/>
  <c r="HR183" i="3"/>
  <c r="HR178" i="3"/>
  <c r="HR182" i="3"/>
  <c r="HR172" i="3"/>
  <c r="HR171" i="3"/>
  <c r="HR177" i="3"/>
  <c r="HR173" i="3"/>
  <c r="HR134" i="3"/>
  <c r="HR127" i="3"/>
  <c r="HR132" i="3"/>
  <c r="GY183" i="4"/>
  <c r="GY184" i="4"/>
  <c r="GY178" i="4"/>
  <c r="GY177" i="4"/>
  <c r="GY182" i="4"/>
  <c r="GY172" i="4"/>
  <c r="GY173" i="4"/>
  <c r="GY171" i="4"/>
  <c r="GY134" i="4"/>
  <c r="GY132" i="4"/>
  <c r="GY127" i="4"/>
  <c r="HR73" i="3"/>
  <c r="HR74" i="3"/>
  <c r="HR72" i="3"/>
  <c r="HR71" i="3"/>
  <c r="HR70" i="3"/>
  <c r="HR69" i="3"/>
  <c r="HR68" i="3"/>
  <c r="GY74" i="4"/>
  <c r="GY71" i="4"/>
  <c r="GY73" i="4"/>
  <c r="GY72" i="4"/>
  <c r="GY70" i="4"/>
  <c r="GY69" i="4"/>
  <c r="GY68" i="4"/>
  <c r="HR99" i="3"/>
  <c r="HR101" i="3"/>
  <c r="HR100" i="3"/>
  <c r="HR98" i="3"/>
  <c r="GY100" i="4"/>
  <c r="GY101" i="4"/>
  <c r="GY98" i="4"/>
  <c r="GY99" i="4"/>
  <c r="HR97" i="3"/>
  <c r="GY97" i="4"/>
  <c r="GY38" i="4"/>
  <c r="GY36" i="4"/>
  <c r="GY39" i="4"/>
  <c r="GY37" i="4"/>
  <c r="GY35" i="4"/>
  <c r="GY34" i="4"/>
  <c r="GY33" i="4"/>
  <c r="HR53" i="3"/>
  <c r="HR43" i="3"/>
  <c r="HR34" i="3"/>
  <c r="HR35" i="3"/>
  <c r="HR36" i="3"/>
  <c r="HR37" i="3"/>
  <c r="HR38" i="3"/>
  <c r="HR39" i="3"/>
  <c r="HR17" i="3"/>
  <c r="HR33" i="3"/>
  <c r="HR16" i="3"/>
  <c r="HR14" i="3"/>
  <c r="HR13" i="3"/>
  <c r="HR12" i="3"/>
  <c r="HR11" i="3"/>
  <c r="HR15" i="3"/>
  <c r="HS6" i="3"/>
  <c r="HR22" i="3"/>
  <c r="HR27" i="3"/>
  <c r="HR28" i="3"/>
  <c r="HR26" i="3"/>
  <c r="GY22" i="4"/>
  <c r="GY16" i="4"/>
  <c r="GY17" i="4"/>
  <c r="GY14" i="4"/>
  <c r="GY15" i="4"/>
  <c r="GY11" i="4"/>
  <c r="GY13" i="4"/>
  <c r="GY12" i="4"/>
  <c r="GY27" i="4"/>
  <c r="GY26" i="4"/>
  <c r="GY28" i="4"/>
  <c r="GZ6" i="4"/>
  <c r="HI79" i="10"/>
  <c r="HI80" i="10"/>
  <c r="HI68" i="10"/>
  <c r="HI75" i="10"/>
  <c r="HI65" i="10"/>
  <c r="HI24" i="10"/>
  <c r="HI61" i="10"/>
  <c r="HI59" i="10"/>
  <c r="HI25" i="10"/>
  <c r="HI23" i="10"/>
  <c r="HI15" i="10"/>
  <c r="HI14" i="10"/>
  <c r="HJ6" i="10"/>
  <c r="GX106" i="6"/>
  <c r="GY7" i="6"/>
  <c r="GY1" i="6"/>
  <c r="GY85" i="6" l="1"/>
  <c r="GY81" i="6"/>
  <c r="GY80" i="6"/>
  <c r="GY137" i="6"/>
  <c r="GY92" i="6"/>
  <c r="GY91" i="6"/>
  <c r="GY87" i="6"/>
  <c r="GY90" i="6"/>
  <c r="GY79" i="6"/>
  <c r="GY63" i="6"/>
  <c r="GY65" i="6"/>
  <c r="GY58" i="6"/>
  <c r="GY57" i="6"/>
  <c r="GY56" i="6"/>
  <c r="GY59" i="6"/>
  <c r="GY55" i="6"/>
  <c r="GY54" i="6"/>
  <c r="GY49" i="6"/>
  <c r="GY48" i="6"/>
  <c r="GY47" i="6"/>
  <c r="GY46" i="6"/>
  <c r="GY44" i="6"/>
  <c r="GY53" i="6"/>
  <c r="GY43" i="6"/>
  <c r="GY45" i="6"/>
  <c r="GY24" i="6"/>
  <c r="HR106" i="3"/>
  <c r="GY106" i="4"/>
  <c r="GY98" i="6"/>
  <c r="GY97" i="6"/>
  <c r="GY99" i="6"/>
  <c r="GY100" i="6"/>
  <c r="GY101" i="6"/>
  <c r="GY73" i="6"/>
  <c r="GY74" i="6"/>
  <c r="GY72" i="6"/>
  <c r="GY69" i="6"/>
  <c r="GY71" i="6"/>
  <c r="GY70" i="6"/>
  <c r="GY68" i="6"/>
  <c r="GY127" i="6"/>
  <c r="GY141" i="6"/>
  <c r="GY139" i="6"/>
  <c r="GY143" i="6"/>
  <c r="GY132" i="6"/>
  <c r="GY108" i="6"/>
  <c r="GY107" i="6"/>
  <c r="GY39" i="6"/>
  <c r="GY37" i="6"/>
  <c r="GY38" i="6"/>
  <c r="GY35" i="6"/>
  <c r="GY34" i="6"/>
  <c r="GY17" i="6"/>
  <c r="GY16" i="6"/>
  <c r="GY15" i="6"/>
  <c r="GY36" i="6"/>
  <c r="GY33" i="6"/>
  <c r="GY14" i="6"/>
  <c r="GY13" i="6"/>
  <c r="GY12" i="6"/>
  <c r="GY28" i="6"/>
  <c r="GY11" i="6"/>
  <c r="GY22" i="6"/>
  <c r="GY26" i="6"/>
  <c r="GY27" i="6"/>
  <c r="HI82" i="10"/>
  <c r="GY182" i="6"/>
  <c r="GY178" i="6"/>
  <c r="GY177" i="6"/>
  <c r="HJ7" i="10"/>
  <c r="HJ54" i="10" s="1"/>
  <c r="HJ1" i="10"/>
  <c r="GY183" i="6"/>
  <c r="GY184" i="6"/>
  <c r="GY173" i="6"/>
  <c r="GY172" i="6"/>
  <c r="GY171" i="6"/>
  <c r="GY134" i="6"/>
  <c r="GZ6" i="6"/>
  <c r="GZ1" i="4"/>
  <c r="GZ7" i="4"/>
  <c r="HS7" i="3"/>
  <c r="HS1" i="3"/>
  <c r="GZ137" i="4" l="1"/>
  <c r="GZ85" i="4"/>
  <c r="GZ81" i="4"/>
  <c r="GZ80" i="4"/>
  <c r="HS85" i="3"/>
  <c r="HS137" i="3"/>
  <c r="HS80" i="3"/>
  <c r="HS81" i="3"/>
  <c r="GZ91" i="4"/>
  <c r="GZ92" i="4"/>
  <c r="GZ90" i="4"/>
  <c r="GZ87" i="4"/>
  <c r="GZ79" i="4"/>
  <c r="GZ63" i="4"/>
  <c r="HS91" i="3"/>
  <c r="HS92" i="3"/>
  <c r="HS87" i="3"/>
  <c r="HS90" i="3"/>
  <c r="HS79" i="3"/>
  <c r="HS65" i="3"/>
  <c r="GZ65" i="4"/>
  <c r="GZ59" i="4"/>
  <c r="GZ58" i="4"/>
  <c r="GZ55" i="4"/>
  <c r="GZ56" i="4"/>
  <c r="GZ57" i="4"/>
  <c r="GZ49" i="4"/>
  <c r="GZ46" i="4"/>
  <c r="GZ54" i="4"/>
  <c r="GZ48" i="4"/>
  <c r="GZ47" i="4"/>
  <c r="GZ43" i="4"/>
  <c r="GZ53" i="4"/>
  <c r="GZ45" i="4"/>
  <c r="GZ44" i="4"/>
  <c r="GZ24" i="4"/>
  <c r="HS63" i="3"/>
  <c r="HS54" i="3"/>
  <c r="HS55" i="3"/>
  <c r="HS58" i="3"/>
  <c r="HS56" i="3"/>
  <c r="HS59" i="3"/>
  <c r="HS57" i="3"/>
  <c r="HS46" i="3"/>
  <c r="HS44" i="3"/>
  <c r="HS47" i="3"/>
  <c r="HS45" i="3"/>
  <c r="HS48" i="3"/>
  <c r="HS49" i="3"/>
  <c r="HS24" i="3"/>
  <c r="HJ55" i="10"/>
  <c r="HS141" i="3"/>
  <c r="HS139" i="3"/>
  <c r="HS143" i="3"/>
  <c r="HS108" i="3"/>
  <c r="HS107" i="3"/>
  <c r="HJ81" i="10"/>
  <c r="HK83" i="10" s="1"/>
  <c r="HJ74" i="10"/>
  <c r="HJ73" i="10"/>
  <c r="GZ141" i="4"/>
  <c r="GZ143" i="4"/>
  <c r="GZ139" i="4"/>
  <c r="GZ107" i="4"/>
  <c r="GZ108" i="4"/>
  <c r="HJ13" i="10"/>
  <c r="HJ12" i="10"/>
  <c r="HS184" i="3"/>
  <c r="HS183" i="3"/>
  <c r="HS178" i="3"/>
  <c r="HS182" i="3"/>
  <c r="HS177" i="3"/>
  <c r="HS173" i="3"/>
  <c r="HS172" i="3"/>
  <c r="HS171" i="3"/>
  <c r="HS132" i="3"/>
  <c r="HS134" i="3"/>
  <c r="HS127" i="3"/>
  <c r="GZ184" i="4"/>
  <c r="GZ183" i="4"/>
  <c r="GZ182" i="4"/>
  <c r="GZ178" i="4"/>
  <c r="GZ173" i="4"/>
  <c r="GZ177" i="4"/>
  <c r="GZ172" i="4"/>
  <c r="GZ171" i="4"/>
  <c r="GZ134" i="4"/>
  <c r="GZ132" i="4"/>
  <c r="GZ127" i="4"/>
  <c r="HS74" i="3"/>
  <c r="HS72" i="3"/>
  <c r="HS73" i="3"/>
  <c r="HS71" i="3"/>
  <c r="HS70" i="3"/>
  <c r="HS69" i="3"/>
  <c r="HS68" i="3"/>
  <c r="GZ73" i="4"/>
  <c r="GZ74" i="4"/>
  <c r="GZ71" i="4"/>
  <c r="GZ72" i="4"/>
  <c r="GZ70" i="4"/>
  <c r="GZ69" i="4"/>
  <c r="GZ68" i="4"/>
  <c r="HS101" i="3"/>
  <c r="HS100" i="3"/>
  <c r="HS99" i="3"/>
  <c r="HS98" i="3"/>
  <c r="GZ101" i="4"/>
  <c r="GZ99" i="4"/>
  <c r="GZ100" i="4"/>
  <c r="GZ98" i="4"/>
  <c r="HS97" i="3"/>
  <c r="GZ97" i="4"/>
  <c r="GZ38" i="4"/>
  <c r="GZ36" i="4"/>
  <c r="GZ37" i="4"/>
  <c r="GZ35" i="4"/>
  <c r="GZ34" i="4"/>
  <c r="GZ39" i="4"/>
  <c r="GZ33" i="4"/>
  <c r="HS53" i="3"/>
  <c r="HS43" i="3"/>
  <c r="HS34" i="3"/>
  <c r="HS36" i="3"/>
  <c r="HS35" i="3"/>
  <c r="HS37" i="3"/>
  <c r="HS38" i="3"/>
  <c r="HS39" i="3"/>
  <c r="HS33" i="3"/>
  <c r="HS16" i="3"/>
  <c r="HS17" i="3"/>
  <c r="HS14" i="3"/>
  <c r="HS15" i="3"/>
  <c r="HS13" i="3"/>
  <c r="HS12" i="3"/>
  <c r="HS11" i="3"/>
  <c r="HT6" i="3"/>
  <c r="HS26" i="3"/>
  <c r="HS22" i="3"/>
  <c r="HS28" i="3"/>
  <c r="HS27" i="3"/>
  <c r="GZ26" i="4"/>
  <c r="GZ22" i="4"/>
  <c r="GZ16" i="4"/>
  <c r="GZ17" i="4"/>
  <c r="GZ14" i="4"/>
  <c r="GZ15" i="4"/>
  <c r="GZ13" i="4"/>
  <c r="GZ11" i="4"/>
  <c r="GZ12" i="4"/>
  <c r="GZ28" i="4"/>
  <c r="GZ27" i="4"/>
  <c r="HA6" i="4"/>
  <c r="HJ79" i="10"/>
  <c r="HJ80" i="10"/>
  <c r="HJ68" i="10"/>
  <c r="HJ75" i="10"/>
  <c r="HJ65" i="10"/>
  <c r="HJ24" i="10"/>
  <c r="HJ59" i="10"/>
  <c r="HJ25" i="10"/>
  <c r="HJ61" i="10"/>
  <c r="HJ23" i="10"/>
  <c r="HJ15" i="10"/>
  <c r="HJ14" i="10"/>
  <c r="HK6" i="10"/>
  <c r="GY106" i="6"/>
  <c r="GZ1" i="6"/>
  <c r="GZ7" i="6"/>
  <c r="GZ85" i="6" l="1"/>
  <c r="GZ81" i="6"/>
  <c r="GZ137" i="6"/>
  <c r="GZ80" i="6"/>
  <c r="GZ91" i="6"/>
  <c r="GZ90" i="6"/>
  <c r="GZ92" i="6"/>
  <c r="GZ87" i="6"/>
  <c r="GZ79" i="6"/>
  <c r="GZ63" i="6"/>
  <c r="GZ65" i="6"/>
  <c r="GZ59" i="6"/>
  <c r="GZ58" i="6"/>
  <c r="GZ57" i="6"/>
  <c r="GZ56" i="6"/>
  <c r="GZ55" i="6"/>
  <c r="GZ54" i="6"/>
  <c r="GZ49" i="6"/>
  <c r="GZ47" i="6"/>
  <c r="GZ46" i="6"/>
  <c r="GZ48" i="6"/>
  <c r="GZ53" i="6"/>
  <c r="GZ43" i="6"/>
  <c r="GZ45" i="6"/>
  <c r="GZ44" i="6"/>
  <c r="GZ24" i="6"/>
  <c r="HS106" i="3"/>
  <c r="GZ106" i="4"/>
  <c r="GZ98" i="6"/>
  <c r="GZ97" i="6"/>
  <c r="GZ99" i="6"/>
  <c r="GZ100" i="6"/>
  <c r="GZ101" i="6"/>
  <c r="GZ73" i="6"/>
  <c r="GZ74" i="6"/>
  <c r="GZ72" i="6"/>
  <c r="GZ71" i="6"/>
  <c r="GZ69" i="6"/>
  <c r="GZ70" i="6"/>
  <c r="GZ68" i="6"/>
  <c r="GZ141" i="6"/>
  <c r="GZ127" i="6"/>
  <c r="GZ139" i="6"/>
  <c r="GZ143" i="6"/>
  <c r="GZ132" i="6"/>
  <c r="GZ108" i="6"/>
  <c r="GZ107" i="6"/>
  <c r="GZ39" i="6"/>
  <c r="GZ34" i="6"/>
  <c r="GZ38" i="6"/>
  <c r="GZ17" i="6"/>
  <c r="GZ16" i="6"/>
  <c r="GZ37" i="6"/>
  <c r="GZ36" i="6"/>
  <c r="GZ33" i="6"/>
  <c r="GZ14" i="6"/>
  <c r="GZ13" i="6"/>
  <c r="GZ12" i="6"/>
  <c r="GZ15" i="6"/>
  <c r="GZ35" i="6"/>
  <c r="GZ11" i="6"/>
  <c r="GZ22" i="6"/>
  <c r="GZ26" i="6"/>
  <c r="GZ28" i="6"/>
  <c r="GZ27" i="6"/>
  <c r="HJ82" i="10"/>
  <c r="GZ178" i="6"/>
  <c r="GZ177" i="6"/>
  <c r="GZ182" i="6"/>
  <c r="HK7" i="10"/>
  <c r="HK54" i="10" s="1"/>
  <c r="HK1" i="10"/>
  <c r="GZ183" i="6"/>
  <c r="GZ184" i="6"/>
  <c r="GZ173" i="6"/>
  <c r="GZ172" i="6"/>
  <c r="GZ171" i="6"/>
  <c r="GZ134" i="6"/>
  <c r="HA6" i="6"/>
  <c r="HA7" i="4"/>
  <c r="HA1" i="4"/>
  <c r="HT7" i="3"/>
  <c r="HT1" i="3"/>
  <c r="HA81" i="4" l="1"/>
  <c r="HA137" i="4"/>
  <c r="HA85" i="4"/>
  <c r="HA80" i="4"/>
  <c r="HT137" i="3"/>
  <c r="HT80" i="3"/>
  <c r="HT85" i="3"/>
  <c r="HT81" i="3"/>
  <c r="HA91" i="4"/>
  <c r="HA92" i="4"/>
  <c r="HA90" i="4"/>
  <c r="HA87" i="4"/>
  <c r="HA79" i="4"/>
  <c r="HA63" i="4"/>
  <c r="HT91" i="3"/>
  <c r="HT92" i="3"/>
  <c r="HT87" i="3"/>
  <c r="HT90" i="3"/>
  <c r="HT79" i="3"/>
  <c r="HT65" i="3"/>
  <c r="HA65" i="4"/>
  <c r="HA59" i="4"/>
  <c r="HA58" i="4"/>
  <c r="HA57" i="4"/>
  <c r="HA56" i="4"/>
  <c r="HA55" i="4"/>
  <c r="HA49" i="4"/>
  <c r="HA54" i="4"/>
  <c r="HA46" i="4"/>
  <c r="HA47" i="4"/>
  <c r="HA48" i="4"/>
  <c r="HA43" i="4"/>
  <c r="HA53" i="4"/>
  <c r="HA45" i="4"/>
  <c r="HA44" i="4"/>
  <c r="HA24" i="4"/>
  <c r="HT63" i="3"/>
  <c r="HT54" i="3"/>
  <c r="HT56" i="3"/>
  <c r="HT55" i="3"/>
  <c r="HT58" i="3"/>
  <c r="HT57" i="3"/>
  <c r="HT59" i="3"/>
  <c r="HT46" i="3"/>
  <c r="HT44" i="3"/>
  <c r="HT49" i="3"/>
  <c r="HT47" i="3"/>
  <c r="HT45" i="3"/>
  <c r="HT48" i="3"/>
  <c r="HT24" i="3"/>
  <c r="HK55" i="10"/>
  <c r="HT141" i="3"/>
  <c r="HT143" i="3"/>
  <c r="HT108" i="3"/>
  <c r="HT107" i="3"/>
  <c r="HT139" i="3"/>
  <c r="HA143" i="4"/>
  <c r="HA141" i="4"/>
  <c r="HA107" i="4"/>
  <c r="HA108" i="4"/>
  <c r="HA139" i="4"/>
  <c r="HK81" i="10"/>
  <c r="HL83" i="10" s="1"/>
  <c r="HK74" i="10"/>
  <c r="HK73" i="10"/>
  <c r="HK12" i="10"/>
  <c r="HK13" i="10"/>
  <c r="HT184" i="3"/>
  <c r="HT183" i="3"/>
  <c r="HT182" i="3"/>
  <c r="HT178" i="3"/>
  <c r="HT177" i="3"/>
  <c r="HT173" i="3"/>
  <c r="HT172" i="3"/>
  <c r="HT171" i="3"/>
  <c r="HT134" i="3"/>
  <c r="HT132" i="3"/>
  <c r="HT127" i="3"/>
  <c r="HA184" i="4"/>
  <c r="HA183" i="4"/>
  <c r="HA182" i="4"/>
  <c r="HA178" i="4"/>
  <c r="HA173" i="4"/>
  <c r="HA177" i="4"/>
  <c r="HA172" i="4"/>
  <c r="HA171" i="4"/>
  <c r="HA134" i="4"/>
  <c r="HA132" i="4"/>
  <c r="HA127" i="4"/>
  <c r="HT74" i="3"/>
  <c r="HT73" i="3"/>
  <c r="HT72" i="3"/>
  <c r="HT71" i="3"/>
  <c r="HT70" i="3"/>
  <c r="HT69" i="3"/>
  <c r="HT68" i="3"/>
  <c r="HA74" i="4"/>
  <c r="HA73" i="4"/>
  <c r="HA72" i="4"/>
  <c r="HA71" i="4"/>
  <c r="HA69" i="4"/>
  <c r="HA70" i="4"/>
  <c r="HA68" i="4"/>
  <c r="HT101" i="3"/>
  <c r="HT100" i="3"/>
  <c r="HT99" i="3"/>
  <c r="HT98" i="3"/>
  <c r="HA101" i="4"/>
  <c r="HA100" i="4"/>
  <c r="HA98" i="4"/>
  <c r="HA99" i="4"/>
  <c r="HT97" i="3"/>
  <c r="HA97" i="4"/>
  <c r="HA36" i="4"/>
  <c r="HA39" i="4"/>
  <c r="HA34" i="4"/>
  <c r="HA33" i="4"/>
  <c r="HA38" i="4"/>
  <c r="HA37" i="4"/>
  <c r="HA35" i="4"/>
  <c r="HT53" i="3"/>
  <c r="HT43" i="3"/>
  <c r="HT35" i="3"/>
  <c r="HT34" i="3"/>
  <c r="HT36" i="3"/>
  <c r="HT37" i="3"/>
  <c r="HT38" i="3"/>
  <c r="HT39" i="3"/>
  <c r="HT33" i="3"/>
  <c r="HT16" i="3"/>
  <c r="HT15" i="3"/>
  <c r="HT17" i="3"/>
  <c r="HT14" i="3"/>
  <c r="HT13" i="3"/>
  <c r="HT12" i="3"/>
  <c r="HT11" i="3"/>
  <c r="HU6" i="3"/>
  <c r="HT26" i="3"/>
  <c r="HT22" i="3"/>
  <c r="HT28" i="3"/>
  <c r="HT27" i="3"/>
  <c r="HA26" i="4"/>
  <c r="HA27" i="4"/>
  <c r="HA22" i="4"/>
  <c r="HA16" i="4"/>
  <c r="HA15" i="4"/>
  <c r="HA17" i="4"/>
  <c r="HA11" i="4"/>
  <c r="HA13" i="4"/>
  <c r="HA14" i="4"/>
  <c r="HA12" i="4"/>
  <c r="HA28" i="4"/>
  <c r="HB6" i="4"/>
  <c r="HK80" i="10"/>
  <c r="HK79" i="10"/>
  <c r="HK68" i="10"/>
  <c r="HK75" i="10"/>
  <c r="HK59" i="10"/>
  <c r="HK25" i="10"/>
  <c r="HK24" i="10"/>
  <c r="HK61" i="10"/>
  <c r="HK65" i="10"/>
  <c r="HK23" i="10"/>
  <c r="HK15" i="10"/>
  <c r="HK14" i="10"/>
  <c r="HL6" i="10"/>
  <c r="GZ106" i="6"/>
  <c r="HA1" i="6"/>
  <c r="HA7" i="6"/>
  <c r="HA85" i="6" l="1"/>
  <c r="HA81" i="6"/>
  <c r="HA137" i="6"/>
  <c r="HA80" i="6"/>
  <c r="HA92" i="6"/>
  <c r="HA91" i="6"/>
  <c r="HA90" i="6"/>
  <c r="HA87" i="6"/>
  <c r="HA79" i="6"/>
  <c r="HA63" i="6"/>
  <c r="HA65" i="6"/>
  <c r="HA59" i="6"/>
  <c r="HA58" i="6"/>
  <c r="HA57" i="6"/>
  <c r="HA56" i="6"/>
  <c r="HA55" i="6"/>
  <c r="HA54" i="6"/>
  <c r="HA49" i="6"/>
  <c r="HA48" i="6"/>
  <c r="HA46" i="6"/>
  <c r="HA45" i="6"/>
  <c r="HA44" i="6"/>
  <c r="HA53" i="6"/>
  <c r="HA43" i="6"/>
  <c r="HA47" i="6"/>
  <c r="HA24" i="6"/>
  <c r="HT106" i="3"/>
  <c r="HA106" i="4"/>
  <c r="HA98" i="6"/>
  <c r="HA99" i="6"/>
  <c r="HA101" i="6"/>
  <c r="HA100" i="6"/>
  <c r="HA97" i="6"/>
  <c r="HA73" i="6"/>
  <c r="HA74" i="6"/>
  <c r="HA72" i="6"/>
  <c r="HA71" i="6"/>
  <c r="HA70" i="6"/>
  <c r="HA69" i="6"/>
  <c r="HA68" i="6"/>
  <c r="HA141" i="6"/>
  <c r="HA127" i="6"/>
  <c r="HA139" i="6"/>
  <c r="HA143" i="6"/>
  <c r="HA132" i="6"/>
  <c r="HA108" i="6"/>
  <c r="HA107" i="6"/>
  <c r="HA37" i="6"/>
  <c r="HA38" i="6"/>
  <c r="HA36" i="6"/>
  <c r="HA35" i="6"/>
  <c r="HA33" i="6"/>
  <c r="HA39" i="6"/>
  <c r="HA17" i="6"/>
  <c r="HA16" i="6"/>
  <c r="HA15" i="6"/>
  <c r="HA34" i="6"/>
  <c r="HA13" i="6"/>
  <c r="HA11" i="6"/>
  <c r="HA12" i="6"/>
  <c r="HA14" i="6"/>
  <c r="HA22" i="6"/>
  <c r="HA26" i="6"/>
  <c r="HA27" i="6"/>
  <c r="HA28" i="6"/>
  <c r="HK82" i="10"/>
  <c r="HA182" i="6"/>
  <c r="HA178" i="6"/>
  <c r="HA177" i="6"/>
  <c r="HL7" i="10"/>
  <c r="HL54" i="10" s="1"/>
  <c r="HL1" i="10"/>
  <c r="HA183" i="6"/>
  <c r="HA184" i="6"/>
  <c r="HA173" i="6"/>
  <c r="HA172" i="6"/>
  <c r="HA171" i="6"/>
  <c r="HA134" i="6"/>
  <c r="HB6" i="6"/>
  <c r="HB1" i="4"/>
  <c r="HB7" i="4"/>
  <c r="HU7" i="3"/>
  <c r="HU1" i="3"/>
  <c r="HB81" i="4" l="1"/>
  <c r="HB85" i="4"/>
  <c r="HB137" i="4"/>
  <c r="HB80" i="4"/>
  <c r="HU137" i="3"/>
  <c r="HU80" i="3"/>
  <c r="HU85" i="3"/>
  <c r="HU81" i="3"/>
  <c r="HB91" i="4"/>
  <c r="HB92" i="4"/>
  <c r="HB90" i="4"/>
  <c r="HB87" i="4"/>
  <c r="HB79" i="4"/>
  <c r="HB63" i="4"/>
  <c r="HU92" i="3"/>
  <c r="HU91" i="3"/>
  <c r="HU90" i="3"/>
  <c r="HU87" i="3"/>
  <c r="HU79" i="3"/>
  <c r="HU65" i="3"/>
  <c r="HB65" i="4"/>
  <c r="HB57" i="4"/>
  <c r="HB59" i="4"/>
  <c r="HB56" i="4"/>
  <c r="HB58" i="4"/>
  <c r="HB54" i="4"/>
  <c r="HB55" i="4"/>
  <c r="HB45" i="4"/>
  <c r="HB49" i="4"/>
  <c r="HB47" i="4"/>
  <c r="HB48" i="4"/>
  <c r="HB53" i="4"/>
  <c r="HB44" i="4"/>
  <c r="HB46" i="4"/>
  <c r="HB43" i="4"/>
  <c r="HB24" i="4"/>
  <c r="HU63" i="3"/>
  <c r="HU54" i="3"/>
  <c r="HU56" i="3"/>
  <c r="HU57" i="3"/>
  <c r="HU55" i="3"/>
  <c r="HU58" i="3"/>
  <c r="HU59" i="3"/>
  <c r="HU46" i="3"/>
  <c r="HU47" i="3"/>
  <c r="HU48" i="3"/>
  <c r="HU44" i="3"/>
  <c r="HU49" i="3"/>
  <c r="HU45" i="3"/>
  <c r="HU24" i="3"/>
  <c r="HL55" i="10"/>
  <c r="HU141" i="3"/>
  <c r="HU143" i="3"/>
  <c r="HU139" i="3"/>
  <c r="HU108" i="3"/>
  <c r="HU107" i="3"/>
  <c r="HB143" i="4"/>
  <c r="HB141" i="4"/>
  <c r="HB139" i="4"/>
  <c r="HB107" i="4"/>
  <c r="HB108" i="4"/>
  <c r="HL73" i="10"/>
  <c r="HL81" i="10"/>
  <c r="HM83" i="10" s="1"/>
  <c r="HL74" i="10"/>
  <c r="HL13" i="10"/>
  <c r="HL12" i="10"/>
  <c r="HU184" i="3"/>
  <c r="HU182" i="3"/>
  <c r="HU183" i="3"/>
  <c r="HU178" i="3"/>
  <c r="HU177" i="3"/>
  <c r="HU173" i="3"/>
  <c r="HU171" i="3"/>
  <c r="HU172" i="3"/>
  <c r="HU134" i="3"/>
  <c r="HU127" i="3"/>
  <c r="HU132" i="3"/>
  <c r="HB184" i="4"/>
  <c r="HB183" i="4"/>
  <c r="HB178" i="4"/>
  <c r="HB182" i="4"/>
  <c r="HB177" i="4"/>
  <c r="HB172" i="4"/>
  <c r="HB171" i="4"/>
  <c r="HB173" i="4"/>
  <c r="HB134" i="4"/>
  <c r="HB132" i="4"/>
  <c r="HB127" i="4"/>
  <c r="HU74" i="3"/>
  <c r="HU73" i="3"/>
  <c r="HU72" i="3"/>
  <c r="HU71" i="3"/>
  <c r="HU70" i="3"/>
  <c r="HU69" i="3"/>
  <c r="HU68" i="3"/>
  <c r="HB73" i="4"/>
  <c r="HB74" i="4"/>
  <c r="HB71" i="4"/>
  <c r="HB72" i="4"/>
  <c r="HB69" i="4"/>
  <c r="HB70" i="4"/>
  <c r="HB68" i="4"/>
  <c r="HU100" i="3"/>
  <c r="HU99" i="3"/>
  <c r="HU98" i="3"/>
  <c r="HU101" i="3"/>
  <c r="HB100" i="4"/>
  <c r="HB101" i="4"/>
  <c r="HB98" i="4"/>
  <c r="HB99" i="4"/>
  <c r="HU97" i="3"/>
  <c r="HB97" i="4"/>
  <c r="HB38" i="4"/>
  <c r="HB39" i="4"/>
  <c r="HB36" i="4"/>
  <c r="HB37" i="4"/>
  <c r="HB33" i="4"/>
  <c r="HB35" i="4"/>
  <c r="HB34" i="4"/>
  <c r="HU53" i="3"/>
  <c r="HU43" i="3"/>
  <c r="HU35" i="3"/>
  <c r="HU34" i="3"/>
  <c r="HU37" i="3"/>
  <c r="HU38" i="3"/>
  <c r="HU36" i="3"/>
  <c r="HU39" i="3"/>
  <c r="HU33" i="3"/>
  <c r="HU17" i="3"/>
  <c r="HU16" i="3"/>
  <c r="HU15" i="3"/>
  <c r="HU13" i="3"/>
  <c r="HU12" i="3"/>
  <c r="HU11" i="3"/>
  <c r="HU14" i="3"/>
  <c r="HV6" i="3"/>
  <c r="HU22" i="3"/>
  <c r="HU27" i="3"/>
  <c r="HU26" i="3"/>
  <c r="HU28" i="3"/>
  <c r="HB22" i="4"/>
  <c r="HB16" i="4"/>
  <c r="HB17" i="4"/>
  <c r="HB15" i="4"/>
  <c r="HB13" i="4"/>
  <c r="HB11" i="4"/>
  <c r="HB12" i="4"/>
  <c r="HB14" i="4"/>
  <c r="HB28" i="4"/>
  <c r="HB26" i="4"/>
  <c r="HB27" i="4"/>
  <c r="HC6" i="4"/>
  <c r="HL80" i="10"/>
  <c r="HL79" i="10"/>
  <c r="HL68" i="10"/>
  <c r="HL75" i="10"/>
  <c r="HL59" i="10"/>
  <c r="HL25" i="10"/>
  <c r="HL24" i="10"/>
  <c r="HL61" i="10"/>
  <c r="HL65" i="10"/>
  <c r="HL23" i="10"/>
  <c r="HL15" i="10"/>
  <c r="HL14" i="10"/>
  <c r="HM6" i="10"/>
  <c r="HA106" i="6"/>
  <c r="HB1" i="6"/>
  <c r="HB7" i="6"/>
  <c r="HB85" i="6" l="1"/>
  <c r="HB81" i="6"/>
  <c r="HB137" i="6"/>
  <c r="HB80" i="6"/>
  <c r="HB91" i="6"/>
  <c r="HB92" i="6"/>
  <c r="HB87" i="6"/>
  <c r="HB90" i="6"/>
  <c r="HB79" i="6"/>
  <c r="HB63" i="6"/>
  <c r="HB65" i="6"/>
  <c r="HB56" i="6"/>
  <c r="HB59" i="6"/>
  <c r="HB58" i="6"/>
  <c r="HB57" i="6"/>
  <c r="HB55" i="6"/>
  <c r="HB54" i="6"/>
  <c r="HB49" i="6"/>
  <c r="HB48" i="6"/>
  <c r="HB46" i="6"/>
  <c r="HB45" i="6"/>
  <c r="HB44" i="6"/>
  <c r="HB53" i="6"/>
  <c r="HB43" i="6"/>
  <c r="HB47" i="6"/>
  <c r="HB24" i="6"/>
  <c r="HU106" i="3"/>
  <c r="HB106" i="4"/>
  <c r="HB97" i="6"/>
  <c r="HB98" i="6"/>
  <c r="HB99" i="6"/>
  <c r="HB100" i="6"/>
  <c r="HB101" i="6"/>
  <c r="HB73" i="6"/>
  <c r="HB74" i="6"/>
  <c r="HB72" i="6"/>
  <c r="HB71" i="6"/>
  <c r="HB70" i="6"/>
  <c r="HB69" i="6"/>
  <c r="HB68" i="6"/>
  <c r="HB141" i="6"/>
  <c r="HB127" i="6"/>
  <c r="HB139" i="6"/>
  <c r="HB143" i="6"/>
  <c r="HB132" i="6"/>
  <c r="HB108" i="6"/>
  <c r="HB107" i="6"/>
  <c r="HB37" i="6"/>
  <c r="HB38" i="6"/>
  <c r="HB35" i="6"/>
  <c r="HB36" i="6"/>
  <c r="HB34" i="6"/>
  <c r="HB17" i="6"/>
  <c r="HB16" i="6"/>
  <c r="HB15" i="6"/>
  <c r="HB33" i="6"/>
  <c r="HB39" i="6"/>
  <c r="HB13" i="6"/>
  <c r="HB11" i="6"/>
  <c r="HB14" i="6"/>
  <c r="HB12" i="6"/>
  <c r="HB22" i="6"/>
  <c r="HB28" i="6"/>
  <c r="HB26" i="6"/>
  <c r="HB27" i="6"/>
  <c r="HL82" i="10"/>
  <c r="HB182" i="6"/>
  <c r="HB177" i="6"/>
  <c r="HB178" i="6"/>
  <c r="HM1" i="10"/>
  <c r="HM7" i="10"/>
  <c r="HM54" i="10" s="1"/>
  <c r="HB183" i="6"/>
  <c r="HB184" i="6"/>
  <c r="HB173" i="6"/>
  <c r="HB172" i="6"/>
  <c r="HB171" i="6"/>
  <c r="HB134" i="6"/>
  <c r="HC6" i="6"/>
  <c r="HC7" i="4"/>
  <c r="HC1" i="4"/>
  <c r="HV7" i="3"/>
  <c r="HV1" i="3"/>
  <c r="HC81" i="4" l="1"/>
  <c r="HC85" i="4"/>
  <c r="HC137" i="4"/>
  <c r="HC80" i="4"/>
  <c r="HV137" i="3"/>
  <c r="HV80" i="3"/>
  <c r="HV85" i="3"/>
  <c r="HV81" i="3"/>
  <c r="HC92" i="4"/>
  <c r="HC91" i="4"/>
  <c r="HC87" i="4"/>
  <c r="HC90" i="4"/>
  <c r="HC79" i="4"/>
  <c r="HC63" i="4"/>
  <c r="HV92" i="3"/>
  <c r="HV91" i="3"/>
  <c r="HV90" i="3"/>
  <c r="HV87" i="3"/>
  <c r="HV79" i="3"/>
  <c r="HV65" i="3"/>
  <c r="HC65" i="4"/>
  <c r="HC59" i="4"/>
  <c r="HC58" i="4"/>
  <c r="HC57" i="4"/>
  <c r="HC55" i="4"/>
  <c r="HC49" i="4"/>
  <c r="HC54" i="4"/>
  <c r="HC56" i="4"/>
  <c r="HC45" i="4"/>
  <c r="HC46" i="4"/>
  <c r="HC47" i="4"/>
  <c r="HC48" i="4"/>
  <c r="HC44" i="4"/>
  <c r="HC43" i="4"/>
  <c r="HC53" i="4"/>
  <c r="HC24" i="4"/>
  <c r="HV63" i="3"/>
  <c r="HV54" i="3"/>
  <c r="HV56" i="3"/>
  <c r="HV57" i="3"/>
  <c r="HV55" i="3"/>
  <c r="HV59" i="3"/>
  <c r="HV45" i="3"/>
  <c r="HV58" i="3"/>
  <c r="HV46" i="3"/>
  <c r="HV44" i="3"/>
  <c r="HV48" i="3"/>
  <c r="HV49" i="3"/>
  <c r="HV47" i="3"/>
  <c r="HV24" i="3"/>
  <c r="HM55" i="10"/>
  <c r="HV143" i="3"/>
  <c r="HV108" i="3"/>
  <c r="HV141" i="3"/>
  <c r="HV107" i="3"/>
  <c r="HV139" i="3"/>
  <c r="HM73" i="10"/>
  <c r="HM81" i="10"/>
  <c r="HN83" i="10" s="1"/>
  <c r="HM74" i="10"/>
  <c r="HC141" i="4"/>
  <c r="HC143" i="4"/>
  <c r="HC107" i="4"/>
  <c r="HC108" i="4"/>
  <c r="HC139" i="4"/>
  <c r="HM13" i="10"/>
  <c r="HM12" i="10"/>
  <c r="HV183" i="3"/>
  <c r="HV182" i="3"/>
  <c r="HV184" i="3"/>
  <c r="HV178" i="3"/>
  <c r="HV177" i="3"/>
  <c r="HV173" i="3"/>
  <c r="HV172" i="3"/>
  <c r="HV171" i="3"/>
  <c r="HV134" i="3"/>
  <c r="HV127" i="3"/>
  <c r="HV132" i="3"/>
  <c r="HC184" i="4"/>
  <c r="HC183" i="4"/>
  <c r="HC178" i="4"/>
  <c r="HC182" i="4"/>
  <c r="HC177" i="4"/>
  <c r="HC172" i="4"/>
  <c r="HC171" i="4"/>
  <c r="HC173" i="4"/>
  <c r="HC132" i="4"/>
  <c r="HC127" i="4"/>
  <c r="HC134" i="4"/>
  <c r="HV73" i="3"/>
  <c r="HV74" i="3"/>
  <c r="HV71" i="3"/>
  <c r="HV72" i="3"/>
  <c r="HV69" i="3"/>
  <c r="HV70" i="3"/>
  <c r="HV68" i="3"/>
  <c r="HC74" i="4"/>
  <c r="HC73" i="4"/>
  <c r="HC72" i="4"/>
  <c r="HC71" i="4"/>
  <c r="HC70" i="4"/>
  <c r="HC68" i="4"/>
  <c r="HC69" i="4"/>
  <c r="HC101" i="4"/>
  <c r="HC99" i="4"/>
  <c r="HC98" i="4"/>
  <c r="HC100" i="4"/>
  <c r="HV100" i="3"/>
  <c r="HV99" i="3"/>
  <c r="HV101" i="3"/>
  <c r="HV98" i="3"/>
  <c r="HV97" i="3"/>
  <c r="HC97" i="4"/>
  <c r="HC39" i="4"/>
  <c r="HC37" i="4"/>
  <c r="HC38" i="4"/>
  <c r="HC33" i="4"/>
  <c r="HC34" i="4"/>
  <c r="HC36" i="4"/>
  <c r="HC35" i="4"/>
  <c r="HV53" i="3"/>
  <c r="HV43" i="3"/>
  <c r="HV35" i="3"/>
  <c r="HV34" i="3"/>
  <c r="HV36" i="3"/>
  <c r="HV38" i="3"/>
  <c r="HV37" i="3"/>
  <c r="HV39" i="3"/>
  <c r="HV33" i="3"/>
  <c r="HV17" i="3"/>
  <c r="HV16" i="3"/>
  <c r="HV14" i="3"/>
  <c r="HV15" i="3"/>
  <c r="HV13" i="3"/>
  <c r="HV11" i="3"/>
  <c r="HV12" i="3"/>
  <c r="HW6" i="3"/>
  <c r="HV28" i="3"/>
  <c r="HV22" i="3"/>
  <c r="HV27" i="3"/>
  <c r="HV26" i="3"/>
  <c r="HC22" i="4"/>
  <c r="HC17" i="4"/>
  <c r="HC16" i="4"/>
  <c r="HC15" i="4"/>
  <c r="HC13" i="4"/>
  <c r="HC12" i="4"/>
  <c r="HC14" i="4"/>
  <c r="HC11" i="4"/>
  <c r="HC27" i="4"/>
  <c r="HC28" i="4"/>
  <c r="HC26" i="4"/>
  <c r="HD6" i="4"/>
  <c r="HM79" i="10"/>
  <c r="HM80" i="10"/>
  <c r="HM68" i="10"/>
  <c r="HM75" i="10"/>
  <c r="HM59" i="10"/>
  <c r="HM25" i="10"/>
  <c r="HM65" i="10"/>
  <c r="HM24" i="10"/>
  <c r="HM61" i="10"/>
  <c r="HM23" i="10"/>
  <c r="HM15" i="10"/>
  <c r="HM14" i="10"/>
  <c r="HN6" i="10"/>
  <c r="HB106" i="6"/>
  <c r="HC7" i="6"/>
  <c r="HC1" i="6"/>
  <c r="HC85" i="6" l="1"/>
  <c r="HC81" i="6"/>
  <c r="HC137" i="6"/>
  <c r="HC80" i="6"/>
  <c r="HC92" i="6"/>
  <c r="HC91" i="6"/>
  <c r="HC90" i="6"/>
  <c r="HC87" i="6"/>
  <c r="HC79" i="6"/>
  <c r="HC63" i="6"/>
  <c r="HC65" i="6"/>
  <c r="HC59" i="6"/>
  <c r="HC58" i="6"/>
  <c r="HC57" i="6"/>
  <c r="HC56" i="6"/>
  <c r="HC55" i="6"/>
  <c r="HC54" i="6"/>
  <c r="HC47" i="6"/>
  <c r="HC46" i="6"/>
  <c r="HC49" i="6"/>
  <c r="HC48" i="6"/>
  <c r="HC45" i="6"/>
  <c r="HC44" i="6"/>
  <c r="HC53" i="6"/>
  <c r="HC43" i="6"/>
  <c r="HC24" i="6"/>
  <c r="HV106" i="3"/>
  <c r="HC106" i="4"/>
  <c r="HC97" i="6"/>
  <c r="HC98" i="6"/>
  <c r="HC99" i="6"/>
  <c r="HC101" i="6"/>
  <c r="HC100" i="6"/>
  <c r="HC73" i="6"/>
  <c r="HC74" i="6"/>
  <c r="HC72" i="6"/>
  <c r="HC71" i="6"/>
  <c r="HC69" i="6"/>
  <c r="HC70" i="6"/>
  <c r="HC68" i="6"/>
  <c r="HC141" i="6"/>
  <c r="HC127" i="6"/>
  <c r="HC139" i="6"/>
  <c r="HC143" i="6"/>
  <c r="HC132" i="6"/>
  <c r="HC108" i="6"/>
  <c r="HC107" i="6"/>
  <c r="HC39" i="6"/>
  <c r="HC38" i="6"/>
  <c r="HC36" i="6"/>
  <c r="HC34" i="6"/>
  <c r="HC33" i="6"/>
  <c r="HC37" i="6"/>
  <c r="HC35" i="6"/>
  <c r="HC16" i="6"/>
  <c r="HC15" i="6"/>
  <c r="HC14" i="6"/>
  <c r="HC13" i="6"/>
  <c r="HC12" i="6"/>
  <c r="HC11" i="6"/>
  <c r="HC17" i="6"/>
  <c r="HC22" i="6"/>
  <c r="HC27" i="6"/>
  <c r="HC28" i="6"/>
  <c r="HC26" i="6"/>
  <c r="HM82" i="10"/>
  <c r="HC182" i="6"/>
  <c r="HC178" i="6"/>
  <c r="HC177" i="6"/>
  <c r="HN1" i="10"/>
  <c r="HN7" i="10"/>
  <c r="HN54" i="10" s="1"/>
  <c r="HC183" i="6"/>
  <c r="HC184" i="6"/>
  <c r="HC173" i="6"/>
  <c r="HC172" i="6"/>
  <c r="HC171" i="6"/>
  <c r="HC134" i="6"/>
  <c r="HD6" i="6"/>
  <c r="HD1" i="4"/>
  <c r="HD7" i="4"/>
  <c r="HW7" i="3"/>
  <c r="HW1" i="3"/>
  <c r="HD85" i="4" l="1"/>
  <c r="HD137" i="4"/>
  <c r="HD80" i="4"/>
  <c r="HD81" i="4"/>
  <c r="HW85" i="3"/>
  <c r="HW137" i="3"/>
  <c r="HW81" i="3"/>
  <c r="HW80" i="3"/>
  <c r="HD92" i="4"/>
  <c r="HD91" i="4"/>
  <c r="HD87" i="4"/>
  <c r="HD90" i="4"/>
  <c r="HD63" i="4"/>
  <c r="HD79" i="4"/>
  <c r="HW92" i="3"/>
  <c r="HW91" i="3"/>
  <c r="HW90" i="3"/>
  <c r="HW87" i="3"/>
  <c r="HW65" i="3"/>
  <c r="HW79" i="3"/>
  <c r="HD65" i="4"/>
  <c r="HD57" i="4"/>
  <c r="HD58" i="4"/>
  <c r="HD56" i="4"/>
  <c r="HD55" i="4"/>
  <c r="HD59" i="4"/>
  <c r="HD45" i="4"/>
  <c r="HD46" i="4"/>
  <c r="HD49" i="4"/>
  <c r="HD47" i="4"/>
  <c r="HD48" i="4"/>
  <c r="HD54" i="4"/>
  <c r="HD43" i="4"/>
  <c r="HD44" i="4"/>
  <c r="HD53" i="4"/>
  <c r="HD24" i="4"/>
  <c r="HW63" i="3"/>
  <c r="HW55" i="3"/>
  <c r="HW54" i="3"/>
  <c r="HW57" i="3"/>
  <c r="HW56" i="3"/>
  <c r="HW59" i="3"/>
  <c r="HW45" i="3"/>
  <c r="HW58" i="3"/>
  <c r="HW48" i="3"/>
  <c r="HW46" i="3"/>
  <c r="HW47" i="3"/>
  <c r="HW49" i="3"/>
  <c r="HW44" i="3"/>
  <c r="HW24" i="3"/>
  <c r="HN55" i="10"/>
  <c r="HD141" i="4"/>
  <c r="HD143" i="4"/>
  <c r="HD139" i="4"/>
  <c r="HD108" i="4"/>
  <c r="HD107" i="4"/>
  <c r="HW143" i="3"/>
  <c r="HW141" i="3"/>
  <c r="HW108" i="3"/>
  <c r="HW139" i="3"/>
  <c r="HW107" i="3"/>
  <c r="HN73" i="10"/>
  <c r="HN81" i="10"/>
  <c r="HO83" i="10" s="1"/>
  <c r="HN74" i="10"/>
  <c r="HN12" i="10"/>
  <c r="HN13" i="10"/>
  <c r="HW183" i="3"/>
  <c r="HW184" i="3"/>
  <c r="HW178" i="3"/>
  <c r="HW177" i="3"/>
  <c r="HW173" i="3"/>
  <c r="HW172" i="3"/>
  <c r="HW182" i="3"/>
  <c r="HW171" i="3"/>
  <c r="HW134" i="3"/>
  <c r="HW127" i="3"/>
  <c r="HW132" i="3"/>
  <c r="HD184" i="4"/>
  <c r="HD183" i="4"/>
  <c r="HD182" i="4"/>
  <c r="HD178" i="4"/>
  <c r="HD173" i="4"/>
  <c r="HD172" i="4"/>
  <c r="HD177" i="4"/>
  <c r="HD171" i="4"/>
  <c r="HD134" i="4"/>
  <c r="HD132" i="4"/>
  <c r="HD127" i="4"/>
  <c r="HW74" i="3"/>
  <c r="HW73" i="3"/>
  <c r="HW72" i="3"/>
  <c r="HW71" i="3"/>
  <c r="HW68" i="3"/>
  <c r="HW69" i="3"/>
  <c r="HW70" i="3"/>
  <c r="HD74" i="4"/>
  <c r="HD73" i="4"/>
  <c r="HD72" i="4"/>
  <c r="HD71" i="4"/>
  <c r="HD70" i="4"/>
  <c r="HD68" i="4"/>
  <c r="HD69" i="4"/>
  <c r="HW100" i="3"/>
  <c r="HW101" i="3"/>
  <c r="HW99" i="3"/>
  <c r="HW98" i="3"/>
  <c r="HD101" i="4"/>
  <c r="HD99" i="4"/>
  <c r="HD100" i="4"/>
  <c r="HD98" i="4"/>
  <c r="HW97" i="3"/>
  <c r="HD97" i="4"/>
  <c r="HD39" i="4"/>
  <c r="HD37" i="4"/>
  <c r="HD36" i="4"/>
  <c r="HD33" i="4"/>
  <c r="HD35" i="4"/>
  <c r="HD38" i="4"/>
  <c r="HD34" i="4"/>
  <c r="HW53" i="3"/>
  <c r="HW43" i="3"/>
  <c r="HW35" i="3"/>
  <c r="HW36" i="3"/>
  <c r="HW34" i="3"/>
  <c r="HW37" i="3"/>
  <c r="HW38" i="3"/>
  <c r="HW39" i="3"/>
  <c r="HW17" i="3"/>
  <c r="HW33" i="3"/>
  <c r="HW16" i="3"/>
  <c r="HW15" i="3"/>
  <c r="HW14" i="3"/>
  <c r="HW13" i="3"/>
  <c r="HW12" i="3"/>
  <c r="HW11" i="3"/>
  <c r="HX6" i="3"/>
  <c r="HW26" i="3"/>
  <c r="HW22" i="3"/>
  <c r="HW28" i="3"/>
  <c r="HW27" i="3"/>
  <c r="HD22" i="4"/>
  <c r="HD17" i="4"/>
  <c r="HD16" i="4"/>
  <c r="HD15" i="4"/>
  <c r="HD13" i="4"/>
  <c r="HD14" i="4"/>
  <c r="HD12" i="4"/>
  <c r="HD11" i="4"/>
  <c r="HD26" i="4"/>
  <c r="HD28" i="4"/>
  <c r="HD27" i="4"/>
  <c r="HE6" i="4"/>
  <c r="HN80" i="10"/>
  <c r="HN79" i="10"/>
  <c r="HN68" i="10"/>
  <c r="HN75" i="10"/>
  <c r="HN24" i="10"/>
  <c r="HN65" i="10"/>
  <c r="HN59" i="10"/>
  <c r="HN25" i="10"/>
  <c r="HN61" i="10"/>
  <c r="HN23" i="10"/>
  <c r="HN15" i="10"/>
  <c r="HN14" i="10"/>
  <c r="HO6" i="10"/>
  <c r="HC106" i="6"/>
  <c r="HD1" i="6"/>
  <c r="HD7" i="6"/>
  <c r="HD85" i="6" l="1"/>
  <c r="HD81" i="6"/>
  <c r="HD137" i="6"/>
  <c r="HD80" i="6"/>
  <c r="HD92" i="6"/>
  <c r="HD90" i="6"/>
  <c r="HD87" i="6"/>
  <c r="HD91" i="6"/>
  <c r="HD79" i="6"/>
  <c r="HD63" i="6"/>
  <c r="HD65" i="6"/>
  <c r="HD59" i="6"/>
  <c r="HD58" i="6"/>
  <c r="HD57" i="6"/>
  <c r="HD56" i="6"/>
  <c r="HD54" i="6"/>
  <c r="HD55" i="6"/>
  <c r="HD49" i="6"/>
  <c r="HD48" i="6"/>
  <c r="HD47" i="6"/>
  <c r="HD46" i="6"/>
  <c r="HD45" i="6"/>
  <c r="HD44" i="6"/>
  <c r="HD53" i="6"/>
  <c r="HD43" i="6"/>
  <c r="HD24" i="6"/>
  <c r="HW106" i="3"/>
  <c r="HD106" i="4"/>
  <c r="HD97" i="6"/>
  <c r="HD98" i="6"/>
  <c r="HD100" i="6"/>
  <c r="HD99" i="6"/>
  <c r="HD101" i="6"/>
  <c r="HD74" i="6"/>
  <c r="HD71" i="6"/>
  <c r="HD73" i="6"/>
  <c r="HD72" i="6"/>
  <c r="HD69" i="6"/>
  <c r="HD70" i="6"/>
  <c r="HD68" i="6"/>
  <c r="HD141" i="6"/>
  <c r="HD127" i="6"/>
  <c r="HD139" i="6"/>
  <c r="HD143" i="6"/>
  <c r="HD132" i="6"/>
  <c r="HD108" i="6"/>
  <c r="HD107" i="6"/>
  <c r="HD38" i="6"/>
  <c r="HD39" i="6"/>
  <c r="HD36" i="6"/>
  <c r="HD33" i="6"/>
  <c r="HD37" i="6"/>
  <c r="HD35" i="6"/>
  <c r="HD16" i="6"/>
  <c r="HD15" i="6"/>
  <c r="HD14" i="6"/>
  <c r="HD13" i="6"/>
  <c r="HD12" i="6"/>
  <c r="HD11" i="6"/>
  <c r="HD34" i="6"/>
  <c r="HD17" i="6"/>
  <c r="HD27" i="6"/>
  <c r="HD22" i="6"/>
  <c r="HD28" i="6"/>
  <c r="HD26" i="6"/>
  <c r="HN82" i="10"/>
  <c r="HD182" i="6"/>
  <c r="HD178" i="6"/>
  <c r="HD177" i="6"/>
  <c r="HO1" i="10"/>
  <c r="HO7" i="10"/>
  <c r="HO54" i="10" s="1"/>
  <c r="HD183" i="6"/>
  <c r="HD184" i="6"/>
  <c r="HD172" i="6"/>
  <c r="HD173" i="6"/>
  <c r="HD171" i="6"/>
  <c r="HD134" i="6"/>
  <c r="HE6" i="6"/>
  <c r="HE7" i="4"/>
  <c r="HE1" i="4"/>
  <c r="HX7" i="3"/>
  <c r="HX1" i="3"/>
  <c r="HE137" i="4" l="1"/>
  <c r="HE85" i="4"/>
  <c r="HE81" i="4"/>
  <c r="HE80" i="4"/>
  <c r="HX85" i="3"/>
  <c r="HX137" i="3"/>
  <c r="HX81" i="3"/>
  <c r="HX80" i="3"/>
  <c r="HE92" i="4"/>
  <c r="HE91" i="4"/>
  <c r="HE90" i="4"/>
  <c r="HE87" i="4"/>
  <c r="HE79" i="4"/>
  <c r="HE63" i="4"/>
  <c r="HX91" i="3"/>
  <c r="HX92" i="3"/>
  <c r="HX90" i="3"/>
  <c r="HX87" i="3"/>
  <c r="HX65" i="3"/>
  <c r="HX79" i="3"/>
  <c r="HE65" i="4"/>
  <c r="HE57" i="4"/>
  <c r="HE58" i="4"/>
  <c r="HE56" i="4"/>
  <c r="HE59" i="4"/>
  <c r="HE54" i="4"/>
  <c r="HE46" i="4"/>
  <c r="HE49" i="4"/>
  <c r="HE47" i="4"/>
  <c r="HE48" i="4"/>
  <c r="HE45" i="4"/>
  <c r="HE44" i="4"/>
  <c r="HE43" i="4"/>
  <c r="HE55" i="4"/>
  <c r="HE53" i="4"/>
  <c r="HE24" i="4"/>
  <c r="HX63" i="3"/>
  <c r="HX54" i="3"/>
  <c r="HX55" i="3"/>
  <c r="HX56" i="3"/>
  <c r="HX57" i="3"/>
  <c r="HX58" i="3"/>
  <c r="HX47" i="3"/>
  <c r="HX59" i="3"/>
  <c r="HX45" i="3"/>
  <c r="HX46" i="3"/>
  <c r="HX44" i="3"/>
  <c r="HX48" i="3"/>
  <c r="HX49" i="3"/>
  <c r="HX24" i="3"/>
  <c r="HO55" i="10"/>
  <c r="HX143" i="3"/>
  <c r="HX141" i="3"/>
  <c r="HX139" i="3"/>
  <c r="HX108" i="3"/>
  <c r="HX107" i="3"/>
  <c r="HO73" i="10"/>
  <c r="HO74" i="10"/>
  <c r="HO81" i="10"/>
  <c r="HP83" i="10" s="1"/>
  <c r="HE143" i="4"/>
  <c r="HE139" i="4"/>
  <c r="HE141" i="4"/>
  <c r="HE107" i="4"/>
  <c r="HE108" i="4"/>
  <c r="HO13" i="10"/>
  <c r="HO12" i="10"/>
  <c r="HX184" i="3"/>
  <c r="HX178" i="3"/>
  <c r="HX183" i="3"/>
  <c r="HX177" i="3"/>
  <c r="HX173" i="3"/>
  <c r="HX172" i="3"/>
  <c r="HX171" i="3"/>
  <c r="HX182" i="3"/>
  <c r="HX134" i="3"/>
  <c r="HX127" i="3"/>
  <c r="HX132" i="3"/>
  <c r="HE183" i="4"/>
  <c r="HE184" i="4"/>
  <c r="HE182" i="4"/>
  <c r="HE178" i="4"/>
  <c r="HE177" i="4"/>
  <c r="HE173" i="4"/>
  <c r="HE172" i="4"/>
  <c r="HE171" i="4"/>
  <c r="HE132" i="4"/>
  <c r="HE127" i="4"/>
  <c r="HE134" i="4"/>
  <c r="HX73" i="3"/>
  <c r="HX74" i="3"/>
  <c r="HX72" i="3"/>
  <c r="HX69" i="3"/>
  <c r="HX71" i="3"/>
  <c r="HX68" i="3"/>
  <c r="HX70" i="3"/>
  <c r="HE74" i="4"/>
  <c r="HE73" i="4"/>
  <c r="HE72" i="4"/>
  <c r="HE71" i="4"/>
  <c r="HE70" i="4"/>
  <c r="HE69" i="4"/>
  <c r="HE68" i="4"/>
  <c r="HX101" i="3"/>
  <c r="HX100" i="3"/>
  <c r="HX99" i="3"/>
  <c r="HX98" i="3"/>
  <c r="HE100" i="4"/>
  <c r="HE101" i="4"/>
  <c r="HE99" i="4"/>
  <c r="HE98" i="4"/>
  <c r="HX97" i="3"/>
  <c r="HE97" i="4"/>
  <c r="HE39" i="4"/>
  <c r="HE37" i="4"/>
  <c r="HE35" i="4"/>
  <c r="HE38" i="4"/>
  <c r="HE33" i="4"/>
  <c r="HE34" i="4"/>
  <c r="HE36" i="4"/>
  <c r="HX53" i="3"/>
  <c r="HX43" i="3"/>
  <c r="HX34" i="3"/>
  <c r="HX35" i="3"/>
  <c r="HX37" i="3"/>
  <c r="HX36" i="3"/>
  <c r="HX38" i="3"/>
  <c r="HX39" i="3"/>
  <c r="HX17" i="3"/>
  <c r="HX33" i="3"/>
  <c r="HX16" i="3"/>
  <c r="HX15" i="3"/>
  <c r="HX14" i="3"/>
  <c r="HX13" i="3"/>
  <c r="HX12" i="3"/>
  <c r="HX11" i="3"/>
  <c r="HY6" i="3"/>
  <c r="HX22" i="3"/>
  <c r="HX26" i="3"/>
  <c r="HX28" i="3"/>
  <c r="HX27" i="3"/>
  <c r="HE17" i="4"/>
  <c r="HE22" i="4"/>
  <c r="HE15" i="4"/>
  <c r="HE16" i="4"/>
  <c r="HE13" i="4"/>
  <c r="HE12" i="4"/>
  <c r="HE14" i="4"/>
  <c r="HE11" i="4"/>
  <c r="HE26" i="4"/>
  <c r="HE27" i="4"/>
  <c r="HE28" i="4"/>
  <c r="HF6" i="4"/>
  <c r="HO80" i="10"/>
  <c r="HO79" i="10"/>
  <c r="HO68" i="10"/>
  <c r="HO75" i="10"/>
  <c r="HO61" i="10"/>
  <c r="HO65" i="10"/>
  <c r="HO59" i="10"/>
  <c r="HO25" i="10"/>
  <c r="HO24" i="10"/>
  <c r="HO23" i="10"/>
  <c r="HO15" i="10"/>
  <c r="HO14" i="10"/>
  <c r="HP6" i="10"/>
  <c r="HD106" i="6"/>
  <c r="HE1" i="6"/>
  <c r="HE7" i="6"/>
  <c r="HE137" i="6" l="1"/>
  <c r="HE85" i="6"/>
  <c r="HE81" i="6"/>
  <c r="HE80" i="6"/>
  <c r="HE92" i="6"/>
  <c r="HE90" i="6"/>
  <c r="HE87" i="6"/>
  <c r="HE91" i="6"/>
  <c r="HE79" i="6"/>
  <c r="HE63" i="6"/>
  <c r="HE65" i="6"/>
  <c r="HE59" i="6"/>
  <c r="HE58" i="6"/>
  <c r="HE57" i="6"/>
  <c r="HE56" i="6"/>
  <c r="HE54" i="6"/>
  <c r="HE55" i="6"/>
  <c r="HE49" i="6"/>
  <c r="HE48" i="6"/>
  <c r="HE45" i="6"/>
  <c r="HE44" i="6"/>
  <c r="HE46" i="6"/>
  <c r="HE47" i="6"/>
  <c r="HE53" i="6"/>
  <c r="HE43" i="6"/>
  <c r="HE24" i="6"/>
  <c r="HX106" i="3"/>
  <c r="HE106" i="4"/>
  <c r="HE97" i="6"/>
  <c r="HE100" i="6"/>
  <c r="HE98" i="6"/>
  <c r="HE99" i="6"/>
  <c r="HE101" i="6"/>
  <c r="HE74" i="6"/>
  <c r="HE72" i="6"/>
  <c r="HE73" i="6"/>
  <c r="HE71" i="6"/>
  <c r="HE70" i="6"/>
  <c r="HE69" i="6"/>
  <c r="HE68" i="6"/>
  <c r="HE127" i="6"/>
  <c r="HE141" i="6"/>
  <c r="HE139" i="6"/>
  <c r="HE143" i="6"/>
  <c r="HE132" i="6"/>
  <c r="HE108" i="6"/>
  <c r="HE107" i="6"/>
  <c r="HE38" i="6"/>
  <c r="HE36" i="6"/>
  <c r="HE39" i="6"/>
  <c r="HE37" i="6"/>
  <c r="HE34" i="6"/>
  <c r="HE35" i="6"/>
  <c r="HE17" i="6"/>
  <c r="HE16" i="6"/>
  <c r="HE15" i="6"/>
  <c r="HE14" i="6"/>
  <c r="HE13" i="6"/>
  <c r="HE12" i="6"/>
  <c r="HE11" i="6"/>
  <c r="HE33" i="6"/>
  <c r="HE22" i="6"/>
  <c r="HE26" i="6"/>
  <c r="HE28" i="6"/>
  <c r="HE27" i="6"/>
  <c r="HO82" i="10"/>
  <c r="HE182" i="6"/>
  <c r="HE178" i="6"/>
  <c r="HE177" i="6"/>
  <c r="HP1" i="10"/>
  <c r="HP7" i="10"/>
  <c r="HP54" i="10" s="1"/>
  <c r="HE183" i="6"/>
  <c r="HE184" i="6"/>
  <c r="HE172" i="6"/>
  <c r="HE173" i="6"/>
  <c r="HE171" i="6"/>
  <c r="HE134" i="6"/>
  <c r="HF6" i="6"/>
  <c r="HF7" i="4"/>
  <c r="HF1" i="4"/>
  <c r="HY7" i="3"/>
  <c r="HY1" i="3"/>
  <c r="HF137" i="4" l="1"/>
  <c r="HF85" i="4"/>
  <c r="HF81" i="4"/>
  <c r="HF80" i="4"/>
  <c r="HY85" i="3"/>
  <c r="HY137" i="3"/>
  <c r="HY81" i="3"/>
  <c r="HY80" i="3"/>
  <c r="HF91" i="4"/>
  <c r="HF92" i="4"/>
  <c r="HF90" i="4"/>
  <c r="HF87" i="4"/>
  <c r="HF79" i="4"/>
  <c r="HF63" i="4"/>
  <c r="HY90" i="3"/>
  <c r="HY91" i="3"/>
  <c r="HY92" i="3"/>
  <c r="HY87" i="3"/>
  <c r="HY65" i="3"/>
  <c r="HY79" i="3"/>
  <c r="HF59" i="4"/>
  <c r="HF57" i="4"/>
  <c r="HF58" i="4"/>
  <c r="HF65" i="4"/>
  <c r="HF56" i="4"/>
  <c r="HF54" i="4"/>
  <c r="HF55" i="4"/>
  <c r="HF49" i="4"/>
  <c r="HF47" i="4"/>
  <c r="HF48" i="4"/>
  <c r="HF46" i="4"/>
  <c r="HF45" i="4"/>
  <c r="HF43" i="4"/>
  <c r="HF53" i="4"/>
  <c r="HF44" i="4"/>
  <c r="HF24" i="4"/>
  <c r="HY63" i="3"/>
  <c r="HY54" i="3"/>
  <c r="HY55" i="3"/>
  <c r="HY58" i="3"/>
  <c r="HY57" i="3"/>
  <c r="HY56" i="3"/>
  <c r="HY44" i="3"/>
  <c r="HY47" i="3"/>
  <c r="HY59" i="3"/>
  <c r="HY45" i="3"/>
  <c r="HY48" i="3"/>
  <c r="HY46" i="3"/>
  <c r="HY49" i="3"/>
  <c r="HY24" i="3"/>
  <c r="HP55" i="10"/>
  <c r="HP81" i="10"/>
  <c r="HQ83" i="10" s="1"/>
  <c r="HP74" i="10"/>
  <c r="HP73" i="10"/>
  <c r="HY143" i="3"/>
  <c r="HY139" i="3"/>
  <c r="HY141" i="3"/>
  <c r="HY107" i="3"/>
  <c r="HY108" i="3"/>
  <c r="HF141" i="4"/>
  <c r="HF143" i="4"/>
  <c r="HF139" i="4"/>
  <c r="HF108" i="4"/>
  <c r="HF107" i="4"/>
  <c r="HP12" i="10"/>
  <c r="HP13" i="10"/>
  <c r="HY182" i="3"/>
  <c r="HY184" i="3"/>
  <c r="HY183" i="3"/>
  <c r="HY177" i="3"/>
  <c r="HY178" i="3"/>
  <c r="HY173" i="3"/>
  <c r="HY172" i="3"/>
  <c r="HY171" i="3"/>
  <c r="HY134" i="3"/>
  <c r="HY127" i="3"/>
  <c r="HY132" i="3"/>
  <c r="HF183" i="4"/>
  <c r="HF184" i="4"/>
  <c r="HF178" i="4"/>
  <c r="HF177" i="4"/>
  <c r="HF182" i="4"/>
  <c r="HF171" i="4"/>
  <c r="HF173" i="4"/>
  <c r="HF172" i="4"/>
  <c r="HF134" i="4"/>
  <c r="HF132" i="4"/>
  <c r="HF127" i="4"/>
  <c r="HY74" i="3"/>
  <c r="HY73" i="3"/>
  <c r="HY72" i="3"/>
  <c r="HY71" i="3"/>
  <c r="HY70" i="3"/>
  <c r="HY69" i="3"/>
  <c r="HY68" i="3"/>
  <c r="HF73" i="4"/>
  <c r="HF74" i="4"/>
  <c r="HF72" i="4"/>
  <c r="HF70" i="4"/>
  <c r="HF68" i="4"/>
  <c r="HF69" i="4"/>
  <c r="HF71" i="4"/>
  <c r="HY101" i="3"/>
  <c r="HY100" i="3"/>
  <c r="HY99" i="3"/>
  <c r="HY98" i="3"/>
  <c r="HF101" i="4"/>
  <c r="HF99" i="4"/>
  <c r="HF98" i="4"/>
  <c r="HF100" i="4"/>
  <c r="HY97" i="3"/>
  <c r="HF97" i="4"/>
  <c r="HF39" i="4"/>
  <c r="HF38" i="4"/>
  <c r="HF37" i="4"/>
  <c r="HF35" i="4"/>
  <c r="HF34" i="4"/>
  <c r="HF36" i="4"/>
  <c r="HF33" i="4"/>
  <c r="HY53" i="3"/>
  <c r="HY43" i="3"/>
  <c r="HY34" i="3"/>
  <c r="HY36" i="3"/>
  <c r="HY37" i="3"/>
  <c r="HY39" i="3"/>
  <c r="HY35" i="3"/>
  <c r="HY38" i="3"/>
  <c r="HY17" i="3"/>
  <c r="HY33" i="3"/>
  <c r="HY16" i="3"/>
  <c r="HY15" i="3"/>
  <c r="HY14" i="3"/>
  <c r="HY13" i="3"/>
  <c r="HY12" i="3"/>
  <c r="HY11" i="3"/>
  <c r="HZ6" i="3"/>
  <c r="HY22" i="3"/>
  <c r="HY27" i="3"/>
  <c r="HY28" i="3"/>
  <c r="HY26" i="3"/>
  <c r="HF28" i="4"/>
  <c r="HF17" i="4"/>
  <c r="HF16" i="4"/>
  <c r="HF22" i="4"/>
  <c r="HF14" i="4"/>
  <c r="HF13" i="4"/>
  <c r="HF12" i="4"/>
  <c r="HF15" i="4"/>
  <c r="HF11" i="4"/>
  <c r="HF26" i="4"/>
  <c r="HF27" i="4"/>
  <c r="HG6" i="4"/>
  <c r="HP80" i="10"/>
  <c r="HP79" i="10"/>
  <c r="HP68" i="10"/>
  <c r="HP75" i="10"/>
  <c r="HP61" i="10"/>
  <c r="HP65" i="10"/>
  <c r="HP59" i="10"/>
  <c r="HP25" i="10"/>
  <c r="HP24" i="10"/>
  <c r="HP23" i="10"/>
  <c r="HP15" i="10"/>
  <c r="HP14" i="10"/>
  <c r="HQ6" i="10"/>
  <c r="HE106" i="6"/>
  <c r="HF1" i="6"/>
  <c r="HF7" i="6"/>
  <c r="HF137" i="6" l="1"/>
  <c r="HF85" i="6"/>
  <c r="HF81" i="6"/>
  <c r="HF80" i="6"/>
  <c r="HF91" i="6"/>
  <c r="HF92" i="6"/>
  <c r="HF90" i="6"/>
  <c r="HF87" i="6"/>
  <c r="HF79" i="6"/>
  <c r="HF63" i="6"/>
  <c r="HF59" i="6"/>
  <c r="HF65" i="6"/>
  <c r="HF56" i="6"/>
  <c r="HF57" i="6"/>
  <c r="HF55" i="6"/>
  <c r="HF54" i="6"/>
  <c r="HF58" i="6"/>
  <c r="HF49" i="6"/>
  <c r="HF48" i="6"/>
  <c r="HF47" i="6"/>
  <c r="HF46" i="6"/>
  <c r="HF45" i="6"/>
  <c r="HF44" i="6"/>
  <c r="HF53" i="6"/>
  <c r="HF43" i="6"/>
  <c r="HF24" i="6"/>
  <c r="HY106" i="3"/>
  <c r="HF106" i="4"/>
  <c r="HF98" i="6"/>
  <c r="HF97" i="6"/>
  <c r="HF100" i="6"/>
  <c r="HF99" i="6"/>
  <c r="HF101" i="6"/>
  <c r="HF72" i="6"/>
  <c r="HF73" i="6"/>
  <c r="HF71" i="6"/>
  <c r="HF74" i="6"/>
  <c r="HF70" i="6"/>
  <c r="HF69" i="6"/>
  <c r="HF68" i="6"/>
  <c r="HF127" i="6"/>
  <c r="HF141" i="6"/>
  <c r="HF139" i="6"/>
  <c r="HF143" i="6"/>
  <c r="HF132" i="6"/>
  <c r="HF108" i="6"/>
  <c r="HF107" i="6"/>
  <c r="HF38" i="6"/>
  <c r="HF36" i="6"/>
  <c r="HF39" i="6"/>
  <c r="HF37" i="6"/>
  <c r="HF34" i="6"/>
  <c r="HF35" i="6"/>
  <c r="HF17" i="6"/>
  <c r="HF15" i="6"/>
  <c r="HF14" i="6"/>
  <c r="HF13" i="6"/>
  <c r="HF12" i="6"/>
  <c r="HF28" i="6"/>
  <c r="HF16" i="6"/>
  <c r="HF11" i="6"/>
  <c r="HF33" i="6"/>
  <c r="HF22" i="6"/>
  <c r="HF26" i="6"/>
  <c r="HF27" i="6"/>
  <c r="HP82" i="10"/>
  <c r="HF182" i="6"/>
  <c r="HF178" i="6"/>
  <c r="HF177" i="6"/>
  <c r="HQ7" i="10"/>
  <c r="HQ54" i="10" s="1"/>
  <c r="HQ1" i="10"/>
  <c r="HF183" i="6"/>
  <c r="HF184" i="6"/>
  <c r="HF171" i="6"/>
  <c r="HF172" i="6"/>
  <c r="HF173" i="6"/>
  <c r="HF134" i="6"/>
  <c r="HG6" i="6"/>
  <c r="HG1" i="4"/>
  <c r="HG7" i="4"/>
  <c r="HZ7" i="3"/>
  <c r="HZ1" i="3"/>
  <c r="HG137" i="4" l="1"/>
  <c r="HG85" i="4"/>
  <c r="HG81" i="4"/>
  <c r="HG80" i="4"/>
  <c r="HZ85" i="3"/>
  <c r="HZ80" i="3"/>
  <c r="HZ137" i="3"/>
  <c r="HZ81" i="3"/>
  <c r="HG91" i="4"/>
  <c r="HG87" i="4"/>
  <c r="HG90" i="4"/>
  <c r="HG92" i="4"/>
  <c r="HG63" i="4"/>
  <c r="HG79" i="4"/>
  <c r="HZ91" i="3"/>
  <c r="HZ92" i="3"/>
  <c r="HZ90" i="3"/>
  <c r="HZ87" i="3"/>
  <c r="HZ65" i="3"/>
  <c r="HZ79" i="3"/>
  <c r="HG59" i="4"/>
  <c r="HG65" i="4"/>
  <c r="HG58" i="4"/>
  <c r="HG57" i="4"/>
  <c r="HG54" i="4"/>
  <c r="HG55" i="4"/>
  <c r="HG49" i="4"/>
  <c r="HG48" i="4"/>
  <c r="HG56" i="4"/>
  <c r="HG45" i="4"/>
  <c r="HG47" i="4"/>
  <c r="HG43" i="4"/>
  <c r="HG46" i="4"/>
  <c r="HG53" i="4"/>
  <c r="HG44" i="4"/>
  <c r="HG24" i="4"/>
  <c r="HZ63" i="3"/>
  <c r="HZ54" i="3"/>
  <c r="HZ58" i="3"/>
  <c r="HZ55" i="3"/>
  <c r="HZ59" i="3"/>
  <c r="HZ57" i="3"/>
  <c r="HZ56" i="3"/>
  <c r="HZ44" i="3"/>
  <c r="HZ47" i="3"/>
  <c r="HZ49" i="3"/>
  <c r="HZ48" i="3"/>
  <c r="HZ45" i="3"/>
  <c r="HZ46" i="3"/>
  <c r="HZ24" i="3"/>
  <c r="HQ55" i="10"/>
  <c r="HZ143" i="3"/>
  <c r="HZ139" i="3"/>
  <c r="HZ141" i="3"/>
  <c r="HZ107" i="3"/>
  <c r="HZ108" i="3"/>
  <c r="HQ81" i="10"/>
  <c r="HR83" i="10" s="1"/>
  <c r="HQ74" i="10"/>
  <c r="HQ73" i="10"/>
  <c r="HG143" i="4"/>
  <c r="HG139" i="4"/>
  <c r="HG141" i="4"/>
  <c r="HG107" i="4"/>
  <c r="HG108" i="4"/>
  <c r="HQ12" i="10"/>
  <c r="HQ13" i="10"/>
  <c r="HZ184" i="3"/>
  <c r="HZ183" i="3"/>
  <c r="HZ178" i="3"/>
  <c r="HZ182" i="3"/>
  <c r="HZ173" i="3"/>
  <c r="HZ172" i="3"/>
  <c r="HZ177" i="3"/>
  <c r="HZ171" i="3"/>
  <c r="HZ134" i="3"/>
  <c r="HZ127" i="3"/>
  <c r="HZ132" i="3"/>
  <c r="HG183" i="4"/>
  <c r="HG184" i="4"/>
  <c r="HG182" i="4"/>
  <c r="HG178" i="4"/>
  <c r="HG177" i="4"/>
  <c r="HG173" i="4"/>
  <c r="HG172" i="4"/>
  <c r="HG171" i="4"/>
  <c r="HG134" i="4"/>
  <c r="HG127" i="4"/>
  <c r="HG132" i="4"/>
  <c r="HZ73" i="3"/>
  <c r="HZ74" i="3"/>
  <c r="HZ72" i="3"/>
  <c r="HZ71" i="3"/>
  <c r="HZ70" i="3"/>
  <c r="HZ69" i="3"/>
  <c r="HZ68" i="3"/>
  <c r="HG74" i="4"/>
  <c r="HG73" i="4"/>
  <c r="HG71" i="4"/>
  <c r="HG72" i="4"/>
  <c r="HG69" i="4"/>
  <c r="HG68" i="4"/>
  <c r="HG70" i="4"/>
  <c r="HZ99" i="3"/>
  <c r="HZ101" i="3"/>
  <c r="HZ100" i="3"/>
  <c r="HZ98" i="3"/>
  <c r="HG100" i="4"/>
  <c r="HG101" i="4"/>
  <c r="HG98" i="4"/>
  <c r="HG99" i="4"/>
  <c r="HZ97" i="3"/>
  <c r="HG97" i="4"/>
  <c r="HG39" i="4"/>
  <c r="HG38" i="4"/>
  <c r="HG36" i="4"/>
  <c r="HG35" i="4"/>
  <c r="HG34" i="4"/>
  <c r="HG37" i="4"/>
  <c r="HG33" i="4"/>
  <c r="HZ53" i="3"/>
  <c r="HZ43" i="3"/>
  <c r="HZ34" i="3"/>
  <c r="HZ35" i="3"/>
  <c r="HZ37" i="3"/>
  <c r="HZ39" i="3"/>
  <c r="HZ36" i="3"/>
  <c r="HZ38" i="3"/>
  <c r="HZ17" i="3"/>
  <c r="HZ33" i="3"/>
  <c r="HZ16" i="3"/>
  <c r="HZ15" i="3"/>
  <c r="HZ14" i="3"/>
  <c r="HZ13" i="3"/>
  <c r="HZ12" i="3"/>
  <c r="HZ11" i="3"/>
  <c r="IA6" i="3"/>
  <c r="HZ22" i="3"/>
  <c r="HZ27" i="3"/>
  <c r="HZ26" i="3"/>
  <c r="HZ28" i="3"/>
  <c r="HG17" i="4"/>
  <c r="HG16" i="4"/>
  <c r="HG22" i="4"/>
  <c r="HG14" i="4"/>
  <c r="HG15" i="4"/>
  <c r="HG11" i="4"/>
  <c r="HG12" i="4"/>
  <c r="HG13" i="4"/>
  <c r="HG27" i="4"/>
  <c r="HG26" i="4"/>
  <c r="HG28" i="4"/>
  <c r="HH6" i="4"/>
  <c r="HQ79" i="10"/>
  <c r="HQ80" i="10"/>
  <c r="HQ68" i="10"/>
  <c r="HQ75" i="10"/>
  <c r="HQ24" i="10"/>
  <c r="HQ65" i="10"/>
  <c r="HQ61" i="10"/>
  <c r="HQ59" i="10"/>
  <c r="HQ25" i="10"/>
  <c r="HQ23" i="10"/>
  <c r="HQ15" i="10"/>
  <c r="HQ14" i="10"/>
  <c r="HR6" i="10"/>
  <c r="HF106" i="6"/>
  <c r="HG7" i="6"/>
  <c r="HG1" i="6"/>
  <c r="HG85" i="6" l="1"/>
  <c r="HG81" i="6"/>
  <c r="HG80" i="6"/>
  <c r="HG137" i="6"/>
  <c r="HG87" i="6"/>
  <c r="HG91" i="6"/>
  <c r="HG90" i="6"/>
  <c r="HG92" i="6"/>
  <c r="HG79" i="6"/>
  <c r="HG63" i="6"/>
  <c r="HG65" i="6"/>
  <c r="HG59" i="6"/>
  <c r="HG56" i="6"/>
  <c r="HG57" i="6"/>
  <c r="HG55" i="6"/>
  <c r="HG54" i="6"/>
  <c r="HG58" i="6"/>
  <c r="HG49" i="6"/>
  <c r="HG48" i="6"/>
  <c r="HG47" i="6"/>
  <c r="HG46" i="6"/>
  <c r="HG53" i="6"/>
  <c r="HG45" i="6"/>
  <c r="HG43" i="6"/>
  <c r="HG44" i="6"/>
  <c r="HG24" i="6"/>
  <c r="HG106" i="4"/>
  <c r="HZ106" i="3"/>
  <c r="HG98" i="6"/>
  <c r="HG97" i="6"/>
  <c r="HG99" i="6"/>
  <c r="HG100" i="6"/>
  <c r="HG101" i="6"/>
  <c r="HG73" i="6"/>
  <c r="HG74" i="6"/>
  <c r="HG72" i="6"/>
  <c r="HG69" i="6"/>
  <c r="HG71" i="6"/>
  <c r="HG70" i="6"/>
  <c r="HG68" i="6"/>
  <c r="HG127" i="6"/>
  <c r="HG141" i="6"/>
  <c r="HG139" i="6"/>
  <c r="HG143" i="6"/>
  <c r="HG132" i="6"/>
  <c r="HG108" i="6"/>
  <c r="HG107" i="6"/>
  <c r="HG39" i="6"/>
  <c r="HG37" i="6"/>
  <c r="HG36" i="6"/>
  <c r="HG35" i="6"/>
  <c r="HG38" i="6"/>
  <c r="HG17" i="6"/>
  <c r="HG16" i="6"/>
  <c r="HG15" i="6"/>
  <c r="HG34" i="6"/>
  <c r="HG33" i="6"/>
  <c r="HG14" i="6"/>
  <c r="HG13" i="6"/>
  <c r="HG12" i="6"/>
  <c r="HG11" i="6"/>
  <c r="HG22" i="6"/>
  <c r="HG28" i="6"/>
  <c r="HG26" i="6"/>
  <c r="HG27" i="6"/>
  <c r="HQ82" i="10"/>
  <c r="HG182" i="6"/>
  <c r="HG178" i="6"/>
  <c r="HG177" i="6"/>
  <c r="HR7" i="10"/>
  <c r="HR54" i="10" s="1"/>
  <c r="HR1" i="10"/>
  <c r="HG183" i="6"/>
  <c r="HG184" i="6"/>
  <c r="HG173" i="6"/>
  <c r="HG171" i="6"/>
  <c r="HG172" i="6"/>
  <c r="HG134" i="6"/>
  <c r="HH6" i="6"/>
  <c r="HH7" i="4"/>
  <c r="HH1" i="4"/>
  <c r="IA7" i="3"/>
  <c r="IA1" i="3"/>
  <c r="HH137" i="4" l="1"/>
  <c r="HH85" i="4"/>
  <c r="HH81" i="4"/>
  <c r="HH80" i="4"/>
  <c r="IA85" i="3"/>
  <c r="IA80" i="3"/>
  <c r="IA137" i="3"/>
  <c r="IA81" i="3"/>
  <c r="HH91" i="4"/>
  <c r="HH90" i="4"/>
  <c r="HH92" i="4"/>
  <c r="HH87" i="4"/>
  <c r="HH79" i="4"/>
  <c r="HH63" i="4"/>
  <c r="IA91" i="3"/>
  <c r="IA92" i="3"/>
  <c r="IA90" i="3"/>
  <c r="IA87" i="3"/>
  <c r="IA79" i="3"/>
  <c r="IA65" i="3"/>
  <c r="HH65" i="4"/>
  <c r="HH59" i="4"/>
  <c r="HH58" i="4"/>
  <c r="HH57" i="4"/>
  <c r="HH55" i="4"/>
  <c r="HH56" i="4"/>
  <c r="HH54" i="4"/>
  <c r="HH49" i="4"/>
  <c r="HH46" i="4"/>
  <c r="HH48" i="4"/>
  <c r="HH47" i="4"/>
  <c r="HH45" i="4"/>
  <c r="HH43" i="4"/>
  <c r="HH53" i="4"/>
  <c r="HH44" i="4"/>
  <c r="HH24" i="4"/>
  <c r="IA63" i="3"/>
  <c r="IA54" i="3"/>
  <c r="IA55" i="3"/>
  <c r="IA58" i="3"/>
  <c r="IA59" i="3"/>
  <c r="IA57" i="3"/>
  <c r="IA46" i="3"/>
  <c r="IA56" i="3"/>
  <c r="IA44" i="3"/>
  <c r="IA47" i="3"/>
  <c r="IA45" i="3"/>
  <c r="IA49" i="3"/>
  <c r="IA48" i="3"/>
  <c r="IA24" i="3"/>
  <c r="HR55" i="10"/>
  <c r="IA141" i="3"/>
  <c r="IA139" i="3"/>
  <c r="IA143" i="3"/>
  <c r="IA107" i="3"/>
  <c r="IA108" i="3"/>
  <c r="HH141" i="4"/>
  <c r="HH143" i="4"/>
  <c r="HH139" i="4"/>
  <c r="HH107" i="4"/>
  <c r="HH108" i="4"/>
  <c r="HR81" i="10"/>
  <c r="HS83" i="10" s="1"/>
  <c r="HR74" i="10"/>
  <c r="HR73" i="10"/>
  <c r="HR12" i="10"/>
  <c r="HR13" i="10"/>
  <c r="IA184" i="3"/>
  <c r="IA183" i="3"/>
  <c r="IA178" i="3"/>
  <c r="IA182" i="3"/>
  <c r="IA177" i="3"/>
  <c r="IA173" i="3"/>
  <c r="IA171" i="3"/>
  <c r="IA172" i="3"/>
  <c r="IA134" i="3"/>
  <c r="IA132" i="3"/>
  <c r="IA127" i="3"/>
  <c r="HH184" i="4"/>
  <c r="HH183" i="4"/>
  <c r="HH177" i="4"/>
  <c r="HH182" i="4"/>
  <c r="HH173" i="4"/>
  <c r="HH178" i="4"/>
  <c r="HH172" i="4"/>
  <c r="HH171" i="4"/>
  <c r="HH134" i="4"/>
  <c r="HH132" i="4"/>
  <c r="HH127" i="4"/>
  <c r="IA74" i="3"/>
  <c r="IA72" i="3"/>
  <c r="IA73" i="3"/>
  <c r="IA71" i="3"/>
  <c r="IA70" i="3"/>
  <c r="IA69" i="3"/>
  <c r="IA68" i="3"/>
  <c r="HH73" i="4"/>
  <c r="HH74" i="4"/>
  <c r="HH71" i="4"/>
  <c r="HH72" i="4"/>
  <c r="HH70" i="4"/>
  <c r="HH69" i="4"/>
  <c r="HH68" i="4"/>
  <c r="IA101" i="3"/>
  <c r="IA100" i="3"/>
  <c r="IA99" i="3"/>
  <c r="IA98" i="3"/>
  <c r="HH101" i="4"/>
  <c r="HH99" i="4"/>
  <c r="HH98" i="4"/>
  <c r="HH100" i="4"/>
  <c r="IA97" i="3"/>
  <c r="HH97" i="4"/>
  <c r="HH38" i="4"/>
  <c r="HH36" i="4"/>
  <c r="HH37" i="4"/>
  <c r="HH35" i="4"/>
  <c r="HH34" i="4"/>
  <c r="HH39" i="4"/>
  <c r="HH33" i="4"/>
  <c r="IA53" i="3"/>
  <c r="IA43" i="3"/>
  <c r="IA34" i="3"/>
  <c r="IA36" i="3"/>
  <c r="IA35" i="3"/>
  <c r="IA39" i="3"/>
  <c r="IA37" i="3"/>
  <c r="IA38" i="3"/>
  <c r="IA33" i="3"/>
  <c r="IA16" i="3"/>
  <c r="IA17" i="3"/>
  <c r="IA14" i="3"/>
  <c r="IA15" i="3"/>
  <c r="IA13" i="3"/>
  <c r="IA12" i="3"/>
  <c r="IA11" i="3"/>
  <c r="IB6" i="3"/>
  <c r="IA22" i="3"/>
  <c r="IA28" i="3"/>
  <c r="IA27" i="3"/>
  <c r="IA26" i="3"/>
  <c r="HH26" i="4"/>
  <c r="HH22" i="4"/>
  <c r="HH16" i="4"/>
  <c r="HH14" i="4"/>
  <c r="HH15" i="4"/>
  <c r="HH13" i="4"/>
  <c r="HH11" i="4"/>
  <c r="HH12" i="4"/>
  <c r="HH17" i="4"/>
  <c r="HH28" i="4"/>
  <c r="HH27" i="4"/>
  <c r="HI6" i="4"/>
  <c r="HR79" i="10"/>
  <c r="HR80" i="10"/>
  <c r="HR68" i="10"/>
  <c r="HR75" i="10"/>
  <c r="HR65" i="10"/>
  <c r="HR24" i="10"/>
  <c r="HR61" i="10"/>
  <c r="HR59" i="10"/>
  <c r="HR25" i="10"/>
  <c r="HR23" i="10"/>
  <c r="HR15" i="10"/>
  <c r="HR14" i="10"/>
  <c r="HS6" i="10"/>
  <c r="HG106" i="6"/>
  <c r="HH1" i="6"/>
  <c r="HH7" i="6"/>
  <c r="HH85" i="6" l="1"/>
  <c r="HH81" i="6"/>
  <c r="HH137" i="6"/>
  <c r="HH80" i="6"/>
  <c r="HH91" i="6"/>
  <c r="HH90" i="6"/>
  <c r="HH92" i="6"/>
  <c r="HH87" i="6"/>
  <c r="HH79" i="6"/>
  <c r="HH63" i="6"/>
  <c r="HH65" i="6"/>
  <c r="HH59" i="6"/>
  <c r="HH58" i="6"/>
  <c r="HH57" i="6"/>
  <c r="HH55" i="6"/>
  <c r="HH54" i="6"/>
  <c r="HH56" i="6"/>
  <c r="HH49" i="6"/>
  <c r="HH48" i="6"/>
  <c r="HH47" i="6"/>
  <c r="HH46" i="6"/>
  <c r="HH45" i="6"/>
  <c r="HH44" i="6"/>
  <c r="HH53" i="6"/>
  <c r="HH43" i="6"/>
  <c r="HH24" i="6"/>
  <c r="IA106" i="3"/>
  <c r="HH106" i="4"/>
  <c r="HH98" i="6"/>
  <c r="HH97" i="6"/>
  <c r="HH99" i="6"/>
  <c r="HH100" i="6"/>
  <c r="HH101" i="6"/>
  <c r="HH73" i="6"/>
  <c r="HH74" i="6"/>
  <c r="HH70" i="6"/>
  <c r="HH72" i="6"/>
  <c r="HH71" i="6"/>
  <c r="HH69" i="6"/>
  <c r="HH68" i="6"/>
  <c r="HH141" i="6"/>
  <c r="HH127" i="6"/>
  <c r="HH139" i="6"/>
  <c r="HH143" i="6"/>
  <c r="HH132" i="6"/>
  <c r="HH108" i="6"/>
  <c r="HH107" i="6"/>
  <c r="HH39" i="6"/>
  <c r="HH36" i="6"/>
  <c r="HH37" i="6"/>
  <c r="HH35" i="6"/>
  <c r="HH17" i="6"/>
  <c r="HH16" i="6"/>
  <c r="HH34" i="6"/>
  <c r="HH33" i="6"/>
  <c r="HH14" i="6"/>
  <c r="HH13" i="6"/>
  <c r="HH12" i="6"/>
  <c r="HH15" i="6"/>
  <c r="HH38" i="6"/>
  <c r="HH22" i="6"/>
  <c r="HH11" i="6"/>
  <c r="HH26" i="6"/>
  <c r="HH28" i="6"/>
  <c r="HH27" i="6"/>
  <c r="HR82" i="10"/>
  <c r="HH178" i="6"/>
  <c r="HH177" i="6"/>
  <c r="HH182" i="6"/>
  <c r="HS7" i="10"/>
  <c r="HS54" i="10" s="1"/>
  <c r="HS1" i="10"/>
  <c r="HH183" i="6"/>
  <c r="HH184" i="6"/>
  <c r="HH173" i="6"/>
  <c r="HH172" i="6"/>
  <c r="HH171" i="6"/>
  <c r="HH134" i="6"/>
  <c r="HI6" i="6"/>
  <c r="HI1" i="4"/>
  <c r="HI7" i="4"/>
  <c r="IB7" i="3"/>
  <c r="IB1" i="3"/>
  <c r="HI81" i="4" l="1"/>
  <c r="HI137" i="4"/>
  <c r="HI85" i="4"/>
  <c r="HI80" i="4"/>
  <c r="IB80" i="3"/>
  <c r="IB137" i="3"/>
  <c r="IB85" i="3"/>
  <c r="IB81" i="3"/>
  <c r="HI91" i="4"/>
  <c r="HI92" i="4"/>
  <c r="HI90" i="4"/>
  <c r="HI87" i="4"/>
  <c r="HI79" i="4"/>
  <c r="HI63" i="4"/>
  <c r="IB91" i="3"/>
  <c r="IB92" i="3"/>
  <c r="IB90" i="3"/>
  <c r="IB87" i="3"/>
  <c r="IB79" i="3"/>
  <c r="IB65" i="3"/>
  <c r="HI65" i="4"/>
  <c r="HI59" i="4"/>
  <c r="HI56" i="4"/>
  <c r="HI54" i="4"/>
  <c r="HI55" i="4"/>
  <c r="HI49" i="4"/>
  <c r="HI58" i="4"/>
  <c r="HI57" i="4"/>
  <c r="HI46" i="4"/>
  <c r="HI47" i="4"/>
  <c r="HI43" i="4"/>
  <c r="HI53" i="4"/>
  <c r="HI44" i="4"/>
  <c r="HI48" i="4"/>
  <c r="HI45" i="4"/>
  <c r="HI24" i="4"/>
  <c r="IB63" i="3"/>
  <c r="IB54" i="3"/>
  <c r="IB56" i="3"/>
  <c r="IB58" i="3"/>
  <c r="IB57" i="3"/>
  <c r="IB55" i="3"/>
  <c r="IB59" i="3"/>
  <c r="IB46" i="3"/>
  <c r="IB44" i="3"/>
  <c r="IB45" i="3"/>
  <c r="IB49" i="3"/>
  <c r="IB47" i="3"/>
  <c r="IB48" i="3"/>
  <c r="IB24" i="3"/>
  <c r="HS55" i="10"/>
  <c r="IB141" i="3"/>
  <c r="IB143" i="3"/>
  <c r="IB139" i="3"/>
  <c r="IB107" i="3"/>
  <c r="IB108" i="3"/>
  <c r="HS81" i="10"/>
  <c r="HT83" i="10" s="1"/>
  <c r="HS74" i="10"/>
  <c r="HS73" i="10"/>
  <c r="HI143" i="4"/>
  <c r="HI139" i="4"/>
  <c r="HI107" i="4"/>
  <c r="HI108" i="4"/>
  <c r="HI141" i="4"/>
  <c r="HS12" i="10"/>
  <c r="HS13" i="10"/>
  <c r="IB184" i="3"/>
  <c r="IB183" i="3"/>
  <c r="IB177" i="3"/>
  <c r="IB178" i="3"/>
  <c r="IB182" i="3"/>
  <c r="IB172" i="3"/>
  <c r="IB173" i="3"/>
  <c r="IB171" i="3"/>
  <c r="IB134" i="3"/>
  <c r="IB132" i="3"/>
  <c r="IB127" i="3"/>
  <c r="HI184" i="4"/>
  <c r="HI183" i="4"/>
  <c r="HI182" i="4"/>
  <c r="HI178" i="4"/>
  <c r="HI173" i="4"/>
  <c r="HI177" i="4"/>
  <c r="HI172" i="4"/>
  <c r="HI171" i="4"/>
  <c r="HI132" i="4"/>
  <c r="HI127" i="4"/>
  <c r="HI134" i="4"/>
  <c r="IB74" i="3"/>
  <c r="IB73" i="3"/>
  <c r="IB72" i="3"/>
  <c r="IB71" i="3"/>
  <c r="IB70" i="3"/>
  <c r="IB69" i="3"/>
  <c r="IB68" i="3"/>
  <c r="HI74" i="4"/>
  <c r="HI73" i="4"/>
  <c r="HI72" i="4"/>
  <c r="HI71" i="4"/>
  <c r="HI69" i="4"/>
  <c r="HI70" i="4"/>
  <c r="HI68" i="4"/>
  <c r="HI100" i="4"/>
  <c r="HI101" i="4"/>
  <c r="HI98" i="4"/>
  <c r="HI99" i="4"/>
  <c r="IB101" i="3"/>
  <c r="IB100" i="3"/>
  <c r="IB99" i="3"/>
  <c r="IB98" i="3"/>
  <c r="IB97" i="3"/>
  <c r="HI97" i="4"/>
  <c r="HI38" i="4"/>
  <c r="HI36" i="4"/>
  <c r="HI39" i="4"/>
  <c r="HI35" i="4"/>
  <c r="HI34" i="4"/>
  <c r="HI33" i="4"/>
  <c r="HI37" i="4"/>
  <c r="IB53" i="3"/>
  <c r="IB43" i="3"/>
  <c r="IB35" i="3"/>
  <c r="IB34" i="3"/>
  <c r="IB36" i="3"/>
  <c r="IB38" i="3"/>
  <c r="IB39" i="3"/>
  <c r="IB37" i="3"/>
  <c r="IB33" i="3"/>
  <c r="IB16" i="3"/>
  <c r="IB15" i="3"/>
  <c r="IB14" i="3"/>
  <c r="IB13" i="3"/>
  <c r="IB12" i="3"/>
  <c r="IB11" i="3"/>
  <c r="IB17" i="3"/>
  <c r="IC6" i="3"/>
  <c r="IB22" i="3"/>
  <c r="IB26" i="3"/>
  <c r="IB27" i="3"/>
  <c r="IB28" i="3"/>
  <c r="HI27" i="4"/>
  <c r="HI26" i="4"/>
  <c r="HI22" i="4"/>
  <c r="HI16" i="4"/>
  <c r="HI17" i="4"/>
  <c r="HI14" i="4"/>
  <c r="HI15" i="4"/>
  <c r="HI11" i="4"/>
  <c r="HI13" i="4"/>
  <c r="HI12" i="4"/>
  <c r="HI28" i="4"/>
  <c r="HJ6" i="4"/>
  <c r="HS80" i="10"/>
  <c r="HS79" i="10"/>
  <c r="HS68" i="10"/>
  <c r="HS75" i="10"/>
  <c r="HS59" i="10"/>
  <c r="HS25" i="10"/>
  <c r="HS65" i="10"/>
  <c r="HS24" i="10"/>
  <c r="HS61" i="10"/>
  <c r="HS23" i="10"/>
  <c r="HS15" i="10"/>
  <c r="HS14" i="10"/>
  <c r="HT6" i="10"/>
  <c r="HH106" i="6"/>
  <c r="HI7" i="6"/>
  <c r="HI1" i="6"/>
  <c r="HI85" i="6" l="1"/>
  <c r="HI81" i="6"/>
  <c r="HI137" i="6"/>
  <c r="HI80" i="6"/>
  <c r="HI92" i="6"/>
  <c r="HI91" i="6"/>
  <c r="HI87" i="6"/>
  <c r="HI90" i="6"/>
  <c r="HI79" i="6"/>
  <c r="HI63" i="6"/>
  <c r="HI65" i="6"/>
  <c r="HI59" i="6"/>
  <c r="HI58" i="6"/>
  <c r="HI57" i="6"/>
  <c r="HI56" i="6"/>
  <c r="HI55" i="6"/>
  <c r="HI54" i="6"/>
  <c r="HI49" i="6"/>
  <c r="HI48" i="6"/>
  <c r="HI47" i="6"/>
  <c r="HI45" i="6"/>
  <c r="HI44" i="6"/>
  <c r="HI53" i="6"/>
  <c r="HI43" i="6"/>
  <c r="HI46" i="6"/>
  <c r="HI24" i="6"/>
  <c r="IB106" i="3"/>
  <c r="HI106" i="4"/>
  <c r="HI98" i="6"/>
  <c r="HI97" i="6"/>
  <c r="HI99" i="6"/>
  <c r="HI101" i="6"/>
  <c r="HI100" i="6"/>
  <c r="HI73" i="6"/>
  <c r="HI74" i="6"/>
  <c r="HI72" i="6"/>
  <c r="HI71" i="6"/>
  <c r="HI70" i="6"/>
  <c r="HI69" i="6"/>
  <c r="HI68" i="6"/>
  <c r="HI141" i="6"/>
  <c r="HI127" i="6"/>
  <c r="HI139" i="6"/>
  <c r="HI143" i="6"/>
  <c r="HI132" i="6"/>
  <c r="HI108" i="6"/>
  <c r="HI107" i="6"/>
  <c r="HI37" i="6"/>
  <c r="HI39" i="6"/>
  <c r="HI38" i="6"/>
  <c r="HI36" i="6"/>
  <c r="HI35" i="6"/>
  <c r="HI33" i="6"/>
  <c r="HI17" i="6"/>
  <c r="HI16" i="6"/>
  <c r="HI15" i="6"/>
  <c r="HI34" i="6"/>
  <c r="HI13" i="6"/>
  <c r="HI27" i="6"/>
  <c r="HI14" i="6"/>
  <c r="HI12" i="6"/>
  <c r="HI11" i="6"/>
  <c r="HI22" i="6"/>
  <c r="HI28" i="6"/>
  <c r="HI26" i="6"/>
  <c r="HS82" i="10"/>
  <c r="HI178" i="6"/>
  <c r="HI177" i="6"/>
  <c r="HI182" i="6"/>
  <c r="HT7" i="10"/>
  <c r="HT54" i="10" s="1"/>
  <c r="HT1" i="10"/>
  <c r="HI183" i="6"/>
  <c r="HI184" i="6"/>
  <c r="HI173" i="6"/>
  <c r="HI172" i="6"/>
  <c r="HI171" i="6"/>
  <c r="HI134" i="6"/>
  <c r="HJ6" i="6"/>
  <c r="HJ7" i="4"/>
  <c r="HJ1" i="4"/>
  <c r="IC7" i="3"/>
  <c r="IC1" i="3"/>
  <c r="HJ81" i="4" l="1"/>
  <c r="HJ85" i="4"/>
  <c r="HJ137" i="4"/>
  <c r="HJ80" i="4"/>
  <c r="IC137" i="3"/>
  <c r="IC80" i="3"/>
  <c r="IC85" i="3"/>
  <c r="IC81" i="3"/>
  <c r="HJ91" i="4"/>
  <c r="HJ92" i="4"/>
  <c r="HJ90" i="4"/>
  <c r="HJ87" i="4"/>
  <c r="HJ79" i="4"/>
  <c r="HJ63" i="4"/>
  <c r="IC92" i="3"/>
  <c r="IC91" i="3"/>
  <c r="IC90" i="3"/>
  <c r="IC87" i="3"/>
  <c r="IC79" i="3"/>
  <c r="IC65" i="3"/>
  <c r="HJ65" i="4"/>
  <c r="HJ59" i="4"/>
  <c r="HJ57" i="4"/>
  <c r="HJ58" i="4"/>
  <c r="HJ56" i="4"/>
  <c r="HJ54" i="4"/>
  <c r="HJ55" i="4"/>
  <c r="HJ45" i="4"/>
  <c r="HJ47" i="4"/>
  <c r="HJ48" i="4"/>
  <c r="HJ49" i="4"/>
  <c r="HJ53" i="4"/>
  <c r="HJ44" i="4"/>
  <c r="HJ46" i="4"/>
  <c r="HJ43" i="4"/>
  <c r="HJ24" i="4"/>
  <c r="IC63" i="3"/>
  <c r="IC54" i="3"/>
  <c r="IC56" i="3"/>
  <c r="IC57" i="3"/>
  <c r="IC58" i="3"/>
  <c r="IC55" i="3"/>
  <c r="IC59" i="3"/>
  <c r="IC46" i="3"/>
  <c r="IC47" i="3"/>
  <c r="IC48" i="3"/>
  <c r="IC44" i="3"/>
  <c r="IC45" i="3"/>
  <c r="IC49" i="3"/>
  <c r="IC24" i="3"/>
  <c r="HT55" i="10"/>
  <c r="IC141" i="3"/>
  <c r="IC143" i="3"/>
  <c r="IC139" i="3"/>
  <c r="IC107" i="3"/>
  <c r="IC108" i="3"/>
  <c r="HT73" i="10"/>
  <c r="HT81" i="10"/>
  <c r="HU83" i="10" s="1"/>
  <c r="HT74" i="10"/>
  <c r="HJ143" i="4"/>
  <c r="HJ141" i="4"/>
  <c r="HJ139" i="4"/>
  <c r="HJ107" i="4"/>
  <c r="HJ108" i="4"/>
  <c r="HT13" i="10"/>
  <c r="HT12" i="10"/>
  <c r="IC184" i="3"/>
  <c r="IC182" i="3"/>
  <c r="IC183" i="3"/>
  <c r="IC178" i="3"/>
  <c r="IC177" i="3"/>
  <c r="IC172" i="3"/>
  <c r="IC173" i="3"/>
  <c r="IC171" i="3"/>
  <c r="IC134" i="3"/>
  <c r="IC127" i="3"/>
  <c r="IC132" i="3"/>
  <c r="HJ184" i="4"/>
  <c r="HJ183" i="4"/>
  <c r="HJ182" i="4"/>
  <c r="HJ178" i="4"/>
  <c r="HJ177" i="4"/>
  <c r="HJ173" i="4"/>
  <c r="HJ172" i="4"/>
  <c r="HJ171" i="4"/>
  <c r="HJ134" i="4"/>
  <c r="HJ132" i="4"/>
  <c r="HJ127" i="4"/>
  <c r="IC74" i="3"/>
  <c r="IC73" i="3"/>
  <c r="IC72" i="3"/>
  <c r="IC71" i="3"/>
  <c r="IC68" i="3"/>
  <c r="IC70" i="3"/>
  <c r="IC69" i="3"/>
  <c r="HJ73" i="4"/>
  <c r="HJ74" i="4"/>
  <c r="HJ72" i="4"/>
  <c r="HJ71" i="4"/>
  <c r="HJ69" i="4"/>
  <c r="HJ70" i="4"/>
  <c r="HJ68" i="4"/>
  <c r="IC100" i="3"/>
  <c r="IC99" i="3"/>
  <c r="IC101" i="3"/>
  <c r="IC98" i="3"/>
  <c r="HJ100" i="4"/>
  <c r="HJ101" i="4"/>
  <c r="HJ98" i="4"/>
  <c r="HJ99" i="4"/>
  <c r="IC97" i="3"/>
  <c r="HJ97" i="4"/>
  <c r="HJ38" i="4"/>
  <c r="HJ39" i="4"/>
  <c r="HJ36" i="4"/>
  <c r="HJ37" i="4"/>
  <c r="HJ33" i="4"/>
  <c r="HJ35" i="4"/>
  <c r="HJ34" i="4"/>
  <c r="IC53" i="3"/>
  <c r="IC43" i="3"/>
  <c r="IC35" i="3"/>
  <c r="IC34" i="3"/>
  <c r="IC37" i="3"/>
  <c r="IC38" i="3"/>
  <c r="IC39" i="3"/>
  <c r="IC36" i="3"/>
  <c r="IC33" i="3"/>
  <c r="IC17" i="3"/>
  <c r="IC16" i="3"/>
  <c r="IC14" i="3"/>
  <c r="IC13" i="3"/>
  <c r="IC12" i="3"/>
  <c r="IC11" i="3"/>
  <c r="IC15" i="3"/>
  <c r="ID6" i="3"/>
  <c r="IC26" i="3"/>
  <c r="IC22" i="3"/>
  <c r="IC28" i="3"/>
  <c r="IC27" i="3"/>
  <c r="HJ22" i="4"/>
  <c r="HJ16" i="4"/>
  <c r="HJ15" i="4"/>
  <c r="HJ13" i="4"/>
  <c r="HJ17" i="4"/>
  <c r="HJ11" i="4"/>
  <c r="HJ14" i="4"/>
  <c r="HJ12" i="4"/>
  <c r="HJ28" i="4"/>
  <c r="HJ26" i="4"/>
  <c r="HJ27" i="4"/>
  <c r="HK6" i="4"/>
  <c r="HT79" i="10"/>
  <c r="HT80" i="10"/>
  <c r="HT68" i="10"/>
  <c r="HT75" i="10"/>
  <c r="HT59" i="10"/>
  <c r="HT25" i="10"/>
  <c r="HT24" i="10"/>
  <c r="HT61" i="10"/>
  <c r="HT65" i="10"/>
  <c r="HT23" i="10"/>
  <c r="HT15" i="10"/>
  <c r="HT14" i="10"/>
  <c r="HU6" i="10"/>
  <c r="HI106" i="6"/>
  <c r="HJ1" i="6"/>
  <c r="HJ7" i="6"/>
  <c r="HJ85" i="6" l="1"/>
  <c r="HJ81" i="6"/>
  <c r="HJ137" i="6"/>
  <c r="HJ80" i="6"/>
  <c r="HJ91" i="6"/>
  <c r="HJ92" i="6"/>
  <c r="HJ87" i="6"/>
  <c r="HJ90" i="6"/>
  <c r="HJ79" i="6"/>
  <c r="HJ63" i="6"/>
  <c r="HJ65" i="6"/>
  <c r="HJ59" i="6"/>
  <c r="HJ56" i="6"/>
  <c r="HJ55" i="6"/>
  <c r="HJ58" i="6"/>
  <c r="HJ57" i="6"/>
  <c r="HJ54" i="6"/>
  <c r="HJ49" i="6"/>
  <c r="HJ47" i="6"/>
  <c r="HJ48" i="6"/>
  <c r="HJ45" i="6"/>
  <c r="HJ44" i="6"/>
  <c r="HJ53" i="6"/>
  <c r="HJ43" i="6"/>
  <c r="HJ46" i="6"/>
  <c r="HJ24" i="6"/>
  <c r="IC106" i="3"/>
  <c r="HJ106" i="4"/>
  <c r="HJ97" i="6"/>
  <c r="HJ98" i="6"/>
  <c r="HJ99" i="6"/>
  <c r="HJ101" i="6"/>
  <c r="HJ100" i="6"/>
  <c r="HJ73" i="6"/>
  <c r="HJ74" i="6"/>
  <c r="HJ72" i="6"/>
  <c r="HJ71" i="6"/>
  <c r="HJ70" i="6"/>
  <c r="HJ69" i="6"/>
  <c r="HJ68" i="6"/>
  <c r="HJ141" i="6"/>
  <c r="HJ127" i="6"/>
  <c r="HJ139" i="6"/>
  <c r="HJ143" i="6"/>
  <c r="HJ108" i="6"/>
  <c r="HJ132" i="6"/>
  <c r="HJ107" i="6"/>
  <c r="HJ37" i="6"/>
  <c r="HJ39" i="6"/>
  <c r="HJ38" i="6"/>
  <c r="HJ36" i="6"/>
  <c r="HJ35" i="6"/>
  <c r="HJ34" i="6"/>
  <c r="HJ17" i="6"/>
  <c r="HJ16" i="6"/>
  <c r="HJ15" i="6"/>
  <c r="HJ33" i="6"/>
  <c r="HJ13" i="6"/>
  <c r="HJ14" i="6"/>
  <c r="HJ12" i="6"/>
  <c r="HJ11" i="6"/>
  <c r="HJ22" i="6"/>
  <c r="HJ28" i="6"/>
  <c r="HJ26" i="6"/>
  <c r="HJ27" i="6"/>
  <c r="HT82" i="10"/>
  <c r="HJ182" i="6"/>
  <c r="HJ178" i="6"/>
  <c r="HJ177" i="6"/>
  <c r="HU1" i="10"/>
  <c r="HU7" i="10"/>
  <c r="HU54" i="10" s="1"/>
  <c r="HJ183" i="6"/>
  <c r="HJ184" i="6"/>
  <c r="HJ173" i="6"/>
  <c r="HJ172" i="6"/>
  <c r="HJ171" i="6"/>
  <c r="HJ134" i="6"/>
  <c r="HK6" i="6"/>
  <c r="HK1" i="4"/>
  <c r="HK7" i="4"/>
  <c r="ID7" i="3"/>
  <c r="ID1" i="3"/>
  <c r="HK81" i="4" l="1"/>
  <c r="HK85" i="4"/>
  <c r="HK137" i="4"/>
  <c r="HK80" i="4"/>
  <c r="ID137" i="3"/>
  <c r="ID85" i="3"/>
  <c r="ID80" i="3"/>
  <c r="ID81" i="3"/>
  <c r="HK92" i="4"/>
  <c r="HK90" i="4"/>
  <c r="HK91" i="4"/>
  <c r="HK87" i="4"/>
  <c r="HK79" i="4"/>
  <c r="HK63" i="4"/>
  <c r="ID92" i="3"/>
  <c r="ID91" i="3"/>
  <c r="ID90" i="3"/>
  <c r="ID87" i="3"/>
  <c r="ID79" i="3"/>
  <c r="ID65" i="3"/>
  <c r="HK65" i="4"/>
  <c r="HK59" i="4"/>
  <c r="HK58" i="4"/>
  <c r="HK56" i="4"/>
  <c r="HK55" i="4"/>
  <c r="HK57" i="4"/>
  <c r="HK49" i="4"/>
  <c r="HK54" i="4"/>
  <c r="HK45" i="4"/>
  <c r="HK46" i="4"/>
  <c r="HK47" i="4"/>
  <c r="HK48" i="4"/>
  <c r="HK44" i="4"/>
  <c r="HK53" i="4"/>
  <c r="HK43" i="4"/>
  <c r="HK24" i="4"/>
  <c r="ID63" i="3"/>
  <c r="ID54" i="3"/>
  <c r="ID56" i="3"/>
  <c r="ID57" i="3"/>
  <c r="ID58" i="3"/>
  <c r="ID55" i="3"/>
  <c r="ID45" i="3"/>
  <c r="ID59" i="3"/>
  <c r="ID46" i="3"/>
  <c r="ID44" i="3"/>
  <c r="ID48" i="3"/>
  <c r="ID49" i="3"/>
  <c r="ID47" i="3"/>
  <c r="ID24" i="3"/>
  <c r="HU55" i="10"/>
  <c r="ID143" i="3"/>
  <c r="ID141" i="3"/>
  <c r="ID139" i="3"/>
  <c r="ID108" i="3"/>
  <c r="ID107" i="3"/>
  <c r="HU73" i="10"/>
  <c r="HU74" i="10"/>
  <c r="HU81" i="10"/>
  <c r="HV83" i="10" s="1"/>
  <c r="HK143" i="4"/>
  <c r="HK141" i="4"/>
  <c r="HK107" i="4"/>
  <c r="HK139" i="4"/>
  <c r="HK108" i="4"/>
  <c r="HU13" i="10"/>
  <c r="HU12" i="10"/>
  <c r="ID183" i="3"/>
  <c r="ID182" i="3"/>
  <c r="ID184" i="3"/>
  <c r="ID178" i="3"/>
  <c r="ID177" i="3"/>
  <c r="ID172" i="3"/>
  <c r="ID171" i="3"/>
  <c r="ID173" i="3"/>
  <c r="ID134" i="3"/>
  <c r="ID127" i="3"/>
  <c r="ID132" i="3"/>
  <c r="HK184" i="4"/>
  <c r="HK183" i="4"/>
  <c r="HK178" i="4"/>
  <c r="HK177" i="4"/>
  <c r="HK182" i="4"/>
  <c r="HK173" i="4"/>
  <c r="HK172" i="4"/>
  <c r="HK171" i="4"/>
  <c r="HK134" i="4"/>
  <c r="HK132" i="4"/>
  <c r="HK127" i="4"/>
  <c r="ID73" i="3"/>
  <c r="ID74" i="3"/>
  <c r="ID72" i="3"/>
  <c r="ID71" i="3"/>
  <c r="ID69" i="3"/>
  <c r="ID70" i="3"/>
  <c r="ID68" i="3"/>
  <c r="HK74" i="4"/>
  <c r="HK72" i="4"/>
  <c r="HK73" i="4"/>
  <c r="HK70" i="4"/>
  <c r="HK68" i="4"/>
  <c r="HK71" i="4"/>
  <c r="HK69" i="4"/>
  <c r="ID100" i="3"/>
  <c r="ID99" i="3"/>
  <c r="ID101" i="3"/>
  <c r="ID98" i="3"/>
  <c r="HK101" i="4"/>
  <c r="HK100" i="4"/>
  <c r="HK99" i="4"/>
  <c r="HK98" i="4"/>
  <c r="ID97" i="3"/>
  <c r="HK97" i="4"/>
  <c r="HK38" i="4"/>
  <c r="HK37" i="4"/>
  <c r="HK33" i="4"/>
  <c r="HK39" i="4"/>
  <c r="HK36" i="4"/>
  <c r="HK35" i="4"/>
  <c r="HK34" i="4"/>
  <c r="ID53" i="3"/>
  <c r="ID43" i="3"/>
  <c r="ID35" i="3"/>
  <c r="ID34" i="3"/>
  <c r="ID36" i="3"/>
  <c r="ID38" i="3"/>
  <c r="ID37" i="3"/>
  <c r="ID39" i="3"/>
  <c r="ID33" i="3"/>
  <c r="ID17" i="3"/>
  <c r="ID16" i="3"/>
  <c r="ID15" i="3"/>
  <c r="ID13" i="3"/>
  <c r="ID11" i="3"/>
  <c r="ID12" i="3"/>
  <c r="ID14" i="3"/>
  <c r="IE6" i="3"/>
  <c r="ID28" i="3"/>
  <c r="ID26" i="3"/>
  <c r="ID22" i="3"/>
  <c r="ID27" i="3"/>
  <c r="HK17" i="4"/>
  <c r="HK22" i="4"/>
  <c r="HK15" i="4"/>
  <c r="HK14" i="4"/>
  <c r="HK16" i="4"/>
  <c r="HK12" i="4"/>
  <c r="HK11" i="4"/>
  <c r="HK13" i="4"/>
  <c r="HK27" i="4"/>
  <c r="HK26" i="4"/>
  <c r="HK28" i="4"/>
  <c r="HL6" i="4"/>
  <c r="HU79" i="10"/>
  <c r="HU80" i="10"/>
  <c r="HU68" i="10"/>
  <c r="HU75" i="10"/>
  <c r="HU59" i="10"/>
  <c r="HU25" i="10"/>
  <c r="HU24" i="10"/>
  <c r="HU61" i="10"/>
  <c r="HU65" i="10"/>
  <c r="HU23" i="10"/>
  <c r="HU15" i="10"/>
  <c r="HU14" i="10"/>
  <c r="HV6" i="10"/>
  <c r="HJ106" i="6"/>
  <c r="HK7" i="6"/>
  <c r="HK1" i="6"/>
  <c r="HK85" i="6" l="1"/>
  <c r="HK81" i="6"/>
  <c r="HK137" i="6"/>
  <c r="HK80" i="6"/>
  <c r="HK92" i="6"/>
  <c r="HK91" i="6"/>
  <c r="HK90" i="6"/>
  <c r="HK87" i="6"/>
  <c r="HK79" i="6"/>
  <c r="HK63" i="6"/>
  <c r="HK65" i="6"/>
  <c r="HK59" i="6"/>
  <c r="HK58" i="6"/>
  <c r="HK57" i="6"/>
  <c r="HK56" i="6"/>
  <c r="HK55" i="6"/>
  <c r="HK54" i="6"/>
  <c r="HK49" i="6"/>
  <c r="HK47" i="6"/>
  <c r="HK46" i="6"/>
  <c r="HK45" i="6"/>
  <c r="HK44" i="6"/>
  <c r="HK48" i="6"/>
  <c r="HK53" i="6"/>
  <c r="HK43" i="6"/>
  <c r="HK24" i="6"/>
  <c r="ID106" i="3"/>
  <c r="HK106" i="4"/>
  <c r="HK97" i="6"/>
  <c r="HK98" i="6"/>
  <c r="HK99" i="6"/>
  <c r="HK100" i="6"/>
  <c r="HK101" i="6"/>
  <c r="HK73" i="6"/>
  <c r="HK74" i="6"/>
  <c r="HK72" i="6"/>
  <c r="HK71" i="6"/>
  <c r="HK69" i="6"/>
  <c r="HK70" i="6"/>
  <c r="HK68" i="6"/>
  <c r="HK141" i="6"/>
  <c r="HK127" i="6"/>
  <c r="HK139" i="6"/>
  <c r="HK143" i="6"/>
  <c r="HK132" i="6"/>
  <c r="HK108" i="6"/>
  <c r="HK107" i="6"/>
  <c r="HK39" i="6"/>
  <c r="HK38" i="6"/>
  <c r="HK36" i="6"/>
  <c r="HK37" i="6"/>
  <c r="HK34" i="6"/>
  <c r="HK35" i="6"/>
  <c r="HK33" i="6"/>
  <c r="HK15" i="6"/>
  <c r="HK17" i="6"/>
  <c r="HK14" i="6"/>
  <c r="HK13" i="6"/>
  <c r="HK12" i="6"/>
  <c r="HK11" i="6"/>
  <c r="HK16" i="6"/>
  <c r="HK22" i="6"/>
  <c r="HK28" i="6"/>
  <c r="HK26" i="6"/>
  <c r="HK27" i="6"/>
  <c r="HU82" i="10"/>
  <c r="HK182" i="6"/>
  <c r="HK178" i="6"/>
  <c r="HK177" i="6"/>
  <c r="HV7" i="10"/>
  <c r="HV54" i="10" s="1"/>
  <c r="HV1" i="10"/>
  <c r="HK183" i="6"/>
  <c r="HK184" i="6"/>
  <c r="HK173" i="6"/>
  <c r="HK172" i="6"/>
  <c r="HK171" i="6"/>
  <c r="HK134" i="6"/>
  <c r="HL6" i="6"/>
  <c r="HL1" i="4"/>
  <c r="HL7" i="4"/>
  <c r="IE7" i="3"/>
  <c r="IE1" i="3"/>
  <c r="HL85" i="4" l="1"/>
  <c r="HL137" i="4"/>
  <c r="HL81" i="4"/>
  <c r="HL80" i="4"/>
  <c r="IE85" i="3"/>
  <c r="IE137" i="3"/>
  <c r="IE81" i="3"/>
  <c r="IE80" i="3"/>
  <c r="HL92" i="4"/>
  <c r="HL91" i="4"/>
  <c r="HL87" i="4"/>
  <c r="HL90" i="4"/>
  <c r="HL63" i="4"/>
  <c r="HL79" i="4"/>
  <c r="IE92" i="3"/>
  <c r="IE90" i="3"/>
  <c r="IE91" i="3"/>
  <c r="IE87" i="3"/>
  <c r="IE65" i="3"/>
  <c r="IE79" i="3"/>
  <c r="HL65" i="4"/>
  <c r="HL59" i="4"/>
  <c r="HL57" i="4"/>
  <c r="HL55" i="4"/>
  <c r="HL58" i="4"/>
  <c r="HL56" i="4"/>
  <c r="HL45" i="4"/>
  <c r="HL46" i="4"/>
  <c r="HL47" i="4"/>
  <c r="HL48" i="4"/>
  <c r="HL54" i="4"/>
  <c r="HL49" i="4"/>
  <c r="HL53" i="4"/>
  <c r="HL43" i="4"/>
  <c r="HL44" i="4"/>
  <c r="HL24" i="4"/>
  <c r="IE63" i="3"/>
  <c r="IE55" i="3"/>
  <c r="IE57" i="3"/>
  <c r="IE54" i="3"/>
  <c r="IE56" i="3"/>
  <c r="IE58" i="3"/>
  <c r="IE45" i="3"/>
  <c r="IE46" i="3"/>
  <c r="IE47" i="3"/>
  <c r="IE44" i="3"/>
  <c r="IE48" i="3"/>
  <c r="IE59" i="3"/>
  <c r="IE49" i="3"/>
  <c r="IE24" i="3"/>
  <c r="HV55" i="10"/>
  <c r="IE143" i="3"/>
  <c r="IE141" i="3"/>
  <c r="IE139" i="3"/>
  <c r="IE108" i="3"/>
  <c r="IE107" i="3"/>
  <c r="HL141" i="4"/>
  <c r="HL143" i="4"/>
  <c r="HL139" i="4"/>
  <c r="HL108" i="4"/>
  <c r="HL107" i="4"/>
  <c r="HV73" i="10"/>
  <c r="HV81" i="10"/>
  <c r="HW83" i="10" s="1"/>
  <c r="HV74" i="10"/>
  <c r="HV13" i="10"/>
  <c r="HV12" i="10"/>
  <c r="IE183" i="3"/>
  <c r="IE184" i="3"/>
  <c r="IE182" i="3"/>
  <c r="IE178" i="3"/>
  <c r="IE173" i="3"/>
  <c r="IE171" i="3"/>
  <c r="IE177" i="3"/>
  <c r="IE172" i="3"/>
  <c r="IE132" i="3"/>
  <c r="IE127" i="3"/>
  <c r="IE134" i="3"/>
  <c r="HL184" i="4"/>
  <c r="HL183" i="4"/>
  <c r="HL182" i="4"/>
  <c r="HL178" i="4"/>
  <c r="HL173" i="4"/>
  <c r="HL177" i="4"/>
  <c r="HL172" i="4"/>
  <c r="HL171" i="4"/>
  <c r="HL134" i="4"/>
  <c r="HL132" i="4"/>
  <c r="HL127" i="4"/>
  <c r="IE74" i="3"/>
  <c r="IE73" i="3"/>
  <c r="IE72" i="3"/>
  <c r="IE71" i="3"/>
  <c r="IE68" i="3"/>
  <c r="IE70" i="3"/>
  <c r="IE69" i="3"/>
  <c r="HL74" i="4"/>
  <c r="HL73" i="4"/>
  <c r="HL72" i="4"/>
  <c r="HL70" i="4"/>
  <c r="HL71" i="4"/>
  <c r="HL68" i="4"/>
  <c r="HL69" i="4"/>
  <c r="IE100" i="3"/>
  <c r="IE101" i="3"/>
  <c r="IE99" i="3"/>
  <c r="IE98" i="3"/>
  <c r="HL100" i="4"/>
  <c r="HL99" i="4"/>
  <c r="HL98" i="4"/>
  <c r="HL101" i="4"/>
  <c r="IE97" i="3"/>
  <c r="HL97" i="4"/>
  <c r="HL37" i="4"/>
  <c r="HL39" i="4"/>
  <c r="HL36" i="4"/>
  <c r="HL33" i="4"/>
  <c r="HL35" i="4"/>
  <c r="HL38" i="4"/>
  <c r="HL34" i="4"/>
  <c r="IE53" i="3"/>
  <c r="IE43" i="3"/>
  <c r="IE35" i="3"/>
  <c r="IE34" i="3"/>
  <c r="IE36" i="3"/>
  <c r="IE37" i="3"/>
  <c r="IE38" i="3"/>
  <c r="IE39" i="3"/>
  <c r="IE33" i="3"/>
  <c r="IE17" i="3"/>
  <c r="IE16" i="3"/>
  <c r="IE15" i="3"/>
  <c r="IE14" i="3"/>
  <c r="IE13" i="3"/>
  <c r="IE11" i="3"/>
  <c r="IE12" i="3"/>
  <c r="IF6" i="3"/>
  <c r="IE22" i="3"/>
  <c r="IE28" i="3"/>
  <c r="IE27" i="3"/>
  <c r="IE26" i="3"/>
  <c r="HL17" i="4"/>
  <c r="HL22" i="4"/>
  <c r="HL16" i="4"/>
  <c r="HL15" i="4"/>
  <c r="HL13" i="4"/>
  <c r="HL14" i="4"/>
  <c r="HL12" i="4"/>
  <c r="HL11" i="4"/>
  <c r="HL28" i="4"/>
  <c r="HL26" i="4"/>
  <c r="HL27" i="4"/>
  <c r="HM6" i="4"/>
  <c r="HV80" i="10"/>
  <c r="HV79" i="10"/>
  <c r="HV68" i="10"/>
  <c r="HV75" i="10"/>
  <c r="HV59" i="10"/>
  <c r="HV25" i="10"/>
  <c r="HV65" i="10"/>
  <c r="HV24" i="10"/>
  <c r="HV61" i="10"/>
  <c r="HV23" i="10"/>
  <c r="HV15" i="10"/>
  <c r="HV14" i="10"/>
  <c r="HW6" i="10"/>
  <c r="HK106" i="6"/>
  <c r="HL7" i="6"/>
  <c r="HL1" i="6"/>
  <c r="HL85" i="6" l="1"/>
  <c r="HL81" i="6"/>
  <c r="HL137" i="6"/>
  <c r="HL80" i="6"/>
  <c r="HL92" i="6"/>
  <c r="HL91" i="6"/>
  <c r="HL90" i="6"/>
  <c r="HL87" i="6"/>
  <c r="HL63" i="6"/>
  <c r="HL79" i="6"/>
  <c r="HL65" i="6"/>
  <c r="HL59" i="6"/>
  <c r="HL58" i="6"/>
  <c r="HL57" i="6"/>
  <c r="HL55" i="6"/>
  <c r="HL54" i="6"/>
  <c r="HL56" i="6"/>
  <c r="HL49" i="6"/>
  <c r="HL48" i="6"/>
  <c r="HL47" i="6"/>
  <c r="HL46" i="6"/>
  <c r="HL45" i="6"/>
  <c r="HL44" i="6"/>
  <c r="HL53" i="6"/>
  <c r="HL43" i="6"/>
  <c r="HL24" i="6"/>
  <c r="IE106" i="3"/>
  <c r="HL106" i="4"/>
  <c r="HL97" i="6"/>
  <c r="HL98" i="6"/>
  <c r="HL100" i="6"/>
  <c r="HL99" i="6"/>
  <c r="HL101" i="6"/>
  <c r="HL74" i="6"/>
  <c r="HL72" i="6"/>
  <c r="HL71" i="6"/>
  <c r="HL73" i="6"/>
  <c r="HL69" i="6"/>
  <c r="HL70" i="6"/>
  <c r="HL68" i="6"/>
  <c r="HL141" i="6"/>
  <c r="HL127" i="6"/>
  <c r="HL139" i="6"/>
  <c r="HL143" i="6"/>
  <c r="HL132" i="6"/>
  <c r="HL108" i="6"/>
  <c r="HL107" i="6"/>
  <c r="HL39" i="6"/>
  <c r="HL38" i="6"/>
  <c r="HL36" i="6"/>
  <c r="HL37" i="6"/>
  <c r="HL35" i="6"/>
  <c r="HL33" i="6"/>
  <c r="HL34" i="6"/>
  <c r="HL17" i="6"/>
  <c r="HL14" i="6"/>
  <c r="HL13" i="6"/>
  <c r="HL12" i="6"/>
  <c r="HL11" i="6"/>
  <c r="HL16" i="6"/>
  <c r="HL22" i="6"/>
  <c r="HL15" i="6"/>
  <c r="HL26" i="6"/>
  <c r="HL28" i="6"/>
  <c r="HL27" i="6"/>
  <c r="HV82" i="10"/>
  <c r="HL182" i="6"/>
  <c r="HL178" i="6"/>
  <c r="HL177" i="6"/>
  <c r="HW1" i="10"/>
  <c r="HW7" i="10"/>
  <c r="HW54" i="10" s="1"/>
  <c r="HL183" i="6"/>
  <c r="HL184" i="6"/>
  <c r="HL172" i="6"/>
  <c r="HL173" i="6"/>
  <c r="HL171" i="6"/>
  <c r="HL134" i="6"/>
  <c r="HM6" i="6"/>
  <c r="HM7" i="4"/>
  <c r="HM1" i="4"/>
  <c r="IF7" i="3"/>
  <c r="IF1" i="3"/>
  <c r="HM81" i="4" l="1"/>
  <c r="HM137" i="4"/>
  <c r="HM80" i="4"/>
  <c r="HM85" i="4"/>
  <c r="IF85" i="3"/>
  <c r="IF137" i="3"/>
  <c r="IF81" i="3"/>
  <c r="IF80" i="3"/>
  <c r="HM92" i="4"/>
  <c r="HM91" i="4"/>
  <c r="HM87" i="4"/>
  <c r="HM90" i="4"/>
  <c r="HM79" i="4"/>
  <c r="HM63" i="4"/>
  <c r="IF91" i="3"/>
  <c r="IF92" i="3"/>
  <c r="IF90" i="3"/>
  <c r="IF87" i="3"/>
  <c r="IF65" i="3"/>
  <c r="IF79" i="3"/>
  <c r="HM65" i="4"/>
  <c r="HM57" i="4"/>
  <c r="HM58" i="4"/>
  <c r="HM56" i="4"/>
  <c r="HM59" i="4"/>
  <c r="HM55" i="4"/>
  <c r="HM54" i="4"/>
  <c r="HM46" i="4"/>
  <c r="HM47" i="4"/>
  <c r="HM48" i="4"/>
  <c r="HM49" i="4"/>
  <c r="HM45" i="4"/>
  <c r="HM43" i="4"/>
  <c r="HM53" i="4"/>
  <c r="HM44" i="4"/>
  <c r="HM24" i="4"/>
  <c r="IF63" i="3"/>
  <c r="IF54" i="3"/>
  <c r="IF55" i="3"/>
  <c r="IF56" i="3"/>
  <c r="IF57" i="3"/>
  <c r="IF58" i="3"/>
  <c r="IF47" i="3"/>
  <c r="IF45" i="3"/>
  <c r="IF59" i="3"/>
  <c r="IF46" i="3"/>
  <c r="IF44" i="3"/>
  <c r="IF48" i="3"/>
  <c r="IF49" i="3"/>
  <c r="IF24" i="3"/>
  <c r="HW55" i="10"/>
  <c r="IF143" i="3"/>
  <c r="IF141" i="3"/>
  <c r="IF139" i="3"/>
  <c r="IF108" i="3"/>
  <c r="IF107" i="3"/>
  <c r="HW73" i="10"/>
  <c r="HW81" i="10"/>
  <c r="HX83" i="10" s="1"/>
  <c r="HW74" i="10"/>
  <c r="HM143" i="4"/>
  <c r="HM141" i="4"/>
  <c r="HM139" i="4"/>
  <c r="HM108" i="4"/>
  <c r="HM107" i="4"/>
  <c r="HW13" i="10"/>
  <c r="HW12" i="10"/>
  <c r="IF184" i="3"/>
  <c r="IF183" i="3"/>
  <c r="IF178" i="3"/>
  <c r="IF182" i="3"/>
  <c r="IF177" i="3"/>
  <c r="IF172" i="3"/>
  <c r="IF173" i="3"/>
  <c r="IF171" i="3"/>
  <c r="IF132" i="3"/>
  <c r="IF127" i="3"/>
  <c r="IF134" i="3"/>
  <c r="HM183" i="4"/>
  <c r="HM184" i="4"/>
  <c r="HM182" i="4"/>
  <c r="HM178" i="4"/>
  <c r="HM177" i="4"/>
  <c r="HM173" i="4"/>
  <c r="HM171" i="4"/>
  <c r="HM172" i="4"/>
  <c r="HM134" i="4"/>
  <c r="HM132" i="4"/>
  <c r="HM127" i="4"/>
  <c r="IF73" i="3"/>
  <c r="IF74" i="3"/>
  <c r="IF71" i="3"/>
  <c r="IF69" i="3"/>
  <c r="IF72" i="3"/>
  <c r="IF70" i="3"/>
  <c r="IF68" i="3"/>
  <c r="HM74" i="4"/>
  <c r="HM73" i="4"/>
  <c r="HM72" i="4"/>
  <c r="HM70" i="4"/>
  <c r="HM71" i="4"/>
  <c r="HM69" i="4"/>
  <c r="HM68" i="4"/>
  <c r="IF101" i="3"/>
  <c r="IF100" i="3"/>
  <c r="IF99" i="3"/>
  <c r="IF98" i="3"/>
  <c r="HM100" i="4"/>
  <c r="HM101" i="4"/>
  <c r="HM99" i="4"/>
  <c r="HM98" i="4"/>
  <c r="IF97" i="3"/>
  <c r="HM97" i="4"/>
  <c r="HM37" i="4"/>
  <c r="HM35" i="4"/>
  <c r="HM39" i="4"/>
  <c r="HM38" i="4"/>
  <c r="HM33" i="4"/>
  <c r="HM36" i="4"/>
  <c r="HM34" i="4"/>
  <c r="IF53" i="3"/>
  <c r="IF43" i="3"/>
  <c r="IF34" i="3"/>
  <c r="IF35" i="3"/>
  <c r="IF37" i="3"/>
  <c r="IF36" i="3"/>
  <c r="IF38" i="3"/>
  <c r="IF39" i="3"/>
  <c r="IF17" i="3"/>
  <c r="IF16" i="3"/>
  <c r="IF15" i="3"/>
  <c r="IF14" i="3"/>
  <c r="IF33" i="3"/>
  <c r="IF13" i="3"/>
  <c r="IF12" i="3"/>
  <c r="IF11" i="3"/>
  <c r="IG6" i="3"/>
  <c r="IF22" i="3"/>
  <c r="IF27" i="3"/>
  <c r="IF26" i="3"/>
  <c r="IF28" i="3"/>
  <c r="HM17" i="4"/>
  <c r="HM22" i="4"/>
  <c r="HM15" i="4"/>
  <c r="HM14" i="4"/>
  <c r="HM12" i="4"/>
  <c r="HM16" i="4"/>
  <c r="HM13" i="4"/>
  <c r="HM11" i="4"/>
  <c r="HM26" i="4"/>
  <c r="HM27" i="4"/>
  <c r="HM28" i="4"/>
  <c r="HN6" i="4"/>
  <c r="HW80" i="10"/>
  <c r="HW79" i="10"/>
  <c r="HW68" i="10"/>
  <c r="HW75" i="10"/>
  <c r="HW61" i="10"/>
  <c r="HW24" i="10"/>
  <c r="HW65" i="10"/>
  <c r="HW59" i="10"/>
  <c r="HW25" i="10"/>
  <c r="HW23" i="10"/>
  <c r="HW15" i="10"/>
  <c r="HW14" i="10"/>
  <c r="HX6" i="10"/>
  <c r="HL106" i="6"/>
  <c r="HM7" i="6"/>
  <c r="HM1" i="6"/>
  <c r="HM137" i="6" l="1"/>
  <c r="HM80" i="6"/>
  <c r="HM81" i="6"/>
  <c r="HM85" i="6"/>
  <c r="HM92" i="6"/>
  <c r="HM91" i="6"/>
  <c r="HM90" i="6"/>
  <c r="HM87" i="6"/>
  <c r="HM79" i="6"/>
  <c r="HM63" i="6"/>
  <c r="HM65" i="6"/>
  <c r="HM59" i="6"/>
  <c r="HM58" i="6"/>
  <c r="HM57" i="6"/>
  <c r="HM55" i="6"/>
  <c r="HM56" i="6"/>
  <c r="HM49" i="6"/>
  <c r="HM48" i="6"/>
  <c r="HM54" i="6"/>
  <c r="HM45" i="6"/>
  <c r="HM44" i="6"/>
  <c r="HM47" i="6"/>
  <c r="HM43" i="6"/>
  <c r="HM46" i="6"/>
  <c r="HM53" i="6"/>
  <c r="HM24" i="6"/>
  <c r="IF106" i="3"/>
  <c r="HM106" i="4"/>
  <c r="HM97" i="6"/>
  <c r="HM100" i="6"/>
  <c r="HM98" i="6"/>
  <c r="HM99" i="6"/>
  <c r="HM101" i="6"/>
  <c r="HM74" i="6"/>
  <c r="HM72" i="6"/>
  <c r="HM73" i="6"/>
  <c r="HM71" i="6"/>
  <c r="HM69" i="6"/>
  <c r="HM70" i="6"/>
  <c r="HM68" i="6"/>
  <c r="HM127" i="6"/>
  <c r="HM141" i="6"/>
  <c r="HM139" i="6"/>
  <c r="HM143" i="6"/>
  <c r="HM132" i="6"/>
  <c r="HM108" i="6"/>
  <c r="HM107" i="6"/>
  <c r="HM38" i="6"/>
  <c r="HM36" i="6"/>
  <c r="HM37" i="6"/>
  <c r="HM34" i="6"/>
  <c r="HM39" i="6"/>
  <c r="HM33" i="6"/>
  <c r="HM17" i="6"/>
  <c r="HM16" i="6"/>
  <c r="HM15" i="6"/>
  <c r="HM14" i="6"/>
  <c r="HM13" i="6"/>
  <c r="HM12" i="6"/>
  <c r="HM11" i="6"/>
  <c r="HM22" i="6"/>
  <c r="HM35" i="6"/>
  <c r="HM26" i="6"/>
  <c r="HM28" i="6"/>
  <c r="HM27" i="6"/>
  <c r="HW82" i="10"/>
  <c r="HM182" i="6"/>
  <c r="HM178" i="6"/>
  <c r="HM177" i="6"/>
  <c r="HX1" i="10"/>
  <c r="HX7" i="10"/>
  <c r="HX54" i="10" s="1"/>
  <c r="HM183" i="6"/>
  <c r="HM184" i="6"/>
  <c r="HM172" i="6"/>
  <c r="HM173" i="6"/>
  <c r="HM171" i="6"/>
  <c r="HM134" i="6"/>
  <c r="HN6" i="6"/>
  <c r="HN1" i="4"/>
  <c r="HN7" i="4"/>
  <c r="IG7" i="3"/>
  <c r="IG1" i="3"/>
  <c r="HN137" i="4" l="1"/>
  <c r="HN81" i="4"/>
  <c r="HN85" i="4"/>
  <c r="HN80" i="4"/>
  <c r="IG85" i="3"/>
  <c r="IG137" i="3"/>
  <c r="IG81" i="3"/>
  <c r="IG80" i="3"/>
  <c r="HN91" i="4"/>
  <c r="HN92" i="4"/>
  <c r="HN87" i="4"/>
  <c r="HN90" i="4"/>
  <c r="HN79" i="4"/>
  <c r="HN63" i="4"/>
  <c r="IG90" i="3"/>
  <c r="IG92" i="3"/>
  <c r="IG91" i="3"/>
  <c r="IG87" i="3"/>
  <c r="IG65" i="3"/>
  <c r="IG79" i="3"/>
  <c r="HN59" i="4"/>
  <c r="HN57" i="4"/>
  <c r="HN58" i="4"/>
  <c r="HN65" i="4"/>
  <c r="HN54" i="4"/>
  <c r="HN56" i="4"/>
  <c r="HN55" i="4"/>
  <c r="HN49" i="4"/>
  <c r="HN47" i="4"/>
  <c r="HN48" i="4"/>
  <c r="HN46" i="4"/>
  <c r="HN45" i="4"/>
  <c r="HN43" i="4"/>
  <c r="HN53" i="4"/>
  <c r="HN44" i="4"/>
  <c r="HN24" i="4"/>
  <c r="IG63" i="3"/>
  <c r="IG54" i="3"/>
  <c r="IG55" i="3"/>
  <c r="IG56" i="3"/>
  <c r="IG58" i="3"/>
  <c r="IG57" i="3"/>
  <c r="IG44" i="3"/>
  <c r="IG47" i="3"/>
  <c r="IG45" i="3"/>
  <c r="IG46" i="3"/>
  <c r="IG59" i="3"/>
  <c r="IG48" i="3"/>
  <c r="IG49" i="3"/>
  <c r="IG24" i="3"/>
  <c r="HX55" i="10"/>
  <c r="IG143" i="3"/>
  <c r="IG141" i="3"/>
  <c r="IG139" i="3"/>
  <c r="IG108" i="3"/>
  <c r="IG107" i="3"/>
  <c r="HN141" i="4"/>
  <c r="HN143" i="4"/>
  <c r="HN139" i="4"/>
  <c r="HN108" i="4"/>
  <c r="HN107" i="4"/>
  <c r="HX81" i="10"/>
  <c r="HY83" i="10" s="1"/>
  <c r="HX74" i="10"/>
  <c r="HX73" i="10"/>
  <c r="HX12" i="10"/>
  <c r="HX13" i="10"/>
  <c r="IG182" i="3"/>
  <c r="IG184" i="3"/>
  <c r="IG183" i="3"/>
  <c r="IG178" i="3"/>
  <c r="IG177" i="3"/>
  <c r="IG172" i="3"/>
  <c r="IG173" i="3"/>
  <c r="IG171" i="3"/>
  <c r="IG134" i="3"/>
  <c r="IG127" i="3"/>
  <c r="IG132" i="3"/>
  <c r="HN183" i="4"/>
  <c r="HN184" i="4"/>
  <c r="HN182" i="4"/>
  <c r="HN178" i="4"/>
  <c r="HN177" i="4"/>
  <c r="HN171" i="4"/>
  <c r="HN173" i="4"/>
  <c r="HN172" i="4"/>
  <c r="HN127" i="4"/>
  <c r="HN134" i="4"/>
  <c r="HN132" i="4"/>
  <c r="IG74" i="3"/>
  <c r="IG73" i="3"/>
  <c r="IG70" i="3"/>
  <c r="IG72" i="3"/>
  <c r="IG71" i="3"/>
  <c r="IG68" i="3"/>
  <c r="IG69" i="3"/>
  <c r="HN73" i="4"/>
  <c r="HN72" i="4"/>
  <c r="HN74" i="4"/>
  <c r="HN71" i="4"/>
  <c r="HN68" i="4"/>
  <c r="HN70" i="4"/>
  <c r="HN69" i="4"/>
  <c r="IG101" i="3"/>
  <c r="IG100" i="3"/>
  <c r="IG99" i="3"/>
  <c r="IG98" i="3"/>
  <c r="HN101" i="4"/>
  <c r="HN99" i="4"/>
  <c r="HN100" i="4"/>
  <c r="HN98" i="4"/>
  <c r="IG97" i="3"/>
  <c r="HN97" i="4"/>
  <c r="HN39" i="4"/>
  <c r="HN38" i="4"/>
  <c r="HN37" i="4"/>
  <c r="HN36" i="4"/>
  <c r="HN34" i="4"/>
  <c r="HN35" i="4"/>
  <c r="HN33" i="4"/>
  <c r="IG53" i="3"/>
  <c r="IG43" i="3"/>
  <c r="IG34" i="3"/>
  <c r="IG36" i="3"/>
  <c r="IG35" i="3"/>
  <c r="IG37" i="3"/>
  <c r="IG38" i="3"/>
  <c r="IG39" i="3"/>
  <c r="IG17" i="3"/>
  <c r="IG33" i="3"/>
  <c r="IG16" i="3"/>
  <c r="IG15" i="3"/>
  <c r="IG14" i="3"/>
  <c r="IG13" i="3"/>
  <c r="IG12" i="3"/>
  <c r="IG11" i="3"/>
  <c r="IH6" i="3"/>
  <c r="IG26" i="3"/>
  <c r="IG22" i="3"/>
  <c r="IG28" i="3"/>
  <c r="IG27" i="3"/>
  <c r="HN28" i="4"/>
  <c r="HN22" i="4"/>
  <c r="HN17" i="4"/>
  <c r="HN14" i="4"/>
  <c r="HN16" i="4"/>
  <c r="HN12" i="4"/>
  <c r="HN13" i="4"/>
  <c r="HN11" i="4"/>
  <c r="HN15" i="4"/>
  <c r="HN26" i="4"/>
  <c r="HN27" i="4"/>
  <c r="HO6" i="4"/>
  <c r="HX79" i="10"/>
  <c r="HX80" i="10"/>
  <c r="HX68" i="10"/>
  <c r="HX75" i="10"/>
  <c r="HX65" i="10"/>
  <c r="HX59" i="10"/>
  <c r="HX25" i="10"/>
  <c r="HX24" i="10"/>
  <c r="HX61" i="10"/>
  <c r="HX23" i="10"/>
  <c r="HX15" i="10"/>
  <c r="HX14" i="10"/>
  <c r="HY6" i="10"/>
  <c r="HM106" i="6"/>
  <c r="HN7" i="6"/>
  <c r="HN1" i="6"/>
  <c r="HN137" i="6" l="1"/>
  <c r="HN85" i="6"/>
  <c r="HN81" i="6"/>
  <c r="HN80" i="6"/>
  <c r="HN91" i="6"/>
  <c r="HN92" i="6"/>
  <c r="HN90" i="6"/>
  <c r="HN87" i="6"/>
  <c r="HN79" i="6"/>
  <c r="HN63" i="6"/>
  <c r="HN65" i="6"/>
  <c r="HN56" i="6"/>
  <c r="HN55" i="6"/>
  <c r="HN57" i="6"/>
  <c r="HN59" i="6"/>
  <c r="HN54" i="6"/>
  <c r="HN58" i="6"/>
  <c r="HN49" i="6"/>
  <c r="HN48" i="6"/>
  <c r="HN47" i="6"/>
  <c r="HN46" i="6"/>
  <c r="HN45" i="6"/>
  <c r="HN44" i="6"/>
  <c r="HN53" i="6"/>
  <c r="HN43" i="6"/>
  <c r="HN24" i="6"/>
  <c r="HN106" i="4"/>
  <c r="IG106" i="3"/>
  <c r="HN98" i="6"/>
  <c r="HN97" i="6"/>
  <c r="HN100" i="6"/>
  <c r="HN99" i="6"/>
  <c r="HN101" i="6"/>
  <c r="HN72" i="6"/>
  <c r="HN73" i="6"/>
  <c r="HN71" i="6"/>
  <c r="HN74" i="6"/>
  <c r="HN70" i="6"/>
  <c r="HN69" i="6"/>
  <c r="HN68" i="6"/>
  <c r="HN127" i="6"/>
  <c r="HN141" i="6"/>
  <c r="HN139" i="6"/>
  <c r="HN143" i="6"/>
  <c r="HN132" i="6"/>
  <c r="HN108" i="6"/>
  <c r="HN107" i="6"/>
  <c r="HN38" i="6"/>
  <c r="HN36" i="6"/>
  <c r="HN37" i="6"/>
  <c r="HN34" i="6"/>
  <c r="HN39" i="6"/>
  <c r="HN35" i="6"/>
  <c r="HN33" i="6"/>
  <c r="HN17" i="6"/>
  <c r="HN14" i="6"/>
  <c r="HN13" i="6"/>
  <c r="HN12" i="6"/>
  <c r="HN16" i="6"/>
  <c r="HN11" i="6"/>
  <c r="HN15" i="6"/>
  <c r="HN28" i="6"/>
  <c r="HN22" i="6"/>
  <c r="HN27" i="6"/>
  <c r="HN26" i="6"/>
  <c r="HX82" i="10"/>
  <c r="HN182" i="6"/>
  <c r="HN178" i="6"/>
  <c r="HN177" i="6"/>
  <c r="HY7" i="10"/>
  <c r="HY54" i="10" s="1"/>
  <c r="HY1" i="10"/>
  <c r="HN183" i="6"/>
  <c r="HN184" i="6"/>
  <c r="HN173" i="6"/>
  <c r="HN172" i="6"/>
  <c r="HN171" i="6"/>
  <c r="HN134" i="6"/>
  <c r="HO6" i="6"/>
  <c r="HO1" i="4"/>
  <c r="HO7" i="4"/>
  <c r="IH7" i="3"/>
  <c r="IH1" i="3"/>
  <c r="HO137" i="4" l="1"/>
  <c r="HO85" i="4"/>
  <c r="HO80" i="4"/>
  <c r="HO81" i="4"/>
  <c r="IH85" i="3"/>
  <c r="IH80" i="3"/>
  <c r="IH81" i="3"/>
  <c r="IH137" i="3"/>
  <c r="HO91" i="4"/>
  <c r="HO87" i="4"/>
  <c r="HO90" i="4"/>
  <c r="HO92" i="4"/>
  <c r="HO79" i="4"/>
  <c r="HO63" i="4"/>
  <c r="IH91" i="3"/>
  <c r="IH92" i="3"/>
  <c r="IH90" i="3"/>
  <c r="IH87" i="3"/>
  <c r="IH65" i="3"/>
  <c r="IH79" i="3"/>
  <c r="HO59" i="4"/>
  <c r="HO65" i="4"/>
  <c r="HO58" i="4"/>
  <c r="HO57" i="4"/>
  <c r="HO54" i="4"/>
  <c r="HO56" i="4"/>
  <c r="HO55" i="4"/>
  <c r="HO48" i="4"/>
  <c r="HO49" i="4"/>
  <c r="HO45" i="4"/>
  <c r="HO47" i="4"/>
  <c r="HO43" i="4"/>
  <c r="HO53" i="4"/>
  <c r="HO46" i="4"/>
  <c r="HO44" i="4"/>
  <c r="HO24" i="4"/>
  <c r="IH63" i="3"/>
  <c r="IH54" i="3"/>
  <c r="IH58" i="3"/>
  <c r="IH56" i="3"/>
  <c r="IH55" i="3"/>
  <c r="IH59" i="3"/>
  <c r="IH57" i="3"/>
  <c r="IH44" i="3"/>
  <c r="IH47" i="3"/>
  <c r="IH49" i="3"/>
  <c r="IH45" i="3"/>
  <c r="IH46" i="3"/>
  <c r="IH48" i="3"/>
  <c r="IH24" i="3"/>
  <c r="HY55" i="10"/>
  <c r="IH143" i="3"/>
  <c r="IH141" i="3"/>
  <c r="IH139" i="3"/>
  <c r="IH108" i="3"/>
  <c r="IH107" i="3"/>
  <c r="HO143" i="4"/>
  <c r="HO141" i="4"/>
  <c r="HO139" i="4"/>
  <c r="HO107" i="4"/>
  <c r="HO108" i="4"/>
  <c r="HY81" i="10"/>
  <c r="HZ83" i="10" s="1"/>
  <c r="HY74" i="10"/>
  <c r="HY73" i="10"/>
  <c r="HY12" i="10"/>
  <c r="HY13" i="10"/>
  <c r="IH184" i="3"/>
  <c r="IH183" i="3"/>
  <c r="IH178" i="3"/>
  <c r="IH182" i="3"/>
  <c r="IH177" i="3"/>
  <c r="IH172" i="3"/>
  <c r="IH173" i="3"/>
  <c r="IH171" i="3"/>
  <c r="IH134" i="3"/>
  <c r="IH127" i="3"/>
  <c r="IH132" i="3"/>
  <c r="HO183" i="4"/>
  <c r="HO184" i="4"/>
  <c r="HO178" i="4"/>
  <c r="HO182" i="4"/>
  <c r="HO177" i="4"/>
  <c r="HO173" i="4"/>
  <c r="HO172" i="4"/>
  <c r="HO171" i="4"/>
  <c r="HO134" i="4"/>
  <c r="HO132" i="4"/>
  <c r="HO127" i="4"/>
  <c r="IH73" i="3"/>
  <c r="IH74" i="3"/>
  <c r="IH72" i="3"/>
  <c r="IH71" i="3"/>
  <c r="IH70" i="3"/>
  <c r="IH69" i="3"/>
  <c r="IH68" i="3"/>
  <c r="HO74" i="4"/>
  <c r="HO71" i="4"/>
  <c r="HO73" i="4"/>
  <c r="HO72" i="4"/>
  <c r="HO70" i="4"/>
  <c r="HO69" i="4"/>
  <c r="HO68" i="4"/>
  <c r="IH99" i="3"/>
  <c r="IH101" i="3"/>
  <c r="IH100" i="3"/>
  <c r="IH98" i="3"/>
  <c r="HO100" i="4"/>
  <c r="HO99" i="4"/>
  <c r="HO98" i="4"/>
  <c r="HO101" i="4"/>
  <c r="IH97" i="3"/>
  <c r="HO97" i="4"/>
  <c r="HO39" i="4"/>
  <c r="HO36" i="4"/>
  <c r="HO34" i="4"/>
  <c r="HO35" i="4"/>
  <c r="HO38" i="4"/>
  <c r="HO37" i="4"/>
  <c r="HO33" i="4"/>
  <c r="IH53" i="3"/>
  <c r="IH43" i="3"/>
  <c r="IH34" i="3"/>
  <c r="IH35" i="3"/>
  <c r="IH37" i="3"/>
  <c r="IH36" i="3"/>
  <c r="IH38" i="3"/>
  <c r="IH39" i="3"/>
  <c r="IH17" i="3"/>
  <c r="IH33" i="3"/>
  <c r="IH16" i="3"/>
  <c r="IH15" i="3"/>
  <c r="IH14" i="3"/>
  <c r="IH13" i="3"/>
  <c r="IH12" i="3"/>
  <c r="IH11" i="3"/>
  <c r="II6" i="3"/>
  <c r="IH22" i="3"/>
  <c r="IH27" i="3"/>
  <c r="IH26" i="3"/>
  <c r="IH28" i="3"/>
  <c r="HO22" i="4"/>
  <c r="HO17" i="4"/>
  <c r="HO16" i="4"/>
  <c r="HO14" i="4"/>
  <c r="HO13" i="4"/>
  <c r="HO11" i="4"/>
  <c r="HO15" i="4"/>
  <c r="HO12" i="4"/>
  <c r="HO26" i="4"/>
  <c r="HO28" i="4"/>
  <c r="HO27" i="4"/>
  <c r="HP6" i="4"/>
  <c r="HY79" i="10"/>
  <c r="HY80" i="10"/>
  <c r="HY68" i="10"/>
  <c r="HY75" i="10"/>
  <c r="HY61" i="10"/>
  <c r="HY65" i="10"/>
  <c r="HY59" i="10"/>
  <c r="HY25" i="10"/>
  <c r="HY24" i="10"/>
  <c r="HY23" i="10"/>
  <c r="HY15" i="10"/>
  <c r="HY14" i="10"/>
  <c r="HZ6" i="10"/>
  <c r="HN106" i="6"/>
  <c r="HO7" i="6"/>
  <c r="HO1" i="6"/>
  <c r="HO85" i="6" l="1"/>
  <c r="HO81" i="6"/>
  <c r="HO80" i="6"/>
  <c r="HO137" i="6"/>
  <c r="HO90" i="6"/>
  <c r="HO91" i="6"/>
  <c r="HO87" i="6"/>
  <c r="HO92" i="6"/>
  <c r="HO79" i="6"/>
  <c r="HO63" i="6"/>
  <c r="HO65" i="6"/>
  <c r="HO59" i="6"/>
  <c r="HO58" i="6"/>
  <c r="HO57" i="6"/>
  <c r="HO56" i="6"/>
  <c r="HO55" i="6"/>
  <c r="HO54" i="6"/>
  <c r="HO49" i="6"/>
  <c r="HO48" i="6"/>
  <c r="HO47" i="6"/>
  <c r="HO46" i="6"/>
  <c r="HO45" i="6"/>
  <c r="HO53" i="6"/>
  <c r="HO43" i="6"/>
  <c r="HO44" i="6"/>
  <c r="HO24" i="6"/>
  <c r="IH106" i="3"/>
  <c r="HO106" i="4"/>
  <c r="HO98" i="6"/>
  <c r="HO97" i="6"/>
  <c r="HO99" i="6"/>
  <c r="HO100" i="6"/>
  <c r="HO101" i="6"/>
  <c r="HO73" i="6"/>
  <c r="HO74" i="6"/>
  <c r="HO72" i="6"/>
  <c r="HO71" i="6"/>
  <c r="HO69" i="6"/>
  <c r="HO70" i="6"/>
  <c r="HO68" i="6"/>
  <c r="HO127" i="6"/>
  <c r="HO141" i="6"/>
  <c r="HO139" i="6"/>
  <c r="HO143" i="6"/>
  <c r="HO132" i="6"/>
  <c r="HO108" i="6"/>
  <c r="HO107" i="6"/>
  <c r="HO39" i="6"/>
  <c r="HO37" i="6"/>
  <c r="HO35" i="6"/>
  <c r="HO38" i="6"/>
  <c r="HO34" i="6"/>
  <c r="HO36" i="6"/>
  <c r="HO17" i="6"/>
  <c r="HO16" i="6"/>
  <c r="HO15" i="6"/>
  <c r="HO14" i="6"/>
  <c r="HO13" i="6"/>
  <c r="HO12" i="6"/>
  <c r="HO33" i="6"/>
  <c r="HO11" i="6"/>
  <c r="HO28" i="6"/>
  <c r="HO22" i="6"/>
  <c r="HO26" i="6"/>
  <c r="HO27" i="6"/>
  <c r="HY82" i="10"/>
  <c r="HO182" i="6"/>
  <c r="HO178" i="6"/>
  <c r="HO177" i="6"/>
  <c r="HZ7" i="10"/>
  <c r="HZ54" i="10" s="1"/>
  <c r="HZ1" i="10"/>
  <c r="HO183" i="6"/>
  <c r="HO184" i="6"/>
  <c r="HO173" i="6"/>
  <c r="HO171" i="6"/>
  <c r="HO172" i="6"/>
  <c r="HO134" i="6"/>
  <c r="HP6" i="6"/>
  <c r="HP7" i="4"/>
  <c r="HP1" i="4"/>
  <c r="II7" i="3"/>
  <c r="II1" i="3"/>
  <c r="HP137" i="4" l="1"/>
  <c r="HP85" i="4"/>
  <c r="HP81" i="4"/>
  <c r="HP80" i="4"/>
  <c r="II85" i="3"/>
  <c r="II80" i="3"/>
  <c r="II81" i="3"/>
  <c r="II137" i="3"/>
  <c r="HP91" i="4"/>
  <c r="HP90" i="4"/>
  <c r="HP92" i="4"/>
  <c r="HP87" i="4"/>
  <c r="HP79" i="4"/>
  <c r="HP63" i="4"/>
  <c r="II91" i="3"/>
  <c r="II92" i="3"/>
  <c r="II90" i="3"/>
  <c r="II87" i="3"/>
  <c r="II79" i="3"/>
  <c r="II65" i="3"/>
  <c r="HP65" i="4"/>
  <c r="HP59" i="4"/>
  <c r="HP58" i="4"/>
  <c r="HP56" i="4"/>
  <c r="HP55" i="4"/>
  <c r="HP57" i="4"/>
  <c r="HP54" i="4"/>
  <c r="HP49" i="4"/>
  <c r="HP45" i="4"/>
  <c r="HP46" i="4"/>
  <c r="HP48" i="4"/>
  <c r="HP43" i="4"/>
  <c r="HP53" i="4"/>
  <c r="HP44" i="4"/>
  <c r="HP47" i="4"/>
  <c r="HP24" i="4"/>
  <c r="II63" i="3"/>
  <c r="II54" i="3"/>
  <c r="II55" i="3"/>
  <c r="II58" i="3"/>
  <c r="II56" i="3"/>
  <c r="II59" i="3"/>
  <c r="II57" i="3"/>
  <c r="II46" i="3"/>
  <c r="II44" i="3"/>
  <c r="II47" i="3"/>
  <c r="II45" i="3"/>
  <c r="II48" i="3"/>
  <c r="II49" i="3"/>
  <c r="II24" i="3"/>
  <c r="HZ55" i="10"/>
  <c r="II141" i="3"/>
  <c r="II139" i="3"/>
  <c r="II143" i="3"/>
  <c r="II108" i="3"/>
  <c r="II107" i="3"/>
  <c r="HP141" i="4"/>
  <c r="HP143" i="4"/>
  <c r="HP139" i="4"/>
  <c r="HP107" i="4"/>
  <c r="HP108" i="4"/>
  <c r="HZ81" i="10"/>
  <c r="IA83" i="10" s="1"/>
  <c r="HZ74" i="10"/>
  <c r="HZ73" i="10"/>
  <c r="HZ12" i="10"/>
  <c r="HZ13" i="10"/>
  <c r="II184" i="3"/>
  <c r="II183" i="3"/>
  <c r="II178" i="3"/>
  <c r="II182" i="3"/>
  <c r="II177" i="3"/>
  <c r="II173" i="3"/>
  <c r="II171" i="3"/>
  <c r="II172" i="3"/>
  <c r="II132" i="3"/>
  <c r="II134" i="3"/>
  <c r="II127" i="3"/>
  <c r="HP184" i="4"/>
  <c r="HP182" i="4"/>
  <c r="HP177" i="4"/>
  <c r="HP173" i="4"/>
  <c r="HP178" i="4"/>
  <c r="HP183" i="4"/>
  <c r="HP172" i="4"/>
  <c r="HP171" i="4"/>
  <c r="HP132" i="4"/>
  <c r="HP127" i="4"/>
  <c r="HP134" i="4"/>
  <c r="II74" i="3"/>
  <c r="II72" i="3"/>
  <c r="II71" i="3"/>
  <c r="II73" i="3"/>
  <c r="II70" i="3"/>
  <c r="II69" i="3"/>
  <c r="II68" i="3"/>
  <c r="HP73" i="4"/>
  <c r="HP74" i="4"/>
  <c r="HP71" i="4"/>
  <c r="HP72" i="4"/>
  <c r="HP70" i="4"/>
  <c r="HP69" i="4"/>
  <c r="HP68" i="4"/>
  <c r="HP101" i="4"/>
  <c r="HP99" i="4"/>
  <c r="HP100" i="4"/>
  <c r="HP98" i="4"/>
  <c r="II101" i="3"/>
  <c r="II100" i="3"/>
  <c r="II98" i="3"/>
  <c r="II99" i="3"/>
  <c r="II97" i="3"/>
  <c r="HP97" i="4"/>
  <c r="HP39" i="4"/>
  <c r="HP36" i="4"/>
  <c r="HP38" i="4"/>
  <c r="HP37" i="4"/>
  <c r="HP34" i="4"/>
  <c r="HP35" i="4"/>
  <c r="HP33" i="4"/>
  <c r="II53" i="3"/>
  <c r="II43" i="3"/>
  <c r="II34" i="3"/>
  <c r="II36" i="3"/>
  <c r="II37" i="3"/>
  <c r="II35" i="3"/>
  <c r="II39" i="3"/>
  <c r="II38" i="3"/>
  <c r="II33" i="3"/>
  <c r="II16" i="3"/>
  <c r="II17" i="3"/>
  <c r="II15" i="3"/>
  <c r="II14" i="3"/>
  <c r="II13" i="3"/>
  <c r="II12" i="3"/>
  <c r="II11" i="3"/>
  <c r="IJ6" i="3"/>
  <c r="II22" i="3"/>
  <c r="II26" i="3"/>
  <c r="II27" i="3"/>
  <c r="II28" i="3"/>
  <c r="HP22" i="4"/>
  <c r="HP17" i="4"/>
  <c r="HP16" i="4"/>
  <c r="HP14" i="4"/>
  <c r="HP15" i="4"/>
  <c r="HP13" i="4"/>
  <c r="HP11" i="4"/>
  <c r="HP12" i="4"/>
  <c r="HP27" i="4"/>
  <c r="HP26" i="4"/>
  <c r="HP28" i="4"/>
  <c r="HQ6" i="4"/>
  <c r="HZ80" i="10"/>
  <c r="HZ79" i="10"/>
  <c r="HZ68" i="10"/>
  <c r="HZ75" i="10"/>
  <c r="HZ65" i="10"/>
  <c r="HZ24" i="10"/>
  <c r="HZ61" i="10"/>
  <c r="HZ59" i="10"/>
  <c r="HZ25" i="10"/>
  <c r="HZ23" i="10"/>
  <c r="HZ15" i="10"/>
  <c r="HZ14" i="10"/>
  <c r="IA6" i="10"/>
  <c r="HO106" i="6"/>
  <c r="HP1" i="6"/>
  <c r="HP7" i="6"/>
  <c r="HP85" i="6" l="1"/>
  <c r="HP81" i="6"/>
  <c r="HP137" i="6"/>
  <c r="HP80" i="6"/>
  <c r="HP91" i="6"/>
  <c r="HP90" i="6"/>
  <c r="HP92" i="6"/>
  <c r="HP87" i="6"/>
  <c r="HP79" i="6"/>
  <c r="HP63" i="6"/>
  <c r="HP106" i="4"/>
  <c r="HP65" i="6"/>
  <c r="HP59" i="6"/>
  <c r="HP58" i="6"/>
  <c r="HP57" i="6"/>
  <c r="HP54" i="6"/>
  <c r="HP56" i="6"/>
  <c r="HP49" i="6"/>
  <c r="HP55" i="6"/>
  <c r="HP47" i="6"/>
  <c r="HP46" i="6"/>
  <c r="HP48" i="6"/>
  <c r="HP53" i="6"/>
  <c r="HP43" i="6"/>
  <c r="HP44" i="6"/>
  <c r="HP45" i="6"/>
  <c r="HP24" i="6"/>
  <c r="II106" i="3"/>
  <c r="HP98" i="6"/>
  <c r="HP97" i="6"/>
  <c r="HP99" i="6"/>
  <c r="HP100" i="6"/>
  <c r="HP101" i="6"/>
  <c r="HP73" i="6"/>
  <c r="HP74" i="6"/>
  <c r="HP72" i="6"/>
  <c r="HP70" i="6"/>
  <c r="HP71" i="6"/>
  <c r="HP69" i="6"/>
  <c r="HP68" i="6"/>
  <c r="HP141" i="6"/>
  <c r="HP127" i="6"/>
  <c r="HP139" i="6"/>
  <c r="HP143" i="6"/>
  <c r="HP132" i="6"/>
  <c r="HP108" i="6"/>
  <c r="HP107" i="6"/>
  <c r="HP39" i="6"/>
  <c r="HP37" i="6"/>
  <c r="HP38" i="6"/>
  <c r="HP34" i="6"/>
  <c r="HP36" i="6"/>
  <c r="HP17" i="6"/>
  <c r="HP16" i="6"/>
  <c r="HP15" i="6"/>
  <c r="HP14" i="6"/>
  <c r="HP13" i="6"/>
  <c r="HP12" i="6"/>
  <c r="HP33" i="6"/>
  <c r="HP35" i="6"/>
  <c r="HP11" i="6"/>
  <c r="HP22" i="6"/>
  <c r="HP26" i="6"/>
  <c r="HP28" i="6"/>
  <c r="HP27" i="6"/>
  <c r="HZ82" i="10"/>
  <c r="HP178" i="6"/>
  <c r="HP177" i="6"/>
  <c r="HP182" i="6"/>
  <c r="IA7" i="10"/>
  <c r="IA54" i="10" s="1"/>
  <c r="IA1" i="10"/>
  <c r="HP183" i="6"/>
  <c r="HP184" i="6"/>
  <c r="HP173" i="6"/>
  <c r="HP172" i="6"/>
  <c r="HP171" i="6"/>
  <c r="HP134" i="6"/>
  <c r="HQ6" i="6"/>
  <c r="HQ7" i="4"/>
  <c r="HQ1" i="4"/>
  <c r="IJ7" i="3"/>
  <c r="IJ1" i="3"/>
  <c r="HQ81" i="4" l="1"/>
  <c r="HQ137" i="4"/>
  <c r="HQ85" i="4"/>
  <c r="HQ80" i="4"/>
  <c r="IJ85" i="3"/>
  <c r="IJ80" i="3"/>
  <c r="IJ81" i="3"/>
  <c r="IJ137" i="3"/>
  <c r="HQ91" i="4"/>
  <c r="HQ92" i="4"/>
  <c r="HQ90" i="4"/>
  <c r="HQ87" i="4"/>
  <c r="HQ79" i="4"/>
  <c r="HQ63" i="4"/>
  <c r="IJ91" i="3"/>
  <c r="IJ92" i="3"/>
  <c r="IJ87" i="3"/>
  <c r="IJ90" i="3"/>
  <c r="IJ79" i="3"/>
  <c r="IJ65" i="3"/>
  <c r="HQ65" i="4"/>
  <c r="HQ59" i="4"/>
  <c r="HQ57" i="4"/>
  <c r="HQ58" i="4"/>
  <c r="HQ49" i="4"/>
  <c r="HQ56" i="4"/>
  <c r="HQ54" i="4"/>
  <c r="HQ46" i="4"/>
  <c r="HQ55" i="4"/>
  <c r="HQ47" i="4"/>
  <c r="HQ43" i="4"/>
  <c r="HQ48" i="4"/>
  <c r="HQ53" i="4"/>
  <c r="HQ44" i="4"/>
  <c r="HQ45" i="4"/>
  <c r="HQ24" i="4"/>
  <c r="IJ63" i="3"/>
  <c r="IJ54" i="3"/>
  <c r="IJ56" i="3"/>
  <c r="IJ55" i="3"/>
  <c r="IJ58" i="3"/>
  <c r="IJ57" i="3"/>
  <c r="IJ59" i="3"/>
  <c r="IJ46" i="3"/>
  <c r="IJ44" i="3"/>
  <c r="IJ47" i="3"/>
  <c r="IJ49" i="3"/>
  <c r="IJ45" i="3"/>
  <c r="IJ48" i="3"/>
  <c r="IJ24" i="3"/>
  <c r="IA55" i="10"/>
  <c r="IJ141" i="3"/>
  <c r="IJ143" i="3"/>
  <c r="IJ139" i="3"/>
  <c r="IJ107" i="3"/>
  <c r="IJ108" i="3"/>
  <c r="HQ143" i="4"/>
  <c r="HQ141" i="4"/>
  <c r="HQ139" i="4"/>
  <c r="HQ107" i="4"/>
  <c r="HQ108" i="4"/>
  <c r="IA81" i="10"/>
  <c r="IB83" i="10" s="1"/>
  <c r="IA74" i="10"/>
  <c r="IA73" i="10"/>
  <c r="IA12" i="10"/>
  <c r="IA13" i="10"/>
  <c r="IJ184" i="3"/>
  <c r="IJ183" i="3"/>
  <c r="IJ182" i="3"/>
  <c r="IJ178" i="3"/>
  <c r="IJ177" i="3"/>
  <c r="IJ173" i="3"/>
  <c r="IJ171" i="3"/>
  <c r="IJ172" i="3"/>
  <c r="IJ134" i="3"/>
  <c r="IJ132" i="3"/>
  <c r="IJ127" i="3"/>
  <c r="HQ184" i="4"/>
  <c r="HQ183" i="4"/>
  <c r="HQ178" i="4"/>
  <c r="HQ177" i="4"/>
  <c r="HQ173" i="4"/>
  <c r="HQ172" i="4"/>
  <c r="HQ182" i="4"/>
  <c r="HQ171" i="4"/>
  <c r="HQ132" i="4"/>
  <c r="HQ134" i="4"/>
  <c r="HQ127" i="4"/>
  <c r="IJ74" i="3"/>
  <c r="IJ73" i="3"/>
  <c r="IJ71" i="3"/>
  <c r="IJ72" i="3"/>
  <c r="IJ70" i="3"/>
  <c r="IJ69" i="3"/>
  <c r="IJ68" i="3"/>
  <c r="HQ74" i="4"/>
  <c r="HQ73" i="4"/>
  <c r="HQ72" i="4"/>
  <c r="HQ71" i="4"/>
  <c r="HQ69" i="4"/>
  <c r="HQ70" i="4"/>
  <c r="HQ68" i="4"/>
  <c r="IJ101" i="3"/>
  <c r="IJ100" i="3"/>
  <c r="IJ99" i="3"/>
  <c r="IJ98" i="3"/>
  <c r="HQ100" i="4"/>
  <c r="HQ101" i="4"/>
  <c r="HQ99" i="4"/>
  <c r="HQ98" i="4"/>
  <c r="IJ97" i="3"/>
  <c r="HQ97" i="4"/>
  <c r="HQ39" i="4"/>
  <c r="HQ36" i="4"/>
  <c r="HQ34" i="4"/>
  <c r="HQ38" i="4"/>
  <c r="HQ35" i="4"/>
  <c r="HQ37" i="4"/>
  <c r="HQ33" i="4"/>
  <c r="IJ53" i="3"/>
  <c r="IJ43" i="3"/>
  <c r="IJ35" i="3"/>
  <c r="IJ34" i="3"/>
  <c r="IJ36" i="3"/>
  <c r="IJ37" i="3"/>
  <c r="IJ39" i="3"/>
  <c r="IJ38" i="3"/>
  <c r="IJ33" i="3"/>
  <c r="IJ16" i="3"/>
  <c r="IJ15" i="3"/>
  <c r="IJ17" i="3"/>
  <c r="IJ14" i="3"/>
  <c r="IJ13" i="3"/>
  <c r="IJ12" i="3"/>
  <c r="IJ11" i="3"/>
  <c r="IK6" i="3"/>
  <c r="IJ22" i="3"/>
  <c r="IJ27" i="3"/>
  <c r="IJ26" i="3"/>
  <c r="IJ28" i="3"/>
  <c r="HQ22" i="4"/>
  <c r="HQ16" i="4"/>
  <c r="HQ14" i="4"/>
  <c r="HQ17" i="4"/>
  <c r="HQ15" i="4"/>
  <c r="HQ13" i="4"/>
  <c r="HQ11" i="4"/>
  <c r="HQ12" i="4"/>
  <c r="HQ27" i="4"/>
  <c r="HQ26" i="4"/>
  <c r="HQ28" i="4"/>
  <c r="HR6" i="4"/>
  <c r="IA80" i="10"/>
  <c r="IA79" i="10"/>
  <c r="IA68" i="10"/>
  <c r="IA75" i="10"/>
  <c r="IA59" i="10"/>
  <c r="IA25" i="10"/>
  <c r="IA24" i="10"/>
  <c r="IA65" i="10"/>
  <c r="IA61" i="10"/>
  <c r="IA23" i="10"/>
  <c r="IA15" i="10"/>
  <c r="IA14" i="10"/>
  <c r="IB6" i="10"/>
  <c r="HP106" i="6"/>
  <c r="HQ7" i="6"/>
  <c r="HQ1" i="6"/>
  <c r="HQ85" i="6" l="1"/>
  <c r="HQ81" i="6"/>
  <c r="HQ137" i="6"/>
  <c r="HQ80" i="6"/>
  <c r="HQ92" i="6"/>
  <c r="HQ91" i="6"/>
  <c r="HQ90" i="6"/>
  <c r="HQ87" i="6"/>
  <c r="HQ79" i="6"/>
  <c r="HQ63" i="6"/>
  <c r="HQ65" i="6"/>
  <c r="HQ59" i="6"/>
  <c r="HQ58" i="6"/>
  <c r="HQ57" i="6"/>
  <c r="HQ56" i="6"/>
  <c r="HQ55" i="6"/>
  <c r="HQ54" i="6"/>
  <c r="HQ49" i="6"/>
  <c r="HQ48" i="6"/>
  <c r="HQ47" i="6"/>
  <c r="HQ46" i="6"/>
  <c r="HQ45" i="6"/>
  <c r="HQ44" i="6"/>
  <c r="HQ53" i="6"/>
  <c r="HQ43" i="6"/>
  <c r="HQ24" i="6"/>
  <c r="IJ106" i="3"/>
  <c r="HQ106" i="4"/>
  <c r="HQ98" i="6"/>
  <c r="HQ97" i="6"/>
  <c r="HQ99" i="6"/>
  <c r="HQ101" i="6"/>
  <c r="HQ100" i="6"/>
  <c r="HQ73" i="6"/>
  <c r="HQ74" i="6"/>
  <c r="HQ71" i="6"/>
  <c r="HQ72" i="6"/>
  <c r="HQ70" i="6"/>
  <c r="HQ69" i="6"/>
  <c r="HQ68" i="6"/>
  <c r="HQ141" i="6"/>
  <c r="HQ127" i="6"/>
  <c r="HQ139" i="6"/>
  <c r="HQ143" i="6"/>
  <c r="HQ132" i="6"/>
  <c r="HQ108" i="6"/>
  <c r="HQ107" i="6"/>
  <c r="HQ37" i="6"/>
  <c r="HQ39" i="6"/>
  <c r="HQ38" i="6"/>
  <c r="HQ36" i="6"/>
  <c r="HQ35" i="6"/>
  <c r="HQ33" i="6"/>
  <c r="HQ17" i="6"/>
  <c r="HQ16" i="6"/>
  <c r="HQ15" i="6"/>
  <c r="HQ34" i="6"/>
  <c r="HQ11" i="6"/>
  <c r="HQ14" i="6"/>
  <c r="HQ12" i="6"/>
  <c r="HQ13" i="6"/>
  <c r="HQ22" i="6"/>
  <c r="HQ27" i="6"/>
  <c r="HQ28" i="6"/>
  <c r="HQ26" i="6"/>
  <c r="IA82" i="10"/>
  <c r="HQ182" i="6"/>
  <c r="HQ177" i="6"/>
  <c r="HQ178" i="6"/>
  <c r="IB7" i="10"/>
  <c r="IB54" i="10" s="1"/>
  <c r="IB1" i="10"/>
  <c r="HQ183" i="6"/>
  <c r="HQ184" i="6"/>
  <c r="HQ173" i="6"/>
  <c r="HQ172" i="6"/>
  <c r="HQ171" i="6"/>
  <c r="HQ134" i="6"/>
  <c r="HR6" i="6"/>
  <c r="HR7" i="4"/>
  <c r="HR1" i="4"/>
  <c r="IK7" i="3"/>
  <c r="IK1" i="3"/>
  <c r="HR81" i="4" l="1"/>
  <c r="HR85" i="4"/>
  <c r="HR137" i="4"/>
  <c r="HR80" i="4"/>
  <c r="IK137" i="3"/>
  <c r="IK85" i="3"/>
  <c r="IK80" i="3"/>
  <c r="IK81" i="3"/>
  <c r="HR91" i="4"/>
  <c r="HR92" i="4"/>
  <c r="HR90" i="4"/>
  <c r="HR87" i="4"/>
  <c r="HR79" i="4"/>
  <c r="HR63" i="4"/>
  <c r="IK92" i="3"/>
  <c r="IK91" i="3"/>
  <c r="IK90" i="3"/>
  <c r="IK87" i="3"/>
  <c r="IK79" i="3"/>
  <c r="IK65" i="3"/>
  <c r="HR65" i="4"/>
  <c r="HR59" i="4"/>
  <c r="HR57" i="4"/>
  <c r="HR58" i="4"/>
  <c r="HR56" i="4"/>
  <c r="HR54" i="4"/>
  <c r="HR55" i="4"/>
  <c r="HR45" i="4"/>
  <c r="HR49" i="4"/>
  <c r="HR47" i="4"/>
  <c r="HR48" i="4"/>
  <c r="HR53" i="4"/>
  <c r="HR44" i="4"/>
  <c r="HR46" i="4"/>
  <c r="HR43" i="4"/>
  <c r="HR24" i="4"/>
  <c r="IK63" i="3"/>
  <c r="IK54" i="3"/>
  <c r="IK56" i="3"/>
  <c r="IK57" i="3"/>
  <c r="IK55" i="3"/>
  <c r="IK58" i="3"/>
  <c r="IK59" i="3"/>
  <c r="IK46" i="3"/>
  <c r="IK47" i="3"/>
  <c r="IK48" i="3"/>
  <c r="IK49" i="3"/>
  <c r="IK44" i="3"/>
  <c r="IK45" i="3"/>
  <c r="IK24" i="3"/>
  <c r="IB55" i="10"/>
  <c r="IK141" i="3"/>
  <c r="IK143" i="3"/>
  <c r="IK139" i="3"/>
  <c r="IK107" i="3"/>
  <c r="IK108" i="3"/>
  <c r="IB73" i="10"/>
  <c r="IB81" i="10"/>
  <c r="IC83" i="10" s="1"/>
  <c r="IB74" i="10"/>
  <c r="HR143" i="4"/>
  <c r="HR139" i="4"/>
  <c r="HR107" i="4"/>
  <c r="HR108" i="4"/>
  <c r="HR141" i="4"/>
  <c r="IB13" i="10"/>
  <c r="IB12" i="10"/>
  <c r="IK183" i="3"/>
  <c r="IK182" i="3"/>
  <c r="IK184" i="3"/>
  <c r="IK178" i="3"/>
  <c r="IK173" i="3"/>
  <c r="IK172" i="3"/>
  <c r="IK177" i="3"/>
  <c r="IK171" i="3"/>
  <c r="IK134" i="3"/>
  <c r="IK132" i="3"/>
  <c r="IK127" i="3"/>
  <c r="HR184" i="4"/>
  <c r="HR183" i="4"/>
  <c r="HR182" i="4"/>
  <c r="HR178" i="4"/>
  <c r="HR177" i="4"/>
  <c r="HR172" i="4"/>
  <c r="HR173" i="4"/>
  <c r="HR171" i="4"/>
  <c r="HR134" i="4"/>
  <c r="HR127" i="4"/>
  <c r="HR132" i="4"/>
  <c r="IK74" i="3"/>
  <c r="IK73" i="3"/>
  <c r="IK71" i="3"/>
  <c r="IK72" i="3"/>
  <c r="IK70" i="3"/>
  <c r="IK69" i="3"/>
  <c r="IK68" i="3"/>
  <c r="HR73" i="4"/>
  <c r="HR74" i="4"/>
  <c r="HR72" i="4"/>
  <c r="HR71" i="4"/>
  <c r="HR69" i="4"/>
  <c r="HR70" i="4"/>
  <c r="HR68" i="4"/>
  <c r="IK100" i="3"/>
  <c r="IK99" i="3"/>
  <c r="IK98" i="3"/>
  <c r="IK101" i="3"/>
  <c r="HR100" i="4"/>
  <c r="HR101" i="4"/>
  <c r="HR99" i="4"/>
  <c r="HR98" i="4"/>
  <c r="IK97" i="3"/>
  <c r="HR97" i="4"/>
  <c r="HR38" i="4"/>
  <c r="HR39" i="4"/>
  <c r="HR36" i="4"/>
  <c r="HR37" i="4"/>
  <c r="HR35" i="4"/>
  <c r="HR34" i="4"/>
  <c r="HR33" i="4"/>
  <c r="IK53" i="3"/>
  <c r="IK43" i="3"/>
  <c r="IK35" i="3"/>
  <c r="IK34" i="3"/>
  <c r="IK37" i="3"/>
  <c r="IK36" i="3"/>
  <c r="IK38" i="3"/>
  <c r="IK39" i="3"/>
  <c r="IK33" i="3"/>
  <c r="IK17" i="3"/>
  <c r="IK16" i="3"/>
  <c r="IK15" i="3"/>
  <c r="IK13" i="3"/>
  <c r="IK12" i="3"/>
  <c r="IK11" i="3"/>
  <c r="IK14" i="3"/>
  <c r="IL6" i="3"/>
  <c r="IK22" i="3"/>
  <c r="IK28" i="3"/>
  <c r="IK27" i="3"/>
  <c r="IK26" i="3"/>
  <c r="HR22" i="4"/>
  <c r="HR16" i="4"/>
  <c r="HR17" i="4"/>
  <c r="HR15" i="4"/>
  <c r="HR13" i="4"/>
  <c r="HR11" i="4"/>
  <c r="HR12" i="4"/>
  <c r="HR14" i="4"/>
  <c r="HR28" i="4"/>
  <c r="HR27" i="4"/>
  <c r="HR26" i="4"/>
  <c r="HS6" i="4"/>
  <c r="IB80" i="10"/>
  <c r="IB79" i="10"/>
  <c r="IB68" i="10"/>
  <c r="IB75" i="10"/>
  <c r="IB65" i="10"/>
  <c r="IB24" i="10"/>
  <c r="IB61" i="10"/>
  <c r="IB59" i="10"/>
  <c r="IB25" i="10"/>
  <c r="IB23" i="10"/>
  <c r="IB15" i="10"/>
  <c r="IB14" i="10"/>
  <c r="IC6" i="10"/>
  <c r="HQ106" i="6"/>
  <c r="HR1" i="6"/>
  <c r="HR7" i="6"/>
  <c r="HR85" i="6" l="1"/>
  <c r="HR81" i="6"/>
  <c r="HR137" i="6"/>
  <c r="HR80" i="6"/>
  <c r="HR91" i="6"/>
  <c r="HR92" i="6"/>
  <c r="HR87" i="6"/>
  <c r="HR90" i="6"/>
  <c r="HR79" i="6"/>
  <c r="HR63" i="6"/>
  <c r="HR65" i="6"/>
  <c r="HR59" i="6"/>
  <c r="HR56" i="6"/>
  <c r="HR55" i="6"/>
  <c r="HR58" i="6"/>
  <c r="HR57" i="6"/>
  <c r="HR54" i="6"/>
  <c r="HR49" i="6"/>
  <c r="HR47" i="6"/>
  <c r="HR48" i="6"/>
  <c r="HR46" i="6"/>
  <c r="HR45" i="6"/>
  <c r="HR44" i="6"/>
  <c r="HR53" i="6"/>
  <c r="HR43" i="6"/>
  <c r="HR24" i="6"/>
  <c r="IK106" i="3"/>
  <c r="HR106" i="4"/>
  <c r="HR97" i="6"/>
  <c r="HR98" i="6"/>
  <c r="HR99" i="6"/>
  <c r="HR100" i="6"/>
  <c r="HR101" i="6"/>
  <c r="HR73" i="6"/>
  <c r="HR74" i="6"/>
  <c r="HR71" i="6"/>
  <c r="HR72" i="6"/>
  <c r="HR70" i="6"/>
  <c r="HR69" i="6"/>
  <c r="HR68" i="6"/>
  <c r="HR141" i="6"/>
  <c r="HR127" i="6"/>
  <c r="HR139" i="6"/>
  <c r="HR143" i="6"/>
  <c r="HR108" i="6"/>
  <c r="HR132" i="6"/>
  <c r="HR107" i="6"/>
  <c r="HR37" i="6"/>
  <c r="HR39" i="6"/>
  <c r="HR38" i="6"/>
  <c r="HR36" i="6"/>
  <c r="HR35" i="6"/>
  <c r="HR33" i="6"/>
  <c r="HR34" i="6"/>
  <c r="HR17" i="6"/>
  <c r="HR16" i="6"/>
  <c r="HR15" i="6"/>
  <c r="HR14" i="6"/>
  <c r="HR12" i="6"/>
  <c r="HR13" i="6"/>
  <c r="HR11" i="6"/>
  <c r="HR22" i="6"/>
  <c r="HR26" i="6"/>
  <c r="HR28" i="6"/>
  <c r="HR27" i="6"/>
  <c r="IB82" i="10"/>
  <c r="HR182" i="6"/>
  <c r="HR177" i="6"/>
  <c r="HR178" i="6"/>
  <c r="IC1" i="10"/>
  <c r="IC7" i="10"/>
  <c r="IC54" i="10" s="1"/>
  <c r="HR183" i="6"/>
  <c r="HR184" i="6"/>
  <c r="HR173" i="6"/>
  <c r="HR171" i="6"/>
  <c r="HR172" i="6"/>
  <c r="HR134" i="6"/>
  <c r="HS6" i="6"/>
  <c r="HS1" i="4"/>
  <c r="HS7" i="4"/>
  <c r="IL7" i="3"/>
  <c r="IL1" i="3"/>
  <c r="HS81" i="4" l="1"/>
  <c r="HS85" i="4"/>
  <c r="HS137" i="4"/>
  <c r="HS80" i="4"/>
  <c r="IL137" i="3"/>
  <c r="IL85" i="3"/>
  <c r="IL80" i="3"/>
  <c r="IL81" i="3"/>
  <c r="HS92" i="4"/>
  <c r="HS90" i="4"/>
  <c r="HS91" i="4"/>
  <c r="HS87" i="4"/>
  <c r="HS79" i="4"/>
  <c r="HS63" i="4"/>
  <c r="IL92" i="3"/>
  <c r="IL90" i="3"/>
  <c r="IL91" i="3"/>
  <c r="IL87" i="3"/>
  <c r="IL79" i="3"/>
  <c r="IL65" i="3"/>
  <c r="HS65" i="4"/>
  <c r="HS59" i="4"/>
  <c r="HS58" i="4"/>
  <c r="HS57" i="4"/>
  <c r="HS55" i="4"/>
  <c r="HS56" i="4"/>
  <c r="HS54" i="4"/>
  <c r="HS49" i="4"/>
  <c r="HS45" i="4"/>
  <c r="HS46" i="4"/>
  <c r="HS47" i="4"/>
  <c r="HS48" i="4"/>
  <c r="HS44" i="4"/>
  <c r="HS43" i="4"/>
  <c r="HS53" i="4"/>
  <c r="HS24" i="4"/>
  <c r="IL63" i="3"/>
  <c r="IL54" i="3"/>
  <c r="IL56" i="3"/>
  <c r="IL57" i="3"/>
  <c r="IL55" i="3"/>
  <c r="IL58" i="3"/>
  <c r="IL45" i="3"/>
  <c r="IL46" i="3"/>
  <c r="IL44" i="3"/>
  <c r="IL48" i="3"/>
  <c r="IL47" i="3"/>
  <c r="IL49" i="3"/>
  <c r="IL59" i="3"/>
  <c r="IL24" i="3"/>
  <c r="IC55" i="10"/>
  <c r="IL141" i="3"/>
  <c r="IL108" i="3"/>
  <c r="IL143" i="3"/>
  <c r="IL139" i="3"/>
  <c r="IL107" i="3"/>
  <c r="IC73" i="10"/>
  <c r="IC81" i="10"/>
  <c r="ID83" i="10" s="1"/>
  <c r="IC74" i="10"/>
  <c r="HS143" i="4"/>
  <c r="HS141" i="4"/>
  <c r="HS107" i="4"/>
  <c r="HS108" i="4"/>
  <c r="HS139" i="4"/>
  <c r="IC13" i="10"/>
  <c r="IC12" i="10"/>
  <c r="IL183" i="3"/>
  <c r="IL182" i="3"/>
  <c r="IL184" i="3"/>
  <c r="IL178" i="3"/>
  <c r="IL173" i="3"/>
  <c r="IL172" i="3"/>
  <c r="IL177" i="3"/>
  <c r="IL171" i="3"/>
  <c r="IL132" i="3"/>
  <c r="IL134" i="3"/>
  <c r="IL127" i="3"/>
  <c r="HS184" i="4"/>
  <c r="HS183" i="4"/>
  <c r="HS182" i="4"/>
  <c r="HS178" i="4"/>
  <c r="HS177" i="4"/>
  <c r="HS172" i="4"/>
  <c r="HS173" i="4"/>
  <c r="HS171" i="4"/>
  <c r="HS132" i="4"/>
  <c r="HS127" i="4"/>
  <c r="HS134" i="4"/>
  <c r="IL73" i="3"/>
  <c r="IL71" i="3"/>
  <c r="IL72" i="3"/>
  <c r="IL74" i="3"/>
  <c r="IL69" i="3"/>
  <c r="IL70" i="3"/>
  <c r="IL68" i="3"/>
  <c r="HS74" i="4"/>
  <c r="HS73" i="4"/>
  <c r="HS72" i="4"/>
  <c r="HS71" i="4"/>
  <c r="HS70" i="4"/>
  <c r="HS68" i="4"/>
  <c r="HS69" i="4"/>
  <c r="IL100" i="3"/>
  <c r="IL99" i="3"/>
  <c r="IL101" i="3"/>
  <c r="IL98" i="3"/>
  <c r="HS101" i="4"/>
  <c r="HS99" i="4"/>
  <c r="HS98" i="4"/>
  <c r="HS100" i="4"/>
  <c r="IL97" i="3"/>
  <c r="HS97" i="4"/>
  <c r="HS39" i="4"/>
  <c r="HS38" i="4"/>
  <c r="HS37" i="4"/>
  <c r="HS36" i="4"/>
  <c r="HS33" i="4"/>
  <c r="HS35" i="4"/>
  <c r="HS34" i="4"/>
  <c r="IL53" i="3"/>
  <c r="IL43" i="3"/>
  <c r="IL35" i="3"/>
  <c r="IL36" i="3"/>
  <c r="IL34" i="3"/>
  <c r="IL38" i="3"/>
  <c r="IL37" i="3"/>
  <c r="IL39" i="3"/>
  <c r="IL33" i="3"/>
  <c r="IL17" i="3"/>
  <c r="IL16" i="3"/>
  <c r="IL14" i="3"/>
  <c r="IL13" i="3"/>
  <c r="IL11" i="3"/>
  <c r="IL15" i="3"/>
  <c r="IL12" i="3"/>
  <c r="IM6" i="3"/>
  <c r="IL28" i="3"/>
  <c r="IL22" i="3"/>
  <c r="IL26" i="3"/>
  <c r="IL27" i="3"/>
  <c r="HS22" i="4"/>
  <c r="HS15" i="4"/>
  <c r="HS17" i="4"/>
  <c r="HS16" i="4"/>
  <c r="HS13" i="4"/>
  <c r="HS12" i="4"/>
  <c r="HS14" i="4"/>
  <c r="HS11" i="4"/>
  <c r="HS26" i="4"/>
  <c r="HS27" i="4"/>
  <c r="HS28" i="4"/>
  <c r="HT6" i="4"/>
  <c r="IC79" i="10"/>
  <c r="IC80" i="10"/>
  <c r="IC68" i="10"/>
  <c r="IC75" i="10"/>
  <c r="IC59" i="10"/>
  <c r="IC25" i="10"/>
  <c r="IC24" i="10"/>
  <c r="IC61" i="10"/>
  <c r="IC65" i="10"/>
  <c r="IC23" i="10"/>
  <c r="IC15" i="10"/>
  <c r="IC14" i="10"/>
  <c r="ID6" i="10"/>
  <c r="HR106" i="6"/>
  <c r="HS7" i="6"/>
  <c r="HS1" i="6"/>
  <c r="HS85" i="6" l="1"/>
  <c r="HS81" i="6"/>
  <c r="HS137" i="6"/>
  <c r="HS80" i="6"/>
  <c r="HS92" i="6"/>
  <c r="HS91" i="6"/>
  <c r="HS90" i="6"/>
  <c r="HS87" i="6"/>
  <c r="HS63" i="6"/>
  <c r="HS79" i="6"/>
  <c r="HS65" i="6"/>
  <c r="HS59" i="6"/>
  <c r="HS58" i="6"/>
  <c r="HS57" i="6"/>
  <c r="HS56" i="6"/>
  <c r="HS55" i="6"/>
  <c r="HS54" i="6"/>
  <c r="HS46" i="6"/>
  <c r="HS47" i="6"/>
  <c r="HS48" i="6"/>
  <c r="HS49" i="6"/>
  <c r="HS45" i="6"/>
  <c r="HS44" i="6"/>
  <c r="HS53" i="6"/>
  <c r="HS43" i="6"/>
  <c r="HS24" i="6"/>
  <c r="IL106" i="3"/>
  <c r="HS106" i="4"/>
  <c r="HS97" i="6"/>
  <c r="HS98" i="6"/>
  <c r="HS99" i="6"/>
  <c r="HS101" i="6"/>
  <c r="HS100" i="6"/>
  <c r="HS73" i="6"/>
  <c r="HS74" i="6"/>
  <c r="HS72" i="6"/>
  <c r="HS71" i="6"/>
  <c r="HS69" i="6"/>
  <c r="HS70" i="6"/>
  <c r="HS68" i="6"/>
  <c r="HS141" i="6"/>
  <c r="HS127" i="6"/>
  <c r="HS139" i="6"/>
  <c r="HS143" i="6"/>
  <c r="HS132" i="6"/>
  <c r="HS108" i="6"/>
  <c r="HS107" i="6"/>
  <c r="HS39" i="6"/>
  <c r="HS38" i="6"/>
  <c r="HS36" i="6"/>
  <c r="HS37" i="6"/>
  <c r="HS34" i="6"/>
  <c r="HS35" i="6"/>
  <c r="HS33" i="6"/>
  <c r="HS17" i="6"/>
  <c r="HS16" i="6"/>
  <c r="HS15" i="6"/>
  <c r="HS14" i="6"/>
  <c r="HS13" i="6"/>
  <c r="HS12" i="6"/>
  <c r="HS11" i="6"/>
  <c r="HS22" i="6"/>
  <c r="HS27" i="6"/>
  <c r="HS28" i="6"/>
  <c r="HS26" i="6"/>
  <c r="IC82" i="10"/>
  <c r="HS182" i="6"/>
  <c r="HS178" i="6"/>
  <c r="HS177" i="6"/>
  <c r="ID1" i="10"/>
  <c r="ID7" i="10"/>
  <c r="ID54" i="10" s="1"/>
  <c r="HS183" i="6"/>
  <c r="HS184" i="6"/>
  <c r="HS173" i="6"/>
  <c r="HS172" i="6"/>
  <c r="HS171" i="6"/>
  <c r="HS134" i="6"/>
  <c r="HT6" i="6"/>
  <c r="HT7" i="4"/>
  <c r="HT1" i="4"/>
  <c r="IM7" i="3"/>
  <c r="IM1" i="3"/>
  <c r="HT85" i="4" l="1"/>
  <c r="HT137" i="4"/>
  <c r="HT81" i="4"/>
  <c r="HT80" i="4"/>
  <c r="IM85" i="3"/>
  <c r="IM137" i="3"/>
  <c r="IM81" i="3"/>
  <c r="IM80" i="3"/>
  <c r="HT92" i="4"/>
  <c r="HT90" i="4"/>
  <c r="HT87" i="4"/>
  <c r="HT91" i="4"/>
  <c r="HT63" i="4"/>
  <c r="HT79" i="4"/>
  <c r="IM92" i="3"/>
  <c r="IM90" i="3"/>
  <c r="IM91" i="3"/>
  <c r="IM87" i="3"/>
  <c r="IM65" i="3"/>
  <c r="IM79" i="3"/>
  <c r="HT65" i="4"/>
  <c r="HT59" i="4"/>
  <c r="HT57" i="4"/>
  <c r="HT58" i="4"/>
  <c r="HT55" i="4"/>
  <c r="HT56" i="4"/>
  <c r="HT54" i="4"/>
  <c r="HT45" i="4"/>
  <c r="HT46" i="4"/>
  <c r="HT49" i="4"/>
  <c r="HT47" i="4"/>
  <c r="HT48" i="4"/>
  <c r="HT43" i="4"/>
  <c r="HT53" i="4"/>
  <c r="HT44" i="4"/>
  <c r="HT24" i="4"/>
  <c r="IM63" i="3"/>
  <c r="IM55" i="3"/>
  <c r="IM54" i="3"/>
  <c r="IM57" i="3"/>
  <c r="IM56" i="3"/>
  <c r="IM58" i="3"/>
  <c r="IM59" i="3"/>
  <c r="IM45" i="3"/>
  <c r="IM48" i="3"/>
  <c r="IM46" i="3"/>
  <c r="IM47" i="3"/>
  <c r="IM44" i="3"/>
  <c r="IM49" i="3"/>
  <c r="IM24" i="3"/>
  <c r="ID55" i="10"/>
  <c r="ID73" i="10"/>
  <c r="ID81" i="10"/>
  <c r="IE83" i="10" s="1"/>
  <c r="ID74" i="10"/>
  <c r="IM143" i="3"/>
  <c r="IM141" i="3"/>
  <c r="IM108" i="3"/>
  <c r="IM139" i="3"/>
  <c r="IM107" i="3"/>
  <c r="HT141" i="4"/>
  <c r="HT139" i="4"/>
  <c r="HT108" i="4"/>
  <c r="HT143" i="4"/>
  <c r="HT107" i="4"/>
  <c r="ID13" i="10"/>
  <c r="ID12" i="10"/>
  <c r="IM183" i="3"/>
  <c r="IM184" i="3"/>
  <c r="IM178" i="3"/>
  <c r="IM182" i="3"/>
  <c r="IM177" i="3"/>
  <c r="IM173" i="3"/>
  <c r="IM172" i="3"/>
  <c r="IM171" i="3"/>
  <c r="IM132" i="3"/>
  <c r="IM134" i="3"/>
  <c r="IM127" i="3"/>
  <c r="HT184" i="4"/>
  <c r="HT183" i="4"/>
  <c r="HT182" i="4"/>
  <c r="HT178" i="4"/>
  <c r="HT173" i="4"/>
  <c r="HT177" i="4"/>
  <c r="HT172" i="4"/>
  <c r="HT171" i="4"/>
  <c r="HT134" i="4"/>
  <c r="HT132" i="4"/>
  <c r="HT127" i="4"/>
  <c r="IM74" i="3"/>
  <c r="IM71" i="3"/>
  <c r="IM72" i="3"/>
  <c r="IM73" i="3"/>
  <c r="IM68" i="3"/>
  <c r="IM70" i="3"/>
  <c r="IM69" i="3"/>
  <c r="HT74" i="4"/>
  <c r="HT73" i="4"/>
  <c r="HT72" i="4"/>
  <c r="HT70" i="4"/>
  <c r="HT71" i="4"/>
  <c r="HT68" i="4"/>
  <c r="HT69" i="4"/>
  <c r="IM100" i="3"/>
  <c r="IM101" i="3"/>
  <c r="IM99" i="3"/>
  <c r="IM98" i="3"/>
  <c r="HT99" i="4"/>
  <c r="HT100" i="4"/>
  <c r="HT101" i="4"/>
  <c r="HT98" i="4"/>
  <c r="IM97" i="3"/>
  <c r="HT97" i="4"/>
  <c r="HT38" i="4"/>
  <c r="HT37" i="4"/>
  <c r="HT36" i="4"/>
  <c r="HT33" i="4"/>
  <c r="HT39" i="4"/>
  <c r="HT35" i="4"/>
  <c r="HT34" i="4"/>
  <c r="IM53" i="3"/>
  <c r="IM43" i="3"/>
  <c r="IM35" i="3"/>
  <c r="IM34" i="3"/>
  <c r="IM36" i="3"/>
  <c r="IM37" i="3"/>
  <c r="IM39" i="3"/>
  <c r="IM38" i="3"/>
  <c r="IM16" i="3"/>
  <c r="IM15" i="3"/>
  <c r="IM33" i="3"/>
  <c r="IM14" i="3"/>
  <c r="IM12" i="3"/>
  <c r="IM17" i="3"/>
  <c r="IM13" i="3"/>
  <c r="IM11" i="3"/>
  <c r="IN6" i="3"/>
  <c r="IM22" i="3"/>
  <c r="IM26" i="3"/>
  <c r="IM28" i="3"/>
  <c r="IM27" i="3"/>
  <c r="HT26" i="4"/>
  <c r="HT17" i="4"/>
  <c r="HT16" i="4"/>
  <c r="HT22" i="4"/>
  <c r="HT15" i="4"/>
  <c r="HT13" i="4"/>
  <c r="HT14" i="4"/>
  <c r="HT12" i="4"/>
  <c r="HT11" i="4"/>
  <c r="HT28" i="4"/>
  <c r="HT27" i="4"/>
  <c r="HU6" i="4"/>
  <c r="ID80" i="10"/>
  <c r="ID79" i="10"/>
  <c r="ID68" i="10"/>
  <c r="ID75" i="10"/>
  <c r="ID59" i="10"/>
  <c r="ID25" i="10"/>
  <c r="ID61" i="10"/>
  <c r="ID24" i="10"/>
  <c r="ID65" i="10"/>
  <c r="ID23" i="10"/>
  <c r="ID15" i="10"/>
  <c r="ID14" i="10"/>
  <c r="IE6" i="10"/>
  <c r="HS106" i="6"/>
  <c r="HT1" i="6"/>
  <c r="HT7" i="6"/>
  <c r="HT85" i="6" l="1"/>
  <c r="HT81" i="6"/>
  <c r="HT137" i="6"/>
  <c r="HT80" i="6"/>
  <c r="HT92" i="6"/>
  <c r="HT90" i="6"/>
  <c r="HT87" i="6"/>
  <c r="HT91" i="6"/>
  <c r="HT63" i="6"/>
  <c r="HT79" i="6"/>
  <c r="HT65" i="6"/>
  <c r="HT59" i="6"/>
  <c r="HT58" i="6"/>
  <c r="HT57" i="6"/>
  <c r="HT56" i="6"/>
  <c r="HT55" i="6"/>
  <c r="HT54" i="6"/>
  <c r="HT49" i="6"/>
  <c r="HT47" i="6"/>
  <c r="HT48" i="6"/>
  <c r="HT46" i="6"/>
  <c r="HT45" i="6"/>
  <c r="HT44" i="6"/>
  <c r="HT53" i="6"/>
  <c r="HT43" i="6"/>
  <c r="HT24" i="6"/>
  <c r="IM106" i="3"/>
  <c r="HT106" i="4"/>
  <c r="HT97" i="6"/>
  <c r="HT98" i="6"/>
  <c r="HT100" i="6"/>
  <c r="HT99" i="6"/>
  <c r="HT101" i="6"/>
  <c r="HT74" i="6"/>
  <c r="HT71" i="6"/>
  <c r="HT73" i="6"/>
  <c r="HT72" i="6"/>
  <c r="HT70" i="6"/>
  <c r="HT69" i="6"/>
  <c r="HT68" i="6"/>
  <c r="HT141" i="6"/>
  <c r="HT127" i="6"/>
  <c r="HT139" i="6"/>
  <c r="HT143" i="6"/>
  <c r="HT132" i="6"/>
  <c r="HT108" i="6"/>
  <c r="HT107" i="6"/>
  <c r="HT38" i="6"/>
  <c r="HT39" i="6"/>
  <c r="HT37" i="6"/>
  <c r="HT36" i="6"/>
  <c r="HT35" i="6"/>
  <c r="HT33" i="6"/>
  <c r="HT17" i="6"/>
  <c r="HT16" i="6"/>
  <c r="HT34" i="6"/>
  <c r="HT15" i="6"/>
  <c r="HT14" i="6"/>
  <c r="HT13" i="6"/>
  <c r="HT12" i="6"/>
  <c r="HT11" i="6"/>
  <c r="HT22" i="6"/>
  <c r="HT27" i="6"/>
  <c r="HT28" i="6"/>
  <c r="HT26" i="6"/>
  <c r="ID82" i="10"/>
  <c r="HT182" i="6"/>
  <c r="HT178" i="6"/>
  <c r="HT177" i="6"/>
  <c r="IE1" i="10"/>
  <c r="IE7" i="10"/>
  <c r="IE54" i="10" s="1"/>
  <c r="HT183" i="6"/>
  <c r="HT184" i="6"/>
  <c r="HT172" i="6"/>
  <c r="HT171" i="6"/>
  <c r="HT173" i="6"/>
  <c r="HT134" i="6"/>
  <c r="HU6" i="6"/>
  <c r="HU7" i="4"/>
  <c r="HU1" i="4"/>
  <c r="IN7" i="3"/>
  <c r="IN1" i="3"/>
  <c r="HU81" i="4" l="1"/>
  <c r="HU137" i="4"/>
  <c r="HU85" i="4"/>
  <c r="HU80" i="4"/>
  <c r="IN85" i="3"/>
  <c r="IN137" i="3"/>
  <c r="IN81" i="3"/>
  <c r="IN80" i="3"/>
  <c r="HU92" i="4"/>
  <c r="HU91" i="4"/>
  <c r="HU90" i="4"/>
  <c r="HU87" i="4"/>
  <c r="HU79" i="4"/>
  <c r="HU63" i="4"/>
  <c r="IN91" i="3"/>
  <c r="IN92" i="3"/>
  <c r="IN90" i="3"/>
  <c r="IN87" i="3"/>
  <c r="IN65" i="3"/>
  <c r="IN79" i="3"/>
  <c r="HU59" i="4"/>
  <c r="HU65" i="4"/>
  <c r="HU57" i="4"/>
  <c r="HU58" i="4"/>
  <c r="HU56" i="4"/>
  <c r="HU54" i="4"/>
  <c r="HU55" i="4"/>
  <c r="HU46" i="4"/>
  <c r="HU49" i="4"/>
  <c r="HU47" i="4"/>
  <c r="HU48" i="4"/>
  <c r="HU45" i="4"/>
  <c r="HU44" i="4"/>
  <c r="HU43" i="4"/>
  <c r="HU53" i="4"/>
  <c r="HU24" i="4"/>
  <c r="IN63" i="3"/>
  <c r="IN54" i="3"/>
  <c r="IN55" i="3"/>
  <c r="IN56" i="3"/>
  <c r="IN57" i="3"/>
  <c r="IN47" i="3"/>
  <c r="IN59" i="3"/>
  <c r="IN45" i="3"/>
  <c r="IN58" i="3"/>
  <c r="IN46" i="3"/>
  <c r="IN48" i="3"/>
  <c r="IN44" i="3"/>
  <c r="IN49" i="3"/>
  <c r="IN24" i="3"/>
  <c r="IE55" i="10"/>
  <c r="IN143" i="3"/>
  <c r="IN141" i="3"/>
  <c r="IN139" i="3"/>
  <c r="IN108" i="3"/>
  <c r="IN107" i="3"/>
  <c r="HU143" i="4"/>
  <c r="HU139" i="4"/>
  <c r="HU107" i="4"/>
  <c r="HU108" i="4"/>
  <c r="HU141" i="4"/>
  <c r="IE73" i="10"/>
  <c r="IE74" i="10"/>
  <c r="IE81" i="10"/>
  <c r="IF83" i="10" s="1"/>
  <c r="IE13" i="10"/>
  <c r="IE12" i="10"/>
  <c r="IN184" i="3"/>
  <c r="IN182" i="3"/>
  <c r="IN178" i="3"/>
  <c r="IN183" i="3"/>
  <c r="IN177" i="3"/>
  <c r="IN172" i="3"/>
  <c r="IN171" i="3"/>
  <c r="IN173" i="3"/>
  <c r="IN132" i="3"/>
  <c r="IN134" i="3"/>
  <c r="IN127" i="3"/>
  <c r="HU183" i="4"/>
  <c r="HU184" i="4"/>
  <c r="HU178" i="4"/>
  <c r="HU177" i="4"/>
  <c r="HU182" i="4"/>
  <c r="HU173" i="4"/>
  <c r="HU172" i="4"/>
  <c r="HU171" i="4"/>
  <c r="HU132" i="4"/>
  <c r="HU134" i="4"/>
  <c r="HU127" i="4"/>
  <c r="IN73" i="3"/>
  <c r="IN74" i="3"/>
  <c r="IN72" i="3"/>
  <c r="IN69" i="3"/>
  <c r="IN71" i="3"/>
  <c r="IN68" i="3"/>
  <c r="IN70" i="3"/>
  <c r="HU74" i="4"/>
  <c r="HU73" i="4"/>
  <c r="HU72" i="4"/>
  <c r="HU70" i="4"/>
  <c r="HU71" i="4"/>
  <c r="HU69" i="4"/>
  <c r="HU68" i="4"/>
  <c r="IN101" i="3"/>
  <c r="IN99" i="3"/>
  <c r="IN98" i="3"/>
  <c r="IN100" i="3"/>
  <c r="HU100" i="4"/>
  <c r="HU101" i="4"/>
  <c r="HU98" i="4"/>
  <c r="HU99" i="4"/>
  <c r="IN97" i="3"/>
  <c r="HU97" i="4"/>
  <c r="HU38" i="4"/>
  <c r="HU37" i="4"/>
  <c r="HU35" i="4"/>
  <c r="HU39" i="4"/>
  <c r="HU36" i="4"/>
  <c r="HU33" i="4"/>
  <c r="HU34" i="4"/>
  <c r="IN53" i="3"/>
  <c r="IN43" i="3"/>
  <c r="IN34" i="3"/>
  <c r="IN35" i="3"/>
  <c r="IN37" i="3"/>
  <c r="IN36" i="3"/>
  <c r="IN38" i="3"/>
  <c r="IN39" i="3"/>
  <c r="IN16" i="3"/>
  <c r="IN15" i="3"/>
  <c r="IN33" i="3"/>
  <c r="IN14" i="3"/>
  <c r="IN17" i="3"/>
  <c r="IN13" i="3"/>
  <c r="IN12" i="3"/>
  <c r="IN11" i="3"/>
  <c r="IO6" i="3"/>
  <c r="IN22" i="3"/>
  <c r="IN26" i="3"/>
  <c r="IN27" i="3"/>
  <c r="IN28" i="3"/>
  <c r="HU26" i="4"/>
  <c r="HU17" i="4"/>
  <c r="HU22" i="4"/>
  <c r="HU15" i="4"/>
  <c r="HU16" i="4"/>
  <c r="HU12" i="4"/>
  <c r="HU13" i="4"/>
  <c r="HU14" i="4"/>
  <c r="HU11" i="4"/>
  <c r="HU27" i="4"/>
  <c r="HU28" i="4"/>
  <c r="HV6" i="4"/>
  <c r="IE80" i="10"/>
  <c r="IE79" i="10"/>
  <c r="IE68" i="10"/>
  <c r="IE75" i="10"/>
  <c r="IE61" i="10"/>
  <c r="IE59" i="10"/>
  <c r="IE25" i="10"/>
  <c r="IE65" i="10"/>
  <c r="IE24" i="10"/>
  <c r="IE23" i="10"/>
  <c r="IE15" i="10"/>
  <c r="IE14" i="10"/>
  <c r="IF6" i="10"/>
  <c r="HT106" i="6"/>
  <c r="HU7" i="6"/>
  <c r="HU1" i="6"/>
  <c r="HU137" i="6" l="1"/>
  <c r="HU81" i="6"/>
  <c r="HU80" i="6"/>
  <c r="HU85" i="6"/>
  <c r="HU92" i="6"/>
  <c r="HU90" i="6"/>
  <c r="HU87" i="6"/>
  <c r="HU91" i="6"/>
  <c r="HU79" i="6"/>
  <c r="HU63" i="6"/>
  <c r="HU65" i="6"/>
  <c r="HU59" i="6"/>
  <c r="HU58" i="6"/>
  <c r="HU57" i="6"/>
  <c r="HU56" i="6"/>
  <c r="HU55" i="6"/>
  <c r="HU54" i="6"/>
  <c r="HU49" i="6"/>
  <c r="HU48" i="6"/>
  <c r="HU47" i="6"/>
  <c r="HU45" i="6"/>
  <c r="HU44" i="6"/>
  <c r="HU46" i="6"/>
  <c r="HU53" i="6"/>
  <c r="HU43" i="6"/>
  <c r="HU24" i="6"/>
  <c r="HU106" i="4"/>
  <c r="IN106" i="3"/>
  <c r="HU97" i="6"/>
  <c r="HU98" i="6"/>
  <c r="HU100" i="6"/>
  <c r="HU101" i="6"/>
  <c r="HU99" i="6"/>
  <c r="HU74" i="6"/>
  <c r="HU72" i="6"/>
  <c r="HU73" i="6"/>
  <c r="HU71" i="6"/>
  <c r="HU70" i="6"/>
  <c r="HU69" i="6"/>
  <c r="HU68" i="6"/>
  <c r="HU127" i="6"/>
  <c r="HU141" i="6"/>
  <c r="HU139" i="6"/>
  <c r="HU143" i="6"/>
  <c r="HU132" i="6"/>
  <c r="HU108" i="6"/>
  <c r="HU107" i="6"/>
  <c r="HU38" i="6"/>
  <c r="HU36" i="6"/>
  <c r="HU39" i="6"/>
  <c r="HU37" i="6"/>
  <c r="HU34" i="6"/>
  <c r="HU35" i="6"/>
  <c r="HU33" i="6"/>
  <c r="HU17" i="6"/>
  <c r="HU16" i="6"/>
  <c r="HU15" i="6"/>
  <c r="HU14" i="6"/>
  <c r="HU13" i="6"/>
  <c r="HU12" i="6"/>
  <c r="HU11" i="6"/>
  <c r="HU22" i="6"/>
  <c r="HU26" i="6"/>
  <c r="HU27" i="6"/>
  <c r="HU28" i="6"/>
  <c r="IE82" i="10"/>
  <c r="HU182" i="6"/>
  <c r="HU178" i="6"/>
  <c r="HU177" i="6"/>
  <c r="IF1" i="10"/>
  <c r="IF7" i="10"/>
  <c r="IF54" i="10" s="1"/>
  <c r="HU183" i="6"/>
  <c r="HU184" i="6"/>
  <c r="HU172" i="6"/>
  <c r="HU173" i="6"/>
  <c r="HU171" i="6"/>
  <c r="HU134" i="6"/>
  <c r="HV6" i="6"/>
  <c r="HV7" i="4"/>
  <c r="HV1" i="4"/>
  <c r="IO7" i="3"/>
  <c r="IO1" i="3"/>
  <c r="HV137" i="4" l="1"/>
  <c r="HV81" i="4"/>
  <c r="HV85" i="4"/>
  <c r="HV80" i="4"/>
  <c r="IO85" i="3"/>
  <c r="IO137" i="3"/>
  <c r="IO81" i="3"/>
  <c r="IO80" i="3"/>
  <c r="HV91" i="4"/>
  <c r="HV92" i="4"/>
  <c r="HV90" i="4"/>
  <c r="HV87" i="4"/>
  <c r="HV79" i="4"/>
  <c r="HV63" i="4"/>
  <c r="IO90" i="3"/>
  <c r="IO91" i="3"/>
  <c r="IO92" i="3"/>
  <c r="IO87" i="3"/>
  <c r="IO79" i="3"/>
  <c r="IO65" i="3"/>
  <c r="HV59" i="4"/>
  <c r="HV57" i="4"/>
  <c r="HV65" i="4"/>
  <c r="HV58" i="4"/>
  <c r="HV54" i="4"/>
  <c r="HV56" i="4"/>
  <c r="HV55" i="4"/>
  <c r="HV49" i="4"/>
  <c r="HV47" i="4"/>
  <c r="HV48" i="4"/>
  <c r="HV46" i="4"/>
  <c r="HV43" i="4"/>
  <c r="HV45" i="4"/>
  <c r="HV53" i="4"/>
  <c r="HV44" i="4"/>
  <c r="HV24" i="4"/>
  <c r="IO63" i="3"/>
  <c r="IO54" i="3"/>
  <c r="IO55" i="3"/>
  <c r="IO58" i="3"/>
  <c r="IO44" i="3"/>
  <c r="IO57" i="3"/>
  <c r="IO47" i="3"/>
  <c r="IO56" i="3"/>
  <c r="IO59" i="3"/>
  <c r="IO45" i="3"/>
  <c r="IO46" i="3"/>
  <c r="IO48" i="3"/>
  <c r="IO49" i="3"/>
  <c r="IO24" i="3"/>
  <c r="IF55" i="10"/>
  <c r="IF81" i="10"/>
  <c r="IG83" i="10" s="1"/>
  <c r="IF74" i="10"/>
  <c r="IF73" i="10"/>
  <c r="HV141" i="4"/>
  <c r="HV143" i="4"/>
  <c r="HV139" i="4"/>
  <c r="HV108" i="4"/>
  <c r="HV107" i="4"/>
  <c r="IO143" i="3"/>
  <c r="IO139" i="3"/>
  <c r="IO141" i="3"/>
  <c r="IO108" i="3"/>
  <c r="IO107" i="3"/>
  <c r="IF12" i="10"/>
  <c r="IF13" i="10"/>
  <c r="IO182" i="3"/>
  <c r="IO184" i="3"/>
  <c r="IO177" i="3"/>
  <c r="IO178" i="3"/>
  <c r="IO172" i="3"/>
  <c r="IO183" i="3"/>
  <c r="IO171" i="3"/>
  <c r="IO173" i="3"/>
  <c r="IO134" i="3"/>
  <c r="IO127" i="3"/>
  <c r="IO132" i="3"/>
  <c r="HV183" i="4"/>
  <c r="HV184" i="4"/>
  <c r="HV182" i="4"/>
  <c r="HV178" i="4"/>
  <c r="HV173" i="4"/>
  <c r="HV171" i="4"/>
  <c r="HV172" i="4"/>
  <c r="HV177" i="4"/>
  <c r="HV134" i="4"/>
  <c r="HV127" i="4"/>
  <c r="HV132" i="4"/>
  <c r="IO74" i="3"/>
  <c r="IO72" i="3"/>
  <c r="IO73" i="3"/>
  <c r="IO70" i="3"/>
  <c r="IO71" i="3"/>
  <c r="IO68" i="3"/>
  <c r="IO69" i="3"/>
  <c r="HV73" i="4"/>
  <c r="HV74" i="4"/>
  <c r="HV72" i="4"/>
  <c r="HV70" i="4"/>
  <c r="HV68" i="4"/>
  <c r="HV71" i="4"/>
  <c r="HV69" i="4"/>
  <c r="IO101" i="3"/>
  <c r="IO100" i="3"/>
  <c r="IO99" i="3"/>
  <c r="IO98" i="3"/>
  <c r="HV101" i="4"/>
  <c r="HV100" i="4"/>
  <c r="HV98" i="4"/>
  <c r="HV99" i="4"/>
  <c r="IO97" i="3"/>
  <c r="HV97" i="4"/>
  <c r="HV39" i="4"/>
  <c r="HV38" i="4"/>
  <c r="HV37" i="4"/>
  <c r="HV34" i="4"/>
  <c r="HV36" i="4"/>
  <c r="HV35" i="4"/>
  <c r="HV33" i="4"/>
  <c r="IO53" i="3"/>
  <c r="IO43" i="3"/>
  <c r="IO34" i="3"/>
  <c r="IO36" i="3"/>
  <c r="IO35" i="3"/>
  <c r="IO38" i="3"/>
  <c r="IO37" i="3"/>
  <c r="IO39" i="3"/>
  <c r="IO17" i="3"/>
  <c r="IO33" i="3"/>
  <c r="IO16" i="3"/>
  <c r="IO15" i="3"/>
  <c r="IO14" i="3"/>
  <c r="IO13" i="3"/>
  <c r="IO12" i="3"/>
  <c r="IO11" i="3"/>
  <c r="IP6" i="3"/>
  <c r="IO22" i="3"/>
  <c r="IO26" i="3"/>
  <c r="IO28" i="3"/>
  <c r="IO27" i="3"/>
  <c r="HV28" i="4"/>
  <c r="HV17" i="4"/>
  <c r="HV22" i="4"/>
  <c r="HV16" i="4"/>
  <c r="HV14" i="4"/>
  <c r="HV12" i="4"/>
  <c r="HV11" i="4"/>
  <c r="HV13" i="4"/>
  <c r="HV15" i="4"/>
  <c r="HV27" i="4"/>
  <c r="HV26" i="4"/>
  <c r="HW6" i="4"/>
  <c r="IF79" i="10"/>
  <c r="IF80" i="10"/>
  <c r="IF68" i="10"/>
  <c r="IF75" i="10"/>
  <c r="IF65" i="10"/>
  <c r="IF24" i="10"/>
  <c r="IF61" i="10"/>
  <c r="IF59" i="10"/>
  <c r="IF25" i="10"/>
  <c r="IF23" i="10"/>
  <c r="IF15" i="10"/>
  <c r="IF14" i="10"/>
  <c r="IG6" i="10"/>
  <c r="HU106" i="6"/>
  <c r="HV1" i="6"/>
  <c r="HV7" i="6"/>
  <c r="HV137" i="6" l="1"/>
  <c r="HV85" i="6"/>
  <c r="HV81" i="6"/>
  <c r="HV80" i="6"/>
  <c r="HV91" i="6"/>
  <c r="HV92" i="6"/>
  <c r="HV90" i="6"/>
  <c r="HV87" i="6"/>
  <c r="HV79" i="6"/>
  <c r="HV63" i="6"/>
  <c r="HV65" i="6"/>
  <c r="HV59" i="6"/>
  <c r="HV56" i="6"/>
  <c r="HV55" i="6"/>
  <c r="HV57" i="6"/>
  <c r="HV58" i="6"/>
  <c r="HV54" i="6"/>
  <c r="HV49" i="6"/>
  <c r="HV48" i="6"/>
  <c r="HV46" i="6"/>
  <c r="HV47" i="6"/>
  <c r="HV45" i="6"/>
  <c r="HV44" i="6"/>
  <c r="HV53" i="6"/>
  <c r="HV43" i="6"/>
  <c r="HV24" i="6"/>
  <c r="HV106" i="4"/>
  <c r="IO106" i="3"/>
  <c r="HV98" i="6"/>
  <c r="HV97" i="6"/>
  <c r="HV100" i="6"/>
  <c r="HV99" i="6"/>
  <c r="HV101" i="6"/>
  <c r="HV72" i="6"/>
  <c r="HV73" i="6"/>
  <c r="HV71" i="6"/>
  <c r="HV74" i="6"/>
  <c r="HV70" i="6"/>
  <c r="HV69" i="6"/>
  <c r="HV68" i="6"/>
  <c r="HV127" i="6"/>
  <c r="HV141" i="6"/>
  <c r="HV139" i="6"/>
  <c r="HV143" i="6"/>
  <c r="HV132" i="6"/>
  <c r="HV108" i="6"/>
  <c r="HV107" i="6"/>
  <c r="HV38" i="6"/>
  <c r="HV36" i="6"/>
  <c r="HV39" i="6"/>
  <c r="HV37" i="6"/>
  <c r="HV34" i="6"/>
  <c r="HV35" i="6"/>
  <c r="HV33" i="6"/>
  <c r="HV17" i="6"/>
  <c r="HV16" i="6"/>
  <c r="HV14" i="6"/>
  <c r="HV13" i="6"/>
  <c r="HV12" i="6"/>
  <c r="HV15" i="6"/>
  <c r="HV28" i="6"/>
  <c r="HV11" i="6"/>
  <c r="HV22" i="6"/>
  <c r="HV27" i="6"/>
  <c r="HV26" i="6"/>
  <c r="IF82" i="10"/>
  <c r="HV182" i="6"/>
  <c r="HV178" i="6"/>
  <c r="HV177" i="6"/>
  <c r="IG7" i="10"/>
  <c r="IG54" i="10" s="1"/>
  <c r="IG1" i="10"/>
  <c r="HV183" i="6"/>
  <c r="HV184" i="6"/>
  <c r="HV173" i="6"/>
  <c r="HV171" i="6"/>
  <c r="HV172" i="6"/>
  <c r="HV134" i="6"/>
  <c r="HW6" i="6"/>
  <c r="HW1" i="4"/>
  <c r="HW7" i="4"/>
  <c r="IP7" i="3"/>
  <c r="IP1" i="3"/>
  <c r="HW137" i="4" l="1"/>
  <c r="HW85" i="4"/>
  <c r="HW81" i="4"/>
  <c r="HW80" i="4"/>
  <c r="IP85" i="3"/>
  <c r="IP137" i="3"/>
  <c r="IP80" i="3"/>
  <c r="IP81" i="3"/>
  <c r="HW91" i="4"/>
  <c r="HW87" i="4"/>
  <c r="HW92" i="4"/>
  <c r="HW90" i="4"/>
  <c r="HW63" i="4"/>
  <c r="HW79" i="4"/>
  <c r="IP91" i="3"/>
  <c r="IP87" i="3"/>
  <c r="IP90" i="3"/>
  <c r="IP92" i="3"/>
  <c r="IP65" i="3"/>
  <c r="IP79" i="3"/>
  <c r="HW59" i="4"/>
  <c r="HW65" i="4"/>
  <c r="HW58" i="4"/>
  <c r="HW57" i="4"/>
  <c r="HW54" i="4"/>
  <c r="HW55" i="4"/>
  <c r="HW56" i="4"/>
  <c r="HW49" i="4"/>
  <c r="HW48" i="4"/>
  <c r="HW45" i="4"/>
  <c r="HW47" i="4"/>
  <c r="HW46" i="4"/>
  <c r="HW43" i="4"/>
  <c r="HW53" i="4"/>
  <c r="HW44" i="4"/>
  <c r="HW24" i="4"/>
  <c r="IP63" i="3"/>
  <c r="IP54" i="3"/>
  <c r="IP58" i="3"/>
  <c r="IP55" i="3"/>
  <c r="IP56" i="3"/>
  <c r="IP59" i="3"/>
  <c r="IP44" i="3"/>
  <c r="IP57" i="3"/>
  <c r="IP47" i="3"/>
  <c r="IP49" i="3"/>
  <c r="IP45" i="3"/>
  <c r="IP46" i="3"/>
  <c r="IP48" i="3"/>
  <c r="IP24" i="3"/>
  <c r="IG55" i="10"/>
  <c r="HW143" i="4"/>
  <c r="HW139" i="4"/>
  <c r="HW141" i="4"/>
  <c r="HW107" i="4"/>
  <c r="HW108" i="4"/>
  <c r="IG81" i="10"/>
  <c r="IH83" i="10" s="1"/>
  <c r="IG74" i="10"/>
  <c r="IG73" i="10"/>
  <c r="IP143" i="3"/>
  <c r="IP139" i="3"/>
  <c r="IP141" i="3"/>
  <c r="IP108" i="3"/>
  <c r="IP107" i="3"/>
  <c r="IG12" i="10"/>
  <c r="IG13" i="10"/>
  <c r="IP184" i="3"/>
  <c r="IP183" i="3"/>
  <c r="IP182" i="3"/>
  <c r="IP178" i="3"/>
  <c r="IP172" i="3"/>
  <c r="IP177" i="3"/>
  <c r="IP173" i="3"/>
  <c r="IP171" i="3"/>
  <c r="IP134" i="3"/>
  <c r="IP127" i="3"/>
  <c r="IP132" i="3"/>
  <c r="HW183" i="4"/>
  <c r="HW184" i="4"/>
  <c r="HW182" i="4"/>
  <c r="HW178" i="4"/>
  <c r="HW177" i="4"/>
  <c r="HW173" i="4"/>
  <c r="HW172" i="4"/>
  <c r="HW171" i="4"/>
  <c r="HW134" i="4"/>
  <c r="HW132" i="4"/>
  <c r="HW127" i="4"/>
  <c r="IP73" i="3"/>
  <c r="IP74" i="3"/>
  <c r="IP72" i="3"/>
  <c r="IP71" i="3"/>
  <c r="IP70" i="3"/>
  <c r="IP69" i="3"/>
  <c r="IP68" i="3"/>
  <c r="HW74" i="4"/>
  <c r="HW72" i="4"/>
  <c r="HW73" i="4"/>
  <c r="HW71" i="4"/>
  <c r="HW69" i="4"/>
  <c r="HW70" i="4"/>
  <c r="HW68" i="4"/>
  <c r="IP99" i="3"/>
  <c r="IP101" i="3"/>
  <c r="IP100" i="3"/>
  <c r="IP98" i="3"/>
  <c r="HW100" i="4"/>
  <c r="HW101" i="4"/>
  <c r="HW98" i="4"/>
  <c r="HW99" i="4"/>
  <c r="IP97" i="3"/>
  <c r="HW97" i="4"/>
  <c r="HW36" i="4"/>
  <c r="HW39" i="4"/>
  <c r="HW37" i="4"/>
  <c r="HW38" i="4"/>
  <c r="HW34" i="4"/>
  <c r="HW35" i="4"/>
  <c r="HW33" i="4"/>
  <c r="IP53" i="3"/>
  <c r="IP43" i="3"/>
  <c r="IP34" i="3"/>
  <c r="IP35" i="3"/>
  <c r="IP36" i="3"/>
  <c r="IP38" i="3"/>
  <c r="IP37" i="3"/>
  <c r="IP39" i="3"/>
  <c r="IP17" i="3"/>
  <c r="IP33" i="3"/>
  <c r="IP16" i="3"/>
  <c r="IP14" i="3"/>
  <c r="IP13" i="3"/>
  <c r="IP12" i="3"/>
  <c r="IP11" i="3"/>
  <c r="IP15" i="3"/>
  <c r="IQ6" i="3"/>
  <c r="IP22" i="3"/>
  <c r="IP26" i="3"/>
  <c r="IP27" i="3"/>
  <c r="IP28" i="3"/>
  <c r="HW17" i="4"/>
  <c r="HW16" i="4"/>
  <c r="HW22" i="4"/>
  <c r="HW14" i="4"/>
  <c r="HW11" i="4"/>
  <c r="HW15" i="4"/>
  <c r="HW13" i="4"/>
  <c r="HW12" i="4"/>
  <c r="HW28" i="4"/>
  <c r="HW26" i="4"/>
  <c r="HW27" i="4"/>
  <c r="HX6" i="4"/>
  <c r="IG79" i="10"/>
  <c r="IG80" i="10"/>
  <c r="IG68" i="10"/>
  <c r="IG75" i="10"/>
  <c r="IG65" i="10"/>
  <c r="IG61" i="10"/>
  <c r="IG24" i="10"/>
  <c r="IG25" i="10"/>
  <c r="IG59" i="10"/>
  <c r="IG23" i="10"/>
  <c r="IG15" i="10"/>
  <c r="IG14" i="10"/>
  <c r="IH6" i="10"/>
  <c r="HV106" i="6"/>
  <c r="HW7" i="6"/>
  <c r="HW1" i="6"/>
  <c r="HW85" i="6" l="1"/>
  <c r="HW81" i="6"/>
  <c r="HW80" i="6"/>
  <c r="HW137" i="6"/>
  <c r="HW90" i="6"/>
  <c r="HW92" i="6"/>
  <c r="HW87" i="6"/>
  <c r="HW91" i="6"/>
  <c r="HW79" i="6"/>
  <c r="HW63" i="6"/>
  <c r="HW65" i="6"/>
  <c r="HW59" i="6"/>
  <c r="HW56" i="6"/>
  <c r="HW55" i="6"/>
  <c r="HW57" i="6"/>
  <c r="HW58" i="6"/>
  <c r="HW54" i="6"/>
  <c r="HW49" i="6"/>
  <c r="HW48" i="6"/>
  <c r="HW46" i="6"/>
  <c r="HW47" i="6"/>
  <c r="HW45" i="6"/>
  <c r="HW44" i="6"/>
  <c r="HW43" i="6"/>
  <c r="HW53" i="6"/>
  <c r="HW24" i="6"/>
  <c r="HW106" i="4"/>
  <c r="IP106" i="3"/>
  <c r="HW98" i="6"/>
  <c r="HW97" i="6"/>
  <c r="HW99" i="6"/>
  <c r="HW100" i="6"/>
  <c r="HW101" i="6"/>
  <c r="HW72" i="6"/>
  <c r="HW73" i="6"/>
  <c r="HW74" i="6"/>
  <c r="HW69" i="6"/>
  <c r="HW71" i="6"/>
  <c r="HW70" i="6"/>
  <c r="HW68" i="6"/>
  <c r="HW141" i="6"/>
  <c r="HW127" i="6"/>
  <c r="HW139" i="6"/>
  <c r="HW143" i="6"/>
  <c r="HW132" i="6"/>
  <c r="HW108" i="6"/>
  <c r="HW107" i="6"/>
  <c r="HW39" i="6"/>
  <c r="HW37" i="6"/>
  <c r="HW38" i="6"/>
  <c r="HW35" i="6"/>
  <c r="HW36" i="6"/>
  <c r="HW33" i="6"/>
  <c r="HW17" i="6"/>
  <c r="HW16" i="6"/>
  <c r="HW15" i="6"/>
  <c r="HW34" i="6"/>
  <c r="HW14" i="6"/>
  <c r="HW13" i="6"/>
  <c r="HW12" i="6"/>
  <c r="HW28" i="6"/>
  <c r="HW11" i="6"/>
  <c r="HW26" i="6"/>
  <c r="HW22" i="6"/>
  <c r="HW27" i="6"/>
  <c r="IG82" i="10"/>
  <c r="HW182" i="6"/>
  <c r="HW178" i="6"/>
  <c r="HW177" i="6"/>
  <c r="IH7" i="10"/>
  <c r="IH54" i="10" s="1"/>
  <c r="IH1" i="10"/>
  <c r="HW183" i="6"/>
  <c r="HW184" i="6"/>
  <c r="HW173" i="6"/>
  <c r="HW171" i="6"/>
  <c r="HW172" i="6"/>
  <c r="HW134" i="6"/>
  <c r="HX6" i="6"/>
  <c r="HX7" i="4"/>
  <c r="HX1" i="4"/>
  <c r="IQ7" i="3"/>
  <c r="IQ1" i="3"/>
  <c r="HX137" i="4" l="1"/>
  <c r="HX85" i="4"/>
  <c r="HX81" i="4"/>
  <c r="HX80" i="4"/>
  <c r="IQ85" i="3"/>
  <c r="IQ137" i="3"/>
  <c r="IQ80" i="3"/>
  <c r="IQ81" i="3"/>
  <c r="HX91" i="4"/>
  <c r="HX92" i="4"/>
  <c r="HX90" i="4"/>
  <c r="HX87" i="4"/>
  <c r="HX79" i="4"/>
  <c r="HX63" i="4"/>
  <c r="IQ91" i="3"/>
  <c r="IQ92" i="3"/>
  <c r="IQ87" i="3"/>
  <c r="IQ90" i="3"/>
  <c r="IQ79" i="3"/>
  <c r="IQ65" i="3"/>
  <c r="HX65" i="4"/>
  <c r="HX59" i="4"/>
  <c r="HX58" i="4"/>
  <c r="HX55" i="4"/>
  <c r="HX56" i="4"/>
  <c r="HX49" i="4"/>
  <c r="HX54" i="4"/>
  <c r="HX57" i="4"/>
  <c r="HX45" i="4"/>
  <c r="HX46" i="4"/>
  <c r="HX48" i="4"/>
  <c r="HX43" i="4"/>
  <c r="HX47" i="4"/>
  <c r="HX53" i="4"/>
  <c r="HX44" i="4"/>
  <c r="HX24" i="4"/>
  <c r="IQ63" i="3"/>
  <c r="IQ54" i="3"/>
  <c r="IQ55" i="3"/>
  <c r="IQ58" i="3"/>
  <c r="IQ57" i="3"/>
  <c r="IQ56" i="3"/>
  <c r="IQ59" i="3"/>
  <c r="IQ46" i="3"/>
  <c r="IQ44" i="3"/>
  <c r="IQ47" i="3"/>
  <c r="IQ45" i="3"/>
  <c r="IQ49" i="3"/>
  <c r="IQ48" i="3"/>
  <c r="IQ24" i="3"/>
  <c r="IH55" i="10"/>
  <c r="IQ141" i="3"/>
  <c r="IQ139" i="3"/>
  <c r="IQ143" i="3"/>
  <c r="IQ108" i="3"/>
  <c r="IQ107" i="3"/>
  <c r="HX141" i="4"/>
  <c r="HX143" i="4"/>
  <c r="HX139" i="4"/>
  <c r="HX107" i="4"/>
  <c r="HX108" i="4"/>
  <c r="IH81" i="10"/>
  <c r="II83" i="10" s="1"/>
  <c r="IH74" i="10"/>
  <c r="IH73" i="10"/>
  <c r="IH12" i="10"/>
  <c r="IH13" i="10"/>
  <c r="IQ184" i="3"/>
  <c r="IQ183" i="3"/>
  <c r="IQ178" i="3"/>
  <c r="IQ182" i="3"/>
  <c r="IQ177" i="3"/>
  <c r="IQ173" i="3"/>
  <c r="IQ171" i="3"/>
  <c r="IQ172" i="3"/>
  <c r="IQ134" i="3"/>
  <c r="IQ132" i="3"/>
  <c r="IQ127" i="3"/>
  <c r="HX184" i="4"/>
  <c r="HX183" i="4"/>
  <c r="HX178" i="4"/>
  <c r="HX177" i="4"/>
  <c r="HX182" i="4"/>
  <c r="HX173" i="4"/>
  <c r="HX172" i="4"/>
  <c r="HX171" i="4"/>
  <c r="HX134" i="4"/>
  <c r="HX132" i="4"/>
  <c r="HX127" i="4"/>
  <c r="IQ74" i="3"/>
  <c r="IQ72" i="3"/>
  <c r="IQ73" i="3"/>
  <c r="IQ71" i="3"/>
  <c r="IQ70" i="3"/>
  <c r="IQ69" i="3"/>
  <c r="IQ68" i="3"/>
  <c r="HX73" i="4"/>
  <c r="HX74" i="4"/>
  <c r="HX71" i="4"/>
  <c r="HX70" i="4"/>
  <c r="HX72" i="4"/>
  <c r="HX69" i="4"/>
  <c r="HX68" i="4"/>
  <c r="IQ101" i="3"/>
  <c r="IQ100" i="3"/>
  <c r="IQ98" i="3"/>
  <c r="IQ99" i="3"/>
  <c r="HX101" i="4"/>
  <c r="HX99" i="4"/>
  <c r="HX100" i="4"/>
  <c r="HX98" i="4"/>
  <c r="IQ97" i="3"/>
  <c r="HX97" i="4"/>
  <c r="HX36" i="4"/>
  <c r="HX39" i="4"/>
  <c r="HX38" i="4"/>
  <c r="HX37" i="4"/>
  <c r="HX34" i="4"/>
  <c r="HX35" i="4"/>
  <c r="HX33" i="4"/>
  <c r="IQ53" i="3"/>
  <c r="IQ43" i="3"/>
  <c r="IQ34" i="3"/>
  <c r="IQ36" i="3"/>
  <c r="IQ35" i="3"/>
  <c r="IQ39" i="3"/>
  <c r="IQ37" i="3"/>
  <c r="IQ38" i="3"/>
  <c r="IQ33" i="3"/>
  <c r="IQ16" i="3"/>
  <c r="IQ15" i="3"/>
  <c r="IQ17" i="3"/>
  <c r="IQ14" i="3"/>
  <c r="IQ13" i="3"/>
  <c r="IQ12" i="3"/>
  <c r="IQ11" i="3"/>
  <c r="IR6" i="3"/>
  <c r="IQ22" i="3"/>
  <c r="IQ26" i="3"/>
  <c r="IQ28" i="3"/>
  <c r="IQ27" i="3"/>
  <c r="HX22" i="4"/>
  <c r="HX17" i="4"/>
  <c r="HX16" i="4"/>
  <c r="HX14" i="4"/>
  <c r="HX15" i="4"/>
  <c r="HX13" i="4"/>
  <c r="HX11" i="4"/>
  <c r="HX12" i="4"/>
  <c r="HX27" i="4"/>
  <c r="HX26" i="4"/>
  <c r="HX28" i="4"/>
  <c r="HY6" i="4"/>
  <c r="IH79" i="10"/>
  <c r="IH80" i="10"/>
  <c r="IH68" i="10"/>
  <c r="IH75" i="10"/>
  <c r="IH65" i="10"/>
  <c r="IH24" i="10"/>
  <c r="IH61" i="10"/>
  <c r="IH25" i="10"/>
  <c r="IH59" i="10"/>
  <c r="IH23" i="10"/>
  <c r="IH15" i="10"/>
  <c r="IH14" i="10"/>
  <c r="II6" i="10"/>
  <c r="HW106" i="6"/>
  <c r="HX1" i="6"/>
  <c r="HX7" i="6"/>
  <c r="HX85" i="6" l="1"/>
  <c r="HX81" i="6"/>
  <c r="HX137" i="6"/>
  <c r="HX80" i="6"/>
  <c r="HX91" i="6"/>
  <c r="HX90" i="6"/>
  <c r="HX92" i="6"/>
  <c r="HX87" i="6"/>
  <c r="HX79" i="6"/>
  <c r="HX63" i="6"/>
  <c r="HX65" i="6"/>
  <c r="HX59" i="6"/>
  <c r="HX58" i="6"/>
  <c r="HX57" i="6"/>
  <c r="HX56" i="6"/>
  <c r="HX54" i="6"/>
  <c r="HX55" i="6"/>
  <c r="HX49" i="6"/>
  <c r="HX48" i="6"/>
  <c r="HX46" i="6"/>
  <c r="HX47" i="6"/>
  <c r="HX44" i="6"/>
  <c r="HX45" i="6"/>
  <c r="HX53" i="6"/>
  <c r="HX43" i="6"/>
  <c r="HX24" i="6"/>
  <c r="HX106" i="4"/>
  <c r="IQ106" i="3"/>
  <c r="HX98" i="6"/>
  <c r="HX97" i="6"/>
  <c r="HX99" i="6"/>
  <c r="HX100" i="6"/>
  <c r="HX101" i="6"/>
  <c r="HX73" i="6"/>
  <c r="HX74" i="6"/>
  <c r="HX72" i="6"/>
  <c r="HX70" i="6"/>
  <c r="HX71" i="6"/>
  <c r="HX69" i="6"/>
  <c r="HX68" i="6"/>
  <c r="HX141" i="6"/>
  <c r="HX127" i="6"/>
  <c r="HX139" i="6"/>
  <c r="HX143" i="6"/>
  <c r="HX132" i="6"/>
  <c r="HX108" i="6"/>
  <c r="HX107" i="6"/>
  <c r="HX39" i="6"/>
  <c r="HX38" i="6"/>
  <c r="HX36" i="6"/>
  <c r="HX33" i="6"/>
  <c r="HX35" i="6"/>
  <c r="HX17" i="6"/>
  <c r="HX16" i="6"/>
  <c r="HX15" i="6"/>
  <c r="HX34" i="6"/>
  <c r="HX14" i="6"/>
  <c r="HX13" i="6"/>
  <c r="HX12" i="6"/>
  <c r="HX37" i="6"/>
  <c r="HX11" i="6"/>
  <c r="HX22" i="6"/>
  <c r="HX27" i="6"/>
  <c r="HX28" i="6"/>
  <c r="HX26" i="6"/>
  <c r="IH82" i="10"/>
  <c r="HX178" i="6"/>
  <c r="HX177" i="6"/>
  <c r="HX182" i="6"/>
  <c r="II7" i="10"/>
  <c r="II54" i="10" s="1"/>
  <c r="II1" i="10"/>
  <c r="HX183" i="6"/>
  <c r="HX184" i="6"/>
  <c r="HX173" i="6"/>
  <c r="HX172" i="6"/>
  <c r="HX171" i="6"/>
  <c r="HX134" i="6"/>
  <c r="HY6" i="6"/>
  <c r="HY1" i="4"/>
  <c r="HY7" i="4"/>
  <c r="IR7" i="3"/>
  <c r="IR1" i="3"/>
  <c r="HY81" i="4" l="1"/>
  <c r="HY137" i="4"/>
  <c r="HY85" i="4"/>
  <c r="HY80" i="4"/>
  <c r="IR137" i="3"/>
  <c r="IR80" i="3"/>
  <c r="IR85" i="3"/>
  <c r="IR81" i="3"/>
  <c r="HY91" i="4"/>
  <c r="HY92" i="4"/>
  <c r="HY90" i="4"/>
  <c r="HY87" i="4"/>
  <c r="HY79" i="4"/>
  <c r="HY63" i="4"/>
  <c r="IR91" i="3"/>
  <c r="IR92" i="3"/>
  <c r="IR87" i="3"/>
  <c r="IR90" i="3"/>
  <c r="IR79" i="3"/>
  <c r="IR65" i="3"/>
  <c r="HY65" i="4"/>
  <c r="HY59" i="4"/>
  <c r="HY57" i="4"/>
  <c r="HY55" i="4"/>
  <c r="HY58" i="4"/>
  <c r="HY56" i="4"/>
  <c r="HY49" i="4"/>
  <c r="HY54" i="4"/>
  <c r="HY46" i="4"/>
  <c r="HY47" i="4"/>
  <c r="HY43" i="4"/>
  <c r="HY53" i="4"/>
  <c r="HY44" i="4"/>
  <c r="HY45" i="4"/>
  <c r="HY48" i="4"/>
  <c r="HY24" i="4"/>
  <c r="IR63" i="3"/>
  <c r="IR54" i="3"/>
  <c r="IR56" i="3"/>
  <c r="IR58" i="3"/>
  <c r="IR57" i="3"/>
  <c r="IR59" i="3"/>
  <c r="IR55" i="3"/>
  <c r="IR46" i="3"/>
  <c r="IR44" i="3"/>
  <c r="IR49" i="3"/>
  <c r="IR47" i="3"/>
  <c r="IR45" i="3"/>
  <c r="IR48" i="3"/>
  <c r="IR24" i="3"/>
  <c r="II55" i="10"/>
  <c r="IR141" i="3"/>
  <c r="IR143" i="3"/>
  <c r="IR108" i="3"/>
  <c r="IR107" i="3"/>
  <c r="IR139" i="3"/>
  <c r="II81" i="10"/>
  <c r="IJ83" i="10" s="1"/>
  <c r="II74" i="10"/>
  <c r="II73" i="10"/>
  <c r="HY141" i="4"/>
  <c r="HY143" i="4"/>
  <c r="HY107" i="4"/>
  <c r="HY108" i="4"/>
  <c r="HY139" i="4"/>
  <c r="II12" i="10"/>
  <c r="II13" i="10"/>
  <c r="IR184" i="3"/>
  <c r="IR183" i="3"/>
  <c r="IR177" i="3"/>
  <c r="IR178" i="3"/>
  <c r="IR173" i="3"/>
  <c r="IR182" i="3"/>
  <c r="IR172" i="3"/>
  <c r="IR171" i="3"/>
  <c r="IR134" i="3"/>
  <c r="IR132" i="3"/>
  <c r="IR127" i="3"/>
  <c r="HY184" i="4"/>
  <c r="HY183" i="4"/>
  <c r="HY182" i="4"/>
  <c r="HY178" i="4"/>
  <c r="HY177" i="4"/>
  <c r="HY173" i="4"/>
  <c r="HY172" i="4"/>
  <c r="HY171" i="4"/>
  <c r="HY132" i="4"/>
  <c r="HY127" i="4"/>
  <c r="HY134" i="4"/>
  <c r="IR74" i="3"/>
  <c r="IR73" i="3"/>
  <c r="IR71" i="3"/>
  <c r="IR72" i="3"/>
  <c r="IR69" i="3"/>
  <c r="IR70" i="3"/>
  <c r="IR68" i="3"/>
  <c r="HY74" i="4"/>
  <c r="HY73" i="4"/>
  <c r="HY72" i="4"/>
  <c r="HY71" i="4"/>
  <c r="HY69" i="4"/>
  <c r="HY70" i="4"/>
  <c r="HY68" i="4"/>
  <c r="IR101" i="3"/>
  <c r="IR100" i="3"/>
  <c r="IR99" i="3"/>
  <c r="IR98" i="3"/>
  <c r="HY100" i="4"/>
  <c r="HY101" i="4"/>
  <c r="HY98" i="4"/>
  <c r="HY99" i="4"/>
  <c r="IR97" i="3"/>
  <c r="HY97" i="4"/>
  <c r="HY36" i="4"/>
  <c r="HY34" i="4"/>
  <c r="HY39" i="4"/>
  <c r="HY37" i="4"/>
  <c r="HY38" i="4"/>
  <c r="HY35" i="4"/>
  <c r="HY33" i="4"/>
  <c r="IR53" i="3"/>
  <c r="IR43" i="3"/>
  <c r="IR35" i="3"/>
  <c r="IR34" i="3"/>
  <c r="IR36" i="3"/>
  <c r="IR37" i="3"/>
  <c r="IR38" i="3"/>
  <c r="IR39" i="3"/>
  <c r="IR33" i="3"/>
  <c r="IR16" i="3"/>
  <c r="IR15" i="3"/>
  <c r="IR17" i="3"/>
  <c r="IR14" i="3"/>
  <c r="IR13" i="3"/>
  <c r="IR12" i="3"/>
  <c r="IR11" i="3"/>
  <c r="IS6" i="3"/>
  <c r="IR22" i="3"/>
  <c r="IR27" i="3"/>
  <c r="IR26" i="3"/>
  <c r="IR28" i="3"/>
  <c r="HY27" i="4"/>
  <c r="HY22" i="4"/>
  <c r="HY17" i="4"/>
  <c r="HY16" i="4"/>
  <c r="HY14" i="4"/>
  <c r="HY15" i="4"/>
  <c r="HY11" i="4"/>
  <c r="HY13" i="4"/>
  <c r="HY12" i="4"/>
  <c r="HY28" i="4"/>
  <c r="HY26" i="4"/>
  <c r="HZ6" i="4"/>
  <c r="II80" i="10"/>
  <c r="II79" i="10"/>
  <c r="II68" i="10"/>
  <c r="II75" i="10"/>
  <c r="II59" i="10"/>
  <c r="II25" i="10"/>
  <c r="II61" i="10"/>
  <c r="II65" i="10"/>
  <c r="II24" i="10"/>
  <c r="II23" i="10"/>
  <c r="II15" i="10"/>
  <c r="II14" i="10"/>
  <c r="IJ6" i="10"/>
  <c r="HX106" i="6"/>
  <c r="HY1" i="6"/>
  <c r="HY7" i="6"/>
  <c r="HY85" i="6" l="1"/>
  <c r="HY81" i="6"/>
  <c r="HY137" i="6"/>
  <c r="HY80" i="6"/>
  <c r="HY92" i="6"/>
  <c r="HY90" i="6"/>
  <c r="HY91" i="6"/>
  <c r="HY87" i="6"/>
  <c r="HY79" i="6"/>
  <c r="HY63" i="6"/>
  <c r="HY65" i="6"/>
  <c r="HY59" i="6"/>
  <c r="HY58" i="6"/>
  <c r="HY57" i="6"/>
  <c r="HY56" i="6"/>
  <c r="HY55" i="6"/>
  <c r="HY54" i="6"/>
  <c r="HY49" i="6"/>
  <c r="HY48" i="6"/>
  <c r="HY47" i="6"/>
  <c r="HY46" i="6"/>
  <c r="HY45" i="6"/>
  <c r="HY44" i="6"/>
  <c r="HY53" i="6"/>
  <c r="HY43" i="6"/>
  <c r="HY24" i="6"/>
  <c r="IR106" i="3"/>
  <c r="HY106" i="4"/>
  <c r="HY98" i="6"/>
  <c r="HY97" i="6"/>
  <c r="HY99" i="6"/>
  <c r="HY101" i="6"/>
  <c r="HY100" i="6"/>
  <c r="HY73" i="6"/>
  <c r="HY74" i="6"/>
  <c r="HY72" i="6"/>
  <c r="HY71" i="6"/>
  <c r="HY70" i="6"/>
  <c r="HY69" i="6"/>
  <c r="HY68" i="6"/>
  <c r="HY141" i="6"/>
  <c r="HY127" i="6"/>
  <c r="HY139" i="6"/>
  <c r="HY143" i="6"/>
  <c r="HY132" i="6"/>
  <c r="HY108" i="6"/>
  <c r="HY107" i="6"/>
  <c r="HY39" i="6"/>
  <c r="HY37" i="6"/>
  <c r="HY38" i="6"/>
  <c r="HY36" i="6"/>
  <c r="HY35" i="6"/>
  <c r="HY33" i="6"/>
  <c r="HY17" i="6"/>
  <c r="HY16" i="6"/>
  <c r="HY15" i="6"/>
  <c r="HY34" i="6"/>
  <c r="HY14" i="6"/>
  <c r="HY12" i="6"/>
  <c r="HY11" i="6"/>
  <c r="HY13" i="6"/>
  <c r="HY22" i="6"/>
  <c r="HY28" i="6"/>
  <c r="HY26" i="6"/>
  <c r="HY27" i="6"/>
  <c r="II82" i="10"/>
  <c r="HY177" i="6"/>
  <c r="HY182" i="6"/>
  <c r="HY178" i="6"/>
  <c r="IJ7" i="10"/>
  <c r="IJ54" i="10" s="1"/>
  <c r="IJ1" i="10"/>
  <c r="HY183" i="6"/>
  <c r="HY184" i="6"/>
  <c r="HY173" i="6"/>
  <c r="HY172" i="6"/>
  <c r="HY171" i="6"/>
  <c r="HY134" i="6"/>
  <c r="HZ6" i="6"/>
  <c r="HZ7" i="4"/>
  <c r="HZ1" i="4"/>
  <c r="IS7" i="3"/>
  <c r="IS1" i="3"/>
  <c r="HZ81" i="4" l="1"/>
  <c r="HZ85" i="4"/>
  <c r="HZ137" i="4"/>
  <c r="HZ80" i="4"/>
  <c r="IS137" i="3"/>
  <c r="IS80" i="3"/>
  <c r="IS85" i="3"/>
  <c r="IS81" i="3"/>
  <c r="HZ91" i="4"/>
  <c r="HZ92" i="4"/>
  <c r="HZ90" i="4"/>
  <c r="HZ87" i="4"/>
  <c r="HZ79" i="4"/>
  <c r="HZ63" i="4"/>
  <c r="IS92" i="3"/>
  <c r="IS91" i="3"/>
  <c r="IS90" i="3"/>
  <c r="IS87" i="3"/>
  <c r="IS79" i="3"/>
  <c r="IS65" i="3"/>
  <c r="HZ65" i="4"/>
  <c r="HZ59" i="4"/>
  <c r="HZ57" i="4"/>
  <c r="HZ56" i="4"/>
  <c r="HZ54" i="4"/>
  <c r="HZ45" i="4"/>
  <c r="HZ55" i="4"/>
  <c r="HZ47" i="4"/>
  <c r="HZ58" i="4"/>
  <c r="HZ48" i="4"/>
  <c r="HZ49" i="4"/>
  <c r="HZ53" i="4"/>
  <c r="HZ46" i="4"/>
  <c r="HZ44" i="4"/>
  <c r="HZ43" i="4"/>
  <c r="HZ24" i="4"/>
  <c r="IS63" i="3"/>
  <c r="IS54" i="3"/>
  <c r="IS56" i="3"/>
  <c r="IS57" i="3"/>
  <c r="IS58" i="3"/>
  <c r="IS59" i="3"/>
  <c r="IS55" i="3"/>
  <c r="IS46" i="3"/>
  <c r="IS47" i="3"/>
  <c r="IS48" i="3"/>
  <c r="IS49" i="3"/>
  <c r="IS45" i="3"/>
  <c r="IS44" i="3"/>
  <c r="IS24" i="3"/>
  <c r="IJ55" i="10"/>
  <c r="IJ73" i="10"/>
  <c r="IJ81" i="10"/>
  <c r="IK83" i="10" s="1"/>
  <c r="IJ74" i="10"/>
  <c r="IS141" i="3"/>
  <c r="IS143" i="3"/>
  <c r="IS139" i="3"/>
  <c r="IS108" i="3"/>
  <c r="IS107" i="3"/>
  <c r="HZ143" i="4"/>
  <c r="HZ141" i="4"/>
  <c r="HZ139" i="4"/>
  <c r="HZ107" i="4"/>
  <c r="HZ108" i="4"/>
  <c r="IJ13" i="10"/>
  <c r="IJ12" i="10"/>
  <c r="IS183" i="3"/>
  <c r="IS184" i="3"/>
  <c r="IS178" i="3"/>
  <c r="IS173" i="3"/>
  <c r="IS177" i="3"/>
  <c r="IS182" i="3"/>
  <c r="IS172" i="3"/>
  <c r="IS171" i="3"/>
  <c r="IS134" i="3"/>
  <c r="IS132" i="3"/>
  <c r="IS127" i="3"/>
  <c r="HZ184" i="4"/>
  <c r="HZ183" i="4"/>
  <c r="HZ178" i="4"/>
  <c r="HZ177" i="4"/>
  <c r="HZ182" i="4"/>
  <c r="HZ172" i="4"/>
  <c r="HZ171" i="4"/>
  <c r="HZ173" i="4"/>
  <c r="HZ134" i="4"/>
  <c r="HZ132" i="4"/>
  <c r="HZ127" i="4"/>
  <c r="IS74" i="3"/>
  <c r="IS73" i="3"/>
  <c r="IS71" i="3"/>
  <c r="IS72" i="3"/>
  <c r="IS68" i="3"/>
  <c r="IS70" i="3"/>
  <c r="IS69" i="3"/>
  <c r="HZ73" i="4"/>
  <c r="HZ74" i="4"/>
  <c r="HZ72" i="4"/>
  <c r="HZ71" i="4"/>
  <c r="HZ69" i="4"/>
  <c r="HZ70" i="4"/>
  <c r="HZ68" i="4"/>
  <c r="IS100" i="3"/>
  <c r="IS99" i="3"/>
  <c r="IS98" i="3"/>
  <c r="IS101" i="3"/>
  <c r="HZ100" i="4"/>
  <c r="HZ101" i="4"/>
  <c r="HZ98" i="4"/>
  <c r="HZ99" i="4"/>
  <c r="IS97" i="3"/>
  <c r="HZ97" i="4"/>
  <c r="HZ38" i="4"/>
  <c r="HZ39" i="4"/>
  <c r="HZ36" i="4"/>
  <c r="HZ37" i="4"/>
  <c r="HZ35" i="4"/>
  <c r="HZ34" i="4"/>
  <c r="HZ33" i="4"/>
  <c r="IS53" i="3"/>
  <c r="IS43" i="3"/>
  <c r="IS35" i="3"/>
  <c r="IS34" i="3"/>
  <c r="IS37" i="3"/>
  <c r="IS38" i="3"/>
  <c r="IS36" i="3"/>
  <c r="IS39" i="3"/>
  <c r="IS33" i="3"/>
  <c r="IS17" i="3"/>
  <c r="IS15" i="3"/>
  <c r="IS13" i="3"/>
  <c r="IS12" i="3"/>
  <c r="IS11" i="3"/>
  <c r="IS16" i="3"/>
  <c r="IS14" i="3"/>
  <c r="IT6" i="3"/>
  <c r="IS26" i="3"/>
  <c r="IS22" i="3"/>
  <c r="IS28" i="3"/>
  <c r="IS27" i="3"/>
  <c r="HZ22" i="4"/>
  <c r="HZ16" i="4"/>
  <c r="HZ17" i="4"/>
  <c r="HZ15" i="4"/>
  <c r="HZ13" i="4"/>
  <c r="HZ11" i="4"/>
  <c r="HZ14" i="4"/>
  <c r="HZ12" i="4"/>
  <c r="HZ28" i="4"/>
  <c r="HZ27" i="4"/>
  <c r="HZ26" i="4"/>
  <c r="IA6" i="4"/>
  <c r="IJ80" i="10"/>
  <c r="IJ79" i="10"/>
  <c r="IJ68" i="10"/>
  <c r="IJ75" i="10"/>
  <c r="IJ24" i="10"/>
  <c r="IJ65" i="10"/>
  <c r="IJ61" i="10"/>
  <c r="IJ59" i="10"/>
  <c r="IJ25" i="10"/>
  <c r="IJ23" i="10"/>
  <c r="IJ15" i="10"/>
  <c r="IJ14" i="10"/>
  <c r="IK6" i="10"/>
  <c r="HY106" i="6"/>
  <c r="HZ1" i="6"/>
  <c r="HZ7" i="6"/>
  <c r="HZ85" i="6" l="1"/>
  <c r="HZ81" i="6"/>
  <c r="HZ137" i="6"/>
  <c r="HZ80" i="6"/>
  <c r="HZ91" i="6"/>
  <c r="HZ92" i="6"/>
  <c r="HZ87" i="6"/>
  <c r="HZ90" i="6"/>
  <c r="HZ79" i="6"/>
  <c r="HZ63" i="6"/>
  <c r="HZ65" i="6"/>
  <c r="HZ59" i="6"/>
  <c r="HZ56" i="6"/>
  <c r="HZ55" i="6"/>
  <c r="HZ58" i="6"/>
  <c r="HZ57" i="6"/>
  <c r="HZ54" i="6"/>
  <c r="HZ49" i="6"/>
  <c r="HZ47" i="6"/>
  <c r="HZ48" i="6"/>
  <c r="HZ45" i="6"/>
  <c r="HZ44" i="6"/>
  <c r="HZ53" i="6"/>
  <c r="HZ43" i="6"/>
  <c r="HZ46" i="6"/>
  <c r="HZ24" i="6"/>
  <c r="IS106" i="3"/>
  <c r="HZ106" i="4"/>
  <c r="HZ97" i="6"/>
  <c r="HZ98" i="6"/>
  <c r="HZ99" i="6"/>
  <c r="HZ100" i="6"/>
  <c r="HZ101" i="6"/>
  <c r="HZ73" i="6"/>
  <c r="HZ74" i="6"/>
  <c r="HZ72" i="6"/>
  <c r="HZ71" i="6"/>
  <c r="HZ70" i="6"/>
  <c r="HZ69" i="6"/>
  <c r="HZ68" i="6"/>
  <c r="HZ141" i="6"/>
  <c r="HZ127" i="6"/>
  <c r="HZ139" i="6"/>
  <c r="HZ143" i="6"/>
  <c r="HZ132" i="6"/>
  <c r="HZ108" i="6"/>
  <c r="HZ107" i="6"/>
  <c r="HZ37" i="6"/>
  <c r="HZ38" i="6"/>
  <c r="HZ36" i="6"/>
  <c r="HZ35" i="6"/>
  <c r="HZ33" i="6"/>
  <c r="HZ39" i="6"/>
  <c r="HZ34" i="6"/>
  <c r="HZ17" i="6"/>
  <c r="HZ16" i="6"/>
  <c r="HZ15" i="6"/>
  <c r="HZ14" i="6"/>
  <c r="HZ12" i="6"/>
  <c r="HZ11" i="6"/>
  <c r="HZ13" i="6"/>
  <c r="HZ22" i="6"/>
  <c r="HZ26" i="6"/>
  <c r="HZ27" i="6"/>
  <c r="HZ28" i="6"/>
  <c r="IJ82" i="10"/>
  <c r="HZ182" i="6"/>
  <c r="HZ177" i="6"/>
  <c r="HZ178" i="6"/>
  <c r="IK1" i="10"/>
  <c r="IK7" i="10"/>
  <c r="IK54" i="10" s="1"/>
  <c r="HZ183" i="6"/>
  <c r="HZ184" i="6"/>
  <c r="HZ173" i="6"/>
  <c r="HZ172" i="6"/>
  <c r="HZ171" i="6"/>
  <c r="HZ134" i="6"/>
  <c r="IA6" i="6"/>
  <c r="IA7" i="4"/>
  <c r="IA1" i="4"/>
  <c r="IT7" i="3"/>
  <c r="IT1" i="3"/>
  <c r="IA81" i="4" l="1"/>
  <c r="IA85" i="4"/>
  <c r="IA137" i="4"/>
  <c r="IA80" i="4"/>
  <c r="IT137" i="3"/>
  <c r="IT80" i="3"/>
  <c r="IT81" i="3"/>
  <c r="IT85" i="3"/>
  <c r="IA92" i="4"/>
  <c r="IA90" i="4"/>
  <c r="IA91" i="4"/>
  <c r="IA87" i="4"/>
  <c r="IA79" i="4"/>
  <c r="IA63" i="4"/>
  <c r="IT92" i="3"/>
  <c r="IT91" i="3"/>
  <c r="IT90" i="3"/>
  <c r="IT87" i="3"/>
  <c r="IT79" i="3"/>
  <c r="IT65" i="3"/>
  <c r="IA65" i="4"/>
  <c r="IA59" i="4"/>
  <c r="IA58" i="4"/>
  <c r="IA56" i="4"/>
  <c r="IA55" i="4"/>
  <c r="IA49" i="4"/>
  <c r="IA57" i="4"/>
  <c r="IA54" i="4"/>
  <c r="IA45" i="4"/>
  <c r="IA46" i="4"/>
  <c r="IA47" i="4"/>
  <c r="IA48" i="4"/>
  <c r="IA44" i="4"/>
  <c r="IA43" i="4"/>
  <c r="IA53" i="4"/>
  <c r="IA24" i="4"/>
  <c r="IT63" i="3"/>
  <c r="IT54" i="3"/>
  <c r="IT56" i="3"/>
  <c r="IT57" i="3"/>
  <c r="IT45" i="3"/>
  <c r="IT59" i="3"/>
  <c r="IT46" i="3"/>
  <c r="IT55" i="3"/>
  <c r="IT44" i="3"/>
  <c r="IT48" i="3"/>
  <c r="IT49" i="3"/>
  <c r="IT58" i="3"/>
  <c r="IT47" i="3"/>
  <c r="IT24" i="3"/>
  <c r="IK55" i="10"/>
  <c r="IK73" i="10"/>
  <c r="IK74" i="10"/>
  <c r="IK81" i="10"/>
  <c r="IL83" i="10" s="1"/>
  <c r="IT143" i="3"/>
  <c r="IT141" i="3"/>
  <c r="IT108" i="3"/>
  <c r="IT139" i="3"/>
  <c r="IT107" i="3"/>
  <c r="IA141" i="4"/>
  <c r="IA143" i="4"/>
  <c r="IA107" i="4"/>
  <c r="IA108" i="4"/>
  <c r="IA139" i="4"/>
  <c r="IK13" i="10"/>
  <c r="IK12" i="10"/>
  <c r="IT183" i="3"/>
  <c r="IT182" i="3"/>
  <c r="IT184" i="3"/>
  <c r="IT178" i="3"/>
  <c r="IT177" i="3"/>
  <c r="IT172" i="3"/>
  <c r="IT171" i="3"/>
  <c r="IT173" i="3"/>
  <c r="IT134" i="3"/>
  <c r="IT132" i="3"/>
  <c r="IT127" i="3"/>
  <c r="IA184" i="4"/>
  <c r="IA183" i="4"/>
  <c r="IA182" i="4"/>
  <c r="IA178" i="4"/>
  <c r="IA177" i="4"/>
  <c r="IA172" i="4"/>
  <c r="IA171" i="4"/>
  <c r="IA173" i="4"/>
  <c r="IA132" i="4"/>
  <c r="IA134" i="4"/>
  <c r="IA127" i="4"/>
  <c r="IT73" i="3"/>
  <c r="IT71" i="3"/>
  <c r="IT72" i="3"/>
  <c r="IT74" i="3"/>
  <c r="IT69" i="3"/>
  <c r="IT70" i="3"/>
  <c r="IT68" i="3"/>
  <c r="IA74" i="4"/>
  <c r="IA73" i="4"/>
  <c r="IA72" i="4"/>
  <c r="IA71" i="4"/>
  <c r="IA70" i="4"/>
  <c r="IA68" i="4"/>
  <c r="IA69" i="4"/>
  <c r="IA101" i="4"/>
  <c r="IA100" i="4"/>
  <c r="IA99" i="4"/>
  <c r="IA98" i="4"/>
  <c r="IT100" i="3"/>
  <c r="IT99" i="3"/>
  <c r="IT101" i="3"/>
  <c r="IT98" i="3"/>
  <c r="IT97" i="3"/>
  <c r="IA97" i="4"/>
  <c r="IA39" i="4"/>
  <c r="IA37" i="4"/>
  <c r="IA38" i="4"/>
  <c r="IA35" i="4"/>
  <c r="IA34" i="4"/>
  <c r="IA33" i="4"/>
  <c r="IA36" i="4"/>
  <c r="IT53" i="3"/>
  <c r="IT43" i="3"/>
  <c r="IT35" i="3"/>
  <c r="IT36" i="3"/>
  <c r="IT34" i="3"/>
  <c r="IT37" i="3"/>
  <c r="IT38" i="3"/>
  <c r="IT39" i="3"/>
  <c r="IT33" i="3"/>
  <c r="IT17" i="3"/>
  <c r="IT15" i="3"/>
  <c r="IT16" i="3"/>
  <c r="IT14" i="3"/>
  <c r="IT12" i="3"/>
  <c r="IT13" i="3"/>
  <c r="IT11" i="3"/>
  <c r="IU6" i="3"/>
  <c r="IT28" i="3"/>
  <c r="IT22" i="3"/>
  <c r="IT27" i="3"/>
  <c r="IT26" i="3"/>
  <c r="IA27" i="4"/>
  <c r="IA22" i="4"/>
  <c r="IA17" i="4"/>
  <c r="IA16" i="4"/>
  <c r="IA15" i="4"/>
  <c r="IA14" i="4"/>
  <c r="IA13" i="4"/>
  <c r="IA12" i="4"/>
  <c r="IA11" i="4"/>
  <c r="IA28" i="4"/>
  <c r="IA26" i="4"/>
  <c r="IB6" i="4"/>
  <c r="IK79" i="10"/>
  <c r="IK80" i="10"/>
  <c r="IK68" i="10"/>
  <c r="IK75" i="10"/>
  <c r="IK65" i="10"/>
  <c r="IK24" i="10"/>
  <c r="IK61" i="10"/>
  <c r="IK59" i="10"/>
  <c r="IK25" i="10"/>
  <c r="IK23" i="10"/>
  <c r="IK15" i="10"/>
  <c r="IK14" i="10"/>
  <c r="IL6" i="10"/>
  <c r="HZ106" i="6"/>
  <c r="IA7" i="6"/>
  <c r="IA1" i="6"/>
  <c r="IA85" i="6" l="1"/>
  <c r="IA81" i="6"/>
  <c r="IA137" i="6"/>
  <c r="IA80" i="6"/>
  <c r="IA92" i="6"/>
  <c r="IA91" i="6"/>
  <c r="IA90" i="6"/>
  <c r="IA87" i="6"/>
  <c r="IA79" i="6"/>
  <c r="IA63" i="6"/>
  <c r="IA65" i="6"/>
  <c r="IA59" i="6"/>
  <c r="IA58" i="6"/>
  <c r="IA57" i="6"/>
  <c r="IA56" i="6"/>
  <c r="IA55" i="6"/>
  <c r="IA54" i="6"/>
  <c r="IA46" i="6"/>
  <c r="IA47" i="6"/>
  <c r="IA49" i="6"/>
  <c r="IA45" i="6"/>
  <c r="IA44" i="6"/>
  <c r="IA53" i="6"/>
  <c r="IA43" i="6"/>
  <c r="IA48" i="6"/>
  <c r="IA24" i="6"/>
  <c r="IT106" i="3"/>
  <c r="IA106" i="4"/>
  <c r="IA97" i="6"/>
  <c r="IA98" i="6"/>
  <c r="IA99" i="6"/>
  <c r="IA100" i="6"/>
  <c r="IA101" i="6"/>
  <c r="IA73" i="6"/>
  <c r="IA74" i="6"/>
  <c r="IA72" i="6"/>
  <c r="IA71" i="6"/>
  <c r="IA70" i="6"/>
  <c r="IA69" i="6"/>
  <c r="IA68" i="6"/>
  <c r="IA141" i="6"/>
  <c r="IA127" i="6"/>
  <c r="IA139" i="6"/>
  <c r="IA143" i="6"/>
  <c r="IA132" i="6"/>
  <c r="IA108" i="6"/>
  <c r="IA107" i="6"/>
  <c r="IA39" i="6"/>
  <c r="IA38" i="6"/>
  <c r="IA36" i="6"/>
  <c r="IA34" i="6"/>
  <c r="IA33" i="6"/>
  <c r="IA35" i="6"/>
  <c r="IA16" i="6"/>
  <c r="IA17" i="6"/>
  <c r="IA15" i="6"/>
  <c r="IA37" i="6"/>
  <c r="IA14" i="6"/>
  <c r="IA13" i="6"/>
  <c r="IA12" i="6"/>
  <c r="IA11" i="6"/>
  <c r="IA22" i="6"/>
  <c r="IA28" i="6"/>
  <c r="IA26" i="6"/>
  <c r="IA27" i="6"/>
  <c r="IK82" i="10"/>
  <c r="IA182" i="6"/>
  <c r="IA178" i="6"/>
  <c r="IA177" i="6"/>
  <c r="IL1" i="10"/>
  <c r="IL7" i="10"/>
  <c r="IL54" i="10" s="1"/>
  <c r="IA183" i="6"/>
  <c r="IA184" i="6"/>
  <c r="IA173" i="6"/>
  <c r="IA172" i="6"/>
  <c r="IA171" i="6"/>
  <c r="IA134" i="6"/>
  <c r="IB6" i="6"/>
  <c r="IB1" i="4"/>
  <c r="IB7" i="4"/>
  <c r="IU7" i="3"/>
  <c r="IU1" i="3"/>
  <c r="IB85" i="4" l="1"/>
  <c r="IB81" i="4"/>
  <c r="IB137" i="4"/>
  <c r="IB80" i="4"/>
  <c r="IU85" i="3"/>
  <c r="IU137" i="3"/>
  <c r="IU81" i="3"/>
  <c r="IU80" i="3"/>
  <c r="IB92" i="4"/>
  <c r="IB90" i="4"/>
  <c r="IB87" i="4"/>
  <c r="IB91" i="4"/>
  <c r="IB63" i="4"/>
  <c r="IB79" i="4"/>
  <c r="IU92" i="3"/>
  <c r="IU91" i="3"/>
  <c r="IU90" i="3"/>
  <c r="IU87" i="3"/>
  <c r="IU65" i="3"/>
  <c r="IU79" i="3"/>
  <c r="IB65" i="4"/>
  <c r="IB59" i="4"/>
  <c r="IB57" i="4"/>
  <c r="IB55" i="4"/>
  <c r="IB56" i="4"/>
  <c r="IB49" i="4"/>
  <c r="IB54" i="4"/>
  <c r="IB58" i="4"/>
  <c r="IB45" i="4"/>
  <c r="IB46" i="4"/>
  <c r="IB47" i="4"/>
  <c r="IB48" i="4"/>
  <c r="IB53" i="4"/>
  <c r="IB43" i="4"/>
  <c r="IB44" i="4"/>
  <c r="IB24" i="4"/>
  <c r="IU63" i="3"/>
  <c r="IU55" i="3"/>
  <c r="IU57" i="3"/>
  <c r="IU56" i="3"/>
  <c r="IU58" i="3"/>
  <c r="IU54" i="3"/>
  <c r="IU45" i="3"/>
  <c r="IU59" i="3"/>
  <c r="IU44" i="3"/>
  <c r="IU47" i="3"/>
  <c r="IU48" i="3"/>
  <c r="IU49" i="3"/>
  <c r="IU46" i="3"/>
  <c r="IU24" i="3"/>
  <c r="IL55" i="10"/>
  <c r="IL73" i="10"/>
  <c r="IL81" i="10"/>
  <c r="IM83" i="10" s="1"/>
  <c r="IL74" i="10"/>
  <c r="IU143" i="3"/>
  <c r="IU141" i="3"/>
  <c r="IU108" i="3"/>
  <c r="IU139" i="3"/>
  <c r="IU107" i="3"/>
  <c r="IB141" i="4"/>
  <c r="IB139" i="4"/>
  <c r="IB108" i="4"/>
  <c r="IB107" i="4"/>
  <c r="IB143" i="4"/>
  <c r="IL13" i="10"/>
  <c r="IL12" i="10"/>
  <c r="IU183" i="3"/>
  <c r="IU182" i="3"/>
  <c r="IU184" i="3"/>
  <c r="IU178" i="3"/>
  <c r="IU177" i="3"/>
  <c r="IU173" i="3"/>
  <c r="IU171" i="3"/>
  <c r="IU172" i="3"/>
  <c r="IU132" i="3"/>
  <c r="IU127" i="3"/>
  <c r="IU134" i="3"/>
  <c r="IB184" i="4"/>
  <c r="IB183" i="4"/>
  <c r="IB182" i="4"/>
  <c r="IB178" i="4"/>
  <c r="IB173" i="4"/>
  <c r="IB172" i="4"/>
  <c r="IB171" i="4"/>
  <c r="IB177" i="4"/>
  <c r="IB134" i="4"/>
  <c r="IB132" i="4"/>
  <c r="IB127" i="4"/>
  <c r="IU74" i="3"/>
  <c r="IU71" i="3"/>
  <c r="IU73" i="3"/>
  <c r="IU72" i="3"/>
  <c r="IU68" i="3"/>
  <c r="IU69" i="3"/>
  <c r="IU70" i="3"/>
  <c r="IB74" i="4"/>
  <c r="IB73" i="4"/>
  <c r="IB72" i="4"/>
  <c r="IB71" i="4"/>
  <c r="IB70" i="4"/>
  <c r="IB69" i="4"/>
  <c r="IB68" i="4"/>
  <c r="IU100" i="3"/>
  <c r="IU101" i="3"/>
  <c r="IU99" i="3"/>
  <c r="IU98" i="3"/>
  <c r="IB100" i="4"/>
  <c r="IB99" i="4"/>
  <c r="IB101" i="4"/>
  <c r="IB98" i="4"/>
  <c r="IU97" i="3"/>
  <c r="IB97" i="4"/>
  <c r="IB39" i="4"/>
  <c r="IB37" i="4"/>
  <c r="IB38" i="4"/>
  <c r="IB36" i="4"/>
  <c r="IB33" i="4"/>
  <c r="IB35" i="4"/>
  <c r="IB34" i="4"/>
  <c r="IU53" i="3"/>
  <c r="IU43" i="3"/>
  <c r="IU35" i="3"/>
  <c r="IU36" i="3"/>
  <c r="IU39" i="3"/>
  <c r="IU34" i="3"/>
  <c r="IU37" i="3"/>
  <c r="IU38" i="3"/>
  <c r="IU17" i="3"/>
  <c r="IU33" i="3"/>
  <c r="IU16" i="3"/>
  <c r="IU15" i="3"/>
  <c r="IU14" i="3"/>
  <c r="IU11" i="3"/>
  <c r="IU13" i="3"/>
  <c r="IU12" i="3"/>
  <c r="IV6" i="3"/>
  <c r="IU22" i="3"/>
  <c r="IU26" i="3"/>
  <c r="IU28" i="3"/>
  <c r="IU27" i="3"/>
  <c r="IB22" i="4"/>
  <c r="IB16" i="4"/>
  <c r="IB17" i="4"/>
  <c r="IB15" i="4"/>
  <c r="IB13" i="4"/>
  <c r="IB14" i="4"/>
  <c r="IB12" i="4"/>
  <c r="IB11" i="4"/>
  <c r="IB26" i="4"/>
  <c r="IB27" i="4"/>
  <c r="IB28" i="4"/>
  <c r="IC6" i="4"/>
  <c r="IL80" i="10"/>
  <c r="IL79" i="10"/>
  <c r="IL68" i="10"/>
  <c r="IL75" i="10"/>
  <c r="IL59" i="10"/>
  <c r="IL25" i="10"/>
  <c r="IL24" i="10"/>
  <c r="IL61" i="10"/>
  <c r="IL65" i="10"/>
  <c r="IL23" i="10"/>
  <c r="IL15" i="10"/>
  <c r="IL14" i="10"/>
  <c r="IM6" i="10"/>
  <c r="IA106" i="6"/>
  <c r="IB1" i="6"/>
  <c r="IB7" i="6"/>
  <c r="IB85" i="6" l="1"/>
  <c r="IB81" i="6"/>
  <c r="IB137" i="6"/>
  <c r="IB80" i="6"/>
  <c r="IB92" i="6"/>
  <c r="IB91" i="6"/>
  <c r="IB90" i="6"/>
  <c r="IB87" i="6"/>
  <c r="IB63" i="6"/>
  <c r="IB79" i="6"/>
  <c r="IB65" i="6"/>
  <c r="IB59" i="6"/>
  <c r="IB58" i="6"/>
  <c r="IB57" i="6"/>
  <c r="IB56" i="6"/>
  <c r="IB55" i="6"/>
  <c r="IB54" i="6"/>
  <c r="IB49" i="6"/>
  <c r="IB47" i="6"/>
  <c r="IB48" i="6"/>
  <c r="IB46" i="6"/>
  <c r="IB45" i="6"/>
  <c r="IB44" i="6"/>
  <c r="IB53" i="6"/>
  <c r="IB43" i="6"/>
  <c r="IB24" i="6"/>
  <c r="IU106" i="3"/>
  <c r="IB106" i="4"/>
  <c r="IB97" i="6"/>
  <c r="IB98" i="6"/>
  <c r="IB100" i="6"/>
  <c r="IB99" i="6"/>
  <c r="IB101" i="6"/>
  <c r="IB74" i="6"/>
  <c r="IB72" i="6"/>
  <c r="IB71" i="6"/>
  <c r="IB73" i="6"/>
  <c r="IB69" i="6"/>
  <c r="IB70" i="6"/>
  <c r="IB68" i="6"/>
  <c r="IB141" i="6"/>
  <c r="IB127" i="6"/>
  <c r="IB139" i="6"/>
  <c r="IB143" i="6"/>
  <c r="IB132" i="6"/>
  <c r="IB108" i="6"/>
  <c r="IB107" i="6"/>
  <c r="IB38" i="6"/>
  <c r="IB39" i="6"/>
  <c r="IB36" i="6"/>
  <c r="IB37" i="6"/>
  <c r="IB35" i="6"/>
  <c r="IB34" i="6"/>
  <c r="IB17" i="6"/>
  <c r="IB15" i="6"/>
  <c r="IB33" i="6"/>
  <c r="IB14" i="6"/>
  <c r="IB13" i="6"/>
  <c r="IB12" i="6"/>
  <c r="IB11" i="6"/>
  <c r="IB16" i="6"/>
  <c r="IB22" i="6"/>
  <c r="IB26" i="6"/>
  <c r="IB28" i="6"/>
  <c r="IB27" i="6"/>
  <c r="IL82" i="10"/>
  <c r="IB182" i="6"/>
  <c r="IB178" i="6"/>
  <c r="IB177" i="6"/>
  <c r="IM1" i="10"/>
  <c r="IM7" i="10"/>
  <c r="IM54" i="10" s="1"/>
  <c r="IB183" i="6"/>
  <c r="IB184" i="6"/>
  <c r="IB172" i="6"/>
  <c r="IB173" i="6"/>
  <c r="IB171" i="6"/>
  <c r="IB134" i="6"/>
  <c r="IC6" i="6"/>
  <c r="IC7" i="4"/>
  <c r="IC1" i="4"/>
  <c r="IV7" i="3"/>
  <c r="IV1" i="3"/>
  <c r="IC85" i="4" l="1"/>
  <c r="IC81" i="4"/>
  <c r="IC80" i="4"/>
  <c r="IC137" i="4"/>
  <c r="IV85" i="3"/>
  <c r="IV137" i="3"/>
  <c r="IV81" i="3"/>
  <c r="IV80" i="3"/>
  <c r="IC92" i="4"/>
  <c r="IC90" i="4"/>
  <c r="IC91" i="4"/>
  <c r="IC87" i="4"/>
  <c r="IC79" i="4"/>
  <c r="IC63" i="4"/>
  <c r="IV91" i="3"/>
  <c r="IV92" i="3"/>
  <c r="IV90" i="3"/>
  <c r="IV87" i="3"/>
  <c r="IV65" i="3"/>
  <c r="IV79" i="3"/>
  <c r="IC59" i="4"/>
  <c r="IC65" i="4"/>
  <c r="IC57" i="4"/>
  <c r="IC58" i="4"/>
  <c r="IC56" i="4"/>
  <c r="IC55" i="4"/>
  <c r="IC46" i="4"/>
  <c r="IC47" i="4"/>
  <c r="IC54" i="4"/>
  <c r="IC48" i="4"/>
  <c r="IC45" i="4"/>
  <c r="IC49" i="4"/>
  <c r="IC43" i="4"/>
  <c r="IC53" i="4"/>
  <c r="IC44" i="4"/>
  <c r="IC24" i="4"/>
  <c r="IV63" i="3"/>
  <c r="IV54" i="3"/>
  <c r="IV55" i="3"/>
  <c r="IV56" i="3"/>
  <c r="IV57" i="3"/>
  <c r="IV58" i="3"/>
  <c r="IV47" i="3"/>
  <c r="IV45" i="3"/>
  <c r="IV59" i="3"/>
  <c r="IV46" i="3"/>
  <c r="IV44" i="3"/>
  <c r="IV48" i="3"/>
  <c r="IV49" i="3"/>
  <c r="IV24" i="3"/>
  <c r="IM55" i="10"/>
  <c r="IV143" i="3"/>
  <c r="IV141" i="3"/>
  <c r="IV139" i="3"/>
  <c r="IV108" i="3"/>
  <c r="IV107" i="3"/>
  <c r="IM73" i="10"/>
  <c r="IM74" i="10"/>
  <c r="IM81" i="10"/>
  <c r="IN83" i="10" s="1"/>
  <c r="IC141" i="4"/>
  <c r="IC143" i="4"/>
  <c r="IC139" i="4"/>
  <c r="IC107" i="4"/>
  <c r="IC108" i="4"/>
  <c r="IM13" i="10"/>
  <c r="IM12" i="10"/>
  <c r="IV184" i="3"/>
  <c r="IV178" i="3"/>
  <c r="IV182" i="3"/>
  <c r="IV177" i="3"/>
  <c r="IV172" i="3"/>
  <c r="IV183" i="3"/>
  <c r="IV173" i="3"/>
  <c r="IV171" i="3"/>
  <c r="IV132" i="3"/>
  <c r="IV127" i="3"/>
  <c r="IV134" i="3"/>
  <c r="IC183" i="4"/>
  <c r="IC184" i="4"/>
  <c r="IC182" i="4"/>
  <c r="IC177" i="4"/>
  <c r="IC173" i="4"/>
  <c r="IC172" i="4"/>
  <c r="IC171" i="4"/>
  <c r="IC178" i="4"/>
  <c r="IC132" i="4"/>
  <c r="IC134" i="4"/>
  <c r="IC127" i="4"/>
  <c r="IV73" i="3"/>
  <c r="IV74" i="3"/>
  <c r="IV72" i="3"/>
  <c r="IV69" i="3"/>
  <c r="IV71" i="3"/>
  <c r="IV70" i="3"/>
  <c r="IV68" i="3"/>
  <c r="IC74" i="4"/>
  <c r="IC73" i="4"/>
  <c r="IC72" i="4"/>
  <c r="IC71" i="4"/>
  <c r="IC70" i="4"/>
  <c r="IC69" i="4"/>
  <c r="IC68" i="4"/>
  <c r="IV101" i="3"/>
  <c r="IV100" i="3"/>
  <c r="IV98" i="3"/>
  <c r="IV99" i="3"/>
  <c r="IC101" i="4"/>
  <c r="IC100" i="4"/>
  <c r="IC99" i="4"/>
  <c r="IC98" i="4"/>
  <c r="IV97" i="3"/>
  <c r="IC97" i="4"/>
  <c r="IC39" i="4"/>
  <c r="IC37" i="4"/>
  <c r="IC35" i="4"/>
  <c r="IC38" i="4"/>
  <c r="IC33" i="4"/>
  <c r="IC34" i="4"/>
  <c r="IC36" i="4"/>
  <c r="IV53" i="3"/>
  <c r="IV43" i="3"/>
  <c r="IV34" i="3"/>
  <c r="IV35" i="3"/>
  <c r="IV37" i="3"/>
  <c r="IV36" i="3"/>
  <c r="IV39" i="3"/>
  <c r="IV38" i="3"/>
  <c r="IV17" i="3"/>
  <c r="IV33" i="3"/>
  <c r="IV16" i="3"/>
  <c r="IV15" i="3"/>
  <c r="IV14" i="3"/>
  <c r="IV13" i="3"/>
  <c r="IV12" i="3"/>
  <c r="IV11" i="3"/>
  <c r="IW6" i="3"/>
  <c r="IV22" i="3"/>
  <c r="IV26" i="3"/>
  <c r="IV27" i="3"/>
  <c r="IV28" i="3"/>
  <c r="IC17" i="4"/>
  <c r="IC22" i="4"/>
  <c r="IC16" i="4"/>
  <c r="IC15" i="4"/>
  <c r="IC12" i="4"/>
  <c r="IC14" i="4"/>
  <c r="IC13" i="4"/>
  <c r="IC11" i="4"/>
  <c r="IC28" i="4"/>
  <c r="IC27" i="4"/>
  <c r="IC26" i="4"/>
  <c r="ID6" i="4"/>
  <c r="IM80" i="10"/>
  <c r="IM79" i="10"/>
  <c r="IM68" i="10"/>
  <c r="IM75" i="10"/>
  <c r="IM61" i="10"/>
  <c r="IM59" i="10"/>
  <c r="IM25" i="10"/>
  <c r="IM24" i="10"/>
  <c r="IM65" i="10"/>
  <c r="IM23" i="10"/>
  <c r="IM15" i="10"/>
  <c r="IM14" i="10"/>
  <c r="IN6" i="10"/>
  <c r="IB106" i="6"/>
  <c r="IC7" i="6"/>
  <c r="IC1" i="6"/>
  <c r="IC137" i="6" l="1"/>
  <c r="IC81" i="6"/>
  <c r="IC80" i="6"/>
  <c r="IC85" i="6"/>
  <c r="IC92" i="6"/>
  <c r="IC91" i="6"/>
  <c r="IC90" i="6"/>
  <c r="IC87" i="6"/>
  <c r="IC79" i="6"/>
  <c r="IC63" i="6"/>
  <c r="IC65" i="6"/>
  <c r="IC59" i="6"/>
  <c r="IC58" i="6"/>
  <c r="IC57" i="6"/>
  <c r="IC55" i="6"/>
  <c r="IC56" i="6"/>
  <c r="IC54" i="6"/>
  <c r="IC49" i="6"/>
  <c r="IC48" i="6"/>
  <c r="IC47" i="6"/>
  <c r="IC45" i="6"/>
  <c r="IC44" i="6"/>
  <c r="IC43" i="6"/>
  <c r="IC46" i="6"/>
  <c r="IC53" i="6"/>
  <c r="IC24" i="6"/>
  <c r="IV106" i="3"/>
  <c r="IC106" i="4"/>
  <c r="IC97" i="6"/>
  <c r="IC98" i="6"/>
  <c r="IC100" i="6"/>
  <c r="IC101" i="6"/>
  <c r="IC99" i="6"/>
  <c r="IC74" i="6"/>
  <c r="IC72" i="6"/>
  <c r="IC73" i="6"/>
  <c r="IC71" i="6"/>
  <c r="IC70" i="6"/>
  <c r="IC69" i="6"/>
  <c r="IC68" i="6"/>
  <c r="IC127" i="6"/>
  <c r="IC141" i="6"/>
  <c r="IC139" i="6"/>
  <c r="IC143" i="6"/>
  <c r="IC132" i="6"/>
  <c r="IC108" i="6"/>
  <c r="IC107" i="6"/>
  <c r="IC38" i="6"/>
  <c r="IC36" i="6"/>
  <c r="IC39" i="6"/>
  <c r="IC37" i="6"/>
  <c r="IC34" i="6"/>
  <c r="IC17" i="6"/>
  <c r="IC16" i="6"/>
  <c r="IC15" i="6"/>
  <c r="IC33" i="6"/>
  <c r="IC14" i="6"/>
  <c r="IC13" i="6"/>
  <c r="IC12" i="6"/>
  <c r="IC35" i="6"/>
  <c r="IC11" i="6"/>
  <c r="IC22" i="6"/>
  <c r="IC28" i="6"/>
  <c r="IC27" i="6"/>
  <c r="IC26" i="6"/>
  <c r="IM82" i="10"/>
  <c r="IC182" i="6"/>
  <c r="IC178" i="6"/>
  <c r="IC177" i="6"/>
  <c r="IN1" i="10"/>
  <c r="IN7" i="10"/>
  <c r="IN54" i="10" s="1"/>
  <c r="IC183" i="6"/>
  <c r="IC184" i="6"/>
  <c r="IC172" i="6"/>
  <c r="IC173" i="6"/>
  <c r="IC171" i="6"/>
  <c r="IC134" i="6"/>
  <c r="ID6" i="6"/>
  <c r="ID7" i="4"/>
  <c r="ID1" i="4"/>
  <c r="IW7" i="3"/>
  <c r="IW1" i="3"/>
  <c r="ID137" i="4" l="1"/>
  <c r="ID85" i="4"/>
  <c r="ID81" i="4"/>
  <c r="ID80" i="4"/>
  <c r="IW85" i="3"/>
  <c r="IW137" i="3"/>
  <c r="IW81" i="3"/>
  <c r="IW80" i="3"/>
  <c r="ID91" i="4"/>
  <c r="ID92" i="4"/>
  <c r="ID90" i="4"/>
  <c r="ID87" i="4"/>
  <c r="ID63" i="4"/>
  <c r="ID79" i="4"/>
  <c r="IW91" i="3"/>
  <c r="IW90" i="3"/>
  <c r="IW92" i="3"/>
  <c r="IW87" i="3"/>
  <c r="IW79" i="3"/>
  <c r="IW65" i="3"/>
  <c r="ID59" i="4"/>
  <c r="ID65" i="4"/>
  <c r="ID57" i="4"/>
  <c r="ID58" i="4"/>
  <c r="ID54" i="4"/>
  <c r="ID56" i="4"/>
  <c r="ID55" i="4"/>
  <c r="ID49" i="4"/>
  <c r="ID47" i="4"/>
  <c r="ID48" i="4"/>
  <c r="ID46" i="4"/>
  <c r="ID45" i="4"/>
  <c r="ID43" i="4"/>
  <c r="ID53" i="4"/>
  <c r="ID44" i="4"/>
  <c r="ID24" i="4"/>
  <c r="IW63" i="3"/>
  <c r="IW54" i="3"/>
  <c r="IW55" i="3"/>
  <c r="IW56" i="3"/>
  <c r="IW58" i="3"/>
  <c r="IW57" i="3"/>
  <c r="IW44" i="3"/>
  <c r="IW47" i="3"/>
  <c r="IW45" i="3"/>
  <c r="IW59" i="3"/>
  <c r="IW48" i="3"/>
  <c r="IW46" i="3"/>
  <c r="IW49" i="3"/>
  <c r="IW24" i="3"/>
  <c r="IN55" i="10"/>
  <c r="IW143" i="3"/>
  <c r="IW141" i="3"/>
  <c r="IW139" i="3"/>
  <c r="IW108" i="3"/>
  <c r="IW107" i="3"/>
  <c r="IN81" i="10"/>
  <c r="IO83" i="10" s="1"/>
  <c r="IN74" i="10"/>
  <c r="IN73" i="10"/>
  <c r="ID141" i="4"/>
  <c r="ID143" i="4"/>
  <c r="ID139" i="4"/>
  <c r="ID107" i="4"/>
  <c r="ID108" i="4"/>
  <c r="IN12" i="10"/>
  <c r="IN13" i="10"/>
  <c r="IW182" i="3"/>
  <c r="IW184" i="3"/>
  <c r="IW183" i="3"/>
  <c r="IW178" i="3"/>
  <c r="IW177" i="3"/>
  <c r="IW172" i="3"/>
  <c r="IW173" i="3"/>
  <c r="IW171" i="3"/>
  <c r="IW134" i="3"/>
  <c r="IW132" i="3"/>
  <c r="IW127" i="3"/>
  <c r="ID183" i="4"/>
  <c r="ID182" i="4"/>
  <c r="ID184" i="4"/>
  <c r="ID178" i="4"/>
  <c r="ID177" i="4"/>
  <c r="ID171" i="4"/>
  <c r="ID173" i="4"/>
  <c r="ID172" i="4"/>
  <c r="ID127" i="4"/>
  <c r="ID134" i="4"/>
  <c r="ID132" i="4"/>
  <c r="IW74" i="3"/>
  <c r="IW73" i="3"/>
  <c r="IW72" i="3"/>
  <c r="IW71" i="3"/>
  <c r="IW70" i="3"/>
  <c r="IW69" i="3"/>
  <c r="IW68" i="3"/>
  <c r="ID73" i="4"/>
  <c r="ID74" i="4"/>
  <c r="ID72" i="4"/>
  <c r="ID71" i="4"/>
  <c r="ID68" i="4"/>
  <c r="ID70" i="4"/>
  <c r="ID69" i="4"/>
  <c r="IW101" i="3"/>
  <c r="IW100" i="3"/>
  <c r="IW99" i="3"/>
  <c r="IW98" i="3"/>
  <c r="ID99" i="4"/>
  <c r="ID101" i="4"/>
  <c r="ID98" i="4"/>
  <c r="ID100" i="4"/>
  <c r="IW97" i="3"/>
  <c r="ID97" i="4"/>
  <c r="ID39" i="4"/>
  <c r="ID38" i="4"/>
  <c r="ID37" i="4"/>
  <c r="ID36" i="4"/>
  <c r="ID35" i="4"/>
  <c r="ID34" i="4"/>
  <c r="ID33" i="4"/>
  <c r="IW53" i="3"/>
  <c r="IW43" i="3"/>
  <c r="IW34" i="3"/>
  <c r="IW35" i="3"/>
  <c r="IW36" i="3"/>
  <c r="IW37" i="3"/>
  <c r="IW39" i="3"/>
  <c r="IW38" i="3"/>
  <c r="IW17" i="3"/>
  <c r="IW33" i="3"/>
  <c r="IW16" i="3"/>
  <c r="IW15" i="3"/>
  <c r="IW14" i="3"/>
  <c r="IW13" i="3"/>
  <c r="IW12" i="3"/>
  <c r="IW11" i="3"/>
  <c r="IX6" i="3"/>
  <c r="IW26" i="3"/>
  <c r="IW22" i="3"/>
  <c r="IW27" i="3"/>
  <c r="IW28" i="3"/>
  <c r="ID28" i="4"/>
  <c r="ID22" i="4"/>
  <c r="ID17" i="4"/>
  <c r="ID16" i="4"/>
  <c r="ID14" i="4"/>
  <c r="ID26" i="4"/>
  <c r="ID12" i="4"/>
  <c r="ID13" i="4"/>
  <c r="ID15" i="4"/>
  <c r="ID11" i="4"/>
  <c r="ID27" i="4"/>
  <c r="IE6" i="4"/>
  <c r="IN79" i="10"/>
  <c r="IN80" i="10"/>
  <c r="IN68" i="10"/>
  <c r="IN75" i="10"/>
  <c r="IN59" i="10"/>
  <c r="IN25" i="10"/>
  <c r="IN24" i="10"/>
  <c r="IN65" i="10"/>
  <c r="IN61" i="10"/>
  <c r="IN23" i="10"/>
  <c r="IN15" i="10"/>
  <c r="IN14" i="10"/>
  <c r="IO6" i="10"/>
  <c r="IC106" i="6"/>
  <c r="ID1" i="6"/>
  <c r="ID7" i="6"/>
  <c r="ID137" i="6" l="1"/>
  <c r="ID85" i="6"/>
  <c r="ID81" i="6"/>
  <c r="ID80" i="6"/>
  <c r="ID91" i="6"/>
  <c r="ID92" i="6"/>
  <c r="ID90" i="6"/>
  <c r="ID87" i="6"/>
  <c r="ID79" i="6"/>
  <c r="ID63" i="6"/>
  <c r="ID65" i="6"/>
  <c r="ID59" i="6"/>
  <c r="ID56" i="6"/>
  <c r="ID55" i="6"/>
  <c r="ID58" i="6"/>
  <c r="ID54" i="6"/>
  <c r="ID57" i="6"/>
  <c r="ID49" i="6"/>
  <c r="ID48" i="6"/>
  <c r="ID47" i="6"/>
  <c r="ID46" i="6"/>
  <c r="ID45" i="6"/>
  <c r="ID44" i="6"/>
  <c r="ID53" i="6"/>
  <c r="ID43" i="6"/>
  <c r="ID24" i="6"/>
  <c r="IW106" i="3"/>
  <c r="ID106" i="4"/>
  <c r="ID98" i="6"/>
  <c r="ID97" i="6"/>
  <c r="ID100" i="6"/>
  <c r="ID99" i="6"/>
  <c r="ID101" i="6"/>
  <c r="ID72" i="6"/>
  <c r="ID73" i="6"/>
  <c r="ID74" i="6"/>
  <c r="ID71" i="6"/>
  <c r="ID70" i="6"/>
  <c r="ID69" i="6"/>
  <c r="ID68" i="6"/>
  <c r="ID127" i="6"/>
  <c r="ID141" i="6"/>
  <c r="ID139" i="6"/>
  <c r="ID143" i="6"/>
  <c r="ID132" i="6"/>
  <c r="ID108" i="6"/>
  <c r="ID107" i="6"/>
  <c r="ID38" i="6"/>
  <c r="ID36" i="6"/>
  <c r="ID39" i="6"/>
  <c r="ID37" i="6"/>
  <c r="ID34" i="6"/>
  <c r="ID35" i="6"/>
  <c r="ID33" i="6"/>
  <c r="ID17" i="6"/>
  <c r="ID15" i="6"/>
  <c r="ID14" i="6"/>
  <c r="ID13" i="6"/>
  <c r="ID12" i="6"/>
  <c r="ID28" i="6"/>
  <c r="ID16" i="6"/>
  <c r="ID22" i="6"/>
  <c r="ID11" i="6"/>
  <c r="ID27" i="6"/>
  <c r="ID26" i="6"/>
  <c r="IN82" i="10"/>
  <c r="ID182" i="6"/>
  <c r="ID178" i="6"/>
  <c r="ID177" i="6"/>
  <c r="IO7" i="10"/>
  <c r="IO54" i="10" s="1"/>
  <c r="IO1" i="10"/>
  <c r="ID183" i="6"/>
  <c r="ID184" i="6"/>
  <c r="ID172" i="6"/>
  <c r="ID171" i="6"/>
  <c r="ID173" i="6"/>
  <c r="ID134" i="6"/>
  <c r="IE6" i="6"/>
  <c r="IE1" i="4"/>
  <c r="IE7" i="4"/>
  <c r="IX7" i="3"/>
  <c r="IX1" i="3"/>
  <c r="IE137" i="4" l="1"/>
  <c r="IE85" i="4"/>
  <c r="IE80" i="4"/>
  <c r="IE81" i="4"/>
  <c r="IX85" i="3"/>
  <c r="IX80" i="3"/>
  <c r="IX137" i="3"/>
  <c r="IX81" i="3"/>
  <c r="IE91" i="4"/>
  <c r="IE87" i="4"/>
  <c r="IE92" i="4"/>
  <c r="IE90" i="4"/>
  <c r="IE63" i="4"/>
  <c r="IE79" i="4"/>
  <c r="IX91" i="3"/>
  <c r="IX92" i="3"/>
  <c r="IX87" i="3"/>
  <c r="IX90" i="3"/>
  <c r="IX65" i="3"/>
  <c r="IX79" i="3"/>
  <c r="IE59" i="4"/>
  <c r="IE65" i="4"/>
  <c r="IE58" i="4"/>
  <c r="IE57" i="4"/>
  <c r="IE54" i="4"/>
  <c r="IE56" i="4"/>
  <c r="IE55" i="4"/>
  <c r="IE48" i="4"/>
  <c r="IE49" i="4"/>
  <c r="IE45" i="4"/>
  <c r="IE47" i="4"/>
  <c r="IE46" i="4"/>
  <c r="IE43" i="4"/>
  <c r="IE53" i="4"/>
  <c r="IE44" i="4"/>
  <c r="IE24" i="4"/>
  <c r="IX63" i="3"/>
  <c r="IX54" i="3"/>
  <c r="IX58" i="3"/>
  <c r="IX56" i="3"/>
  <c r="IX55" i="3"/>
  <c r="IX59" i="3"/>
  <c r="IX57" i="3"/>
  <c r="IX44" i="3"/>
  <c r="IX47" i="3"/>
  <c r="IX45" i="3"/>
  <c r="IX46" i="3"/>
  <c r="IX49" i="3"/>
  <c r="IX48" i="3"/>
  <c r="IX24" i="3"/>
  <c r="IO55" i="10"/>
  <c r="IE143" i="4"/>
  <c r="IE141" i="4"/>
  <c r="IE139" i="4"/>
  <c r="IE107" i="4"/>
  <c r="IE108" i="4"/>
  <c r="IX143" i="3"/>
  <c r="IX141" i="3"/>
  <c r="IX139" i="3"/>
  <c r="IX107" i="3"/>
  <c r="IX108" i="3"/>
  <c r="IO81" i="10"/>
  <c r="IP83" i="10" s="1"/>
  <c r="IO74" i="10"/>
  <c r="IO73" i="10"/>
  <c r="IO12" i="10"/>
  <c r="IO13" i="10"/>
  <c r="IX184" i="3"/>
  <c r="IX183" i="3"/>
  <c r="IX178" i="3"/>
  <c r="IX182" i="3"/>
  <c r="IX177" i="3"/>
  <c r="IX172" i="3"/>
  <c r="IX173" i="3"/>
  <c r="IX171" i="3"/>
  <c r="IX134" i="3"/>
  <c r="IX132" i="3"/>
  <c r="IX127" i="3"/>
  <c r="IE183" i="4"/>
  <c r="IE184" i="4"/>
  <c r="IE178" i="4"/>
  <c r="IE182" i="4"/>
  <c r="IE173" i="4"/>
  <c r="IE177" i="4"/>
  <c r="IE172" i="4"/>
  <c r="IE171" i="4"/>
  <c r="IE134" i="4"/>
  <c r="IE132" i="4"/>
  <c r="IE127" i="4"/>
  <c r="IX73" i="3"/>
  <c r="IX74" i="3"/>
  <c r="IX72" i="3"/>
  <c r="IX71" i="3"/>
  <c r="IX70" i="3"/>
  <c r="IX69" i="3"/>
  <c r="IX68" i="3"/>
  <c r="IE74" i="4"/>
  <c r="IE73" i="4"/>
  <c r="IE72" i="4"/>
  <c r="IE71" i="4"/>
  <c r="IE70" i="4"/>
  <c r="IE69" i="4"/>
  <c r="IE68" i="4"/>
  <c r="IX99" i="3"/>
  <c r="IX101" i="3"/>
  <c r="IX100" i="3"/>
  <c r="IX98" i="3"/>
  <c r="IE100" i="4"/>
  <c r="IE101" i="4"/>
  <c r="IE99" i="4"/>
  <c r="IE98" i="4"/>
  <c r="IX97" i="3"/>
  <c r="IE97" i="4"/>
  <c r="IE39" i="4"/>
  <c r="IE38" i="4"/>
  <c r="IE36" i="4"/>
  <c r="IE37" i="4"/>
  <c r="IE34" i="4"/>
  <c r="IE33" i="4"/>
  <c r="IE35" i="4"/>
  <c r="IX53" i="3"/>
  <c r="IX43" i="3"/>
  <c r="IX34" i="3"/>
  <c r="IX38" i="3"/>
  <c r="IX37" i="3"/>
  <c r="IX35" i="3"/>
  <c r="IX36" i="3"/>
  <c r="IX39" i="3"/>
  <c r="IX17" i="3"/>
  <c r="IX33" i="3"/>
  <c r="IX16" i="3"/>
  <c r="IX14" i="3"/>
  <c r="IX13" i="3"/>
  <c r="IX12" i="3"/>
  <c r="IX11" i="3"/>
  <c r="IX15" i="3"/>
  <c r="IY6" i="3"/>
  <c r="IX22" i="3"/>
  <c r="IX28" i="3"/>
  <c r="IX26" i="3"/>
  <c r="IX27" i="3"/>
  <c r="IE26" i="4"/>
  <c r="IE17" i="4"/>
  <c r="IE16" i="4"/>
  <c r="IE14" i="4"/>
  <c r="IE13" i="4"/>
  <c r="IE15" i="4"/>
  <c r="IE11" i="4"/>
  <c r="IE22" i="4"/>
  <c r="IE12" i="4"/>
  <c r="IE28" i="4"/>
  <c r="IE27" i="4"/>
  <c r="IF6" i="4"/>
  <c r="IO79" i="10"/>
  <c r="IO80" i="10"/>
  <c r="IO68" i="10"/>
  <c r="IO75" i="10"/>
  <c r="IO65" i="10"/>
  <c r="IO24" i="10"/>
  <c r="IO59" i="10"/>
  <c r="IO61" i="10"/>
  <c r="IO25" i="10"/>
  <c r="IO23" i="10"/>
  <c r="IO15" i="10"/>
  <c r="IO14" i="10"/>
  <c r="IP6" i="10"/>
  <c r="ID106" i="6"/>
  <c r="IE7" i="6"/>
  <c r="IE1" i="6"/>
  <c r="IE85" i="6" l="1"/>
  <c r="IE81" i="6"/>
  <c r="IE137" i="6"/>
  <c r="IE80" i="6"/>
  <c r="IE92" i="6"/>
  <c r="IE91" i="6"/>
  <c r="IE90" i="6"/>
  <c r="IE87" i="6"/>
  <c r="IE79" i="6"/>
  <c r="IE63" i="6"/>
  <c r="IE65" i="6"/>
  <c r="IE59" i="6"/>
  <c r="IE58" i="6"/>
  <c r="IE57" i="6"/>
  <c r="IE56" i="6"/>
  <c r="IE55" i="6"/>
  <c r="IE54" i="6"/>
  <c r="IE49" i="6"/>
  <c r="IE48" i="6"/>
  <c r="IE46" i="6"/>
  <c r="IE47" i="6"/>
  <c r="IE44" i="6"/>
  <c r="IE53" i="6"/>
  <c r="IE43" i="6"/>
  <c r="IE45" i="6"/>
  <c r="IE24" i="6"/>
  <c r="IX106" i="3"/>
  <c r="IE106" i="4"/>
  <c r="IE98" i="6"/>
  <c r="IE97" i="6"/>
  <c r="IE99" i="6"/>
  <c r="IE100" i="6"/>
  <c r="IE101" i="6"/>
  <c r="IE72" i="6"/>
  <c r="IE73" i="6"/>
  <c r="IE74" i="6"/>
  <c r="IE70" i="6"/>
  <c r="IE69" i="6"/>
  <c r="IE71" i="6"/>
  <c r="IE68" i="6"/>
  <c r="IE127" i="6"/>
  <c r="IE141" i="6"/>
  <c r="IE139" i="6"/>
  <c r="IE143" i="6"/>
  <c r="IE132" i="6"/>
  <c r="IE108" i="6"/>
  <c r="IE107" i="6"/>
  <c r="IE39" i="6"/>
  <c r="IE37" i="6"/>
  <c r="IE38" i="6"/>
  <c r="IE36" i="6"/>
  <c r="IE35" i="6"/>
  <c r="IE34" i="6"/>
  <c r="IE17" i="6"/>
  <c r="IE16" i="6"/>
  <c r="IE15" i="6"/>
  <c r="IE33" i="6"/>
  <c r="IE14" i="6"/>
  <c r="IE13" i="6"/>
  <c r="IE12" i="6"/>
  <c r="IE28" i="6"/>
  <c r="IE11" i="6"/>
  <c r="IE22" i="6"/>
  <c r="IE27" i="6"/>
  <c r="IE26" i="6"/>
  <c r="IO82" i="10"/>
  <c r="IE182" i="6"/>
  <c r="IE178" i="6"/>
  <c r="IE177" i="6"/>
  <c r="IP7" i="10"/>
  <c r="IP54" i="10" s="1"/>
  <c r="IP1" i="10"/>
  <c r="IE183" i="6"/>
  <c r="IE184" i="6"/>
  <c r="IE173" i="6"/>
  <c r="IE171" i="6"/>
  <c r="IE172" i="6"/>
  <c r="IE134" i="6"/>
  <c r="IF6" i="6"/>
  <c r="IF7" i="4"/>
  <c r="IF1" i="4"/>
  <c r="IY7" i="3"/>
  <c r="IY1" i="3"/>
  <c r="IF137" i="4" l="1"/>
  <c r="IF85" i="4"/>
  <c r="IF80" i="4"/>
  <c r="IF81" i="4"/>
  <c r="IY85" i="3"/>
  <c r="IY80" i="3"/>
  <c r="IY137" i="3"/>
  <c r="IY81" i="3"/>
  <c r="IF91" i="4"/>
  <c r="IF92" i="4"/>
  <c r="IF87" i="4"/>
  <c r="IF90" i="4"/>
  <c r="IF79" i="4"/>
  <c r="IF63" i="4"/>
  <c r="IY91" i="3"/>
  <c r="IY92" i="3"/>
  <c r="IY87" i="3"/>
  <c r="IY90" i="3"/>
  <c r="IY79" i="3"/>
  <c r="IY65" i="3"/>
  <c r="IF65" i="4"/>
  <c r="IF59" i="4"/>
  <c r="IF58" i="4"/>
  <c r="IF57" i="4"/>
  <c r="IF55" i="4"/>
  <c r="IF56" i="4"/>
  <c r="IF54" i="4"/>
  <c r="IF49" i="4"/>
  <c r="IF48" i="4"/>
  <c r="IF45" i="4"/>
  <c r="IF46" i="4"/>
  <c r="IF43" i="4"/>
  <c r="IF53" i="4"/>
  <c r="IF44" i="4"/>
  <c r="IF47" i="4"/>
  <c r="IF24" i="4"/>
  <c r="IY63" i="3"/>
  <c r="IY54" i="3"/>
  <c r="IY55" i="3"/>
  <c r="IY58" i="3"/>
  <c r="IY56" i="3"/>
  <c r="IY59" i="3"/>
  <c r="IY57" i="3"/>
  <c r="IY46" i="3"/>
  <c r="IY44" i="3"/>
  <c r="IY47" i="3"/>
  <c r="IY45" i="3"/>
  <c r="IY49" i="3"/>
  <c r="IY48" i="3"/>
  <c r="IY24" i="3"/>
  <c r="IP55" i="10"/>
  <c r="IY141" i="3"/>
  <c r="IY139" i="3"/>
  <c r="IY107" i="3"/>
  <c r="IY108" i="3"/>
  <c r="IY143" i="3"/>
  <c r="IP81" i="10"/>
  <c r="IQ83" i="10" s="1"/>
  <c r="IP74" i="10"/>
  <c r="IP73" i="10"/>
  <c r="IF141" i="4"/>
  <c r="IF143" i="4"/>
  <c r="IF139" i="4"/>
  <c r="IF107" i="4"/>
  <c r="IF108" i="4"/>
  <c r="IP12" i="10"/>
  <c r="IP13" i="10"/>
  <c r="IY184" i="3"/>
  <c r="IY183" i="3"/>
  <c r="IY178" i="3"/>
  <c r="IY177" i="3"/>
  <c r="IY182" i="3"/>
  <c r="IY173" i="3"/>
  <c r="IY171" i="3"/>
  <c r="IY172" i="3"/>
  <c r="IY134" i="3"/>
  <c r="IY132" i="3"/>
  <c r="IY127" i="3"/>
  <c r="IF184" i="4"/>
  <c r="IF183" i="4"/>
  <c r="IF182" i="4"/>
  <c r="IF177" i="4"/>
  <c r="IF178" i="4"/>
  <c r="IF173" i="4"/>
  <c r="IF172" i="4"/>
  <c r="IF171" i="4"/>
  <c r="IF134" i="4"/>
  <c r="IF132" i="4"/>
  <c r="IF127" i="4"/>
  <c r="IY74" i="3"/>
  <c r="IY72" i="3"/>
  <c r="IY73" i="3"/>
  <c r="IY71" i="3"/>
  <c r="IY70" i="3"/>
  <c r="IY69" i="3"/>
  <c r="IY68" i="3"/>
  <c r="IF73" i="4"/>
  <c r="IF74" i="4"/>
  <c r="IF72" i="4"/>
  <c r="IF71" i="4"/>
  <c r="IF70" i="4"/>
  <c r="IF69" i="4"/>
  <c r="IF68" i="4"/>
  <c r="IY101" i="3"/>
  <c r="IY100" i="3"/>
  <c r="IY98" i="3"/>
  <c r="IY99" i="3"/>
  <c r="IF99" i="4"/>
  <c r="IF101" i="4"/>
  <c r="IF98" i="4"/>
  <c r="IF100" i="4"/>
  <c r="IY97" i="3"/>
  <c r="IF97" i="4"/>
  <c r="IF38" i="4"/>
  <c r="IF36" i="4"/>
  <c r="IF37" i="4"/>
  <c r="IF39" i="4"/>
  <c r="IF34" i="4"/>
  <c r="IF35" i="4"/>
  <c r="IF33" i="4"/>
  <c r="IY53" i="3"/>
  <c r="IY43" i="3"/>
  <c r="IY34" i="3"/>
  <c r="IY35" i="3"/>
  <c r="IY36" i="3"/>
  <c r="IY38" i="3"/>
  <c r="IY37" i="3"/>
  <c r="IY39" i="3"/>
  <c r="IY33" i="3"/>
  <c r="IY17" i="3"/>
  <c r="IY16" i="3"/>
  <c r="IY15" i="3"/>
  <c r="IY14" i="3"/>
  <c r="IY13" i="3"/>
  <c r="IY12" i="3"/>
  <c r="IY11" i="3"/>
  <c r="IZ6" i="3"/>
  <c r="IY22" i="3"/>
  <c r="IY27" i="3"/>
  <c r="IY28" i="3"/>
  <c r="IY26" i="3"/>
  <c r="IF22" i="4"/>
  <c r="IF17" i="4"/>
  <c r="IF16" i="4"/>
  <c r="IF14" i="4"/>
  <c r="IF15" i="4"/>
  <c r="IF13" i="4"/>
  <c r="IF11" i="4"/>
  <c r="IF12" i="4"/>
  <c r="IF26" i="4"/>
  <c r="IF27" i="4"/>
  <c r="IF28" i="4"/>
  <c r="IG6" i="4"/>
  <c r="IP80" i="10"/>
  <c r="IP79" i="10"/>
  <c r="IP68" i="10"/>
  <c r="IP75" i="10"/>
  <c r="IP65" i="10"/>
  <c r="IP24" i="10"/>
  <c r="IP61" i="10"/>
  <c r="IP59" i="10"/>
  <c r="IP25" i="10"/>
  <c r="IP23" i="10"/>
  <c r="IP15" i="10"/>
  <c r="IP14" i="10"/>
  <c r="IQ6" i="10"/>
  <c r="IE106" i="6"/>
  <c r="IF1" i="6"/>
  <c r="IF7" i="6"/>
  <c r="IF85" i="6" l="1"/>
  <c r="IF81" i="6"/>
  <c r="IF137" i="6"/>
  <c r="IF80" i="6"/>
  <c r="IF91" i="6"/>
  <c r="IF90" i="6"/>
  <c r="IF92" i="6"/>
  <c r="IF87" i="6"/>
  <c r="IF79" i="6"/>
  <c r="IF63" i="6"/>
  <c r="IF65" i="6"/>
  <c r="IF59" i="6"/>
  <c r="IF58" i="6"/>
  <c r="IF57" i="6"/>
  <c r="IF55" i="6"/>
  <c r="IF54" i="6"/>
  <c r="IF49" i="6"/>
  <c r="IF56" i="6"/>
  <c r="IF46" i="6"/>
  <c r="IF48" i="6"/>
  <c r="IF47" i="6"/>
  <c r="IF53" i="6"/>
  <c r="IF43" i="6"/>
  <c r="IF45" i="6"/>
  <c r="IF44" i="6"/>
  <c r="IF24" i="6"/>
  <c r="IF106" i="4"/>
  <c r="IY106" i="3"/>
  <c r="IF98" i="6"/>
  <c r="IF97" i="6"/>
  <c r="IF99" i="6"/>
  <c r="IF100" i="6"/>
  <c r="IF101" i="6"/>
  <c r="IF73" i="6"/>
  <c r="IF74" i="6"/>
  <c r="IF72" i="6"/>
  <c r="IF70" i="6"/>
  <c r="IF71" i="6"/>
  <c r="IF69" i="6"/>
  <c r="IF68" i="6"/>
  <c r="IF141" i="6"/>
  <c r="IF127" i="6"/>
  <c r="IF139" i="6"/>
  <c r="IF143" i="6"/>
  <c r="IF132" i="6"/>
  <c r="IF108" i="6"/>
  <c r="IF107" i="6"/>
  <c r="IF39" i="6"/>
  <c r="IF36" i="6"/>
  <c r="IF37" i="6"/>
  <c r="IF34" i="6"/>
  <c r="IF17" i="6"/>
  <c r="IF16" i="6"/>
  <c r="IF15" i="6"/>
  <c r="IF33" i="6"/>
  <c r="IF14" i="6"/>
  <c r="IF13" i="6"/>
  <c r="IF12" i="6"/>
  <c r="IF38" i="6"/>
  <c r="IF35" i="6"/>
  <c r="IF11" i="6"/>
  <c r="IF22" i="6"/>
  <c r="IF27" i="6"/>
  <c r="IF26" i="6"/>
  <c r="IF28" i="6"/>
  <c r="IP82" i="10"/>
  <c r="IF178" i="6"/>
  <c r="IF177" i="6"/>
  <c r="IF182" i="6"/>
  <c r="IQ7" i="10"/>
  <c r="IQ54" i="10" s="1"/>
  <c r="IQ1" i="10"/>
  <c r="IF183" i="6"/>
  <c r="IF184" i="6"/>
  <c r="IF173" i="6"/>
  <c r="IF172" i="6"/>
  <c r="IF171" i="6"/>
  <c r="IF134" i="6"/>
  <c r="IG6" i="6"/>
  <c r="IG7" i="4"/>
  <c r="IG1" i="4"/>
  <c r="IZ7" i="3"/>
  <c r="IZ1" i="3"/>
  <c r="IG81" i="4" l="1"/>
  <c r="IG137" i="4"/>
  <c r="IG85" i="4"/>
  <c r="IG80" i="4"/>
  <c r="IZ80" i="3"/>
  <c r="IZ137" i="3"/>
  <c r="IZ85" i="3"/>
  <c r="IZ81" i="3"/>
  <c r="IG91" i="4"/>
  <c r="IG92" i="4"/>
  <c r="IG90" i="4"/>
  <c r="IG87" i="4"/>
  <c r="IG79" i="4"/>
  <c r="IG63" i="4"/>
  <c r="IZ91" i="3"/>
  <c r="IZ92" i="3"/>
  <c r="IZ90" i="3"/>
  <c r="IZ87" i="3"/>
  <c r="IZ65" i="3"/>
  <c r="IZ79" i="3"/>
  <c r="IG65" i="4"/>
  <c r="IG59" i="4"/>
  <c r="IG58" i="4"/>
  <c r="IG55" i="4"/>
  <c r="IG57" i="4"/>
  <c r="IG54" i="4"/>
  <c r="IG49" i="4"/>
  <c r="IG56" i="4"/>
  <c r="IG46" i="4"/>
  <c r="IG47" i="4"/>
  <c r="IG48" i="4"/>
  <c r="IG43" i="4"/>
  <c r="IG45" i="4"/>
  <c r="IG53" i="4"/>
  <c r="IG44" i="4"/>
  <c r="IG24" i="4"/>
  <c r="IZ63" i="3"/>
  <c r="IZ54" i="3"/>
  <c r="IZ56" i="3"/>
  <c r="IZ55" i="3"/>
  <c r="IZ58" i="3"/>
  <c r="IZ57" i="3"/>
  <c r="IZ59" i="3"/>
  <c r="IZ46" i="3"/>
  <c r="IZ44" i="3"/>
  <c r="IZ45" i="3"/>
  <c r="IZ49" i="3"/>
  <c r="IZ47" i="3"/>
  <c r="IZ48" i="3"/>
  <c r="IZ24" i="3"/>
  <c r="IQ55" i="10"/>
  <c r="IZ141" i="3"/>
  <c r="IZ143" i="3"/>
  <c r="IZ139" i="3"/>
  <c r="IZ107" i="3"/>
  <c r="IZ108" i="3"/>
  <c r="IQ81" i="10"/>
  <c r="IR83" i="10" s="1"/>
  <c r="IQ74" i="10"/>
  <c r="IQ73" i="10"/>
  <c r="IG141" i="4"/>
  <c r="IG143" i="4"/>
  <c r="IG107" i="4"/>
  <c r="IG108" i="4"/>
  <c r="IG139" i="4"/>
  <c r="IQ12" i="10"/>
  <c r="IQ13" i="10"/>
  <c r="IZ184" i="3"/>
  <c r="IZ183" i="3"/>
  <c r="IZ182" i="3"/>
  <c r="IZ178" i="3"/>
  <c r="IZ177" i="3"/>
  <c r="IZ173" i="3"/>
  <c r="IZ172" i="3"/>
  <c r="IZ171" i="3"/>
  <c r="IZ134" i="3"/>
  <c r="IZ127" i="3"/>
  <c r="IZ132" i="3"/>
  <c r="IG184" i="4"/>
  <c r="IG183" i="4"/>
  <c r="IG178" i="4"/>
  <c r="IG182" i="4"/>
  <c r="IG177" i="4"/>
  <c r="IG173" i="4"/>
  <c r="IG172" i="4"/>
  <c r="IG171" i="4"/>
  <c r="IG134" i="4"/>
  <c r="IG127" i="4"/>
  <c r="IG132" i="4"/>
  <c r="IZ74" i="3"/>
  <c r="IZ73" i="3"/>
  <c r="IZ72" i="3"/>
  <c r="IZ71" i="3"/>
  <c r="IZ70" i="3"/>
  <c r="IZ69" i="3"/>
  <c r="IZ68" i="3"/>
  <c r="IG74" i="4"/>
  <c r="IG73" i="4"/>
  <c r="IG72" i="4"/>
  <c r="IG69" i="4"/>
  <c r="IG70" i="4"/>
  <c r="IG71" i="4"/>
  <c r="IG68" i="4"/>
  <c r="IZ101" i="3"/>
  <c r="IZ100" i="3"/>
  <c r="IZ99" i="3"/>
  <c r="IZ98" i="3"/>
  <c r="IG100" i="4"/>
  <c r="IG101" i="4"/>
  <c r="IG98" i="4"/>
  <c r="IG99" i="4"/>
  <c r="IZ97" i="3"/>
  <c r="IG97" i="4"/>
  <c r="IG36" i="4"/>
  <c r="IG34" i="4"/>
  <c r="IG39" i="4"/>
  <c r="IG38" i="4"/>
  <c r="IG35" i="4"/>
  <c r="IG33" i="4"/>
  <c r="IG37" i="4"/>
  <c r="IZ53" i="3"/>
  <c r="IZ43" i="3"/>
  <c r="IZ35" i="3"/>
  <c r="IZ34" i="3"/>
  <c r="IZ36" i="3"/>
  <c r="IZ38" i="3"/>
  <c r="IZ37" i="3"/>
  <c r="IZ39" i="3"/>
  <c r="IZ33" i="3"/>
  <c r="IZ16" i="3"/>
  <c r="IZ15" i="3"/>
  <c r="IZ14" i="3"/>
  <c r="IZ17" i="3"/>
  <c r="IZ13" i="3"/>
  <c r="IZ12" i="3"/>
  <c r="IZ11" i="3"/>
  <c r="JA6" i="3"/>
  <c r="IZ26" i="3"/>
  <c r="IZ22" i="3"/>
  <c r="IZ27" i="3"/>
  <c r="IZ28" i="3"/>
  <c r="IG22" i="4"/>
  <c r="IG17" i="4"/>
  <c r="IG16" i="4"/>
  <c r="IG14" i="4"/>
  <c r="IG15" i="4"/>
  <c r="IG11" i="4"/>
  <c r="IG13" i="4"/>
  <c r="IG12" i="4"/>
  <c r="IG28" i="4"/>
  <c r="IG26" i="4"/>
  <c r="IG27" i="4"/>
  <c r="IH6" i="4"/>
  <c r="IQ80" i="10"/>
  <c r="IQ79" i="10"/>
  <c r="IQ68" i="10"/>
  <c r="IQ75" i="10"/>
  <c r="IQ59" i="10"/>
  <c r="IQ25" i="10"/>
  <c r="IQ61" i="10"/>
  <c r="IQ65" i="10"/>
  <c r="IQ24" i="10"/>
  <c r="IQ23" i="10"/>
  <c r="IQ15" i="10"/>
  <c r="IQ14" i="10"/>
  <c r="IR6" i="10"/>
  <c r="IF106" i="6"/>
  <c r="IG7" i="6"/>
  <c r="IG1" i="6"/>
  <c r="IG85" i="6" l="1"/>
  <c r="IG81" i="6"/>
  <c r="IG137" i="6"/>
  <c r="IG80" i="6"/>
  <c r="IG92" i="6"/>
  <c r="IG91" i="6"/>
  <c r="IG90" i="6"/>
  <c r="IG87" i="6"/>
  <c r="IG79" i="6"/>
  <c r="IG63" i="6"/>
  <c r="IG65" i="6"/>
  <c r="IG59" i="6"/>
  <c r="IG58" i="6"/>
  <c r="IG57" i="6"/>
  <c r="IG56" i="6"/>
  <c r="IG55" i="6"/>
  <c r="IG54" i="6"/>
  <c r="IG49" i="6"/>
  <c r="IG48" i="6"/>
  <c r="IG47" i="6"/>
  <c r="IG45" i="6"/>
  <c r="IG44" i="6"/>
  <c r="IG53" i="6"/>
  <c r="IG43" i="6"/>
  <c r="IG46" i="6"/>
  <c r="IG24" i="6"/>
  <c r="IZ106" i="3"/>
  <c r="IG106" i="4"/>
  <c r="IG98" i="6"/>
  <c r="IG99" i="6"/>
  <c r="IG97" i="6"/>
  <c r="IG101" i="6"/>
  <c r="IG100" i="6"/>
  <c r="IG73" i="6"/>
  <c r="IG74" i="6"/>
  <c r="IG71" i="6"/>
  <c r="IG72" i="6"/>
  <c r="IG69" i="6"/>
  <c r="IG70" i="6"/>
  <c r="IG68" i="6"/>
  <c r="IG141" i="6"/>
  <c r="IG127" i="6"/>
  <c r="IG139" i="6"/>
  <c r="IG143" i="6"/>
  <c r="IG132" i="6"/>
  <c r="IG108" i="6"/>
  <c r="IG107" i="6"/>
  <c r="IG37" i="6"/>
  <c r="IG39" i="6"/>
  <c r="IG38" i="6"/>
  <c r="IG36" i="6"/>
  <c r="IG35" i="6"/>
  <c r="IG33" i="6"/>
  <c r="IG17" i="6"/>
  <c r="IG16" i="6"/>
  <c r="IG15" i="6"/>
  <c r="IG34" i="6"/>
  <c r="IG13" i="6"/>
  <c r="IG11" i="6"/>
  <c r="IG12" i="6"/>
  <c r="IG14" i="6"/>
  <c r="IG22" i="6"/>
  <c r="IG28" i="6"/>
  <c r="IG27" i="6"/>
  <c r="IG26" i="6"/>
  <c r="IQ82" i="10"/>
  <c r="IG182" i="6"/>
  <c r="IG177" i="6"/>
  <c r="IG178" i="6"/>
  <c r="IR7" i="10"/>
  <c r="IR54" i="10" s="1"/>
  <c r="IR1" i="10"/>
  <c r="IG183" i="6"/>
  <c r="IG184" i="6"/>
  <c r="IG173" i="6"/>
  <c r="IG172" i="6"/>
  <c r="IG171" i="6"/>
  <c r="IG134" i="6"/>
  <c r="IH6" i="6"/>
  <c r="IH1" i="4"/>
  <c r="IH7" i="4"/>
  <c r="JA7" i="3"/>
  <c r="JA1" i="3"/>
  <c r="IH81" i="4" l="1"/>
  <c r="IH85" i="4"/>
  <c r="IH137" i="4"/>
  <c r="IH80" i="4"/>
  <c r="JA137" i="3"/>
  <c r="JA85" i="3"/>
  <c r="JA80" i="3"/>
  <c r="JA81" i="3"/>
  <c r="IH91" i="4"/>
  <c r="IH92" i="4"/>
  <c r="IH90" i="4"/>
  <c r="IH87" i="4"/>
  <c r="IH79" i="4"/>
  <c r="IH63" i="4"/>
  <c r="JA92" i="3"/>
  <c r="JA91" i="3"/>
  <c r="JA90" i="3"/>
  <c r="JA87" i="3"/>
  <c r="JA79" i="3"/>
  <c r="JA65" i="3"/>
  <c r="IH65" i="4"/>
  <c r="IH59" i="4"/>
  <c r="IH57" i="4"/>
  <c r="IH56" i="4"/>
  <c r="IH55" i="4"/>
  <c r="IH58" i="4"/>
  <c r="IH54" i="4"/>
  <c r="IH48" i="4"/>
  <c r="IH45" i="4"/>
  <c r="IH49" i="4"/>
  <c r="IH47" i="4"/>
  <c r="IH53" i="4"/>
  <c r="IH44" i="4"/>
  <c r="IH46" i="4"/>
  <c r="IH43" i="4"/>
  <c r="IH24" i="4"/>
  <c r="JA63" i="3"/>
  <c r="JA54" i="3"/>
  <c r="JA56" i="3"/>
  <c r="JA57" i="3"/>
  <c r="JA55" i="3"/>
  <c r="JA58" i="3"/>
  <c r="JA59" i="3"/>
  <c r="JA46" i="3"/>
  <c r="JA47" i="3"/>
  <c r="JA48" i="3"/>
  <c r="JA49" i="3"/>
  <c r="JA44" i="3"/>
  <c r="JA45" i="3"/>
  <c r="JA24" i="3"/>
  <c r="IR55" i="10"/>
  <c r="JA141" i="3"/>
  <c r="JA143" i="3"/>
  <c r="JA139" i="3"/>
  <c r="JA107" i="3"/>
  <c r="JA108" i="3"/>
  <c r="IH143" i="4"/>
  <c r="IH141" i="4"/>
  <c r="IH139" i="4"/>
  <c r="IH107" i="4"/>
  <c r="IH108" i="4"/>
  <c r="IR73" i="10"/>
  <c r="IR81" i="10"/>
  <c r="IS83" i="10" s="1"/>
  <c r="IR74" i="10"/>
  <c r="IR13" i="10"/>
  <c r="IR12" i="10"/>
  <c r="JA183" i="3"/>
  <c r="JA182" i="3"/>
  <c r="JA184" i="3"/>
  <c r="JA173" i="3"/>
  <c r="JA172" i="3"/>
  <c r="JA177" i="3"/>
  <c r="JA178" i="3"/>
  <c r="JA171" i="3"/>
  <c r="JA134" i="3"/>
  <c r="JA132" i="3"/>
  <c r="JA127" i="3"/>
  <c r="IH184" i="4"/>
  <c r="IH183" i="4"/>
  <c r="IH177" i="4"/>
  <c r="IH182" i="4"/>
  <c r="IH178" i="4"/>
  <c r="IH173" i="4"/>
  <c r="IH172" i="4"/>
  <c r="IH171" i="4"/>
  <c r="IH134" i="4"/>
  <c r="IH127" i="4"/>
  <c r="IH132" i="4"/>
  <c r="JA74" i="3"/>
  <c r="JA73" i="3"/>
  <c r="JA72" i="3"/>
  <c r="JA71" i="3"/>
  <c r="JA70" i="3"/>
  <c r="JA68" i="3"/>
  <c r="JA69" i="3"/>
  <c r="IH73" i="4"/>
  <c r="IH74" i="4"/>
  <c r="IH72" i="4"/>
  <c r="IH71" i="4"/>
  <c r="IH69" i="4"/>
  <c r="IH70" i="4"/>
  <c r="IH68" i="4"/>
  <c r="JA100" i="3"/>
  <c r="JA99" i="3"/>
  <c r="JA98" i="3"/>
  <c r="JA101" i="3"/>
  <c r="IH100" i="4"/>
  <c r="IH101" i="4"/>
  <c r="IH98" i="4"/>
  <c r="IH99" i="4"/>
  <c r="JA97" i="3"/>
  <c r="IH97" i="4"/>
  <c r="IH38" i="4"/>
  <c r="IH39" i="4"/>
  <c r="IH36" i="4"/>
  <c r="IH37" i="4"/>
  <c r="IH35" i="4"/>
  <c r="IH34" i="4"/>
  <c r="IH33" i="4"/>
  <c r="JA53" i="3"/>
  <c r="JA43" i="3"/>
  <c r="JA35" i="3"/>
  <c r="JA34" i="3"/>
  <c r="JA37" i="3"/>
  <c r="JA38" i="3"/>
  <c r="JA39" i="3"/>
  <c r="JA36" i="3"/>
  <c r="JA33" i="3"/>
  <c r="JA15" i="3"/>
  <c r="JA17" i="3"/>
  <c r="JA16" i="3"/>
  <c r="JA13" i="3"/>
  <c r="JA12" i="3"/>
  <c r="JA11" i="3"/>
  <c r="JA14" i="3"/>
  <c r="JB6" i="3"/>
  <c r="JA22" i="3"/>
  <c r="JA26" i="3"/>
  <c r="JA27" i="3"/>
  <c r="JA28" i="3"/>
  <c r="IH22" i="4"/>
  <c r="IH17" i="4"/>
  <c r="IH16" i="4"/>
  <c r="IH15" i="4"/>
  <c r="IH13" i="4"/>
  <c r="IH11" i="4"/>
  <c r="IH14" i="4"/>
  <c r="IH12" i="4"/>
  <c r="IH27" i="4"/>
  <c r="IH26" i="4"/>
  <c r="IH28" i="4"/>
  <c r="II6" i="4"/>
  <c r="IR80" i="10"/>
  <c r="IR79" i="10"/>
  <c r="IR68" i="10"/>
  <c r="IR75" i="10"/>
  <c r="IR61" i="10"/>
  <c r="IR59" i="10"/>
  <c r="IR65" i="10"/>
  <c r="IR25" i="10"/>
  <c r="IR24" i="10"/>
  <c r="IR23" i="10"/>
  <c r="IR15" i="10"/>
  <c r="IR14" i="10"/>
  <c r="IS6" i="10"/>
  <c r="IG106" i="6"/>
  <c r="IH1" i="6"/>
  <c r="IH7" i="6"/>
  <c r="IH85" i="6" l="1"/>
  <c r="IH81" i="6"/>
  <c r="IH137" i="6"/>
  <c r="IH80" i="6"/>
  <c r="IH91" i="6"/>
  <c r="IH92" i="6"/>
  <c r="IH90" i="6"/>
  <c r="IH87" i="6"/>
  <c r="IH79" i="6"/>
  <c r="IH63" i="6"/>
  <c r="IH65" i="6"/>
  <c r="IH59" i="6"/>
  <c r="IH56" i="6"/>
  <c r="IH55" i="6"/>
  <c r="IH58" i="6"/>
  <c r="IH57" i="6"/>
  <c r="IH54" i="6"/>
  <c r="IH49" i="6"/>
  <c r="IH48" i="6"/>
  <c r="IH47" i="6"/>
  <c r="IH45" i="6"/>
  <c r="IH44" i="6"/>
  <c r="IH53" i="6"/>
  <c r="IH43" i="6"/>
  <c r="IH46" i="6"/>
  <c r="IH24" i="6"/>
  <c r="IH106" i="4"/>
  <c r="JA106" i="3"/>
  <c r="IH97" i="6"/>
  <c r="IH98" i="6"/>
  <c r="IH99" i="6"/>
  <c r="IH100" i="6"/>
  <c r="IH101" i="6"/>
  <c r="IH73" i="6"/>
  <c r="IH74" i="6"/>
  <c r="IH71" i="6"/>
  <c r="IH72" i="6"/>
  <c r="IH69" i="6"/>
  <c r="IH70" i="6"/>
  <c r="IH68" i="6"/>
  <c r="IH141" i="6"/>
  <c r="IH127" i="6"/>
  <c r="IH139" i="6"/>
  <c r="IH143" i="6"/>
  <c r="IH132" i="6"/>
  <c r="IH108" i="6"/>
  <c r="IH107" i="6"/>
  <c r="IH37" i="6"/>
  <c r="IH39" i="6"/>
  <c r="IH38" i="6"/>
  <c r="IH36" i="6"/>
  <c r="IH35" i="6"/>
  <c r="IH33" i="6"/>
  <c r="IH34" i="6"/>
  <c r="IH17" i="6"/>
  <c r="IH16" i="6"/>
  <c r="IH15" i="6"/>
  <c r="IH13" i="6"/>
  <c r="IH11" i="6"/>
  <c r="IH14" i="6"/>
  <c r="IH12" i="6"/>
  <c r="IH22" i="6"/>
  <c r="IH27" i="6"/>
  <c r="IH28" i="6"/>
  <c r="IH26" i="6"/>
  <c r="IR82" i="10"/>
  <c r="IH182" i="6"/>
  <c r="IH177" i="6"/>
  <c r="IH178" i="6"/>
  <c r="IS1" i="10"/>
  <c r="IS7" i="10"/>
  <c r="IS54" i="10" s="1"/>
  <c r="IH183" i="6"/>
  <c r="IH184" i="6"/>
  <c r="IH173" i="6"/>
  <c r="IH171" i="6"/>
  <c r="IH172" i="6"/>
  <c r="IH134" i="6"/>
  <c r="II6" i="6"/>
  <c r="II7" i="4"/>
  <c r="II1" i="4"/>
  <c r="JB7" i="3"/>
  <c r="JB1" i="3"/>
  <c r="II81" i="4" l="1"/>
  <c r="II85" i="4"/>
  <c r="II137" i="4"/>
  <c r="II80" i="4"/>
  <c r="JB137" i="3"/>
  <c r="JB85" i="3"/>
  <c r="JB80" i="3"/>
  <c r="JB81" i="3"/>
  <c r="II92" i="4"/>
  <c r="II90" i="4"/>
  <c r="II91" i="4"/>
  <c r="II87" i="4"/>
  <c r="II79" i="4"/>
  <c r="II63" i="4"/>
  <c r="JB92" i="3"/>
  <c r="JB90" i="3"/>
  <c r="JB91" i="3"/>
  <c r="JB87" i="3"/>
  <c r="JB79" i="3"/>
  <c r="JB65" i="3"/>
  <c r="II65" i="4"/>
  <c r="II59" i="4"/>
  <c r="II58" i="4"/>
  <c r="II55" i="4"/>
  <c r="II54" i="4"/>
  <c r="II49" i="4"/>
  <c r="II57" i="4"/>
  <c r="II56" i="4"/>
  <c r="II45" i="4"/>
  <c r="II46" i="4"/>
  <c r="II47" i="4"/>
  <c r="II44" i="4"/>
  <c r="II43" i="4"/>
  <c r="II48" i="4"/>
  <c r="II53" i="4"/>
  <c r="II24" i="4"/>
  <c r="JB63" i="3"/>
  <c r="JB54" i="3"/>
  <c r="JB56" i="3"/>
  <c r="JB57" i="3"/>
  <c r="JB55" i="3"/>
  <c r="JB58" i="3"/>
  <c r="JB45" i="3"/>
  <c r="JB46" i="3"/>
  <c r="JB44" i="3"/>
  <c r="JB47" i="3"/>
  <c r="JB48" i="3"/>
  <c r="JB49" i="3"/>
  <c r="JB59" i="3"/>
  <c r="JB24" i="3"/>
  <c r="IS55" i="10"/>
  <c r="JB139" i="3"/>
  <c r="JB108" i="3"/>
  <c r="JB107" i="3"/>
  <c r="JB141" i="3"/>
  <c r="JB143" i="3"/>
  <c r="II143" i="4"/>
  <c r="II107" i="4"/>
  <c r="II108" i="4"/>
  <c r="II139" i="4"/>
  <c r="II141" i="4"/>
  <c r="IS73" i="10"/>
  <c r="IS81" i="10"/>
  <c r="IT83" i="10" s="1"/>
  <c r="IS74" i="10"/>
  <c r="IS13" i="10"/>
  <c r="IS12" i="10"/>
  <c r="JB183" i="3"/>
  <c r="JB182" i="3"/>
  <c r="JB184" i="3"/>
  <c r="JB173" i="3"/>
  <c r="JB172" i="3"/>
  <c r="JB177" i="3"/>
  <c r="JB178" i="3"/>
  <c r="JB171" i="3"/>
  <c r="JB134" i="3"/>
  <c r="JB127" i="3"/>
  <c r="JB132" i="3"/>
  <c r="II184" i="4"/>
  <c r="II183" i="4"/>
  <c r="II178" i="4"/>
  <c r="II182" i="4"/>
  <c r="II177" i="4"/>
  <c r="II173" i="4"/>
  <c r="II172" i="4"/>
  <c r="II171" i="4"/>
  <c r="II132" i="4"/>
  <c r="II127" i="4"/>
  <c r="II134" i="4"/>
  <c r="JB73" i="3"/>
  <c r="JB71" i="3"/>
  <c r="JB74" i="3"/>
  <c r="JB72" i="3"/>
  <c r="JB69" i="3"/>
  <c r="JB70" i="3"/>
  <c r="JB68" i="3"/>
  <c r="II74" i="4"/>
  <c r="II73" i="4"/>
  <c r="II72" i="4"/>
  <c r="II70" i="4"/>
  <c r="II71" i="4"/>
  <c r="II68" i="4"/>
  <c r="II69" i="4"/>
  <c r="JB100" i="3"/>
  <c r="JB99" i="3"/>
  <c r="JB101" i="3"/>
  <c r="JB98" i="3"/>
  <c r="II101" i="4"/>
  <c r="II99" i="4"/>
  <c r="II98" i="4"/>
  <c r="II100" i="4"/>
  <c r="JB97" i="3"/>
  <c r="II97" i="4"/>
  <c r="II39" i="4"/>
  <c r="II37" i="4"/>
  <c r="II38" i="4"/>
  <c r="II35" i="4"/>
  <c r="II34" i="4"/>
  <c r="II33" i="4"/>
  <c r="II36" i="4"/>
  <c r="JB53" i="3"/>
  <c r="JB43" i="3"/>
  <c r="JB35" i="3"/>
  <c r="JB34" i="3"/>
  <c r="JB36" i="3"/>
  <c r="JB38" i="3"/>
  <c r="JB37" i="3"/>
  <c r="JB39" i="3"/>
  <c r="JB33" i="3"/>
  <c r="JB17" i="3"/>
  <c r="JB15" i="3"/>
  <c r="JB16" i="3"/>
  <c r="JB14" i="3"/>
  <c r="JB12" i="3"/>
  <c r="JB13" i="3"/>
  <c r="JB11" i="3"/>
  <c r="JC6" i="3"/>
  <c r="JB28" i="3"/>
  <c r="JB22" i="3"/>
  <c r="JB27" i="3"/>
  <c r="JB26" i="3"/>
  <c r="II27" i="4"/>
  <c r="II22" i="4"/>
  <c r="II17" i="4"/>
  <c r="II15" i="4"/>
  <c r="II13" i="4"/>
  <c r="II14" i="4"/>
  <c r="II16" i="4"/>
  <c r="II12" i="4"/>
  <c r="II11" i="4"/>
  <c r="II26" i="4"/>
  <c r="II28" i="4"/>
  <c r="IJ6" i="4"/>
  <c r="IS79" i="10"/>
  <c r="IS80" i="10"/>
  <c r="IS68" i="10"/>
  <c r="IS75" i="10"/>
  <c r="IS24" i="10"/>
  <c r="IS65" i="10"/>
  <c r="IS61" i="10"/>
  <c r="IS59" i="10"/>
  <c r="IS25" i="10"/>
  <c r="IS23" i="10"/>
  <c r="IS15" i="10"/>
  <c r="IS14" i="10"/>
  <c r="IT6" i="10"/>
  <c r="IH106" i="6"/>
  <c r="II7" i="6"/>
  <c r="II1" i="6"/>
  <c r="II85" i="6" l="1"/>
  <c r="II81" i="6"/>
  <c r="II137" i="6"/>
  <c r="II80" i="6"/>
  <c r="II92" i="6"/>
  <c r="II90" i="6"/>
  <c r="II91" i="6"/>
  <c r="II87" i="6"/>
  <c r="II63" i="6"/>
  <c r="II79" i="6"/>
  <c r="II65" i="6"/>
  <c r="II59" i="6"/>
  <c r="II58" i="6"/>
  <c r="II57" i="6"/>
  <c r="II56" i="6"/>
  <c r="II55" i="6"/>
  <c r="II54" i="6"/>
  <c r="II46" i="6"/>
  <c r="II48" i="6"/>
  <c r="II47" i="6"/>
  <c r="II49" i="6"/>
  <c r="II45" i="6"/>
  <c r="II44" i="6"/>
  <c r="II53" i="6"/>
  <c r="II43" i="6"/>
  <c r="II24" i="6"/>
  <c r="JB106" i="3"/>
  <c r="II106" i="4"/>
  <c r="II97" i="6"/>
  <c r="II98" i="6"/>
  <c r="II99" i="6"/>
  <c r="II101" i="6"/>
  <c r="II100" i="6"/>
  <c r="II73" i="6"/>
  <c r="II74" i="6"/>
  <c r="II72" i="6"/>
  <c r="II71" i="6"/>
  <c r="II69" i="6"/>
  <c r="II70" i="6"/>
  <c r="II68" i="6"/>
  <c r="II141" i="6"/>
  <c r="II127" i="6"/>
  <c r="II139" i="6"/>
  <c r="II143" i="6"/>
  <c r="II132" i="6"/>
  <c r="II108" i="6"/>
  <c r="II107" i="6"/>
  <c r="II39" i="6"/>
  <c r="II38" i="6"/>
  <c r="II36" i="6"/>
  <c r="II37" i="6"/>
  <c r="II34" i="6"/>
  <c r="II33" i="6"/>
  <c r="II35" i="6"/>
  <c r="II16" i="6"/>
  <c r="II14" i="6"/>
  <c r="II13" i="6"/>
  <c r="II12" i="6"/>
  <c r="II11" i="6"/>
  <c r="II17" i="6"/>
  <c r="II27" i="6"/>
  <c r="II15" i="6"/>
  <c r="II22" i="6"/>
  <c r="II26" i="6"/>
  <c r="II28" i="6"/>
  <c r="IS82" i="10"/>
  <c r="II182" i="6"/>
  <c r="II178" i="6"/>
  <c r="II177" i="6"/>
  <c r="IT1" i="10"/>
  <c r="IT7" i="10"/>
  <c r="IT54" i="10" s="1"/>
  <c r="II183" i="6"/>
  <c r="II184" i="6"/>
  <c r="II173" i="6"/>
  <c r="II172" i="6"/>
  <c r="II171" i="6"/>
  <c r="II134" i="6"/>
  <c r="IJ6" i="6"/>
  <c r="IJ1" i="4"/>
  <c r="IJ7" i="4"/>
  <c r="JC7" i="3"/>
  <c r="JC1" i="3"/>
  <c r="IJ85" i="4" l="1"/>
  <c r="IJ137" i="4"/>
  <c r="IJ81" i="4"/>
  <c r="IJ80" i="4"/>
  <c r="JC85" i="3"/>
  <c r="JC137" i="3"/>
  <c r="JC81" i="3"/>
  <c r="JC80" i="3"/>
  <c r="IJ92" i="4"/>
  <c r="IJ90" i="4"/>
  <c r="IJ91" i="4"/>
  <c r="IJ87" i="4"/>
  <c r="IJ63" i="4"/>
  <c r="IJ79" i="4"/>
  <c r="JC92" i="3"/>
  <c r="JC90" i="3"/>
  <c r="JC87" i="3"/>
  <c r="JC91" i="3"/>
  <c r="JC65" i="3"/>
  <c r="JC79" i="3"/>
  <c r="IJ65" i="4"/>
  <c r="IJ59" i="4"/>
  <c r="IJ57" i="4"/>
  <c r="IJ55" i="4"/>
  <c r="IJ58" i="4"/>
  <c r="IJ56" i="4"/>
  <c r="IJ49" i="4"/>
  <c r="IJ54" i="4"/>
  <c r="IJ45" i="4"/>
  <c r="IJ46" i="4"/>
  <c r="IJ47" i="4"/>
  <c r="IJ48" i="4"/>
  <c r="IJ53" i="4"/>
  <c r="IJ43" i="4"/>
  <c r="IJ44" i="4"/>
  <c r="IJ24" i="4"/>
  <c r="JC63" i="3"/>
  <c r="JC55" i="3"/>
  <c r="JC57" i="3"/>
  <c r="JC56" i="3"/>
  <c r="JC58" i="3"/>
  <c r="JC54" i="3"/>
  <c r="JC59" i="3"/>
  <c r="JC45" i="3"/>
  <c r="JC46" i="3"/>
  <c r="JC47" i="3"/>
  <c r="JC48" i="3"/>
  <c r="JC44" i="3"/>
  <c r="JC49" i="3"/>
  <c r="JC24" i="3"/>
  <c r="IT55" i="10"/>
  <c r="JC143" i="3"/>
  <c r="JC141" i="3"/>
  <c r="JC108" i="3"/>
  <c r="JC139" i="3"/>
  <c r="JC107" i="3"/>
  <c r="IJ141" i="4"/>
  <c r="IJ143" i="4"/>
  <c r="IJ139" i="4"/>
  <c r="IJ108" i="4"/>
  <c r="IJ107" i="4"/>
  <c r="IT73" i="10"/>
  <c r="IT81" i="10"/>
  <c r="IU83" i="10" s="1"/>
  <c r="IT74" i="10"/>
  <c r="IT12" i="10"/>
  <c r="IT13" i="10"/>
  <c r="JC183" i="3"/>
  <c r="JC182" i="3"/>
  <c r="JC184" i="3"/>
  <c r="JC178" i="3"/>
  <c r="JC177" i="3"/>
  <c r="JC173" i="3"/>
  <c r="JC172" i="3"/>
  <c r="JC171" i="3"/>
  <c r="JC132" i="3"/>
  <c r="JC134" i="3"/>
  <c r="JC127" i="3"/>
  <c r="IJ184" i="4"/>
  <c r="IJ183" i="4"/>
  <c r="IJ182" i="4"/>
  <c r="IJ178" i="4"/>
  <c r="IJ177" i="4"/>
  <c r="IJ173" i="4"/>
  <c r="IJ172" i="4"/>
  <c r="IJ171" i="4"/>
  <c r="IJ134" i="4"/>
  <c r="IJ132" i="4"/>
  <c r="IJ127" i="4"/>
  <c r="JC74" i="3"/>
  <c r="JC71" i="3"/>
  <c r="JC72" i="3"/>
  <c r="JC68" i="3"/>
  <c r="JC73" i="3"/>
  <c r="JC69" i="3"/>
  <c r="JC70" i="3"/>
  <c r="IJ74" i="4"/>
  <c r="IJ73" i="4"/>
  <c r="IJ72" i="4"/>
  <c r="IJ70" i="4"/>
  <c r="IJ71" i="4"/>
  <c r="IJ69" i="4"/>
  <c r="IJ68" i="4"/>
  <c r="JC100" i="3"/>
  <c r="JC101" i="3"/>
  <c r="JC99" i="3"/>
  <c r="JC98" i="3"/>
  <c r="IJ101" i="4"/>
  <c r="IJ99" i="4"/>
  <c r="IJ100" i="4"/>
  <c r="IJ98" i="4"/>
  <c r="JC97" i="3"/>
  <c r="IJ97" i="4"/>
  <c r="IJ37" i="4"/>
  <c r="IJ36" i="4"/>
  <c r="IJ39" i="4"/>
  <c r="IJ38" i="4"/>
  <c r="IJ35" i="4"/>
  <c r="IJ34" i="4"/>
  <c r="IJ33" i="4"/>
  <c r="JC53" i="3"/>
  <c r="JC43" i="3"/>
  <c r="JC35" i="3"/>
  <c r="JC36" i="3"/>
  <c r="JC37" i="3"/>
  <c r="JC38" i="3"/>
  <c r="JC34" i="3"/>
  <c r="JC39" i="3"/>
  <c r="JC33" i="3"/>
  <c r="JC17" i="3"/>
  <c r="JC16" i="3"/>
  <c r="JC15" i="3"/>
  <c r="JC14" i="3"/>
  <c r="JC13" i="3"/>
  <c r="JC12" i="3"/>
  <c r="JC11" i="3"/>
  <c r="JD6" i="3"/>
  <c r="JC26" i="3"/>
  <c r="JC27" i="3"/>
  <c r="JC22" i="3"/>
  <c r="JC28" i="3"/>
  <c r="IJ17" i="4"/>
  <c r="IJ16" i="4"/>
  <c r="IJ15" i="4"/>
  <c r="IJ13" i="4"/>
  <c r="IJ14" i="4"/>
  <c r="IJ12" i="4"/>
  <c r="IJ11" i="4"/>
  <c r="IJ22" i="4"/>
  <c r="IJ26" i="4"/>
  <c r="IJ27" i="4"/>
  <c r="IJ28" i="4"/>
  <c r="IK6" i="4"/>
  <c r="IT80" i="10"/>
  <c r="IT79" i="10"/>
  <c r="IT68" i="10"/>
  <c r="IT75" i="10"/>
  <c r="IT65" i="10"/>
  <c r="IT24" i="10"/>
  <c r="IT61" i="10"/>
  <c r="IT59" i="10"/>
  <c r="IT25" i="10"/>
  <c r="IT23" i="10"/>
  <c r="IT15" i="10"/>
  <c r="IT14" i="10"/>
  <c r="IU6" i="10"/>
  <c r="II106" i="6"/>
  <c r="IJ1" i="6"/>
  <c r="IJ7" i="6"/>
  <c r="IJ85" i="6" l="1"/>
  <c r="IJ81" i="6"/>
  <c r="IJ137" i="6"/>
  <c r="IJ80" i="6"/>
  <c r="IJ92" i="6"/>
  <c r="IJ87" i="6"/>
  <c r="IJ91" i="6"/>
  <c r="IJ90" i="6"/>
  <c r="IJ79" i="6"/>
  <c r="IJ63" i="6"/>
  <c r="IJ65" i="6"/>
  <c r="IJ59" i="6"/>
  <c r="IJ58" i="6"/>
  <c r="IJ57" i="6"/>
  <c r="IJ55" i="6"/>
  <c r="IJ54" i="6"/>
  <c r="IJ56" i="6"/>
  <c r="IJ49" i="6"/>
  <c r="IJ48" i="6"/>
  <c r="IJ47" i="6"/>
  <c r="IJ46" i="6"/>
  <c r="IJ45" i="6"/>
  <c r="IJ44" i="6"/>
  <c r="IJ53" i="6"/>
  <c r="IJ43" i="6"/>
  <c r="IJ24" i="6"/>
  <c r="JC106" i="3"/>
  <c r="IJ106" i="4"/>
  <c r="IJ97" i="6"/>
  <c r="IJ98" i="6"/>
  <c r="IJ100" i="6"/>
  <c r="IJ99" i="6"/>
  <c r="IJ101" i="6"/>
  <c r="IJ74" i="6"/>
  <c r="IJ71" i="6"/>
  <c r="IJ73" i="6"/>
  <c r="IJ72" i="6"/>
  <c r="IJ69" i="6"/>
  <c r="IJ70" i="6"/>
  <c r="IJ68" i="6"/>
  <c r="IJ141" i="6"/>
  <c r="IJ127" i="6"/>
  <c r="IJ139" i="6"/>
  <c r="IJ143" i="6"/>
  <c r="IJ132" i="6"/>
  <c r="IJ108" i="6"/>
  <c r="IJ107" i="6"/>
  <c r="IJ39" i="6"/>
  <c r="IJ38" i="6"/>
  <c r="IJ37" i="6"/>
  <c r="IJ33" i="6"/>
  <c r="IJ35" i="6"/>
  <c r="IJ34" i="6"/>
  <c r="IJ36" i="6"/>
  <c r="IJ16" i="6"/>
  <c r="IJ14" i="6"/>
  <c r="IJ13" i="6"/>
  <c r="IJ12" i="6"/>
  <c r="IJ11" i="6"/>
  <c r="IJ17" i="6"/>
  <c r="IJ22" i="6"/>
  <c r="IJ15" i="6"/>
  <c r="IJ27" i="6"/>
  <c r="IJ28" i="6"/>
  <c r="IJ26" i="6"/>
  <c r="IT82" i="10"/>
  <c r="IJ182" i="6"/>
  <c r="IJ178" i="6"/>
  <c r="IJ177" i="6"/>
  <c r="IU1" i="10"/>
  <c r="IU7" i="10"/>
  <c r="IU54" i="10" s="1"/>
  <c r="IJ183" i="6"/>
  <c r="IJ184" i="6"/>
  <c r="IJ172" i="6"/>
  <c r="IJ171" i="6"/>
  <c r="IJ173" i="6"/>
  <c r="IJ134" i="6"/>
  <c r="IK6" i="6"/>
  <c r="IK7" i="4"/>
  <c r="IK1" i="4"/>
  <c r="JD7" i="3"/>
  <c r="JD1" i="3"/>
  <c r="IK137" i="4" l="1"/>
  <c r="IK85" i="4"/>
  <c r="IK81" i="4"/>
  <c r="IK80" i="4"/>
  <c r="JD85" i="3"/>
  <c r="JD137" i="3"/>
  <c r="JD81" i="3"/>
  <c r="JD80" i="3"/>
  <c r="IK92" i="4"/>
  <c r="IK90" i="4"/>
  <c r="IK91" i="4"/>
  <c r="IK87" i="4"/>
  <c r="IK79" i="4"/>
  <c r="IK63" i="4"/>
  <c r="JD91" i="3"/>
  <c r="JD92" i="3"/>
  <c r="JD90" i="3"/>
  <c r="JD87" i="3"/>
  <c r="JD65" i="3"/>
  <c r="JD79" i="3"/>
  <c r="IK59" i="4"/>
  <c r="IK65" i="4"/>
  <c r="IK57" i="4"/>
  <c r="IK58" i="4"/>
  <c r="IK56" i="4"/>
  <c r="IK55" i="4"/>
  <c r="IK46" i="4"/>
  <c r="IK54" i="4"/>
  <c r="IK47" i="4"/>
  <c r="IK49" i="4"/>
  <c r="IK48" i="4"/>
  <c r="IK45" i="4"/>
  <c r="IK44" i="4"/>
  <c r="IK43" i="4"/>
  <c r="IK53" i="4"/>
  <c r="IK24" i="4"/>
  <c r="JD63" i="3"/>
  <c r="JD54" i="3"/>
  <c r="JD55" i="3"/>
  <c r="JD56" i="3"/>
  <c r="JD57" i="3"/>
  <c r="JD58" i="3"/>
  <c r="JD47" i="3"/>
  <c r="JD59" i="3"/>
  <c r="JD45" i="3"/>
  <c r="JD46" i="3"/>
  <c r="JD44" i="3"/>
  <c r="JD48" i="3"/>
  <c r="JD49" i="3"/>
  <c r="JD24" i="3"/>
  <c r="IU55" i="10"/>
  <c r="JD143" i="3"/>
  <c r="JD141" i="3"/>
  <c r="JD139" i="3"/>
  <c r="JD108" i="3"/>
  <c r="JD107" i="3"/>
  <c r="IU73" i="10"/>
  <c r="IU81" i="10"/>
  <c r="IV83" i="10" s="1"/>
  <c r="IU74" i="10"/>
  <c r="IK141" i="4"/>
  <c r="IK143" i="4"/>
  <c r="IK139" i="4"/>
  <c r="IK108" i="4"/>
  <c r="IK107" i="4"/>
  <c r="IU13" i="10"/>
  <c r="IU12" i="10"/>
  <c r="JD184" i="3"/>
  <c r="JD183" i="3"/>
  <c r="JD178" i="3"/>
  <c r="JD182" i="3"/>
  <c r="JD177" i="3"/>
  <c r="JD172" i="3"/>
  <c r="JD171" i="3"/>
  <c r="JD173" i="3"/>
  <c r="JD132" i="3"/>
  <c r="JD134" i="3"/>
  <c r="JD127" i="3"/>
  <c r="IK183" i="4"/>
  <c r="IK184" i="4"/>
  <c r="IK182" i="4"/>
  <c r="IK173" i="4"/>
  <c r="IK177" i="4"/>
  <c r="IK178" i="4"/>
  <c r="IK172" i="4"/>
  <c r="IK171" i="4"/>
  <c r="IK132" i="4"/>
  <c r="IK127" i="4"/>
  <c r="IK134" i="4"/>
  <c r="JD73" i="3"/>
  <c r="JD74" i="3"/>
  <c r="JD72" i="3"/>
  <c r="JD69" i="3"/>
  <c r="JD71" i="3"/>
  <c r="JD70" i="3"/>
  <c r="JD68" i="3"/>
  <c r="IK74" i="4"/>
  <c r="IK73" i="4"/>
  <c r="IK72" i="4"/>
  <c r="IK70" i="4"/>
  <c r="IK71" i="4"/>
  <c r="IK69" i="4"/>
  <c r="IK68" i="4"/>
  <c r="IK101" i="4"/>
  <c r="IK100" i="4"/>
  <c r="IK99" i="4"/>
  <c r="IK98" i="4"/>
  <c r="JD101" i="3"/>
  <c r="JD99" i="3"/>
  <c r="JD98" i="3"/>
  <c r="JD100" i="3"/>
  <c r="JD97" i="3"/>
  <c r="IK97" i="4"/>
  <c r="IK37" i="4"/>
  <c r="IK35" i="4"/>
  <c r="IK39" i="4"/>
  <c r="IK38" i="4"/>
  <c r="IK33" i="4"/>
  <c r="IK36" i="4"/>
  <c r="IK34" i="4"/>
  <c r="JD53" i="3"/>
  <c r="JD43" i="3"/>
  <c r="JD34" i="3"/>
  <c r="JD35" i="3"/>
  <c r="JD37" i="3"/>
  <c r="JD38" i="3"/>
  <c r="JD39" i="3"/>
  <c r="JD36" i="3"/>
  <c r="JD33" i="3"/>
  <c r="JD17" i="3"/>
  <c r="JD16" i="3"/>
  <c r="JD15" i="3"/>
  <c r="JD14" i="3"/>
  <c r="JD13" i="3"/>
  <c r="JD12" i="3"/>
  <c r="JD11" i="3"/>
  <c r="JE6" i="3"/>
  <c r="JD22" i="3"/>
  <c r="JD28" i="3"/>
  <c r="JD27" i="3"/>
  <c r="JD26" i="3"/>
  <c r="IK17" i="4"/>
  <c r="IK22" i="4"/>
  <c r="IK15" i="4"/>
  <c r="IK16" i="4"/>
  <c r="IK12" i="4"/>
  <c r="IK13" i="4"/>
  <c r="IK11" i="4"/>
  <c r="IK14" i="4"/>
  <c r="IK28" i="4"/>
  <c r="IK26" i="4"/>
  <c r="IK27" i="4"/>
  <c r="IL6" i="4"/>
  <c r="IU80" i="10"/>
  <c r="IU79" i="10"/>
  <c r="IU68" i="10"/>
  <c r="IU75" i="10"/>
  <c r="IU61" i="10"/>
  <c r="IU65" i="10"/>
  <c r="IU59" i="10"/>
  <c r="IU25" i="10"/>
  <c r="IU24" i="10"/>
  <c r="IU23" i="10"/>
  <c r="IU15" i="10"/>
  <c r="IU14" i="10"/>
  <c r="IV6" i="10"/>
  <c r="IJ106" i="6"/>
  <c r="IK7" i="6"/>
  <c r="IK1" i="6"/>
  <c r="IK137" i="6" l="1"/>
  <c r="IK81" i="6"/>
  <c r="IK85" i="6"/>
  <c r="IK80" i="6"/>
  <c r="IK92" i="6"/>
  <c r="IK91" i="6"/>
  <c r="IK87" i="6"/>
  <c r="IK90" i="6"/>
  <c r="IK79" i="6"/>
  <c r="IK63" i="6"/>
  <c r="IK65" i="6"/>
  <c r="IK59" i="6"/>
  <c r="IK58" i="6"/>
  <c r="IK57" i="6"/>
  <c r="IK56" i="6"/>
  <c r="IK54" i="6"/>
  <c r="IK55" i="6"/>
  <c r="IK49" i="6"/>
  <c r="IK48" i="6"/>
  <c r="IK47" i="6"/>
  <c r="IK45" i="6"/>
  <c r="IK44" i="6"/>
  <c r="IK46" i="6"/>
  <c r="IK53" i="6"/>
  <c r="IK43" i="6"/>
  <c r="IK24" i="6"/>
  <c r="JD106" i="3"/>
  <c r="IK106" i="4"/>
  <c r="IK97" i="6"/>
  <c r="IK98" i="6"/>
  <c r="IK100" i="6"/>
  <c r="IK99" i="6"/>
  <c r="IK101" i="6"/>
  <c r="IK74" i="6"/>
  <c r="IK72" i="6"/>
  <c r="IK73" i="6"/>
  <c r="IK71" i="6"/>
  <c r="IK70" i="6"/>
  <c r="IK69" i="6"/>
  <c r="IK68" i="6"/>
  <c r="IK127" i="6"/>
  <c r="IK141" i="6"/>
  <c r="IK139" i="6"/>
  <c r="IK143" i="6"/>
  <c r="IK132" i="6"/>
  <c r="IK108" i="6"/>
  <c r="IK107" i="6"/>
  <c r="IK39" i="6"/>
  <c r="IK38" i="6"/>
  <c r="IK36" i="6"/>
  <c r="IK37" i="6"/>
  <c r="IK34" i="6"/>
  <c r="IK33" i="6"/>
  <c r="IK35" i="6"/>
  <c r="IK17" i="6"/>
  <c r="IK16" i="6"/>
  <c r="IK15" i="6"/>
  <c r="IK14" i="6"/>
  <c r="IK13" i="6"/>
  <c r="IK12" i="6"/>
  <c r="IK11" i="6"/>
  <c r="IK22" i="6"/>
  <c r="IK27" i="6"/>
  <c r="IK26" i="6"/>
  <c r="IK28" i="6"/>
  <c r="IU82" i="10"/>
  <c r="IK182" i="6"/>
  <c r="IK178" i="6"/>
  <c r="IK177" i="6"/>
  <c r="IV1" i="10"/>
  <c r="IV7" i="10"/>
  <c r="IV54" i="10" s="1"/>
  <c r="IK183" i="6"/>
  <c r="IK184" i="6"/>
  <c r="IK172" i="6"/>
  <c r="IK173" i="6"/>
  <c r="IK171" i="6"/>
  <c r="IK134" i="6"/>
  <c r="IL6" i="6"/>
  <c r="IL1" i="4"/>
  <c r="IL7" i="4"/>
  <c r="JE7" i="3"/>
  <c r="JE1" i="3"/>
  <c r="IL137" i="4" l="1"/>
  <c r="IL85" i="4"/>
  <c r="IL81" i="4"/>
  <c r="IL80" i="4"/>
  <c r="JE85" i="3"/>
  <c r="JE137" i="3"/>
  <c r="JE81" i="3"/>
  <c r="JE80" i="3"/>
  <c r="IL91" i="4"/>
  <c r="IL92" i="4"/>
  <c r="IL90" i="4"/>
  <c r="IL87" i="4"/>
  <c r="IL63" i="4"/>
  <c r="IL79" i="4"/>
  <c r="JE90" i="3"/>
  <c r="JE92" i="3"/>
  <c r="JE87" i="3"/>
  <c r="JE91" i="3"/>
  <c r="JE65" i="3"/>
  <c r="JE79" i="3"/>
  <c r="IL59" i="4"/>
  <c r="IL57" i="4"/>
  <c r="IL58" i="4"/>
  <c r="IL65" i="4"/>
  <c r="IL56" i="4"/>
  <c r="IL54" i="4"/>
  <c r="IL55" i="4"/>
  <c r="IL49" i="4"/>
  <c r="IL47" i="4"/>
  <c r="IL48" i="4"/>
  <c r="IL46" i="4"/>
  <c r="IL45" i="4"/>
  <c r="IL43" i="4"/>
  <c r="IL53" i="4"/>
  <c r="IL44" i="4"/>
  <c r="IL24" i="4"/>
  <c r="JE63" i="3"/>
  <c r="JE54" i="3"/>
  <c r="JE55" i="3"/>
  <c r="JE56" i="3"/>
  <c r="JE57" i="3"/>
  <c r="JE58" i="3"/>
  <c r="JE44" i="3"/>
  <c r="JE47" i="3"/>
  <c r="JE59" i="3"/>
  <c r="JE45" i="3"/>
  <c r="JE48" i="3"/>
  <c r="JE46" i="3"/>
  <c r="JE49" i="3"/>
  <c r="JE24" i="3"/>
  <c r="IV55" i="10"/>
  <c r="IL141" i="4"/>
  <c r="IL143" i="4"/>
  <c r="IL139" i="4"/>
  <c r="IL108" i="4"/>
  <c r="IL107" i="4"/>
  <c r="JE143" i="3"/>
  <c r="JE139" i="3"/>
  <c r="JE141" i="3"/>
  <c r="JE108" i="3"/>
  <c r="JE107" i="3"/>
  <c r="IV81" i="10"/>
  <c r="IW83" i="10" s="1"/>
  <c r="IV74" i="10"/>
  <c r="IV73" i="10"/>
  <c r="IV12" i="10"/>
  <c r="IV13" i="10"/>
  <c r="JE182" i="3"/>
  <c r="JE184" i="3"/>
  <c r="JE183" i="3"/>
  <c r="JE177" i="3"/>
  <c r="JE178" i="3"/>
  <c r="JE172" i="3"/>
  <c r="JE171" i="3"/>
  <c r="JE173" i="3"/>
  <c r="JE134" i="3"/>
  <c r="JE127" i="3"/>
  <c r="JE132" i="3"/>
  <c r="IL183" i="4"/>
  <c r="IL182" i="4"/>
  <c r="IL184" i="4"/>
  <c r="IL178" i="4"/>
  <c r="IL177" i="4"/>
  <c r="IL171" i="4"/>
  <c r="IL173" i="4"/>
  <c r="IL172" i="4"/>
  <c r="IL134" i="4"/>
  <c r="IL127" i="4"/>
  <c r="IL132" i="4"/>
  <c r="JE74" i="3"/>
  <c r="JE72" i="3"/>
  <c r="JE71" i="3"/>
  <c r="JE70" i="3"/>
  <c r="JE73" i="3"/>
  <c r="JE69" i="3"/>
  <c r="JE68" i="3"/>
  <c r="IL73" i="4"/>
  <c r="IL72" i="4"/>
  <c r="IL74" i="4"/>
  <c r="IL71" i="4"/>
  <c r="IL70" i="4"/>
  <c r="IL68" i="4"/>
  <c r="IL69" i="4"/>
  <c r="JE101" i="3"/>
  <c r="JE100" i="3"/>
  <c r="JE99" i="3"/>
  <c r="JE98" i="3"/>
  <c r="IL101" i="4"/>
  <c r="IL99" i="4"/>
  <c r="IL100" i="4"/>
  <c r="IL98" i="4"/>
  <c r="JE97" i="3"/>
  <c r="IL97" i="4"/>
  <c r="IL39" i="4"/>
  <c r="IL38" i="4"/>
  <c r="IL37" i="4"/>
  <c r="IL36" i="4"/>
  <c r="IL34" i="4"/>
  <c r="IL35" i="4"/>
  <c r="IL33" i="4"/>
  <c r="JE53" i="3"/>
  <c r="JE43" i="3"/>
  <c r="JE34" i="3"/>
  <c r="JE36" i="3"/>
  <c r="JE35" i="3"/>
  <c r="JE37" i="3"/>
  <c r="JE39" i="3"/>
  <c r="JE38" i="3"/>
  <c r="JE17" i="3"/>
  <c r="JE33" i="3"/>
  <c r="JE16" i="3"/>
  <c r="JE15" i="3"/>
  <c r="JE13" i="3"/>
  <c r="JE12" i="3"/>
  <c r="JE11" i="3"/>
  <c r="JE14" i="3"/>
  <c r="JF6" i="3"/>
  <c r="JE22" i="3"/>
  <c r="JE27" i="3"/>
  <c r="JE26" i="3"/>
  <c r="JE28" i="3"/>
  <c r="IL28" i="4"/>
  <c r="IL22" i="4"/>
  <c r="IL16" i="4"/>
  <c r="IL14" i="4"/>
  <c r="IL12" i="4"/>
  <c r="IL15" i="4"/>
  <c r="IL11" i="4"/>
  <c r="IL17" i="4"/>
  <c r="IL13" i="4"/>
  <c r="IL27" i="4"/>
  <c r="IL26" i="4"/>
  <c r="IM6" i="4"/>
  <c r="IV79" i="10"/>
  <c r="IV80" i="10"/>
  <c r="IV68" i="10"/>
  <c r="IV75" i="10"/>
  <c r="IV59" i="10"/>
  <c r="IV25" i="10"/>
  <c r="IV24" i="10"/>
  <c r="IV61" i="10"/>
  <c r="IV65" i="10"/>
  <c r="IV23" i="10"/>
  <c r="IV15" i="10"/>
  <c r="IV14" i="10"/>
  <c r="IW6" i="10"/>
  <c r="IK106" i="6"/>
  <c r="IL7" i="6"/>
  <c r="IL1" i="6"/>
  <c r="IL137" i="6" l="1"/>
  <c r="IL85" i="6"/>
  <c r="IL81" i="6"/>
  <c r="IL80" i="6"/>
  <c r="IL91" i="6"/>
  <c r="IL92" i="6"/>
  <c r="IL90" i="6"/>
  <c r="IL87" i="6"/>
  <c r="IL79" i="6"/>
  <c r="IL63" i="6"/>
  <c r="IL59" i="6"/>
  <c r="IL65" i="6"/>
  <c r="IL56" i="6"/>
  <c r="IL55" i="6"/>
  <c r="IL58" i="6"/>
  <c r="IL54" i="6"/>
  <c r="IL57" i="6"/>
  <c r="IL49" i="6"/>
  <c r="IL48" i="6"/>
  <c r="IL47" i="6"/>
  <c r="IL46" i="6"/>
  <c r="IL45" i="6"/>
  <c r="IL44" i="6"/>
  <c r="IL53" i="6"/>
  <c r="IL43" i="6"/>
  <c r="IL24" i="6"/>
  <c r="JE106" i="3"/>
  <c r="IL106" i="4"/>
  <c r="IL98" i="6"/>
  <c r="IL97" i="6"/>
  <c r="IL100" i="6"/>
  <c r="IL99" i="6"/>
  <c r="IL101" i="6"/>
  <c r="IL72" i="6"/>
  <c r="IL73" i="6"/>
  <c r="IL71" i="6"/>
  <c r="IL70" i="6"/>
  <c r="IL74" i="6"/>
  <c r="IL69" i="6"/>
  <c r="IL68" i="6"/>
  <c r="IL127" i="6"/>
  <c r="IL141" i="6"/>
  <c r="IL139" i="6"/>
  <c r="IL143" i="6"/>
  <c r="IL132" i="6"/>
  <c r="IL108" i="6"/>
  <c r="IL107" i="6"/>
  <c r="IL38" i="6"/>
  <c r="IL36" i="6"/>
  <c r="IL37" i="6"/>
  <c r="IL39" i="6"/>
  <c r="IL34" i="6"/>
  <c r="IL35" i="6"/>
  <c r="IL33" i="6"/>
  <c r="IL17" i="6"/>
  <c r="IL14" i="6"/>
  <c r="IL13" i="6"/>
  <c r="IL12" i="6"/>
  <c r="IL16" i="6"/>
  <c r="IL15" i="6"/>
  <c r="IL28" i="6"/>
  <c r="IL11" i="6"/>
  <c r="IL22" i="6"/>
  <c r="IL27" i="6"/>
  <c r="IL26" i="6"/>
  <c r="IV82" i="10"/>
  <c r="IL182" i="6"/>
  <c r="IL178" i="6"/>
  <c r="IL177" i="6"/>
  <c r="IW7" i="10"/>
  <c r="IW54" i="10" s="1"/>
  <c r="IW1" i="10"/>
  <c r="IL183" i="6"/>
  <c r="IL184" i="6"/>
  <c r="IL171" i="6"/>
  <c r="IL172" i="6"/>
  <c r="IL173" i="6"/>
  <c r="IL134" i="6"/>
  <c r="IM6" i="6"/>
  <c r="IM7" i="4"/>
  <c r="IM1" i="4"/>
  <c r="JF7" i="3"/>
  <c r="JF1" i="3"/>
  <c r="IM137" i="4" l="1"/>
  <c r="IM85" i="4"/>
  <c r="IM81" i="4"/>
  <c r="IM80" i="4"/>
  <c r="JF85" i="3"/>
  <c r="JF80" i="3"/>
  <c r="JF81" i="3"/>
  <c r="JF137" i="3"/>
  <c r="IM91" i="4"/>
  <c r="IM87" i="4"/>
  <c r="IM92" i="4"/>
  <c r="IM90" i="4"/>
  <c r="IM79" i="4"/>
  <c r="IM63" i="4"/>
  <c r="JF91" i="3"/>
  <c r="JF92" i="3"/>
  <c r="JF87" i="3"/>
  <c r="JF90" i="3"/>
  <c r="JF65" i="3"/>
  <c r="JF79" i="3"/>
  <c r="IM59" i="4"/>
  <c r="IM65" i="4"/>
  <c r="IM58" i="4"/>
  <c r="IM57" i="4"/>
  <c r="IM54" i="4"/>
  <c r="IM55" i="4"/>
  <c r="IM56" i="4"/>
  <c r="IM48" i="4"/>
  <c r="IM49" i="4"/>
  <c r="IM45" i="4"/>
  <c r="IM47" i="4"/>
  <c r="IM43" i="4"/>
  <c r="IM53" i="4"/>
  <c r="IM44" i="4"/>
  <c r="IM46" i="4"/>
  <c r="IM24" i="4"/>
  <c r="JF63" i="3"/>
  <c r="JF54" i="3"/>
  <c r="JF55" i="3"/>
  <c r="JF59" i="3"/>
  <c r="JF56" i="3"/>
  <c r="JF57" i="3"/>
  <c r="JF44" i="3"/>
  <c r="JF47" i="3"/>
  <c r="JF58" i="3"/>
  <c r="JF49" i="3"/>
  <c r="JF45" i="3"/>
  <c r="JF46" i="3"/>
  <c r="JF48" i="3"/>
  <c r="JF24" i="3"/>
  <c r="IW55" i="10"/>
  <c r="IW81" i="10"/>
  <c r="IX83" i="10" s="1"/>
  <c r="IW74" i="10"/>
  <c r="IW73" i="10"/>
  <c r="JF143" i="3"/>
  <c r="JF139" i="3"/>
  <c r="JF141" i="3"/>
  <c r="JF108" i="3"/>
  <c r="JF107" i="3"/>
  <c r="IM143" i="4"/>
  <c r="IM139" i="4"/>
  <c r="IM141" i="4"/>
  <c r="IM107" i="4"/>
  <c r="IM108" i="4"/>
  <c r="IW12" i="10"/>
  <c r="IW13" i="10"/>
  <c r="JF184" i="3"/>
  <c r="JF183" i="3"/>
  <c r="JF178" i="3"/>
  <c r="JF182" i="3"/>
  <c r="JF172" i="3"/>
  <c r="JF177" i="3"/>
  <c r="JF171" i="3"/>
  <c r="JF173" i="3"/>
  <c r="JF134" i="3"/>
  <c r="JF127" i="3"/>
  <c r="JF132" i="3"/>
  <c r="IM183" i="4"/>
  <c r="IM184" i="4"/>
  <c r="IM182" i="4"/>
  <c r="IM178" i="4"/>
  <c r="IM177" i="4"/>
  <c r="IM172" i="4"/>
  <c r="IM171" i="4"/>
  <c r="IM173" i="4"/>
  <c r="IM134" i="4"/>
  <c r="IM132" i="4"/>
  <c r="IM127" i="4"/>
  <c r="JF73" i="3"/>
  <c r="JF74" i="3"/>
  <c r="JF72" i="3"/>
  <c r="JF71" i="3"/>
  <c r="JF70" i="3"/>
  <c r="JF69" i="3"/>
  <c r="JF68" i="3"/>
  <c r="IM74" i="4"/>
  <c r="IM72" i="4"/>
  <c r="IM71" i="4"/>
  <c r="IM73" i="4"/>
  <c r="IM69" i="4"/>
  <c r="IM70" i="4"/>
  <c r="IM68" i="4"/>
  <c r="IM100" i="4"/>
  <c r="IM101" i="4"/>
  <c r="IM99" i="4"/>
  <c r="IM98" i="4"/>
  <c r="JF99" i="3"/>
  <c r="JF101" i="3"/>
  <c r="JF100" i="3"/>
  <c r="JF98" i="3"/>
  <c r="JF97" i="3"/>
  <c r="IM97" i="4"/>
  <c r="IM39" i="4"/>
  <c r="IM38" i="4"/>
  <c r="IM36" i="4"/>
  <c r="IM37" i="4"/>
  <c r="IM35" i="4"/>
  <c r="IM33" i="4"/>
  <c r="IM34" i="4"/>
  <c r="JF53" i="3"/>
  <c r="JF43" i="3"/>
  <c r="JF34" i="3"/>
  <c r="JF35" i="3"/>
  <c r="JF36" i="3"/>
  <c r="JF39" i="3"/>
  <c r="JF38" i="3"/>
  <c r="JF37" i="3"/>
  <c r="JF17" i="3"/>
  <c r="JF33" i="3"/>
  <c r="JF16" i="3"/>
  <c r="JF15" i="3"/>
  <c r="JF14" i="3"/>
  <c r="JF13" i="3"/>
  <c r="JF12" i="3"/>
  <c r="JF11" i="3"/>
  <c r="JG6" i="3"/>
  <c r="JF22" i="3"/>
  <c r="JF26" i="3"/>
  <c r="JF28" i="3"/>
  <c r="JF27" i="3"/>
  <c r="IM22" i="4"/>
  <c r="IM16" i="4"/>
  <c r="IM17" i="4"/>
  <c r="IM14" i="4"/>
  <c r="IM15" i="4"/>
  <c r="IM11" i="4"/>
  <c r="IM13" i="4"/>
  <c r="IM12" i="4"/>
  <c r="IM26" i="4"/>
  <c r="IM28" i="4"/>
  <c r="IM27" i="4"/>
  <c r="IN6" i="4"/>
  <c r="IW79" i="10"/>
  <c r="IW80" i="10"/>
  <c r="IW68" i="10"/>
  <c r="IW75" i="10"/>
  <c r="IW65" i="10"/>
  <c r="IW59" i="10"/>
  <c r="IW25" i="10"/>
  <c r="IW61" i="10"/>
  <c r="IW24" i="10"/>
  <c r="IW23" i="10"/>
  <c r="IW15" i="10"/>
  <c r="IW14" i="10"/>
  <c r="IX6" i="10"/>
  <c r="IL106" i="6"/>
  <c r="IM7" i="6"/>
  <c r="IM1" i="6"/>
  <c r="IM85" i="6" l="1"/>
  <c r="IM81" i="6"/>
  <c r="IM137" i="6"/>
  <c r="IM80" i="6"/>
  <c r="IM87" i="6"/>
  <c r="IM90" i="6"/>
  <c r="IM91" i="6"/>
  <c r="IM92" i="6"/>
  <c r="IM79" i="6"/>
  <c r="IM63" i="6"/>
  <c r="IM65" i="6"/>
  <c r="IM59" i="6"/>
  <c r="IM56" i="6"/>
  <c r="IM55" i="6"/>
  <c r="IM58" i="6"/>
  <c r="IM54" i="6"/>
  <c r="IM57" i="6"/>
  <c r="IM49" i="6"/>
  <c r="IM48" i="6"/>
  <c r="IM47" i="6"/>
  <c r="IM46" i="6"/>
  <c r="IM44" i="6"/>
  <c r="IM45" i="6"/>
  <c r="IM53" i="6"/>
  <c r="IM43" i="6"/>
  <c r="IM24" i="6"/>
  <c r="JF106" i="3"/>
  <c r="IM106" i="4"/>
  <c r="IM98" i="6"/>
  <c r="IM97" i="6"/>
  <c r="IM99" i="6"/>
  <c r="IM100" i="6"/>
  <c r="IM101" i="6"/>
  <c r="IM72" i="6"/>
  <c r="IM73" i="6"/>
  <c r="IM74" i="6"/>
  <c r="IM71" i="6"/>
  <c r="IM69" i="6"/>
  <c r="IM70" i="6"/>
  <c r="IM68" i="6"/>
  <c r="IM127" i="6"/>
  <c r="IM141" i="6"/>
  <c r="IM139" i="6"/>
  <c r="IM143" i="6"/>
  <c r="IM132" i="6"/>
  <c r="IM108" i="6"/>
  <c r="IM107" i="6"/>
  <c r="IM39" i="6"/>
  <c r="IM37" i="6"/>
  <c r="IM35" i="6"/>
  <c r="IM33" i="6"/>
  <c r="IM17" i="6"/>
  <c r="IM16" i="6"/>
  <c r="IM15" i="6"/>
  <c r="IM38" i="6"/>
  <c r="IM34" i="6"/>
  <c r="IM36" i="6"/>
  <c r="IM14" i="6"/>
  <c r="IM13" i="6"/>
  <c r="IM12" i="6"/>
  <c r="IM11" i="6"/>
  <c r="IM22" i="6"/>
  <c r="IM28" i="6"/>
  <c r="IM27" i="6"/>
  <c r="IM26" i="6"/>
  <c r="IW82" i="10"/>
  <c r="IM182" i="6"/>
  <c r="IM178" i="6"/>
  <c r="IM177" i="6"/>
  <c r="IX7" i="10"/>
  <c r="IX54" i="10" s="1"/>
  <c r="IX1" i="10"/>
  <c r="IM183" i="6"/>
  <c r="IM184" i="6"/>
  <c r="IM173" i="6"/>
  <c r="IM171" i="6"/>
  <c r="IM172" i="6"/>
  <c r="IM134" i="6"/>
  <c r="IN6" i="6"/>
  <c r="IN1" i="4"/>
  <c r="IN7" i="4"/>
  <c r="JG7" i="3"/>
  <c r="JG1" i="3"/>
  <c r="IN137" i="4" l="1"/>
  <c r="IN85" i="4"/>
  <c r="IN80" i="4"/>
  <c r="IN81" i="4"/>
  <c r="JG85" i="3"/>
  <c r="JG80" i="3"/>
  <c r="JG81" i="3"/>
  <c r="JG137" i="3"/>
  <c r="IN91" i="4"/>
  <c r="IN92" i="4"/>
  <c r="IN87" i="4"/>
  <c r="IN90" i="4"/>
  <c r="IN79" i="4"/>
  <c r="IN63" i="4"/>
  <c r="JG91" i="3"/>
  <c r="JG92" i="3"/>
  <c r="JG87" i="3"/>
  <c r="JG90" i="3"/>
  <c r="JG79" i="3"/>
  <c r="JG65" i="3"/>
  <c r="IN65" i="4"/>
  <c r="IN59" i="4"/>
  <c r="IN58" i="4"/>
  <c r="IN57" i="4"/>
  <c r="IN56" i="4"/>
  <c r="IN54" i="4"/>
  <c r="IN49" i="4"/>
  <c r="IN55" i="4"/>
  <c r="IN48" i="4"/>
  <c r="IN45" i="4"/>
  <c r="IN46" i="4"/>
  <c r="IN43" i="4"/>
  <c r="IN53" i="4"/>
  <c r="IN44" i="4"/>
  <c r="IN47" i="4"/>
  <c r="IN24" i="4"/>
  <c r="JG63" i="3"/>
  <c r="JG54" i="3"/>
  <c r="JG55" i="3"/>
  <c r="JG59" i="3"/>
  <c r="JG56" i="3"/>
  <c r="JG46" i="3"/>
  <c r="JG44" i="3"/>
  <c r="JG57" i="3"/>
  <c r="JG47" i="3"/>
  <c r="JG45" i="3"/>
  <c r="JG49" i="3"/>
  <c r="JG58" i="3"/>
  <c r="JG48" i="3"/>
  <c r="JG24" i="3"/>
  <c r="IX55" i="10"/>
  <c r="JG141" i="3"/>
  <c r="JG139" i="3"/>
  <c r="JG143" i="3"/>
  <c r="JG108" i="3"/>
  <c r="JG107" i="3"/>
  <c r="IX81" i="10"/>
  <c r="IY83" i="10" s="1"/>
  <c r="IX74" i="10"/>
  <c r="IX73" i="10"/>
  <c r="IN141" i="4"/>
  <c r="IN143" i="4"/>
  <c r="IN139" i="4"/>
  <c r="IN107" i="4"/>
  <c r="IN108" i="4"/>
  <c r="IX13" i="10"/>
  <c r="IX12" i="10"/>
  <c r="JG184" i="3"/>
  <c r="JG183" i="3"/>
  <c r="JG178" i="3"/>
  <c r="JG182" i="3"/>
  <c r="JG177" i="3"/>
  <c r="JG173" i="3"/>
  <c r="JG171" i="3"/>
  <c r="JG172" i="3"/>
  <c r="JG134" i="3"/>
  <c r="JG132" i="3"/>
  <c r="JG127" i="3"/>
  <c r="IN184" i="4"/>
  <c r="IN182" i="4"/>
  <c r="IN178" i="4"/>
  <c r="IN183" i="4"/>
  <c r="IN173" i="4"/>
  <c r="IN177" i="4"/>
  <c r="IN172" i="4"/>
  <c r="IN171" i="4"/>
  <c r="IN134" i="4"/>
  <c r="IN132" i="4"/>
  <c r="IN127" i="4"/>
  <c r="JG74" i="3"/>
  <c r="JG72" i="3"/>
  <c r="JG71" i="3"/>
  <c r="JG73" i="3"/>
  <c r="JG70" i="3"/>
  <c r="JG69" i="3"/>
  <c r="JG68" i="3"/>
  <c r="IN73" i="4"/>
  <c r="IN74" i="4"/>
  <c r="IN72" i="4"/>
  <c r="IN71" i="4"/>
  <c r="IN70" i="4"/>
  <c r="IN69" i="4"/>
  <c r="IN68" i="4"/>
  <c r="JG101" i="3"/>
  <c r="JG100" i="3"/>
  <c r="JG99" i="3"/>
  <c r="JG98" i="3"/>
  <c r="IN101" i="4"/>
  <c r="IN99" i="4"/>
  <c r="IN98" i="4"/>
  <c r="IN100" i="4"/>
  <c r="JG97" i="3"/>
  <c r="IN97" i="4"/>
  <c r="IN39" i="4"/>
  <c r="IN38" i="4"/>
  <c r="IN36" i="4"/>
  <c r="IN37" i="4"/>
  <c r="IN34" i="4"/>
  <c r="IN33" i="4"/>
  <c r="IN35" i="4"/>
  <c r="JG53" i="3"/>
  <c r="JG43" i="3"/>
  <c r="JG34" i="3"/>
  <c r="JG36" i="3"/>
  <c r="JG35" i="3"/>
  <c r="JG39" i="3"/>
  <c r="JG38" i="3"/>
  <c r="JG37" i="3"/>
  <c r="JG33" i="3"/>
  <c r="JG16" i="3"/>
  <c r="JG15" i="3"/>
  <c r="JG17" i="3"/>
  <c r="JG14" i="3"/>
  <c r="JG13" i="3"/>
  <c r="JG12" i="3"/>
  <c r="JG11" i="3"/>
  <c r="JH6" i="3"/>
  <c r="JG22" i="3"/>
  <c r="JG27" i="3"/>
  <c r="JG28" i="3"/>
  <c r="JG26" i="3"/>
  <c r="IN22" i="4"/>
  <c r="IN16" i="4"/>
  <c r="IN17" i="4"/>
  <c r="IN26" i="4"/>
  <c r="IN14" i="4"/>
  <c r="IN15" i="4"/>
  <c r="IN13" i="4"/>
  <c r="IN11" i="4"/>
  <c r="IN12" i="4"/>
  <c r="IN28" i="4"/>
  <c r="IN27" i="4"/>
  <c r="IO6" i="4"/>
  <c r="IX79" i="10"/>
  <c r="IX80" i="10"/>
  <c r="IX68" i="10"/>
  <c r="IX75" i="10"/>
  <c r="IX65" i="10"/>
  <c r="IX24" i="10"/>
  <c r="IX59" i="10"/>
  <c r="IX25" i="10"/>
  <c r="IX61" i="10"/>
  <c r="IX23" i="10"/>
  <c r="IX15" i="10"/>
  <c r="IX14" i="10"/>
  <c r="IY6" i="10"/>
  <c r="IM106" i="6"/>
  <c r="IN7" i="6"/>
  <c r="IN1" i="6"/>
  <c r="IN85" i="6" l="1"/>
  <c r="IN81" i="6"/>
  <c r="IN137" i="6"/>
  <c r="IN80" i="6"/>
  <c r="IN91" i="6"/>
  <c r="IN90" i="6"/>
  <c r="IN92" i="6"/>
  <c r="IN87" i="6"/>
  <c r="IN79" i="6"/>
  <c r="IN63" i="6"/>
  <c r="IN65" i="6"/>
  <c r="IN59" i="6"/>
  <c r="IN58" i="6"/>
  <c r="IN57" i="6"/>
  <c r="IN54" i="6"/>
  <c r="IN56" i="6"/>
  <c r="IN55" i="6"/>
  <c r="IN49" i="6"/>
  <c r="IN48" i="6"/>
  <c r="IN47" i="6"/>
  <c r="IN46" i="6"/>
  <c r="IN45" i="6"/>
  <c r="IN44" i="6"/>
  <c r="IN53" i="6"/>
  <c r="IN43" i="6"/>
  <c r="IN24" i="6"/>
  <c r="JG106" i="3"/>
  <c r="IN106" i="4"/>
  <c r="IN98" i="6"/>
  <c r="IN97" i="6"/>
  <c r="IN99" i="6"/>
  <c r="IN100" i="6"/>
  <c r="IN101" i="6"/>
  <c r="IN73" i="6"/>
  <c r="IN74" i="6"/>
  <c r="IN72" i="6"/>
  <c r="IN70" i="6"/>
  <c r="IN71" i="6"/>
  <c r="IN69" i="6"/>
  <c r="IN68" i="6"/>
  <c r="IN141" i="6"/>
  <c r="IN127" i="6"/>
  <c r="IN139" i="6"/>
  <c r="IN143" i="6"/>
  <c r="IN132" i="6"/>
  <c r="IN108" i="6"/>
  <c r="IN107" i="6"/>
  <c r="IN39" i="6"/>
  <c r="IN37" i="6"/>
  <c r="IN35" i="6"/>
  <c r="IN17" i="6"/>
  <c r="IN16" i="6"/>
  <c r="IN15" i="6"/>
  <c r="IN38" i="6"/>
  <c r="IN34" i="6"/>
  <c r="IN36" i="6"/>
  <c r="IN14" i="6"/>
  <c r="IN13" i="6"/>
  <c r="IN12" i="6"/>
  <c r="IN33" i="6"/>
  <c r="IN22" i="6"/>
  <c r="IN11" i="6"/>
  <c r="IN27" i="6"/>
  <c r="IN26" i="6"/>
  <c r="IN28" i="6"/>
  <c r="IX82" i="10"/>
  <c r="IN178" i="6"/>
  <c r="IN177" i="6"/>
  <c r="IN182" i="6"/>
  <c r="IY7" i="10"/>
  <c r="IY54" i="10" s="1"/>
  <c r="IY1" i="10"/>
  <c r="IN183" i="6"/>
  <c r="IN184" i="6"/>
  <c r="IN173" i="6"/>
  <c r="IN172" i="6"/>
  <c r="IN171" i="6"/>
  <c r="IN134" i="6"/>
  <c r="IO6" i="6"/>
  <c r="IO7" i="4"/>
  <c r="IO1" i="4"/>
  <c r="JH7" i="3"/>
  <c r="JH1" i="3"/>
  <c r="IO81" i="4" l="1"/>
  <c r="IO137" i="4"/>
  <c r="IO85" i="4"/>
  <c r="IO80" i="4"/>
  <c r="JH137" i="3"/>
  <c r="JH85" i="3"/>
  <c r="JH80" i="3"/>
  <c r="JH81" i="3"/>
  <c r="IO91" i="4"/>
  <c r="IO92" i="4"/>
  <c r="IO87" i="4"/>
  <c r="IO90" i="4"/>
  <c r="IO79" i="4"/>
  <c r="IO63" i="4"/>
  <c r="JH91" i="3"/>
  <c r="JH92" i="3"/>
  <c r="JH90" i="3"/>
  <c r="JH87" i="3"/>
  <c r="JH79" i="3"/>
  <c r="JH65" i="3"/>
  <c r="IO65" i="4"/>
  <c r="IO59" i="4"/>
  <c r="IO58" i="4"/>
  <c r="IO55" i="4"/>
  <c r="IO56" i="4"/>
  <c r="IO57" i="4"/>
  <c r="IO54" i="4"/>
  <c r="IO49" i="4"/>
  <c r="IO48" i="4"/>
  <c r="IO46" i="4"/>
  <c r="IO47" i="4"/>
  <c r="IO43" i="4"/>
  <c r="IO53" i="4"/>
  <c r="IO44" i="4"/>
  <c r="IO45" i="4"/>
  <c r="IO24" i="4"/>
  <c r="JH63" i="3"/>
  <c r="JH54" i="3"/>
  <c r="JH56" i="3"/>
  <c r="JH58" i="3"/>
  <c r="JH57" i="3"/>
  <c r="JH59" i="3"/>
  <c r="JH46" i="3"/>
  <c r="JH44" i="3"/>
  <c r="JH55" i="3"/>
  <c r="JH45" i="3"/>
  <c r="JH47" i="3"/>
  <c r="JH49" i="3"/>
  <c r="JH48" i="3"/>
  <c r="JH24" i="3"/>
  <c r="IY55" i="10"/>
  <c r="IY81" i="10"/>
  <c r="IZ83" i="10" s="1"/>
  <c r="IY74" i="10"/>
  <c r="IY73" i="10"/>
  <c r="JH141" i="3"/>
  <c r="JH143" i="3"/>
  <c r="JH139" i="3"/>
  <c r="JH108" i="3"/>
  <c r="JH107" i="3"/>
  <c r="IO141" i="4"/>
  <c r="IO143" i="4"/>
  <c r="IO139" i="4"/>
  <c r="IO107" i="4"/>
  <c r="IO108" i="4"/>
  <c r="IY12" i="10"/>
  <c r="IY13" i="10"/>
  <c r="JH184" i="3"/>
  <c r="JH183" i="3"/>
  <c r="JH182" i="3"/>
  <c r="JH177" i="3"/>
  <c r="JH178" i="3"/>
  <c r="JH173" i="3"/>
  <c r="JH171" i="3"/>
  <c r="JH172" i="3"/>
  <c r="JH134" i="3"/>
  <c r="JH132" i="3"/>
  <c r="JH127" i="3"/>
  <c r="IO184" i="4"/>
  <c r="IO183" i="4"/>
  <c r="IO178" i="4"/>
  <c r="IO182" i="4"/>
  <c r="IO177" i="4"/>
  <c r="IO173" i="4"/>
  <c r="IO172" i="4"/>
  <c r="IO171" i="4"/>
  <c r="IO127" i="4"/>
  <c r="IO132" i="4"/>
  <c r="IO134" i="4"/>
  <c r="JH74" i="3"/>
  <c r="JH73" i="3"/>
  <c r="JH72" i="3"/>
  <c r="JH71" i="3"/>
  <c r="JH70" i="3"/>
  <c r="JH69" i="3"/>
  <c r="JH68" i="3"/>
  <c r="IO74" i="4"/>
  <c r="IO72" i="4"/>
  <c r="IO73" i="4"/>
  <c r="IO71" i="4"/>
  <c r="IO69" i="4"/>
  <c r="IO70" i="4"/>
  <c r="IO68" i="4"/>
  <c r="JH101" i="3"/>
  <c r="JH100" i="3"/>
  <c r="JH99" i="3"/>
  <c r="JH98" i="3"/>
  <c r="IO100" i="4"/>
  <c r="IO101" i="4"/>
  <c r="IO99" i="4"/>
  <c r="IO98" i="4"/>
  <c r="JH97" i="3"/>
  <c r="IO97" i="4"/>
  <c r="IO39" i="4"/>
  <c r="IO38" i="4"/>
  <c r="IO36" i="4"/>
  <c r="IO34" i="4"/>
  <c r="IO35" i="4"/>
  <c r="IO33" i="4"/>
  <c r="IO37" i="4"/>
  <c r="JH53" i="3"/>
  <c r="JH43" i="3"/>
  <c r="JH35" i="3"/>
  <c r="JH34" i="3"/>
  <c r="JH36" i="3"/>
  <c r="JH38" i="3"/>
  <c r="JH37" i="3"/>
  <c r="JH39" i="3"/>
  <c r="JH33" i="3"/>
  <c r="JH16" i="3"/>
  <c r="JH15" i="3"/>
  <c r="JH17" i="3"/>
  <c r="JH14" i="3"/>
  <c r="JH13" i="3"/>
  <c r="JH12" i="3"/>
  <c r="JH11" i="3"/>
  <c r="JI6" i="3"/>
  <c r="JH22" i="3"/>
  <c r="JH27" i="3"/>
  <c r="JH28" i="3"/>
  <c r="JH26" i="3"/>
  <c r="IO26" i="4"/>
  <c r="IO22" i="4"/>
  <c r="IO16" i="4"/>
  <c r="IO17" i="4"/>
  <c r="IO14" i="4"/>
  <c r="IO15" i="4"/>
  <c r="IO11" i="4"/>
  <c r="IO13" i="4"/>
  <c r="IO12" i="4"/>
  <c r="IO28" i="4"/>
  <c r="IO27" i="4"/>
  <c r="IP6" i="4"/>
  <c r="IY80" i="10"/>
  <c r="IY79" i="10"/>
  <c r="IY68" i="10"/>
  <c r="IY75" i="10"/>
  <c r="IY59" i="10"/>
  <c r="IY25" i="10"/>
  <c r="IY24" i="10"/>
  <c r="IY65" i="10"/>
  <c r="IY61" i="10"/>
  <c r="IY23" i="10"/>
  <c r="IY15" i="10"/>
  <c r="IY14" i="10"/>
  <c r="IZ6" i="10"/>
  <c r="IN106" i="6"/>
  <c r="IO7" i="6"/>
  <c r="IO1" i="6"/>
  <c r="IO85" i="6" l="1"/>
  <c r="IO81" i="6"/>
  <c r="IO137" i="6"/>
  <c r="IO80" i="6"/>
  <c r="IO92" i="6"/>
  <c r="IO90" i="6"/>
  <c r="IO91" i="6"/>
  <c r="IO87" i="6"/>
  <c r="IO79" i="6"/>
  <c r="IO63" i="6"/>
  <c r="IO65" i="6"/>
  <c r="IO59" i="6"/>
  <c r="IO58" i="6"/>
  <c r="IO57" i="6"/>
  <c r="IO56" i="6"/>
  <c r="IO55" i="6"/>
  <c r="IO54" i="6"/>
  <c r="IO49" i="6"/>
  <c r="IO48" i="6"/>
  <c r="IO47" i="6"/>
  <c r="IO46" i="6"/>
  <c r="IO45" i="6"/>
  <c r="IO44" i="6"/>
  <c r="IO53" i="6"/>
  <c r="IO43" i="6"/>
  <c r="IO24" i="6"/>
  <c r="JH106" i="3"/>
  <c r="IO106" i="4"/>
  <c r="IO98" i="6"/>
  <c r="IO99" i="6"/>
  <c r="IO97" i="6"/>
  <c r="IO101" i="6"/>
  <c r="IO100" i="6"/>
  <c r="IO73" i="6"/>
  <c r="IO74" i="6"/>
  <c r="IO72" i="6"/>
  <c r="IO71" i="6"/>
  <c r="IO70" i="6"/>
  <c r="IO69" i="6"/>
  <c r="IO68" i="6"/>
  <c r="IO141" i="6"/>
  <c r="IO127" i="6"/>
  <c r="IO139" i="6"/>
  <c r="IO143" i="6"/>
  <c r="IO132" i="6"/>
  <c r="IO108" i="6"/>
  <c r="IO107" i="6"/>
  <c r="IO37" i="6"/>
  <c r="IO38" i="6"/>
  <c r="IO36" i="6"/>
  <c r="IO35" i="6"/>
  <c r="IO33" i="6"/>
  <c r="IO17" i="6"/>
  <c r="IO16" i="6"/>
  <c r="IO15" i="6"/>
  <c r="IO34" i="6"/>
  <c r="IO39" i="6"/>
  <c r="IO13" i="6"/>
  <c r="IO22" i="6"/>
  <c r="IO14" i="6"/>
  <c r="IO12" i="6"/>
  <c r="IO11" i="6"/>
  <c r="IO27" i="6"/>
  <c r="IO26" i="6"/>
  <c r="IO28" i="6"/>
  <c r="IY82" i="10"/>
  <c r="IO178" i="6"/>
  <c r="IO177" i="6"/>
  <c r="IO182" i="6"/>
  <c r="IZ7" i="10"/>
  <c r="IZ54" i="10" s="1"/>
  <c r="IZ1" i="10"/>
  <c r="IO183" i="6"/>
  <c r="IO184" i="6"/>
  <c r="IO173" i="6"/>
  <c r="IO172" i="6"/>
  <c r="IO171" i="6"/>
  <c r="IO134" i="6"/>
  <c r="IP6" i="6"/>
  <c r="IP7" i="4"/>
  <c r="IP1" i="4"/>
  <c r="JI7" i="3"/>
  <c r="JI1" i="3"/>
  <c r="IP81" i="4" l="1"/>
  <c r="IP85" i="4"/>
  <c r="IP137" i="4"/>
  <c r="IP80" i="4"/>
  <c r="JI137" i="3"/>
  <c r="JI85" i="3"/>
  <c r="JI80" i="3"/>
  <c r="JI81" i="3"/>
  <c r="IP91" i="4"/>
  <c r="IP92" i="4"/>
  <c r="IP90" i="4"/>
  <c r="IP87" i="4"/>
  <c r="IP79" i="4"/>
  <c r="IP63" i="4"/>
  <c r="JI92" i="3"/>
  <c r="JI91" i="3"/>
  <c r="JI90" i="3"/>
  <c r="JI87" i="3"/>
  <c r="JI79" i="3"/>
  <c r="JI65" i="3"/>
  <c r="IP65" i="4"/>
  <c r="IP59" i="4"/>
  <c r="IP57" i="4"/>
  <c r="IP56" i="4"/>
  <c r="IP54" i="4"/>
  <c r="IP48" i="4"/>
  <c r="IP58" i="4"/>
  <c r="IP49" i="4"/>
  <c r="IP45" i="4"/>
  <c r="IP55" i="4"/>
  <c r="IP47" i="4"/>
  <c r="IP53" i="4"/>
  <c r="IP44" i="4"/>
  <c r="IP46" i="4"/>
  <c r="IP43" i="4"/>
  <c r="IP24" i="4"/>
  <c r="JI63" i="3"/>
  <c r="JI54" i="3"/>
  <c r="JI56" i="3"/>
  <c r="JI57" i="3"/>
  <c r="JI55" i="3"/>
  <c r="JI58" i="3"/>
  <c r="JI59" i="3"/>
  <c r="JI46" i="3"/>
  <c r="JI47" i="3"/>
  <c r="JI48" i="3"/>
  <c r="JI49" i="3"/>
  <c r="JI44" i="3"/>
  <c r="JI45" i="3"/>
  <c r="JI24" i="3"/>
  <c r="IZ55" i="10"/>
  <c r="JI141" i="3"/>
  <c r="JI143" i="3"/>
  <c r="JI139" i="3"/>
  <c r="JI107" i="3"/>
  <c r="JI108" i="3"/>
  <c r="IP143" i="4"/>
  <c r="IP139" i="4"/>
  <c r="IP107" i="4"/>
  <c r="IP108" i="4"/>
  <c r="IP141" i="4"/>
  <c r="IZ73" i="10"/>
  <c r="IZ81" i="10"/>
  <c r="JA83" i="10" s="1"/>
  <c r="IZ74" i="10"/>
  <c r="IZ13" i="10"/>
  <c r="IZ12" i="10"/>
  <c r="JI183" i="3"/>
  <c r="JI184" i="3"/>
  <c r="JI182" i="3"/>
  <c r="JI178" i="3"/>
  <c r="JI177" i="3"/>
  <c r="JI173" i="3"/>
  <c r="JI172" i="3"/>
  <c r="JI171" i="3"/>
  <c r="JI134" i="3"/>
  <c r="JI132" i="3"/>
  <c r="JI127" i="3"/>
  <c r="IP184" i="4"/>
  <c r="IP183" i="4"/>
  <c r="IP182" i="4"/>
  <c r="IP178" i="4"/>
  <c r="IP177" i="4"/>
  <c r="IP172" i="4"/>
  <c r="IP173" i="4"/>
  <c r="IP171" i="4"/>
  <c r="IP134" i="4"/>
  <c r="IP132" i="4"/>
  <c r="IP127" i="4"/>
  <c r="JI74" i="3"/>
  <c r="JI73" i="3"/>
  <c r="JI72" i="3"/>
  <c r="JI71" i="3"/>
  <c r="JI69" i="3"/>
  <c r="JI68" i="3"/>
  <c r="JI70" i="3"/>
  <c r="IP73" i="4"/>
  <c r="IP74" i="4"/>
  <c r="IP72" i="4"/>
  <c r="IP71" i="4"/>
  <c r="IP69" i="4"/>
  <c r="IP70" i="4"/>
  <c r="IP68" i="4"/>
  <c r="JI100" i="3"/>
  <c r="JI99" i="3"/>
  <c r="JI98" i="3"/>
  <c r="JI101" i="3"/>
  <c r="IP100" i="4"/>
  <c r="IP101" i="4"/>
  <c r="IP98" i="4"/>
  <c r="IP99" i="4"/>
  <c r="JI97" i="3"/>
  <c r="IP97" i="4"/>
  <c r="IP38" i="4"/>
  <c r="IP39" i="4"/>
  <c r="IP36" i="4"/>
  <c r="IP37" i="4"/>
  <c r="IP35" i="4"/>
  <c r="IP34" i="4"/>
  <c r="IP33" i="4"/>
  <c r="JI53" i="3"/>
  <c r="JI43" i="3"/>
  <c r="JI35" i="3"/>
  <c r="JI34" i="3"/>
  <c r="JI37" i="3"/>
  <c r="JI38" i="3"/>
  <c r="JI36" i="3"/>
  <c r="JI39" i="3"/>
  <c r="JI33" i="3"/>
  <c r="JI17" i="3"/>
  <c r="JI16" i="3"/>
  <c r="JI13" i="3"/>
  <c r="JI12" i="3"/>
  <c r="JI11" i="3"/>
  <c r="JI15" i="3"/>
  <c r="JI14" i="3"/>
  <c r="JJ6" i="3"/>
  <c r="JI26" i="3"/>
  <c r="JI22" i="3"/>
  <c r="JI27" i="3"/>
  <c r="JI28" i="3"/>
  <c r="IP22" i="4"/>
  <c r="IP16" i="4"/>
  <c r="IP17" i="4"/>
  <c r="IP15" i="4"/>
  <c r="IP13" i="4"/>
  <c r="IP11" i="4"/>
  <c r="IP12" i="4"/>
  <c r="IP14" i="4"/>
  <c r="IP27" i="4"/>
  <c r="IP26" i="4"/>
  <c r="IP28" i="4"/>
  <c r="IQ6" i="4"/>
  <c r="IZ79" i="10"/>
  <c r="IZ80" i="10"/>
  <c r="IZ68" i="10"/>
  <c r="IZ75" i="10"/>
  <c r="IZ61" i="10"/>
  <c r="IZ65" i="10"/>
  <c r="IZ59" i="10"/>
  <c r="IZ25" i="10"/>
  <c r="IZ24" i="10"/>
  <c r="IZ23" i="10"/>
  <c r="IZ15" i="10"/>
  <c r="IZ14" i="10"/>
  <c r="JA6" i="10"/>
  <c r="IO106" i="6"/>
  <c r="IP7" i="6"/>
  <c r="IP1" i="6"/>
  <c r="IP85" i="6" l="1"/>
  <c r="IP81" i="6"/>
  <c r="IP137" i="6"/>
  <c r="IP80" i="6"/>
  <c r="IP91" i="6"/>
  <c r="IP92" i="6"/>
  <c r="IP87" i="6"/>
  <c r="IP90" i="6"/>
  <c r="IP79" i="6"/>
  <c r="IP63" i="6"/>
  <c r="IP65" i="6"/>
  <c r="IP59" i="6"/>
  <c r="IP56" i="6"/>
  <c r="IP55" i="6"/>
  <c r="IP58" i="6"/>
  <c r="IP57" i="6"/>
  <c r="IP54" i="6"/>
  <c r="IP49" i="6"/>
  <c r="IP48" i="6"/>
  <c r="IP47" i="6"/>
  <c r="IP46" i="6"/>
  <c r="IP45" i="6"/>
  <c r="IP44" i="6"/>
  <c r="IP53" i="6"/>
  <c r="IP43" i="6"/>
  <c r="IP24" i="6"/>
  <c r="JI106" i="3"/>
  <c r="IP106" i="4"/>
  <c r="IP97" i="6"/>
  <c r="IP98" i="6"/>
  <c r="IP99" i="6"/>
  <c r="IP101" i="6"/>
  <c r="IP100" i="6"/>
  <c r="IP73" i="6"/>
  <c r="IP74" i="6"/>
  <c r="IP72" i="6"/>
  <c r="IP71" i="6"/>
  <c r="IP70" i="6"/>
  <c r="IP69" i="6"/>
  <c r="IP68" i="6"/>
  <c r="IP141" i="6"/>
  <c r="IP127" i="6"/>
  <c r="IP139" i="6"/>
  <c r="IP143" i="6"/>
  <c r="IP108" i="6"/>
  <c r="IP132" i="6"/>
  <c r="IP107" i="6"/>
  <c r="IP37" i="6"/>
  <c r="IP38" i="6"/>
  <c r="IP36" i="6"/>
  <c r="IP39" i="6"/>
  <c r="IP35" i="6"/>
  <c r="IP33" i="6"/>
  <c r="IP34" i="6"/>
  <c r="IP17" i="6"/>
  <c r="IP16" i="6"/>
  <c r="IP15" i="6"/>
  <c r="IP13" i="6"/>
  <c r="IP14" i="6"/>
  <c r="IP12" i="6"/>
  <c r="IP11" i="6"/>
  <c r="IP22" i="6"/>
  <c r="IP27" i="6"/>
  <c r="IP28" i="6"/>
  <c r="IP26" i="6"/>
  <c r="IZ82" i="10"/>
  <c r="IP182" i="6"/>
  <c r="IP178" i="6"/>
  <c r="IP177" i="6"/>
  <c r="JA1" i="10"/>
  <c r="JA7" i="10"/>
  <c r="JA54" i="10" s="1"/>
  <c r="IP183" i="6"/>
  <c r="IP184" i="6"/>
  <c r="IP173" i="6"/>
  <c r="IP172" i="6"/>
  <c r="IP171" i="6"/>
  <c r="IP134" i="6"/>
  <c r="IQ6" i="6"/>
  <c r="IQ7" i="4"/>
  <c r="IQ1" i="4"/>
  <c r="JJ7" i="3"/>
  <c r="JJ1" i="3"/>
  <c r="IQ81" i="4" l="1"/>
  <c r="IQ85" i="4"/>
  <c r="IQ137" i="4"/>
  <c r="IQ80" i="4"/>
  <c r="JJ137" i="3"/>
  <c r="JJ85" i="3"/>
  <c r="JJ80" i="3"/>
  <c r="JJ81" i="3"/>
  <c r="IQ92" i="4"/>
  <c r="IQ90" i="4"/>
  <c r="IQ91" i="4"/>
  <c r="IQ87" i="4"/>
  <c r="IQ79" i="4"/>
  <c r="IQ63" i="4"/>
  <c r="JJ92" i="3"/>
  <c r="JJ90" i="3"/>
  <c r="JJ91" i="3"/>
  <c r="JJ87" i="3"/>
  <c r="JJ79" i="3"/>
  <c r="JJ65" i="3"/>
  <c r="IQ65" i="4"/>
  <c r="IQ59" i="4"/>
  <c r="IQ58" i="4"/>
  <c r="IQ55" i="4"/>
  <c r="IQ56" i="4"/>
  <c r="IQ57" i="4"/>
  <c r="IQ49" i="4"/>
  <c r="IQ54" i="4"/>
  <c r="IQ48" i="4"/>
  <c r="IQ45" i="4"/>
  <c r="IQ46" i="4"/>
  <c r="IQ47" i="4"/>
  <c r="IQ44" i="4"/>
  <c r="IQ43" i="4"/>
  <c r="IQ53" i="4"/>
  <c r="IQ24" i="4"/>
  <c r="JJ63" i="3"/>
  <c r="JJ54" i="3"/>
  <c r="JJ56" i="3"/>
  <c r="JJ57" i="3"/>
  <c r="JJ55" i="3"/>
  <c r="JJ58" i="3"/>
  <c r="JJ45" i="3"/>
  <c r="JJ59" i="3"/>
  <c r="JJ46" i="3"/>
  <c r="JJ44" i="3"/>
  <c r="JJ48" i="3"/>
  <c r="JJ49" i="3"/>
  <c r="JJ47" i="3"/>
  <c r="JJ24" i="3"/>
  <c r="JA55" i="10"/>
  <c r="JA73" i="10"/>
  <c r="JA74" i="10"/>
  <c r="JA81" i="10"/>
  <c r="JB83" i="10" s="1"/>
  <c r="JJ143" i="3"/>
  <c r="JJ141" i="3"/>
  <c r="JJ108" i="3"/>
  <c r="JJ107" i="3"/>
  <c r="JJ139" i="3"/>
  <c r="IQ143" i="4"/>
  <c r="IQ141" i="4"/>
  <c r="IQ107" i="4"/>
  <c r="IQ139" i="4"/>
  <c r="IQ108" i="4"/>
  <c r="JA13" i="10"/>
  <c r="JA12" i="10"/>
  <c r="JJ183" i="3"/>
  <c r="JJ182" i="3"/>
  <c r="JJ184" i="3"/>
  <c r="JJ178" i="3"/>
  <c r="JJ177" i="3"/>
  <c r="JJ173" i="3"/>
  <c r="JJ172" i="3"/>
  <c r="JJ171" i="3"/>
  <c r="JJ134" i="3"/>
  <c r="JJ132" i="3"/>
  <c r="JJ127" i="3"/>
  <c r="IQ184" i="4"/>
  <c r="IQ183" i="4"/>
  <c r="IQ178" i="4"/>
  <c r="IQ182" i="4"/>
  <c r="IQ177" i="4"/>
  <c r="IQ172" i="4"/>
  <c r="IQ173" i="4"/>
  <c r="IQ171" i="4"/>
  <c r="IQ134" i="4"/>
  <c r="IQ132" i="4"/>
  <c r="IQ127" i="4"/>
  <c r="JJ73" i="3"/>
  <c r="JJ72" i="3"/>
  <c r="JJ71" i="3"/>
  <c r="JJ74" i="3"/>
  <c r="JJ69" i="3"/>
  <c r="JJ70" i="3"/>
  <c r="JJ68" i="3"/>
  <c r="IQ74" i="4"/>
  <c r="IQ73" i="4"/>
  <c r="IQ72" i="4"/>
  <c r="IQ71" i="4"/>
  <c r="IQ70" i="4"/>
  <c r="IQ68" i="4"/>
  <c r="IQ69" i="4"/>
  <c r="JJ100" i="3"/>
  <c r="JJ99" i="3"/>
  <c r="JJ101" i="3"/>
  <c r="JJ98" i="3"/>
  <c r="IQ101" i="4"/>
  <c r="IQ100" i="4"/>
  <c r="IQ99" i="4"/>
  <c r="IQ98" i="4"/>
  <c r="JJ97" i="3"/>
  <c r="IQ97" i="4"/>
  <c r="IQ39" i="4"/>
  <c r="IQ38" i="4"/>
  <c r="IQ37" i="4"/>
  <c r="IQ36" i="4"/>
  <c r="IQ35" i="4"/>
  <c r="IQ34" i="4"/>
  <c r="IQ33" i="4"/>
  <c r="JJ53" i="3"/>
  <c r="JJ43" i="3"/>
  <c r="JJ35" i="3"/>
  <c r="JJ34" i="3"/>
  <c r="JJ36" i="3"/>
  <c r="JJ38" i="3"/>
  <c r="JJ37" i="3"/>
  <c r="JJ39" i="3"/>
  <c r="JJ33" i="3"/>
  <c r="JJ17" i="3"/>
  <c r="JJ16" i="3"/>
  <c r="JJ15" i="3"/>
  <c r="JJ14" i="3"/>
  <c r="JJ12" i="3"/>
  <c r="JJ13" i="3"/>
  <c r="JJ11" i="3"/>
  <c r="JK6" i="3"/>
  <c r="JJ28" i="3"/>
  <c r="JJ22" i="3"/>
  <c r="JJ26" i="3"/>
  <c r="JJ27" i="3"/>
  <c r="IQ17" i="4"/>
  <c r="IQ22" i="4"/>
  <c r="IQ15" i="4"/>
  <c r="IQ13" i="4"/>
  <c r="IQ16" i="4"/>
  <c r="IQ12" i="4"/>
  <c r="IQ11" i="4"/>
  <c r="IQ14" i="4"/>
  <c r="IQ28" i="4"/>
  <c r="IQ27" i="4"/>
  <c r="IQ26" i="4"/>
  <c r="IR6" i="4"/>
  <c r="JA79" i="10"/>
  <c r="JA80" i="10"/>
  <c r="JA68" i="10"/>
  <c r="JA75" i="10"/>
  <c r="JA61" i="10"/>
  <c r="JA59" i="10"/>
  <c r="JA65" i="10"/>
  <c r="JA25" i="10"/>
  <c r="JA24" i="10"/>
  <c r="JA23" i="10"/>
  <c r="JA15" i="10"/>
  <c r="JA14" i="10"/>
  <c r="JB6" i="10"/>
  <c r="IP106" i="6"/>
  <c r="IQ1" i="6"/>
  <c r="IQ7" i="6"/>
  <c r="IQ85" i="6" l="1"/>
  <c r="IQ81" i="6"/>
  <c r="IQ137" i="6"/>
  <c r="IQ80" i="6"/>
  <c r="IQ92" i="6"/>
  <c r="IQ90" i="6"/>
  <c r="IQ91" i="6"/>
  <c r="IQ87" i="6"/>
  <c r="IQ63" i="6"/>
  <c r="IQ79" i="6"/>
  <c r="IQ65" i="6"/>
  <c r="IQ59" i="6"/>
  <c r="IQ58" i="6"/>
  <c r="IQ57" i="6"/>
  <c r="IQ56" i="6"/>
  <c r="IQ55" i="6"/>
  <c r="IQ54" i="6"/>
  <c r="IQ46" i="6"/>
  <c r="IQ49" i="6"/>
  <c r="IQ47" i="6"/>
  <c r="IQ45" i="6"/>
  <c r="IQ44" i="6"/>
  <c r="IQ48" i="6"/>
  <c r="IQ53" i="6"/>
  <c r="IQ43" i="6"/>
  <c r="IQ24" i="6"/>
  <c r="JJ106" i="3"/>
  <c r="IQ106" i="4"/>
  <c r="IQ97" i="6"/>
  <c r="IQ98" i="6"/>
  <c r="IQ99" i="6"/>
  <c r="IQ100" i="6"/>
  <c r="IQ101" i="6"/>
  <c r="IQ73" i="6"/>
  <c r="IQ74" i="6"/>
  <c r="IQ72" i="6"/>
  <c r="IQ69" i="6"/>
  <c r="IQ71" i="6"/>
  <c r="IQ70" i="6"/>
  <c r="IQ68" i="6"/>
  <c r="IQ141" i="6"/>
  <c r="IQ127" i="6"/>
  <c r="IQ139" i="6"/>
  <c r="IQ143" i="6"/>
  <c r="IQ132" i="6"/>
  <c r="IQ108" i="6"/>
  <c r="IQ107" i="6"/>
  <c r="IQ39" i="6"/>
  <c r="IQ38" i="6"/>
  <c r="IQ36" i="6"/>
  <c r="IQ34" i="6"/>
  <c r="IQ35" i="6"/>
  <c r="IQ37" i="6"/>
  <c r="IQ33" i="6"/>
  <c r="IQ16" i="6"/>
  <c r="IQ15" i="6"/>
  <c r="IQ17" i="6"/>
  <c r="IQ14" i="6"/>
  <c r="IQ13" i="6"/>
  <c r="IQ12" i="6"/>
  <c r="IQ11" i="6"/>
  <c r="IQ22" i="6"/>
  <c r="IQ26" i="6"/>
  <c r="IQ27" i="6"/>
  <c r="IQ28" i="6"/>
  <c r="JA82" i="10"/>
  <c r="IQ182" i="6"/>
  <c r="IQ178" i="6"/>
  <c r="IQ177" i="6"/>
  <c r="JB7" i="10"/>
  <c r="JB54" i="10" s="1"/>
  <c r="JB1" i="10"/>
  <c r="IQ183" i="6"/>
  <c r="IQ184" i="6"/>
  <c r="IQ173" i="6"/>
  <c r="IQ172" i="6"/>
  <c r="IQ171" i="6"/>
  <c r="IQ134" i="6"/>
  <c r="IR6" i="6"/>
  <c r="IR1" i="4"/>
  <c r="IR7" i="4"/>
  <c r="JK7" i="3"/>
  <c r="JK1" i="3"/>
  <c r="IR85" i="4" l="1"/>
  <c r="IR137" i="4"/>
  <c r="IR81" i="4"/>
  <c r="IR80" i="4"/>
  <c r="JK85" i="3"/>
  <c r="JK137" i="3"/>
  <c r="JK81" i="3"/>
  <c r="JK80" i="3"/>
  <c r="IR92" i="4"/>
  <c r="IR91" i="4"/>
  <c r="IR90" i="4"/>
  <c r="IR87" i="4"/>
  <c r="IR63" i="4"/>
  <c r="IR79" i="4"/>
  <c r="JK92" i="3"/>
  <c r="JK90" i="3"/>
  <c r="JK91" i="3"/>
  <c r="JK87" i="3"/>
  <c r="JK65" i="3"/>
  <c r="JK79" i="3"/>
  <c r="IR65" i="4"/>
  <c r="IR59" i="4"/>
  <c r="IR57" i="4"/>
  <c r="IR55" i="4"/>
  <c r="IR58" i="4"/>
  <c r="IR49" i="4"/>
  <c r="IR54" i="4"/>
  <c r="IR56" i="4"/>
  <c r="IR45" i="4"/>
  <c r="IR46" i="4"/>
  <c r="IR47" i="4"/>
  <c r="IR48" i="4"/>
  <c r="IR53" i="4"/>
  <c r="IR43" i="4"/>
  <c r="IR44" i="4"/>
  <c r="IR24" i="4"/>
  <c r="JK63" i="3"/>
  <c r="JK55" i="3"/>
  <c r="JK57" i="3"/>
  <c r="JK56" i="3"/>
  <c r="JK58" i="3"/>
  <c r="JK45" i="3"/>
  <c r="JK46" i="3"/>
  <c r="JK47" i="3"/>
  <c r="JK48" i="3"/>
  <c r="JK59" i="3"/>
  <c r="JK49" i="3"/>
  <c r="JK44" i="3"/>
  <c r="JK54" i="3"/>
  <c r="JK24" i="3"/>
  <c r="JB55" i="10"/>
  <c r="JB73" i="10"/>
  <c r="JB81" i="10"/>
  <c r="JC83" i="10" s="1"/>
  <c r="JB74" i="10"/>
  <c r="JK143" i="3"/>
  <c r="JK141" i="3"/>
  <c r="JK108" i="3"/>
  <c r="JK139" i="3"/>
  <c r="JK107" i="3"/>
  <c r="IR141" i="4"/>
  <c r="IR143" i="4"/>
  <c r="IR139" i="4"/>
  <c r="IR108" i="4"/>
  <c r="IR107" i="4"/>
  <c r="JB12" i="10"/>
  <c r="JB13" i="10"/>
  <c r="JK183" i="3"/>
  <c r="JK182" i="3"/>
  <c r="JK184" i="3"/>
  <c r="JK178" i="3"/>
  <c r="JK173" i="3"/>
  <c r="JK177" i="3"/>
  <c r="JK172" i="3"/>
  <c r="JK171" i="3"/>
  <c r="JK132" i="3"/>
  <c r="JK127" i="3"/>
  <c r="JK134" i="3"/>
  <c r="IR184" i="4"/>
  <c r="IR183" i="4"/>
  <c r="IR182" i="4"/>
  <c r="IR178" i="4"/>
  <c r="IR177" i="4"/>
  <c r="IR173" i="4"/>
  <c r="IR172" i="4"/>
  <c r="IR171" i="4"/>
  <c r="IR134" i="4"/>
  <c r="IR132" i="4"/>
  <c r="IR127" i="4"/>
  <c r="JK74" i="3"/>
  <c r="JK72" i="3"/>
  <c r="JK71" i="3"/>
  <c r="JK73" i="3"/>
  <c r="JK69" i="3"/>
  <c r="JK68" i="3"/>
  <c r="JK70" i="3"/>
  <c r="IR74" i="4"/>
  <c r="IR73" i="4"/>
  <c r="IR72" i="4"/>
  <c r="IR71" i="4"/>
  <c r="IR70" i="4"/>
  <c r="IR68" i="4"/>
  <c r="IR69" i="4"/>
  <c r="JK100" i="3"/>
  <c r="JK101" i="3"/>
  <c r="JK99" i="3"/>
  <c r="JK98" i="3"/>
  <c r="IR101" i="4"/>
  <c r="IR100" i="4"/>
  <c r="IR99" i="4"/>
  <c r="IR98" i="4"/>
  <c r="JK97" i="3"/>
  <c r="IR97" i="4"/>
  <c r="IR39" i="4"/>
  <c r="IR37" i="4"/>
  <c r="IR36" i="4"/>
  <c r="IR35" i="4"/>
  <c r="IR34" i="4"/>
  <c r="IR33" i="4"/>
  <c r="IR38" i="4"/>
  <c r="JK53" i="3"/>
  <c r="JK43" i="3"/>
  <c r="JK35" i="3"/>
  <c r="JK34" i="3"/>
  <c r="JK36" i="3"/>
  <c r="JK37" i="3"/>
  <c r="JK38" i="3"/>
  <c r="JK39" i="3"/>
  <c r="JK33" i="3"/>
  <c r="JK17" i="3"/>
  <c r="JK16" i="3"/>
  <c r="JK15" i="3"/>
  <c r="JK14" i="3"/>
  <c r="JK13" i="3"/>
  <c r="JK12" i="3"/>
  <c r="JK11" i="3"/>
  <c r="JL6" i="3"/>
  <c r="JK27" i="3"/>
  <c r="JK22" i="3"/>
  <c r="JK26" i="3"/>
  <c r="JK28" i="3"/>
  <c r="IR22" i="4"/>
  <c r="IR16" i="4"/>
  <c r="IR15" i="4"/>
  <c r="IR13" i="4"/>
  <c r="IR14" i="4"/>
  <c r="IR12" i="4"/>
  <c r="IR11" i="4"/>
  <c r="IR17" i="4"/>
  <c r="IR26" i="4"/>
  <c r="IR27" i="4"/>
  <c r="IR28" i="4"/>
  <c r="IS6" i="4"/>
  <c r="JB80" i="10"/>
  <c r="JB79" i="10"/>
  <c r="JB68" i="10"/>
  <c r="JB75" i="10"/>
  <c r="JB24" i="10"/>
  <c r="JB61" i="10"/>
  <c r="JB65" i="10"/>
  <c r="JB59" i="10"/>
  <c r="JB25" i="10"/>
  <c r="JB23" i="10"/>
  <c r="JB15" i="10"/>
  <c r="JB14" i="10"/>
  <c r="JC6" i="10"/>
  <c r="IQ106" i="6"/>
  <c r="IR1" i="6"/>
  <c r="IR7" i="6"/>
  <c r="IR85" i="6" l="1"/>
  <c r="IR81" i="6"/>
  <c r="IR137" i="6"/>
  <c r="IR80" i="6"/>
  <c r="IR92" i="6"/>
  <c r="IR90" i="6"/>
  <c r="IR91" i="6"/>
  <c r="IR87" i="6"/>
  <c r="IR79" i="6"/>
  <c r="IR63" i="6"/>
  <c r="IR65" i="6"/>
  <c r="IR59" i="6"/>
  <c r="IR58" i="6"/>
  <c r="IR57" i="6"/>
  <c r="IR56" i="6"/>
  <c r="IR55" i="6"/>
  <c r="IR54" i="6"/>
  <c r="IR49" i="6"/>
  <c r="IR48" i="6"/>
  <c r="IR47" i="6"/>
  <c r="IR46" i="6"/>
  <c r="IR45" i="6"/>
  <c r="IR44" i="6"/>
  <c r="IR53" i="6"/>
  <c r="IR43" i="6"/>
  <c r="IR24" i="6"/>
  <c r="JK106" i="3"/>
  <c r="IR106" i="4"/>
  <c r="IR97" i="6"/>
  <c r="IR98" i="6"/>
  <c r="IR100" i="6"/>
  <c r="IR99" i="6"/>
  <c r="IR101" i="6"/>
  <c r="IR74" i="6"/>
  <c r="IR72" i="6"/>
  <c r="IR73" i="6"/>
  <c r="IR71" i="6"/>
  <c r="IR69" i="6"/>
  <c r="IR70" i="6"/>
  <c r="IR68" i="6"/>
  <c r="IR141" i="6"/>
  <c r="IR127" i="6"/>
  <c r="IR139" i="6"/>
  <c r="IR143" i="6"/>
  <c r="IR132" i="6"/>
  <c r="IR108" i="6"/>
  <c r="IR107" i="6"/>
  <c r="IR38" i="6"/>
  <c r="IR39" i="6"/>
  <c r="IR36" i="6"/>
  <c r="IR35" i="6"/>
  <c r="IR34" i="6"/>
  <c r="IR37" i="6"/>
  <c r="IR33" i="6"/>
  <c r="IR16" i="6"/>
  <c r="IR15" i="6"/>
  <c r="IR17" i="6"/>
  <c r="IR14" i="6"/>
  <c r="IR13" i="6"/>
  <c r="IR12" i="6"/>
  <c r="IR11" i="6"/>
  <c r="IR22" i="6"/>
  <c r="IR27" i="6"/>
  <c r="IR26" i="6"/>
  <c r="IR28" i="6"/>
  <c r="JB82" i="10"/>
  <c r="IR182" i="6"/>
  <c r="IR178" i="6"/>
  <c r="IR177" i="6"/>
  <c r="JC1" i="10"/>
  <c r="JC7" i="10"/>
  <c r="JC54" i="10" s="1"/>
  <c r="IR183" i="6"/>
  <c r="IR184" i="6"/>
  <c r="IR172" i="6"/>
  <c r="IR173" i="6"/>
  <c r="IR171" i="6"/>
  <c r="IR134" i="6"/>
  <c r="IS6" i="6"/>
  <c r="IS7" i="4"/>
  <c r="IS1" i="4"/>
  <c r="JL7" i="3"/>
  <c r="JL1" i="3"/>
  <c r="IS137" i="4" l="1"/>
  <c r="IS81" i="4"/>
  <c r="IS80" i="4"/>
  <c r="IS85" i="4"/>
  <c r="JL85" i="3"/>
  <c r="JL137" i="3"/>
  <c r="JL81" i="3"/>
  <c r="JL80" i="3"/>
  <c r="IS92" i="4"/>
  <c r="IS91" i="4"/>
  <c r="IS90" i="4"/>
  <c r="IS87" i="4"/>
  <c r="IS63" i="4"/>
  <c r="IS79" i="4"/>
  <c r="JL91" i="3"/>
  <c r="JL92" i="3"/>
  <c r="JL90" i="3"/>
  <c r="JL87" i="3"/>
  <c r="JL65" i="3"/>
  <c r="JL79" i="3"/>
  <c r="IS59" i="4"/>
  <c r="IS65" i="4"/>
  <c r="IS57" i="4"/>
  <c r="IS58" i="4"/>
  <c r="IS56" i="4"/>
  <c r="IS55" i="4"/>
  <c r="IS54" i="4"/>
  <c r="IS49" i="4"/>
  <c r="IS46" i="4"/>
  <c r="IS47" i="4"/>
  <c r="IS45" i="4"/>
  <c r="IS48" i="4"/>
  <c r="IS44" i="4"/>
  <c r="IS43" i="4"/>
  <c r="IS53" i="4"/>
  <c r="IS24" i="4"/>
  <c r="JL63" i="3"/>
  <c r="JL54" i="3"/>
  <c r="JL55" i="3"/>
  <c r="JL56" i="3"/>
  <c r="JL57" i="3"/>
  <c r="JL58" i="3"/>
  <c r="JL47" i="3"/>
  <c r="JL45" i="3"/>
  <c r="JL59" i="3"/>
  <c r="JL46" i="3"/>
  <c r="JL48" i="3"/>
  <c r="JL49" i="3"/>
  <c r="JL44" i="3"/>
  <c r="JL24" i="3"/>
  <c r="JC55" i="10"/>
  <c r="JL141" i="3"/>
  <c r="JL143" i="3"/>
  <c r="JL139" i="3"/>
  <c r="JL108" i="3"/>
  <c r="JL107" i="3"/>
  <c r="IS141" i="4"/>
  <c r="IS143" i="4"/>
  <c r="IS139" i="4"/>
  <c r="IS107" i="4"/>
  <c r="IS108" i="4"/>
  <c r="JC73" i="10"/>
  <c r="JC81" i="10"/>
  <c r="JD83" i="10" s="1"/>
  <c r="JC74" i="10"/>
  <c r="JC13" i="10"/>
  <c r="JC12" i="10"/>
  <c r="JL184" i="3"/>
  <c r="JL183" i="3"/>
  <c r="JL178" i="3"/>
  <c r="JL182" i="3"/>
  <c r="JL177" i="3"/>
  <c r="JL172" i="3"/>
  <c r="JL173" i="3"/>
  <c r="JL171" i="3"/>
  <c r="JL132" i="3"/>
  <c r="JL127" i="3"/>
  <c r="JL134" i="3"/>
  <c r="IS183" i="4"/>
  <c r="IS184" i="4"/>
  <c r="IS177" i="4"/>
  <c r="IS178" i="4"/>
  <c r="IS173" i="4"/>
  <c r="IS182" i="4"/>
  <c r="IS171" i="4"/>
  <c r="IS172" i="4"/>
  <c r="IS134" i="4"/>
  <c r="IS132" i="4"/>
  <c r="IS127" i="4"/>
  <c r="JL73" i="3"/>
  <c r="JL74" i="3"/>
  <c r="JL71" i="3"/>
  <c r="JL72" i="3"/>
  <c r="JL69" i="3"/>
  <c r="JL70" i="3"/>
  <c r="JL68" i="3"/>
  <c r="IS74" i="4"/>
  <c r="IS73" i="4"/>
  <c r="IS72" i="4"/>
  <c r="IS70" i="4"/>
  <c r="IS71" i="4"/>
  <c r="IS69" i="4"/>
  <c r="IS68" i="4"/>
  <c r="JL101" i="3"/>
  <c r="JL100" i="3"/>
  <c r="JL99" i="3"/>
  <c r="JL98" i="3"/>
  <c r="IS101" i="4"/>
  <c r="IS100" i="4"/>
  <c r="IS99" i="4"/>
  <c r="IS98" i="4"/>
  <c r="JL97" i="3"/>
  <c r="IS97" i="4"/>
  <c r="IS37" i="4"/>
  <c r="IS35" i="4"/>
  <c r="IS38" i="4"/>
  <c r="IS34" i="4"/>
  <c r="IS33" i="4"/>
  <c r="IS39" i="4"/>
  <c r="IS36" i="4"/>
  <c r="JL53" i="3"/>
  <c r="JL43" i="3"/>
  <c r="JL34" i="3"/>
  <c r="JL35" i="3"/>
  <c r="JL37" i="3"/>
  <c r="JL36" i="3"/>
  <c r="JL38" i="3"/>
  <c r="JL39" i="3"/>
  <c r="JL16" i="3"/>
  <c r="JL15" i="3"/>
  <c r="JL17" i="3"/>
  <c r="JL33" i="3"/>
  <c r="JL14" i="3"/>
  <c r="JL13" i="3"/>
  <c r="JL12" i="3"/>
  <c r="JL11" i="3"/>
  <c r="JM6" i="3"/>
  <c r="JL22" i="3"/>
  <c r="JL27" i="3"/>
  <c r="JL26" i="3"/>
  <c r="JL28" i="3"/>
  <c r="IS17" i="4"/>
  <c r="IS15" i="4"/>
  <c r="IS16" i="4"/>
  <c r="IS22" i="4"/>
  <c r="IS12" i="4"/>
  <c r="IS13" i="4"/>
  <c r="IS14" i="4"/>
  <c r="IS11" i="4"/>
  <c r="IS26" i="4"/>
  <c r="IS28" i="4"/>
  <c r="IS27" i="4"/>
  <c r="IT6" i="4"/>
  <c r="JC80" i="10"/>
  <c r="JC79" i="10"/>
  <c r="JC68" i="10"/>
  <c r="JC75" i="10"/>
  <c r="JC61" i="10"/>
  <c r="JC24" i="10"/>
  <c r="JC65" i="10"/>
  <c r="JC59" i="10"/>
  <c r="JC25" i="10"/>
  <c r="JC23" i="10"/>
  <c r="JC15" i="10"/>
  <c r="JC14" i="10"/>
  <c r="JD6" i="10"/>
  <c r="IR106" i="6"/>
  <c r="IS7" i="6"/>
  <c r="IS1" i="6"/>
  <c r="IS137" i="6" l="1"/>
  <c r="IS81" i="6"/>
  <c r="IS85" i="6"/>
  <c r="IS80" i="6"/>
  <c r="IS92" i="6"/>
  <c r="IS90" i="6"/>
  <c r="IS91" i="6"/>
  <c r="IS87" i="6"/>
  <c r="IS79" i="6"/>
  <c r="IS63" i="6"/>
  <c r="IS65" i="6"/>
  <c r="IS59" i="6"/>
  <c r="IS58" i="6"/>
  <c r="IS57" i="6"/>
  <c r="IS56" i="6"/>
  <c r="IS55" i="6"/>
  <c r="IS49" i="6"/>
  <c r="IS48" i="6"/>
  <c r="IS47" i="6"/>
  <c r="IS54" i="6"/>
  <c r="IS46" i="6"/>
  <c r="IS45" i="6"/>
  <c r="IS44" i="6"/>
  <c r="IS53" i="6"/>
  <c r="IS43" i="6"/>
  <c r="IS24" i="6"/>
  <c r="JL106" i="3"/>
  <c r="IS106" i="4"/>
  <c r="IS97" i="6"/>
  <c r="IS100" i="6"/>
  <c r="IS98" i="6"/>
  <c r="IS99" i="6"/>
  <c r="IS101" i="6"/>
  <c r="IS74" i="6"/>
  <c r="IS72" i="6"/>
  <c r="IS73" i="6"/>
  <c r="IS71" i="6"/>
  <c r="IS69" i="6"/>
  <c r="IS70" i="6"/>
  <c r="IS68" i="6"/>
  <c r="IS127" i="6"/>
  <c r="IS141" i="6"/>
  <c r="IS139" i="6"/>
  <c r="IS143" i="6"/>
  <c r="IS132" i="6"/>
  <c r="IS108" i="6"/>
  <c r="IS107" i="6"/>
  <c r="IS38" i="6"/>
  <c r="IS36" i="6"/>
  <c r="IS39" i="6"/>
  <c r="IS37" i="6"/>
  <c r="IS34" i="6"/>
  <c r="IS33" i="6"/>
  <c r="IS17" i="6"/>
  <c r="IS16" i="6"/>
  <c r="IS15" i="6"/>
  <c r="IS35" i="6"/>
  <c r="IS14" i="6"/>
  <c r="IS13" i="6"/>
  <c r="IS12" i="6"/>
  <c r="IS11" i="6"/>
  <c r="IS22" i="6"/>
  <c r="IS27" i="6"/>
  <c r="IS28" i="6"/>
  <c r="IS26" i="6"/>
  <c r="JC82" i="10"/>
  <c r="IS182" i="6"/>
  <c r="IS178" i="6"/>
  <c r="IS177" i="6"/>
  <c r="JD1" i="10"/>
  <c r="JD7" i="10"/>
  <c r="JD54" i="10" s="1"/>
  <c r="IS183" i="6"/>
  <c r="IS184" i="6"/>
  <c r="IS172" i="6"/>
  <c r="IS173" i="6"/>
  <c r="IS171" i="6"/>
  <c r="IS134" i="6"/>
  <c r="IT6" i="6"/>
  <c r="IT7" i="4"/>
  <c r="IT1" i="4"/>
  <c r="JM7" i="3"/>
  <c r="JM1" i="3"/>
  <c r="IT137" i="4" l="1"/>
  <c r="IT81" i="4"/>
  <c r="IT80" i="4"/>
  <c r="IT85" i="4"/>
  <c r="JM85" i="3"/>
  <c r="JM137" i="3"/>
  <c r="JM81" i="3"/>
  <c r="JM80" i="3"/>
  <c r="IT91" i="4"/>
  <c r="IT92" i="4"/>
  <c r="IT90" i="4"/>
  <c r="IT87" i="4"/>
  <c r="IT63" i="4"/>
  <c r="IT79" i="4"/>
  <c r="JM91" i="3"/>
  <c r="JM90" i="3"/>
  <c r="JM92" i="3"/>
  <c r="JM87" i="3"/>
  <c r="JM65" i="3"/>
  <c r="JM79" i="3"/>
  <c r="IT59" i="4"/>
  <c r="IT57" i="4"/>
  <c r="IT58" i="4"/>
  <c r="IT65" i="4"/>
  <c r="IT54" i="4"/>
  <c r="IT55" i="4"/>
  <c r="IT49" i="4"/>
  <c r="IT56" i="4"/>
  <c r="IT47" i="4"/>
  <c r="IT48" i="4"/>
  <c r="IT46" i="4"/>
  <c r="IT43" i="4"/>
  <c r="IT53" i="4"/>
  <c r="IT44" i="4"/>
  <c r="IT45" i="4"/>
  <c r="IT24" i="4"/>
  <c r="JM63" i="3"/>
  <c r="JM54" i="3"/>
  <c r="JM55" i="3"/>
  <c r="JM56" i="3"/>
  <c r="JM58" i="3"/>
  <c r="JM44" i="3"/>
  <c r="JM47" i="3"/>
  <c r="JM45" i="3"/>
  <c r="JM57" i="3"/>
  <c r="JM59" i="3"/>
  <c r="JM48" i="3"/>
  <c r="JM46" i="3"/>
  <c r="JM49" i="3"/>
  <c r="JM24" i="3"/>
  <c r="JD55" i="10"/>
  <c r="JM143" i="3"/>
  <c r="JM141" i="3"/>
  <c r="JM139" i="3"/>
  <c r="JM108" i="3"/>
  <c r="JM107" i="3"/>
  <c r="JD81" i="10"/>
  <c r="JE83" i="10" s="1"/>
  <c r="JD74" i="10"/>
  <c r="JD73" i="10"/>
  <c r="IT141" i="4"/>
  <c r="IT143" i="4"/>
  <c r="IT139" i="4"/>
  <c r="IT107" i="4"/>
  <c r="IT108" i="4"/>
  <c r="JD12" i="10"/>
  <c r="JD13" i="10"/>
  <c r="JM182" i="3"/>
  <c r="JM184" i="3"/>
  <c r="JM183" i="3"/>
  <c r="JM178" i="3"/>
  <c r="JM177" i="3"/>
  <c r="JM172" i="3"/>
  <c r="JM173" i="3"/>
  <c r="JM171" i="3"/>
  <c r="JM134" i="3"/>
  <c r="JM127" i="3"/>
  <c r="JM132" i="3"/>
  <c r="IT183" i="4"/>
  <c r="IT182" i="4"/>
  <c r="IT184" i="4"/>
  <c r="IT178" i="4"/>
  <c r="IT171" i="4"/>
  <c r="IT177" i="4"/>
  <c r="IT173" i="4"/>
  <c r="IT172" i="4"/>
  <c r="IT127" i="4"/>
  <c r="IT132" i="4"/>
  <c r="IT134" i="4"/>
  <c r="JM74" i="3"/>
  <c r="JM73" i="3"/>
  <c r="JM72" i="3"/>
  <c r="JM70" i="3"/>
  <c r="JM71" i="3"/>
  <c r="JM69" i="3"/>
  <c r="JM68" i="3"/>
  <c r="IT73" i="4"/>
  <c r="IT72" i="4"/>
  <c r="IT74" i="4"/>
  <c r="IT71" i="4"/>
  <c r="IT68" i="4"/>
  <c r="IT70" i="4"/>
  <c r="IT69" i="4"/>
  <c r="IT101" i="4"/>
  <c r="IT100" i="4"/>
  <c r="IT99" i="4"/>
  <c r="IT98" i="4"/>
  <c r="JM101" i="3"/>
  <c r="JM100" i="3"/>
  <c r="JM99" i="3"/>
  <c r="JM98" i="3"/>
  <c r="JM97" i="3"/>
  <c r="IT97" i="4"/>
  <c r="IT39" i="4"/>
  <c r="IT38" i="4"/>
  <c r="IT37" i="4"/>
  <c r="IT36" i="4"/>
  <c r="IT35" i="4"/>
  <c r="IT34" i="4"/>
  <c r="IT33" i="4"/>
  <c r="JM53" i="3"/>
  <c r="JM43" i="3"/>
  <c r="JM34" i="3"/>
  <c r="JM36" i="3"/>
  <c r="JM35" i="3"/>
  <c r="JM37" i="3"/>
  <c r="JM38" i="3"/>
  <c r="JM39" i="3"/>
  <c r="JM17" i="3"/>
  <c r="JM33" i="3"/>
  <c r="JM16" i="3"/>
  <c r="JM15" i="3"/>
  <c r="JM14" i="3"/>
  <c r="JM13" i="3"/>
  <c r="JM12" i="3"/>
  <c r="JM11" i="3"/>
  <c r="JN6" i="3"/>
  <c r="JM26" i="3"/>
  <c r="JM22" i="3"/>
  <c r="JM27" i="3"/>
  <c r="JM28" i="3"/>
  <c r="IT28" i="4"/>
  <c r="IT16" i="4"/>
  <c r="IT22" i="4"/>
  <c r="IT17" i="4"/>
  <c r="IT14" i="4"/>
  <c r="IT12" i="4"/>
  <c r="IT13" i="4"/>
  <c r="IT11" i="4"/>
  <c r="IT15" i="4"/>
  <c r="IT27" i="4"/>
  <c r="IT26" i="4"/>
  <c r="IU6" i="4"/>
  <c r="JD80" i="10"/>
  <c r="JD79" i="10"/>
  <c r="JD68" i="10"/>
  <c r="JD75" i="10"/>
  <c r="JD65" i="10"/>
  <c r="JD59" i="10"/>
  <c r="JD25" i="10"/>
  <c r="JD24" i="10"/>
  <c r="JD61" i="10"/>
  <c r="JD23" i="10"/>
  <c r="JD15" i="10"/>
  <c r="JD14" i="10"/>
  <c r="JE6" i="10"/>
  <c r="IS106" i="6"/>
  <c r="IT7" i="6"/>
  <c r="IT1" i="6"/>
  <c r="IT137" i="6" l="1"/>
  <c r="IT85" i="6"/>
  <c r="IT81" i="6"/>
  <c r="IT80" i="6"/>
  <c r="IT91" i="6"/>
  <c r="IT92" i="6"/>
  <c r="IT87" i="6"/>
  <c r="IT90" i="6"/>
  <c r="IT79" i="6"/>
  <c r="IT63" i="6"/>
  <c r="IT65" i="6"/>
  <c r="IT59" i="6"/>
  <c r="IT56" i="6"/>
  <c r="IT55" i="6"/>
  <c r="IT57" i="6"/>
  <c r="IT54" i="6"/>
  <c r="IT58" i="6"/>
  <c r="IT49" i="6"/>
  <c r="IT48" i="6"/>
  <c r="IT47" i="6"/>
  <c r="IT46" i="6"/>
  <c r="IT45" i="6"/>
  <c r="IT44" i="6"/>
  <c r="IT53" i="6"/>
  <c r="IT43" i="6"/>
  <c r="IT24" i="6"/>
  <c r="IT106" i="4"/>
  <c r="JM106" i="3"/>
  <c r="IT98" i="6"/>
  <c r="IT97" i="6"/>
  <c r="IT100" i="6"/>
  <c r="IT99" i="6"/>
  <c r="IT101" i="6"/>
  <c r="IT72" i="6"/>
  <c r="IT73" i="6"/>
  <c r="IT71" i="6"/>
  <c r="IT74" i="6"/>
  <c r="IT70" i="6"/>
  <c r="IT69" i="6"/>
  <c r="IT68" i="6"/>
  <c r="IT127" i="6"/>
  <c r="IT141" i="6"/>
  <c r="IT139" i="6"/>
  <c r="IT143" i="6"/>
  <c r="IT132" i="6"/>
  <c r="IT108" i="6"/>
  <c r="IT107" i="6"/>
  <c r="IT38" i="6"/>
  <c r="IT36" i="6"/>
  <c r="IT39" i="6"/>
  <c r="IT37" i="6"/>
  <c r="IT34" i="6"/>
  <c r="IT35" i="6"/>
  <c r="IT33" i="6"/>
  <c r="IT17" i="6"/>
  <c r="IT16" i="6"/>
  <c r="IT15" i="6"/>
  <c r="IT14" i="6"/>
  <c r="IT13" i="6"/>
  <c r="IT12" i="6"/>
  <c r="IT11" i="6"/>
  <c r="IT28" i="6"/>
  <c r="IT22" i="6"/>
  <c r="IT27" i="6"/>
  <c r="IT26" i="6"/>
  <c r="JD82" i="10"/>
  <c r="IT182" i="6"/>
  <c r="IT178" i="6"/>
  <c r="IT177" i="6"/>
  <c r="JE7" i="10"/>
  <c r="JE54" i="10" s="1"/>
  <c r="JE1" i="10"/>
  <c r="IT183" i="6"/>
  <c r="IT184" i="6"/>
  <c r="IT173" i="6"/>
  <c r="IT172" i="6"/>
  <c r="IT171" i="6"/>
  <c r="IT134" i="6"/>
  <c r="IU6" i="6"/>
  <c r="IU7" i="4"/>
  <c r="IU1" i="4"/>
  <c r="JN7" i="3"/>
  <c r="JN1" i="3"/>
  <c r="IU137" i="4" l="1"/>
  <c r="IU85" i="4"/>
  <c r="IU81" i="4"/>
  <c r="IU80" i="4"/>
  <c r="JN85" i="3"/>
  <c r="JN80" i="3"/>
  <c r="JN137" i="3"/>
  <c r="JN81" i="3"/>
  <c r="IU91" i="4"/>
  <c r="IU90" i="4"/>
  <c r="IU87" i="4"/>
  <c r="IU92" i="4"/>
  <c r="IU63" i="4"/>
  <c r="IU79" i="4"/>
  <c r="JN91" i="3"/>
  <c r="JN92" i="3"/>
  <c r="JN87" i="3"/>
  <c r="JN90" i="3"/>
  <c r="JN65" i="3"/>
  <c r="JN79" i="3"/>
  <c r="IU59" i="4"/>
  <c r="IU65" i="4"/>
  <c r="IU58" i="4"/>
  <c r="IU57" i="4"/>
  <c r="IU54" i="4"/>
  <c r="IU56" i="4"/>
  <c r="IU55" i="4"/>
  <c r="IU48" i="4"/>
  <c r="IU45" i="4"/>
  <c r="IU49" i="4"/>
  <c r="IU47" i="4"/>
  <c r="IU43" i="4"/>
  <c r="IU53" i="4"/>
  <c r="IU46" i="4"/>
  <c r="IU44" i="4"/>
  <c r="IU24" i="4"/>
  <c r="JN63" i="3"/>
  <c r="JN54" i="3"/>
  <c r="JN56" i="3"/>
  <c r="JN55" i="3"/>
  <c r="JN57" i="3"/>
  <c r="JN59" i="3"/>
  <c r="JN58" i="3"/>
  <c r="JN44" i="3"/>
  <c r="JN47" i="3"/>
  <c r="JN49" i="3"/>
  <c r="JN46" i="3"/>
  <c r="JN48" i="3"/>
  <c r="JN45" i="3"/>
  <c r="JN24" i="3"/>
  <c r="JE55" i="10"/>
  <c r="IU143" i="4"/>
  <c r="IU139" i="4"/>
  <c r="IU141" i="4"/>
  <c r="IU107" i="4"/>
  <c r="IU108" i="4"/>
  <c r="JE81" i="10"/>
  <c r="JF83" i="10" s="1"/>
  <c r="JE74" i="10"/>
  <c r="JE73" i="10"/>
  <c r="JN143" i="3"/>
  <c r="JN141" i="3"/>
  <c r="JN139" i="3"/>
  <c r="JN107" i="3"/>
  <c r="JN108" i="3"/>
  <c r="JE12" i="10"/>
  <c r="JE13" i="10"/>
  <c r="JN184" i="3"/>
  <c r="JN183" i="3"/>
  <c r="JN182" i="3"/>
  <c r="JN178" i="3"/>
  <c r="JN177" i="3"/>
  <c r="JN172" i="3"/>
  <c r="JN173" i="3"/>
  <c r="JN171" i="3"/>
  <c r="JN134" i="3"/>
  <c r="JN127" i="3"/>
  <c r="JN132" i="3"/>
  <c r="IU183" i="4"/>
  <c r="IU184" i="4"/>
  <c r="IU182" i="4"/>
  <c r="IU178" i="4"/>
  <c r="IU177" i="4"/>
  <c r="IU173" i="4"/>
  <c r="IU172" i="4"/>
  <c r="IU171" i="4"/>
  <c r="IU134" i="4"/>
  <c r="IU127" i="4"/>
  <c r="IU132" i="4"/>
  <c r="JN73" i="3"/>
  <c r="JN74" i="3"/>
  <c r="JN72" i="3"/>
  <c r="JN71" i="3"/>
  <c r="JN70" i="3"/>
  <c r="JN69" i="3"/>
  <c r="JN68" i="3"/>
  <c r="IU74" i="4"/>
  <c r="IU73" i="4"/>
  <c r="IU72" i="4"/>
  <c r="IU71" i="4"/>
  <c r="IU70" i="4"/>
  <c r="IU69" i="4"/>
  <c r="IU68" i="4"/>
  <c r="JN99" i="3"/>
  <c r="JN101" i="3"/>
  <c r="JN100" i="3"/>
  <c r="JN98" i="3"/>
  <c r="IU100" i="4"/>
  <c r="IU101" i="4"/>
  <c r="IU98" i="4"/>
  <c r="IU99" i="4"/>
  <c r="JN97" i="3"/>
  <c r="IU97" i="4"/>
  <c r="IU36" i="4"/>
  <c r="IU39" i="4"/>
  <c r="IU37" i="4"/>
  <c r="IU38" i="4"/>
  <c r="IU34" i="4"/>
  <c r="IU33" i="4"/>
  <c r="IU35" i="4"/>
  <c r="JN53" i="3"/>
  <c r="JN43" i="3"/>
  <c r="JN34" i="3"/>
  <c r="JN37" i="3"/>
  <c r="JN35" i="3"/>
  <c r="JN36" i="3"/>
  <c r="JN38" i="3"/>
  <c r="JN39" i="3"/>
  <c r="JN17" i="3"/>
  <c r="JN33" i="3"/>
  <c r="JN16" i="3"/>
  <c r="JN14" i="3"/>
  <c r="JN15" i="3"/>
  <c r="JN13" i="3"/>
  <c r="JN12" i="3"/>
  <c r="JN11" i="3"/>
  <c r="JO6" i="3"/>
  <c r="JN22" i="3"/>
  <c r="JN28" i="3"/>
  <c r="JN27" i="3"/>
  <c r="JN26" i="3"/>
  <c r="IU16" i="4"/>
  <c r="IU14" i="4"/>
  <c r="IU22" i="4"/>
  <c r="IU17" i="4"/>
  <c r="IU13" i="4"/>
  <c r="IU11" i="4"/>
  <c r="IU15" i="4"/>
  <c r="IU12" i="4"/>
  <c r="IU27" i="4"/>
  <c r="IU28" i="4"/>
  <c r="IU26" i="4"/>
  <c r="IV6" i="4"/>
  <c r="JE79" i="10"/>
  <c r="JE80" i="10"/>
  <c r="JE68" i="10"/>
  <c r="JE75" i="10"/>
  <c r="JE65" i="10"/>
  <c r="JE59" i="10"/>
  <c r="JE25" i="10"/>
  <c r="JE24" i="10"/>
  <c r="JE61" i="10"/>
  <c r="JE23" i="10"/>
  <c r="JE15" i="10"/>
  <c r="JE14" i="10"/>
  <c r="JF6" i="10"/>
  <c r="IT106" i="6"/>
  <c r="IU1" i="6"/>
  <c r="IU7" i="6"/>
  <c r="IU85" i="6" l="1"/>
  <c r="IU81" i="6"/>
  <c r="IU137" i="6"/>
  <c r="IU80" i="6"/>
  <c r="IU91" i="6"/>
  <c r="IU87" i="6"/>
  <c r="IU92" i="6"/>
  <c r="IU90" i="6"/>
  <c r="IU79" i="6"/>
  <c r="IU63" i="6"/>
  <c r="IU65" i="6"/>
  <c r="IU59" i="6"/>
  <c r="IU58" i="6"/>
  <c r="IU57" i="6"/>
  <c r="IU56" i="6"/>
  <c r="IU55" i="6"/>
  <c r="IU54" i="6"/>
  <c r="IU49" i="6"/>
  <c r="IU48" i="6"/>
  <c r="IU47" i="6"/>
  <c r="IU46" i="6"/>
  <c r="IU45" i="6"/>
  <c r="IU53" i="6"/>
  <c r="IU43" i="6"/>
  <c r="IU44" i="6"/>
  <c r="IU24" i="6"/>
  <c r="IU106" i="4"/>
  <c r="JN106" i="3"/>
  <c r="IU98" i="6"/>
  <c r="IU97" i="6"/>
  <c r="IU99" i="6"/>
  <c r="IU100" i="6"/>
  <c r="IU101" i="6"/>
  <c r="IU72" i="6"/>
  <c r="IU73" i="6"/>
  <c r="IU74" i="6"/>
  <c r="IU69" i="6"/>
  <c r="IU71" i="6"/>
  <c r="IU70" i="6"/>
  <c r="IU68" i="6"/>
  <c r="IU127" i="6"/>
  <c r="IU141" i="6"/>
  <c r="IU139" i="6"/>
  <c r="IU143" i="6"/>
  <c r="IU132" i="6"/>
  <c r="IU108" i="6"/>
  <c r="IU107" i="6"/>
  <c r="IU39" i="6"/>
  <c r="IU37" i="6"/>
  <c r="IU36" i="6"/>
  <c r="IU35" i="6"/>
  <c r="IU38" i="6"/>
  <c r="IU34" i="6"/>
  <c r="IU33" i="6"/>
  <c r="IU17" i="6"/>
  <c r="IU16" i="6"/>
  <c r="IU15" i="6"/>
  <c r="IU14" i="6"/>
  <c r="IU13" i="6"/>
  <c r="IU12" i="6"/>
  <c r="IU11" i="6"/>
  <c r="IU28" i="6"/>
  <c r="IU22" i="6"/>
  <c r="IU27" i="6"/>
  <c r="IU26" i="6"/>
  <c r="JE82" i="10"/>
  <c r="IU182" i="6"/>
  <c r="IU178" i="6"/>
  <c r="IU177" i="6"/>
  <c r="JF7" i="10"/>
  <c r="JF54" i="10" s="1"/>
  <c r="JF1" i="10"/>
  <c r="IU183" i="6"/>
  <c r="IU184" i="6"/>
  <c r="IU173" i="6"/>
  <c r="IU172" i="6"/>
  <c r="IU171" i="6"/>
  <c r="IU134" i="6"/>
  <c r="IV6" i="6"/>
  <c r="IV1" i="4"/>
  <c r="IV7" i="4"/>
  <c r="JO7" i="3"/>
  <c r="JO1" i="3"/>
  <c r="IV137" i="4" l="1"/>
  <c r="IV85" i="4"/>
  <c r="IV81" i="4"/>
  <c r="IV80" i="4"/>
  <c r="JO85" i="3"/>
  <c r="JO80" i="3"/>
  <c r="JO137" i="3"/>
  <c r="JO81" i="3"/>
  <c r="IV91" i="4"/>
  <c r="IV92" i="4"/>
  <c r="IV90" i="4"/>
  <c r="IV87" i="4"/>
  <c r="IV79" i="4"/>
  <c r="IV63" i="4"/>
  <c r="JO91" i="3"/>
  <c r="JO92" i="3"/>
  <c r="JO87" i="3"/>
  <c r="JO90" i="3"/>
  <c r="JO79" i="3"/>
  <c r="JO65" i="3"/>
  <c r="IV65" i="4"/>
  <c r="IV59" i="4"/>
  <c r="IV58" i="4"/>
  <c r="IV57" i="4"/>
  <c r="IV56" i="4"/>
  <c r="IV55" i="4"/>
  <c r="IV54" i="4"/>
  <c r="IV49" i="4"/>
  <c r="IV48" i="4"/>
  <c r="IV45" i="4"/>
  <c r="IV46" i="4"/>
  <c r="IV43" i="4"/>
  <c r="IV53" i="4"/>
  <c r="IV47" i="4"/>
  <c r="IV44" i="4"/>
  <c r="IV24" i="4"/>
  <c r="JO63" i="3"/>
  <c r="JO54" i="3"/>
  <c r="JO55" i="3"/>
  <c r="JO56" i="3"/>
  <c r="JO57" i="3"/>
  <c r="JO59" i="3"/>
  <c r="JO46" i="3"/>
  <c r="JO44" i="3"/>
  <c r="JO47" i="3"/>
  <c r="JO45" i="3"/>
  <c r="JO49" i="3"/>
  <c r="JO48" i="3"/>
  <c r="JO58" i="3"/>
  <c r="JO24" i="3"/>
  <c r="JF55" i="10"/>
  <c r="IV141" i="4"/>
  <c r="IV143" i="4"/>
  <c r="IV139" i="4"/>
  <c r="IV107" i="4"/>
  <c r="IV108" i="4"/>
  <c r="JF81" i="10"/>
  <c r="JG83" i="10" s="1"/>
  <c r="JF74" i="10"/>
  <c r="JF73" i="10"/>
  <c r="JO143" i="3"/>
  <c r="JO141" i="3"/>
  <c r="JO139" i="3"/>
  <c r="JO107" i="3"/>
  <c r="JO108" i="3"/>
  <c r="JF13" i="10"/>
  <c r="JF12" i="10"/>
  <c r="JO184" i="3"/>
  <c r="JO183" i="3"/>
  <c r="JO182" i="3"/>
  <c r="JO178" i="3"/>
  <c r="JO177" i="3"/>
  <c r="JO173" i="3"/>
  <c r="JO171" i="3"/>
  <c r="JO172" i="3"/>
  <c r="JO134" i="3"/>
  <c r="JO132" i="3"/>
  <c r="JO127" i="3"/>
  <c r="IV184" i="4"/>
  <c r="IV183" i="4"/>
  <c r="IV178" i="4"/>
  <c r="IV177" i="4"/>
  <c r="IV182" i="4"/>
  <c r="IV173" i="4"/>
  <c r="IV172" i="4"/>
  <c r="IV171" i="4"/>
  <c r="IV132" i="4"/>
  <c r="IV127" i="4"/>
  <c r="IV134" i="4"/>
  <c r="JO74" i="3"/>
  <c r="JO72" i="3"/>
  <c r="JO73" i="3"/>
  <c r="JO71" i="3"/>
  <c r="JO70" i="3"/>
  <c r="JO69" i="3"/>
  <c r="JO68" i="3"/>
  <c r="IV73" i="4"/>
  <c r="IV74" i="4"/>
  <c r="IV72" i="4"/>
  <c r="IV71" i="4"/>
  <c r="IV70" i="4"/>
  <c r="IV69" i="4"/>
  <c r="IV68" i="4"/>
  <c r="JO101" i="3"/>
  <c r="JO100" i="3"/>
  <c r="JO99" i="3"/>
  <c r="JO98" i="3"/>
  <c r="IV101" i="4"/>
  <c r="IV99" i="4"/>
  <c r="IV100" i="4"/>
  <c r="IV98" i="4"/>
  <c r="JO97" i="3"/>
  <c r="IV97" i="4"/>
  <c r="IV36" i="4"/>
  <c r="IV38" i="4"/>
  <c r="IV37" i="4"/>
  <c r="IV39" i="4"/>
  <c r="IV35" i="4"/>
  <c r="IV33" i="4"/>
  <c r="IV34" i="4"/>
  <c r="JO53" i="3"/>
  <c r="JO43" i="3"/>
  <c r="JO34" i="3"/>
  <c r="JO35" i="3"/>
  <c r="JO36" i="3"/>
  <c r="JO37" i="3"/>
  <c r="JO39" i="3"/>
  <c r="JO38" i="3"/>
  <c r="JO33" i="3"/>
  <c r="JO16" i="3"/>
  <c r="JO15" i="3"/>
  <c r="JO17" i="3"/>
  <c r="JO14" i="3"/>
  <c r="JO13" i="3"/>
  <c r="JO12" i="3"/>
  <c r="JO11" i="3"/>
  <c r="JP6" i="3"/>
  <c r="JO22" i="3"/>
  <c r="JO26" i="3"/>
  <c r="JO27" i="3"/>
  <c r="JO28" i="3"/>
  <c r="IV22" i="4"/>
  <c r="IV16" i="4"/>
  <c r="IV17" i="4"/>
  <c r="IV14" i="4"/>
  <c r="IV15" i="4"/>
  <c r="IV13" i="4"/>
  <c r="IV11" i="4"/>
  <c r="IV12" i="4"/>
  <c r="IV26" i="4"/>
  <c r="IV27" i="4"/>
  <c r="IV28" i="4"/>
  <c r="IW6" i="4"/>
  <c r="JF79" i="10"/>
  <c r="JF80" i="10"/>
  <c r="JF68" i="10"/>
  <c r="JF75" i="10"/>
  <c r="JF65" i="10"/>
  <c r="JF24" i="10"/>
  <c r="JF59" i="10"/>
  <c r="JF25" i="10"/>
  <c r="JF61" i="10"/>
  <c r="JF23" i="10"/>
  <c r="JF15" i="10"/>
  <c r="JF14" i="10"/>
  <c r="JG6" i="10"/>
  <c r="IU106" i="6"/>
  <c r="IV1" i="6"/>
  <c r="IV7" i="6"/>
  <c r="IV85" i="6" l="1"/>
  <c r="IV81" i="6"/>
  <c r="IV137" i="6"/>
  <c r="IV80" i="6"/>
  <c r="IV91" i="6"/>
  <c r="IV90" i="6"/>
  <c r="IV92" i="6"/>
  <c r="IV87" i="6"/>
  <c r="IV79" i="6"/>
  <c r="IV63" i="6"/>
  <c r="IV65" i="6"/>
  <c r="IV59" i="6"/>
  <c r="IV58" i="6"/>
  <c r="IV57" i="6"/>
  <c r="IV56" i="6"/>
  <c r="IV55" i="6"/>
  <c r="IV54" i="6"/>
  <c r="IV49" i="6"/>
  <c r="IV48" i="6"/>
  <c r="IV47" i="6"/>
  <c r="IV46" i="6"/>
  <c r="IV53" i="6"/>
  <c r="IV43" i="6"/>
  <c r="IV44" i="6"/>
  <c r="IV45" i="6"/>
  <c r="IV24" i="6"/>
  <c r="IV106" i="4"/>
  <c r="JO106" i="3"/>
  <c r="IV98" i="6"/>
  <c r="IV97" i="6"/>
  <c r="IV99" i="6"/>
  <c r="IV100" i="6"/>
  <c r="IV101" i="6"/>
  <c r="IV73" i="6"/>
  <c r="IV74" i="6"/>
  <c r="IV72" i="6"/>
  <c r="IV70" i="6"/>
  <c r="IV71" i="6"/>
  <c r="IV69" i="6"/>
  <c r="IV68" i="6"/>
  <c r="IV141" i="6"/>
  <c r="IV127" i="6"/>
  <c r="IV139" i="6"/>
  <c r="IV143" i="6"/>
  <c r="IV132" i="6"/>
  <c r="IV108" i="6"/>
  <c r="IV107" i="6"/>
  <c r="IV39" i="6"/>
  <c r="IV36" i="6"/>
  <c r="IV38" i="6"/>
  <c r="IV34" i="6"/>
  <c r="IV33" i="6"/>
  <c r="IV17" i="6"/>
  <c r="IV16" i="6"/>
  <c r="IV15" i="6"/>
  <c r="IV37" i="6"/>
  <c r="IV14" i="6"/>
  <c r="IV13" i="6"/>
  <c r="IV12" i="6"/>
  <c r="IV35" i="6"/>
  <c r="IV11" i="6"/>
  <c r="IV22" i="6"/>
  <c r="IV26" i="6"/>
  <c r="IV27" i="6"/>
  <c r="IV28" i="6"/>
  <c r="JF82" i="10"/>
  <c r="IV178" i="6"/>
  <c r="IV177" i="6"/>
  <c r="IV182" i="6"/>
  <c r="JG7" i="10"/>
  <c r="JG54" i="10" s="1"/>
  <c r="JG1" i="10"/>
  <c r="IV183" i="6"/>
  <c r="IV184" i="6"/>
  <c r="IV173" i="6"/>
  <c r="IV171" i="6"/>
  <c r="IV172" i="6"/>
  <c r="IV134" i="6"/>
  <c r="IW6" i="6"/>
  <c r="IW1" i="4"/>
  <c r="IW7" i="4"/>
  <c r="JP7" i="3"/>
  <c r="JP1" i="3"/>
  <c r="IW81" i="4" l="1"/>
  <c r="IW137" i="4"/>
  <c r="IW85" i="4"/>
  <c r="IW80" i="4"/>
  <c r="JP80" i="3"/>
  <c r="JP137" i="3"/>
  <c r="JP85" i="3"/>
  <c r="JP81" i="3"/>
  <c r="IW91" i="4"/>
  <c r="IW92" i="4"/>
  <c r="IW90" i="4"/>
  <c r="IW87" i="4"/>
  <c r="IW79" i="4"/>
  <c r="IW63" i="4"/>
  <c r="JP91" i="3"/>
  <c r="JP92" i="3"/>
  <c r="JP87" i="3"/>
  <c r="JP90" i="3"/>
  <c r="JP65" i="3"/>
  <c r="JP79" i="3"/>
  <c r="IW65" i="4"/>
  <c r="IW55" i="4"/>
  <c r="IW59" i="4"/>
  <c r="IW57" i="4"/>
  <c r="IW58" i="4"/>
  <c r="IW56" i="4"/>
  <c r="IW49" i="4"/>
  <c r="IW54" i="4"/>
  <c r="IW48" i="4"/>
  <c r="IW46" i="4"/>
  <c r="IW47" i="4"/>
  <c r="IW43" i="4"/>
  <c r="IW53" i="4"/>
  <c r="IW44" i="4"/>
  <c r="IW45" i="4"/>
  <c r="IW24" i="4"/>
  <c r="JP63" i="3"/>
  <c r="JP54" i="3"/>
  <c r="JP56" i="3"/>
  <c r="JP55" i="3"/>
  <c r="JP57" i="3"/>
  <c r="JP59" i="3"/>
  <c r="JP58" i="3"/>
  <c r="JP46" i="3"/>
  <c r="JP44" i="3"/>
  <c r="JP49" i="3"/>
  <c r="JP47" i="3"/>
  <c r="JP48" i="3"/>
  <c r="JP45" i="3"/>
  <c r="JP24" i="3"/>
  <c r="JG55" i="10"/>
  <c r="JP143" i="3"/>
  <c r="JP141" i="3"/>
  <c r="JP139" i="3"/>
  <c r="JP107" i="3"/>
  <c r="JP108" i="3"/>
  <c r="IW141" i="4"/>
  <c r="IW143" i="4"/>
  <c r="IW139" i="4"/>
  <c r="IW107" i="4"/>
  <c r="IW108" i="4"/>
  <c r="JG81" i="10"/>
  <c r="JH83" i="10" s="1"/>
  <c r="JG74" i="10"/>
  <c r="JG73" i="10"/>
  <c r="JG12" i="10"/>
  <c r="JG13" i="10"/>
  <c r="JP184" i="3"/>
  <c r="JP183" i="3"/>
  <c r="JP182" i="3"/>
  <c r="JP178" i="3"/>
  <c r="JP177" i="3"/>
  <c r="JP173" i="3"/>
  <c r="JP172" i="3"/>
  <c r="JP171" i="3"/>
  <c r="JP134" i="3"/>
  <c r="JP132" i="3"/>
  <c r="JP127" i="3"/>
  <c r="IW184" i="4"/>
  <c r="IW183" i="4"/>
  <c r="IW182" i="4"/>
  <c r="IW178" i="4"/>
  <c r="IW173" i="4"/>
  <c r="IW177" i="4"/>
  <c r="IW172" i="4"/>
  <c r="IW171" i="4"/>
  <c r="IW127" i="4"/>
  <c r="IW132" i="4"/>
  <c r="IW134" i="4"/>
  <c r="JP74" i="3"/>
  <c r="JP73" i="3"/>
  <c r="JP71" i="3"/>
  <c r="JP72" i="3"/>
  <c r="JP70" i="3"/>
  <c r="JP69" i="3"/>
  <c r="JP68" i="3"/>
  <c r="IW74" i="4"/>
  <c r="IW73" i="4"/>
  <c r="IW72" i="4"/>
  <c r="IW71" i="4"/>
  <c r="IW69" i="4"/>
  <c r="IW70" i="4"/>
  <c r="IW68" i="4"/>
  <c r="JP101" i="3"/>
  <c r="JP100" i="3"/>
  <c r="JP99" i="3"/>
  <c r="JP98" i="3"/>
  <c r="IW100" i="4"/>
  <c r="IW101" i="4"/>
  <c r="IW99" i="4"/>
  <c r="IW98" i="4"/>
  <c r="JP97" i="3"/>
  <c r="IW97" i="4"/>
  <c r="IW36" i="4"/>
  <c r="IW34" i="4"/>
  <c r="IW38" i="4"/>
  <c r="IW39" i="4"/>
  <c r="IW37" i="4"/>
  <c r="IW33" i="4"/>
  <c r="IW35" i="4"/>
  <c r="JP53" i="3"/>
  <c r="JP43" i="3"/>
  <c r="JP35" i="3"/>
  <c r="JP34" i="3"/>
  <c r="JP36" i="3"/>
  <c r="JP37" i="3"/>
  <c r="JP39" i="3"/>
  <c r="JP38" i="3"/>
  <c r="JP33" i="3"/>
  <c r="JP16" i="3"/>
  <c r="JP15" i="3"/>
  <c r="JP17" i="3"/>
  <c r="JP14" i="3"/>
  <c r="JP13" i="3"/>
  <c r="JP12" i="3"/>
  <c r="JP11" i="3"/>
  <c r="JQ6" i="3"/>
  <c r="JP22" i="3"/>
  <c r="JP26" i="3"/>
  <c r="JP28" i="3"/>
  <c r="JP27" i="3"/>
  <c r="IW22" i="4"/>
  <c r="IW16" i="4"/>
  <c r="IW17" i="4"/>
  <c r="IW14" i="4"/>
  <c r="IW15" i="4"/>
  <c r="IW11" i="4"/>
  <c r="IW12" i="4"/>
  <c r="IW13" i="4"/>
  <c r="IW26" i="4"/>
  <c r="IW28" i="4"/>
  <c r="IW27" i="4"/>
  <c r="IX6" i="4"/>
  <c r="JG80" i="10"/>
  <c r="JG79" i="10"/>
  <c r="JG68" i="10"/>
  <c r="JG75" i="10"/>
  <c r="JG59" i="10"/>
  <c r="JG25" i="10"/>
  <c r="JG65" i="10"/>
  <c r="JG24" i="10"/>
  <c r="JG61" i="10"/>
  <c r="JG23" i="10"/>
  <c r="JG15" i="10"/>
  <c r="JG14" i="10"/>
  <c r="JH6" i="10"/>
  <c r="IV106" i="6"/>
  <c r="IW1" i="6"/>
  <c r="IW7" i="6"/>
  <c r="IW85" i="6" l="1"/>
  <c r="IW81" i="6"/>
  <c r="IW137" i="6"/>
  <c r="IW80" i="6"/>
  <c r="IW92" i="6"/>
  <c r="IW91" i="6"/>
  <c r="IW90" i="6"/>
  <c r="IW87" i="6"/>
  <c r="IW79" i="6"/>
  <c r="IW63" i="6"/>
  <c r="IW65" i="6"/>
  <c r="IW59" i="6"/>
  <c r="IW58" i="6"/>
  <c r="IW57" i="6"/>
  <c r="IW56" i="6"/>
  <c r="IW55" i="6"/>
  <c r="IW54" i="6"/>
  <c r="IW49" i="6"/>
  <c r="IW48" i="6"/>
  <c r="IW47" i="6"/>
  <c r="IW45" i="6"/>
  <c r="IW44" i="6"/>
  <c r="IW53" i="6"/>
  <c r="IW43" i="6"/>
  <c r="IW46" i="6"/>
  <c r="IW24" i="6"/>
  <c r="JP106" i="3"/>
  <c r="IW106" i="4"/>
  <c r="IW98" i="6"/>
  <c r="IW99" i="6"/>
  <c r="IW97" i="6"/>
  <c r="IW101" i="6"/>
  <c r="IW100" i="6"/>
  <c r="IW73" i="6"/>
  <c r="IW74" i="6"/>
  <c r="IW71" i="6"/>
  <c r="IW72" i="6"/>
  <c r="IW70" i="6"/>
  <c r="IW69" i="6"/>
  <c r="IW68" i="6"/>
  <c r="IW141" i="6"/>
  <c r="IW127" i="6"/>
  <c r="IW139" i="6"/>
  <c r="IW143" i="6"/>
  <c r="IW132" i="6"/>
  <c r="IW108" i="6"/>
  <c r="IW107" i="6"/>
  <c r="IW39" i="6"/>
  <c r="IW37" i="6"/>
  <c r="IW38" i="6"/>
  <c r="IW36" i="6"/>
  <c r="IW35" i="6"/>
  <c r="IW33" i="6"/>
  <c r="IW17" i="6"/>
  <c r="IW16" i="6"/>
  <c r="IW15" i="6"/>
  <c r="IW34" i="6"/>
  <c r="IW11" i="6"/>
  <c r="IW14" i="6"/>
  <c r="IW12" i="6"/>
  <c r="IW22" i="6"/>
  <c r="IW13" i="6"/>
  <c r="IW26" i="6"/>
  <c r="IW28" i="6"/>
  <c r="IW27" i="6"/>
  <c r="JG82" i="10"/>
  <c r="IW178" i="6"/>
  <c r="IW182" i="6"/>
  <c r="IW177" i="6"/>
  <c r="JH7" i="10"/>
  <c r="JH54" i="10" s="1"/>
  <c r="JH1" i="10"/>
  <c r="IW183" i="6"/>
  <c r="IW184" i="6"/>
  <c r="IW173" i="6"/>
  <c r="IW172" i="6"/>
  <c r="IW171" i="6"/>
  <c r="IW134" i="6"/>
  <c r="IX6" i="6"/>
  <c r="IX7" i="4"/>
  <c r="IX1" i="4"/>
  <c r="JQ7" i="3"/>
  <c r="JQ1" i="3"/>
  <c r="IX81" i="4" l="1"/>
  <c r="IX85" i="4"/>
  <c r="IX137" i="4"/>
  <c r="IX80" i="4"/>
  <c r="JQ137" i="3"/>
  <c r="JQ80" i="3"/>
  <c r="JQ85" i="3"/>
  <c r="JQ81" i="3"/>
  <c r="IX91" i="4"/>
  <c r="IX92" i="4"/>
  <c r="IX90" i="4"/>
  <c r="IX87" i="4"/>
  <c r="IX79" i="4"/>
  <c r="IX63" i="4"/>
  <c r="JQ92" i="3"/>
  <c r="JQ91" i="3"/>
  <c r="JQ90" i="3"/>
  <c r="JQ87" i="3"/>
  <c r="JQ79" i="3"/>
  <c r="JQ65" i="3"/>
  <c r="IX65" i="4"/>
  <c r="IX59" i="4"/>
  <c r="IX57" i="4"/>
  <c r="IX56" i="4"/>
  <c r="IX55" i="4"/>
  <c r="IX58" i="4"/>
  <c r="IX54" i="4"/>
  <c r="IX48" i="4"/>
  <c r="IX45" i="4"/>
  <c r="IX47" i="4"/>
  <c r="IX53" i="4"/>
  <c r="IX44" i="4"/>
  <c r="IX46" i="4"/>
  <c r="IX49" i="4"/>
  <c r="IX43" i="4"/>
  <c r="IX24" i="4"/>
  <c r="JQ63" i="3"/>
  <c r="JQ54" i="3"/>
  <c r="JQ56" i="3"/>
  <c r="JQ57" i="3"/>
  <c r="JQ55" i="3"/>
  <c r="JQ58" i="3"/>
  <c r="JQ59" i="3"/>
  <c r="JQ46" i="3"/>
  <c r="JQ47" i="3"/>
  <c r="JQ44" i="3"/>
  <c r="JQ45" i="3"/>
  <c r="JQ48" i="3"/>
  <c r="JQ49" i="3"/>
  <c r="JQ24" i="3"/>
  <c r="JH55" i="10"/>
  <c r="JQ141" i="3"/>
  <c r="JQ143" i="3"/>
  <c r="JQ139" i="3"/>
  <c r="JQ107" i="3"/>
  <c r="JQ108" i="3"/>
  <c r="IX143" i="4"/>
  <c r="IX141" i="4"/>
  <c r="IX139" i="4"/>
  <c r="IX107" i="4"/>
  <c r="IX108" i="4"/>
  <c r="JH73" i="10"/>
  <c r="JH81" i="10"/>
  <c r="JI83" i="10" s="1"/>
  <c r="JH74" i="10"/>
  <c r="JH13" i="10"/>
  <c r="JH12" i="10"/>
  <c r="JQ183" i="3"/>
  <c r="JQ184" i="3"/>
  <c r="JQ182" i="3"/>
  <c r="JQ178" i="3"/>
  <c r="JQ177" i="3"/>
  <c r="JQ172" i="3"/>
  <c r="JQ173" i="3"/>
  <c r="JQ171" i="3"/>
  <c r="JQ134" i="3"/>
  <c r="JQ132" i="3"/>
  <c r="JQ127" i="3"/>
  <c r="IX184" i="4"/>
  <c r="IX183" i="4"/>
  <c r="IX182" i="4"/>
  <c r="IX177" i="4"/>
  <c r="IX173" i="4"/>
  <c r="IX172" i="4"/>
  <c r="IX178" i="4"/>
  <c r="IX171" i="4"/>
  <c r="IX134" i="4"/>
  <c r="IX132" i="4"/>
  <c r="IX127" i="4"/>
  <c r="JQ74" i="3"/>
  <c r="JQ73" i="3"/>
  <c r="JQ71" i="3"/>
  <c r="JQ72" i="3"/>
  <c r="JQ70" i="3"/>
  <c r="JQ68" i="3"/>
  <c r="JQ69" i="3"/>
  <c r="IX73" i="4"/>
  <c r="IX74" i="4"/>
  <c r="IX72" i="4"/>
  <c r="IX71" i="4"/>
  <c r="IX69" i="4"/>
  <c r="IX70" i="4"/>
  <c r="IX68" i="4"/>
  <c r="JQ100" i="3"/>
  <c r="JQ99" i="3"/>
  <c r="JQ101" i="3"/>
  <c r="JQ98" i="3"/>
  <c r="IX100" i="4"/>
  <c r="IX98" i="4"/>
  <c r="IX99" i="4"/>
  <c r="IX101" i="4"/>
  <c r="JQ97" i="3"/>
  <c r="IX97" i="4"/>
  <c r="IX38" i="4"/>
  <c r="IX39" i="4"/>
  <c r="IX36" i="4"/>
  <c r="IX37" i="4"/>
  <c r="IX33" i="4"/>
  <c r="IX35" i="4"/>
  <c r="IX34" i="4"/>
  <c r="JQ53" i="3"/>
  <c r="JQ43" i="3"/>
  <c r="JQ35" i="3"/>
  <c r="JQ34" i="3"/>
  <c r="JQ37" i="3"/>
  <c r="JQ38" i="3"/>
  <c r="JQ36" i="3"/>
  <c r="JQ39" i="3"/>
  <c r="JQ33" i="3"/>
  <c r="JQ17" i="3"/>
  <c r="JQ16" i="3"/>
  <c r="JQ15" i="3"/>
  <c r="JQ13" i="3"/>
  <c r="JQ12" i="3"/>
  <c r="JQ11" i="3"/>
  <c r="JQ14" i="3"/>
  <c r="JR6" i="3"/>
  <c r="JQ22" i="3"/>
  <c r="JQ27" i="3"/>
  <c r="JQ26" i="3"/>
  <c r="JQ28" i="3"/>
  <c r="IX22" i="4"/>
  <c r="IX16" i="4"/>
  <c r="IX17" i="4"/>
  <c r="IX15" i="4"/>
  <c r="IX13" i="4"/>
  <c r="IX11" i="4"/>
  <c r="IX14" i="4"/>
  <c r="IX12" i="4"/>
  <c r="IX27" i="4"/>
  <c r="IX26" i="4"/>
  <c r="IX28" i="4"/>
  <c r="IY6" i="4"/>
  <c r="JH79" i="10"/>
  <c r="JH80" i="10"/>
  <c r="JH68" i="10"/>
  <c r="JH75" i="10"/>
  <c r="JH24" i="10"/>
  <c r="JH65" i="10"/>
  <c r="JH59" i="10"/>
  <c r="JH25" i="10"/>
  <c r="JH61" i="10"/>
  <c r="JH23" i="10"/>
  <c r="JH15" i="10"/>
  <c r="JH14" i="10"/>
  <c r="JI6" i="10"/>
  <c r="IW106" i="6"/>
  <c r="IX1" i="6"/>
  <c r="IX7" i="6"/>
  <c r="IX85" i="6" l="1"/>
  <c r="IX81" i="6"/>
  <c r="IX137" i="6"/>
  <c r="IX80" i="6"/>
  <c r="IX91" i="6"/>
  <c r="IX92" i="6"/>
  <c r="IX87" i="6"/>
  <c r="IX90" i="6"/>
  <c r="IX79" i="6"/>
  <c r="IX63" i="6"/>
  <c r="IX65" i="6"/>
  <c r="IX59" i="6"/>
  <c r="IX56" i="6"/>
  <c r="IX55" i="6"/>
  <c r="IX58" i="6"/>
  <c r="IX57" i="6"/>
  <c r="IX54" i="6"/>
  <c r="IX49" i="6"/>
  <c r="IX48" i="6"/>
  <c r="IX47" i="6"/>
  <c r="IX45" i="6"/>
  <c r="IX44" i="6"/>
  <c r="IX53" i="6"/>
  <c r="IX43" i="6"/>
  <c r="IX46" i="6"/>
  <c r="IX24" i="6"/>
  <c r="IX106" i="4"/>
  <c r="JQ106" i="3"/>
  <c r="IX97" i="6"/>
  <c r="IX98" i="6"/>
  <c r="IX99" i="6"/>
  <c r="IX100" i="6"/>
  <c r="IX101" i="6"/>
  <c r="IX73" i="6"/>
  <c r="IX74" i="6"/>
  <c r="IX71" i="6"/>
  <c r="IX72" i="6"/>
  <c r="IX69" i="6"/>
  <c r="IX70" i="6"/>
  <c r="IX68" i="6"/>
  <c r="IX141" i="6"/>
  <c r="IX127" i="6"/>
  <c r="IX139" i="6"/>
  <c r="IX143" i="6"/>
  <c r="IX132" i="6"/>
  <c r="IX108" i="6"/>
  <c r="IX107" i="6"/>
  <c r="IX39" i="6"/>
  <c r="IX37" i="6"/>
  <c r="IX38" i="6"/>
  <c r="IX36" i="6"/>
  <c r="IX35" i="6"/>
  <c r="IX33" i="6"/>
  <c r="IX34" i="6"/>
  <c r="IX17" i="6"/>
  <c r="IX16" i="6"/>
  <c r="IX15" i="6"/>
  <c r="IX14" i="6"/>
  <c r="IX12" i="6"/>
  <c r="IX13" i="6"/>
  <c r="IX11" i="6"/>
  <c r="IX22" i="6"/>
  <c r="IX27" i="6"/>
  <c r="IX28" i="6"/>
  <c r="IX26" i="6"/>
  <c r="JH82" i="10"/>
  <c r="IX182" i="6"/>
  <c r="IX177" i="6"/>
  <c r="IX178" i="6"/>
  <c r="JI1" i="10"/>
  <c r="JI7" i="10"/>
  <c r="JI54" i="10" s="1"/>
  <c r="IX183" i="6"/>
  <c r="IX184" i="6"/>
  <c r="IX173" i="6"/>
  <c r="IX172" i="6"/>
  <c r="IX171" i="6"/>
  <c r="IX134" i="6"/>
  <c r="IY6" i="6"/>
  <c r="IY7" i="4"/>
  <c r="IY1" i="4"/>
  <c r="JR7" i="3"/>
  <c r="JR1" i="3"/>
  <c r="IY81" i="4" l="1"/>
  <c r="IY85" i="4"/>
  <c r="IY137" i="4"/>
  <c r="IY80" i="4"/>
  <c r="JR137" i="3"/>
  <c r="JR80" i="3"/>
  <c r="JR85" i="3"/>
  <c r="JR81" i="3"/>
  <c r="IY92" i="4"/>
  <c r="IY90" i="4"/>
  <c r="IY91" i="4"/>
  <c r="IY87" i="4"/>
  <c r="IY79" i="4"/>
  <c r="IY63" i="4"/>
  <c r="JR92" i="3"/>
  <c r="JR91" i="3"/>
  <c r="JR90" i="3"/>
  <c r="JR87" i="3"/>
  <c r="JR79" i="3"/>
  <c r="JR65" i="3"/>
  <c r="IY65" i="4"/>
  <c r="IY59" i="4"/>
  <c r="IY58" i="4"/>
  <c r="IY56" i="4"/>
  <c r="IY49" i="4"/>
  <c r="IY55" i="4"/>
  <c r="IY45" i="4"/>
  <c r="IY57" i="4"/>
  <c r="IY48" i="4"/>
  <c r="IY46" i="4"/>
  <c r="IY47" i="4"/>
  <c r="IY54" i="4"/>
  <c r="IY44" i="4"/>
  <c r="IY43" i="4"/>
  <c r="IY53" i="4"/>
  <c r="IY24" i="4"/>
  <c r="JR63" i="3"/>
  <c r="JR54" i="3"/>
  <c r="JR56" i="3"/>
  <c r="JR57" i="3"/>
  <c r="JR55" i="3"/>
  <c r="JR58" i="3"/>
  <c r="JR45" i="3"/>
  <c r="JR46" i="3"/>
  <c r="JR44" i="3"/>
  <c r="JR47" i="3"/>
  <c r="JR48" i="3"/>
  <c r="JR49" i="3"/>
  <c r="JR59" i="3"/>
  <c r="JR24" i="3"/>
  <c r="JI55" i="10"/>
  <c r="JI73" i="10"/>
  <c r="JI81" i="10"/>
  <c r="JJ83" i="10" s="1"/>
  <c r="JI74" i="10"/>
  <c r="JR143" i="3"/>
  <c r="JR139" i="3"/>
  <c r="JR108" i="3"/>
  <c r="JR107" i="3"/>
  <c r="JR141" i="3"/>
  <c r="IY143" i="4"/>
  <c r="IY141" i="4"/>
  <c r="IY107" i="4"/>
  <c r="IY108" i="4"/>
  <c r="IY139" i="4"/>
  <c r="JI13" i="10"/>
  <c r="JI12" i="10"/>
  <c r="JR183" i="3"/>
  <c r="JR182" i="3"/>
  <c r="JR184" i="3"/>
  <c r="JR178" i="3"/>
  <c r="JR173" i="3"/>
  <c r="JR177" i="3"/>
  <c r="JR172" i="3"/>
  <c r="JR171" i="3"/>
  <c r="JR132" i="3"/>
  <c r="JR134" i="3"/>
  <c r="JR127" i="3"/>
  <c r="IY184" i="4"/>
  <c r="IY183" i="4"/>
  <c r="IY178" i="4"/>
  <c r="IY177" i="4"/>
  <c r="IY182" i="4"/>
  <c r="IY172" i="4"/>
  <c r="IY171" i="4"/>
  <c r="IY173" i="4"/>
  <c r="IY132" i="4"/>
  <c r="IY127" i="4"/>
  <c r="IY134" i="4"/>
  <c r="JR73" i="3"/>
  <c r="JR71" i="3"/>
  <c r="JR74" i="3"/>
  <c r="JR72" i="3"/>
  <c r="JR69" i="3"/>
  <c r="JR70" i="3"/>
  <c r="JR68" i="3"/>
  <c r="IY74" i="4"/>
  <c r="IY73" i="4"/>
  <c r="IY72" i="4"/>
  <c r="IY70" i="4"/>
  <c r="IY71" i="4"/>
  <c r="IY68" i="4"/>
  <c r="IY69" i="4"/>
  <c r="IY101" i="4"/>
  <c r="IY99" i="4"/>
  <c r="IY100" i="4"/>
  <c r="IY98" i="4"/>
  <c r="JR100" i="3"/>
  <c r="JR99" i="3"/>
  <c r="JR101" i="3"/>
  <c r="JR98" i="3"/>
  <c r="JR97" i="3"/>
  <c r="IY97" i="4"/>
  <c r="IY39" i="4"/>
  <c r="IY38" i="4"/>
  <c r="IY37" i="4"/>
  <c r="IY33" i="4"/>
  <c r="IY35" i="4"/>
  <c r="IY34" i="4"/>
  <c r="IY36" i="4"/>
  <c r="JR53" i="3"/>
  <c r="JR43" i="3"/>
  <c r="JR35" i="3"/>
  <c r="JR36" i="3"/>
  <c r="JR38" i="3"/>
  <c r="JR34" i="3"/>
  <c r="JR37" i="3"/>
  <c r="JR39" i="3"/>
  <c r="JR33" i="3"/>
  <c r="JR17" i="3"/>
  <c r="JR16" i="3"/>
  <c r="JR14" i="3"/>
  <c r="JR15" i="3"/>
  <c r="JR12" i="3"/>
  <c r="JR13" i="3"/>
  <c r="JR11" i="3"/>
  <c r="JS6" i="3"/>
  <c r="JR28" i="3"/>
  <c r="JR22" i="3"/>
  <c r="JR26" i="3"/>
  <c r="JR27" i="3"/>
  <c r="IY27" i="4"/>
  <c r="IY17" i="4"/>
  <c r="IY22" i="4"/>
  <c r="IY15" i="4"/>
  <c r="IY13" i="4"/>
  <c r="IY16" i="4"/>
  <c r="IY14" i="4"/>
  <c r="IY12" i="4"/>
  <c r="IY11" i="4"/>
  <c r="IY28" i="4"/>
  <c r="IY26" i="4"/>
  <c r="IZ6" i="4"/>
  <c r="JI79" i="10"/>
  <c r="JI80" i="10"/>
  <c r="JI68" i="10"/>
  <c r="JI75" i="10"/>
  <c r="JI61" i="10"/>
  <c r="JI59" i="10"/>
  <c r="JI25" i="10"/>
  <c r="JI65" i="10"/>
  <c r="JI24" i="10"/>
  <c r="JI23" i="10"/>
  <c r="JI15" i="10"/>
  <c r="JI14" i="10"/>
  <c r="JJ6" i="10"/>
  <c r="IX106" i="6"/>
  <c r="IY1" i="6"/>
  <c r="IY7" i="6"/>
  <c r="IY85" i="6" l="1"/>
  <c r="IY81" i="6"/>
  <c r="IY137" i="6"/>
  <c r="IY80" i="6"/>
  <c r="IY92" i="6"/>
  <c r="IY90" i="6"/>
  <c r="IY91" i="6"/>
  <c r="IY87" i="6"/>
  <c r="IY63" i="6"/>
  <c r="IY79" i="6"/>
  <c r="IY65" i="6"/>
  <c r="IY59" i="6"/>
  <c r="IY58" i="6"/>
  <c r="IY57" i="6"/>
  <c r="IY56" i="6"/>
  <c r="IY55" i="6"/>
  <c r="IY54" i="6"/>
  <c r="IY47" i="6"/>
  <c r="IY46" i="6"/>
  <c r="IY45" i="6"/>
  <c r="IY49" i="6"/>
  <c r="IY48" i="6"/>
  <c r="IY44" i="6"/>
  <c r="IY53" i="6"/>
  <c r="IY43" i="6"/>
  <c r="IY24" i="6"/>
  <c r="JR106" i="3"/>
  <c r="IY106" i="4"/>
  <c r="IY97" i="6"/>
  <c r="IY98" i="6"/>
  <c r="IY99" i="6"/>
  <c r="IY101" i="6"/>
  <c r="IY100" i="6"/>
  <c r="IY73" i="6"/>
  <c r="IY74" i="6"/>
  <c r="IY72" i="6"/>
  <c r="IY71" i="6"/>
  <c r="IY69" i="6"/>
  <c r="IY70" i="6"/>
  <c r="IY68" i="6"/>
  <c r="IY141" i="6"/>
  <c r="IY127" i="6"/>
  <c r="IY139" i="6"/>
  <c r="IY143" i="6"/>
  <c r="IY132" i="6"/>
  <c r="IY108" i="6"/>
  <c r="IY107" i="6"/>
  <c r="IY39" i="6"/>
  <c r="IY38" i="6"/>
  <c r="IY36" i="6"/>
  <c r="IY34" i="6"/>
  <c r="IY37" i="6"/>
  <c r="IY33" i="6"/>
  <c r="IY35" i="6"/>
  <c r="IY15" i="6"/>
  <c r="IY17" i="6"/>
  <c r="IY14" i="6"/>
  <c r="IY13" i="6"/>
  <c r="IY12" i="6"/>
  <c r="IY11" i="6"/>
  <c r="IY16" i="6"/>
  <c r="IY22" i="6"/>
  <c r="IY26" i="6"/>
  <c r="IY27" i="6"/>
  <c r="IY28" i="6"/>
  <c r="JI82" i="10"/>
  <c r="IY182" i="6"/>
  <c r="IY178" i="6"/>
  <c r="IY177" i="6"/>
  <c r="JJ1" i="10"/>
  <c r="JJ7" i="10"/>
  <c r="JJ54" i="10" s="1"/>
  <c r="IY183" i="6"/>
  <c r="IY184" i="6"/>
  <c r="IY173" i="6"/>
  <c r="IY172" i="6"/>
  <c r="IY171" i="6"/>
  <c r="IY134" i="6"/>
  <c r="IZ6" i="6"/>
  <c r="IZ1" i="4"/>
  <c r="IZ7" i="4"/>
  <c r="JS7" i="3"/>
  <c r="JS1" i="3"/>
  <c r="IZ85" i="4" l="1"/>
  <c r="IZ81" i="4"/>
  <c r="IZ137" i="4"/>
  <c r="IZ80" i="4"/>
  <c r="JS85" i="3"/>
  <c r="JS137" i="3"/>
  <c r="JS81" i="3"/>
  <c r="JS80" i="3"/>
  <c r="IZ92" i="4"/>
  <c r="IZ87" i="4"/>
  <c r="IZ90" i="4"/>
  <c r="IZ91" i="4"/>
  <c r="IZ63" i="4"/>
  <c r="IZ79" i="4"/>
  <c r="JS92" i="3"/>
  <c r="JS91" i="3"/>
  <c r="JS90" i="3"/>
  <c r="JS87" i="3"/>
  <c r="JS65" i="3"/>
  <c r="JS79" i="3"/>
  <c r="IZ65" i="4"/>
  <c r="IZ59" i="4"/>
  <c r="IZ57" i="4"/>
  <c r="IZ55" i="4"/>
  <c r="IZ58" i="4"/>
  <c r="IZ56" i="4"/>
  <c r="IZ49" i="4"/>
  <c r="IZ54" i="4"/>
  <c r="IZ45" i="4"/>
  <c r="IZ48" i="4"/>
  <c r="IZ46" i="4"/>
  <c r="IZ47" i="4"/>
  <c r="IZ53" i="4"/>
  <c r="IZ43" i="4"/>
  <c r="IZ44" i="4"/>
  <c r="IZ24" i="4"/>
  <c r="JS63" i="3"/>
  <c r="JS54" i="3"/>
  <c r="JS55" i="3"/>
  <c r="JS57" i="3"/>
  <c r="JS56" i="3"/>
  <c r="JS58" i="3"/>
  <c r="JS59" i="3"/>
  <c r="JS45" i="3"/>
  <c r="JS44" i="3"/>
  <c r="JS48" i="3"/>
  <c r="JS49" i="3"/>
  <c r="JS46" i="3"/>
  <c r="JS47" i="3"/>
  <c r="JS24" i="3"/>
  <c r="JJ55" i="10"/>
  <c r="JS143" i="3"/>
  <c r="JS141" i="3"/>
  <c r="JS139" i="3"/>
  <c r="JS108" i="3"/>
  <c r="JS107" i="3"/>
  <c r="JJ73" i="10"/>
  <c r="JJ81" i="10"/>
  <c r="JK83" i="10" s="1"/>
  <c r="JJ74" i="10"/>
  <c r="IZ141" i="4"/>
  <c r="IZ139" i="4"/>
  <c r="IZ108" i="4"/>
  <c r="IZ143" i="4"/>
  <c r="IZ107" i="4"/>
  <c r="JJ13" i="10"/>
  <c r="JJ12" i="10"/>
  <c r="JS183" i="3"/>
  <c r="JS182" i="3"/>
  <c r="JS184" i="3"/>
  <c r="JS178" i="3"/>
  <c r="JS173" i="3"/>
  <c r="JS177" i="3"/>
  <c r="JS171" i="3"/>
  <c r="JS172" i="3"/>
  <c r="JS132" i="3"/>
  <c r="JS134" i="3"/>
  <c r="JS127" i="3"/>
  <c r="IZ184" i="4"/>
  <c r="IZ183" i="4"/>
  <c r="IZ182" i="4"/>
  <c r="IZ178" i="4"/>
  <c r="IZ177" i="4"/>
  <c r="IZ173" i="4"/>
  <c r="IZ172" i="4"/>
  <c r="IZ171" i="4"/>
  <c r="IZ134" i="4"/>
  <c r="IZ132" i="4"/>
  <c r="IZ127" i="4"/>
  <c r="JS74" i="3"/>
  <c r="JS71" i="3"/>
  <c r="JS73" i="3"/>
  <c r="JS72" i="3"/>
  <c r="JS69" i="3"/>
  <c r="JS68" i="3"/>
  <c r="JS70" i="3"/>
  <c r="IZ74" i="4"/>
  <c r="IZ73" i="4"/>
  <c r="IZ70" i="4"/>
  <c r="IZ71" i="4"/>
  <c r="IZ72" i="4"/>
  <c r="IZ69" i="4"/>
  <c r="IZ68" i="4"/>
  <c r="JS100" i="3"/>
  <c r="JS101" i="3"/>
  <c r="JS99" i="3"/>
  <c r="JS98" i="3"/>
  <c r="IZ101" i="4"/>
  <c r="IZ99" i="4"/>
  <c r="IZ100" i="4"/>
  <c r="IZ98" i="4"/>
  <c r="JS97" i="3"/>
  <c r="IZ97" i="4"/>
  <c r="IZ38" i="4"/>
  <c r="IZ37" i="4"/>
  <c r="IZ39" i="4"/>
  <c r="IZ36" i="4"/>
  <c r="IZ33" i="4"/>
  <c r="IZ35" i="4"/>
  <c r="IZ34" i="4"/>
  <c r="JS53" i="3"/>
  <c r="JS43" i="3"/>
  <c r="JS35" i="3"/>
  <c r="JS34" i="3"/>
  <c r="JS36" i="3"/>
  <c r="JS37" i="3"/>
  <c r="JS39" i="3"/>
  <c r="JS38" i="3"/>
  <c r="JS17" i="3"/>
  <c r="JS16" i="3"/>
  <c r="JS15" i="3"/>
  <c r="JS33" i="3"/>
  <c r="JS14" i="3"/>
  <c r="JS12" i="3"/>
  <c r="JS11" i="3"/>
  <c r="JS13" i="3"/>
  <c r="JT6" i="3"/>
  <c r="JS26" i="3"/>
  <c r="JS22" i="3"/>
  <c r="JS27" i="3"/>
  <c r="JS28" i="3"/>
  <c r="IZ26" i="4"/>
  <c r="IZ17" i="4"/>
  <c r="IZ22" i="4"/>
  <c r="IZ16" i="4"/>
  <c r="IZ15" i="4"/>
  <c r="IZ13" i="4"/>
  <c r="IZ14" i="4"/>
  <c r="IZ12" i="4"/>
  <c r="IZ11" i="4"/>
  <c r="IZ27" i="4"/>
  <c r="IZ28" i="4"/>
  <c r="JA6" i="4"/>
  <c r="JJ80" i="10"/>
  <c r="JJ79" i="10"/>
  <c r="JJ68" i="10"/>
  <c r="JJ75" i="10"/>
  <c r="JJ61" i="10"/>
  <c r="JJ25" i="10"/>
  <c r="JJ59" i="10"/>
  <c r="JJ65" i="10"/>
  <c r="JJ24" i="10"/>
  <c r="JJ23" i="10"/>
  <c r="JJ15" i="10"/>
  <c r="JJ14" i="10"/>
  <c r="JK6" i="10"/>
  <c r="IY106" i="6"/>
  <c r="IZ7" i="6"/>
  <c r="IZ1" i="6"/>
  <c r="IZ85" i="6" l="1"/>
  <c r="IZ81" i="6"/>
  <c r="IZ137" i="6"/>
  <c r="IZ80" i="6"/>
  <c r="IZ92" i="6"/>
  <c r="IZ90" i="6"/>
  <c r="IZ91" i="6"/>
  <c r="IZ87" i="6"/>
  <c r="IZ79" i="6"/>
  <c r="IZ63" i="6"/>
  <c r="IZ65" i="6"/>
  <c r="IZ59" i="6"/>
  <c r="IZ58" i="6"/>
  <c r="IZ57" i="6"/>
  <c r="IZ55" i="6"/>
  <c r="IZ56" i="6"/>
  <c r="IZ54" i="6"/>
  <c r="IZ49" i="6"/>
  <c r="IZ48" i="6"/>
  <c r="IZ47" i="6"/>
  <c r="IZ46" i="6"/>
  <c r="IZ44" i="6"/>
  <c r="IZ53" i="6"/>
  <c r="IZ43" i="6"/>
  <c r="IZ45" i="6"/>
  <c r="IZ24" i="6"/>
  <c r="JS106" i="3"/>
  <c r="IZ106" i="4"/>
  <c r="IZ97" i="6"/>
  <c r="IZ98" i="6"/>
  <c r="IZ100" i="6"/>
  <c r="IZ99" i="6"/>
  <c r="IZ101" i="6"/>
  <c r="IZ74" i="6"/>
  <c r="IZ73" i="6"/>
  <c r="IZ71" i="6"/>
  <c r="IZ72" i="6"/>
  <c r="IZ70" i="6"/>
  <c r="IZ69" i="6"/>
  <c r="IZ68" i="6"/>
  <c r="IZ141" i="6"/>
  <c r="IZ127" i="6"/>
  <c r="IZ139" i="6"/>
  <c r="IZ143" i="6"/>
  <c r="IZ132" i="6"/>
  <c r="IZ108" i="6"/>
  <c r="IZ107" i="6"/>
  <c r="IZ38" i="6"/>
  <c r="IZ36" i="6"/>
  <c r="IZ37" i="6"/>
  <c r="IZ33" i="6"/>
  <c r="IZ35" i="6"/>
  <c r="IZ39" i="6"/>
  <c r="IZ15" i="6"/>
  <c r="IZ17" i="6"/>
  <c r="IZ14" i="6"/>
  <c r="IZ13" i="6"/>
  <c r="IZ12" i="6"/>
  <c r="IZ11" i="6"/>
  <c r="IZ34" i="6"/>
  <c r="IZ22" i="6"/>
  <c r="IZ16" i="6"/>
  <c r="IZ26" i="6"/>
  <c r="IZ27" i="6"/>
  <c r="IZ28" i="6"/>
  <c r="JJ82" i="10"/>
  <c r="IZ182" i="6"/>
  <c r="IZ178" i="6"/>
  <c r="IZ177" i="6"/>
  <c r="JK1" i="10"/>
  <c r="JK7" i="10"/>
  <c r="JK54" i="10" s="1"/>
  <c r="IZ183" i="6"/>
  <c r="IZ184" i="6"/>
  <c r="IZ172" i="6"/>
  <c r="IZ173" i="6"/>
  <c r="IZ171" i="6"/>
  <c r="IZ134" i="6"/>
  <c r="JA6" i="6"/>
  <c r="JA7" i="4"/>
  <c r="JA1" i="4"/>
  <c r="JT7" i="3"/>
  <c r="JT1" i="3"/>
  <c r="JA81" i="4" l="1"/>
  <c r="JA137" i="4"/>
  <c r="JA85" i="4"/>
  <c r="JA80" i="4"/>
  <c r="JT85" i="3"/>
  <c r="JT137" i="3"/>
  <c r="JT81" i="3"/>
  <c r="JT80" i="3"/>
  <c r="JA92" i="4"/>
  <c r="JA90" i="4"/>
  <c r="JA91" i="4"/>
  <c r="JA87" i="4"/>
  <c r="JA63" i="4"/>
  <c r="JA79" i="4"/>
  <c r="JT91" i="3"/>
  <c r="JT92" i="3"/>
  <c r="JT90" i="3"/>
  <c r="JT87" i="3"/>
  <c r="JT65" i="3"/>
  <c r="JT79" i="3"/>
  <c r="JA59" i="4"/>
  <c r="JA65" i="4"/>
  <c r="JA57" i="4"/>
  <c r="JA58" i="4"/>
  <c r="JA56" i="4"/>
  <c r="JA49" i="4"/>
  <c r="JA54" i="4"/>
  <c r="JA48" i="4"/>
  <c r="JA46" i="4"/>
  <c r="JA47" i="4"/>
  <c r="JA55" i="4"/>
  <c r="JA45" i="4"/>
  <c r="JA44" i="4"/>
  <c r="JA43" i="4"/>
  <c r="JA53" i="4"/>
  <c r="JA24" i="4"/>
  <c r="JT63" i="3"/>
  <c r="JT54" i="3"/>
  <c r="JT55" i="3"/>
  <c r="JT56" i="3"/>
  <c r="JT57" i="3"/>
  <c r="JT58" i="3"/>
  <c r="JT47" i="3"/>
  <c r="JT59" i="3"/>
  <c r="JT45" i="3"/>
  <c r="JT46" i="3"/>
  <c r="JT44" i="3"/>
  <c r="JT48" i="3"/>
  <c r="JT49" i="3"/>
  <c r="JT24" i="3"/>
  <c r="JK55" i="10"/>
  <c r="JT143" i="3"/>
  <c r="JT141" i="3"/>
  <c r="JT139" i="3"/>
  <c r="JT108" i="3"/>
  <c r="JT107" i="3"/>
  <c r="JA141" i="4"/>
  <c r="JA143" i="4"/>
  <c r="JA139" i="4"/>
  <c r="JA108" i="4"/>
  <c r="JA107" i="4"/>
  <c r="JK73" i="10"/>
  <c r="JK74" i="10"/>
  <c r="JK81" i="10"/>
  <c r="JL83" i="10" s="1"/>
  <c r="JK13" i="10"/>
  <c r="JK12" i="10"/>
  <c r="JT184" i="3"/>
  <c r="JT178" i="3"/>
  <c r="JT183" i="3"/>
  <c r="JT177" i="3"/>
  <c r="JT182" i="3"/>
  <c r="JT173" i="3"/>
  <c r="JT172" i="3"/>
  <c r="JT171" i="3"/>
  <c r="JT132" i="3"/>
  <c r="JT134" i="3"/>
  <c r="JT127" i="3"/>
  <c r="JA183" i="4"/>
  <c r="JA182" i="4"/>
  <c r="JA184" i="4"/>
  <c r="JA177" i="4"/>
  <c r="JA178" i="4"/>
  <c r="JA171" i="4"/>
  <c r="JA172" i="4"/>
  <c r="JA173" i="4"/>
  <c r="JA132" i="4"/>
  <c r="JA134" i="4"/>
  <c r="JA127" i="4"/>
  <c r="JT73" i="3"/>
  <c r="JT74" i="3"/>
  <c r="JT72" i="3"/>
  <c r="JT69" i="3"/>
  <c r="JT71" i="3"/>
  <c r="JT70" i="3"/>
  <c r="JT68" i="3"/>
  <c r="JA74" i="4"/>
  <c r="JA73" i="4"/>
  <c r="JA70" i="4"/>
  <c r="JA71" i="4"/>
  <c r="JA72" i="4"/>
  <c r="JA69" i="4"/>
  <c r="JA68" i="4"/>
  <c r="JA101" i="4"/>
  <c r="JA100" i="4"/>
  <c r="JA98" i="4"/>
  <c r="JA99" i="4"/>
  <c r="JT101" i="3"/>
  <c r="JT99" i="3"/>
  <c r="JT98" i="3"/>
  <c r="JT100" i="3"/>
  <c r="JT97" i="3"/>
  <c r="JA97" i="4"/>
  <c r="JA38" i="4"/>
  <c r="JA37" i="4"/>
  <c r="JA35" i="4"/>
  <c r="JA39" i="4"/>
  <c r="JA33" i="4"/>
  <c r="JA34" i="4"/>
  <c r="JA36" i="4"/>
  <c r="JT53" i="3"/>
  <c r="JT43" i="3"/>
  <c r="JT34" i="3"/>
  <c r="JT37" i="3"/>
  <c r="JT38" i="3"/>
  <c r="JT36" i="3"/>
  <c r="JT35" i="3"/>
  <c r="JT39" i="3"/>
  <c r="JT17" i="3"/>
  <c r="JT16" i="3"/>
  <c r="JT15" i="3"/>
  <c r="JT33" i="3"/>
  <c r="JT14" i="3"/>
  <c r="JT13" i="3"/>
  <c r="JT12" i="3"/>
  <c r="JT11" i="3"/>
  <c r="JU6" i="3"/>
  <c r="JT26" i="3"/>
  <c r="JT22" i="3"/>
  <c r="JT28" i="3"/>
  <c r="JT27" i="3"/>
  <c r="JA26" i="4"/>
  <c r="JA17" i="4"/>
  <c r="JA22" i="4"/>
  <c r="JA15" i="4"/>
  <c r="JA16" i="4"/>
  <c r="JA14" i="4"/>
  <c r="JA12" i="4"/>
  <c r="JA13" i="4"/>
  <c r="JA11" i="4"/>
  <c r="JA28" i="4"/>
  <c r="JA27" i="4"/>
  <c r="JB6" i="4"/>
  <c r="JK80" i="10"/>
  <c r="JK79" i="10"/>
  <c r="JK68" i="10"/>
  <c r="JK75" i="10"/>
  <c r="JK61" i="10"/>
  <c r="JK24" i="10"/>
  <c r="JK65" i="10"/>
  <c r="JK59" i="10"/>
  <c r="JK25" i="10"/>
  <c r="JK23" i="10"/>
  <c r="JK15" i="10"/>
  <c r="JK14" i="10"/>
  <c r="JL6" i="10"/>
  <c r="IZ106" i="6"/>
  <c r="JA1" i="6"/>
  <c r="JA7" i="6"/>
  <c r="JA137" i="6" l="1"/>
  <c r="JA81" i="6"/>
  <c r="JA85" i="6"/>
  <c r="JA80" i="6"/>
  <c r="JA92" i="6"/>
  <c r="JA90" i="6"/>
  <c r="JA91" i="6"/>
  <c r="JA87" i="6"/>
  <c r="JA63" i="6"/>
  <c r="JA79" i="6"/>
  <c r="JA65" i="6"/>
  <c r="JA59" i="6"/>
  <c r="JA58" i="6"/>
  <c r="JA57" i="6"/>
  <c r="JA55" i="6"/>
  <c r="JA56" i="6"/>
  <c r="JA54" i="6"/>
  <c r="JA49" i="6"/>
  <c r="JA48" i="6"/>
  <c r="JA47" i="6"/>
  <c r="JA44" i="6"/>
  <c r="JA45" i="6"/>
  <c r="JA46" i="6"/>
  <c r="JA53" i="6"/>
  <c r="JA43" i="6"/>
  <c r="JA24" i="6"/>
  <c r="JA106" i="4"/>
  <c r="JT106" i="3"/>
  <c r="JA97" i="6"/>
  <c r="JA100" i="6"/>
  <c r="JA98" i="6"/>
  <c r="JA101" i="6"/>
  <c r="JA99" i="6"/>
  <c r="JA74" i="6"/>
  <c r="JA72" i="6"/>
  <c r="JA73" i="6"/>
  <c r="JA71" i="6"/>
  <c r="JA69" i="6"/>
  <c r="JA70" i="6"/>
  <c r="JA68" i="6"/>
  <c r="JA127" i="6"/>
  <c r="JA141" i="6"/>
  <c r="JA139" i="6"/>
  <c r="JA143" i="6"/>
  <c r="JA132" i="6"/>
  <c r="JA108" i="6"/>
  <c r="JA107" i="6"/>
  <c r="JA38" i="6"/>
  <c r="JA36" i="6"/>
  <c r="JA37" i="6"/>
  <c r="JA34" i="6"/>
  <c r="JA35" i="6"/>
  <c r="JA39" i="6"/>
  <c r="JA17" i="6"/>
  <c r="JA16" i="6"/>
  <c r="JA15" i="6"/>
  <c r="JA14" i="6"/>
  <c r="JA13" i="6"/>
  <c r="JA12" i="6"/>
  <c r="JA33" i="6"/>
  <c r="JA11" i="6"/>
  <c r="JA22" i="6"/>
  <c r="JA28" i="6"/>
  <c r="JA27" i="6"/>
  <c r="JA26" i="6"/>
  <c r="JK82" i="10"/>
  <c r="JA182" i="6"/>
  <c r="JA178" i="6"/>
  <c r="JA177" i="6"/>
  <c r="JL1" i="10"/>
  <c r="JL7" i="10"/>
  <c r="JL54" i="10" s="1"/>
  <c r="JA183" i="6"/>
  <c r="JA184" i="6"/>
  <c r="JA172" i="6"/>
  <c r="JA173" i="6"/>
  <c r="JA171" i="6"/>
  <c r="JA134" i="6"/>
  <c r="JB6" i="6"/>
  <c r="JB7" i="4"/>
  <c r="JB1" i="4"/>
  <c r="JU7" i="3"/>
  <c r="JU1" i="3"/>
  <c r="JB137" i="4" l="1"/>
  <c r="JB85" i="4"/>
  <c r="JB80" i="4"/>
  <c r="JB81" i="4"/>
  <c r="JU85" i="3"/>
  <c r="JU137" i="3"/>
  <c r="JU81" i="3"/>
  <c r="JU80" i="3"/>
  <c r="JB91" i="4"/>
  <c r="JB92" i="4"/>
  <c r="JB90" i="4"/>
  <c r="JB87" i="4"/>
  <c r="JB63" i="4"/>
  <c r="JB79" i="4"/>
  <c r="JU91" i="3"/>
  <c r="JU90" i="3"/>
  <c r="JU92" i="3"/>
  <c r="JU87" i="3"/>
  <c r="JU65" i="3"/>
  <c r="JU79" i="3"/>
  <c r="JB59" i="4"/>
  <c r="JB57" i="4"/>
  <c r="JB58" i="4"/>
  <c r="JB65" i="4"/>
  <c r="JB55" i="4"/>
  <c r="JB54" i="4"/>
  <c r="JB56" i="4"/>
  <c r="JB49" i="4"/>
  <c r="JB47" i="4"/>
  <c r="JB44" i="4"/>
  <c r="JB48" i="4"/>
  <c r="JB46" i="4"/>
  <c r="JB43" i="4"/>
  <c r="JB45" i="4"/>
  <c r="JB53" i="4"/>
  <c r="JB24" i="4"/>
  <c r="JU63" i="3"/>
  <c r="JU54" i="3"/>
  <c r="JU55" i="3"/>
  <c r="JU57" i="3"/>
  <c r="JU58" i="3"/>
  <c r="JU56" i="3"/>
  <c r="JU44" i="3"/>
  <c r="JU47" i="3"/>
  <c r="JU59" i="3"/>
  <c r="JU45" i="3"/>
  <c r="JU46" i="3"/>
  <c r="JU48" i="3"/>
  <c r="JU49" i="3"/>
  <c r="JU24" i="3"/>
  <c r="JL55" i="10"/>
  <c r="JU143" i="3"/>
  <c r="JU139" i="3"/>
  <c r="JU108" i="3"/>
  <c r="JU141" i="3"/>
  <c r="JU107" i="3"/>
  <c r="JL81" i="10"/>
  <c r="JM83" i="10" s="1"/>
  <c r="JL74" i="10"/>
  <c r="JL73" i="10"/>
  <c r="JB141" i="4"/>
  <c r="JB143" i="4"/>
  <c r="JB139" i="4"/>
  <c r="JB108" i="4"/>
  <c r="JB107" i="4"/>
  <c r="JL12" i="10"/>
  <c r="JL13" i="10"/>
  <c r="JU182" i="3"/>
  <c r="JU184" i="3"/>
  <c r="JU183" i="3"/>
  <c r="JU177" i="3"/>
  <c r="JU178" i="3"/>
  <c r="JU172" i="3"/>
  <c r="JU171" i="3"/>
  <c r="JU173" i="3"/>
  <c r="JU134" i="3"/>
  <c r="JU127" i="3"/>
  <c r="JU132" i="3"/>
  <c r="JB183" i="4"/>
  <c r="JB182" i="4"/>
  <c r="JB184" i="4"/>
  <c r="JB178" i="4"/>
  <c r="JB177" i="4"/>
  <c r="JB171" i="4"/>
  <c r="JB173" i="4"/>
  <c r="JB172" i="4"/>
  <c r="JB134" i="4"/>
  <c r="JB127" i="4"/>
  <c r="JB132" i="4"/>
  <c r="JU74" i="3"/>
  <c r="JU73" i="3"/>
  <c r="JU72" i="3"/>
  <c r="JU70" i="3"/>
  <c r="JU71" i="3"/>
  <c r="JU68" i="3"/>
  <c r="JU69" i="3"/>
  <c r="JB73" i="4"/>
  <c r="JB74" i="4"/>
  <c r="JB72" i="4"/>
  <c r="JB71" i="4"/>
  <c r="JB70" i="4"/>
  <c r="JB68" i="4"/>
  <c r="JB69" i="4"/>
  <c r="JU101" i="3"/>
  <c r="JU100" i="3"/>
  <c r="JU99" i="3"/>
  <c r="JU98" i="3"/>
  <c r="JB101" i="4"/>
  <c r="JB98" i="4"/>
  <c r="JB99" i="4"/>
  <c r="JB100" i="4"/>
  <c r="JU97" i="3"/>
  <c r="JB97" i="4"/>
  <c r="JB39" i="4"/>
  <c r="JB38" i="4"/>
  <c r="JB37" i="4"/>
  <c r="JB36" i="4"/>
  <c r="JB34" i="4"/>
  <c r="JB35" i="4"/>
  <c r="JB33" i="4"/>
  <c r="JU53" i="3"/>
  <c r="JU43" i="3"/>
  <c r="JU34" i="3"/>
  <c r="JU36" i="3"/>
  <c r="JU35" i="3"/>
  <c r="JU38" i="3"/>
  <c r="JU37" i="3"/>
  <c r="JU39" i="3"/>
  <c r="JU17" i="3"/>
  <c r="JU33" i="3"/>
  <c r="JU16" i="3"/>
  <c r="JU15" i="3"/>
  <c r="JU13" i="3"/>
  <c r="JU12" i="3"/>
  <c r="JU11" i="3"/>
  <c r="JU14" i="3"/>
  <c r="JV6" i="3"/>
  <c r="JU22" i="3"/>
  <c r="JU27" i="3"/>
  <c r="JU26" i="3"/>
  <c r="JU28" i="3"/>
  <c r="JB28" i="4"/>
  <c r="JB22" i="4"/>
  <c r="JB16" i="4"/>
  <c r="JB14" i="4"/>
  <c r="JB17" i="4"/>
  <c r="JB12" i="4"/>
  <c r="JB11" i="4"/>
  <c r="JB15" i="4"/>
  <c r="JB13" i="4"/>
  <c r="JB27" i="4"/>
  <c r="JB26" i="4"/>
  <c r="JC6" i="4"/>
  <c r="JL80" i="10"/>
  <c r="JL79" i="10"/>
  <c r="JL68" i="10"/>
  <c r="JL75" i="10"/>
  <c r="JL24" i="10"/>
  <c r="JL61" i="10"/>
  <c r="JL65" i="10"/>
  <c r="JL59" i="10"/>
  <c r="JL25" i="10"/>
  <c r="JL23" i="10"/>
  <c r="JL15" i="10"/>
  <c r="JL14" i="10"/>
  <c r="JM6" i="10"/>
  <c r="JA106" i="6"/>
  <c r="JB1" i="6"/>
  <c r="JB7" i="6"/>
  <c r="JB137" i="6" l="1"/>
  <c r="JB85" i="6"/>
  <c r="JB81" i="6"/>
  <c r="JB80" i="6"/>
  <c r="JB91" i="6"/>
  <c r="JB92" i="6"/>
  <c r="JB90" i="6"/>
  <c r="JB87" i="6"/>
  <c r="JB79" i="6"/>
  <c r="JB63" i="6"/>
  <c r="JB59" i="6"/>
  <c r="JB65" i="6"/>
  <c r="JB56" i="6"/>
  <c r="JB55" i="6"/>
  <c r="JB57" i="6"/>
  <c r="JB54" i="6"/>
  <c r="JB58" i="6"/>
  <c r="JB49" i="6"/>
  <c r="JB48" i="6"/>
  <c r="JB46" i="6"/>
  <c r="JB47" i="6"/>
  <c r="JB45" i="6"/>
  <c r="JB44" i="6"/>
  <c r="JB53" i="6"/>
  <c r="JB43" i="6"/>
  <c r="JB24" i="6"/>
  <c r="JU106" i="3"/>
  <c r="JB106" i="4"/>
  <c r="JB98" i="6"/>
  <c r="JB97" i="6"/>
  <c r="JB100" i="6"/>
  <c r="JB99" i="6"/>
  <c r="JB101" i="6"/>
  <c r="JB72" i="6"/>
  <c r="JB73" i="6"/>
  <c r="JB71" i="6"/>
  <c r="JB74" i="6"/>
  <c r="JB70" i="6"/>
  <c r="JB69" i="6"/>
  <c r="JB68" i="6"/>
  <c r="JB127" i="6"/>
  <c r="JB141" i="6"/>
  <c r="JB139" i="6"/>
  <c r="JB143" i="6"/>
  <c r="JB132" i="6"/>
  <c r="JB108" i="6"/>
  <c r="JB107" i="6"/>
  <c r="JB38" i="6"/>
  <c r="JB36" i="6"/>
  <c r="JB37" i="6"/>
  <c r="JB39" i="6"/>
  <c r="JB34" i="6"/>
  <c r="JB35" i="6"/>
  <c r="JB33" i="6"/>
  <c r="JB17" i="6"/>
  <c r="JB14" i="6"/>
  <c r="JB13" i="6"/>
  <c r="JB12" i="6"/>
  <c r="JB16" i="6"/>
  <c r="JB15" i="6"/>
  <c r="JB28" i="6"/>
  <c r="JB11" i="6"/>
  <c r="JB22" i="6"/>
  <c r="JB27" i="6"/>
  <c r="JB26" i="6"/>
  <c r="JL82" i="10"/>
  <c r="JB182" i="6"/>
  <c r="JB178" i="6"/>
  <c r="JB177" i="6"/>
  <c r="JM7" i="10"/>
  <c r="JM54" i="10" s="1"/>
  <c r="JM1" i="10"/>
  <c r="JB183" i="6"/>
  <c r="JB184" i="6"/>
  <c r="JB173" i="6"/>
  <c r="JB171" i="6"/>
  <c r="JB172" i="6"/>
  <c r="JB134" i="6"/>
  <c r="JC6" i="6"/>
  <c r="JC7" i="4"/>
  <c r="JC1" i="4"/>
  <c r="JV7" i="3"/>
  <c r="JV1" i="3"/>
  <c r="JC137" i="4" l="1"/>
  <c r="JC85" i="4"/>
  <c r="JC80" i="4"/>
  <c r="JC81" i="4"/>
  <c r="JV85" i="3"/>
  <c r="JV80" i="3"/>
  <c r="JV81" i="3"/>
  <c r="JV137" i="3"/>
  <c r="JC91" i="4"/>
  <c r="JC87" i="4"/>
  <c r="JC90" i="4"/>
  <c r="JC92" i="4"/>
  <c r="JC79" i="4"/>
  <c r="JC63" i="4"/>
  <c r="JV91" i="3"/>
  <c r="JV87" i="3"/>
  <c r="JV90" i="3"/>
  <c r="JV92" i="3"/>
  <c r="JV65" i="3"/>
  <c r="JV79" i="3"/>
  <c r="JC59" i="4"/>
  <c r="JC65" i="4"/>
  <c r="JC58" i="4"/>
  <c r="JC57" i="4"/>
  <c r="JC55" i="4"/>
  <c r="JC54" i="4"/>
  <c r="JC56" i="4"/>
  <c r="JC48" i="4"/>
  <c r="JC49" i="4"/>
  <c r="JC45" i="4"/>
  <c r="JC47" i="4"/>
  <c r="JC46" i="4"/>
  <c r="JC43" i="4"/>
  <c r="JC53" i="4"/>
  <c r="JC44" i="4"/>
  <c r="JC24" i="4"/>
  <c r="JV63" i="3"/>
  <c r="JV54" i="3"/>
  <c r="JV55" i="3"/>
  <c r="JV59" i="3"/>
  <c r="JV57" i="3"/>
  <c r="JV58" i="3"/>
  <c r="JV44" i="3"/>
  <c r="JV47" i="3"/>
  <c r="JV56" i="3"/>
  <c r="JV49" i="3"/>
  <c r="JV45" i="3"/>
  <c r="JV46" i="3"/>
  <c r="JV48" i="3"/>
  <c r="JV24" i="3"/>
  <c r="JM55" i="10"/>
  <c r="JC141" i="4"/>
  <c r="JC143" i="4"/>
  <c r="JC139" i="4"/>
  <c r="JC107" i="4"/>
  <c r="JC108" i="4"/>
  <c r="JV143" i="3"/>
  <c r="JV139" i="3"/>
  <c r="JV141" i="3"/>
  <c r="JV108" i="3"/>
  <c r="JV107" i="3"/>
  <c r="JM81" i="10"/>
  <c r="JN83" i="10" s="1"/>
  <c r="JM74" i="10"/>
  <c r="JM73" i="10"/>
  <c r="JM12" i="10"/>
  <c r="JM13" i="10"/>
  <c r="JV184" i="3"/>
  <c r="JV183" i="3"/>
  <c r="JV178" i="3"/>
  <c r="JV182" i="3"/>
  <c r="JV172" i="3"/>
  <c r="JV177" i="3"/>
  <c r="JV171" i="3"/>
  <c r="JV173" i="3"/>
  <c r="JV134" i="3"/>
  <c r="JV127" i="3"/>
  <c r="JV132" i="3"/>
  <c r="JC183" i="4"/>
  <c r="JC184" i="4"/>
  <c r="JC178" i="4"/>
  <c r="JC182" i="4"/>
  <c r="JC177" i="4"/>
  <c r="JC173" i="4"/>
  <c r="JC172" i="4"/>
  <c r="JC171" i="4"/>
  <c r="JC134" i="4"/>
  <c r="JC127" i="4"/>
  <c r="JC132" i="4"/>
  <c r="JV73" i="3"/>
  <c r="JV74" i="3"/>
  <c r="JV72" i="3"/>
  <c r="JV71" i="3"/>
  <c r="JV70" i="3"/>
  <c r="JV69" i="3"/>
  <c r="JV68" i="3"/>
  <c r="JC74" i="4"/>
  <c r="JC71" i="4"/>
  <c r="JC72" i="4"/>
  <c r="JC69" i="4"/>
  <c r="JC73" i="4"/>
  <c r="JC70" i="4"/>
  <c r="JC68" i="4"/>
  <c r="JV99" i="3"/>
  <c r="JV101" i="3"/>
  <c r="JV100" i="3"/>
  <c r="JV98" i="3"/>
  <c r="JC101" i="4"/>
  <c r="JC100" i="4"/>
  <c r="JC98" i="4"/>
  <c r="JC99" i="4"/>
  <c r="JV97" i="3"/>
  <c r="JC97" i="4"/>
  <c r="JC39" i="4"/>
  <c r="JC36" i="4"/>
  <c r="JC35" i="4"/>
  <c r="JC37" i="4"/>
  <c r="JC33" i="4"/>
  <c r="JC34" i="4"/>
  <c r="JC38" i="4"/>
  <c r="JV53" i="3"/>
  <c r="JV43" i="3"/>
  <c r="JV34" i="3"/>
  <c r="JV35" i="3"/>
  <c r="JV38" i="3"/>
  <c r="JV36" i="3"/>
  <c r="JV37" i="3"/>
  <c r="JV39" i="3"/>
  <c r="JV17" i="3"/>
  <c r="JV33" i="3"/>
  <c r="JV16" i="3"/>
  <c r="JV15" i="3"/>
  <c r="JV14" i="3"/>
  <c r="JV13" i="3"/>
  <c r="JV12" i="3"/>
  <c r="JV11" i="3"/>
  <c r="JW6" i="3"/>
  <c r="JV22" i="3"/>
  <c r="JV27" i="3"/>
  <c r="JV28" i="3"/>
  <c r="JV26" i="3"/>
  <c r="JC22" i="4"/>
  <c r="JC16" i="4"/>
  <c r="JC17" i="4"/>
  <c r="JC14" i="4"/>
  <c r="JC11" i="4"/>
  <c r="JC15" i="4"/>
  <c r="JC13" i="4"/>
  <c r="JC12" i="4"/>
  <c r="JC27" i="4"/>
  <c r="JC26" i="4"/>
  <c r="JC28" i="4"/>
  <c r="JD6" i="4"/>
  <c r="JM79" i="10"/>
  <c r="JM80" i="10"/>
  <c r="JM68" i="10"/>
  <c r="JM75" i="10"/>
  <c r="JM65" i="10"/>
  <c r="JM59" i="10"/>
  <c r="JM25" i="10"/>
  <c r="JM24" i="10"/>
  <c r="JM61" i="10"/>
  <c r="JM23" i="10"/>
  <c r="JM15" i="10"/>
  <c r="JM14" i="10"/>
  <c r="JN6" i="10"/>
  <c r="JB106" i="6"/>
  <c r="JC7" i="6"/>
  <c r="JC1" i="6"/>
  <c r="JC85" i="6" l="1"/>
  <c r="JC81" i="6"/>
  <c r="JC80" i="6"/>
  <c r="JC137" i="6"/>
  <c r="JC90" i="6"/>
  <c r="JC92" i="6"/>
  <c r="JC87" i="6"/>
  <c r="JC91" i="6"/>
  <c r="JC79" i="6"/>
  <c r="JC63" i="6"/>
  <c r="JC65" i="6"/>
  <c r="JC59" i="6"/>
  <c r="JC56" i="6"/>
  <c r="JC55" i="6"/>
  <c r="JC57" i="6"/>
  <c r="JC54" i="6"/>
  <c r="JC49" i="6"/>
  <c r="JC48" i="6"/>
  <c r="JC46" i="6"/>
  <c r="JC47" i="6"/>
  <c r="JC45" i="6"/>
  <c r="JC44" i="6"/>
  <c r="JC53" i="6"/>
  <c r="JC43" i="6"/>
  <c r="JC58" i="6"/>
  <c r="JC24" i="6"/>
  <c r="JV106" i="3"/>
  <c r="JC106" i="4"/>
  <c r="JC98" i="6"/>
  <c r="JC97" i="6"/>
  <c r="JC99" i="6"/>
  <c r="JC100" i="6"/>
  <c r="JC101" i="6"/>
  <c r="JC72" i="6"/>
  <c r="JC73" i="6"/>
  <c r="JC74" i="6"/>
  <c r="JC71" i="6"/>
  <c r="JC69" i="6"/>
  <c r="JC70" i="6"/>
  <c r="JC68" i="6"/>
  <c r="JC141" i="6"/>
  <c r="JC127" i="6"/>
  <c r="JC139" i="6"/>
  <c r="JC143" i="6"/>
  <c r="JC132" i="6"/>
  <c r="JC108" i="6"/>
  <c r="JC107" i="6"/>
  <c r="JC39" i="6"/>
  <c r="JC37" i="6"/>
  <c r="JC36" i="6"/>
  <c r="JC38" i="6"/>
  <c r="JC35" i="6"/>
  <c r="JC17" i="6"/>
  <c r="JC16" i="6"/>
  <c r="JC15" i="6"/>
  <c r="JC34" i="6"/>
  <c r="JC14" i="6"/>
  <c r="JC13" i="6"/>
  <c r="JC12" i="6"/>
  <c r="JC33" i="6"/>
  <c r="JC28" i="6"/>
  <c r="JC11" i="6"/>
  <c r="JC22" i="6"/>
  <c r="JC26" i="6"/>
  <c r="JC27" i="6"/>
  <c r="JM82" i="10"/>
  <c r="JC182" i="6"/>
  <c r="JC178" i="6"/>
  <c r="JC177" i="6"/>
  <c r="JN7" i="10"/>
  <c r="JN54" i="10" s="1"/>
  <c r="JN1" i="10"/>
  <c r="JC183" i="6"/>
  <c r="JC184" i="6"/>
  <c r="JC173" i="6"/>
  <c r="JC172" i="6"/>
  <c r="JC171" i="6"/>
  <c r="JC134" i="6"/>
  <c r="JD6" i="6"/>
  <c r="JD7" i="4"/>
  <c r="JD1" i="4"/>
  <c r="JW7" i="3"/>
  <c r="JW1" i="3"/>
  <c r="JD137" i="4" l="1"/>
  <c r="JD85" i="4"/>
  <c r="JD80" i="4"/>
  <c r="JD81" i="4"/>
  <c r="JW85" i="3"/>
  <c r="JW80" i="3"/>
  <c r="JW81" i="3"/>
  <c r="JW137" i="3"/>
  <c r="JD91" i="4"/>
  <c r="JD90" i="4"/>
  <c r="JD92" i="4"/>
  <c r="JD87" i="4"/>
  <c r="JD79" i="4"/>
  <c r="JD63" i="4"/>
  <c r="JW91" i="3"/>
  <c r="JW92" i="3"/>
  <c r="JW87" i="3"/>
  <c r="JW90" i="3"/>
  <c r="JW79" i="3"/>
  <c r="JW65" i="3"/>
  <c r="JD65" i="4"/>
  <c r="JD59" i="4"/>
  <c r="JD58" i="4"/>
  <c r="JD56" i="4"/>
  <c r="JD57" i="4"/>
  <c r="JD55" i="4"/>
  <c r="JD49" i="4"/>
  <c r="JD45" i="4"/>
  <c r="JD46" i="4"/>
  <c r="JD54" i="4"/>
  <c r="JD43" i="4"/>
  <c r="JD48" i="4"/>
  <c r="JD47" i="4"/>
  <c r="JD53" i="4"/>
  <c r="JD44" i="4"/>
  <c r="JD24" i="4"/>
  <c r="JW63" i="3"/>
  <c r="JW54" i="3"/>
  <c r="JW55" i="3"/>
  <c r="JW59" i="3"/>
  <c r="JW57" i="3"/>
  <c r="JW46" i="3"/>
  <c r="JW58" i="3"/>
  <c r="JW44" i="3"/>
  <c r="JW47" i="3"/>
  <c r="JW45" i="3"/>
  <c r="JW49" i="3"/>
  <c r="JW56" i="3"/>
  <c r="JW48" i="3"/>
  <c r="JW24" i="3"/>
  <c r="JN55" i="10"/>
  <c r="JW143" i="3"/>
  <c r="JW141" i="3"/>
  <c r="JW139" i="3"/>
  <c r="JW107" i="3"/>
  <c r="JW108" i="3"/>
  <c r="JN81" i="10"/>
  <c r="JO83" i="10" s="1"/>
  <c r="JN74" i="10"/>
  <c r="JN73" i="10"/>
  <c r="JD141" i="4"/>
  <c r="JD143" i="4"/>
  <c r="JD139" i="4"/>
  <c r="JD107" i="4"/>
  <c r="JD108" i="4"/>
  <c r="JN12" i="10"/>
  <c r="JN13" i="10"/>
  <c r="JW184" i="3"/>
  <c r="JW183" i="3"/>
  <c r="JW178" i="3"/>
  <c r="JW182" i="3"/>
  <c r="JW177" i="3"/>
  <c r="JW173" i="3"/>
  <c r="JW171" i="3"/>
  <c r="JW172" i="3"/>
  <c r="JW132" i="3"/>
  <c r="JW134" i="3"/>
  <c r="JW127" i="3"/>
  <c r="JD184" i="4"/>
  <c r="JD183" i="4"/>
  <c r="JD182" i="4"/>
  <c r="JD178" i="4"/>
  <c r="JD177" i="4"/>
  <c r="JD173" i="4"/>
  <c r="JD172" i="4"/>
  <c r="JD171" i="4"/>
  <c r="JD134" i="4"/>
  <c r="JD132" i="4"/>
  <c r="JD127" i="4"/>
  <c r="JW74" i="3"/>
  <c r="JW72" i="3"/>
  <c r="JW71" i="3"/>
  <c r="JW70" i="3"/>
  <c r="JW69" i="3"/>
  <c r="JW73" i="3"/>
  <c r="JW68" i="3"/>
  <c r="JD73" i="4"/>
  <c r="JD74" i="4"/>
  <c r="JD71" i="4"/>
  <c r="JD72" i="4"/>
  <c r="JD70" i="4"/>
  <c r="JD69" i="4"/>
  <c r="JD68" i="4"/>
  <c r="JD101" i="4"/>
  <c r="JD99" i="4"/>
  <c r="JD98" i="4"/>
  <c r="JD100" i="4"/>
  <c r="JW101" i="3"/>
  <c r="JW100" i="3"/>
  <c r="JW99" i="3"/>
  <c r="JW98" i="3"/>
  <c r="JW97" i="3"/>
  <c r="JD97" i="4"/>
  <c r="JD39" i="4"/>
  <c r="JD36" i="4"/>
  <c r="JD38" i="4"/>
  <c r="JD37" i="4"/>
  <c r="JD34" i="4"/>
  <c r="JD35" i="4"/>
  <c r="JD33" i="4"/>
  <c r="JW53" i="3"/>
  <c r="JW43" i="3"/>
  <c r="JW34" i="3"/>
  <c r="JW36" i="3"/>
  <c r="JW37" i="3"/>
  <c r="JW39" i="3"/>
  <c r="JW35" i="3"/>
  <c r="JW38" i="3"/>
  <c r="JW33" i="3"/>
  <c r="JW17" i="3"/>
  <c r="JW16" i="3"/>
  <c r="JW15" i="3"/>
  <c r="JW14" i="3"/>
  <c r="JW13" i="3"/>
  <c r="JW12" i="3"/>
  <c r="JW11" i="3"/>
  <c r="JX6" i="3"/>
  <c r="JW22" i="3"/>
  <c r="JW27" i="3"/>
  <c r="JW26" i="3"/>
  <c r="JW28" i="3"/>
  <c r="JD22" i="4"/>
  <c r="JD16" i="4"/>
  <c r="JD14" i="4"/>
  <c r="JD17" i="4"/>
  <c r="JD15" i="4"/>
  <c r="JD13" i="4"/>
  <c r="JD11" i="4"/>
  <c r="JD12" i="4"/>
  <c r="JD28" i="4"/>
  <c r="JD26" i="4"/>
  <c r="JD27" i="4"/>
  <c r="JE6" i="4"/>
  <c r="JN80" i="10"/>
  <c r="JN79" i="10"/>
  <c r="JN68" i="10"/>
  <c r="JN75" i="10"/>
  <c r="JN65" i="10"/>
  <c r="JN24" i="10"/>
  <c r="JN59" i="10"/>
  <c r="JN25" i="10"/>
  <c r="JN61" i="10"/>
  <c r="JN23" i="10"/>
  <c r="JN15" i="10"/>
  <c r="JN14" i="10"/>
  <c r="JO6" i="10"/>
  <c r="JC106" i="6"/>
  <c r="JD1" i="6"/>
  <c r="JD7" i="6"/>
  <c r="JD85" i="6" l="1"/>
  <c r="JD81" i="6"/>
  <c r="JD137" i="6"/>
  <c r="JD80" i="6"/>
  <c r="JD91" i="6"/>
  <c r="JD90" i="6"/>
  <c r="JD92" i="6"/>
  <c r="JD87" i="6"/>
  <c r="JD79" i="6"/>
  <c r="JD63" i="6"/>
  <c r="JD65" i="6"/>
  <c r="JD59" i="6"/>
  <c r="JD58" i="6"/>
  <c r="JD57" i="6"/>
  <c r="JD54" i="6"/>
  <c r="JD55" i="6"/>
  <c r="JD56" i="6"/>
  <c r="JD49" i="6"/>
  <c r="JD48" i="6"/>
  <c r="JD46" i="6"/>
  <c r="JD47" i="6"/>
  <c r="JD44" i="6"/>
  <c r="JD45" i="6"/>
  <c r="JD53" i="6"/>
  <c r="JD43" i="6"/>
  <c r="JD24" i="6"/>
  <c r="JW106" i="3"/>
  <c r="JD106" i="4"/>
  <c r="JD98" i="6"/>
  <c r="JD97" i="6"/>
  <c r="JD99" i="6"/>
  <c r="JD100" i="6"/>
  <c r="JD101" i="6"/>
  <c r="JD73" i="6"/>
  <c r="JD74" i="6"/>
  <c r="JD72" i="6"/>
  <c r="JD70" i="6"/>
  <c r="JD71" i="6"/>
  <c r="JD69" i="6"/>
  <c r="JD68" i="6"/>
  <c r="JD141" i="6"/>
  <c r="JD127" i="6"/>
  <c r="JD139" i="6"/>
  <c r="JD143" i="6"/>
  <c r="JD132" i="6"/>
  <c r="JD108" i="6"/>
  <c r="JD107" i="6"/>
  <c r="JD39" i="6"/>
  <c r="JD38" i="6"/>
  <c r="JD37" i="6"/>
  <c r="JD35" i="6"/>
  <c r="JD17" i="6"/>
  <c r="JD16" i="6"/>
  <c r="JD15" i="6"/>
  <c r="JD36" i="6"/>
  <c r="JD34" i="6"/>
  <c r="JD33" i="6"/>
  <c r="JD14" i="6"/>
  <c r="JD13" i="6"/>
  <c r="JD12" i="6"/>
  <c r="JD11" i="6"/>
  <c r="JD22" i="6"/>
  <c r="JD27" i="6"/>
  <c r="JD28" i="6"/>
  <c r="JD26" i="6"/>
  <c r="JN82" i="10"/>
  <c r="JD178" i="6"/>
  <c r="JD177" i="6"/>
  <c r="JD182" i="6"/>
  <c r="JO7" i="10"/>
  <c r="JO54" i="10" s="1"/>
  <c r="JO1" i="10"/>
  <c r="JD183" i="6"/>
  <c r="JD184" i="6"/>
  <c r="JD173" i="6"/>
  <c r="JD172" i="6"/>
  <c r="JD171" i="6"/>
  <c r="JD134" i="6"/>
  <c r="JE6" i="6"/>
  <c r="JE7" i="4"/>
  <c r="JE1" i="4"/>
  <c r="JX7" i="3"/>
  <c r="JX1" i="3"/>
  <c r="JE81" i="4" l="1"/>
  <c r="JE137" i="4"/>
  <c r="JE85" i="4"/>
  <c r="JE80" i="4"/>
  <c r="JX85" i="3"/>
  <c r="JX80" i="3"/>
  <c r="JX137" i="3"/>
  <c r="JX81" i="3"/>
  <c r="JE91" i="4"/>
  <c r="JE92" i="4"/>
  <c r="JE90" i="4"/>
  <c r="JE87" i="4"/>
  <c r="JE79" i="4"/>
  <c r="JE63" i="4"/>
  <c r="JX91" i="3"/>
  <c r="JX92" i="3"/>
  <c r="JX90" i="3"/>
  <c r="JX87" i="3"/>
  <c r="JX79" i="3"/>
  <c r="JX65" i="3"/>
  <c r="JE65" i="4"/>
  <c r="JE59" i="4"/>
  <c r="JE55" i="4"/>
  <c r="JE57" i="4"/>
  <c r="JE56" i="4"/>
  <c r="JE58" i="4"/>
  <c r="JE54" i="4"/>
  <c r="JE49" i="4"/>
  <c r="JE46" i="4"/>
  <c r="JE48" i="4"/>
  <c r="JE47" i="4"/>
  <c r="JE43" i="4"/>
  <c r="JE53" i="4"/>
  <c r="JE45" i="4"/>
  <c r="JE44" i="4"/>
  <c r="JE24" i="4"/>
  <c r="JX63" i="3"/>
  <c r="JX54" i="3"/>
  <c r="JX56" i="3"/>
  <c r="JX57" i="3"/>
  <c r="JX55" i="3"/>
  <c r="JX59" i="3"/>
  <c r="JX46" i="3"/>
  <c r="JX58" i="3"/>
  <c r="JX44" i="3"/>
  <c r="JX47" i="3"/>
  <c r="JX45" i="3"/>
  <c r="JX49" i="3"/>
  <c r="JX48" i="3"/>
  <c r="JX24" i="3"/>
  <c r="JO55" i="10"/>
  <c r="JE141" i="4"/>
  <c r="JE143" i="4"/>
  <c r="JE139" i="4"/>
  <c r="JE107" i="4"/>
  <c r="JE108" i="4"/>
  <c r="JX143" i="3"/>
  <c r="JX141" i="3"/>
  <c r="JX139" i="3"/>
  <c r="JX107" i="3"/>
  <c r="JX108" i="3"/>
  <c r="JO81" i="10"/>
  <c r="JP83" i="10" s="1"/>
  <c r="JO74" i="10"/>
  <c r="JO73" i="10"/>
  <c r="JO12" i="10"/>
  <c r="JO13" i="10"/>
  <c r="JX184" i="3"/>
  <c r="JX183" i="3"/>
  <c r="JX177" i="3"/>
  <c r="JX178" i="3"/>
  <c r="JX182" i="3"/>
  <c r="JX173" i="3"/>
  <c r="JX172" i="3"/>
  <c r="JX171" i="3"/>
  <c r="JX134" i="3"/>
  <c r="JX132" i="3"/>
  <c r="JX127" i="3"/>
  <c r="JE184" i="4"/>
  <c r="JE183" i="4"/>
  <c r="JE178" i="4"/>
  <c r="JE182" i="4"/>
  <c r="JE177" i="4"/>
  <c r="JE173" i="4"/>
  <c r="JE172" i="4"/>
  <c r="JE171" i="4"/>
  <c r="JE127" i="4"/>
  <c r="JE132" i="4"/>
  <c r="JE134" i="4"/>
  <c r="JX74" i="3"/>
  <c r="JX73" i="3"/>
  <c r="JX71" i="3"/>
  <c r="JX70" i="3"/>
  <c r="JX69" i="3"/>
  <c r="JX68" i="3"/>
  <c r="JX72" i="3"/>
  <c r="JE74" i="4"/>
  <c r="JE72" i="4"/>
  <c r="JE71" i="4"/>
  <c r="JE73" i="4"/>
  <c r="JE69" i="4"/>
  <c r="JE70" i="4"/>
  <c r="JE68" i="4"/>
  <c r="JE100" i="4"/>
  <c r="JE99" i="4"/>
  <c r="JE101" i="4"/>
  <c r="JE98" i="4"/>
  <c r="JX101" i="3"/>
  <c r="JX100" i="3"/>
  <c r="JX99" i="3"/>
  <c r="JX98" i="3"/>
  <c r="JX97" i="3"/>
  <c r="JE97" i="4"/>
  <c r="JE36" i="4"/>
  <c r="JE34" i="4"/>
  <c r="JE37" i="4"/>
  <c r="JE38" i="4"/>
  <c r="JE33" i="4"/>
  <c r="JE35" i="4"/>
  <c r="JE39" i="4"/>
  <c r="JX53" i="3"/>
  <c r="JX43" i="3"/>
  <c r="JX35" i="3"/>
  <c r="JX34" i="3"/>
  <c r="JX36" i="3"/>
  <c r="JX37" i="3"/>
  <c r="JX38" i="3"/>
  <c r="JX39" i="3"/>
  <c r="JX33" i="3"/>
  <c r="JX17" i="3"/>
  <c r="JX16" i="3"/>
  <c r="JX15" i="3"/>
  <c r="JX14" i="3"/>
  <c r="JX13" i="3"/>
  <c r="JX12" i="3"/>
  <c r="JX11" i="3"/>
  <c r="JY6" i="3"/>
  <c r="JX22" i="3"/>
  <c r="JX26" i="3"/>
  <c r="JX28" i="3"/>
  <c r="JX27" i="3"/>
  <c r="JE22" i="4"/>
  <c r="JE16" i="4"/>
  <c r="JE17" i="4"/>
  <c r="JE14" i="4"/>
  <c r="JE15" i="4"/>
  <c r="JE11" i="4"/>
  <c r="JE13" i="4"/>
  <c r="JE12" i="4"/>
  <c r="JE27" i="4"/>
  <c r="JE28" i="4"/>
  <c r="JE26" i="4"/>
  <c r="JF6" i="4"/>
  <c r="JO80" i="10"/>
  <c r="JO79" i="10"/>
  <c r="JO68" i="10"/>
  <c r="JO75" i="10"/>
  <c r="JO59" i="10"/>
  <c r="JO25" i="10"/>
  <c r="JO65" i="10"/>
  <c r="JO24" i="10"/>
  <c r="JO61" i="10"/>
  <c r="JO23" i="10"/>
  <c r="JO15" i="10"/>
  <c r="JO14" i="10"/>
  <c r="JP6" i="10"/>
  <c r="JD106" i="6"/>
  <c r="JE1" i="6"/>
  <c r="JE7" i="6"/>
  <c r="JE85" i="6" l="1"/>
  <c r="JE81" i="6"/>
  <c r="JE137" i="6"/>
  <c r="JE80" i="6"/>
  <c r="JE92" i="6"/>
  <c r="JE91" i="6"/>
  <c r="JE90" i="6"/>
  <c r="JE87" i="6"/>
  <c r="JE79" i="6"/>
  <c r="JE63" i="6"/>
  <c r="JE65" i="6"/>
  <c r="JE59" i="6"/>
  <c r="JE58" i="6"/>
  <c r="JE57" i="6"/>
  <c r="JE56" i="6"/>
  <c r="JE55" i="6"/>
  <c r="JE54" i="6"/>
  <c r="JE49" i="6"/>
  <c r="JE48" i="6"/>
  <c r="JE47" i="6"/>
  <c r="JE46" i="6"/>
  <c r="JE44" i="6"/>
  <c r="JE53" i="6"/>
  <c r="JE43" i="6"/>
  <c r="JE45" i="6"/>
  <c r="JE24" i="6"/>
  <c r="JX106" i="3"/>
  <c r="JE106" i="4"/>
  <c r="JE98" i="6"/>
  <c r="JE99" i="6"/>
  <c r="JE101" i="6"/>
  <c r="JE97" i="6"/>
  <c r="JE100" i="6"/>
  <c r="JE73" i="6"/>
  <c r="JE74" i="6"/>
  <c r="JE72" i="6"/>
  <c r="JE71" i="6"/>
  <c r="JE70" i="6"/>
  <c r="JE69" i="6"/>
  <c r="JE68" i="6"/>
  <c r="JE141" i="6"/>
  <c r="JE127" i="6"/>
  <c r="JE139" i="6"/>
  <c r="JE143" i="6"/>
  <c r="JE132" i="6"/>
  <c r="JE108" i="6"/>
  <c r="JE107" i="6"/>
  <c r="JE37" i="6"/>
  <c r="JE39" i="6"/>
  <c r="JE38" i="6"/>
  <c r="JE36" i="6"/>
  <c r="JE35" i="6"/>
  <c r="JE33" i="6"/>
  <c r="JE17" i="6"/>
  <c r="JE16" i="6"/>
  <c r="JE15" i="6"/>
  <c r="JE34" i="6"/>
  <c r="JE14" i="6"/>
  <c r="JE12" i="6"/>
  <c r="JE11" i="6"/>
  <c r="JE22" i="6"/>
  <c r="JE13" i="6"/>
  <c r="JE26" i="6"/>
  <c r="JE27" i="6"/>
  <c r="JE28" i="6"/>
  <c r="JO82" i="10"/>
  <c r="JE182" i="6"/>
  <c r="JE177" i="6"/>
  <c r="JE178" i="6"/>
  <c r="JP7" i="10"/>
  <c r="JP54" i="10" s="1"/>
  <c r="JP1" i="10"/>
  <c r="JE183" i="6"/>
  <c r="JE184" i="6"/>
  <c r="JE173" i="6"/>
  <c r="JE172" i="6"/>
  <c r="JE171" i="6"/>
  <c r="JE134" i="6"/>
  <c r="JF6" i="6"/>
  <c r="JF7" i="4"/>
  <c r="JF1" i="4"/>
  <c r="JY7" i="3"/>
  <c r="JY1" i="3"/>
  <c r="JF81" i="4" l="1"/>
  <c r="JF85" i="4"/>
  <c r="JF137" i="4"/>
  <c r="JF80" i="4"/>
  <c r="JY137" i="3"/>
  <c r="JY85" i="3"/>
  <c r="JY80" i="3"/>
  <c r="JY81" i="3"/>
  <c r="JF91" i="4"/>
  <c r="JF92" i="4"/>
  <c r="JF90" i="4"/>
  <c r="JF87" i="4"/>
  <c r="JF79" i="4"/>
  <c r="JF63" i="4"/>
  <c r="JY92" i="3"/>
  <c r="JY91" i="3"/>
  <c r="JY90" i="3"/>
  <c r="JY87" i="3"/>
  <c r="JY79" i="3"/>
  <c r="JY65" i="3"/>
  <c r="JF65" i="4"/>
  <c r="JF59" i="4"/>
  <c r="JF57" i="4"/>
  <c r="JF56" i="4"/>
  <c r="JF54" i="4"/>
  <c r="JF55" i="4"/>
  <c r="JF48" i="4"/>
  <c r="JF45" i="4"/>
  <c r="JF58" i="4"/>
  <c r="JF49" i="4"/>
  <c r="JF47" i="4"/>
  <c r="JF53" i="4"/>
  <c r="JF46" i="4"/>
  <c r="JF44" i="4"/>
  <c r="JF43" i="4"/>
  <c r="JF24" i="4"/>
  <c r="JY63" i="3"/>
  <c r="JY54" i="3"/>
  <c r="JY56" i="3"/>
  <c r="JY57" i="3"/>
  <c r="JY58" i="3"/>
  <c r="JY55" i="3"/>
  <c r="JY59" i="3"/>
  <c r="JY46" i="3"/>
  <c r="JY47" i="3"/>
  <c r="JY48" i="3"/>
  <c r="JY49" i="3"/>
  <c r="JY44" i="3"/>
  <c r="JY45" i="3"/>
  <c r="JY24" i="3"/>
  <c r="JP55" i="10"/>
  <c r="JY143" i="3"/>
  <c r="JY141" i="3"/>
  <c r="JY139" i="3"/>
  <c r="JY107" i="3"/>
  <c r="JY108" i="3"/>
  <c r="JP73" i="10"/>
  <c r="JP81" i="10"/>
  <c r="JQ83" i="10" s="1"/>
  <c r="JP74" i="10"/>
  <c r="JF143" i="4"/>
  <c r="JF141" i="4"/>
  <c r="JF139" i="4"/>
  <c r="JF107" i="4"/>
  <c r="JF108" i="4"/>
  <c r="JP13" i="10"/>
  <c r="JP12" i="10"/>
  <c r="JY183" i="3"/>
  <c r="JY182" i="3"/>
  <c r="JY184" i="3"/>
  <c r="JY178" i="3"/>
  <c r="JY177" i="3"/>
  <c r="JY173" i="3"/>
  <c r="JY172" i="3"/>
  <c r="JY171" i="3"/>
  <c r="JY134" i="3"/>
  <c r="JY132" i="3"/>
  <c r="JY127" i="3"/>
  <c r="JF184" i="4"/>
  <c r="JF183" i="4"/>
  <c r="JF182" i="4"/>
  <c r="JF172" i="4"/>
  <c r="JF178" i="4"/>
  <c r="JF173" i="4"/>
  <c r="JF171" i="4"/>
  <c r="JF177" i="4"/>
  <c r="JF134" i="4"/>
  <c r="JF127" i="4"/>
  <c r="JF132" i="4"/>
  <c r="JY74" i="3"/>
  <c r="JY73" i="3"/>
  <c r="JY71" i="3"/>
  <c r="JY72" i="3"/>
  <c r="JY69" i="3"/>
  <c r="JY68" i="3"/>
  <c r="JY70" i="3"/>
  <c r="JF73" i="4"/>
  <c r="JF74" i="4"/>
  <c r="JF72" i="4"/>
  <c r="JF71" i="4"/>
  <c r="JF69" i="4"/>
  <c r="JF70" i="4"/>
  <c r="JF68" i="4"/>
  <c r="JY100" i="3"/>
  <c r="JY99" i="3"/>
  <c r="JY101" i="3"/>
  <c r="JY98" i="3"/>
  <c r="JF100" i="4"/>
  <c r="JF101" i="4"/>
  <c r="JF98" i="4"/>
  <c r="JF99" i="4"/>
  <c r="JY97" i="3"/>
  <c r="JF97" i="4"/>
  <c r="JF38" i="4"/>
  <c r="JF39" i="4"/>
  <c r="JF36" i="4"/>
  <c r="JF37" i="4"/>
  <c r="JF33" i="4"/>
  <c r="JF35" i="4"/>
  <c r="JF34" i="4"/>
  <c r="JY53" i="3"/>
  <c r="JY43" i="3"/>
  <c r="JY35" i="3"/>
  <c r="JY34" i="3"/>
  <c r="JY37" i="3"/>
  <c r="JY38" i="3"/>
  <c r="JY36" i="3"/>
  <c r="JY39" i="3"/>
  <c r="JY33" i="3"/>
  <c r="JY17" i="3"/>
  <c r="JY15" i="3"/>
  <c r="JY13" i="3"/>
  <c r="JY12" i="3"/>
  <c r="JY11" i="3"/>
  <c r="JY14" i="3"/>
  <c r="JY16" i="3"/>
  <c r="JZ6" i="3"/>
  <c r="JY26" i="3"/>
  <c r="JY22" i="3"/>
  <c r="JY27" i="3"/>
  <c r="JY28" i="3"/>
  <c r="JF22" i="4"/>
  <c r="JF16" i="4"/>
  <c r="JF17" i="4"/>
  <c r="JF15" i="4"/>
  <c r="JF13" i="4"/>
  <c r="JF14" i="4"/>
  <c r="JF11" i="4"/>
  <c r="JF12" i="4"/>
  <c r="JF27" i="4"/>
  <c r="JF28" i="4"/>
  <c r="JF26" i="4"/>
  <c r="JG6" i="4"/>
  <c r="JP80" i="10"/>
  <c r="JP79" i="10"/>
  <c r="JP68" i="10"/>
  <c r="JP75" i="10"/>
  <c r="JP59" i="10"/>
  <c r="JP25" i="10"/>
  <c r="JP65" i="10"/>
  <c r="JP24" i="10"/>
  <c r="JP61" i="10"/>
  <c r="JP23" i="10"/>
  <c r="JP15" i="10"/>
  <c r="JP14" i="10"/>
  <c r="JQ6" i="10"/>
  <c r="JE106" i="6"/>
  <c r="JF1" i="6"/>
  <c r="JF7" i="6"/>
  <c r="JF85" i="6" l="1"/>
  <c r="JF81" i="6"/>
  <c r="JF137" i="6"/>
  <c r="JF80" i="6"/>
  <c r="JF91" i="6"/>
  <c r="JF92" i="6"/>
  <c r="JF87" i="6"/>
  <c r="JF90" i="6"/>
  <c r="JF79" i="6"/>
  <c r="JF63" i="6"/>
  <c r="JF65" i="6"/>
  <c r="JF59" i="6"/>
  <c r="JF56" i="6"/>
  <c r="JF55" i="6"/>
  <c r="JF58" i="6"/>
  <c r="JF57" i="6"/>
  <c r="JF54" i="6"/>
  <c r="JF49" i="6"/>
  <c r="JF48" i="6"/>
  <c r="JF47" i="6"/>
  <c r="JF46" i="6"/>
  <c r="JF44" i="6"/>
  <c r="JF53" i="6"/>
  <c r="JF43" i="6"/>
  <c r="JF45" i="6"/>
  <c r="JF24" i="6"/>
  <c r="JF106" i="4"/>
  <c r="JY106" i="3"/>
  <c r="JF97" i="6"/>
  <c r="JF98" i="6"/>
  <c r="JF99" i="6"/>
  <c r="JF100" i="6"/>
  <c r="JF101" i="6"/>
  <c r="JF73" i="6"/>
  <c r="JF74" i="6"/>
  <c r="JF72" i="6"/>
  <c r="JF71" i="6"/>
  <c r="JF70" i="6"/>
  <c r="JF69" i="6"/>
  <c r="JF68" i="6"/>
  <c r="JF141" i="6"/>
  <c r="JF127" i="6"/>
  <c r="JF139" i="6"/>
  <c r="JF143" i="6"/>
  <c r="JF132" i="6"/>
  <c r="JF108" i="6"/>
  <c r="JF107" i="6"/>
  <c r="JF37" i="6"/>
  <c r="JF39" i="6"/>
  <c r="JF38" i="6"/>
  <c r="JF36" i="6"/>
  <c r="JF35" i="6"/>
  <c r="JF33" i="6"/>
  <c r="JF34" i="6"/>
  <c r="JF17" i="6"/>
  <c r="JF16" i="6"/>
  <c r="JF15" i="6"/>
  <c r="JF14" i="6"/>
  <c r="JF12" i="6"/>
  <c r="JF11" i="6"/>
  <c r="JF22" i="6"/>
  <c r="JF13" i="6"/>
  <c r="JF27" i="6"/>
  <c r="JF26" i="6"/>
  <c r="JF28" i="6"/>
  <c r="JP82" i="10"/>
  <c r="JF182" i="6"/>
  <c r="JF177" i="6"/>
  <c r="JF178" i="6"/>
  <c r="JQ1" i="10"/>
  <c r="JQ7" i="10"/>
  <c r="JQ54" i="10" s="1"/>
  <c r="JF183" i="6"/>
  <c r="JF184" i="6"/>
  <c r="JF173" i="6"/>
  <c r="JF171" i="6"/>
  <c r="JF172" i="6"/>
  <c r="JF134" i="6"/>
  <c r="JG6" i="6"/>
  <c r="JG7" i="4"/>
  <c r="JG1" i="4"/>
  <c r="JZ7" i="3"/>
  <c r="JZ1" i="3"/>
  <c r="JG81" i="4" l="1"/>
  <c r="JG85" i="4"/>
  <c r="JG137" i="4"/>
  <c r="JG80" i="4"/>
  <c r="JZ137" i="3"/>
  <c r="JZ85" i="3"/>
  <c r="JZ80" i="3"/>
  <c r="JZ81" i="3"/>
  <c r="JG92" i="4"/>
  <c r="JG90" i="4"/>
  <c r="JG91" i="4"/>
  <c r="JG87" i="4"/>
  <c r="JG79" i="4"/>
  <c r="JG63" i="4"/>
  <c r="JZ92" i="3"/>
  <c r="JZ91" i="3"/>
  <c r="JZ90" i="3"/>
  <c r="JZ87" i="3"/>
  <c r="JZ79" i="3"/>
  <c r="JZ65" i="3"/>
  <c r="JG65" i="4"/>
  <c r="JG59" i="4"/>
  <c r="JG58" i="4"/>
  <c r="JG57" i="4"/>
  <c r="JG56" i="4"/>
  <c r="JG55" i="4"/>
  <c r="JG54" i="4"/>
  <c r="JG49" i="4"/>
  <c r="JG45" i="4"/>
  <c r="JG46" i="4"/>
  <c r="JG47" i="4"/>
  <c r="JG48" i="4"/>
  <c r="JG44" i="4"/>
  <c r="JG53" i="4"/>
  <c r="JG43" i="4"/>
  <c r="JG24" i="4"/>
  <c r="JZ63" i="3"/>
  <c r="JZ54" i="3"/>
  <c r="JZ56" i="3"/>
  <c r="JZ57" i="3"/>
  <c r="JZ58" i="3"/>
  <c r="JZ55" i="3"/>
  <c r="JZ45" i="3"/>
  <c r="JZ59" i="3"/>
  <c r="JZ46" i="3"/>
  <c r="JZ44" i="3"/>
  <c r="JZ47" i="3"/>
  <c r="JZ48" i="3"/>
  <c r="JZ49" i="3"/>
  <c r="JZ24" i="3"/>
  <c r="JQ55" i="10"/>
  <c r="JZ143" i="3"/>
  <c r="JZ141" i="3"/>
  <c r="JZ108" i="3"/>
  <c r="JZ107" i="3"/>
  <c r="JZ139" i="3"/>
  <c r="JQ73" i="10"/>
  <c r="JQ74" i="10"/>
  <c r="JQ81" i="10"/>
  <c r="JR83" i="10" s="1"/>
  <c r="JG143" i="4"/>
  <c r="JG107" i="4"/>
  <c r="JG108" i="4"/>
  <c r="JG141" i="4"/>
  <c r="JG139" i="4"/>
  <c r="JQ13" i="10"/>
  <c r="JQ12" i="10"/>
  <c r="JZ183" i="3"/>
  <c r="JZ182" i="3"/>
  <c r="JZ184" i="3"/>
  <c r="JZ178" i="3"/>
  <c r="JZ173" i="3"/>
  <c r="JZ177" i="3"/>
  <c r="JZ172" i="3"/>
  <c r="JZ171" i="3"/>
  <c r="JZ134" i="3"/>
  <c r="JZ127" i="3"/>
  <c r="JZ132" i="3"/>
  <c r="JG184" i="4"/>
  <c r="JG183" i="4"/>
  <c r="JG178" i="4"/>
  <c r="JG177" i="4"/>
  <c r="JG182" i="4"/>
  <c r="JG172" i="4"/>
  <c r="JG173" i="4"/>
  <c r="JG171" i="4"/>
  <c r="JG132" i="4"/>
  <c r="JG134" i="4"/>
  <c r="JG127" i="4"/>
  <c r="JZ73" i="3"/>
  <c r="JZ71" i="3"/>
  <c r="JZ74" i="3"/>
  <c r="JZ72" i="3"/>
  <c r="JZ69" i="3"/>
  <c r="JZ70" i="3"/>
  <c r="JZ68" i="3"/>
  <c r="JG74" i="4"/>
  <c r="JG72" i="4"/>
  <c r="JG73" i="4"/>
  <c r="JG70" i="4"/>
  <c r="JG69" i="4"/>
  <c r="JG68" i="4"/>
  <c r="JG71" i="4"/>
  <c r="JG100" i="4"/>
  <c r="JG99" i="4"/>
  <c r="JG101" i="4"/>
  <c r="JG98" i="4"/>
  <c r="JZ100" i="3"/>
  <c r="JZ99" i="3"/>
  <c r="JZ101" i="3"/>
  <c r="JZ98" i="3"/>
  <c r="JZ97" i="3"/>
  <c r="JG97" i="4"/>
  <c r="JG39" i="4"/>
  <c r="JG37" i="4"/>
  <c r="JG38" i="4"/>
  <c r="JG33" i="4"/>
  <c r="JG36" i="4"/>
  <c r="JG35" i="4"/>
  <c r="JG34" i="4"/>
  <c r="JZ53" i="3"/>
  <c r="JZ43" i="3"/>
  <c r="JZ35" i="3"/>
  <c r="JZ36" i="3"/>
  <c r="JZ34" i="3"/>
  <c r="JZ37" i="3"/>
  <c r="JZ38" i="3"/>
  <c r="JZ39" i="3"/>
  <c r="JZ33" i="3"/>
  <c r="JZ17" i="3"/>
  <c r="JZ15" i="3"/>
  <c r="JZ16" i="3"/>
  <c r="JZ14" i="3"/>
  <c r="JZ13" i="3"/>
  <c r="JZ11" i="3"/>
  <c r="JZ12" i="3"/>
  <c r="KA6" i="3"/>
  <c r="JZ28" i="3"/>
  <c r="JZ22" i="3"/>
  <c r="JZ26" i="3"/>
  <c r="JZ27" i="3"/>
  <c r="JG17" i="4"/>
  <c r="JG16" i="4"/>
  <c r="JG15" i="4"/>
  <c r="JG13" i="4"/>
  <c r="JG22" i="4"/>
  <c r="JG12" i="4"/>
  <c r="JG14" i="4"/>
  <c r="JG11" i="4"/>
  <c r="JG28" i="4"/>
  <c r="JG27" i="4"/>
  <c r="JG26" i="4"/>
  <c r="JH6" i="4"/>
  <c r="JQ79" i="10"/>
  <c r="JQ80" i="10"/>
  <c r="JQ68" i="10"/>
  <c r="JQ75" i="10"/>
  <c r="JQ65" i="10"/>
  <c r="JQ61" i="10"/>
  <c r="JQ24" i="10"/>
  <c r="JQ59" i="10"/>
  <c r="JQ25" i="10"/>
  <c r="JQ23" i="10"/>
  <c r="JQ15" i="10"/>
  <c r="JQ14" i="10"/>
  <c r="JR6" i="10"/>
  <c r="JF106" i="6"/>
  <c r="JG7" i="6"/>
  <c r="JG1" i="6"/>
  <c r="JG85" i="6" l="1"/>
  <c r="JG81" i="6"/>
  <c r="JG137" i="6"/>
  <c r="JG80" i="6"/>
  <c r="JG92" i="6"/>
  <c r="JG90" i="6"/>
  <c r="JG91" i="6"/>
  <c r="JG87" i="6"/>
  <c r="JG63" i="6"/>
  <c r="JG79" i="6"/>
  <c r="JZ106" i="3"/>
  <c r="JG65" i="6"/>
  <c r="JG59" i="6"/>
  <c r="JG58" i="6"/>
  <c r="JG57" i="6"/>
  <c r="JG56" i="6"/>
  <c r="JG55" i="6"/>
  <c r="JG54" i="6"/>
  <c r="JG49" i="6"/>
  <c r="JG46" i="6"/>
  <c r="JG45" i="6"/>
  <c r="JG48" i="6"/>
  <c r="JG47" i="6"/>
  <c r="JG44" i="6"/>
  <c r="JG53" i="6"/>
  <c r="JG43" i="6"/>
  <c r="JG24" i="6"/>
  <c r="JG106" i="4"/>
  <c r="JG97" i="6"/>
  <c r="JG98" i="6"/>
  <c r="JG99" i="6"/>
  <c r="JG100" i="6"/>
  <c r="JG101" i="6"/>
  <c r="JG73" i="6"/>
  <c r="JG74" i="6"/>
  <c r="JG72" i="6"/>
  <c r="JG71" i="6"/>
  <c r="JG70" i="6"/>
  <c r="JG69" i="6"/>
  <c r="JG68" i="6"/>
  <c r="JG141" i="6"/>
  <c r="JG127" i="6"/>
  <c r="JG139" i="6"/>
  <c r="JG143" i="6"/>
  <c r="JG132" i="6"/>
  <c r="JG108" i="6"/>
  <c r="JG107" i="6"/>
  <c r="JG39" i="6"/>
  <c r="JG38" i="6"/>
  <c r="JG36" i="6"/>
  <c r="JG37" i="6"/>
  <c r="JG34" i="6"/>
  <c r="JG35" i="6"/>
  <c r="JG33" i="6"/>
  <c r="JG17" i="6"/>
  <c r="JG16" i="6"/>
  <c r="JG14" i="6"/>
  <c r="JG13" i="6"/>
  <c r="JG12" i="6"/>
  <c r="JG11" i="6"/>
  <c r="JG15" i="6"/>
  <c r="JG22" i="6"/>
  <c r="JG26" i="6"/>
  <c r="JG28" i="6"/>
  <c r="JG27" i="6"/>
  <c r="JQ82" i="10"/>
  <c r="JG182" i="6"/>
  <c r="JG178" i="6"/>
  <c r="JG177" i="6"/>
  <c r="JR1" i="10"/>
  <c r="JR7" i="10"/>
  <c r="JR54" i="10" s="1"/>
  <c r="JG183" i="6"/>
  <c r="JG184" i="6"/>
  <c r="JG173" i="6"/>
  <c r="JG172" i="6"/>
  <c r="JG171" i="6"/>
  <c r="JG134" i="6"/>
  <c r="JH6" i="6"/>
  <c r="JH1" i="4"/>
  <c r="JH7" i="4"/>
  <c r="KA7" i="3"/>
  <c r="KA1" i="3"/>
  <c r="JH85" i="4" l="1"/>
  <c r="JH81" i="4"/>
  <c r="JH137" i="4"/>
  <c r="JH80" i="4"/>
  <c r="KA85" i="3"/>
  <c r="KA137" i="3"/>
  <c r="KA81" i="3"/>
  <c r="KA80" i="3"/>
  <c r="JH92" i="4"/>
  <c r="JH87" i="4"/>
  <c r="JH91" i="4"/>
  <c r="JH90" i="4"/>
  <c r="JH63" i="4"/>
  <c r="JH79" i="4"/>
  <c r="KA92" i="3"/>
  <c r="KA90" i="3"/>
  <c r="KA91" i="3"/>
  <c r="KA87" i="3"/>
  <c r="KA65" i="3"/>
  <c r="KA79" i="3"/>
  <c r="JH65" i="4"/>
  <c r="JH59" i="4"/>
  <c r="JH57" i="4"/>
  <c r="JH58" i="4"/>
  <c r="JH55" i="4"/>
  <c r="JH54" i="4"/>
  <c r="JH49" i="4"/>
  <c r="JH56" i="4"/>
  <c r="JH45" i="4"/>
  <c r="JH46" i="4"/>
  <c r="JH47" i="4"/>
  <c r="JH48" i="4"/>
  <c r="JH44" i="4"/>
  <c r="JH43" i="4"/>
  <c r="JH53" i="4"/>
  <c r="JH24" i="4"/>
  <c r="KA63" i="3"/>
  <c r="KA55" i="3"/>
  <c r="KA54" i="3"/>
  <c r="KA57" i="3"/>
  <c r="KA56" i="3"/>
  <c r="KA58" i="3"/>
  <c r="KA45" i="3"/>
  <c r="KA46" i="3"/>
  <c r="KA47" i="3"/>
  <c r="KA48" i="3"/>
  <c r="KA44" i="3"/>
  <c r="KA49" i="3"/>
  <c r="KA59" i="3"/>
  <c r="KA24" i="3"/>
  <c r="JR55" i="10"/>
  <c r="KA141" i="3"/>
  <c r="KA108" i="3"/>
  <c r="KA143" i="3"/>
  <c r="KA139" i="3"/>
  <c r="KA107" i="3"/>
  <c r="JR73" i="10"/>
  <c r="JR81" i="10"/>
  <c r="JS83" i="10" s="1"/>
  <c r="JR74" i="10"/>
  <c r="JH141" i="4"/>
  <c r="JH139" i="4"/>
  <c r="JH108" i="4"/>
  <c r="JH143" i="4"/>
  <c r="JH107" i="4"/>
  <c r="JR13" i="10"/>
  <c r="JR12" i="10"/>
  <c r="KA183" i="3"/>
  <c r="KA182" i="3"/>
  <c r="KA184" i="3"/>
  <c r="KA178" i="3"/>
  <c r="KA172" i="3"/>
  <c r="KA173" i="3"/>
  <c r="KA177" i="3"/>
  <c r="KA171" i="3"/>
  <c r="KA132" i="3"/>
  <c r="KA127" i="3"/>
  <c r="KA134" i="3"/>
  <c r="JH184" i="4"/>
  <c r="JH183" i="4"/>
  <c r="JH182" i="4"/>
  <c r="JH178" i="4"/>
  <c r="JH173" i="4"/>
  <c r="JH177" i="4"/>
  <c r="JH172" i="4"/>
  <c r="JH171" i="4"/>
  <c r="JH134" i="4"/>
  <c r="JH132" i="4"/>
  <c r="JH127" i="4"/>
  <c r="KA74" i="3"/>
  <c r="KA71" i="3"/>
  <c r="KA72" i="3"/>
  <c r="KA69" i="3"/>
  <c r="KA73" i="3"/>
  <c r="KA68" i="3"/>
  <c r="KA70" i="3"/>
  <c r="JH74" i="4"/>
  <c r="JH73" i="4"/>
  <c r="JH72" i="4"/>
  <c r="JH70" i="4"/>
  <c r="JH71" i="4"/>
  <c r="JH69" i="4"/>
  <c r="JH68" i="4"/>
  <c r="KA100" i="3"/>
  <c r="KA101" i="3"/>
  <c r="KA99" i="3"/>
  <c r="KA98" i="3"/>
  <c r="JH101" i="4"/>
  <c r="JH100" i="4"/>
  <c r="JH99" i="4"/>
  <c r="JH98" i="4"/>
  <c r="KA97" i="3"/>
  <c r="JH97" i="4"/>
  <c r="JH37" i="4"/>
  <c r="JH38" i="4"/>
  <c r="JH39" i="4"/>
  <c r="JH36" i="4"/>
  <c r="JH33" i="4"/>
  <c r="JH35" i="4"/>
  <c r="JH34" i="4"/>
  <c r="KA53" i="3"/>
  <c r="KA43" i="3"/>
  <c r="KA35" i="3"/>
  <c r="KA36" i="3"/>
  <c r="KA34" i="3"/>
  <c r="KA37" i="3"/>
  <c r="KA39" i="3"/>
  <c r="KA38" i="3"/>
  <c r="KA33" i="3"/>
  <c r="KA16" i="3"/>
  <c r="KA15" i="3"/>
  <c r="KA14" i="3"/>
  <c r="KA17" i="3"/>
  <c r="KA13" i="3"/>
  <c r="KA12" i="3"/>
  <c r="KA11" i="3"/>
  <c r="KB6" i="3"/>
  <c r="KA22" i="3"/>
  <c r="KA27" i="3"/>
  <c r="KA26" i="3"/>
  <c r="KA28" i="3"/>
  <c r="JH17" i="4"/>
  <c r="JH22" i="4"/>
  <c r="JH16" i="4"/>
  <c r="JH15" i="4"/>
  <c r="JH13" i="4"/>
  <c r="JH14" i="4"/>
  <c r="JH12" i="4"/>
  <c r="JH11" i="4"/>
  <c r="JH27" i="4"/>
  <c r="JH28" i="4"/>
  <c r="JH26" i="4"/>
  <c r="JI6" i="4"/>
  <c r="JR80" i="10"/>
  <c r="JR79" i="10"/>
  <c r="JR68" i="10"/>
  <c r="JR75" i="10"/>
  <c r="JR61" i="10"/>
  <c r="JR65" i="10"/>
  <c r="JR59" i="10"/>
  <c r="JR25" i="10"/>
  <c r="JR24" i="10"/>
  <c r="JR23" i="10"/>
  <c r="JR15" i="10"/>
  <c r="JR14" i="10"/>
  <c r="JS6" i="10"/>
  <c r="JG106" i="6"/>
  <c r="JH1" i="6"/>
  <c r="JH7" i="6"/>
  <c r="JH85" i="6" l="1"/>
  <c r="JH81" i="6"/>
  <c r="JH137" i="6"/>
  <c r="JH80" i="6"/>
  <c r="JH92" i="6"/>
  <c r="JH91" i="6"/>
  <c r="JH90" i="6"/>
  <c r="JH87" i="6"/>
  <c r="JH79" i="6"/>
  <c r="JH63" i="6"/>
  <c r="JH65" i="6"/>
  <c r="JH59" i="6"/>
  <c r="JH58" i="6"/>
  <c r="JH57" i="6"/>
  <c r="JH56" i="6"/>
  <c r="JH55" i="6"/>
  <c r="JH49" i="6"/>
  <c r="JH54" i="6"/>
  <c r="JH48" i="6"/>
  <c r="JH47" i="6"/>
  <c r="JH46" i="6"/>
  <c r="JH44" i="6"/>
  <c r="JH53" i="6"/>
  <c r="JH43" i="6"/>
  <c r="JH45" i="6"/>
  <c r="JH24" i="6"/>
  <c r="KA106" i="3"/>
  <c r="JH106" i="4"/>
  <c r="JH97" i="6"/>
  <c r="JH98" i="6"/>
  <c r="JH100" i="6"/>
  <c r="JH99" i="6"/>
  <c r="JH101" i="6"/>
  <c r="JH74" i="6"/>
  <c r="JH73" i="6"/>
  <c r="JH72" i="6"/>
  <c r="JH71" i="6"/>
  <c r="JH69" i="6"/>
  <c r="JH70" i="6"/>
  <c r="JH68" i="6"/>
  <c r="JH141" i="6"/>
  <c r="JH127" i="6"/>
  <c r="JH139" i="6"/>
  <c r="JH143" i="6"/>
  <c r="JH132" i="6"/>
  <c r="JH108" i="6"/>
  <c r="JH107" i="6"/>
  <c r="JH39" i="6"/>
  <c r="JH38" i="6"/>
  <c r="JH37" i="6"/>
  <c r="JH35" i="6"/>
  <c r="JH34" i="6"/>
  <c r="JH36" i="6"/>
  <c r="JH33" i="6"/>
  <c r="JH17" i="6"/>
  <c r="JH16" i="6"/>
  <c r="JH14" i="6"/>
  <c r="JH13" i="6"/>
  <c r="JH12" i="6"/>
  <c r="JH11" i="6"/>
  <c r="JH15" i="6"/>
  <c r="JH22" i="6"/>
  <c r="JH26" i="6"/>
  <c r="JH27" i="6"/>
  <c r="JH28" i="6"/>
  <c r="JR82" i="10"/>
  <c r="JH182" i="6"/>
  <c r="JH178" i="6"/>
  <c r="JH177" i="6"/>
  <c r="JS1" i="10"/>
  <c r="JS7" i="10"/>
  <c r="JS54" i="10" s="1"/>
  <c r="JH183" i="6"/>
  <c r="JH184" i="6"/>
  <c r="JH172" i="6"/>
  <c r="JH173" i="6"/>
  <c r="JH171" i="6"/>
  <c r="JH134" i="6"/>
  <c r="JI6" i="6"/>
  <c r="JI1" i="4"/>
  <c r="JI7" i="4"/>
  <c r="KB7" i="3"/>
  <c r="KB1" i="3"/>
  <c r="JI85" i="4" l="1"/>
  <c r="JI81" i="4"/>
  <c r="JI137" i="4"/>
  <c r="JI80" i="4"/>
  <c r="KB85" i="3"/>
  <c r="KB137" i="3"/>
  <c r="KB81" i="3"/>
  <c r="KB80" i="3"/>
  <c r="JI92" i="4"/>
  <c r="JI91" i="4"/>
  <c r="JI90" i="4"/>
  <c r="JI87" i="4"/>
  <c r="JI63" i="4"/>
  <c r="JI79" i="4"/>
  <c r="KB91" i="3"/>
  <c r="KB92" i="3"/>
  <c r="KB90" i="3"/>
  <c r="KB87" i="3"/>
  <c r="KB65" i="3"/>
  <c r="KB79" i="3"/>
  <c r="JI59" i="4"/>
  <c r="JI65" i="4"/>
  <c r="JI57" i="4"/>
  <c r="JI58" i="4"/>
  <c r="JI56" i="4"/>
  <c r="JI55" i="4"/>
  <c r="JI49" i="4"/>
  <c r="JI54" i="4"/>
  <c r="JI46" i="4"/>
  <c r="JI47" i="4"/>
  <c r="JI48" i="4"/>
  <c r="JI45" i="4"/>
  <c r="JI43" i="4"/>
  <c r="JI53" i="4"/>
  <c r="JI44" i="4"/>
  <c r="JI24" i="4"/>
  <c r="KB63" i="3"/>
  <c r="KB54" i="3"/>
  <c r="KB55" i="3"/>
  <c r="KB56" i="3"/>
  <c r="KB57" i="3"/>
  <c r="KB58" i="3"/>
  <c r="KB47" i="3"/>
  <c r="KB45" i="3"/>
  <c r="KB59" i="3"/>
  <c r="KB46" i="3"/>
  <c r="KB48" i="3"/>
  <c r="KB44" i="3"/>
  <c r="KB49" i="3"/>
  <c r="KB24" i="3"/>
  <c r="JS55" i="10"/>
  <c r="KB143" i="3"/>
  <c r="KB139" i="3"/>
  <c r="KB141" i="3"/>
  <c r="KB108" i="3"/>
  <c r="KB107" i="3"/>
  <c r="JS73" i="10"/>
  <c r="JS74" i="10"/>
  <c r="JS81" i="10"/>
  <c r="JT83" i="10" s="1"/>
  <c r="JI141" i="4"/>
  <c r="JI143" i="4"/>
  <c r="JI139" i="4"/>
  <c r="JI108" i="4"/>
  <c r="JI107" i="4"/>
  <c r="JS13" i="10"/>
  <c r="JS12" i="10"/>
  <c r="KB184" i="3"/>
  <c r="KB182" i="3"/>
  <c r="KB178" i="3"/>
  <c r="KB183" i="3"/>
  <c r="KB177" i="3"/>
  <c r="KB173" i="3"/>
  <c r="KB172" i="3"/>
  <c r="KB171" i="3"/>
  <c r="KB132" i="3"/>
  <c r="KB127" i="3"/>
  <c r="KB134" i="3"/>
  <c r="JI183" i="4"/>
  <c r="JI182" i="4"/>
  <c r="JI184" i="4"/>
  <c r="JI177" i="4"/>
  <c r="JI178" i="4"/>
  <c r="JI173" i="4"/>
  <c r="JI171" i="4"/>
  <c r="JI172" i="4"/>
  <c r="JI132" i="4"/>
  <c r="JI134" i="4"/>
  <c r="JI127" i="4"/>
  <c r="KB73" i="3"/>
  <c r="KB74" i="3"/>
  <c r="KB72" i="3"/>
  <c r="KB69" i="3"/>
  <c r="KB71" i="3"/>
  <c r="KB70" i="3"/>
  <c r="KB68" i="3"/>
  <c r="JI74" i="4"/>
  <c r="JI73" i="4"/>
  <c r="JI70" i="4"/>
  <c r="JI72" i="4"/>
  <c r="JI68" i="4"/>
  <c r="JI69" i="4"/>
  <c r="JI71" i="4"/>
  <c r="KB101" i="3"/>
  <c r="KB100" i="3"/>
  <c r="KB98" i="3"/>
  <c r="KB99" i="3"/>
  <c r="JI101" i="4"/>
  <c r="JI100" i="4"/>
  <c r="JI98" i="4"/>
  <c r="JI99" i="4"/>
  <c r="KB97" i="3"/>
  <c r="JI97" i="4"/>
  <c r="JI37" i="4"/>
  <c r="JI35" i="4"/>
  <c r="JI38" i="4"/>
  <c r="JI33" i="4"/>
  <c r="JI34" i="4"/>
  <c r="JI36" i="4"/>
  <c r="JI39" i="4"/>
  <c r="KB53" i="3"/>
  <c r="KB43" i="3"/>
  <c r="KB34" i="3"/>
  <c r="KB37" i="3"/>
  <c r="KB35" i="3"/>
  <c r="KB36" i="3"/>
  <c r="KB39" i="3"/>
  <c r="KB38" i="3"/>
  <c r="KB33" i="3"/>
  <c r="KB16" i="3"/>
  <c r="KB15" i="3"/>
  <c r="KB17" i="3"/>
  <c r="KB14" i="3"/>
  <c r="KB13" i="3"/>
  <c r="KB12" i="3"/>
  <c r="KB11" i="3"/>
  <c r="KC6" i="3"/>
  <c r="KB22" i="3"/>
  <c r="KB28" i="3"/>
  <c r="KB26" i="3"/>
  <c r="KB27" i="3"/>
  <c r="JI17" i="4"/>
  <c r="JI16" i="4"/>
  <c r="JI15" i="4"/>
  <c r="JI22" i="4"/>
  <c r="JI12" i="4"/>
  <c r="JI13" i="4"/>
  <c r="JI14" i="4"/>
  <c r="JI11" i="4"/>
  <c r="JI26" i="4"/>
  <c r="JI27" i="4"/>
  <c r="JI28" i="4"/>
  <c r="JJ6" i="4"/>
  <c r="JS80" i="10"/>
  <c r="JS79" i="10"/>
  <c r="JS68" i="10"/>
  <c r="JS75" i="10"/>
  <c r="JS61" i="10"/>
  <c r="JS25" i="10"/>
  <c r="JS59" i="10"/>
  <c r="JS24" i="10"/>
  <c r="JS65" i="10"/>
  <c r="JS23" i="10"/>
  <c r="JS15" i="10"/>
  <c r="JS14" i="10"/>
  <c r="JT6" i="10"/>
  <c r="JH106" i="6"/>
  <c r="JI1" i="6"/>
  <c r="JI7" i="6"/>
  <c r="JI137" i="6" l="1"/>
  <c r="JI85" i="6"/>
  <c r="JI80" i="6"/>
  <c r="JI81" i="6"/>
  <c r="JI92" i="6"/>
  <c r="JI91" i="6"/>
  <c r="JI90" i="6"/>
  <c r="JI87" i="6"/>
  <c r="JI79" i="6"/>
  <c r="JI63" i="6"/>
  <c r="JI65" i="6"/>
  <c r="JI59" i="6"/>
  <c r="JI58" i="6"/>
  <c r="JI57" i="6"/>
  <c r="JI56" i="6"/>
  <c r="JI54" i="6"/>
  <c r="JI48" i="6"/>
  <c r="JI47" i="6"/>
  <c r="JI49" i="6"/>
  <c r="JI55" i="6"/>
  <c r="JI44" i="6"/>
  <c r="JI46" i="6"/>
  <c r="JI45" i="6"/>
  <c r="JI53" i="6"/>
  <c r="JI43" i="6"/>
  <c r="JI24" i="6"/>
  <c r="KB106" i="3"/>
  <c r="JI106" i="4"/>
  <c r="JI97" i="6"/>
  <c r="JI100" i="6"/>
  <c r="JI98" i="6"/>
  <c r="JI101" i="6"/>
  <c r="JI99" i="6"/>
  <c r="JI74" i="6"/>
  <c r="JI72" i="6"/>
  <c r="JI73" i="6"/>
  <c r="JI71" i="6"/>
  <c r="JI70" i="6"/>
  <c r="JI69" i="6"/>
  <c r="JI68" i="6"/>
  <c r="JI127" i="6"/>
  <c r="JI141" i="6"/>
  <c r="JI139" i="6"/>
  <c r="JI143" i="6"/>
  <c r="JI132" i="6"/>
  <c r="JI108" i="6"/>
  <c r="JI107" i="6"/>
  <c r="JI39" i="6"/>
  <c r="JI38" i="6"/>
  <c r="JI36" i="6"/>
  <c r="JI37" i="6"/>
  <c r="JI34" i="6"/>
  <c r="JI33" i="6"/>
  <c r="JI17" i="6"/>
  <c r="JI16" i="6"/>
  <c r="JI15" i="6"/>
  <c r="JI35" i="6"/>
  <c r="JI14" i="6"/>
  <c r="JI13" i="6"/>
  <c r="JI12" i="6"/>
  <c r="JI11" i="6"/>
  <c r="JI22" i="6"/>
  <c r="JI28" i="6"/>
  <c r="JI26" i="6"/>
  <c r="JI27" i="6"/>
  <c r="JS82" i="10"/>
  <c r="JI182" i="6"/>
  <c r="JI178" i="6"/>
  <c r="JI177" i="6"/>
  <c r="JT1" i="10"/>
  <c r="JT7" i="10"/>
  <c r="JT54" i="10" s="1"/>
  <c r="JI183" i="6"/>
  <c r="JI184" i="6"/>
  <c r="JI172" i="6"/>
  <c r="JI173" i="6"/>
  <c r="JI171" i="6"/>
  <c r="JI134" i="6"/>
  <c r="JJ6" i="6"/>
  <c r="JJ7" i="4"/>
  <c r="JJ1" i="4"/>
  <c r="KC7" i="3"/>
  <c r="KC1" i="3"/>
  <c r="JJ137" i="4" l="1"/>
  <c r="JJ85" i="4"/>
  <c r="JJ81" i="4"/>
  <c r="JJ80" i="4"/>
  <c r="KC85" i="3"/>
  <c r="KC137" i="3"/>
  <c r="KC81" i="3"/>
  <c r="KC80" i="3"/>
  <c r="JJ91" i="4"/>
  <c r="JJ92" i="4"/>
  <c r="JJ87" i="4"/>
  <c r="JJ90" i="4"/>
  <c r="JJ79" i="4"/>
  <c r="JJ63" i="4"/>
  <c r="KC91" i="3"/>
  <c r="KC90" i="3"/>
  <c r="KC87" i="3"/>
  <c r="KC92" i="3"/>
  <c r="KC65" i="3"/>
  <c r="KC79" i="3"/>
  <c r="JJ59" i="4"/>
  <c r="JJ57" i="4"/>
  <c r="JJ58" i="4"/>
  <c r="JJ65" i="4"/>
  <c r="JJ54" i="4"/>
  <c r="JJ56" i="4"/>
  <c r="JJ55" i="4"/>
  <c r="JJ49" i="4"/>
  <c r="JJ47" i="4"/>
  <c r="JJ48" i="4"/>
  <c r="JJ44" i="4"/>
  <c r="JJ46" i="4"/>
  <c r="JJ45" i="4"/>
  <c r="JJ43" i="4"/>
  <c r="JJ53" i="4"/>
  <c r="JJ24" i="4"/>
  <c r="KC63" i="3"/>
  <c r="KC54" i="3"/>
  <c r="KC55" i="3"/>
  <c r="KC56" i="3"/>
  <c r="KC58" i="3"/>
  <c r="KC57" i="3"/>
  <c r="KC44" i="3"/>
  <c r="KC47" i="3"/>
  <c r="KC45" i="3"/>
  <c r="KC48" i="3"/>
  <c r="KC46" i="3"/>
  <c r="KC49" i="3"/>
  <c r="KC59" i="3"/>
  <c r="KC24" i="3"/>
  <c r="JT55" i="10"/>
  <c r="JT81" i="10"/>
  <c r="JU83" i="10" s="1"/>
  <c r="JT74" i="10"/>
  <c r="JT73" i="10"/>
  <c r="KC143" i="3"/>
  <c r="KC141" i="3"/>
  <c r="KC139" i="3"/>
  <c r="KC108" i="3"/>
  <c r="KC107" i="3"/>
  <c r="JJ141" i="4"/>
  <c r="JJ143" i="4"/>
  <c r="JJ139" i="4"/>
  <c r="JJ108" i="4"/>
  <c r="JJ107" i="4"/>
  <c r="JT12" i="10"/>
  <c r="JT13" i="10"/>
  <c r="KC182" i="3"/>
  <c r="KC184" i="3"/>
  <c r="KC183" i="3"/>
  <c r="KC178" i="3"/>
  <c r="KC177" i="3"/>
  <c r="KC173" i="3"/>
  <c r="KC172" i="3"/>
  <c r="KC171" i="3"/>
  <c r="KC134" i="3"/>
  <c r="KC127" i="3"/>
  <c r="KC132" i="3"/>
  <c r="JJ183" i="4"/>
  <c r="JJ182" i="4"/>
  <c r="JJ184" i="4"/>
  <c r="JJ178" i="4"/>
  <c r="JJ177" i="4"/>
  <c r="JJ173" i="4"/>
  <c r="JJ171" i="4"/>
  <c r="JJ172" i="4"/>
  <c r="JJ127" i="4"/>
  <c r="JJ132" i="4"/>
  <c r="JJ134" i="4"/>
  <c r="KC74" i="3"/>
  <c r="KC72" i="3"/>
  <c r="KC73" i="3"/>
  <c r="KC71" i="3"/>
  <c r="KC70" i="3"/>
  <c r="KC68" i="3"/>
  <c r="KC69" i="3"/>
  <c r="JJ73" i="4"/>
  <c r="JJ74" i="4"/>
  <c r="JJ71" i="4"/>
  <c r="JJ72" i="4"/>
  <c r="JJ68" i="4"/>
  <c r="JJ70" i="4"/>
  <c r="JJ69" i="4"/>
  <c r="JJ101" i="4"/>
  <c r="JJ98" i="4"/>
  <c r="JJ100" i="4"/>
  <c r="JJ99" i="4"/>
  <c r="KC101" i="3"/>
  <c r="KC100" i="3"/>
  <c r="KC99" i="3"/>
  <c r="KC98" i="3"/>
  <c r="KC97" i="3"/>
  <c r="JJ97" i="4"/>
  <c r="JJ39" i="4"/>
  <c r="JJ38" i="4"/>
  <c r="JJ37" i="4"/>
  <c r="JJ36" i="4"/>
  <c r="JJ34" i="4"/>
  <c r="JJ35" i="4"/>
  <c r="JJ33" i="4"/>
  <c r="KC53" i="3"/>
  <c r="KC43" i="3"/>
  <c r="KC34" i="3"/>
  <c r="KC36" i="3"/>
  <c r="KC35" i="3"/>
  <c r="KC37" i="3"/>
  <c r="KC39" i="3"/>
  <c r="KC38" i="3"/>
  <c r="KC17" i="3"/>
  <c r="KC33" i="3"/>
  <c r="KC16" i="3"/>
  <c r="KC15" i="3"/>
  <c r="KC14" i="3"/>
  <c r="KC13" i="3"/>
  <c r="KC12" i="3"/>
  <c r="KC11" i="3"/>
  <c r="KD6" i="3"/>
  <c r="KC26" i="3"/>
  <c r="KC22" i="3"/>
  <c r="KC27" i="3"/>
  <c r="KC28" i="3"/>
  <c r="JJ28" i="4"/>
  <c r="JJ26" i="4"/>
  <c r="JJ17" i="4"/>
  <c r="JJ22" i="4"/>
  <c r="JJ16" i="4"/>
  <c r="JJ14" i="4"/>
  <c r="JJ12" i="4"/>
  <c r="JJ13" i="4"/>
  <c r="JJ15" i="4"/>
  <c r="JJ11" i="4"/>
  <c r="JJ27" i="4"/>
  <c r="JK6" i="4"/>
  <c r="JT79" i="10"/>
  <c r="JT80" i="10"/>
  <c r="JT68" i="10"/>
  <c r="JT75" i="10"/>
  <c r="JT24" i="10"/>
  <c r="JT61" i="10"/>
  <c r="JT65" i="10"/>
  <c r="JT59" i="10"/>
  <c r="JT25" i="10"/>
  <c r="JT23" i="10"/>
  <c r="JT15" i="10"/>
  <c r="JT14" i="10"/>
  <c r="JU6" i="10"/>
  <c r="JI106" i="6"/>
  <c r="JJ1" i="6"/>
  <c r="JJ7" i="6"/>
  <c r="JJ137" i="6" l="1"/>
  <c r="JJ85" i="6"/>
  <c r="JJ81" i="6"/>
  <c r="JJ80" i="6"/>
  <c r="JJ91" i="6"/>
  <c r="JJ92" i="6"/>
  <c r="JJ90" i="6"/>
  <c r="JJ87" i="6"/>
  <c r="JJ79" i="6"/>
  <c r="JJ63" i="6"/>
  <c r="JJ59" i="6"/>
  <c r="JJ65" i="6"/>
  <c r="JJ56" i="6"/>
  <c r="JJ55" i="6"/>
  <c r="JJ57" i="6"/>
  <c r="JJ58" i="6"/>
  <c r="JJ54" i="6"/>
  <c r="JJ49" i="6"/>
  <c r="JJ48" i="6"/>
  <c r="JJ47" i="6"/>
  <c r="JJ46" i="6"/>
  <c r="JJ45" i="6"/>
  <c r="JJ44" i="6"/>
  <c r="JJ53" i="6"/>
  <c r="JJ43" i="6"/>
  <c r="JJ24" i="6"/>
  <c r="JJ106" i="4"/>
  <c r="KC106" i="3"/>
  <c r="JJ98" i="6"/>
  <c r="JJ97" i="6"/>
  <c r="JJ99" i="6"/>
  <c r="JJ100" i="6"/>
  <c r="JJ101" i="6"/>
  <c r="JJ72" i="6"/>
  <c r="JJ73" i="6"/>
  <c r="JJ71" i="6"/>
  <c r="JJ74" i="6"/>
  <c r="JJ70" i="6"/>
  <c r="JJ69" i="6"/>
  <c r="JJ68" i="6"/>
  <c r="JJ127" i="6"/>
  <c r="JJ141" i="6"/>
  <c r="JJ139" i="6"/>
  <c r="JJ143" i="6"/>
  <c r="JJ132" i="6"/>
  <c r="JJ108" i="6"/>
  <c r="JJ107" i="6"/>
  <c r="JJ39" i="6"/>
  <c r="JJ38" i="6"/>
  <c r="JJ36" i="6"/>
  <c r="JJ37" i="6"/>
  <c r="JJ34" i="6"/>
  <c r="JJ35" i="6"/>
  <c r="JJ33" i="6"/>
  <c r="JJ17" i="6"/>
  <c r="JJ16" i="6"/>
  <c r="JJ14" i="6"/>
  <c r="JJ13" i="6"/>
  <c r="JJ12" i="6"/>
  <c r="JJ15" i="6"/>
  <c r="JJ28" i="6"/>
  <c r="JJ22" i="6"/>
  <c r="JJ11" i="6"/>
  <c r="JJ27" i="6"/>
  <c r="JJ26" i="6"/>
  <c r="JT82" i="10"/>
  <c r="JJ182" i="6"/>
  <c r="JJ178" i="6"/>
  <c r="JJ177" i="6"/>
  <c r="JU7" i="10"/>
  <c r="JU54" i="10" s="1"/>
  <c r="JU1" i="10"/>
  <c r="JJ183" i="6"/>
  <c r="JJ184" i="6"/>
  <c r="JJ171" i="6"/>
  <c r="JJ173" i="6"/>
  <c r="JJ172" i="6"/>
  <c r="JJ134" i="6"/>
  <c r="JK6" i="6"/>
  <c r="JK7" i="4"/>
  <c r="JK1" i="4"/>
  <c r="KD7" i="3"/>
  <c r="KD1" i="3"/>
  <c r="JK137" i="4" l="1"/>
  <c r="JK85" i="4"/>
  <c r="JK81" i="4"/>
  <c r="JK80" i="4"/>
  <c r="KD85" i="3"/>
  <c r="KD80" i="3"/>
  <c r="KD81" i="3"/>
  <c r="KD137" i="3"/>
  <c r="JK91" i="4"/>
  <c r="JK87" i="4"/>
  <c r="JK92" i="4"/>
  <c r="JK90" i="4"/>
  <c r="JK79" i="4"/>
  <c r="JK63" i="4"/>
  <c r="KD91" i="3"/>
  <c r="KD92" i="3"/>
  <c r="KD87" i="3"/>
  <c r="KD90" i="3"/>
  <c r="KD65" i="3"/>
  <c r="KD79" i="3"/>
  <c r="JK59" i="4"/>
  <c r="JK65" i="4"/>
  <c r="JK58" i="4"/>
  <c r="JK57" i="4"/>
  <c r="JK54" i="4"/>
  <c r="JK56" i="4"/>
  <c r="JK55" i="4"/>
  <c r="JK48" i="4"/>
  <c r="JK49" i="4"/>
  <c r="JK45" i="4"/>
  <c r="JK47" i="4"/>
  <c r="JK46" i="4"/>
  <c r="JK44" i="4"/>
  <c r="JK43" i="4"/>
  <c r="JK53" i="4"/>
  <c r="JK24" i="4"/>
  <c r="KD63" i="3"/>
  <c r="KD54" i="3"/>
  <c r="KD56" i="3"/>
  <c r="KD55" i="3"/>
  <c r="KD59" i="3"/>
  <c r="KD58" i="3"/>
  <c r="KD44" i="3"/>
  <c r="KD47" i="3"/>
  <c r="KD57" i="3"/>
  <c r="KD49" i="3"/>
  <c r="KD46" i="3"/>
  <c r="KD45" i="3"/>
  <c r="KD48" i="3"/>
  <c r="KD24" i="3"/>
  <c r="JU55" i="10"/>
  <c r="KD143" i="3"/>
  <c r="KD141" i="3"/>
  <c r="KD139" i="3"/>
  <c r="KD108" i="3"/>
  <c r="KD107" i="3"/>
  <c r="JK141" i="4"/>
  <c r="JK143" i="4"/>
  <c r="JK139" i="4"/>
  <c r="JK107" i="4"/>
  <c r="JK108" i="4"/>
  <c r="JU81" i="10"/>
  <c r="JV83" i="10" s="1"/>
  <c r="JU74" i="10"/>
  <c r="JU73" i="10"/>
  <c r="JU12" i="10"/>
  <c r="JU13" i="10"/>
  <c r="KD184" i="3"/>
  <c r="KD183" i="3"/>
  <c r="KD178" i="3"/>
  <c r="KD182" i="3"/>
  <c r="KD177" i="3"/>
  <c r="KD173" i="3"/>
  <c r="KD172" i="3"/>
  <c r="KD171" i="3"/>
  <c r="KD134" i="3"/>
  <c r="KD127" i="3"/>
  <c r="KD132" i="3"/>
  <c r="JK183" i="4"/>
  <c r="JK184" i="4"/>
  <c r="JK182" i="4"/>
  <c r="JK178" i="4"/>
  <c r="JK177" i="4"/>
  <c r="JK172" i="4"/>
  <c r="JK173" i="4"/>
  <c r="JK171" i="4"/>
  <c r="JK134" i="4"/>
  <c r="JK132" i="4"/>
  <c r="JK127" i="4"/>
  <c r="KD73" i="3"/>
  <c r="KD74" i="3"/>
  <c r="KD72" i="3"/>
  <c r="KD71" i="3"/>
  <c r="KD70" i="3"/>
  <c r="KD69" i="3"/>
  <c r="KD68" i="3"/>
  <c r="JK74" i="4"/>
  <c r="JK71" i="4"/>
  <c r="JK73" i="4"/>
  <c r="JK72" i="4"/>
  <c r="JK70" i="4"/>
  <c r="JK69" i="4"/>
  <c r="JK68" i="4"/>
  <c r="KD99" i="3"/>
  <c r="KD101" i="3"/>
  <c r="KD100" i="3"/>
  <c r="KD98" i="3"/>
  <c r="JK101" i="4"/>
  <c r="JK100" i="4"/>
  <c r="JK98" i="4"/>
  <c r="JK99" i="4"/>
  <c r="KD97" i="3"/>
  <c r="JK97" i="4"/>
  <c r="JK38" i="4"/>
  <c r="JK36" i="4"/>
  <c r="JK39" i="4"/>
  <c r="JK37" i="4"/>
  <c r="JK34" i="4"/>
  <c r="JK35" i="4"/>
  <c r="JK33" i="4"/>
  <c r="KD53" i="3"/>
  <c r="KD43" i="3"/>
  <c r="KD34" i="3"/>
  <c r="KD36" i="3"/>
  <c r="KD38" i="3"/>
  <c r="KD35" i="3"/>
  <c r="KD39" i="3"/>
  <c r="KD37" i="3"/>
  <c r="KD17" i="3"/>
  <c r="KD33" i="3"/>
  <c r="KD16" i="3"/>
  <c r="KD14" i="3"/>
  <c r="KD15" i="3"/>
  <c r="KD13" i="3"/>
  <c r="KD12" i="3"/>
  <c r="KD11" i="3"/>
  <c r="KE6" i="3"/>
  <c r="KD22" i="3"/>
  <c r="KD27" i="3"/>
  <c r="KD28" i="3"/>
  <c r="KD26" i="3"/>
  <c r="JK26" i="4"/>
  <c r="JK22" i="4"/>
  <c r="JK16" i="4"/>
  <c r="JK17" i="4"/>
  <c r="JK14" i="4"/>
  <c r="JK13" i="4"/>
  <c r="JK15" i="4"/>
  <c r="JK11" i="4"/>
  <c r="JK12" i="4"/>
  <c r="JK27" i="4"/>
  <c r="JK28" i="4"/>
  <c r="JL6" i="4"/>
  <c r="JU79" i="10"/>
  <c r="JU80" i="10"/>
  <c r="JU68" i="10"/>
  <c r="JU75" i="10"/>
  <c r="JU65" i="10"/>
  <c r="JU24" i="10"/>
  <c r="JU61" i="10"/>
  <c r="JU59" i="10"/>
  <c r="JU25" i="10"/>
  <c r="JU23" i="10"/>
  <c r="JU15" i="10"/>
  <c r="JU14" i="10"/>
  <c r="JV6" i="10"/>
  <c r="JJ106" i="6"/>
  <c r="JK7" i="6"/>
  <c r="JK1" i="6"/>
  <c r="JK85" i="6" l="1"/>
  <c r="JK81" i="6"/>
  <c r="JK80" i="6"/>
  <c r="JK137" i="6"/>
  <c r="JK92" i="6"/>
  <c r="JK91" i="6"/>
  <c r="JK90" i="6"/>
  <c r="JK87" i="6"/>
  <c r="JK79" i="6"/>
  <c r="JK63" i="6"/>
  <c r="JK65" i="6"/>
  <c r="JK59" i="6"/>
  <c r="JK58" i="6"/>
  <c r="JK57" i="6"/>
  <c r="JK56" i="6"/>
  <c r="JK55" i="6"/>
  <c r="JK54" i="6"/>
  <c r="JK49" i="6"/>
  <c r="JK48" i="6"/>
  <c r="JK46" i="6"/>
  <c r="JK45" i="6"/>
  <c r="JK47" i="6"/>
  <c r="JK44" i="6"/>
  <c r="JK53" i="6"/>
  <c r="JK43" i="6"/>
  <c r="JK24" i="6"/>
  <c r="KD106" i="3"/>
  <c r="JK106" i="4"/>
  <c r="JK98" i="6"/>
  <c r="JK97" i="6"/>
  <c r="JK99" i="6"/>
  <c r="JK100" i="6"/>
  <c r="JK101" i="6"/>
  <c r="JK72" i="6"/>
  <c r="JK73" i="6"/>
  <c r="JK74" i="6"/>
  <c r="JK70" i="6"/>
  <c r="JK69" i="6"/>
  <c r="JK71" i="6"/>
  <c r="JK68" i="6"/>
  <c r="JK127" i="6"/>
  <c r="JK141" i="6"/>
  <c r="JK139" i="6"/>
  <c r="JK143" i="6"/>
  <c r="JK132" i="6"/>
  <c r="JK108" i="6"/>
  <c r="JK107" i="6"/>
  <c r="JK39" i="6"/>
  <c r="JK37" i="6"/>
  <c r="JK38" i="6"/>
  <c r="JK35" i="6"/>
  <c r="JK34" i="6"/>
  <c r="JK33" i="6"/>
  <c r="JK36" i="6"/>
  <c r="JK17" i="6"/>
  <c r="JK16" i="6"/>
  <c r="JK15" i="6"/>
  <c r="JK14" i="6"/>
  <c r="JK13" i="6"/>
  <c r="JK12" i="6"/>
  <c r="JK28" i="6"/>
  <c r="JK11" i="6"/>
  <c r="JK22" i="6"/>
  <c r="JK26" i="6"/>
  <c r="JK27" i="6"/>
  <c r="JU82" i="10"/>
  <c r="JK182" i="6"/>
  <c r="JK178" i="6"/>
  <c r="JK177" i="6"/>
  <c r="JV7" i="10"/>
  <c r="JV54" i="10" s="1"/>
  <c r="JV1" i="10"/>
  <c r="JK183" i="6"/>
  <c r="JK184" i="6"/>
  <c r="JK173" i="6"/>
  <c r="JK172" i="6"/>
  <c r="JK171" i="6"/>
  <c r="JK134" i="6"/>
  <c r="JL6" i="6"/>
  <c r="JL7" i="4"/>
  <c r="JL1" i="4"/>
  <c r="KE7" i="3"/>
  <c r="KE1" i="3"/>
  <c r="JL137" i="4" l="1"/>
  <c r="JL85" i="4"/>
  <c r="JL81" i="4"/>
  <c r="JL80" i="4"/>
  <c r="KE85" i="3"/>
  <c r="KE137" i="3"/>
  <c r="KE80" i="3"/>
  <c r="KE81" i="3"/>
  <c r="JL91" i="4"/>
  <c r="JL92" i="4"/>
  <c r="JL90" i="4"/>
  <c r="JL87" i="4"/>
  <c r="JL79" i="4"/>
  <c r="JL63" i="4"/>
  <c r="KE91" i="3"/>
  <c r="KE92" i="3"/>
  <c r="KE87" i="3"/>
  <c r="KE90" i="3"/>
  <c r="KE79" i="3"/>
  <c r="KE65" i="3"/>
  <c r="JL65" i="4"/>
  <c r="JL59" i="4"/>
  <c r="JL58" i="4"/>
  <c r="JL57" i="4"/>
  <c r="JL55" i="4"/>
  <c r="JL56" i="4"/>
  <c r="JL49" i="4"/>
  <c r="JL48" i="4"/>
  <c r="JL45" i="4"/>
  <c r="JL54" i="4"/>
  <c r="JL46" i="4"/>
  <c r="JL47" i="4"/>
  <c r="JL43" i="4"/>
  <c r="JL53" i="4"/>
  <c r="JL44" i="4"/>
  <c r="JL24" i="4"/>
  <c r="KE63" i="3"/>
  <c r="KE54" i="3"/>
  <c r="KE55" i="3"/>
  <c r="KE56" i="3"/>
  <c r="KE59" i="3"/>
  <c r="KE46" i="3"/>
  <c r="KE44" i="3"/>
  <c r="KE58" i="3"/>
  <c r="KE47" i="3"/>
  <c r="KE45" i="3"/>
  <c r="KE49" i="3"/>
  <c r="KE57" i="3"/>
  <c r="KE48" i="3"/>
  <c r="KE24" i="3"/>
  <c r="JV55" i="10"/>
  <c r="KE143" i="3"/>
  <c r="KE141" i="3"/>
  <c r="KE139" i="3"/>
  <c r="KE108" i="3"/>
  <c r="KE107" i="3"/>
  <c r="JV81" i="10"/>
  <c r="JW83" i="10" s="1"/>
  <c r="JV74" i="10"/>
  <c r="JV73" i="10"/>
  <c r="JL141" i="4"/>
  <c r="JL143" i="4"/>
  <c r="JL139" i="4"/>
  <c r="JL107" i="4"/>
  <c r="JL108" i="4"/>
  <c r="JV12" i="10"/>
  <c r="JV13" i="10"/>
  <c r="KE184" i="3"/>
  <c r="KE183" i="3"/>
  <c r="KE178" i="3"/>
  <c r="KE177" i="3"/>
  <c r="KE182" i="3"/>
  <c r="KE173" i="3"/>
  <c r="KE172" i="3"/>
  <c r="KE171" i="3"/>
  <c r="KE132" i="3"/>
  <c r="KE134" i="3"/>
  <c r="KE127" i="3"/>
  <c r="JL184" i="4"/>
  <c r="JL182" i="4"/>
  <c r="JL183" i="4"/>
  <c r="JL178" i="4"/>
  <c r="JL173" i="4"/>
  <c r="JL172" i="4"/>
  <c r="JL177" i="4"/>
  <c r="JL171" i="4"/>
  <c r="JL134" i="4"/>
  <c r="JL132" i="4"/>
  <c r="JL127" i="4"/>
  <c r="KE74" i="3"/>
  <c r="KE72" i="3"/>
  <c r="KE73" i="3"/>
  <c r="KE71" i="3"/>
  <c r="KE70" i="3"/>
  <c r="KE69" i="3"/>
  <c r="KE68" i="3"/>
  <c r="JL73" i="4"/>
  <c r="JL74" i="4"/>
  <c r="JL71" i="4"/>
  <c r="JL72" i="4"/>
  <c r="JL69" i="4"/>
  <c r="JL70" i="4"/>
  <c r="JL68" i="4"/>
  <c r="KE101" i="3"/>
  <c r="KE100" i="3"/>
  <c r="KE99" i="3"/>
  <c r="KE98" i="3"/>
  <c r="JL101" i="4"/>
  <c r="JL99" i="4"/>
  <c r="JL98" i="4"/>
  <c r="JL100" i="4"/>
  <c r="KE97" i="3"/>
  <c r="JL97" i="4"/>
  <c r="JL38" i="4"/>
  <c r="JL36" i="4"/>
  <c r="JL39" i="4"/>
  <c r="JL37" i="4"/>
  <c r="JL35" i="4"/>
  <c r="JL34" i="4"/>
  <c r="JL33" i="4"/>
  <c r="KE53" i="3"/>
  <c r="KE43" i="3"/>
  <c r="KE34" i="3"/>
  <c r="KE35" i="3"/>
  <c r="KE36" i="3"/>
  <c r="KE38" i="3"/>
  <c r="KE39" i="3"/>
  <c r="KE37" i="3"/>
  <c r="KE33" i="3"/>
  <c r="KE16" i="3"/>
  <c r="KE15" i="3"/>
  <c r="KE17" i="3"/>
  <c r="KE14" i="3"/>
  <c r="KE13" i="3"/>
  <c r="KE12" i="3"/>
  <c r="KE11" i="3"/>
  <c r="KF6" i="3"/>
  <c r="KE22" i="3"/>
  <c r="KE28" i="3"/>
  <c r="KE27" i="3"/>
  <c r="KE26" i="3"/>
  <c r="JL22" i="4"/>
  <c r="JL16" i="4"/>
  <c r="JL17" i="4"/>
  <c r="JL14" i="4"/>
  <c r="JL15" i="4"/>
  <c r="JL13" i="4"/>
  <c r="JL11" i="4"/>
  <c r="JL12" i="4"/>
  <c r="JL28" i="4"/>
  <c r="JL26" i="4"/>
  <c r="JL27" i="4"/>
  <c r="JM6" i="4"/>
  <c r="JV79" i="10"/>
  <c r="JV80" i="10"/>
  <c r="JV68" i="10"/>
  <c r="JV75" i="10"/>
  <c r="JV65" i="10"/>
  <c r="JV24" i="10"/>
  <c r="JV59" i="10"/>
  <c r="JV25" i="10"/>
  <c r="JV61" i="10"/>
  <c r="JV23" i="10"/>
  <c r="JV15" i="10"/>
  <c r="JV14" i="10"/>
  <c r="JW6" i="10"/>
  <c r="JK106" i="6"/>
  <c r="JL1" i="6"/>
  <c r="JL7" i="6"/>
  <c r="JL85" i="6" l="1"/>
  <c r="JL81" i="6"/>
  <c r="JL137" i="6"/>
  <c r="JL80" i="6"/>
  <c r="JL91" i="6"/>
  <c r="JL90" i="6"/>
  <c r="JL92" i="6"/>
  <c r="JL87" i="6"/>
  <c r="JL79" i="6"/>
  <c r="JL63" i="6"/>
  <c r="JL65" i="6"/>
  <c r="JL59" i="6"/>
  <c r="JL58" i="6"/>
  <c r="JL57" i="6"/>
  <c r="JL56" i="6"/>
  <c r="JL54" i="6"/>
  <c r="JL49" i="6"/>
  <c r="JL55" i="6"/>
  <c r="JL48" i="6"/>
  <c r="JL46" i="6"/>
  <c r="JL45" i="6"/>
  <c r="JL47" i="6"/>
  <c r="JL53" i="6"/>
  <c r="JL43" i="6"/>
  <c r="JL44" i="6"/>
  <c r="JL24" i="6"/>
  <c r="KE106" i="3"/>
  <c r="JL106" i="4"/>
  <c r="JL98" i="6"/>
  <c r="JL97" i="6"/>
  <c r="JL99" i="6"/>
  <c r="JL100" i="6"/>
  <c r="JL101" i="6"/>
  <c r="JL73" i="6"/>
  <c r="JL74" i="6"/>
  <c r="JL72" i="6"/>
  <c r="JL70" i="6"/>
  <c r="JL71" i="6"/>
  <c r="JL69" i="6"/>
  <c r="JL68" i="6"/>
  <c r="JL141" i="6"/>
  <c r="JL127" i="6"/>
  <c r="JL139" i="6"/>
  <c r="JL143" i="6"/>
  <c r="JL132" i="6"/>
  <c r="JL108" i="6"/>
  <c r="JL107" i="6"/>
  <c r="JL39" i="6"/>
  <c r="JL36" i="6"/>
  <c r="JL34" i="6"/>
  <c r="JL33" i="6"/>
  <c r="JL37" i="6"/>
  <c r="JL17" i="6"/>
  <c r="JL16" i="6"/>
  <c r="JL15" i="6"/>
  <c r="JL38" i="6"/>
  <c r="JL14" i="6"/>
  <c r="JL13" i="6"/>
  <c r="JL12" i="6"/>
  <c r="JL11" i="6"/>
  <c r="JL22" i="6"/>
  <c r="JL35" i="6"/>
  <c r="JL28" i="6"/>
  <c r="JL26" i="6"/>
  <c r="JL27" i="6"/>
  <c r="JV82" i="10"/>
  <c r="JL178" i="6"/>
  <c r="JL177" i="6"/>
  <c r="JL182" i="6"/>
  <c r="JW7" i="10"/>
  <c r="JW54" i="10" s="1"/>
  <c r="JW1" i="10"/>
  <c r="JL183" i="6"/>
  <c r="JL184" i="6"/>
  <c r="JL173" i="6"/>
  <c r="JL172" i="6"/>
  <c r="JL171" i="6"/>
  <c r="JL134" i="6"/>
  <c r="JM6" i="6"/>
  <c r="JM7" i="4"/>
  <c r="JM1" i="4"/>
  <c r="KF7" i="3"/>
  <c r="KF1" i="3"/>
  <c r="JM81" i="4" l="1"/>
  <c r="JM137" i="4"/>
  <c r="JM85" i="4"/>
  <c r="JM80" i="4"/>
  <c r="KF137" i="3"/>
  <c r="KF80" i="3"/>
  <c r="KF85" i="3"/>
  <c r="KF81" i="3"/>
  <c r="JM91" i="4"/>
  <c r="JM92" i="4"/>
  <c r="JM90" i="4"/>
  <c r="JM87" i="4"/>
  <c r="JM79" i="4"/>
  <c r="JM63" i="4"/>
  <c r="KF91" i="3"/>
  <c r="KF92" i="3"/>
  <c r="KF87" i="3"/>
  <c r="KF90" i="3"/>
  <c r="KF79" i="3"/>
  <c r="KF65" i="3"/>
  <c r="JM65" i="4"/>
  <c r="JM59" i="4"/>
  <c r="JM55" i="4"/>
  <c r="JM57" i="4"/>
  <c r="JM58" i="4"/>
  <c r="JM49" i="4"/>
  <c r="JM54" i="4"/>
  <c r="JM46" i="4"/>
  <c r="JM47" i="4"/>
  <c r="JM56" i="4"/>
  <c r="JM48" i="4"/>
  <c r="JM43" i="4"/>
  <c r="JM45" i="4"/>
  <c r="JM53" i="4"/>
  <c r="JM44" i="4"/>
  <c r="JM24" i="4"/>
  <c r="KF63" i="3"/>
  <c r="KF54" i="3"/>
  <c r="KF56" i="3"/>
  <c r="KF55" i="3"/>
  <c r="KF57" i="3"/>
  <c r="KF59" i="3"/>
  <c r="KF46" i="3"/>
  <c r="KF44" i="3"/>
  <c r="KF58" i="3"/>
  <c r="KF49" i="3"/>
  <c r="KF47" i="3"/>
  <c r="KF45" i="3"/>
  <c r="KF48" i="3"/>
  <c r="KF24" i="3"/>
  <c r="JW55" i="10"/>
  <c r="KF143" i="3"/>
  <c r="KF141" i="3"/>
  <c r="KF139" i="3"/>
  <c r="KF108" i="3"/>
  <c r="KF107" i="3"/>
  <c r="JW81" i="10"/>
  <c r="JX83" i="10" s="1"/>
  <c r="JW74" i="10"/>
  <c r="JW73" i="10"/>
  <c r="JM141" i="4"/>
  <c r="JM143" i="4"/>
  <c r="JM107" i="4"/>
  <c r="JM108" i="4"/>
  <c r="JM139" i="4"/>
  <c r="JW12" i="10"/>
  <c r="JW13" i="10"/>
  <c r="KF184" i="3"/>
  <c r="KF183" i="3"/>
  <c r="KF178" i="3"/>
  <c r="KF177" i="3"/>
  <c r="KF182" i="3"/>
  <c r="KF173" i="3"/>
  <c r="KF172" i="3"/>
  <c r="KF171" i="3"/>
  <c r="KF134" i="3"/>
  <c r="KF132" i="3"/>
  <c r="KF127" i="3"/>
  <c r="JM184" i="4"/>
  <c r="JM183" i="4"/>
  <c r="JM178" i="4"/>
  <c r="JM182" i="4"/>
  <c r="JM173" i="4"/>
  <c r="JM177" i="4"/>
  <c r="JM172" i="4"/>
  <c r="JM171" i="4"/>
  <c r="JM134" i="4"/>
  <c r="JM127" i="4"/>
  <c r="JM132" i="4"/>
  <c r="KF74" i="3"/>
  <c r="KF73" i="3"/>
  <c r="KF72" i="3"/>
  <c r="KF71" i="3"/>
  <c r="KF70" i="3"/>
  <c r="KF69" i="3"/>
  <c r="KF68" i="3"/>
  <c r="JM74" i="4"/>
  <c r="JM73" i="4"/>
  <c r="JM72" i="4"/>
  <c r="JM71" i="4"/>
  <c r="JM70" i="4"/>
  <c r="JM69" i="4"/>
  <c r="JM68" i="4"/>
  <c r="KF101" i="3"/>
  <c r="KF100" i="3"/>
  <c r="KF99" i="3"/>
  <c r="KF98" i="3"/>
  <c r="JM101" i="4"/>
  <c r="JM100" i="4"/>
  <c r="JM98" i="4"/>
  <c r="JM99" i="4"/>
  <c r="KF97" i="3"/>
  <c r="JM97" i="4"/>
  <c r="JM36" i="4"/>
  <c r="JM34" i="4"/>
  <c r="JM39" i="4"/>
  <c r="JM38" i="4"/>
  <c r="JM33" i="4"/>
  <c r="JM37" i="4"/>
  <c r="JM35" i="4"/>
  <c r="KF53" i="3"/>
  <c r="KF43" i="3"/>
  <c r="KF35" i="3"/>
  <c r="KF34" i="3"/>
  <c r="KF36" i="3"/>
  <c r="KF38" i="3"/>
  <c r="KF39" i="3"/>
  <c r="KF37" i="3"/>
  <c r="KF33" i="3"/>
  <c r="KF16" i="3"/>
  <c r="KF15" i="3"/>
  <c r="KF17" i="3"/>
  <c r="KF14" i="3"/>
  <c r="KF13" i="3"/>
  <c r="KF12" i="3"/>
  <c r="KF11" i="3"/>
  <c r="KG6" i="3"/>
  <c r="KF26" i="3"/>
  <c r="KF22" i="3"/>
  <c r="KF28" i="3"/>
  <c r="KF27" i="3"/>
  <c r="JM22" i="4"/>
  <c r="JM16" i="4"/>
  <c r="JM14" i="4"/>
  <c r="JM17" i="4"/>
  <c r="JM15" i="4"/>
  <c r="JM11" i="4"/>
  <c r="JM12" i="4"/>
  <c r="JM13" i="4"/>
  <c r="JM27" i="4"/>
  <c r="JM26" i="4"/>
  <c r="JM28" i="4"/>
  <c r="JN6" i="4"/>
  <c r="JW80" i="10"/>
  <c r="JW79" i="10"/>
  <c r="JW68" i="10"/>
  <c r="JW75" i="10"/>
  <c r="JW59" i="10"/>
  <c r="JW25" i="10"/>
  <c r="JW24" i="10"/>
  <c r="JW65" i="10"/>
  <c r="JW61" i="10"/>
  <c r="JW23" i="10"/>
  <c r="JW15" i="10"/>
  <c r="JW14" i="10"/>
  <c r="JX6" i="10"/>
  <c r="JL106" i="6"/>
  <c r="JM7" i="6"/>
  <c r="JM1" i="6"/>
  <c r="JM85" i="6" l="1"/>
  <c r="JM81" i="6"/>
  <c r="JM137" i="6"/>
  <c r="JM80" i="6"/>
  <c r="JM92" i="6"/>
  <c r="JM91" i="6"/>
  <c r="JM90" i="6"/>
  <c r="JM87" i="6"/>
  <c r="JM79" i="6"/>
  <c r="JM63" i="6"/>
  <c r="JM65" i="6"/>
  <c r="JM59" i="6"/>
  <c r="JM58" i="6"/>
  <c r="JM57" i="6"/>
  <c r="JM56" i="6"/>
  <c r="JM55" i="6"/>
  <c r="JM54" i="6"/>
  <c r="JM49" i="6"/>
  <c r="JM48" i="6"/>
  <c r="JM47" i="6"/>
  <c r="JM46" i="6"/>
  <c r="JM44" i="6"/>
  <c r="JM53" i="6"/>
  <c r="JM43" i="6"/>
  <c r="JM45" i="6"/>
  <c r="JM24" i="6"/>
  <c r="KF106" i="3"/>
  <c r="JM106" i="4"/>
  <c r="JM98" i="6"/>
  <c r="JM99" i="6"/>
  <c r="JM97" i="6"/>
  <c r="JM101" i="6"/>
  <c r="JM100" i="6"/>
  <c r="JM72" i="6"/>
  <c r="JM73" i="6"/>
  <c r="JM74" i="6"/>
  <c r="JM71" i="6"/>
  <c r="JM70" i="6"/>
  <c r="JM69" i="6"/>
  <c r="JM68" i="6"/>
  <c r="JM141" i="6"/>
  <c r="JM127" i="6"/>
  <c r="JM139" i="6"/>
  <c r="JM143" i="6"/>
  <c r="JM132" i="6"/>
  <c r="JM108" i="6"/>
  <c r="JM107" i="6"/>
  <c r="JM37" i="6"/>
  <c r="JM38" i="6"/>
  <c r="JM36" i="6"/>
  <c r="JM35" i="6"/>
  <c r="JM33" i="6"/>
  <c r="JM39" i="6"/>
  <c r="JM17" i="6"/>
  <c r="JM16" i="6"/>
  <c r="JM15" i="6"/>
  <c r="JM34" i="6"/>
  <c r="JM13" i="6"/>
  <c r="JM11" i="6"/>
  <c r="JM22" i="6"/>
  <c r="JM14" i="6"/>
  <c r="JM12" i="6"/>
  <c r="JM28" i="6"/>
  <c r="JM27" i="6"/>
  <c r="JM26" i="6"/>
  <c r="JW82" i="10"/>
  <c r="JM182" i="6"/>
  <c r="JM177" i="6"/>
  <c r="JM178" i="6"/>
  <c r="JX7" i="10"/>
  <c r="JX54" i="10" s="1"/>
  <c r="JX1" i="10"/>
  <c r="JM183" i="6"/>
  <c r="JM184" i="6"/>
  <c r="JM173" i="6"/>
  <c r="JM172" i="6"/>
  <c r="JM171" i="6"/>
  <c r="JM134" i="6"/>
  <c r="JN6" i="6"/>
  <c r="JN7" i="4"/>
  <c r="JN1" i="4"/>
  <c r="KG7" i="3"/>
  <c r="KG1" i="3"/>
  <c r="JN81" i="4" l="1"/>
  <c r="JN85" i="4"/>
  <c r="JN137" i="4"/>
  <c r="JN80" i="4"/>
  <c r="KG137" i="3"/>
  <c r="KG80" i="3"/>
  <c r="KG85" i="3"/>
  <c r="KG81" i="3"/>
  <c r="JN91" i="4"/>
  <c r="JN92" i="4"/>
  <c r="JN87" i="4"/>
  <c r="JN79" i="4"/>
  <c r="JN63" i="4"/>
  <c r="JN90" i="4"/>
  <c r="KG92" i="3"/>
  <c r="KG91" i="3"/>
  <c r="KG90" i="3"/>
  <c r="KG87" i="3"/>
  <c r="KG79" i="3"/>
  <c r="KG65" i="3"/>
  <c r="JN65" i="4"/>
  <c r="JN59" i="4"/>
  <c r="JN57" i="4"/>
  <c r="JN56" i="4"/>
  <c r="JN58" i="4"/>
  <c r="JN55" i="4"/>
  <c r="JN54" i="4"/>
  <c r="JN48" i="4"/>
  <c r="JN44" i="4"/>
  <c r="JN49" i="4"/>
  <c r="JN45" i="4"/>
  <c r="JN47" i="4"/>
  <c r="JN53" i="4"/>
  <c r="JN46" i="4"/>
  <c r="JN43" i="4"/>
  <c r="JN24" i="4"/>
  <c r="KG63" i="3"/>
  <c r="KG54" i="3"/>
  <c r="KG56" i="3"/>
  <c r="KG57" i="3"/>
  <c r="KG55" i="3"/>
  <c r="KG58" i="3"/>
  <c r="KG59" i="3"/>
  <c r="KG46" i="3"/>
  <c r="KG47" i="3"/>
  <c r="KG48" i="3"/>
  <c r="KG45" i="3"/>
  <c r="KG49" i="3"/>
  <c r="KG44" i="3"/>
  <c r="KG24" i="3"/>
  <c r="JX55" i="10"/>
  <c r="KG141" i="3"/>
  <c r="KG143" i="3"/>
  <c r="KG108" i="3"/>
  <c r="KG107" i="3"/>
  <c r="KG139" i="3"/>
  <c r="JN143" i="4"/>
  <c r="JN141" i="4"/>
  <c r="JN139" i="4"/>
  <c r="JN107" i="4"/>
  <c r="JN108" i="4"/>
  <c r="JX73" i="10"/>
  <c r="JX81" i="10"/>
  <c r="JY83" i="10" s="1"/>
  <c r="JX74" i="10"/>
  <c r="JX13" i="10"/>
  <c r="JX12" i="10"/>
  <c r="KG183" i="3"/>
  <c r="KG184" i="3"/>
  <c r="KG182" i="3"/>
  <c r="KG178" i="3"/>
  <c r="KG173" i="3"/>
  <c r="KG177" i="3"/>
  <c r="KG172" i="3"/>
  <c r="KG171" i="3"/>
  <c r="KG134" i="3"/>
  <c r="KG132" i="3"/>
  <c r="KG127" i="3"/>
  <c r="JN184" i="4"/>
  <c r="JN183" i="4"/>
  <c r="JN182" i="4"/>
  <c r="JN178" i="4"/>
  <c r="JN177" i="4"/>
  <c r="JN172" i="4"/>
  <c r="JN171" i="4"/>
  <c r="JN173" i="4"/>
  <c r="JN134" i="4"/>
  <c r="JN127" i="4"/>
  <c r="JN132" i="4"/>
  <c r="KG74" i="3"/>
  <c r="KG73" i="3"/>
  <c r="KG72" i="3"/>
  <c r="KG71" i="3"/>
  <c r="KG68" i="3"/>
  <c r="KG70" i="3"/>
  <c r="KG69" i="3"/>
  <c r="JN73" i="4"/>
  <c r="JN74" i="4"/>
  <c r="JN72" i="4"/>
  <c r="JN71" i="4"/>
  <c r="JN69" i="4"/>
  <c r="JN70" i="4"/>
  <c r="JN68" i="4"/>
  <c r="KG100" i="3"/>
  <c r="KG99" i="3"/>
  <c r="KG98" i="3"/>
  <c r="KG101" i="3"/>
  <c r="JN100" i="4"/>
  <c r="JN98" i="4"/>
  <c r="JN101" i="4"/>
  <c r="JN99" i="4"/>
  <c r="KG97" i="3"/>
  <c r="JN97" i="4"/>
  <c r="JN38" i="4"/>
  <c r="JN39" i="4"/>
  <c r="JN36" i="4"/>
  <c r="JN37" i="4"/>
  <c r="JN33" i="4"/>
  <c r="JN35" i="4"/>
  <c r="JN34" i="4"/>
  <c r="KG53" i="3"/>
  <c r="KG43" i="3"/>
  <c r="KG35" i="3"/>
  <c r="KG34" i="3"/>
  <c r="KG37" i="3"/>
  <c r="KG38" i="3"/>
  <c r="KG39" i="3"/>
  <c r="KG36" i="3"/>
  <c r="KG33" i="3"/>
  <c r="KG17" i="3"/>
  <c r="KG16" i="3"/>
  <c r="KG15" i="3"/>
  <c r="KG13" i="3"/>
  <c r="KG12" i="3"/>
  <c r="KG11" i="3"/>
  <c r="KG14" i="3"/>
  <c r="KH6" i="3"/>
  <c r="KG22" i="3"/>
  <c r="KG27" i="3"/>
  <c r="KG28" i="3"/>
  <c r="KG26" i="3"/>
  <c r="JN22" i="4"/>
  <c r="JN16" i="4"/>
  <c r="JN17" i="4"/>
  <c r="JN15" i="4"/>
  <c r="JN13" i="4"/>
  <c r="JN11" i="4"/>
  <c r="JN12" i="4"/>
  <c r="JN14" i="4"/>
  <c r="JN26" i="4"/>
  <c r="JN28" i="4"/>
  <c r="JN27" i="4"/>
  <c r="JO6" i="4"/>
  <c r="JX80" i="10"/>
  <c r="JX79" i="10"/>
  <c r="JX68" i="10"/>
  <c r="JX75" i="10"/>
  <c r="JX59" i="10"/>
  <c r="JX25" i="10"/>
  <c r="JX65" i="10"/>
  <c r="JX24" i="10"/>
  <c r="JX61" i="10"/>
  <c r="JX23" i="10"/>
  <c r="JX15" i="10"/>
  <c r="JX14" i="10"/>
  <c r="JY6" i="10"/>
  <c r="JM106" i="6"/>
  <c r="JN1" i="6"/>
  <c r="JN7" i="6"/>
  <c r="JN85" i="6" l="1"/>
  <c r="JN81" i="6"/>
  <c r="JN137" i="6"/>
  <c r="JN80" i="6"/>
  <c r="JN91" i="6"/>
  <c r="JN92" i="6"/>
  <c r="JN90" i="6"/>
  <c r="JN87" i="6"/>
  <c r="JN79" i="6"/>
  <c r="JN63" i="6"/>
  <c r="JN65" i="6"/>
  <c r="JN59" i="6"/>
  <c r="JN56" i="6"/>
  <c r="JN55" i="6"/>
  <c r="JN58" i="6"/>
  <c r="JN57" i="6"/>
  <c r="JN54" i="6"/>
  <c r="JN49" i="6"/>
  <c r="JN48" i="6"/>
  <c r="JN47" i="6"/>
  <c r="JN46" i="6"/>
  <c r="JN44" i="6"/>
  <c r="JN53" i="6"/>
  <c r="JN43" i="6"/>
  <c r="JN45" i="6"/>
  <c r="JN24" i="6"/>
  <c r="KG106" i="3"/>
  <c r="JN106" i="4"/>
  <c r="JN97" i="6"/>
  <c r="JN98" i="6"/>
  <c r="JN99" i="6"/>
  <c r="JN100" i="6"/>
  <c r="JN101" i="6"/>
  <c r="JN73" i="6"/>
  <c r="JN74" i="6"/>
  <c r="JN71" i="6"/>
  <c r="JN70" i="6"/>
  <c r="JN72" i="6"/>
  <c r="JN69" i="6"/>
  <c r="JN68" i="6"/>
  <c r="JN141" i="6"/>
  <c r="JN127" i="6"/>
  <c r="JN139" i="6"/>
  <c r="JN143" i="6"/>
  <c r="JN108" i="6"/>
  <c r="JN132" i="6"/>
  <c r="JN107" i="6"/>
  <c r="JN37" i="6"/>
  <c r="JN38" i="6"/>
  <c r="JN36" i="6"/>
  <c r="JN35" i="6"/>
  <c r="JN33" i="6"/>
  <c r="JN39" i="6"/>
  <c r="JN34" i="6"/>
  <c r="JN17" i="6"/>
  <c r="JN16" i="6"/>
  <c r="JN15" i="6"/>
  <c r="JN13" i="6"/>
  <c r="JN11" i="6"/>
  <c r="JN22" i="6"/>
  <c r="JN14" i="6"/>
  <c r="JN12" i="6"/>
  <c r="JN28" i="6"/>
  <c r="JN26" i="6"/>
  <c r="JN27" i="6"/>
  <c r="JX82" i="10"/>
  <c r="JN182" i="6"/>
  <c r="JN177" i="6"/>
  <c r="JN178" i="6"/>
  <c r="JY1" i="10"/>
  <c r="JY7" i="10"/>
  <c r="JY54" i="10" s="1"/>
  <c r="JN183" i="6"/>
  <c r="JN184" i="6"/>
  <c r="JN173" i="6"/>
  <c r="JN172" i="6"/>
  <c r="JN171" i="6"/>
  <c r="JN134" i="6"/>
  <c r="JO6" i="6"/>
  <c r="JO1" i="4"/>
  <c r="JO7" i="4"/>
  <c r="KH7" i="3"/>
  <c r="KH1" i="3"/>
  <c r="JO81" i="4" l="1"/>
  <c r="JO85" i="4"/>
  <c r="JO137" i="4"/>
  <c r="JO80" i="4"/>
  <c r="KH137" i="3"/>
  <c r="KH80" i="3"/>
  <c r="KH85" i="3"/>
  <c r="KH81" i="3"/>
  <c r="JO92" i="4"/>
  <c r="JO90" i="4"/>
  <c r="JO91" i="4"/>
  <c r="JO87" i="4"/>
  <c r="JO79" i="4"/>
  <c r="JO63" i="4"/>
  <c r="KH92" i="3"/>
  <c r="KH90" i="3"/>
  <c r="KH87" i="3"/>
  <c r="KH91" i="3"/>
  <c r="KH79" i="3"/>
  <c r="KH65" i="3"/>
  <c r="JO65" i="4"/>
  <c r="JO59" i="4"/>
  <c r="JO58" i="4"/>
  <c r="JO57" i="4"/>
  <c r="JO49" i="4"/>
  <c r="JO54" i="4"/>
  <c r="JO56" i="4"/>
  <c r="JO55" i="4"/>
  <c r="JO45" i="4"/>
  <c r="JO46" i="4"/>
  <c r="JO47" i="4"/>
  <c r="JO43" i="4"/>
  <c r="JO48" i="4"/>
  <c r="JO44" i="4"/>
  <c r="JO53" i="4"/>
  <c r="JO24" i="4"/>
  <c r="KH63" i="3"/>
  <c r="KH54" i="3"/>
  <c r="KH56" i="3"/>
  <c r="KH57" i="3"/>
  <c r="KH55" i="3"/>
  <c r="KH58" i="3"/>
  <c r="KH45" i="3"/>
  <c r="KH46" i="3"/>
  <c r="KH44" i="3"/>
  <c r="KH59" i="3"/>
  <c r="KH48" i="3"/>
  <c r="KH47" i="3"/>
  <c r="KH49" i="3"/>
  <c r="KH24" i="3"/>
  <c r="JY55" i="10"/>
  <c r="KH143" i="3"/>
  <c r="KH139" i="3"/>
  <c r="KH108" i="3"/>
  <c r="KH141" i="3"/>
  <c r="KH107" i="3"/>
  <c r="JO143" i="4"/>
  <c r="JO107" i="4"/>
  <c r="JO141" i="4"/>
  <c r="JO108" i="4"/>
  <c r="JO139" i="4"/>
  <c r="JY73" i="10"/>
  <c r="JY81" i="10"/>
  <c r="JZ83" i="10" s="1"/>
  <c r="JY74" i="10"/>
  <c r="JY13" i="10"/>
  <c r="JY12" i="10"/>
  <c r="KH183" i="3"/>
  <c r="KH182" i="3"/>
  <c r="KH184" i="3"/>
  <c r="KH173" i="3"/>
  <c r="KH178" i="3"/>
  <c r="KH177" i="3"/>
  <c r="KH171" i="3"/>
  <c r="KH172" i="3"/>
  <c r="KH132" i="3"/>
  <c r="KH134" i="3"/>
  <c r="KH127" i="3"/>
  <c r="JO184" i="4"/>
  <c r="JO183" i="4"/>
  <c r="JO178" i="4"/>
  <c r="JO182" i="4"/>
  <c r="JO177" i="4"/>
  <c r="JO172" i="4"/>
  <c r="JO171" i="4"/>
  <c r="JO173" i="4"/>
  <c r="JO132" i="4"/>
  <c r="JO127" i="4"/>
  <c r="JO134" i="4"/>
  <c r="KH73" i="3"/>
  <c r="KH74" i="3"/>
  <c r="KH71" i="3"/>
  <c r="KH69" i="3"/>
  <c r="KH70" i="3"/>
  <c r="KH68" i="3"/>
  <c r="KH72" i="3"/>
  <c r="JO74" i="4"/>
  <c r="JO73" i="4"/>
  <c r="JO72" i="4"/>
  <c r="JO71" i="4"/>
  <c r="JO70" i="4"/>
  <c r="JO69" i="4"/>
  <c r="JO68" i="4"/>
  <c r="KH100" i="3"/>
  <c r="KH99" i="3"/>
  <c r="KH101" i="3"/>
  <c r="KH98" i="3"/>
  <c r="JO101" i="4"/>
  <c r="JO99" i="4"/>
  <c r="JO98" i="4"/>
  <c r="JO100" i="4"/>
  <c r="KH97" i="3"/>
  <c r="JO97" i="4"/>
  <c r="JO39" i="4"/>
  <c r="JO37" i="4"/>
  <c r="JO38" i="4"/>
  <c r="JO36" i="4"/>
  <c r="JO33" i="4"/>
  <c r="JO35" i="4"/>
  <c r="JO34" i="4"/>
  <c r="KH53" i="3"/>
  <c r="KH43" i="3"/>
  <c r="KH35" i="3"/>
  <c r="KH34" i="3"/>
  <c r="KH36" i="3"/>
  <c r="KH38" i="3"/>
  <c r="KH39" i="3"/>
  <c r="KH37" i="3"/>
  <c r="KH33" i="3"/>
  <c r="KH17" i="3"/>
  <c r="KH16" i="3"/>
  <c r="KH15" i="3"/>
  <c r="KH14" i="3"/>
  <c r="KH13" i="3"/>
  <c r="KH11" i="3"/>
  <c r="KH12" i="3"/>
  <c r="KI6" i="3"/>
  <c r="KH28" i="3"/>
  <c r="KH22" i="3"/>
  <c r="KH26" i="3"/>
  <c r="KH27" i="3"/>
  <c r="JO22" i="4"/>
  <c r="JO17" i="4"/>
  <c r="JO15" i="4"/>
  <c r="JO13" i="4"/>
  <c r="JO12" i="4"/>
  <c r="JO14" i="4"/>
  <c r="JO11" i="4"/>
  <c r="JO16" i="4"/>
  <c r="JO27" i="4"/>
  <c r="JO26" i="4"/>
  <c r="JO28" i="4"/>
  <c r="JP6" i="4"/>
  <c r="JY79" i="10"/>
  <c r="JY80" i="10"/>
  <c r="JY68" i="10"/>
  <c r="JY75" i="10"/>
  <c r="JY59" i="10"/>
  <c r="JY25" i="10"/>
  <c r="JY65" i="10"/>
  <c r="JY24" i="10"/>
  <c r="JY61" i="10"/>
  <c r="JY23" i="10"/>
  <c r="JY15" i="10"/>
  <c r="JY14" i="10"/>
  <c r="JZ6" i="10"/>
  <c r="JN106" i="6"/>
  <c r="JO7" i="6"/>
  <c r="JO1" i="6"/>
  <c r="JO85" i="6" l="1"/>
  <c r="JO81" i="6"/>
  <c r="JO137" i="6"/>
  <c r="JO80" i="6"/>
  <c r="JO92" i="6"/>
  <c r="JO90" i="6"/>
  <c r="JO91" i="6"/>
  <c r="JO87" i="6"/>
  <c r="JO79" i="6"/>
  <c r="JO63" i="6"/>
  <c r="JO65" i="6"/>
  <c r="JO59" i="6"/>
  <c r="JO58" i="6"/>
  <c r="JO57" i="6"/>
  <c r="JO56" i="6"/>
  <c r="JO55" i="6"/>
  <c r="JO54" i="6"/>
  <c r="JO49" i="6"/>
  <c r="JO48" i="6"/>
  <c r="JO46" i="6"/>
  <c r="JO45" i="6"/>
  <c r="JO47" i="6"/>
  <c r="JO44" i="6"/>
  <c r="JO53" i="6"/>
  <c r="JO43" i="6"/>
  <c r="JO24" i="6"/>
  <c r="KH106" i="3"/>
  <c r="JO106" i="4"/>
  <c r="JO97" i="6"/>
  <c r="JO98" i="6"/>
  <c r="JO99" i="6"/>
  <c r="JO101" i="6"/>
  <c r="JO100" i="6"/>
  <c r="JO73" i="6"/>
  <c r="JO74" i="6"/>
  <c r="JO72" i="6"/>
  <c r="JO71" i="6"/>
  <c r="JO69" i="6"/>
  <c r="JO70" i="6"/>
  <c r="JO68" i="6"/>
  <c r="JO141" i="6"/>
  <c r="JO127" i="6"/>
  <c r="JO139" i="6"/>
  <c r="JO143" i="6"/>
  <c r="JO132" i="6"/>
  <c r="JO108" i="6"/>
  <c r="JO107" i="6"/>
  <c r="JO39" i="6"/>
  <c r="JO38" i="6"/>
  <c r="JO36" i="6"/>
  <c r="JO34" i="6"/>
  <c r="JO37" i="6"/>
  <c r="JO35" i="6"/>
  <c r="JO16" i="6"/>
  <c r="JO15" i="6"/>
  <c r="JO33" i="6"/>
  <c r="JO14" i="6"/>
  <c r="JO13" i="6"/>
  <c r="JO12" i="6"/>
  <c r="JO11" i="6"/>
  <c r="JO17" i="6"/>
  <c r="JO22" i="6"/>
  <c r="JO28" i="6"/>
  <c r="JO26" i="6"/>
  <c r="JO27" i="6"/>
  <c r="JY82" i="10"/>
  <c r="JO182" i="6"/>
  <c r="JO178" i="6"/>
  <c r="JO177" i="6"/>
  <c r="JZ7" i="10"/>
  <c r="JZ54" i="10" s="1"/>
  <c r="JZ1" i="10"/>
  <c r="JO183" i="6"/>
  <c r="JO184" i="6"/>
  <c r="JO173" i="6"/>
  <c r="JO172" i="6"/>
  <c r="JO171" i="6"/>
  <c r="JO134" i="6"/>
  <c r="JP6" i="6"/>
  <c r="JP7" i="4"/>
  <c r="JP1" i="4"/>
  <c r="KI7" i="3"/>
  <c r="KI1" i="3"/>
  <c r="JP85" i="4" l="1"/>
  <c r="JP137" i="4"/>
  <c r="JP80" i="4"/>
  <c r="JP81" i="4"/>
  <c r="KI85" i="3"/>
  <c r="KI137" i="3"/>
  <c r="KI81" i="3"/>
  <c r="KI80" i="3"/>
  <c r="JP92" i="4"/>
  <c r="JP91" i="4"/>
  <c r="JP87" i="4"/>
  <c r="JP90" i="4"/>
  <c r="JP63" i="4"/>
  <c r="JP79" i="4"/>
  <c r="KI92" i="3"/>
  <c r="KI90" i="3"/>
  <c r="KI87" i="3"/>
  <c r="KI91" i="3"/>
  <c r="KI65" i="3"/>
  <c r="KI79" i="3"/>
  <c r="JP65" i="4"/>
  <c r="JP59" i="4"/>
  <c r="JP57" i="4"/>
  <c r="JP55" i="4"/>
  <c r="JP58" i="4"/>
  <c r="JP56" i="4"/>
  <c r="JP49" i="4"/>
  <c r="JP45" i="4"/>
  <c r="JP46" i="4"/>
  <c r="JP47" i="4"/>
  <c r="JP54" i="4"/>
  <c r="JP48" i="4"/>
  <c r="JP44" i="4"/>
  <c r="JP43" i="4"/>
  <c r="JP53" i="4"/>
  <c r="JP24" i="4"/>
  <c r="KI63" i="3"/>
  <c r="KI55" i="3"/>
  <c r="KI54" i="3"/>
  <c r="KI57" i="3"/>
  <c r="KI56" i="3"/>
  <c r="KI58" i="3"/>
  <c r="KI59" i="3"/>
  <c r="KI45" i="3"/>
  <c r="KI48" i="3"/>
  <c r="KI46" i="3"/>
  <c r="KI47" i="3"/>
  <c r="KI49" i="3"/>
  <c r="KI44" i="3"/>
  <c r="KI24" i="3"/>
  <c r="JZ55" i="10"/>
  <c r="KI143" i="3"/>
  <c r="KI141" i="3"/>
  <c r="KI108" i="3"/>
  <c r="KI139" i="3"/>
  <c r="KI107" i="3"/>
  <c r="JZ73" i="10"/>
  <c r="JZ81" i="10"/>
  <c r="KA83" i="10" s="1"/>
  <c r="JZ74" i="10"/>
  <c r="JP141" i="4"/>
  <c r="JP143" i="4"/>
  <c r="JP139" i="4"/>
  <c r="JP108" i="4"/>
  <c r="JP107" i="4"/>
  <c r="JZ13" i="10"/>
  <c r="JZ12" i="10"/>
  <c r="KI183" i="3"/>
  <c r="KI182" i="3"/>
  <c r="KI184" i="3"/>
  <c r="KI178" i="3"/>
  <c r="KI177" i="3"/>
  <c r="KI172" i="3"/>
  <c r="KI171" i="3"/>
  <c r="KI173" i="3"/>
  <c r="KI132" i="3"/>
  <c r="KI134" i="3"/>
  <c r="KI127" i="3"/>
  <c r="JP184" i="4"/>
  <c r="JP183" i="4"/>
  <c r="JP182" i="4"/>
  <c r="JP178" i="4"/>
  <c r="JP177" i="4"/>
  <c r="JP173" i="4"/>
  <c r="JP172" i="4"/>
  <c r="JP171" i="4"/>
  <c r="JP134" i="4"/>
  <c r="JP132" i="4"/>
  <c r="JP127" i="4"/>
  <c r="KI74" i="3"/>
  <c r="KI71" i="3"/>
  <c r="KI73" i="3"/>
  <c r="KI69" i="3"/>
  <c r="KI72" i="3"/>
  <c r="KI68" i="3"/>
  <c r="KI70" i="3"/>
  <c r="JP74" i="4"/>
  <c r="JP73" i="4"/>
  <c r="JP72" i="4"/>
  <c r="JP71" i="4"/>
  <c r="JP70" i="4"/>
  <c r="JP69" i="4"/>
  <c r="JP68" i="4"/>
  <c r="JP99" i="4"/>
  <c r="JP100" i="4"/>
  <c r="JP101" i="4"/>
  <c r="JP98" i="4"/>
  <c r="KI100" i="3"/>
  <c r="KI101" i="3"/>
  <c r="KI99" i="3"/>
  <c r="KI98" i="3"/>
  <c r="KI97" i="3"/>
  <c r="JP97" i="4"/>
  <c r="JP39" i="4"/>
  <c r="JP37" i="4"/>
  <c r="JP36" i="4"/>
  <c r="JP33" i="4"/>
  <c r="JP38" i="4"/>
  <c r="JP35" i="4"/>
  <c r="JP34" i="4"/>
  <c r="KI53" i="3"/>
  <c r="KI43" i="3"/>
  <c r="KI35" i="3"/>
  <c r="KI36" i="3"/>
  <c r="KI37" i="3"/>
  <c r="KI34" i="3"/>
  <c r="KI38" i="3"/>
  <c r="KI39" i="3"/>
  <c r="KI17" i="3"/>
  <c r="KI33" i="3"/>
  <c r="KI16" i="3"/>
  <c r="KI15" i="3"/>
  <c r="KI14" i="3"/>
  <c r="KI12" i="3"/>
  <c r="KI13" i="3"/>
  <c r="KI11" i="3"/>
  <c r="KJ6" i="3"/>
  <c r="KI26" i="3"/>
  <c r="KI22" i="3"/>
  <c r="KI28" i="3"/>
  <c r="KI27" i="3"/>
  <c r="JP22" i="4"/>
  <c r="JP17" i="4"/>
  <c r="JP16" i="4"/>
  <c r="JP15" i="4"/>
  <c r="JP13" i="4"/>
  <c r="JP14" i="4"/>
  <c r="JP12" i="4"/>
  <c r="JP11" i="4"/>
  <c r="JP28" i="4"/>
  <c r="JP26" i="4"/>
  <c r="JP27" i="4"/>
  <c r="JQ6" i="4"/>
  <c r="JZ80" i="10"/>
  <c r="JZ79" i="10"/>
  <c r="JZ68" i="10"/>
  <c r="JZ75" i="10"/>
  <c r="JZ24" i="10"/>
  <c r="JZ65" i="10"/>
  <c r="JZ59" i="10"/>
  <c r="JZ61" i="10"/>
  <c r="JZ25" i="10"/>
  <c r="JZ23" i="10"/>
  <c r="JZ15" i="10"/>
  <c r="JZ14" i="10"/>
  <c r="KA6" i="10"/>
  <c r="JO106" i="6"/>
  <c r="JP1" i="6"/>
  <c r="JP7" i="6"/>
  <c r="JP85" i="6" l="1"/>
  <c r="JP81" i="6"/>
  <c r="JP137" i="6"/>
  <c r="JP80" i="6"/>
  <c r="JP92" i="6"/>
  <c r="JP87" i="6"/>
  <c r="JP91" i="6"/>
  <c r="JP90" i="6"/>
  <c r="JP79" i="6"/>
  <c r="JP63" i="6"/>
  <c r="JP65" i="6"/>
  <c r="JP59" i="6"/>
  <c r="JP58" i="6"/>
  <c r="JP57" i="6"/>
  <c r="JP56" i="6"/>
  <c r="JP55" i="6"/>
  <c r="JP54" i="6"/>
  <c r="JP49" i="6"/>
  <c r="JP47" i="6"/>
  <c r="JP48" i="6"/>
  <c r="JP46" i="6"/>
  <c r="JP44" i="6"/>
  <c r="JP53" i="6"/>
  <c r="JP43" i="6"/>
  <c r="JP45" i="6"/>
  <c r="JP24" i="6"/>
  <c r="KI106" i="3"/>
  <c r="JP106" i="4"/>
  <c r="JP97" i="6"/>
  <c r="JP98" i="6"/>
  <c r="JP100" i="6"/>
  <c r="JP99" i="6"/>
  <c r="JP101" i="6"/>
  <c r="JP74" i="6"/>
  <c r="JP71" i="6"/>
  <c r="JP72" i="6"/>
  <c r="JP73" i="6"/>
  <c r="JP69" i="6"/>
  <c r="JP70" i="6"/>
  <c r="JP68" i="6"/>
  <c r="JP141" i="6"/>
  <c r="JP127" i="6"/>
  <c r="JP139" i="6"/>
  <c r="JP143" i="6"/>
  <c r="JP132" i="6"/>
  <c r="JP108" i="6"/>
  <c r="JP107" i="6"/>
  <c r="JP38" i="6"/>
  <c r="JP39" i="6"/>
  <c r="JP36" i="6"/>
  <c r="JP37" i="6"/>
  <c r="JP35" i="6"/>
  <c r="JP16" i="6"/>
  <c r="JP15" i="6"/>
  <c r="JP33" i="6"/>
  <c r="JP14" i="6"/>
  <c r="JP13" i="6"/>
  <c r="JP12" i="6"/>
  <c r="JP11" i="6"/>
  <c r="JP34" i="6"/>
  <c r="JP22" i="6"/>
  <c r="JP17" i="6"/>
  <c r="JP28" i="6"/>
  <c r="JP27" i="6"/>
  <c r="JP26" i="6"/>
  <c r="JZ82" i="10"/>
  <c r="JP182" i="6"/>
  <c r="JP178" i="6"/>
  <c r="JP177" i="6"/>
  <c r="KA1" i="10"/>
  <c r="KA7" i="10"/>
  <c r="KA54" i="10" s="1"/>
  <c r="JP183" i="6"/>
  <c r="JP184" i="6"/>
  <c r="JP172" i="6"/>
  <c r="JP173" i="6"/>
  <c r="JP171" i="6"/>
  <c r="JP134" i="6"/>
  <c r="JQ6" i="6"/>
  <c r="JQ1" i="4"/>
  <c r="JQ7" i="4"/>
  <c r="KJ7" i="3"/>
  <c r="KJ1" i="3"/>
  <c r="JQ81" i="4" l="1"/>
  <c r="JQ137" i="4"/>
  <c r="JQ85" i="4"/>
  <c r="JQ80" i="4"/>
  <c r="KJ85" i="3"/>
  <c r="KJ137" i="3"/>
  <c r="KJ81" i="3"/>
  <c r="KJ80" i="3"/>
  <c r="JQ92" i="4"/>
  <c r="JQ91" i="4"/>
  <c r="JQ90" i="4"/>
  <c r="JQ87" i="4"/>
  <c r="JQ63" i="4"/>
  <c r="JQ79" i="4"/>
  <c r="KJ92" i="3"/>
  <c r="KJ91" i="3"/>
  <c r="KJ90" i="3"/>
  <c r="KJ87" i="3"/>
  <c r="KJ65" i="3"/>
  <c r="KJ79" i="3"/>
  <c r="JQ59" i="4"/>
  <c r="JQ65" i="4"/>
  <c r="JQ57" i="4"/>
  <c r="JQ58" i="4"/>
  <c r="JQ56" i="4"/>
  <c r="JQ55" i="4"/>
  <c r="JQ49" i="4"/>
  <c r="JQ54" i="4"/>
  <c r="JQ46" i="4"/>
  <c r="JQ47" i="4"/>
  <c r="JQ48" i="4"/>
  <c r="JQ45" i="4"/>
  <c r="JQ44" i="4"/>
  <c r="JQ43" i="4"/>
  <c r="JQ53" i="4"/>
  <c r="JQ24" i="4"/>
  <c r="KJ63" i="3"/>
  <c r="KJ54" i="3"/>
  <c r="KJ55" i="3"/>
  <c r="KJ56" i="3"/>
  <c r="KJ57" i="3"/>
  <c r="KJ58" i="3"/>
  <c r="KJ47" i="3"/>
  <c r="KJ59" i="3"/>
  <c r="KJ45" i="3"/>
  <c r="KJ46" i="3"/>
  <c r="KJ44" i="3"/>
  <c r="KJ48" i="3"/>
  <c r="KJ49" i="3"/>
  <c r="KJ24" i="3"/>
  <c r="KA55" i="10"/>
  <c r="KJ143" i="3"/>
  <c r="KJ139" i="3"/>
  <c r="KJ141" i="3"/>
  <c r="KJ108" i="3"/>
  <c r="KJ107" i="3"/>
  <c r="JQ141" i="4"/>
  <c r="JQ143" i="4"/>
  <c r="JQ139" i="4"/>
  <c r="JQ107" i="4"/>
  <c r="JQ108" i="4"/>
  <c r="KA73" i="10"/>
  <c r="KA74" i="10"/>
  <c r="KA81" i="10"/>
  <c r="KB83" i="10" s="1"/>
  <c r="KA13" i="10"/>
  <c r="KA12" i="10"/>
  <c r="KJ184" i="3"/>
  <c r="KJ183" i="3"/>
  <c r="KJ182" i="3"/>
  <c r="KJ178" i="3"/>
  <c r="KJ177" i="3"/>
  <c r="KJ172" i="3"/>
  <c r="KJ171" i="3"/>
  <c r="KJ173" i="3"/>
  <c r="KJ132" i="3"/>
  <c r="KJ134" i="3"/>
  <c r="KJ127" i="3"/>
  <c r="JQ183" i="4"/>
  <c r="JQ182" i="4"/>
  <c r="JQ184" i="4"/>
  <c r="JQ178" i="4"/>
  <c r="JQ171" i="4"/>
  <c r="JQ173" i="4"/>
  <c r="JQ177" i="4"/>
  <c r="JQ172" i="4"/>
  <c r="JQ132" i="4"/>
  <c r="JQ134" i="4"/>
  <c r="JQ127" i="4"/>
  <c r="KJ73" i="3"/>
  <c r="KJ74" i="3"/>
  <c r="KJ72" i="3"/>
  <c r="KJ69" i="3"/>
  <c r="KJ71" i="3"/>
  <c r="KJ70" i="3"/>
  <c r="KJ68" i="3"/>
  <c r="JQ74" i="4"/>
  <c r="JQ73" i="4"/>
  <c r="JQ72" i="4"/>
  <c r="JQ71" i="4"/>
  <c r="JQ70" i="4"/>
  <c r="JQ69" i="4"/>
  <c r="JQ68" i="4"/>
  <c r="KJ101" i="3"/>
  <c r="KJ100" i="3"/>
  <c r="KJ99" i="3"/>
  <c r="KJ98" i="3"/>
  <c r="JQ101" i="4"/>
  <c r="JQ100" i="4"/>
  <c r="JQ99" i="4"/>
  <c r="JQ98" i="4"/>
  <c r="KJ97" i="3"/>
  <c r="JQ97" i="4"/>
  <c r="JQ39" i="4"/>
  <c r="JQ37" i="4"/>
  <c r="JQ35" i="4"/>
  <c r="JQ38" i="4"/>
  <c r="JQ33" i="4"/>
  <c r="JQ36" i="4"/>
  <c r="JQ34" i="4"/>
  <c r="KJ53" i="3"/>
  <c r="KJ43" i="3"/>
  <c r="KJ34" i="3"/>
  <c r="KJ37" i="3"/>
  <c r="KJ38" i="3"/>
  <c r="KJ35" i="3"/>
  <c r="KJ36" i="3"/>
  <c r="KJ39" i="3"/>
  <c r="KJ17" i="3"/>
  <c r="KJ33" i="3"/>
  <c r="KJ16" i="3"/>
  <c r="KJ15" i="3"/>
  <c r="KJ14" i="3"/>
  <c r="KJ13" i="3"/>
  <c r="KJ12" i="3"/>
  <c r="KJ11" i="3"/>
  <c r="KK6" i="3"/>
  <c r="KJ22" i="3"/>
  <c r="KJ26" i="3"/>
  <c r="KJ28" i="3"/>
  <c r="KJ27" i="3"/>
  <c r="JQ17" i="4"/>
  <c r="JQ22" i="4"/>
  <c r="JQ15" i="4"/>
  <c r="JQ12" i="4"/>
  <c r="JQ14" i="4"/>
  <c r="JQ16" i="4"/>
  <c r="JQ13" i="4"/>
  <c r="JQ11" i="4"/>
  <c r="JQ26" i="4"/>
  <c r="JQ27" i="4"/>
  <c r="JQ28" i="4"/>
  <c r="JR6" i="4"/>
  <c r="KA80" i="10"/>
  <c r="KA79" i="10"/>
  <c r="KA68" i="10"/>
  <c r="KA75" i="10"/>
  <c r="KA61" i="10"/>
  <c r="KA65" i="10"/>
  <c r="KA24" i="10"/>
  <c r="KA59" i="10"/>
  <c r="KA25" i="10"/>
  <c r="KA23" i="10"/>
  <c r="KA15" i="10"/>
  <c r="KA14" i="10"/>
  <c r="KB6" i="10"/>
  <c r="JP106" i="6"/>
  <c r="JQ1" i="6"/>
  <c r="JQ7" i="6"/>
  <c r="JQ137" i="6" l="1"/>
  <c r="JQ85" i="6"/>
  <c r="JQ80" i="6"/>
  <c r="JQ81" i="6"/>
  <c r="JQ92" i="6"/>
  <c r="JQ90" i="6"/>
  <c r="JQ87" i="6"/>
  <c r="JQ91" i="6"/>
  <c r="JQ79" i="6"/>
  <c r="JQ63" i="6"/>
  <c r="JQ65" i="6"/>
  <c r="JQ59" i="6"/>
  <c r="JQ58" i="6"/>
  <c r="JQ57" i="6"/>
  <c r="JQ56" i="6"/>
  <c r="JQ55" i="6"/>
  <c r="JQ54" i="6"/>
  <c r="JQ49" i="6"/>
  <c r="JQ48" i="6"/>
  <c r="JQ47" i="6"/>
  <c r="JQ44" i="6"/>
  <c r="JQ45" i="6"/>
  <c r="JQ46" i="6"/>
  <c r="JQ53" i="6"/>
  <c r="JQ43" i="6"/>
  <c r="JQ24" i="6"/>
  <c r="KJ106" i="3"/>
  <c r="JQ106" i="4"/>
  <c r="JQ97" i="6"/>
  <c r="JQ100" i="6"/>
  <c r="JQ99" i="6"/>
  <c r="JQ98" i="6"/>
  <c r="JQ101" i="6"/>
  <c r="JQ74" i="6"/>
  <c r="JQ72" i="6"/>
  <c r="JQ73" i="6"/>
  <c r="JQ71" i="6"/>
  <c r="JQ70" i="6"/>
  <c r="JQ69" i="6"/>
  <c r="JQ68" i="6"/>
  <c r="JQ127" i="6"/>
  <c r="JQ141" i="6"/>
  <c r="JQ139" i="6"/>
  <c r="JQ143" i="6"/>
  <c r="JQ132" i="6"/>
  <c r="JQ108" i="6"/>
  <c r="JQ107" i="6"/>
  <c r="JQ38" i="6"/>
  <c r="JQ36" i="6"/>
  <c r="JQ39" i="6"/>
  <c r="JQ37" i="6"/>
  <c r="JQ34" i="6"/>
  <c r="JQ35" i="6"/>
  <c r="JQ33" i="6"/>
  <c r="JQ17" i="6"/>
  <c r="JQ16" i="6"/>
  <c r="JQ15" i="6"/>
  <c r="JQ14" i="6"/>
  <c r="JQ13" i="6"/>
  <c r="JQ12" i="6"/>
  <c r="JQ11" i="6"/>
  <c r="JQ22" i="6"/>
  <c r="JQ26" i="6"/>
  <c r="JQ28" i="6"/>
  <c r="JQ27" i="6"/>
  <c r="KA82" i="10"/>
  <c r="JQ182" i="6"/>
  <c r="JQ178" i="6"/>
  <c r="JQ177" i="6"/>
  <c r="KB1" i="10"/>
  <c r="KB7" i="10"/>
  <c r="KB54" i="10" s="1"/>
  <c r="JQ183" i="6"/>
  <c r="JQ184" i="6"/>
  <c r="JQ172" i="6"/>
  <c r="JQ173" i="6"/>
  <c r="JQ171" i="6"/>
  <c r="JQ134" i="6"/>
  <c r="JR6" i="6"/>
  <c r="JR1" i="4"/>
  <c r="JR7" i="4"/>
  <c r="KK7" i="3"/>
  <c r="KK1" i="3"/>
  <c r="JR137" i="4" l="1"/>
  <c r="JR85" i="4"/>
  <c r="JR81" i="4"/>
  <c r="JR80" i="4"/>
  <c r="KK85" i="3"/>
  <c r="KK137" i="3"/>
  <c r="KK81" i="3"/>
  <c r="KK80" i="3"/>
  <c r="JR91" i="4"/>
  <c r="JR92" i="4"/>
  <c r="JR87" i="4"/>
  <c r="JR90" i="4"/>
  <c r="JR63" i="4"/>
  <c r="JR79" i="4"/>
  <c r="KK91" i="3"/>
  <c r="KK92" i="3"/>
  <c r="KK90" i="3"/>
  <c r="KK87" i="3"/>
  <c r="KK79" i="3"/>
  <c r="KK65" i="3"/>
  <c r="JR59" i="4"/>
  <c r="JR57" i="4"/>
  <c r="JR58" i="4"/>
  <c r="JR65" i="4"/>
  <c r="JR56" i="4"/>
  <c r="JR54" i="4"/>
  <c r="JR55" i="4"/>
  <c r="JR49" i="4"/>
  <c r="JR47" i="4"/>
  <c r="JR48" i="4"/>
  <c r="JR44" i="4"/>
  <c r="JR46" i="4"/>
  <c r="JR45" i="4"/>
  <c r="JR43" i="4"/>
  <c r="JR53" i="4"/>
  <c r="JR24" i="4"/>
  <c r="KK63" i="3"/>
  <c r="KK54" i="3"/>
  <c r="KK55" i="3"/>
  <c r="KK56" i="3"/>
  <c r="KK57" i="3"/>
  <c r="KK58" i="3"/>
  <c r="KK44" i="3"/>
  <c r="KK47" i="3"/>
  <c r="KK59" i="3"/>
  <c r="KK45" i="3"/>
  <c r="KK46" i="3"/>
  <c r="KK48" i="3"/>
  <c r="KK49" i="3"/>
  <c r="KK24" i="3"/>
  <c r="KB55" i="10"/>
  <c r="KB81" i="10"/>
  <c r="KC83" i="10" s="1"/>
  <c r="KB74" i="10"/>
  <c r="KB73" i="10"/>
  <c r="JR141" i="4"/>
  <c r="JR143" i="4"/>
  <c r="JR139" i="4"/>
  <c r="JR108" i="4"/>
  <c r="JR107" i="4"/>
  <c r="KK143" i="3"/>
  <c r="KK141" i="3"/>
  <c r="KK139" i="3"/>
  <c r="KK108" i="3"/>
  <c r="KK107" i="3"/>
  <c r="KB12" i="10"/>
  <c r="KB13" i="10"/>
  <c r="KK182" i="3"/>
  <c r="KK184" i="3"/>
  <c r="KK183" i="3"/>
  <c r="KK177" i="3"/>
  <c r="KK178" i="3"/>
  <c r="KK172" i="3"/>
  <c r="KK171" i="3"/>
  <c r="KK173" i="3"/>
  <c r="KK134" i="3"/>
  <c r="KK132" i="3"/>
  <c r="KK127" i="3"/>
  <c r="JR183" i="4"/>
  <c r="JR182" i="4"/>
  <c r="JR184" i="4"/>
  <c r="JR178" i="4"/>
  <c r="JR177" i="4"/>
  <c r="JR171" i="4"/>
  <c r="JR173" i="4"/>
  <c r="JR172" i="4"/>
  <c r="JR134" i="4"/>
  <c r="JR127" i="4"/>
  <c r="JR132" i="4"/>
  <c r="KK74" i="3"/>
  <c r="KK73" i="3"/>
  <c r="KK72" i="3"/>
  <c r="KK71" i="3"/>
  <c r="KK70" i="3"/>
  <c r="KK68" i="3"/>
  <c r="KK69" i="3"/>
  <c r="JR73" i="4"/>
  <c r="JR74" i="4"/>
  <c r="JR71" i="4"/>
  <c r="JR72" i="4"/>
  <c r="JR70" i="4"/>
  <c r="JR68" i="4"/>
  <c r="JR69" i="4"/>
  <c r="KK101" i="3"/>
  <c r="KK100" i="3"/>
  <c r="KK99" i="3"/>
  <c r="KK98" i="3"/>
  <c r="JR101" i="4"/>
  <c r="JR99" i="4"/>
  <c r="JR100" i="4"/>
  <c r="JR98" i="4"/>
  <c r="KK97" i="3"/>
  <c r="JR97" i="4"/>
  <c r="JR39" i="4"/>
  <c r="JR38" i="4"/>
  <c r="JR37" i="4"/>
  <c r="JR36" i="4"/>
  <c r="JR34" i="4"/>
  <c r="JR35" i="4"/>
  <c r="JR33" i="4"/>
  <c r="KK53" i="3"/>
  <c r="KK43" i="3"/>
  <c r="KK34" i="3"/>
  <c r="KK36" i="3"/>
  <c r="KK35" i="3"/>
  <c r="KK37" i="3"/>
  <c r="KK39" i="3"/>
  <c r="KK38" i="3"/>
  <c r="KK17" i="3"/>
  <c r="KK33" i="3"/>
  <c r="KK16" i="3"/>
  <c r="KK15" i="3"/>
  <c r="KK14" i="3"/>
  <c r="KK13" i="3"/>
  <c r="KK12" i="3"/>
  <c r="KK11" i="3"/>
  <c r="KL6" i="3"/>
  <c r="KK22" i="3"/>
  <c r="KK28" i="3"/>
  <c r="KK26" i="3"/>
  <c r="KK27" i="3"/>
  <c r="JR28" i="4"/>
  <c r="JR17" i="4"/>
  <c r="JR16" i="4"/>
  <c r="JR22" i="4"/>
  <c r="JR14" i="4"/>
  <c r="JR12" i="4"/>
  <c r="JR15" i="4"/>
  <c r="JR11" i="4"/>
  <c r="JR13" i="4"/>
  <c r="JR26" i="4"/>
  <c r="JR27" i="4"/>
  <c r="JS6" i="4"/>
  <c r="KB80" i="10"/>
  <c r="KB79" i="10"/>
  <c r="KB68" i="10"/>
  <c r="KB75" i="10"/>
  <c r="KB61" i="10"/>
  <c r="KB59" i="10"/>
  <c r="KB25" i="10"/>
  <c r="KB24" i="10"/>
  <c r="KB65" i="10"/>
  <c r="KB23" i="10"/>
  <c r="KB15" i="10"/>
  <c r="KB14" i="10"/>
  <c r="KC6" i="10"/>
  <c r="JQ106" i="6"/>
  <c r="JR1" i="6"/>
  <c r="JR7" i="6"/>
  <c r="JR137" i="6" l="1"/>
  <c r="JR85" i="6"/>
  <c r="JR81" i="6"/>
  <c r="JR80" i="6"/>
  <c r="JR91" i="6"/>
  <c r="JR92" i="6"/>
  <c r="JR90" i="6"/>
  <c r="JR87" i="6"/>
  <c r="JR79" i="6"/>
  <c r="JR63" i="6"/>
  <c r="JR59" i="6"/>
  <c r="JR65" i="6"/>
  <c r="JR56" i="6"/>
  <c r="JR55" i="6"/>
  <c r="JR57" i="6"/>
  <c r="JR58" i="6"/>
  <c r="JR54" i="6"/>
  <c r="JR49" i="6"/>
  <c r="JR48" i="6"/>
  <c r="JR47" i="6"/>
  <c r="JR46" i="6"/>
  <c r="JR45" i="6"/>
  <c r="JR44" i="6"/>
  <c r="JR53" i="6"/>
  <c r="JR43" i="6"/>
  <c r="JR24" i="6"/>
  <c r="JR106" i="4"/>
  <c r="KK106" i="3"/>
  <c r="JR98" i="6"/>
  <c r="JR97" i="6"/>
  <c r="JR99" i="6"/>
  <c r="JR101" i="6"/>
  <c r="JR100" i="6"/>
  <c r="JR72" i="6"/>
  <c r="JR73" i="6"/>
  <c r="JR71" i="6"/>
  <c r="JR74" i="6"/>
  <c r="JR70" i="6"/>
  <c r="JR69" i="6"/>
  <c r="JR68" i="6"/>
  <c r="JR127" i="6"/>
  <c r="JR141" i="6"/>
  <c r="JR139" i="6"/>
  <c r="JR143" i="6"/>
  <c r="JR132" i="6"/>
  <c r="JR108" i="6"/>
  <c r="JR107" i="6"/>
  <c r="JR38" i="6"/>
  <c r="JR36" i="6"/>
  <c r="JR39" i="6"/>
  <c r="JR37" i="6"/>
  <c r="JR34" i="6"/>
  <c r="JR35" i="6"/>
  <c r="JR33" i="6"/>
  <c r="JR17" i="6"/>
  <c r="JR15" i="6"/>
  <c r="JR14" i="6"/>
  <c r="JR13" i="6"/>
  <c r="JR12" i="6"/>
  <c r="JR28" i="6"/>
  <c r="JR11" i="6"/>
  <c r="JR16" i="6"/>
  <c r="JR22" i="6"/>
  <c r="JR26" i="6"/>
  <c r="JR27" i="6"/>
  <c r="KB82" i="10"/>
  <c r="JR182" i="6"/>
  <c r="JR178" i="6"/>
  <c r="JR177" i="6"/>
  <c r="KC7" i="10"/>
  <c r="KC54" i="10" s="1"/>
  <c r="KC1" i="10"/>
  <c r="JR183" i="6"/>
  <c r="JR184" i="6"/>
  <c r="JR171" i="6"/>
  <c r="JR173" i="6"/>
  <c r="JR172" i="6"/>
  <c r="JR134" i="6"/>
  <c r="JS6" i="6"/>
  <c r="JS7" i="4"/>
  <c r="JS1" i="4"/>
  <c r="KL7" i="3"/>
  <c r="KL1" i="3"/>
  <c r="JS137" i="4" l="1"/>
  <c r="JS85" i="4"/>
  <c r="JS81" i="4"/>
  <c r="JS80" i="4"/>
  <c r="KL85" i="3"/>
  <c r="KL80" i="3"/>
  <c r="KL137" i="3"/>
  <c r="KL81" i="3"/>
  <c r="JS91" i="4"/>
  <c r="JS87" i="4"/>
  <c r="JS90" i="4"/>
  <c r="JS92" i="4"/>
  <c r="JS79" i="4"/>
  <c r="JS63" i="4"/>
  <c r="KL91" i="3"/>
  <c r="KL92" i="3"/>
  <c r="KL87" i="3"/>
  <c r="KL90" i="3"/>
  <c r="KL65" i="3"/>
  <c r="KL79" i="3"/>
  <c r="JS59" i="4"/>
  <c r="JS65" i="4"/>
  <c r="JS58" i="4"/>
  <c r="JS57" i="4"/>
  <c r="JS54" i="4"/>
  <c r="JS55" i="4"/>
  <c r="JS56" i="4"/>
  <c r="JS48" i="4"/>
  <c r="JS49" i="4"/>
  <c r="JS45" i="4"/>
  <c r="JS47" i="4"/>
  <c r="JS44" i="4"/>
  <c r="JS46" i="4"/>
  <c r="JS43" i="4"/>
  <c r="JS53" i="4"/>
  <c r="JS24" i="4"/>
  <c r="KL63" i="3"/>
  <c r="KL54" i="3"/>
  <c r="KL55" i="3"/>
  <c r="KL59" i="3"/>
  <c r="KL56" i="3"/>
  <c r="KL57" i="3"/>
  <c r="KL58" i="3"/>
  <c r="KL44" i="3"/>
  <c r="KL47" i="3"/>
  <c r="KL49" i="3"/>
  <c r="KL48" i="3"/>
  <c r="KL46" i="3"/>
  <c r="KL45" i="3"/>
  <c r="KL24" i="3"/>
  <c r="KC55" i="10"/>
  <c r="JS141" i="4"/>
  <c r="JS143" i="4"/>
  <c r="JS139" i="4"/>
  <c r="JS107" i="4"/>
  <c r="JS108" i="4"/>
  <c r="KC81" i="10"/>
  <c r="KD83" i="10" s="1"/>
  <c r="KC74" i="10"/>
  <c r="KC73" i="10"/>
  <c r="KL143" i="3"/>
  <c r="KL139" i="3"/>
  <c r="KL141" i="3"/>
  <c r="KL107" i="3"/>
  <c r="KL108" i="3"/>
  <c r="KC12" i="10"/>
  <c r="KC13" i="10"/>
  <c r="KL184" i="3"/>
  <c r="KL183" i="3"/>
  <c r="KL178" i="3"/>
  <c r="KL182" i="3"/>
  <c r="KL172" i="3"/>
  <c r="KL177" i="3"/>
  <c r="KL173" i="3"/>
  <c r="KL171" i="3"/>
  <c r="KL134" i="3"/>
  <c r="KL127" i="3"/>
  <c r="KL132" i="3"/>
  <c r="JS183" i="4"/>
  <c r="JS184" i="4"/>
  <c r="JS178" i="4"/>
  <c r="JS182" i="4"/>
  <c r="JS177" i="4"/>
  <c r="JS173" i="4"/>
  <c r="JS172" i="4"/>
  <c r="JS171" i="4"/>
  <c r="JS134" i="4"/>
  <c r="JS127" i="4"/>
  <c r="JS132" i="4"/>
  <c r="KL73" i="3"/>
  <c r="KL74" i="3"/>
  <c r="KL72" i="3"/>
  <c r="KL71" i="3"/>
  <c r="KL70" i="3"/>
  <c r="KL69" i="3"/>
  <c r="KL68" i="3"/>
  <c r="JS74" i="4"/>
  <c r="JS73" i="4"/>
  <c r="JS71" i="4"/>
  <c r="JS72" i="4"/>
  <c r="JS68" i="4"/>
  <c r="JS69" i="4"/>
  <c r="JS70" i="4"/>
  <c r="KL99" i="3"/>
  <c r="KL101" i="3"/>
  <c r="KL100" i="3"/>
  <c r="KL98" i="3"/>
  <c r="JS101" i="4"/>
  <c r="JS100" i="4"/>
  <c r="JS98" i="4"/>
  <c r="JS99" i="4"/>
  <c r="KL97" i="3"/>
  <c r="JS97" i="4"/>
  <c r="JS39" i="4"/>
  <c r="JS38" i="4"/>
  <c r="JS36" i="4"/>
  <c r="JS34" i="4"/>
  <c r="JS35" i="4"/>
  <c r="JS37" i="4"/>
  <c r="JS33" i="4"/>
  <c r="KL53" i="3"/>
  <c r="KL43" i="3"/>
  <c r="KL34" i="3"/>
  <c r="KL35" i="3"/>
  <c r="KL36" i="3"/>
  <c r="KL37" i="3"/>
  <c r="KL39" i="3"/>
  <c r="KL38" i="3"/>
  <c r="KL17" i="3"/>
  <c r="KL33" i="3"/>
  <c r="KL16" i="3"/>
  <c r="KL14" i="3"/>
  <c r="KL15" i="3"/>
  <c r="KL13" i="3"/>
  <c r="KL12" i="3"/>
  <c r="KL11" i="3"/>
  <c r="KM6" i="3"/>
  <c r="KL22" i="3"/>
  <c r="KL27" i="3"/>
  <c r="KL26" i="3"/>
  <c r="KL28" i="3"/>
  <c r="JS17" i="4"/>
  <c r="JS16" i="4"/>
  <c r="JS22" i="4"/>
  <c r="JS14" i="4"/>
  <c r="JS15" i="4"/>
  <c r="JS11" i="4"/>
  <c r="JS13" i="4"/>
  <c r="JS12" i="4"/>
  <c r="JS26" i="4"/>
  <c r="JS27" i="4"/>
  <c r="JS28" i="4"/>
  <c r="JT6" i="4"/>
  <c r="KC79" i="10"/>
  <c r="KC80" i="10"/>
  <c r="KC68" i="10"/>
  <c r="KC75" i="10"/>
  <c r="KC65" i="10"/>
  <c r="KC24" i="10"/>
  <c r="KC61" i="10"/>
  <c r="KC59" i="10"/>
  <c r="KC25" i="10"/>
  <c r="KC23" i="10"/>
  <c r="KC15" i="10"/>
  <c r="KC14" i="10"/>
  <c r="KD6" i="10"/>
  <c r="JR106" i="6"/>
  <c r="JS7" i="6"/>
  <c r="JS1" i="6"/>
  <c r="JS85" i="6" l="1"/>
  <c r="JS81" i="6"/>
  <c r="JS80" i="6"/>
  <c r="JS137" i="6"/>
  <c r="JS91" i="6"/>
  <c r="JS87" i="6"/>
  <c r="JS90" i="6"/>
  <c r="JS92" i="6"/>
  <c r="JS79" i="6"/>
  <c r="JS63" i="6"/>
  <c r="JS65" i="6"/>
  <c r="JS59" i="6"/>
  <c r="JS56" i="6"/>
  <c r="JS55" i="6"/>
  <c r="JS58" i="6"/>
  <c r="JS54" i="6"/>
  <c r="JS49" i="6"/>
  <c r="JS57" i="6"/>
  <c r="JS48" i="6"/>
  <c r="JS47" i="6"/>
  <c r="JS46" i="6"/>
  <c r="JS45" i="6"/>
  <c r="JS53" i="6"/>
  <c r="JS44" i="6"/>
  <c r="JS43" i="6"/>
  <c r="JS24" i="6"/>
  <c r="KL106" i="3"/>
  <c r="JS106" i="4"/>
  <c r="JS98" i="6"/>
  <c r="JS97" i="6"/>
  <c r="JS99" i="6"/>
  <c r="JS100" i="6"/>
  <c r="JS101" i="6"/>
  <c r="JS72" i="6"/>
  <c r="JS73" i="6"/>
  <c r="JS74" i="6"/>
  <c r="JS69" i="6"/>
  <c r="JS71" i="6"/>
  <c r="JS70" i="6"/>
  <c r="JS68" i="6"/>
  <c r="JS127" i="6"/>
  <c r="JS141" i="6"/>
  <c r="JS139" i="6"/>
  <c r="JS143" i="6"/>
  <c r="JS132" i="6"/>
  <c r="JS108" i="6"/>
  <c r="JS107" i="6"/>
  <c r="JS39" i="6"/>
  <c r="JS37" i="6"/>
  <c r="JS36" i="6"/>
  <c r="JS35" i="6"/>
  <c r="JS38" i="6"/>
  <c r="JS17" i="6"/>
  <c r="JS16" i="6"/>
  <c r="JS15" i="6"/>
  <c r="JS33" i="6"/>
  <c r="JS34" i="6"/>
  <c r="JS14" i="6"/>
  <c r="JS13" i="6"/>
  <c r="JS12" i="6"/>
  <c r="JS11" i="6"/>
  <c r="JS22" i="6"/>
  <c r="JS28" i="6"/>
  <c r="JS26" i="6"/>
  <c r="JS27" i="6"/>
  <c r="KC82" i="10"/>
  <c r="JS182" i="6"/>
  <c r="JS178" i="6"/>
  <c r="JS177" i="6"/>
  <c r="KD7" i="10"/>
  <c r="KD54" i="10" s="1"/>
  <c r="KD1" i="10"/>
  <c r="JS183" i="6"/>
  <c r="JS184" i="6"/>
  <c r="JS173" i="6"/>
  <c r="JS172" i="6"/>
  <c r="JS171" i="6"/>
  <c r="JS134" i="6"/>
  <c r="JT6" i="6"/>
  <c r="JT7" i="4"/>
  <c r="JT1" i="4"/>
  <c r="KM7" i="3"/>
  <c r="KM1" i="3"/>
  <c r="JT137" i="4" l="1"/>
  <c r="JT85" i="4"/>
  <c r="JT81" i="4"/>
  <c r="JT80" i="4"/>
  <c r="KM85" i="3"/>
  <c r="KM80" i="3"/>
  <c r="KM137" i="3"/>
  <c r="KM81" i="3"/>
  <c r="JT91" i="4"/>
  <c r="JT90" i="4"/>
  <c r="JT92" i="4"/>
  <c r="JT87" i="4"/>
  <c r="JT79" i="4"/>
  <c r="JT63" i="4"/>
  <c r="KM91" i="3"/>
  <c r="KM92" i="3"/>
  <c r="KM87" i="3"/>
  <c r="KM90" i="3"/>
  <c r="KM79" i="3"/>
  <c r="KM65" i="3"/>
  <c r="JT65" i="4"/>
  <c r="JT59" i="4"/>
  <c r="JT58" i="4"/>
  <c r="JT57" i="4"/>
  <c r="JT56" i="4"/>
  <c r="JT54" i="4"/>
  <c r="JT49" i="4"/>
  <c r="JT55" i="4"/>
  <c r="JT48" i="4"/>
  <c r="JT45" i="4"/>
  <c r="JT46" i="4"/>
  <c r="JT47" i="4"/>
  <c r="JT43" i="4"/>
  <c r="JT53" i="4"/>
  <c r="JT44" i="4"/>
  <c r="JT24" i="4"/>
  <c r="KM63" i="3"/>
  <c r="KM54" i="3"/>
  <c r="KM55" i="3"/>
  <c r="KM59" i="3"/>
  <c r="KM56" i="3"/>
  <c r="KM57" i="3"/>
  <c r="KM46" i="3"/>
  <c r="KM44" i="3"/>
  <c r="KM47" i="3"/>
  <c r="KM58" i="3"/>
  <c r="KM45" i="3"/>
  <c r="KM49" i="3"/>
  <c r="KM48" i="3"/>
  <c r="KM24" i="3"/>
  <c r="KD55" i="10"/>
  <c r="JT141" i="4"/>
  <c r="JT143" i="4"/>
  <c r="JT139" i="4"/>
  <c r="JT107" i="4"/>
  <c r="JT108" i="4"/>
  <c r="KD81" i="10"/>
  <c r="KE83" i="10" s="1"/>
  <c r="KD74" i="10"/>
  <c r="KD73" i="10"/>
  <c r="KM143" i="3"/>
  <c r="KM141" i="3"/>
  <c r="KM139" i="3"/>
  <c r="KM107" i="3"/>
  <c r="KM108" i="3"/>
  <c r="KD12" i="10"/>
  <c r="KD13" i="10"/>
  <c r="KM184" i="3"/>
  <c r="KM183" i="3"/>
  <c r="KM178" i="3"/>
  <c r="KM182" i="3"/>
  <c r="KM177" i="3"/>
  <c r="KM173" i="3"/>
  <c r="KM171" i="3"/>
  <c r="KM172" i="3"/>
  <c r="KM134" i="3"/>
  <c r="KM132" i="3"/>
  <c r="KM127" i="3"/>
  <c r="JT184" i="4"/>
  <c r="JT183" i="4"/>
  <c r="JT182" i="4"/>
  <c r="JT177" i="4"/>
  <c r="JT173" i="4"/>
  <c r="JT178" i="4"/>
  <c r="JT172" i="4"/>
  <c r="JT171" i="4"/>
  <c r="JT134" i="4"/>
  <c r="JT132" i="4"/>
  <c r="JT127" i="4"/>
  <c r="KM74" i="3"/>
  <c r="KM72" i="3"/>
  <c r="KM73" i="3"/>
  <c r="KM71" i="3"/>
  <c r="KM70" i="3"/>
  <c r="KM69" i="3"/>
  <c r="KM68" i="3"/>
  <c r="JT73" i="4"/>
  <c r="JT74" i="4"/>
  <c r="JT71" i="4"/>
  <c r="JT72" i="4"/>
  <c r="JT69" i="4"/>
  <c r="JT70" i="4"/>
  <c r="JT68" i="4"/>
  <c r="KM101" i="3"/>
  <c r="KM100" i="3"/>
  <c r="KM98" i="3"/>
  <c r="KM99" i="3"/>
  <c r="JT101" i="4"/>
  <c r="JT99" i="4"/>
  <c r="JT100" i="4"/>
  <c r="JT98" i="4"/>
  <c r="KM97" i="3"/>
  <c r="JT97" i="4"/>
  <c r="JT38" i="4"/>
  <c r="JT36" i="4"/>
  <c r="JT37" i="4"/>
  <c r="JT34" i="4"/>
  <c r="JT35" i="4"/>
  <c r="JT39" i="4"/>
  <c r="JT33" i="4"/>
  <c r="KM53" i="3"/>
  <c r="KM43" i="3"/>
  <c r="KM34" i="3"/>
  <c r="KM36" i="3"/>
  <c r="KM35" i="3"/>
  <c r="KM37" i="3"/>
  <c r="KM39" i="3"/>
  <c r="KM38" i="3"/>
  <c r="KM33" i="3"/>
  <c r="KM16" i="3"/>
  <c r="KM15" i="3"/>
  <c r="KM14" i="3"/>
  <c r="KM13" i="3"/>
  <c r="KM12" i="3"/>
  <c r="KM11" i="3"/>
  <c r="KM17" i="3"/>
  <c r="KN6" i="3"/>
  <c r="KM22" i="3"/>
  <c r="KM28" i="3"/>
  <c r="KM26" i="3"/>
  <c r="KM27" i="3"/>
  <c r="JT22" i="4"/>
  <c r="JT26" i="4"/>
  <c r="JT16" i="4"/>
  <c r="JT17" i="4"/>
  <c r="JT14" i="4"/>
  <c r="JT15" i="4"/>
  <c r="JT13" i="4"/>
  <c r="JT11" i="4"/>
  <c r="JT12" i="4"/>
  <c r="JT28" i="4"/>
  <c r="JT27" i="4"/>
  <c r="JU6" i="4"/>
  <c r="KD79" i="10"/>
  <c r="KD80" i="10"/>
  <c r="KD68" i="10"/>
  <c r="KD75" i="10"/>
  <c r="KD65" i="10"/>
  <c r="KD24" i="10"/>
  <c r="KD61" i="10"/>
  <c r="KD59" i="10"/>
  <c r="KD25" i="10"/>
  <c r="KD23" i="10"/>
  <c r="KD15" i="10"/>
  <c r="KD14" i="10"/>
  <c r="KE6" i="10"/>
  <c r="JS106" i="6"/>
  <c r="JT1" i="6"/>
  <c r="JT7" i="6"/>
  <c r="JT85" i="6" l="1"/>
  <c r="JT81" i="6"/>
  <c r="JT137" i="6"/>
  <c r="JT80" i="6"/>
  <c r="JT91" i="6"/>
  <c r="JT90" i="6"/>
  <c r="JT92" i="6"/>
  <c r="JT87" i="6"/>
  <c r="JT79" i="6"/>
  <c r="JT63" i="6"/>
  <c r="JT65" i="6"/>
  <c r="JT59" i="6"/>
  <c r="JT58" i="6"/>
  <c r="JT57" i="6"/>
  <c r="JT55" i="6"/>
  <c r="JT54" i="6"/>
  <c r="JT49" i="6"/>
  <c r="JT56" i="6"/>
  <c r="JT48" i="6"/>
  <c r="JT47" i="6"/>
  <c r="JT46" i="6"/>
  <c r="JT45" i="6"/>
  <c r="JT44" i="6"/>
  <c r="JT53" i="6"/>
  <c r="JT43" i="6"/>
  <c r="JT24" i="6"/>
  <c r="JT106" i="4"/>
  <c r="KM106" i="3"/>
  <c r="JT98" i="6"/>
  <c r="JT97" i="6"/>
  <c r="JT99" i="6"/>
  <c r="JT100" i="6"/>
  <c r="JT101" i="6"/>
  <c r="JT73" i="6"/>
  <c r="JT74" i="6"/>
  <c r="JT70" i="6"/>
  <c r="JT72" i="6"/>
  <c r="JT71" i="6"/>
  <c r="JT69" i="6"/>
  <c r="JT68" i="6"/>
  <c r="JT141" i="6"/>
  <c r="JT127" i="6"/>
  <c r="JT139" i="6"/>
  <c r="JT143" i="6"/>
  <c r="JT132" i="6"/>
  <c r="JT108" i="6"/>
  <c r="JT107" i="6"/>
  <c r="JT39" i="6"/>
  <c r="JT36" i="6"/>
  <c r="JT37" i="6"/>
  <c r="JT38" i="6"/>
  <c r="JT35" i="6"/>
  <c r="JT17" i="6"/>
  <c r="JT16" i="6"/>
  <c r="JT15" i="6"/>
  <c r="JT33" i="6"/>
  <c r="JT34" i="6"/>
  <c r="JT14" i="6"/>
  <c r="JT13" i="6"/>
  <c r="JT12" i="6"/>
  <c r="JT22" i="6"/>
  <c r="JT11" i="6"/>
  <c r="JT26" i="6"/>
  <c r="JT28" i="6"/>
  <c r="JT27" i="6"/>
  <c r="KD82" i="10"/>
  <c r="JT178" i="6"/>
  <c r="JT177" i="6"/>
  <c r="JT182" i="6"/>
  <c r="KE7" i="10"/>
  <c r="KE54" i="10" s="1"/>
  <c r="KE1" i="10"/>
  <c r="JT183" i="6"/>
  <c r="JT184" i="6"/>
  <c r="JT173" i="6"/>
  <c r="JT172" i="6"/>
  <c r="JT171" i="6"/>
  <c r="JT134" i="6"/>
  <c r="JU6" i="6"/>
  <c r="JU7" i="4"/>
  <c r="JU1" i="4"/>
  <c r="KN7" i="3"/>
  <c r="KN1" i="3"/>
  <c r="JU81" i="4" l="1"/>
  <c r="JU137" i="4"/>
  <c r="JU85" i="4"/>
  <c r="JU80" i="4"/>
  <c r="KN80" i="3"/>
  <c r="KN137" i="3"/>
  <c r="KN85" i="3"/>
  <c r="KN81" i="3"/>
  <c r="JU91" i="4"/>
  <c r="JU92" i="4"/>
  <c r="JU90" i="4"/>
  <c r="JU87" i="4"/>
  <c r="JU79" i="4"/>
  <c r="JU63" i="4"/>
  <c r="KN91" i="3"/>
  <c r="KN92" i="3"/>
  <c r="KN90" i="3"/>
  <c r="KN87" i="3"/>
  <c r="KN79" i="3"/>
  <c r="KN65" i="3"/>
  <c r="JU65" i="4"/>
  <c r="JU55" i="4"/>
  <c r="JU57" i="4"/>
  <c r="JU59" i="4"/>
  <c r="JU58" i="4"/>
  <c r="JU56" i="4"/>
  <c r="JU54" i="4"/>
  <c r="JU49" i="4"/>
  <c r="JU48" i="4"/>
  <c r="JU46" i="4"/>
  <c r="JU47" i="4"/>
  <c r="JU43" i="4"/>
  <c r="JU53" i="4"/>
  <c r="JU45" i="4"/>
  <c r="JU44" i="4"/>
  <c r="JU24" i="4"/>
  <c r="KN63" i="3"/>
  <c r="KN54" i="3"/>
  <c r="KN56" i="3"/>
  <c r="KN57" i="3"/>
  <c r="KN59" i="3"/>
  <c r="KN55" i="3"/>
  <c r="KN46" i="3"/>
  <c r="KN44" i="3"/>
  <c r="KN45" i="3"/>
  <c r="KN58" i="3"/>
  <c r="KN49" i="3"/>
  <c r="KN47" i="3"/>
  <c r="KN48" i="3"/>
  <c r="KN24" i="3"/>
  <c r="KE55" i="10"/>
  <c r="KN143" i="3"/>
  <c r="KN141" i="3"/>
  <c r="KN139" i="3"/>
  <c r="KN107" i="3"/>
  <c r="KN108" i="3"/>
  <c r="JU141" i="4"/>
  <c r="JU143" i="4"/>
  <c r="JU139" i="4"/>
  <c r="JU107" i="4"/>
  <c r="JU108" i="4"/>
  <c r="KE81" i="10"/>
  <c r="KF83" i="10" s="1"/>
  <c r="KE74" i="10"/>
  <c r="KE73" i="10"/>
  <c r="KE12" i="10"/>
  <c r="KE13" i="10"/>
  <c r="KN184" i="3"/>
  <c r="KN183" i="3"/>
  <c r="KN182" i="3"/>
  <c r="KN177" i="3"/>
  <c r="KN178" i="3"/>
  <c r="KN173" i="3"/>
  <c r="KN172" i="3"/>
  <c r="KN171" i="3"/>
  <c r="KN134" i="3"/>
  <c r="KN132" i="3"/>
  <c r="KN127" i="3"/>
  <c r="JU184" i="4"/>
  <c r="JU183" i="4"/>
  <c r="JU178" i="4"/>
  <c r="JU182" i="4"/>
  <c r="JU177" i="4"/>
  <c r="JU173" i="4"/>
  <c r="JU172" i="4"/>
  <c r="JU171" i="4"/>
  <c r="JU127" i="4"/>
  <c r="JU132" i="4"/>
  <c r="JU134" i="4"/>
  <c r="KN74" i="3"/>
  <c r="KN73" i="3"/>
  <c r="KN72" i="3"/>
  <c r="KN71" i="3"/>
  <c r="KN70" i="3"/>
  <c r="KN69" i="3"/>
  <c r="KN68" i="3"/>
  <c r="JU74" i="4"/>
  <c r="JU73" i="4"/>
  <c r="JU72" i="4"/>
  <c r="JU71" i="4"/>
  <c r="JU69" i="4"/>
  <c r="JU68" i="4"/>
  <c r="JU70" i="4"/>
  <c r="KN101" i="3"/>
  <c r="KN100" i="3"/>
  <c r="KN99" i="3"/>
  <c r="KN98" i="3"/>
  <c r="JU101" i="4"/>
  <c r="JU100" i="4"/>
  <c r="JU98" i="4"/>
  <c r="JU99" i="4"/>
  <c r="KN97" i="3"/>
  <c r="JU97" i="4"/>
  <c r="JU38" i="4"/>
  <c r="JU36" i="4"/>
  <c r="JU34" i="4"/>
  <c r="JU39" i="4"/>
  <c r="JU35" i="4"/>
  <c r="JU33" i="4"/>
  <c r="JU37" i="4"/>
  <c r="KN53" i="3"/>
  <c r="KN43" i="3"/>
  <c r="KN35" i="3"/>
  <c r="KN34" i="3"/>
  <c r="KN36" i="3"/>
  <c r="KN38" i="3"/>
  <c r="KN37" i="3"/>
  <c r="KN39" i="3"/>
  <c r="KN33" i="3"/>
  <c r="KN16" i="3"/>
  <c r="KN15" i="3"/>
  <c r="KN14" i="3"/>
  <c r="KN17" i="3"/>
  <c r="KN13" i="3"/>
  <c r="KN12" i="3"/>
  <c r="KN11" i="3"/>
  <c r="KO6" i="3"/>
  <c r="KN22" i="3"/>
  <c r="KN27" i="3"/>
  <c r="KN28" i="3"/>
  <c r="KN26" i="3"/>
  <c r="JU26" i="4"/>
  <c r="JU22" i="4"/>
  <c r="JU16" i="4"/>
  <c r="JU17" i="4"/>
  <c r="JU14" i="4"/>
  <c r="JU15" i="4"/>
  <c r="JU11" i="4"/>
  <c r="JU13" i="4"/>
  <c r="JU12" i="4"/>
  <c r="JU27" i="4"/>
  <c r="JU28" i="4"/>
  <c r="JV6" i="4"/>
  <c r="KE80" i="10"/>
  <c r="KE79" i="10"/>
  <c r="KE68" i="10"/>
  <c r="KE75" i="10"/>
  <c r="KE59" i="10"/>
  <c r="KE25" i="10"/>
  <c r="KE24" i="10"/>
  <c r="KE61" i="10"/>
  <c r="KE65" i="10"/>
  <c r="KE23" i="10"/>
  <c r="KE15" i="10"/>
  <c r="KE14" i="10"/>
  <c r="KF6" i="10"/>
  <c r="JT106" i="6"/>
  <c r="JU7" i="6"/>
  <c r="JU1" i="6"/>
  <c r="JU85" i="6" l="1"/>
  <c r="JU81" i="6"/>
  <c r="JU137" i="6"/>
  <c r="JU80" i="6"/>
  <c r="JU92" i="6"/>
  <c r="JU87" i="6"/>
  <c r="JU90" i="6"/>
  <c r="JU91" i="6"/>
  <c r="JU79" i="6"/>
  <c r="JU63" i="6"/>
  <c r="JU65" i="6"/>
  <c r="JU59" i="6"/>
  <c r="JU58" i="6"/>
  <c r="JU57" i="6"/>
  <c r="JU56" i="6"/>
  <c r="JU55" i="6"/>
  <c r="JU54" i="6"/>
  <c r="JU49" i="6"/>
  <c r="JU48" i="6"/>
  <c r="JU47" i="6"/>
  <c r="JU45" i="6"/>
  <c r="JU44" i="6"/>
  <c r="JU53" i="6"/>
  <c r="JU43" i="6"/>
  <c r="JU46" i="6"/>
  <c r="JU24" i="6"/>
  <c r="KN106" i="3"/>
  <c r="JU106" i="4"/>
  <c r="JU98" i="6"/>
  <c r="JU97" i="6"/>
  <c r="JU99" i="6"/>
  <c r="JU101" i="6"/>
  <c r="JU100" i="6"/>
  <c r="JU72" i="6"/>
  <c r="JU73" i="6"/>
  <c r="JU74" i="6"/>
  <c r="JU71" i="6"/>
  <c r="JU70" i="6"/>
  <c r="JU69" i="6"/>
  <c r="JU68" i="6"/>
  <c r="JU141" i="6"/>
  <c r="JU127" i="6"/>
  <c r="JU139" i="6"/>
  <c r="JU143" i="6"/>
  <c r="JU132" i="6"/>
  <c r="JU108" i="6"/>
  <c r="JU107" i="6"/>
  <c r="JU37" i="6"/>
  <c r="JU39" i="6"/>
  <c r="JU38" i="6"/>
  <c r="JU36" i="6"/>
  <c r="JU35" i="6"/>
  <c r="JU33" i="6"/>
  <c r="JU17" i="6"/>
  <c r="JU16" i="6"/>
  <c r="JU15" i="6"/>
  <c r="JU34" i="6"/>
  <c r="JU13" i="6"/>
  <c r="JU22" i="6"/>
  <c r="JU14" i="6"/>
  <c r="JU12" i="6"/>
  <c r="JU11" i="6"/>
  <c r="JU26" i="6"/>
  <c r="JU28" i="6"/>
  <c r="JU27" i="6"/>
  <c r="KE82" i="10"/>
  <c r="JU178" i="6"/>
  <c r="JU177" i="6"/>
  <c r="JU182" i="6"/>
  <c r="KF7" i="10"/>
  <c r="KF54" i="10" s="1"/>
  <c r="KF1" i="10"/>
  <c r="JU183" i="6"/>
  <c r="JU184" i="6"/>
  <c r="JU173" i="6"/>
  <c r="JU172" i="6"/>
  <c r="JU171" i="6"/>
  <c r="JU134" i="6"/>
  <c r="JV6" i="6"/>
  <c r="JV7" i="4"/>
  <c r="JV1" i="4"/>
  <c r="KO7" i="3"/>
  <c r="KO1" i="3"/>
  <c r="JV81" i="4" l="1"/>
  <c r="JV85" i="4"/>
  <c r="JV137" i="4"/>
  <c r="JV80" i="4"/>
  <c r="KO137" i="3"/>
  <c r="KO80" i="3"/>
  <c r="KO85" i="3"/>
  <c r="KO81" i="3"/>
  <c r="JV91" i="4"/>
  <c r="JV92" i="4"/>
  <c r="JV90" i="4"/>
  <c r="JV87" i="4"/>
  <c r="JV79" i="4"/>
  <c r="JV63" i="4"/>
  <c r="KO92" i="3"/>
  <c r="KO91" i="3"/>
  <c r="KO87" i="3"/>
  <c r="KO90" i="3"/>
  <c r="KO79" i="3"/>
  <c r="KO65" i="3"/>
  <c r="JV65" i="4"/>
  <c r="JV59" i="4"/>
  <c r="JV57" i="4"/>
  <c r="JV58" i="4"/>
  <c r="JV56" i="4"/>
  <c r="JV54" i="4"/>
  <c r="JV48" i="4"/>
  <c r="JV55" i="4"/>
  <c r="JV49" i="4"/>
  <c r="JV44" i="4"/>
  <c r="JV45" i="4"/>
  <c r="JV47" i="4"/>
  <c r="JV53" i="4"/>
  <c r="JV46" i="4"/>
  <c r="JV43" i="4"/>
  <c r="JV24" i="4"/>
  <c r="KO63" i="3"/>
  <c r="KO54" i="3"/>
  <c r="KO56" i="3"/>
  <c r="KO57" i="3"/>
  <c r="KO58" i="3"/>
  <c r="KO59" i="3"/>
  <c r="KO46" i="3"/>
  <c r="KO47" i="3"/>
  <c r="KO48" i="3"/>
  <c r="KO44" i="3"/>
  <c r="KO45" i="3"/>
  <c r="KO49" i="3"/>
  <c r="KO55" i="3"/>
  <c r="KO24" i="3"/>
  <c r="KF55" i="10"/>
  <c r="JV143" i="4"/>
  <c r="JV141" i="4"/>
  <c r="JV139" i="4"/>
  <c r="JV107" i="4"/>
  <c r="JV108" i="4"/>
  <c r="KF73" i="10"/>
  <c r="KF81" i="10"/>
  <c r="KG83" i="10" s="1"/>
  <c r="KF74" i="10"/>
  <c r="KO141" i="3"/>
  <c r="KO139" i="3"/>
  <c r="KO143" i="3"/>
  <c r="KO107" i="3"/>
  <c r="KO108" i="3"/>
  <c r="KF13" i="10"/>
  <c r="KF12" i="10"/>
  <c r="KO183" i="3"/>
  <c r="KO184" i="3"/>
  <c r="KO182" i="3"/>
  <c r="KO178" i="3"/>
  <c r="KO173" i="3"/>
  <c r="KO177" i="3"/>
  <c r="KO172" i="3"/>
  <c r="KO171" i="3"/>
  <c r="KO134" i="3"/>
  <c r="KO132" i="3"/>
  <c r="KO127" i="3"/>
  <c r="JV184" i="4"/>
  <c r="JV183" i="4"/>
  <c r="JV182" i="4"/>
  <c r="JV178" i="4"/>
  <c r="JV173" i="4"/>
  <c r="JV172" i="4"/>
  <c r="JV177" i="4"/>
  <c r="JV171" i="4"/>
  <c r="JV134" i="4"/>
  <c r="JV132" i="4"/>
  <c r="JV127" i="4"/>
  <c r="KO74" i="3"/>
  <c r="KO73" i="3"/>
  <c r="KO72" i="3"/>
  <c r="KO71" i="3"/>
  <c r="KO69" i="3"/>
  <c r="KO70" i="3"/>
  <c r="KO68" i="3"/>
  <c r="JV73" i="4"/>
  <c r="JV74" i="4"/>
  <c r="JV72" i="4"/>
  <c r="JV71" i="4"/>
  <c r="JV69" i="4"/>
  <c r="JV70" i="4"/>
  <c r="JV68" i="4"/>
  <c r="JV101" i="4"/>
  <c r="JV100" i="4"/>
  <c r="JV98" i="4"/>
  <c r="JV99" i="4"/>
  <c r="KO100" i="3"/>
  <c r="KO99" i="3"/>
  <c r="KO101" i="3"/>
  <c r="KO98" i="3"/>
  <c r="KO97" i="3"/>
  <c r="JV97" i="4"/>
  <c r="JV38" i="4"/>
  <c r="JV39" i="4"/>
  <c r="JV36" i="4"/>
  <c r="JV37" i="4"/>
  <c r="JV33" i="4"/>
  <c r="JV35" i="4"/>
  <c r="JV34" i="4"/>
  <c r="KO53" i="3"/>
  <c r="KO43" i="3"/>
  <c r="KO35" i="3"/>
  <c r="KO34" i="3"/>
  <c r="KO37" i="3"/>
  <c r="KO38" i="3"/>
  <c r="KO36" i="3"/>
  <c r="KO39" i="3"/>
  <c r="KO33" i="3"/>
  <c r="KO17" i="3"/>
  <c r="KO16" i="3"/>
  <c r="KO14" i="3"/>
  <c r="KO13" i="3"/>
  <c r="KO12" i="3"/>
  <c r="KO11" i="3"/>
  <c r="KO15" i="3"/>
  <c r="KP6" i="3"/>
  <c r="KO26" i="3"/>
  <c r="KO22" i="3"/>
  <c r="KO28" i="3"/>
  <c r="KO27" i="3"/>
  <c r="JV22" i="4"/>
  <c r="JV16" i="4"/>
  <c r="JV15" i="4"/>
  <c r="JV13" i="4"/>
  <c r="JV11" i="4"/>
  <c r="JV14" i="4"/>
  <c r="JV17" i="4"/>
  <c r="JV12" i="4"/>
  <c r="JV28" i="4"/>
  <c r="JV27" i="4"/>
  <c r="JV26" i="4"/>
  <c r="JW6" i="4"/>
  <c r="KF79" i="10"/>
  <c r="KF80" i="10"/>
  <c r="KF68" i="10"/>
  <c r="KF75" i="10"/>
  <c r="KF65" i="10"/>
  <c r="KF59" i="10"/>
  <c r="KF25" i="10"/>
  <c r="KF24" i="10"/>
  <c r="KF61" i="10"/>
  <c r="KF23" i="10"/>
  <c r="KF15" i="10"/>
  <c r="KF14" i="10"/>
  <c r="KG6" i="10"/>
  <c r="JU106" i="6"/>
  <c r="JV1" i="6"/>
  <c r="JV7" i="6"/>
  <c r="JV85" i="6" l="1"/>
  <c r="JV81" i="6"/>
  <c r="JV137" i="6"/>
  <c r="JV80" i="6"/>
  <c r="JV91" i="6"/>
  <c r="JV92" i="6"/>
  <c r="JV87" i="6"/>
  <c r="JV90" i="6"/>
  <c r="JV79" i="6"/>
  <c r="JV63" i="6"/>
  <c r="JV65" i="6"/>
  <c r="JV59" i="6"/>
  <c r="JV56" i="6"/>
  <c r="JV55" i="6"/>
  <c r="JV58" i="6"/>
  <c r="JV57" i="6"/>
  <c r="JV54" i="6"/>
  <c r="JV49" i="6"/>
  <c r="JV48" i="6"/>
  <c r="JV47" i="6"/>
  <c r="JV45" i="6"/>
  <c r="JV44" i="6"/>
  <c r="JV53" i="6"/>
  <c r="JV43" i="6"/>
  <c r="JV46" i="6"/>
  <c r="JV24" i="6"/>
  <c r="KO106" i="3"/>
  <c r="JV106" i="4"/>
  <c r="JV97" i="6"/>
  <c r="JV98" i="6"/>
  <c r="JV99" i="6"/>
  <c r="JV100" i="6"/>
  <c r="JV101" i="6"/>
  <c r="JV73" i="6"/>
  <c r="JV74" i="6"/>
  <c r="JV72" i="6"/>
  <c r="JV71" i="6"/>
  <c r="JV70" i="6"/>
  <c r="JV69" i="6"/>
  <c r="JV68" i="6"/>
  <c r="JV141" i="6"/>
  <c r="JV127" i="6"/>
  <c r="JV139" i="6"/>
  <c r="JV143" i="6"/>
  <c r="JV108" i="6"/>
  <c r="JV132" i="6"/>
  <c r="JV107" i="6"/>
  <c r="JV37" i="6"/>
  <c r="JV39" i="6"/>
  <c r="JV38" i="6"/>
  <c r="JV36" i="6"/>
  <c r="JV35" i="6"/>
  <c r="JV33" i="6"/>
  <c r="JV34" i="6"/>
  <c r="JV17" i="6"/>
  <c r="JV16" i="6"/>
  <c r="JV15" i="6"/>
  <c r="JV13" i="6"/>
  <c r="JV22" i="6"/>
  <c r="JV14" i="6"/>
  <c r="JV12" i="6"/>
  <c r="JV11" i="6"/>
  <c r="JV28" i="6"/>
  <c r="JV26" i="6"/>
  <c r="JV27" i="6"/>
  <c r="KF82" i="10"/>
  <c r="JV182" i="6"/>
  <c r="JV178" i="6"/>
  <c r="JV177" i="6"/>
  <c r="KG1" i="10"/>
  <c r="KG7" i="10"/>
  <c r="KG54" i="10" s="1"/>
  <c r="JV183" i="6"/>
  <c r="JV184" i="6"/>
  <c r="JV173" i="6"/>
  <c r="JV172" i="6"/>
  <c r="JV171" i="6"/>
  <c r="JV134" i="6"/>
  <c r="JW6" i="6"/>
  <c r="JW7" i="4"/>
  <c r="JW1" i="4"/>
  <c r="KP7" i="3"/>
  <c r="KP1" i="3"/>
  <c r="JW81" i="4" l="1"/>
  <c r="JW85" i="4"/>
  <c r="JW137" i="4"/>
  <c r="JW80" i="4"/>
  <c r="KP137" i="3"/>
  <c r="KP85" i="3"/>
  <c r="KP80" i="3"/>
  <c r="KP81" i="3"/>
  <c r="JW92" i="4"/>
  <c r="JW90" i="4"/>
  <c r="JW91" i="4"/>
  <c r="JW87" i="4"/>
  <c r="JW79" i="4"/>
  <c r="JW63" i="4"/>
  <c r="KP92" i="3"/>
  <c r="KP90" i="3"/>
  <c r="KP91" i="3"/>
  <c r="KP87" i="3"/>
  <c r="KP79" i="3"/>
  <c r="KP65" i="3"/>
  <c r="JW65" i="4"/>
  <c r="JW59" i="4"/>
  <c r="JW58" i="4"/>
  <c r="JW55" i="4"/>
  <c r="JW56" i="4"/>
  <c r="JW57" i="4"/>
  <c r="JW49" i="4"/>
  <c r="JW54" i="4"/>
  <c r="JW48" i="4"/>
  <c r="JW45" i="4"/>
  <c r="JW46" i="4"/>
  <c r="JW47" i="4"/>
  <c r="JW43" i="4"/>
  <c r="JW44" i="4"/>
  <c r="JW53" i="4"/>
  <c r="JW24" i="4"/>
  <c r="KP63" i="3"/>
  <c r="KP54" i="3"/>
  <c r="KP56" i="3"/>
  <c r="KP57" i="3"/>
  <c r="KP58" i="3"/>
  <c r="KP55" i="3"/>
  <c r="KP45" i="3"/>
  <c r="KP59" i="3"/>
  <c r="KP46" i="3"/>
  <c r="KP44" i="3"/>
  <c r="KP48" i="3"/>
  <c r="KP49" i="3"/>
  <c r="KP47" i="3"/>
  <c r="KP24" i="3"/>
  <c r="KG55" i="10"/>
  <c r="KG73" i="10"/>
  <c r="KG74" i="10"/>
  <c r="KG81" i="10"/>
  <c r="KH83" i="10" s="1"/>
  <c r="KP143" i="3"/>
  <c r="KP141" i="3"/>
  <c r="KP139" i="3"/>
  <c r="KP108" i="3"/>
  <c r="KP107" i="3"/>
  <c r="JW143" i="4"/>
  <c r="JW141" i="4"/>
  <c r="JW107" i="4"/>
  <c r="JW139" i="4"/>
  <c r="JW108" i="4"/>
  <c r="KG13" i="10"/>
  <c r="KG12" i="10"/>
  <c r="KP183" i="3"/>
  <c r="KP182" i="3"/>
  <c r="KP184" i="3"/>
  <c r="KP178" i="3"/>
  <c r="KP173" i="3"/>
  <c r="KP177" i="3"/>
  <c r="KP172" i="3"/>
  <c r="KP171" i="3"/>
  <c r="KP134" i="3"/>
  <c r="KP132" i="3"/>
  <c r="KP127" i="3"/>
  <c r="JW184" i="4"/>
  <c r="JW183" i="4"/>
  <c r="JW182" i="4"/>
  <c r="JW178" i="4"/>
  <c r="JW177" i="4"/>
  <c r="JW173" i="4"/>
  <c r="JW172" i="4"/>
  <c r="JW171" i="4"/>
  <c r="JW134" i="4"/>
  <c r="JW132" i="4"/>
  <c r="JW127" i="4"/>
  <c r="KP73" i="3"/>
  <c r="KP74" i="3"/>
  <c r="KP72" i="3"/>
  <c r="KP71" i="3"/>
  <c r="KP69" i="3"/>
  <c r="KP70" i="3"/>
  <c r="KP68" i="3"/>
  <c r="JW74" i="4"/>
  <c r="JW72" i="4"/>
  <c r="JW70" i="4"/>
  <c r="JW73" i="4"/>
  <c r="JW69" i="4"/>
  <c r="JW68" i="4"/>
  <c r="JW71" i="4"/>
  <c r="KP100" i="3"/>
  <c r="KP99" i="3"/>
  <c r="KP101" i="3"/>
  <c r="KP98" i="3"/>
  <c r="JW100" i="4"/>
  <c r="JW99" i="4"/>
  <c r="JW98" i="4"/>
  <c r="JW101" i="4"/>
  <c r="KP97" i="3"/>
  <c r="JW97" i="4"/>
  <c r="JW39" i="4"/>
  <c r="JW38" i="4"/>
  <c r="JW37" i="4"/>
  <c r="JW36" i="4"/>
  <c r="JW33" i="4"/>
  <c r="JW35" i="4"/>
  <c r="JW34" i="4"/>
  <c r="KP53" i="3"/>
  <c r="KP43" i="3"/>
  <c r="KP35" i="3"/>
  <c r="KP34" i="3"/>
  <c r="KP36" i="3"/>
  <c r="KP38" i="3"/>
  <c r="KP37" i="3"/>
  <c r="KP39" i="3"/>
  <c r="KP33" i="3"/>
  <c r="KP17" i="3"/>
  <c r="KP16" i="3"/>
  <c r="KP15" i="3"/>
  <c r="KP13" i="3"/>
  <c r="KP11" i="3"/>
  <c r="KP14" i="3"/>
  <c r="KP12" i="3"/>
  <c r="KQ6" i="3"/>
  <c r="KP28" i="3"/>
  <c r="KP26" i="3"/>
  <c r="KP22" i="3"/>
  <c r="KP27" i="3"/>
  <c r="JW17" i="4"/>
  <c r="JW22" i="4"/>
  <c r="JW15" i="4"/>
  <c r="JW13" i="4"/>
  <c r="JW16" i="4"/>
  <c r="JW14" i="4"/>
  <c r="JW12" i="4"/>
  <c r="JW11" i="4"/>
  <c r="JW26" i="4"/>
  <c r="JW27" i="4"/>
  <c r="JW28" i="4"/>
  <c r="JX6" i="4"/>
  <c r="KG79" i="10"/>
  <c r="KG80" i="10"/>
  <c r="KG68" i="10"/>
  <c r="KG75" i="10"/>
  <c r="KG59" i="10"/>
  <c r="KG25" i="10"/>
  <c r="KG61" i="10"/>
  <c r="KG24" i="10"/>
  <c r="KG65" i="10"/>
  <c r="KG23" i="10"/>
  <c r="KG15" i="10"/>
  <c r="KG14" i="10"/>
  <c r="KH6" i="10"/>
  <c r="JV106" i="6"/>
  <c r="JW1" i="6"/>
  <c r="JW7" i="6"/>
  <c r="JW85" i="6" l="1"/>
  <c r="JW81" i="6"/>
  <c r="JW137" i="6"/>
  <c r="JW80" i="6"/>
  <c r="JW92" i="6"/>
  <c r="JW90" i="6"/>
  <c r="JW91" i="6"/>
  <c r="JW87" i="6"/>
  <c r="JW79" i="6"/>
  <c r="JW63" i="6"/>
  <c r="JW65" i="6"/>
  <c r="JW59" i="6"/>
  <c r="JW58" i="6"/>
  <c r="JW57" i="6"/>
  <c r="JW56" i="6"/>
  <c r="JW55" i="6"/>
  <c r="JW54" i="6"/>
  <c r="JW49" i="6"/>
  <c r="JW46" i="6"/>
  <c r="JW45" i="6"/>
  <c r="JW44" i="6"/>
  <c r="JW48" i="6"/>
  <c r="JW47" i="6"/>
  <c r="JW53" i="6"/>
  <c r="JW43" i="6"/>
  <c r="JW24" i="6"/>
  <c r="KP106" i="3"/>
  <c r="JW106" i="4"/>
  <c r="JW97" i="6"/>
  <c r="JW98" i="6"/>
  <c r="JW99" i="6"/>
  <c r="JW101" i="6"/>
  <c r="JW100" i="6"/>
  <c r="JW73" i="6"/>
  <c r="JW74" i="6"/>
  <c r="JW72" i="6"/>
  <c r="JW70" i="6"/>
  <c r="JW71" i="6"/>
  <c r="JW69" i="6"/>
  <c r="JW68" i="6"/>
  <c r="JW141" i="6"/>
  <c r="JW127" i="6"/>
  <c r="JW139" i="6"/>
  <c r="JW143" i="6"/>
  <c r="JW132" i="6"/>
  <c r="JW108" i="6"/>
  <c r="JW107" i="6"/>
  <c r="JW39" i="6"/>
  <c r="JW38" i="6"/>
  <c r="JW36" i="6"/>
  <c r="JW37" i="6"/>
  <c r="JW34" i="6"/>
  <c r="JW35" i="6"/>
  <c r="JW33" i="6"/>
  <c r="JW15" i="6"/>
  <c r="JW17" i="6"/>
  <c r="JW14" i="6"/>
  <c r="JW13" i="6"/>
  <c r="JW12" i="6"/>
  <c r="JW11" i="6"/>
  <c r="JW16" i="6"/>
  <c r="JW22" i="6"/>
  <c r="JW26" i="6"/>
  <c r="JW27" i="6"/>
  <c r="JW28" i="6"/>
  <c r="KG82" i="10"/>
  <c r="JW182" i="6"/>
  <c r="JW178" i="6"/>
  <c r="JW177" i="6"/>
  <c r="KH1" i="10"/>
  <c r="KH7" i="10"/>
  <c r="KH54" i="10" s="1"/>
  <c r="JW183" i="6"/>
  <c r="JW184" i="6"/>
  <c r="JW173" i="6"/>
  <c r="JW172" i="6"/>
  <c r="JW171" i="6"/>
  <c r="JW134" i="6"/>
  <c r="JX6" i="6"/>
  <c r="JX1" i="4"/>
  <c r="JX7" i="4"/>
  <c r="KQ7" i="3"/>
  <c r="KQ1" i="3"/>
  <c r="JX85" i="4" l="1"/>
  <c r="JX137" i="4"/>
  <c r="JX81" i="4"/>
  <c r="JX80" i="4"/>
  <c r="KQ85" i="3"/>
  <c r="KQ137" i="3"/>
  <c r="KQ81" i="3"/>
  <c r="KQ80" i="3"/>
  <c r="JX92" i="4"/>
  <c r="JX91" i="4"/>
  <c r="JX87" i="4"/>
  <c r="JX90" i="4"/>
  <c r="JX63" i="4"/>
  <c r="JX79" i="4"/>
  <c r="KQ92" i="3"/>
  <c r="KQ90" i="3"/>
  <c r="KQ91" i="3"/>
  <c r="KQ87" i="3"/>
  <c r="KQ65" i="3"/>
  <c r="KQ79" i="3"/>
  <c r="JX65" i="4"/>
  <c r="JX59" i="4"/>
  <c r="JX57" i="4"/>
  <c r="JX55" i="4"/>
  <c r="JX58" i="4"/>
  <c r="JX49" i="4"/>
  <c r="JX45" i="4"/>
  <c r="JX46" i="4"/>
  <c r="JX47" i="4"/>
  <c r="JX54" i="4"/>
  <c r="JX48" i="4"/>
  <c r="JX56" i="4"/>
  <c r="JX53" i="4"/>
  <c r="JX44" i="4"/>
  <c r="JX43" i="4"/>
  <c r="JX24" i="4"/>
  <c r="KQ63" i="3"/>
  <c r="KQ55" i="3"/>
  <c r="KQ57" i="3"/>
  <c r="KQ54" i="3"/>
  <c r="KQ56" i="3"/>
  <c r="KQ58" i="3"/>
  <c r="KQ45" i="3"/>
  <c r="KQ46" i="3"/>
  <c r="KQ47" i="3"/>
  <c r="KQ59" i="3"/>
  <c r="KQ44" i="3"/>
  <c r="KQ48" i="3"/>
  <c r="KQ49" i="3"/>
  <c r="KQ24" i="3"/>
  <c r="KH55" i="10"/>
  <c r="JX141" i="4"/>
  <c r="JX143" i="4"/>
  <c r="JX139" i="4"/>
  <c r="JX108" i="4"/>
  <c r="JX107" i="4"/>
  <c r="KQ141" i="3"/>
  <c r="KQ143" i="3"/>
  <c r="KQ139" i="3"/>
  <c r="KQ108" i="3"/>
  <c r="KQ107" i="3"/>
  <c r="KH73" i="10"/>
  <c r="KH81" i="10"/>
  <c r="KI83" i="10" s="1"/>
  <c r="KH74" i="10"/>
  <c r="KH13" i="10"/>
  <c r="KH12" i="10"/>
  <c r="KQ183" i="3"/>
  <c r="KQ182" i="3"/>
  <c r="KQ184" i="3"/>
  <c r="KQ178" i="3"/>
  <c r="KQ173" i="3"/>
  <c r="KQ177" i="3"/>
  <c r="KQ171" i="3"/>
  <c r="KQ172" i="3"/>
  <c r="KQ132" i="3"/>
  <c r="KQ127" i="3"/>
  <c r="KQ134" i="3"/>
  <c r="JX184" i="4"/>
  <c r="JX183" i="4"/>
  <c r="JX182" i="4"/>
  <c r="JX178" i="4"/>
  <c r="JX177" i="4"/>
  <c r="JX173" i="4"/>
  <c r="JX172" i="4"/>
  <c r="JX171" i="4"/>
  <c r="JX134" i="4"/>
  <c r="JX132" i="4"/>
  <c r="JX127" i="4"/>
  <c r="KQ74" i="3"/>
  <c r="KQ73" i="3"/>
  <c r="KQ72" i="3"/>
  <c r="KQ71" i="3"/>
  <c r="KQ69" i="3"/>
  <c r="KQ70" i="3"/>
  <c r="KQ68" i="3"/>
  <c r="JX74" i="4"/>
  <c r="JX73" i="4"/>
  <c r="JX72" i="4"/>
  <c r="JX70" i="4"/>
  <c r="JX71" i="4"/>
  <c r="JX69" i="4"/>
  <c r="JX68" i="4"/>
  <c r="KQ100" i="3"/>
  <c r="KQ101" i="3"/>
  <c r="KQ99" i="3"/>
  <c r="KQ98" i="3"/>
  <c r="JX101" i="4"/>
  <c r="JX100" i="4"/>
  <c r="JX99" i="4"/>
  <c r="JX98" i="4"/>
  <c r="KQ97" i="3"/>
  <c r="JX97" i="4"/>
  <c r="JX37" i="4"/>
  <c r="JX36" i="4"/>
  <c r="JX38" i="4"/>
  <c r="JX33" i="4"/>
  <c r="JX39" i="4"/>
  <c r="JX35" i="4"/>
  <c r="JX34" i="4"/>
  <c r="KQ53" i="3"/>
  <c r="KQ43" i="3"/>
  <c r="KQ35" i="3"/>
  <c r="KQ34" i="3"/>
  <c r="KQ36" i="3"/>
  <c r="KQ38" i="3"/>
  <c r="KQ37" i="3"/>
  <c r="KQ39" i="3"/>
  <c r="KQ33" i="3"/>
  <c r="KQ17" i="3"/>
  <c r="KQ16" i="3"/>
  <c r="KQ15" i="3"/>
  <c r="KQ14" i="3"/>
  <c r="KQ11" i="3"/>
  <c r="KQ12" i="3"/>
  <c r="KQ13" i="3"/>
  <c r="KR6" i="3"/>
  <c r="KQ22" i="3"/>
  <c r="KQ28" i="3"/>
  <c r="KQ27" i="3"/>
  <c r="KQ26" i="3"/>
  <c r="JX17" i="4"/>
  <c r="JX22" i="4"/>
  <c r="JX16" i="4"/>
  <c r="JX15" i="4"/>
  <c r="JX13" i="4"/>
  <c r="JX14" i="4"/>
  <c r="JX12" i="4"/>
  <c r="JX11" i="4"/>
  <c r="JX28" i="4"/>
  <c r="JX26" i="4"/>
  <c r="JX27" i="4"/>
  <c r="JY6" i="4"/>
  <c r="KH80" i="10"/>
  <c r="KH79" i="10"/>
  <c r="KH68" i="10"/>
  <c r="KH75" i="10"/>
  <c r="KH59" i="10"/>
  <c r="KH25" i="10"/>
  <c r="KH65" i="10"/>
  <c r="KH24" i="10"/>
  <c r="KH61" i="10"/>
  <c r="KH23" i="10"/>
  <c r="KH15" i="10"/>
  <c r="KH14" i="10"/>
  <c r="KI6" i="10"/>
  <c r="JW106" i="6"/>
  <c r="JX1" i="6"/>
  <c r="JX7" i="6"/>
  <c r="JX85" i="6" l="1"/>
  <c r="JX81" i="6"/>
  <c r="JX137" i="6"/>
  <c r="JX80" i="6"/>
  <c r="JX92" i="6"/>
  <c r="JX90" i="6"/>
  <c r="JX91" i="6"/>
  <c r="JX87" i="6"/>
  <c r="JX63" i="6"/>
  <c r="JX79" i="6"/>
  <c r="JX65" i="6"/>
  <c r="JX59" i="6"/>
  <c r="JX58" i="6"/>
  <c r="JX57" i="6"/>
  <c r="JX55" i="6"/>
  <c r="JX56" i="6"/>
  <c r="JX54" i="6"/>
  <c r="JX49" i="6"/>
  <c r="JX48" i="6"/>
  <c r="JX47" i="6"/>
  <c r="JX46" i="6"/>
  <c r="JX44" i="6"/>
  <c r="JX53" i="6"/>
  <c r="JX43" i="6"/>
  <c r="JX45" i="6"/>
  <c r="JX24" i="6"/>
  <c r="KQ106" i="3"/>
  <c r="JX106" i="4"/>
  <c r="JX97" i="6"/>
  <c r="JX98" i="6"/>
  <c r="JX100" i="6"/>
  <c r="JX99" i="6"/>
  <c r="JX101" i="6"/>
  <c r="JX74" i="6"/>
  <c r="JX71" i="6"/>
  <c r="JX72" i="6"/>
  <c r="JX73" i="6"/>
  <c r="JX70" i="6"/>
  <c r="JX69" i="6"/>
  <c r="JX68" i="6"/>
  <c r="JX141" i="6"/>
  <c r="JX127" i="6"/>
  <c r="JX139" i="6"/>
  <c r="JX143" i="6"/>
  <c r="JX132" i="6"/>
  <c r="JX108" i="6"/>
  <c r="JX107" i="6"/>
  <c r="JX39" i="6"/>
  <c r="JX38" i="6"/>
  <c r="JX36" i="6"/>
  <c r="JX37" i="6"/>
  <c r="JX35" i="6"/>
  <c r="JX33" i="6"/>
  <c r="JX34" i="6"/>
  <c r="JX17" i="6"/>
  <c r="JX14" i="6"/>
  <c r="JX13" i="6"/>
  <c r="JX12" i="6"/>
  <c r="JX11" i="6"/>
  <c r="JX16" i="6"/>
  <c r="JX15" i="6"/>
  <c r="JX27" i="6"/>
  <c r="JX22" i="6"/>
  <c r="JX28" i="6"/>
  <c r="JX26" i="6"/>
  <c r="KH82" i="10"/>
  <c r="JX182" i="6"/>
  <c r="JX178" i="6"/>
  <c r="JX177" i="6"/>
  <c r="KI1" i="10"/>
  <c r="KI7" i="10"/>
  <c r="KI54" i="10" s="1"/>
  <c r="JX183" i="6"/>
  <c r="JX184" i="6"/>
  <c r="JX172" i="6"/>
  <c r="JX173" i="6"/>
  <c r="JX171" i="6"/>
  <c r="JX134" i="6"/>
  <c r="JY6" i="6"/>
  <c r="JY7" i="4"/>
  <c r="JY1" i="4"/>
  <c r="KR7" i="3"/>
  <c r="KR1" i="3"/>
  <c r="JY81" i="4" l="1"/>
  <c r="JY137" i="4"/>
  <c r="JY85" i="4"/>
  <c r="JY80" i="4"/>
  <c r="KR85" i="3"/>
  <c r="KR137" i="3"/>
  <c r="KR81" i="3"/>
  <c r="KR80" i="3"/>
  <c r="JY92" i="4"/>
  <c r="JY91" i="4"/>
  <c r="JY90" i="4"/>
  <c r="JY63" i="4"/>
  <c r="JY87" i="4"/>
  <c r="JY79" i="4"/>
  <c r="KR92" i="3"/>
  <c r="KR91" i="3"/>
  <c r="KR90" i="3"/>
  <c r="KR87" i="3"/>
  <c r="KR65" i="3"/>
  <c r="KR79" i="3"/>
  <c r="JY59" i="4"/>
  <c r="JY65" i="4"/>
  <c r="JY57" i="4"/>
  <c r="JY58" i="4"/>
  <c r="JY56" i="4"/>
  <c r="JY55" i="4"/>
  <c r="JY49" i="4"/>
  <c r="JY54" i="4"/>
  <c r="JY46" i="4"/>
  <c r="JY47" i="4"/>
  <c r="JY45" i="4"/>
  <c r="JY48" i="4"/>
  <c r="JY44" i="4"/>
  <c r="JY43" i="4"/>
  <c r="JY53" i="4"/>
  <c r="JY24" i="4"/>
  <c r="KR63" i="3"/>
  <c r="KR54" i="3"/>
  <c r="KR55" i="3"/>
  <c r="KR56" i="3"/>
  <c r="KR57" i="3"/>
  <c r="KR58" i="3"/>
  <c r="KR47" i="3"/>
  <c r="KR45" i="3"/>
  <c r="KR59" i="3"/>
  <c r="KR46" i="3"/>
  <c r="KR44" i="3"/>
  <c r="KR48" i="3"/>
  <c r="KR49" i="3"/>
  <c r="KR24" i="3"/>
  <c r="KI55" i="10"/>
  <c r="KR143" i="3"/>
  <c r="KR139" i="3"/>
  <c r="KR141" i="3"/>
  <c r="KR108" i="3"/>
  <c r="KR107" i="3"/>
  <c r="KI73" i="10"/>
  <c r="KI81" i="10"/>
  <c r="KJ83" i="10" s="1"/>
  <c r="KI74" i="10"/>
  <c r="JY141" i="4"/>
  <c r="JY143" i="4"/>
  <c r="JY139" i="4"/>
  <c r="JY107" i="4"/>
  <c r="JY108" i="4"/>
  <c r="KI13" i="10"/>
  <c r="KI12" i="10"/>
  <c r="KR184" i="3"/>
  <c r="KR183" i="3"/>
  <c r="KR178" i="3"/>
  <c r="KR177" i="3"/>
  <c r="KR182" i="3"/>
  <c r="KR172" i="3"/>
  <c r="KR171" i="3"/>
  <c r="KR173" i="3"/>
  <c r="KR132" i="3"/>
  <c r="KR127" i="3"/>
  <c r="KR134" i="3"/>
  <c r="JY183" i="4"/>
  <c r="JY182" i="4"/>
  <c r="JY184" i="4"/>
  <c r="JY178" i="4"/>
  <c r="JY177" i="4"/>
  <c r="JY171" i="4"/>
  <c r="JY173" i="4"/>
  <c r="JY172" i="4"/>
  <c r="JY134" i="4"/>
  <c r="JY132" i="4"/>
  <c r="JY127" i="4"/>
  <c r="KR73" i="3"/>
  <c r="KR74" i="3"/>
  <c r="KR71" i="3"/>
  <c r="KR69" i="3"/>
  <c r="KR72" i="3"/>
  <c r="KR70" i="3"/>
  <c r="KR68" i="3"/>
  <c r="JY74" i="4"/>
  <c r="JY73" i="4"/>
  <c r="JY72" i="4"/>
  <c r="JY70" i="4"/>
  <c r="JY69" i="4"/>
  <c r="JY68" i="4"/>
  <c r="JY71" i="4"/>
  <c r="KR101" i="3"/>
  <c r="KR100" i="3"/>
  <c r="KR99" i="3"/>
  <c r="KR98" i="3"/>
  <c r="JY101" i="4"/>
  <c r="JY100" i="4"/>
  <c r="JY98" i="4"/>
  <c r="JY99" i="4"/>
  <c r="KR97" i="3"/>
  <c r="JY97" i="4"/>
  <c r="JY39" i="4"/>
  <c r="JY37" i="4"/>
  <c r="JY35" i="4"/>
  <c r="JY38" i="4"/>
  <c r="JY33" i="4"/>
  <c r="JY34" i="4"/>
  <c r="JY36" i="4"/>
  <c r="KR53" i="3"/>
  <c r="KR43" i="3"/>
  <c r="KR34" i="3"/>
  <c r="KR35" i="3"/>
  <c r="KR36" i="3"/>
  <c r="KR38" i="3"/>
  <c r="KR37" i="3"/>
  <c r="KR39" i="3"/>
  <c r="KR17" i="3"/>
  <c r="KR16" i="3"/>
  <c r="KR15" i="3"/>
  <c r="KR33" i="3"/>
  <c r="KR14" i="3"/>
  <c r="KR13" i="3"/>
  <c r="KR12" i="3"/>
  <c r="KR11" i="3"/>
  <c r="KS6" i="3"/>
  <c r="KR22" i="3"/>
  <c r="KR26" i="3"/>
  <c r="KR27" i="3"/>
  <c r="KR28" i="3"/>
  <c r="JY17" i="4"/>
  <c r="JY22" i="4"/>
  <c r="JY15" i="4"/>
  <c r="JY16" i="4"/>
  <c r="JY14" i="4"/>
  <c r="JY12" i="4"/>
  <c r="JY13" i="4"/>
  <c r="JY11" i="4"/>
  <c r="JY27" i="4"/>
  <c r="JY26" i="4"/>
  <c r="JY28" i="4"/>
  <c r="JZ6" i="4"/>
  <c r="KI80" i="10"/>
  <c r="KI79" i="10"/>
  <c r="KI68" i="10"/>
  <c r="KI75" i="10"/>
  <c r="KI61" i="10"/>
  <c r="KI65" i="10"/>
  <c r="KI59" i="10"/>
  <c r="KI25" i="10"/>
  <c r="KI24" i="10"/>
  <c r="KI23" i="10"/>
  <c r="KI15" i="10"/>
  <c r="KI14" i="10"/>
  <c r="KJ6" i="10"/>
  <c r="JX106" i="6"/>
  <c r="JY1" i="6"/>
  <c r="JY7" i="6"/>
  <c r="JY137" i="6" l="1"/>
  <c r="JY80" i="6"/>
  <c r="JY81" i="6"/>
  <c r="JY85" i="6"/>
  <c r="JY92" i="6"/>
  <c r="JY90" i="6"/>
  <c r="JY91" i="6"/>
  <c r="JY87" i="6"/>
  <c r="JY63" i="6"/>
  <c r="JY79" i="6"/>
  <c r="JY65" i="6"/>
  <c r="JY59" i="6"/>
  <c r="JY58" i="6"/>
  <c r="JY57" i="6"/>
  <c r="JY55" i="6"/>
  <c r="JY49" i="6"/>
  <c r="JY48" i="6"/>
  <c r="JY47" i="6"/>
  <c r="JY56" i="6"/>
  <c r="JY54" i="6"/>
  <c r="JY44" i="6"/>
  <c r="JY46" i="6"/>
  <c r="JY45" i="6"/>
  <c r="JY53" i="6"/>
  <c r="JY43" i="6"/>
  <c r="JY24" i="6"/>
  <c r="KR106" i="3"/>
  <c r="JY106" i="4"/>
  <c r="JY97" i="6"/>
  <c r="JY100" i="6"/>
  <c r="JY99" i="6"/>
  <c r="JY98" i="6"/>
  <c r="JY101" i="6"/>
  <c r="JY74" i="6"/>
  <c r="JY72" i="6"/>
  <c r="JY73" i="6"/>
  <c r="JY71" i="6"/>
  <c r="JY69" i="6"/>
  <c r="JY70" i="6"/>
  <c r="JY68" i="6"/>
  <c r="JY127" i="6"/>
  <c r="JY141" i="6"/>
  <c r="JY139" i="6"/>
  <c r="JY143" i="6"/>
  <c r="JY132" i="6"/>
  <c r="JY108" i="6"/>
  <c r="JY107" i="6"/>
  <c r="JY38" i="6"/>
  <c r="JY36" i="6"/>
  <c r="JY37" i="6"/>
  <c r="JY34" i="6"/>
  <c r="JY39" i="6"/>
  <c r="JY33" i="6"/>
  <c r="JY17" i="6"/>
  <c r="JY16" i="6"/>
  <c r="JY15" i="6"/>
  <c r="JY14" i="6"/>
  <c r="JY13" i="6"/>
  <c r="JY12" i="6"/>
  <c r="JY11" i="6"/>
  <c r="JY35" i="6"/>
  <c r="JY22" i="6"/>
  <c r="JY26" i="6"/>
  <c r="JY27" i="6"/>
  <c r="JY28" i="6"/>
  <c r="KI82" i="10"/>
  <c r="JY182" i="6"/>
  <c r="JY178" i="6"/>
  <c r="JY177" i="6"/>
  <c r="KJ1" i="10"/>
  <c r="KJ7" i="10"/>
  <c r="KJ54" i="10" s="1"/>
  <c r="JY183" i="6"/>
  <c r="JY184" i="6"/>
  <c r="JY172" i="6"/>
  <c r="JY173" i="6"/>
  <c r="JY171" i="6"/>
  <c r="JY134" i="6"/>
  <c r="JZ6" i="6"/>
  <c r="JZ1" i="4"/>
  <c r="JZ7" i="4"/>
  <c r="KS7" i="3"/>
  <c r="KS1" i="3"/>
  <c r="JZ137" i="4" l="1"/>
  <c r="JZ81" i="4"/>
  <c r="JZ85" i="4"/>
  <c r="JZ80" i="4"/>
  <c r="KS85" i="3"/>
  <c r="KS137" i="3"/>
  <c r="KS81" i="3"/>
  <c r="KS80" i="3"/>
  <c r="JZ91" i="4"/>
  <c r="JZ92" i="4"/>
  <c r="JZ87" i="4"/>
  <c r="JZ90" i="4"/>
  <c r="JZ79" i="4"/>
  <c r="JZ63" i="4"/>
  <c r="KS92" i="3"/>
  <c r="KS91" i="3"/>
  <c r="KS90" i="3"/>
  <c r="KS87" i="3"/>
  <c r="KS79" i="3"/>
  <c r="KS65" i="3"/>
  <c r="JZ59" i="4"/>
  <c r="JZ57" i="4"/>
  <c r="JZ58" i="4"/>
  <c r="JZ65" i="4"/>
  <c r="JZ54" i="4"/>
  <c r="JZ56" i="4"/>
  <c r="JZ55" i="4"/>
  <c r="JZ49" i="4"/>
  <c r="JZ47" i="4"/>
  <c r="JZ48" i="4"/>
  <c r="JZ44" i="4"/>
  <c r="JZ46" i="4"/>
  <c r="JZ45" i="4"/>
  <c r="JZ43" i="4"/>
  <c r="JZ53" i="4"/>
  <c r="JZ24" i="4"/>
  <c r="KS63" i="3"/>
  <c r="KS54" i="3"/>
  <c r="KS55" i="3"/>
  <c r="KS56" i="3"/>
  <c r="KS57" i="3"/>
  <c r="KS58" i="3"/>
  <c r="KS44" i="3"/>
  <c r="KS47" i="3"/>
  <c r="KS45" i="3"/>
  <c r="KS46" i="3"/>
  <c r="KS59" i="3"/>
  <c r="KS48" i="3"/>
  <c r="KS49" i="3"/>
  <c r="KS24" i="3"/>
  <c r="KJ55" i="10"/>
  <c r="JZ141" i="4"/>
  <c r="JZ143" i="4"/>
  <c r="JZ139" i="4"/>
  <c r="JZ108" i="4"/>
  <c r="JZ107" i="4"/>
  <c r="KS143" i="3"/>
  <c r="KS141" i="3"/>
  <c r="KS139" i="3"/>
  <c r="KS108" i="3"/>
  <c r="KS107" i="3"/>
  <c r="KJ81" i="10"/>
  <c r="KK83" i="10" s="1"/>
  <c r="KJ74" i="10"/>
  <c r="KJ73" i="10"/>
  <c r="KJ12" i="10"/>
  <c r="KJ13" i="10"/>
  <c r="KS182" i="3"/>
  <c r="KS184" i="3"/>
  <c r="KS183" i="3"/>
  <c r="KS178" i="3"/>
  <c r="KS177" i="3"/>
  <c r="KS172" i="3"/>
  <c r="KS171" i="3"/>
  <c r="KS173" i="3"/>
  <c r="KS134" i="3"/>
  <c r="KS127" i="3"/>
  <c r="KS132" i="3"/>
  <c r="JZ183" i="4"/>
  <c r="JZ182" i="4"/>
  <c r="JZ184" i="4"/>
  <c r="JZ178" i="4"/>
  <c r="JZ177" i="4"/>
  <c r="JZ171" i="4"/>
  <c r="JZ173" i="4"/>
  <c r="JZ172" i="4"/>
  <c r="JZ127" i="4"/>
  <c r="JZ134" i="4"/>
  <c r="JZ132" i="4"/>
  <c r="KS74" i="3"/>
  <c r="KS72" i="3"/>
  <c r="KS73" i="3"/>
  <c r="KS70" i="3"/>
  <c r="KS71" i="3"/>
  <c r="KS69" i="3"/>
  <c r="KS68" i="3"/>
  <c r="JZ73" i="4"/>
  <c r="JZ72" i="4"/>
  <c r="JZ74" i="4"/>
  <c r="JZ71" i="4"/>
  <c r="JZ68" i="4"/>
  <c r="JZ69" i="4"/>
  <c r="JZ70" i="4"/>
  <c r="KS101" i="3"/>
  <c r="KS100" i="3"/>
  <c r="KS99" i="3"/>
  <c r="KS98" i="3"/>
  <c r="JZ101" i="4"/>
  <c r="JZ100" i="4"/>
  <c r="JZ99" i="4"/>
  <c r="JZ98" i="4"/>
  <c r="KS97" i="3"/>
  <c r="JZ97" i="4"/>
  <c r="JZ39" i="4"/>
  <c r="JZ38" i="4"/>
  <c r="JZ37" i="4"/>
  <c r="JZ35" i="4"/>
  <c r="JZ36" i="4"/>
  <c r="JZ34" i="4"/>
  <c r="JZ33" i="4"/>
  <c r="KS53" i="3"/>
  <c r="KS43" i="3"/>
  <c r="KS34" i="3"/>
  <c r="KS36" i="3"/>
  <c r="KS35" i="3"/>
  <c r="KS37" i="3"/>
  <c r="KS38" i="3"/>
  <c r="KS39" i="3"/>
  <c r="KS17" i="3"/>
  <c r="KS33" i="3"/>
  <c r="KS16" i="3"/>
  <c r="KS15" i="3"/>
  <c r="KS12" i="3"/>
  <c r="KS11" i="3"/>
  <c r="KS13" i="3"/>
  <c r="KS14" i="3"/>
  <c r="KT6" i="3"/>
  <c r="KS26" i="3"/>
  <c r="KS22" i="3"/>
  <c r="KS27" i="3"/>
  <c r="KS28" i="3"/>
  <c r="JZ28" i="4"/>
  <c r="JZ22" i="4"/>
  <c r="JZ17" i="4"/>
  <c r="JZ16" i="4"/>
  <c r="JZ14" i="4"/>
  <c r="JZ12" i="4"/>
  <c r="JZ13" i="4"/>
  <c r="JZ11" i="4"/>
  <c r="JZ15" i="4"/>
  <c r="JZ26" i="4"/>
  <c r="JZ27" i="4"/>
  <c r="KA6" i="4"/>
  <c r="KJ80" i="10"/>
  <c r="KJ79" i="10"/>
  <c r="KJ68" i="10"/>
  <c r="KJ75" i="10"/>
  <c r="KJ65" i="10"/>
  <c r="KJ59" i="10"/>
  <c r="KJ25" i="10"/>
  <c r="KJ61" i="10"/>
  <c r="KJ24" i="10"/>
  <c r="KJ23" i="10"/>
  <c r="KJ15" i="10"/>
  <c r="KJ14" i="10"/>
  <c r="KK6" i="10"/>
  <c r="JY106" i="6"/>
  <c r="JZ7" i="6"/>
  <c r="JZ1" i="6"/>
  <c r="JZ137" i="6" l="1"/>
  <c r="JZ85" i="6"/>
  <c r="JZ81" i="6"/>
  <c r="JZ80" i="6"/>
  <c r="JZ91" i="6"/>
  <c r="JZ92" i="6"/>
  <c r="JZ87" i="6"/>
  <c r="JZ90" i="6"/>
  <c r="JZ79" i="6"/>
  <c r="JZ63" i="6"/>
  <c r="JZ65" i="6"/>
  <c r="JZ56" i="6"/>
  <c r="JZ55" i="6"/>
  <c r="JZ59" i="6"/>
  <c r="JZ58" i="6"/>
  <c r="JZ54" i="6"/>
  <c r="JZ49" i="6"/>
  <c r="JZ57" i="6"/>
  <c r="JZ48" i="6"/>
  <c r="JZ47" i="6"/>
  <c r="JZ46" i="6"/>
  <c r="JZ44" i="6"/>
  <c r="JZ53" i="6"/>
  <c r="JZ43" i="6"/>
  <c r="JZ45" i="6"/>
  <c r="JZ24" i="6"/>
  <c r="JZ106" i="4"/>
  <c r="KS106" i="3"/>
  <c r="JZ98" i="6"/>
  <c r="JZ97" i="6"/>
  <c r="JZ99" i="6"/>
  <c r="JZ100" i="6"/>
  <c r="JZ101" i="6"/>
  <c r="JZ72" i="6"/>
  <c r="JZ73" i="6"/>
  <c r="JZ71" i="6"/>
  <c r="JZ74" i="6"/>
  <c r="JZ70" i="6"/>
  <c r="JZ69" i="6"/>
  <c r="JZ68" i="6"/>
  <c r="JZ127" i="6"/>
  <c r="JZ141" i="6"/>
  <c r="JZ139" i="6"/>
  <c r="JZ143" i="6"/>
  <c r="JZ132" i="6"/>
  <c r="JZ108" i="6"/>
  <c r="JZ107" i="6"/>
  <c r="JZ38" i="6"/>
  <c r="JZ36" i="6"/>
  <c r="JZ37" i="6"/>
  <c r="JZ34" i="6"/>
  <c r="JZ39" i="6"/>
  <c r="JZ35" i="6"/>
  <c r="JZ33" i="6"/>
  <c r="JZ17" i="6"/>
  <c r="JZ14" i="6"/>
  <c r="JZ13" i="6"/>
  <c r="JZ12" i="6"/>
  <c r="JZ16" i="6"/>
  <c r="JZ15" i="6"/>
  <c r="JZ11" i="6"/>
  <c r="JZ28" i="6"/>
  <c r="JZ22" i="6"/>
  <c r="JZ27" i="6"/>
  <c r="JZ26" i="6"/>
  <c r="KJ82" i="10"/>
  <c r="JZ182" i="6"/>
  <c r="JZ178" i="6"/>
  <c r="JZ177" i="6"/>
  <c r="KK7" i="10"/>
  <c r="KK54" i="10" s="1"/>
  <c r="KK1" i="10"/>
  <c r="JZ183" i="6"/>
  <c r="JZ184" i="6"/>
  <c r="JZ173" i="6"/>
  <c r="JZ171" i="6"/>
  <c r="JZ172" i="6"/>
  <c r="JZ134" i="6"/>
  <c r="KA6" i="6"/>
  <c r="KA7" i="4"/>
  <c r="KA1" i="4"/>
  <c r="KT7" i="3"/>
  <c r="KT1" i="3"/>
  <c r="KA137" i="4" l="1"/>
  <c r="KA85" i="4"/>
  <c r="KA80" i="4"/>
  <c r="KA81" i="4"/>
  <c r="KT85" i="3"/>
  <c r="KT80" i="3"/>
  <c r="KT81" i="3"/>
  <c r="KT137" i="3"/>
  <c r="KA91" i="4"/>
  <c r="KA87" i="4"/>
  <c r="KA90" i="4"/>
  <c r="KA92" i="4"/>
  <c r="KA79" i="4"/>
  <c r="KA63" i="4"/>
  <c r="KT91" i="3"/>
  <c r="KT92" i="3"/>
  <c r="KT87" i="3"/>
  <c r="KT90" i="3"/>
  <c r="KT65" i="3"/>
  <c r="KT79" i="3"/>
  <c r="KA59" i="4"/>
  <c r="KA65" i="4"/>
  <c r="KA58" i="4"/>
  <c r="KA57" i="4"/>
  <c r="KA54" i="4"/>
  <c r="KA56" i="4"/>
  <c r="KA55" i="4"/>
  <c r="KA48" i="4"/>
  <c r="KA45" i="4"/>
  <c r="KA49" i="4"/>
  <c r="KA47" i="4"/>
  <c r="KA44" i="4"/>
  <c r="KA43" i="4"/>
  <c r="KA53" i="4"/>
  <c r="KA46" i="4"/>
  <c r="KA24" i="4"/>
  <c r="KT63" i="3"/>
  <c r="KT54" i="3"/>
  <c r="KT56" i="3"/>
  <c r="KT55" i="3"/>
  <c r="KT59" i="3"/>
  <c r="KT57" i="3"/>
  <c r="KT58" i="3"/>
  <c r="KT44" i="3"/>
  <c r="KT47" i="3"/>
  <c r="KT49" i="3"/>
  <c r="KT45" i="3"/>
  <c r="KT46" i="3"/>
  <c r="KT48" i="3"/>
  <c r="KT24" i="3"/>
  <c r="KK55" i="10"/>
  <c r="KT143" i="3"/>
  <c r="KT141" i="3"/>
  <c r="KT139" i="3"/>
  <c r="KT108" i="3"/>
  <c r="KT107" i="3"/>
  <c r="KA141" i="4"/>
  <c r="KA143" i="4"/>
  <c r="KA139" i="4"/>
  <c r="KA107" i="4"/>
  <c r="KA108" i="4"/>
  <c r="KK81" i="10"/>
  <c r="KL83" i="10" s="1"/>
  <c r="KK74" i="10"/>
  <c r="KK73" i="10"/>
  <c r="KK12" i="10"/>
  <c r="KK13" i="10"/>
  <c r="KT184" i="3"/>
  <c r="KT183" i="3"/>
  <c r="KT178" i="3"/>
  <c r="KT182" i="3"/>
  <c r="KT177" i="3"/>
  <c r="KT172" i="3"/>
  <c r="KT171" i="3"/>
  <c r="KT173" i="3"/>
  <c r="KT134" i="3"/>
  <c r="KT127" i="3"/>
  <c r="KT132" i="3"/>
  <c r="KA183" i="4"/>
  <c r="KA184" i="4"/>
  <c r="KA178" i="4"/>
  <c r="KA171" i="4"/>
  <c r="KA182" i="4"/>
  <c r="KA177" i="4"/>
  <c r="KA173" i="4"/>
  <c r="KA172" i="4"/>
  <c r="KA134" i="4"/>
  <c r="KA127" i="4"/>
  <c r="KA132" i="4"/>
  <c r="KT73" i="3"/>
  <c r="KT74" i="3"/>
  <c r="KT72" i="3"/>
  <c r="KT71" i="3"/>
  <c r="KT70" i="3"/>
  <c r="KT69" i="3"/>
  <c r="KT68" i="3"/>
  <c r="KA74" i="4"/>
  <c r="KA71" i="4"/>
  <c r="KA72" i="4"/>
  <c r="KA73" i="4"/>
  <c r="KA69" i="4"/>
  <c r="KA70" i="4"/>
  <c r="KA68" i="4"/>
  <c r="KT99" i="3"/>
  <c r="KT101" i="3"/>
  <c r="KT100" i="3"/>
  <c r="KT98" i="3"/>
  <c r="KA101" i="4"/>
  <c r="KA100" i="4"/>
  <c r="KA98" i="4"/>
  <c r="KA99" i="4"/>
  <c r="KT97" i="3"/>
  <c r="KA97" i="4"/>
  <c r="KA36" i="4"/>
  <c r="KA39" i="4"/>
  <c r="KA38" i="4"/>
  <c r="KA34" i="4"/>
  <c r="KA37" i="4"/>
  <c r="KA35" i="4"/>
  <c r="KA33" i="4"/>
  <c r="KT53" i="3"/>
  <c r="KT43" i="3"/>
  <c r="KT34" i="3"/>
  <c r="KT37" i="3"/>
  <c r="KT35" i="3"/>
  <c r="KT36" i="3"/>
  <c r="KT38" i="3"/>
  <c r="KT39" i="3"/>
  <c r="KT17" i="3"/>
  <c r="KT33" i="3"/>
  <c r="KT16" i="3"/>
  <c r="KT15" i="3"/>
  <c r="KT14" i="3"/>
  <c r="KT12" i="3"/>
  <c r="KT11" i="3"/>
  <c r="KT13" i="3"/>
  <c r="KU6" i="3"/>
  <c r="KT22" i="3"/>
  <c r="KT27" i="3"/>
  <c r="KT26" i="3"/>
  <c r="KT28" i="3"/>
  <c r="KA22" i="4"/>
  <c r="KA17" i="4"/>
  <c r="KA16" i="4"/>
  <c r="KA14" i="4"/>
  <c r="KA13" i="4"/>
  <c r="KA11" i="4"/>
  <c r="KA15" i="4"/>
  <c r="KA12" i="4"/>
  <c r="KA26" i="4"/>
  <c r="KA28" i="4"/>
  <c r="KA27" i="4"/>
  <c r="KB6" i="4"/>
  <c r="KK79" i="10"/>
  <c r="KK80" i="10"/>
  <c r="KK68" i="10"/>
  <c r="KK75" i="10"/>
  <c r="KK65" i="10"/>
  <c r="KK61" i="10"/>
  <c r="KK25" i="10"/>
  <c r="KK59" i="10"/>
  <c r="KK24" i="10"/>
  <c r="KK23" i="10"/>
  <c r="KK15" i="10"/>
  <c r="KK14" i="10"/>
  <c r="KL6" i="10"/>
  <c r="JZ106" i="6"/>
  <c r="KA7" i="6"/>
  <c r="KA1" i="6"/>
  <c r="KA85" i="6" l="1"/>
  <c r="KA81" i="6"/>
  <c r="KA80" i="6"/>
  <c r="KA137" i="6"/>
  <c r="KA91" i="6"/>
  <c r="KA87" i="6"/>
  <c r="KA92" i="6"/>
  <c r="KA90" i="6"/>
  <c r="KA79" i="6"/>
  <c r="KA63" i="6"/>
  <c r="KA65" i="6"/>
  <c r="KA59" i="6"/>
  <c r="KA58" i="6"/>
  <c r="KA57" i="6"/>
  <c r="KA56" i="6"/>
  <c r="KA55" i="6"/>
  <c r="KA54" i="6"/>
  <c r="KA49" i="6"/>
  <c r="KA48" i="6"/>
  <c r="KA47" i="6"/>
  <c r="KA46" i="6"/>
  <c r="KA45" i="6"/>
  <c r="KA53" i="6"/>
  <c r="KA43" i="6"/>
  <c r="KA44" i="6"/>
  <c r="KA24" i="6"/>
  <c r="KT106" i="3"/>
  <c r="KA106" i="4"/>
  <c r="KA98" i="6"/>
  <c r="KA97" i="6"/>
  <c r="KA99" i="6"/>
  <c r="KA100" i="6"/>
  <c r="KA101" i="6"/>
  <c r="KA72" i="6"/>
  <c r="KA73" i="6"/>
  <c r="KA74" i="6"/>
  <c r="KA71" i="6"/>
  <c r="KA69" i="6"/>
  <c r="KA70" i="6"/>
  <c r="KA68" i="6"/>
  <c r="KA127" i="6"/>
  <c r="KA141" i="6"/>
  <c r="KA139" i="6"/>
  <c r="KA143" i="6"/>
  <c r="KA132" i="6"/>
  <c r="KA108" i="6"/>
  <c r="KA107" i="6"/>
  <c r="KA39" i="6"/>
  <c r="KA37" i="6"/>
  <c r="KA35" i="6"/>
  <c r="KA38" i="6"/>
  <c r="KA36" i="6"/>
  <c r="KA34" i="6"/>
  <c r="KA17" i="6"/>
  <c r="KA16" i="6"/>
  <c r="KA15" i="6"/>
  <c r="KA14" i="6"/>
  <c r="KA13" i="6"/>
  <c r="KA12" i="6"/>
  <c r="KA33" i="6"/>
  <c r="KA11" i="6"/>
  <c r="KA28" i="6"/>
  <c r="KA22" i="6"/>
  <c r="KA26" i="6"/>
  <c r="KA27" i="6"/>
  <c r="KK82" i="10"/>
  <c r="KA182" i="6"/>
  <c r="KA178" i="6"/>
  <c r="KA177" i="6"/>
  <c r="KL7" i="10"/>
  <c r="KL54" i="10" s="1"/>
  <c r="KL1" i="10"/>
  <c r="KA183" i="6"/>
  <c r="KA184" i="6"/>
  <c r="KA173" i="6"/>
  <c r="KA172" i="6"/>
  <c r="KA171" i="6"/>
  <c r="KA134" i="6"/>
  <c r="KB6" i="6"/>
  <c r="KB7" i="4"/>
  <c r="KB1" i="4"/>
  <c r="KU7" i="3"/>
  <c r="KU1" i="3"/>
  <c r="KB137" i="4" l="1"/>
  <c r="KB85" i="4"/>
  <c r="KB81" i="4"/>
  <c r="KB80" i="4"/>
  <c r="KU85" i="3"/>
  <c r="KU80" i="3"/>
  <c r="KU81" i="3"/>
  <c r="KU137" i="3"/>
  <c r="KB91" i="4"/>
  <c r="KB90" i="4"/>
  <c r="KB92" i="4"/>
  <c r="KB87" i="4"/>
  <c r="KB79" i="4"/>
  <c r="KB63" i="4"/>
  <c r="KU91" i="3"/>
  <c r="KU92" i="3"/>
  <c r="KU87" i="3"/>
  <c r="KU90" i="3"/>
  <c r="KU79" i="3"/>
  <c r="KU65" i="3"/>
  <c r="KB65" i="4"/>
  <c r="KB59" i="4"/>
  <c r="KB58" i="4"/>
  <c r="KB56" i="4"/>
  <c r="KB57" i="4"/>
  <c r="KB55" i="4"/>
  <c r="KB54" i="4"/>
  <c r="KB49" i="4"/>
  <c r="KB48" i="4"/>
  <c r="KB45" i="4"/>
  <c r="KB46" i="4"/>
  <c r="KB44" i="4"/>
  <c r="KB43" i="4"/>
  <c r="KB53" i="4"/>
  <c r="KB47" i="4"/>
  <c r="KB24" i="4"/>
  <c r="KU63" i="3"/>
  <c r="KU54" i="3"/>
  <c r="KU55" i="3"/>
  <c r="KU56" i="3"/>
  <c r="KU59" i="3"/>
  <c r="KU57" i="3"/>
  <c r="KU46" i="3"/>
  <c r="KU44" i="3"/>
  <c r="KU47" i="3"/>
  <c r="KU45" i="3"/>
  <c r="KU49" i="3"/>
  <c r="KU58" i="3"/>
  <c r="KU48" i="3"/>
  <c r="KU24" i="3"/>
  <c r="KL55" i="10"/>
  <c r="KU143" i="3"/>
  <c r="KU141" i="3"/>
  <c r="KU139" i="3"/>
  <c r="KU108" i="3"/>
  <c r="KU107" i="3"/>
  <c r="KB141" i="4"/>
  <c r="KB143" i="4"/>
  <c r="KB139" i="4"/>
  <c r="KB107" i="4"/>
  <c r="KB108" i="4"/>
  <c r="KL81" i="10"/>
  <c r="KM83" i="10" s="1"/>
  <c r="KL74" i="10"/>
  <c r="KL73" i="10"/>
  <c r="KL12" i="10"/>
  <c r="KL13" i="10"/>
  <c r="KU184" i="3"/>
  <c r="KU183" i="3"/>
  <c r="KU178" i="3"/>
  <c r="KU182" i="3"/>
  <c r="KU177" i="3"/>
  <c r="KU173" i="3"/>
  <c r="KU171" i="3"/>
  <c r="KU172" i="3"/>
  <c r="KU132" i="3"/>
  <c r="KU134" i="3"/>
  <c r="KU127" i="3"/>
  <c r="KB184" i="4"/>
  <c r="KB182" i="4"/>
  <c r="KB177" i="4"/>
  <c r="KB183" i="4"/>
  <c r="KB173" i="4"/>
  <c r="KB178" i="4"/>
  <c r="KB172" i="4"/>
  <c r="KB171" i="4"/>
  <c r="KB132" i="4"/>
  <c r="KB127" i="4"/>
  <c r="KB134" i="4"/>
  <c r="KU74" i="3"/>
  <c r="KU72" i="3"/>
  <c r="KU71" i="3"/>
  <c r="KU70" i="3"/>
  <c r="KU73" i="3"/>
  <c r="KU69" i="3"/>
  <c r="KU68" i="3"/>
  <c r="KB73" i="4"/>
  <c r="KB74" i="4"/>
  <c r="KB71" i="4"/>
  <c r="KB72" i="4"/>
  <c r="KB69" i="4"/>
  <c r="KB70" i="4"/>
  <c r="KB68" i="4"/>
  <c r="KU101" i="3"/>
  <c r="KU100" i="3"/>
  <c r="KU99" i="3"/>
  <c r="KU98" i="3"/>
  <c r="KB101" i="4"/>
  <c r="KB99" i="4"/>
  <c r="KB98" i="4"/>
  <c r="KB100" i="4"/>
  <c r="KU97" i="3"/>
  <c r="KB97" i="4"/>
  <c r="KB36" i="4"/>
  <c r="KB39" i="4"/>
  <c r="KB38" i="4"/>
  <c r="KB37" i="4"/>
  <c r="KB34" i="4"/>
  <c r="KB35" i="4"/>
  <c r="KB33" i="4"/>
  <c r="KU53" i="3"/>
  <c r="KU43" i="3"/>
  <c r="KU34" i="3"/>
  <c r="KU35" i="3"/>
  <c r="KU36" i="3"/>
  <c r="KU37" i="3"/>
  <c r="KU38" i="3"/>
  <c r="KU39" i="3"/>
  <c r="KU33" i="3"/>
  <c r="KU16" i="3"/>
  <c r="KU15" i="3"/>
  <c r="KU17" i="3"/>
  <c r="KU14" i="3"/>
  <c r="KU12" i="3"/>
  <c r="KU11" i="3"/>
  <c r="KU13" i="3"/>
  <c r="KV6" i="3"/>
  <c r="KU22" i="3"/>
  <c r="KU26" i="3"/>
  <c r="KU28" i="3"/>
  <c r="KU27" i="3"/>
  <c r="KB22" i="4"/>
  <c r="KB17" i="4"/>
  <c r="KB16" i="4"/>
  <c r="KB14" i="4"/>
  <c r="KB15" i="4"/>
  <c r="KB13" i="4"/>
  <c r="KB11" i="4"/>
  <c r="KB12" i="4"/>
  <c r="KB26" i="4"/>
  <c r="KB27" i="4"/>
  <c r="KB28" i="4"/>
  <c r="KC6" i="4"/>
  <c r="KL80" i="10"/>
  <c r="KL79" i="10"/>
  <c r="KL68" i="10"/>
  <c r="KL75" i="10"/>
  <c r="KL65" i="10"/>
  <c r="KL24" i="10"/>
  <c r="KL61" i="10"/>
  <c r="KL59" i="10"/>
  <c r="KL25" i="10"/>
  <c r="KL23" i="10"/>
  <c r="KL15" i="10"/>
  <c r="KL14" i="10"/>
  <c r="KM6" i="10"/>
  <c r="KA106" i="6"/>
  <c r="KB7" i="6"/>
  <c r="KB1" i="6"/>
  <c r="KB85" i="6" l="1"/>
  <c r="KB81" i="6"/>
  <c r="KB137" i="6"/>
  <c r="KB80" i="6"/>
  <c r="KB91" i="6"/>
  <c r="KB90" i="6"/>
  <c r="KB92" i="6"/>
  <c r="KB87" i="6"/>
  <c r="KB79" i="6"/>
  <c r="KB63" i="6"/>
  <c r="KB65" i="6"/>
  <c r="KB59" i="6"/>
  <c r="KB58" i="6"/>
  <c r="KB57" i="6"/>
  <c r="KB54" i="6"/>
  <c r="KB49" i="6"/>
  <c r="KB56" i="6"/>
  <c r="KB48" i="6"/>
  <c r="KB55" i="6"/>
  <c r="KB47" i="6"/>
  <c r="KB46" i="6"/>
  <c r="KB45" i="6"/>
  <c r="KB53" i="6"/>
  <c r="KB43" i="6"/>
  <c r="KB44" i="6"/>
  <c r="KB24" i="6"/>
  <c r="KU106" i="3"/>
  <c r="KB106" i="4"/>
  <c r="KB98" i="6"/>
  <c r="KB97" i="6"/>
  <c r="KB99" i="6"/>
  <c r="KB100" i="6"/>
  <c r="KB101" i="6"/>
  <c r="KB73" i="6"/>
  <c r="KB74" i="6"/>
  <c r="KB72" i="6"/>
  <c r="KB70" i="6"/>
  <c r="KB71" i="6"/>
  <c r="KB69" i="6"/>
  <c r="KB68" i="6"/>
  <c r="KB141" i="6"/>
  <c r="KB127" i="6"/>
  <c r="KB139" i="6"/>
  <c r="KB143" i="6"/>
  <c r="KB132" i="6"/>
  <c r="KB108" i="6"/>
  <c r="KB107" i="6"/>
  <c r="KB39" i="6"/>
  <c r="KB37" i="6"/>
  <c r="KB38" i="6"/>
  <c r="KB36" i="6"/>
  <c r="KB34" i="6"/>
  <c r="KB17" i="6"/>
  <c r="KB16" i="6"/>
  <c r="KB15" i="6"/>
  <c r="KB14" i="6"/>
  <c r="KB13" i="6"/>
  <c r="KB12" i="6"/>
  <c r="KB33" i="6"/>
  <c r="KB35" i="6"/>
  <c r="KB11" i="6"/>
  <c r="KB22" i="6"/>
  <c r="KB28" i="6"/>
  <c r="KB26" i="6"/>
  <c r="KB27" i="6"/>
  <c r="KL82" i="10"/>
  <c r="KB178" i="6"/>
  <c r="KB177" i="6"/>
  <c r="KB182" i="6"/>
  <c r="KM7" i="10"/>
  <c r="KM54" i="10" s="1"/>
  <c r="KM1" i="10"/>
  <c r="KB183" i="6"/>
  <c r="KB184" i="6"/>
  <c r="KB173" i="6"/>
  <c r="KB172" i="6"/>
  <c r="KB171" i="6"/>
  <c r="KB134" i="6"/>
  <c r="KC6" i="6"/>
  <c r="KC7" i="4"/>
  <c r="KC1" i="4"/>
  <c r="KV7" i="3"/>
  <c r="KV1" i="3"/>
  <c r="KC81" i="4" l="1"/>
  <c r="KC137" i="4"/>
  <c r="KC85" i="4"/>
  <c r="KC80" i="4"/>
  <c r="KV85" i="3"/>
  <c r="KV80" i="3"/>
  <c r="KV137" i="3"/>
  <c r="KV81" i="3"/>
  <c r="KC91" i="4"/>
  <c r="KC92" i="4"/>
  <c r="KC90" i="4"/>
  <c r="KC87" i="4"/>
  <c r="KC79" i="4"/>
  <c r="KC63" i="4"/>
  <c r="KV91" i="3"/>
  <c r="KV92" i="3"/>
  <c r="KV87" i="3"/>
  <c r="KV90" i="3"/>
  <c r="KV79" i="3"/>
  <c r="KV65" i="3"/>
  <c r="KC65" i="4"/>
  <c r="KC59" i="4"/>
  <c r="KC57" i="4"/>
  <c r="KC55" i="4"/>
  <c r="KC58" i="4"/>
  <c r="KC56" i="4"/>
  <c r="KC49" i="4"/>
  <c r="KC54" i="4"/>
  <c r="KC48" i="4"/>
  <c r="KC46" i="4"/>
  <c r="KC47" i="4"/>
  <c r="KC44" i="4"/>
  <c r="KC43" i="4"/>
  <c r="KC53" i="4"/>
  <c r="KC45" i="4"/>
  <c r="KC24" i="4"/>
  <c r="KV63" i="3"/>
  <c r="KV54" i="3"/>
  <c r="KV56" i="3"/>
  <c r="KV55" i="3"/>
  <c r="KV57" i="3"/>
  <c r="KV59" i="3"/>
  <c r="KV58" i="3"/>
  <c r="KV46" i="3"/>
  <c r="KV44" i="3"/>
  <c r="KV47" i="3"/>
  <c r="KV49" i="3"/>
  <c r="KV45" i="3"/>
  <c r="KV48" i="3"/>
  <c r="KV24" i="3"/>
  <c r="U24" i="3"/>
  <c r="V24" i="3"/>
  <c r="KM55" i="10"/>
  <c r="KV143" i="3"/>
  <c r="KV141" i="3"/>
  <c r="KV139" i="3"/>
  <c r="KV107" i="3"/>
  <c r="KV108" i="3"/>
  <c r="KM81" i="10"/>
  <c r="KN83" i="10" s="1"/>
  <c r="KM74" i="10"/>
  <c r="KM73" i="10"/>
  <c r="KC141" i="4"/>
  <c r="KC143" i="4"/>
  <c r="KC139" i="4"/>
  <c r="KC107" i="4"/>
  <c r="KC108" i="4"/>
  <c r="KM12" i="10"/>
  <c r="KM13" i="10"/>
  <c r="KV184" i="3"/>
  <c r="KV183" i="3"/>
  <c r="KV182" i="3"/>
  <c r="KV178" i="3"/>
  <c r="KV177" i="3"/>
  <c r="KV173" i="3"/>
  <c r="KV172" i="3"/>
  <c r="KV171" i="3"/>
  <c r="KV134" i="3"/>
  <c r="KV132" i="3"/>
  <c r="KV127" i="3"/>
  <c r="U178" i="3"/>
  <c r="R160" i="3"/>
  <c r="R151" i="3"/>
  <c r="R162" i="3"/>
  <c r="R163" i="3"/>
  <c r="R147" i="3"/>
  <c r="R165" i="3"/>
  <c r="R164" i="3"/>
  <c r="R159" i="3"/>
  <c r="R158" i="3"/>
  <c r="R157" i="3"/>
  <c r="R156" i="3"/>
  <c r="R161" i="3"/>
  <c r="V178" i="3"/>
  <c r="KC184" i="4"/>
  <c r="KC183" i="4"/>
  <c r="KC178" i="4"/>
  <c r="KC182" i="4"/>
  <c r="KC177" i="4"/>
  <c r="KC173" i="4"/>
  <c r="KC172" i="4"/>
  <c r="KC171" i="4"/>
  <c r="KC127" i="4"/>
  <c r="KC132" i="4"/>
  <c r="KC134" i="4"/>
  <c r="U72" i="3"/>
  <c r="KV74" i="3"/>
  <c r="KV73" i="3"/>
  <c r="KV71" i="3"/>
  <c r="KV72" i="3"/>
  <c r="KV70" i="3"/>
  <c r="KV69" i="3"/>
  <c r="KV68" i="3"/>
  <c r="KC74" i="4"/>
  <c r="KC73" i="4"/>
  <c r="KC72" i="4"/>
  <c r="KC71" i="4"/>
  <c r="KC69" i="4"/>
  <c r="KC70" i="4"/>
  <c r="KC68" i="4"/>
  <c r="KC101" i="4"/>
  <c r="KC100" i="4"/>
  <c r="KC99" i="4"/>
  <c r="KC98" i="4"/>
  <c r="KV101" i="3"/>
  <c r="KV100" i="3"/>
  <c r="KV99" i="3"/>
  <c r="KV98" i="3"/>
  <c r="KV97" i="3"/>
  <c r="KC97" i="4"/>
  <c r="KC36" i="4"/>
  <c r="KC34" i="4"/>
  <c r="KC39" i="4"/>
  <c r="KC38" i="4"/>
  <c r="KC35" i="4"/>
  <c r="KC37" i="4"/>
  <c r="KC33" i="4"/>
  <c r="KV53" i="3"/>
  <c r="KV43" i="3"/>
  <c r="KV35" i="3"/>
  <c r="KV34" i="3"/>
  <c r="KV36" i="3"/>
  <c r="KV37" i="3"/>
  <c r="KV38" i="3"/>
  <c r="KV39" i="3"/>
  <c r="KV33" i="3"/>
  <c r="KV16" i="3"/>
  <c r="KV15" i="3"/>
  <c r="KV17" i="3"/>
  <c r="KV14" i="3"/>
  <c r="KV13" i="3"/>
  <c r="KV12" i="3"/>
  <c r="KV11" i="3"/>
  <c r="U11" i="3"/>
  <c r="U97" i="3" s="1"/>
  <c r="V11" i="3"/>
  <c r="V97" i="3" s="1"/>
  <c r="X11" i="3"/>
  <c r="X97" i="3" s="1"/>
  <c r="W11" i="3"/>
  <c r="W97" i="3" s="1"/>
  <c r="Y11" i="3"/>
  <c r="Y97" i="3" s="1"/>
  <c r="Z11" i="3"/>
  <c r="Z97" i="3" s="1"/>
  <c r="AA11" i="3"/>
  <c r="AA97" i="3" s="1"/>
  <c r="AB11" i="3"/>
  <c r="AB97" i="3" s="1"/>
  <c r="AD11" i="3"/>
  <c r="AD97" i="3" s="1"/>
  <c r="AC11" i="3"/>
  <c r="AC97" i="3" s="1"/>
  <c r="AF11" i="3"/>
  <c r="AF97" i="3" s="1"/>
  <c r="AE11" i="3"/>
  <c r="AE97" i="3" s="1"/>
  <c r="AG11" i="3"/>
  <c r="AG97" i="3" s="1"/>
  <c r="U28" i="3"/>
  <c r="U27" i="3"/>
  <c r="U26" i="3"/>
  <c r="R23" i="3"/>
  <c r="R25" i="3"/>
  <c r="V27" i="3"/>
  <c r="V28" i="3"/>
  <c r="W26" i="3"/>
  <c r="Y27" i="3"/>
  <c r="W27" i="3"/>
  <c r="V26" i="3"/>
  <c r="W28" i="3"/>
  <c r="Y28" i="3"/>
  <c r="X28" i="3"/>
  <c r="X27" i="3"/>
  <c r="X26" i="3"/>
  <c r="KV22" i="3"/>
  <c r="KV27" i="3"/>
  <c r="KV26" i="3"/>
  <c r="KV28" i="3"/>
  <c r="KC22" i="4"/>
  <c r="KC16" i="4"/>
  <c r="KC14" i="4"/>
  <c r="KC15" i="4"/>
  <c r="KC11" i="4"/>
  <c r="KC17" i="4"/>
  <c r="KC13" i="4"/>
  <c r="KC12" i="4"/>
  <c r="KC27" i="4"/>
  <c r="KC28" i="4"/>
  <c r="KC26" i="4"/>
  <c r="KD6" i="4"/>
  <c r="KM80" i="10"/>
  <c r="KM79" i="10"/>
  <c r="KM68" i="10"/>
  <c r="KM75" i="10"/>
  <c r="KM59" i="10"/>
  <c r="KM25" i="10"/>
  <c r="KM65" i="10"/>
  <c r="KM24" i="10"/>
  <c r="KM61" i="10"/>
  <c r="KM23" i="10"/>
  <c r="KM15" i="10"/>
  <c r="KM14" i="10"/>
  <c r="KN6" i="10"/>
  <c r="KB106" i="6"/>
  <c r="KC7" i="6"/>
  <c r="KC1" i="6"/>
  <c r="KC85" i="6" l="1"/>
  <c r="KC81" i="6"/>
  <c r="KC137" i="6"/>
  <c r="KC80" i="6"/>
  <c r="KC92" i="6"/>
  <c r="KC87" i="6"/>
  <c r="KC91" i="6"/>
  <c r="KC90" i="6"/>
  <c r="KC79" i="6"/>
  <c r="KC63" i="6"/>
  <c r="KC65" i="6"/>
  <c r="KC59" i="6"/>
  <c r="KC58" i="6"/>
  <c r="KC57" i="6"/>
  <c r="KC56" i="6"/>
  <c r="KC55" i="6"/>
  <c r="KC54" i="6"/>
  <c r="KC49" i="6"/>
  <c r="KC48" i="6"/>
  <c r="KC47" i="6"/>
  <c r="KC46" i="6"/>
  <c r="KC45" i="6"/>
  <c r="KC44" i="6"/>
  <c r="KC53" i="6"/>
  <c r="KC43" i="6"/>
  <c r="KC24" i="6"/>
  <c r="R155" i="3"/>
  <c r="KV106" i="3"/>
  <c r="KC106" i="4"/>
  <c r="KC98" i="6"/>
  <c r="KC97" i="6"/>
  <c r="KC99" i="6"/>
  <c r="KC101" i="6"/>
  <c r="KC100" i="6"/>
  <c r="KC72" i="6"/>
  <c r="KC73" i="6"/>
  <c r="KC74" i="6"/>
  <c r="KC71" i="6"/>
  <c r="KC70" i="6"/>
  <c r="KC69" i="6"/>
  <c r="KC68" i="6"/>
  <c r="KC141" i="6"/>
  <c r="KC127" i="6"/>
  <c r="KC139" i="6"/>
  <c r="KC143" i="6"/>
  <c r="KC132" i="6"/>
  <c r="KC108" i="6"/>
  <c r="KC107" i="6"/>
  <c r="AG101" i="3"/>
  <c r="AG143" i="3" s="1"/>
  <c r="AG100" i="3"/>
  <c r="AG99" i="3"/>
  <c r="AG108" i="3" s="1"/>
  <c r="AG141" i="3" s="1"/>
  <c r="AG98" i="3"/>
  <c r="AG107" i="3" s="1"/>
  <c r="AG139" i="3" s="1"/>
  <c r="Y101" i="3"/>
  <c r="Y143" i="3" s="1"/>
  <c r="Y100" i="3"/>
  <c r="Y99" i="3"/>
  <c r="Y108" i="3" s="1"/>
  <c r="Y141" i="3" s="1"/>
  <c r="Y98" i="3"/>
  <c r="Y107" i="3" s="1"/>
  <c r="Y139" i="3" s="1"/>
  <c r="AE101" i="3"/>
  <c r="AE143" i="3" s="1"/>
  <c r="AE100" i="3"/>
  <c r="AE99" i="3"/>
  <c r="AE108" i="3" s="1"/>
  <c r="AE141" i="3" s="1"/>
  <c r="AE98" i="3"/>
  <c r="AE107" i="3" s="1"/>
  <c r="AE139" i="3" s="1"/>
  <c r="W101" i="3"/>
  <c r="W143" i="3" s="1"/>
  <c r="W100" i="3"/>
  <c r="W99" i="3"/>
  <c r="W108" i="3" s="1"/>
  <c r="W141" i="3" s="1"/>
  <c r="W98" i="3"/>
  <c r="W107" i="3" s="1"/>
  <c r="W139" i="3" s="1"/>
  <c r="AF101" i="3"/>
  <c r="AF143" i="3" s="1"/>
  <c r="AF100" i="3"/>
  <c r="AF99" i="3"/>
  <c r="AF108" i="3" s="1"/>
  <c r="AF141" i="3" s="1"/>
  <c r="AF98" i="3"/>
  <c r="AF107" i="3" s="1"/>
  <c r="AF139" i="3" s="1"/>
  <c r="X101" i="3"/>
  <c r="X143" i="3" s="1"/>
  <c r="X100" i="3"/>
  <c r="X99" i="3"/>
  <c r="X108" i="3" s="1"/>
  <c r="X141" i="3" s="1"/>
  <c r="X98" i="3"/>
  <c r="X107" i="3" s="1"/>
  <c r="X139" i="3" s="1"/>
  <c r="AC101" i="3"/>
  <c r="AC143" i="3" s="1"/>
  <c r="AC100" i="3"/>
  <c r="AC99" i="3"/>
  <c r="AC108" i="3" s="1"/>
  <c r="AC141" i="3" s="1"/>
  <c r="AC98" i="3"/>
  <c r="AC107" i="3" s="1"/>
  <c r="AC139" i="3" s="1"/>
  <c r="V101" i="3"/>
  <c r="V143" i="3" s="1"/>
  <c r="V100" i="3"/>
  <c r="V99" i="3"/>
  <c r="V108" i="3" s="1"/>
  <c r="V141" i="3" s="1"/>
  <c r="V98" i="3"/>
  <c r="V107" i="3" s="1"/>
  <c r="V139" i="3" s="1"/>
  <c r="AD101" i="3"/>
  <c r="AD143" i="3" s="1"/>
  <c r="AD100" i="3"/>
  <c r="AD99" i="3"/>
  <c r="AD108" i="3" s="1"/>
  <c r="AD141" i="3" s="1"/>
  <c r="AD98" i="3"/>
  <c r="AD107" i="3" s="1"/>
  <c r="AD139" i="3" s="1"/>
  <c r="R97" i="3"/>
  <c r="U101" i="3"/>
  <c r="U143" i="3" s="1"/>
  <c r="U100" i="3"/>
  <c r="U99" i="3"/>
  <c r="U108" i="3" s="1"/>
  <c r="U141" i="3" s="1"/>
  <c r="U98" i="3"/>
  <c r="AB101" i="3"/>
  <c r="AB143" i="3" s="1"/>
  <c r="AB100" i="3"/>
  <c r="AB99" i="3"/>
  <c r="AB108" i="3" s="1"/>
  <c r="AB141" i="3" s="1"/>
  <c r="AB98" i="3"/>
  <c r="AB107" i="3" s="1"/>
  <c r="AB139" i="3" s="1"/>
  <c r="AA101" i="3"/>
  <c r="AA143" i="3" s="1"/>
  <c r="AA100" i="3"/>
  <c r="AA99" i="3"/>
  <c r="AA108" i="3" s="1"/>
  <c r="AA141" i="3" s="1"/>
  <c r="AA98" i="3"/>
  <c r="AA107" i="3" s="1"/>
  <c r="AA139" i="3" s="1"/>
  <c r="Z101" i="3"/>
  <c r="Z143" i="3" s="1"/>
  <c r="Z100" i="3"/>
  <c r="Z99" i="3"/>
  <c r="Z108" i="3" s="1"/>
  <c r="Z141" i="3" s="1"/>
  <c r="Z98" i="3"/>
  <c r="Z107" i="3" s="1"/>
  <c r="Z139" i="3" s="1"/>
  <c r="KC37" i="6"/>
  <c r="KC39" i="6"/>
  <c r="KC38" i="6"/>
  <c r="KC36" i="6"/>
  <c r="KC35" i="6"/>
  <c r="KC33" i="6"/>
  <c r="KC17" i="6"/>
  <c r="KC16" i="6"/>
  <c r="KC15" i="6"/>
  <c r="KC34" i="6"/>
  <c r="KC11" i="6"/>
  <c r="KC14" i="6"/>
  <c r="KC12" i="6"/>
  <c r="KC22" i="6"/>
  <c r="KC13" i="6"/>
  <c r="KC28" i="6"/>
  <c r="KC26" i="6"/>
  <c r="KC27" i="6"/>
  <c r="AE12" i="3"/>
  <c r="AE80" i="3" s="1"/>
  <c r="AE13" i="3"/>
  <c r="AE81" i="3" s="1"/>
  <c r="AE17" i="3"/>
  <c r="AE16" i="3"/>
  <c r="AE15" i="3"/>
  <c r="AE14" i="3"/>
  <c r="AB13" i="3"/>
  <c r="AB12" i="3"/>
  <c r="AB80" i="3" s="1"/>
  <c r="AB17" i="3"/>
  <c r="AB15" i="3"/>
  <c r="AB14" i="3"/>
  <c r="AB16" i="3"/>
  <c r="U17" i="3"/>
  <c r="U16" i="3"/>
  <c r="U13" i="3"/>
  <c r="U81" i="3" s="1"/>
  <c r="U12" i="3"/>
  <c r="U80" i="3" s="1"/>
  <c r="U14" i="3"/>
  <c r="U36" i="3" s="1"/>
  <c r="U15" i="3"/>
  <c r="AA12" i="3"/>
  <c r="AA80" i="3" s="1"/>
  <c r="AA13" i="3"/>
  <c r="AA17" i="3"/>
  <c r="AA16" i="3"/>
  <c r="AA14" i="3"/>
  <c r="AA15" i="3"/>
  <c r="V22" i="3"/>
  <c r="Z17" i="3"/>
  <c r="AF28" i="3" s="1"/>
  <c r="Z15" i="3"/>
  <c r="Z16" i="3"/>
  <c r="Z14" i="3"/>
  <c r="Z13" i="3"/>
  <c r="Z12" i="3"/>
  <c r="Z80" i="3" s="1"/>
  <c r="X15" i="3"/>
  <c r="X14" i="3"/>
  <c r="X13" i="3"/>
  <c r="X81" i="3" s="1"/>
  <c r="X12" i="3"/>
  <c r="X80" i="3" s="1"/>
  <c r="X17" i="3"/>
  <c r="X16" i="3"/>
  <c r="AF13" i="3"/>
  <c r="AF81" i="3" s="1"/>
  <c r="AF12" i="3"/>
  <c r="AF80" i="3" s="1"/>
  <c r="AF14" i="3"/>
  <c r="AF17" i="3"/>
  <c r="AF16" i="3"/>
  <c r="AF15" i="3"/>
  <c r="V13" i="3"/>
  <c r="V81" i="3" s="1"/>
  <c r="V16" i="3"/>
  <c r="V14" i="3"/>
  <c r="V17" i="3"/>
  <c r="V12" i="3"/>
  <c r="V80" i="3" s="1"/>
  <c r="V15" i="3"/>
  <c r="Y17" i="3"/>
  <c r="Y16" i="3"/>
  <c r="Y15" i="3"/>
  <c r="Y13" i="3"/>
  <c r="Y81" i="3" s="1"/>
  <c r="Y12" i="3"/>
  <c r="Y80" i="3" s="1"/>
  <c r="Y14" i="3"/>
  <c r="AC14" i="3"/>
  <c r="AC15" i="3"/>
  <c r="AC17" i="3"/>
  <c r="AC16" i="3"/>
  <c r="AC13" i="3"/>
  <c r="AC12" i="3"/>
  <c r="AC80" i="3" s="1"/>
  <c r="AG13" i="3"/>
  <c r="AG81" i="3" s="1"/>
  <c r="AG12" i="3"/>
  <c r="AG80" i="3" s="1"/>
  <c r="AG17" i="3"/>
  <c r="AG15" i="3"/>
  <c r="AG16" i="3"/>
  <c r="AG14" i="3"/>
  <c r="AD12" i="3"/>
  <c r="AD80" i="3" s="1"/>
  <c r="AD16" i="3"/>
  <c r="AD17" i="3"/>
  <c r="AD15" i="3"/>
  <c r="AD14" i="3"/>
  <c r="AD13" i="3"/>
  <c r="W14" i="3"/>
  <c r="W13" i="3"/>
  <c r="W81" i="3" s="1"/>
  <c r="W12" i="3"/>
  <c r="W80" i="3" s="1"/>
  <c r="W17" i="3"/>
  <c r="W16" i="3"/>
  <c r="W15" i="3"/>
  <c r="U22" i="3"/>
  <c r="R11" i="3"/>
  <c r="KM82" i="10"/>
  <c r="KC178" i="6"/>
  <c r="KC182" i="6"/>
  <c r="KC177" i="6"/>
  <c r="KN7" i="10"/>
  <c r="KN54" i="10" s="1"/>
  <c r="KN1" i="10"/>
  <c r="KC183" i="6"/>
  <c r="KC184" i="6"/>
  <c r="KC173" i="6"/>
  <c r="KC172" i="6"/>
  <c r="KC171" i="6"/>
  <c r="KC134" i="6"/>
  <c r="KD6" i="6"/>
  <c r="KD7" i="4"/>
  <c r="KD1" i="4"/>
  <c r="KD81" i="4" l="1"/>
  <c r="KD85" i="4"/>
  <c r="KD137" i="4"/>
  <c r="KD80" i="4"/>
  <c r="U79" i="3"/>
  <c r="U91" i="3"/>
  <c r="U107" i="3"/>
  <c r="U139" i="3" s="1"/>
  <c r="KD91" i="4"/>
  <c r="KD92" i="4"/>
  <c r="KD90" i="4"/>
  <c r="KD87" i="4"/>
  <c r="KD79" i="4"/>
  <c r="KD63" i="4"/>
  <c r="AB24" i="3"/>
  <c r="Z81" i="3"/>
  <c r="U34" i="3"/>
  <c r="V34" i="3" s="1"/>
  <c r="AD24" i="3"/>
  <c r="AB81" i="3"/>
  <c r="AC81" i="3"/>
  <c r="AC24" i="3"/>
  <c r="AA81" i="3"/>
  <c r="AF24" i="3"/>
  <c r="AD81" i="3"/>
  <c r="KD65" i="4"/>
  <c r="KD59" i="4"/>
  <c r="KD57" i="4"/>
  <c r="KD58" i="4"/>
  <c r="KD56" i="4"/>
  <c r="KD55" i="4"/>
  <c r="KD54" i="4"/>
  <c r="KD48" i="4"/>
  <c r="KD44" i="4"/>
  <c r="KD45" i="4"/>
  <c r="KD47" i="4"/>
  <c r="KD53" i="4"/>
  <c r="KD46" i="4"/>
  <c r="KD43" i="4"/>
  <c r="KD49" i="4"/>
  <c r="KD24" i="4"/>
  <c r="U44" i="3"/>
  <c r="U46" i="3"/>
  <c r="Z24" i="3"/>
  <c r="AA24" i="3"/>
  <c r="X24" i="3"/>
  <c r="X22" i="3" s="1"/>
  <c r="Y24" i="3"/>
  <c r="U35" i="3"/>
  <c r="V35" i="3" s="1"/>
  <c r="W24" i="3"/>
  <c r="KN55" i="10"/>
  <c r="KD143" i="4"/>
  <c r="KD141" i="4"/>
  <c r="KD139" i="4"/>
  <c r="KD107" i="4"/>
  <c r="KD108" i="4"/>
  <c r="KN73" i="10"/>
  <c r="KN81" i="10"/>
  <c r="KO83" i="10" s="1"/>
  <c r="KN74" i="10"/>
  <c r="KN13" i="10"/>
  <c r="KN12" i="10"/>
  <c r="R141" i="3"/>
  <c r="R143" i="3"/>
  <c r="KD184" i="4"/>
  <c r="KD183" i="4"/>
  <c r="KD177" i="4"/>
  <c r="KD178" i="4"/>
  <c r="KD182" i="4"/>
  <c r="KD172" i="4"/>
  <c r="KD173" i="4"/>
  <c r="KD171" i="4"/>
  <c r="KD134" i="4"/>
  <c r="KD127" i="4"/>
  <c r="KD132" i="4"/>
  <c r="KD73" i="4"/>
  <c r="KD74" i="4"/>
  <c r="KD72" i="4"/>
  <c r="KD71" i="4"/>
  <c r="KD69" i="4"/>
  <c r="KD70" i="4"/>
  <c r="KD68" i="4"/>
  <c r="KD101" i="4"/>
  <c r="KD100" i="4"/>
  <c r="KD98" i="4"/>
  <c r="KD99" i="4"/>
  <c r="AB27" i="3"/>
  <c r="AF27" i="3"/>
  <c r="AD26" i="3"/>
  <c r="R98" i="3"/>
  <c r="R100" i="3"/>
  <c r="R101" i="3"/>
  <c r="R99" i="3"/>
  <c r="KD97" i="4"/>
  <c r="KD38" i="4"/>
  <c r="KD39" i="4"/>
  <c r="KD36" i="4"/>
  <c r="KD37" i="4"/>
  <c r="KD34" i="4"/>
  <c r="KD35" i="4"/>
  <c r="KD33" i="4"/>
  <c r="AB28" i="3"/>
  <c r="AE27" i="3"/>
  <c r="Z27" i="3"/>
  <c r="U38" i="3"/>
  <c r="Z28" i="3"/>
  <c r="U39" i="3"/>
  <c r="U49" i="3" s="1"/>
  <c r="Y26" i="3"/>
  <c r="U37" i="3"/>
  <c r="V36" i="3"/>
  <c r="V46" i="3" s="1"/>
  <c r="V56" i="3" s="1"/>
  <c r="AD27" i="3"/>
  <c r="R12" i="3"/>
  <c r="AA26" i="3"/>
  <c r="R16" i="3"/>
  <c r="AA27" i="3"/>
  <c r="AE28" i="3"/>
  <c r="AB26" i="3"/>
  <c r="R14" i="3"/>
  <c r="AF26" i="3"/>
  <c r="AC27" i="3"/>
  <c r="AC26" i="3"/>
  <c r="AC28" i="3"/>
  <c r="R13" i="3"/>
  <c r="AE24" i="3" s="1"/>
  <c r="AD28" i="3"/>
  <c r="Z26" i="3"/>
  <c r="R15" i="3"/>
  <c r="AE26" i="3" s="1"/>
  <c r="R17" i="3"/>
  <c r="AA28" i="3"/>
  <c r="KD22" i="4"/>
  <c r="KD16" i="4"/>
  <c r="KD17" i="4"/>
  <c r="KD15" i="4"/>
  <c r="KD13" i="4"/>
  <c r="KD14" i="4"/>
  <c r="KD11" i="4"/>
  <c r="KD12" i="4"/>
  <c r="KD28" i="4"/>
  <c r="KD27" i="4"/>
  <c r="KD26" i="4"/>
  <c r="KE6" i="4"/>
  <c r="KN80" i="10"/>
  <c r="KN79" i="10"/>
  <c r="KN68" i="10"/>
  <c r="KN75" i="10"/>
  <c r="KN24" i="10"/>
  <c r="KN61" i="10"/>
  <c r="KN59" i="10"/>
  <c r="KN25" i="10"/>
  <c r="KN65" i="10"/>
  <c r="KN23" i="10"/>
  <c r="KN15" i="10"/>
  <c r="KN14" i="10"/>
  <c r="KO6" i="10"/>
  <c r="KC106" i="6"/>
  <c r="KD7" i="6"/>
  <c r="KD1" i="6"/>
  <c r="V45" i="3" l="1"/>
  <c r="V55" i="3" s="1"/>
  <c r="W35" i="3"/>
  <c r="KD85" i="6"/>
  <c r="KD81" i="6"/>
  <c r="KD137" i="6"/>
  <c r="KD80" i="6"/>
  <c r="KD91" i="6"/>
  <c r="KD92" i="6"/>
  <c r="KD87" i="6"/>
  <c r="KD90" i="6"/>
  <c r="KD79" i="6"/>
  <c r="KD63" i="6"/>
  <c r="KD65" i="6"/>
  <c r="KD59" i="6"/>
  <c r="KD56" i="6"/>
  <c r="KD55" i="6"/>
  <c r="KD58" i="6"/>
  <c r="KD57" i="6"/>
  <c r="KD54" i="6"/>
  <c r="KD49" i="6"/>
  <c r="KD48" i="6"/>
  <c r="KD47" i="6"/>
  <c r="KD46" i="6"/>
  <c r="KD45" i="6"/>
  <c r="KD44" i="6"/>
  <c r="KD53" i="6"/>
  <c r="KD43" i="6"/>
  <c r="KD24" i="6"/>
  <c r="U59" i="3"/>
  <c r="U74" i="3" s="1"/>
  <c r="Y22" i="3"/>
  <c r="U48" i="3"/>
  <c r="U56" i="3"/>
  <c r="U71" i="3" s="1"/>
  <c r="U47" i="3"/>
  <c r="V44" i="3"/>
  <c r="V54" i="3" s="1"/>
  <c r="U54" i="3"/>
  <c r="U69" i="3" s="1"/>
  <c r="U45" i="3"/>
  <c r="AG24" i="3"/>
  <c r="R24" i="3" s="1"/>
  <c r="W22" i="3"/>
  <c r="AF22" i="3"/>
  <c r="AB106" i="3"/>
  <c r="AG106" i="3"/>
  <c r="AD106" i="3"/>
  <c r="W106" i="3"/>
  <c r="AE106" i="3"/>
  <c r="Y106" i="3"/>
  <c r="U106" i="3"/>
  <c r="Z106" i="3"/>
  <c r="AF106" i="3"/>
  <c r="X106" i="3"/>
  <c r="AA106" i="3"/>
  <c r="V106" i="3"/>
  <c r="AC106" i="3"/>
  <c r="KD106" i="4"/>
  <c r="KD97" i="6"/>
  <c r="KD98" i="6"/>
  <c r="KD99" i="6"/>
  <c r="KD100" i="6"/>
  <c r="KD101" i="6"/>
  <c r="KD73" i="6"/>
  <c r="KD74" i="6"/>
  <c r="KD72" i="6"/>
  <c r="KD71" i="6"/>
  <c r="KD70" i="6"/>
  <c r="KD69" i="6"/>
  <c r="KD68" i="6"/>
  <c r="KD141" i="6"/>
  <c r="KD127" i="6"/>
  <c r="KD139" i="6"/>
  <c r="KD143" i="6"/>
  <c r="KD108" i="6"/>
  <c r="KD132" i="6"/>
  <c r="KD107" i="6"/>
  <c r="AE22" i="3"/>
  <c r="R104" i="3"/>
  <c r="AB22" i="3"/>
  <c r="KD37" i="6"/>
  <c r="KD39" i="6"/>
  <c r="KD38" i="6"/>
  <c r="KD36" i="6"/>
  <c r="KD35" i="6"/>
  <c r="KD33" i="6"/>
  <c r="KD34" i="6"/>
  <c r="KD17" i="6"/>
  <c r="KD16" i="6"/>
  <c r="KD15" i="6"/>
  <c r="KD14" i="6"/>
  <c r="KD12" i="6"/>
  <c r="KD22" i="6"/>
  <c r="KD13" i="6"/>
  <c r="KD11" i="6"/>
  <c r="KD26" i="6"/>
  <c r="KD28" i="6"/>
  <c r="KD27" i="6"/>
  <c r="V39" i="3"/>
  <c r="V49" i="3" s="1"/>
  <c r="V59" i="3" s="1"/>
  <c r="V74" i="3" s="1"/>
  <c r="W36" i="3"/>
  <c r="W46" i="3" s="1"/>
  <c r="W56" i="3" s="1"/>
  <c r="V71" i="3"/>
  <c r="W45" i="3"/>
  <c r="W55" i="3" s="1"/>
  <c r="V37" i="3"/>
  <c r="V47" i="3" s="1"/>
  <c r="V57" i="3" s="1"/>
  <c r="V38" i="3"/>
  <c r="V48" i="3" s="1"/>
  <c r="V58" i="3" s="1"/>
  <c r="U33" i="3"/>
  <c r="W34" i="3"/>
  <c r="AD22" i="3"/>
  <c r="AG28" i="3"/>
  <c r="R28" i="3" s="1"/>
  <c r="AA22" i="3"/>
  <c r="AG26" i="3"/>
  <c r="R26" i="3" s="1"/>
  <c r="R20" i="3"/>
  <c r="Z22" i="3"/>
  <c r="AC22" i="3"/>
  <c r="AG27" i="3"/>
  <c r="R27" i="3" s="1"/>
  <c r="KN82" i="10"/>
  <c r="KD182" i="6"/>
  <c r="KD177" i="6"/>
  <c r="KD178" i="6"/>
  <c r="KO1" i="10"/>
  <c r="KO7" i="10"/>
  <c r="KO54" i="10" s="1"/>
  <c r="KD183" i="6"/>
  <c r="KD184" i="6"/>
  <c r="KD173" i="6"/>
  <c r="KD172" i="6"/>
  <c r="KD171" i="6"/>
  <c r="KD134" i="6"/>
  <c r="KE6" i="6"/>
  <c r="KE7" i="4"/>
  <c r="KE1" i="4"/>
  <c r="KE81" i="4" l="1"/>
  <c r="KE85" i="4"/>
  <c r="KE137" i="4"/>
  <c r="KE80" i="4"/>
  <c r="KE92" i="4"/>
  <c r="KE90" i="4"/>
  <c r="KE91" i="4"/>
  <c r="KE87" i="4"/>
  <c r="KE79" i="4"/>
  <c r="KE63" i="4"/>
  <c r="U92" i="3"/>
  <c r="KE65" i="4"/>
  <c r="KE59" i="4"/>
  <c r="KE58" i="4"/>
  <c r="KE56" i="4"/>
  <c r="KE57" i="4"/>
  <c r="KE54" i="4"/>
  <c r="KE49" i="4"/>
  <c r="KE55" i="4"/>
  <c r="KE45" i="4"/>
  <c r="KE48" i="4"/>
  <c r="KE46" i="4"/>
  <c r="KE47" i="4"/>
  <c r="KE43" i="4"/>
  <c r="KE44" i="4"/>
  <c r="KE53" i="4"/>
  <c r="KE24" i="4"/>
  <c r="V69" i="3"/>
  <c r="U55" i="3"/>
  <c r="U58" i="3"/>
  <c r="W44" i="3"/>
  <c r="U57" i="3"/>
  <c r="V72" i="3" s="1"/>
  <c r="KO55" i="10"/>
  <c r="KE143" i="4"/>
  <c r="KE141" i="4"/>
  <c r="KE107" i="4"/>
  <c r="KE108" i="4"/>
  <c r="KE139" i="4"/>
  <c r="KO73" i="10"/>
  <c r="KO81" i="10"/>
  <c r="KP83" i="10" s="1"/>
  <c r="KO74" i="10"/>
  <c r="KO13" i="10"/>
  <c r="KO12" i="10"/>
  <c r="R139" i="3"/>
  <c r="KE184" i="4"/>
  <c r="KE183" i="4"/>
  <c r="KE178" i="4"/>
  <c r="KE182" i="4"/>
  <c r="KE177" i="4"/>
  <c r="KE172" i="4"/>
  <c r="KE173" i="4"/>
  <c r="KE171" i="4"/>
  <c r="KE132" i="4"/>
  <c r="KE134" i="4"/>
  <c r="KE127" i="4"/>
  <c r="KE74" i="4"/>
  <c r="KE73" i="4"/>
  <c r="KE72" i="4"/>
  <c r="KE71" i="4"/>
  <c r="KE70" i="4"/>
  <c r="KE68" i="4"/>
  <c r="KE69" i="4"/>
  <c r="KE101" i="4"/>
  <c r="KE98" i="4"/>
  <c r="KE99" i="4"/>
  <c r="KE100" i="4"/>
  <c r="KE97" i="4"/>
  <c r="KE39" i="4"/>
  <c r="KE38" i="4"/>
  <c r="KE37" i="4"/>
  <c r="KE35" i="4"/>
  <c r="KE33" i="4"/>
  <c r="KE36" i="4"/>
  <c r="KE34" i="4"/>
  <c r="U43" i="3"/>
  <c r="W37" i="3"/>
  <c r="W47" i="3" s="1"/>
  <c r="W57" i="3" s="1"/>
  <c r="X35" i="3"/>
  <c r="X45" i="3" s="1"/>
  <c r="X55" i="3" s="1"/>
  <c r="W70" i="3"/>
  <c r="X36" i="3"/>
  <c r="X46" i="3" s="1"/>
  <c r="W71" i="3"/>
  <c r="V92" i="3" s="1"/>
  <c r="W39" i="3"/>
  <c r="W49" i="3" s="1"/>
  <c r="W59" i="3" s="1"/>
  <c r="W74" i="3" s="1"/>
  <c r="W38" i="3"/>
  <c r="W48" i="3" s="1"/>
  <c r="W58" i="3" s="1"/>
  <c r="W73" i="3" s="1"/>
  <c r="V33" i="3"/>
  <c r="X34" i="3"/>
  <c r="AG22" i="3"/>
  <c r="R22" i="3" s="1"/>
  <c r="R31" i="3" s="1"/>
  <c r="KE27" i="4"/>
  <c r="KE22" i="4"/>
  <c r="KE15" i="4"/>
  <c r="KE13" i="4"/>
  <c r="KE16" i="4"/>
  <c r="KE17" i="4"/>
  <c r="KE12" i="4"/>
  <c r="KE14" i="4"/>
  <c r="KE11" i="4"/>
  <c r="KE28" i="4"/>
  <c r="KE26" i="4"/>
  <c r="KF6" i="4"/>
  <c r="KO79" i="10"/>
  <c r="KO80" i="10"/>
  <c r="KO68" i="10"/>
  <c r="KO75" i="10"/>
  <c r="KO59" i="10"/>
  <c r="KO25" i="10"/>
  <c r="KO24" i="10"/>
  <c r="KO61" i="10"/>
  <c r="KO65" i="10"/>
  <c r="KO23" i="10"/>
  <c r="KO15" i="10"/>
  <c r="KO14" i="10"/>
  <c r="KP6" i="10"/>
  <c r="KD106" i="6"/>
  <c r="KE7" i="6"/>
  <c r="KE1" i="6"/>
  <c r="W72" i="3" l="1"/>
  <c r="KE85" i="6"/>
  <c r="KE81" i="6"/>
  <c r="KE137" i="6"/>
  <c r="KE80" i="6"/>
  <c r="KE92" i="6"/>
  <c r="KE90" i="6"/>
  <c r="KE91" i="6"/>
  <c r="KE87" i="6"/>
  <c r="KE63" i="6"/>
  <c r="KE79" i="6"/>
  <c r="W79" i="3"/>
  <c r="W85" i="3" s="1"/>
  <c r="KE65" i="6"/>
  <c r="KE59" i="6"/>
  <c r="KE58" i="6"/>
  <c r="KE57" i="6"/>
  <c r="KE56" i="6"/>
  <c r="KE55" i="6"/>
  <c r="KE54" i="6"/>
  <c r="KE49" i="6"/>
  <c r="KE47" i="6"/>
  <c r="KE46" i="6"/>
  <c r="KE45" i="6"/>
  <c r="KE48" i="6"/>
  <c r="KE44" i="6"/>
  <c r="KE53" i="6"/>
  <c r="KE43" i="6"/>
  <c r="KE24" i="6"/>
  <c r="V73" i="3"/>
  <c r="U73" i="3"/>
  <c r="U53" i="3"/>
  <c r="U137" i="3" s="1"/>
  <c r="W54" i="3"/>
  <c r="W69" i="3" s="1"/>
  <c r="W68" i="3" s="1"/>
  <c r="X56" i="3"/>
  <c r="X71" i="3" s="1"/>
  <c r="X44" i="3"/>
  <c r="X54" i="3" s="1"/>
  <c r="V70" i="3"/>
  <c r="V79" i="3" s="1"/>
  <c r="V85" i="3" s="1"/>
  <c r="U70" i="3"/>
  <c r="KE106" i="4"/>
  <c r="KE97" i="6"/>
  <c r="KE98" i="6"/>
  <c r="KE99" i="6"/>
  <c r="KE100" i="6"/>
  <c r="KE101" i="6"/>
  <c r="KE73" i="6"/>
  <c r="KE74" i="6"/>
  <c r="KE72" i="6"/>
  <c r="KE71" i="6"/>
  <c r="KE70" i="6"/>
  <c r="KE69" i="6"/>
  <c r="KE68" i="6"/>
  <c r="KE141" i="6"/>
  <c r="KE127" i="6"/>
  <c r="KE139" i="6"/>
  <c r="KE143" i="6"/>
  <c r="KE132" i="6"/>
  <c r="KE108" i="6"/>
  <c r="KE107" i="6"/>
  <c r="KE39" i="6"/>
  <c r="KE38" i="6"/>
  <c r="KE36" i="6"/>
  <c r="KE37" i="6"/>
  <c r="KE34" i="6"/>
  <c r="KE35" i="6"/>
  <c r="KE33" i="6"/>
  <c r="KE17" i="6"/>
  <c r="KE16" i="6"/>
  <c r="KE15" i="6"/>
  <c r="KE14" i="6"/>
  <c r="KE13" i="6"/>
  <c r="KE12" i="6"/>
  <c r="KE11" i="6"/>
  <c r="KE22" i="6"/>
  <c r="KE28" i="6"/>
  <c r="KE26" i="6"/>
  <c r="KE27" i="6"/>
  <c r="V53" i="3"/>
  <c r="W33" i="3"/>
  <c r="X39" i="3"/>
  <c r="X49" i="3" s="1"/>
  <c r="Y36" i="3"/>
  <c r="Y46" i="3" s="1"/>
  <c r="Y56" i="3" s="1"/>
  <c r="Y35" i="3"/>
  <c r="Y45" i="3" s="1"/>
  <c r="Y55" i="3" s="1"/>
  <c r="X70" i="3"/>
  <c r="X38" i="3"/>
  <c r="X48" i="3" s="1"/>
  <c r="X58" i="3" s="1"/>
  <c r="X73" i="3" s="1"/>
  <c r="X37" i="3"/>
  <c r="X47" i="3" s="1"/>
  <c r="X57" i="3" s="1"/>
  <c r="X72" i="3"/>
  <c r="V43" i="3"/>
  <c r="Y34" i="3"/>
  <c r="KO82" i="10"/>
  <c r="KE182" i="6"/>
  <c r="KE178" i="6"/>
  <c r="KE177" i="6"/>
  <c r="KP1" i="10"/>
  <c r="KP7" i="10"/>
  <c r="KP54" i="10" s="1"/>
  <c r="KE183" i="6"/>
  <c r="KE184" i="6"/>
  <c r="KE173" i="6"/>
  <c r="KE172" i="6"/>
  <c r="KE171" i="6"/>
  <c r="KE134" i="6"/>
  <c r="KF6" i="6"/>
  <c r="KF7" i="4"/>
  <c r="KF1" i="4"/>
  <c r="KF85" i="4" l="1"/>
  <c r="KF137" i="4"/>
  <c r="KF81" i="4"/>
  <c r="KF80" i="4"/>
  <c r="X69" i="3"/>
  <c r="V63" i="3"/>
  <c r="V137" i="3"/>
  <c r="KF92" i="4"/>
  <c r="KF90" i="4"/>
  <c r="KF87" i="4"/>
  <c r="KF91" i="4"/>
  <c r="KF63" i="4"/>
  <c r="KF79" i="4"/>
  <c r="V91" i="3"/>
  <c r="V90" i="3" s="1"/>
  <c r="W92" i="3"/>
  <c r="V87" i="3"/>
  <c r="W91" i="3"/>
  <c r="KF65" i="4"/>
  <c r="KF59" i="4"/>
  <c r="KF57" i="4"/>
  <c r="KF55" i="4"/>
  <c r="KF58" i="4"/>
  <c r="KF56" i="4"/>
  <c r="KF54" i="4"/>
  <c r="KF49" i="4"/>
  <c r="KF45" i="4"/>
  <c r="KF48" i="4"/>
  <c r="KF46" i="4"/>
  <c r="KF47" i="4"/>
  <c r="KF53" i="4"/>
  <c r="KF43" i="4"/>
  <c r="KF44" i="4"/>
  <c r="KF24" i="4"/>
  <c r="U68" i="3"/>
  <c r="V68" i="3"/>
  <c r="U127" i="3"/>
  <c r="U132" i="3" s="1"/>
  <c r="U134" i="3" s="1"/>
  <c r="U63" i="3"/>
  <c r="U65" i="3" s="1"/>
  <c r="X59" i="3"/>
  <c r="X74" i="3" s="1"/>
  <c r="Y44" i="3"/>
  <c r="KP55" i="10"/>
  <c r="KF141" i="4"/>
  <c r="KF139" i="4"/>
  <c r="KF143" i="4"/>
  <c r="KF108" i="4"/>
  <c r="KF107" i="4"/>
  <c r="KP73" i="10"/>
  <c r="KP81" i="10"/>
  <c r="KQ83" i="10" s="1"/>
  <c r="KP74" i="10"/>
  <c r="KP12" i="10"/>
  <c r="KP13" i="10"/>
  <c r="V177" i="3"/>
  <c r="V127" i="3"/>
  <c r="V132" i="3" s="1"/>
  <c r="V171" i="3"/>
  <c r="KF184" i="4"/>
  <c r="KF183" i="4"/>
  <c r="KF182" i="4"/>
  <c r="KF178" i="4"/>
  <c r="KF177" i="4"/>
  <c r="KF173" i="4"/>
  <c r="KF172" i="4"/>
  <c r="KF171" i="4"/>
  <c r="KF134" i="4"/>
  <c r="KF132" i="4"/>
  <c r="KF127" i="4"/>
  <c r="KF74" i="4"/>
  <c r="KF73" i="4"/>
  <c r="KF72" i="4"/>
  <c r="KF71" i="4"/>
  <c r="KF70" i="4"/>
  <c r="KF68" i="4"/>
  <c r="KF69" i="4"/>
  <c r="KF101" i="4"/>
  <c r="KF99" i="4"/>
  <c r="KF100" i="4"/>
  <c r="KF98" i="4"/>
  <c r="KF97" i="4"/>
  <c r="KF39" i="4"/>
  <c r="KF38" i="4"/>
  <c r="KF37" i="4"/>
  <c r="KF36" i="4"/>
  <c r="KF33" i="4"/>
  <c r="KF34" i="4"/>
  <c r="KF35" i="4"/>
  <c r="X33" i="3"/>
  <c r="Y38" i="3"/>
  <c r="Y48" i="3" s="1"/>
  <c r="Y58" i="3" s="1"/>
  <c r="Y73" i="3" s="1"/>
  <c r="Z35" i="3"/>
  <c r="Z45" i="3" s="1"/>
  <c r="Z55" i="3" s="1"/>
  <c r="Y70" i="3"/>
  <c r="Z36" i="3"/>
  <c r="Z46" i="3" s="1"/>
  <c r="Z56" i="3" s="1"/>
  <c r="Y71" i="3"/>
  <c r="X92" i="3" s="1"/>
  <c r="Y37" i="3"/>
  <c r="Y47" i="3" s="1"/>
  <c r="Y57" i="3" s="1"/>
  <c r="Y72" i="3"/>
  <c r="Y39" i="3"/>
  <c r="Y49" i="3" s="1"/>
  <c r="Y59" i="3" s="1"/>
  <c r="W43" i="3"/>
  <c r="Z34" i="3"/>
  <c r="KF26" i="4"/>
  <c r="KF17" i="4"/>
  <c r="KF16" i="4"/>
  <c r="KF15" i="4"/>
  <c r="KF13" i="4"/>
  <c r="KF14" i="4"/>
  <c r="KF12" i="4"/>
  <c r="KF22" i="4"/>
  <c r="KF11" i="4"/>
  <c r="KF28" i="4"/>
  <c r="KF27" i="4"/>
  <c r="KG6" i="4"/>
  <c r="KP80" i="10"/>
  <c r="KP79" i="10"/>
  <c r="KP68" i="10"/>
  <c r="KP75" i="10"/>
  <c r="KP61" i="10"/>
  <c r="KP59" i="10"/>
  <c r="KP25" i="10"/>
  <c r="KP24" i="10"/>
  <c r="KP65" i="10"/>
  <c r="KP23" i="10"/>
  <c r="KP15" i="10"/>
  <c r="KP14" i="10"/>
  <c r="KQ6" i="10"/>
  <c r="KE106" i="6"/>
  <c r="KF7" i="6"/>
  <c r="KF1" i="6"/>
  <c r="U171" i="3" l="1"/>
  <c r="U85" i="3"/>
  <c r="U87" i="3" s="1"/>
  <c r="KF85" i="6"/>
  <c r="KF81" i="6"/>
  <c r="KF137" i="6"/>
  <c r="KF80" i="6"/>
  <c r="KF92" i="6"/>
  <c r="KF91" i="6"/>
  <c r="KF90" i="6"/>
  <c r="KF87" i="6"/>
  <c r="KF63" i="6"/>
  <c r="KF79" i="6"/>
  <c r="V182" i="3"/>
  <c r="X91" i="3"/>
  <c r="U90" i="3"/>
  <c r="U182" i="3" s="1"/>
  <c r="X68" i="3"/>
  <c r="KF65" i="6"/>
  <c r="KF59" i="6"/>
  <c r="KF58" i="6"/>
  <c r="KF57" i="6"/>
  <c r="KF56" i="6"/>
  <c r="KF49" i="6"/>
  <c r="KF55" i="6"/>
  <c r="KF54" i="6"/>
  <c r="KF48" i="6"/>
  <c r="KF47" i="6"/>
  <c r="KF46" i="6"/>
  <c r="KF45" i="6"/>
  <c r="KF44" i="6"/>
  <c r="KF53" i="6"/>
  <c r="KF43" i="6"/>
  <c r="KF24" i="6"/>
  <c r="U177" i="3"/>
  <c r="W178" i="3" s="1"/>
  <c r="Z44" i="3"/>
  <c r="Z54" i="3" s="1"/>
  <c r="Y54" i="3"/>
  <c r="Y69" i="3" s="1"/>
  <c r="Y74" i="3"/>
  <c r="V134" i="3"/>
  <c r="KF106" i="4"/>
  <c r="KF97" i="6"/>
  <c r="KF98" i="6"/>
  <c r="KF100" i="6"/>
  <c r="KF99" i="6"/>
  <c r="KF101" i="6"/>
  <c r="KF74" i="6"/>
  <c r="KF72" i="6"/>
  <c r="KF71" i="6"/>
  <c r="KF73" i="6"/>
  <c r="KF70" i="6"/>
  <c r="KF69" i="6"/>
  <c r="KF68" i="6"/>
  <c r="KF141" i="6"/>
  <c r="KF127" i="6"/>
  <c r="KF139" i="6"/>
  <c r="KF143" i="6"/>
  <c r="KF132" i="6"/>
  <c r="KF108" i="6"/>
  <c r="KF107" i="6"/>
  <c r="KF38" i="6"/>
  <c r="KF39" i="6"/>
  <c r="KF35" i="6"/>
  <c r="KF33" i="6"/>
  <c r="KF36" i="6"/>
  <c r="KF17" i="6"/>
  <c r="KF16" i="6"/>
  <c r="KF34" i="6"/>
  <c r="KF37" i="6"/>
  <c r="KF15" i="6"/>
  <c r="KF14" i="6"/>
  <c r="KF13" i="6"/>
  <c r="KF12" i="6"/>
  <c r="KF11" i="6"/>
  <c r="KF22" i="6"/>
  <c r="KF28" i="6"/>
  <c r="KF27" i="6"/>
  <c r="KF26" i="6"/>
  <c r="W53" i="3"/>
  <c r="X53" i="3"/>
  <c r="Z72" i="3"/>
  <c r="Z37" i="3"/>
  <c r="Z47" i="3" s="1"/>
  <c r="Z57" i="3" s="1"/>
  <c r="Y33" i="3"/>
  <c r="AA36" i="3"/>
  <c r="AA46" i="3" s="1"/>
  <c r="AA56" i="3" s="1"/>
  <c r="Z71" i="3"/>
  <c r="Y92" i="3" s="1"/>
  <c r="AA35" i="3"/>
  <c r="AA45" i="3" s="1"/>
  <c r="AA55" i="3" s="1"/>
  <c r="Z70" i="3"/>
  <c r="Z39" i="3"/>
  <c r="Z49" i="3" s="1"/>
  <c r="Z59" i="3" s="1"/>
  <c r="Z38" i="3"/>
  <c r="Z48" i="3" s="1"/>
  <c r="Z58" i="3" s="1"/>
  <c r="Z73" i="3" s="1"/>
  <c r="X43" i="3"/>
  <c r="AA34" i="3"/>
  <c r="KP82" i="10"/>
  <c r="KF182" i="6"/>
  <c r="KF178" i="6"/>
  <c r="KF177" i="6"/>
  <c r="KQ1" i="10"/>
  <c r="KQ7" i="10"/>
  <c r="KQ54" i="10" s="1"/>
  <c r="KF183" i="6"/>
  <c r="KF184" i="6"/>
  <c r="KF172" i="6"/>
  <c r="KF171" i="6"/>
  <c r="KF173" i="6"/>
  <c r="KF134" i="6"/>
  <c r="KG6" i="6"/>
  <c r="KG1" i="4"/>
  <c r="KG7" i="4"/>
  <c r="KG81" i="4" l="1"/>
  <c r="KG137" i="4"/>
  <c r="KG85" i="4"/>
  <c r="KG80" i="4"/>
  <c r="U172" i="3"/>
  <c r="U173" i="3" s="1"/>
  <c r="W63" i="3"/>
  <c r="V65" i="3" s="1"/>
  <c r="V183" i="3" s="1"/>
  <c r="V184" i="3" s="1"/>
  <c r="W137" i="3"/>
  <c r="X63" i="3"/>
  <c r="X137" i="3"/>
  <c r="KG92" i="4"/>
  <c r="KG87" i="4"/>
  <c r="KG91" i="4"/>
  <c r="KG90" i="4"/>
  <c r="KG63" i="4"/>
  <c r="KG79" i="4"/>
  <c r="Z69" i="3"/>
  <c r="Y91" i="3"/>
  <c r="X79" i="3"/>
  <c r="X85" i="3" s="1"/>
  <c r="X90" i="3"/>
  <c r="Y79" i="3"/>
  <c r="Y85" i="3" s="1"/>
  <c r="KG59" i="4"/>
  <c r="KG65" i="4"/>
  <c r="KG57" i="4"/>
  <c r="KG58" i="4"/>
  <c r="KG56" i="4"/>
  <c r="KG54" i="4"/>
  <c r="KG49" i="4"/>
  <c r="KG55" i="4"/>
  <c r="KG48" i="4"/>
  <c r="KG46" i="4"/>
  <c r="KG47" i="4"/>
  <c r="KG45" i="4"/>
  <c r="KG43" i="4"/>
  <c r="KG44" i="4"/>
  <c r="KG53" i="4"/>
  <c r="KG24" i="4"/>
  <c r="X178" i="3"/>
  <c r="W177" i="3"/>
  <c r="Y178" i="3" s="1"/>
  <c r="Y68" i="3"/>
  <c r="AA44" i="3"/>
  <c r="V172" i="3"/>
  <c r="V173" i="3" s="1"/>
  <c r="KQ55" i="10"/>
  <c r="KQ73" i="10"/>
  <c r="KQ74" i="10"/>
  <c r="KQ81" i="10"/>
  <c r="KR83" i="10" s="1"/>
  <c r="KG141" i="4"/>
  <c r="KG143" i="4"/>
  <c r="KG139" i="4"/>
  <c r="KG107" i="4"/>
  <c r="KG108" i="4"/>
  <c r="KQ13" i="10"/>
  <c r="KQ12" i="10"/>
  <c r="X127" i="3"/>
  <c r="X132" i="3" s="1"/>
  <c r="X171" i="3"/>
  <c r="W127" i="3"/>
  <c r="W132" i="3" s="1"/>
  <c r="W171" i="3"/>
  <c r="KG183" i="4"/>
  <c r="KG182" i="4"/>
  <c r="KG184" i="4"/>
  <c r="KG177" i="4"/>
  <c r="KG178" i="4"/>
  <c r="KG173" i="4"/>
  <c r="KG171" i="4"/>
  <c r="KG172" i="4"/>
  <c r="KG132" i="4"/>
  <c r="KG134" i="4"/>
  <c r="KG127" i="4"/>
  <c r="KG74" i="4"/>
  <c r="KG72" i="4"/>
  <c r="KG73" i="4"/>
  <c r="KG71" i="4"/>
  <c r="KG70" i="4"/>
  <c r="KG69" i="4"/>
  <c r="KG68" i="4"/>
  <c r="KG101" i="4"/>
  <c r="KG100" i="4"/>
  <c r="KG98" i="4"/>
  <c r="KG99" i="4"/>
  <c r="KG97" i="4"/>
  <c r="KG39" i="4"/>
  <c r="KG38" i="4"/>
  <c r="KG37" i="4"/>
  <c r="KG35" i="4"/>
  <c r="KG33" i="4"/>
  <c r="KG34" i="4"/>
  <c r="KG36" i="4"/>
  <c r="Z33" i="3"/>
  <c r="AA39" i="3"/>
  <c r="AA49" i="3" s="1"/>
  <c r="AA59" i="3" s="1"/>
  <c r="AB35" i="3"/>
  <c r="AB45" i="3" s="1"/>
  <c r="AB55" i="3" s="1"/>
  <c r="AA70" i="3"/>
  <c r="AB36" i="3"/>
  <c r="AB46" i="3" s="1"/>
  <c r="AB56" i="3" s="1"/>
  <c r="AA71" i="3"/>
  <c r="Z92" i="3" s="1"/>
  <c r="AA38" i="3"/>
  <c r="AA48" i="3" s="1"/>
  <c r="AA58" i="3" s="1"/>
  <c r="AA73" i="3" s="1"/>
  <c r="AA37" i="3"/>
  <c r="AA47" i="3" s="1"/>
  <c r="AA57" i="3" s="1"/>
  <c r="AA72" i="3"/>
  <c r="Y43" i="3"/>
  <c r="AB34" i="3"/>
  <c r="KG17" i="4"/>
  <c r="KG22" i="4"/>
  <c r="KG15" i="4"/>
  <c r="KG16" i="4"/>
  <c r="KG14" i="4"/>
  <c r="KG12" i="4"/>
  <c r="KG13" i="4"/>
  <c r="KG11" i="4"/>
  <c r="KG27" i="4"/>
  <c r="KG28" i="4"/>
  <c r="KG26" i="4"/>
  <c r="KH6" i="4"/>
  <c r="KQ80" i="10"/>
  <c r="KQ79" i="10"/>
  <c r="KQ68" i="10"/>
  <c r="KQ75" i="10"/>
  <c r="KQ61" i="10"/>
  <c r="KQ59" i="10"/>
  <c r="KQ25" i="10"/>
  <c r="KQ24" i="10"/>
  <c r="KQ65" i="10"/>
  <c r="KQ23" i="10"/>
  <c r="KQ15" i="10"/>
  <c r="KQ14" i="10"/>
  <c r="KR6" i="10"/>
  <c r="KF106" i="6"/>
  <c r="KG7" i="6"/>
  <c r="KG1" i="6"/>
  <c r="W65" i="3" l="1"/>
  <c r="X182" i="3"/>
  <c r="KG137" i="6"/>
  <c r="KG81" i="6"/>
  <c r="KG80" i="6"/>
  <c r="KG85" i="6"/>
  <c r="KG92" i="6"/>
  <c r="KG91" i="6"/>
  <c r="KG90" i="6"/>
  <c r="KG87" i="6"/>
  <c r="KG79" i="6"/>
  <c r="KG63" i="6"/>
  <c r="KG106" i="4"/>
  <c r="X87" i="3"/>
  <c r="Z91" i="3"/>
  <c r="W90" i="3"/>
  <c r="U183" i="3"/>
  <c r="U184" i="3" s="1"/>
  <c r="KG65" i="6"/>
  <c r="KG59" i="6"/>
  <c r="KG58" i="6"/>
  <c r="KG57" i="6"/>
  <c r="KG56" i="6"/>
  <c r="KG55" i="6"/>
  <c r="KG49" i="6"/>
  <c r="KG54" i="6"/>
  <c r="KG48" i="6"/>
  <c r="KG47" i="6"/>
  <c r="KG44" i="6"/>
  <c r="KG46" i="6"/>
  <c r="KG45" i="6"/>
  <c r="KG53" i="6"/>
  <c r="KG43" i="6"/>
  <c r="KG24" i="6"/>
  <c r="AA54" i="3"/>
  <c r="AA69" i="3" s="1"/>
  <c r="AB44" i="3"/>
  <c r="AB54" i="3" s="1"/>
  <c r="W134" i="3"/>
  <c r="W172" i="3" s="1"/>
  <c r="X134" i="3"/>
  <c r="Y53" i="3"/>
  <c r="Z74" i="3"/>
  <c r="AA74" i="3"/>
  <c r="KG97" i="6"/>
  <c r="KG98" i="6"/>
  <c r="KG100" i="6"/>
  <c r="KG101" i="6"/>
  <c r="KG99" i="6"/>
  <c r="KG74" i="6"/>
  <c r="KG72" i="6"/>
  <c r="KG73" i="6"/>
  <c r="KG70" i="6"/>
  <c r="KG69" i="6"/>
  <c r="KG71" i="6"/>
  <c r="KG68" i="6"/>
  <c r="KG127" i="6"/>
  <c r="KG141" i="6"/>
  <c r="KG139" i="6"/>
  <c r="KG143" i="6"/>
  <c r="KG132" i="6"/>
  <c r="KG108" i="6"/>
  <c r="KG107" i="6"/>
  <c r="KG38" i="6"/>
  <c r="KG36" i="6"/>
  <c r="KG39" i="6"/>
  <c r="KG37" i="6"/>
  <c r="KG34" i="6"/>
  <c r="KG35" i="6"/>
  <c r="KG33" i="6"/>
  <c r="KG17" i="6"/>
  <c r="KG16" i="6"/>
  <c r="KG15" i="6"/>
  <c r="KG14" i="6"/>
  <c r="KG13" i="6"/>
  <c r="KG12" i="6"/>
  <c r="KG11" i="6"/>
  <c r="KG22" i="6"/>
  <c r="KG26" i="6"/>
  <c r="KG27" i="6"/>
  <c r="KG28" i="6"/>
  <c r="AA33" i="3"/>
  <c r="Z53" i="3"/>
  <c r="AB38" i="3"/>
  <c r="AB48" i="3" s="1"/>
  <c r="AB58" i="3" s="1"/>
  <c r="AB73" i="3" s="1"/>
  <c r="AC36" i="3"/>
  <c r="AC46" i="3" s="1"/>
  <c r="AC56" i="3" s="1"/>
  <c r="AB71" i="3"/>
  <c r="AA92" i="3" s="1"/>
  <c r="AC35" i="3"/>
  <c r="AC45" i="3" s="1"/>
  <c r="AC55" i="3" s="1"/>
  <c r="AB70" i="3"/>
  <c r="AB37" i="3"/>
  <c r="AB47" i="3" s="1"/>
  <c r="AB57" i="3" s="1"/>
  <c r="AB72" i="3"/>
  <c r="AB39" i="3"/>
  <c r="AB49" i="3" s="1"/>
  <c r="AB59" i="3" s="1"/>
  <c r="AB74" i="3" s="1"/>
  <c r="Z43" i="3"/>
  <c r="AC34" i="3"/>
  <c r="KQ82" i="10"/>
  <c r="KG182" i="6"/>
  <c r="KG178" i="6"/>
  <c r="KG177" i="6"/>
  <c r="KR1" i="10"/>
  <c r="KR7" i="10"/>
  <c r="KR54" i="10" s="1"/>
  <c r="KG183" i="6"/>
  <c r="KG184" i="6"/>
  <c r="KG172" i="6"/>
  <c r="KG173" i="6"/>
  <c r="KG171" i="6"/>
  <c r="KG134" i="6"/>
  <c r="KH6" i="6"/>
  <c r="KH1" i="4"/>
  <c r="KH7" i="4"/>
  <c r="KH137" i="4" l="1"/>
  <c r="KH81" i="4"/>
  <c r="KH85" i="4"/>
  <c r="KH80" i="4"/>
  <c r="Y63" i="3"/>
  <c r="Y137" i="3"/>
  <c r="Z63" i="3"/>
  <c r="Y65" i="3" s="1"/>
  <c r="Z137" i="3"/>
  <c r="KH91" i="4"/>
  <c r="KH92" i="4"/>
  <c r="KH87" i="4"/>
  <c r="KH90" i="4"/>
  <c r="KH79" i="4"/>
  <c r="KH63" i="4"/>
  <c r="AB79" i="3"/>
  <c r="AB85" i="3" s="1"/>
  <c r="AA91" i="3"/>
  <c r="AA90" i="3" s="1"/>
  <c r="W87" i="3"/>
  <c r="W183" i="3" s="1"/>
  <c r="X177" i="3"/>
  <c r="Z178" i="3" s="1"/>
  <c r="Z68" i="3"/>
  <c r="W182" i="3"/>
  <c r="Y177" i="3"/>
  <c r="X65" i="3"/>
  <c r="X183" i="3" s="1"/>
  <c r="X184" i="3" s="1"/>
  <c r="Z90" i="3"/>
  <c r="AA79" i="3"/>
  <c r="AA85" i="3" s="1"/>
  <c r="KH59" i="4"/>
  <c r="KH57" i="4"/>
  <c r="KH65" i="4"/>
  <c r="KH58" i="4"/>
  <c r="KH55" i="4"/>
  <c r="KH54" i="4"/>
  <c r="KH56" i="4"/>
  <c r="KH49" i="4"/>
  <c r="KH47" i="4"/>
  <c r="KH44" i="4"/>
  <c r="KH48" i="4"/>
  <c r="KH46" i="4"/>
  <c r="KH43" i="4"/>
  <c r="KH45" i="4"/>
  <c r="KH53" i="4"/>
  <c r="KH24" i="4"/>
  <c r="AA68" i="3"/>
  <c r="AB69" i="3"/>
  <c r="AB68" i="3" s="1"/>
  <c r="AC44" i="3"/>
  <c r="KR55" i="10"/>
  <c r="KR81" i="10"/>
  <c r="KS83" i="10" s="1"/>
  <c r="KR74" i="10"/>
  <c r="KR73" i="10"/>
  <c r="X172" i="3"/>
  <c r="X173" i="3" s="1"/>
  <c r="KH143" i="4"/>
  <c r="KH141" i="4"/>
  <c r="KH139" i="4"/>
  <c r="KH107" i="4"/>
  <c r="KH108" i="4"/>
  <c r="KR12" i="10"/>
  <c r="KR13" i="10"/>
  <c r="W173" i="3"/>
  <c r="Y171" i="3"/>
  <c r="Y127" i="3"/>
  <c r="Y132" i="3" s="1"/>
  <c r="Z127" i="3"/>
  <c r="Z132" i="3" s="1"/>
  <c r="KH183" i="4"/>
  <c r="KH182" i="4"/>
  <c r="KH184" i="4"/>
  <c r="KH178" i="4"/>
  <c r="KH173" i="4"/>
  <c r="KH171" i="4"/>
  <c r="KH177" i="4"/>
  <c r="KH172" i="4"/>
  <c r="KH134" i="4"/>
  <c r="KH127" i="4"/>
  <c r="KH132" i="4"/>
  <c r="KH73" i="4"/>
  <c r="KH74" i="4"/>
  <c r="KH72" i="4"/>
  <c r="KH71" i="4"/>
  <c r="KH70" i="4"/>
  <c r="KH68" i="4"/>
  <c r="KH69" i="4"/>
  <c r="KH101" i="4"/>
  <c r="KH98" i="4"/>
  <c r="KH100" i="4"/>
  <c r="KH99" i="4"/>
  <c r="KH97" i="4"/>
  <c r="KH39" i="4"/>
  <c r="KH38" i="4"/>
  <c r="KH37" i="4"/>
  <c r="KH35" i="4"/>
  <c r="KH36" i="4"/>
  <c r="KH34" i="4"/>
  <c r="KH33" i="4"/>
  <c r="AA53" i="3"/>
  <c r="AB33" i="3"/>
  <c r="AD35" i="3"/>
  <c r="AD45" i="3" s="1"/>
  <c r="AD55" i="3" s="1"/>
  <c r="AC70" i="3"/>
  <c r="AC37" i="3"/>
  <c r="AC47" i="3" s="1"/>
  <c r="AC57" i="3" s="1"/>
  <c r="AC72" i="3"/>
  <c r="AD36" i="3"/>
  <c r="AD46" i="3" s="1"/>
  <c r="AD56" i="3" s="1"/>
  <c r="AC71" i="3"/>
  <c r="AB92" i="3" s="1"/>
  <c r="AC39" i="3"/>
  <c r="AC49" i="3" s="1"/>
  <c r="AC59" i="3" s="1"/>
  <c r="AC74" i="3" s="1"/>
  <c r="AC38" i="3"/>
  <c r="AC48" i="3" s="1"/>
  <c r="AC58" i="3" s="1"/>
  <c r="AA43" i="3"/>
  <c r="AD34" i="3"/>
  <c r="KH28" i="4"/>
  <c r="KH26" i="4"/>
  <c r="KH17" i="4"/>
  <c r="KH16" i="4"/>
  <c r="KH14" i="4"/>
  <c r="KH12" i="4"/>
  <c r="KH22" i="4"/>
  <c r="KH11" i="4"/>
  <c r="KH13" i="4"/>
  <c r="KH15" i="4"/>
  <c r="KH27" i="4"/>
  <c r="KI6" i="4"/>
  <c r="KR80" i="10"/>
  <c r="KR79" i="10"/>
  <c r="KR68" i="10"/>
  <c r="KR75" i="10"/>
  <c r="KR65" i="10"/>
  <c r="KR59" i="10"/>
  <c r="KR25" i="10"/>
  <c r="KR24" i="10"/>
  <c r="KR61" i="10"/>
  <c r="KR23" i="10"/>
  <c r="KR15" i="10"/>
  <c r="KR14" i="10"/>
  <c r="KS6" i="10"/>
  <c r="KG106" i="6"/>
  <c r="KH1" i="6"/>
  <c r="KH7" i="6"/>
  <c r="KH137" i="6" l="1"/>
  <c r="KH85" i="6"/>
  <c r="KH81" i="6"/>
  <c r="KH80" i="6"/>
  <c r="Z182" i="3"/>
  <c r="AA63" i="3"/>
  <c r="Z65" i="3" s="1"/>
  <c r="AA137" i="3"/>
  <c r="KH91" i="6"/>
  <c r="KH92" i="6"/>
  <c r="KH90" i="6"/>
  <c r="KH87" i="6"/>
  <c r="KH79" i="6"/>
  <c r="KH63" i="6"/>
  <c r="AA178" i="3"/>
  <c r="AA182" i="3" s="1"/>
  <c r="AA87" i="3"/>
  <c r="Z79" i="3"/>
  <c r="Z85" i="3" s="1"/>
  <c r="AB91" i="3"/>
  <c r="KH65" i="6"/>
  <c r="KH56" i="6"/>
  <c r="KH55" i="6"/>
  <c r="KH58" i="6"/>
  <c r="KH59" i="6"/>
  <c r="KH54" i="6"/>
  <c r="KH49" i="6"/>
  <c r="KH57" i="6"/>
  <c r="KH48" i="6"/>
  <c r="KH46" i="6"/>
  <c r="KH45" i="6"/>
  <c r="KH44" i="6"/>
  <c r="KH53" i="6"/>
  <c r="KH43" i="6"/>
  <c r="KH47" i="6"/>
  <c r="KH24" i="6"/>
  <c r="AD44" i="3"/>
  <c r="AD54" i="3" s="1"/>
  <c r="AC54" i="3"/>
  <c r="AC69" i="3" s="1"/>
  <c r="KH106" i="4"/>
  <c r="AA127" i="3"/>
  <c r="AA132" i="3" s="1"/>
  <c r="AA171" i="3"/>
  <c r="W184" i="3"/>
  <c r="Z134" i="3"/>
  <c r="Y134" i="3"/>
  <c r="Y172" i="3" s="1"/>
  <c r="KH98" i="6"/>
  <c r="KH97" i="6"/>
  <c r="KH100" i="6"/>
  <c r="KH99" i="6"/>
  <c r="KH101" i="6"/>
  <c r="KH72" i="6"/>
  <c r="KH73" i="6"/>
  <c r="KH71" i="6"/>
  <c r="KH74" i="6"/>
  <c r="KH70" i="6"/>
  <c r="KH69" i="6"/>
  <c r="KH68" i="6"/>
  <c r="KH127" i="6"/>
  <c r="KH141" i="6"/>
  <c r="KH139" i="6"/>
  <c r="KH143" i="6"/>
  <c r="KH132" i="6"/>
  <c r="KH108" i="6"/>
  <c r="KH107" i="6"/>
  <c r="KH38" i="6"/>
  <c r="KH36" i="6"/>
  <c r="KH39" i="6"/>
  <c r="KH37" i="6"/>
  <c r="KH34" i="6"/>
  <c r="KH35" i="6"/>
  <c r="KH33" i="6"/>
  <c r="KH17" i="6"/>
  <c r="KH16" i="6"/>
  <c r="KH14" i="6"/>
  <c r="KH13" i="6"/>
  <c r="KH12" i="6"/>
  <c r="KH15" i="6"/>
  <c r="KH28" i="6"/>
  <c r="KH11" i="6"/>
  <c r="KH22" i="6"/>
  <c r="KH27" i="6"/>
  <c r="KH26" i="6"/>
  <c r="AD39" i="3"/>
  <c r="AD49" i="3" s="1"/>
  <c r="AD59" i="3" s="1"/>
  <c r="AD74" i="3" s="1"/>
  <c r="AC33" i="3"/>
  <c r="AE36" i="3"/>
  <c r="AE46" i="3" s="1"/>
  <c r="AE56" i="3" s="1"/>
  <c r="AD71" i="3"/>
  <c r="AC92" i="3" s="1"/>
  <c r="AD37" i="3"/>
  <c r="AD47" i="3" s="1"/>
  <c r="AD57" i="3" s="1"/>
  <c r="AD38" i="3"/>
  <c r="AD48" i="3" s="1"/>
  <c r="AD58" i="3" s="1"/>
  <c r="AD73" i="3" s="1"/>
  <c r="AE35" i="3"/>
  <c r="AE45" i="3" s="1"/>
  <c r="AE55" i="3" s="1"/>
  <c r="AD70" i="3"/>
  <c r="AB43" i="3"/>
  <c r="AE34" i="3"/>
  <c r="KR82" i="10"/>
  <c r="KH182" i="6"/>
  <c r="KH178" i="6"/>
  <c r="KH177" i="6"/>
  <c r="KS7" i="10"/>
  <c r="KS54" i="10" s="1"/>
  <c r="KS1" i="10"/>
  <c r="KH183" i="6"/>
  <c r="KH184" i="6"/>
  <c r="KH172" i="6"/>
  <c r="KH173" i="6"/>
  <c r="KH171" i="6"/>
  <c r="KH134" i="6"/>
  <c r="KI6" i="6"/>
  <c r="KI7" i="4"/>
  <c r="KI1" i="4"/>
  <c r="KI137" i="4" l="1"/>
  <c r="KI85" i="4"/>
  <c r="KI81" i="4"/>
  <c r="KI80" i="4"/>
  <c r="AA177" i="3"/>
  <c r="KI91" i="4"/>
  <c r="KI87" i="4"/>
  <c r="KI92" i="4"/>
  <c r="KI90" i="4"/>
  <c r="KI79" i="4"/>
  <c r="KI63" i="4"/>
  <c r="AD69" i="3"/>
  <c r="Z171" i="3"/>
  <c r="AC91" i="3"/>
  <c r="Y90" i="3"/>
  <c r="KI59" i="4"/>
  <c r="KI65" i="4"/>
  <c r="KI58" i="4"/>
  <c r="KI57" i="4"/>
  <c r="KI55" i="4"/>
  <c r="KI54" i="4"/>
  <c r="KI56" i="4"/>
  <c r="KI48" i="4"/>
  <c r="KI49" i="4"/>
  <c r="KI45" i="4"/>
  <c r="KI47" i="4"/>
  <c r="KI46" i="4"/>
  <c r="KI43" i="4"/>
  <c r="KI53" i="4"/>
  <c r="KI44" i="4"/>
  <c r="KI24" i="4"/>
  <c r="AE44" i="3"/>
  <c r="AE54" i="3" s="1"/>
  <c r="KS55" i="10"/>
  <c r="KI141" i="4"/>
  <c r="KI143" i="4"/>
  <c r="KI139" i="4"/>
  <c r="KI107" i="4"/>
  <c r="KI108" i="4"/>
  <c r="KS81" i="10"/>
  <c r="KT83" i="10" s="1"/>
  <c r="KS74" i="10"/>
  <c r="KS73" i="10"/>
  <c r="KS12" i="10"/>
  <c r="KS13" i="10"/>
  <c r="Z172" i="3"/>
  <c r="AA134" i="3"/>
  <c r="AA172" i="3" s="1"/>
  <c r="Y173" i="3"/>
  <c r="KI183" i="4"/>
  <c r="KI184" i="4"/>
  <c r="KI178" i="4"/>
  <c r="KI182" i="4"/>
  <c r="KI177" i="4"/>
  <c r="KI173" i="4"/>
  <c r="KI171" i="4"/>
  <c r="KI172" i="4"/>
  <c r="KI134" i="4"/>
  <c r="KI127" i="4"/>
  <c r="KI132" i="4"/>
  <c r="AB53" i="3"/>
  <c r="AC73" i="3"/>
  <c r="KI74" i="4"/>
  <c r="KI72" i="4"/>
  <c r="KI73" i="4"/>
  <c r="KI71" i="4"/>
  <c r="KI69" i="4"/>
  <c r="KI70" i="4"/>
  <c r="KI68" i="4"/>
  <c r="KI100" i="4"/>
  <c r="KI101" i="4"/>
  <c r="KI98" i="4"/>
  <c r="KI99" i="4"/>
  <c r="KI97" i="4"/>
  <c r="KI39" i="4"/>
  <c r="KI36" i="4"/>
  <c r="KI37" i="4"/>
  <c r="KI34" i="4"/>
  <c r="KI35" i="4"/>
  <c r="KI33" i="4"/>
  <c r="KI38" i="4"/>
  <c r="AE38" i="3"/>
  <c r="AE48" i="3" s="1"/>
  <c r="AE58" i="3" s="1"/>
  <c r="AD33" i="3"/>
  <c r="AE37" i="3"/>
  <c r="AE47" i="3" s="1"/>
  <c r="AE57" i="3" s="1"/>
  <c r="AF36" i="3"/>
  <c r="AF46" i="3" s="1"/>
  <c r="AF56" i="3" s="1"/>
  <c r="AF35" i="3"/>
  <c r="AF45" i="3" s="1"/>
  <c r="AF55" i="3" s="1"/>
  <c r="AE39" i="3"/>
  <c r="AE49" i="3" s="1"/>
  <c r="AE59" i="3" s="1"/>
  <c r="AC43" i="3"/>
  <c r="AF34" i="3"/>
  <c r="KI17" i="4"/>
  <c r="KI16" i="4"/>
  <c r="KI22" i="4"/>
  <c r="KI14" i="4"/>
  <c r="KI11" i="4"/>
  <c r="KI15" i="4"/>
  <c r="KI13" i="4"/>
  <c r="KI12" i="4"/>
  <c r="KI28" i="4"/>
  <c r="KI26" i="4"/>
  <c r="KI27" i="4"/>
  <c r="KJ6" i="4"/>
  <c r="KS79" i="10"/>
  <c r="KS80" i="10"/>
  <c r="KS68" i="10"/>
  <c r="KS75" i="10"/>
  <c r="KS65" i="10"/>
  <c r="KS59" i="10"/>
  <c r="KS25" i="10"/>
  <c r="KS24" i="10"/>
  <c r="KS61" i="10"/>
  <c r="KS23" i="10"/>
  <c r="KS15" i="10"/>
  <c r="KS14" i="10"/>
  <c r="KT6" i="10"/>
  <c r="KH106" i="6"/>
  <c r="KI1" i="6"/>
  <c r="KI7" i="6"/>
  <c r="Z173" i="3" l="1"/>
  <c r="KI85" i="6"/>
  <c r="KI81" i="6"/>
  <c r="KI80" i="6"/>
  <c r="KI137" i="6"/>
  <c r="AB63" i="3"/>
  <c r="AA65" i="3" s="1"/>
  <c r="AA183" i="3" s="1"/>
  <c r="AA184" i="3" s="1"/>
  <c r="AB137" i="3"/>
  <c r="KI91" i="6"/>
  <c r="KI90" i="6"/>
  <c r="KI92" i="6"/>
  <c r="KI87" i="6"/>
  <c r="KI79" i="6"/>
  <c r="KI63" i="6"/>
  <c r="AB177" i="3"/>
  <c r="AD178" i="3" s="1"/>
  <c r="AC68" i="3"/>
  <c r="AD91" i="3"/>
  <c r="Y87" i="3"/>
  <c r="Z177" i="3"/>
  <c r="Z87" i="3"/>
  <c r="Z183" i="3" s="1"/>
  <c r="Z184" i="3" s="1"/>
  <c r="Y182" i="3"/>
  <c r="KI65" i="6"/>
  <c r="KI59" i="6"/>
  <c r="KI56" i="6"/>
  <c r="KI55" i="6"/>
  <c r="KI54" i="6"/>
  <c r="KI49" i="6"/>
  <c r="KI57" i="6"/>
  <c r="KI58" i="6"/>
  <c r="KI48" i="6"/>
  <c r="KI46" i="6"/>
  <c r="KI45" i="6"/>
  <c r="KI47" i="6"/>
  <c r="KI44" i="6"/>
  <c r="KI43" i="6"/>
  <c r="KI53" i="6"/>
  <c r="KI24" i="6"/>
  <c r="AF44" i="3"/>
  <c r="AF54" i="3" s="1"/>
  <c r="AF69" i="3" s="1"/>
  <c r="AA173" i="3"/>
  <c r="AB127" i="3"/>
  <c r="AB132" i="3" s="1"/>
  <c r="AB171" i="3"/>
  <c r="KI106" i="4"/>
  <c r="AC53" i="3"/>
  <c r="AD72" i="3"/>
  <c r="KI98" i="6"/>
  <c r="KI97" i="6"/>
  <c r="KI99" i="6"/>
  <c r="KI100" i="6"/>
  <c r="KI101" i="6"/>
  <c r="KI72" i="6"/>
  <c r="KI73" i="6"/>
  <c r="KI74" i="6"/>
  <c r="KI70" i="6"/>
  <c r="KI69" i="6"/>
  <c r="KI71" i="6"/>
  <c r="KI68" i="6"/>
  <c r="KI141" i="6"/>
  <c r="KI127" i="6"/>
  <c r="KI139" i="6"/>
  <c r="KI143" i="6"/>
  <c r="KI132" i="6"/>
  <c r="KI108" i="6"/>
  <c r="KI107" i="6"/>
  <c r="KI39" i="6"/>
  <c r="KI37" i="6"/>
  <c r="KI38" i="6"/>
  <c r="KI35" i="6"/>
  <c r="KI36" i="6"/>
  <c r="KI33" i="6"/>
  <c r="KI17" i="6"/>
  <c r="KI16" i="6"/>
  <c r="KI15" i="6"/>
  <c r="KI34" i="6"/>
  <c r="KI14" i="6"/>
  <c r="KI13" i="6"/>
  <c r="KI12" i="6"/>
  <c r="KI28" i="6"/>
  <c r="KI11" i="6"/>
  <c r="KI22" i="6"/>
  <c r="KI26" i="6"/>
  <c r="KI27" i="6"/>
  <c r="AE33" i="3"/>
  <c r="AG35" i="3"/>
  <c r="AG45" i="3" s="1"/>
  <c r="AF70" i="3"/>
  <c r="AG36" i="3"/>
  <c r="AG46" i="3" s="1"/>
  <c r="AF71" i="3"/>
  <c r="AF37" i="3"/>
  <c r="AF47" i="3" s="1"/>
  <c r="AF57" i="3" s="1"/>
  <c r="AF72" i="3"/>
  <c r="AF39" i="3"/>
  <c r="AF49" i="3" s="1"/>
  <c r="AF59" i="3" s="1"/>
  <c r="AF38" i="3"/>
  <c r="AF48" i="3" s="1"/>
  <c r="AF58" i="3" s="1"/>
  <c r="AD43" i="3"/>
  <c r="AG34" i="3"/>
  <c r="KS82" i="10"/>
  <c r="KI182" i="6"/>
  <c r="KI178" i="6"/>
  <c r="KI177" i="6"/>
  <c r="KT7" i="10"/>
  <c r="KT54" i="10" s="1"/>
  <c r="KT1" i="10"/>
  <c r="KI183" i="6"/>
  <c r="KI184" i="6"/>
  <c r="KI173" i="6"/>
  <c r="KI172" i="6"/>
  <c r="KI171" i="6"/>
  <c r="KI134" i="6"/>
  <c r="KJ6" i="6"/>
  <c r="KJ1" i="4"/>
  <c r="KJ7" i="4"/>
  <c r="KJ137" i="4" l="1"/>
  <c r="KJ85" i="4"/>
  <c r="KJ81" i="4"/>
  <c r="KJ80" i="4"/>
  <c r="AC63" i="3"/>
  <c r="AB65" i="3" s="1"/>
  <c r="AC137" i="3"/>
  <c r="KJ91" i="4"/>
  <c r="KJ92" i="4"/>
  <c r="KJ90" i="4"/>
  <c r="KJ87" i="4"/>
  <c r="KJ79" i="4"/>
  <c r="KJ63" i="4"/>
  <c r="Y183" i="3"/>
  <c r="Y184" i="3" s="1"/>
  <c r="AD68" i="3"/>
  <c r="AB90" i="3"/>
  <c r="AC79" i="3"/>
  <c r="AB178" i="3"/>
  <c r="AC178" i="3"/>
  <c r="KJ65" i="4"/>
  <c r="KJ59" i="4"/>
  <c r="KJ58" i="4"/>
  <c r="KJ55" i="4"/>
  <c r="KJ49" i="4"/>
  <c r="KJ57" i="4"/>
  <c r="KJ56" i="4"/>
  <c r="KJ54" i="4"/>
  <c r="KJ45" i="4"/>
  <c r="KJ46" i="4"/>
  <c r="KJ43" i="4"/>
  <c r="KJ53" i="4"/>
  <c r="KJ44" i="4"/>
  <c r="KJ48" i="4"/>
  <c r="KJ47" i="4"/>
  <c r="KJ24" i="4"/>
  <c r="T34" i="4"/>
  <c r="AG44" i="3"/>
  <c r="AG56" i="3"/>
  <c r="R56" i="3" s="1"/>
  <c r="R46" i="3"/>
  <c r="AG55" i="3"/>
  <c r="R55" i="3" s="1"/>
  <c r="R45" i="3"/>
  <c r="KT55" i="10"/>
  <c r="KT81" i="10"/>
  <c r="KU83" i="10" s="1"/>
  <c r="KT74" i="10"/>
  <c r="KT73" i="10"/>
  <c r="KJ141" i="4"/>
  <c r="KJ143" i="4"/>
  <c r="KJ139" i="4"/>
  <c r="KJ107" i="4"/>
  <c r="KJ108" i="4"/>
  <c r="AF74" i="3"/>
  <c r="KT13" i="10"/>
  <c r="KT12" i="10"/>
  <c r="AB134" i="3"/>
  <c r="AB172" i="3" s="1"/>
  <c r="AC127" i="3"/>
  <c r="AC132" i="3" s="1"/>
  <c r="KJ184" i="4"/>
  <c r="KJ182" i="4"/>
  <c r="KJ183" i="4"/>
  <c r="KJ178" i="4"/>
  <c r="KJ177" i="4"/>
  <c r="KJ173" i="4"/>
  <c r="KJ172" i="4"/>
  <c r="KJ171" i="4"/>
  <c r="KJ134" i="4"/>
  <c r="KJ132" i="4"/>
  <c r="KJ127" i="4"/>
  <c r="AD53" i="3"/>
  <c r="KJ73" i="4"/>
  <c r="KJ74" i="4"/>
  <c r="KJ72" i="4"/>
  <c r="KJ71" i="4"/>
  <c r="KJ69" i="4"/>
  <c r="KJ70" i="4"/>
  <c r="KJ68" i="4"/>
  <c r="KJ99" i="4"/>
  <c r="KJ98" i="4"/>
  <c r="KJ101" i="4"/>
  <c r="KJ100" i="4"/>
  <c r="KJ97" i="4"/>
  <c r="T36" i="4"/>
  <c r="T35" i="4"/>
  <c r="KJ36" i="4"/>
  <c r="KJ38" i="4"/>
  <c r="KJ37" i="4"/>
  <c r="KJ39" i="4"/>
  <c r="KJ34" i="4"/>
  <c r="KJ35" i="4"/>
  <c r="KJ33" i="4"/>
  <c r="AG39" i="3"/>
  <c r="AG49" i="3" s="1"/>
  <c r="AF33" i="3"/>
  <c r="AG37" i="3"/>
  <c r="AG47" i="3" s="1"/>
  <c r="AG38" i="3"/>
  <c r="AG48" i="3" s="1"/>
  <c r="AE43" i="3"/>
  <c r="KJ22" i="4"/>
  <c r="KJ17" i="4"/>
  <c r="KJ16" i="4"/>
  <c r="KJ14" i="4"/>
  <c r="KJ15" i="4"/>
  <c r="KJ13" i="4"/>
  <c r="KJ11" i="4"/>
  <c r="KJ12" i="4"/>
  <c r="KJ27" i="4"/>
  <c r="KJ28" i="4"/>
  <c r="KJ26" i="4"/>
  <c r="KK6" i="4"/>
  <c r="KT79" i="10"/>
  <c r="KT80" i="10"/>
  <c r="KT68" i="10"/>
  <c r="KT75" i="10"/>
  <c r="KT65" i="10"/>
  <c r="KT24" i="10"/>
  <c r="KT61" i="10"/>
  <c r="KT25" i="10"/>
  <c r="KT59" i="10"/>
  <c r="KT23" i="10"/>
  <c r="KT15" i="10"/>
  <c r="KT14" i="10"/>
  <c r="KU6" i="10"/>
  <c r="KI106" i="6"/>
  <c r="KJ7" i="6"/>
  <c r="KJ1" i="6"/>
  <c r="AE70" i="3" l="1"/>
  <c r="AG70" i="3" s="1"/>
  <c r="AE71" i="3"/>
  <c r="AD92" i="3" s="1"/>
  <c r="AC171" i="3"/>
  <c r="AC85" i="3"/>
  <c r="KJ85" i="6"/>
  <c r="KJ81" i="6"/>
  <c r="KJ137" i="6"/>
  <c r="KJ80" i="6"/>
  <c r="AD63" i="3"/>
  <c r="AC65" i="3" s="1"/>
  <c r="AD137" i="3"/>
  <c r="KJ91" i="6"/>
  <c r="KJ90" i="6"/>
  <c r="KJ92" i="6"/>
  <c r="KJ87" i="6"/>
  <c r="KJ79" i="6"/>
  <c r="KJ63" i="6"/>
  <c r="AC90" i="3"/>
  <c r="AC182" i="3" s="1"/>
  <c r="AD79" i="3"/>
  <c r="AD85" i="3" s="1"/>
  <c r="AB182" i="3"/>
  <c r="KJ65" i="6"/>
  <c r="KJ59" i="6"/>
  <c r="KJ58" i="6"/>
  <c r="KJ57" i="6"/>
  <c r="KJ56" i="6"/>
  <c r="KJ54" i="6"/>
  <c r="KJ49" i="6"/>
  <c r="KJ55" i="6"/>
  <c r="KJ48" i="6"/>
  <c r="KJ46" i="6"/>
  <c r="KJ45" i="6"/>
  <c r="KJ47" i="6"/>
  <c r="KJ44" i="6"/>
  <c r="KJ43" i="6"/>
  <c r="KJ53" i="6"/>
  <c r="KJ24" i="6"/>
  <c r="AG58" i="3"/>
  <c r="R58" i="3" s="1"/>
  <c r="AE73" i="3" s="1"/>
  <c r="R48" i="3"/>
  <c r="AG57" i="3"/>
  <c r="R57" i="3" s="1"/>
  <c r="R47" i="3"/>
  <c r="AG59" i="3"/>
  <c r="R49" i="3"/>
  <c r="AG54" i="3"/>
  <c r="R54" i="3" s="1"/>
  <c r="R44" i="3"/>
  <c r="AD127" i="3"/>
  <c r="AD132" i="3" s="1"/>
  <c r="AC134" i="3"/>
  <c r="AB173" i="3"/>
  <c r="KJ106" i="4"/>
  <c r="AE53" i="3"/>
  <c r="AF73" i="3"/>
  <c r="KJ98" i="6"/>
  <c r="KJ97" i="6"/>
  <c r="KJ99" i="6"/>
  <c r="KJ100" i="6"/>
  <c r="KJ101" i="6"/>
  <c r="KJ72" i="6"/>
  <c r="KJ73" i="6"/>
  <c r="KJ74" i="6"/>
  <c r="KJ70" i="6"/>
  <c r="KJ71" i="6"/>
  <c r="KJ69" i="6"/>
  <c r="KJ68" i="6"/>
  <c r="KJ141" i="6"/>
  <c r="KJ127" i="6"/>
  <c r="KJ139" i="6"/>
  <c r="KJ143" i="6"/>
  <c r="KJ132" i="6"/>
  <c r="KJ108" i="6"/>
  <c r="KJ107" i="6"/>
  <c r="T39" i="4"/>
  <c r="T38" i="4"/>
  <c r="T37" i="4"/>
  <c r="KJ39" i="6"/>
  <c r="KJ38" i="6"/>
  <c r="KJ36" i="6"/>
  <c r="KJ33" i="6"/>
  <c r="KJ35" i="6"/>
  <c r="KJ17" i="6"/>
  <c r="KJ16" i="6"/>
  <c r="KJ15" i="6"/>
  <c r="KJ34" i="6"/>
  <c r="KJ14" i="6"/>
  <c r="KJ13" i="6"/>
  <c r="KJ12" i="6"/>
  <c r="KJ11" i="6"/>
  <c r="KJ37" i="6"/>
  <c r="KJ22" i="6"/>
  <c r="KJ27" i="6"/>
  <c r="KJ28" i="6"/>
  <c r="KJ26" i="6"/>
  <c r="AF53" i="3"/>
  <c r="AG33" i="3"/>
  <c r="AF43" i="3"/>
  <c r="KT82" i="10"/>
  <c r="KJ178" i="6"/>
  <c r="KJ177" i="6"/>
  <c r="KJ182" i="6"/>
  <c r="KU7" i="10"/>
  <c r="KU54" i="10" s="1"/>
  <c r="KU1" i="10"/>
  <c r="KJ183" i="6"/>
  <c r="KJ184" i="6"/>
  <c r="KJ173" i="6"/>
  <c r="KJ172" i="6"/>
  <c r="KJ171" i="6"/>
  <c r="KJ134" i="6"/>
  <c r="KK6" i="6"/>
  <c r="KK7" i="4"/>
  <c r="KK1" i="4"/>
  <c r="KK81" i="4" l="1"/>
  <c r="KK137" i="4"/>
  <c r="KK85" i="4"/>
  <c r="KK80" i="4"/>
  <c r="AD171" i="3"/>
  <c r="R70" i="3"/>
  <c r="AG71" i="3"/>
  <c r="R71" i="3" s="1"/>
  <c r="AE69" i="3"/>
  <c r="AG69" i="3" s="1"/>
  <c r="R69" i="3" s="1"/>
  <c r="AE72" i="3"/>
  <c r="AE63" i="3"/>
  <c r="AD65" i="3" s="1"/>
  <c r="AE137" i="3"/>
  <c r="AF63" i="3"/>
  <c r="AF137" i="3"/>
  <c r="KK91" i="4"/>
  <c r="KK92" i="4"/>
  <c r="KK90" i="4"/>
  <c r="KK87" i="4"/>
  <c r="KK79" i="4"/>
  <c r="KK63" i="4"/>
  <c r="AF68" i="3"/>
  <c r="AF91" i="3"/>
  <c r="R80" i="3"/>
  <c r="AE91" i="3" s="1"/>
  <c r="AD90" i="3"/>
  <c r="AD182" i="3" s="1"/>
  <c r="AE79" i="3"/>
  <c r="AE171" i="3" s="1"/>
  <c r="AB87" i="3"/>
  <c r="AB183" i="3" s="1"/>
  <c r="AB184" i="3" s="1"/>
  <c r="AC177" i="3"/>
  <c r="AC87" i="3"/>
  <c r="AC183" i="3" s="1"/>
  <c r="AD177" i="3"/>
  <c r="AF92" i="3"/>
  <c r="R81" i="3"/>
  <c r="AE92" i="3" s="1"/>
  <c r="KK65" i="4"/>
  <c r="KK59" i="4"/>
  <c r="KK57" i="4"/>
  <c r="KK55" i="4"/>
  <c r="KK58" i="4"/>
  <c r="KK56" i="4"/>
  <c r="KK49" i="4"/>
  <c r="KK54" i="4"/>
  <c r="KK46" i="4"/>
  <c r="KK48" i="4"/>
  <c r="KK47" i="4"/>
  <c r="KK43" i="4"/>
  <c r="KK53" i="4"/>
  <c r="KK44" i="4"/>
  <c r="KK45" i="4"/>
  <c r="KK24" i="4"/>
  <c r="KU55" i="10"/>
  <c r="KK141" i="4"/>
  <c r="KK143" i="4"/>
  <c r="KK107" i="4"/>
  <c r="KK108" i="4"/>
  <c r="KK139" i="4"/>
  <c r="KU81" i="10"/>
  <c r="KV83" i="10" s="1"/>
  <c r="KU74" i="10"/>
  <c r="KU73" i="10"/>
  <c r="KU12" i="10"/>
  <c r="KU13" i="10"/>
  <c r="AE127" i="3"/>
  <c r="AE132" i="3" s="1"/>
  <c r="AC172" i="3"/>
  <c r="AD134" i="3"/>
  <c r="AF127" i="3"/>
  <c r="AF132" i="3" s="1"/>
  <c r="KK182" i="4"/>
  <c r="KK184" i="4"/>
  <c r="KK183" i="4"/>
  <c r="KK177" i="4"/>
  <c r="KK178" i="4"/>
  <c r="KK173" i="4"/>
  <c r="KK172" i="4"/>
  <c r="KK171" i="4"/>
  <c r="KK127" i="4"/>
  <c r="KK132" i="4"/>
  <c r="KK134" i="4"/>
  <c r="AG73" i="3"/>
  <c r="KK74" i="4"/>
  <c r="KK73" i="4"/>
  <c r="KK71" i="4"/>
  <c r="KK69" i="4"/>
  <c r="KK68" i="4"/>
  <c r="KK70" i="4"/>
  <c r="KK72" i="4"/>
  <c r="KK100" i="4"/>
  <c r="KK101" i="4"/>
  <c r="KK98" i="4"/>
  <c r="KK99" i="4"/>
  <c r="KK97" i="4"/>
  <c r="AG43" i="3"/>
  <c r="AG53" i="3"/>
  <c r="R59" i="3"/>
  <c r="KK36" i="4"/>
  <c r="KK34" i="4"/>
  <c r="KK39" i="4"/>
  <c r="KK37" i="4"/>
  <c r="KK35" i="4"/>
  <c r="KK33" i="4"/>
  <c r="KK38" i="4"/>
  <c r="KK22" i="4"/>
  <c r="KK17" i="4"/>
  <c r="KK16" i="4"/>
  <c r="KK14" i="4"/>
  <c r="KK15" i="4"/>
  <c r="KK11" i="4"/>
  <c r="KK13" i="4"/>
  <c r="KK12" i="4"/>
  <c r="KK26" i="4"/>
  <c r="KK27" i="4"/>
  <c r="KK28" i="4"/>
  <c r="KL6" i="4"/>
  <c r="KU80" i="10"/>
  <c r="KU79" i="10"/>
  <c r="KU68" i="10"/>
  <c r="KU75" i="10"/>
  <c r="KU59" i="10"/>
  <c r="KU25" i="10"/>
  <c r="KU61" i="10"/>
  <c r="KU65" i="10"/>
  <c r="KU24" i="10"/>
  <c r="KU23" i="10"/>
  <c r="KU15" i="10"/>
  <c r="KU14" i="10"/>
  <c r="KV6" i="10"/>
  <c r="KJ106" i="6"/>
  <c r="KK7" i="6"/>
  <c r="KK1" i="6"/>
  <c r="AG72" i="3" l="1"/>
  <c r="R72" i="3" s="1"/>
  <c r="AE74" i="3"/>
  <c r="AE68" i="3" s="1"/>
  <c r="AE85" i="3"/>
  <c r="AD87" i="3" s="1"/>
  <c r="AD183" i="3" s="1"/>
  <c r="AD184" i="3" s="1"/>
  <c r="KK85" i="6"/>
  <c r="KK81" i="6"/>
  <c r="KK137" i="6"/>
  <c r="KK80" i="6"/>
  <c r="AG63" i="3"/>
  <c r="R63" i="3" s="1"/>
  <c r="AE65" i="3" s="1"/>
  <c r="AG137" i="3"/>
  <c r="R137" i="3" s="1"/>
  <c r="KK92" i="6"/>
  <c r="KK87" i="6"/>
  <c r="KK90" i="6"/>
  <c r="KK79" i="6"/>
  <c r="KK91" i="6"/>
  <c r="KK63" i="6"/>
  <c r="AE177" i="3"/>
  <c r="AG92" i="3"/>
  <c r="R92" i="3" s="1"/>
  <c r="AF178" i="3"/>
  <c r="R73" i="3"/>
  <c r="AG91" i="3"/>
  <c r="AE90" i="3"/>
  <c r="AF79" i="3"/>
  <c r="AF85" i="3" s="1"/>
  <c r="KK65" i="6"/>
  <c r="KK59" i="6"/>
  <c r="KK58" i="6"/>
  <c r="KK57" i="6"/>
  <c r="KK56" i="6"/>
  <c r="KK55" i="6"/>
  <c r="KK54" i="6"/>
  <c r="KK49" i="6"/>
  <c r="KK48" i="6"/>
  <c r="KK47" i="6"/>
  <c r="KK46" i="6"/>
  <c r="KK44" i="6"/>
  <c r="KK53" i="6"/>
  <c r="KK43" i="6"/>
  <c r="KK45" i="6"/>
  <c r="KK24" i="6"/>
  <c r="R43" i="3"/>
  <c r="AD172" i="3"/>
  <c r="AD173" i="3" s="1"/>
  <c r="AC173" i="3"/>
  <c r="AG127" i="3"/>
  <c r="AG132" i="3" s="1"/>
  <c r="AE134" i="3"/>
  <c r="AF134" i="3"/>
  <c r="AC184" i="3"/>
  <c r="KK106" i="4"/>
  <c r="R53" i="3"/>
  <c r="R66" i="3" s="1"/>
  <c r="KK98" i="6"/>
  <c r="KK97" i="6"/>
  <c r="KK99" i="6"/>
  <c r="KK101" i="6"/>
  <c r="KK100" i="6"/>
  <c r="KK72" i="6"/>
  <c r="KK73" i="6"/>
  <c r="KK74" i="6"/>
  <c r="KK71" i="6"/>
  <c r="KK69" i="6"/>
  <c r="KK70" i="6"/>
  <c r="KK68" i="6"/>
  <c r="KK141" i="6"/>
  <c r="KK127" i="6"/>
  <c r="KK139" i="6"/>
  <c r="KK143" i="6"/>
  <c r="KK132" i="6"/>
  <c r="KK108" i="6"/>
  <c r="KK107" i="6"/>
  <c r="KK39" i="6"/>
  <c r="KK37" i="6"/>
  <c r="KK38" i="6"/>
  <c r="KK36" i="6"/>
  <c r="KK35" i="6"/>
  <c r="KK33" i="6"/>
  <c r="KK17" i="6"/>
  <c r="KK16" i="6"/>
  <c r="KK15" i="6"/>
  <c r="KK34" i="6"/>
  <c r="KK27" i="6"/>
  <c r="KK14" i="6"/>
  <c r="KK12" i="6"/>
  <c r="KK11" i="6"/>
  <c r="KK22" i="6"/>
  <c r="KK13" i="6"/>
  <c r="KK26" i="6"/>
  <c r="KK28" i="6"/>
  <c r="KU82" i="10"/>
  <c r="U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KK177" i="6"/>
  <c r="KK182" i="6"/>
  <c r="KK178" i="6"/>
  <c r="KV7" i="10"/>
  <c r="KV54" i="10" s="1"/>
  <c r="KV1" i="10"/>
  <c r="KK183" i="6"/>
  <c r="KK184" i="6"/>
  <c r="KK173" i="6"/>
  <c r="KK172" i="6"/>
  <c r="KK171" i="6"/>
  <c r="KK134" i="6"/>
  <c r="KL6" i="6"/>
  <c r="KL7" i="4"/>
  <c r="KL1" i="4"/>
  <c r="KL81" i="4" l="1"/>
  <c r="KL85" i="4"/>
  <c r="KL137" i="4"/>
  <c r="KL80" i="4"/>
  <c r="AG74" i="3"/>
  <c r="AG68" i="3" s="1"/>
  <c r="R68" i="3" s="1"/>
  <c r="AF65" i="3"/>
  <c r="AG65" i="3" s="1"/>
  <c r="R65" i="3" s="1"/>
  <c r="KL91" i="4"/>
  <c r="KL92" i="4"/>
  <c r="KL90" i="4"/>
  <c r="KL87" i="4"/>
  <c r="KL79" i="4"/>
  <c r="KL63" i="4"/>
  <c r="R91" i="3"/>
  <c r="AF172" i="3"/>
  <c r="AF171" i="3"/>
  <c r="AF90" i="3"/>
  <c r="AF182" i="3" s="1"/>
  <c r="AG79" i="3"/>
  <c r="AG85" i="3" s="1"/>
  <c r="KL65" i="4"/>
  <c r="KL59" i="4"/>
  <c r="KL57" i="4"/>
  <c r="KL56" i="4"/>
  <c r="KL58" i="4"/>
  <c r="KL54" i="4"/>
  <c r="KL55" i="4"/>
  <c r="KL48" i="4"/>
  <c r="KL44" i="4"/>
  <c r="KL45" i="4"/>
  <c r="KL49" i="4"/>
  <c r="KL47" i="4"/>
  <c r="KL53" i="4"/>
  <c r="KL46" i="4"/>
  <c r="KL43" i="4"/>
  <c r="KL24" i="4"/>
  <c r="R79" i="10"/>
  <c r="KV55" i="10"/>
  <c r="KL143" i="4"/>
  <c r="KL141" i="4"/>
  <c r="KL139" i="4"/>
  <c r="KL107" i="4"/>
  <c r="KL108" i="4"/>
  <c r="KV73" i="10"/>
  <c r="KV81" i="10"/>
  <c r="KV74" i="10"/>
  <c r="KV13" i="10"/>
  <c r="KV12" i="10"/>
  <c r="AE172" i="3"/>
  <c r="AG134" i="3"/>
  <c r="R134" i="3" s="1"/>
  <c r="R132" i="3"/>
  <c r="KL184" i="4"/>
  <c r="KL183" i="4"/>
  <c r="KL182" i="4"/>
  <c r="KL178" i="4"/>
  <c r="KL177" i="4"/>
  <c r="KL172" i="4"/>
  <c r="KL171" i="4"/>
  <c r="KL173" i="4"/>
  <c r="KL132" i="4"/>
  <c r="KL127" i="4"/>
  <c r="KL134" i="4"/>
  <c r="KL73" i="4"/>
  <c r="KL74" i="4"/>
  <c r="KL72" i="4"/>
  <c r="KL71" i="4"/>
  <c r="KL69" i="4"/>
  <c r="KL70" i="4"/>
  <c r="KL68" i="4"/>
  <c r="KL101" i="4"/>
  <c r="KL100" i="4"/>
  <c r="KL98" i="4"/>
  <c r="KL99" i="4"/>
  <c r="KL97" i="4"/>
  <c r="KL38" i="4"/>
  <c r="KL39" i="4"/>
  <c r="KL36" i="4"/>
  <c r="KL37" i="4"/>
  <c r="KL34" i="4"/>
  <c r="KL35" i="4"/>
  <c r="KL33" i="4"/>
  <c r="KL22" i="4"/>
  <c r="KL16" i="4"/>
  <c r="KL15" i="4"/>
  <c r="KL13" i="4"/>
  <c r="KL17" i="4"/>
  <c r="KL11" i="4"/>
  <c r="KL12" i="4"/>
  <c r="KL14" i="4"/>
  <c r="KL28" i="4"/>
  <c r="KL27" i="4"/>
  <c r="KL26" i="4"/>
  <c r="KM6" i="4"/>
  <c r="KV79" i="10"/>
  <c r="V77" i="2" s="1"/>
  <c r="R77" i="2" s="1"/>
  <c r="KV80" i="10"/>
  <c r="R23" i="10"/>
  <c r="KV75" i="10"/>
  <c r="KV68" i="10"/>
  <c r="KV24" i="10"/>
  <c r="KV65" i="10"/>
  <c r="KV61" i="10"/>
  <c r="KV59" i="10"/>
  <c r="KV25" i="10"/>
  <c r="KV23" i="10"/>
  <c r="KV15" i="10"/>
  <c r="KV14" i="10"/>
  <c r="KK106" i="6"/>
  <c r="KL1" i="6"/>
  <c r="KL7" i="6"/>
  <c r="R74" i="3" l="1"/>
  <c r="R77" i="3" s="1"/>
  <c r="KL85" i="6"/>
  <c r="KL81" i="6"/>
  <c r="KL137" i="6"/>
  <c r="KL80" i="6"/>
  <c r="KL91" i="6"/>
  <c r="KL92" i="6"/>
  <c r="KL87" i="6"/>
  <c r="KL79" i="6"/>
  <c r="KL90" i="6"/>
  <c r="KL63" i="6"/>
  <c r="AF173" i="3"/>
  <c r="AF177" i="3"/>
  <c r="R79" i="3"/>
  <c r="R88" i="3" s="1"/>
  <c r="AG171" i="3"/>
  <c r="R171" i="3" s="1"/>
  <c r="AG90" i="3"/>
  <c r="KL65" i="6"/>
  <c r="KL59" i="6"/>
  <c r="KL56" i="6"/>
  <c r="KL55" i="6"/>
  <c r="KL58" i="6"/>
  <c r="KL57" i="6"/>
  <c r="KL54" i="6"/>
  <c r="KL49" i="6"/>
  <c r="KL48" i="6"/>
  <c r="KL47" i="6"/>
  <c r="KL44" i="6"/>
  <c r="KL53" i="6"/>
  <c r="KL43" i="6"/>
  <c r="KL46" i="6"/>
  <c r="KL45" i="6"/>
  <c r="KL24" i="6"/>
  <c r="AE173" i="3"/>
  <c r="AG172" i="3"/>
  <c r="KL106" i="4"/>
  <c r="KL97" i="6"/>
  <c r="KL98" i="6"/>
  <c r="KL99" i="6"/>
  <c r="KL100" i="6"/>
  <c r="KL101" i="6"/>
  <c r="KL73" i="6"/>
  <c r="KL74" i="6"/>
  <c r="KL72" i="6"/>
  <c r="KL70" i="6"/>
  <c r="KL71" i="6"/>
  <c r="KL69" i="6"/>
  <c r="KL68" i="6"/>
  <c r="KL141" i="6"/>
  <c r="KL127" i="6"/>
  <c r="KL139" i="6"/>
  <c r="KL143" i="6"/>
  <c r="KL132" i="6"/>
  <c r="KL108" i="6"/>
  <c r="KL107" i="6"/>
  <c r="KL37" i="6"/>
  <c r="KL38" i="6"/>
  <c r="KL36" i="6"/>
  <c r="KL39" i="6"/>
  <c r="KL35" i="6"/>
  <c r="KL33" i="6"/>
  <c r="KL34" i="6"/>
  <c r="KL17" i="6"/>
  <c r="KL16" i="6"/>
  <c r="KL15" i="6"/>
  <c r="KL14" i="6"/>
  <c r="KL12" i="6"/>
  <c r="KL11" i="6"/>
  <c r="KL22" i="6"/>
  <c r="KL13" i="6"/>
  <c r="KL26" i="6"/>
  <c r="KL27" i="6"/>
  <c r="KL28" i="6"/>
  <c r="KV82" i="10"/>
  <c r="KL182" i="6"/>
  <c r="KL177" i="6"/>
  <c r="KL178" i="6"/>
  <c r="KL183" i="6"/>
  <c r="KL184" i="6"/>
  <c r="KL173" i="6"/>
  <c r="KL172" i="6"/>
  <c r="KL171" i="6"/>
  <c r="KL134" i="6"/>
  <c r="KM6" i="6"/>
  <c r="KM7" i="4"/>
  <c r="KM1" i="4"/>
  <c r="KM81" i="4" l="1"/>
  <c r="KM85" i="4"/>
  <c r="KM137" i="4"/>
  <c r="KM80" i="4"/>
  <c r="KM92" i="4"/>
  <c r="KM90" i="4"/>
  <c r="KM91" i="4"/>
  <c r="KM87" i="4"/>
  <c r="KM79" i="4"/>
  <c r="KM63" i="4"/>
  <c r="R90" i="3"/>
  <c r="R95" i="3" s="1"/>
  <c r="AF87" i="3"/>
  <c r="AF183" i="3" s="1"/>
  <c r="AF184" i="3" s="1"/>
  <c r="R85" i="3"/>
  <c r="AE87" i="3" s="1"/>
  <c r="AE183" i="3" s="1"/>
  <c r="AG177" i="3"/>
  <c r="R177" i="3" s="1"/>
  <c r="KM65" i="4"/>
  <c r="KM59" i="4"/>
  <c r="KM58" i="4"/>
  <c r="KM56" i="4"/>
  <c r="KM57" i="4"/>
  <c r="KM54" i="4"/>
  <c r="KM55" i="4"/>
  <c r="KM49" i="4"/>
  <c r="KM45" i="4"/>
  <c r="KM46" i="4"/>
  <c r="KM47" i="4"/>
  <c r="KM48" i="4"/>
  <c r="KM44" i="4"/>
  <c r="KM43" i="4"/>
  <c r="KM53" i="4"/>
  <c r="KM24" i="4"/>
  <c r="KM143" i="4"/>
  <c r="KM141" i="4"/>
  <c r="KM107" i="4"/>
  <c r="KM108" i="4"/>
  <c r="KM139" i="4"/>
  <c r="R172" i="3"/>
  <c r="AG173" i="3"/>
  <c r="R173" i="3" s="1"/>
  <c r="KM184" i="4"/>
  <c r="KM183" i="4"/>
  <c r="KM178" i="4"/>
  <c r="KM177" i="4"/>
  <c r="KM182" i="4"/>
  <c r="KM172" i="4"/>
  <c r="KM171" i="4"/>
  <c r="KM173" i="4"/>
  <c r="KM132" i="4"/>
  <c r="KM134" i="4"/>
  <c r="KM127" i="4"/>
  <c r="KM74" i="4"/>
  <c r="KM73" i="4"/>
  <c r="KM71" i="4"/>
  <c r="KM70" i="4"/>
  <c r="KM72" i="4"/>
  <c r="KM69" i="4"/>
  <c r="KM68" i="4"/>
  <c r="KM101" i="4"/>
  <c r="KM98" i="4"/>
  <c r="KM100" i="4"/>
  <c r="KM99" i="4"/>
  <c r="KM97" i="4"/>
  <c r="KM39" i="4"/>
  <c r="KM37" i="4"/>
  <c r="KM38" i="4"/>
  <c r="KM34" i="4"/>
  <c r="KM35" i="4"/>
  <c r="KM33" i="4"/>
  <c r="KM36" i="4"/>
  <c r="KM27" i="4"/>
  <c r="KM22" i="4"/>
  <c r="KM17" i="4"/>
  <c r="KM16" i="4"/>
  <c r="KM15" i="4"/>
  <c r="KM13" i="4"/>
  <c r="KM12" i="4"/>
  <c r="KM11" i="4"/>
  <c r="KM14" i="4"/>
  <c r="KM28" i="4"/>
  <c r="KM26" i="4"/>
  <c r="KN6" i="4"/>
  <c r="KL106" i="6"/>
  <c r="KM1" i="6"/>
  <c r="KM7" i="6"/>
  <c r="AE178" i="3" l="1"/>
  <c r="AE182" i="3" s="1"/>
  <c r="AE184" i="3" s="1"/>
  <c r="KM85" i="6"/>
  <c r="KM81" i="6"/>
  <c r="KM137" i="6"/>
  <c r="KM80" i="6"/>
  <c r="KM92" i="6"/>
  <c r="KM90" i="6"/>
  <c r="KM91" i="6"/>
  <c r="KM87" i="6"/>
  <c r="KM63" i="6"/>
  <c r="KM79" i="6"/>
  <c r="AG87" i="3"/>
  <c r="R87" i="3" s="1"/>
  <c r="KM65" i="6"/>
  <c r="KM59" i="6"/>
  <c r="KM58" i="6"/>
  <c r="KM57" i="6"/>
  <c r="KM56" i="6"/>
  <c r="KM55" i="6"/>
  <c r="KM54" i="6"/>
  <c r="KM49" i="6"/>
  <c r="KM46" i="6"/>
  <c r="KM45" i="6"/>
  <c r="KM47" i="6"/>
  <c r="KM48" i="6"/>
  <c r="KM44" i="6"/>
  <c r="KM53" i="6"/>
  <c r="KM43" i="6"/>
  <c r="KM24" i="6"/>
  <c r="KM106" i="4"/>
  <c r="KM97" i="6"/>
  <c r="KM98" i="6"/>
  <c r="KM99" i="6"/>
  <c r="KM101" i="6"/>
  <c r="KM100" i="6"/>
  <c r="KM73" i="6"/>
  <c r="KM74" i="6"/>
  <c r="KM72" i="6"/>
  <c r="KM71" i="6"/>
  <c r="KM70" i="6"/>
  <c r="KM69" i="6"/>
  <c r="KM68" i="6"/>
  <c r="KM141" i="6"/>
  <c r="KM127" i="6"/>
  <c r="KM139" i="6"/>
  <c r="KM143" i="6"/>
  <c r="KM132" i="6"/>
  <c r="KM108" i="6"/>
  <c r="KM107" i="6"/>
  <c r="KM39" i="6"/>
  <c r="KM38" i="6"/>
  <c r="KM36" i="6"/>
  <c r="KM34" i="6"/>
  <c r="KM33" i="6"/>
  <c r="KM35" i="6"/>
  <c r="KM37" i="6"/>
  <c r="KM16" i="6"/>
  <c r="KM17" i="6"/>
  <c r="KM15" i="6"/>
  <c r="KM14" i="6"/>
  <c r="KM13" i="6"/>
  <c r="KM12" i="6"/>
  <c r="KM11" i="6"/>
  <c r="KM22" i="6"/>
  <c r="KM27" i="6"/>
  <c r="KM26" i="6"/>
  <c r="KM28" i="6"/>
  <c r="KM182" i="6"/>
  <c r="KM178" i="6"/>
  <c r="KM177" i="6"/>
  <c r="KM183" i="6"/>
  <c r="KM184" i="6"/>
  <c r="KM173" i="6"/>
  <c r="KM172" i="6"/>
  <c r="KM171" i="6"/>
  <c r="KM134" i="6"/>
  <c r="KN6" i="6"/>
  <c r="KN1" i="4"/>
  <c r="KN7" i="4"/>
  <c r="KN85" i="4" l="1"/>
  <c r="KN81" i="4"/>
  <c r="KN137" i="4"/>
  <c r="KN80" i="4"/>
  <c r="AG178" i="3"/>
  <c r="KN92" i="4"/>
  <c r="KN90" i="4"/>
  <c r="KN87" i="4"/>
  <c r="KN91" i="4"/>
  <c r="KN79" i="4"/>
  <c r="KN63" i="4"/>
  <c r="AG183" i="3"/>
  <c r="R183" i="3" s="1"/>
  <c r="KN65" i="4"/>
  <c r="KN59" i="4"/>
  <c r="KN57" i="4"/>
  <c r="KN55" i="4"/>
  <c r="KN58" i="4"/>
  <c r="KN49" i="4"/>
  <c r="KN54" i="4"/>
  <c r="KN45" i="4"/>
  <c r="KN46" i="4"/>
  <c r="KN47" i="4"/>
  <c r="KN48" i="4"/>
  <c r="KN56" i="4"/>
  <c r="KN44" i="4"/>
  <c r="KN53" i="4"/>
  <c r="KN43" i="4"/>
  <c r="KN24" i="4"/>
  <c r="KN143" i="4"/>
  <c r="KN141" i="4"/>
  <c r="KN139" i="4"/>
  <c r="KN108" i="4"/>
  <c r="KN107" i="4"/>
  <c r="KN184" i="4"/>
  <c r="KN183" i="4"/>
  <c r="KN182" i="4"/>
  <c r="KN178" i="4"/>
  <c r="KN177" i="4"/>
  <c r="KN173" i="4"/>
  <c r="KN172" i="4"/>
  <c r="KN171" i="4"/>
  <c r="KN134" i="4"/>
  <c r="KN132" i="4"/>
  <c r="KN127" i="4"/>
  <c r="KN74" i="4"/>
  <c r="KN73" i="4"/>
  <c r="KN72" i="4"/>
  <c r="KN70" i="4"/>
  <c r="KN69" i="4"/>
  <c r="KN71" i="4"/>
  <c r="KN68" i="4"/>
  <c r="KN101" i="4"/>
  <c r="KN100" i="4"/>
  <c r="KN99" i="4"/>
  <c r="KN98" i="4"/>
  <c r="KN97" i="4"/>
  <c r="KN37" i="4"/>
  <c r="KN38" i="4"/>
  <c r="KN36" i="4"/>
  <c r="KN39" i="4"/>
  <c r="KN35" i="4"/>
  <c r="KN33" i="4"/>
  <c r="KN34" i="4"/>
  <c r="KN22" i="4"/>
  <c r="KN16" i="4"/>
  <c r="KN15" i="4"/>
  <c r="KN13" i="4"/>
  <c r="KN17" i="4"/>
  <c r="KN14" i="4"/>
  <c r="KN12" i="4"/>
  <c r="KN11" i="4"/>
  <c r="KN26" i="4"/>
  <c r="KN27" i="4"/>
  <c r="KN28" i="4"/>
  <c r="KO6" i="4"/>
  <c r="KM106" i="6"/>
  <c r="KN1" i="6"/>
  <c r="KN7" i="6"/>
  <c r="R178" i="3" l="1"/>
  <c r="AG182" i="3"/>
  <c r="R182" i="3" s="1"/>
  <c r="KN85" i="6"/>
  <c r="KN81" i="6"/>
  <c r="KN137" i="6"/>
  <c r="KN80" i="6"/>
  <c r="KN92" i="6"/>
  <c r="KN87" i="6"/>
  <c r="KN91" i="6"/>
  <c r="KN90" i="6"/>
  <c r="KN79" i="6"/>
  <c r="KN63" i="6"/>
  <c r="KN65" i="6"/>
  <c r="KN59" i="6"/>
  <c r="KN58" i="6"/>
  <c r="KN57" i="6"/>
  <c r="KN56" i="6"/>
  <c r="KN55" i="6"/>
  <c r="KN49" i="6"/>
  <c r="KN54" i="6"/>
  <c r="KN48" i="6"/>
  <c r="KN47" i="6"/>
  <c r="KN46" i="6"/>
  <c r="KN45" i="6"/>
  <c r="KN44" i="6"/>
  <c r="KN53" i="6"/>
  <c r="KN43" i="6"/>
  <c r="KN24" i="6"/>
  <c r="KN106" i="4"/>
  <c r="KN97" i="6"/>
  <c r="KN98" i="6"/>
  <c r="KN100" i="6"/>
  <c r="KN99" i="6"/>
  <c r="KN101" i="6"/>
  <c r="KN74" i="6"/>
  <c r="KN72" i="6"/>
  <c r="KN71" i="6"/>
  <c r="KN73" i="6"/>
  <c r="KN70" i="6"/>
  <c r="KN69" i="6"/>
  <c r="KN68" i="6"/>
  <c r="KN141" i="6"/>
  <c r="KN127" i="6"/>
  <c r="KN139" i="6"/>
  <c r="KN143" i="6"/>
  <c r="KN132" i="6"/>
  <c r="KN108" i="6"/>
  <c r="KN107" i="6"/>
  <c r="KN38" i="6"/>
  <c r="KN36" i="6"/>
  <c r="KN37" i="6"/>
  <c r="KN35" i="6"/>
  <c r="KN34" i="6"/>
  <c r="KN39" i="6"/>
  <c r="KN17" i="6"/>
  <c r="KN33" i="6"/>
  <c r="KN15" i="6"/>
  <c r="KN14" i="6"/>
  <c r="KN13" i="6"/>
  <c r="KN12" i="6"/>
  <c r="KN11" i="6"/>
  <c r="KN16" i="6"/>
  <c r="KN22" i="6"/>
  <c r="KN27" i="6"/>
  <c r="KN26" i="6"/>
  <c r="KN28" i="6"/>
  <c r="KN182" i="6"/>
  <c r="KN178" i="6"/>
  <c r="KN177" i="6"/>
  <c r="KN183" i="6"/>
  <c r="KN184" i="6"/>
  <c r="KN172" i="6"/>
  <c r="KN173" i="6"/>
  <c r="KN171" i="6"/>
  <c r="KN134" i="6"/>
  <c r="KO6" i="6"/>
  <c r="KO7" i="4"/>
  <c r="KO1" i="4"/>
  <c r="KO85" i="4" l="1"/>
  <c r="KO137" i="4"/>
  <c r="KO80" i="4"/>
  <c r="KO81" i="4"/>
  <c r="AG184" i="3"/>
  <c r="R184" i="3" s="1"/>
  <c r="KO92" i="4"/>
  <c r="KO90" i="4"/>
  <c r="KO91" i="4"/>
  <c r="KO87" i="4"/>
  <c r="KO63" i="4"/>
  <c r="KO79" i="4"/>
  <c r="KO59" i="4"/>
  <c r="KO65" i="4"/>
  <c r="KO57" i="4"/>
  <c r="KO58" i="4"/>
  <c r="KO56" i="4"/>
  <c r="KO55" i="4"/>
  <c r="KO49" i="4"/>
  <c r="KO54" i="4"/>
  <c r="KO46" i="4"/>
  <c r="KO47" i="4"/>
  <c r="KO48" i="4"/>
  <c r="KO45" i="4"/>
  <c r="KO43" i="4"/>
  <c r="KO53" i="4"/>
  <c r="KO44" i="4"/>
  <c r="KO24" i="4"/>
  <c r="KO141" i="4"/>
  <c r="KO139" i="4"/>
  <c r="KO143" i="4"/>
  <c r="KO107" i="4"/>
  <c r="KO108" i="4"/>
  <c r="KO183" i="4"/>
  <c r="KO182" i="4"/>
  <c r="KO184" i="4"/>
  <c r="KO177" i="4"/>
  <c r="KO178" i="4"/>
  <c r="KO171" i="4"/>
  <c r="KO173" i="4"/>
  <c r="KO172" i="4"/>
  <c r="KO132" i="4"/>
  <c r="KO134" i="4"/>
  <c r="KO127" i="4"/>
  <c r="KO74" i="4"/>
  <c r="KO72" i="4"/>
  <c r="KO73" i="4"/>
  <c r="KO71" i="4"/>
  <c r="KO70" i="4"/>
  <c r="KO69" i="4"/>
  <c r="KO68" i="4"/>
  <c r="KO101" i="4"/>
  <c r="KO100" i="4"/>
  <c r="KO99" i="4"/>
  <c r="KO98" i="4"/>
  <c r="KO97" i="4"/>
  <c r="KO39" i="4"/>
  <c r="KO37" i="4"/>
  <c r="KO35" i="4"/>
  <c r="KO38" i="4"/>
  <c r="KO33" i="4"/>
  <c r="KO36" i="4"/>
  <c r="KO34" i="4"/>
  <c r="KO17" i="4"/>
  <c r="KO22" i="4"/>
  <c r="KO16" i="4"/>
  <c r="KO15" i="4"/>
  <c r="KO14" i="4"/>
  <c r="KO12" i="4"/>
  <c r="KO13" i="4"/>
  <c r="KO11" i="4"/>
  <c r="KO28" i="4"/>
  <c r="KO26" i="4"/>
  <c r="KO27" i="4"/>
  <c r="KP6" i="4"/>
  <c r="KN106" i="6"/>
  <c r="KO1" i="6"/>
  <c r="KO7" i="6"/>
  <c r="KO137" i="6" l="1"/>
  <c r="KO81" i="6"/>
  <c r="KO80" i="6"/>
  <c r="KO85" i="6"/>
  <c r="KO92" i="6"/>
  <c r="KO90" i="6"/>
  <c r="KO91" i="6"/>
  <c r="KO87" i="6"/>
  <c r="KO79" i="6"/>
  <c r="KO63" i="6"/>
  <c r="KO65" i="6"/>
  <c r="KO59" i="6"/>
  <c r="KO58" i="6"/>
  <c r="KO57" i="6"/>
  <c r="KO55" i="6"/>
  <c r="KO56" i="6"/>
  <c r="KO54" i="6"/>
  <c r="KO48" i="6"/>
  <c r="KO47" i="6"/>
  <c r="KO49" i="6"/>
  <c r="KO44" i="6"/>
  <c r="KO43" i="6"/>
  <c r="KO46" i="6"/>
  <c r="KO53" i="6"/>
  <c r="KO45" i="6"/>
  <c r="KO24" i="6"/>
  <c r="KO106" i="4"/>
  <c r="KO97" i="6"/>
  <c r="KO98" i="6"/>
  <c r="KO100" i="6"/>
  <c r="KO101" i="6"/>
  <c r="KO99" i="6"/>
  <c r="KO74" i="6"/>
  <c r="KO72" i="6"/>
  <c r="KO73" i="6"/>
  <c r="KO71" i="6"/>
  <c r="KO70" i="6"/>
  <c r="KO69" i="6"/>
  <c r="KO68" i="6"/>
  <c r="KO127" i="6"/>
  <c r="KO141" i="6"/>
  <c r="KO139" i="6"/>
  <c r="KO143" i="6"/>
  <c r="KO132" i="6"/>
  <c r="KO108" i="6"/>
  <c r="KO107" i="6"/>
  <c r="KO38" i="6"/>
  <c r="KO36" i="6"/>
  <c r="KO39" i="6"/>
  <c r="KO37" i="6"/>
  <c r="KO34" i="6"/>
  <c r="KO17" i="6"/>
  <c r="KO16" i="6"/>
  <c r="KO15" i="6"/>
  <c r="KO33" i="6"/>
  <c r="KO14" i="6"/>
  <c r="KO13" i="6"/>
  <c r="KO12" i="6"/>
  <c r="KO11" i="6"/>
  <c r="KO35" i="6"/>
  <c r="KO28" i="6"/>
  <c r="KO22" i="6"/>
  <c r="KO27" i="6"/>
  <c r="KO26" i="6"/>
  <c r="KO182" i="6"/>
  <c r="KO178" i="6"/>
  <c r="KO177" i="6"/>
  <c r="KO183" i="6"/>
  <c r="KO184" i="6"/>
  <c r="KO172" i="6"/>
  <c r="KO173" i="6"/>
  <c r="KO171" i="6"/>
  <c r="KO134" i="6"/>
  <c r="KP6" i="6"/>
  <c r="KP7" i="4"/>
  <c r="KP1" i="4"/>
  <c r="KP137" i="4" l="1"/>
  <c r="KP85" i="4"/>
  <c r="KP81" i="4"/>
  <c r="KP80" i="4"/>
  <c r="KP91" i="4"/>
  <c r="KP92" i="4"/>
  <c r="KP87" i="4"/>
  <c r="KP90" i="4"/>
  <c r="KP79" i="4"/>
  <c r="KP63" i="4"/>
  <c r="KP59" i="4"/>
  <c r="KP65" i="4"/>
  <c r="KP57" i="4"/>
  <c r="KP58" i="4"/>
  <c r="KP54" i="4"/>
  <c r="KP56" i="4"/>
  <c r="KP55" i="4"/>
  <c r="KP49" i="4"/>
  <c r="KP47" i="4"/>
  <c r="KP48" i="4"/>
  <c r="KP44" i="4"/>
  <c r="KP46" i="4"/>
  <c r="KP45" i="4"/>
  <c r="KP43" i="4"/>
  <c r="KP53" i="4"/>
  <c r="KP24" i="4"/>
  <c r="KP143" i="4"/>
  <c r="KP141" i="4"/>
  <c r="KP139" i="4"/>
  <c r="KP108" i="4"/>
  <c r="KP107" i="4"/>
  <c r="KP183" i="4"/>
  <c r="KP182" i="4"/>
  <c r="KP184" i="4"/>
  <c r="KP178" i="4"/>
  <c r="KP177" i="4"/>
  <c r="KP171" i="4"/>
  <c r="KP173" i="4"/>
  <c r="KP172" i="4"/>
  <c r="KP127" i="4"/>
  <c r="KP134" i="4"/>
  <c r="KP132" i="4"/>
  <c r="KP73" i="4"/>
  <c r="KP74" i="4"/>
  <c r="KP72" i="4"/>
  <c r="KP71" i="4"/>
  <c r="KP69" i="4"/>
  <c r="KP68" i="4"/>
  <c r="KP70" i="4"/>
  <c r="KP101" i="4"/>
  <c r="KP99" i="4"/>
  <c r="KP100" i="4"/>
  <c r="KP98" i="4"/>
  <c r="KP97" i="4"/>
  <c r="KP39" i="4"/>
  <c r="KP38" i="4"/>
  <c r="KP37" i="4"/>
  <c r="KP35" i="4"/>
  <c r="KP36" i="4"/>
  <c r="KP34" i="4"/>
  <c r="KP33" i="4"/>
  <c r="KP28" i="4"/>
  <c r="KP22" i="4"/>
  <c r="KP17" i="4"/>
  <c r="KP16" i="4"/>
  <c r="KP14" i="4"/>
  <c r="KP12" i="4"/>
  <c r="KP13" i="4"/>
  <c r="KP15" i="4"/>
  <c r="KP11" i="4"/>
  <c r="KP26" i="4"/>
  <c r="KP27" i="4"/>
  <c r="KQ6" i="4"/>
  <c r="KO106" i="6"/>
  <c r="KP7" i="6"/>
  <c r="KP1" i="6"/>
  <c r="KP137" i="6" l="1"/>
  <c r="KP85" i="6"/>
  <c r="KP81" i="6"/>
  <c r="KP80" i="6"/>
  <c r="KP91" i="6"/>
  <c r="KP92" i="6"/>
  <c r="KP90" i="6"/>
  <c r="KP87" i="6"/>
  <c r="KP79" i="6"/>
  <c r="KP63" i="6"/>
  <c r="KP65" i="6"/>
  <c r="KP59" i="6"/>
  <c r="KP56" i="6"/>
  <c r="KP55" i="6"/>
  <c r="KP57" i="6"/>
  <c r="KP54" i="6"/>
  <c r="KP49" i="6"/>
  <c r="KP48" i="6"/>
  <c r="KP58" i="6"/>
  <c r="KP47" i="6"/>
  <c r="KP46" i="6"/>
  <c r="KP45" i="6"/>
  <c r="KP44" i="6"/>
  <c r="KP53" i="6"/>
  <c r="KP43" i="6"/>
  <c r="KP24" i="6"/>
  <c r="KP106" i="4"/>
  <c r="KP98" i="6"/>
  <c r="KP97" i="6"/>
  <c r="KP99" i="6"/>
  <c r="KP100" i="6"/>
  <c r="KP101" i="6"/>
  <c r="KP72" i="6"/>
  <c r="KP73" i="6"/>
  <c r="KP74" i="6"/>
  <c r="KP71" i="6"/>
  <c r="KP70" i="6"/>
  <c r="KP69" i="6"/>
  <c r="KP68" i="6"/>
  <c r="KP127" i="6"/>
  <c r="KP141" i="6"/>
  <c r="KP139" i="6"/>
  <c r="KP143" i="6"/>
  <c r="KP132" i="6"/>
  <c r="KP108" i="6"/>
  <c r="KP107" i="6"/>
  <c r="KP38" i="6"/>
  <c r="KP36" i="6"/>
  <c r="KP39" i="6"/>
  <c r="KP37" i="6"/>
  <c r="KP34" i="6"/>
  <c r="KP35" i="6"/>
  <c r="KP33" i="6"/>
  <c r="KP17" i="6"/>
  <c r="KP15" i="6"/>
  <c r="KP14" i="6"/>
  <c r="KP13" i="6"/>
  <c r="KP12" i="6"/>
  <c r="KP16" i="6"/>
  <c r="KP11" i="6"/>
  <c r="KP28" i="6"/>
  <c r="KP22" i="6"/>
  <c r="KP27" i="6"/>
  <c r="KP26" i="6"/>
  <c r="KP182" i="6"/>
  <c r="KP178" i="6"/>
  <c r="KP177" i="6"/>
  <c r="KP183" i="6"/>
  <c r="KP184" i="6"/>
  <c r="KP172" i="6"/>
  <c r="KP171" i="6"/>
  <c r="KP173" i="6"/>
  <c r="KP134" i="6"/>
  <c r="KQ6" i="6"/>
  <c r="KQ7" i="4"/>
  <c r="KQ1" i="4"/>
  <c r="KQ137" i="4" l="1"/>
  <c r="KQ85" i="4"/>
  <c r="KQ80" i="4"/>
  <c r="KQ81" i="4"/>
  <c r="KQ91" i="4"/>
  <c r="KQ87" i="4"/>
  <c r="KQ92" i="4"/>
  <c r="KQ90" i="4"/>
  <c r="KQ79" i="4"/>
  <c r="KQ63" i="4"/>
  <c r="KQ59" i="4"/>
  <c r="KQ65" i="4"/>
  <c r="KQ58" i="4"/>
  <c r="KQ57" i="4"/>
  <c r="KQ54" i="4"/>
  <c r="KQ56" i="4"/>
  <c r="KQ48" i="4"/>
  <c r="KQ55" i="4"/>
  <c r="KQ49" i="4"/>
  <c r="KQ45" i="4"/>
  <c r="KQ47" i="4"/>
  <c r="KQ46" i="4"/>
  <c r="KQ43" i="4"/>
  <c r="KQ44" i="4"/>
  <c r="KQ53" i="4"/>
  <c r="KQ24" i="4"/>
  <c r="KQ141" i="4"/>
  <c r="KQ139" i="4"/>
  <c r="KQ143" i="4"/>
  <c r="KQ107" i="4"/>
  <c r="KQ108" i="4"/>
  <c r="KQ183" i="4"/>
  <c r="KQ184" i="4"/>
  <c r="KQ178" i="4"/>
  <c r="KQ182" i="4"/>
  <c r="KQ177" i="4"/>
  <c r="KQ171" i="4"/>
  <c r="KQ173" i="4"/>
  <c r="KQ172" i="4"/>
  <c r="KQ134" i="4"/>
  <c r="KQ127" i="4"/>
  <c r="KQ132" i="4"/>
  <c r="KQ74" i="4"/>
  <c r="KQ73" i="4"/>
  <c r="KQ72" i="4"/>
  <c r="KQ71" i="4"/>
  <c r="KQ70" i="4"/>
  <c r="KQ69" i="4"/>
  <c r="KQ68" i="4"/>
  <c r="KQ101" i="4"/>
  <c r="KQ100" i="4"/>
  <c r="KQ98" i="4"/>
  <c r="KQ99" i="4"/>
  <c r="KQ97" i="4"/>
  <c r="KQ38" i="4"/>
  <c r="KQ36" i="4"/>
  <c r="KQ39" i="4"/>
  <c r="KQ37" i="4"/>
  <c r="KQ35" i="4"/>
  <c r="KQ34" i="4"/>
  <c r="KQ33" i="4"/>
  <c r="KQ17" i="4"/>
  <c r="KQ16" i="4"/>
  <c r="KQ14" i="4"/>
  <c r="KQ22" i="4"/>
  <c r="KQ13" i="4"/>
  <c r="KQ15" i="4"/>
  <c r="KQ11" i="4"/>
  <c r="KQ12" i="4"/>
  <c r="KQ28" i="4"/>
  <c r="KQ27" i="4"/>
  <c r="KQ26" i="4"/>
  <c r="KR6" i="4"/>
  <c r="KP106" i="6"/>
  <c r="KQ7" i="6"/>
  <c r="KQ1" i="6"/>
  <c r="KQ85" i="6" l="1"/>
  <c r="KQ81" i="6"/>
  <c r="KQ137" i="6"/>
  <c r="KQ80" i="6"/>
  <c r="KQ91" i="6"/>
  <c r="KQ92" i="6"/>
  <c r="KQ90" i="6"/>
  <c r="KQ87" i="6"/>
  <c r="KQ79" i="6"/>
  <c r="KQ63" i="6"/>
  <c r="KQ65" i="6"/>
  <c r="KQ59" i="6"/>
  <c r="KQ58" i="6"/>
  <c r="KQ57" i="6"/>
  <c r="KQ56" i="6"/>
  <c r="KQ55" i="6"/>
  <c r="KQ54" i="6"/>
  <c r="KQ49" i="6"/>
  <c r="KQ48" i="6"/>
  <c r="KQ46" i="6"/>
  <c r="KQ45" i="6"/>
  <c r="KQ47" i="6"/>
  <c r="KQ44" i="6"/>
  <c r="KQ43" i="6"/>
  <c r="KQ53" i="6"/>
  <c r="KQ24" i="6"/>
  <c r="KQ106" i="4"/>
  <c r="KQ98" i="6"/>
  <c r="KQ97" i="6"/>
  <c r="KQ99" i="6"/>
  <c r="KQ101" i="6"/>
  <c r="KQ100" i="6"/>
  <c r="KQ72" i="6"/>
  <c r="KQ73" i="6"/>
  <c r="KQ74" i="6"/>
  <c r="KQ69" i="6"/>
  <c r="KQ71" i="6"/>
  <c r="KQ70" i="6"/>
  <c r="KQ68" i="6"/>
  <c r="KQ127" i="6"/>
  <c r="KQ141" i="6"/>
  <c r="KQ139" i="6"/>
  <c r="KQ143" i="6"/>
  <c r="KQ132" i="6"/>
  <c r="KQ108" i="6"/>
  <c r="KQ107" i="6"/>
  <c r="KQ39" i="6"/>
  <c r="KQ37" i="6"/>
  <c r="KQ38" i="6"/>
  <c r="KQ36" i="6"/>
  <c r="KQ35" i="6"/>
  <c r="KQ34" i="6"/>
  <c r="KQ17" i="6"/>
  <c r="KQ16" i="6"/>
  <c r="KQ15" i="6"/>
  <c r="KQ33" i="6"/>
  <c r="KQ14" i="6"/>
  <c r="KQ13" i="6"/>
  <c r="KQ12" i="6"/>
  <c r="KQ11" i="6"/>
  <c r="KQ28" i="6"/>
  <c r="KQ22" i="6"/>
  <c r="KQ27" i="6"/>
  <c r="KQ26" i="6"/>
  <c r="KQ182" i="6"/>
  <c r="KQ178" i="6"/>
  <c r="KQ177" i="6"/>
  <c r="KQ183" i="6"/>
  <c r="KQ184" i="6"/>
  <c r="KQ173" i="6"/>
  <c r="KQ172" i="6"/>
  <c r="KQ171" i="6"/>
  <c r="KQ134" i="6"/>
  <c r="KR6" i="6"/>
  <c r="KR1" i="4"/>
  <c r="KR7" i="4"/>
  <c r="KR137" i="4" l="1"/>
  <c r="KR85" i="4"/>
  <c r="KR80" i="4"/>
  <c r="KR81" i="4"/>
  <c r="KR91" i="4"/>
  <c r="KR92" i="4"/>
  <c r="KR90" i="4"/>
  <c r="KR87" i="4"/>
  <c r="KR63" i="4"/>
  <c r="KR79" i="4"/>
  <c r="KR65" i="4"/>
  <c r="KR59" i="4"/>
  <c r="KR58" i="4"/>
  <c r="KR57" i="4"/>
  <c r="KR55" i="4"/>
  <c r="KR56" i="4"/>
  <c r="KR49" i="4"/>
  <c r="KR54" i="4"/>
  <c r="KR48" i="4"/>
  <c r="KR45" i="4"/>
  <c r="KR46" i="4"/>
  <c r="KR43" i="4"/>
  <c r="KR53" i="4"/>
  <c r="KR47" i="4"/>
  <c r="KR44" i="4"/>
  <c r="KR24" i="4"/>
  <c r="KR141" i="4"/>
  <c r="KR143" i="4"/>
  <c r="KR139" i="4"/>
  <c r="KR107" i="4"/>
  <c r="KR108" i="4"/>
  <c r="KR184" i="4"/>
  <c r="KR183" i="4"/>
  <c r="KR182" i="4"/>
  <c r="KR177" i="4"/>
  <c r="KR178" i="4"/>
  <c r="KR173" i="4"/>
  <c r="KR172" i="4"/>
  <c r="KR171" i="4"/>
  <c r="KR134" i="4"/>
  <c r="KR132" i="4"/>
  <c r="KR127" i="4"/>
  <c r="KR73" i="4"/>
  <c r="KR74" i="4"/>
  <c r="KR72" i="4"/>
  <c r="KR71" i="4"/>
  <c r="KR69" i="4"/>
  <c r="KR70" i="4"/>
  <c r="KR68" i="4"/>
  <c r="KR101" i="4"/>
  <c r="KR99" i="4"/>
  <c r="KR100" i="4"/>
  <c r="KR98" i="4"/>
  <c r="KR97" i="4"/>
  <c r="KR38" i="4"/>
  <c r="KR36" i="4"/>
  <c r="KR39" i="4"/>
  <c r="KR37" i="4"/>
  <c r="KR34" i="4"/>
  <c r="KR35" i="4"/>
  <c r="KR33" i="4"/>
  <c r="KR26" i="4"/>
  <c r="KR22" i="4"/>
  <c r="KR17" i="4"/>
  <c r="KR16" i="4"/>
  <c r="KR14" i="4"/>
  <c r="KR15" i="4"/>
  <c r="KR13" i="4"/>
  <c r="KR11" i="4"/>
  <c r="KR12" i="4"/>
  <c r="KR27" i="4"/>
  <c r="KR28" i="4"/>
  <c r="KS6" i="4"/>
  <c r="KQ106" i="6"/>
  <c r="KR7" i="6"/>
  <c r="KR1" i="6"/>
  <c r="KR85" i="6" l="1"/>
  <c r="KR81" i="6"/>
  <c r="KR137" i="6"/>
  <c r="KR80" i="6"/>
  <c r="KR91" i="6"/>
  <c r="KR90" i="6"/>
  <c r="KR92" i="6"/>
  <c r="KR87" i="6"/>
  <c r="KR79" i="6"/>
  <c r="KR63" i="6"/>
  <c r="KR65" i="6"/>
  <c r="KR59" i="6"/>
  <c r="KR58" i="6"/>
  <c r="KR57" i="6"/>
  <c r="KR55" i="6"/>
  <c r="KR54" i="6"/>
  <c r="KR49" i="6"/>
  <c r="KR48" i="6"/>
  <c r="KR56" i="6"/>
  <c r="KR46" i="6"/>
  <c r="KR45" i="6"/>
  <c r="KR47" i="6"/>
  <c r="KR43" i="6"/>
  <c r="KR53" i="6"/>
  <c r="KR44" i="6"/>
  <c r="KR24" i="6"/>
  <c r="KR106" i="4"/>
  <c r="KR98" i="6"/>
  <c r="KR97" i="6"/>
  <c r="KR99" i="6"/>
  <c r="KR100" i="6"/>
  <c r="KR101" i="6"/>
  <c r="KR72" i="6"/>
  <c r="KR73" i="6"/>
  <c r="KR74" i="6"/>
  <c r="KR70" i="6"/>
  <c r="KR71" i="6"/>
  <c r="KR69" i="6"/>
  <c r="KR68" i="6"/>
  <c r="KR141" i="6"/>
  <c r="KR127" i="6"/>
  <c r="KR139" i="6"/>
  <c r="KR143" i="6"/>
  <c r="KR132" i="6"/>
  <c r="KR108" i="6"/>
  <c r="KR107" i="6"/>
  <c r="KR39" i="6"/>
  <c r="KR36" i="6"/>
  <c r="KR37" i="6"/>
  <c r="KR38" i="6"/>
  <c r="KR34" i="6"/>
  <c r="KR17" i="6"/>
  <c r="KR16" i="6"/>
  <c r="KR15" i="6"/>
  <c r="KR33" i="6"/>
  <c r="KR14" i="6"/>
  <c r="KR13" i="6"/>
  <c r="KR12" i="6"/>
  <c r="KR11" i="6"/>
  <c r="KR35" i="6"/>
  <c r="KR22" i="6"/>
  <c r="KR27" i="6"/>
  <c r="KR28" i="6"/>
  <c r="KR26" i="6"/>
  <c r="KR178" i="6"/>
  <c r="KR177" i="6"/>
  <c r="KR182" i="6"/>
  <c r="KR183" i="6"/>
  <c r="KR184" i="6"/>
  <c r="KR173" i="6"/>
  <c r="KR171" i="6"/>
  <c r="KR172" i="6"/>
  <c r="KR134" i="6"/>
  <c r="KS6" i="6"/>
  <c r="KS7" i="4"/>
  <c r="KS1" i="4"/>
  <c r="KS81" i="4" l="1"/>
  <c r="KS137" i="4"/>
  <c r="KS85" i="4"/>
  <c r="KS80" i="4"/>
  <c r="KS91" i="4"/>
  <c r="KS92" i="4"/>
  <c r="KS90" i="4"/>
  <c r="KS87" i="4"/>
  <c r="KS79" i="4"/>
  <c r="KS63" i="4"/>
  <c r="KS65" i="4"/>
  <c r="KS59" i="4"/>
  <c r="KS58" i="4"/>
  <c r="KS55" i="4"/>
  <c r="KS57" i="4"/>
  <c r="KS54" i="4"/>
  <c r="KS49" i="4"/>
  <c r="KS56" i="4"/>
  <c r="KS46" i="4"/>
  <c r="KS47" i="4"/>
  <c r="KS48" i="4"/>
  <c r="KS43" i="4"/>
  <c r="KS45" i="4"/>
  <c r="KS53" i="4"/>
  <c r="KS44" i="4"/>
  <c r="KS24" i="4"/>
  <c r="KS141" i="4"/>
  <c r="KS143" i="4"/>
  <c r="KS107" i="4"/>
  <c r="KS108" i="4"/>
  <c r="KS139" i="4"/>
  <c r="KS182" i="4"/>
  <c r="KS184" i="4"/>
  <c r="KS183" i="4"/>
  <c r="KS177" i="4"/>
  <c r="KS178" i="4"/>
  <c r="KS173" i="4"/>
  <c r="KS172" i="4"/>
  <c r="KS171" i="4"/>
  <c r="KS134" i="4"/>
  <c r="KS127" i="4"/>
  <c r="KS132" i="4"/>
  <c r="KS74" i="4"/>
  <c r="KS72" i="4"/>
  <c r="KS73" i="4"/>
  <c r="KS71" i="4"/>
  <c r="KS70" i="4"/>
  <c r="KS69" i="4"/>
  <c r="KS68" i="4"/>
  <c r="KS100" i="4"/>
  <c r="KS101" i="4"/>
  <c r="KS98" i="4"/>
  <c r="KS99" i="4"/>
  <c r="KS97" i="4"/>
  <c r="KS36" i="4"/>
  <c r="KS34" i="4"/>
  <c r="KS39" i="4"/>
  <c r="KS33" i="4"/>
  <c r="KS35" i="4"/>
  <c r="KS37" i="4"/>
  <c r="KS38" i="4"/>
  <c r="KS26" i="4"/>
  <c r="KS22" i="4"/>
  <c r="KS17" i="4"/>
  <c r="KS16" i="4"/>
  <c r="KS14" i="4"/>
  <c r="KS15" i="4"/>
  <c r="KS11" i="4"/>
  <c r="KS13" i="4"/>
  <c r="KS12" i="4"/>
  <c r="KS28" i="4"/>
  <c r="KS27" i="4"/>
  <c r="KT6" i="4"/>
  <c r="KR106" i="6"/>
  <c r="KS1" i="6"/>
  <c r="KS7" i="6"/>
  <c r="KS85" i="6" l="1"/>
  <c r="KS81" i="6"/>
  <c r="KS137" i="6"/>
  <c r="KS80" i="6"/>
  <c r="KS92" i="6"/>
  <c r="KS90" i="6"/>
  <c r="KS87" i="6"/>
  <c r="KS91" i="6"/>
  <c r="KS79" i="6"/>
  <c r="KS63" i="6"/>
  <c r="KS65" i="6"/>
  <c r="KS59" i="6"/>
  <c r="KS58" i="6"/>
  <c r="KS57" i="6"/>
  <c r="KS56" i="6"/>
  <c r="KS55" i="6"/>
  <c r="KS54" i="6"/>
  <c r="KS49" i="6"/>
  <c r="KS48" i="6"/>
  <c r="KS47" i="6"/>
  <c r="KS45" i="6"/>
  <c r="KS44" i="6"/>
  <c r="KS53" i="6"/>
  <c r="KS43" i="6"/>
  <c r="KS46" i="6"/>
  <c r="KS24" i="6"/>
  <c r="KS106" i="4"/>
  <c r="KS98" i="6"/>
  <c r="KS99" i="6"/>
  <c r="KS97" i="6"/>
  <c r="KS100" i="6"/>
  <c r="KS101" i="6"/>
  <c r="KS72" i="6"/>
  <c r="KS73" i="6"/>
  <c r="KS74" i="6"/>
  <c r="KS71" i="6"/>
  <c r="KS70" i="6"/>
  <c r="KS69" i="6"/>
  <c r="KS68" i="6"/>
  <c r="KS141" i="6"/>
  <c r="KS127" i="6"/>
  <c r="KS139" i="6"/>
  <c r="KS143" i="6"/>
  <c r="KS132" i="6"/>
  <c r="KS108" i="6"/>
  <c r="KS107" i="6"/>
  <c r="KS37" i="6"/>
  <c r="KS39" i="6"/>
  <c r="KS38" i="6"/>
  <c r="KS36" i="6"/>
  <c r="KS35" i="6"/>
  <c r="KS33" i="6"/>
  <c r="KS17" i="6"/>
  <c r="KS16" i="6"/>
  <c r="KS15" i="6"/>
  <c r="KS34" i="6"/>
  <c r="KS11" i="6"/>
  <c r="KS13" i="6"/>
  <c r="KS22" i="6"/>
  <c r="KS14" i="6"/>
  <c r="KS12" i="6"/>
  <c r="KS27" i="6"/>
  <c r="KS28" i="6"/>
  <c r="KS26" i="6"/>
  <c r="KS182" i="6"/>
  <c r="KS178" i="6"/>
  <c r="KS177" i="6"/>
  <c r="KS183" i="6"/>
  <c r="KS184" i="6"/>
  <c r="KS173" i="6"/>
  <c r="KS172" i="6"/>
  <c r="KS171" i="6"/>
  <c r="KS134" i="6"/>
  <c r="KT6" i="6"/>
  <c r="KT7" i="4"/>
  <c r="KT1" i="4"/>
  <c r="KT81" i="4" l="1"/>
  <c r="KT85" i="4"/>
  <c r="KT137" i="4"/>
  <c r="KT80" i="4"/>
  <c r="KT91" i="4"/>
  <c r="KT92" i="4"/>
  <c r="KT90" i="4"/>
  <c r="KT87" i="4"/>
  <c r="KT79" i="4"/>
  <c r="KT63" i="4"/>
  <c r="KT65" i="4"/>
  <c r="KT59" i="4"/>
  <c r="KT57" i="4"/>
  <c r="KT56" i="4"/>
  <c r="KT55" i="4"/>
  <c r="KT54" i="4"/>
  <c r="KT48" i="4"/>
  <c r="KT58" i="4"/>
  <c r="KT44" i="4"/>
  <c r="KT49" i="4"/>
  <c r="KT45" i="4"/>
  <c r="KT47" i="4"/>
  <c r="KT53" i="4"/>
  <c r="KT46" i="4"/>
  <c r="KT43" i="4"/>
  <c r="KT24" i="4"/>
  <c r="KT143" i="4"/>
  <c r="KT141" i="4"/>
  <c r="KT139" i="4"/>
  <c r="KT107" i="4"/>
  <c r="KT108" i="4"/>
  <c r="KT184" i="4"/>
  <c r="KT183" i="4"/>
  <c r="KT182" i="4"/>
  <c r="KT178" i="4"/>
  <c r="KT177" i="4"/>
  <c r="KT173" i="4"/>
  <c r="KT172" i="4"/>
  <c r="KT171" i="4"/>
  <c r="KT134" i="4"/>
  <c r="KT132" i="4"/>
  <c r="KT127" i="4"/>
  <c r="KT73" i="4"/>
  <c r="KT74" i="4"/>
  <c r="KT72" i="4"/>
  <c r="KT71" i="4"/>
  <c r="KT69" i="4"/>
  <c r="KT70" i="4"/>
  <c r="KT68" i="4"/>
  <c r="KT101" i="4"/>
  <c r="KT100" i="4"/>
  <c r="KT98" i="4"/>
  <c r="KT99" i="4"/>
  <c r="KT97" i="4"/>
  <c r="KT38" i="4"/>
  <c r="KT39" i="4"/>
  <c r="KT36" i="4"/>
  <c r="KT37" i="4"/>
  <c r="KT34" i="4"/>
  <c r="KT33" i="4"/>
  <c r="KT35" i="4"/>
  <c r="KT22" i="4"/>
  <c r="KT17" i="4"/>
  <c r="KT16" i="4"/>
  <c r="KT15" i="4"/>
  <c r="KT13" i="4"/>
  <c r="KT11" i="4"/>
  <c r="KT14" i="4"/>
  <c r="KT12" i="4"/>
  <c r="KT27" i="4"/>
  <c r="KT26" i="4"/>
  <c r="KT28" i="4"/>
  <c r="KU6" i="4"/>
  <c r="KS106" i="6"/>
  <c r="KT7" i="6"/>
  <c r="KT1" i="6"/>
  <c r="KT85" i="6" l="1"/>
  <c r="KT81" i="6"/>
  <c r="KT137" i="6"/>
  <c r="KT80" i="6"/>
  <c r="KT91" i="6"/>
  <c r="KT92" i="6"/>
  <c r="KT90" i="6"/>
  <c r="KT87" i="6"/>
  <c r="KT79" i="6"/>
  <c r="KT63" i="6"/>
  <c r="KT65" i="6"/>
  <c r="KT59" i="6"/>
  <c r="KT56" i="6"/>
  <c r="KT55" i="6"/>
  <c r="KT58" i="6"/>
  <c r="KT57" i="6"/>
  <c r="KT54" i="6"/>
  <c r="KT49" i="6"/>
  <c r="KT48" i="6"/>
  <c r="KT47" i="6"/>
  <c r="KT45" i="6"/>
  <c r="KT44" i="6"/>
  <c r="KT53" i="6"/>
  <c r="KT43" i="6"/>
  <c r="KT46" i="6"/>
  <c r="KT24" i="6"/>
  <c r="KT106" i="4"/>
  <c r="KT97" i="6"/>
  <c r="KT98" i="6"/>
  <c r="KT99" i="6"/>
  <c r="KT100" i="6"/>
  <c r="KT101" i="6"/>
  <c r="KT73" i="6"/>
  <c r="KT74" i="6"/>
  <c r="KT70" i="6"/>
  <c r="KT71" i="6"/>
  <c r="KT72" i="6"/>
  <c r="KT69" i="6"/>
  <c r="KT68" i="6"/>
  <c r="KT141" i="6"/>
  <c r="KT127" i="6"/>
  <c r="KT139" i="6"/>
  <c r="KT143" i="6"/>
  <c r="KT132" i="6"/>
  <c r="KT108" i="6"/>
  <c r="KT107" i="6"/>
  <c r="KT37" i="6"/>
  <c r="KT39" i="6"/>
  <c r="KT38" i="6"/>
  <c r="KT36" i="6"/>
  <c r="KT35" i="6"/>
  <c r="KT33" i="6"/>
  <c r="KT34" i="6"/>
  <c r="KT17" i="6"/>
  <c r="KT16" i="6"/>
  <c r="KT15" i="6"/>
  <c r="KT13" i="6"/>
  <c r="KT22" i="6"/>
  <c r="KT14" i="6"/>
  <c r="KT12" i="6"/>
  <c r="KT11" i="6"/>
  <c r="KT26" i="6"/>
  <c r="KT27" i="6"/>
  <c r="KT28" i="6"/>
  <c r="KT182" i="6"/>
  <c r="KT177" i="6"/>
  <c r="KT178" i="6"/>
  <c r="KT183" i="6"/>
  <c r="KT184" i="6"/>
  <c r="KT173" i="6"/>
  <c r="KT172" i="6"/>
  <c r="KT171" i="6"/>
  <c r="KT134" i="6"/>
  <c r="KU6" i="6"/>
  <c r="KU7" i="4"/>
  <c r="KU1" i="4"/>
  <c r="KU81" i="4" l="1"/>
  <c r="KU85" i="4"/>
  <c r="KU137" i="4"/>
  <c r="KU80" i="4"/>
  <c r="KU92" i="4"/>
  <c r="KU90" i="4"/>
  <c r="KU91" i="4"/>
  <c r="KU87" i="4"/>
  <c r="KU79" i="4"/>
  <c r="KU63" i="4"/>
  <c r="KU65" i="4"/>
  <c r="KU59" i="4"/>
  <c r="KU58" i="4"/>
  <c r="KU54" i="4"/>
  <c r="KU49" i="4"/>
  <c r="KU56" i="4"/>
  <c r="KU57" i="4"/>
  <c r="KU45" i="4"/>
  <c r="KU46" i="4"/>
  <c r="KU47" i="4"/>
  <c r="KU55" i="4"/>
  <c r="KU48" i="4"/>
  <c r="KU44" i="4"/>
  <c r="KU43" i="4"/>
  <c r="KU53" i="4"/>
  <c r="KU24" i="4"/>
  <c r="KU143" i="4"/>
  <c r="KU107" i="4"/>
  <c r="KU108" i="4"/>
  <c r="KU139" i="4"/>
  <c r="KU141" i="4"/>
  <c r="KU184" i="4"/>
  <c r="KU183" i="4"/>
  <c r="KU178" i="4"/>
  <c r="KU182" i="4"/>
  <c r="KU177" i="4"/>
  <c r="KU173" i="4"/>
  <c r="KU172" i="4"/>
  <c r="KU171" i="4"/>
  <c r="KU132" i="4"/>
  <c r="KU134" i="4"/>
  <c r="KU127" i="4"/>
  <c r="KU74" i="4"/>
  <c r="KU72" i="4"/>
  <c r="KU73" i="4"/>
  <c r="KU70" i="4"/>
  <c r="KU71" i="4"/>
  <c r="KU68" i="4"/>
  <c r="KU69" i="4"/>
  <c r="KU101" i="4"/>
  <c r="KU98" i="4"/>
  <c r="KU99" i="4"/>
  <c r="KU100" i="4"/>
  <c r="KU97" i="4"/>
  <c r="KU39" i="4"/>
  <c r="KU37" i="4"/>
  <c r="KU38" i="4"/>
  <c r="KU34" i="4"/>
  <c r="KU36" i="4"/>
  <c r="KU33" i="4"/>
  <c r="KU35" i="4"/>
  <c r="KU27" i="4"/>
  <c r="KU22" i="4"/>
  <c r="KU17" i="4"/>
  <c r="KU15" i="4"/>
  <c r="KU13" i="4"/>
  <c r="KU14" i="4"/>
  <c r="KU12" i="4"/>
  <c r="KU11" i="4"/>
  <c r="KU16" i="4"/>
  <c r="KU26" i="4"/>
  <c r="KU28" i="4"/>
  <c r="KV6" i="4"/>
  <c r="KT106" i="6"/>
  <c r="KU7" i="6"/>
  <c r="KU1" i="6"/>
  <c r="KU85" i="6" l="1"/>
  <c r="KU81" i="6"/>
  <c r="KU137" i="6"/>
  <c r="KU80" i="6"/>
  <c r="KU92" i="6"/>
  <c r="KU90" i="6"/>
  <c r="KU91" i="6"/>
  <c r="KU87" i="6"/>
  <c r="KU63" i="6"/>
  <c r="KU79" i="6"/>
  <c r="KU65" i="6"/>
  <c r="KU59" i="6"/>
  <c r="KU58" i="6"/>
  <c r="KU57" i="6"/>
  <c r="KU56" i="6"/>
  <c r="KU55" i="6"/>
  <c r="KU54" i="6"/>
  <c r="KU49" i="6"/>
  <c r="KU46" i="6"/>
  <c r="KU45" i="6"/>
  <c r="KU48" i="6"/>
  <c r="KU47" i="6"/>
  <c r="KU44" i="6"/>
  <c r="KU53" i="6"/>
  <c r="KU43" i="6"/>
  <c r="KU24" i="6"/>
  <c r="AB73" i="10"/>
  <c r="AB81" i="10" s="1"/>
  <c r="AC73" i="10"/>
  <c r="AC81" i="10" s="1"/>
  <c r="AD73" i="10"/>
  <c r="AD81" i="10" s="1"/>
  <c r="KU106" i="4"/>
  <c r="KU97" i="6"/>
  <c r="KU98" i="6"/>
  <c r="KU99" i="6"/>
  <c r="KU100" i="6"/>
  <c r="KU101" i="6"/>
  <c r="KU73" i="6"/>
  <c r="KU74" i="6"/>
  <c r="KU72" i="6"/>
  <c r="KU70" i="6"/>
  <c r="KU71" i="6"/>
  <c r="KU69" i="6"/>
  <c r="KU68" i="6"/>
  <c r="KU141" i="6"/>
  <c r="KU127" i="6"/>
  <c r="KU139" i="6"/>
  <c r="KU143" i="6"/>
  <c r="KU132" i="6"/>
  <c r="KU108" i="6"/>
  <c r="KU107" i="6"/>
  <c r="KU39" i="6"/>
  <c r="KU38" i="6"/>
  <c r="KU36" i="6"/>
  <c r="KU37" i="6"/>
  <c r="KU34" i="6"/>
  <c r="KU33" i="6"/>
  <c r="KU35" i="6"/>
  <c r="KU16" i="6"/>
  <c r="KU14" i="6"/>
  <c r="KU13" i="6"/>
  <c r="KU12" i="6"/>
  <c r="KU11" i="6"/>
  <c r="KU17" i="6"/>
  <c r="KU15" i="6"/>
  <c r="KU22" i="6"/>
  <c r="KU27" i="6"/>
  <c r="KU26" i="6"/>
  <c r="KU28" i="6"/>
  <c r="KU182" i="6"/>
  <c r="KU178" i="6"/>
  <c r="KU177" i="6"/>
  <c r="KU183" i="6"/>
  <c r="KU184" i="6"/>
  <c r="KU173" i="6"/>
  <c r="KU172" i="6"/>
  <c r="KU171" i="6"/>
  <c r="KU134" i="6"/>
  <c r="KV6" i="6"/>
  <c r="U73" i="10" s="1"/>
  <c r="U81" i="10" s="1"/>
  <c r="KV7" i="4"/>
  <c r="KV1" i="4"/>
  <c r="KV85" i="4" l="1"/>
  <c r="KV137" i="4"/>
  <c r="KV81" i="4"/>
  <c r="KV80" i="4"/>
  <c r="KV92" i="4"/>
  <c r="KV90" i="4"/>
  <c r="KV91" i="4"/>
  <c r="KV87" i="4"/>
  <c r="KV79" i="4"/>
  <c r="KV63" i="4"/>
  <c r="U24" i="4"/>
  <c r="V24" i="4"/>
  <c r="W24" i="4"/>
  <c r="KV65" i="4"/>
  <c r="KV59" i="4"/>
  <c r="KV57" i="4"/>
  <c r="KV55" i="4"/>
  <c r="KV58" i="4"/>
  <c r="KV56" i="4"/>
  <c r="KV54" i="4"/>
  <c r="KV49" i="4"/>
  <c r="KV45" i="4"/>
  <c r="KV46" i="4"/>
  <c r="KV47" i="4"/>
  <c r="KV48" i="4"/>
  <c r="KV44" i="4"/>
  <c r="KV53" i="4"/>
  <c r="KV43" i="4"/>
  <c r="KV24" i="4"/>
  <c r="AA73" i="10"/>
  <c r="AA81" i="10" s="1"/>
  <c r="KV143" i="4"/>
  <c r="KV141" i="4"/>
  <c r="KV139" i="4"/>
  <c r="KV108" i="4"/>
  <c r="KV107" i="4"/>
  <c r="Y73" i="10"/>
  <c r="Y81" i="10" s="1"/>
  <c r="Z73" i="10"/>
  <c r="Z81" i="10" s="1"/>
  <c r="X73" i="10"/>
  <c r="X81" i="10" s="1"/>
  <c r="W73" i="10"/>
  <c r="W81" i="10" s="1"/>
  <c r="U13" i="10"/>
  <c r="V73" i="10"/>
  <c r="V81" i="10" s="1"/>
  <c r="U12" i="10"/>
  <c r="V12" i="10"/>
  <c r="W12" i="10"/>
  <c r="X12" i="10"/>
  <c r="Y12" i="10"/>
  <c r="AB12" i="10"/>
  <c r="Z12" i="10"/>
  <c r="AA12" i="10"/>
  <c r="AC12" i="10"/>
  <c r="AD12" i="10"/>
  <c r="U178" i="4"/>
  <c r="R156" i="4"/>
  <c r="R163" i="4"/>
  <c r="R147" i="4"/>
  <c r="R164" i="4"/>
  <c r="R159" i="4"/>
  <c r="R151" i="4"/>
  <c r="R165" i="4"/>
  <c r="R158" i="4"/>
  <c r="R157" i="4"/>
  <c r="R160" i="4"/>
  <c r="V178" i="4"/>
  <c r="R162" i="4"/>
  <c r="R161" i="4"/>
  <c r="KV184" i="4"/>
  <c r="KV183" i="4"/>
  <c r="KV182" i="4"/>
  <c r="KV178" i="4"/>
  <c r="KV177" i="4"/>
  <c r="KV173" i="4"/>
  <c r="KV172" i="4"/>
  <c r="KV171" i="4"/>
  <c r="KV134" i="4"/>
  <c r="KV132" i="4"/>
  <c r="KV127" i="4"/>
  <c r="KV74" i="4"/>
  <c r="KV73" i="4"/>
  <c r="KV70" i="4"/>
  <c r="KV71" i="4"/>
  <c r="KV69" i="4"/>
  <c r="KV68" i="4"/>
  <c r="KV72" i="4"/>
  <c r="U72" i="4"/>
  <c r="KV99" i="4"/>
  <c r="KV100" i="4"/>
  <c r="KV101" i="4"/>
  <c r="KV98" i="4"/>
  <c r="KV97" i="4"/>
  <c r="KV39" i="4"/>
  <c r="KV37" i="4"/>
  <c r="KV36" i="4"/>
  <c r="KV34" i="4"/>
  <c r="KV33" i="4"/>
  <c r="KV35" i="4"/>
  <c r="KV38" i="4"/>
  <c r="U11" i="4"/>
  <c r="U97" i="4" s="1"/>
  <c r="U26" i="4"/>
  <c r="U27" i="4"/>
  <c r="U28" i="4"/>
  <c r="V27" i="4"/>
  <c r="V26" i="4"/>
  <c r="W27" i="4"/>
  <c r="V11" i="4"/>
  <c r="V97" i="4" s="1"/>
  <c r="R23" i="4"/>
  <c r="X28" i="4"/>
  <c r="X27" i="4"/>
  <c r="W26" i="4"/>
  <c r="W28" i="4"/>
  <c r="V28" i="4"/>
  <c r="W11" i="4"/>
  <c r="W97" i="4" s="1"/>
  <c r="R25" i="4"/>
  <c r="X26" i="4"/>
  <c r="X11" i="4"/>
  <c r="X97" i="4" s="1"/>
  <c r="Y28" i="4"/>
  <c r="Z28" i="4"/>
  <c r="Y27" i="4"/>
  <c r="Y11" i="4"/>
  <c r="Y97" i="4" s="1"/>
  <c r="Z27" i="4"/>
  <c r="Y26" i="4"/>
  <c r="Z11" i="4"/>
  <c r="Z97" i="4" s="1"/>
  <c r="AA11" i="4"/>
  <c r="AA97" i="4" s="1"/>
  <c r="AB11" i="4"/>
  <c r="AB97" i="4" s="1"/>
  <c r="AC11" i="4"/>
  <c r="AC97" i="4" s="1"/>
  <c r="AD11" i="4"/>
  <c r="AD97" i="4" s="1"/>
  <c r="AE11" i="4"/>
  <c r="AE97" i="4" s="1"/>
  <c r="AF11" i="4"/>
  <c r="AF97" i="4" s="1"/>
  <c r="AG11" i="4"/>
  <c r="AG97" i="4" s="1"/>
  <c r="AH11" i="4"/>
  <c r="AH97" i="4" s="1"/>
  <c r="AI11" i="4"/>
  <c r="AI97" i="4" s="1"/>
  <c r="AJ11" i="4"/>
  <c r="AJ97" i="4" s="1"/>
  <c r="AK11" i="4"/>
  <c r="AK97" i="4" s="1"/>
  <c r="AL11" i="4"/>
  <c r="AL97" i="4" s="1"/>
  <c r="AM11" i="4"/>
  <c r="AM97" i="4" s="1"/>
  <c r="AN11" i="4"/>
  <c r="AN97" i="4" s="1"/>
  <c r="AO11" i="4"/>
  <c r="AO97" i="4" s="1"/>
  <c r="AP11" i="4"/>
  <c r="AP97" i="4" s="1"/>
  <c r="AQ11" i="4"/>
  <c r="AQ97" i="4" s="1"/>
  <c r="AR11" i="4"/>
  <c r="AR97" i="4" s="1"/>
  <c r="AS11" i="4"/>
  <c r="AS97" i="4" s="1"/>
  <c r="KV17" i="4"/>
  <c r="KV16" i="4"/>
  <c r="KV15" i="4"/>
  <c r="KV13" i="4"/>
  <c r="KV22" i="4"/>
  <c r="KV14" i="4"/>
  <c r="KV12" i="4"/>
  <c r="KV11" i="4"/>
  <c r="KV26" i="4"/>
  <c r="KV27" i="4"/>
  <c r="KV28" i="4"/>
  <c r="KU106" i="6"/>
  <c r="KV1" i="6"/>
  <c r="KV7" i="6"/>
  <c r="KV85" i="6" l="1"/>
  <c r="KV81" i="6"/>
  <c r="KV137" i="6"/>
  <c r="KV80" i="6"/>
  <c r="KV92" i="6"/>
  <c r="KV91" i="6"/>
  <c r="KV90" i="6"/>
  <c r="KV87" i="6"/>
  <c r="KV79" i="6"/>
  <c r="KV63" i="6"/>
  <c r="U24" i="6"/>
  <c r="W24" i="6"/>
  <c r="V24" i="6"/>
  <c r="X24" i="6"/>
  <c r="KV65" i="6"/>
  <c r="KV59" i="6"/>
  <c r="KV58" i="6"/>
  <c r="KV57" i="6"/>
  <c r="KV55" i="6"/>
  <c r="KV54" i="6"/>
  <c r="KV56" i="6"/>
  <c r="KV49" i="6"/>
  <c r="KV48" i="6"/>
  <c r="KV47" i="6"/>
  <c r="KV46" i="6"/>
  <c r="KV45" i="6"/>
  <c r="KV44" i="6"/>
  <c r="KV53" i="6"/>
  <c r="KV43" i="6"/>
  <c r="KV24" i="6"/>
  <c r="U14" i="10"/>
  <c r="KV106" i="4"/>
  <c r="R155" i="4"/>
  <c r="KV97" i="6"/>
  <c r="KV98" i="6"/>
  <c r="KV100" i="6"/>
  <c r="KV99" i="6"/>
  <c r="KV101" i="6"/>
  <c r="U72" i="6"/>
  <c r="KV74" i="6"/>
  <c r="KV72" i="6"/>
  <c r="KV71" i="6"/>
  <c r="KV73" i="6"/>
  <c r="KV70" i="6"/>
  <c r="KV69" i="6"/>
  <c r="KV68" i="6"/>
  <c r="R162" i="6"/>
  <c r="R163" i="6"/>
  <c r="R160" i="6"/>
  <c r="R161" i="6"/>
  <c r="R164" i="6"/>
  <c r="R151" i="6"/>
  <c r="R147" i="6"/>
  <c r="KV141" i="6"/>
  <c r="KV127" i="6"/>
  <c r="KV139" i="6"/>
  <c r="KV143" i="6"/>
  <c r="KV132" i="6"/>
  <c r="KV108" i="6"/>
  <c r="KV107" i="6"/>
  <c r="AP101" i="4"/>
  <c r="AP143" i="4" s="1"/>
  <c r="AP100" i="4"/>
  <c r="AP99" i="4"/>
  <c r="AP108" i="4" s="1"/>
  <c r="AP141" i="4" s="1"/>
  <c r="AP98" i="4"/>
  <c r="AP107" i="4" s="1"/>
  <c r="AP139" i="4" s="1"/>
  <c r="AH100" i="4"/>
  <c r="AH101" i="4"/>
  <c r="AH143" i="4" s="1"/>
  <c r="AH98" i="4"/>
  <c r="AH107" i="4" s="1"/>
  <c r="AH139" i="4" s="1"/>
  <c r="AH99" i="4"/>
  <c r="AH108" i="4" s="1"/>
  <c r="AH141" i="4" s="1"/>
  <c r="Z101" i="4"/>
  <c r="Z143" i="4" s="1"/>
  <c r="Z100" i="4"/>
  <c r="Z99" i="4"/>
  <c r="Z108" i="4" s="1"/>
  <c r="Z141" i="4" s="1"/>
  <c r="Z98" i="4"/>
  <c r="Z107" i="4" s="1"/>
  <c r="Z139" i="4" s="1"/>
  <c r="AO101" i="4"/>
  <c r="AO143" i="4" s="1"/>
  <c r="AO100" i="4"/>
  <c r="AO99" i="4"/>
  <c r="AO108" i="4" s="1"/>
  <c r="AO141" i="4" s="1"/>
  <c r="AO98" i="4"/>
  <c r="AO107" i="4" s="1"/>
  <c r="AO139" i="4" s="1"/>
  <c r="AG101" i="4"/>
  <c r="AG143" i="4" s="1"/>
  <c r="AG100" i="4"/>
  <c r="AG99" i="4"/>
  <c r="AG108" i="4" s="1"/>
  <c r="AG141" i="4" s="1"/>
  <c r="AG98" i="4"/>
  <c r="AG107" i="4" s="1"/>
  <c r="AG139" i="4" s="1"/>
  <c r="U101" i="4"/>
  <c r="U143" i="4" s="1"/>
  <c r="U100" i="4"/>
  <c r="U99" i="4"/>
  <c r="U108" i="4" s="1"/>
  <c r="U141" i="4" s="1"/>
  <c r="U98" i="4"/>
  <c r="U107" i="4" s="1"/>
  <c r="U139" i="4" s="1"/>
  <c r="AN101" i="4"/>
  <c r="AN143" i="4" s="1"/>
  <c r="AN99" i="4"/>
  <c r="AN108" i="4" s="1"/>
  <c r="AN141" i="4" s="1"/>
  <c r="AN98" i="4"/>
  <c r="AN107" i="4" s="1"/>
  <c r="AN139" i="4" s="1"/>
  <c r="AN100" i="4"/>
  <c r="AF100" i="4"/>
  <c r="AF101" i="4"/>
  <c r="AF143" i="4" s="1"/>
  <c r="AF99" i="4"/>
  <c r="AF108" i="4" s="1"/>
  <c r="AF141" i="4" s="1"/>
  <c r="AF98" i="4"/>
  <c r="AF107" i="4" s="1"/>
  <c r="AF139" i="4" s="1"/>
  <c r="W101" i="4"/>
  <c r="W143" i="4" s="1"/>
  <c r="W100" i="4"/>
  <c r="W99" i="4"/>
  <c r="W108" i="4" s="1"/>
  <c r="W141" i="4" s="1"/>
  <c r="W98" i="4"/>
  <c r="W107" i="4" s="1"/>
  <c r="W139" i="4" s="1"/>
  <c r="V101" i="4"/>
  <c r="V143" i="4" s="1"/>
  <c r="V100" i="4"/>
  <c r="V99" i="4"/>
  <c r="V108" i="4" s="1"/>
  <c r="V141" i="4" s="1"/>
  <c r="V98" i="4"/>
  <c r="V107" i="4" s="1"/>
  <c r="V139" i="4" s="1"/>
  <c r="AM101" i="4"/>
  <c r="AM143" i="4" s="1"/>
  <c r="AM100" i="4"/>
  <c r="AM99" i="4"/>
  <c r="AM108" i="4" s="1"/>
  <c r="AM141" i="4" s="1"/>
  <c r="AM98" i="4"/>
  <c r="AM107" i="4" s="1"/>
  <c r="AM139" i="4" s="1"/>
  <c r="AE101" i="4"/>
  <c r="AE143" i="4" s="1"/>
  <c r="AE100" i="4"/>
  <c r="AE99" i="4"/>
  <c r="AE108" i="4" s="1"/>
  <c r="AE141" i="4" s="1"/>
  <c r="AE98" i="4"/>
  <c r="AE107" i="4" s="1"/>
  <c r="AE139" i="4" s="1"/>
  <c r="Y101" i="4"/>
  <c r="Y143" i="4" s="1"/>
  <c r="Y100" i="4"/>
  <c r="Y99" i="4"/>
  <c r="Y108" i="4" s="1"/>
  <c r="Y141" i="4" s="1"/>
  <c r="Y98" i="4"/>
  <c r="Y107" i="4" s="1"/>
  <c r="Y139" i="4" s="1"/>
  <c r="AL101" i="4"/>
  <c r="AL143" i="4" s="1"/>
  <c r="AL100" i="4"/>
  <c r="AL99" i="4"/>
  <c r="AL108" i="4" s="1"/>
  <c r="AL141" i="4" s="1"/>
  <c r="AL98" i="4"/>
  <c r="AL107" i="4" s="1"/>
  <c r="AL139" i="4" s="1"/>
  <c r="AD101" i="4"/>
  <c r="AD143" i="4" s="1"/>
  <c r="AD100" i="4"/>
  <c r="AD99" i="4"/>
  <c r="AD108" i="4" s="1"/>
  <c r="AD141" i="4" s="1"/>
  <c r="AD98" i="4"/>
  <c r="AD107" i="4" s="1"/>
  <c r="AD139" i="4" s="1"/>
  <c r="AS101" i="4"/>
  <c r="AS143" i="4" s="1"/>
  <c r="AS100" i="4"/>
  <c r="AS99" i="4"/>
  <c r="AS108" i="4" s="1"/>
  <c r="AS141" i="4" s="1"/>
  <c r="AS98" i="4"/>
  <c r="AS107" i="4" s="1"/>
  <c r="AS139" i="4" s="1"/>
  <c r="AK101" i="4"/>
  <c r="AK143" i="4" s="1"/>
  <c r="AK100" i="4"/>
  <c r="AK99" i="4"/>
  <c r="AK108" i="4" s="1"/>
  <c r="AK141" i="4" s="1"/>
  <c r="AK98" i="4"/>
  <c r="AK107" i="4" s="1"/>
  <c r="AK139" i="4" s="1"/>
  <c r="AC101" i="4"/>
  <c r="AC143" i="4" s="1"/>
  <c r="AC100" i="4"/>
  <c r="AC99" i="4"/>
  <c r="AC108" i="4" s="1"/>
  <c r="AC141" i="4" s="1"/>
  <c r="AC98" i="4"/>
  <c r="AC107" i="4" s="1"/>
  <c r="AC139" i="4" s="1"/>
  <c r="AR101" i="4"/>
  <c r="AR143" i="4" s="1"/>
  <c r="AR100" i="4"/>
  <c r="AR99" i="4"/>
  <c r="AR108" i="4" s="1"/>
  <c r="AR141" i="4" s="1"/>
  <c r="AR98" i="4"/>
  <c r="AR107" i="4" s="1"/>
  <c r="AR139" i="4" s="1"/>
  <c r="AJ101" i="4"/>
  <c r="AJ143" i="4" s="1"/>
  <c r="AJ100" i="4"/>
  <c r="AJ99" i="4"/>
  <c r="AJ108" i="4" s="1"/>
  <c r="AJ141" i="4" s="1"/>
  <c r="AJ98" i="4"/>
  <c r="AJ107" i="4" s="1"/>
  <c r="AJ139" i="4" s="1"/>
  <c r="AB101" i="4"/>
  <c r="AB143" i="4" s="1"/>
  <c r="AB100" i="4"/>
  <c r="AB99" i="4"/>
  <c r="AB108" i="4" s="1"/>
  <c r="AB141" i="4" s="1"/>
  <c r="AB98" i="4"/>
  <c r="AB107" i="4" s="1"/>
  <c r="AB139" i="4" s="1"/>
  <c r="AQ101" i="4"/>
  <c r="AQ143" i="4" s="1"/>
  <c r="AQ100" i="4"/>
  <c r="AQ99" i="4"/>
  <c r="AQ108" i="4" s="1"/>
  <c r="AQ141" i="4" s="1"/>
  <c r="AQ98" i="4"/>
  <c r="AQ107" i="4" s="1"/>
  <c r="AQ139" i="4" s="1"/>
  <c r="AI101" i="4"/>
  <c r="AI143" i="4" s="1"/>
  <c r="AI100" i="4"/>
  <c r="AI99" i="4"/>
  <c r="AI108" i="4" s="1"/>
  <c r="AI141" i="4" s="1"/>
  <c r="AI98" i="4"/>
  <c r="AI107" i="4" s="1"/>
  <c r="AI139" i="4" s="1"/>
  <c r="AA101" i="4"/>
  <c r="AA143" i="4" s="1"/>
  <c r="AA100" i="4"/>
  <c r="AA99" i="4"/>
  <c r="AA108" i="4" s="1"/>
  <c r="AA141" i="4" s="1"/>
  <c r="AA98" i="4"/>
  <c r="AA107" i="4" s="1"/>
  <c r="AA139" i="4" s="1"/>
  <c r="X101" i="4"/>
  <c r="X143" i="4" s="1"/>
  <c r="X99" i="4"/>
  <c r="X108" i="4" s="1"/>
  <c r="X141" i="4" s="1"/>
  <c r="X98" i="4"/>
  <c r="X107" i="4" s="1"/>
  <c r="X139" i="4" s="1"/>
  <c r="X100" i="4"/>
  <c r="R97" i="4"/>
  <c r="KV39" i="6"/>
  <c r="KV38" i="6"/>
  <c r="KV37" i="6"/>
  <c r="KV33" i="6"/>
  <c r="KV35" i="6"/>
  <c r="KV34" i="6"/>
  <c r="KV16" i="6"/>
  <c r="KV14" i="6"/>
  <c r="KV13" i="6"/>
  <c r="KV12" i="6"/>
  <c r="KV11" i="6"/>
  <c r="KV22" i="6"/>
  <c r="KV17" i="6"/>
  <c r="KV36" i="6"/>
  <c r="KV15" i="6"/>
  <c r="KV28" i="6"/>
  <c r="KV26" i="6"/>
  <c r="KV27" i="6"/>
  <c r="W28" i="6"/>
  <c r="U27" i="6"/>
  <c r="U28" i="6"/>
  <c r="U26" i="6"/>
  <c r="R23" i="6"/>
  <c r="W26" i="6"/>
  <c r="U11" i="6"/>
  <c r="U97" i="6" s="1"/>
  <c r="R25" i="6"/>
  <c r="V27" i="6"/>
  <c r="W11" i="6"/>
  <c r="W97" i="6" s="1"/>
  <c r="V26" i="6"/>
  <c r="V28" i="6"/>
  <c r="X11" i="6"/>
  <c r="X97" i="6" s="1"/>
  <c r="W27" i="6"/>
  <c r="V11" i="6"/>
  <c r="V97" i="6" s="1"/>
  <c r="X28" i="6"/>
  <c r="X26" i="6"/>
  <c r="X27" i="6"/>
  <c r="Y28" i="6"/>
  <c r="Y27" i="6"/>
  <c r="Y11" i="6"/>
  <c r="Y97" i="6" s="1"/>
  <c r="Y26" i="6"/>
  <c r="Z11" i="6"/>
  <c r="Z97" i="6" s="1"/>
  <c r="Z27" i="6"/>
  <c r="Z26" i="6"/>
  <c r="Z28" i="6"/>
  <c r="AA27" i="6"/>
  <c r="AA28" i="6"/>
  <c r="AA11" i="6"/>
  <c r="AA97" i="6" s="1"/>
  <c r="AB11" i="6"/>
  <c r="AB97" i="6" s="1"/>
  <c r="AB28" i="6"/>
  <c r="AC11" i="6"/>
  <c r="AC97" i="6" s="1"/>
  <c r="AD11" i="6"/>
  <c r="AD97" i="6" s="1"/>
  <c r="AE11" i="6"/>
  <c r="AE97" i="6" s="1"/>
  <c r="AF11" i="6"/>
  <c r="AF97" i="6" s="1"/>
  <c r="AG11" i="6"/>
  <c r="AG97" i="6" s="1"/>
  <c r="AH11" i="6"/>
  <c r="AH97" i="6" s="1"/>
  <c r="AI11" i="6"/>
  <c r="AI97" i="6" s="1"/>
  <c r="AJ11" i="6"/>
  <c r="AJ97" i="6" s="1"/>
  <c r="AK11" i="6"/>
  <c r="AK97" i="6" s="1"/>
  <c r="AL11" i="6"/>
  <c r="AL97" i="6" s="1"/>
  <c r="AM11" i="6"/>
  <c r="AM97" i="6" s="1"/>
  <c r="AN11" i="6"/>
  <c r="AN97" i="6" s="1"/>
  <c r="AO11" i="6"/>
  <c r="AO97" i="6" s="1"/>
  <c r="AP11" i="6"/>
  <c r="AP97" i="6" s="1"/>
  <c r="AQ11" i="6"/>
  <c r="AQ97" i="6" s="1"/>
  <c r="AR11" i="6"/>
  <c r="AR97" i="6" s="1"/>
  <c r="AS11" i="6"/>
  <c r="AS97" i="6" s="1"/>
  <c r="AT11" i="6"/>
  <c r="AT97" i="6" s="1"/>
  <c r="AU11" i="6"/>
  <c r="AU97" i="6" s="1"/>
  <c r="AV11" i="6"/>
  <c r="AV97" i="6" s="1"/>
  <c r="AW11" i="6"/>
  <c r="AW97" i="6" s="1"/>
  <c r="AX11" i="6"/>
  <c r="AX97" i="6" s="1"/>
  <c r="AY11" i="6"/>
  <c r="AY97" i="6" s="1"/>
  <c r="AZ11" i="6"/>
  <c r="AZ97" i="6" s="1"/>
  <c r="BA11" i="6"/>
  <c r="BA97" i="6" s="1"/>
  <c r="BB11" i="6"/>
  <c r="BB97" i="6" s="1"/>
  <c r="BC11" i="6"/>
  <c r="BC97" i="6" s="1"/>
  <c r="BD11" i="6"/>
  <c r="BD97" i="6" s="1"/>
  <c r="BE11" i="6"/>
  <c r="BE97" i="6" s="1"/>
  <c r="BF11" i="6"/>
  <c r="BF97" i="6" s="1"/>
  <c r="BG11" i="6"/>
  <c r="BG97" i="6" s="1"/>
  <c r="BH11" i="6"/>
  <c r="BH97" i="6" s="1"/>
  <c r="BI11" i="6"/>
  <c r="BI97" i="6" s="1"/>
  <c r="BK11" i="6"/>
  <c r="BK97" i="6" s="1"/>
  <c r="BJ11" i="6"/>
  <c r="BJ97" i="6" s="1"/>
  <c r="BL11" i="6"/>
  <c r="BL97" i="6" s="1"/>
  <c r="BM11" i="6"/>
  <c r="BM97" i="6" s="1"/>
  <c r="BN11" i="6"/>
  <c r="BN97" i="6" s="1"/>
  <c r="BO11" i="6"/>
  <c r="BO97" i="6" s="1"/>
  <c r="BP11" i="6"/>
  <c r="BP97" i="6" s="1"/>
  <c r="W22" i="4"/>
  <c r="U22" i="4"/>
  <c r="R11" i="4"/>
  <c r="AP15" i="4"/>
  <c r="AP13" i="4"/>
  <c r="AP14" i="4"/>
  <c r="AP12" i="4"/>
  <c r="AP80" i="4" s="1"/>
  <c r="AP17" i="4"/>
  <c r="AP16" i="4"/>
  <c r="AN14" i="4"/>
  <c r="AN16" i="4"/>
  <c r="AN15" i="4"/>
  <c r="AN13" i="4"/>
  <c r="AN12" i="4"/>
  <c r="AN80" i="4" s="1"/>
  <c r="AN17" i="4"/>
  <c r="AJ17" i="4"/>
  <c r="AJ16" i="4"/>
  <c r="AJ15" i="4"/>
  <c r="AJ14" i="4"/>
  <c r="AJ12" i="4"/>
  <c r="AJ80" i="4" s="1"/>
  <c r="AJ13" i="4"/>
  <c r="AJ81" i="4" s="1"/>
  <c r="AR15" i="4"/>
  <c r="AR14" i="4"/>
  <c r="AR12" i="4"/>
  <c r="AR80" i="4" s="1"/>
  <c r="AR13" i="4"/>
  <c r="AR81" i="4" s="1"/>
  <c r="AR16" i="4"/>
  <c r="AR17" i="4"/>
  <c r="AB17" i="4"/>
  <c r="AB16" i="4"/>
  <c r="AB15" i="4"/>
  <c r="AB14" i="4"/>
  <c r="AB12" i="4"/>
  <c r="AB80" i="4" s="1"/>
  <c r="AB13" i="4"/>
  <c r="AB81" i="4" s="1"/>
  <c r="Z14" i="4"/>
  <c r="Z16" i="4"/>
  <c r="Z12" i="4"/>
  <c r="Z80" i="4" s="1"/>
  <c r="Z17" i="4"/>
  <c r="Z15" i="4"/>
  <c r="Z13" i="4"/>
  <c r="V22" i="4"/>
  <c r="AL14" i="4"/>
  <c r="AL12" i="4"/>
  <c r="AL80" i="4" s="1"/>
  <c r="AL16" i="4"/>
  <c r="AL13" i="4"/>
  <c r="AL81" i="4" s="1"/>
  <c r="AL15" i="4"/>
  <c r="AL17" i="4"/>
  <c r="AH17" i="4"/>
  <c r="AH16" i="4"/>
  <c r="AH15" i="4"/>
  <c r="AH13" i="4"/>
  <c r="AH81" i="4" s="1"/>
  <c r="AH12" i="4"/>
  <c r="AH80" i="4" s="1"/>
  <c r="AH14" i="4"/>
  <c r="X12" i="4"/>
  <c r="X80" i="4" s="1"/>
  <c r="X13" i="4"/>
  <c r="X81" i="4" s="1"/>
  <c r="X17" i="4"/>
  <c r="X14" i="4"/>
  <c r="X16" i="4"/>
  <c r="X15" i="4"/>
  <c r="AF14" i="4"/>
  <c r="AF16" i="4"/>
  <c r="AF15" i="4"/>
  <c r="AF13" i="4"/>
  <c r="AF12" i="4"/>
  <c r="AF80" i="4" s="1"/>
  <c r="AF17" i="4"/>
  <c r="AD14" i="4"/>
  <c r="AD16" i="4"/>
  <c r="AD12" i="4"/>
  <c r="AD80" i="4" s="1"/>
  <c r="AD13" i="4"/>
  <c r="AD81" i="4" s="1"/>
  <c r="AD15" i="4"/>
  <c r="AD17" i="4"/>
  <c r="AO15" i="4"/>
  <c r="AO13" i="4"/>
  <c r="AO81" i="4" s="1"/>
  <c r="AO17" i="4"/>
  <c r="AO14" i="4"/>
  <c r="AO12" i="4"/>
  <c r="AO80" i="4" s="1"/>
  <c r="AO16" i="4"/>
  <c r="AE17" i="4"/>
  <c r="AK28" i="4" s="1"/>
  <c r="AE14" i="4"/>
  <c r="AE16" i="4"/>
  <c r="AE13" i="4"/>
  <c r="AE81" i="4" s="1"/>
  <c r="AE15" i="4"/>
  <c r="AE12" i="4"/>
  <c r="AE80" i="4" s="1"/>
  <c r="AA15" i="4"/>
  <c r="AA14" i="4"/>
  <c r="AA12" i="4"/>
  <c r="AA80" i="4" s="1"/>
  <c r="AA16" i="4"/>
  <c r="AA13" i="4"/>
  <c r="AA81" i="4" s="1"/>
  <c r="AA17" i="4"/>
  <c r="AG14" i="4"/>
  <c r="AG12" i="4"/>
  <c r="AG80" i="4" s="1"/>
  <c r="AG17" i="4"/>
  <c r="AG16" i="4"/>
  <c r="AG15" i="4"/>
  <c r="AG13" i="4"/>
  <c r="AG81" i="4" s="1"/>
  <c r="Y16" i="4"/>
  <c r="Y17" i="4"/>
  <c r="Y15" i="4"/>
  <c r="Y13" i="4"/>
  <c r="Y14" i="4"/>
  <c r="Y12" i="4"/>
  <c r="Y80" i="4" s="1"/>
  <c r="AS17" i="4"/>
  <c r="AS16" i="4"/>
  <c r="AS15" i="4"/>
  <c r="AS12" i="4"/>
  <c r="AS80" i="4" s="1"/>
  <c r="AS13" i="4"/>
  <c r="AS81" i="4" s="1"/>
  <c r="AS14" i="4"/>
  <c r="AQ17" i="4"/>
  <c r="AQ16" i="4"/>
  <c r="AQ15" i="4"/>
  <c r="AQ14" i="4"/>
  <c r="AQ12" i="4"/>
  <c r="AQ80" i="4" s="1"/>
  <c r="AQ13" i="4"/>
  <c r="AM14" i="4"/>
  <c r="AM16" i="4"/>
  <c r="AM13" i="4"/>
  <c r="AM81" i="4" s="1"/>
  <c r="AM15" i="4"/>
  <c r="AM12" i="4"/>
  <c r="AM80" i="4" s="1"/>
  <c r="AM17" i="4"/>
  <c r="AK17" i="4"/>
  <c r="AK15" i="4"/>
  <c r="AK12" i="4"/>
  <c r="AK80" i="4" s="1"/>
  <c r="AK14" i="4"/>
  <c r="AK16" i="4"/>
  <c r="AK13" i="4"/>
  <c r="AK81" i="4" s="1"/>
  <c r="AC15" i="4"/>
  <c r="AC12" i="4"/>
  <c r="AC80" i="4" s="1"/>
  <c r="AC16" i="4"/>
  <c r="AC13" i="4"/>
  <c r="AC81" i="4" s="1"/>
  <c r="AC14" i="4"/>
  <c r="AC17" i="4"/>
  <c r="V13" i="4"/>
  <c r="V81" i="4" s="1"/>
  <c r="V17" i="4"/>
  <c r="V14" i="4"/>
  <c r="V16" i="4"/>
  <c r="V12" i="4"/>
  <c r="V80" i="4" s="1"/>
  <c r="V15" i="4"/>
  <c r="AI16" i="4"/>
  <c r="AI15" i="4"/>
  <c r="AI12" i="4"/>
  <c r="AI80" i="4" s="1"/>
  <c r="AI14" i="4"/>
  <c r="AI13" i="4"/>
  <c r="AI17" i="4"/>
  <c r="AO28" i="4" s="1"/>
  <c r="W13" i="4"/>
  <c r="W12" i="4"/>
  <c r="W80" i="4" s="1"/>
  <c r="W14" i="4"/>
  <c r="W16" i="4"/>
  <c r="W17" i="4"/>
  <c r="W15" i="4"/>
  <c r="U17" i="4"/>
  <c r="U39" i="4" s="1"/>
  <c r="U49" i="4" s="1"/>
  <c r="U15" i="4"/>
  <c r="U37" i="4" s="1"/>
  <c r="U47" i="4" s="1"/>
  <c r="U16" i="4"/>
  <c r="U38" i="4" s="1"/>
  <c r="U48" i="4" s="1"/>
  <c r="U12" i="4"/>
  <c r="U80" i="4" s="1"/>
  <c r="U14" i="4"/>
  <c r="U36" i="4" s="1"/>
  <c r="U46" i="4" s="1"/>
  <c r="U13" i="4"/>
  <c r="U81" i="4" s="1"/>
  <c r="AG71" i="2"/>
  <c r="AE71" i="2"/>
  <c r="AC71" i="2"/>
  <c r="AH71" i="2"/>
  <c r="AF71" i="2"/>
  <c r="AD71" i="2"/>
  <c r="AB71" i="2"/>
  <c r="KV182" i="6"/>
  <c r="KV178" i="6"/>
  <c r="KV177" i="6"/>
  <c r="U178" i="6"/>
  <c r="V178" i="6"/>
  <c r="BQ178" i="6"/>
  <c r="BQ182" i="6" s="1"/>
  <c r="BR178" i="6"/>
  <c r="BR182" i="6" s="1"/>
  <c r="BS178" i="6"/>
  <c r="BS182" i="6" s="1"/>
  <c r="BT178" i="6"/>
  <c r="BT182" i="6" s="1"/>
  <c r="BU178" i="6"/>
  <c r="BU182" i="6" s="1"/>
  <c r="BV178" i="6"/>
  <c r="BV182" i="6" s="1"/>
  <c r="BW178" i="6"/>
  <c r="BW182" i="6" s="1"/>
  <c r="BY178" i="6"/>
  <c r="BY182" i="6" s="1"/>
  <c r="BX178" i="6"/>
  <c r="BX182" i="6" s="1"/>
  <c r="BZ178" i="6"/>
  <c r="BZ182" i="6" s="1"/>
  <c r="CA178" i="6"/>
  <c r="CA182" i="6" s="1"/>
  <c r="CB178" i="6"/>
  <c r="CB182" i="6" s="1"/>
  <c r="CC178" i="6"/>
  <c r="CC182" i="6" s="1"/>
  <c r="CD178" i="6"/>
  <c r="CD182" i="6" s="1"/>
  <c r="CE178" i="6"/>
  <c r="CE182" i="6" s="1"/>
  <c r="CF178" i="6"/>
  <c r="CF182" i="6" s="1"/>
  <c r="CG178" i="6"/>
  <c r="CG182" i="6" s="1"/>
  <c r="CH178" i="6"/>
  <c r="CH182" i="6" s="1"/>
  <c r="CI178" i="6"/>
  <c r="CI182" i="6" s="1"/>
  <c r="CJ178" i="6"/>
  <c r="CJ182" i="6" s="1"/>
  <c r="CK178" i="6"/>
  <c r="CK182" i="6" s="1"/>
  <c r="CL178" i="6"/>
  <c r="CL182" i="6" s="1"/>
  <c r="CM178" i="6"/>
  <c r="CM182" i="6" s="1"/>
  <c r="CN178" i="6"/>
  <c r="CN182" i="6" s="1"/>
  <c r="CO178" i="6"/>
  <c r="CO182" i="6" s="1"/>
  <c r="CP178" i="6"/>
  <c r="CP182" i="6" s="1"/>
  <c r="CQ178" i="6"/>
  <c r="CQ182" i="6" s="1"/>
  <c r="CR178" i="6"/>
  <c r="CR182" i="6" s="1"/>
  <c r="CS178" i="6"/>
  <c r="CS182" i="6" s="1"/>
  <c r="CT178" i="6"/>
  <c r="CT182" i="6" s="1"/>
  <c r="CU178" i="6"/>
  <c r="CU182" i="6" s="1"/>
  <c r="CV178" i="6"/>
  <c r="CV182" i="6" s="1"/>
  <c r="CW178" i="6"/>
  <c r="CW182" i="6" s="1"/>
  <c r="CX178" i="6"/>
  <c r="CX182" i="6" s="1"/>
  <c r="CY178" i="6"/>
  <c r="CY182" i="6" s="1"/>
  <c r="CZ178" i="6"/>
  <c r="CZ182" i="6" s="1"/>
  <c r="DA178" i="6"/>
  <c r="DA182" i="6" s="1"/>
  <c r="DB178" i="6"/>
  <c r="DB182" i="6" s="1"/>
  <c r="DC178" i="6"/>
  <c r="DC182" i="6" s="1"/>
  <c r="DD178" i="6"/>
  <c r="DD182" i="6" s="1"/>
  <c r="DE178" i="6"/>
  <c r="DE182" i="6" s="1"/>
  <c r="DG178" i="6"/>
  <c r="DG182" i="6" s="1"/>
  <c r="DF178" i="6"/>
  <c r="DF182" i="6" s="1"/>
  <c r="DH178" i="6"/>
  <c r="DH182" i="6" s="1"/>
  <c r="DI178" i="6"/>
  <c r="DI182" i="6" s="1"/>
  <c r="DJ178" i="6"/>
  <c r="DJ182" i="6" s="1"/>
  <c r="DK178" i="6"/>
  <c r="DK182" i="6" s="1"/>
  <c r="DL178" i="6"/>
  <c r="DL182" i="6" s="1"/>
  <c r="DM178" i="6"/>
  <c r="DM182" i="6" s="1"/>
  <c r="DN178" i="6"/>
  <c r="DN182" i="6" s="1"/>
  <c r="DO178" i="6"/>
  <c r="DO182" i="6" s="1"/>
  <c r="DP178" i="6"/>
  <c r="DP182" i="6" s="1"/>
  <c r="DQ178" i="6"/>
  <c r="DQ182" i="6" s="1"/>
  <c r="DR178" i="6"/>
  <c r="DR182" i="6" s="1"/>
  <c r="DS178" i="6"/>
  <c r="DS182" i="6" s="1"/>
  <c r="DT178" i="6"/>
  <c r="DT182" i="6" s="1"/>
  <c r="DU178" i="6"/>
  <c r="DU182" i="6" s="1"/>
  <c r="DV178" i="6"/>
  <c r="DV182" i="6" s="1"/>
  <c r="DW178" i="6"/>
  <c r="DW182" i="6" s="1"/>
  <c r="DX178" i="6"/>
  <c r="DX182" i="6" s="1"/>
  <c r="DY178" i="6"/>
  <c r="DY182" i="6" s="1"/>
  <c r="DZ178" i="6"/>
  <c r="DZ182" i="6" s="1"/>
  <c r="EA178" i="6"/>
  <c r="EA182" i="6" s="1"/>
  <c r="EB178" i="6"/>
  <c r="EB182" i="6" s="1"/>
  <c r="EC178" i="6"/>
  <c r="EC182" i="6" s="1"/>
  <c r="ED178" i="6"/>
  <c r="ED182" i="6" s="1"/>
  <c r="EE178" i="6"/>
  <c r="EE182" i="6" s="1"/>
  <c r="EF178" i="6"/>
  <c r="EF182" i="6" s="1"/>
  <c r="EG178" i="6"/>
  <c r="EG182" i="6" s="1"/>
  <c r="EH178" i="6"/>
  <c r="EH182" i="6" s="1"/>
  <c r="EI178" i="6"/>
  <c r="EI182" i="6" s="1"/>
  <c r="KV183" i="6"/>
  <c r="KV184" i="6"/>
  <c r="KV172" i="6"/>
  <c r="KV171" i="6"/>
  <c r="KV173" i="6"/>
  <c r="R159" i="6"/>
  <c r="R156" i="6"/>
  <c r="R157" i="6"/>
  <c r="R165" i="6"/>
  <c r="R158" i="6"/>
  <c r="KV134" i="6"/>
  <c r="AF81" i="4" l="1"/>
  <c r="AF92" i="4" s="1"/>
  <c r="AN92" i="4"/>
  <c r="AN81" i="4"/>
  <c r="AP92" i="4"/>
  <c r="AP81" i="4"/>
  <c r="AI81" i="4"/>
  <c r="AI79" i="4" s="1"/>
  <c r="AI85" i="4" s="1"/>
  <c r="Y81" i="4"/>
  <c r="Y92" i="4" s="1"/>
  <c r="AQ81" i="4"/>
  <c r="AQ92" i="4" s="1"/>
  <c r="W81" i="4"/>
  <c r="X92" i="4" s="1"/>
  <c r="Z81" i="4"/>
  <c r="AA92" i="4" s="1"/>
  <c r="AC91" i="4"/>
  <c r="AJ24" i="4"/>
  <c r="AG92" i="4"/>
  <c r="AN79" i="4"/>
  <c r="AN85" i="4" s="1"/>
  <c r="AN91" i="4"/>
  <c r="V79" i="4"/>
  <c r="V85" i="4" s="1"/>
  <c r="AD24" i="4"/>
  <c r="AM79" i="4"/>
  <c r="AM85" i="4" s="1"/>
  <c r="AM91" i="4"/>
  <c r="AA91" i="4"/>
  <c r="X79" i="4"/>
  <c r="X91" i="4"/>
  <c r="AN24" i="4"/>
  <c r="AK92" i="4"/>
  <c r="Y79" i="4"/>
  <c r="Y85" i="4" s="1"/>
  <c r="Y91" i="4"/>
  <c r="AI91" i="4"/>
  <c r="V92" i="4"/>
  <c r="AM92" i="4"/>
  <c r="AO79" i="4"/>
  <c r="AO91" i="4"/>
  <c r="AD79" i="4"/>
  <c r="AD85" i="4" s="1"/>
  <c r="AD91" i="4"/>
  <c r="AH79" i="4"/>
  <c r="AH85" i="4" s="1"/>
  <c r="AH91" i="4"/>
  <c r="AQ79" i="4"/>
  <c r="AQ85" i="4" s="1"/>
  <c r="AQ91" i="4"/>
  <c r="AF79" i="4"/>
  <c r="AF85" i="4" s="1"/>
  <c r="AF91" i="4"/>
  <c r="AL92" i="4"/>
  <c r="AJ79" i="4"/>
  <c r="AJ91" i="4"/>
  <c r="U92" i="4"/>
  <c r="AG79" i="4"/>
  <c r="AG91" i="4"/>
  <c r="AG90" i="4" s="1"/>
  <c r="AE79" i="4"/>
  <c r="AE91" i="4"/>
  <c r="AH92" i="4"/>
  <c r="AL79" i="4"/>
  <c r="AL91" i="4"/>
  <c r="AK79" i="4"/>
  <c r="AK91" i="4"/>
  <c r="AB92" i="4"/>
  <c r="AR92" i="4"/>
  <c r="AP79" i="4"/>
  <c r="AP91" i="4"/>
  <c r="AP90" i="4" s="1"/>
  <c r="Z91" i="4"/>
  <c r="U34" i="4"/>
  <c r="U44" i="4" s="1"/>
  <c r="U54" i="4" s="1"/>
  <c r="U69" i="4" s="1"/>
  <c r="W79" i="4"/>
  <c r="W85" i="4" s="1"/>
  <c r="W91" i="4"/>
  <c r="AF24" i="4"/>
  <c r="AC92" i="4"/>
  <c r="AS79" i="4"/>
  <c r="AE92" i="4"/>
  <c r="AO92" i="4"/>
  <c r="AB79" i="4"/>
  <c r="AB85" i="4" s="1"/>
  <c r="AB91" i="4"/>
  <c r="AR79" i="4"/>
  <c r="AR91" i="4"/>
  <c r="AR90" i="4" s="1"/>
  <c r="AL24" i="4"/>
  <c r="AH26" i="4"/>
  <c r="AI24" i="4"/>
  <c r="AG24" i="4"/>
  <c r="U56" i="4"/>
  <c r="U58" i="4"/>
  <c r="U73" i="4" s="1"/>
  <c r="U57" i="4"/>
  <c r="V72" i="4" s="1"/>
  <c r="U59" i="4"/>
  <c r="U74" i="4" s="1"/>
  <c r="Y24" i="4"/>
  <c r="Y22" i="4" s="1"/>
  <c r="AP24" i="4"/>
  <c r="AF26" i="4"/>
  <c r="AK24" i="4"/>
  <c r="AB24" i="4"/>
  <c r="AR24" i="4"/>
  <c r="AO24" i="4"/>
  <c r="AH24" i="4"/>
  <c r="AE24" i="4"/>
  <c r="Z24" i="4"/>
  <c r="AC24" i="4"/>
  <c r="AA24" i="4"/>
  <c r="AM24" i="4"/>
  <c r="AQ24" i="4"/>
  <c r="U35" i="4"/>
  <c r="X24" i="4"/>
  <c r="AE28" i="4"/>
  <c r="AG28" i="4"/>
  <c r="AI27" i="4"/>
  <c r="AL26" i="4"/>
  <c r="R141" i="4"/>
  <c r="R143" i="4"/>
  <c r="AK27" i="4"/>
  <c r="BJ98" i="6"/>
  <c r="BJ107" i="6" s="1"/>
  <c r="BJ139" i="6" s="1"/>
  <c r="BJ99" i="6"/>
  <c r="BJ108" i="6" s="1"/>
  <c r="BJ100" i="6"/>
  <c r="BJ101" i="6"/>
  <c r="BJ143" i="6" s="1"/>
  <c r="BI99" i="6"/>
  <c r="BI108" i="6" s="1"/>
  <c r="BI141" i="6" s="1"/>
  <c r="BI100" i="6"/>
  <c r="BI98" i="6"/>
  <c r="BI107" i="6" s="1"/>
  <c r="BI139" i="6" s="1"/>
  <c r="BI101" i="6"/>
  <c r="BI143" i="6" s="1"/>
  <c r="BN98" i="6"/>
  <c r="BN107" i="6" s="1"/>
  <c r="BN99" i="6"/>
  <c r="BN108" i="6" s="1"/>
  <c r="BN141" i="6" s="1"/>
  <c r="BN100" i="6"/>
  <c r="BN101" i="6"/>
  <c r="BN143" i="6" s="1"/>
  <c r="BF98" i="6"/>
  <c r="BF107" i="6" s="1"/>
  <c r="BF139" i="6" s="1"/>
  <c r="BF99" i="6"/>
  <c r="BF108" i="6" s="1"/>
  <c r="BF141" i="6" s="1"/>
  <c r="BF100" i="6"/>
  <c r="BF101" i="6"/>
  <c r="BF143" i="6" s="1"/>
  <c r="AX99" i="6"/>
  <c r="AX108" i="6" s="1"/>
  <c r="AX141" i="6" s="1"/>
  <c r="AX98" i="6"/>
  <c r="AX101" i="6"/>
  <c r="AX100" i="6"/>
  <c r="AP98" i="6"/>
  <c r="AP107" i="6" s="1"/>
  <c r="AP139" i="6" s="1"/>
  <c r="AP99" i="6"/>
  <c r="AP108" i="6" s="1"/>
  <c r="AP141" i="6" s="1"/>
  <c r="AP100" i="6"/>
  <c r="AP101" i="6"/>
  <c r="AP143" i="6" s="1"/>
  <c r="AH98" i="6"/>
  <c r="AH107" i="6" s="1"/>
  <c r="AH99" i="6"/>
  <c r="AH108" i="6" s="1"/>
  <c r="AH141" i="6" s="1"/>
  <c r="AH100" i="6"/>
  <c r="AH101" i="6"/>
  <c r="AH143" i="6" s="1"/>
  <c r="AA99" i="6"/>
  <c r="AA108" i="6" s="1"/>
  <c r="AA141" i="6" s="1"/>
  <c r="AA98" i="6"/>
  <c r="AA107" i="6" s="1"/>
  <c r="AA139" i="6" s="1"/>
  <c r="AA101" i="6"/>
  <c r="AA143" i="6" s="1"/>
  <c r="AA100" i="6"/>
  <c r="Y98" i="6"/>
  <c r="Y107" i="6" s="1"/>
  <c r="Y139" i="6" s="1"/>
  <c r="Y101" i="6"/>
  <c r="Y143" i="6" s="1"/>
  <c r="Y99" i="6"/>
  <c r="Y100" i="6"/>
  <c r="X98" i="6"/>
  <c r="X107" i="6" s="1"/>
  <c r="X139" i="6" s="1"/>
  <c r="X99" i="6"/>
  <c r="X108" i="6" s="1"/>
  <c r="X141" i="6" s="1"/>
  <c r="X101" i="6"/>
  <c r="X143" i="6" s="1"/>
  <c r="X100" i="6"/>
  <c r="BM98" i="6"/>
  <c r="BM107" i="6" s="1"/>
  <c r="BM99" i="6"/>
  <c r="BM108" i="6" s="1"/>
  <c r="BM141" i="6" s="1"/>
  <c r="BM100" i="6"/>
  <c r="BM101" i="6"/>
  <c r="BM143" i="6" s="1"/>
  <c r="BE98" i="6"/>
  <c r="BE107" i="6" s="1"/>
  <c r="BE139" i="6" s="1"/>
  <c r="BE99" i="6"/>
  <c r="BE108" i="6" s="1"/>
  <c r="BE101" i="6"/>
  <c r="BE143" i="6" s="1"/>
  <c r="BE100" i="6"/>
  <c r="AW98" i="6"/>
  <c r="AW107" i="6" s="1"/>
  <c r="AW99" i="6"/>
  <c r="AW108" i="6" s="1"/>
  <c r="AW141" i="6" s="1"/>
  <c r="AW100" i="6"/>
  <c r="AW101" i="6"/>
  <c r="AW143" i="6" s="1"/>
  <c r="AO98" i="6"/>
  <c r="AO107" i="6" s="1"/>
  <c r="AO139" i="6" s="1"/>
  <c r="AO99" i="6"/>
  <c r="AO108" i="6" s="1"/>
  <c r="AO101" i="6"/>
  <c r="AO143" i="6" s="1"/>
  <c r="AO100" i="6"/>
  <c r="AG98" i="6"/>
  <c r="AG107" i="6" s="1"/>
  <c r="AG139" i="6" s="1"/>
  <c r="AG101" i="6"/>
  <c r="AG143" i="6" s="1"/>
  <c r="AG99" i="6"/>
  <c r="AG108" i="6" s="1"/>
  <c r="AG141" i="6" s="1"/>
  <c r="AG100" i="6"/>
  <c r="BL98" i="6"/>
  <c r="BL107" i="6" s="1"/>
  <c r="BL139" i="6" s="1"/>
  <c r="BL99" i="6"/>
  <c r="BL108" i="6" s="1"/>
  <c r="BL141" i="6" s="1"/>
  <c r="BL101" i="6"/>
  <c r="BL143" i="6" s="1"/>
  <c r="BL100" i="6"/>
  <c r="BD98" i="6"/>
  <c r="BD107" i="6" s="1"/>
  <c r="BD139" i="6" s="1"/>
  <c r="BD99" i="6"/>
  <c r="BD108" i="6" s="1"/>
  <c r="BD141" i="6" s="1"/>
  <c r="BD101" i="6"/>
  <c r="BD143" i="6" s="1"/>
  <c r="BD100" i="6"/>
  <c r="AV98" i="6"/>
  <c r="AV107" i="6" s="1"/>
  <c r="AV99" i="6"/>
  <c r="AV108" i="6" s="1"/>
  <c r="AV141" i="6" s="1"/>
  <c r="AV101" i="6"/>
  <c r="AV143" i="6" s="1"/>
  <c r="AV100" i="6"/>
  <c r="AN98" i="6"/>
  <c r="AN107" i="6" s="1"/>
  <c r="AN139" i="6" s="1"/>
  <c r="AN99" i="6"/>
  <c r="AN108" i="6" s="1"/>
  <c r="AN141" i="6" s="1"/>
  <c r="AN101" i="6"/>
  <c r="AN143" i="6" s="1"/>
  <c r="AN100" i="6"/>
  <c r="AF98" i="6"/>
  <c r="AF107" i="6" s="1"/>
  <c r="AF139" i="6" s="1"/>
  <c r="AF99" i="6"/>
  <c r="AF108" i="6" s="1"/>
  <c r="AF141" i="6" s="1"/>
  <c r="AF101" i="6"/>
  <c r="AF143" i="6" s="1"/>
  <c r="AF100" i="6"/>
  <c r="BC98" i="6"/>
  <c r="BC107" i="6" s="1"/>
  <c r="BC139" i="6" s="1"/>
  <c r="BC99" i="6"/>
  <c r="BC108" i="6" s="1"/>
  <c r="BC141" i="6" s="1"/>
  <c r="BC100" i="6"/>
  <c r="BC101" i="6"/>
  <c r="BC143" i="6" s="1"/>
  <c r="AU98" i="6"/>
  <c r="AU107" i="6" s="1"/>
  <c r="AU99" i="6"/>
  <c r="AU108" i="6" s="1"/>
  <c r="AU141" i="6" s="1"/>
  <c r="AU100" i="6"/>
  <c r="AU101" i="6"/>
  <c r="AU143" i="6" s="1"/>
  <c r="AM98" i="6"/>
  <c r="AM107" i="6" s="1"/>
  <c r="AM139" i="6" s="1"/>
  <c r="AM99" i="6"/>
  <c r="AM108" i="6" s="1"/>
  <c r="AM141" i="6" s="1"/>
  <c r="AM100" i="6"/>
  <c r="AM101" i="6"/>
  <c r="AM143" i="6" s="1"/>
  <c r="AE98" i="6"/>
  <c r="AE107" i="6" s="1"/>
  <c r="AE99" i="6"/>
  <c r="AE108" i="6" s="1"/>
  <c r="AE141" i="6" s="1"/>
  <c r="AE100" i="6"/>
  <c r="AE101" i="6"/>
  <c r="AE143" i="6" s="1"/>
  <c r="W98" i="6"/>
  <c r="W107" i="6" s="1"/>
  <c r="W139" i="6" s="1"/>
  <c r="W99" i="6"/>
  <c r="W108" i="6" s="1"/>
  <c r="W141" i="6" s="1"/>
  <c r="W100" i="6"/>
  <c r="W101" i="6"/>
  <c r="W143" i="6" s="1"/>
  <c r="AT98" i="6"/>
  <c r="AT107" i="6" s="1"/>
  <c r="AT99" i="6"/>
  <c r="AT108" i="6" s="1"/>
  <c r="AT141" i="6" s="1"/>
  <c r="AT100" i="6"/>
  <c r="AT101" i="6"/>
  <c r="AT143" i="6" s="1"/>
  <c r="AL98" i="6"/>
  <c r="AL107" i="6" s="1"/>
  <c r="AL139" i="6" s="1"/>
  <c r="AL99" i="6"/>
  <c r="AL108" i="6" s="1"/>
  <c r="AL141" i="6" s="1"/>
  <c r="AL100" i="6"/>
  <c r="AL101" i="6"/>
  <c r="AL143" i="6" s="1"/>
  <c r="AD98" i="6"/>
  <c r="AD107" i="6" s="1"/>
  <c r="AD99" i="6"/>
  <c r="AD108" i="6" s="1"/>
  <c r="AD141" i="6" s="1"/>
  <c r="AD100" i="6"/>
  <c r="AD101" i="6"/>
  <c r="AD143" i="6" s="1"/>
  <c r="BK98" i="6"/>
  <c r="BK107" i="6" s="1"/>
  <c r="BK139" i="6" s="1"/>
  <c r="BK99" i="6"/>
  <c r="BK108" i="6" s="1"/>
  <c r="BK100" i="6"/>
  <c r="BK101" i="6"/>
  <c r="BK143" i="6" s="1"/>
  <c r="BA99" i="6"/>
  <c r="BA108" i="6" s="1"/>
  <c r="BA98" i="6"/>
  <c r="BA107" i="6" s="1"/>
  <c r="BA139" i="6" s="1"/>
  <c r="BA100" i="6"/>
  <c r="BA101" i="6"/>
  <c r="BA143" i="6" s="1"/>
  <c r="AS99" i="6"/>
  <c r="AS108" i="6" s="1"/>
  <c r="AS141" i="6" s="1"/>
  <c r="AS98" i="6"/>
  <c r="AS107" i="6" s="1"/>
  <c r="AS139" i="6" s="1"/>
  <c r="AS100" i="6"/>
  <c r="AS101" i="6"/>
  <c r="AS143" i="6" s="1"/>
  <c r="AK99" i="6"/>
  <c r="AK108" i="6" s="1"/>
  <c r="AK98" i="6"/>
  <c r="AK107" i="6" s="1"/>
  <c r="AK139" i="6" s="1"/>
  <c r="AK100" i="6"/>
  <c r="AK101" i="6"/>
  <c r="AK143" i="6" s="1"/>
  <c r="AC99" i="6"/>
  <c r="AC108" i="6" s="1"/>
  <c r="AC141" i="6" s="1"/>
  <c r="AC100" i="6"/>
  <c r="AC101" i="6"/>
  <c r="AC143" i="6" s="1"/>
  <c r="AC98" i="6"/>
  <c r="AC107" i="6" s="1"/>
  <c r="AC139" i="6" s="1"/>
  <c r="BB98" i="6"/>
  <c r="BB107" i="6" s="1"/>
  <c r="BB139" i="6" s="1"/>
  <c r="BB99" i="6"/>
  <c r="BB108" i="6" s="1"/>
  <c r="BB141" i="6" s="1"/>
  <c r="BB100" i="6"/>
  <c r="BB101" i="6"/>
  <c r="BB143" i="6" s="1"/>
  <c r="BP98" i="6"/>
  <c r="BP107" i="6" s="1"/>
  <c r="BP100" i="6"/>
  <c r="BP99" i="6"/>
  <c r="BP101" i="6"/>
  <c r="BP143" i="6" s="1"/>
  <c r="BH98" i="6"/>
  <c r="BH107" i="6" s="1"/>
  <c r="BH139" i="6" s="1"/>
  <c r="BH100" i="6"/>
  <c r="BH99" i="6"/>
  <c r="BH108" i="6" s="1"/>
  <c r="BH141" i="6" s="1"/>
  <c r="BH101" i="6"/>
  <c r="BH143" i="6" s="1"/>
  <c r="AZ98" i="6"/>
  <c r="AZ107" i="6" s="1"/>
  <c r="AZ100" i="6"/>
  <c r="AZ101" i="6"/>
  <c r="AZ143" i="6" s="1"/>
  <c r="AZ99" i="6"/>
  <c r="AZ108" i="6" s="1"/>
  <c r="AZ141" i="6" s="1"/>
  <c r="AR98" i="6"/>
  <c r="AR107" i="6" s="1"/>
  <c r="AR139" i="6" s="1"/>
  <c r="AR100" i="6"/>
  <c r="AR99" i="6"/>
  <c r="AR108" i="6" s="1"/>
  <c r="AR141" i="6" s="1"/>
  <c r="AR101" i="6"/>
  <c r="AR143" i="6" s="1"/>
  <c r="AJ98" i="6"/>
  <c r="AJ107" i="6" s="1"/>
  <c r="AJ99" i="6"/>
  <c r="AJ108" i="6" s="1"/>
  <c r="AJ141" i="6" s="1"/>
  <c r="AJ100" i="6"/>
  <c r="AJ101" i="6"/>
  <c r="AJ143" i="6" s="1"/>
  <c r="Z98" i="6"/>
  <c r="Z107" i="6" s="1"/>
  <c r="Z139" i="6" s="1"/>
  <c r="Z99" i="6"/>
  <c r="Z108" i="6" s="1"/>
  <c r="Z141" i="6" s="1"/>
  <c r="Z101" i="6"/>
  <c r="Z143" i="6" s="1"/>
  <c r="Z100" i="6"/>
  <c r="V98" i="6"/>
  <c r="V107" i="6" s="1"/>
  <c r="V139" i="6" s="1"/>
  <c r="V99" i="6"/>
  <c r="V108" i="6" s="1"/>
  <c r="V100" i="6"/>
  <c r="V101" i="6"/>
  <c r="V143" i="6" s="1"/>
  <c r="U98" i="6"/>
  <c r="U107" i="6" s="1"/>
  <c r="U139" i="6" s="1"/>
  <c r="U101" i="6"/>
  <c r="U143" i="6" s="1"/>
  <c r="U99" i="6"/>
  <c r="U108" i="6" s="1"/>
  <c r="U141" i="6" s="1"/>
  <c r="U100" i="6"/>
  <c r="R97" i="6"/>
  <c r="BO98" i="6"/>
  <c r="BO107" i="6" s="1"/>
  <c r="BO99" i="6"/>
  <c r="BO100" i="6"/>
  <c r="BO101" i="6"/>
  <c r="BO143" i="6" s="1"/>
  <c r="BG99" i="6"/>
  <c r="BG108" i="6" s="1"/>
  <c r="BG141" i="6" s="1"/>
  <c r="BG98" i="6"/>
  <c r="BG107" i="6" s="1"/>
  <c r="BG139" i="6" s="1"/>
  <c r="BG100" i="6"/>
  <c r="BG101" i="6"/>
  <c r="BG143" i="6" s="1"/>
  <c r="AY99" i="6"/>
  <c r="AY108" i="6" s="1"/>
  <c r="AY141" i="6" s="1"/>
  <c r="AY98" i="6"/>
  <c r="AY107" i="6" s="1"/>
  <c r="AY101" i="6"/>
  <c r="AY143" i="6" s="1"/>
  <c r="AY100" i="6"/>
  <c r="AQ99" i="6"/>
  <c r="AQ108" i="6" s="1"/>
  <c r="AQ141" i="6" s="1"/>
  <c r="AQ98" i="6"/>
  <c r="AQ107" i="6" s="1"/>
  <c r="AQ139" i="6" s="1"/>
  <c r="AQ100" i="6"/>
  <c r="AQ101" i="6"/>
  <c r="AQ143" i="6" s="1"/>
  <c r="AI99" i="6"/>
  <c r="AI108" i="6" s="1"/>
  <c r="AI141" i="6" s="1"/>
  <c r="AI98" i="6"/>
  <c r="AI107" i="6" s="1"/>
  <c r="AI139" i="6" s="1"/>
  <c r="AI100" i="6"/>
  <c r="AI101" i="6"/>
  <c r="AI143" i="6" s="1"/>
  <c r="AB98" i="6"/>
  <c r="AB107" i="6" s="1"/>
  <c r="AB139" i="6" s="1"/>
  <c r="AB100" i="6"/>
  <c r="AB101" i="6"/>
  <c r="AB143" i="6" s="1"/>
  <c r="AB99" i="6"/>
  <c r="AB108" i="6" s="1"/>
  <c r="AB141" i="6" s="1"/>
  <c r="AR26" i="4"/>
  <c r="AM27" i="4"/>
  <c r="AP26" i="4"/>
  <c r="BP108" i="6"/>
  <c r="BP141" i="6" s="1"/>
  <c r="BO108" i="6"/>
  <c r="BO141" i="6" s="1"/>
  <c r="AX143" i="6"/>
  <c r="AX107" i="6"/>
  <c r="AX139" i="6" s="1"/>
  <c r="Y108" i="6"/>
  <c r="Y141" i="6" s="1"/>
  <c r="AN26" i="4"/>
  <c r="AI28" i="4"/>
  <c r="R98" i="4"/>
  <c r="R99" i="4"/>
  <c r="R100" i="4"/>
  <c r="AE27" i="4"/>
  <c r="R101" i="4"/>
  <c r="X22" i="6"/>
  <c r="AQ27" i="4"/>
  <c r="AO27" i="4"/>
  <c r="AQ28" i="4"/>
  <c r="AM28" i="4"/>
  <c r="AC27" i="4"/>
  <c r="U22" i="6"/>
  <c r="R11" i="6"/>
  <c r="BP17" i="6"/>
  <c r="BP15" i="6"/>
  <c r="BP16" i="6"/>
  <c r="BP12" i="6"/>
  <c r="BP13" i="6"/>
  <c r="BP81" i="6" s="1"/>
  <c r="BP14" i="6"/>
  <c r="BA15" i="6"/>
  <c r="BA14" i="6"/>
  <c r="BA13" i="6"/>
  <c r="BA17" i="6"/>
  <c r="BA12" i="6"/>
  <c r="BA80" i="6" s="1"/>
  <c r="BA16" i="6"/>
  <c r="AP17" i="6"/>
  <c r="AP13" i="6"/>
  <c r="AP81" i="6" s="1"/>
  <c r="AP16" i="6"/>
  <c r="AP14" i="6"/>
  <c r="AP12" i="6"/>
  <c r="AP80" i="6" s="1"/>
  <c r="AP15" i="6"/>
  <c r="AG13" i="6"/>
  <c r="AG81" i="6" s="1"/>
  <c r="AG17" i="6"/>
  <c r="AG12" i="6"/>
  <c r="AG80" i="6" s="1"/>
  <c r="AG16" i="6"/>
  <c r="AG14" i="6"/>
  <c r="AG15" i="6"/>
  <c r="AE17" i="6"/>
  <c r="AE15" i="6"/>
  <c r="AE12" i="6"/>
  <c r="AE80" i="6" s="1"/>
  <c r="AE16" i="6"/>
  <c r="AE13" i="6"/>
  <c r="AE81" i="6" s="1"/>
  <c r="AE14" i="6"/>
  <c r="AC17" i="6"/>
  <c r="AC13" i="6"/>
  <c r="AC81" i="6" s="1"/>
  <c r="AC15" i="6"/>
  <c r="AC16" i="6"/>
  <c r="AC12" i="6"/>
  <c r="AC80" i="6" s="1"/>
  <c r="AC14" i="6"/>
  <c r="V22" i="6"/>
  <c r="BF17" i="6"/>
  <c r="BF14" i="6"/>
  <c r="BF15" i="6"/>
  <c r="BF13" i="6"/>
  <c r="BF16" i="6"/>
  <c r="BF12" i="6"/>
  <c r="BF80" i="6" s="1"/>
  <c r="AT17" i="6"/>
  <c r="AT12" i="6"/>
  <c r="AT80" i="6" s="1"/>
  <c r="AT14" i="6"/>
  <c r="AT15" i="6"/>
  <c r="AT16" i="6"/>
  <c r="AT13" i="6"/>
  <c r="W17" i="6"/>
  <c r="W12" i="6"/>
  <c r="W80" i="6" s="1"/>
  <c r="W13" i="6"/>
  <c r="W81" i="6" s="1"/>
  <c r="W16" i="6"/>
  <c r="W14" i="6"/>
  <c r="W15" i="6"/>
  <c r="BM13" i="6"/>
  <c r="BM81" i="6" s="1"/>
  <c r="BM17" i="6"/>
  <c r="BM12" i="6"/>
  <c r="BM80" i="6" s="1"/>
  <c r="BM14" i="6"/>
  <c r="BM16" i="6"/>
  <c r="BM15" i="6"/>
  <c r="AX17" i="6"/>
  <c r="AX16" i="6"/>
  <c r="AX12" i="6"/>
  <c r="AX80" i="6" s="1"/>
  <c r="AX13" i="6"/>
  <c r="AX15" i="6"/>
  <c r="AX14" i="6"/>
  <c r="AV17" i="6"/>
  <c r="AV15" i="6"/>
  <c r="AV14" i="6"/>
  <c r="AV13" i="6"/>
  <c r="AV81" i="6" s="1"/>
  <c r="AV16" i="6"/>
  <c r="AV12" i="6"/>
  <c r="AV80" i="6" s="1"/>
  <c r="AR17" i="6"/>
  <c r="AR12" i="6"/>
  <c r="AR80" i="6" s="1"/>
  <c r="AR16" i="6"/>
  <c r="AR13" i="6"/>
  <c r="AR81" i="6" s="1"/>
  <c r="AR14" i="6"/>
  <c r="AR15" i="6"/>
  <c r="AM17" i="6"/>
  <c r="AM14" i="6"/>
  <c r="AM13" i="6"/>
  <c r="AM15" i="6"/>
  <c r="AM12" i="6"/>
  <c r="AM80" i="6" s="1"/>
  <c r="AM16" i="6"/>
  <c r="BJ17" i="6"/>
  <c r="BJ14" i="6"/>
  <c r="BJ13" i="6"/>
  <c r="BJ81" i="6" s="1"/>
  <c r="BJ15" i="6"/>
  <c r="BJ16" i="6"/>
  <c r="BJ12" i="6"/>
  <c r="BJ80" i="6" s="1"/>
  <c r="BD16" i="6"/>
  <c r="BD14" i="6"/>
  <c r="BD15" i="6"/>
  <c r="BD12" i="6"/>
  <c r="BD80" i="6" s="1"/>
  <c r="BD17" i="6"/>
  <c r="BD13" i="6"/>
  <c r="AL17" i="6"/>
  <c r="AL12" i="6"/>
  <c r="AL80" i="6" s="1"/>
  <c r="AL14" i="6"/>
  <c r="AL16" i="6"/>
  <c r="AL13" i="6"/>
  <c r="AL81" i="6" s="1"/>
  <c r="AL15" i="6"/>
  <c r="AD17" i="6"/>
  <c r="AD13" i="6"/>
  <c r="AD15" i="6"/>
  <c r="AD12" i="6"/>
  <c r="AD80" i="6" s="1"/>
  <c r="AD14" i="6"/>
  <c r="AD16" i="6"/>
  <c r="BO17" i="6"/>
  <c r="BO12" i="6"/>
  <c r="BO80" i="6" s="1"/>
  <c r="BO14" i="6"/>
  <c r="BO15" i="6"/>
  <c r="BO16" i="6"/>
  <c r="BO13" i="6"/>
  <c r="BO81" i="6" s="1"/>
  <c r="BH17" i="6"/>
  <c r="BH13" i="6"/>
  <c r="BH81" i="6" s="1"/>
  <c r="BH16" i="6"/>
  <c r="BH12" i="6"/>
  <c r="BH80" i="6" s="1"/>
  <c r="BH14" i="6"/>
  <c r="BH15" i="6"/>
  <c r="AO17" i="6"/>
  <c r="AO15" i="6"/>
  <c r="AO12" i="6"/>
  <c r="AO80" i="6" s="1"/>
  <c r="AO16" i="6"/>
  <c r="AO14" i="6"/>
  <c r="AO13" i="6"/>
  <c r="AO81" i="6" s="1"/>
  <c r="AB17" i="6"/>
  <c r="AB16" i="6"/>
  <c r="AB14" i="6"/>
  <c r="AB15" i="6"/>
  <c r="AB13" i="6"/>
  <c r="AB81" i="6" s="1"/>
  <c r="AB12" i="6"/>
  <c r="AB80" i="6" s="1"/>
  <c r="Z17" i="6"/>
  <c r="Z13" i="6"/>
  <c r="Z81" i="6" s="1"/>
  <c r="Z16" i="6"/>
  <c r="Z15" i="6"/>
  <c r="Z12" i="6"/>
  <c r="Z80" i="6" s="1"/>
  <c r="Z14" i="6"/>
  <c r="V17" i="6"/>
  <c r="V15" i="6"/>
  <c r="V14" i="6"/>
  <c r="V12" i="6"/>
  <c r="V80" i="6" s="1"/>
  <c r="V13" i="6"/>
  <c r="V81" i="6" s="1"/>
  <c r="V16" i="6"/>
  <c r="BC17" i="6"/>
  <c r="BC15" i="6"/>
  <c r="BC12" i="6"/>
  <c r="BC80" i="6" s="1"/>
  <c r="BC16" i="6"/>
  <c r="BC14" i="6"/>
  <c r="BC13" i="6"/>
  <c r="BC81" i="6" s="1"/>
  <c r="AZ17" i="6"/>
  <c r="AZ16" i="6"/>
  <c r="AZ14" i="6"/>
  <c r="AZ13" i="6"/>
  <c r="AZ81" i="6" s="1"/>
  <c r="AZ15" i="6"/>
  <c r="AZ12" i="6"/>
  <c r="AZ80" i="6" s="1"/>
  <c r="AQ17" i="6"/>
  <c r="AQ12" i="6"/>
  <c r="AQ80" i="6" s="1"/>
  <c r="AQ15" i="6"/>
  <c r="AQ13" i="6"/>
  <c r="AQ14" i="6"/>
  <c r="AQ16" i="6"/>
  <c r="AN17" i="6"/>
  <c r="AN14" i="6"/>
  <c r="AN13" i="6"/>
  <c r="AN12" i="6"/>
  <c r="AN80" i="6" s="1"/>
  <c r="AN15" i="6"/>
  <c r="AN16" i="6"/>
  <c r="AI17" i="6"/>
  <c r="AI15" i="6"/>
  <c r="AI12" i="6"/>
  <c r="AI80" i="6" s="1"/>
  <c r="AI16" i="6"/>
  <c r="AI14" i="6"/>
  <c r="AI13" i="6"/>
  <c r="AI81" i="6" s="1"/>
  <c r="AA17" i="6"/>
  <c r="AA13" i="6"/>
  <c r="AA16" i="6"/>
  <c r="AH27" i="6" s="1"/>
  <c r="AA12" i="6"/>
  <c r="AA80" i="6" s="1"/>
  <c r="AA15" i="6"/>
  <c r="AA14" i="6"/>
  <c r="U17" i="6"/>
  <c r="U12" i="6"/>
  <c r="U80" i="6" s="1"/>
  <c r="U13" i="6"/>
  <c r="U81" i="6" s="1"/>
  <c r="U15" i="6"/>
  <c r="U16" i="6"/>
  <c r="U14" i="6"/>
  <c r="BN17" i="6"/>
  <c r="BN15" i="6"/>
  <c r="BN13" i="6"/>
  <c r="BN12" i="6"/>
  <c r="BN80" i="6" s="1"/>
  <c r="BN16" i="6"/>
  <c r="BN14" i="6"/>
  <c r="BK17" i="6"/>
  <c r="BK13" i="6"/>
  <c r="BK15" i="6"/>
  <c r="BK14" i="6"/>
  <c r="BK16" i="6"/>
  <c r="BK12" i="6"/>
  <c r="BK80" i="6" s="1"/>
  <c r="BE16" i="6"/>
  <c r="BE15" i="6"/>
  <c r="BE13" i="6"/>
  <c r="BE81" i="6" s="1"/>
  <c r="BE14" i="6"/>
  <c r="BE12" i="6"/>
  <c r="BE80" i="6" s="1"/>
  <c r="BE17" i="6"/>
  <c r="BB17" i="6"/>
  <c r="BB13" i="6"/>
  <c r="BB81" i="6" s="1"/>
  <c r="BB16" i="6"/>
  <c r="BB15" i="6"/>
  <c r="BB14" i="6"/>
  <c r="BB12" i="6"/>
  <c r="BB80" i="6" s="1"/>
  <c r="AY17" i="6"/>
  <c r="AY16" i="6"/>
  <c r="AY14" i="6"/>
  <c r="AY13" i="6"/>
  <c r="AY81" i="6" s="1"/>
  <c r="AY12" i="6"/>
  <c r="AY80" i="6" s="1"/>
  <c r="AY15" i="6"/>
  <c r="AU17" i="6"/>
  <c r="AU13" i="6"/>
  <c r="AU81" i="6" s="1"/>
  <c r="AU16" i="6"/>
  <c r="BB27" i="6" s="1"/>
  <c r="AU15" i="6"/>
  <c r="AU14" i="6"/>
  <c r="AU12" i="6"/>
  <c r="AU80" i="6" s="1"/>
  <c r="AK17" i="6"/>
  <c r="AK12" i="6"/>
  <c r="AK80" i="6" s="1"/>
  <c r="AK14" i="6"/>
  <c r="AK16" i="6"/>
  <c r="AK15" i="6"/>
  <c r="AK13" i="6"/>
  <c r="AK81" i="6" s="1"/>
  <c r="AF16" i="6"/>
  <c r="AF13" i="6"/>
  <c r="AF15" i="6"/>
  <c r="AF14" i="6"/>
  <c r="AF12" i="6"/>
  <c r="AF80" i="6" s="1"/>
  <c r="AF17" i="6"/>
  <c r="Y16" i="6"/>
  <c r="Y15" i="6"/>
  <c r="Y13" i="6"/>
  <c r="Y14" i="6"/>
  <c r="Y17" i="6"/>
  <c r="Y12" i="6"/>
  <c r="Y80" i="6" s="1"/>
  <c r="X16" i="6"/>
  <c r="X13" i="6"/>
  <c r="X15" i="6"/>
  <c r="X17" i="6"/>
  <c r="X14" i="6"/>
  <c r="X12" i="6"/>
  <c r="X80" i="6" s="1"/>
  <c r="W22" i="6"/>
  <c r="BL16" i="6"/>
  <c r="BL17" i="6"/>
  <c r="BL14" i="6"/>
  <c r="BL12" i="6"/>
  <c r="BL80" i="6" s="1"/>
  <c r="BL13" i="6"/>
  <c r="BL15" i="6"/>
  <c r="BI17" i="6"/>
  <c r="BI14" i="6"/>
  <c r="BI15" i="6"/>
  <c r="BO26" i="6" s="1"/>
  <c r="BI16" i="6"/>
  <c r="BI13" i="6"/>
  <c r="BI12" i="6"/>
  <c r="BI80" i="6" s="1"/>
  <c r="BG17" i="6"/>
  <c r="BG16" i="6"/>
  <c r="BG14" i="6"/>
  <c r="BG15" i="6"/>
  <c r="BM26" i="6" s="1"/>
  <c r="BG13" i="6"/>
  <c r="BG81" i="6" s="1"/>
  <c r="BG12" i="6"/>
  <c r="BG80" i="6" s="1"/>
  <c r="AW13" i="6"/>
  <c r="AW17" i="6"/>
  <c r="BE28" i="6" s="1"/>
  <c r="AW12" i="6"/>
  <c r="AW80" i="6" s="1"/>
  <c r="AW15" i="6"/>
  <c r="AW16" i="6"/>
  <c r="AW14" i="6"/>
  <c r="AS17" i="6"/>
  <c r="BA28" i="6" s="1"/>
  <c r="AS15" i="6"/>
  <c r="AS13" i="6"/>
  <c r="AS12" i="6"/>
  <c r="AS80" i="6" s="1"/>
  <c r="AS14" i="6"/>
  <c r="AS16" i="6"/>
  <c r="AJ17" i="6"/>
  <c r="AJ16" i="6"/>
  <c r="AJ13" i="6"/>
  <c r="AJ12" i="6"/>
  <c r="AJ80" i="6" s="1"/>
  <c r="AJ14" i="6"/>
  <c r="AJ15" i="6"/>
  <c r="AH17" i="6"/>
  <c r="AH16" i="6"/>
  <c r="AO27" i="6" s="1"/>
  <c r="AH14" i="6"/>
  <c r="AH12" i="6"/>
  <c r="AH80" i="6" s="1"/>
  <c r="AH13" i="6"/>
  <c r="AH81" i="6" s="1"/>
  <c r="AH15" i="6"/>
  <c r="U71" i="4"/>
  <c r="V36" i="4"/>
  <c r="V46" i="4" s="1"/>
  <c r="V56" i="4" s="1"/>
  <c r="V34" i="4"/>
  <c r="V44" i="4" s="1"/>
  <c r="V38" i="4"/>
  <c r="V48" i="4" s="1"/>
  <c r="V58" i="4" s="1"/>
  <c r="V37" i="4"/>
  <c r="V47" i="4" s="1"/>
  <c r="V57" i="4" s="1"/>
  <c r="V39" i="4"/>
  <c r="V49" i="4" s="1"/>
  <c r="V59" i="4" s="1"/>
  <c r="AG27" i="4"/>
  <c r="AK26" i="4"/>
  <c r="AB26" i="4"/>
  <c r="AB28" i="4"/>
  <c r="AD26" i="4"/>
  <c r="AC28" i="4"/>
  <c r="AD28" i="4"/>
  <c r="AN28" i="4"/>
  <c r="AP28" i="4"/>
  <c r="R13" i="4"/>
  <c r="AJ28" i="4"/>
  <c r="AR28" i="4"/>
  <c r="R14" i="4"/>
  <c r="AI26" i="4"/>
  <c r="AQ26" i="4"/>
  <c r="AE26" i="4"/>
  <c r="AG26" i="4"/>
  <c r="R12" i="4"/>
  <c r="AA26" i="4"/>
  <c r="AJ26" i="4"/>
  <c r="AL27" i="4"/>
  <c r="AF28" i="4"/>
  <c r="AH27" i="4"/>
  <c r="AA27" i="4"/>
  <c r="R16" i="4"/>
  <c r="AR27" i="4"/>
  <c r="AH28" i="4"/>
  <c r="Z26" i="4"/>
  <c r="R15" i="4"/>
  <c r="AB27" i="4"/>
  <c r="AJ27" i="4"/>
  <c r="AC26" i="4"/>
  <c r="AF27" i="4"/>
  <c r="R17" i="4"/>
  <c r="AA28" i="4"/>
  <c r="AD27" i="4"/>
  <c r="AM26" i="4"/>
  <c r="AO26" i="4"/>
  <c r="AL28" i="4"/>
  <c r="AN27" i="4"/>
  <c r="AP27" i="4"/>
  <c r="EI184" i="6"/>
  <c r="EA184" i="6"/>
  <c r="DS184" i="6"/>
  <c r="DK184" i="6"/>
  <c r="DC184" i="6"/>
  <c r="CU184" i="6"/>
  <c r="CM184" i="6"/>
  <c r="CE184" i="6"/>
  <c r="BW184" i="6"/>
  <c r="EH184" i="6"/>
  <c r="DZ184" i="6"/>
  <c r="DR184" i="6"/>
  <c r="DJ184" i="6"/>
  <c r="DB184" i="6"/>
  <c r="CT184" i="6"/>
  <c r="CL184" i="6"/>
  <c r="CD184" i="6"/>
  <c r="BV184" i="6"/>
  <c r="EG184" i="6"/>
  <c r="DY184" i="6"/>
  <c r="DQ184" i="6"/>
  <c r="DI184" i="6"/>
  <c r="DA184" i="6"/>
  <c r="CS184" i="6"/>
  <c r="CK184" i="6"/>
  <c r="CC184" i="6"/>
  <c r="BU184" i="6"/>
  <c r="EJ178" i="6"/>
  <c r="EF184" i="6"/>
  <c r="DX184" i="6"/>
  <c r="DP184" i="6"/>
  <c r="DH184" i="6"/>
  <c r="CZ184" i="6"/>
  <c r="CR184" i="6"/>
  <c r="CJ184" i="6"/>
  <c r="CB184" i="6"/>
  <c r="BT184" i="6"/>
  <c r="EE184" i="6"/>
  <c r="DW184" i="6"/>
  <c r="DO184" i="6"/>
  <c r="DF184" i="6"/>
  <c r="CY184" i="6"/>
  <c r="CQ184" i="6"/>
  <c r="CI184" i="6"/>
  <c r="CA184" i="6"/>
  <c r="BS184" i="6"/>
  <c r="ED184" i="6"/>
  <c r="DV184" i="6"/>
  <c r="DN184" i="6"/>
  <c r="DG184" i="6"/>
  <c r="CX184" i="6"/>
  <c r="CP184" i="6"/>
  <c r="CH184" i="6"/>
  <c r="BZ184" i="6"/>
  <c r="BR184" i="6"/>
  <c r="EC184" i="6"/>
  <c r="DU184" i="6"/>
  <c r="DM184" i="6"/>
  <c r="DE184" i="6"/>
  <c r="CW184" i="6"/>
  <c r="CO184" i="6"/>
  <c r="CG184" i="6"/>
  <c r="BX184" i="6"/>
  <c r="BQ184" i="6"/>
  <c r="EB184" i="6"/>
  <c r="DT184" i="6"/>
  <c r="DL184" i="6"/>
  <c r="DD184" i="6"/>
  <c r="CV184" i="6"/>
  <c r="CN184" i="6"/>
  <c r="CF184" i="6"/>
  <c r="BY184" i="6"/>
  <c r="EJ182" i="6"/>
  <c r="R155" i="6"/>
  <c r="EJ106" i="6"/>
  <c r="EE106" i="6"/>
  <c r="DX106" i="6"/>
  <c r="DB106" i="6"/>
  <c r="CX106" i="6"/>
  <c r="CE106" i="6"/>
  <c r="BT106" i="6"/>
  <c r="CY106" i="6"/>
  <c r="EG106" i="6"/>
  <c r="DZ106" i="6"/>
  <c r="DT106" i="6"/>
  <c r="DQ106" i="6"/>
  <c r="DP106" i="6"/>
  <c r="DO106" i="6"/>
  <c r="DH106" i="6"/>
  <c r="CW106" i="6"/>
  <c r="CC106" i="6"/>
  <c r="BX106" i="6"/>
  <c r="BS106" i="6"/>
  <c r="DA106" i="6"/>
  <c r="CP106" i="6"/>
  <c r="CF106" i="6"/>
  <c r="DV106" i="6"/>
  <c r="DN106" i="6"/>
  <c r="CQ106" i="6"/>
  <c r="CM106" i="6"/>
  <c r="CH106" i="6"/>
  <c r="BR106" i="6"/>
  <c r="EB106" i="6"/>
  <c r="EA106" i="6"/>
  <c r="DI106" i="6"/>
  <c r="BZ106" i="6"/>
  <c r="BW106" i="6"/>
  <c r="BU106" i="6"/>
  <c r="KV106" i="6"/>
  <c r="EF106" i="6"/>
  <c r="DS106" i="6"/>
  <c r="DD106" i="6"/>
  <c r="CS106" i="6"/>
  <c r="CO106" i="6"/>
  <c r="CL106" i="6"/>
  <c r="CK106" i="6"/>
  <c r="BY106" i="6"/>
  <c r="CG106" i="6"/>
  <c r="CD106" i="6"/>
  <c r="CB106" i="6"/>
  <c r="EI106" i="6"/>
  <c r="EH106" i="6"/>
  <c r="ED106" i="6"/>
  <c r="EC106" i="6"/>
  <c r="DM106" i="6"/>
  <c r="DG106" i="6"/>
  <c r="DF106" i="6"/>
  <c r="CZ106" i="6"/>
  <c r="CV106" i="6"/>
  <c r="CT106" i="6"/>
  <c r="CR106" i="6"/>
  <c r="CN106" i="6"/>
  <c r="CI106" i="6"/>
  <c r="CA106" i="6"/>
  <c r="BV106" i="6"/>
  <c r="DU106" i="6"/>
  <c r="DY106" i="6"/>
  <c r="DW106" i="6"/>
  <c r="DR106" i="6"/>
  <c r="DL106" i="6"/>
  <c r="DK106" i="6"/>
  <c r="DJ106" i="6"/>
  <c r="DE106" i="6"/>
  <c r="DC106" i="6"/>
  <c r="CU106" i="6"/>
  <c r="CJ106" i="6"/>
  <c r="BQ106" i="6"/>
  <c r="AF90" i="4" l="1"/>
  <c r="AN90" i="4"/>
  <c r="Y90" i="4"/>
  <c r="W92" i="4"/>
  <c r="W90" i="4" s="1"/>
  <c r="X90" i="4"/>
  <c r="AQ90" i="4"/>
  <c r="AK90" i="4"/>
  <c r="AJ92" i="4"/>
  <c r="AJ90" i="4" s="1"/>
  <c r="Z92" i="4"/>
  <c r="Z90" i="4" s="1"/>
  <c r="AI92" i="4"/>
  <c r="AI90" i="4" s="1"/>
  <c r="R81" i="4"/>
  <c r="Z79" i="4"/>
  <c r="BK81" i="6"/>
  <c r="BF81" i="6"/>
  <c r="BF92" i="6" s="1"/>
  <c r="BN92" i="6"/>
  <c r="BN81" i="6"/>
  <c r="BI81" i="6"/>
  <c r="BI79" i="6" s="1"/>
  <c r="BL92" i="6"/>
  <c r="BL81" i="6"/>
  <c r="BK92" i="6" s="1"/>
  <c r="BP80" i="6"/>
  <c r="BP79" i="6" s="1"/>
  <c r="BP85" i="6" s="1"/>
  <c r="AS81" i="6"/>
  <c r="AW81" i="6"/>
  <c r="X81" i="6"/>
  <c r="AM81" i="6"/>
  <c r="AM79" i="6" s="1"/>
  <c r="AM85" i="6" s="1"/>
  <c r="AD81" i="6"/>
  <c r="AD92" i="6" s="1"/>
  <c r="BD81" i="6"/>
  <c r="BA81" i="6"/>
  <c r="BA92" i="6" s="1"/>
  <c r="AA81" i="6"/>
  <c r="Z92" i="6" s="1"/>
  <c r="AQ81" i="6"/>
  <c r="AQ92" i="6" s="1"/>
  <c r="AT81" i="6"/>
  <c r="AF81" i="6"/>
  <c r="AE92" i="6" s="1"/>
  <c r="AJ81" i="6"/>
  <c r="AJ79" i="6" s="1"/>
  <c r="AJ85" i="6" s="1"/>
  <c r="AX92" i="6"/>
  <c r="AX81" i="6"/>
  <c r="AW92" i="6" s="1"/>
  <c r="Y81" i="6"/>
  <c r="X92" i="6" s="1"/>
  <c r="AN81" i="6"/>
  <c r="AN92" i="6" s="1"/>
  <c r="AL90" i="4"/>
  <c r="AA90" i="4"/>
  <c r="V73" i="4"/>
  <c r="AJ91" i="6"/>
  <c r="BG91" i="6"/>
  <c r="AF91" i="6"/>
  <c r="BE92" i="6"/>
  <c r="Z79" i="6"/>
  <c r="Z85" i="6" s="1"/>
  <c r="Z91" i="6"/>
  <c r="BM79" i="6"/>
  <c r="BM85" i="6" s="1"/>
  <c r="BM91" i="6"/>
  <c r="AY79" i="6"/>
  <c r="AY91" i="6"/>
  <c r="Y24" i="6"/>
  <c r="Y22" i="6" s="1"/>
  <c r="V92" i="6"/>
  <c r="BJ92" i="6"/>
  <c r="AX79" i="6"/>
  <c r="AX85" i="6" s="1"/>
  <c r="AX91" i="6"/>
  <c r="BM92" i="6"/>
  <c r="AC92" i="6"/>
  <c r="AL24" i="6"/>
  <c r="AH92" i="6"/>
  <c r="BK24" i="6"/>
  <c r="BG92" i="6"/>
  <c r="AY92" i="6"/>
  <c r="BB92" i="6"/>
  <c r="BK79" i="6"/>
  <c r="BK85" i="6" s="1"/>
  <c r="BK91" i="6"/>
  <c r="BN79" i="6"/>
  <c r="BN91" i="6"/>
  <c r="R80" i="6"/>
  <c r="BD91" i="6" s="1"/>
  <c r="U91" i="6"/>
  <c r="AN91" i="6"/>
  <c r="AQ91" i="6"/>
  <c r="BC92" i="6"/>
  <c r="V79" i="6"/>
  <c r="V85" i="6" s="1"/>
  <c r="V91" i="6"/>
  <c r="AO92" i="6"/>
  <c r="BH79" i="6"/>
  <c r="BH85" i="6" s="1"/>
  <c r="BH91" i="6"/>
  <c r="BO79" i="6"/>
  <c r="BO91" i="6"/>
  <c r="BD79" i="6"/>
  <c r="BD85" i="6" s="1"/>
  <c r="AV92" i="6"/>
  <c r="AK79" i="6"/>
  <c r="AK91" i="6"/>
  <c r="AH91" i="6"/>
  <c r="X79" i="6"/>
  <c r="X85" i="6" s="1"/>
  <c r="X91" i="6"/>
  <c r="AP79" i="6"/>
  <c r="AP85" i="6" s="1"/>
  <c r="AP91" i="6"/>
  <c r="AU79" i="6"/>
  <c r="AU85" i="6" s="1"/>
  <c r="AU91" i="6"/>
  <c r="AW79" i="6"/>
  <c r="AW85" i="6" s="1"/>
  <c r="AW91" i="6"/>
  <c r="AK92" i="6"/>
  <c r="AZ79" i="6"/>
  <c r="AZ91" i="6"/>
  <c r="AB79" i="6"/>
  <c r="AB85" i="6" s="1"/>
  <c r="AB91" i="6"/>
  <c r="AT79" i="6"/>
  <c r="AT85" i="6" s="1"/>
  <c r="AT91" i="6"/>
  <c r="AG79" i="6"/>
  <c r="AG91" i="6"/>
  <c r="Y79" i="6"/>
  <c r="Y91" i="6"/>
  <c r="AV79" i="6"/>
  <c r="AV91" i="6"/>
  <c r="AS79" i="6"/>
  <c r="AS85" i="6" s="1"/>
  <c r="AS91" i="6"/>
  <c r="BI91" i="6"/>
  <c r="BL79" i="6"/>
  <c r="BL91" i="6"/>
  <c r="BL90" i="6" s="1"/>
  <c r="BE79" i="6"/>
  <c r="BE91" i="6"/>
  <c r="AI79" i="6"/>
  <c r="AI85" i="6" s="1"/>
  <c r="AI91" i="6"/>
  <c r="BC79" i="6"/>
  <c r="BC91" i="6"/>
  <c r="AB92" i="6"/>
  <c r="AO79" i="6"/>
  <c r="AO91" i="6"/>
  <c r="AM91" i="6"/>
  <c r="W92" i="6"/>
  <c r="AU92" i="6"/>
  <c r="BB79" i="6"/>
  <c r="BB85" i="6" s="1"/>
  <c r="BB91" i="6"/>
  <c r="AA91" i="6"/>
  <c r="AZ92" i="6"/>
  <c r="BO92" i="6"/>
  <c r="AD79" i="6"/>
  <c r="AD91" i="6"/>
  <c r="AL79" i="6"/>
  <c r="AL91" i="6"/>
  <c r="BJ79" i="6"/>
  <c r="BJ91" i="6"/>
  <c r="AR79" i="6"/>
  <c r="W79" i="6"/>
  <c r="W91" i="6"/>
  <c r="BF79" i="6"/>
  <c r="BF91" i="6"/>
  <c r="AC79" i="6"/>
  <c r="AC91" i="6"/>
  <c r="AE79" i="6"/>
  <c r="AE91" i="6"/>
  <c r="AG92" i="6"/>
  <c r="BA79" i="6"/>
  <c r="BA91" i="6"/>
  <c r="AO85" i="4"/>
  <c r="AN87" i="4" s="1"/>
  <c r="AB90" i="4"/>
  <c r="AG85" i="4"/>
  <c r="AG87" i="4" s="1"/>
  <c r="AH90" i="4"/>
  <c r="X85" i="4"/>
  <c r="W87" i="4" s="1"/>
  <c r="Z85" i="4"/>
  <c r="Y87" i="4" s="1"/>
  <c r="AL85" i="4"/>
  <c r="AR85" i="4"/>
  <c r="AQ87" i="4" s="1"/>
  <c r="AK85" i="4"/>
  <c r="AS85" i="4"/>
  <c r="AR87" i="4" s="1"/>
  <c r="AJ85" i="4"/>
  <c r="AI87" i="4" s="1"/>
  <c r="AP85" i="4"/>
  <c r="AP87" i="4" s="1"/>
  <c r="AE85" i="4"/>
  <c r="AD87" i="4" s="1"/>
  <c r="AD92" i="4"/>
  <c r="AD90" i="4" s="1"/>
  <c r="AH87" i="4"/>
  <c r="AA79" i="4"/>
  <c r="AM87" i="4"/>
  <c r="AE90" i="4"/>
  <c r="AM90" i="4"/>
  <c r="V87" i="4"/>
  <c r="AO90" i="4"/>
  <c r="U79" i="4"/>
  <c r="U85" i="4" s="1"/>
  <c r="R80" i="4"/>
  <c r="U91" i="4"/>
  <c r="AC90" i="4"/>
  <c r="V91" i="4"/>
  <c r="V90" i="4" s="1"/>
  <c r="AC79" i="4"/>
  <c r="AJ24" i="6"/>
  <c r="AW24" i="6"/>
  <c r="AN24" i="6"/>
  <c r="V74" i="4"/>
  <c r="BN139" i="6"/>
  <c r="BN106" i="6"/>
  <c r="BA24" i="6"/>
  <c r="AH139" i="6"/>
  <c r="AH106" i="6"/>
  <c r="BO139" i="6"/>
  <c r="BO106" i="6"/>
  <c r="AJ139" i="6"/>
  <c r="AJ106" i="6"/>
  <c r="AW139" i="6"/>
  <c r="AW106" i="6"/>
  <c r="BM139" i="6"/>
  <c r="BM106" i="6"/>
  <c r="AY139" i="6"/>
  <c r="AY106" i="6"/>
  <c r="BM24" i="6"/>
  <c r="AB24" i="6"/>
  <c r="AE24" i="6"/>
  <c r="V54" i="4"/>
  <c r="V69" i="4" s="1"/>
  <c r="U45" i="4"/>
  <c r="AZ139" i="6"/>
  <c r="AZ106" i="6"/>
  <c r="AN26" i="6"/>
  <c r="BC24" i="6"/>
  <c r="BF24" i="6"/>
  <c r="AS24" i="4"/>
  <c r="R24" i="4" s="1"/>
  <c r="BD106" i="6"/>
  <c r="AX106" i="6"/>
  <c r="AY24" i="6"/>
  <c r="BO24" i="6"/>
  <c r="AT139" i="6"/>
  <c r="AT106" i="6"/>
  <c r="U33" i="4"/>
  <c r="AS24" i="6"/>
  <c r="AN106" i="6"/>
  <c r="AG106" i="6"/>
  <c r="V35" i="4"/>
  <c r="AQ24" i="6"/>
  <c r="AU24" i="6"/>
  <c r="AH24" i="6"/>
  <c r="AC24" i="6"/>
  <c r="BD24" i="6" s="1"/>
  <c r="BH24" i="6"/>
  <c r="BJ24" i="6"/>
  <c r="BE24" i="6"/>
  <c r="AE139" i="6"/>
  <c r="AE106" i="6"/>
  <c r="BP139" i="6"/>
  <c r="BP106" i="6"/>
  <c r="Z24" i="6"/>
  <c r="Z22" i="6" s="1"/>
  <c r="BN24" i="6"/>
  <c r="AG24" i="6"/>
  <c r="AM24" i="6"/>
  <c r="BG24" i="6"/>
  <c r="AD24" i="6"/>
  <c r="AZ24" i="6"/>
  <c r="AP24" i="6"/>
  <c r="AT24" i="6"/>
  <c r="AO24" i="6"/>
  <c r="BL24" i="6"/>
  <c r="AV24" i="6"/>
  <c r="AI24" i="6"/>
  <c r="AF24" i="6"/>
  <c r="AA24" i="6"/>
  <c r="AK24" i="6"/>
  <c r="BI24" i="6"/>
  <c r="BB24" i="6"/>
  <c r="AX24" i="6"/>
  <c r="X22" i="4"/>
  <c r="AN22" i="4"/>
  <c r="AP22" i="4"/>
  <c r="AK22" i="4"/>
  <c r="AI22" i="4"/>
  <c r="AG22" i="4"/>
  <c r="AO22" i="4"/>
  <c r="AK141" i="6"/>
  <c r="AK106" i="6"/>
  <c r="BA141" i="6"/>
  <c r="BA106" i="6"/>
  <c r="BJ141" i="6"/>
  <c r="BJ106" i="6"/>
  <c r="AN28" i="6"/>
  <c r="AJ26" i="6"/>
  <c r="AU139" i="6"/>
  <c r="AU106" i="6"/>
  <c r="AG106" i="4"/>
  <c r="AD106" i="4"/>
  <c r="AI106" i="4"/>
  <c r="U106" i="4"/>
  <c r="AL106" i="4"/>
  <c r="AQ106" i="4"/>
  <c r="W106" i="4"/>
  <c r="AK106" i="4"/>
  <c r="AF106" i="4"/>
  <c r="AS106" i="4"/>
  <c r="AA106" i="4"/>
  <c r="AH106" i="4"/>
  <c r="AP106" i="4"/>
  <c r="AM106" i="4"/>
  <c r="AR106" i="4"/>
  <c r="V106" i="4"/>
  <c r="AC106" i="4"/>
  <c r="AN106" i="4"/>
  <c r="Z106" i="4"/>
  <c r="Y106" i="4"/>
  <c r="AB106" i="4"/>
  <c r="AO106" i="4"/>
  <c r="AE106" i="4"/>
  <c r="AJ106" i="4"/>
  <c r="X106" i="4"/>
  <c r="V141" i="6"/>
  <c r="V106" i="6"/>
  <c r="BK141" i="6"/>
  <c r="BK106" i="6"/>
  <c r="AD139" i="6"/>
  <c r="AD106" i="6"/>
  <c r="R100" i="6"/>
  <c r="R99" i="6"/>
  <c r="R101" i="6"/>
  <c r="R98" i="6"/>
  <c r="AE27" i="6"/>
  <c r="AQ27" i="6"/>
  <c r="AG28" i="6"/>
  <c r="Y106" i="6"/>
  <c r="AL26" i="6"/>
  <c r="AT26" i="6"/>
  <c r="BL106" i="6"/>
  <c r="BB106" i="6"/>
  <c r="AM22" i="4"/>
  <c r="BE26" i="6"/>
  <c r="AD26" i="6"/>
  <c r="AY26" i="6"/>
  <c r="AO106" i="6"/>
  <c r="AO141" i="6"/>
  <c r="BE106" i="6"/>
  <c r="BE141" i="6"/>
  <c r="AQ106" i="6"/>
  <c r="BG106" i="6"/>
  <c r="AB106" i="6"/>
  <c r="U106" i="6"/>
  <c r="BH106" i="6"/>
  <c r="W106" i="6"/>
  <c r="AM106" i="6"/>
  <c r="BC106" i="6"/>
  <c r="BI106" i="6"/>
  <c r="AV106" i="6"/>
  <c r="AV139" i="6"/>
  <c r="BC28" i="6"/>
  <c r="AW28" i="6"/>
  <c r="BL27" i="6"/>
  <c r="R143" i="6"/>
  <c r="AC106" i="6"/>
  <c r="AS106" i="6"/>
  <c r="BF106" i="6"/>
  <c r="Z106" i="6"/>
  <c r="BO28" i="6"/>
  <c r="AR106" i="6"/>
  <c r="BG28" i="6"/>
  <c r="AV28" i="6"/>
  <c r="AF106" i="6"/>
  <c r="BK28" i="6"/>
  <c r="AZ28" i="6"/>
  <c r="AP106" i="6"/>
  <c r="BK26" i="6"/>
  <c r="X106" i="6"/>
  <c r="AF28" i="6"/>
  <c r="AL106" i="6"/>
  <c r="AI106" i="6"/>
  <c r="AA106" i="6"/>
  <c r="BH26" i="6"/>
  <c r="AS28" i="6"/>
  <c r="AE28" i="6"/>
  <c r="AQ22" i="4"/>
  <c r="AE22" i="4"/>
  <c r="BC26" i="6"/>
  <c r="AV26" i="6"/>
  <c r="BN27" i="6"/>
  <c r="BJ28" i="6"/>
  <c r="BF27" i="6"/>
  <c r="R104" i="4"/>
  <c r="AX27" i="6"/>
  <c r="AU27" i="6"/>
  <c r="AY28" i="6"/>
  <c r="AC22" i="4"/>
  <c r="AD22" i="4"/>
  <c r="AW26" i="6"/>
  <c r="AL28" i="6"/>
  <c r="AB22" i="4"/>
  <c r="BJ26" i="6"/>
  <c r="AK27" i="6"/>
  <c r="AY27" i="6"/>
  <c r="BH28" i="6"/>
  <c r="AJ28" i="6"/>
  <c r="AI28" i="6"/>
  <c r="AG27" i="6"/>
  <c r="BL28" i="6"/>
  <c r="AU28" i="6"/>
  <c r="BC27" i="6"/>
  <c r="BL26" i="6"/>
  <c r="AM26" i="6"/>
  <c r="AX26" i="6"/>
  <c r="BE27" i="6"/>
  <c r="AC26" i="6"/>
  <c r="AZ26" i="6"/>
  <c r="AK28" i="6"/>
  <c r="AW27" i="6"/>
  <c r="BG26" i="6"/>
  <c r="BA27" i="6"/>
  <c r="AZ27" i="6"/>
  <c r="R17" i="6"/>
  <c r="AC28" i="6"/>
  <c r="AH28" i="6"/>
  <c r="BO27" i="6"/>
  <c r="BF28" i="6"/>
  <c r="AN27" i="6"/>
  <c r="AE26" i="6"/>
  <c r="BB26" i="6"/>
  <c r="BA26" i="6"/>
  <c r="BN28" i="6"/>
  <c r="BM28" i="6"/>
  <c r="AP27" i="6"/>
  <c r="BK27" i="6"/>
  <c r="BJ27" i="6"/>
  <c r="AB26" i="6"/>
  <c r="AV27" i="6"/>
  <c r="AT27" i="6"/>
  <c r="AS27" i="6"/>
  <c r="AD27" i="6"/>
  <c r="AX28" i="6"/>
  <c r="R13" i="6"/>
  <c r="AF27" i="6"/>
  <c r="AH26" i="6"/>
  <c r="AG26" i="6"/>
  <c r="BF26" i="6"/>
  <c r="AD28" i="6"/>
  <c r="BB28" i="6"/>
  <c r="AM27" i="6"/>
  <c r="AL27" i="6"/>
  <c r="AP28" i="6"/>
  <c r="AO28" i="6"/>
  <c r="BI27" i="6"/>
  <c r="BH27" i="6"/>
  <c r="AQ26" i="6"/>
  <c r="R12" i="6"/>
  <c r="AP26" i="6"/>
  <c r="AO26" i="6"/>
  <c r="BI26" i="6"/>
  <c r="AU26" i="6"/>
  <c r="AS26" i="6"/>
  <c r="AB27" i="6"/>
  <c r="R16" i="6"/>
  <c r="BD27" i="6" s="1"/>
  <c r="AQ28" i="6"/>
  <c r="AT28" i="6"/>
  <c r="BM27" i="6"/>
  <c r="AK26" i="6"/>
  <c r="BI28" i="6"/>
  <c r="AA26" i="6"/>
  <c r="R15" i="6"/>
  <c r="BG27" i="6"/>
  <c r="AC27" i="6"/>
  <c r="AF26" i="6"/>
  <c r="AJ27" i="6"/>
  <c r="AI27" i="6"/>
  <c r="BN26" i="6"/>
  <c r="AI26" i="6"/>
  <c r="AM28" i="6"/>
  <c r="BD28" i="6" s="1"/>
  <c r="W34" i="4"/>
  <c r="W44" i="4" s="1"/>
  <c r="W39" i="4"/>
  <c r="W49" i="4" s="1"/>
  <c r="W59" i="4" s="1"/>
  <c r="W74" i="4" s="1"/>
  <c r="V71" i="4"/>
  <c r="W36" i="4"/>
  <c r="W46" i="4" s="1"/>
  <c r="W56" i="4" s="1"/>
  <c r="W72" i="4"/>
  <c r="W37" i="4"/>
  <c r="W47" i="4" s="1"/>
  <c r="W57" i="4" s="1"/>
  <c r="W38" i="4"/>
  <c r="W48" i="4" s="1"/>
  <c r="W58" i="4" s="1"/>
  <c r="W73" i="4" s="1"/>
  <c r="AR22" i="4"/>
  <c r="AF22" i="4"/>
  <c r="AH22" i="4"/>
  <c r="AL22" i="4"/>
  <c r="AS27" i="4"/>
  <c r="R27" i="4" s="1"/>
  <c r="AA22" i="4"/>
  <c r="R20" i="4"/>
  <c r="AS26" i="4"/>
  <c r="R26" i="4" s="1"/>
  <c r="Z22" i="4"/>
  <c r="AS28" i="4"/>
  <c r="R28" i="4" s="1"/>
  <c r="AJ22" i="4"/>
  <c r="EJ184" i="6"/>
  <c r="AR91" i="6" l="1"/>
  <c r="AO90" i="6"/>
  <c r="AR26" i="6"/>
  <c r="AR24" i="6"/>
  <c r="AC90" i="6"/>
  <c r="BF90" i="6"/>
  <c r="X87" i="4"/>
  <c r="AN79" i="6"/>
  <c r="AN85" i="6" s="1"/>
  <c r="BI92" i="6"/>
  <c r="BI90" i="6" s="1"/>
  <c r="BH92" i="6"/>
  <c r="AS92" i="6"/>
  <c r="AS90" i="6" s="1"/>
  <c r="AF87" i="4"/>
  <c r="BN90" i="6"/>
  <c r="BB90" i="6"/>
  <c r="AK87" i="4"/>
  <c r="AP92" i="6"/>
  <c r="BK90" i="6"/>
  <c r="AQ79" i="6"/>
  <c r="AQ85" i="6" s="1"/>
  <c r="AE87" i="4"/>
  <c r="AJ87" i="4"/>
  <c r="AT92" i="6"/>
  <c r="AT90" i="6" s="1"/>
  <c r="AL87" i="4"/>
  <c r="AO87" i="4"/>
  <c r="AN90" i="6"/>
  <c r="AF92" i="6"/>
  <c r="AF90" i="6" s="1"/>
  <c r="AF79" i="6"/>
  <c r="AF85" i="6" s="1"/>
  <c r="BA90" i="6"/>
  <c r="AQ90" i="6"/>
  <c r="AD90" i="6"/>
  <c r="X90" i="6"/>
  <c r="Y92" i="6"/>
  <c r="Y90" i="6" s="1"/>
  <c r="AA22" i="6"/>
  <c r="AW90" i="6"/>
  <c r="AX90" i="6"/>
  <c r="AL92" i="6"/>
  <c r="AL90" i="6" s="1"/>
  <c r="AJ92" i="6"/>
  <c r="AJ90" i="6" s="1"/>
  <c r="AA92" i="6"/>
  <c r="AA90" i="6" s="1"/>
  <c r="AM92" i="6"/>
  <c r="AM90" i="6" s="1"/>
  <c r="BD26" i="6"/>
  <c r="BP26" i="6" s="1"/>
  <c r="AA79" i="6"/>
  <c r="AA85" i="6" s="1"/>
  <c r="Z87" i="6" s="1"/>
  <c r="AE90" i="6"/>
  <c r="BC90" i="6"/>
  <c r="AH90" i="6"/>
  <c r="W90" i="6"/>
  <c r="BC85" i="6"/>
  <c r="BB87" i="6" s="1"/>
  <c r="BI85" i="6"/>
  <c r="AC85" i="6"/>
  <c r="AB87" i="6" s="1"/>
  <c r="BJ85" i="6"/>
  <c r="BJ87" i="6" s="1"/>
  <c r="AO85" i="6"/>
  <c r="AN87" i="6" s="1"/>
  <c r="BF85" i="6"/>
  <c r="AL85" i="6"/>
  <c r="AP90" i="6"/>
  <c r="AK85" i="6"/>
  <c r="AJ87" i="6" s="1"/>
  <c r="AZ85" i="6"/>
  <c r="BA85" i="6"/>
  <c r="AE85" i="6"/>
  <c r="AR85" i="6"/>
  <c r="AV90" i="6"/>
  <c r="BN85" i="6"/>
  <c r="BM87" i="6" s="1"/>
  <c r="AD85" i="6"/>
  <c r="BJ90" i="6"/>
  <c r="BE85" i="6"/>
  <c r="AV85" i="6"/>
  <c r="AV87" i="6" s="1"/>
  <c r="BO85" i="6"/>
  <c r="BO87" i="6" s="1"/>
  <c r="AY85" i="6"/>
  <c r="AX87" i="6" s="1"/>
  <c r="AG85" i="6"/>
  <c r="AU90" i="6"/>
  <c r="W85" i="6"/>
  <c r="V87" i="6" s="1"/>
  <c r="BL85" i="6"/>
  <c r="BK87" i="6" s="1"/>
  <c r="Y85" i="6"/>
  <c r="X87" i="6" s="1"/>
  <c r="BO90" i="6"/>
  <c r="U79" i="6"/>
  <c r="U85" i="6" s="1"/>
  <c r="AB90" i="6"/>
  <c r="AT87" i="6"/>
  <c r="AH79" i="6"/>
  <c r="BH90" i="6"/>
  <c r="AP87" i="6"/>
  <c r="R81" i="6"/>
  <c r="AR92" i="6" s="1"/>
  <c r="AR90" i="6" s="1"/>
  <c r="U92" i="6"/>
  <c r="AG90" i="6"/>
  <c r="AK90" i="6"/>
  <c r="AY90" i="6"/>
  <c r="AZ90" i="6"/>
  <c r="AM87" i="6"/>
  <c r="BG90" i="6"/>
  <c r="AI92" i="6"/>
  <c r="AI90" i="6" s="1"/>
  <c r="BM90" i="6"/>
  <c r="BG79" i="6"/>
  <c r="V90" i="6"/>
  <c r="AW87" i="6"/>
  <c r="AL87" i="6"/>
  <c r="BE90" i="6"/>
  <c r="AS87" i="6"/>
  <c r="BC87" i="6"/>
  <c r="BP91" i="6"/>
  <c r="R91" i="6" s="1"/>
  <c r="Z90" i="6"/>
  <c r="AI87" i="6"/>
  <c r="AC85" i="4"/>
  <c r="AB87" i="4" s="1"/>
  <c r="AA85" i="4"/>
  <c r="AA87" i="4" s="1"/>
  <c r="AS92" i="4"/>
  <c r="R92" i="4" s="1"/>
  <c r="AS91" i="4"/>
  <c r="R91" i="4" s="1"/>
  <c r="R79" i="4"/>
  <c r="R88" i="4" s="1"/>
  <c r="U90" i="4"/>
  <c r="U55" i="4"/>
  <c r="U43" i="4"/>
  <c r="W54" i="4"/>
  <c r="W69" i="4" s="1"/>
  <c r="V33" i="4"/>
  <c r="V45" i="4"/>
  <c r="W35" i="4"/>
  <c r="W45" i="4" s="1"/>
  <c r="W55" i="4" s="1"/>
  <c r="BP24" i="6"/>
  <c r="R24" i="6" s="1"/>
  <c r="AN22" i="6"/>
  <c r="AR28" i="6"/>
  <c r="BP28" i="6" s="1"/>
  <c r="R28" i="6" s="1"/>
  <c r="AR27" i="6"/>
  <c r="R139" i="4"/>
  <c r="W71" i="4"/>
  <c r="R104" i="6"/>
  <c r="BE22" i="6"/>
  <c r="AV22" i="6"/>
  <c r="R141" i="6"/>
  <c r="BK22" i="6"/>
  <c r="BO22" i="6"/>
  <c r="AE22" i="6"/>
  <c r="AK22" i="6"/>
  <c r="AG22" i="6"/>
  <c r="AL22" i="6"/>
  <c r="BC22" i="6"/>
  <c r="AJ22" i="6"/>
  <c r="AU22" i="6"/>
  <c r="AY22" i="6"/>
  <c r="AP22" i="6"/>
  <c r="AF22" i="6"/>
  <c r="BG22" i="6"/>
  <c r="BH22" i="6"/>
  <c r="BI22" i="6"/>
  <c r="AW22" i="6"/>
  <c r="BN22" i="6"/>
  <c r="AH22" i="6"/>
  <c r="BJ22" i="6"/>
  <c r="AS22" i="6"/>
  <c r="BF22" i="6"/>
  <c r="BA22" i="6"/>
  <c r="AO22" i="6"/>
  <c r="AI22" i="6"/>
  <c r="AT22" i="6"/>
  <c r="AX22" i="6"/>
  <c r="AD22" i="6"/>
  <c r="BM22" i="6"/>
  <c r="BB22" i="6"/>
  <c r="AB22" i="6"/>
  <c r="AZ22" i="6"/>
  <c r="AM22" i="6"/>
  <c r="AC22" i="6"/>
  <c r="BL22" i="6"/>
  <c r="AQ22" i="6"/>
  <c r="X39" i="4"/>
  <c r="X49" i="4" s="1"/>
  <c r="X59" i="4" s="1"/>
  <c r="X74" i="4" s="1"/>
  <c r="X72" i="4"/>
  <c r="X37" i="4"/>
  <c r="X47" i="4" s="1"/>
  <c r="X57" i="4" s="1"/>
  <c r="X34" i="4"/>
  <c r="X44" i="4" s="1"/>
  <c r="X38" i="4"/>
  <c r="X48" i="4" s="1"/>
  <c r="X58" i="4" s="1"/>
  <c r="X73" i="4" s="1"/>
  <c r="X36" i="4"/>
  <c r="X46" i="4" s="1"/>
  <c r="X56" i="4" s="1"/>
  <c r="AS22" i="4"/>
  <c r="R22" i="4" s="1"/>
  <c r="R31" i="4" s="1"/>
  <c r="BD22" i="6" l="1"/>
  <c r="AE87" i="6"/>
  <c r="BL87" i="6"/>
  <c r="Z87" i="4"/>
  <c r="AC87" i="4"/>
  <c r="AF87" i="6"/>
  <c r="AA87" i="6"/>
  <c r="AQ87" i="6"/>
  <c r="AO87" i="6"/>
  <c r="AC87" i="6"/>
  <c r="BI87" i="6"/>
  <c r="W87" i="6"/>
  <c r="BH87" i="6"/>
  <c r="AZ87" i="6"/>
  <c r="Y87" i="6"/>
  <c r="AK87" i="6"/>
  <c r="AD87" i="6"/>
  <c r="AY87" i="6"/>
  <c r="BD92" i="6"/>
  <c r="BD90" i="6" s="1"/>
  <c r="AS90" i="4"/>
  <c r="R90" i="4" s="1"/>
  <c r="R95" i="4" s="1"/>
  <c r="BA87" i="6"/>
  <c r="BN87" i="6"/>
  <c r="BE87" i="6"/>
  <c r="AU87" i="6"/>
  <c r="BG85" i="6"/>
  <c r="BG87" i="6" s="1"/>
  <c r="AH85" i="6"/>
  <c r="AH87" i="6" s="1"/>
  <c r="R79" i="6"/>
  <c r="R88" i="6" s="1"/>
  <c r="U90" i="6"/>
  <c r="U87" i="4"/>
  <c r="R85" i="4"/>
  <c r="X35" i="4"/>
  <c r="X45" i="4" s="1"/>
  <c r="X55" i="4" s="1"/>
  <c r="W33" i="4"/>
  <c r="W43" i="4"/>
  <c r="W53" i="4"/>
  <c r="X54" i="4"/>
  <c r="V55" i="4"/>
  <c r="X70" i="4" s="1"/>
  <c r="V43" i="4"/>
  <c r="U53" i="4"/>
  <c r="U70" i="4"/>
  <c r="U68" i="4" s="1"/>
  <c r="U182" i="4" s="1"/>
  <c r="AR22" i="6"/>
  <c r="BP27" i="6"/>
  <c r="R27" i="6" s="1"/>
  <c r="R26" i="6"/>
  <c r="Y72" i="4"/>
  <c r="Y37" i="4"/>
  <c r="Y47" i="4" s="1"/>
  <c r="Y57" i="4" s="1"/>
  <c r="X71" i="4"/>
  <c r="Y36" i="4"/>
  <c r="Y46" i="4" s="1"/>
  <c r="Y56" i="4" s="1"/>
  <c r="Y38" i="4"/>
  <c r="Y48" i="4" s="1"/>
  <c r="Y58" i="4" s="1"/>
  <c r="Y73" i="4" s="1"/>
  <c r="Y39" i="4"/>
  <c r="Y49" i="4" s="1"/>
  <c r="Y59" i="4" s="1"/>
  <c r="Y74" i="4" s="1"/>
  <c r="X69" i="4"/>
  <c r="Y34" i="4"/>
  <c r="Y44" i="4" s="1"/>
  <c r="Y35" i="4" l="1"/>
  <c r="Y45" i="4" s="1"/>
  <c r="Y55" i="4" s="1"/>
  <c r="X33" i="4"/>
  <c r="AE12" i="10"/>
  <c r="BP92" i="6"/>
  <c r="BP90" i="6" s="1"/>
  <c r="AG87" i="6"/>
  <c r="BF87" i="6"/>
  <c r="U63" i="4"/>
  <c r="U137" i="4"/>
  <c r="W63" i="4"/>
  <c r="W137" i="4"/>
  <c r="R92" i="6"/>
  <c r="R90" i="6"/>
  <c r="U87" i="6"/>
  <c r="R85" i="6"/>
  <c r="AS87" i="4"/>
  <c r="R87" i="4" s="1"/>
  <c r="U171" i="4"/>
  <c r="X43" i="4"/>
  <c r="X53" i="4"/>
  <c r="X137" i="4" s="1"/>
  <c r="U127" i="4"/>
  <c r="U132" i="4" s="1"/>
  <c r="U134" i="4" s="1"/>
  <c r="Y54" i="4"/>
  <c r="Y53" i="4" s="1"/>
  <c r="Y137" i="4" s="1"/>
  <c r="Y43" i="4"/>
  <c r="W70" i="4"/>
  <c r="W68" i="4" s="1"/>
  <c r="V53" i="4"/>
  <c r="V137" i="4" s="1"/>
  <c r="V70" i="4"/>
  <c r="V68" i="4" s="1"/>
  <c r="V182" i="4" s="1"/>
  <c r="BP22" i="6"/>
  <c r="R22" i="6" s="1"/>
  <c r="R31" i="6" s="1"/>
  <c r="X68" i="4"/>
  <c r="Y33" i="4"/>
  <c r="Z34" i="4"/>
  <c r="Z44" i="4" s="1"/>
  <c r="Z38" i="4"/>
  <c r="Z48" i="4" s="1"/>
  <c r="Z58" i="4" s="1"/>
  <c r="Z73" i="4" s="1"/>
  <c r="Y70" i="4"/>
  <c r="Z35" i="4"/>
  <c r="Z45" i="4" s="1"/>
  <c r="Y71" i="4"/>
  <c r="Z36" i="4"/>
  <c r="Z46" i="4" s="1"/>
  <c r="Z56" i="4" s="1"/>
  <c r="Z39" i="4"/>
  <c r="Z49" i="4" s="1"/>
  <c r="Z59" i="4" s="1"/>
  <c r="Z74" i="4" s="1"/>
  <c r="Z72" i="4"/>
  <c r="Z37" i="4"/>
  <c r="Z47" i="4" s="1"/>
  <c r="Z57" i="4" s="1"/>
  <c r="AR87" i="6" l="1"/>
  <c r="U177" i="4"/>
  <c r="W178" i="4" s="1"/>
  <c r="W182" i="4" s="1"/>
  <c r="Y69" i="4"/>
  <c r="Y68" i="4" s="1"/>
  <c r="U172" i="4"/>
  <c r="U173" i="4" s="1"/>
  <c r="W177" i="4"/>
  <c r="AE73" i="10"/>
  <c r="AF12" i="10"/>
  <c r="BD87" i="6"/>
  <c r="BP87" i="6" s="1"/>
  <c r="R87" i="6" s="1"/>
  <c r="R95" i="6"/>
  <c r="V63" i="4"/>
  <c r="V65" i="4" s="1"/>
  <c r="Y63" i="4"/>
  <c r="X63" i="4"/>
  <c r="V127" i="4"/>
  <c r="V132" i="4" s="1"/>
  <c r="V134" i="4" s="1"/>
  <c r="V171" i="4"/>
  <c r="Z55" i="4"/>
  <c r="Z54" i="4"/>
  <c r="Z69" i="4" s="1"/>
  <c r="Z43" i="4"/>
  <c r="W127" i="4"/>
  <c r="W132" i="4" s="1"/>
  <c r="W171" i="4"/>
  <c r="X127" i="4"/>
  <c r="X132" i="4" s="1"/>
  <c r="X171" i="4"/>
  <c r="AA39" i="4"/>
  <c r="AA49" i="4" s="1"/>
  <c r="AA59" i="4" s="1"/>
  <c r="AA74" i="4" s="1"/>
  <c r="AA38" i="4"/>
  <c r="AA48" i="4" s="1"/>
  <c r="AA58" i="4" s="1"/>
  <c r="AA73" i="4" s="1"/>
  <c r="Z71" i="4"/>
  <c r="AA36" i="4"/>
  <c r="AA46" i="4" s="1"/>
  <c r="AA56" i="4" s="1"/>
  <c r="Z33" i="4"/>
  <c r="AA34" i="4"/>
  <c r="AA44" i="4" s="1"/>
  <c r="AA72" i="4"/>
  <c r="AA37" i="4"/>
  <c r="AA47" i="4" s="1"/>
  <c r="AA57" i="4" s="1"/>
  <c r="Z70" i="4"/>
  <c r="AA35" i="4"/>
  <c r="AA45" i="4" s="1"/>
  <c r="AA55" i="4" s="1"/>
  <c r="U24" i="10"/>
  <c r="U65" i="4" l="1"/>
  <c r="U183" i="4" s="1"/>
  <c r="U184" i="4" s="1"/>
  <c r="X65" i="4"/>
  <c r="V177" i="4"/>
  <c r="X178" i="4" s="1"/>
  <c r="X182" i="4" s="1"/>
  <c r="X177" i="4"/>
  <c r="AE81" i="10"/>
  <c r="AH73" i="10"/>
  <c r="AH81" i="10" s="1"/>
  <c r="AF73" i="10"/>
  <c r="AF81" i="10" s="1"/>
  <c r="AG12" i="10"/>
  <c r="AH12" i="10"/>
  <c r="AG73" i="10"/>
  <c r="AG81" i="10" s="1"/>
  <c r="W65" i="4"/>
  <c r="V183" i="4"/>
  <c r="V184" i="4" s="1"/>
  <c r="Z53" i="4"/>
  <c r="V172" i="4"/>
  <c r="V173" i="4" s="1"/>
  <c r="AA54" i="4"/>
  <c r="AA53" i="4" s="1"/>
  <c r="AA137" i="4" s="1"/>
  <c r="AA43" i="4"/>
  <c r="Z178" i="4"/>
  <c r="Y177" i="4"/>
  <c r="AA178" i="4" s="1"/>
  <c r="X134" i="4"/>
  <c r="X172" i="4" s="1"/>
  <c r="W134" i="4"/>
  <c r="Z68" i="4"/>
  <c r="AA71" i="4"/>
  <c r="AB36" i="4"/>
  <c r="AB46" i="4" s="1"/>
  <c r="AB56" i="4" s="1"/>
  <c r="AA70" i="4"/>
  <c r="AB35" i="4"/>
  <c r="AB45" i="4" s="1"/>
  <c r="AB55" i="4" s="1"/>
  <c r="AB72" i="4"/>
  <c r="AB37" i="4"/>
  <c r="AB47" i="4" s="1"/>
  <c r="AB57" i="4" s="1"/>
  <c r="AB38" i="4"/>
  <c r="AB48" i="4" s="1"/>
  <c r="AB58" i="4" s="1"/>
  <c r="AB73" i="4" s="1"/>
  <c r="AA33" i="4"/>
  <c r="AB34" i="4"/>
  <c r="AB44" i="4" s="1"/>
  <c r="AB39" i="4"/>
  <c r="AB49" i="4" s="1"/>
  <c r="AB59" i="4" s="1"/>
  <c r="AB74" i="4" s="1"/>
  <c r="U15" i="10"/>
  <c r="U25" i="10"/>
  <c r="AA69" i="4" l="1"/>
  <c r="Y178" i="4"/>
  <c r="Y182" i="4" s="1"/>
  <c r="AI12" i="10" s="1"/>
  <c r="U71" i="2"/>
  <c r="Z63" i="4"/>
  <c r="Y65" i="4" s="1"/>
  <c r="Z137" i="4"/>
  <c r="W183" i="4"/>
  <c r="W184" i="4" s="1"/>
  <c r="AA63" i="4"/>
  <c r="AB54" i="4"/>
  <c r="AB53" i="4" s="1"/>
  <c r="AB137" i="4" s="1"/>
  <c r="AB43" i="4"/>
  <c r="X183" i="4"/>
  <c r="X184" i="4" s="1"/>
  <c r="Z182" i="4"/>
  <c r="X173" i="4"/>
  <c r="W172" i="4"/>
  <c r="Y127" i="4"/>
  <c r="Y132" i="4" s="1"/>
  <c r="Y171" i="4"/>
  <c r="Z171" i="4"/>
  <c r="Z127" i="4"/>
  <c r="Z132" i="4" s="1"/>
  <c r="AA68" i="4"/>
  <c r="AA182" i="4" s="1"/>
  <c r="AB70" i="4"/>
  <c r="AC35" i="4"/>
  <c r="AC45" i="4" s="1"/>
  <c r="AC55" i="4" s="1"/>
  <c r="AB33" i="4"/>
  <c r="AB69" i="4"/>
  <c r="AC34" i="4"/>
  <c r="AC44" i="4" s="1"/>
  <c r="AB71" i="4"/>
  <c r="AC36" i="4"/>
  <c r="AC46" i="4" s="1"/>
  <c r="AC56" i="4" s="1"/>
  <c r="AC38" i="4"/>
  <c r="AC48" i="4" s="1"/>
  <c r="AC58" i="4" s="1"/>
  <c r="AC73" i="4" s="1"/>
  <c r="AC72" i="4"/>
  <c r="AC37" i="4"/>
  <c r="AC47" i="4" s="1"/>
  <c r="AC57" i="4" s="1"/>
  <c r="AC39" i="4"/>
  <c r="AC49" i="4" s="1"/>
  <c r="AC59" i="4" s="1"/>
  <c r="AC74" i="4" s="1"/>
  <c r="U36" i="10"/>
  <c r="AJ73" i="10" l="1"/>
  <c r="AJ81" i="10" s="1"/>
  <c r="AI73" i="10"/>
  <c r="AI81" i="10" s="1"/>
  <c r="AJ12" i="10"/>
  <c r="AK12" i="10"/>
  <c r="Z177" i="4"/>
  <c r="AB178" i="4" s="1"/>
  <c r="Z65" i="4"/>
  <c r="AB63" i="4"/>
  <c r="AA65" i="4" s="1"/>
  <c r="AC54" i="4"/>
  <c r="AC53" i="4" s="1"/>
  <c r="AC43" i="4"/>
  <c r="Y134" i="4"/>
  <c r="Y172" i="4" s="1"/>
  <c r="Z134" i="4"/>
  <c r="W173" i="4"/>
  <c r="AA177" i="4"/>
  <c r="AC178" i="4" s="1"/>
  <c r="AB68" i="4"/>
  <c r="AC70" i="4"/>
  <c r="AD35" i="4"/>
  <c r="AD45" i="4" s="1"/>
  <c r="AD55" i="4" s="1"/>
  <c r="AD38" i="4"/>
  <c r="AD48" i="4" s="1"/>
  <c r="AD58" i="4" s="1"/>
  <c r="AD73" i="4" s="1"/>
  <c r="AD39" i="4"/>
  <c r="AD49" i="4" s="1"/>
  <c r="AD59" i="4" s="1"/>
  <c r="AD74" i="4" s="1"/>
  <c r="AC71" i="4"/>
  <c r="AD36" i="4"/>
  <c r="AD46" i="4" s="1"/>
  <c r="AD56" i="4" s="1"/>
  <c r="AD72" i="4"/>
  <c r="AD37" i="4"/>
  <c r="AD47" i="4" s="1"/>
  <c r="AD57" i="4" s="1"/>
  <c r="AC33" i="4"/>
  <c r="AD34" i="4"/>
  <c r="AD44" i="4" s="1"/>
  <c r="U40" i="10"/>
  <c r="U44" i="10"/>
  <c r="U74" i="10" s="1"/>
  <c r="Z183" i="4" l="1"/>
  <c r="Z184" i="4" s="1"/>
  <c r="AC63" i="4"/>
  <c r="AB65" i="4" s="1"/>
  <c r="AC137" i="4"/>
  <c r="AB182" i="4"/>
  <c r="AC69" i="4"/>
  <c r="AC68" i="4" s="1"/>
  <c r="AC182" i="4" s="1"/>
  <c r="AD54" i="4"/>
  <c r="AD53" i="4" s="1"/>
  <c r="AD137" i="4" s="1"/>
  <c r="AD43" i="4"/>
  <c r="Y183" i="4"/>
  <c r="Y184" i="4" s="1"/>
  <c r="Z172" i="4"/>
  <c r="Z173" i="4" s="1"/>
  <c r="Y173" i="4"/>
  <c r="AA127" i="4"/>
  <c r="AA132" i="4" s="1"/>
  <c r="AA171" i="4"/>
  <c r="AB127" i="4"/>
  <c r="AB132" i="4" s="1"/>
  <c r="AB171" i="4"/>
  <c r="AB177" i="4"/>
  <c r="AD178" i="4" s="1"/>
  <c r="AE39" i="4"/>
  <c r="AE49" i="4" s="1"/>
  <c r="AE59" i="4" s="1"/>
  <c r="AE74" i="4" s="1"/>
  <c r="AD71" i="4"/>
  <c r="AE36" i="4"/>
  <c r="AE46" i="4" s="1"/>
  <c r="AE56" i="4" s="1"/>
  <c r="AD33" i="4"/>
  <c r="AE34" i="4"/>
  <c r="AE44" i="4" s="1"/>
  <c r="AE38" i="4"/>
  <c r="AE48" i="4" s="1"/>
  <c r="AE58" i="4" s="1"/>
  <c r="AE73" i="4" s="1"/>
  <c r="AE72" i="4"/>
  <c r="AE37" i="4"/>
  <c r="AE47" i="4" s="1"/>
  <c r="AE57" i="4" s="1"/>
  <c r="AD70" i="4"/>
  <c r="AE35" i="4"/>
  <c r="AE45" i="4" s="1"/>
  <c r="AE55" i="4" s="1"/>
  <c r="U50" i="10"/>
  <c r="U42" i="10"/>
  <c r="U48" i="10"/>
  <c r="AL73" i="10" l="1"/>
  <c r="AL81" i="10" s="1"/>
  <c r="AM12" i="10"/>
  <c r="AL12" i="10"/>
  <c r="AK73" i="10"/>
  <c r="AK81" i="10" s="1"/>
  <c r="AD63" i="4"/>
  <c r="AC65" i="4" s="1"/>
  <c r="AD69" i="4"/>
  <c r="AD68" i="4" s="1"/>
  <c r="AD182" i="4" s="1"/>
  <c r="AN12" i="10" s="1"/>
  <c r="AE54" i="4"/>
  <c r="AE53" i="4" s="1"/>
  <c r="AE43" i="4"/>
  <c r="AC177" i="4"/>
  <c r="AE178" i="4" s="1"/>
  <c r="AA134" i="4"/>
  <c r="AA172" i="4" s="1"/>
  <c r="AC171" i="4"/>
  <c r="AC127" i="4"/>
  <c r="AC132" i="4" s="1"/>
  <c r="AB134" i="4"/>
  <c r="AB183" i="4" s="1"/>
  <c r="AB184" i="4" s="1"/>
  <c r="AF39" i="4"/>
  <c r="AF49" i="4" s="1"/>
  <c r="AF59" i="4" s="1"/>
  <c r="AF74" i="4" s="1"/>
  <c r="AF38" i="4"/>
  <c r="AF48" i="4" s="1"/>
  <c r="AF58" i="4" s="1"/>
  <c r="AF73" i="4" s="1"/>
  <c r="AE70" i="4"/>
  <c r="AF35" i="4"/>
  <c r="AF45" i="4" s="1"/>
  <c r="AF55" i="4" s="1"/>
  <c r="AE69" i="4"/>
  <c r="AE33" i="4"/>
  <c r="AF34" i="4"/>
  <c r="AF44" i="4" s="1"/>
  <c r="AF72" i="4"/>
  <c r="AF37" i="4"/>
  <c r="AF47" i="4" s="1"/>
  <c r="AF57" i="4" s="1"/>
  <c r="AE71" i="4"/>
  <c r="AF36" i="4"/>
  <c r="AF46" i="4" s="1"/>
  <c r="AF56" i="4" s="1"/>
  <c r="V34" i="10"/>
  <c r="U75" i="10"/>
  <c r="AM73" i="10" l="1"/>
  <c r="AM81" i="10" s="1"/>
  <c r="AE63" i="4"/>
  <c r="AE137" i="4"/>
  <c r="AD65" i="4"/>
  <c r="AF54" i="4"/>
  <c r="AF53" i="4" s="1"/>
  <c r="AF137" i="4" s="1"/>
  <c r="AF43" i="4"/>
  <c r="AB172" i="4"/>
  <c r="AB173" i="4" s="1"/>
  <c r="AA183" i="4"/>
  <c r="AA184" i="4" s="1"/>
  <c r="AC134" i="4"/>
  <c r="AC183" i="4" s="1"/>
  <c r="AC184" i="4" s="1"/>
  <c r="AA173" i="4"/>
  <c r="AD127" i="4"/>
  <c r="AD132" i="4" s="1"/>
  <c r="AD171" i="4"/>
  <c r="AD177" i="4"/>
  <c r="AF178" i="4" s="1"/>
  <c r="AE68" i="4"/>
  <c r="AG39" i="4"/>
  <c r="AG49" i="4" s="1"/>
  <c r="AG59" i="4" s="1"/>
  <c r="AG74" i="4" s="1"/>
  <c r="AF71" i="4"/>
  <c r="AG36" i="4"/>
  <c r="AG46" i="4" s="1"/>
  <c r="AG56" i="4" s="1"/>
  <c r="AF70" i="4"/>
  <c r="AG35" i="4"/>
  <c r="AG45" i="4" s="1"/>
  <c r="AG55" i="4" s="1"/>
  <c r="AF33" i="4"/>
  <c r="AG34" i="4"/>
  <c r="AG44" i="4" s="1"/>
  <c r="AG38" i="4"/>
  <c r="AG48" i="4" s="1"/>
  <c r="AG58" i="4" s="1"/>
  <c r="AG73" i="4" s="1"/>
  <c r="AG72" i="4"/>
  <c r="AG37" i="4"/>
  <c r="AG47" i="4" s="1"/>
  <c r="AG57" i="4" s="1"/>
  <c r="U80" i="10"/>
  <c r="AN73" i="10" l="1"/>
  <c r="AN81" i="10" s="1"/>
  <c r="AF69" i="4"/>
  <c r="AF68" i="4" s="1"/>
  <c r="AF182" i="4" s="1"/>
  <c r="AF63" i="4"/>
  <c r="AE65" i="4" s="1"/>
  <c r="AG54" i="4"/>
  <c r="AG53" i="4" s="1"/>
  <c r="AG137" i="4" s="1"/>
  <c r="AG43" i="4"/>
  <c r="AC172" i="4"/>
  <c r="AC173" i="4" s="1"/>
  <c r="AE177" i="4"/>
  <c r="AG178" i="4" s="1"/>
  <c r="AE127" i="4"/>
  <c r="AE132" i="4" s="1"/>
  <c r="AE171" i="4"/>
  <c r="AE182" i="4"/>
  <c r="AD134" i="4"/>
  <c r="AD172" i="4" s="1"/>
  <c r="AG70" i="4"/>
  <c r="AH35" i="4"/>
  <c r="AH45" i="4" s="1"/>
  <c r="AH55" i="4" s="1"/>
  <c r="AH39" i="4"/>
  <c r="AH49" i="4" s="1"/>
  <c r="AH59" i="4" s="1"/>
  <c r="AH74" i="4" s="1"/>
  <c r="AG71" i="4"/>
  <c r="AH36" i="4"/>
  <c r="AH46" i="4" s="1"/>
  <c r="AH56" i="4" s="1"/>
  <c r="AG33" i="4"/>
  <c r="AH34" i="4"/>
  <c r="AH44" i="4" s="1"/>
  <c r="AH72" i="4"/>
  <c r="AH37" i="4"/>
  <c r="AH47" i="4" s="1"/>
  <c r="AH57" i="4" s="1"/>
  <c r="AH38" i="4"/>
  <c r="AH48" i="4" s="1"/>
  <c r="AH58" i="4" s="1"/>
  <c r="AH73" i="4" s="1"/>
  <c r="AP12" i="10" l="1"/>
  <c r="AO12" i="10"/>
  <c r="AO73" i="10"/>
  <c r="AO81" i="10" s="1"/>
  <c r="AG69" i="4"/>
  <c r="AG68" i="4" s="1"/>
  <c r="AG182" i="4" s="1"/>
  <c r="AG63" i="4"/>
  <c r="AF65" i="4" s="1"/>
  <c r="AH54" i="4"/>
  <c r="AH53" i="4" s="1"/>
  <c r="AH137" i="4" s="1"/>
  <c r="AH43" i="4"/>
  <c r="AD183" i="4"/>
  <c r="AD184" i="4" s="1"/>
  <c r="AF177" i="4"/>
  <c r="AH178" i="4" s="1"/>
  <c r="AE134" i="4"/>
  <c r="AE183" i="4" s="1"/>
  <c r="AE184" i="4" s="1"/>
  <c r="AF171" i="4"/>
  <c r="AF127" i="4"/>
  <c r="AF132" i="4" s="1"/>
  <c r="AD173" i="4"/>
  <c r="AH71" i="4"/>
  <c r="AI36" i="4"/>
  <c r="AI46" i="4" s="1"/>
  <c r="AI56" i="4" s="1"/>
  <c r="AI39" i="4"/>
  <c r="AI49" i="4" s="1"/>
  <c r="AI59" i="4" s="1"/>
  <c r="AI74" i="4" s="1"/>
  <c r="AH70" i="4"/>
  <c r="AI35" i="4"/>
  <c r="AI45" i="4" s="1"/>
  <c r="AI55" i="4" s="1"/>
  <c r="AI38" i="4"/>
  <c r="AI48" i="4" s="1"/>
  <c r="AI58" i="4" s="1"/>
  <c r="AI73" i="4" s="1"/>
  <c r="AI72" i="4"/>
  <c r="AI37" i="4"/>
  <c r="AI47" i="4" s="1"/>
  <c r="AI57" i="4" s="1"/>
  <c r="AH33" i="4"/>
  <c r="AI34" i="4"/>
  <c r="AI44" i="4" s="1"/>
  <c r="U82" i="10"/>
  <c r="V83" i="10"/>
  <c r="V13" i="10" s="1"/>
  <c r="AP73" i="10" l="1"/>
  <c r="AP81" i="10" s="1"/>
  <c r="AQ12" i="10"/>
  <c r="AH63" i="4"/>
  <c r="AG65" i="4" s="1"/>
  <c r="AH69" i="4"/>
  <c r="AH68" i="4" s="1"/>
  <c r="AH182" i="4" s="1"/>
  <c r="AI54" i="4"/>
  <c r="AI53" i="4" s="1"/>
  <c r="AI137" i="4" s="1"/>
  <c r="AI43" i="4"/>
  <c r="AE172" i="4"/>
  <c r="AE173" i="4" s="1"/>
  <c r="AG177" i="4"/>
  <c r="AI178" i="4" s="1"/>
  <c r="AG171" i="4"/>
  <c r="AG127" i="4"/>
  <c r="AG132" i="4" s="1"/>
  <c r="AF134" i="4"/>
  <c r="AF183" i="4" s="1"/>
  <c r="AF184" i="4" s="1"/>
  <c r="AJ73" i="4"/>
  <c r="AJ38" i="4"/>
  <c r="AJ48" i="4" s="1"/>
  <c r="AJ58" i="4" s="1"/>
  <c r="AI71" i="4"/>
  <c r="AJ36" i="4"/>
  <c r="AJ46" i="4" s="1"/>
  <c r="AJ56" i="4" s="1"/>
  <c r="AI70" i="4"/>
  <c r="AJ35" i="4"/>
  <c r="AJ45" i="4" s="1"/>
  <c r="AJ55" i="4" s="1"/>
  <c r="AJ39" i="4"/>
  <c r="AJ49" i="4" s="1"/>
  <c r="AJ59" i="4" s="1"/>
  <c r="AJ74" i="4" s="1"/>
  <c r="AJ72" i="4"/>
  <c r="AJ37" i="4"/>
  <c r="AJ47" i="4" s="1"/>
  <c r="AJ57" i="4" s="1"/>
  <c r="AI33" i="4"/>
  <c r="AI69" i="4"/>
  <c r="AJ34" i="4"/>
  <c r="AJ44" i="4" s="1"/>
  <c r="AR12" i="10" l="1"/>
  <c r="AQ73" i="10"/>
  <c r="AQ81" i="10" s="1"/>
  <c r="AI63" i="4"/>
  <c r="AH65" i="4" s="1"/>
  <c r="AJ54" i="4"/>
  <c r="AJ53" i="4" s="1"/>
  <c r="AJ137" i="4" s="1"/>
  <c r="AJ43" i="4"/>
  <c r="AH177" i="4"/>
  <c r="AJ178" i="4" s="1"/>
  <c r="AH171" i="4"/>
  <c r="AH127" i="4"/>
  <c r="AH132" i="4" s="1"/>
  <c r="AG134" i="4"/>
  <c r="AG183" i="4" s="1"/>
  <c r="AG184" i="4" s="1"/>
  <c r="AF172" i="4"/>
  <c r="AI68" i="4"/>
  <c r="AI182" i="4" s="1"/>
  <c r="AK38" i="4"/>
  <c r="AK48" i="4" s="1"/>
  <c r="AK58" i="4" s="1"/>
  <c r="AK73" i="4" s="1"/>
  <c r="AK39" i="4"/>
  <c r="AK49" i="4" s="1"/>
  <c r="AK59" i="4" s="1"/>
  <c r="AK74" i="4" s="1"/>
  <c r="AK72" i="4"/>
  <c r="AK37" i="4"/>
  <c r="AK47" i="4" s="1"/>
  <c r="AK57" i="4" s="1"/>
  <c r="AJ70" i="4"/>
  <c r="AK35" i="4"/>
  <c r="AK45" i="4" s="1"/>
  <c r="AK55" i="4" s="1"/>
  <c r="AJ71" i="4"/>
  <c r="AK36" i="4"/>
  <c r="AK46" i="4" s="1"/>
  <c r="AK56" i="4" s="1"/>
  <c r="AJ33" i="4"/>
  <c r="AK34" i="4"/>
  <c r="AK44" i="4" s="1"/>
  <c r="V14" i="10"/>
  <c r="AR73" i="10" l="1"/>
  <c r="AR81" i="10" s="1"/>
  <c r="AS12" i="10"/>
  <c r="AJ63" i="4"/>
  <c r="AI65" i="4" s="1"/>
  <c r="AJ69" i="4"/>
  <c r="AJ68" i="4" s="1"/>
  <c r="AJ182" i="4" s="1"/>
  <c r="AK54" i="4"/>
  <c r="AK53" i="4" s="1"/>
  <c r="AK137" i="4" s="1"/>
  <c r="AK43" i="4"/>
  <c r="AG172" i="4"/>
  <c r="AG173" i="4" s="1"/>
  <c r="AF173" i="4"/>
  <c r="AI127" i="4"/>
  <c r="AI132" i="4" s="1"/>
  <c r="AI171" i="4"/>
  <c r="AI177" i="4"/>
  <c r="AK178" i="4" s="1"/>
  <c r="AH134" i="4"/>
  <c r="AH172" i="4" s="1"/>
  <c r="AK70" i="4"/>
  <c r="AL35" i="4"/>
  <c r="AL45" i="4" s="1"/>
  <c r="AL55" i="4" s="1"/>
  <c r="AL39" i="4"/>
  <c r="AL49" i="4" s="1"/>
  <c r="AL59" i="4" s="1"/>
  <c r="AL74" i="4" s="1"/>
  <c r="AL72" i="4"/>
  <c r="AL37" i="4"/>
  <c r="AL47" i="4" s="1"/>
  <c r="AL57" i="4" s="1"/>
  <c r="AK33" i="4"/>
  <c r="AL34" i="4"/>
  <c r="AL44" i="4" s="1"/>
  <c r="AK71" i="4"/>
  <c r="AL36" i="4"/>
  <c r="AL46" i="4" s="1"/>
  <c r="AL56" i="4" s="1"/>
  <c r="AL38" i="4"/>
  <c r="AL48" i="4" s="1"/>
  <c r="AL58" i="4" s="1"/>
  <c r="AL73" i="4" s="1"/>
  <c r="V24" i="10"/>
  <c r="V15" i="10"/>
  <c r="AT12" i="10" l="1"/>
  <c r="AK69" i="4"/>
  <c r="AK68" i="4" s="1"/>
  <c r="AK182" i="4" s="1"/>
  <c r="AS73" i="10"/>
  <c r="AS81" i="10" s="1"/>
  <c r="AK63" i="4"/>
  <c r="AJ65" i="4" s="1"/>
  <c r="AL54" i="4"/>
  <c r="AL53" i="4" s="1"/>
  <c r="AL137" i="4" s="1"/>
  <c r="AL43" i="4"/>
  <c r="AJ127" i="4"/>
  <c r="AJ132" i="4" s="1"/>
  <c r="AJ171" i="4"/>
  <c r="AH183" i="4"/>
  <c r="AH184" i="4" s="1"/>
  <c r="AH173" i="4"/>
  <c r="AJ177" i="4"/>
  <c r="AL178" i="4" s="1"/>
  <c r="AI134" i="4"/>
  <c r="AI183" i="4" s="1"/>
  <c r="AI184" i="4" s="1"/>
  <c r="AL71" i="4"/>
  <c r="AM36" i="4"/>
  <c r="AM46" i="4" s="1"/>
  <c r="AM56" i="4" s="1"/>
  <c r="AL70" i="4"/>
  <c r="AM35" i="4"/>
  <c r="AM45" i="4" s="1"/>
  <c r="AM55" i="4" s="1"/>
  <c r="AM38" i="4"/>
  <c r="AM48" i="4" s="1"/>
  <c r="AM58" i="4" s="1"/>
  <c r="AM73" i="4" s="1"/>
  <c r="AM72" i="4"/>
  <c r="AM37" i="4"/>
  <c r="AM47" i="4" s="1"/>
  <c r="AM57" i="4" s="1"/>
  <c r="AM39" i="4"/>
  <c r="AM49" i="4" s="1"/>
  <c r="AM59" i="4" s="1"/>
  <c r="AM74" i="4" s="1"/>
  <c r="AL33" i="4"/>
  <c r="AM34" i="4"/>
  <c r="AM44" i="4" s="1"/>
  <c r="V25" i="10"/>
  <c r="V36" i="10"/>
  <c r="AU12" i="10" l="1"/>
  <c r="AT73" i="10"/>
  <c r="AT81" i="10" s="1"/>
  <c r="AL63" i="4"/>
  <c r="AK65" i="4" s="1"/>
  <c r="AL69" i="4"/>
  <c r="AL68" i="4" s="1"/>
  <c r="AL182" i="4" s="1"/>
  <c r="AM54" i="4"/>
  <c r="AM53" i="4" s="1"/>
  <c r="AM137" i="4" s="1"/>
  <c r="AM43" i="4"/>
  <c r="AI172" i="4"/>
  <c r="AI173" i="4" s="1"/>
  <c r="AK127" i="4"/>
  <c r="AK132" i="4" s="1"/>
  <c r="AK171" i="4"/>
  <c r="AJ134" i="4"/>
  <c r="AJ172" i="4" s="1"/>
  <c r="AK177" i="4"/>
  <c r="AM178" i="4" s="1"/>
  <c r="AM69" i="4"/>
  <c r="AM33" i="4"/>
  <c r="AN34" i="4"/>
  <c r="AN44" i="4" s="1"/>
  <c r="AM71" i="4"/>
  <c r="AN36" i="4"/>
  <c r="AN46" i="4" s="1"/>
  <c r="AN56" i="4" s="1"/>
  <c r="AN38" i="4"/>
  <c r="AN48" i="4" s="1"/>
  <c r="AN58" i="4" s="1"/>
  <c r="AN73" i="4" s="1"/>
  <c r="AM70" i="4"/>
  <c r="AN35" i="4"/>
  <c r="AN45" i="4" s="1"/>
  <c r="AN55" i="4" s="1"/>
  <c r="AN39" i="4"/>
  <c r="AN49" i="4" s="1"/>
  <c r="AN59" i="4" s="1"/>
  <c r="AN74" i="4" s="1"/>
  <c r="AN72" i="4"/>
  <c r="AN37" i="4"/>
  <c r="AN47" i="4" s="1"/>
  <c r="AN57" i="4" s="1"/>
  <c r="V44" i="10"/>
  <c r="V74" i="10" s="1"/>
  <c r="AV12" i="10" l="1"/>
  <c r="AU73" i="10"/>
  <c r="AU81" i="10" s="1"/>
  <c r="AM63" i="4"/>
  <c r="AL65" i="4" s="1"/>
  <c r="AN54" i="4"/>
  <c r="AN53" i="4" s="1"/>
  <c r="AN137" i="4" s="1"/>
  <c r="AN43" i="4"/>
  <c r="AJ183" i="4"/>
  <c r="AJ184" i="4" s="1"/>
  <c r="AL127" i="4"/>
  <c r="AL132" i="4" s="1"/>
  <c r="AL171" i="4"/>
  <c r="AL177" i="4"/>
  <c r="AN178" i="4" s="1"/>
  <c r="AK134" i="4"/>
  <c r="AK172" i="4" s="1"/>
  <c r="AJ173" i="4"/>
  <c r="AM68" i="4"/>
  <c r="AM182" i="4" s="1"/>
  <c r="AO72" i="4"/>
  <c r="AO37" i="4"/>
  <c r="AO47" i="4" s="1"/>
  <c r="AO57" i="4" s="1"/>
  <c r="AN33" i="4"/>
  <c r="AO34" i="4"/>
  <c r="AO44" i="4" s="1"/>
  <c r="AN71" i="4"/>
  <c r="AO36" i="4"/>
  <c r="AO46" i="4" s="1"/>
  <c r="AO56" i="4" s="1"/>
  <c r="AO39" i="4"/>
  <c r="AO49" i="4" s="1"/>
  <c r="AO59" i="4" s="1"/>
  <c r="AO74" i="4" s="1"/>
  <c r="AN70" i="4"/>
  <c r="AO35" i="4"/>
  <c r="AO45" i="4" s="1"/>
  <c r="AO55" i="4" s="1"/>
  <c r="AO38" i="4"/>
  <c r="AO48" i="4" s="1"/>
  <c r="AO58" i="4" s="1"/>
  <c r="AO73" i="4" s="1"/>
  <c r="V75" i="10"/>
  <c r="V46" i="10"/>
  <c r="V50" i="10" s="1"/>
  <c r="AW12" i="10" l="1"/>
  <c r="AV73" i="10"/>
  <c r="AV81" i="10" s="1"/>
  <c r="AN69" i="4"/>
  <c r="AN68" i="4" s="1"/>
  <c r="AN182" i="4" s="1"/>
  <c r="AN63" i="4"/>
  <c r="AM65" i="4" s="1"/>
  <c r="AO54" i="4"/>
  <c r="AO53" i="4" s="1"/>
  <c r="AO137" i="4" s="1"/>
  <c r="AO43" i="4"/>
  <c r="AK183" i="4"/>
  <c r="AK184" i="4" s="1"/>
  <c r="AK173" i="4"/>
  <c r="AM127" i="4"/>
  <c r="AM132" i="4" s="1"/>
  <c r="AM171" i="4"/>
  <c r="AL134" i="4"/>
  <c r="AL183" i="4" s="1"/>
  <c r="AL184" i="4" s="1"/>
  <c r="AM177" i="4"/>
  <c r="AO178" i="4" s="1"/>
  <c r="AO71" i="4"/>
  <c r="AP36" i="4"/>
  <c r="AP46" i="4" s="1"/>
  <c r="AP56" i="4" s="1"/>
  <c r="AP38" i="4"/>
  <c r="AP48" i="4" s="1"/>
  <c r="AP58" i="4" s="1"/>
  <c r="AP73" i="4" s="1"/>
  <c r="AO70" i="4"/>
  <c r="AP35" i="4"/>
  <c r="AP45" i="4" s="1"/>
  <c r="AP55" i="4" s="1"/>
  <c r="AO69" i="4"/>
  <c r="AO33" i="4"/>
  <c r="AP34" i="4"/>
  <c r="AP44" i="4" s="1"/>
  <c r="AP72" i="4"/>
  <c r="AP37" i="4"/>
  <c r="AP47" i="4" s="1"/>
  <c r="AP57" i="4" s="1"/>
  <c r="AP39" i="4"/>
  <c r="AP49" i="4" s="1"/>
  <c r="AP59" i="4" s="1"/>
  <c r="AP74" i="4" s="1"/>
  <c r="V80" i="10"/>
  <c r="V38" i="10"/>
  <c r="AW73" i="10" l="1"/>
  <c r="AW81" i="10" s="1"/>
  <c r="AX12" i="10"/>
  <c r="AO63" i="4"/>
  <c r="AN65" i="4" s="1"/>
  <c r="AP54" i="4"/>
  <c r="AP53" i="4" s="1"/>
  <c r="AP137" i="4" s="1"/>
  <c r="AP43" i="4"/>
  <c r="AL172" i="4"/>
  <c r="AM134" i="4"/>
  <c r="AM172" i="4" s="1"/>
  <c r="AN177" i="4"/>
  <c r="AP178" i="4" s="1"/>
  <c r="AN127" i="4"/>
  <c r="AN132" i="4" s="1"/>
  <c r="AN171" i="4"/>
  <c r="AO68" i="4"/>
  <c r="AO182" i="4" s="1"/>
  <c r="AQ39" i="4"/>
  <c r="AQ49" i="4" s="1"/>
  <c r="AQ59" i="4" s="1"/>
  <c r="AQ74" i="4" s="1"/>
  <c r="AQ72" i="4"/>
  <c r="AQ37" i="4"/>
  <c r="AQ47" i="4" s="1"/>
  <c r="AQ57" i="4" s="1"/>
  <c r="AP70" i="4"/>
  <c r="AQ35" i="4"/>
  <c r="AQ45" i="4" s="1"/>
  <c r="AQ55" i="4" s="1"/>
  <c r="AQ38" i="4"/>
  <c r="AQ48" i="4" s="1"/>
  <c r="AQ58" i="4" s="1"/>
  <c r="AQ73" i="4" s="1"/>
  <c r="AP69" i="4"/>
  <c r="AP33" i="4"/>
  <c r="AQ34" i="4"/>
  <c r="AQ44" i="4" s="1"/>
  <c r="AP71" i="4"/>
  <c r="AQ36" i="4"/>
  <c r="AQ46" i="4" s="1"/>
  <c r="AQ56" i="4" s="1"/>
  <c r="V40" i="10"/>
  <c r="AY12" i="10" l="1"/>
  <c r="AX73" i="10"/>
  <c r="AX81" i="10" s="1"/>
  <c r="AP63" i="4"/>
  <c r="AO65" i="4" s="1"/>
  <c r="AQ54" i="4"/>
  <c r="AQ53" i="4" s="1"/>
  <c r="AQ137" i="4" s="1"/>
  <c r="AQ43" i="4"/>
  <c r="AM183" i="4"/>
  <c r="AM184" i="4" s="1"/>
  <c r="AO177" i="4"/>
  <c r="AQ178" i="4" s="1"/>
  <c r="AN134" i="4"/>
  <c r="AN183" i="4" s="1"/>
  <c r="AN184" i="4" s="1"/>
  <c r="AO127" i="4"/>
  <c r="AO132" i="4" s="1"/>
  <c r="AO171" i="4"/>
  <c r="AL173" i="4"/>
  <c r="AM173" i="4"/>
  <c r="AP68" i="4"/>
  <c r="AP182" i="4" s="1"/>
  <c r="AQ70" i="4"/>
  <c r="AR35" i="4"/>
  <c r="AR45" i="4" s="1"/>
  <c r="AR55" i="4" s="1"/>
  <c r="AQ33" i="4"/>
  <c r="AR34" i="4"/>
  <c r="AR44" i="4" s="1"/>
  <c r="AQ71" i="4"/>
  <c r="AR36" i="4"/>
  <c r="AR46" i="4" s="1"/>
  <c r="AR56" i="4" s="1"/>
  <c r="AR39" i="4"/>
  <c r="AR49" i="4" s="1"/>
  <c r="AR59" i="4" s="1"/>
  <c r="AR74" i="4" s="1"/>
  <c r="AR38" i="4"/>
  <c r="AR48" i="4" s="1"/>
  <c r="AR58" i="4" s="1"/>
  <c r="AR73" i="4" s="1"/>
  <c r="AR72" i="4"/>
  <c r="AR37" i="4"/>
  <c r="AR47" i="4" s="1"/>
  <c r="AR57" i="4" s="1"/>
  <c r="W83" i="10"/>
  <c r="V82" i="10"/>
  <c r="V42" i="10"/>
  <c r="V48" i="10"/>
  <c r="AQ69" i="4" l="1"/>
  <c r="AQ68" i="4" s="1"/>
  <c r="AQ182" i="4" s="1"/>
  <c r="AZ12" i="10"/>
  <c r="AY73" i="10"/>
  <c r="AY81" i="10" s="1"/>
  <c r="AQ63" i="4"/>
  <c r="AP65" i="4" s="1"/>
  <c r="AR54" i="4"/>
  <c r="AR53" i="4" s="1"/>
  <c r="AR137" i="4" s="1"/>
  <c r="AR43" i="4"/>
  <c r="AN172" i="4"/>
  <c r="AN173" i="4" s="1"/>
  <c r="W13" i="10"/>
  <c r="W14" i="10" s="1"/>
  <c r="AP177" i="4"/>
  <c r="AR178" i="4" s="1"/>
  <c r="AO134" i="4"/>
  <c r="AO183" i="4" s="1"/>
  <c r="AO184" i="4" s="1"/>
  <c r="AP127" i="4"/>
  <c r="AP132" i="4" s="1"/>
  <c r="AP171" i="4"/>
  <c r="AS37" i="4"/>
  <c r="AS47" i="4" s="1"/>
  <c r="AR71" i="4"/>
  <c r="AS36" i="4"/>
  <c r="AS46" i="4" s="1"/>
  <c r="AR33" i="4"/>
  <c r="AS34" i="4"/>
  <c r="AS38" i="4"/>
  <c r="AS48" i="4" s="1"/>
  <c r="AR70" i="4"/>
  <c r="AS35" i="4"/>
  <c r="AS45" i="4" s="1"/>
  <c r="AS39" i="4"/>
  <c r="AS49" i="4" s="1"/>
  <c r="W34" i="10"/>
  <c r="AZ73" i="10" l="1"/>
  <c r="AZ81" i="10" s="1"/>
  <c r="BA12" i="10"/>
  <c r="AR69" i="4"/>
  <c r="AR68" i="4" s="1"/>
  <c r="AR182" i="4" s="1"/>
  <c r="AR63" i="4"/>
  <c r="AQ65" i="4" s="1"/>
  <c r="AS58" i="4"/>
  <c r="R58" i="4" s="1"/>
  <c r="AS73" i="4" s="1"/>
  <c r="R73" i="4" s="1"/>
  <c r="R48" i="4"/>
  <c r="T34" i="6"/>
  <c r="U34" i="6" s="1"/>
  <c r="U44" i="6" s="1"/>
  <c r="AS44" i="4"/>
  <c r="AS59" i="4"/>
  <c r="R59" i="4" s="1"/>
  <c r="AS74" i="4" s="1"/>
  <c r="R74" i="4" s="1"/>
  <c r="R49" i="4"/>
  <c r="AS56" i="4"/>
  <c r="R56" i="4" s="1"/>
  <c r="AS71" i="4" s="1"/>
  <c r="R71" i="4" s="1"/>
  <c r="R46" i="4"/>
  <c r="AS55" i="4"/>
  <c r="R55" i="4" s="1"/>
  <c r="AS70" i="4" s="1"/>
  <c r="R70" i="4" s="1"/>
  <c r="R45" i="4"/>
  <c r="AS57" i="4"/>
  <c r="R57" i="4" s="1"/>
  <c r="AS72" i="4" s="1"/>
  <c r="R72" i="4" s="1"/>
  <c r="R47" i="4"/>
  <c r="AO172" i="4"/>
  <c r="AO173" i="4" s="1"/>
  <c r="W24" i="10"/>
  <c r="W15" i="10"/>
  <c r="AP134" i="4"/>
  <c r="AP183" i="4" s="1"/>
  <c r="AP184" i="4" s="1"/>
  <c r="AQ127" i="4"/>
  <c r="AQ132" i="4" s="1"/>
  <c r="AQ171" i="4"/>
  <c r="AQ177" i="4"/>
  <c r="T38" i="6"/>
  <c r="U38" i="6" s="1"/>
  <c r="U48" i="6" s="1"/>
  <c r="T35" i="6"/>
  <c r="U35" i="6" s="1"/>
  <c r="U45" i="6" s="1"/>
  <c r="T36" i="6"/>
  <c r="U36" i="6" s="1"/>
  <c r="U46" i="6" s="1"/>
  <c r="T39" i="6"/>
  <c r="U39" i="6" s="1"/>
  <c r="U49" i="6" s="1"/>
  <c r="T37" i="6"/>
  <c r="U37" i="6" s="1"/>
  <c r="U47" i="6" s="1"/>
  <c r="AS33" i="4"/>
  <c r="BA73" i="10" l="1"/>
  <c r="BA81" i="10" s="1"/>
  <c r="BB12" i="10"/>
  <c r="U57" i="6"/>
  <c r="V72" i="6" s="1"/>
  <c r="V34" i="6"/>
  <c r="V44" i="6" s="1"/>
  <c r="U58" i="6"/>
  <c r="U73" i="6" s="1"/>
  <c r="AS54" i="4"/>
  <c r="AS53" i="4" s="1"/>
  <c r="AS43" i="4"/>
  <c r="R43" i="4" s="1"/>
  <c r="R44" i="4"/>
  <c r="U59" i="6"/>
  <c r="U74" i="6" s="1"/>
  <c r="U56" i="6"/>
  <c r="U54" i="6"/>
  <c r="U43" i="6"/>
  <c r="U55" i="6"/>
  <c r="W25" i="10"/>
  <c r="W36" i="10"/>
  <c r="W44" i="10" s="1"/>
  <c r="AP172" i="4"/>
  <c r="AP173" i="4" s="1"/>
  <c r="AR177" i="4"/>
  <c r="AR127" i="4"/>
  <c r="AR132" i="4" s="1"/>
  <c r="AR171" i="4"/>
  <c r="AQ134" i="4"/>
  <c r="AQ172" i="4" s="1"/>
  <c r="V35" i="6"/>
  <c r="V45" i="6" s="1"/>
  <c r="V55" i="6" s="1"/>
  <c r="V37" i="6"/>
  <c r="V47" i="6" s="1"/>
  <c r="V57" i="6" s="1"/>
  <c r="U33" i="6"/>
  <c r="V39" i="6"/>
  <c r="V49" i="6" s="1"/>
  <c r="V59" i="6" s="1"/>
  <c r="U69" i="6"/>
  <c r="V38" i="6"/>
  <c r="V48" i="6" s="1"/>
  <c r="V58" i="6" s="1"/>
  <c r="V73" i="6" s="1"/>
  <c r="U71" i="6"/>
  <c r="V36" i="6"/>
  <c r="V46" i="6" s="1"/>
  <c r="V56" i="6" s="1"/>
  <c r="BB73" i="10" l="1"/>
  <c r="BB81" i="10" s="1"/>
  <c r="AS63" i="4"/>
  <c r="AR65" i="4" s="1"/>
  <c r="AS137" i="4"/>
  <c r="W34" i="6"/>
  <c r="W44" i="6" s="1"/>
  <c r="W54" i="6" s="1"/>
  <c r="V74" i="6"/>
  <c r="U53" i="6"/>
  <c r="V54" i="6"/>
  <c r="V53" i="6" s="1"/>
  <c r="V43" i="6"/>
  <c r="AQ183" i="4"/>
  <c r="AQ184" i="4" s="1"/>
  <c r="W74" i="10"/>
  <c r="W75" i="10" s="1"/>
  <c r="W80" i="10" s="1"/>
  <c r="W46" i="10"/>
  <c r="W38" i="10" s="1"/>
  <c r="AQ173" i="4"/>
  <c r="AR134" i="4"/>
  <c r="U70" i="6"/>
  <c r="V71" i="6"/>
  <c r="W36" i="6"/>
  <c r="W46" i="6" s="1"/>
  <c r="W56" i="6" s="1"/>
  <c r="V33" i="6"/>
  <c r="X34" i="6"/>
  <c r="X44" i="6" s="1"/>
  <c r="W72" i="6"/>
  <c r="W37" i="6"/>
  <c r="W47" i="6" s="1"/>
  <c r="W38" i="6"/>
  <c r="W48" i="6" s="1"/>
  <c r="W58" i="6" s="1"/>
  <c r="W73" i="6" s="1"/>
  <c r="W39" i="6"/>
  <c r="W49" i="6" s="1"/>
  <c r="W59" i="6" s="1"/>
  <c r="W74" i="6" s="1"/>
  <c r="W35" i="6"/>
  <c r="W45" i="6" s="1"/>
  <c r="W55" i="6" s="1"/>
  <c r="R54" i="4"/>
  <c r="AS69" i="4" s="1"/>
  <c r="R63" i="4" l="1"/>
  <c r="AS177" i="4"/>
  <c r="R177" i="4" s="1"/>
  <c r="AS178" i="4" s="1"/>
  <c r="R178" i="4" s="1"/>
  <c r="R137" i="4"/>
  <c r="V63" i="6"/>
  <c r="V137" i="6"/>
  <c r="U63" i="6"/>
  <c r="U65" i="6" s="1"/>
  <c r="U137" i="6"/>
  <c r="V69" i="6"/>
  <c r="AR183" i="4"/>
  <c r="AR184" i="4" s="1"/>
  <c r="AS65" i="4"/>
  <c r="R65" i="4" s="1"/>
  <c r="X54" i="6"/>
  <c r="W43" i="6"/>
  <c r="W57" i="6"/>
  <c r="W53" i="6" s="1"/>
  <c r="W137" i="6" s="1"/>
  <c r="AR172" i="4"/>
  <c r="AR173" i="4" s="1"/>
  <c r="W50" i="10"/>
  <c r="AS127" i="4"/>
  <c r="AS132" i="4" s="1"/>
  <c r="AS171" i="4"/>
  <c r="R53" i="4"/>
  <c r="R66" i="4" s="1"/>
  <c r="AS68" i="4"/>
  <c r="R69" i="4"/>
  <c r="V70" i="6"/>
  <c r="X35" i="6"/>
  <c r="X45" i="6" s="1"/>
  <c r="X55" i="6" s="1"/>
  <c r="W69" i="6"/>
  <c r="X39" i="6"/>
  <c r="X49" i="6" s="1"/>
  <c r="X59" i="6" s="1"/>
  <c r="X74" i="6" s="1"/>
  <c r="Y34" i="6"/>
  <c r="Y44" i="6" s="1"/>
  <c r="X38" i="6"/>
  <c r="X48" i="6" s="1"/>
  <c r="X58" i="6" s="1"/>
  <c r="X73" i="6" s="1"/>
  <c r="W71" i="6"/>
  <c r="X36" i="6"/>
  <c r="X46" i="6" s="1"/>
  <c r="X56" i="6" s="1"/>
  <c r="W33" i="6"/>
  <c r="X37" i="6"/>
  <c r="X47" i="6" s="1"/>
  <c r="X57" i="6" s="1"/>
  <c r="W40" i="10"/>
  <c r="U177" i="6" l="1"/>
  <c r="W178" i="6" s="1"/>
  <c r="W63" i="6"/>
  <c r="V65" i="6" s="1"/>
  <c r="X72" i="6"/>
  <c r="X43" i="6"/>
  <c r="Y54" i="6"/>
  <c r="X53" i="6"/>
  <c r="X137" i="6" s="1"/>
  <c r="U171" i="6"/>
  <c r="AS182" i="4"/>
  <c r="R171" i="4"/>
  <c r="AS134" i="4"/>
  <c r="R134" i="4" s="1"/>
  <c r="R132" i="4"/>
  <c r="R68" i="4"/>
  <c r="R77" i="4" s="1"/>
  <c r="U127" i="6"/>
  <c r="U132" i="6" s="1"/>
  <c r="U134" i="6" s="1"/>
  <c r="U172" i="6" s="1"/>
  <c r="V127" i="6"/>
  <c r="V132" i="6" s="1"/>
  <c r="V68" i="6"/>
  <c r="U68" i="6"/>
  <c r="W70" i="6"/>
  <c r="Z34" i="6"/>
  <c r="Z44" i="6" s="1"/>
  <c r="Y38" i="6"/>
  <c r="Y48" i="6" s="1"/>
  <c r="Y58" i="6" s="1"/>
  <c r="Y73" i="6" s="1"/>
  <c r="X69" i="6"/>
  <c r="Y39" i="6"/>
  <c r="Y49" i="6" s="1"/>
  <c r="Y59" i="6" s="1"/>
  <c r="Y74" i="6" s="1"/>
  <c r="Y72" i="6"/>
  <c r="Y37" i="6"/>
  <c r="Y47" i="6" s="1"/>
  <c r="Y57" i="6" s="1"/>
  <c r="W177" i="6"/>
  <c r="Y35" i="6"/>
  <c r="Y45" i="6" s="1"/>
  <c r="X71" i="6"/>
  <c r="Y36" i="6"/>
  <c r="Y46" i="6" s="1"/>
  <c r="Y56" i="6" s="1"/>
  <c r="X33" i="6"/>
  <c r="X83" i="10"/>
  <c r="W82" i="10"/>
  <c r="W48" i="10"/>
  <c r="W42" i="10"/>
  <c r="BC73" i="10" l="1"/>
  <c r="BC81" i="10" s="1"/>
  <c r="U173" i="6"/>
  <c r="X63" i="6"/>
  <c r="W65" i="6" s="1"/>
  <c r="Y43" i="6"/>
  <c r="Y55" i="6"/>
  <c r="Y53" i="6" s="1"/>
  <c r="Y137" i="6" s="1"/>
  <c r="Z54" i="6"/>
  <c r="AS183" i="4"/>
  <c r="R183" i="4" s="1"/>
  <c r="AS172" i="4"/>
  <c r="R172" i="4" s="1"/>
  <c r="X13" i="10"/>
  <c r="X14" i="10" s="1"/>
  <c r="V171" i="6"/>
  <c r="R182" i="4"/>
  <c r="V182" i="6"/>
  <c r="V134" i="6"/>
  <c r="V183" i="6" s="1"/>
  <c r="U182" i="6"/>
  <c r="W127" i="6"/>
  <c r="W132" i="6" s="1"/>
  <c r="W68" i="6"/>
  <c r="W182" i="6" s="1"/>
  <c r="U183" i="6"/>
  <c r="X70" i="6"/>
  <c r="Y33" i="6"/>
  <c r="Z39" i="6"/>
  <c r="Z49" i="6" s="1"/>
  <c r="Z59" i="6" s="1"/>
  <c r="Z74" i="6" s="1"/>
  <c r="Z38" i="6"/>
  <c r="Z48" i="6" s="1"/>
  <c r="Z58" i="6" s="1"/>
  <c r="Z73" i="6" s="1"/>
  <c r="Y71" i="6"/>
  <c r="Z36" i="6"/>
  <c r="Z46" i="6" s="1"/>
  <c r="Z56" i="6" s="1"/>
  <c r="Z37" i="6"/>
  <c r="Z47" i="6" s="1"/>
  <c r="Z57" i="6" s="1"/>
  <c r="Z72" i="6"/>
  <c r="AA34" i="6"/>
  <c r="AA44" i="6" s="1"/>
  <c r="Z35" i="6"/>
  <c r="Z45" i="6" s="1"/>
  <c r="Z55" i="6" s="1"/>
  <c r="Y69" i="6"/>
  <c r="X34" i="10"/>
  <c r="X177" i="6" l="1"/>
  <c r="Z178" i="6" s="1"/>
  <c r="BE12" i="10"/>
  <c r="BD12" i="10"/>
  <c r="BD73" i="10"/>
  <c r="BD81" i="10" s="1"/>
  <c r="BC12" i="10"/>
  <c r="Y63" i="6"/>
  <c r="X65" i="6" s="1"/>
  <c r="Z43" i="6"/>
  <c r="Z53" i="6"/>
  <c r="Z137" i="6" s="1"/>
  <c r="AA54" i="6"/>
  <c r="AS184" i="4"/>
  <c r="R184" i="4" s="1"/>
  <c r="AS173" i="4"/>
  <c r="R173" i="4" s="1"/>
  <c r="W171" i="6"/>
  <c r="X24" i="10"/>
  <c r="X15" i="10"/>
  <c r="U184" i="6"/>
  <c r="X127" i="6"/>
  <c r="X132" i="6" s="1"/>
  <c r="X134" i="6" s="1"/>
  <c r="X68" i="6"/>
  <c r="W134" i="6"/>
  <c r="Y70" i="6"/>
  <c r="Z33" i="6"/>
  <c r="Z69" i="6"/>
  <c r="AA38" i="6"/>
  <c r="AA48" i="6" s="1"/>
  <c r="AA58" i="6" s="1"/>
  <c r="AA73" i="6" s="1"/>
  <c r="AA72" i="6"/>
  <c r="AA37" i="6"/>
  <c r="AA47" i="6" s="1"/>
  <c r="AA57" i="6" s="1"/>
  <c r="AB34" i="6"/>
  <c r="AB44" i="6" s="1"/>
  <c r="Z71" i="6"/>
  <c r="AA36" i="6"/>
  <c r="AA46" i="6" s="1"/>
  <c r="AA56" i="6" s="1"/>
  <c r="AA39" i="6"/>
  <c r="AA49" i="6" s="1"/>
  <c r="AA59" i="6" s="1"/>
  <c r="AA74" i="6" s="1"/>
  <c r="Y177" i="6"/>
  <c r="AA178" i="6" s="1"/>
  <c r="AA35" i="6"/>
  <c r="AA45" i="6" s="1"/>
  <c r="AA55" i="6" s="1"/>
  <c r="BE73" i="10" l="1"/>
  <c r="BE81" i="10" s="1"/>
  <c r="X183" i="6"/>
  <c r="Y65" i="6"/>
  <c r="Z63" i="6"/>
  <c r="AB54" i="6"/>
  <c r="AA43" i="6"/>
  <c r="AA53" i="6"/>
  <c r="AA137" i="6" s="1"/>
  <c r="X25" i="10"/>
  <c r="X36" i="10"/>
  <c r="X44" i="10" s="1"/>
  <c r="X171" i="6"/>
  <c r="Y127" i="6"/>
  <c r="Y132" i="6" s="1"/>
  <c r="Y68" i="6"/>
  <c r="X172" i="6"/>
  <c r="W183" i="6"/>
  <c r="W184" i="6" s="1"/>
  <c r="W172" i="6"/>
  <c r="W173" i="6" s="1"/>
  <c r="Z70" i="6"/>
  <c r="AB39" i="6"/>
  <c r="AB49" i="6" s="1"/>
  <c r="AB59" i="6" s="1"/>
  <c r="AB74" i="6" s="1"/>
  <c r="AB72" i="6"/>
  <c r="AB37" i="6"/>
  <c r="AB47" i="6" s="1"/>
  <c r="AB57" i="6" s="1"/>
  <c r="AA71" i="6"/>
  <c r="AB36" i="6"/>
  <c r="AB46" i="6" s="1"/>
  <c r="AB56" i="6" s="1"/>
  <c r="AB35" i="6"/>
  <c r="AB45" i="6" s="1"/>
  <c r="AB55" i="6" s="1"/>
  <c r="AA33" i="6"/>
  <c r="AB38" i="6"/>
  <c r="AB48" i="6" s="1"/>
  <c r="AB58" i="6" s="1"/>
  <c r="AB73" i="6" s="1"/>
  <c r="AA69" i="6"/>
  <c r="Z177" i="6"/>
  <c r="AB178" i="6" s="1"/>
  <c r="AC34" i="6"/>
  <c r="AC44" i="6" s="1"/>
  <c r="BF73" i="10" l="1"/>
  <c r="BF81" i="10" s="1"/>
  <c r="AA63" i="6"/>
  <c r="Z65" i="6" s="1"/>
  <c r="AC54" i="6"/>
  <c r="AB43" i="6"/>
  <c r="AB53" i="6"/>
  <c r="AB137" i="6" s="1"/>
  <c r="X173" i="6"/>
  <c r="X74" i="10"/>
  <c r="X75" i="10" s="1"/>
  <c r="X80" i="10" s="1"/>
  <c r="X46" i="10"/>
  <c r="X50" i="10" s="1"/>
  <c r="Y171" i="6"/>
  <c r="Z171" i="6"/>
  <c r="Z68" i="6"/>
  <c r="Y134" i="6"/>
  <c r="AA70" i="6"/>
  <c r="AB71" i="6"/>
  <c r="AC36" i="6"/>
  <c r="AC46" i="6" s="1"/>
  <c r="AC56" i="6" s="1"/>
  <c r="AC72" i="6"/>
  <c r="AC37" i="6"/>
  <c r="AC47" i="6" s="1"/>
  <c r="AC57" i="6" s="1"/>
  <c r="AC35" i="6"/>
  <c r="AC45" i="6" s="1"/>
  <c r="AC55" i="6" s="1"/>
  <c r="AB33" i="6"/>
  <c r="AD34" i="6"/>
  <c r="AD44" i="6" s="1"/>
  <c r="AC39" i="6"/>
  <c r="AC49" i="6" s="1"/>
  <c r="AC59" i="6" s="1"/>
  <c r="AC74" i="6" s="1"/>
  <c r="AC38" i="6"/>
  <c r="AC48" i="6" s="1"/>
  <c r="AC58" i="6" s="1"/>
  <c r="AC73" i="6" s="1"/>
  <c r="AB69" i="6"/>
  <c r="BG73" i="10" l="1"/>
  <c r="BG81" i="10" s="1"/>
  <c r="BH73" i="10"/>
  <c r="BH81" i="10" s="1"/>
  <c r="AA177" i="6"/>
  <c r="AC178" i="6" s="1"/>
  <c r="AB63" i="6"/>
  <c r="AA65" i="6" s="1"/>
  <c r="AD54" i="6"/>
  <c r="AC43" i="6"/>
  <c r="AC53" i="6"/>
  <c r="AC137" i="6" s="1"/>
  <c r="X38" i="10"/>
  <c r="X40" i="10" s="1"/>
  <c r="Z182" i="6"/>
  <c r="Z127" i="6"/>
  <c r="Z132" i="6" s="1"/>
  <c r="Z134" i="6" s="1"/>
  <c r="AA127" i="6"/>
  <c r="AA132" i="6" s="1"/>
  <c r="AA68" i="6"/>
  <c r="AA182" i="6" s="1"/>
  <c r="Y172" i="6"/>
  <c r="Y173" i="6" s="1"/>
  <c r="Y183" i="6"/>
  <c r="AB70" i="6"/>
  <c r="AD39" i="6"/>
  <c r="AD49" i="6" s="1"/>
  <c r="AD59" i="6" s="1"/>
  <c r="AD74" i="6" s="1"/>
  <c r="AC33" i="6"/>
  <c r="AD38" i="6"/>
  <c r="AD48" i="6" s="1"/>
  <c r="AD58" i="6" s="1"/>
  <c r="AD73" i="6" s="1"/>
  <c r="AD72" i="6"/>
  <c r="AD37" i="6"/>
  <c r="AD47" i="6" s="1"/>
  <c r="AD57" i="6" s="1"/>
  <c r="AD35" i="6"/>
  <c r="AD45" i="6" s="1"/>
  <c r="AD55" i="6" s="1"/>
  <c r="AC69" i="6"/>
  <c r="AE34" i="6"/>
  <c r="AE44" i="6" s="1"/>
  <c r="AC71" i="6"/>
  <c r="AD36" i="6"/>
  <c r="AD46" i="6" s="1"/>
  <c r="AD56" i="6" s="1"/>
  <c r="AB177" i="6" l="1"/>
  <c r="AD178" i="6" s="1"/>
  <c r="AC63" i="6"/>
  <c r="AB65" i="6" s="1"/>
  <c r="AE54" i="6"/>
  <c r="AD43" i="6"/>
  <c r="AD53" i="6"/>
  <c r="AD137" i="6" s="1"/>
  <c r="AA171" i="6"/>
  <c r="Z183" i="6"/>
  <c r="Z184" i="6" s="1"/>
  <c r="Z172" i="6"/>
  <c r="Z173" i="6" s="1"/>
  <c r="AB127" i="6"/>
  <c r="AB132" i="6" s="1"/>
  <c r="AB134" i="6" s="1"/>
  <c r="AB68" i="6"/>
  <c r="AB182" i="6" s="1"/>
  <c r="AA134" i="6"/>
  <c r="AC70" i="6"/>
  <c r="AD69" i="6"/>
  <c r="AE37" i="6"/>
  <c r="AE47" i="6" s="1"/>
  <c r="AE57" i="6" s="1"/>
  <c r="AE72" i="6"/>
  <c r="AE38" i="6"/>
  <c r="AE48" i="6" s="1"/>
  <c r="AE58" i="6" s="1"/>
  <c r="AE73" i="6" s="1"/>
  <c r="AE39" i="6"/>
  <c r="AE49" i="6" s="1"/>
  <c r="AE59" i="6" s="1"/>
  <c r="AE74" i="6" s="1"/>
  <c r="AF34" i="6"/>
  <c r="AF44" i="6" s="1"/>
  <c r="AE36" i="6"/>
  <c r="AE46" i="6" s="1"/>
  <c r="AE56" i="6" s="1"/>
  <c r="AD71" i="6"/>
  <c r="AD33" i="6"/>
  <c r="AE35" i="6"/>
  <c r="AE45" i="6" s="1"/>
  <c r="AE55" i="6" s="1"/>
  <c r="Y83" i="10"/>
  <c r="X82" i="10"/>
  <c r="X48" i="10"/>
  <c r="X42" i="10"/>
  <c r="BI73" i="10" l="1"/>
  <c r="BI81" i="10" s="1"/>
  <c r="BJ12" i="10"/>
  <c r="AC177" i="6"/>
  <c r="AE178" i="6" s="1"/>
  <c r="AD63" i="6"/>
  <c r="AC65" i="6" s="1"/>
  <c r="AE53" i="6"/>
  <c r="AE137" i="6" s="1"/>
  <c r="AF54" i="6"/>
  <c r="AE43" i="6"/>
  <c r="AB171" i="6"/>
  <c r="Y13" i="10"/>
  <c r="Y14" i="10" s="1"/>
  <c r="AC127" i="6"/>
  <c r="AC132" i="6" s="1"/>
  <c r="AC68" i="6"/>
  <c r="AC182" i="6" s="1"/>
  <c r="AB172" i="6"/>
  <c r="AB183" i="6"/>
  <c r="AB184" i="6" s="1"/>
  <c r="AA183" i="6"/>
  <c r="AA184" i="6" s="1"/>
  <c r="AA172" i="6"/>
  <c r="AA173" i="6" s="1"/>
  <c r="AD70" i="6"/>
  <c r="AE33" i="6"/>
  <c r="AG34" i="6"/>
  <c r="AG44" i="6" s="1"/>
  <c r="AF38" i="6"/>
  <c r="AF48" i="6" s="1"/>
  <c r="AF58" i="6" s="1"/>
  <c r="AF73" i="6" s="1"/>
  <c r="AF35" i="6"/>
  <c r="AF45" i="6" s="1"/>
  <c r="AF55" i="6" s="1"/>
  <c r="AE71" i="6"/>
  <c r="AF36" i="6"/>
  <c r="AF46" i="6" s="1"/>
  <c r="AF56" i="6" s="1"/>
  <c r="AF39" i="6"/>
  <c r="AF49" i="6" s="1"/>
  <c r="AF59" i="6" s="1"/>
  <c r="AF74" i="6" s="1"/>
  <c r="AF72" i="6"/>
  <c r="AF37" i="6"/>
  <c r="AF47" i="6" s="1"/>
  <c r="AF57" i="6" s="1"/>
  <c r="AE69" i="6"/>
  <c r="Y34" i="10"/>
  <c r="BK12" i="10" l="1"/>
  <c r="BJ73" i="10"/>
  <c r="BJ81" i="10" s="1"/>
  <c r="AD177" i="6"/>
  <c r="AF178" i="6" s="1"/>
  <c r="AE63" i="6"/>
  <c r="AD65" i="6" s="1"/>
  <c r="AG54" i="6"/>
  <c r="AF43" i="6"/>
  <c r="AF53" i="6"/>
  <c r="AF137" i="6" s="1"/>
  <c r="AB173" i="6"/>
  <c r="AC171" i="6"/>
  <c r="Y24" i="10"/>
  <c r="Y15" i="10"/>
  <c r="AD127" i="6"/>
  <c r="AD132" i="6" s="1"/>
  <c r="AD134" i="6" s="1"/>
  <c r="AD68" i="6"/>
  <c r="AD182" i="6" s="1"/>
  <c r="AC134" i="6"/>
  <c r="AE70" i="6"/>
  <c r="AG35" i="6"/>
  <c r="AG45" i="6" s="1"/>
  <c r="AG55" i="6" s="1"/>
  <c r="AG72" i="6"/>
  <c r="AG37" i="6"/>
  <c r="AG47" i="6" s="1"/>
  <c r="AG57" i="6" s="1"/>
  <c r="AG38" i="6"/>
  <c r="AG48" i="6" s="1"/>
  <c r="AG58" i="6" s="1"/>
  <c r="AG73" i="6" s="1"/>
  <c r="AG39" i="6"/>
  <c r="AG49" i="6" s="1"/>
  <c r="AG59" i="6" s="1"/>
  <c r="AG74" i="6" s="1"/>
  <c r="AF69" i="6"/>
  <c r="AH34" i="6"/>
  <c r="AH44" i="6" s="1"/>
  <c r="AF71" i="6"/>
  <c r="AG36" i="6"/>
  <c r="AG46" i="6" s="1"/>
  <c r="AG56" i="6" s="1"/>
  <c r="AF33" i="6"/>
  <c r="BL12" i="10" l="1"/>
  <c r="BK73" i="10"/>
  <c r="BK81" i="10" s="1"/>
  <c r="AE177" i="6"/>
  <c r="AG178" i="6" s="1"/>
  <c r="AF63" i="6"/>
  <c r="AE65" i="6" s="1"/>
  <c r="AH54" i="6"/>
  <c r="AG43" i="6"/>
  <c r="AG53" i="6"/>
  <c r="AG137" i="6" s="1"/>
  <c r="AD171" i="6"/>
  <c r="Y25" i="10"/>
  <c r="Y36" i="10"/>
  <c r="Y44" i="10" s="1"/>
  <c r="Y74" i="10" s="1"/>
  <c r="AE127" i="6"/>
  <c r="AE132" i="6" s="1"/>
  <c r="AE134" i="6" s="1"/>
  <c r="AE68" i="6"/>
  <c r="AE182" i="6" s="1"/>
  <c r="AD172" i="6"/>
  <c r="AD183" i="6"/>
  <c r="AD184" i="6" s="1"/>
  <c r="AC183" i="6"/>
  <c r="AC184" i="6" s="1"/>
  <c r="AC172" i="6"/>
  <c r="AC173" i="6" s="1"/>
  <c r="AF70" i="6"/>
  <c r="AG33" i="6"/>
  <c r="AG69" i="6"/>
  <c r="AH38" i="6"/>
  <c r="AH48" i="6" s="1"/>
  <c r="AH58" i="6" s="1"/>
  <c r="AH73" i="6" s="1"/>
  <c r="AH72" i="6"/>
  <c r="AH37" i="6"/>
  <c r="AH47" i="6" s="1"/>
  <c r="AH57" i="6" s="1"/>
  <c r="AI34" i="6"/>
  <c r="AI44" i="6" s="1"/>
  <c r="AH36" i="6"/>
  <c r="AH46" i="6" s="1"/>
  <c r="AH56" i="6" s="1"/>
  <c r="AG71" i="6"/>
  <c r="AH39" i="6"/>
  <c r="AH49" i="6" s="1"/>
  <c r="AH59" i="6" s="1"/>
  <c r="AH74" i="6" s="1"/>
  <c r="AH35" i="6"/>
  <c r="AH45" i="6" s="1"/>
  <c r="AH55" i="6" s="1"/>
  <c r="AF177" i="6" l="1"/>
  <c r="AH178" i="6" s="1"/>
  <c r="BM12" i="10"/>
  <c r="BN73" i="10"/>
  <c r="BN81" i="10" s="1"/>
  <c r="BL73" i="10"/>
  <c r="BL81" i="10" s="1"/>
  <c r="AG63" i="6"/>
  <c r="AF65" i="6" s="1"/>
  <c r="AI54" i="6"/>
  <c r="AH43" i="6"/>
  <c r="AH53" i="6"/>
  <c r="AH137" i="6" s="1"/>
  <c r="AD173" i="6"/>
  <c r="AE171" i="6"/>
  <c r="Y75" i="10"/>
  <c r="Y80" i="10" s="1"/>
  <c r="Z83" i="10" s="1"/>
  <c r="Y46" i="10"/>
  <c r="AE183" i="6"/>
  <c r="AE184" i="6" s="1"/>
  <c r="AF171" i="6"/>
  <c r="AF68" i="6"/>
  <c r="AF182" i="6" s="1"/>
  <c r="AE172" i="6"/>
  <c r="AG70" i="6"/>
  <c r="AH69" i="6"/>
  <c r="AH33" i="6"/>
  <c r="AI72" i="6"/>
  <c r="AI37" i="6"/>
  <c r="AI47" i="6" s="1"/>
  <c r="AI57" i="6" s="1"/>
  <c r="AI38" i="6"/>
  <c r="AI48" i="6" s="1"/>
  <c r="AI58" i="6" s="1"/>
  <c r="AI73" i="6" s="1"/>
  <c r="AI35" i="6"/>
  <c r="AI45" i="6" s="1"/>
  <c r="AI55" i="6" s="1"/>
  <c r="AH71" i="6"/>
  <c r="AI36" i="6"/>
  <c r="AI46" i="6" s="1"/>
  <c r="AI56" i="6" s="1"/>
  <c r="AG177" i="6"/>
  <c r="AI178" i="6" s="1"/>
  <c r="AI39" i="6"/>
  <c r="AI49" i="6" s="1"/>
  <c r="AI59" i="6" s="1"/>
  <c r="AI74" i="6" s="1"/>
  <c r="AJ34" i="6"/>
  <c r="AJ44" i="6" s="1"/>
  <c r="BN12" i="10" l="1"/>
  <c r="BM73" i="10"/>
  <c r="BM81" i="10" s="1"/>
  <c r="AH63" i="6"/>
  <c r="AG65" i="6" s="1"/>
  <c r="AJ54" i="6"/>
  <c r="AI43" i="6"/>
  <c r="AI53" i="6"/>
  <c r="AI137" i="6" s="1"/>
  <c r="AE173" i="6"/>
  <c r="Z13" i="10"/>
  <c r="Z14" i="10" s="1"/>
  <c r="Y50" i="10"/>
  <c r="Y38" i="10"/>
  <c r="Y40" i="10" s="1"/>
  <c r="Y48" i="10" s="1"/>
  <c r="AF127" i="6"/>
  <c r="AF132" i="6" s="1"/>
  <c r="AF134" i="6" s="1"/>
  <c r="AF172" i="6" s="1"/>
  <c r="AF173" i="6" s="1"/>
  <c r="AG127" i="6"/>
  <c r="AG132" i="6" s="1"/>
  <c r="AG134" i="6" s="1"/>
  <c r="AG68" i="6"/>
  <c r="AG182" i="6" s="1"/>
  <c r="AH70" i="6"/>
  <c r="AJ38" i="6"/>
  <c r="AJ48" i="6" s="1"/>
  <c r="AJ58" i="6" s="1"/>
  <c r="AJ73" i="6" s="1"/>
  <c r="AI71" i="6"/>
  <c r="AJ36" i="6"/>
  <c r="AJ46" i="6" s="1"/>
  <c r="AJ56" i="6" s="1"/>
  <c r="AJ72" i="6"/>
  <c r="AJ37" i="6"/>
  <c r="AJ47" i="6" s="1"/>
  <c r="AJ57" i="6" s="1"/>
  <c r="AJ39" i="6"/>
  <c r="AJ49" i="6" s="1"/>
  <c r="AJ59" i="6" s="1"/>
  <c r="AJ74" i="6"/>
  <c r="AI33" i="6"/>
  <c r="AI69" i="6"/>
  <c r="AJ35" i="6"/>
  <c r="AJ45" i="6" s="1"/>
  <c r="AJ55" i="6" s="1"/>
  <c r="AK34" i="6"/>
  <c r="AK44" i="6" s="1"/>
  <c r="Y82" i="10"/>
  <c r="BO12" i="10" l="1"/>
  <c r="AH177" i="6"/>
  <c r="AJ178" i="6" s="1"/>
  <c r="AI63" i="6"/>
  <c r="AH65" i="6" s="1"/>
  <c r="AK54" i="6"/>
  <c r="AJ43" i="6"/>
  <c r="AJ53" i="6"/>
  <c r="AJ137" i="6" s="1"/>
  <c r="AG171" i="6"/>
  <c r="Z24" i="10"/>
  <c r="Z25" i="10" s="1"/>
  <c r="Z15" i="10"/>
  <c r="Y42" i="10"/>
  <c r="Z34" i="10" s="1"/>
  <c r="AF183" i="6"/>
  <c r="AF184" i="6" s="1"/>
  <c r="AH127" i="6"/>
  <c r="AH132" i="6" s="1"/>
  <c r="AH134" i="6" s="1"/>
  <c r="AH68" i="6"/>
  <c r="AH182" i="6" s="1"/>
  <c r="AG183" i="6"/>
  <c r="AG184" i="6" s="1"/>
  <c r="AG172" i="6"/>
  <c r="AI70" i="6"/>
  <c r="AK35" i="6"/>
  <c r="AK45" i="6" s="1"/>
  <c r="AK55" i="6" s="1"/>
  <c r="AK72" i="6"/>
  <c r="AK37" i="6"/>
  <c r="AK47" i="6" s="1"/>
  <c r="AK57" i="6" s="1"/>
  <c r="AJ71" i="6"/>
  <c r="AK36" i="6"/>
  <c r="AK46" i="6" s="1"/>
  <c r="AK56" i="6" s="1"/>
  <c r="AK39" i="6"/>
  <c r="AK49" i="6" s="1"/>
  <c r="AK59" i="6" s="1"/>
  <c r="AK74" i="6" s="1"/>
  <c r="AI177" i="6"/>
  <c r="AK178" i="6" s="1"/>
  <c r="AL34" i="6"/>
  <c r="AL44" i="6" s="1"/>
  <c r="AK38" i="6"/>
  <c r="AK48" i="6" s="1"/>
  <c r="AK58" i="6" s="1"/>
  <c r="AK73" i="6" s="1"/>
  <c r="AJ33" i="6"/>
  <c r="AJ69" i="6"/>
  <c r="AG173" i="6" l="1"/>
  <c r="BO73" i="10"/>
  <c r="BO81" i="10" s="1"/>
  <c r="BP12" i="10"/>
  <c r="AJ63" i="6"/>
  <c r="AI65" i="6" s="1"/>
  <c r="AL54" i="6"/>
  <c r="AK43" i="6"/>
  <c r="AK53" i="6"/>
  <c r="AK137" i="6" s="1"/>
  <c r="AH171" i="6"/>
  <c r="Z36" i="10"/>
  <c r="Z44" i="10" s="1"/>
  <c r="Z74" i="10" s="1"/>
  <c r="AI127" i="6"/>
  <c r="AI132" i="6" s="1"/>
  <c r="AI134" i="6" s="1"/>
  <c r="AI68" i="6"/>
  <c r="AI182" i="6" s="1"/>
  <c r="AH172" i="6"/>
  <c r="AH183" i="6"/>
  <c r="AH184" i="6" s="1"/>
  <c r="AJ70" i="6"/>
  <c r="AK71" i="6"/>
  <c r="AL36" i="6"/>
  <c r="AL46" i="6" s="1"/>
  <c r="AL56" i="6" s="1"/>
  <c r="AM34" i="6"/>
  <c r="AM44" i="6" s="1"/>
  <c r="AL37" i="6"/>
  <c r="AL47" i="6" s="1"/>
  <c r="AL57" i="6" s="1"/>
  <c r="AL72" i="6"/>
  <c r="AL73" i="6"/>
  <c r="AL38" i="6"/>
  <c r="AL48" i="6" s="1"/>
  <c r="AL58" i="6" s="1"/>
  <c r="AK69" i="6"/>
  <c r="AJ177" i="6"/>
  <c r="AL178" i="6" s="1"/>
  <c r="AL35" i="6"/>
  <c r="AL45" i="6" s="1"/>
  <c r="AL55" i="6" s="1"/>
  <c r="AK33" i="6"/>
  <c r="AL39" i="6"/>
  <c r="AL49" i="6" s="1"/>
  <c r="AL59" i="6" s="1"/>
  <c r="AL74" i="6" s="1"/>
  <c r="BQ12" i="10" l="1"/>
  <c r="BR73" i="10"/>
  <c r="BR81" i="10" s="1"/>
  <c r="BP73" i="10"/>
  <c r="BP81" i="10" s="1"/>
  <c r="AK63" i="6"/>
  <c r="AJ65" i="6" s="1"/>
  <c r="AM54" i="6"/>
  <c r="AL43" i="6"/>
  <c r="AL53" i="6"/>
  <c r="AL137" i="6" s="1"/>
  <c r="AI171" i="6"/>
  <c r="AH173" i="6"/>
  <c r="AJ127" i="6"/>
  <c r="AJ132" i="6" s="1"/>
  <c r="AJ134" i="6" s="1"/>
  <c r="AJ68" i="6"/>
  <c r="AJ182" i="6" s="1"/>
  <c r="AI172" i="6"/>
  <c r="AI183" i="6"/>
  <c r="AI184" i="6" s="1"/>
  <c r="AJ171" i="6"/>
  <c r="AK70" i="6"/>
  <c r="AL33" i="6"/>
  <c r="AM37" i="6"/>
  <c r="AM47" i="6" s="1"/>
  <c r="AM57" i="6" s="1"/>
  <c r="AM72" i="6"/>
  <c r="AL69" i="6"/>
  <c r="AK177" i="6"/>
  <c r="AM178" i="6" s="1"/>
  <c r="AN34" i="6"/>
  <c r="AN44" i="6" s="1"/>
  <c r="AL71" i="6"/>
  <c r="AM36" i="6"/>
  <c r="AM46" i="6" s="1"/>
  <c r="AM56" i="6" s="1"/>
  <c r="AM35" i="6"/>
  <c r="AM45" i="6" s="1"/>
  <c r="AM55" i="6" s="1"/>
  <c r="AM39" i="6"/>
  <c r="AM49" i="6" s="1"/>
  <c r="AM59" i="6" s="1"/>
  <c r="AM74" i="6" s="1"/>
  <c r="AM38" i="6"/>
  <c r="AM48" i="6" s="1"/>
  <c r="AM58" i="6" s="1"/>
  <c r="AM73" i="6"/>
  <c r="Z75" i="10"/>
  <c r="Z46" i="10"/>
  <c r="BR12" i="10" l="1"/>
  <c r="BS73" i="10"/>
  <c r="BS81" i="10" s="1"/>
  <c r="BQ73" i="10"/>
  <c r="BQ81" i="10" s="1"/>
  <c r="AI173" i="6"/>
  <c r="AL63" i="6"/>
  <c r="AK65" i="6" s="1"/>
  <c r="AN54" i="6"/>
  <c r="AM43" i="6"/>
  <c r="AM53" i="6"/>
  <c r="AM137" i="6" s="1"/>
  <c r="AK127" i="6"/>
  <c r="AK132" i="6" s="1"/>
  <c r="AK134" i="6" s="1"/>
  <c r="AK68" i="6"/>
  <c r="AK182" i="6" s="1"/>
  <c r="AJ183" i="6"/>
  <c r="AJ184" i="6" s="1"/>
  <c r="AJ172" i="6"/>
  <c r="AJ173" i="6" s="1"/>
  <c r="AK171" i="6"/>
  <c r="AL70" i="6"/>
  <c r="AM33" i="6"/>
  <c r="AO34" i="6"/>
  <c r="AO44" i="6" s="1"/>
  <c r="AN39" i="6"/>
  <c r="AN49" i="6" s="1"/>
  <c r="AN59" i="6" s="1"/>
  <c r="AN74" i="6" s="1"/>
  <c r="AM69" i="6"/>
  <c r="AN36" i="6"/>
  <c r="AN46" i="6" s="1"/>
  <c r="AN56" i="6" s="1"/>
  <c r="AM71" i="6"/>
  <c r="AL177" i="6"/>
  <c r="AN178" i="6" s="1"/>
  <c r="AN35" i="6"/>
  <c r="AN45" i="6" s="1"/>
  <c r="AN55" i="6" s="1"/>
  <c r="AN38" i="6"/>
  <c r="AN48" i="6" s="1"/>
  <c r="AN58" i="6" s="1"/>
  <c r="AN73" i="6" s="1"/>
  <c r="AN72" i="6"/>
  <c r="AN37" i="6"/>
  <c r="AN47" i="6" s="1"/>
  <c r="AN57" i="6" s="1"/>
  <c r="Z80" i="10"/>
  <c r="Z38" i="10"/>
  <c r="Z50" i="10"/>
  <c r="BS12" i="10" l="1"/>
  <c r="AM63" i="6"/>
  <c r="AL65" i="6" s="1"/>
  <c r="AO54" i="6"/>
  <c r="AN43" i="6"/>
  <c r="AN53" i="6"/>
  <c r="AN137" i="6" s="1"/>
  <c r="AL127" i="6"/>
  <c r="AL132" i="6" s="1"/>
  <c r="AL134" i="6" s="1"/>
  <c r="AL68" i="6"/>
  <c r="AL182" i="6" s="1"/>
  <c r="AK172" i="6"/>
  <c r="AK173" i="6" s="1"/>
  <c r="AK183" i="6"/>
  <c r="AK184" i="6" s="1"/>
  <c r="AO36" i="6"/>
  <c r="AO46" i="6" s="1"/>
  <c r="AO56" i="6" s="1"/>
  <c r="AN71" i="6"/>
  <c r="AO38" i="6"/>
  <c r="AO48" i="6" s="1"/>
  <c r="AO58" i="6" s="1"/>
  <c r="AO73" i="6" s="1"/>
  <c r="AO35" i="6"/>
  <c r="AO45" i="6" s="1"/>
  <c r="AO55" i="6" s="1"/>
  <c r="AO39" i="6"/>
  <c r="AO49" i="6" s="1"/>
  <c r="AO59" i="6" s="1"/>
  <c r="AO74" i="6" s="1"/>
  <c r="AP34" i="6"/>
  <c r="AP44" i="6" s="1"/>
  <c r="AN33" i="6"/>
  <c r="AO72" i="6"/>
  <c r="AO37" i="6"/>
  <c r="AO47" i="6" s="1"/>
  <c r="AO57" i="6" s="1"/>
  <c r="AN69" i="6"/>
  <c r="Z40" i="10"/>
  <c r="BT12" i="10" l="1"/>
  <c r="AM177" i="6"/>
  <c r="AO178" i="6" s="1"/>
  <c r="AL183" i="6"/>
  <c r="AL184" i="6" s="1"/>
  <c r="AN63" i="6"/>
  <c r="AM65" i="6" s="1"/>
  <c r="AO43" i="6"/>
  <c r="AP54" i="6"/>
  <c r="AO53" i="6"/>
  <c r="AO137" i="6" s="1"/>
  <c r="AL171" i="6"/>
  <c r="AM70" i="6"/>
  <c r="AM68" i="6" s="1"/>
  <c r="AM182" i="6" s="1"/>
  <c r="AL172" i="6"/>
  <c r="AM171" i="6"/>
  <c r="AM127" i="6"/>
  <c r="AM132" i="6" s="1"/>
  <c r="AM134" i="6" s="1"/>
  <c r="AO33" i="6"/>
  <c r="AQ34" i="6"/>
  <c r="AQ44" i="6" s="1"/>
  <c r="AO69" i="6"/>
  <c r="AP35" i="6"/>
  <c r="AP45" i="6" s="1"/>
  <c r="AP55" i="6" s="1"/>
  <c r="AP38" i="6"/>
  <c r="AP48" i="6" s="1"/>
  <c r="AP58" i="6" s="1"/>
  <c r="AP73" i="6" s="1"/>
  <c r="AP37" i="6"/>
  <c r="AP47" i="6" s="1"/>
  <c r="AP57" i="6" s="1"/>
  <c r="AP72" i="6"/>
  <c r="AP39" i="6"/>
  <c r="AP49" i="6" s="1"/>
  <c r="AP59" i="6" s="1"/>
  <c r="AP74" i="6" s="1"/>
  <c r="AP36" i="6"/>
  <c r="AP46" i="6" s="1"/>
  <c r="AP56" i="6" s="1"/>
  <c r="AO71" i="6"/>
  <c r="AA83" i="10"/>
  <c r="AA13" i="10" s="1"/>
  <c r="Z82" i="10"/>
  <c r="Z48" i="10"/>
  <c r="Z42" i="10"/>
  <c r="AN177" i="6" l="1"/>
  <c r="AP178" i="6" s="1"/>
  <c r="BU73" i="10"/>
  <c r="BU81" i="10" s="1"/>
  <c r="BU12" i="10"/>
  <c r="BT73" i="10"/>
  <c r="BT81" i="10" s="1"/>
  <c r="AO63" i="6"/>
  <c r="AN65" i="6" s="1"/>
  <c r="AQ54" i="6"/>
  <c r="AP43" i="6"/>
  <c r="AP53" i="6"/>
  <c r="AP137" i="6" s="1"/>
  <c r="AL173" i="6"/>
  <c r="AN70" i="6"/>
  <c r="AN68" i="6" s="1"/>
  <c r="AN182" i="6" s="1"/>
  <c r="AM183" i="6"/>
  <c r="AM184" i="6" s="1"/>
  <c r="AM172" i="6"/>
  <c r="AM173" i="6" s="1"/>
  <c r="AN171" i="6"/>
  <c r="AN127" i="6"/>
  <c r="AN132" i="6" s="1"/>
  <c r="AN134" i="6" s="1"/>
  <c r="AO70" i="6"/>
  <c r="AQ35" i="6"/>
  <c r="AQ45" i="6" s="1"/>
  <c r="AQ55" i="6" s="1"/>
  <c r="AQ72" i="6"/>
  <c r="AQ37" i="6"/>
  <c r="AQ47" i="6" s="1"/>
  <c r="AQ57" i="6" s="1"/>
  <c r="AO177" i="6"/>
  <c r="AQ178" i="6" s="1"/>
  <c r="AQ39" i="6"/>
  <c r="AQ49" i="6" s="1"/>
  <c r="AQ59" i="6" s="1"/>
  <c r="AQ74" i="6" s="1"/>
  <c r="AQ38" i="6"/>
  <c r="AQ48" i="6" s="1"/>
  <c r="AQ58" i="6" s="1"/>
  <c r="AQ73" i="6" s="1"/>
  <c r="AP33" i="6"/>
  <c r="AP71" i="6"/>
  <c r="AQ36" i="6"/>
  <c r="AQ46" i="6" s="1"/>
  <c r="AQ56" i="6" s="1"/>
  <c r="AP69" i="6"/>
  <c r="AR34" i="6"/>
  <c r="AR44" i="6" s="1"/>
  <c r="AA34" i="10"/>
  <c r="BV12" i="10" l="1"/>
  <c r="BV73" i="10"/>
  <c r="BV81" i="10" s="1"/>
  <c r="AP63" i="6"/>
  <c r="AO65" i="6" s="1"/>
  <c r="AR54" i="6"/>
  <c r="AQ43" i="6"/>
  <c r="AQ53" i="6"/>
  <c r="AQ137" i="6" s="1"/>
  <c r="AO127" i="6"/>
  <c r="AO132" i="6" s="1"/>
  <c r="AO134" i="6" s="1"/>
  <c r="AO68" i="6"/>
  <c r="AO182" i="6" s="1"/>
  <c r="AN183" i="6"/>
  <c r="AN184" i="6" s="1"/>
  <c r="AN172" i="6"/>
  <c r="AN173" i="6" s="1"/>
  <c r="AO171" i="6"/>
  <c r="AP70" i="6"/>
  <c r="AR37" i="6"/>
  <c r="AR47" i="6" s="1"/>
  <c r="AR57" i="6" s="1"/>
  <c r="AQ71" i="6"/>
  <c r="AR36" i="6"/>
  <c r="AR46" i="6" s="1"/>
  <c r="AR56" i="6" s="1"/>
  <c r="AQ33" i="6"/>
  <c r="AR38" i="6"/>
  <c r="AR48" i="6" s="1"/>
  <c r="AR58" i="6" s="1"/>
  <c r="AS34" i="6"/>
  <c r="AS44" i="6" s="1"/>
  <c r="AR35" i="6"/>
  <c r="AR45" i="6" s="1"/>
  <c r="AR55" i="6" s="1"/>
  <c r="AQ69" i="6"/>
  <c r="AR39" i="6"/>
  <c r="AR49" i="6" s="1"/>
  <c r="AR59" i="6" s="1"/>
  <c r="AA14" i="10"/>
  <c r="BW12" i="10" l="1"/>
  <c r="BW73" i="10"/>
  <c r="BW81" i="10" s="1"/>
  <c r="AP177" i="6"/>
  <c r="AP65" i="6"/>
  <c r="AQ63" i="6"/>
  <c r="AS54" i="6"/>
  <c r="AR43" i="6"/>
  <c r="AR53" i="6"/>
  <c r="AR137" i="6" s="1"/>
  <c r="AP171" i="6"/>
  <c r="AP68" i="6"/>
  <c r="AP182" i="6" s="1"/>
  <c r="AO172" i="6"/>
  <c r="AO173" i="6" s="1"/>
  <c r="AO183" i="6"/>
  <c r="AO184" i="6" s="1"/>
  <c r="AQ70" i="6"/>
  <c r="AS36" i="6"/>
  <c r="AS46" i="6" s="1"/>
  <c r="AS56" i="6" s="1"/>
  <c r="AS35" i="6"/>
  <c r="AS45" i="6" s="1"/>
  <c r="AS55" i="6" s="1"/>
  <c r="AR33" i="6"/>
  <c r="AS72" i="6"/>
  <c r="AS37" i="6"/>
  <c r="AS47" i="6" s="1"/>
  <c r="AS57" i="6" s="1"/>
  <c r="AQ177" i="6"/>
  <c r="AS39" i="6"/>
  <c r="AS49" i="6" s="1"/>
  <c r="AS59" i="6" s="1"/>
  <c r="AS74" i="6" s="1"/>
  <c r="AT34" i="6"/>
  <c r="AT44" i="6" s="1"/>
  <c r="AS38" i="6"/>
  <c r="AS48" i="6" s="1"/>
  <c r="AS58" i="6" s="1"/>
  <c r="AS73" i="6" s="1"/>
  <c r="AA24" i="10"/>
  <c r="AA15" i="10"/>
  <c r="BX73" i="10" l="1"/>
  <c r="BX81" i="10" s="1"/>
  <c r="BX12" i="10"/>
  <c r="AS178" i="6"/>
  <c r="AR63" i="6"/>
  <c r="AQ65" i="6" s="1"/>
  <c r="AT54" i="6"/>
  <c r="AS43" i="6"/>
  <c r="AS53" i="6"/>
  <c r="AS137" i="6" s="1"/>
  <c r="AP127" i="6"/>
  <c r="AP132" i="6" s="1"/>
  <c r="AP134" i="6" s="1"/>
  <c r="AQ171" i="6"/>
  <c r="AQ68" i="6"/>
  <c r="AQ182" i="6" s="1"/>
  <c r="AR177" i="6"/>
  <c r="AT178" i="6" s="1"/>
  <c r="AS69" i="6"/>
  <c r="AT35" i="6"/>
  <c r="AT45" i="6" s="1"/>
  <c r="AT55" i="6" s="1"/>
  <c r="AT39" i="6"/>
  <c r="AT49" i="6" s="1"/>
  <c r="AT59" i="6" s="1"/>
  <c r="AT74" i="6" s="1"/>
  <c r="AS33" i="6"/>
  <c r="AT72" i="6"/>
  <c r="AT37" i="6"/>
  <c r="AT47" i="6" s="1"/>
  <c r="AT57" i="6" s="1"/>
  <c r="AS71" i="6"/>
  <c r="AT36" i="6"/>
  <c r="AT46" i="6" s="1"/>
  <c r="AT56" i="6" s="1"/>
  <c r="AT38" i="6"/>
  <c r="AT48" i="6" s="1"/>
  <c r="AT58" i="6" s="1"/>
  <c r="AT73" i="6" s="1"/>
  <c r="AU34" i="6"/>
  <c r="AU44" i="6" s="1"/>
  <c r="AA25" i="10"/>
  <c r="AA36" i="10"/>
  <c r="AA44" i="10" s="1"/>
  <c r="AA74" i="10" s="1"/>
  <c r="BY12" i="10" l="1"/>
  <c r="BY73" i="10"/>
  <c r="BY81" i="10" s="1"/>
  <c r="AS63" i="6"/>
  <c r="AU54" i="6"/>
  <c r="AT43" i="6"/>
  <c r="AT53" i="6"/>
  <c r="AT137" i="6" s="1"/>
  <c r="AP183" i="6"/>
  <c r="AP184" i="6" s="1"/>
  <c r="AP172" i="6"/>
  <c r="AP173" i="6" s="1"/>
  <c r="AQ127" i="6"/>
  <c r="AQ132" i="6" s="1"/>
  <c r="AR127" i="6"/>
  <c r="AR132" i="6" s="1"/>
  <c r="AR134" i="6" s="1"/>
  <c r="AU38" i="6"/>
  <c r="AU48" i="6" s="1"/>
  <c r="AU58" i="6" s="1"/>
  <c r="AU73" i="6" s="1"/>
  <c r="AU39" i="6"/>
  <c r="AU49" i="6" s="1"/>
  <c r="AU59" i="6" s="1"/>
  <c r="AU74" i="6" s="1"/>
  <c r="AU35" i="6"/>
  <c r="AU45" i="6" s="1"/>
  <c r="AU55" i="6" s="1"/>
  <c r="AT71" i="6"/>
  <c r="AU36" i="6"/>
  <c r="AU46" i="6" s="1"/>
  <c r="AU56" i="6" s="1"/>
  <c r="AU72" i="6"/>
  <c r="AU37" i="6"/>
  <c r="AU47" i="6" s="1"/>
  <c r="AU57" i="6" s="1"/>
  <c r="AT33" i="6"/>
  <c r="AV34" i="6"/>
  <c r="AV44" i="6" s="1"/>
  <c r="AT69" i="6"/>
  <c r="AA75" i="10"/>
  <c r="AA80" i="10" s="1"/>
  <c r="AA46" i="10"/>
  <c r="AA38" i="10" s="1"/>
  <c r="AA40" i="10" s="1"/>
  <c r="AA48" i="10" s="1"/>
  <c r="AS177" i="6" l="1"/>
  <c r="AU178" i="6" s="1"/>
  <c r="AT63" i="6"/>
  <c r="AS65" i="6" s="1"/>
  <c r="AU43" i="6"/>
  <c r="AV54" i="6"/>
  <c r="AU53" i="6"/>
  <c r="AU137" i="6" s="1"/>
  <c r="AR171" i="6"/>
  <c r="AQ134" i="6"/>
  <c r="AQ172" i="6" s="1"/>
  <c r="AQ173" i="6" s="1"/>
  <c r="AS70" i="6"/>
  <c r="AS68" i="6" s="1"/>
  <c r="AS182" i="6" s="1"/>
  <c r="AS127" i="6"/>
  <c r="AS132" i="6" s="1"/>
  <c r="AS134" i="6" s="1"/>
  <c r="AR172" i="6"/>
  <c r="AS171" i="6"/>
  <c r="AT70" i="6"/>
  <c r="AU69" i="6"/>
  <c r="AV35" i="6"/>
  <c r="AV45" i="6" s="1"/>
  <c r="AV55" i="6" s="1"/>
  <c r="AU33" i="6"/>
  <c r="AV37" i="6"/>
  <c r="AV47" i="6" s="1"/>
  <c r="AV57" i="6" s="1"/>
  <c r="AV72" i="6"/>
  <c r="AV39" i="6"/>
  <c r="AV49" i="6" s="1"/>
  <c r="AV59" i="6" s="1"/>
  <c r="AV74" i="6" s="1"/>
  <c r="AW34" i="6"/>
  <c r="AW44" i="6" s="1"/>
  <c r="AU71" i="6"/>
  <c r="AV36" i="6"/>
  <c r="AV46" i="6" s="1"/>
  <c r="AV56" i="6" s="1"/>
  <c r="AV38" i="6"/>
  <c r="AV48" i="6" s="1"/>
  <c r="AV58" i="6" s="1"/>
  <c r="AV73" i="6" s="1"/>
  <c r="AA42" i="10"/>
  <c r="AB34" i="10" s="1"/>
  <c r="AA82" i="10"/>
  <c r="AA50" i="10"/>
  <c r="CA12" i="10" l="1"/>
  <c r="BZ73" i="10"/>
  <c r="BZ81" i="10" s="1"/>
  <c r="CA73" i="10"/>
  <c r="CA81" i="10" s="1"/>
  <c r="AT177" i="6"/>
  <c r="AV178" i="6" s="1"/>
  <c r="AR173" i="6"/>
  <c r="AQ183" i="6"/>
  <c r="AQ184" i="6" s="1"/>
  <c r="AU63" i="6"/>
  <c r="AT65" i="6" s="1"/>
  <c r="AV43" i="6"/>
  <c r="AW54" i="6"/>
  <c r="AV53" i="6"/>
  <c r="AV137" i="6" s="1"/>
  <c r="AT127" i="6"/>
  <c r="AT132" i="6" s="1"/>
  <c r="AT68" i="6"/>
  <c r="AT182" i="6" s="1"/>
  <c r="AS172" i="6"/>
  <c r="AS173" i="6" s="1"/>
  <c r="AS183" i="6"/>
  <c r="AS184" i="6" s="1"/>
  <c r="AT171" i="6"/>
  <c r="AU70" i="6"/>
  <c r="AW37" i="6"/>
  <c r="AW47" i="6" s="1"/>
  <c r="AW57" i="6" s="1"/>
  <c r="AW72" i="6"/>
  <c r="AW36" i="6"/>
  <c r="AW46" i="6" s="1"/>
  <c r="AW56" i="6" s="1"/>
  <c r="AV71" i="6"/>
  <c r="AW38" i="6"/>
  <c r="AW48" i="6" s="1"/>
  <c r="AW58" i="6" s="1"/>
  <c r="AW73" i="6" s="1"/>
  <c r="AV33" i="6"/>
  <c r="AV69" i="6"/>
  <c r="AW35" i="6"/>
  <c r="AW45" i="6" s="1"/>
  <c r="AW55" i="6" s="1"/>
  <c r="AW39" i="6"/>
  <c r="AW49" i="6" s="1"/>
  <c r="AW59" i="6" s="1"/>
  <c r="AW74" i="6" s="1"/>
  <c r="AU177" i="6"/>
  <c r="AW178" i="6" s="1"/>
  <c r="AX34" i="6"/>
  <c r="AX44" i="6" s="1"/>
  <c r="AB83" i="10"/>
  <c r="AB13" i="10" s="1"/>
  <c r="CB73" i="10" l="1"/>
  <c r="CB81" i="10" s="1"/>
  <c r="AV63" i="6"/>
  <c r="AU65" i="6" s="1"/>
  <c r="AX54" i="6"/>
  <c r="AW43" i="6"/>
  <c r="AW53" i="6"/>
  <c r="AW137" i="6" s="1"/>
  <c r="AT134" i="6"/>
  <c r="AT183" i="6" s="1"/>
  <c r="AT184" i="6" s="1"/>
  <c r="AU127" i="6"/>
  <c r="AU132" i="6" s="1"/>
  <c r="AU134" i="6" s="1"/>
  <c r="AU68" i="6"/>
  <c r="AU182" i="6" s="1"/>
  <c r="AV70" i="6"/>
  <c r="AX35" i="6"/>
  <c r="AX45" i="6" s="1"/>
  <c r="AX55" i="6" s="1"/>
  <c r="AW33" i="6"/>
  <c r="AX38" i="6"/>
  <c r="AX48" i="6" s="1"/>
  <c r="AX58" i="6" s="1"/>
  <c r="AX73" i="6" s="1"/>
  <c r="AY34" i="6"/>
  <c r="AY44" i="6" s="1"/>
  <c r="AW69" i="6"/>
  <c r="AW71" i="6"/>
  <c r="AX36" i="6"/>
  <c r="AX46" i="6" s="1"/>
  <c r="AX56" i="6" s="1"/>
  <c r="AX39" i="6"/>
  <c r="AX49" i="6" s="1"/>
  <c r="AX59" i="6" s="1"/>
  <c r="AX74" i="6" s="1"/>
  <c r="AX72" i="6"/>
  <c r="AX37" i="6"/>
  <c r="AX47" i="6" s="1"/>
  <c r="AX57" i="6" s="1"/>
  <c r="CC12" i="10" l="1"/>
  <c r="AV177" i="6"/>
  <c r="AX178" i="6" s="1"/>
  <c r="AW63" i="6"/>
  <c r="AV65" i="6" s="1"/>
  <c r="AT172" i="6"/>
  <c r="AT173" i="6" s="1"/>
  <c r="AY54" i="6"/>
  <c r="AX43" i="6"/>
  <c r="AX53" i="6"/>
  <c r="AX137" i="6" s="1"/>
  <c r="AU171" i="6"/>
  <c r="AU183" i="6"/>
  <c r="AU184" i="6" s="1"/>
  <c r="AV127" i="6"/>
  <c r="AV132" i="6" s="1"/>
  <c r="AV68" i="6"/>
  <c r="AV182" i="6" s="1"/>
  <c r="AU172" i="6"/>
  <c r="AW70" i="6"/>
  <c r="AY38" i="6"/>
  <c r="AY48" i="6" s="1"/>
  <c r="AY58" i="6" s="1"/>
  <c r="AY73" i="6" s="1"/>
  <c r="AX33" i="6"/>
  <c r="AY72" i="6"/>
  <c r="AY37" i="6"/>
  <c r="AY47" i="6" s="1"/>
  <c r="AY57" i="6" s="1"/>
  <c r="AY35" i="6"/>
  <c r="AY45" i="6" s="1"/>
  <c r="AY55" i="6" s="1"/>
  <c r="AY39" i="6"/>
  <c r="AY49" i="6" s="1"/>
  <c r="AY59" i="6" s="1"/>
  <c r="AY74" i="6" s="1"/>
  <c r="AX69" i="6"/>
  <c r="AZ34" i="6"/>
  <c r="AZ44" i="6" s="1"/>
  <c r="AY36" i="6"/>
  <c r="AY46" i="6" s="1"/>
  <c r="AY56" i="6" s="1"/>
  <c r="AX71" i="6"/>
  <c r="AB14" i="10"/>
  <c r="CD12" i="10" l="1"/>
  <c r="CC73" i="10"/>
  <c r="CC81" i="10" s="1"/>
  <c r="AW177" i="6"/>
  <c r="AY178" i="6" s="1"/>
  <c r="AX63" i="6"/>
  <c r="AW65" i="6" s="1"/>
  <c r="AZ54" i="6"/>
  <c r="AY43" i="6"/>
  <c r="AY53" i="6"/>
  <c r="AY137" i="6" s="1"/>
  <c r="AV171" i="6"/>
  <c r="AU173" i="6"/>
  <c r="AV134" i="6"/>
  <c r="AV172" i="6" s="1"/>
  <c r="AW171" i="6"/>
  <c r="AW68" i="6"/>
  <c r="AW182" i="6" s="1"/>
  <c r="AX70" i="6"/>
  <c r="AZ36" i="6"/>
  <c r="AZ46" i="6" s="1"/>
  <c r="AZ56" i="6" s="1"/>
  <c r="AY71" i="6"/>
  <c r="AY69" i="6"/>
  <c r="BA34" i="6"/>
  <c r="BA44" i="6" s="1"/>
  <c r="AZ35" i="6"/>
  <c r="AZ45" i="6" s="1"/>
  <c r="AZ55" i="6" s="1"/>
  <c r="AY33" i="6"/>
  <c r="AZ38" i="6"/>
  <c r="AZ48" i="6" s="1"/>
  <c r="AZ58" i="6" s="1"/>
  <c r="AZ73" i="6" s="1"/>
  <c r="AX177" i="6"/>
  <c r="AZ178" i="6" s="1"/>
  <c r="AZ39" i="6"/>
  <c r="AZ49" i="6" s="1"/>
  <c r="AZ59" i="6" s="1"/>
  <c r="AZ74" i="6" s="1"/>
  <c r="AZ72" i="6"/>
  <c r="AZ37" i="6"/>
  <c r="AZ47" i="6" s="1"/>
  <c r="AZ57" i="6" s="1"/>
  <c r="AB24" i="10"/>
  <c r="AB15" i="10"/>
  <c r="CE12" i="10" l="1"/>
  <c r="CE73" i="10"/>
  <c r="CE81" i="10" s="1"/>
  <c r="CD73" i="10"/>
  <c r="CD81" i="10" s="1"/>
  <c r="AY63" i="6"/>
  <c r="AX65" i="6" s="1"/>
  <c r="BA54" i="6"/>
  <c r="AZ43" i="6"/>
  <c r="AZ53" i="6"/>
  <c r="AZ137" i="6" s="1"/>
  <c r="AV173" i="6"/>
  <c r="AV183" i="6"/>
  <c r="AV184" i="6" s="1"/>
  <c r="AW127" i="6"/>
  <c r="AW132" i="6" s="1"/>
  <c r="AW134" i="6" s="1"/>
  <c r="AX171" i="6"/>
  <c r="CF73" i="10" s="1"/>
  <c r="CF81" i="10" s="1"/>
  <c r="AX68" i="6"/>
  <c r="AX182" i="6" s="1"/>
  <c r="AY70" i="6"/>
  <c r="AZ69" i="6"/>
  <c r="BB34" i="6"/>
  <c r="BB44" i="6" s="1"/>
  <c r="BA37" i="6"/>
  <c r="BA47" i="6" s="1"/>
  <c r="BA57" i="6" s="1"/>
  <c r="BA72" i="6"/>
  <c r="BA38" i="6"/>
  <c r="BA48" i="6" s="1"/>
  <c r="BA58" i="6" s="1"/>
  <c r="BA73" i="6" s="1"/>
  <c r="BA39" i="6"/>
  <c r="BA49" i="6" s="1"/>
  <c r="BA59" i="6" s="1"/>
  <c r="BA74" i="6" s="1"/>
  <c r="BA35" i="6"/>
  <c r="BA45" i="6" s="1"/>
  <c r="BA55" i="6" s="1"/>
  <c r="AZ33" i="6"/>
  <c r="AZ71" i="6"/>
  <c r="BA36" i="6"/>
  <c r="BA46" i="6" s="1"/>
  <c r="BA56" i="6" s="1"/>
  <c r="AB25" i="10"/>
  <c r="AB36" i="10"/>
  <c r="CF12" i="10" l="1"/>
  <c r="AY177" i="6"/>
  <c r="BA178" i="6" s="1"/>
  <c r="AZ63" i="6"/>
  <c r="AY65" i="6" s="1"/>
  <c r="BB54" i="6"/>
  <c r="BA43" i="6"/>
  <c r="BA53" i="6"/>
  <c r="BA137" i="6" s="1"/>
  <c r="AW172" i="6"/>
  <c r="AW173" i="6" s="1"/>
  <c r="AW183" i="6"/>
  <c r="AW184" i="6" s="1"/>
  <c r="AX127" i="6"/>
  <c r="AX132" i="6" s="1"/>
  <c r="AY127" i="6"/>
  <c r="AY132" i="6" s="1"/>
  <c r="AY134" i="6" s="1"/>
  <c r="AY68" i="6"/>
  <c r="AY182" i="6" s="1"/>
  <c r="AZ70" i="6"/>
  <c r="BA33" i="6"/>
  <c r="BA69" i="6"/>
  <c r="BB35" i="6"/>
  <c r="BB45" i="6" s="1"/>
  <c r="BB55" i="6" s="1"/>
  <c r="BC34" i="6"/>
  <c r="BC44" i="6" s="1"/>
  <c r="BB39" i="6"/>
  <c r="BB49" i="6" s="1"/>
  <c r="BB59" i="6" s="1"/>
  <c r="BB74" i="6" s="1"/>
  <c r="AZ177" i="6"/>
  <c r="BB178" i="6" s="1"/>
  <c r="BB37" i="6"/>
  <c r="BB47" i="6" s="1"/>
  <c r="BB57" i="6" s="1"/>
  <c r="BB72" i="6"/>
  <c r="BA71" i="6"/>
  <c r="BB36" i="6"/>
  <c r="BB46" i="6" s="1"/>
  <c r="BB56" i="6" s="1"/>
  <c r="BB38" i="6"/>
  <c r="BB48" i="6" s="1"/>
  <c r="BB58" i="6" s="1"/>
  <c r="BB73" i="6" s="1"/>
  <c r="AB44" i="10"/>
  <c r="AB74" i="10" s="1"/>
  <c r="CG12" i="10" l="1"/>
  <c r="BA63" i="6"/>
  <c r="AZ65" i="6" s="1"/>
  <c r="BC54" i="6"/>
  <c r="BB43" i="6"/>
  <c r="BB53" i="6"/>
  <c r="BB137" i="6" s="1"/>
  <c r="AY171" i="6"/>
  <c r="AX134" i="6"/>
  <c r="AX172" i="6" s="1"/>
  <c r="AX173" i="6" s="1"/>
  <c r="AZ127" i="6"/>
  <c r="AZ132" i="6" s="1"/>
  <c r="AZ134" i="6" s="1"/>
  <c r="AZ68" i="6"/>
  <c r="AZ182" i="6" s="1"/>
  <c r="AY183" i="6"/>
  <c r="AY184" i="6" s="1"/>
  <c r="AY172" i="6"/>
  <c r="AZ171" i="6"/>
  <c r="BA70" i="6"/>
  <c r="BB33" i="6"/>
  <c r="BC38" i="6"/>
  <c r="BC48" i="6" s="1"/>
  <c r="BC58" i="6" s="1"/>
  <c r="BC73" i="6" s="1"/>
  <c r="BD34" i="6"/>
  <c r="BD44" i="6" s="1"/>
  <c r="BB69" i="6"/>
  <c r="BB71" i="6"/>
  <c r="BC36" i="6"/>
  <c r="BC46" i="6" s="1"/>
  <c r="BC56" i="6" s="1"/>
  <c r="BC35" i="6"/>
  <c r="BC45" i="6" s="1"/>
  <c r="BC55" i="6" s="1"/>
  <c r="BC72" i="6"/>
  <c r="BC37" i="6"/>
  <c r="BC47" i="6" s="1"/>
  <c r="BC57" i="6" s="1"/>
  <c r="BA177" i="6"/>
  <c r="BC178" i="6" s="1"/>
  <c r="BC39" i="6"/>
  <c r="BC49" i="6" s="1"/>
  <c r="BC59" i="6" s="1"/>
  <c r="BC74" i="6" s="1"/>
  <c r="AB75" i="10"/>
  <c r="AB80" i="10" s="1"/>
  <c r="AB46" i="10"/>
  <c r="AB38" i="10" s="1"/>
  <c r="AB40" i="10" s="1"/>
  <c r="CG73" i="10" l="1"/>
  <c r="CG81" i="10" s="1"/>
  <c r="CH73" i="10"/>
  <c r="CH81" i="10" s="1"/>
  <c r="CH12" i="10"/>
  <c r="BB63" i="6"/>
  <c r="BA65" i="6" s="1"/>
  <c r="BD54" i="6"/>
  <c r="BC43" i="6"/>
  <c r="BC53" i="6"/>
  <c r="BC137" i="6" s="1"/>
  <c r="AY173" i="6"/>
  <c r="AX183" i="6"/>
  <c r="AX184" i="6" s="1"/>
  <c r="BA127" i="6"/>
  <c r="BA132" i="6" s="1"/>
  <c r="BA134" i="6" s="1"/>
  <c r="BA172" i="6" s="1"/>
  <c r="BA68" i="6"/>
  <c r="BA182" i="6" s="1"/>
  <c r="AZ172" i="6"/>
  <c r="AZ173" i="6" s="1"/>
  <c r="AZ183" i="6"/>
  <c r="AZ184" i="6" s="1"/>
  <c r="BD36" i="6"/>
  <c r="BD46" i="6" s="1"/>
  <c r="BD56" i="6" s="1"/>
  <c r="BC71" i="6"/>
  <c r="BE34" i="6"/>
  <c r="BE44" i="6" s="1"/>
  <c r="BC69" i="6"/>
  <c r="BD37" i="6"/>
  <c r="BD47" i="6" s="1"/>
  <c r="BD57" i="6" s="1"/>
  <c r="BD35" i="6"/>
  <c r="BD45" i="6" s="1"/>
  <c r="BD55" i="6" s="1"/>
  <c r="BD39" i="6"/>
  <c r="BD49" i="6" s="1"/>
  <c r="BD59" i="6" s="1"/>
  <c r="BC33" i="6"/>
  <c r="BD38" i="6"/>
  <c r="BD48" i="6" s="1"/>
  <c r="BD58" i="6" s="1"/>
  <c r="AB42" i="10"/>
  <c r="AB48" i="10"/>
  <c r="AB50" i="10"/>
  <c r="CI12" i="10" l="1"/>
  <c r="BB177" i="6"/>
  <c r="BC63" i="6"/>
  <c r="BB65" i="6" s="1"/>
  <c r="BE54" i="6"/>
  <c r="BD43" i="6"/>
  <c r="BD53" i="6"/>
  <c r="BD137" i="6" s="1"/>
  <c r="BA171" i="6"/>
  <c r="BB70" i="6"/>
  <c r="BB68" i="6" s="1"/>
  <c r="BB182" i="6" s="1"/>
  <c r="BA183" i="6"/>
  <c r="BA184" i="6" s="1"/>
  <c r="BB171" i="6"/>
  <c r="BB127" i="6"/>
  <c r="BB132" i="6" s="1"/>
  <c r="BB134" i="6" s="1"/>
  <c r="BC70" i="6"/>
  <c r="BD33" i="6"/>
  <c r="BE39" i="6"/>
  <c r="BE49" i="6" s="1"/>
  <c r="BE59" i="6" s="1"/>
  <c r="BE74" i="6" s="1"/>
  <c r="BF34" i="6"/>
  <c r="BF44" i="6" s="1"/>
  <c r="BE37" i="6"/>
  <c r="BE47" i="6" s="1"/>
  <c r="BE57" i="6" s="1"/>
  <c r="BE72" i="6"/>
  <c r="BE35" i="6"/>
  <c r="BE45" i="6" s="1"/>
  <c r="BE55" i="6" s="1"/>
  <c r="BE38" i="6"/>
  <c r="BE48" i="6" s="1"/>
  <c r="BE58" i="6" s="1"/>
  <c r="BE73" i="6" s="1"/>
  <c r="BE36" i="6"/>
  <c r="BE46" i="6" s="1"/>
  <c r="BE56" i="6" s="1"/>
  <c r="AC83" i="10"/>
  <c r="AC13" i="10" s="1"/>
  <c r="AB82" i="10"/>
  <c r="AC34" i="10"/>
  <c r="CJ12" i="10" l="1"/>
  <c r="CI73" i="10"/>
  <c r="CI81" i="10" s="1"/>
  <c r="CJ73" i="10"/>
  <c r="CJ81" i="10" s="1"/>
  <c r="BC177" i="6"/>
  <c r="BE178" i="6" s="1"/>
  <c r="BD63" i="6"/>
  <c r="BC65" i="6" s="1"/>
  <c r="BF54" i="6"/>
  <c r="BE43" i="6"/>
  <c r="BE53" i="6"/>
  <c r="BE137" i="6" s="1"/>
  <c r="BA173" i="6"/>
  <c r="BC127" i="6"/>
  <c r="BC132" i="6" s="1"/>
  <c r="BC134" i="6" s="1"/>
  <c r="BC68" i="6"/>
  <c r="BC182" i="6" s="1"/>
  <c r="BB172" i="6"/>
  <c r="BB173" i="6" s="1"/>
  <c r="BB183" i="6"/>
  <c r="BB184" i="6" s="1"/>
  <c r="BC171" i="6"/>
  <c r="CK73" i="10" s="1"/>
  <c r="CK81" i="10" s="1"/>
  <c r="BE33" i="6"/>
  <c r="BF72" i="6"/>
  <c r="BF37" i="6"/>
  <c r="BF47" i="6" s="1"/>
  <c r="BF57" i="6" s="1"/>
  <c r="BE69" i="6"/>
  <c r="BG34" i="6"/>
  <c r="BG44" i="6" s="1"/>
  <c r="BF39" i="6"/>
  <c r="BF49" i="6" s="1"/>
  <c r="BF59" i="6" s="1"/>
  <c r="BF74" i="6" s="1"/>
  <c r="BF38" i="6"/>
  <c r="BF48" i="6" s="1"/>
  <c r="BF58" i="6" s="1"/>
  <c r="BF73" i="6" s="1"/>
  <c r="BD177" i="6"/>
  <c r="BF178" i="6" s="1"/>
  <c r="BF35" i="6"/>
  <c r="BF45" i="6" s="1"/>
  <c r="BF55" i="6" s="1"/>
  <c r="BE71" i="6"/>
  <c r="BF36" i="6"/>
  <c r="BF46" i="6" s="1"/>
  <c r="BF56" i="6" s="1"/>
  <c r="CK12" i="10" l="1"/>
  <c r="BE63" i="6"/>
  <c r="BG54" i="6"/>
  <c r="BF43" i="6"/>
  <c r="BF53" i="6"/>
  <c r="BF137" i="6" s="1"/>
  <c r="BC172" i="6"/>
  <c r="BC173" i="6" s="1"/>
  <c r="BC183" i="6"/>
  <c r="BC184" i="6" s="1"/>
  <c r="BD171" i="6"/>
  <c r="BD127" i="6"/>
  <c r="BD132" i="6" s="1"/>
  <c r="BD134" i="6" s="1"/>
  <c r="BE70" i="6"/>
  <c r="BF33" i="6"/>
  <c r="BH34" i="6"/>
  <c r="BH44" i="6" s="1"/>
  <c r="BF69" i="6"/>
  <c r="BE177" i="6"/>
  <c r="BG178" i="6" s="1"/>
  <c r="BG35" i="6"/>
  <c r="BG45" i="6" s="1"/>
  <c r="BG55" i="6" s="1"/>
  <c r="BG38" i="6"/>
  <c r="BG48" i="6" s="1"/>
  <c r="BG58" i="6" s="1"/>
  <c r="BG73" i="6" s="1"/>
  <c r="BG37" i="6"/>
  <c r="BG47" i="6" s="1"/>
  <c r="BG57" i="6" s="1"/>
  <c r="BG72" i="6"/>
  <c r="BG39" i="6"/>
  <c r="BG49" i="6" s="1"/>
  <c r="BG59" i="6" s="1"/>
  <c r="BG74" i="6" s="1"/>
  <c r="BF71" i="6"/>
  <c r="BG36" i="6"/>
  <c r="BG46" i="6" s="1"/>
  <c r="BG56" i="6" s="1"/>
  <c r="AC14" i="10"/>
  <c r="CL73" i="10" l="1"/>
  <c r="CL81" i="10" s="1"/>
  <c r="BF63" i="6"/>
  <c r="BE65" i="6" s="1"/>
  <c r="BH54" i="6"/>
  <c r="BG43" i="6"/>
  <c r="BG53" i="6"/>
  <c r="BG137" i="6" s="1"/>
  <c r="BD172" i="6"/>
  <c r="BD173" i="6" s="1"/>
  <c r="BE171" i="6"/>
  <c r="BE68" i="6"/>
  <c r="BE182" i="6" s="1"/>
  <c r="BF70" i="6"/>
  <c r="BH39" i="6"/>
  <c r="BH49" i="6" s="1"/>
  <c r="BH59" i="6" s="1"/>
  <c r="BH74" i="6" s="1"/>
  <c r="BH35" i="6"/>
  <c r="BH45" i="6" s="1"/>
  <c r="BH55" i="6" s="1"/>
  <c r="BH72" i="6"/>
  <c r="BH37" i="6"/>
  <c r="BH47" i="6" s="1"/>
  <c r="BH57" i="6" s="1"/>
  <c r="BG71" i="6"/>
  <c r="BH36" i="6"/>
  <c r="BH46" i="6" s="1"/>
  <c r="BH56" i="6" s="1"/>
  <c r="BH38" i="6"/>
  <c r="BH48" i="6" s="1"/>
  <c r="BH58" i="6" s="1"/>
  <c r="BH73" i="6" s="1"/>
  <c r="BG33" i="6"/>
  <c r="BI34" i="6"/>
  <c r="BI44" i="6" s="1"/>
  <c r="BG69" i="6"/>
  <c r="AC24" i="10"/>
  <c r="AC15" i="10"/>
  <c r="CM12" i="10" l="1"/>
  <c r="CM73" i="10"/>
  <c r="CM81" i="10" s="1"/>
  <c r="BF177" i="6"/>
  <c r="BH178" i="6" s="1"/>
  <c r="BG63" i="6"/>
  <c r="BF65" i="6" s="1"/>
  <c r="BI54" i="6"/>
  <c r="BH43" i="6"/>
  <c r="BH53" i="6"/>
  <c r="BH137" i="6" s="1"/>
  <c r="BE127" i="6"/>
  <c r="BE132" i="6" s="1"/>
  <c r="BE134" i="6" s="1"/>
  <c r="BF127" i="6"/>
  <c r="BF132" i="6" s="1"/>
  <c r="BF68" i="6"/>
  <c r="BF182" i="6" s="1"/>
  <c r="BF171" i="6"/>
  <c r="BG70" i="6"/>
  <c r="BH33" i="6"/>
  <c r="BI37" i="6"/>
  <c r="BI47" i="6" s="1"/>
  <c r="BI57" i="6" s="1"/>
  <c r="BI72" i="6"/>
  <c r="BI38" i="6"/>
  <c r="BI48" i="6" s="1"/>
  <c r="BI58" i="6" s="1"/>
  <c r="BI73" i="6"/>
  <c r="BI35" i="6"/>
  <c r="BI45" i="6" s="1"/>
  <c r="BI55" i="6" s="1"/>
  <c r="BH71" i="6"/>
  <c r="BI36" i="6"/>
  <c r="BI46" i="6" s="1"/>
  <c r="BI56" i="6" s="1"/>
  <c r="BI39" i="6"/>
  <c r="BI49" i="6" s="1"/>
  <c r="BI59" i="6" s="1"/>
  <c r="BI74" i="6"/>
  <c r="BJ34" i="6"/>
  <c r="BJ44" i="6" s="1"/>
  <c r="BH69" i="6"/>
  <c r="AC25" i="10"/>
  <c r="AC36" i="10"/>
  <c r="CN73" i="10" l="1"/>
  <c r="CN81" i="10" s="1"/>
  <c r="BG177" i="6"/>
  <c r="BI178" i="6" s="1"/>
  <c r="BG65" i="6"/>
  <c r="BH63" i="6"/>
  <c r="BJ54" i="6"/>
  <c r="BI43" i="6"/>
  <c r="BI53" i="6"/>
  <c r="BI137" i="6" s="1"/>
  <c r="BE172" i="6"/>
  <c r="BE173" i="6" s="1"/>
  <c r="BE183" i="6"/>
  <c r="BE184" i="6" s="1"/>
  <c r="BF134" i="6"/>
  <c r="BF183" i="6" s="1"/>
  <c r="BF184" i="6" s="1"/>
  <c r="BG127" i="6"/>
  <c r="BG132" i="6" s="1"/>
  <c r="BG134" i="6" s="1"/>
  <c r="BG68" i="6"/>
  <c r="BG182" i="6" s="1"/>
  <c r="BH70" i="6"/>
  <c r="BJ35" i="6"/>
  <c r="BJ45" i="6" s="1"/>
  <c r="BJ55" i="6" s="1"/>
  <c r="BJ38" i="6"/>
  <c r="BJ48" i="6" s="1"/>
  <c r="BJ58" i="6" s="1"/>
  <c r="BJ73" i="6" s="1"/>
  <c r="BH177" i="6"/>
  <c r="BJ178" i="6" s="1"/>
  <c r="BJ39" i="6"/>
  <c r="BJ49" i="6" s="1"/>
  <c r="BJ59" i="6" s="1"/>
  <c r="BJ74" i="6" s="1"/>
  <c r="BJ36" i="6"/>
  <c r="BJ46" i="6" s="1"/>
  <c r="BJ56" i="6" s="1"/>
  <c r="BI71" i="6"/>
  <c r="BI33" i="6"/>
  <c r="BJ72" i="6"/>
  <c r="BJ37" i="6"/>
  <c r="BJ47" i="6" s="1"/>
  <c r="BJ57" i="6" s="1"/>
  <c r="BK34" i="6"/>
  <c r="BK44" i="6" s="1"/>
  <c r="BI69" i="6"/>
  <c r="AC44" i="10"/>
  <c r="AC74" i="10" s="1"/>
  <c r="CO12" i="10" l="1"/>
  <c r="BI63" i="6"/>
  <c r="BH65" i="6" s="1"/>
  <c r="BK54" i="6"/>
  <c r="BJ43" i="6"/>
  <c r="BJ53" i="6"/>
  <c r="BJ137" i="6" s="1"/>
  <c r="BF172" i="6"/>
  <c r="BF173" i="6" s="1"/>
  <c r="BG171" i="6"/>
  <c r="BH127" i="6"/>
  <c r="BH132" i="6" s="1"/>
  <c r="BH134" i="6" s="1"/>
  <c r="BH68" i="6"/>
  <c r="BH182" i="6" s="1"/>
  <c r="BG172" i="6"/>
  <c r="BG183" i="6"/>
  <c r="BG184" i="6" s="1"/>
  <c r="BH171" i="6"/>
  <c r="BJ69" i="6"/>
  <c r="BK39" i="6"/>
  <c r="BK49" i="6" s="1"/>
  <c r="BK59" i="6" s="1"/>
  <c r="BK74" i="6" s="1"/>
  <c r="BK38" i="6"/>
  <c r="BK48" i="6" s="1"/>
  <c r="BK58" i="6" s="1"/>
  <c r="BK73" i="6" s="1"/>
  <c r="BK72" i="6"/>
  <c r="BK37" i="6"/>
  <c r="BK47" i="6" s="1"/>
  <c r="BK57" i="6" s="1"/>
  <c r="BK35" i="6"/>
  <c r="BK45" i="6" s="1"/>
  <c r="BK55" i="6" s="1"/>
  <c r="BJ71" i="6"/>
  <c r="BK36" i="6"/>
  <c r="BK46" i="6" s="1"/>
  <c r="BK56" i="6" s="1"/>
  <c r="BI177" i="6"/>
  <c r="BK178" i="6" s="1"/>
  <c r="BJ33" i="6"/>
  <c r="BL34" i="6"/>
  <c r="BL44" i="6" s="1"/>
  <c r="AC75" i="10"/>
  <c r="AC80" i="10" s="1"/>
  <c r="AC46" i="10"/>
  <c r="AC38" i="10" s="1"/>
  <c r="AC40" i="10" s="1"/>
  <c r="CP12" i="10" l="1"/>
  <c r="CO73" i="10"/>
  <c r="CO81" i="10" s="1"/>
  <c r="CP73" i="10"/>
  <c r="CP81" i="10" s="1"/>
  <c r="BJ63" i="6"/>
  <c r="BI65" i="6" s="1"/>
  <c r="BL54" i="6"/>
  <c r="BK43" i="6"/>
  <c r="BK53" i="6"/>
  <c r="BK137" i="6" s="1"/>
  <c r="BG173" i="6"/>
  <c r="BI70" i="6"/>
  <c r="BI68" i="6" s="1"/>
  <c r="BI182" i="6" s="1"/>
  <c r="BH172" i="6"/>
  <c r="BH173" i="6" s="1"/>
  <c r="BH183" i="6"/>
  <c r="BH184" i="6" s="1"/>
  <c r="BI171" i="6"/>
  <c r="CQ73" i="10" s="1"/>
  <c r="CQ81" i="10" s="1"/>
  <c r="BI127" i="6"/>
  <c r="BI132" i="6" s="1"/>
  <c r="BI134" i="6" s="1"/>
  <c r="BK33" i="6"/>
  <c r="BL38" i="6"/>
  <c r="BL48" i="6" s="1"/>
  <c r="BL58" i="6" s="1"/>
  <c r="BL73" i="6" s="1"/>
  <c r="BK71" i="6"/>
  <c r="BL36" i="6"/>
  <c r="BL46" i="6" s="1"/>
  <c r="BL56" i="6" s="1"/>
  <c r="BL39" i="6"/>
  <c r="BL49" i="6" s="1"/>
  <c r="BL59" i="6" s="1"/>
  <c r="BL74" i="6" s="1"/>
  <c r="BL35" i="6"/>
  <c r="BL45" i="6" s="1"/>
  <c r="BL55" i="6" s="1"/>
  <c r="BK69" i="6"/>
  <c r="BM34" i="6"/>
  <c r="BM44" i="6" s="1"/>
  <c r="BL37" i="6"/>
  <c r="BL47" i="6" s="1"/>
  <c r="BL57" i="6" s="1"/>
  <c r="BL72" i="6"/>
  <c r="AC42" i="10"/>
  <c r="AC48" i="10"/>
  <c r="AC50" i="10"/>
  <c r="BJ177" i="6" l="1"/>
  <c r="BL178" i="6" s="1"/>
  <c r="CQ12" i="10"/>
  <c r="BK63" i="6"/>
  <c r="BJ65" i="6" s="1"/>
  <c r="BM54" i="6"/>
  <c r="BL43" i="6"/>
  <c r="BL53" i="6"/>
  <c r="BL137" i="6" s="1"/>
  <c r="BJ70" i="6"/>
  <c r="BJ68" i="6" s="1"/>
  <c r="BJ182" i="6" s="1"/>
  <c r="BI183" i="6"/>
  <c r="BI184" i="6" s="1"/>
  <c r="BI172" i="6"/>
  <c r="BI173" i="6" s="1"/>
  <c r="BJ171" i="6"/>
  <c r="BJ127" i="6"/>
  <c r="BJ132" i="6" s="1"/>
  <c r="BJ134" i="6" s="1"/>
  <c r="BK177" i="6"/>
  <c r="BM178" i="6" s="1"/>
  <c r="BL69" i="6"/>
  <c r="BL71" i="6"/>
  <c r="BM36" i="6"/>
  <c r="BM46" i="6" s="1"/>
  <c r="BM56" i="6" s="1"/>
  <c r="BM35" i="6"/>
  <c r="BM45" i="6" s="1"/>
  <c r="BM55" i="6" s="1"/>
  <c r="BM38" i="6"/>
  <c r="BM48" i="6" s="1"/>
  <c r="BM58" i="6" s="1"/>
  <c r="BM73" i="6" s="1"/>
  <c r="BN34" i="6"/>
  <c r="BN44" i="6" s="1"/>
  <c r="BM39" i="6"/>
  <c r="BM49" i="6" s="1"/>
  <c r="BM59" i="6" s="1"/>
  <c r="BM74" i="6"/>
  <c r="BM72" i="6"/>
  <c r="BM37" i="6"/>
  <c r="BM47" i="6" s="1"/>
  <c r="BM57" i="6" s="1"/>
  <c r="BL33" i="6"/>
  <c r="AD83" i="10"/>
  <c r="AD13" i="10" s="1"/>
  <c r="AC82" i="10"/>
  <c r="AD34" i="10"/>
  <c r="CR12" i="10" l="1"/>
  <c r="CR73" i="10"/>
  <c r="CR81" i="10" s="1"/>
  <c r="BL63" i="6"/>
  <c r="BK65" i="6" s="1"/>
  <c r="BJ172" i="6"/>
  <c r="BJ173" i="6" s="1"/>
  <c r="BM43" i="6"/>
  <c r="BN54" i="6"/>
  <c r="BM53" i="6"/>
  <c r="BM137" i="6" s="1"/>
  <c r="BK70" i="6"/>
  <c r="BK68" i="6" s="1"/>
  <c r="BK182" i="6" s="1"/>
  <c r="BJ183" i="6"/>
  <c r="BJ184" i="6" s="1"/>
  <c r="BK171" i="6"/>
  <c r="BK127" i="6"/>
  <c r="BK132" i="6" s="1"/>
  <c r="BK134" i="6" s="1"/>
  <c r="BK172" i="6" s="1"/>
  <c r="BL70" i="6"/>
  <c r="BN35" i="6"/>
  <c r="BN45" i="6" s="1"/>
  <c r="BN55" i="6" s="1"/>
  <c r="BM71" i="6"/>
  <c r="BN36" i="6"/>
  <c r="BN46" i="6" s="1"/>
  <c r="BN56" i="6" s="1"/>
  <c r="BN39" i="6"/>
  <c r="BN49" i="6" s="1"/>
  <c r="BN59" i="6" s="1"/>
  <c r="BN74" i="6" s="1"/>
  <c r="BO34" i="6"/>
  <c r="BO44" i="6" s="1"/>
  <c r="BN72" i="6"/>
  <c r="BN37" i="6"/>
  <c r="BN47" i="6" s="1"/>
  <c r="BN57" i="6" s="1"/>
  <c r="BM33" i="6"/>
  <c r="BN38" i="6"/>
  <c r="BN48" i="6" s="1"/>
  <c r="BN58" i="6" s="1"/>
  <c r="BN73" i="6" s="1"/>
  <c r="BM69" i="6"/>
  <c r="CS73" i="10" l="1"/>
  <c r="CS81" i="10" s="1"/>
  <c r="CS12" i="10"/>
  <c r="BL177" i="6"/>
  <c r="BN178" i="6" s="1"/>
  <c r="BM63" i="6"/>
  <c r="BL65" i="6" s="1"/>
  <c r="BN43" i="6"/>
  <c r="BO54" i="6"/>
  <c r="BN53" i="6"/>
  <c r="BN137" i="6" s="1"/>
  <c r="BK173" i="6"/>
  <c r="BK183" i="6"/>
  <c r="BK184" i="6" s="1"/>
  <c r="BL127" i="6"/>
  <c r="BL132" i="6" s="1"/>
  <c r="BL68" i="6"/>
  <c r="BL182" i="6" s="1"/>
  <c r="BO39" i="6"/>
  <c r="BO49" i="6" s="1"/>
  <c r="BO59" i="6" s="1"/>
  <c r="BO74" i="6" s="1"/>
  <c r="BN71" i="6"/>
  <c r="BO36" i="6"/>
  <c r="BO46" i="6" s="1"/>
  <c r="BO56" i="6" s="1"/>
  <c r="BN33" i="6"/>
  <c r="BO38" i="6"/>
  <c r="BO48" i="6" s="1"/>
  <c r="BO58" i="6" s="1"/>
  <c r="BO73" i="6" s="1"/>
  <c r="BM177" i="6"/>
  <c r="BO178" i="6" s="1"/>
  <c r="BP34" i="6"/>
  <c r="BP44" i="6" s="1"/>
  <c r="BO35" i="6"/>
  <c r="BO45" i="6" s="1"/>
  <c r="BO55" i="6" s="1"/>
  <c r="BO72" i="6"/>
  <c r="BO37" i="6"/>
  <c r="BO47" i="6" s="1"/>
  <c r="BO57" i="6" s="1"/>
  <c r="BN69" i="6"/>
  <c r="AD14" i="10"/>
  <c r="CT12" i="10" l="1"/>
  <c r="BN63" i="6"/>
  <c r="BM65" i="6" s="1"/>
  <c r="BO43" i="6"/>
  <c r="BO53" i="6"/>
  <c r="BO137" i="6" s="1"/>
  <c r="BP54" i="6"/>
  <c r="R44" i="6"/>
  <c r="BL171" i="6"/>
  <c r="BM70" i="6"/>
  <c r="BM68" i="6" s="1"/>
  <c r="BM182" i="6" s="1"/>
  <c r="BL134" i="6"/>
  <c r="BL172" i="6" s="1"/>
  <c r="BM171" i="6"/>
  <c r="BM127" i="6"/>
  <c r="BM132" i="6" s="1"/>
  <c r="BM134" i="6" s="1"/>
  <c r="BM172" i="6" s="1"/>
  <c r="BN70" i="6"/>
  <c r="BP35" i="6"/>
  <c r="BP45" i="6" s="1"/>
  <c r="BO71" i="6"/>
  <c r="BP36" i="6"/>
  <c r="BP46" i="6" s="1"/>
  <c r="BO33" i="6"/>
  <c r="BN177" i="6"/>
  <c r="BO69" i="6"/>
  <c r="BP37" i="6"/>
  <c r="BP47" i="6" s="1"/>
  <c r="BP38" i="6"/>
  <c r="BP48" i="6" s="1"/>
  <c r="BP39" i="6"/>
  <c r="BP49" i="6" s="1"/>
  <c r="AD24" i="10"/>
  <c r="AD15" i="10"/>
  <c r="CT73" i="10" l="1"/>
  <c r="CT81" i="10" s="1"/>
  <c r="CU73" i="10"/>
  <c r="CU81" i="10" s="1"/>
  <c r="CU12" i="10"/>
  <c r="BO63" i="6"/>
  <c r="BN65" i="6" s="1"/>
  <c r="BP56" i="6"/>
  <c r="R46" i="6"/>
  <c r="BP59" i="6"/>
  <c r="R59" i="6" s="1"/>
  <c r="R49" i="6"/>
  <c r="BP55" i="6"/>
  <c r="R45" i="6"/>
  <c r="BP43" i="6"/>
  <c r="R43" i="6" s="1"/>
  <c r="BP58" i="6"/>
  <c r="R58" i="6" s="1"/>
  <c r="AR73" i="6" s="1"/>
  <c r="R48" i="6"/>
  <c r="BP57" i="6"/>
  <c r="R57" i="6" s="1"/>
  <c r="AR72" i="6" s="1"/>
  <c r="BD72" i="6" s="1"/>
  <c r="R47" i="6"/>
  <c r="BL173" i="6"/>
  <c r="BM173" i="6"/>
  <c r="BL183" i="6"/>
  <c r="BL184" i="6" s="1"/>
  <c r="BM183" i="6"/>
  <c r="BM184" i="6" s="1"/>
  <c r="BN171" i="6"/>
  <c r="BN68" i="6"/>
  <c r="BN182" i="6" s="1"/>
  <c r="R56" i="6"/>
  <c r="AR71" i="6" s="1"/>
  <c r="R139" i="6"/>
  <c r="BO70" i="6"/>
  <c r="BP33" i="6"/>
  <c r="AD25" i="10"/>
  <c r="AD36" i="10"/>
  <c r="CV12" i="10" l="1"/>
  <c r="BO177" i="6"/>
  <c r="CV73" i="10"/>
  <c r="CV81" i="10" s="1"/>
  <c r="BP53" i="6"/>
  <c r="BN127" i="6"/>
  <c r="BN132" i="6" s="1"/>
  <c r="BN134" i="6" s="1"/>
  <c r="BP72" i="6"/>
  <c r="R72" i="6" s="1"/>
  <c r="AR74" i="6"/>
  <c r="BD74" i="6" s="1"/>
  <c r="BD71" i="6"/>
  <c r="BP71" i="6" s="1"/>
  <c r="R71" i="6" s="1"/>
  <c r="BD73" i="6"/>
  <c r="BP73" i="6" s="1"/>
  <c r="R73" i="6" s="1"/>
  <c r="BO171" i="6"/>
  <c r="BO68" i="6"/>
  <c r="BO182" i="6" s="1"/>
  <c r="R55" i="6"/>
  <c r="AR70" i="6" s="1"/>
  <c r="BP127" i="6"/>
  <c r="BP132" i="6" s="1"/>
  <c r="R54" i="6"/>
  <c r="AR69" i="6" s="1"/>
  <c r="AD44" i="10"/>
  <c r="AD74" i="10" s="1"/>
  <c r="CY12" i="10" l="1"/>
  <c r="CW12" i="10"/>
  <c r="CY73" i="10"/>
  <c r="CY81" i="10" s="1"/>
  <c r="CW73" i="10"/>
  <c r="CW81" i="10" s="1"/>
  <c r="BP63" i="6"/>
  <c r="BO65" i="6" s="1"/>
  <c r="BP137" i="6"/>
  <c r="R137" i="6" s="1"/>
  <c r="BP177" i="6"/>
  <c r="BN172" i="6"/>
  <c r="BN173" i="6" s="1"/>
  <c r="BN183" i="6"/>
  <c r="BN184" i="6" s="1"/>
  <c r="BP74" i="6"/>
  <c r="R74" i="6" s="1"/>
  <c r="BO127" i="6"/>
  <c r="BO132" i="6" s="1"/>
  <c r="BO134" i="6" s="1"/>
  <c r="AR68" i="6"/>
  <c r="BD69" i="6"/>
  <c r="BP69" i="6" s="1"/>
  <c r="R69" i="6" s="1"/>
  <c r="BD70" i="6"/>
  <c r="BP134" i="6"/>
  <c r="R53" i="6"/>
  <c r="R66" i="6" s="1"/>
  <c r="BP171" i="6"/>
  <c r="AD75" i="10"/>
  <c r="AD80" i="10" s="1"/>
  <c r="AD46" i="10"/>
  <c r="AD38" i="10" s="1"/>
  <c r="AD40" i="10" s="1"/>
  <c r="CZ73" i="10" l="1"/>
  <c r="CZ81" i="10" s="1"/>
  <c r="CX73" i="10"/>
  <c r="CX81" i="10" s="1"/>
  <c r="R63" i="6"/>
  <c r="R134" i="6"/>
  <c r="BO172" i="6"/>
  <c r="BO173" i="6" s="1"/>
  <c r="R132" i="6"/>
  <c r="BO183" i="6"/>
  <c r="BO184" i="6" s="1"/>
  <c r="BD68" i="6"/>
  <c r="BP172" i="6"/>
  <c r="BP173" i="6" s="1"/>
  <c r="V71" i="2"/>
  <c r="W71" i="2"/>
  <c r="BP70" i="6"/>
  <c r="BP68" i="6" s="1"/>
  <c r="R171" i="6"/>
  <c r="AD42" i="10"/>
  <c r="AD48" i="10"/>
  <c r="AD50" i="10"/>
  <c r="BD65" i="6" l="1"/>
  <c r="BD183" i="6" s="1"/>
  <c r="AR65" i="6"/>
  <c r="AR183" i="6" s="1"/>
  <c r="R70" i="6"/>
  <c r="R68" i="6"/>
  <c r="X71" i="2"/>
  <c r="R73" i="10"/>
  <c r="Y71" i="2"/>
  <c r="Z71" i="2"/>
  <c r="AA71" i="2"/>
  <c r="AE83" i="10"/>
  <c r="AE13" i="10" s="1"/>
  <c r="AD82" i="10"/>
  <c r="AE34" i="10"/>
  <c r="BP65" i="6" l="1"/>
  <c r="R65" i="6"/>
  <c r="BP183" i="6"/>
  <c r="R77" i="6"/>
  <c r="R71" i="2"/>
  <c r="AE14" i="10" l="1"/>
  <c r="AE24" i="10" l="1"/>
  <c r="AE15" i="10"/>
  <c r="AE25" i="10" l="1"/>
  <c r="AE36" i="10"/>
  <c r="AE44" i="10" l="1"/>
  <c r="AE74" i="10" s="1"/>
  <c r="AE46" i="10" l="1"/>
  <c r="AE38" i="10" s="1"/>
  <c r="AE40" i="10" s="1"/>
  <c r="AE75" i="10" l="1"/>
  <c r="AE80" i="10" s="1"/>
  <c r="AE42" i="10"/>
  <c r="AE48" i="10"/>
  <c r="AE50" i="10"/>
  <c r="AF83" i="10" l="1"/>
  <c r="AE82" i="10"/>
  <c r="AF34" i="10"/>
  <c r="AF13" i="10" l="1"/>
  <c r="AF14" i="10" s="1"/>
  <c r="AF24" i="10" l="1"/>
  <c r="AF15" i="10"/>
  <c r="U22" i="2" l="1"/>
  <c r="AF36" i="10"/>
  <c r="AF44" i="10" s="1"/>
  <c r="AF25" i="10"/>
  <c r="AF46" i="10" l="1"/>
  <c r="AF38" i="10" s="1"/>
  <c r="AF40" i="10" s="1"/>
  <c r="AF42" i="10" s="1"/>
  <c r="AG34" i="10" s="1"/>
  <c r="AF74" i="10"/>
  <c r="AF75" i="10" s="1"/>
  <c r="AF80" i="10" s="1"/>
  <c r="AF50" i="10" l="1"/>
  <c r="AF48" i="10"/>
  <c r="AG83" i="10"/>
  <c r="AF82" i="10" l="1"/>
  <c r="AG13" i="10"/>
  <c r="AG14" i="10" s="1"/>
  <c r="AG24" i="10" l="1"/>
  <c r="AG15" i="10"/>
  <c r="AG36" i="10" l="1"/>
  <c r="AG44" i="10" s="1"/>
  <c r="AG74" i="10" s="1"/>
  <c r="AG25" i="10"/>
  <c r="AG46" i="10" l="1"/>
  <c r="AG38" i="10" s="1"/>
  <c r="AG40" i="10" s="1"/>
  <c r="AG75" i="10"/>
  <c r="AG80" i="10" s="1"/>
  <c r="AH83" i="10" l="1"/>
  <c r="AG50" i="10"/>
  <c r="AG42" i="10"/>
  <c r="AG48" i="10"/>
  <c r="AH34" i="10" l="1"/>
  <c r="AG82" i="10"/>
  <c r="AH13" i="10"/>
  <c r="AH14" i="10" s="1"/>
  <c r="AH24" i="10" l="1"/>
  <c r="AH15" i="10"/>
  <c r="AH25" i="10" l="1"/>
  <c r="AH36" i="10"/>
  <c r="AH44" i="10" s="1"/>
  <c r="AH74" i="10" s="1"/>
  <c r="AH75" i="10" l="1"/>
  <c r="AH80" i="10" s="1"/>
  <c r="AH46" i="10"/>
  <c r="AH38" i="10" s="1"/>
  <c r="AH40" i="10" s="1"/>
  <c r="AH42" i="10" l="1"/>
  <c r="AI34" i="10" s="1"/>
  <c r="AH48" i="10"/>
  <c r="AH50" i="10"/>
  <c r="AI83" i="10"/>
  <c r="AI13" i="10" l="1"/>
  <c r="AI14" i="10" s="1"/>
  <c r="AH82" i="10"/>
  <c r="AI24" i="10" l="1"/>
  <c r="AI15" i="10"/>
  <c r="AI36" i="10" l="1"/>
  <c r="AI44" i="10" s="1"/>
  <c r="AI74" i="10" s="1"/>
  <c r="AI25" i="10"/>
  <c r="AI75" i="10" l="1"/>
  <c r="AI80" i="10" s="1"/>
  <c r="AI46" i="10"/>
  <c r="AI38" i="10" s="1"/>
  <c r="AI40" i="10" s="1"/>
  <c r="AI42" i="10" l="1"/>
  <c r="AI48" i="10"/>
  <c r="AI50" i="10"/>
  <c r="AJ83" i="10"/>
  <c r="AJ13" i="10" l="1"/>
  <c r="AJ14" i="10" s="1"/>
  <c r="AI82" i="10"/>
  <c r="AJ34" i="10"/>
  <c r="AJ24" i="10" l="1"/>
  <c r="AJ15" i="10"/>
  <c r="AJ36" i="10" l="1"/>
  <c r="AJ44" i="10" s="1"/>
  <c r="AJ74" i="10" s="1"/>
  <c r="AJ25" i="10"/>
  <c r="AJ46" i="10" l="1"/>
  <c r="AJ38" i="10" s="1"/>
  <c r="AJ40" i="10" s="1"/>
  <c r="AJ75" i="10"/>
  <c r="AJ80" i="10" s="1"/>
  <c r="AJ50" i="10" l="1"/>
  <c r="AK83" i="10"/>
  <c r="AJ42" i="10"/>
  <c r="AJ48" i="10"/>
  <c r="AK34" i="10" l="1"/>
  <c r="AJ82" i="10"/>
  <c r="AK13" i="10"/>
  <c r="AK14" i="10" s="1"/>
  <c r="AK24" i="10" l="1"/>
  <c r="AK15" i="10"/>
  <c r="AK25" i="10" l="1"/>
  <c r="AK36" i="10"/>
  <c r="AK44" i="10" s="1"/>
  <c r="AK74" i="10" s="1"/>
  <c r="AK75" i="10" l="1"/>
  <c r="AK80" i="10" s="1"/>
  <c r="AK46" i="10"/>
  <c r="AK38" i="10" s="1"/>
  <c r="AK40" i="10" s="1"/>
  <c r="AK50" i="10" l="1"/>
  <c r="AL83" i="10"/>
  <c r="AK42" i="10"/>
  <c r="AK48" i="10"/>
  <c r="AL13" i="10" l="1"/>
  <c r="AL14" i="10" s="1"/>
  <c r="AK82" i="10"/>
  <c r="AL34" i="10"/>
  <c r="AL24" i="10" l="1"/>
  <c r="AL15" i="10"/>
  <c r="AL25" i="10" l="1"/>
  <c r="AL36" i="10"/>
  <c r="AL44" i="10" s="1"/>
  <c r="AL74" i="10" s="1"/>
  <c r="AL75" i="10" l="1"/>
  <c r="AL80" i="10" s="1"/>
  <c r="AL46" i="10"/>
  <c r="AL38" i="10" s="1"/>
  <c r="AL40" i="10" s="1"/>
  <c r="AM83" i="10" l="1"/>
  <c r="AL42" i="10"/>
  <c r="AM34" i="10" s="1"/>
  <c r="AL48" i="10"/>
  <c r="AL50" i="10"/>
  <c r="AM13" i="10" l="1"/>
  <c r="AM14" i="10" s="1"/>
  <c r="AL82" i="10"/>
  <c r="AM24" i="10" l="1"/>
  <c r="AM15" i="10"/>
  <c r="AM36" i="10" l="1"/>
  <c r="AM44" i="10" s="1"/>
  <c r="AM25" i="10"/>
  <c r="AM46" i="10" l="1"/>
  <c r="AM38" i="10" s="1"/>
  <c r="AM40" i="10" s="1"/>
  <c r="AM42" i="10" s="1"/>
  <c r="AN34" i="10" s="1"/>
  <c r="AM74" i="10"/>
  <c r="AM75" i="10" s="1"/>
  <c r="AM80" i="10" s="1"/>
  <c r="AM50" i="10" l="1"/>
  <c r="AM48" i="10"/>
  <c r="AN83" i="10"/>
  <c r="AN13" i="10" l="1"/>
  <c r="AN14" i="10" s="1"/>
  <c r="AM82" i="10"/>
  <c r="AN24" i="10" l="1"/>
  <c r="AN15" i="10"/>
  <c r="AN36" i="10" l="1"/>
  <c r="AN44" i="10" s="1"/>
  <c r="AN74" i="10" s="1"/>
  <c r="AN25" i="10"/>
  <c r="AN46" i="10" l="1"/>
  <c r="AN38" i="10" s="1"/>
  <c r="AN40" i="10" s="1"/>
  <c r="AN75" i="10"/>
  <c r="AN80" i="10" s="1"/>
  <c r="AN50" i="10" l="1"/>
  <c r="AO83" i="10"/>
  <c r="AN42" i="10"/>
  <c r="AN48" i="10"/>
  <c r="AO34" i="10" l="1"/>
  <c r="AO13" i="10"/>
  <c r="AO14" i="10" s="1"/>
  <c r="AN82" i="10"/>
  <c r="AO24" i="10" l="1"/>
  <c r="AO15" i="10"/>
  <c r="AO25" i="10" l="1"/>
  <c r="AO36" i="10"/>
  <c r="AO44" i="10" s="1"/>
  <c r="AO46" i="10" l="1"/>
  <c r="AO38" i="10" s="1"/>
  <c r="AO40" i="10" s="1"/>
  <c r="AO42" i="10" s="1"/>
  <c r="AP34" i="10" s="1"/>
  <c r="AO74" i="10"/>
  <c r="AO75" i="10" s="1"/>
  <c r="AO80" i="10" s="1"/>
  <c r="AO50" i="10" l="1"/>
  <c r="AO48" i="10"/>
  <c r="AP83" i="10"/>
  <c r="AP13" i="10" l="1"/>
  <c r="AP14" i="10" s="1"/>
  <c r="AO82" i="10"/>
  <c r="AP24" i="10" l="1"/>
  <c r="AP15" i="10"/>
  <c r="AP36" i="10" l="1"/>
  <c r="AP44" i="10" s="1"/>
  <c r="AP74" i="10" s="1"/>
  <c r="AP25" i="10"/>
  <c r="AP75" i="10" l="1"/>
  <c r="AP80" i="10" s="1"/>
  <c r="AP46" i="10"/>
  <c r="AP38" i="10" s="1"/>
  <c r="AP40" i="10" s="1"/>
  <c r="AP42" i="10" l="1"/>
  <c r="AQ34" i="10" s="1"/>
  <c r="AP48" i="10"/>
  <c r="AP50" i="10"/>
  <c r="AQ83" i="10"/>
  <c r="AP82" i="10" l="1"/>
  <c r="AQ13" i="10"/>
  <c r="AQ14" i="10" s="1"/>
  <c r="AQ24" i="10" l="1"/>
  <c r="AQ15" i="10"/>
  <c r="AQ25" i="10" l="1"/>
  <c r="AQ36" i="10"/>
  <c r="AQ44" i="10" s="1"/>
  <c r="AQ46" i="10" l="1"/>
  <c r="AQ38" i="10" s="1"/>
  <c r="AQ40" i="10" s="1"/>
  <c r="AQ48" i="10" s="1"/>
  <c r="AQ74" i="10"/>
  <c r="AQ75" i="10" s="1"/>
  <c r="AQ80" i="10" s="1"/>
  <c r="AQ50" i="10" l="1"/>
  <c r="AQ42" i="10"/>
  <c r="AR34" i="10" s="1"/>
  <c r="AR83" i="10"/>
  <c r="AQ82" i="10" l="1"/>
  <c r="AR13" i="10"/>
  <c r="AR14" i="10" s="1"/>
  <c r="AR15" i="10" l="1"/>
  <c r="AR24" i="10"/>
  <c r="AR25" i="10" l="1"/>
  <c r="AR36" i="10"/>
  <c r="V22" i="2"/>
  <c r="AR44" i="10" l="1"/>
  <c r="AR74" i="10" s="1"/>
  <c r="AR75" i="10" l="1"/>
  <c r="AR80" i="10" s="1"/>
  <c r="AR46" i="10"/>
  <c r="AR38" i="10" s="1"/>
  <c r="AR40" i="10" s="1"/>
  <c r="AR42" i="10" l="1"/>
  <c r="AR48" i="10"/>
  <c r="AR50" i="10"/>
  <c r="AS83" i="10"/>
  <c r="AR82" i="10" l="1"/>
  <c r="AS13" i="10"/>
  <c r="AS14" i="10" s="1"/>
  <c r="AS34" i="10"/>
  <c r="AS24" i="10" l="1"/>
  <c r="AS15" i="10"/>
  <c r="AS25" i="10" l="1"/>
  <c r="AS36" i="10"/>
  <c r="AS44" i="10" l="1"/>
  <c r="AS74" i="10" s="1"/>
  <c r="AS75" i="10" l="1"/>
  <c r="AS80" i="10" s="1"/>
  <c r="AS46" i="10"/>
  <c r="AS38" i="10" s="1"/>
  <c r="AS40" i="10" s="1"/>
  <c r="AS42" i="10" l="1"/>
  <c r="AS48" i="10"/>
  <c r="AS50" i="10"/>
  <c r="AT83" i="10"/>
  <c r="AS82" i="10" l="1"/>
  <c r="AT13" i="10"/>
  <c r="AT14" i="10" s="1"/>
  <c r="AT34" i="10"/>
  <c r="AT24" i="10" l="1"/>
  <c r="AT15" i="10"/>
  <c r="AT25" i="10" l="1"/>
  <c r="AT36" i="10"/>
  <c r="AT44" i="10" l="1"/>
  <c r="AT74" i="10" s="1"/>
  <c r="AT75" i="10" l="1"/>
  <c r="AT80" i="10" s="1"/>
  <c r="AT46" i="10"/>
  <c r="AT38" i="10" s="1"/>
  <c r="AT40" i="10" s="1"/>
  <c r="AT50" i="10" l="1"/>
  <c r="AT42" i="10"/>
  <c r="AT48" i="10"/>
  <c r="AU83" i="10"/>
  <c r="AT82" i="10" l="1"/>
  <c r="AU34" i="10"/>
  <c r="AU13" i="10"/>
  <c r="AU14" i="10" s="1"/>
  <c r="AU24" i="10" l="1"/>
  <c r="AU15" i="10"/>
  <c r="AU25" i="10" l="1"/>
  <c r="AU36" i="10"/>
  <c r="AU44" i="10" l="1"/>
  <c r="AU74" i="10" s="1"/>
  <c r="AU75" i="10" l="1"/>
  <c r="AU80" i="10" s="1"/>
  <c r="AU46" i="10"/>
  <c r="AU38" i="10" s="1"/>
  <c r="AU40" i="10" s="1"/>
  <c r="AU50" i="10" l="1"/>
  <c r="AU42" i="10"/>
  <c r="AU48" i="10"/>
  <c r="AV83" i="10"/>
  <c r="AV13" i="10" l="1"/>
  <c r="AV14" i="10" s="1"/>
  <c r="AU82" i="10"/>
  <c r="AV34" i="10"/>
  <c r="AV24" i="10" l="1"/>
  <c r="AV15" i="10"/>
  <c r="AV25" i="10" l="1"/>
  <c r="AV36" i="10"/>
  <c r="AV44" i="10" l="1"/>
  <c r="AV74" i="10" s="1"/>
  <c r="AV75" i="10" l="1"/>
  <c r="AV80" i="10" s="1"/>
  <c r="AV46" i="10"/>
  <c r="AV38" i="10" s="1"/>
  <c r="AV40" i="10" s="1"/>
  <c r="AV42" i="10" l="1"/>
  <c r="AV48" i="10"/>
  <c r="AV50" i="10"/>
  <c r="AW83" i="10"/>
  <c r="AV82" i="10" l="1"/>
  <c r="AW34" i="10"/>
  <c r="AW13" i="10"/>
  <c r="AW14" i="10" s="1"/>
  <c r="AW24" i="10" l="1"/>
  <c r="AW15" i="10"/>
  <c r="AW25" i="10" l="1"/>
  <c r="AW36" i="10"/>
  <c r="AW44" i="10" l="1"/>
  <c r="AW74" i="10" s="1"/>
  <c r="AW75" i="10" l="1"/>
  <c r="AW80" i="10" s="1"/>
  <c r="AW46" i="10"/>
  <c r="AW38" i="10" s="1"/>
  <c r="AW40" i="10" s="1"/>
  <c r="AW42" i="10" l="1"/>
  <c r="AW48" i="10"/>
  <c r="AW50" i="10"/>
  <c r="AX83" i="10"/>
  <c r="AW82" i="10" l="1"/>
  <c r="AX13" i="10"/>
  <c r="AX14" i="10" s="1"/>
  <c r="AX34" i="10"/>
  <c r="AX24" i="10" l="1"/>
  <c r="AX15" i="10"/>
  <c r="AX25" i="10" l="1"/>
  <c r="AX36" i="10"/>
  <c r="AX44" i="10" l="1"/>
  <c r="AX74" i="10" s="1"/>
  <c r="AX75" i="10" l="1"/>
  <c r="AX80" i="10" s="1"/>
  <c r="AX46" i="10"/>
  <c r="AX38" i="10" s="1"/>
  <c r="AX40" i="10" s="1"/>
  <c r="AX42" i="10" l="1"/>
  <c r="AX48" i="10"/>
  <c r="AX50" i="10"/>
  <c r="AY83" i="10"/>
  <c r="AY13" i="10" l="1"/>
  <c r="AY14" i="10" s="1"/>
  <c r="AX82" i="10"/>
  <c r="AY34" i="10"/>
  <c r="AY24" i="10" l="1"/>
  <c r="AY15" i="10"/>
  <c r="AY25" i="10" l="1"/>
  <c r="AY36" i="10"/>
  <c r="AY44" i="10" l="1"/>
  <c r="AY74" i="10" s="1"/>
  <c r="AY75" i="10" l="1"/>
  <c r="AY80" i="10" s="1"/>
  <c r="AY46" i="10"/>
  <c r="AY38" i="10" s="1"/>
  <c r="AY40" i="10" s="1"/>
  <c r="AY50" i="10" l="1"/>
  <c r="AY42" i="10"/>
  <c r="AY48" i="10"/>
  <c r="AZ83" i="10"/>
  <c r="AZ13" i="10" l="1"/>
  <c r="AZ14" i="10" s="1"/>
  <c r="AY82" i="10"/>
  <c r="AZ34" i="10"/>
  <c r="AZ24" i="10" l="1"/>
  <c r="AZ15" i="10"/>
  <c r="AZ25" i="10" l="1"/>
  <c r="AZ36" i="10"/>
  <c r="AZ44" i="10" l="1"/>
  <c r="AZ74" i="10" s="1"/>
  <c r="AZ75" i="10" l="1"/>
  <c r="AZ80" i="10" s="1"/>
  <c r="AZ46" i="10"/>
  <c r="AZ38" i="10" s="1"/>
  <c r="AZ40" i="10" s="1"/>
  <c r="AZ42" i="10" l="1"/>
  <c r="AZ48" i="10"/>
  <c r="AZ50" i="10"/>
  <c r="BA83" i="10"/>
  <c r="BA13" i="10" l="1"/>
  <c r="BA14" i="10" s="1"/>
  <c r="AZ82" i="10"/>
  <c r="BA34" i="10"/>
  <c r="BA24" i="10" l="1"/>
  <c r="BA15" i="10"/>
  <c r="BA25" i="10" l="1"/>
  <c r="BA36" i="10"/>
  <c r="BA44" i="10" l="1"/>
  <c r="BA74" i="10" s="1"/>
  <c r="DA15" i="10"/>
  <c r="BA75" i="10" l="1"/>
  <c r="BA80" i="10" s="1"/>
  <c r="BA46" i="10"/>
  <c r="BA38" i="10" s="1"/>
  <c r="BA40" i="10" s="1"/>
  <c r="DA75" i="10"/>
  <c r="DA80" i="10" s="1"/>
  <c r="BA42" i="10" l="1"/>
  <c r="BA48" i="10"/>
  <c r="BA50" i="10"/>
  <c r="BB83" i="10"/>
  <c r="DB83" i="10"/>
  <c r="DB14" i="10" s="1"/>
  <c r="DB24" i="10" s="1"/>
  <c r="DB25" i="10" s="1"/>
  <c r="DA82" i="10"/>
  <c r="BB13" i="10" l="1"/>
  <c r="BB14" i="10" s="1"/>
  <c r="BA82" i="10"/>
  <c r="BB34" i="10"/>
  <c r="DB15" i="10"/>
  <c r="BB24" i="10" l="1"/>
  <c r="BB15" i="10"/>
  <c r="DB75" i="10"/>
  <c r="DB80" i="10" s="1"/>
  <c r="BB25" i="10" l="1"/>
  <c r="BB36" i="10"/>
  <c r="DC83" i="10"/>
  <c r="DC14" i="10" s="1"/>
  <c r="DC24" i="10" s="1"/>
  <c r="DC25" i="10" s="1"/>
  <c r="DB82" i="10"/>
  <c r="BB44" i="10" l="1"/>
  <c r="BB74" i="10" s="1"/>
  <c r="DC15" i="10"/>
  <c r="BB75" i="10" l="1"/>
  <c r="BB80" i="10" s="1"/>
  <c r="BB46" i="10"/>
  <c r="BB38" i="10" s="1"/>
  <c r="BB40" i="10" s="1"/>
  <c r="DC75" i="10"/>
  <c r="DC80" i="10" s="1"/>
  <c r="BB42" i="10" l="1"/>
  <c r="BB48" i="10"/>
  <c r="BB50" i="10"/>
  <c r="BC83" i="10"/>
  <c r="DD83" i="10"/>
  <c r="DD14" i="10" s="1"/>
  <c r="DD24" i="10" s="1"/>
  <c r="DD25" i="10" s="1"/>
  <c r="DC82" i="10"/>
  <c r="BC13" i="10" l="1"/>
  <c r="BC14" i="10" s="1"/>
  <c r="BB82" i="10"/>
  <c r="BC34" i="10"/>
  <c r="DD15" i="10"/>
  <c r="BC24" i="10" l="1"/>
  <c r="BC15" i="10"/>
  <c r="DE83" i="10"/>
  <c r="DE14" i="10" s="1"/>
  <c r="BC25" i="10" l="1"/>
  <c r="BC36" i="10"/>
  <c r="DE24" i="10"/>
  <c r="DE25" i="10" s="1"/>
  <c r="DE15" i="10"/>
  <c r="BC44" i="10" l="1"/>
  <c r="BC74" i="10" s="1"/>
  <c r="DF83" i="10"/>
  <c r="DF14" i="10" s="1"/>
  <c r="BC75" i="10" l="1"/>
  <c r="BC80" i="10" s="1"/>
  <c r="BC46" i="10"/>
  <c r="BC38" i="10" s="1"/>
  <c r="BC40" i="10" s="1"/>
  <c r="DF24" i="10"/>
  <c r="DF25" i="10" s="1"/>
  <c r="DF15" i="10"/>
  <c r="BC42" i="10" l="1"/>
  <c r="BC48" i="10"/>
  <c r="BC50" i="10"/>
  <c r="BD83" i="10"/>
  <c r="DG83" i="10"/>
  <c r="DG14" i="10" s="1"/>
  <c r="BD13" i="10" l="1"/>
  <c r="BD14" i="10" s="1"/>
  <c r="BC82" i="10"/>
  <c r="BD34" i="10"/>
  <c r="DG24" i="10"/>
  <c r="DG25" i="10" s="1"/>
  <c r="DG15" i="10"/>
  <c r="BD24" i="10" l="1"/>
  <c r="BD15" i="10"/>
  <c r="DH83" i="10"/>
  <c r="DH14" i="10" s="1"/>
  <c r="W22" i="2" l="1"/>
  <c r="BD25" i="10"/>
  <c r="BD36" i="10"/>
  <c r="DH24" i="10"/>
  <c r="DH25" i="10" s="1"/>
  <c r="DH15" i="10"/>
  <c r="BD44" i="10" l="1"/>
  <c r="DI83" i="10"/>
  <c r="DI14" i="10" s="1"/>
  <c r="BD46" i="10" l="1"/>
  <c r="BD38" i="10" s="1"/>
  <c r="BD40" i="10" s="1"/>
  <c r="DI24" i="10"/>
  <c r="DI25" i="10" s="1"/>
  <c r="DI15" i="10"/>
  <c r="BD50" i="10" l="1"/>
  <c r="BD42" i="10"/>
  <c r="BD48" i="10"/>
  <c r="BE83" i="10"/>
  <c r="DJ83" i="10"/>
  <c r="DJ14" i="10" s="1"/>
  <c r="BE34" i="10" l="1"/>
  <c r="BE13" i="10"/>
  <c r="BE14" i="10" s="1"/>
  <c r="DJ24" i="10"/>
  <c r="DJ25" i="10" s="1"/>
  <c r="DJ15" i="10"/>
  <c r="BE24" i="10" l="1"/>
  <c r="BE15" i="10"/>
  <c r="DK83" i="10"/>
  <c r="DK14" i="10" s="1"/>
  <c r="BE25" i="10" l="1"/>
  <c r="BE36" i="10"/>
  <c r="DK24" i="10"/>
  <c r="DK25" i="10" s="1"/>
  <c r="DK15" i="10"/>
  <c r="BE44" i="10" l="1"/>
  <c r="BE74" i="10" s="1"/>
  <c r="DK75" i="10"/>
  <c r="DK80" i="10" s="1"/>
  <c r="BE75" i="10" l="1"/>
  <c r="BE80" i="10" s="1"/>
  <c r="BE46" i="10"/>
  <c r="BE38" i="10" s="1"/>
  <c r="BE40" i="10" s="1"/>
  <c r="DL83" i="10"/>
  <c r="DL14" i="10" s="1"/>
  <c r="DL24" i="10" s="1"/>
  <c r="DL25" i="10" s="1"/>
  <c r="DK82" i="10"/>
  <c r="BE42" i="10" l="1"/>
  <c r="BF34" i="10" s="1"/>
  <c r="BE48" i="10"/>
  <c r="BE50" i="10"/>
  <c r="BF83" i="10"/>
  <c r="BF13" i="10" s="1"/>
  <c r="DL15" i="10"/>
  <c r="AB22" i="2" s="1"/>
  <c r="BE82" i="10" l="1"/>
  <c r="DL75" i="10"/>
  <c r="DL80" i="10" s="1"/>
  <c r="DM83" i="10" l="1"/>
  <c r="DM14" i="10" s="1"/>
  <c r="DM24" i="10" s="1"/>
  <c r="DM25" i="10" s="1"/>
  <c r="DL82" i="10"/>
  <c r="DM15" i="10" l="1"/>
  <c r="DM75" i="10" l="1"/>
  <c r="DM80" i="10" s="1"/>
  <c r="DN83" i="10" l="1"/>
  <c r="DN14" i="10" s="1"/>
  <c r="DN24" i="10" s="1"/>
  <c r="DN25" i="10" s="1"/>
  <c r="DM82" i="10"/>
  <c r="DN15" i="10" l="1"/>
  <c r="DN75" i="10" l="1"/>
  <c r="DN80" i="10" s="1"/>
  <c r="DO83" i="10" l="1"/>
  <c r="DO14" i="10" s="1"/>
  <c r="DO24" i="10" s="1"/>
  <c r="DO25" i="10" s="1"/>
  <c r="DN82" i="10"/>
  <c r="DO15" i="10" l="1"/>
  <c r="DO75" i="10" l="1"/>
  <c r="DO80" i="10" s="1"/>
  <c r="DP83" i="10" l="1"/>
  <c r="DP14" i="10" s="1"/>
  <c r="DP24" i="10" s="1"/>
  <c r="DP25" i="10" s="1"/>
  <c r="DO82" i="10"/>
  <c r="DP15" i="10" l="1"/>
  <c r="DQ83" i="10" l="1"/>
  <c r="DQ14" i="10" s="1"/>
  <c r="DQ24" i="10" l="1"/>
  <c r="DQ25" i="10" s="1"/>
  <c r="DQ15" i="10"/>
  <c r="DR83" i="10" l="1"/>
  <c r="DR14" i="10" s="1"/>
  <c r="DR24" i="10" l="1"/>
  <c r="DR25" i="10" s="1"/>
  <c r="DR15" i="10"/>
  <c r="DS83" i="10" l="1"/>
  <c r="DS14" i="10" s="1"/>
  <c r="DS24" i="10" l="1"/>
  <c r="DS25" i="10" s="1"/>
  <c r="DS15" i="10"/>
  <c r="DT83" i="10" l="1"/>
  <c r="DT14" i="10" s="1"/>
  <c r="DT24" i="10" l="1"/>
  <c r="DT25" i="10" s="1"/>
  <c r="DT15" i="10"/>
  <c r="DU83" i="10" l="1"/>
  <c r="DU14" i="10" s="1"/>
  <c r="DU24" i="10" l="1"/>
  <c r="DU25" i="10" s="1"/>
  <c r="DU15" i="10"/>
  <c r="DV83" i="10" l="1"/>
  <c r="DV14" i="10" s="1"/>
  <c r="DV24" i="10" l="1"/>
  <c r="DV25" i="10" s="1"/>
  <c r="DV15" i="10"/>
  <c r="DW83" i="10" l="1"/>
  <c r="DW14" i="10" s="1"/>
  <c r="DW24" i="10" l="1"/>
  <c r="DW25" i="10" s="1"/>
  <c r="DW15" i="10"/>
  <c r="DW75" i="10" l="1"/>
  <c r="DW80" i="10" s="1"/>
  <c r="DX83" i="10" l="1"/>
  <c r="DX14" i="10" s="1"/>
  <c r="DX24" i="10" s="1"/>
  <c r="DX25" i="10" s="1"/>
  <c r="DW82" i="10"/>
  <c r="DX15" i="10" l="1"/>
  <c r="AC22" i="2" s="1"/>
  <c r="DX75" i="10" l="1"/>
  <c r="DX80" i="10" s="1"/>
  <c r="DY83" i="10" l="1"/>
  <c r="DY14" i="10" s="1"/>
  <c r="DY24" i="10" s="1"/>
  <c r="DY25" i="10" s="1"/>
  <c r="DX82" i="10"/>
  <c r="DY15" i="10" l="1"/>
  <c r="DY75" i="10" l="1"/>
  <c r="DY80" i="10" s="1"/>
  <c r="DZ83" i="10" l="1"/>
  <c r="DZ14" i="10" s="1"/>
  <c r="DZ24" i="10" s="1"/>
  <c r="DZ25" i="10" s="1"/>
  <c r="DY82" i="10"/>
  <c r="DZ15" i="10" l="1"/>
  <c r="DZ75" i="10" l="1"/>
  <c r="DZ80" i="10" s="1"/>
  <c r="EA83" i="10" l="1"/>
  <c r="EA14" i="10" s="1"/>
  <c r="EA24" i="10" s="1"/>
  <c r="EA25" i="10" s="1"/>
  <c r="DZ82" i="10"/>
  <c r="EA15" i="10" l="1"/>
  <c r="EA75" i="10" l="1"/>
  <c r="EA80" i="10" s="1"/>
  <c r="EB83" i="10" l="1"/>
  <c r="EB14" i="10" s="1"/>
  <c r="EB24" i="10" s="1"/>
  <c r="EB25" i="10" s="1"/>
  <c r="EA82" i="10"/>
  <c r="EB15" i="10" l="1"/>
  <c r="EC83" i="10" l="1"/>
  <c r="EC14" i="10" s="1"/>
  <c r="EC24" i="10" l="1"/>
  <c r="EC25" i="10" s="1"/>
  <c r="EC15" i="10"/>
  <c r="ED83" i="10" l="1"/>
  <c r="ED14" i="10" s="1"/>
  <c r="ED24" i="10" l="1"/>
  <c r="ED25" i="10" s="1"/>
  <c r="ED15" i="10"/>
  <c r="EE83" i="10" l="1"/>
  <c r="EE14" i="10" s="1"/>
  <c r="EE24" i="10" l="1"/>
  <c r="EE25" i="10" s="1"/>
  <c r="EE15" i="10"/>
  <c r="EF83" i="10" l="1"/>
  <c r="EF14" i="10" s="1"/>
  <c r="EF24" i="10" l="1"/>
  <c r="EF25" i="10" s="1"/>
  <c r="EF15" i="10"/>
  <c r="EG83" i="10" l="1"/>
  <c r="EG14" i="10" s="1"/>
  <c r="EG24" i="10" l="1"/>
  <c r="EG25" i="10" s="1"/>
  <c r="EG15" i="10"/>
  <c r="EH83" i="10" l="1"/>
  <c r="EH14" i="10" s="1"/>
  <c r="EH24" i="10" l="1"/>
  <c r="EH25" i="10" s="1"/>
  <c r="EH15" i="10"/>
  <c r="EI83" i="10" l="1"/>
  <c r="EI14" i="10" s="1"/>
  <c r="EI24" i="10" l="1"/>
  <c r="EI25" i="10" s="1"/>
  <c r="EI15" i="10"/>
  <c r="EI75" i="10" l="1"/>
  <c r="EI80" i="10" s="1"/>
  <c r="EJ83" i="10" l="1"/>
  <c r="EJ14" i="10" s="1"/>
  <c r="EJ24" i="10" s="1"/>
  <c r="EJ25" i="10" s="1"/>
  <c r="EI82" i="10"/>
  <c r="EJ15" i="10" l="1"/>
  <c r="AD22" i="2" s="1"/>
  <c r="EJ75" i="10" l="1"/>
  <c r="EJ80" i="10" s="1"/>
  <c r="EK83" i="10" l="1"/>
  <c r="EK14" i="10" s="1"/>
  <c r="EK24" i="10" s="1"/>
  <c r="EK25" i="10" s="1"/>
  <c r="EJ82" i="10"/>
  <c r="EK15" i="10" l="1"/>
  <c r="EK75" i="10" l="1"/>
  <c r="EK80" i="10" s="1"/>
  <c r="EL83" i="10" l="1"/>
  <c r="EL14" i="10" s="1"/>
  <c r="EL24" i="10" s="1"/>
  <c r="EL25" i="10" s="1"/>
  <c r="EK82" i="10"/>
  <c r="EL15" i="10" l="1"/>
  <c r="EL75" i="10" l="1"/>
  <c r="EL80" i="10" s="1"/>
  <c r="EM83" i="10" l="1"/>
  <c r="EM14" i="10" s="1"/>
  <c r="EM24" i="10" s="1"/>
  <c r="EM25" i="10" s="1"/>
  <c r="EL82" i="10"/>
  <c r="EM15" i="10" l="1"/>
  <c r="EM75" i="10" l="1"/>
  <c r="EM80" i="10" s="1"/>
  <c r="EN83" i="10" l="1"/>
  <c r="EN14" i="10" s="1"/>
  <c r="EN24" i="10" s="1"/>
  <c r="EN25" i="10" s="1"/>
  <c r="EM82" i="10"/>
  <c r="EN15" i="10" l="1"/>
  <c r="EO83" i="10" l="1"/>
  <c r="EO14" i="10" s="1"/>
  <c r="EO24" i="10" l="1"/>
  <c r="EO25" i="10" s="1"/>
  <c r="EO15" i="10"/>
  <c r="EP83" i="10" l="1"/>
  <c r="EP14" i="10" s="1"/>
  <c r="EP24" i="10" l="1"/>
  <c r="EP25" i="10" s="1"/>
  <c r="EP15" i="10"/>
  <c r="EQ83" i="10" l="1"/>
  <c r="EQ14" i="10" s="1"/>
  <c r="EQ24" i="10" l="1"/>
  <c r="EQ25" i="10" s="1"/>
  <c r="EQ15" i="10"/>
  <c r="ER83" i="10" l="1"/>
  <c r="ER14" i="10" s="1"/>
  <c r="ER24" i="10" l="1"/>
  <c r="ER25" i="10" s="1"/>
  <c r="ER15" i="10"/>
  <c r="ES83" i="10" l="1"/>
  <c r="ES14" i="10" s="1"/>
  <c r="ES24" i="10" l="1"/>
  <c r="ES25" i="10" s="1"/>
  <c r="ES15" i="10"/>
  <c r="ET83" i="10" l="1"/>
  <c r="ET14" i="10" s="1"/>
  <c r="ET24" i="10" l="1"/>
  <c r="ET25" i="10" s="1"/>
  <c r="ET15" i="10"/>
  <c r="EU83" i="10" l="1"/>
  <c r="EU14" i="10" s="1"/>
  <c r="EU24" i="10" l="1"/>
  <c r="EU25" i="10" s="1"/>
  <c r="EU15" i="10"/>
  <c r="EU75" i="10" l="1"/>
  <c r="EU80" i="10" s="1"/>
  <c r="EV83" i="10" l="1"/>
  <c r="EV14" i="10" s="1"/>
  <c r="EV24" i="10" s="1"/>
  <c r="EV25" i="10" s="1"/>
  <c r="EU82" i="10"/>
  <c r="EV15" i="10" l="1"/>
  <c r="AE22" i="2" s="1"/>
  <c r="EV75" i="10" l="1"/>
  <c r="EV80" i="10" s="1"/>
  <c r="EW83" i="10" l="1"/>
  <c r="EW14" i="10" s="1"/>
  <c r="EW24" i="10" s="1"/>
  <c r="EW25" i="10" s="1"/>
  <c r="EV82" i="10"/>
  <c r="EW15" i="10" l="1"/>
  <c r="EW75" i="10" l="1"/>
  <c r="EW80" i="10" s="1"/>
  <c r="EX83" i="10" l="1"/>
  <c r="EX14" i="10" s="1"/>
  <c r="EX24" i="10" s="1"/>
  <c r="EX25" i="10" s="1"/>
  <c r="EW82" i="10"/>
  <c r="EX15" i="10" l="1"/>
  <c r="EX75" i="10" l="1"/>
  <c r="EX80" i="10" s="1"/>
  <c r="EY83" i="10" l="1"/>
  <c r="EY14" i="10" s="1"/>
  <c r="EY24" i="10" s="1"/>
  <c r="EY25" i="10" s="1"/>
  <c r="EX82" i="10"/>
  <c r="EY15" i="10" l="1"/>
  <c r="EY75" i="10" l="1"/>
  <c r="EY80" i="10" s="1"/>
  <c r="EZ83" i="10" l="1"/>
  <c r="EZ14" i="10" s="1"/>
  <c r="EZ24" i="10" s="1"/>
  <c r="EZ25" i="10" s="1"/>
  <c r="EY82" i="10"/>
  <c r="EZ15" i="10" l="1"/>
  <c r="FA83" i="10" l="1"/>
  <c r="FA14" i="10" s="1"/>
  <c r="FA24" i="10" l="1"/>
  <c r="FA25" i="10" s="1"/>
  <c r="FA15" i="10"/>
  <c r="FB83" i="10" l="1"/>
  <c r="FB14" i="10" s="1"/>
  <c r="FB24" i="10" l="1"/>
  <c r="FB25" i="10" s="1"/>
  <c r="FB15" i="10"/>
  <c r="FC83" i="10" l="1"/>
  <c r="FC14" i="10" s="1"/>
  <c r="FC24" i="10" l="1"/>
  <c r="FC25" i="10" s="1"/>
  <c r="FC15" i="10"/>
  <c r="FD83" i="10" l="1"/>
  <c r="FD14" i="10" s="1"/>
  <c r="FD24" i="10" l="1"/>
  <c r="FD25" i="10" s="1"/>
  <c r="FD15" i="10"/>
  <c r="FE83" i="10" l="1"/>
  <c r="FE14" i="10" s="1"/>
  <c r="FE24" i="10" l="1"/>
  <c r="FE25" i="10" s="1"/>
  <c r="FE15" i="10"/>
  <c r="FF83" i="10" l="1"/>
  <c r="FF14" i="10" s="1"/>
  <c r="FF24" i="10" l="1"/>
  <c r="FF25" i="10" s="1"/>
  <c r="FF15" i="10"/>
  <c r="FG83" i="10" l="1"/>
  <c r="FG14" i="10" s="1"/>
  <c r="FG24" i="10" l="1"/>
  <c r="FG25" i="10" s="1"/>
  <c r="FG15" i="10"/>
  <c r="FG75" i="10" l="1"/>
  <c r="FG80" i="10" s="1"/>
  <c r="FH83" i="10" l="1"/>
  <c r="FH14" i="10" s="1"/>
  <c r="FH24" i="10" s="1"/>
  <c r="FH25" i="10" s="1"/>
  <c r="FG82" i="10"/>
  <c r="FH15" i="10" l="1"/>
  <c r="AF22" i="2" s="1"/>
  <c r="FH75" i="10" l="1"/>
  <c r="FH80" i="10" s="1"/>
  <c r="FI83" i="10" l="1"/>
  <c r="FI14" i="10" s="1"/>
  <c r="FI24" i="10" s="1"/>
  <c r="FI25" i="10" s="1"/>
  <c r="FH82" i="10"/>
  <c r="FI15" i="10" l="1"/>
  <c r="FI75" i="10" l="1"/>
  <c r="FI80" i="10" s="1"/>
  <c r="FJ83" i="10" l="1"/>
  <c r="FJ14" i="10" s="1"/>
  <c r="FJ24" i="10" s="1"/>
  <c r="FJ25" i="10" s="1"/>
  <c r="FI82" i="10"/>
  <c r="FJ15" i="10" l="1"/>
  <c r="FJ75" i="10" l="1"/>
  <c r="FJ80" i="10" s="1"/>
  <c r="FK83" i="10" l="1"/>
  <c r="FK14" i="10" s="1"/>
  <c r="FK24" i="10" s="1"/>
  <c r="FK25" i="10" s="1"/>
  <c r="FJ82" i="10"/>
  <c r="FK15" i="10" l="1"/>
  <c r="FK75" i="10" l="1"/>
  <c r="FK80" i="10" s="1"/>
  <c r="FL83" i="10" l="1"/>
  <c r="FL14" i="10" s="1"/>
  <c r="FL15" i="10" s="1"/>
  <c r="FK82" i="10"/>
  <c r="FL24" i="10" l="1"/>
  <c r="FL25" i="10" s="1"/>
  <c r="FM83" i="10" l="1"/>
  <c r="FM14" i="10" s="1"/>
  <c r="FM24" i="10" l="1"/>
  <c r="FM25" i="10" s="1"/>
  <c r="FM15" i="10"/>
  <c r="FN83" i="10" l="1"/>
  <c r="FN14" i="10" s="1"/>
  <c r="FN24" i="10" l="1"/>
  <c r="FN25" i="10" s="1"/>
  <c r="FN15" i="10"/>
  <c r="FO83" i="10" l="1"/>
  <c r="FO14" i="10" s="1"/>
  <c r="FO24" i="10" l="1"/>
  <c r="FO25" i="10" s="1"/>
  <c r="FO15" i="10"/>
  <c r="FP83" i="10" l="1"/>
  <c r="FP14" i="10" s="1"/>
  <c r="FP24" i="10" l="1"/>
  <c r="FP25" i="10" s="1"/>
  <c r="FP15" i="10"/>
  <c r="FQ83" i="10" l="1"/>
  <c r="FQ14" i="10" s="1"/>
  <c r="FQ24" i="10" l="1"/>
  <c r="FQ25" i="10" s="1"/>
  <c r="FQ15" i="10"/>
  <c r="FR83" i="10" l="1"/>
  <c r="FR14" i="10" s="1"/>
  <c r="FR24" i="10" l="1"/>
  <c r="FR25" i="10" s="1"/>
  <c r="FR15" i="10"/>
  <c r="FS83" i="10" l="1"/>
  <c r="FS14" i="10" s="1"/>
  <c r="FS24" i="10" l="1"/>
  <c r="FS25" i="10" s="1"/>
  <c r="FS15" i="10"/>
  <c r="FS75" i="10" l="1"/>
  <c r="FS80" i="10" s="1"/>
  <c r="FT83" i="10" l="1"/>
  <c r="FT14" i="10" s="1"/>
  <c r="FT24" i="10" s="1"/>
  <c r="FT25" i="10" s="1"/>
  <c r="FS82" i="10"/>
  <c r="FT15" i="10" l="1"/>
  <c r="AG22" i="2" s="1"/>
  <c r="FT75" i="10" l="1"/>
  <c r="FT80" i="10" s="1"/>
  <c r="FU83" i="10" l="1"/>
  <c r="FU14" i="10" s="1"/>
  <c r="FU24" i="10" s="1"/>
  <c r="FU25" i="10" s="1"/>
  <c r="FT82" i="10"/>
  <c r="FU15" i="10" l="1"/>
  <c r="FU75" i="10" l="1"/>
  <c r="FU80" i="10" s="1"/>
  <c r="FV83" i="10" l="1"/>
  <c r="FV14" i="10" s="1"/>
  <c r="FV24" i="10" s="1"/>
  <c r="FV25" i="10" s="1"/>
  <c r="FU82" i="10"/>
  <c r="FV15" i="10" l="1"/>
  <c r="FV75" i="10" l="1"/>
  <c r="FV80" i="10" s="1"/>
  <c r="FW83" i="10" l="1"/>
  <c r="FW14" i="10" s="1"/>
  <c r="FW24" i="10" s="1"/>
  <c r="FW25" i="10" s="1"/>
  <c r="FV82" i="10"/>
  <c r="FW15" i="10" l="1"/>
  <c r="FW75" i="10" l="1"/>
  <c r="FW80" i="10" s="1"/>
  <c r="FX83" i="10" l="1"/>
  <c r="FX14" i="10" s="1"/>
  <c r="FX24" i="10" s="1"/>
  <c r="FX25" i="10" s="1"/>
  <c r="FW82" i="10"/>
  <c r="FX15" i="10" l="1"/>
  <c r="FY83" i="10" l="1"/>
  <c r="FY14" i="10" s="1"/>
  <c r="FY24" i="10" l="1"/>
  <c r="FY25" i="10" s="1"/>
  <c r="FY15" i="10"/>
  <c r="FZ83" i="10" l="1"/>
  <c r="FZ14" i="10" s="1"/>
  <c r="FZ24" i="10" l="1"/>
  <c r="FZ25" i="10" s="1"/>
  <c r="FZ15" i="10"/>
  <c r="GA83" i="10" l="1"/>
  <c r="GA14" i="10" s="1"/>
  <c r="GA24" i="10" l="1"/>
  <c r="GA25" i="10" s="1"/>
  <c r="GA15" i="10"/>
  <c r="GB83" i="10" l="1"/>
  <c r="GB14" i="10" s="1"/>
  <c r="GB24" i="10" l="1"/>
  <c r="GB25" i="10" s="1"/>
  <c r="GB15" i="10"/>
  <c r="GC83" i="10" l="1"/>
  <c r="GC14" i="10" s="1"/>
  <c r="GC24" i="10" l="1"/>
  <c r="GC25" i="10" s="1"/>
  <c r="GC15" i="10"/>
  <c r="GD83" i="10" l="1"/>
  <c r="GD14" i="10" l="1"/>
  <c r="GD24" i="10" l="1"/>
  <c r="U21" i="2"/>
  <c r="V21" i="2"/>
  <c r="W21" i="2"/>
  <c r="AB21" i="2"/>
  <c r="AC21" i="2"/>
  <c r="AD21" i="2"/>
  <c r="AE21" i="2"/>
  <c r="AF21" i="2"/>
  <c r="AG21" i="2"/>
  <c r="AH21" i="2"/>
  <c r="GD15" i="10"/>
  <c r="AH22" i="2" l="1"/>
  <c r="GD25" i="10"/>
  <c r="U72" i="2" l="1"/>
  <c r="V72" i="2"/>
  <c r="V73" i="2" s="1"/>
  <c r="V78" i="2" s="1"/>
  <c r="AB72" i="2"/>
  <c r="AB73" i="2" s="1"/>
  <c r="AB78" i="2" s="1"/>
  <c r="AC72" i="2"/>
  <c r="AC73" i="2" s="1"/>
  <c r="AC78" i="2" s="1"/>
  <c r="AD72" i="2"/>
  <c r="AD73" i="2" s="1"/>
  <c r="AD78" i="2" s="1"/>
  <c r="AE72" i="2"/>
  <c r="AE73" i="2" s="1"/>
  <c r="AE78" i="2" s="1"/>
  <c r="AF72" i="2"/>
  <c r="AF73" i="2" s="1"/>
  <c r="AF78" i="2" s="1"/>
  <c r="AG72" i="2"/>
  <c r="AG73" i="2" s="1"/>
  <c r="AG78" i="2" s="1"/>
  <c r="AH72" i="2"/>
  <c r="AH73" i="2" s="1"/>
  <c r="AH78" i="2" s="1"/>
  <c r="GD75" i="10"/>
  <c r="U73" i="2" l="1"/>
  <c r="GD80" i="10"/>
  <c r="U78" i="2" l="1"/>
  <c r="U79" i="2" l="1"/>
  <c r="U80" i="2" s="1"/>
  <c r="V79" i="2"/>
  <c r="V80" i="2" s="1"/>
  <c r="W79" i="2"/>
  <c r="AB79" i="2"/>
  <c r="AB80" i="2" s="1"/>
  <c r="AC79" i="2"/>
  <c r="AC80" i="2" s="1"/>
  <c r="AD79" i="2"/>
  <c r="AD80" i="2" s="1"/>
  <c r="AE79" i="2"/>
  <c r="AE80" i="2" s="1"/>
  <c r="AF79" i="2"/>
  <c r="AF80" i="2" s="1"/>
  <c r="AG79" i="2"/>
  <c r="AG80" i="2" s="1"/>
  <c r="AH79" i="2"/>
  <c r="AH80" i="2" s="1"/>
  <c r="GE83" i="10"/>
  <c r="GD82" i="10"/>
  <c r="DA59" i="10" l="1"/>
  <c r="DB59" i="10"/>
  <c r="DC59" i="10"/>
  <c r="DD59" i="10"/>
  <c r="DE59" i="10"/>
  <c r="DF59" i="10"/>
  <c r="DG59" i="10"/>
  <c r="DH59" i="10"/>
  <c r="DI59" i="10"/>
  <c r="DJ59" i="10"/>
  <c r="DK59" i="10"/>
  <c r="DL59" i="10"/>
  <c r="DM59" i="10"/>
  <c r="DN59" i="10"/>
  <c r="DO59" i="10"/>
  <c r="DP59" i="10"/>
  <c r="DQ59" i="10"/>
  <c r="DR59" i="10"/>
  <c r="DS59" i="10"/>
  <c r="DT59" i="10"/>
  <c r="DU59" i="10"/>
  <c r="DV59" i="10"/>
  <c r="DW59" i="10"/>
  <c r="DX59" i="10"/>
  <c r="DY59" i="10"/>
  <c r="DZ59" i="10"/>
  <c r="EA59" i="10"/>
  <c r="EB59" i="10"/>
  <c r="EC59" i="10"/>
  <c r="ED59" i="10"/>
  <c r="EE59" i="10"/>
  <c r="EF59" i="10"/>
  <c r="EG59" i="10"/>
  <c r="EH59" i="10"/>
  <c r="EI59" i="10"/>
  <c r="EJ59" i="10"/>
  <c r="EK59" i="10"/>
  <c r="EL59" i="10"/>
  <c r="EM59" i="10"/>
  <c r="EN59" i="10"/>
  <c r="EO59" i="10"/>
  <c r="EP59" i="10"/>
  <c r="EQ59" i="10"/>
  <c r="ER59" i="10"/>
  <c r="ES59" i="10"/>
  <c r="ET59" i="10"/>
  <c r="EU59" i="10"/>
  <c r="EV59" i="10"/>
  <c r="EW59" i="10"/>
  <c r="EX59" i="10"/>
  <c r="EY59" i="10"/>
  <c r="EZ59" i="10"/>
  <c r="FA59" i="10"/>
  <c r="FB59" i="10"/>
  <c r="FC59" i="10"/>
  <c r="FD59" i="10"/>
  <c r="FE59" i="10"/>
  <c r="FF59" i="10"/>
  <c r="FG59" i="10"/>
  <c r="FH59" i="10"/>
  <c r="FI59" i="10"/>
  <c r="FJ59" i="10"/>
  <c r="FK59" i="10"/>
  <c r="FL59" i="10"/>
  <c r="FM59" i="10"/>
  <c r="FN59" i="10"/>
  <c r="FO59" i="10"/>
  <c r="FP59" i="10"/>
  <c r="FQ59" i="10"/>
  <c r="FR59" i="10"/>
  <c r="FS59" i="10"/>
  <c r="FT59" i="10"/>
  <c r="FU59" i="10"/>
  <c r="FV59" i="10"/>
  <c r="FW59" i="10"/>
  <c r="FX59" i="10"/>
  <c r="FY59" i="10"/>
  <c r="FZ59" i="10"/>
  <c r="GA59" i="10"/>
  <c r="GB59" i="10"/>
  <c r="GC59" i="10"/>
  <c r="GD59" i="10"/>
  <c r="DA61" i="10" l="1"/>
  <c r="DA65" i="10" l="1"/>
  <c r="DB61" i="10"/>
  <c r="DB65" i="10" l="1"/>
  <c r="DC61" i="10"/>
  <c r="DC65" i="10" l="1"/>
  <c r="DD61" i="10"/>
  <c r="DA68" i="10"/>
  <c r="DB68" i="10" s="1"/>
  <c r="DD65" i="10" l="1"/>
  <c r="DE61" i="10"/>
  <c r="DD68" i="10" l="1"/>
  <c r="DE65" i="10"/>
  <c r="DF61" i="10"/>
  <c r="DF65" i="10" l="1"/>
  <c r="DG61" i="10"/>
  <c r="DG65" i="10" l="1"/>
  <c r="DH61" i="10"/>
  <c r="DF68" i="10"/>
  <c r="DH65" i="10" l="1"/>
  <c r="DI61" i="10"/>
  <c r="DI65" i="10" l="1"/>
  <c r="DJ61" i="10"/>
  <c r="DJ65" i="10" l="1"/>
  <c r="DK61" i="10"/>
  <c r="DK65" i="10" l="1"/>
  <c r="DL61" i="10"/>
  <c r="DL65" i="10" l="1"/>
  <c r="DM61" i="10"/>
  <c r="DM65" i="10" l="1"/>
  <c r="DN61" i="10"/>
  <c r="DK68" i="10"/>
  <c r="DL68" i="10" s="1"/>
  <c r="AB60" i="2" s="1"/>
  <c r="DN65" i="10" l="1"/>
  <c r="DO61" i="10"/>
  <c r="DO65" i="10" l="1"/>
  <c r="DP61" i="10"/>
  <c r="DM68" i="10"/>
  <c r="DN68" i="10" s="1"/>
  <c r="DP65" i="10" l="1"/>
  <c r="DQ61" i="10"/>
  <c r="DQ65" i="10" l="1"/>
  <c r="DR61" i="10"/>
  <c r="DR65" i="10" l="1"/>
  <c r="DS61" i="10"/>
  <c r="DS65" i="10" l="1"/>
  <c r="DT61" i="10"/>
  <c r="DR68" i="10"/>
  <c r="DT65" i="10" l="1"/>
  <c r="DU61" i="10"/>
  <c r="DU65" i="10" l="1"/>
  <c r="DV61" i="10"/>
  <c r="DV65" i="10" l="1"/>
  <c r="DW61" i="10"/>
  <c r="DW65" i="10" l="1"/>
  <c r="DX61" i="10"/>
  <c r="DX65" i="10" l="1"/>
  <c r="DY61" i="10"/>
  <c r="DW68" i="10" l="1"/>
  <c r="DX68" i="10" s="1"/>
  <c r="AC60" i="2" s="1"/>
  <c r="DY65" i="10"/>
  <c r="DZ61" i="10"/>
  <c r="DZ65" i="10" l="1"/>
  <c r="EA61" i="10"/>
  <c r="DY68" i="10"/>
  <c r="DZ68" i="10" s="1"/>
  <c r="EA65" i="10" l="1"/>
  <c r="EB61" i="10"/>
  <c r="EB65" i="10" l="1"/>
  <c r="EC61" i="10"/>
  <c r="EC65" i="10" l="1"/>
  <c r="ED61" i="10"/>
  <c r="EA68" i="10"/>
  <c r="EB68" i="10" s="1"/>
  <c r="ED65" i="10" l="1"/>
  <c r="EE61" i="10"/>
  <c r="EE65" i="10" l="1"/>
  <c r="EF61" i="10"/>
  <c r="EC68" i="10"/>
  <c r="ED68" i="10" s="1"/>
  <c r="EF65" i="10" l="1"/>
  <c r="EG61" i="10"/>
  <c r="EG65" i="10" l="1"/>
  <c r="EH61" i="10"/>
  <c r="EH65" i="10" l="1"/>
  <c r="EI61" i="10"/>
  <c r="EI65" i="10" l="1"/>
  <c r="EJ61" i="10"/>
  <c r="EJ65" i="10" l="1"/>
  <c r="EK61" i="10"/>
  <c r="EI68" i="10" l="1"/>
  <c r="EJ68" i="10" s="1"/>
  <c r="AD60" i="2" s="1"/>
  <c r="EK65" i="10"/>
  <c r="EL61" i="10"/>
  <c r="EL65" i="10" l="1"/>
  <c r="EM61" i="10"/>
  <c r="EK68" i="10"/>
  <c r="EL68" i="10" s="1"/>
  <c r="EM65" i="10" l="1"/>
  <c r="EN61" i="10"/>
  <c r="EN65" i="10" l="1"/>
  <c r="EO61" i="10"/>
  <c r="EO65" i="10" l="1"/>
  <c r="EP61" i="10"/>
  <c r="EM68" i="10"/>
  <c r="EN68" i="10" s="1"/>
  <c r="EP65" i="10" l="1"/>
  <c r="EQ61" i="10"/>
  <c r="EQ65" i="10" l="1"/>
  <c r="ER61" i="10"/>
  <c r="EO68" i="10"/>
  <c r="EP68" i="10" s="1"/>
  <c r="ER65" i="10" l="1"/>
  <c r="ES61" i="10"/>
  <c r="ES65" i="10" l="1"/>
  <c r="ET61" i="10"/>
  <c r="ET65" i="10" l="1"/>
  <c r="EU61" i="10"/>
  <c r="EU65" i="10" l="1"/>
  <c r="EV61" i="10"/>
  <c r="EV65" i="10" l="1"/>
  <c r="EW61" i="10"/>
  <c r="EU68" i="10" l="1"/>
  <c r="EV68" i="10" s="1"/>
  <c r="AE60" i="2" s="1"/>
  <c r="EW65" i="10"/>
  <c r="EX61" i="10"/>
  <c r="EX65" i="10" l="1"/>
  <c r="EY61" i="10"/>
  <c r="EW68" i="10"/>
  <c r="EX68" i="10" s="1"/>
  <c r="EY65" i="10" l="1"/>
  <c r="EZ61" i="10"/>
  <c r="EZ65" i="10" l="1"/>
  <c r="FA61" i="10"/>
  <c r="FA65" i="10" l="1"/>
  <c r="FB61" i="10"/>
  <c r="EY68" i="10"/>
  <c r="EZ68" i="10" s="1"/>
  <c r="FB65" i="10" l="1"/>
  <c r="FC61" i="10"/>
  <c r="FC65" i="10" l="1"/>
  <c r="FD61" i="10"/>
  <c r="FA68" i="10"/>
  <c r="FB68" i="10" s="1"/>
  <c r="FD65" i="10" l="1"/>
  <c r="FE61" i="10"/>
  <c r="FE65" i="10" l="1"/>
  <c r="FF61" i="10"/>
  <c r="FF65" i="10" l="1"/>
  <c r="FG61" i="10"/>
  <c r="FG65" i="10" l="1"/>
  <c r="FH61" i="10"/>
  <c r="FH65" i="10" l="1"/>
  <c r="FI61" i="10"/>
  <c r="FG68" i="10" l="1"/>
  <c r="FH68" i="10" s="1"/>
  <c r="AF60" i="2" s="1"/>
  <c r="FI65" i="10"/>
  <c r="FJ61" i="10"/>
  <c r="FJ65" i="10" l="1"/>
  <c r="FK61" i="10"/>
  <c r="FI68" i="10"/>
  <c r="FJ68" i="10" s="1"/>
  <c r="FK65" i="10" l="1"/>
  <c r="FL61" i="10"/>
  <c r="FL65" i="10" l="1"/>
  <c r="FM61" i="10"/>
  <c r="FM65" i="10" l="1"/>
  <c r="FN61" i="10"/>
  <c r="FK68" i="10"/>
  <c r="FL68" i="10" s="1"/>
  <c r="FN65" i="10" l="1"/>
  <c r="FO61" i="10"/>
  <c r="FO65" i="10" l="1"/>
  <c r="FP61" i="10"/>
  <c r="FM68" i="10"/>
  <c r="FN68" i="10" s="1"/>
  <c r="FP65" i="10" l="1"/>
  <c r="FQ61" i="10"/>
  <c r="FQ65" i="10" l="1"/>
  <c r="FR61" i="10"/>
  <c r="FR65" i="10" l="1"/>
  <c r="FS61" i="10"/>
  <c r="FS65" i="10" l="1"/>
  <c r="FT61" i="10"/>
  <c r="FT65" i="10" l="1"/>
  <c r="FU61" i="10"/>
  <c r="FU65" i="10" l="1"/>
  <c r="FV61" i="10"/>
  <c r="FS68" i="10"/>
  <c r="FT68" i="10" s="1"/>
  <c r="AG60" i="2" s="1"/>
  <c r="FV65" i="10" l="1"/>
  <c r="FW61" i="10"/>
  <c r="FW65" i="10" l="1"/>
  <c r="FX61" i="10"/>
  <c r="FU68" i="10"/>
  <c r="FV68" i="10" s="1"/>
  <c r="FX65" i="10" l="1"/>
  <c r="FY61" i="10"/>
  <c r="FY65" i="10" l="1"/>
  <c r="FZ61" i="10"/>
  <c r="FW68" i="10"/>
  <c r="FX68" i="10" s="1"/>
  <c r="FZ65" i="10" l="1"/>
  <c r="GA61" i="10"/>
  <c r="FZ68" i="10" l="1"/>
  <c r="GA65" i="10"/>
  <c r="GB61" i="10"/>
  <c r="GB65" i="10" l="1"/>
  <c r="GC61" i="10"/>
  <c r="GC65" i="10" l="1"/>
  <c r="GD61" i="10"/>
  <c r="GB68" i="10"/>
  <c r="GC68" i="10" s="1"/>
  <c r="GD65" i="10" l="1"/>
  <c r="AB51" i="2" l="1"/>
  <c r="AC51" i="2"/>
  <c r="AD51" i="2"/>
  <c r="AE51" i="2"/>
  <c r="AF51" i="2"/>
  <c r="AG51" i="2"/>
  <c r="AH51" i="2"/>
  <c r="AB59" i="2" l="1"/>
  <c r="AB65" i="2" s="1"/>
  <c r="AC59" i="2"/>
  <c r="AC65" i="2" s="1"/>
  <c r="AD59" i="2"/>
  <c r="AD65" i="2" s="1"/>
  <c r="AE59" i="2"/>
  <c r="AE65" i="2" s="1"/>
  <c r="AF59" i="2"/>
  <c r="AF65" i="2" s="1"/>
  <c r="AG59" i="2"/>
  <c r="AG65" i="2" s="1"/>
  <c r="AH59" i="2"/>
  <c r="AH65" i="2" s="1"/>
  <c r="GD68" i="10"/>
  <c r="AH60" i="2" l="1"/>
  <c r="GC80" i="10" l="1"/>
  <c r="GC82" i="10" s="1"/>
  <c r="GC75" i="10"/>
  <c r="GB80" i="10"/>
  <c r="GB82" i="10" s="1"/>
  <c r="GB75" i="10"/>
  <c r="GA68" i="10"/>
  <c r="GA80" i="10"/>
  <c r="GA82" i="10" s="1"/>
  <c r="GA75" i="10"/>
  <c r="FZ80" i="10"/>
  <c r="FZ82" i="10" s="1"/>
  <c r="FZ75" i="10"/>
  <c r="FY68" i="10"/>
  <c r="FY80" i="10"/>
  <c r="FY82" i="10" s="1"/>
  <c r="FY75" i="10"/>
  <c r="FX80" i="10"/>
  <c r="FX82" i="10" s="1"/>
  <c r="FX75" i="10"/>
  <c r="FR68" i="10"/>
  <c r="FR80" i="10"/>
  <c r="FR82" i="10" s="1"/>
  <c r="FR75" i="10"/>
  <c r="FQ68" i="10"/>
  <c r="FQ80" i="10"/>
  <c r="FQ82" i="10" s="1"/>
  <c r="FQ75" i="10"/>
  <c r="FP80" i="10"/>
  <c r="FP82" i="10" s="1"/>
  <c r="FP75" i="10"/>
  <c r="FO68" i="10"/>
  <c r="FP68" i="10"/>
  <c r="FO80" i="10"/>
  <c r="FO82" i="10" s="1"/>
  <c r="FO75" i="10"/>
  <c r="FN80" i="10"/>
  <c r="FN82" i="10" s="1"/>
  <c r="FN75" i="10"/>
  <c r="FM80" i="10"/>
  <c r="FM82" i="10" s="1"/>
  <c r="FM75" i="10"/>
  <c r="FL80" i="10"/>
  <c r="FL82" i="10" s="1"/>
  <c r="FL75" i="10"/>
  <c r="FF68" i="10"/>
  <c r="FF80" i="10"/>
  <c r="FF82" i="10" s="1"/>
  <c r="FF75" i="10"/>
  <c r="FE68" i="10"/>
  <c r="FE80" i="10"/>
  <c r="FE82" i="10" s="1"/>
  <c r="FE75" i="10"/>
  <c r="FD80" i="10"/>
  <c r="FD82" i="10" s="1"/>
  <c r="FD75" i="10"/>
  <c r="FC68" i="10"/>
  <c r="FD68" i="10"/>
  <c r="FC80" i="10"/>
  <c r="FC82" i="10" s="1"/>
  <c r="FC75" i="10"/>
  <c r="FB80" i="10"/>
  <c r="FB82" i="10" s="1"/>
  <c r="FB75" i="10"/>
  <c r="FA80" i="10"/>
  <c r="FA82" i="10" s="1"/>
  <c r="FA75" i="10"/>
  <c r="EZ80" i="10"/>
  <c r="EZ82" i="10" s="1"/>
  <c r="EZ75" i="10"/>
  <c r="ET68" i="10"/>
  <c r="ET80" i="10"/>
  <c r="ET82" i="10" s="1"/>
  <c r="ET75" i="10"/>
  <c r="ES68" i="10"/>
  <c r="ES80" i="10"/>
  <c r="ES82" i="10" s="1"/>
  <c r="ES75" i="10"/>
  <c r="ER80" i="10"/>
  <c r="ER82" i="10" s="1"/>
  <c r="ER75" i="10"/>
  <c r="EQ68" i="10"/>
  <c r="ER68" i="10"/>
  <c r="EQ80" i="10"/>
  <c r="EQ82" i="10" s="1"/>
  <c r="EQ75" i="10"/>
  <c r="EP80" i="10"/>
  <c r="EP82" i="10" s="1"/>
  <c r="EP75" i="10"/>
  <c r="EO80" i="10"/>
  <c r="EO82" i="10" s="1"/>
  <c r="EO75" i="10"/>
  <c r="EN80" i="10"/>
  <c r="EN82" i="10" s="1"/>
  <c r="EN75" i="10"/>
  <c r="EH80" i="10"/>
  <c r="EH82" i="10" s="1"/>
  <c r="EH68" i="10"/>
  <c r="EH75" i="10"/>
  <c r="EG68" i="10"/>
  <c r="EG80" i="10"/>
  <c r="EG82" i="10" s="1"/>
  <c r="EG75" i="10"/>
  <c r="EF80" i="10"/>
  <c r="EF82" i="10" s="1"/>
  <c r="EF75" i="10"/>
  <c r="EE68" i="10"/>
  <c r="EF68" i="10"/>
  <c r="EE80" i="10"/>
  <c r="EE82" i="10" s="1"/>
  <c r="EE75" i="10"/>
  <c r="ED80" i="10"/>
  <c r="ED82" i="10" s="1"/>
  <c r="ED75" i="10"/>
  <c r="EC80" i="10"/>
  <c r="EC82" i="10" s="1"/>
  <c r="EC75" i="10"/>
  <c r="EB80" i="10"/>
  <c r="EB82" i="10" s="1"/>
  <c r="EB75" i="10"/>
  <c r="DV80" i="10"/>
  <c r="DV82" i="10" s="1"/>
  <c r="DV68" i="10"/>
  <c r="DV75" i="10"/>
  <c r="DU80" i="10"/>
  <c r="DU82" i="10" s="1"/>
  <c r="DU68" i="10"/>
  <c r="DU75" i="10"/>
  <c r="DT80" i="10"/>
  <c r="DT82" i="10" s="1"/>
  <c r="DT75" i="10"/>
  <c r="DS68" i="10"/>
  <c r="DT68" i="10"/>
  <c r="DS80" i="10"/>
  <c r="DS82" i="10" s="1"/>
  <c r="DS75" i="10"/>
  <c r="DR80" i="10"/>
  <c r="DR82" i="10" s="1"/>
  <c r="DR75" i="10"/>
  <c r="DQ68" i="10"/>
  <c r="DQ80" i="10"/>
  <c r="DQ82" i="10" s="1"/>
  <c r="DQ75" i="10"/>
  <c r="DP80" i="10"/>
  <c r="DP82" i="10" s="1"/>
  <c r="DP75" i="10"/>
  <c r="DO68" i="10"/>
  <c r="DP68" i="10"/>
  <c r="DJ68" i="10"/>
  <c r="DJ80" i="10"/>
  <c r="DJ82" i="10" s="1"/>
  <c r="DJ75" i="10"/>
  <c r="DI68" i="10"/>
  <c r="DI80" i="10"/>
  <c r="DI82" i="10" s="1"/>
  <c r="DI75" i="10"/>
  <c r="DH80" i="10"/>
  <c r="DH82" i="10" s="1"/>
  <c r="DH75" i="10"/>
  <c r="DG68" i="10"/>
  <c r="DH68" i="10"/>
  <c r="DG80" i="10"/>
  <c r="DG82" i="10" s="1"/>
  <c r="DG75" i="10"/>
  <c r="DF80" i="10"/>
  <c r="DF82" i="10" s="1"/>
  <c r="DF75" i="10"/>
  <c r="DE80" i="10"/>
  <c r="DE82" i="10" s="1"/>
  <c r="DE68" i="10"/>
  <c r="DE75" i="10"/>
  <c r="DD80" i="10"/>
  <c r="DD82" i="10" s="1"/>
  <c r="DD75" i="10"/>
  <c r="DC68" i="10"/>
  <c r="DA24" i="10"/>
  <c r="DA25" i="10"/>
  <c r="DA14" i="10"/>
  <c r="R14" i="6"/>
  <c r="R20" i="6" s="1"/>
  <c r="V172" i="6" l="1"/>
  <c r="BD74" i="10" s="1"/>
  <c r="V177" i="6"/>
  <c r="BD75" i="10" l="1"/>
  <c r="BD80" i="10" s="1"/>
  <c r="BD82" i="10" s="1"/>
  <c r="W72" i="2"/>
  <c r="W73" i="2" s="1"/>
  <c r="W78" i="2" s="1"/>
  <c r="W80" i="2" s="1"/>
  <c r="X178" i="6"/>
  <c r="Y178" i="6"/>
  <c r="Y182" i="6" s="1"/>
  <c r="R177" i="6"/>
  <c r="V173" i="6"/>
  <c r="R173" i="6" s="1"/>
  <c r="R172" i="6"/>
  <c r="R183" i="6"/>
  <c r="V184" i="6"/>
  <c r="BI12" i="10" l="1"/>
  <c r="BG12" i="10"/>
  <c r="AR178" i="6"/>
  <c r="AR182" i="6" s="1"/>
  <c r="BZ12" i="10" s="1"/>
  <c r="Y184" i="6"/>
  <c r="X182" i="6"/>
  <c r="BH12" i="10" l="1"/>
  <c r="BF12" i="10"/>
  <c r="BF14" i="10" s="1"/>
  <c r="BF15" i="10" s="1"/>
  <c r="BD178" i="6"/>
  <c r="BD182" i="6" s="1"/>
  <c r="CB12" i="10"/>
  <c r="AR184" i="6"/>
  <c r="X184" i="6"/>
  <c r="BF24" i="10" l="1"/>
  <c r="BF25" i="10" s="1"/>
  <c r="CN12" i="10"/>
  <c r="CL12" i="10"/>
  <c r="BP178" i="6"/>
  <c r="BP182" i="6" s="1"/>
  <c r="R178" i="6"/>
  <c r="BD184" i="6"/>
  <c r="BF36" i="10" l="1"/>
  <c r="BF44" i="10" s="1"/>
  <c r="BF74" i="10" s="1"/>
  <c r="R182" i="6"/>
  <c r="CX12" i="10"/>
  <c r="BP184" i="6"/>
  <c r="R184" i="6" s="1"/>
  <c r="CZ12" i="10"/>
  <c r="R12" i="10" l="1"/>
  <c r="BF46" i="10"/>
  <c r="BF38" i="10" l="1"/>
  <c r="BF50" i="10"/>
  <c r="BF75" i="10"/>
  <c r="BF80" i="10" l="1"/>
  <c r="BF40" i="10"/>
  <c r="BF42" i="10" l="1"/>
  <c r="BF48" i="10"/>
  <c r="BG83" i="10" l="1"/>
  <c r="BG13" i="10" s="1"/>
  <c r="BF82" i="10"/>
  <c r="BG34" i="10"/>
  <c r="BG14" i="10" l="1"/>
  <c r="BG24" i="10" l="1"/>
  <c r="BG15" i="10"/>
  <c r="BG25" i="10" l="1"/>
  <c r="BG36" i="10"/>
  <c r="BG44" i="10" l="1"/>
  <c r="BG74" i="10" s="1"/>
  <c r="BG46" i="10" l="1"/>
  <c r="BG50" i="10" s="1"/>
  <c r="BG38" i="10" l="1"/>
  <c r="BG75" i="10"/>
  <c r="BG80" i="10" l="1"/>
  <c r="BG40" i="10"/>
  <c r="BG42" i="10" l="1"/>
  <c r="BG48" i="10"/>
  <c r="BH83" i="10" l="1"/>
  <c r="BH13" i="10" s="1"/>
  <c r="BG82" i="10"/>
  <c r="BH34" i="10"/>
  <c r="BH14" i="10" l="1"/>
  <c r="BH24" i="10" l="1"/>
  <c r="BH15" i="10"/>
  <c r="BH25" i="10" l="1"/>
  <c r="BH36" i="10"/>
  <c r="BH44" i="10" l="1"/>
  <c r="BH74" i="10" s="1"/>
  <c r="BH46" i="10" l="1"/>
  <c r="BH38" i="10" l="1"/>
  <c r="BH50" i="10"/>
  <c r="BH75" i="10"/>
  <c r="BH80" i="10" l="1"/>
  <c r="BH40" i="10"/>
  <c r="BH42" i="10" l="1"/>
  <c r="BH48" i="10"/>
  <c r="BH82" i="10"/>
  <c r="BI83" i="10" l="1"/>
  <c r="BI13" i="10" s="1"/>
  <c r="BI34" i="10"/>
  <c r="BI14" i="10" l="1"/>
  <c r="BI24" i="10" l="1"/>
  <c r="BI15" i="10"/>
  <c r="BI25" i="10" l="1"/>
  <c r="BI36" i="10"/>
  <c r="BI44" i="10" l="1"/>
  <c r="BI74" i="10" s="1"/>
  <c r="BI46" i="10" l="1"/>
  <c r="BI38" i="10" l="1"/>
  <c r="BI50" i="10"/>
  <c r="BI75" i="10"/>
  <c r="BI80" i="10" l="1"/>
  <c r="BI40" i="10"/>
  <c r="BI42" i="10" l="1"/>
  <c r="BI48" i="10"/>
  <c r="BI82" i="10"/>
  <c r="BJ83" i="10" l="1"/>
  <c r="BJ13" i="10" s="1"/>
  <c r="BJ34" i="10"/>
  <c r="BJ14" i="10" l="1"/>
  <c r="BJ24" i="10" l="1"/>
  <c r="BJ15" i="10"/>
  <c r="BJ25" i="10" l="1"/>
  <c r="BJ36" i="10"/>
  <c r="BJ44" i="10" l="1"/>
  <c r="BJ74" i="10" s="1"/>
  <c r="BJ46" i="10" l="1"/>
  <c r="BJ38" i="10" l="1"/>
  <c r="BJ50" i="10"/>
  <c r="BJ75" i="10"/>
  <c r="BJ80" i="10" l="1"/>
  <c r="BJ40" i="10"/>
  <c r="BJ42" i="10" l="1"/>
  <c r="BJ48" i="10"/>
  <c r="BK83" i="10" l="1"/>
  <c r="BK13" i="10" s="1"/>
  <c r="BJ82" i="10"/>
  <c r="BK34" i="10"/>
  <c r="BK14" i="10" l="1"/>
  <c r="BK24" i="10" l="1"/>
  <c r="BK15" i="10"/>
  <c r="BK25" i="10" l="1"/>
  <c r="BK36" i="10"/>
  <c r="BK44" i="10" l="1"/>
  <c r="BK74" i="10" s="1"/>
  <c r="BK75" i="10" l="1"/>
  <c r="BK80" i="10" s="1"/>
  <c r="BK46" i="10"/>
  <c r="BK38" i="10" s="1"/>
  <c r="BK40" i="10" l="1"/>
  <c r="BK50" i="10"/>
  <c r="BL83" i="10"/>
  <c r="BL13" i="10" l="1"/>
  <c r="BL14" i="10" s="1"/>
  <c r="BK42" i="10"/>
  <c r="BK48" i="10"/>
  <c r="BK82" i="10"/>
  <c r="BL24" i="10" l="1"/>
  <c r="BL36" i="10" s="1"/>
  <c r="BL44" i="10" s="1"/>
  <c r="BL74" i="10" s="1"/>
  <c r="BL15" i="10"/>
  <c r="BL34" i="10"/>
  <c r="BL25" i="10" l="1"/>
  <c r="BL75" i="10"/>
  <c r="BL80" i="10" s="1"/>
  <c r="BL46" i="10"/>
  <c r="BL38" i="10" s="1"/>
  <c r="BL40" i="10" l="1"/>
  <c r="BL50" i="10"/>
  <c r="BM83" i="10"/>
  <c r="BM13" i="10" l="1"/>
  <c r="BM14" i="10" s="1"/>
  <c r="BL48" i="10"/>
  <c r="BL42" i="10"/>
  <c r="BL82" i="10"/>
  <c r="BM24" i="10" l="1"/>
  <c r="BM25" i="10" s="1"/>
  <c r="BM15" i="10"/>
  <c r="BM34" i="10"/>
  <c r="BM36" i="10" l="1"/>
  <c r="BM44" i="10" s="1"/>
  <c r="BM74" i="10" s="1"/>
  <c r="BM75" i="10" s="1"/>
  <c r="BM80" i="10" s="1"/>
  <c r="BM46" i="10" l="1"/>
  <c r="BM38" i="10" s="1"/>
  <c r="BM40" i="10" s="1"/>
  <c r="BM48" i="10" s="1"/>
  <c r="BN83" i="10"/>
  <c r="BM50" i="10" l="1"/>
  <c r="BM42" i="10"/>
  <c r="BN34" i="10" s="1"/>
  <c r="BN13" i="10"/>
  <c r="BN14" i="10" s="1"/>
  <c r="BM82" i="10"/>
  <c r="BN24" i="10" l="1"/>
  <c r="BN36" i="10" s="1"/>
  <c r="BN44" i="10" s="1"/>
  <c r="BN15" i="10"/>
  <c r="BN46" i="10" l="1"/>
  <c r="BN38" i="10" s="1"/>
  <c r="BN40" i="10" s="1"/>
  <c r="BN74" i="10"/>
  <c r="BN75" i="10" s="1"/>
  <c r="BN80" i="10" s="1"/>
  <c r="BN25" i="10"/>
  <c r="BN50" i="10" l="1"/>
  <c r="BO83" i="10"/>
  <c r="BN48" i="10"/>
  <c r="BN42" i="10"/>
  <c r="BO13" i="10" l="1"/>
  <c r="BO14" i="10" s="1"/>
  <c r="BO34" i="10"/>
  <c r="BN82" i="10"/>
  <c r="BO24" i="10" l="1"/>
  <c r="BO25" i="10" s="1"/>
  <c r="BO15" i="10"/>
  <c r="BO36" i="10" l="1"/>
  <c r="BO44" i="10" s="1"/>
  <c r="BO74" i="10" s="1"/>
  <c r="BO75" i="10" l="1"/>
  <c r="BO80" i="10" s="1"/>
  <c r="BO46" i="10"/>
  <c r="BO38" i="10" s="1"/>
  <c r="BO40" i="10" l="1"/>
  <c r="BO50" i="10"/>
  <c r="BP83" i="10"/>
  <c r="BP13" i="10" l="1"/>
  <c r="BP14" i="10" s="1"/>
  <c r="BO82" i="10"/>
  <c r="BO48" i="10"/>
  <c r="BO42" i="10"/>
  <c r="BP24" i="10" l="1"/>
  <c r="BP36" i="10" s="1"/>
  <c r="BP15" i="10"/>
  <c r="X22" i="2"/>
  <c r="BP34" i="10"/>
  <c r="BP25" i="10" l="1"/>
  <c r="BP44" i="10"/>
  <c r="BP74" i="10" s="1"/>
  <c r="BP75" i="10" l="1"/>
  <c r="BP80" i="10" s="1"/>
  <c r="BP46" i="10"/>
  <c r="BP38" i="10" s="1"/>
  <c r="BP40" i="10" l="1"/>
  <c r="BP50" i="10"/>
  <c r="BQ83" i="10"/>
  <c r="BQ13" i="10" l="1"/>
  <c r="BQ14" i="10" s="1"/>
  <c r="BP48" i="10"/>
  <c r="BP42" i="10"/>
  <c r="BP82" i="10"/>
  <c r="BQ24" i="10" l="1"/>
  <c r="BQ36" i="10" s="1"/>
  <c r="BQ15" i="10"/>
  <c r="BQ34" i="10"/>
  <c r="BQ25" i="10" l="1"/>
  <c r="BQ44" i="10"/>
  <c r="BQ74" i="10" s="1"/>
  <c r="BQ46" i="10" l="1"/>
  <c r="BQ38" i="10" s="1"/>
  <c r="BQ40" i="10" l="1"/>
  <c r="BQ50" i="10"/>
  <c r="BQ75" i="10"/>
  <c r="BQ80" i="10" s="1"/>
  <c r="BQ48" i="10" l="1"/>
  <c r="BQ42" i="10"/>
  <c r="BR83" i="10" l="1"/>
  <c r="BQ82" i="10"/>
  <c r="BR34" i="10"/>
  <c r="BR13" i="10" l="1"/>
  <c r="BR14" i="10" s="1"/>
  <c r="BR24" i="10" l="1"/>
  <c r="BR25" i="10" s="1"/>
  <c r="BR15" i="10"/>
  <c r="BR36" i="10" l="1"/>
  <c r="BR44" i="10" s="1"/>
  <c r="BR74" i="10" s="1"/>
  <c r="BR46" i="10" l="1"/>
  <c r="BR38" i="10" s="1"/>
  <c r="BR40" i="10" l="1"/>
  <c r="BR50" i="10"/>
  <c r="BR75" i="10"/>
  <c r="BR80" i="10" s="1"/>
  <c r="BR42" i="10" l="1"/>
  <c r="BR48" i="10"/>
  <c r="BS34" i="10" l="1"/>
  <c r="BS83" i="10"/>
  <c r="BR82" i="10"/>
  <c r="BS13" i="10" l="1"/>
  <c r="BS14" i="10" s="1"/>
  <c r="BS24" i="10" l="1"/>
  <c r="BS25" i="10" s="1"/>
  <c r="BS15" i="10"/>
  <c r="BS36" i="10" l="1"/>
  <c r="BS44" i="10" s="1"/>
  <c r="BS74" i="10" s="1"/>
  <c r="BS46" i="10" l="1"/>
  <c r="BS38" i="10" s="1"/>
  <c r="BS40" i="10" l="1"/>
  <c r="BS50" i="10"/>
  <c r="BS75" i="10"/>
  <c r="BS80" i="10" s="1"/>
  <c r="BS42" i="10" l="1"/>
  <c r="BS48" i="10"/>
  <c r="BT34" i="10" l="1"/>
  <c r="BT83" i="10"/>
  <c r="BS82" i="10"/>
  <c r="BT13" i="10" l="1"/>
  <c r="BT14" i="10" s="1"/>
  <c r="BT24" i="10" l="1"/>
  <c r="BT25" i="10" s="1"/>
  <c r="BT15" i="10"/>
  <c r="BT36" i="10" l="1"/>
  <c r="BT44" i="10" s="1"/>
  <c r="BT74" i="10" s="1"/>
  <c r="BT46" i="10" l="1"/>
  <c r="BT38" i="10" s="1"/>
  <c r="BT40" i="10" l="1"/>
  <c r="BT50" i="10"/>
  <c r="BT75" i="10"/>
  <c r="BT80" i="10" s="1"/>
  <c r="BT42" i="10" l="1"/>
  <c r="BT48" i="10"/>
  <c r="BU34" i="10" l="1"/>
  <c r="BU83" i="10"/>
  <c r="BT82" i="10"/>
  <c r="BU13" i="10" l="1"/>
  <c r="BU14" i="10" s="1"/>
  <c r="BU24" i="10" l="1"/>
  <c r="BU25" i="10" s="1"/>
  <c r="BU15" i="10"/>
  <c r="BU36" i="10" l="1"/>
  <c r="BU44" i="10" s="1"/>
  <c r="BU74" i="10" s="1"/>
  <c r="BU46" i="10" l="1"/>
  <c r="BU38" i="10" s="1"/>
  <c r="BU40" i="10" l="1"/>
  <c r="BU50" i="10"/>
  <c r="BU75" i="10"/>
  <c r="BU80" i="10" s="1"/>
  <c r="BU42" i="10" l="1"/>
  <c r="BU48" i="10"/>
  <c r="BV34" i="10" l="1"/>
  <c r="BV83" i="10"/>
  <c r="BU82" i="10"/>
  <c r="BV13" i="10" l="1"/>
  <c r="BV14" i="10" s="1"/>
  <c r="BV24" i="10" l="1"/>
  <c r="BV25" i="10" s="1"/>
  <c r="BV15" i="10"/>
  <c r="BV36" i="10" l="1"/>
  <c r="BV44" i="10" s="1"/>
  <c r="BV74" i="10" s="1"/>
  <c r="BV75" i="10" l="1"/>
  <c r="BV80" i="10" s="1"/>
  <c r="BV46" i="10"/>
  <c r="BV38" i="10" s="1"/>
  <c r="BV40" i="10" l="1"/>
  <c r="BV50" i="10"/>
  <c r="BW83" i="10"/>
  <c r="BW13" i="10" l="1"/>
  <c r="BW14" i="10" s="1"/>
  <c r="BV82" i="10"/>
  <c r="BV42" i="10"/>
  <c r="BV48" i="10"/>
  <c r="BW24" i="10" l="1"/>
  <c r="BW36" i="10" s="1"/>
  <c r="BW44" i="10" s="1"/>
  <c r="BW15" i="10"/>
  <c r="BW34" i="10"/>
  <c r="BW25" i="10" l="1"/>
  <c r="BW46" i="10"/>
  <c r="BW38" i="10" s="1"/>
  <c r="BW40" i="10" s="1"/>
  <c r="BW48" i="10" s="1"/>
  <c r="BW74" i="10"/>
  <c r="BW75" i="10" s="1"/>
  <c r="BW80" i="10" s="1"/>
  <c r="BW50" i="10" l="1"/>
  <c r="BX83" i="10"/>
  <c r="BW42" i="10"/>
  <c r="BX13" i="10" l="1"/>
  <c r="BX14" i="10" s="1"/>
  <c r="BX34" i="10"/>
  <c r="BW82" i="10"/>
  <c r="BX24" i="10" l="1"/>
  <c r="BX25" i="10" s="1"/>
  <c r="BX15" i="10"/>
  <c r="BX36" i="10" l="1"/>
  <c r="BX44" i="10" s="1"/>
  <c r="BX74" i="10" s="1"/>
  <c r="BX75" i="10" l="1"/>
  <c r="BX80" i="10" s="1"/>
  <c r="BX46" i="10"/>
  <c r="BX38" i="10" s="1"/>
  <c r="BX40" i="10" l="1"/>
  <c r="BX50" i="10"/>
  <c r="BY83" i="10"/>
  <c r="BY13" i="10" l="1"/>
  <c r="BY14" i="10" s="1"/>
  <c r="BX82" i="10"/>
  <c r="BX48" i="10"/>
  <c r="BX42" i="10"/>
  <c r="BY24" i="10" l="1"/>
  <c r="BY36" i="10" s="1"/>
  <c r="BY44" i="10" s="1"/>
  <c r="BY15" i="10"/>
  <c r="BY34" i="10"/>
  <c r="BY25" i="10" l="1"/>
  <c r="BY46" i="10"/>
  <c r="BY38" i="10" s="1"/>
  <c r="BY40" i="10" s="1"/>
  <c r="BY48" i="10" s="1"/>
  <c r="BY74" i="10"/>
  <c r="BY75" i="10" s="1"/>
  <c r="BY80" i="10" s="1"/>
  <c r="BY50" i="10" l="1"/>
  <c r="BZ83" i="10"/>
  <c r="BY42" i="10"/>
  <c r="BZ13" i="10" l="1"/>
  <c r="BZ14" i="10" s="1"/>
  <c r="BZ34" i="10"/>
  <c r="BY82" i="10"/>
  <c r="BZ24" i="10" l="1"/>
  <c r="BZ25" i="10" s="1"/>
  <c r="BZ15" i="10"/>
  <c r="BZ36" i="10" l="1"/>
  <c r="BZ44" i="10" s="1"/>
  <c r="BZ74" i="10" s="1"/>
  <c r="BZ75" i="10" l="1"/>
  <c r="BZ80" i="10" s="1"/>
  <c r="BZ46" i="10"/>
  <c r="BZ38" i="10" s="1"/>
  <c r="BZ40" i="10" l="1"/>
  <c r="BZ50" i="10"/>
  <c r="CA83" i="10"/>
  <c r="CA13" i="10" l="1"/>
  <c r="CA14" i="10" s="1"/>
  <c r="BZ82" i="10"/>
  <c r="BZ48" i="10"/>
  <c r="BZ42" i="10"/>
  <c r="CA24" i="10" l="1"/>
  <c r="CA36" i="10" s="1"/>
  <c r="CA15" i="10"/>
  <c r="CA34" i="10"/>
  <c r="CA25" i="10" l="1"/>
  <c r="CA44" i="10"/>
  <c r="CA74" i="10" s="1"/>
  <c r="CA75" i="10" l="1"/>
  <c r="CA80" i="10" s="1"/>
  <c r="CA46" i="10"/>
  <c r="CA38" i="10" s="1"/>
  <c r="CA40" i="10" l="1"/>
  <c r="CA50" i="10"/>
  <c r="CB83" i="10"/>
  <c r="CB13" i="10" l="1"/>
  <c r="CB14" i="10" s="1"/>
  <c r="CA82" i="10"/>
  <c r="CA48" i="10"/>
  <c r="CA42" i="10"/>
  <c r="CB24" i="10" l="1"/>
  <c r="CB25" i="10" s="1"/>
  <c r="CB15" i="10"/>
  <c r="CB34" i="10"/>
  <c r="Y22" i="2"/>
  <c r="CB36" i="10" l="1"/>
  <c r="CB44" i="10" s="1"/>
  <c r="CB74" i="10" s="1"/>
  <c r="CB75" i="10" l="1"/>
  <c r="CB80" i="10" s="1"/>
  <c r="CB46" i="10"/>
  <c r="CB38" i="10" s="1"/>
  <c r="CB40" i="10" l="1"/>
  <c r="CB50" i="10"/>
  <c r="CC83" i="10"/>
  <c r="CC13" i="10" l="1"/>
  <c r="CC14" i="10" s="1"/>
  <c r="CB82" i="10"/>
  <c r="CB48" i="10"/>
  <c r="CB42" i="10"/>
  <c r="CC24" i="10" l="1"/>
  <c r="CC36" i="10" s="1"/>
  <c r="CC15" i="10"/>
  <c r="CC34" i="10"/>
  <c r="CC25" i="10" l="1"/>
  <c r="CC44" i="10"/>
  <c r="CC74" i="10" s="1"/>
  <c r="CC46" i="10" l="1"/>
  <c r="CC38" i="10" s="1"/>
  <c r="CC40" i="10" l="1"/>
  <c r="CC50" i="10"/>
  <c r="CC75" i="10"/>
  <c r="CC80" i="10" s="1"/>
  <c r="CC48" i="10" l="1"/>
  <c r="CC42" i="10"/>
  <c r="CD34" i="10" l="1"/>
  <c r="CD83" i="10"/>
  <c r="CC82" i="10"/>
  <c r="CD13" i="10" l="1"/>
  <c r="CD14" i="10" s="1"/>
  <c r="CD24" i="10" l="1"/>
  <c r="CD25" i="10" s="1"/>
  <c r="CD15" i="10"/>
  <c r="CD36" i="10" l="1"/>
  <c r="CD44" i="10" s="1"/>
  <c r="CD74" i="10" s="1"/>
  <c r="CD46" i="10" l="1"/>
  <c r="CD38" i="10" s="1"/>
  <c r="CD40" i="10" l="1"/>
  <c r="CD50" i="10"/>
  <c r="CD75" i="10"/>
  <c r="CD80" i="10" s="1"/>
  <c r="CD42" i="10" l="1"/>
  <c r="CD48" i="10"/>
  <c r="CE83" i="10" l="1"/>
  <c r="CE34" i="10"/>
  <c r="CD82" i="10"/>
  <c r="CE13" i="10" l="1"/>
  <c r="CE14" i="10" s="1"/>
  <c r="CE24" i="10" l="1"/>
  <c r="CE36" i="10" s="1"/>
  <c r="CE15" i="10"/>
  <c r="CE25" i="10" l="1"/>
  <c r="CE44" i="10"/>
  <c r="CE74" i="10" s="1"/>
  <c r="CE46" i="10" l="1"/>
  <c r="CE38" i="10" s="1"/>
  <c r="CE40" i="10" l="1"/>
  <c r="CE50" i="10"/>
  <c r="CE75" i="10"/>
  <c r="CE80" i="10" s="1"/>
  <c r="CE42" i="10" l="1"/>
  <c r="CE48" i="10"/>
  <c r="CF34" i="10" l="1"/>
  <c r="CF83" i="10"/>
  <c r="CE82" i="10"/>
  <c r="CF13" i="10" l="1"/>
  <c r="CF14" i="10" s="1"/>
  <c r="CF24" i="10" l="1"/>
  <c r="CF25" i="10" s="1"/>
  <c r="CF15" i="10"/>
  <c r="CF36" i="10" l="1"/>
  <c r="CF44" i="10" s="1"/>
  <c r="CF74" i="10" s="1"/>
  <c r="CF46" i="10" l="1"/>
  <c r="CF38" i="10" s="1"/>
  <c r="CF40" i="10" l="1"/>
  <c r="CF50" i="10"/>
  <c r="CF75" i="10"/>
  <c r="CF80" i="10" s="1"/>
  <c r="CF42" i="10" l="1"/>
  <c r="CF48" i="10"/>
  <c r="CG83" i="10" l="1"/>
  <c r="CF82" i="10"/>
  <c r="CG34" i="10"/>
  <c r="CG13" i="10" l="1"/>
  <c r="CG14" i="10" s="1"/>
  <c r="CG24" i="10" l="1"/>
  <c r="CG36" i="10" s="1"/>
  <c r="CG15" i="10"/>
  <c r="CG25" i="10" l="1"/>
  <c r="CG44" i="10"/>
  <c r="CG74" i="10" s="1"/>
  <c r="CG46" i="10" l="1"/>
  <c r="CG38" i="10" s="1"/>
  <c r="CG40" i="10" l="1"/>
  <c r="CG50" i="10"/>
  <c r="CG75" i="10"/>
  <c r="CG80" i="10" s="1"/>
  <c r="CG42" i="10" l="1"/>
  <c r="CG48" i="10"/>
  <c r="CH34" i="10" l="1"/>
  <c r="CH83" i="10"/>
  <c r="CG82" i="10"/>
  <c r="CH13" i="10" l="1"/>
  <c r="CH14" i="10" s="1"/>
  <c r="CH24" i="10" l="1"/>
  <c r="CH25" i="10" s="1"/>
  <c r="CH15" i="10"/>
  <c r="CH36" i="10" l="1"/>
  <c r="CH44" i="10" s="1"/>
  <c r="CH74" i="10" s="1"/>
  <c r="CH75" i="10" l="1"/>
  <c r="CH80" i="10" s="1"/>
  <c r="CH46" i="10"/>
  <c r="CH38" i="10" s="1"/>
  <c r="CH40" i="10" l="1"/>
  <c r="CH50" i="10"/>
  <c r="CI83" i="10"/>
  <c r="CI13" i="10" l="1"/>
  <c r="CI14" i="10" s="1"/>
  <c r="CH82" i="10"/>
  <c r="CH42" i="10"/>
  <c r="CH48" i="10"/>
  <c r="CI24" i="10" l="1"/>
  <c r="CI36" i="10" s="1"/>
  <c r="CI44" i="10" s="1"/>
  <c r="CI74" i="10" s="1"/>
  <c r="CI15" i="10"/>
  <c r="CI34" i="10"/>
  <c r="CI25" i="10" l="1"/>
  <c r="CI75" i="10"/>
  <c r="CI80" i="10" s="1"/>
  <c r="CI46" i="10"/>
  <c r="CI38" i="10" s="1"/>
  <c r="CI40" i="10" l="1"/>
  <c r="CJ83" i="10"/>
  <c r="CI50" i="10"/>
  <c r="CJ13" i="10" l="1"/>
  <c r="CJ14" i="10" s="1"/>
  <c r="CI48" i="10"/>
  <c r="CI42" i="10"/>
  <c r="CI82" i="10"/>
  <c r="CJ24" i="10" l="1"/>
  <c r="CJ25" i="10" s="1"/>
  <c r="CJ15" i="10"/>
  <c r="CJ34" i="10"/>
  <c r="CJ36" i="10" l="1"/>
  <c r="CJ44" i="10" s="1"/>
  <c r="CJ74" i="10" s="1"/>
  <c r="CJ75" i="10" l="1"/>
  <c r="CJ80" i="10" s="1"/>
  <c r="CJ46" i="10"/>
  <c r="CJ38" i="10" s="1"/>
  <c r="CJ40" i="10" l="1"/>
  <c r="CJ50" i="10"/>
  <c r="CK83" i="10"/>
  <c r="CK13" i="10" l="1"/>
  <c r="CK14" i="10" s="1"/>
  <c r="CJ48" i="10"/>
  <c r="CJ42" i="10"/>
  <c r="CJ82" i="10"/>
  <c r="CK24" i="10" l="1"/>
  <c r="CK36" i="10" s="1"/>
  <c r="CK44" i="10" s="1"/>
  <c r="CK15" i="10"/>
  <c r="CK34" i="10"/>
  <c r="CK25" i="10" l="1"/>
  <c r="CK46" i="10"/>
  <c r="CK38" i="10" s="1"/>
  <c r="CK40" i="10" s="1"/>
  <c r="CK48" i="10" s="1"/>
  <c r="CK74" i="10"/>
  <c r="CK75" i="10" s="1"/>
  <c r="CK80" i="10" s="1"/>
  <c r="CK50" i="10" l="1"/>
  <c r="CL83" i="10"/>
  <c r="CK42" i="10"/>
  <c r="CL13" i="10" l="1"/>
  <c r="CL14" i="10" s="1"/>
  <c r="CL34" i="10"/>
  <c r="CK82" i="10"/>
  <c r="CL24" i="10" l="1"/>
  <c r="CL36" i="10" s="1"/>
  <c r="CL15" i="10"/>
  <c r="CL25" i="10" l="1"/>
  <c r="CL44" i="10"/>
  <c r="CL74" i="10" s="1"/>
  <c r="CL75" i="10" l="1"/>
  <c r="CL80" i="10" s="1"/>
  <c r="CL46" i="10"/>
  <c r="CL38" i="10" s="1"/>
  <c r="CL40" i="10" l="1"/>
  <c r="CL50" i="10"/>
  <c r="CM83" i="10"/>
  <c r="CM13" i="10" l="1"/>
  <c r="CM14" i="10" s="1"/>
  <c r="CL48" i="10"/>
  <c r="CL42" i="10"/>
  <c r="CL82" i="10"/>
  <c r="CM24" i="10" l="1"/>
  <c r="CM25" i="10" s="1"/>
  <c r="CM15" i="10"/>
  <c r="CM34" i="10"/>
  <c r="CM36" i="10" l="1"/>
  <c r="CM44" i="10" s="1"/>
  <c r="CM74" i="10" s="1"/>
  <c r="CM75" i="10" l="1"/>
  <c r="CM80" i="10" s="1"/>
  <c r="CM46" i="10"/>
  <c r="CM38" i="10" s="1"/>
  <c r="CM40" i="10" l="1"/>
  <c r="CM50" i="10"/>
  <c r="CN83" i="10"/>
  <c r="CN13" i="10" l="1"/>
  <c r="CN14" i="10" s="1"/>
  <c r="CM48" i="10"/>
  <c r="CM42" i="10"/>
  <c r="CM82" i="10"/>
  <c r="CN24" i="10" l="1"/>
  <c r="CN36" i="10" s="1"/>
  <c r="CN44" i="10" s="1"/>
  <c r="CN15" i="10"/>
  <c r="CN34" i="10"/>
  <c r="Z22" i="2"/>
  <c r="CN25" i="10" l="1"/>
  <c r="CN46" i="10"/>
  <c r="CN38" i="10" s="1"/>
  <c r="CN40" i="10" s="1"/>
  <c r="CN48" i="10" s="1"/>
  <c r="CN74" i="10"/>
  <c r="CN75" i="10" s="1"/>
  <c r="CN80" i="10" s="1"/>
  <c r="CN50" i="10" l="1"/>
  <c r="CN42" i="10"/>
  <c r="CO83" i="10"/>
  <c r="CO13" i="10" l="1"/>
  <c r="CO14" i="10" s="1"/>
  <c r="CO34" i="10"/>
  <c r="CN82" i="10"/>
  <c r="CO24" i="10" l="1"/>
  <c r="CO36" i="10" s="1"/>
  <c r="CO15" i="10"/>
  <c r="CO25" i="10" l="1"/>
  <c r="CO44" i="10"/>
  <c r="CO74" i="10" s="1"/>
  <c r="CO46" i="10" l="1"/>
  <c r="CO38" i="10" s="1"/>
  <c r="CO40" i="10" l="1"/>
  <c r="CO50" i="10"/>
  <c r="CO75" i="10"/>
  <c r="CO80" i="10" s="1"/>
  <c r="CO48" i="10" l="1"/>
  <c r="CO42" i="10"/>
  <c r="CP34" i="10" l="1"/>
  <c r="CP83" i="10"/>
  <c r="CO82" i="10"/>
  <c r="CP13" i="10" l="1"/>
  <c r="CP14" i="10" s="1"/>
  <c r="CP24" i="10" l="1"/>
  <c r="CP25" i="10" s="1"/>
  <c r="CP15" i="10"/>
  <c r="CP36" i="10" l="1"/>
  <c r="CP44" i="10" s="1"/>
  <c r="CP74" i="10" s="1"/>
  <c r="CP46" i="10" l="1"/>
  <c r="CP38" i="10" s="1"/>
  <c r="CP40" i="10" l="1"/>
  <c r="CP50" i="10"/>
  <c r="CP75" i="10"/>
  <c r="CP80" i="10" s="1"/>
  <c r="CP42" i="10" l="1"/>
  <c r="CP48" i="10"/>
  <c r="CQ83" i="10" l="1"/>
  <c r="CP82" i="10"/>
  <c r="CQ34" i="10"/>
  <c r="CQ13" i="10" l="1"/>
  <c r="CQ14" i="10" s="1"/>
  <c r="CQ24" i="10" l="1"/>
  <c r="CQ25" i="10" s="1"/>
  <c r="CQ15" i="10"/>
  <c r="CQ36" i="10" l="1"/>
  <c r="CQ44" i="10" s="1"/>
  <c r="CQ74" i="10" s="1"/>
  <c r="CQ46" i="10" l="1"/>
  <c r="CQ38" i="10" s="1"/>
  <c r="CQ40" i="10" l="1"/>
  <c r="CQ50" i="10"/>
  <c r="CQ75" i="10"/>
  <c r="CQ80" i="10" s="1"/>
  <c r="CQ42" i="10" l="1"/>
  <c r="CQ48" i="10"/>
  <c r="CR83" i="10" l="1"/>
  <c r="CQ82" i="10"/>
  <c r="CR34" i="10"/>
  <c r="CR13" i="10" l="1"/>
  <c r="CR14" i="10" s="1"/>
  <c r="CR24" i="10" l="1"/>
  <c r="CR25" i="10" s="1"/>
  <c r="CR15" i="10"/>
  <c r="CR36" i="10" l="1"/>
  <c r="CR44" i="10" s="1"/>
  <c r="CR74" i="10" s="1"/>
  <c r="CR46" i="10" l="1"/>
  <c r="CR38" i="10" s="1"/>
  <c r="CR40" i="10" l="1"/>
  <c r="CR50" i="10"/>
  <c r="CR75" i="10"/>
  <c r="CR80" i="10" s="1"/>
  <c r="CR42" i="10" l="1"/>
  <c r="CR48" i="10"/>
  <c r="CS83" i="10" l="1"/>
  <c r="CR82" i="10"/>
  <c r="CS34" i="10"/>
  <c r="CS13" i="10" l="1"/>
  <c r="CS14" i="10" s="1"/>
  <c r="CS24" i="10" l="1"/>
  <c r="CS25" i="10" s="1"/>
  <c r="CS15" i="10"/>
  <c r="CS36" i="10" l="1"/>
  <c r="CS44" i="10" s="1"/>
  <c r="CS74" i="10" s="1"/>
  <c r="CS46" i="10" l="1"/>
  <c r="CS38" i="10" s="1"/>
  <c r="CS40" i="10" l="1"/>
  <c r="CS50" i="10"/>
  <c r="CS75" i="10"/>
  <c r="CS80" i="10" s="1"/>
  <c r="CS42" i="10" l="1"/>
  <c r="CS48" i="10"/>
  <c r="CT83" i="10" l="1"/>
  <c r="CS82" i="10"/>
  <c r="CT34" i="10"/>
  <c r="CT13" i="10" l="1"/>
  <c r="CT14" i="10" s="1"/>
  <c r="CT24" i="10" l="1"/>
  <c r="CT36" i="10" s="1"/>
  <c r="CT15" i="10"/>
  <c r="CT25" i="10" l="1"/>
  <c r="CT44" i="10"/>
  <c r="CT74" i="10" s="1"/>
  <c r="CT75" i="10" l="1"/>
  <c r="CT80" i="10" s="1"/>
  <c r="CT46" i="10"/>
  <c r="CT38" i="10" s="1"/>
  <c r="CT40" i="10" l="1"/>
  <c r="CT50" i="10"/>
  <c r="CU83" i="10"/>
  <c r="CU13" i="10" l="1"/>
  <c r="CU14" i="10" s="1"/>
  <c r="CT82" i="10"/>
  <c r="CT42" i="10"/>
  <c r="CT48" i="10"/>
  <c r="CU24" i="10" l="1"/>
  <c r="CU36" i="10" s="1"/>
  <c r="CU44" i="10" s="1"/>
  <c r="CU15" i="10"/>
  <c r="CU34" i="10"/>
  <c r="CU46" i="10" l="1"/>
  <c r="CU38" i="10" s="1"/>
  <c r="CU40" i="10" s="1"/>
  <c r="CU48" i="10" s="1"/>
  <c r="CU74" i="10"/>
  <c r="CU75" i="10" s="1"/>
  <c r="CU80" i="10" s="1"/>
  <c r="CU25" i="10"/>
  <c r="CU50" i="10" l="1"/>
  <c r="CV83" i="10"/>
  <c r="CU42" i="10"/>
  <c r="CV13" i="10" l="1"/>
  <c r="CV14" i="10" s="1"/>
  <c r="CV34" i="10"/>
  <c r="CU82" i="10"/>
  <c r="CV24" i="10" l="1"/>
  <c r="CV36" i="10" s="1"/>
  <c r="CV15" i="10"/>
  <c r="CV25" i="10" l="1"/>
  <c r="CV44" i="10"/>
  <c r="CV74" i="10" s="1"/>
  <c r="CV75" i="10" l="1"/>
  <c r="CV80" i="10" s="1"/>
  <c r="CV46" i="10"/>
  <c r="CV38" i="10" s="1"/>
  <c r="CV40" i="10" l="1"/>
  <c r="CV50" i="10"/>
  <c r="CW83" i="10"/>
  <c r="CW13" i="10" l="1"/>
  <c r="CW14" i="10" s="1"/>
  <c r="CV42" i="10"/>
  <c r="CV48" i="10"/>
  <c r="CV82" i="10"/>
  <c r="CW24" i="10" l="1"/>
  <c r="CW36" i="10" s="1"/>
  <c r="CW44" i="10" s="1"/>
  <c r="CW15" i="10"/>
  <c r="CW34" i="10"/>
  <c r="CW25" i="10" l="1"/>
  <c r="CW46" i="10"/>
  <c r="CW38" i="10" s="1"/>
  <c r="CW40" i="10" s="1"/>
  <c r="CW48" i="10" s="1"/>
  <c r="CW74" i="10"/>
  <c r="CW75" i="10" s="1"/>
  <c r="CW80" i="10" s="1"/>
  <c r="CW50" i="10" l="1"/>
  <c r="CW42" i="10"/>
  <c r="CX83" i="10"/>
  <c r="CX13" i="10" l="1"/>
  <c r="CX14" i="10" s="1"/>
  <c r="CW82" i="10"/>
  <c r="CX34" i="10"/>
  <c r="CX24" i="10" l="1"/>
  <c r="CX25" i="10" s="1"/>
  <c r="CX15" i="10"/>
  <c r="CX36" i="10" l="1"/>
  <c r="CX44" i="10" s="1"/>
  <c r="CX74" i="10" s="1"/>
  <c r="CX75" i="10" l="1"/>
  <c r="CX80" i="10" s="1"/>
  <c r="CX46" i="10"/>
  <c r="CX38" i="10" s="1"/>
  <c r="CX40" i="10" l="1"/>
  <c r="CX50" i="10"/>
  <c r="CY83" i="10"/>
  <c r="CY13" i="10" l="1"/>
  <c r="CY14" i="10" s="1"/>
  <c r="CX48" i="10"/>
  <c r="CX42" i="10"/>
  <c r="CX82" i="10"/>
  <c r="CY24" i="10" l="1"/>
  <c r="CY36" i="10" s="1"/>
  <c r="CY44" i="10" s="1"/>
  <c r="CY15" i="10"/>
  <c r="CY34" i="10"/>
  <c r="CY25" i="10" l="1"/>
  <c r="CY46" i="10"/>
  <c r="CY38" i="10" s="1"/>
  <c r="CY40" i="10" s="1"/>
  <c r="CY48" i="10" s="1"/>
  <c r="CY74" i="10"/>
  <c r="CY75" i="10" s="1"/>
  <c r="CY80" i="10" s="1"/>
  <c r="CY50" i="10" l="1"/>
  <c r="CY42" i="10"/>
  <c r="CZ83" i="10"/>
  <c r="CZ13" i="10" s="1"/>
  <c r="CY82" i="10" l="1"/>
  <c r="CZ14" i="10"/>
  <c r="R13" i="10"/>
  <c r="CZ34" i="10"/>
  <c r="CZ24" i="10" l="1"/>
  <c r="R14" i="10"/>
  <c r="X21" i="2"/>
  <c r="Y21" i="2"/>
  <c r="Z21" i="2"/>
  <c r="AA21" i="2"/>
  <c r="CZ15" i="10"/>
  <c r="R19" i="10" l="1"/>
  <c r="R29" i="2" s="1"/>
  <c r="R15" i="10"/>
  <c r="AA22" i="2"/>
  <c r="R22" i="2" s="1"/>
  <c r="R26" i="2"/>
  <c r="R21" i="2"/>
  <c r="R24" i="10"/>
  <c r="CZ25" i="10"/>
  <c r="CZ36" i="10"/>
  <c r="R25" i="10" l="1"/>
  <c r="R29" i="10"/>
  <c r="CZ44" i="10"/>
  <c r="CZ74" i="10" s="1"/>
  <c r="CZ46" i="10" l="1"/>
  <c r="CZ38" i="10" s="1"/>
  <c r="CZ40" i="10" l="1"/>
  <c r="CZ50" i="10"/>
  <c r="R50" i="10" s="1"/>
  <c r="CZ75" i="10"/>
  <c r="R74" i="10"/>
  <c r="X72" i="2"/>
  <c r="Y72" i="2"/>
  <c r="Y73" i="2" s="1"/>
  <c r="Y78" i="2" s="1"/>
  <c r="Z72" i="2"/>
  <c r="Z73" i="2" s="1"/>
  <c r="Z78" i="2" s="1"/>
  <c r="AA72" i="2"/>
  <c r="AA73" i="2" s="1"/>
  <c r="AA78" i="2" s="1"/>
  <c r="R72" i="2" l="1"/>
  <c r="X73" i="2"/>
  <c r="CZ80" i="10"/>
  <c r="R75" i="10"/>
  <c r="CZ42" i="10"/>
  <c r="CZ48" i="10"/>
  <c r="R42" i="10" l="1"/>
  <c r="DA34" i="10"/>
  <c r="R48" i="10"/>
  <c r="DA36" i="10"/>
  <c r="R80" i="10"/>
  <c r="CZ82" i="10"/>
  <c r="R82" i="10" s="1"/>
  <c r="R73" i="2"/>
  <c r="X78" i="2"/>
  <c r="R78" i="2" l="1"/>
  <c r="DA83" i="10"/>
  <c r="R83" i="10" s="1"/>
  <c r="X79" i="2"/>
  <c r="R81" i="10"/>
  <c r="Y79" i="2"/>
  <c r="Y80" i="2" s="1"/>
  <c r="Z79" i="2"/>
  <c r="Z80" i="2" s="1"/>
  <c r="AA79" i="2"/>
  <c r="AA80" i="2" s="1"/>
  <c r="DA44" i="10"/>
  <c r="R79" i="2" l="1"/>
  <c r="DA46" i="10"/>
  <c r="DA38" i="10" s="1"/>
  <c r="X80" i="2"/>
  <c r="R80" i="2" s="1"/>
  <c r="DA40" i="10" l="1"/>
  <c r="DA67" i="10"/>
  <c r="DA50" i="10"/>
  <c r="DA48" i="10" l="1"/>
  <c r="DA42" i="10"/>
  <c r="DB34" i="10" l="1"/>
  <c r="DB36" i="10"/>
  <c r="DB44" i="10" l="1"/>
  <c r="DB46" i="10" l="1"/>
  <c r="DB38" i="10" s="1"/>
  <c r="DB40" i="10" l="1"/>
  <c r="DB67" i="10"/>
  <c r="DB50" i="10"/>
  <c r="DB48" i="10" l="1"/>
  <c r="DB42" i="10"/>
  <c r="DC34" i="10" l="1"/>
  <c r="DC36" i="10"/>
  <c r="DC44" i="10" l="1"/>
  <c r="DC46" i="10" l="1"/>
  <c r="DC38" i="10" s="1"/>
  <c r="DC67" i="10" l="1"/>
  <c r="DC40" i="10"/>
  <c r="DC50" i="10"/>
  <c r="DC48" i="10" l="1"/>
  <c r="DC42" i="10"/>
  <c r="DD34" i="10" l="1"/>
  <c r="DD36" i="10"/>
  <c r="DD44" i="10" l="1"/>
  <c r="DD46" i="10" l="1"/>
  <c r="DD38" i="10" s="1"/>
  <c r="DD50" i="10" l="1"/>
  <c r="DD40" i="10"/>
  <c r="DD67" i="10"/>
  <c r="DD48" i="10" l="1"/>
  <c r="DD42" i="10"/>
  <c r="DE34" i="10" l="1"/>
  <c r="DE36" i="10"/>
  <c r="DE44" i="10" l="1"/>
  <c r="DE46" i="10" l="1"/>
  <c r="DE38" i="10" s="1"/>
  <c r="DE50" i="10" l="1"/>
  <c r="DE40" i="10"/>
  <c r="DE67" i="10"/>
  <c r="DE48" i="10" l="1"/>
  <c r="DE42" i="10"/>
  <c r="DF34" i="10" l="1"/>
  <c r="DF36" i="10"/>
  <c r="DF44" i="10" l="1"/>
  <c r="DF46" i="10" l="1"/>
  <c r="DF38" i="10" s="1"/>
  <c r="DF50" i="10" l="1"/>
  <c r="DF40" i="10"/>
  <c r="DF67" i="10"/>
  <c r="DF48" i="10" l="1"/>
  <c r="DF42" i="10"/>
  <c r="DG34" i="10" l="1"/>
  <c r="DG36" i="10"/>
  <c r="DG44" i="10" l="1"/>
  <c r="DG46" i="10" l="1"/>
  <c r="DG38" i="10" s="1"/>
  <c r="DG40" i="10" l="1"/>
  <c r="DG67" i="10"/>
  <c r="DG50" i="10"/>
  <c r="DG48" i="10" l="1"/>
  <c r="DG42" i="10"/>
  <c r="DH34" i="10" l="1"/>
  <c r="DH36" i="10"/>
  <c r="DH44" i="10" l="1"/>
  <c r="DH46" i="10" l="1"/>
  <c r="DH38" i="10" s="1"/>
  <c r="DH50" i="10" l="1"/>
  <c r="DH67" i="10"/>
  <c r="DH40" i="10"/>
  <c r="DH48" i="10" l="1"/>
  <c r="DH42" i="10"/>
  <c r="DI34" i="10" l="1"/>
  <c r="DI36" i="10"/>
  <c r="DI44" i="10" l="1"/>
  <c r="DI46" i="10" l="1"/>
  <c r="DI38" i="10" s="1"/>
  <c r="DI50" i="10" l="1"/>
  <c r="DI40" i="10"/>
  <c r="DI67" i="10"/>
  <c r="DI48" i="10" l="1"/>
  <c r="DI42" i="10"/>
  <c r="DJ34" i="10" l="1"/>
  <c r="DJ36" i="10"/>
  <c r="DJ44" i="10" l="1"/>
  <c r="DJ46" i="10" l="1"/>
  <c r="DJ38" i="10" s="1"/>
  <c r="DJ67" i="10" l="1"/>
  <c r="DJ40" i="10"/>
  <c r="DJ50" i="10"/>
  <c r="DJ48" i="10" l="1"/>
  <c r="DJ42" i="10"/>
  <c r="DK34" i="10" l="1"/>
  <c r="DK36" i="10"/>
  <c r="DK44" i="10" l="1"/>
  <c r="DK46" i="10" l="1"/>
  <c r="DK38" i="10" s="1"/>
  <c r="DK67" i="10" l="1"/>
  <c r="DK40" i="10"/>
  <c r="DK50" i="10"/>
  <c r="DK48" i="10" l="1"/>
  <c r="DK42" i="10"/>
  <c r="DL34" i="10" l="1"/>
  <c r="DL36" i="10"/>
  <c r="DL44" i="10" l="1"/>
  <c r="DL46" i="10" l="1"/>
  <c r="DL38" i="10" s="1"/>
  <c r="DL50" i="10" l="1"/>
  <c r="DL67" i="10"/>
  <c r="DL40" i="10"/>
  <c r="DL48" i="10" l="1"/>
  <c r="DL42" i="10"/>
  <c r="DM34" i="10" l="1"/>
  <c r="DM36" i="10"/>
  <c r="DM44" i="10" l="1"/>
  <c r="DM46" i="10" l="1"/>
  <c r="DM38" i="10" s="1"/>
  <c r="DM40" i="10" l="1"/>
  <c r="DM67" i="10"/>
  <c r="DM50" i="10"/>
  <c r="DM48" i="10" l="1"/>
  <c r="DM42" i="10"/>
  <c r="DN34" i="10" l="1"/>
  <c r="DN36" i="10"/>
  <c r="DN44" i="10" l="1"/>
  <c r="DN46" i="10" l="1"/>
  <c r="DN38" i="10" s="1"/>
  <c r="DN50" i="10" l="1"/>
  <c r="DN40" i="10"/>
  <c r="DN67" i="10"/>
  <c r="DN48" i="10" l="1"/>
  <c r="DN42" i="10"/>
  <c r="DO34" i="10" l="1"/>
  <c r="DO36" i="10"/>
  <c r="DO44" i="10" l="1"/>
  <c r="DO46" i="10" l="1"/>
  <c r="DO38" i="10" s="1"/>
  <c r="DO40" i="10" l="1"/>
  <c r="DO67" i="10"/>
  <c r="DO50" i="10"/>
  <c r="DO48" i="10" l="1"/>
  <c r="DO42" i="10"/>
  <c r="DP34" i="10" l="1"/>
  <c r="DP36" i="10"/>
  <c r="DP44" i="10" l="1"/>
  <c r="DP46" i="10" l="1"/>
  <c r="DP38" i="10" s="1"/>
  <c r="DP50" i="10" l="1"/>
  <c r="DP40" i="10"/>
  <c r="DP67" i="10"/>
  <c r="DP48" i="10" l="1"/>
  <c r="DP42" i="10"/>
  <c r="DQ34" i="10" l="1"/>
  <c r="DQ36" i="10"/>
  <c r="DQ44" i="10" l="1"/>
  <c r="DQ46" i="10" l="1"/>
  <c r="DQ38" i="10" s="1"/>
  <c r="DQ50" i="10" l="1"/>
  <c r="DQ67" i="10"/>
  <c r="DQ40" i="10"/>
  <c r="DQ48" i="10" l="1"/>
  <c r="DQ42" i="10"/>
  <c r="DR34" i="10" l="1"/>
  <c r="DR36" i="10"/>
  <c r="DR44" i="10" l="1"/>
  <c r="DR46" i="10" l="1"/>
  <c r="DR38" i="10" s="1"/>
  <c r="DR67" i="10" l="1"/>
  <c r="DR40" i="10"/>
  <c r="DR50" i="10"/>
  <c r="DR48" i="10" l="1"/>
  <c r="DR42" i="10"/>
  <c r="DS34" i="10" l="1"/>
  <c r="DS36" i="10"/>
  <c r="DS44" i="10" l="1"/>
  <c r="DS46" i="10" l="1"/>
  <c r="DS38" i="10" s="1"/>
  <c r="DS40" i="10" l="1"/>
  <c r="DS67" i="10"/>
  <c r="DS50" i="10"/>
  <c r="DS48" i="10" l="1"/>
  <c r="DS42" i="10"/>
  <c r="DT34" i="10" l="1"/>
  <c r="DT36" i="10"/>
  <c r="DT44" i="10" l="1"/>
  <c r="DT46" i="10" l="1"/>
  <c r="DT38" i="10" s="1"/>
  <c r="DT50" i="10" l="1"/>
  <c r="DT67" i="10"/>
  <c r="DT40" i="10"/>
  <c r="DT48" i="10" l="1"/>
  <c r="DT42" i="10"/>
  <c r="DU34" i="10" l="1"/>
  <c r="DU36" i="10"/>
  <c r="DU44" i="10" l="1"/>
  <c r="DU46" i="10" l="1"/>
  <c r="DU38" i="10" s="1"/>
  <c r="DU50" i="10" l="1"/>
  <c r="DU40" i="10"/>
  <c r="DU67" i="10"/>
  <c r="DU48" i="10" l="1"/>
  <c r="DU42" i="10"/>
  <c r="DV34" i="10" l="1"/>
  <c r="DV36" i="10"/>
  <c r="DV44" i="10" l="1"/>
  <c r="DV46" i="10" l="1"/>
  <c r="DV38" i="10" s="1"/>
  <c r="DV50" i="10" l="1"/>
  <c r="DV67" i="10"/>
  <c r="DV40" i="10"/>
  <c r="DV48" i="10" l="1"/>
  <c r="DV42" i="10"/>
  <c r="DW34" i="10" l="1"/>
  <c r="DW36" i="10"/>
  <c r="DW44" i="10" l="1"/>
  <c r="DW46" i="10" l="1"/>
  <c r="DW38" i="10" s="1"/>
  <c r="DW40" i="10" l="1"/>
  <c r="DW67" i="10"/>
  <c r="DW50" i="10"/>
  <c r="DW48" i="10" l="1"/>
  <c r="DW42" i="10"/>
  <c r="DX34" i="10" l="1"/>
  <c r="DX36" i="10"/>
  <c r="DX44" i="10" l="1"/>
  <c r="DX46" i="10" l="1"/>
  <c r="DX38" i="10" s="1"/>
  <c r="DX40" i="10" l="1"/>
  <c r="DX67" i="10"/>
  <c r="DX50" i="10"/>
  <c r="DX48" i="10" l="1"/>
  <c r="DX42" i="10"/>
  <c r="DY34" i="10" l="1"/>
  <c r="DY36" i="10"/>
  <c r="DY44" i="10" l="1"/>
  <c r="DY46" i="10" l="1"/>
  <c r="DY38" i="10" s="1"/>
  <c r="DY50" i="10" l="1"/>
  <c r="DY67" i="10"/>
  <c r="DY40" i="10"/>
  <c r="DY48" i="10" l="1"/>
  <c r="DY42" i="10"/>
  <c r="DZ34" i="10" l="1"/>
  <c r="DZ36" i="10"/>
  <c r="DZ44" i="10" l="1"/>
  <c r="DZ46" i="10" l="1"/>
  <c r="DZ38" i="10" s="1"/>
  <c r="DZ40" i="10" l="1"/>
  <c r="DZ67" i="10"/>
  <c r="DZ50" i="10"/>
  <c r="DZ48" i="10" l="1"/>
  <c r="DZ42" i="10"/>
  <c r="EA34" i="10" l="1"/>
  <c r="EA36" i="10"/>
  <c r="EA44" i="10" l="1"/>
  <c r="EA46" i="10" l="1"/>
  <c r="EA38" i="10" s="1"/>
  <c r="EA50" i="10" l="1"/>
  <c r="EA40" i="10"/>
  <c r="EA67" i="10"/>
  <c r="EA48" i="10" l="1"/>
  <c r="EA42" i="10"/>
  <c r="EB34" i="10" l="1"/>
  <c r="EB36" i="10"/>
  <c r="EB44" i="10" l="1"/>
  <c r="EB46" i="10" l="1"/>
  <c r="EB38" i="10" s="1"/>
  <c r="EB50" i="10" l="1"/>
  <c r="EB67" i="10"/>
  <c r="EB40" i="10"/>
  <c r="EB48" i="10" l="1"/>
  <c r="EB42" i="10"/>
  <c r="EC34" i="10" l="1"/>
  <c r="EC36" i="10"/>
  <c r="EC44" i="10" l="1"/>
  <c r="EC46" i="10" l="1"/>
  <c r="EC38" i="10" s="1"/>
  <c r="EC67" i="10" l="1"/>
  <c r="EC40" i="10"/>
  <c r="EC50" i="10"/>
  <c r="EC48" i="10" l="1"/>
  <c r="EC42" i="10"/>
  <c r="ED34" i="10" l="1"/>
  <c r="ED36" i="10"/>
  <c r="ED44" i="10" l="1"/>
  <c r="ED46" i="10" l="1"/>
  <c r="ED38" i="10" s="1"/>
  <c r="ED40" i="10" l="1"/>
  <c r="ED67" i="10"/>
  <c r="ED50" i="10"/>
  <c r="ED48" i="10" l="1"/>
  <c r="ED42" i="10"/>
  <c r="EE34" i="10" l="1"/>
  <c r="EE36" i="10"/>
  <c r="EE44" i="10" l="1"/>
  <c r="EE46" i="10" l="1"/>
  <c r="EE38" i="10" s="1"/>
  <c r="EE50" i="10" l="1"/>
  <c r="EE67" i="10"/>
  <c r="EE40" i="10"/>
  <c r="EE48" i="10" l="1"/>
  <c r="EE42" i="10"/>
  <c r="EF34" i="10" l="1"/>
  <c r="EF36" i="10"/>
  <c r="EF44" i="10" l="1"/>
  <c r="EF46" i="10" l="1"/>
  <c r="EF38" i="10" s="1"/>
  <c r="EF40" i="10" l="1"/>
  <c r="EF67" i="10"/>
  <c r="EF50" i="10"/>
  <c r="EF48" i="10" l="1"/>
  <c r="EF42" i="10"/>
  <c r="EG34" i="10" l="1"/>
  <c r="EG36" i="10"/>
  <c r="EG44" i="10" l="1"/>
  <c r="EG46" i="10" l="1"/>
  <c r="EG38" i="10" s="1"/>
  <c r="EG67" i="10" l="1"/>
  <c r="EG40" i="10"/>
  <c r="EG50" i="10"/>
  <c r="EG48" i="10" l="1"/>
  <c r="EG42" i="10"/>
  <c r="EH34" i="10" l="1"/>
  <c r="EH36" i="10"/>
  <c r="EH44" i="10" l="1"/>
  <c r="EH46" i="10" l="1"/>
  <c r="EH38" i="10" s="1"/>
  <c r="EH50" i="10" l="1"/>
  <c r="EH67" i="10"/>
  <c r="EH40" i="10"/>
  <c r="EH48" i="10" l="1"/>
  <c r="EH42" i="10"/>
  <c r="EI34" i="10" l="1"/>
  <c r="EI36" i="10"/>
  <c r="EI44" i="10" l="1"/>
  <c r="EI46" i="10" l="1"/>
  <c r="EI38" i="10" s="1"/>
  <c r="EI40" i="10" l="1"/>
  <c r="EI67" i="10"/>
  <c r="EI50" i="10"/>
  <c r="EI48" i="10" l="1"/>
  <c r="EI42" i="10"/>
  <c r="EJ34" i="10" l="1"/>
  <c r="EJ36" i="10"/>
  <c r="EJ44" i="10" l="1"/>
  <c r="EJ46" i="10" l="1"/>
  <c r="EJ38" i="10" s="1"/>
  <c r="EJ50" i="10" l="1"/>
  <c r="EJ40" i="10"/>
  <c r="EJ67" i="10"/>
  <c r="EJ48" i="10" l="1"/>
  <c r="EJ42" i="10"/>
  <c r="EK34" i="10" l="1"/>
  <c r="EK36" i="10"/>
  <c r="EK44" i="10" l="1"/>
  <c r="EK46" i="10" l="1"/>
  <c r="EK38" i="10" s="1"/>
  <c r="EK50" i="10" l="1"/>
  <c r="EK67" i="10"/>
  <c r="EK40" i="10"/>
  <c r="EK48" i="10" l="1"/>
  <c r="EK42" i="10"/>
  <c r="EL34" i="10" l="1"/>
  <c r="EL36" i="10"/>
  <c r="EL44" i="10" l="1"/>
  <c r="EL46" i="10" l="1"/>
  <c r="EL38" i="10" s="1"/>
  <c r="EL40" i="10" l="1"/>
  <c r="EL67" i="10"/>
  <c r="EL50" i="10"/>
  <c r="EL48" i="10" l="1"/>
  <c r="EL42" i="10"/>
  <c r="EM34" i="10" l="1"/>
  <c r="EM36" i="10"/>
  <c r="EM44" i="10" l="1"/>
  <c r="EM46" i="10" l="1"/>
  <c r="EM38" i="10" s="1"/>
  <c r="EM50" i="10" l="1"/>
  <c r="EM40" i="10"/>
  <c r="EM67" i="10"/>
  <c r="EM48" i="10" l="1"/>
  <c r="EM42" i="10"/>
  <c r="EN34" i="10" l="1"/>
  <c r="EN36" i="10"/>
  <c r="EN44" i="10" l="1"/>
  <c r="EN46" i="10" l="1"/>
  <c r="EN38" i="10" s="1"/>
  <c r="EN50" i="10" l="1"/>
  <c r="EN67" i="10"/>
  <c r="EN40" i="10"/>
  <c r="EN48" i="10" l="1"/>
  <c r="EN42" i="10"/>
  <c r="EO34" i="10" l="1"/>
  <c r="EO36" i="10"/>
  <c r="EO44" i="10" l="1"/>
  <c r="EO46" i="10" l="1"/>
  <c r="EO38" i="10" s="1"/>
  <c r="EO40" i="10" l="1"/>
  <c r="EO67" i="10"/>
  <c r="EO50" i="10"/>
  <c r="EO48" i="10" l="1"/>
  <c r="EO42" i="10"/>
  <c r="EP34" i="10" l="1"/>
  <c r="EP36" i="10"/>
  <c r="EP44" i="10" l="1"/>
  <c r="EP46" i="10" l="1"/>
  <c r="EP38" i="10" s="1"/>
  <c r="EP50" i="10" l="1"/>
  <c r="EP40" i="10"/>
  <c r="EP67" i="10"/>
  <c r="EP48" i="10" l="1"/>
  <c r="EP42" i="10"/>
  <c r="EQ34" i="10" l="1"/>
  <c r="EQ36" i="10"/>
  <c r="EQ44" i="10" l="1"/>
  <c r="EQ46" i="10" l="1"/>
  <c r="EQ38" i="10" s="1"/>
  <c r="EQ50" i="10" l="1"/>
  <c r="EQ67" i="10"/>
  <c r="EQ40" i="10"/>
  <c r="EQ48" i="10" l="1"/>
  <c r="EQ42" i="10"/>
  <c r="ER34" i="10" l="1"/>
  <c r="ER36" i="10"/>
  <c r="ER44" i="10" l="1"/>
  <c r="ER46" i="10" l="1"/>
  <c r="ER38" i="10" s="1"/>
  <c r="ER40" i="10" l="1"/>
  <c r="ER67" i="10"/>
  <c r="ER50" i="10"/>
  <c r="ER48" i="10" l="1"/>
  <c r="ER42" i="10"/>
  <c r="ES34" i="10" l="1"/>
  <c r="ES36" i="10"/>
  <c r="ES44" i="10" l="1"/>
  <c r="ES46" i="10" l="1"/>
  <c r="ES38" i="10" s="1"/>
  <c r="ES50" i="10" l="1"/>
  <c r="ES40" i="10"/>
  <c r="ES67" i="10"/>
  <c r="ES48" i="10" l="1"/>
  <c r="ES42" i="10"/>
  <c r="ET34" i="10" l="1"/>
  <c r="ET36" i="10"/>
  <c r="ET44" i="10" l="1"/>
  <c r="ET46" i="10" l="1"/>
  <c r="ET38" i="10" s="1"/>
  <c r="ET67" i="10" l="1"/>
  <c r="ET40" i="10"/>
  <c r="ET50" i="10"/>
  <c r="ET48" i="10" l="1"/>
  <c r="ET42" i="10"/>
  <c r="EU34" i="10" l="1"/>
  <c r="EU36" i="10"/>
  <c r="EU44" i="10" l="1"/>
  <c r="EU46" i="10" l="1"/>
  <c r="EU38" i="10" s="1"/>
  <c r="EU67" i="10" l="1"/>
  <c r="EU40" i="10"/>
  <c r="EU50" i="10"/>
  <c r="EU48" i="10" l="1"/>
  <c r="EU42" i="10"/>
  <c r="EV34" i="10" l="1"/>
  <c r="EV36" i="10"/>
  <c r="EV44" i="10" l="1"/>
  <c r="EV46" i="10" l="1"/>
  <c r="EV38" i="10" s="1"/>
  <c r="EV67" i="10" l="1"/>
  <c r="EV40" i="10"/>
  <c r="EV50" i="10"/>
  <c r="EV48" i="10" l="1"/>
  <c r="EV42" i="10"/>
  <c r="EW34" i="10" l="1"/>
  <c r="EW36" i="10"/>
  <c r="EW44" i="10" l="1"/>
  <c r="EW46" i="10" l="1"/>
  <c r="EW38" i="10" s="1"/>
  <c r="EW50" i="10" l="1"/>
  <c r="EW67" i="10"/>
  <c r="EW40" i="10"/>
  <c r="EW48" i="10" l="1"/>
  <c r="EW42" i="10"/>
  <c r="EX34" i="10" l="1"/>
  <c r="EX36" i="10"/>
  <c r="EX44" i="10" l="1"/>
  <c r="EX46" i="10" l="1"/>
  <c r="EX38" i="10" s="1"/>
  <c r="EX50" i="10" l="1"/>
  <c r="EX67" i="10"/>
  <c r="EX40" i="10"/>
  <c r="EX48" i="10" l="1"/>
  <c r="EX42" i="10"/>
  <c r="EY34" i="10" l="1"/>
  <c r="EY36" i="10"/>
  <c r="EY44" i="10" l="1"/>
  <c r="EY46" i="10" l="1"/>
  <c r="EY38" i="10" s="1"/>
  <c r="EY50" i="10" l="1"/>
  <c r="EY67" i="10"/>
  <c r="EY40" i="10"/>
  <c r="EY48" i="10" l="1"/>
  <c r="EY42" i="10"/>
  <c r="EZ34" i="10" l="1"/>
  <c r="EZ36" i="10"/>
  <c r="EZ44" i="10" l="1"/>
  <c r="EZ46" i="10" l="1"/>
  <c r="EZ38" i="10" s="1"/>
  <c r="EZ50" i="10" l="1"/>
  <c r="EZ40" i="10"/>
  <c r="EZ67" i="10"/>
  <c r="EZ48" i="10" l="1"/>
  <c r="EZ42" i="10"/>
  <c r="FA34" i="10" l="1"/>
  <c r="FA36" i="10"/>
  <c r="FA44" i="10" l="1"/>
  <c r="FA46" i="10" l="1"/>
  <c r="FA38" i="10" s="1"/>
  <c r="FA67" i="10" l="1"/>
  <c r="FA40" i="10"/>
  <c r="FA50" i="10"/>
  <c r="FA48" i="10" l="1"/>
  <c r="FA42" i="10"/>
  <c r="FB34" i="10" l="1"/>
  <c r="FB36" i="10"/>
  <c r="FB44" i="10" l="1"/>
  <c r="FB46" i="10" l="1"/>
  <c r="FB38" i="10" s="1"/>
  <c r="FB50" i="10" l="1"/>
  <c r="FB67" i="10"/>
  <c r="FB40" i="10"/>
  <c r="FB48" i="10" l="1"/>
  <c r="FB42" i="10"/>
  <c r="FC34" i="10" l="1"/>
  <c r="FC36" i="10"/>
  <c r="FC44" i="10" l="1"/>
  <c r="FC46" i="10" l="1"/>
  <c r="FC38" i="10" s="1"/>
  <c r="FC50" i="10" l="1"/>
  <c r="FC40" i="10"/>
  <c r="FC67" i="10"/>
  <c r="FC48" i="10" l="1"/>
  <c r="FC42" i="10"/>
  <c r="FD34" i="10" l="1"/>
  <c r="FD36" i="10"/>
  <c r="FD44" i="10" l="1"/>
  <c r="FD46" i="10" l="1"/>
  <c r="FD38" i="10" s="1"/>
  <c r="FD67" i="10" l="1"/>
  <c r="FD40" i="10"/>
  <c r="FD50" i="10"/>
  <c r="FD48" i="10" l="1"/>
  <c r="FD42" i="10"/>
  <c r="FE34" i="10" l="1"/>
  <c r="FE36" i="10"/>
  <c r="FE44" i="10" l="1"/>
  <c r="FE46" i="10" l="1"/>
  <c r="FE38" i="10" s="1"/>
  <c r="FE50" i="10" l="1"/>
  <c r="FE40" i="10"/>
  <c r="FE67" i="10"/>
  <c r="FE48" i="10" l="1"/>
  <c r="FE42" i="10"/>
  <c r="FF34" i="10" l="1"/>
  <c r="FF36" i="10"/>
  <c r="FF44" i="10" l="1"/>
  <c r="FF46" i="10" l="1"/>
  <c r="FF38" i="10" s="1"/>
  <c r="FF50" i="10" l="1"/>
  <c r="FF67" i="10"/>
  <c r="FF40" i="10"/>
  <c r="FF48" i="10" l="1"/>
  <c r="FF42" i="10"/>
  <c r="FG34" i="10" l="1"/>
  <c r="FG36" i="10"/>
  <c r="FG44" i="10" l="1"/>
  <c r="FG46" i="10" l="1"/>
  <c r="FG38" i="10" s="1"/>
  <c r="FG67" i="10" l="1"/>
  <c r="FG40" i="10"/>
  <c r="FG50" i="10"/>
  <c r="FG48" i="10" l="1"/>
  <c r="FG42" i="10"/>
  <c r="FH34" i="10" l="1"/>
  <c r="FH36" i="10"/>
  <c r="FH44" i="10" l="1"/>
  <c r="FH46" i="10" l="1"/>
  <c r="FH38" i="10" s="1"/>
  <c r="FH50" i="10" l="1"/>
  <c r="FH40" i="10"/>
  <c r="FH67" i="10"/>
  <c r="FH48" i="10" l="1"/>
  <c r="FH42" i="10"/>
  <c r="FI34" i="10" l="1"/>
  <c r="FI36" i="10"/>
  <c r="FI44" i="10" l="1"/>
  <c r="FI46" i="10" l="1"/>
  <c r="FI38" i="10" s="1"/>
  <c r="FI67" i="10" l="1"/>
  <c r="FI40" i="10"/>
  <c r="FI50" i="10"/>
  <c r="FI48" i="10" l="1"/>
  <c r="FI42" i="10"/>
  <c r="FJ34" i="10" l="1"/>
  <c r="FJ36" i="10"/>
  <c r="FJ44" i="10" l="1"/>
  <c r="FJ46" i="10" l="1"/>
  <c r="FJ38" i="10" s="1"/>
  <c r="FJ40" i="10" l="1"/>
  <c r="FJ67" i="10"/>
  <c r="FJ50" i="10"/>
  <c r="FJ48" i="10" l="1"/>
  <c r="FJ42" i="10"/>
  <c r="FK34" i="10" l="1"/>
  <c r="FK36" i="10"/>
  <c r="FK44" i="10" l="1"/>
  <c r="FK46" i="10" l="1"/>
  <c r="FK38" i="10" s="1"/>
  <c r="FK50" i="10" l="1"/>
  <c r="FK67" i="10"/>
  <c r="FK40" i="10"/>
  <c r="FK48" i="10" l="1"/>
  <c r="FK42" i="10"/>
  <c r="FL34" i="10" l="1"/>
  <c r="FL36" i="10"/>
  <c r="FL44" i="10" l="1"/>
  <c r="FL46" i="10" l="1"/>
  <c r="FL38" i="10" s="1"/>
  <c r="FL40" i="10" l="1"/>
  <c r="FL67" i="10"/>
  <c r="FL50" i="10"/>
  <c r="FL48" i="10" l="1"/>
  <c r="FL42" i="10"/>
  <c r="FM34" i="10" l="1"/>
  <c r="FM36" i="10"/>
  <c r="FM44" i="10" l="1"/>
  <c r="FM46" i="10" l="1"/>
  <c r="FM38" i="10" s="1"/>
  <c r="FM40" i="10" l="1"/>
  <c r="FM67" i="10"/>
  <c r="FM50" i="10"/>
  <c r="FM48" i="10" l="1"/>
  <c r="FM42" i="10"/>
  <c r="FN34" i="10" l="1"/>
  <c r="FN36" i="10"/>
  <c r="FN44" i="10" l="1"/>
  <c r="FN46" i="10" l="1"/>
  <c r="FN38" i="10" s="1"/>
  <c r="FN67" i="10" l="1"/>
  <c r="FN40" i="10"/>
  <c r="FN50" i="10"/>
  <c r="FN48" i="10" l="1"/>
  <c r="FN42" i="10"/>
  <c r="FO34" i="10" l="1"/>
  <c r="FO36" i="10"/>
  <c r="FO44" i="10" l="1"/>
  <c r="FO46" i="10" l="1"/>
  <c r="FO38" i="10" s="1"/>
  <c r="FO40" i="10" l="1"/>
  <c r="FO67" i="10"/>
  <c r="FO50" i="10"/>
  <c r="FO48" i="10" l="1"/>
  <c r="FO42" i="10"/>
  <c r="FP34" i="10" l="1"/>
  <c r="FP36" i="10"/>
  <c r="FP44" i="10" l="1"/>
  <c r="FP46" i="10" l="1"/>
  <c r="FP38" i="10" s="1"/>
  <c r="FP50" i="10" l="1"/>
  <c r="FP40" i="10"/>
  <c r="FP67" i="10"/>
  <c r="FP48" i="10" l="1"/>
  <c r="FP42" i="10"/>
  <c r="FQ34" i="10" l="1"/>
  <c r="FQ36" i="10"/>
  <c r="FQ44" i="10" l="1"/>
  <c r="FQ46" i="10" l="1"/>
  <c r="FQ38" i="10" s="1"/>
  <c r="FQ50" i="10" l="1"/>
  <c r="FQ40" i="10"/>
  <c r="FQ67" i="10"/>
  <c r="FQ48" i="10" l="1"/>
  <c r="FQ42" i="10"/>
  <c r="FR34" i="10" l="1"/>
  <c r="FR36" i="10"/>
  <c r="FR44" i="10" l="1"/>
  <c r="FR46" i="10" l="1"/>
  <c r="FR38" i="10" s="1"/>
  <c r="FR67" i="10" l="1"/>
  <c r="FR40" i="10"/>
  <c r="FR50" i="10"/>
  <c r="FR48" i="10" l="1"/>
  <c r="FR42" i="10"/>
  <c r="FS34" i="10" l="1"/>
  <c r="FS36" i="10"/>
  <c r="FS44" i="10" l="1"/>
  <c r="FS46" i="10" l="1"/>
  <c r="FS38" i="10" s="1"/>
  <c r="FS40" i="10" l="1"/>
  <c r="FS67" i="10"/>
  <c r="FS50" i="10"/>
  <c r="FS48" i="10" l="1"/>
  <c r="FS42" i="10"/>
  <c r="FT34" i="10" l="1"/>
  <c r="FT36" i="10"/>
  <c r="FT44" i="10" l="1"/>
  <c r="FT46" i="10" l="1"/>
  <c r="FT38" i="10" s="1"/>
  <c r="FT40" i="10" l="1"/>
  <c r="FT67" i="10"/>
  <c r="FT50" i="10"/>
  <c r="FT48" i="10" l="1"/>
  <c r="FT42" i="10"/>
  <c r="FU34" i="10" l="1"/>
  <c r="FU36" i="10"/>
  <c r="FU44" i="10" l="1"/>
  <c r="FU46" i="10" l="1"/>
  <c r="FU38" i="10" s="1"/>
  <c r="FU50" i="10" l="1"/>
  <c r="FU67" i="10"/>
  <c r="FU40" i="10"/>
  <c r="FU48" i="10" l="1"/>
  <c r="FU42" i="10"/>
  <c r="FV34" i="10" l="1"/>
  <c r="FV36" i="10"/>
  <c r="FV44" i="10" l="1"/>
  <c r="FV46" i="10" l="1"/>
  <c r="FV38" i="10" s="1"/>
  <c r="FV67" i="10" l="1"/>
  <c r="FV40" i="10"/>
  <c r="FV50" i="10"/>
  <c r="FV48" i="10" l="1"/>
  <c r="FV42" i="10"/>
  <c r="FW34" i="10" l="1"/>
  <c r="FW36" i="10"/>
  <c r="FW44" i="10" l="1"/>
  <c r="FW46" i="10" l="1"/>
  <c r="FW38" i="10" s="1"/>
  <c r="FW50" i="10" l="1"/>
  <c r="FW40" i="10"/>
  <c r="FW67" i="10"/>
  <c r="FW48" i="10" l="1"/>
  <c r="FW42" i="10"/>
  <c r="FX34" i="10" l="1"/>
  <c r="FX36" i="10"/>
  <c r="FX44" i="10" l="1"/>
  <c r="FX46" i="10" l="1"/>
  <c r="FX38" i="10" s="1"/>
  <c r="FX40" i="10" l="1"/>
  <c r="FX67" i="10"/>
  <c r="FX50" i="10"/>
  <c r="FX48" i="10" l="1"/>
  <c r="FX42" i="10"/>
  <c r="FY34" i="10" l="1"/>
  <c r="FY36" i="10"/>
  <c r="FY44" i="10" l="1"/>
  <c r="FY46" i="10" l="1"/>
  <c r="FY38" i="10" s="1"/>
  <c r="FY67" i="10" l="1"/>
  <c r="FY40" i="10"/>
  <c r="FY50" i="10"/>
  <c r="FY48" i="10" l="1"/>
  <c r="FY42" i="10"/>
  <c r="FZ34" i="10" l="1"/>
  <c r="FZ36" i="10"/>
  <c r="FZ44" i="10" l="1"/>
  <c r="FZ46" i="10" l="1"/>
  <c r="FZ38" i="10" s="1"/>
  <c r="FZ40" i="10" l="1"/>
  <c r="FZ67" i="10"/>
  <c r="FZ50" i="10"/>
  <c r="FZ48" i="10" l="1"/>
  <c r="FZ42" i="10"/>
  <c r="GA34" i="10" l="1"/>
  <c r="GA36" i="10"/>
  <c r="GA44" i="10" l="1"/>
  <c r="GA46" i="10" l="1"/>
  <c r="GA38" i="10" s="1"/>
  <c r="GA67" i="10" l="1"/>
  <c r="GA40" i="10"/>
  <c r="GA50" i="10"/>
  <c r="GA48" i="10" l="1"/>
  <c r="GA42" i="10"/>
  <c r="GB34" i="10" l="1"/>
  <c r="GB36" i="10"/>
  <c r="GB44" i="10" l="1"/>
  <c r="GB46" i="10" l="1"/>
  <c r="GB38" i="10" s="1"/>
  <c r="GB50" i="10" l="1"/>
  <c r="GB40" i="10"/>
  <c r="GB67" i="10"/>
  <c r="GB48" i="10" l="1"/>
  <c r="GB42" i="10"/>
  <c r="GC34" i="10" l="1"/>
  <c r="GC36" i="10"/>
  <c r="GC44" i="10" l="1"/>
  <c r="GC46" i="10" l="1"/>
  <c r="GC38" i="10" s="1"/>
  <c r="GC67" i="10" l="1"/>
  <c r="GC40" i="10"/>
  <c r="GC50" i="10"/>
  <c r="GC48" i="10" l="1"/>
  <c r="GC42" i="10"/>
  <c r="GD34" i="10" l="1"/>
  <c r="GD36" i="10"/>
  <c r="GD44" i="10" l="1"/>
  <c r="GD46" i="10" l="1"/>
  <c r="GD38" i="10" s="1"/>
  <c r="GD67" i="10" l="1"/>
  <c r="GD40" i="10"/>
  <c r="GD50" i="10"/>
  <c r="GD48" i="10" l="1"/>
  <c r="GD42" i="10"/>
  <c r="GE34" i="10" l="1"/>
  <c r="GE36" i="10"/>
  <c r="GE44" i="10" l="1"/>
  <c r="GE46" i="10" l="1"/>
  <c r="GE38" i="10" s="1"/>
  <c r="GE50" i="10" l="1"/>
  <c r="GE40" i="10"/>
  <c r="GE67" i="10"/>
  <c r="GE48" i="10" l="1"/>
  <c r="GE42" i="10"/>
  <c r="GF34" i="10" l="1"/>
  <c r="GF36" i="10"/>
  <c r="GF44" i="10" l="1"/>
  <c r="GF46" i="10" l="1"/>
  <c r="GF38" i="10" s="1"/>
  <c r="GF50" i="10" l="1"/>
  <c r="GF67" i="10"/>
  <c r="GF40" i="10"/>
  <c r="GF48" i="10" l="1"/>
  <c r="GF42" i="10"/>
  <c r="GG34" i="10" l="1"/>
  <c r="GG36" i="10"/>
  <c r="GG44" i="10" l="1"/>
  <c r="GG46" i="10" l="1"/>
  <c r="GG38" i="10" s="1"/>
  <c r="GG40" i="10" l="1"/>
  <c r="GG67" i="10"/>
  <c r="GG50" i="10"/>
  <c r="GG48" i="10" l="1"/>
  <c r="GG42" i="10"/>
  <c r="GH34" i="10" l="1"/>
  <c r="GH36" i="10"/>
  <c r="GH44" i="10" l="1"/>
  <c r="GH46" i="10" l="1"/>
  <c r="GH38" i="10" s="1"/>
  <c r="GH50" i="10" l="1"/>
  <c r="GH67" i="10"/>
  <c r="GH40" i="10"/>
  <c r="GH48" i="10" l="1"/>
  <c r="GH42" i="10"/>
  <c r="GI34" i="10" l="1"/>
  <c r="GI36" i="10"/>
  <c r="GI44" i="10" l="1"/>
  <c r="GI46" i="10" l="1"/>
  <c r="GI38" i="10" s="1"/>
  <c r="GI67" i="10" l="1"/>
  <c r="GI40" i="10"/>
  <c r="GI50" i="10"/>
  <c r="GI48" i="10" l="1"/>
  <c r="GI42" i="10"/>
  <c r="GJ34" i="10" l="1"/>
  <c r="GJ36" i="10"/>
  <c r="GJ44" i="10" l="1"/>
  <c r="GJ46" i="10" l="1"/>
  <c r="GJ38" i="10" s="1"/>
  <c r="GJ50" i="10" l="1"/>
  <c r="GJ40" i="10"/>
  <c r="GJ67" i="10"/>
  <c r="GJ48" i="10" l="1"/>
  <c r="GJ42" i="10"/>
  <c r="GK34" i="10" l="1"/>
  <c r="GK36" i="10"/>
  <c r="GK44" i="10" l="1"/>
  <c r="GK46" i="10" l="1"/>
  <c r="GK38" i="10" s="1"/>
  <c r="GK40" i="10" l="1"/>
  <c r="GK67" i="10"/>
  <c r="GK50" i="10"/>
  <c r="GK48" i="10" l="1"/>
  <c r="GK42" i="10"/>
  <c r="GL34" i="10" l="1"/>
  <c r="GL36" i="10"/>
  <c r="GL44" i="10" l="1"/>
  <c r="GL46" i="10" l="1"/>
  <c r="GL38" i="10" s="1"/>
  <c r="GL50" i="10" l="1"/>
  <c r="GL40" i="10"/>
  <c r="GL67" i="10"/>
  <c r="GL48" i="10" l="1"/>
  <c r="GL42" i="10"/>
  <c r="GM34" i="10" l="1"/>
  <c r="GM36" i="10"/>
  <c r="GM44" i="10" l="1"/>
  <c r="GM46" i="10" l="1"/>
  <c r="GM38" i="10" s="1"/>
  <c r="GM50" i="10" l="1"/>
  <c r="GM40" i="10"/>
  <c r="GM67" i="10"/>
  <c r="GM48" i="10" l="1"/>
  <c r="GM42" i="10"/>
  <c r="GN34" i="10" l="1"/>
  <c r="GN36" i="10"/>
  <c r="GN44" i="10" l="1"/>
  <c r="GN46" i="10" l="1"/>
  <c r="GN38" i="10" s="1"/>
  <c r="GN40" i="10" l="1"/>
  <c r="GN67" i="10"/>
  <c r="GN50" i="10"/>
  <c r="GN48" i="10" l="1"/>
  <c r="GN42" i="10"/>
  <c r="GO34" i="10" l="1"/>
  <c r="GO36" i="10"/>
  <c r="GO44" i="10" l="1"/>
  <c r="GO46" i="10" l="1"/>
  <c r="GO38" i="10" s="1"/>
  <c r="GO50" i="10" l="1"/>
  <c r="GO40" i="10"/>
  <c r="GO67" i="10"/>
  <c r="GO48" i="10" l="1"/>
  <c r="GO42" i="10"/>
  <c r="GP34" i="10" l="1"/>
  <c r="GP36" i="10"/>
  <c r="GP44" i="10" l="1"/>
  <c r="GP46" i="10" l="1"/>
  <c r="GP38" i="10" s="1"/>
  <c r="GP50" i="10" l="1"/>
  <c r="GP40" i="10"/>
  <c r="GP67" i="10"/>
  <c r="GP48" i="10" l="1"/>
  <c r="GP42" i="10"/>
  <c r="GQ34" i="10" l="1"/>
  <c r="GQ36" i="10"/>
  <c r="GQ44" i="10" l="1"/>
  <c r="GQ46" i="10" l="1"/>
  <c r="GQ38" i="10" s="1"/>
  <c r="GQ67" i="10" l="1"/>
  <c r="GQ40" i="10"/>
  <c r="GQ50" i="10"/>
  <c r="GQ48" i="10" l="1"/>
  <c r="GQ42" i="10"/>
  <c r="GR34" i="10" l="1"/>
  <c r="GR36" i="10"/>
  <c r="GR44" i="10" l="1"/>
  <c r="GR46" i="10" l="1"/>
  <c r="GR38" i="10" s="1"/>
  <c r="GR50" i="10" l="1"/>
  <c r="GR67" i="10"/>
  <c r="GR40" i="10"/>
  <c r="GR48" i="10" l="1"/>
  <c r="GR42" i="10"/>
  <c r="GS34" i="10" l="1"/>
  <c r="GS36" i="10"/>
  <c r="GS44" i="10" l="1"/>
  <c r="GS46" i="10" l="1"/>
  <c r="GS38" i="10" s="1"/>
  <c r="GS40" i="10" l="1"/>
  <c r="GS67" i="10"/>
  <c r="GS50" i="10"/>
  <c r="GS48" i="10" l="1"/>
  <c r="GS42" i="10"/>
  <c r="GT34" i="10" l="1"/>
  <c r="GT36" i="10"/>
  <c r="GT44" i="10" l="1"/>
  <c r="GT46" i="10" l="1"/>
  <c r="GT38" i="10" s="1"/>
  <c r="GT50" i="10" l="1"/>
  <c r="GT67" i="10"/>
  <c r="GT40" i="10"/>
  <c r="GT48" i="10" l="1"/>
  <c r="GT42" i="10"/>
  <c r="GU34" i="10" l="1"/>
  <c r="GU36" i="10"/>
  <c r="GU44" i="10" l="1"/>
  <c r="GU46" i="10" l="1"/>
  <c r="GU38" i="10" s="1"/>
  <c r="GU50" i="10" l="1"/>
  <c r="GU40" i="10"/>
  <c r="GU67" i="10"/>
  <c r="GU48" i="10" l="1"/>
  <c r="GU42" i="10"/>
  <c r="GV34" i="10" l="1"/>
  <c r="GV36" i="10"/>
  <c r="GV44" i="10" l="1"/>
  <c r="GV46" i="10" l="1"/>
  <c r="GV38" i="10" s="1"/>
  <c r="GV50" i="10" l="1"/>
  <c r="GV67" i="10"/>
  <c r="GV40" i="10"/>
  <c r="GV48" i="10" l="1"/>
  <c r="GV42" i="10"/>
  <c r="GW34" i="10" l="1"/>
  <c r="GW36" i="10"/>
  <c r="GW44" i="10" l="1"/>
  <c r="GW46" i="10" l="1"/>
  <c r="GW38" i="10" s="1"/>
  <c r="GW50" i="10" l="1"/>
  <c r="GW67" i="10"/>
  <c r="GW40" i="10"/>
  <c r="GW48" i="10" l="1"/>
  <c r="GW42" i="10"/>
  <c r="GX34" i="10" l="1"/>
  <c r="GX36" i="10"/>
  <c r="GX44" i="10" l="1"/>
  <c r="GX46" i="10" l="1"/>
  <c r="GX38" i="10" s="1"/>
  <c r="GX50" i="10" l="1"/>
  <c r="GX40" i="10"/>
  <c r="GX67" i="10"/>
  <c r="GX48" i="10" l="1"/>
  <c r="GX42" i="10"/>
  <c r="GY34" i="10" l="1"/>
  <c r="GY36" i="10"/>
  <c r="GY44" i="10" l="1"/>
  <c r="GY46" i="10" l="1"/>
  <c r="GY38" i="10" s="1"/>
  <c r="GY40" i="10" l="1"/>
  <c r="GY67" i="10"/>
  <c r="GY50" i="10"/>
  <c r="GY48" i="10" l="1"/>
  <c r="GY42" i="10"/>
  <c r="GZ34" i="10" l="1"/>
  <c r="GZ36" i="10"/>
  <c r="GZ44" i="10" l="1"/>
  <c r="GZ46" i="10" l="1"/>
  <c r="GZ38" i="10" s="1"/>
  <c r="GZ50" i="10" l="1"/>
  <c r="GZ40" i="10"/>
  <c r="GZ67" i="10"/>
  <c r="GZ48" i="10" l="1"/>
  <c r="GZ42" i="10"/>
  <c r="HA34" i="10" l="1"/>
  <c r="HA36" i="10"/>
  <c r="HA44" i="10" l="1"/>
  <c r="HA46" i="10" l="1"/>
  <c r="HA38" i="10" s="1"/>
  <c r="HA40" i="10" l="1"/>
  <c r="HA67" i="10"/>
  <c r="HA50" i="10"/>
  <c r="HA48" i="10" l="1"/>
  <c r="HA42" i="10"/>
  <c r="HB34" i="10" l="1"/>
  <c r="HB36" i="10"/>
  <c r="HB44" i="10" l="1"/>
  <c r="HB46" i="10" l="1"/>
  <c r="HB38" i="10" s="1"/>
  <c r="HB67" i="10" l="1"/>
  <c r="HB40" i="10"/>
  <c r="HB50" i="10"/>
  <c r="HB48" i="10" l="1"/>
  <c r="HB42" i="10"/>
  <c r="HC34" i="10" l="1"/>
  <c r="HC36" i="10"/>
  <c r="HC44" i="10" l="1"/>
  <c r="HC46" i="10" l="1"/>
  <c r="HC38" i="10" s="1"/>
  <c r="HC50" i="10" l="1"/>
  <c r="HC40" i="10"/>
  <c r="HC67" i="10"/>
  <c r="HC48" i="10" l="1"/>
  <c r="HC42" i="10"/>
  <c r="HD34" i="10" l="1"/>
  <c r="HD36" i="10"/>
  <c r="HD44" i="10" l="1"/>
  <c r="HD46" i="10" l="1"/>
  <c r="HD38" i="10" s="1"/>
  <c r="HD50" i="10" l="1"/>
  <c r="HD67" i="10"/>
  <c r="HD40" i="10"/>
  <c r="HD48" i="10" l="1"/>
  <c r="HD42" i="10"/>
  <c r="HE34" i="10" l="1"/>
  <c r="HE36" i="10"/>
  <c r="HE44" i="10" l="1"/>
  <c r="HE46" i="10" l="1"/>
  <c r="HE38" i="10" s="1"/>
  <c r="HE67" i="10" l="1"/>
  <c r="HE40" i="10"/>
  <c r="HE50" i="10"/>
  <c r="HE48" i="10" l="1"/>
  <c r="HE42" i="10"/>
  <c r="HF34" i="10" l="1"/>
  <c r="HF36" i="10"/>
  <c r="HF44" i="10" l="1"/>
  <c r="HF46" i="10" l="1"/>
  <c r="HF38" i="10" s="1"/>
  <c r="HF40" i="10" l="1"/>
  <c r="HF67" i="10"/>
  <c r="HF50" i="10"/>
  <c r="HF48" i="10" l="1"/>
  <c r="HF42" i="10"/>
  <c r="HG34" i="10" l="1"/>
  <c r="HG36" i="10"/>
  <c r="HG44" i="10" l="1"/>
  <c r="HG46" i="10" l="1"/>
  <c r="HG38" i="10" s="1"/>
  <c r="HG50" i="10" l="1"/>
  <c r="HG40" i="10"/>
  <c r="HG67" i="10"/>
  <c r="HG48" i="10" l="1"/>
  <c r="HG42" i="10"/>
  <c r="HH34" i="10" l="1"/>
  <c r="HH36" i="10"/>
  <c r="HH44" i="10" l="1"/>
  <c r="HH46" i="10" l="1"/>
  <c r="HH38" i="10" s="1"/>
  <c r="HH50" i="10" l="1"/>
  <c r="HH67" i="10"/>
  <c r="HH40" i="10"/>
  <c r="HH48" i="10" l="1"/>
  <c r="HH42" i="10"/>
  <c r="HI34" i="10" l="1"/>
  <c r="HI36" i="10"/>
  <c r="HI44" i="10" l="1"/>
  <c r="HI46" i="10" l="1"/>
  <c r="HI38" i="10" s="1"/>
  <c r="HI40" i="10" l="1"/>
  <c r="HI67" i="10"/>
  <c r="HI50" i="10"/>
  <c r="HI48" i="10" l="1"/>
  <c r="HI42" i="10"/>
  <c r="HJ34" i="10" l="1"/>
  <c r="HJ36" i="10"/>
  <c r="HJ44" i="10" l="1"/>
  <c r="HJ46" i="10" l="1"/>
  <c r="HJ38" i="10" s="1"/>
  <c r="HJ50" i="10" l="1"/>
  <c r="HJ67" i="10"/>
  <c r="HJ40" i="10"/>
  <c r="HJ48" i="10" l="1"/>
  <c r="HJ42" i="10"/>
  <c r="HK34" i="10" l="1"/>
  <c r="HK36" i="10"/>
  <c r="HK44" i="10" l="1"/>
  <c r="HK46" i="10" l="1"/>
  <c r="HK38" i="10" s="1"/>
  <c r="HK40" i="10" l="1"/>
  <c r="HK67" i="10"/>
  <c r="HK50" i="10"/>
  <c r="HK48" i="10" l="1"/>
  <c r="HK42" i="10"/>
  <c r="HL34" i="10" l="1"/>
  <c r="HL36" i="10"/>
  <c r="HL44" i="10" l="1"/>
  <c r="HL46" i="10" l="1"/>
  <c r="HL38" i="10" s="1"/>
  <c r="HL50" i="10" l="1"/>
  <c r="HL67" i="10"/>
  <c r="HL40" i="10"/>
  <c r="HL48" i="10" l="1"/>
  <c r="HL42" i="10"/>
  <c r="HM34" i="10" l="1"/>
  <c r="HM36" i="10"/>
  <c r="HM44" i="10" l="1"/>
  <c r="HM46" i="10" l="1"/>
  <c r="HM38" i="10" s="1"/>
  <c r="HM50" i="10" l="1"/>
  <c r="HM67" i="10"/>
  <c r="HM40" i="10"/>
  <c r="HM48" i="10" l="1"/>
  <c r="HM42" i="10"/>
  <c r="HN34" i="10" l="1"/>
  <c r="HN36" i="10"/>
  <c r="HN44" i="10" l="1"/>
  <c r="HN46" i="10" l="1"/>
  <c r="HN38" i="10" s="1"/>
  <c r="HN40" i="10" l="1"/>
  <c r="HN67" i="10"/>
  <c r="HN50" i="10"/>
  <c r="HN48" i="10" l="1"/>
  <c r="HN42" i="10"/>
  <c r="HO34" i="10" l="1"/>
  <c r="HO36" i="10"/>
  <c r="HO44" i="10" l="1"/>
  <c r="HO46" i="10" l="1"/>
  <c r="HO38" i="10" s="1"/>
  <c r="HO40" i="10" l="1"/>
  <c r="HO67" i="10"/>
  <c r="HO50" i="10"/>
  <c r="HO48" i="10" l="1"/>
  <c r="HO42" i="10"/>
  <c r="HP34" i="10" l="1"/>
  <c r="HP36" i="10"/>
  <c r="HP44" i="10" l="1"/>
  <c r="HP46" i="10" l="1"/>
  <c r="HP38" i="10" s="1"/>
  <c r="HP50" i="10" l="1"/>
  <c r="HP40" i="10"/>
  <c r="HP67" i="10"/>
  <c r="HP48" i="10" l="1"/>
  <c r="HP42" i="10"/>
  <c r="HQ34" i="10" l="1"/>
  <c r="HQ36" i="10"/>
  <c r="HQ44" i="10" l="1"/>
  <c r="HQ46" i="10" l="1"/>
  <c r="HQ38" i="10" s="1"/>
  <c r="HQ50" i="10" l="1"/>
  <c r="HQ67" i="10"/>
  <c r="HQ40" i="10"/>
  <c r="HQ48" i="10" l="1"/>
  <c r="HQ42" i="10"/>
  <c r="HR34" i="10" l="1"/>
  <c r="HR36" i="10"/>
  <c r="HR44" i="10" l="1"/>
  <c r="HR46" i="10" l="1"/>
  <c r="HR38" i="10" s="1"/>
  <c r="HR40" i="10" l="1"/>
  <c r="HR67" i="10"/>
  <c r="HR50" i="10"/>
  <c r="HR48" i="10" l="1"/>
  <c r="HR42" i="10"/>
  <c r="HS34" i="10" l="1"/>
  <c r="HS36" i="10"/>
  <c r="HS44" i="10" l="1"/>
  <c r="HS46" i="10" l="1"/>
  <c r="HS38" i="10" s="1"/>
  <c r="HS67" i="10" l="1"/>
  <c r="HS40" i="10"/>
  <c r="HS50" i="10"/>
  <c r="HS48" i="10" l="1"/>
  <c r="HS42" i="10"/>
  <c r="HT36" i="10" l="1"/>
  <c r="HT44" i="10" s="1"/>
  <c r="HT34" i="10"/>
  <c r="HT46" i="10" l="1"/>
  <c r="HT38" i="10" s="1"/>
  <c r="HT67" i="10" s="1"/>
  <c r="HT40" i="10" l="1"/>
  <c r="HT50" i="10"/>
  <c r="HT48" i="10" l="1"/>
  <c r="HT42" i="10"/>
  <c r="HU34" i="10" l="1"/>
  <c r="HU36" i="10"/>
  <c r="HU44" i="10" l="1"/>
  <c r="HU46" i="10" l="1"/>
  <c r="HU38" i="10" s="1"/>
  <c r="HU40" i="10" l="1"/>
  <c r="HU67" i="10"/>
  <c r="HU50" i="10"/>
  <c r="HU48" i="10" l="1"/>
  <c r="HU42" i="10"/>
  <c r="HV34" i="10" l="1"/>
  <c r="HV36" i="10"/>
  <c r="HV44" i="10" l="1"/>
  <c r="HV46" i="10" l="1"/>
  <c r="HV38" i="10" s="1"/>
  <c r="HV50" i="10" l="1"/>
  <c r="HV67" i="10"/>
  <c r="HV40" i="10"/>
  <c r="HV48" i="10" l="1"/>
  <c r="HV42" i="10"/>
  <c r="HW34" i="10" l="1"/>
  <c r="HW36" i="10"/>
  <c r="HW44" i="10" l="1"/>
  <c r="HW46" i="10" l="1"/>
  <c r="HW38" i="10" s="1"/>
  <c r="HW67" i="10" l="1"/>
  <c r="HW40" i="10"/>
  <c r="HW50" i="10"/>
  <c r="HW48" i="10" l="1"/>
  <c r="HW42" i="10"/>
  <c r="HX34" i="10" l="1"/>
  <c r="HX36" i="10"/>
  <c r="HX44" i="10" l="1"/>
  <c r="HX46" i="10" l="1"/>
  <c r="HX38" i="10" s="1"/>
  <c r="HX50" i="10" l="1"/>
  <c r="HX67" i="10"/>
  <c r="HX40" i="10"/>
  <c r="HX48" i="10" l="1"/>
  <c r="HX42" i="10"/>
  <c r="HY34" i="10" l="1"/>
  <c r="HY36" i="10"/>
  <c r="HY44" i="10" l="1"/>
  <c r="HY46" i="10" l="1"/>
  <c r="HY38" i="10" s="1"/>
  <c r="HY40" i="10" l="1"/>
  <c r="HY67" i="10"/>
  <c r="HY50" i="10"/>
  <c r="HY48" i="10" l="1"/>
  <c r="HY42" i="10"/>
  <c r="HZ34" i="10" l="1"/>
  <c r="HZ36" i="10"/>
  <c r="HZ44" i="10" l="1"/>
  <c r="HZ46" i="10" l="1"/>
  <c r="HZ38" i="10" s="1"/>
  <c r="HZ40" i="10" l="1"/>
  <c r="HZ67" i="10"/>
  <c r="HZ50" i="10"/>
  <c r="HZ48" i="10" l="1"/>
  <c r="HZ42" i="10"/>
  <c r="IA34" i="10" l="1"/>
  <c r="IA36" i="10"/>
  <c r="IA44" i="10" l="1"/>
  <c r="IA46" i="10" l="1"/>
  <c r="IA38" i="10" s="1"/>
  <c r="IA40" i="10" l="1"/>
  <c r="IA67" i="10"/>
  <c r="IA50" i="10"/>
  <c r="IA48" i="10" l="1"/>
  <c r="IA42" i="10"/>
  <c r="IB34" i="10" l="1"/>
  <c r="IB36" i="10"/>
  <c r="IB44" i="10" l="1"/>
  <c r="IB46" i="10" l="1"/>
  <c r="IB38" i="10" s="1"/>
  <c r="IB50" i="10" l="1"/>
  <c r="IB67" i="10"/>
  <c r="IB40" i="10"/>
  <c r="IB48" i="10" l="1"/>
  <c r="IB42" i="10"/>
  <c r="IC34" i="10" l="1"/>
  <c r="IC36" i="10"/>
  <c r="IC44" i="10" l="1"/>
  <c r="IC46" i="10" l="1"/>
  <c r="IC38" i="10" s="1"/>
  <c r="IC67" i="10" l="1"/>
  <c r="IC40" i="10"/>
  <c r="IC50" i="10"/>
  <c r="IC48" i="10" l="1"/>
  <c r="IC42" i="10"/>
  <c r="ID34" i="10" l="1"/>
  <c r="ID36" i="10"/>
  <c r="ID44" i="10" l="1"/>
  <c r="ID46" i="10" l="1"/>
  <c r="ID38" i="10" s="1"/>
  <c r="ID40" i="10" l="1"/>
  <c r="ID67" i="10"/>
  <c r="ID50" i="10"/>
  <c r="ID48" i="10" l="1"/>
  <c r="ID42" i="10"/>
  <c r="IE34" i="10" l="1"/>
  <c r="IE36" i="10"/>
  <c r="IE44" i="10" l="1"/>
  <c r="IE46" i="10" l="1"/>
  <c r="IE38" i="10" s="1"/>
  <c r="IE50" i="10" l="1"/>
  <c r="IE40" i="10"/>
  <c r="IE67" i="10"/>
  <c r="IE48" i="10" l="1"/>
  <c r="IE42" i="10"/>
  <c r="IF34" i="10" l="1"/>
  <c r="IF36" i="10"/>
  <c r="IF44" i="10" l="1"/>
  <c r="IF46" i="10" l="1"/>
  <c r="IF38" i="10" s="1"/>
  <c r="IF67" i="10" l="1"/>
  <c r="IF40" i="10"/>
  <c r="IF50" i="10"/>
  <c r="IF48" i="10" l="1"/>
  <c r="IF42" i="10"/>
  <c r="IG34" i="10" l="1"/>
  <c r="IG36" i="10"/>
  <c r="IG44" i="10" l="1"/>
  <c r="IG46" i="10" l="1"/>
  <c r="IG38" i="10" s="1"/>
  <c r="IG40" i="10" l="1"/>
  <c r="IG67" i="10"/>
  <c r="IG50" i="10"/>
  <c r="IG48" i="10" l="1"/>
  <c r="IG42" i="10"/>
  <c r="IH34" i="10" l="1"/>
  <c r="IH36" i="10"/>
  <c r="IH44" i="10" l="1"/>
  <c r="IH46" i="10" l="1"/>
  <c r="IH38" i="10" s="1"/>
  <c r="IH50" i="10" l="1"/>
  <c r="IH40" i="10"/>
  <c r="IH67" i="10"/>
  <c r="IH48" i="10" l="1"/>
  <c r="IH42" i="10"/>
  <c r="II34" i="10" l="1"/>
  <c r="II36" i="10"/>
  <c r="II44" i="10" l="1"/>
  <c r="II46" i="10" l="1"/>
  <c r="II38" i="10" s="1"/>
  <c r="II50" i="10" l="1"/>
  <c r="II40" i="10"/>
  <c r="II67" i="10"/>
  <c r="II48" i="10" l="1"/>
  <c r="II42" i="10"/>
  <c r="IJ34" i="10" l="1"/>
  <c r="IJ36" i="10"/>
  <c r="IJ44" i="10" l="1"/>
  <c r="IJ46" i="10" l="1"/>
  <c r="IJ38" i="10" s="1"/>
  <c r="IJ67" i="10" l="1"/>
  <c r="IJ40" i="10"/>
  <c r="IJ50" i="10"/>
  <c r="IJ48" i="10" l="1"/>
  <c r="IJ42" i="10"/>
  <c r="IK34" i="10" l="1"/>
  <c r="IK36" i="10"/>
  <c r="IK44" i="10" l="1"/>
  <c r="IK46" i="10" l="1"/>
  <c r="IK38" i="10" s="1"/>
  <c r="IK67" i="10" l="1"/>
  <c r="IK40" i="10"/>
  <c r="IK50" i="10"/>
  <c r="IK48" i="10" l="1"/>
  <c r="IK42" i="10"/>
  <c r="IL34" i="10" l="1"/>
  <c r="IL36" i="10"/>
  <c r="IL44" i="10" l="1"/>
  <c r="IL46" i="10" l="1"/>
  <c r="IL38" i="10" s="1"/>
  <c r="IL50" i="10" l="1"/>
  <c r="IL40" i="10"/>
  <c r="IL67" i="10"/>
  <c r="IL48" i="10" l="1"/>
  <c r="IL42" i="10"/>
  <c r="IM34" i="10" l="1"/>
  <c r="IM36" i="10"/>
  <c r="IM44" i="10" l="1"/>
  <c r="IM46" i="10" l="1"/>
  <c r="IM38" i="10" s="1"/>
  <c r="IM50" i="10" l="1"/>
  <c r="IM67" i="10"/>
  <c r="IM40" i="10"/>
  <c r="IM48" i="10" l="1"/>
  <c r="IM42" i="10"/>
  <c r="IN34" i="10" l="1"/>
  <c r="IN36" i="10"/>
  <c r="IN44" i="10" l="1"/>
  <c r="IN46" i="10" l="1"/>
  <c r="IN38" i="10" s="1"/>
  <c r="IN40" i="10" l="1"/>
  <c r="IN67" i="10"/>
  <c r="IN50" i="10"/>
  <c r="IN48" i="10" l="1"/>
  <c r="IN42" i="10"/>
  <c r="IO34" i="10" l="1"/>
  <c r="IO36" i="10"/>
  <c r="IO44" i="10" l="1"/>
  <c r="IO46" i="10" l="1"/>
  <c r="IO38" i="10" s="1"/>
  <c r="IO40" i="10" l="1"/>
  <c r="IO67" i="10"/>
  <c r="IO50" i="10"/>
  <c r="IO48" i="10" l="1"/>
  <c r="IO42" i="10"/>
  <c r="IP34" i="10" l="1"/>
  <c r="IP36" i="10"/>
  <c r="IP44" i="10" l="1"/>
  <c r="IP46" i="10" l="1"/>
  <c r="IP38" i="10" s="1"/>
  <c r="IP40" i="10" l="1"/>
  <c r="IP67" i="10"/>
  <c r="IP50" i="10"/>
  <c r="IP48" i="10" l="1"/>
  <c r="IP42" i="10"/>
  <c r="IQ34" i="10" l="1"/>
  <c r="IQ36" i="10"/>
  <c r="IQ44" i="10" l="1"/>
  <c r="IQ46" i="10" l="1"/>
  <c r="IQ38" i="10" s="1"/>
  <c r="IQ50" i="10" l="1"/>
  <c r="IQ67" i="10"/>
  <c r="IQ40" i="10"/>
  <c r="IQ48" i="10" l="1"/>
  <c r="IQ42" i="10"/>
  <c r="IR34" i="10" l="1"/>
  <c r="IR36" i="10"/>
  <c r="IR44" i="10" l="1"/>
  <c r="IR46" i="10" l="1"/>
  <c r="IR38" i="10" s="1"/>
  <c r="IR50" i="10" l="1"/>
  <c r="IR40" i="10"/>
  <c r="IR67" i="10"/>
  <c r="IR48" i="10" l="1"/>
  <c r="IR42" i="10"/>
  <c r="IS34" i="10" l="1"/>
  <c r="IS36" i="10"/>
  <c r="IS44" i="10" l="1"/>
  <c r="IS46" i="10" l="1"/>
  <c r="IS38" i="10" s="1"/>
  <c r="IS40" i="10" l="1"/>
  <c r="IS67" i="10"/>
  <c r="IS50" i="10"/>
  <c r="IS48" i="10" l="1"/>
  <c r="IS42" i="10"/>
  <c r="IT34" i="10" l="1"/>
  <c r="IT36" i="10"/>
  <c r="IT44" i="10" l="1"/>
  <c r="IT46" i="10" l="1"/>
  <c r="IT38" i="10" s="1"/>
  <c r="IT50" i="10" l="1"/>
  <c r="IT67" i="10"/>
  <c r="IT40" i="10"/>
  <c r="IT48" i="10" l="1"/>
  <c r="IT42" i="10"/>
  <c r="IU34" i="10" l="1"/>
  <c r="IU36" i="10"/>
  <c r="IU44" i="10" l="1"/>
  <c r="IU46" i="10" l="1"/>
  <c r="IU38" i="10" s="1"/>
  <c r="IU40" i="10" l="1"/>
  <c r="IU67" i="10"/>
  <c r="IU50" i="10"/>
  <c r="IU48" i="10" l="1"/>
  <c r="IU42" i="10"/>
  <c r="IV34" i="10" l="1"/>
  <c r="IV36" i="10"/>
  <c r="IV44" i="10" l="1"/>
  <c r="IV46" i="10" l="1"/>
  <c r="IV38" i="10" s="1"/>
  <c r="IV40" i="10" l="1"/>
  <c r="IV67" i="10"/>
  <c r="IV50" i="10"/>
  <c r="IV48" i="10" l="1"/>
  <c r="IV42" i="10"/>
  <c r="IW34" i="10" l="1"/>
  <c r="IW36" i="10"/>
  <c r="IW44" i="10" l="1"/>
  <c r="IW46" i="10" l="1"/>
  <c r="IW38" i="10" s="1"/>
  <c r="IW40" i="10" l="1"/>
  <c r="IW67" i="10"/>
  <c r="IW50" i="10"/>
  <c r="IW48" i="10" l="1"/>
  <c r="IW42" i="10"/>
  <c r="IX34" i="10" l="1"/>
  <c r="IX36" i="10"/>
  <c r="IX44" i="10" l="1"/>
  <c r="IX46" i="10" l="1"/>
  <c r="IX38" i="10" s="1"/>
  <c r="IX67" i="10" l="1"/>
  <c r="IX40" i="10"/>
  <c r="IX50" i="10"/>
  <c r="IX48" i="10" l="1"/>
  <c r="IX42" i="10"/>
  <c r="IY34" i="10" l="1"/>
  <c r="IY36" i="10"/>
  <c r="IY44" i="10" l="1"/>
  <c r="IY46" i="10" l="1"/>
  <c r="IY38" i="10" s="1"/>
  <c r="IY40" i="10" l="1"/>
  <c r="IY67" i="10"/>
  <c r="IY50" i="10"/>
  <c r="IY48" i="10" l="1"/>
  <c r="IY42" i="10"/>
  <c r="IZ34" i="10" l="1"/>
  <c r="IZ36" i="10"/>
  <c r="IZ44" i="10" l="1"/>
  <c r="IZ46" i="10" l="1"/>
  <c r="IZ38" i="10" s="1"/>
  <c r="IZ67" i="10" l="1"/>
  <c r="IZ40" i="10"/>
  <c r="IZ50" i="10"/>
  <c r="IZ48" i="10" l="1"/>
  <c r="IZ42" i="10"/>
  <c r="JA34" i="10" l="1"/>
  <c r="JA36" i="10"/>
  <c r="JA44" i="10" l="1"/>
  <c r="JA46" i="10" l="1"/>
  <c r="JA38" i="10" s="1"/>
  <c r="JA40" i="10" l="1"/>
  <c r="JA67" i="10"/>
  <c r="JA50" i="10"/>
  <c r="JA48" i="10" l="1"/>
  <c r="JA42" i="10"/>
  <c r="JB34" i="10" l="1"/>
  <c r="JB36" i="10"/>
  <c r="JB44" i="10" l="1"/>
  <c r="JB46" i="10" l="1"/>
  <c r="JB38" i="10" s="1"/>
  <c r="JB40" i="10" l="1"/>
  <c r="JB67" i="10"/>
  <c r="JB50" i="10"/>
  <c r="JB48" i="10" l="1"/>
  <c r="JB42" i="10"/>
  <c r="JC34" i="10" l="1"/>
  <c r="JC36" i="10"/>
  <c r="JC44" i="10" l="1"/>
  <c r="JC46" i="10" l="1"/>
  <c r="JC38" i="10" s="1"/>
  <c r="JC40" i="10" l="1"/>
  <c r="JC67" i="10"/>
  <c r="JC50" i="10"/>
  <c r="JC48" i="10" l="1"/>
  <c r="JC42" i="10"/>
  <c r="JD34" i="10" l="1"/>
  <c r="JD36" i="10"/>
  <c r="JD44" i="10" l="1"/>
  <c r="JD46" i="10" l="1"/>
  <c r="JD38" i="10" s="1"/>
  <c r="JD40" i="10" l="1"/>
  <c r="JD67" i="10"/>
  <c r="JD50" i="10"/>
  <c r="JD48" i="10" l="1"/>
  <c r="JD42" i="10"/>
  <c r="JE34" i="10" l="1"/>
  <c r="JE36" i="10"/>
  <c r="JE44" i="10" l="1"/>
  <c r="JE46" i="10" l="1"/>
  <c r="JE38" i="10" s="1"/>
  <c r="JE50" i="10" l="1"/>
  <c r="JE40" i="10"/>
  <c r="JE67" i="10"/>
  <c r="JE48" i="10" l="1"/>
  <c r="JE42" i="10"/>
  <c r="JF34" i="10" l="1"/>
  <c r="JF36" i="10"/>
  <c r="JF44" i="10" l="1"/>
  <c r="JF46" i="10" l="1"/>
  <c r="JF38" i="10" s="1"/>
  <c r="JF67" i="10" l="1"/>
  <c r="JF40" i="10"/>
  <c r="JF50" i="10"/>
  <c r="JF48" i="10" l="1"/>
  <c r="JF42" i="10"/>
  <c r="JG34" i="10" l="1"/>
  <c r="JG36" i="10"/>
  <c r="JG44" i="10" l="1"/>
  <c r="JG46" i="10" l="1"/>
  <c r="JG38" i="10" s="1"/>
  <c r="JG67" i="10" l="1"/>
  <c r="JG40" i="10"/>
  <c r="JG50" i="10"/>
  <c r="JG48" i="10" l="1"/>
  <c r="JG42" i="10"/>
  <c r="JH34" i="10" l="1"/>
  <c r="JH36" i="10"/>
  <c r="JH44" i="10" l="1"/>
  <c r="JH46" i="10" l="1"/>
  <c r="JH38" i="10" s="1"/>
  <c r="JH67" i="10" l="1"/>
  <c r="JH40" i="10"/>
  <c r="JH50" i="10"/>
  <c r="JH48" i="10" l="1"/>
  <c r="JH42" i="10"/>
  <c r="JI34" i="10" l="1"/>
  <c r="JI36" i="10"/>
  <c r="JI44" i="10" l="1"/>
  <c r="JI46" i="10" l="1"/>
  <c r="JI38" i="10" s="1"/>
  <c r="JI67" i="10" l="1"/>
  <c r="JI40" i="10"/>
  <c r="JI50" i="10"/>
  <c r="JI48" i="10" l="1"/>
  <c r="JI42" i="10"/>
  <c r="JJ34" i="10" l="1"/>
  <c r="JJ36" i="10"/>
  <c r="JJ44" i="10" l="1"/>
  <c r="JJ46" i="10" l="1"/>
  <c r="JJ38" i="10" s="1"/>
  <c r="JJ40" i="10" l="1"/>
  <c r="JJ67" i="10"/>
  <c r="JJ50" i="10"/>
  <c r="JJ48" i="10" l="1"/>
  <c r="JJ42" i="10"/>
  <c r="JK34" i="10" l="1"/>
  <c r="JK36" i="10"/>
  <c r="JK44" i="10" l="1"/>
  <c r="JK46" i="10" l="1"/>
  <c r="JK38" i="10" s="1"/>
  <c r="JK67" i="10" l="1"/>
  <c r="JK40" i="10"/>
  <c r="JK50" i="10"/>
  <c r="JK48" i="10" l="1"/>
  <c r="JK42" i="10"/>
  <c r="JL34" i="10" l="1"/>
  <c r="JL36" i="10"/>
  <c r="JL44" i="10" l="1"/>
  <c r="JL46" i="10" l="1"/>
  <c r="JL38" i="10" s="1"/>
  <c r="JL50" i="10" l="1"/>
  <c r="JL40" i="10"/>
  <c r="JL67" i="10"/>
  <c r="JL48" i="10" l="1"/>
  <c r="JL42" i="10"/>
  <c r="JM34" i="10" l="1"/>
  <c r="JM36" i="10"/>
  <c r="JM44" i="10" l="1"/>
  <c r="JM46" i="10" l="1"/>
  <c r="JM38" i="10" s="1"/>
  <c r="JM50" i="10" l="1"/>
  <c r="JM67" i="10"/>
  <c r="JM40" i="10"/>
  <c r="JM48" i="10" l="1"/>
  <c r="JM42" i="10"/>
  <c r="JN34" i="10" l="1"/>
  <c r="JN36" i="10"/>
  <c r="JN44" i="10" l="1"/>
  <c r="JN46" i="10" l="1"/>
  <c r="JN38" i="10" s="1"/>
  <c r="JN50" i="10" l="1"/>
  <c r="JN67" i="10"/>
  <c r="JN40" i="10"/>
  <c r="JN48" i="10" l="1"/>
  <c r="JN42" i="10"/>
  <c r="JO34" i="10" l="1"/>
  <c r="JO36" i="10"/>
  <c r="JO44" i="10" l="1"/>
  <c r="JO46" i="10" l="1"/>
  <c r="JO38" i="10" s="1"/>
  <c r="JO50" i="10" l="1"/>
  <c r="JO40" i="10"/>
  <c r="JO67" i="10"/>
  <c r="JO48" i="10" l="1"/>
  <c r="JO42" i="10"/>
  <c r="JP34" i="10" l="1"/>
  <c r="JP36" i="10"/>
  <c r="JP44" i="10" l="1"/>
  <c r="JP46" i="10" l="1"/>
  <c r="JP38" i="10" s="1"/>
  <c r="JP50" i="10" l="1"/>
  <c r="JP40" i="10"/>
  <c r="JP67" i="10"/>
  <c r="JP48" i="10" l="1"/>
  <c r="JP42" i="10"/>
  <c r="JQ34" i="10" l="1"/>
  <c r="JQ36" i="10"/>
  <c r="JQ44" i="10" l="1"/>
  <c r="JQ46" i="10" l="1"/>
  <c r="JQ38" i="10" s="1"/>
  <c r="JQ40" i="10" l="1"/>
  <c r="JQ67" i="10"/>
  <c r="JQ50" i="10"/>
  <c r="JQ48" i="10" l="1"/>
  <c r="JQ42" i="10"/>
  <c r="JR34" i="10" l="1"/>
  <c r="JR36" i="10"/>
  <c r="JR44" i="10" l="1"/>
  <c r="JR46" i="10" l="1"/>
  <c r="JR38" i="10" s="1"/>
  <c r="JR67" i="10" l="1"/>
  <c r="JR40" i="10"/>
  <c r="JR50" i="10"/>
  <c r="JR48" i="10" l="1"/>
  <c r="JR42" i="10"/>
  <c r="JS34" i="10" l="1"/>
  <c r="JS36" i="10"/>
  <c r="JS44" i="10" l="1"/>
  <c r="JS46" i="10" l="1"/>
  <c r="JS38" i="10" s="1"/>
  <c r="JS40" i="10" l="1"/>
  <c r="JS67" i="10"/>
  <c r="JS50" i="10"/>
  <c r="JS48" i="10" l="1"/>
  <c r="JS42" i="10"/>
  <c r="JT34" i="10" l="1"/>
  <c r="JT36" i="10"/>
  <c r="JT44" i="10" l="1"/>
  <c r="JT46" i="10" l="1"/>
  <c r="JT38" i="10" s="1"/>
  <c r="JT67" i="10" l="1"/>
  <c r="JT40" i="10"/>
  <c r="JT50" i="10"/>
  <c r="JT48" i="10" l="1"/>
  <c r="JT42" i="10"/>
  <c r="JU34" i="10" l="1"/>
  <c r="JU36" i="10"/>
  <c r="JU44" i="10" l="1"/>
  <c r="JU46" i="10" l="1"/>
  <c r="JU38" i="10" s="1"/>
  <c r="JU67" i="10" l="1"/>
  <c r="JU40" i="10"/>
  <c r="JU50" i="10"/>
  <c r="JU48" i="10" l="1"/>
  <c r="JU42" i="10"/>
  <c r="JV34" i="10" l="1"/>
  <c r="JV36" i="10"/>
  <c r="JV44" i="10" l="1"/>
  <c r="JV46" i="10" l="1"/>
  <c r="JV38" i="10" s="1"/>
  <c r="JV50" i="10" l="1"/>
  <c r="JV67" i="10"/>
  <c r="JV40" i="10"/>
  <c r="JV48" i="10" l="1"/>
  <c r="JV42" i="10"/>
  <c r="JW34" i="10" l="1"/>
  <c r="JW36" i="10"/>
  <c r="JW44" i="10" l="1"/>
  <c r="JW46" i="10" l="1"/>
  <c r="JW38" i="10" s="1"/>
  <c r="JW50" i="10" l="1"/>
  <c r="JW40" i="10"/>
  <c r="JW67" i="10"/>
  <c r="JW48" i="10" l="1"/>
  <c r="JW42" i="10"/>
  <c r="JX34" i="10" l="1"/>
  <c r="JX36" i="10"/>
  <c r="JX44" i="10" l="1"/>
  <c r="JX46" i="10" l="1"/>
  <c r="JX38" i="10" s="1"/>
  <c r="JX40" i="10" l="1"/>
  <c r="JX67" i="10"/>
  <c r="JX50" i="10"/>
  <c r="JX48" i="10" l="1"/>
  <c r="JX42" i="10"/>
  <c r="JY34" i="10" l="1"/>
  <c r="JY36" i="10"/>
  <c r="JY44" i="10" l="1"/>
  <c r="JY46" i="10" l="1"/>
  <c r="JY38" i="10" s="1"/>
  <c r="JY40" i="10" l="1"/>
  <c r="JY67" i="10"/>
  <c r="JY50" i="10"/>
  <c r="JY48" i="10" l="1"/>
  <c r="JY42" i="10"/>
  <c r="JZ34" i="10" l="1"/>
  <c r="JZ36" i="10"/>
  <c r="JZ44" i="10" l="1"/>
  <c r="JZ46" i="10" l="1"/>
  <c r="JZ38" i="10" s="1"/>
  <c r="JZ50" i="10" l="1"/>
  <c r="JZ40" i="10"/>
  <c r="JZ67" i="10"/>
  <c r="JZ48" i="10" l="1"/>
  <c r="JZ42" i="10"/>
  <c r="KA34" i="10" l="1"/>
  <c r="KA36" i="10"/>
  <c r="KA44" i="10" l="1"/>
  <c r="KA46" i="10" l="1"/>
  <c r="KA38" i="10" s="1"/>
  <c r="KA50" i="10" l="1"/>
  <c r="KA40" i="10"/>
  <c r="KA67" i="10"/>
  <c r="KA48" i="10" l="1"/>
  <c r="KA42" i="10"/>
  <c r="KB34" i="10" l="1"/>
  <c r="KB36" i="10"/>
  <c r="KB44" i="10" l="1"/>
  <c r="KB46" i="10" l="1"/>
  <c r="KB38" i="10" s="1"/>
  <c r="KB50" i="10" l="1"/>
  <c r="KB40" i="10"/>
  <c r="KB67" i="10"/>
  <c r="KB48" i="10" l="1"/>
  <c r="KB42" i="10"/>
  <c r="KC34" i="10" l="1"/>
  <c r="KC36" i="10"/>
  <c r="KC44" i="10" l="1"/>
  <c r="KC46" i="10" l="1"/>
  <c r="KC38" i="10" s="1"/>
  <c r="KC50" i="10" l="1"/>
  <c r="KC40" i="10"/>
  <c r="KC67" i="10"/>
  <c r="KC48" i="10" l="1"/>
  <c r="KC42" i="10"/>
  <c r="KD34" i="10" l="1"/>
  <c r="KD36" i="10"/>
  <c r="KD44" i="10" l="1"/>
  <c r="KD46" i="10" l="1"/>
  <c r="KD38" i="10" s="1"/>
  <c r="KD40" i="10" l="1"/>
  <c r="KD67" i="10"/>
  <c r="KD50" i="10"/>
  <c r="KD48" i="10" l="1"/>
  <c r="KD42" i="10"/>
  <c r="KE34" i="10" l="1"/>
  <c r="KE36" i="10"/>
  <c r="KE44" i="10" l="1"/>
  <c r="KE46" i="10" l="1"/>
  <c r="KE38" i="10" s="1"/>
  <c r="KE50" i="10" l="1"/>
  <c r="KE67" i="10"/>
  <c r="KE40" i="10"/>
  <c r="KE48" i="10" l="1"/>
  <c r="KE42" i="10"/>
  <c r="KF34" i="10" l="1"/>
  <c r="KF36" i="10"/>
  <c r="KF44" i="10" l="1"/>
  <c r="KF46" i="10" l="1"/>
  <c r="KF38" i="10" s="1"/>
  <c r="KF40" i="10" l="1"/>
  <c r="KF67" i="10"/>
  <c r="KF50" i="10"/>
  <c r="KF48" i="10" l="1"/>
  <c r="KF42" i="10"/>
  <c r="KG34" i="10" l="1"/>
  <c r="KG36" i="10"/>
  <c r="KG44" i="10" l="1"/>
  <c r="KG46" i="10" l="1"/>
  <c r="KG38" i="10" s="1"/>
  <c r="KG67" i="10" l="1"/>
  <c r="KG40" i="10"/>
  <c r="KG50" i="10"/>
  <c r="KG48" i="10" l="1"/>
  <c r="KG42" i="10"/>
  <c r="KH34" i="10" l="1"/>
  <c r="KH36" i="10"/>
  <c r="KH44" i="10" l="1"/>
  <c r="KH46" i="10" l="1"/>
  <c r="KH38" i="10" s="1"/>
  <c r="KH67" i="10" l="1"/>
  <c r="KH40" i="10"/>
  <c r="KH50" i="10"/>
  <c r="KH48" i="10" l="1"/>
  <c r="KH42" i="10"/>
  <c r="KI34" i="10" l="1"/>
  <c r="KI36" i="10"/>
  <c r="KI44" i="10" l="1"/>
  <c r="KI46" i="10" l="1"/>
  <c r="KI38" i="10" s="1"/>
  <c r="KI50" i="10" l="1"/>
  <c r="KI40" i="10"/>
  <c r="KI67" i="10"/>
  <c r="KI48" i="10" l="1"/>
  <c r="KI42" i="10"/>
  <c r="KJ34" i="10" l="1"/>
  <c r="KJ36" i="10"/>
  <c r="KJ44" i="10" l="1"/>
  <c r="KJ46" i="10" l="1"/>
  <c r="KJ38" i="10" s="1"/>
  <c r="KJ40" i="10" l="1"/>
  <c r="KJ67" i="10"/>
  <c r="KJ50" i="10"/>
  <c r="KJ48" i="10" l="1"/>
  <c r="KJ42" i="10"/>
  <c r="KK34" i="10" l="1"/>
  <c r="KK36" i="10"/>
  <c r="KK44" i="10" l="1"/>
  <c r="KK46" i="10" l="1"/>
  <c r="KK38" i="10" s="1"/>
  <c r="KK67" i="10" l="1"/>
  <c r="KK40" i="10"/>
  <c r="KK50" i="10"/>
  <c r="KK48" i="10" l="1"/>
  <c r="KK42" i="10"/>
  <c r="KL34" i="10" l="1"/>
  <c r="KL36" i="10"/>
  <c r="KL44" i="10" l="1"/>
  <c r="KL46" i="10" l="1"/>
  <c r="KL38" i="10" s="1"/>
  <c r="KL50" i="10" l="1"/>
  <c r="KL67" i="10"/>
  <c r="KL40" i="10"/>
  <c r="KL48" i="10" l="1"/>
  <c r="KL42" i="10"/>
  <c r="KM34" i="10" l="1"/>
  <c r="KM36" i="10"/>
  <c r="KM44" i="10" l="1"/>
  <c r="KM46" i="10" l="1"/>
  <c r="KM38" i="10" s="1"/>
  <c r="KM50" i="10" l="1"/>
  <c r="KM67" i="10"/>
  <c r="KM40" i="10"/>
  <c r="KM48" i="10" l="1"/>
  <c r="KM42" i="10"/>
  <c r="KN34" i="10" l="1"/>
  <c r="KN36" i="10"/>
  <c r="KN44" i="10" l="1"/>
  <c r="KN46" i="10" l="1"/>
  <c r="KN38" i="10" s="1"/>
  <c r="KN40" i="10" l="1"/>
  <c r="KN67" i="10"/>
  <c r="KN50" i="10"/>
  <c r="KN48" i="10" l="1"/>
  <c r="KN42" i="10"/>
  <c r="KO34" i="10" l="1"/>
  <c r="KO36" i="10"/>
  <c r="KO44" i="10" l="1"/>
  <c r="KO46" i="10" l="1"/>
  <c r="KO38" i="10" s="1"/>
  <c r="KO67" i="10" l="1"/>
  <c r="KO40" i="10"/>
  <c r="KO50" i="10"/>
  <c r="KO48" i="10" l="1"/>
  <c r="KO42" i="10"/>
  <c r="KP34" i="10" l="1"/>
  <c r="KP36" i="10"/>
  <c r="KP44" i="10" l="1"/>
  <c r="KP46" i="10" l="1"/>
  <c r="KP38" i="10" s="1"/>
  <c r="KP50" i="10" l="1"/>
  <c r="KP40" i="10"/>
  <c r="KP67" i="10"/>
  <c r="KP48" i="10" l="1"/>
  <c r="KP42" i="10"/>
  <c r="KQ34" i="10" l="1"/>
  <c r="KQ36" i="10"/>
  <c r="KQ44" i="10" l="1"/>
  <c r="KQ46" i="10" l="1"/>
  <c r="KQ38" i="10" s="1"/>
  <c r="KQ40" i="10" l="1"/>
  <c r="KQ67" i="10"/>
  <c r="KQ50" i="10"/>
  <c r="KQ48" i="10" l="1"/>
  <c r="KQ42" i="10"/>
  <c r="KR34" i="10" l="1"/>
  <c r="KR36" i="10"/>
  <c r="KR44" i="10" l="1"/>
  <c r="KR46" i="10" l="1"/>
  <c r="KR38" i="10" s="1"/>
  <c r="KR50" i="10" l="1"/>
  <c r="KR67" i="10"/>
  <c r="KR40" i="10"/>
  <c r="KR48" i="10" l="1"/>
  <c r="KR42" i="10"/>
  <c r="KS34" i="10" l="1"/>
  <c r="KS36" i="10"/>
  <c r="KS44" i="10" l="1"/>
  <c r="KS46" i="10" l="1"/>
  <c r="KS38" i="10" s="1"/>
  <c r="KS40" i="10" l="1"/>
  <c r="KS67" i="10"/>
  <c r="KS50" i="10"/>
  <c r="KS48" i="10" l="1"/>
  <c r="KS42" i="10"/>
  <c r="KT34" i="10" l="1"/>
  <c r="KT36" i="10"/>
  <c r="KT44" i="10" l="1"/>
  <c r="KT46" i="10" l="1"/>
  <c r="KT38" i="10" s="1"/>
  <c r="KT40" i="10" l="1"/>
  <c r="KT67" i="10"/>
  <c r="KT50" i="10"/>
  <c r="KT48" i="10" l="1"/>
  <c r="KT42" i="10"/>
  <c r="KU34" i="10" l="1"/>
  <c r="KU36" i="10"/>
  <c r="KU44" i="10" l="1"/>
  <c r="KU46" i="10" l="1"/>
  <c r="KU38" i="10" s="1"/>
  <c r="KU67" i="10" l="1"/>
  <c r="KU40" i="10"/>
  <c r="KU50" i="10"/>
  <c r="KU48" i="10" l="1"/>
  <c r="KU42" i="10"/>
  <c r="KV34" i="10" l="1"/>
  <c r="KV36" i="10"/>
  <c r="R36" i="10" l="1"/>
  <c r="KV44" i="10"/>
  <c r="R44" i="10" l="1"/>
  <c r="KV46" i="10"/>
  <c r="KV50" i="10" s="1"/>
  <c r="KV38" i="10" l="1"/>
  <c r="R46" i="10"/>
  <c r="R38" i="10" l="1"/>
  <c r="KV40" i="10"/>
  <c r="KV67" i="10"/>
  <c r="KV48" i="10" l="1"/>
  <c r="KV42" i="10"/>
  <c r="R37" i="2" s="1"/>
  <c r="R39" i="2" s="1"/>
  <c r="AA59" i="10"/>
  <c r="AM59" i="10"/>
  <c r="AX59" i="10"/>
  <c r="AP59" i="10"/>
  <c r="BA59" i="10"/>
  <c r="AV59" i="10"/>
  <c r="AT59" i="10"/>
  <c r="AI59" i="10"/>
  <c r="AL59" i="10"/>
  <c r="AW59" i="10"/>
  <c r="AU59" i="10"/>
  <c r="AR59" i="10"/>
  <c r="AN59" i="10"/>
  <c r="AE59" i="10"/>
  <c r="BD59" i="10"/>
  <c r="V59" i="10"/>
  <c r="BE59" i="10"/>
  <c r="BC59" i="10"/>
  <c r="AH59" i="10"/>
  <c r="AG59" i="10"/>
  <c r="AY59" i="10"/>
  <c r="BB59" i="10"/>
  <c r="X59" i="10"/>
  <c r="AC59" i="10"/>
  <c r="AB59" i="10"/>
  <c r="AK59" i="10"/>
  <c r="AJ59" i="10"/>
  <c r="AO59" i="10"/>
  <c r="AD59" i="10"/>
  <c r="Z59" i="10"/>
  <c r="AZ59" i="10"/>
  <c r="Y59" i="10"/>
  <c r="AQ59" i="10"/>
  <c r="AS59" i="10"/>
  <c r="W59" i="10"/>
  <c r="AF59" i="10"/>
  <c r="U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Z59" i="10"/>
  <c r="CA59" i="10"/>
  <c r="CB59" i="10"/>
  <c r="CC59" i="10"/>
  <c r="CD59" i="10"/>
  <c r="CE59" i="10"/>
  <c r="CF59" i="10"/>
  <c r="CG59" i="10"/>
  <c r="CH59" i="10"/>
  <c r="CI59" i="10"/>
  <c r="CJ59" i="10"/>
  <c r="CK59" i="10"/>
  <c r="CL59" i="10"/>
  <c r="CM59" i="10"/>
  <c r="CN59" i="10"/>
  <c r="CO59" i="10"/>
  <c r="CP59" i="10"/>
  <c r="CQ59" i="10"/>
  <c r="CR59" i="10"/>
  <c r="CS59" i="10"/>
  <c r="CT59" i="10"/>
  <c r="CU59" i="10"/>
  <c r="CV59" i="10"/>
  <c r="CW59" i="10"/>
  <c r="CX59" i="10"/>
  <c r="CY59" i="10"/>
  <c r="CZ59" i="10"/>
  <c r="R40" i="10"/>
  <c r="R59" i="10" l="1"/>
  <c r="U61" i="10" l="1"/>
  <c r="V61" i="10" s="1"/>
  <c r="V65" i="10" s="1"/>
  <c r="V67" i="10" s="1"/>
  <c r="V54" i="10" s="1"/>
  <c r="U65" i="10" l="1"/>
  <c r="W61" i="10"/>
  <c r="W65" i="10" l="1"/>
  <c r="W67" i="10" s="1"/>
  <c r="W54" i="10" s="1"/>
  <c r="X61" i="10"/>
  <c r="Y61" i="10" s="1"/>
  <c r="Y65" i="10" s="1"/>
  <c r="Y67" i="10" s="1"/>
  <c r="Y54" i="10" s="1"/>
  <c r="U67" i="10"/>
  <c r="U54" i="10" s="1"/>
  <c r="U55" i="10" s="1"/>
  <c r="V55" i="10" l="1"/>
  <c r="W55" i="10" s="1"/>
  <c r="Z61" i="10"/>
  <c r="AA61" i="10" s="1"/>
  <c r="AA65" i="10" s="1"/>
  <c r="AA67" i="10" s="1"/>
  <c r="AA54" i="10" s="1"/>
  <c r="X65" i="10"/>
  <c r="U68" i="10"/>
  <c r="V68" i="10" s="1"/>
  <c r="W68" i="10" s="1"/>
  <c r="Z65" i="10" l="1"/>
  <c r="Z67" i="10" s="1"/>
  <c r="Z54" i="10" s="1"/>
  <c r="AB61" i="10"/>
  <c r="X67" i="10"/>
  <c r="X54" i="10" s="1"/>
  <c r="X55" i="10" l="1"/>
  <c r="Y55" i="10" s="1"/>
  <c r="Z55" i="10" s="1"/>
  <c r="AA55" i="10" s="1"/>
  <c r="AB65" i="10"/>
  <c r="AC61" i="10"/>
  <c r="X68" i="10"/>
  <c r="Y68" i="10" s="1"/>
  <c r="Z68" i="10" s="1"/>
  <c r="AA68" i="10" s="1"/>
  <c r="AB67" i="10" l="1"/>
  <c r="AB54" i="10" s="1"/>
  <c r="AC65" i="10"/>
  <c r="AC67" i="10" s="1"/>
  <c r="AC54" i="10" s="1"/>
  <c r="AD61" i="10"/>
  <c r="AB55" i="10" l="1"/>
  <c r="AC55" i="10" s="1"/>
  <c r="AD65" i="10"/>
  <c r="AE61" i="10"/>
  <c r="AB68" i="10"/>
  <c r="AC68" i="10" s="1"/>
  <c r="AE65" i="10" l="1"/>
  <c r="AE67" i="10" s="1"/>
  <c r="AE54" i="10" s="1"/>
  <c r="AF61" i="10"/>
  <c r="AD67" i="10"/>
  <c r="AD54" i="10" s="1"/>
  <c r="AD55" i="10" s="1"/>
  <c r="AE55" i="10" l="1"/>
  <c r="AF65" i="10"/>
  <c r="AG61" i="10"/>
  <c r="AD68" i="10"/>
  <c r="AE68" i="10" s="1"/>
  <c r="AG65" i="10" l="1"/>
  <c r="AH61" i="10"/>
  <c r="AF67" i="10"/>
  <c r="AF54" i="10" s="1"/>
  <c r="AF55" i="10" s="1"/>
  <c r="U44" i="2" s="1"/>
  <c r="U51" i="2"/>
  <c r="U59" i="2" l="1"/>
  <c r="AG67" i="10"/>
  <c r="AG54" i="10" s="1"/>
  <c r="AH65" i="10"/>
  <c r="AH67" i="10" s="1"/>
  <c r="AH54" i="10" s="1"/>
  <c r="AI61" i="10"/>
  <c r="AF68" i="10"/>
  <c r="AG55" i="10" l="1"/>
  <c r="AH55" i="10" s="1"/>
  <c r="AI65" i="10"/>
  <c r="AJ61" i="10"/>
  <c r="U65" i="2"/>
  <c r="U60" i="2"/>
  <c r="AG68" i="10"/>
  <c r="AH68" i="10" s="1"/>
  <c r="AJ65" i="10" l="1"/>
  <c r="AJ67" i="10" s="1"/>
  <c r="AJ54" i="10" s="1"/>
  <c r="AK61" i="10"/>
  <c r="AI67" i="10"/>
  <c r="AI54" i="10" s="1"/>
  <c r="AI55" i="10" l="1"/>
  <c r="AJ55" i="10" s="1"/>
  <c r="AK65" i="10"/>
  <c r="AL61" i="10"/>
  <c r="AI68" i="10"/>
  <c r="AJ68" i="10" s="1"/>
  <c r="AL65" i="10" l="1"/>
  <c r="AL67" i="10" s="1"/>
  <c r="AL54" i="10" s="1"/>
  <c r="AM61" i="10"/>
  <c r="AK67" i="10"/>
  <c r="AK54" i="10" s="1"/>
  <c r="AK55" i="10" l="1"/>
  <c r="AL55" i="10" s="1"/>
  <c r="AM65" i="10"/>
  <c r="AN61" i="10"/>
  <c r="AK68" i="10"/>
  <c r="AL68" i="10" s="1"/>
  <c r="AN65" i="10" l="1"/>
  <c r="AN67" i="10" s="1"/>
  <c r="AN54" i="10" s="1"/>
  <c r="AO61" i="10"/>
  <c r="AM67" i="10"/>
  <c r="AM68" i="10" l="1"/>
  <c r="AN68" i="10" s="1"/>
  <c r="AM54" i="10"/>
  <c r="AO65" i="10"/>
  <c r="AP61" i="10"/>
  <c r="AM55" i="10" l="1"/>
  <c r="AN55" i="10" s="1"/>
  <c r="AP65" i="10"/>
  <c r="AP67" i="10" s="1"/>
  <c r="AP54" i="10" s="1"/>
  <c r="AQ61" i="10"/>
  <c r="AO67" i="10"/>
  <c r="AO68" i="10" l="1"/>
  <c r="AP68" i="10" s="1"/>
  <c r="AO54" i="10"/>
  <c r="AQ65" i="10"/>
  <c r="AQ67" i="10" s="1"/>
  <c r="AQ54" i="10" s="1"/>
  <c r="AR61" i="10"/>
  <c r="AO55" i="10" l="1"/>
  <c r="AP55" i="10" s="1"/>
  <c r="AQ55" i="10" s="1"/>
  <c r="AQ68" i="10"/>
  <c r="AR65" i="10"/>
  <c r="AR67" i="10" s="1"/>
  <c r="AS61" i="10"/>
  <c r="AR68" i="10" l="1"/>
  <c r="AR54" i="10"/>
  <c r="AR55" i="10" s="1"/>
  <c r="V44" i="2" s="1"/>
  <c r="AS65" i="10"/>
  <c r="AT61" i="10"/>
  <c r="V60" i="2"/>
  <c r="AT65" i="10" l="1"/>
  <c r="AT67" i="10" s="1"/>
  <c r="AT54" i="10" s="1"/>
  <c r="AU61" i="10"/>
  <c r="AS67" i="10"/>
  <c r="AS54" i="10" s="1"/>
  <c r="AS55" i="10" l="1"/>
  <c r="AT55" i="10" s="1"/>
  <c r="AS68" i="10"/>
  <c r="AT68" i="10" s="1"/>
  <c r="AU65" i="10"/>
  <c r="AV61" i="10"/>
  <c r="AU67" i="10" l="1"/>
  <c r="AV65" i="10"/>
  <c r="AV67" i="10" s="1"/>
  <c r="AV54" i="10" s="1"/>
  <c r="AW61" i="10"/>
  <c r="AU68" i="10" l="1"/>
  <c r="AV68" i="10" s="1"/>
  <c r="AU54" i="10"/>
  <c r="AW65" i="10"/>
  <c r="AX61" i="10"/>
  <c r="AU55" i="10" l="1"/>
  <c r="AV55" i="10" s="1"/>
  <c r="AX65" i="10"/>
  <c r="AX67" i="10" s="1"/>
  <c r="AX54" i="10" s="1"/>
  <c r="AY61" i="10"/>
  <c r="AW67" i="10"/>
  <c r="AW54" i="10" s="1"/>
  <c r="AW55" i="10" l="1"/>
  <c r="AX55" i="10" s="1"/>
  <c r="AY65" i="10"/>
  <c r="AZ61" i="10"/>
  <c r="AW68" i="10"/>
  <c r="AX68" i="10" s="1"/>
  <c r="AZ65" i="10" l="1"/>
  <c r="AZ67" i="10" s="1"/>
  <c r="AZ54" i="10" s="1"/>
  <c r="BA61" i="10"/>
  <c r="AY67" i="10"/>
  <c r="AY54" i="10" s="1"/>
  <c r="AY55" i="10" l="1"/>
  <c r="AZ55" i="10" s="1"/>
  <c r="BA65" i="10"/>
  <c r="BB61" i="10"/>
  <c r="AY68" i="10"/>
  <c r="AZ68" i="10" s="1"/>
  <c r="BB65" i="10" l="1"/>
  <c r="BB67" i="10" s="1"/>
  <c r="BB54" i="10" s="1"/>
  <c r="BC61" i="10"/>
  <c r="BA67" i="10"/>
  <c r="BA68" i="10" l="1"/>
  <c r="BB68" i="10" s="1"/>
  <c r="BA54" i="10"/>
  <c r="BC65" i="10"/>
  <c r="BC67" i="10" s="1"/>
  <c r="BC54" i="10" s="1"/>
  <c r="BD61" i="10"/>
  <c r="BA55" i="10" l="1"/>
  <c r="BB55" i="10" s="1"/>
  <c r="BC55" i="10" s="1"/>
  <c r="W43" i="2"/>
  <c r="BC68" i="10"/>
  <c r="BD65" i="10"/>
  <c r="BD67" i="10" s="1"/>
  <c r="BD54" i="10" s="1"/>
  <c r="BE61" i="10"/>
  <c r="BD55" i="10" l="1"/>
  <c r="W44" i="2" s="1"/>
  <c r="BD68" i="10"/>
  <c r="W60" i="2" s="1"/>
  <c r="BE65" i="10"/>
  <c r="BF61" i="10"/>
  <c r="BF65" i="10" l="1"/>
  <c r="BF67" i="10" s="1"/>
  <c r="BF54" i="10" s="1"/>
  <c r="BG61" i="10"/>
  <c r="BE67" i="10"/>
  <c r="BE54" i="10" s="1"/>
  <c r="BE55" i="10" l="1"/>
  <c r="BF55" i="10" s="1"/>
  <c r="BE68" i="10"/>
  <c r="BF68" i="10" s="1"/>
  <c r="BG65" i="10"/>
  <c r="BH61" i="10"/>
  <c r="BG67" i="10" l="1"/>
  <c r="BH65" i="10"/>
  <c r="BH67" i="10" s="1"/>
  <c r="BH54" i="10" s="1"/>
  <c r="BI61" i="10"/>
  <c r="BG68" i="10" l="1"/>
  <c r="BH68" i="10" s="1"/>
  <c r="BG54" i="10"/>
  <c r="BI65" i="10"/>
  <c r="BJ61" i="10"/>
  <c r="BG55" i="10" l="1"/>
  <c r="BH55" i="10" s="1"/>
  <c r="BI67" i="10"/>
  <c r="BI54" i="10" s="1"/>
  <c r="BJ65" i="10"/>
  <c r="BJ67" i="10" s="1"/>
  <c r="BJ54" i="10" s="1"/>
  <c r="BK61" i="10"/>
  <c r="BI55" i="10" l="1"/>
  <c r="BJ55" i="10" s="1"/>
  <c r="BK65" i="10"/>
  <c r="BL61" i="10"/>
  <c r="BI68" i="10"/>
  <c r="BJ68" i="10" s="1"/>
  <c r="BL65" i="10" l="1"/>
  <c r="BL67" i="10" s="1"/>
  <c r="BL54" i="10" s="1"/>
  <c r="BM61" i="10"/>
  <c r="BK67" i="10"/>
  <c r="BK54" i="10" s="1"/>
  <c r="BK55" i="10" l="1"/>
  <c r="BL55" i="10" s="1"/>
  <c r="BM65" i="10"/>
  <c r="BN61" i="10"/>
  <c r="BK68" i="10"/>
  <c r="BL68" i="10" s="1"/>
  <c r="BN65" i="10" l="1"/>
  <c r="BN67" i="10" s="1"/>
  <c r="BN54" i="10" s="1"/>
  <c r="BO61" i="10"/>
  <c r="BM67" i="10"/>
  <c r="BM68" i="10" l="1"/>
  <c r="BN68" i="10" s="1"/>
  <c r="BM54" i="10"/>
  <c r="BO65" i="10"/>
  <c r="BO67" i="10" s="1"/>
  <c r="BP61" i="10"/>
  <c r="BM55" i="10" l="1"/>
  <c r="BN55" i="10" s="1"/>
  <c r="BO68" i="10"/>
  <c r="BO54" i="10"/>
  <c r="BP65" i="10"/>
  <c r="BP67" i="10" s="1"/>
  <c r="BQ61" i="10"/>
  <c r="BO55" i="10" l="1"/>
  <c r="BP68" i="10"/>
  <c r="BP54" i="10"/>
  <c r="X60" i="2"/>
  <c r="BQ65" i="10"/>
  <c r="BR61" i="10"/>
  <c r="BP55" i="10" l="1"/>
  <c r="X44" i="2" s="1"/>
  <c r="X43" i="2"/>
  <c r="BR65" i="10"/>
  <c r="BR67" i="10" s="1"/>
  <c r="BR54" i="10" s="1"/>
  <c r="BS61" i="10"/>
  <c r="BQ67" i="10"/>
  <c r="BQ54" i="10" s="1"/>
  <c r="BQ55" i="10" l="1"/>
  <c r="BR55" i="10" s="1"/>
  <c r="BQ68" i="10"/>
  <c r="BR68" i="10" s="1"/>
  <c r="BS65" i="10"/>
  <c r="BT61" i="10"/>
  <c r="BS67" i="10" l="1"/>
  <c r="BT65" i="10"/>
  <c r="BT67" i="10" s="1"/>
  <c r="BT54" i="10" s="1"/>
  <c r="BU61" i="10"/>
  <c r="BS68" i="10" l="1"/>
  <c r="BT68" i="10" s="1"/>
  <c r="BS54" i="10"/>
  <c r="BU65" i="10"/>
  <c r="BV61" i="10"/>
  <c r="BS55" i="10" l="1"/>
  <c r="BT55" i="10" s="1"/>
  <c r="BU67" i="10"/>
  <c r="BU54" i="10" s="1"/>
  <c r="BV65" i="10"/>
  <c r="BV67" i="10" s="1"/>
  <c r="BV54" i="10" s="1"/>
  <c r="BW61" i="10"/>
  <c r="BU55" i="10" l="1"/>
  <c r="BV55" i="10" s="1"/>
  <c r="BW65" i="10"/>
  <c r="BX61" i="10"/>
  <c r="BU68" i="10"/>
  <c r="BV68" i="10" s="1"/>
  <c r="BX65" i="10" l="1"/>
  <c r="BX67" i="10" s="1"/>
  <c r="BX54" i="10" s="1"/>
  <c r="BY61" i="10"/>
  <c r="BW67" i="10"/>
  <c r="BW54" i="10" s="1"/>
  <c r="BW55" i="10" l="1"/>
  <c r="BX55" i="10" s="1"/>
  <c r="BY65" i="10"/>
  <c r="BZ61" i="10"/>
  <c r="BW68" i="10"/>
  <c r="BX68" i="10" s="1"/>
  <c r="BZ65" i="10" l="1"/>
  <c r="BZ67" i="10" s="1"/>
  <c r="BZ54" i="10" s="1"/>
  <c r="CA61" i="10"/>
  <c r="BY67" i="10"/>
  <c r="BY68" i="10" l="1"/>
  <c r="BZ68" i="10" s="1"/>
  <c r="BY54" i="10"/>
  <c r="CA65" i="10"/>
  <c r="CA67" i="10" s="1"/>
  <c r="CA54" i="10" s="1"/>
  <c r="CB61" i="10"/>
  <c r="BY55" i="10" l="1"/>
  <c r="BZ55" i="10" s="1"/>
  <c r="CA55" i="10" s="1"/>
  <c r="Y43" i="2"/>
  <c r="CA68" i="10"/>
  <c r="CB65" i="10"/>
  <c r="CB67" i="10" s="1"/>
  <c r="CB54" i="10" s="1"/>
  <c r="CC61" i="10"/>
  <c r="CB55" i="10" l="1"/>
  <c r="Y44" i="2" s="1"/>
  <c r="CB68" i="10"/>
  <c r="Y60" i="2"/>
  <c r="CC65" i="10"/>
  <c r="CD61" i="10"/>
  <c r="CD65" i="10" l="1"/>
  <c r="CD67" i="10" s="1"/>
  <c r="CD54" i="10" s="1"/>
  <c r="CE61" i="10"/>
  <c r="CC67" i="10"/>
  <c r="CC54" i="10" s="1"/>
  <c r="CC55" i="10" l="1"/>
  <c r="CD55" i="10" s="1"/>
  <c r="CC68" i="10"/>
  <c r="CD68" i="10" s="1"/>
  <c r="CE65" i="10"/>
  <c r="CF61" i="10"/>
  <c r="CE67" i="10" l="1"/>
  <c r="CF65" i="10"/>
  <c r="CF67" i="10" s="1"/>
  <c r="CF54" i="10" s="1"/>
  <c r="CG61" i="10"/>
  <c r="CE68" i="10" l="1"/>
  <c r="CF68" i="10" s="1"/>
  <c r="CE54" i="10"/>
  <c r="CG65" i="10"/>
  <c r="CH61" i="10"/>
  <c r="CE55" i="10" l="1"/>
  <c r="CF55" i="10" s="1"/>
  <c r="CG67" i="10"/>
  <c r="CG54" i="10" s="1"/>
  <c r="CH65" i="10"/>
  <c r="CH67" i="10" s="1"/>
  <c r="CH54" i="10" s="1"/>
  <c r="CI61" i="10"/>
  <c r="CG55" i="10" l="1"/>
  <c r="CH55" i="10" s="1"/>
  <c r="CI65" i="10"/>
  <c r="CJ61" i="10"/>
  <c r="CG68" i="10"/>
  <c r="CH68" i="10" s="1"/>
  <c r="CJ65" i="10" l="1"/>
  <c r="CJ67" i="10" s="1"/>
  <c r="CJ54" i="10" s="1"/>
  <c r="CK61" i="10"/>
  <c r="CI67" i="10"/>
  <c r="CI54" i="10" s="1"/>
  <c r="CI55" i="10" l="1"/>
  <c r="CJ55" i="10" s="1"/>
  <c r="CK65" i="10"/>
  <c r="CL61" i="10"/>
  <c r="CI68" i="10"/>
  <c r="CJ68" i="10" s="1"/>
  <c r="CL65" i="10" l="1"/>
  <c r="CL67" i="10" s="1"/>
  <c r="CL54" i="10" s="1"/>
  <c r="CM61" i="10"/>
  <c r="CK67" i="10"/>
  <c r="CK68" i="10" l="1"/>
  <c r="CL68" i="10" s="1"/>
  <c r="CK54" i="10"/>
  <c r="CM65" i="10"/>
  <c r="CM67" i="10" s="1"/>
  <c r="CM54" i="10" s="1"/>
  <c r="CN61" i="10"/>
  <c r="CK55" i="10" l="1"/>
  <c r="CL55" i="10" s="1"/>
  <c r="CM55" i="10" s="1"/>
  <c r="Z43" i="2"/>
  <c r="CM68" i="10"/>
  <c r="CN65" i="10"/>
  <c r="CN67" i="10" s="1"/>
  <c r="CN54" i="10" s="1"/>
  <c r="CO61" i="10"/>
  <c r="CN55" i="10" l="1"/>
  <c r="Z44" i="2" s="1"/>
  <c r="CN68" i="10"/>
  <c r="Z60" i="2"/>
  <c r="CO65" i="10"/>
  <c r="CP61" i="10"/>
  <c r="CP65" i="10" l="1"/>
  <c r="CP67" i="10" s="1"/>
  <c r="CP54" i="10" s="1"/>
  <c r="CQ61" i="10"/>
  <c r="CO67" i="10"/>
  <c r="CO54" i="10" s="1"/>
  <c r="CO55" i="10" l="1"/>
  <c r="CP55" i="10" s="1"/>
  <c r="CO68" i="10"/>
  <c r="CP68" i="10" s="1"/>
  <c r="CQ65" i="10"/>
  <c r="CR61" i="10"/>
  <c r="CQ67" i="10" l="1"/>
  <c r="CR65" i="10"/>
  <c r="CR67" i="10" s="1"/>
  <c r="CR54" i="10" s="1"/>
  <c r="CS61" i="10"/>
  <c r="CQ68" i="10" l="1"/>
  <c r="CR68" i="10" s="1"/>
  <c r="CQ54" i="10"/>
  <c r="CS65" i="10"/>
  <c r="CT61" i="10"/>
  <c r="CQ55" i="10" l="1"/>
  <c r="CR55" i="10" s="1"/>
  <c r="CS67" i="10"/>
  <c r="CS54" i="10" s="1"/>
  <c r="CT65" i="10"/>
  <c r="CT67" i="10" s="1"/>
  <c r="CT54" i="10" s="1"/>
  <c r="CU61" i="10"/>
  <c r="CS55" i="10" l="1"/>
  <c r="CT55" i="10" s="1"/>
  <c r="CU65" i="10"/>
  <c r="CV61" i="10"/>
  <c r="CS68" i="10"/>
  <c r="CT68" i="10" s="1"/>
  <c r="CV65" i="10" l="1"/>
  <c r="CV67" i="10" s="1"/>
  <c r="CV54" i="10" s="1"/>
  <c r="CW61" i="10"/>
  <c r="CU67" i="10"/>
  <c r="CU54" i="10" s="1"/>
  <c r="CU55" i="10" l="1"/>
  <c r="CV55" i="10" s="1"/>
  <c r="CW65" i="10"/>
  <c r="CX61" i="10"/>
  <c r="CU68" i="10"/>
  <c r="CV68" i="10" s="1"/>
  <c r="CX65" i="10" l="1"/>
  <c r="CX67" i="10" s="1"/>
  <c r="CX54" i="10" s="1"/>
  <c r="CY61" i="10"/>
  <c r="CW67" i="10"/>
  <c r="CW68" i="10" l="1"/>
  <c r="CX68" i="10" s="1"/>
  <c r="CW54" i="10"/>
  <c r="CY65" i="10"/>
  <c r="CY67" i="10" s="1"/>
  <c r="CY54" i="10" s="1"/>
  <c r="CZ61" i="10"/>
  <c r="CW55" i="10" l="1"/>
  <c r="CX55" i="10" s="1"/>
  <c r="CY55" i="10" s="1"/>
  <c r="CY68" i="10"/>
  <c r="CZ65" i="10"/>
  <c r="R63" i="10"/>
  <c r="R55" i="2" s="1"/>
  <c r="R61" i="10"/>
  <c r="R56" i="2" s="1"/>
  <c r="CZ67" i="10" l="1"/>
  <c r="CZ54" i="10" s="1"/>
  <c r="R65" i="10"/>
  <c r="V51" i="2"/>
  <c r="W51" i="2"/>
  <c r="X51" i="2"/>
  <c r="Y51" i="2"/>
  <c r="Z51" i="2"/>
  <c r="AA51" i="2"/>
  <c r="R54" i="10" l="1"/>
  <c r="U43" i="2"/>
  <c r="V43" i="2"/>
  <c r="AA43" i="2"/>
  <c r="CZ55" i="10"/>
  <c r="R51" i="2"/>
  <c r="R67" i="10"/>
  <c r="V59" i="2"/>
  <c r="W59" i="2"/>
  <c r="W65" i="2" s="1"/>
  <c r="X59" i="2"/>
  <c r="X65" i="2" s="1"/>
  <c r="Y59" i="2"/>
  <c r="Y65" i="2" s="1"/>
  <c r="Z59" i="2"/>
  <c r="Z65" i="2" s="1"/>
  <c r="AA59" i="2"/>
  <c r="AA65" i="2" s="1"/>
  <c r="CZ68" i="10"/>
  <c r="R55" i="10" l="1"/>
  <c r="AA44" i="2"/>
  <c r="R44" i="2" s="1"/>
  <c r="R48" i="2"/>
  <c r="R43" i="2"/>
  <c r="V65" i="2"/>
  <c r="R65" i="2" s="1"/>
  <c r="R67" i="2" s="1"/>
  <c r="R59" i="2"/>
  <c r="AA60" i="2"/>
  <c r="R60" i="2" s="1"/>
  <c r="R68" i="10"/>
</calcChain>
</file>

<file path=xl/sharedStrings.xml><?xml version="1.0" encoding="utf-8"?>
<sst xmlns="http://schemas.openxmlformats.org/spreadsheetml/2006/main" count="1393" uniqueCount="237">
  <si>
    <t>*</t>
  </si>
  <si>
    <t>показатель/kpi</t>
  </si>
  <si>
    <t>ед.изм.</t>
  </si>
  <si>
    <t>месяц</t>
  </si>
  <si>
    <t>детализации</t>
  </si>
  <si>
    <t>значение</t>
  </si>
  <si>
    <t>^</t>
  </si>
  <si>
    <t>итого</t>
  </si>
  <si>
    <t>руб.</t>
  </si>
  <si>
    <t>контроль</t>
  </si>
  <si>
    <t>дни</t>
  </si>
  <si>
    <t>ставка НДС</t>
  </si>
  <si>
    <t>%</t>
  </si>
  <si>
    <t>с НДС</t>
  </si>
  <si>
    <t>чел</t>
  </si>
  <si>
    <t>кол-во сотрудников</t>
  </si>
  <si>
    <t>сотрудники/рабочие</t>
  </si>
  <si>
    <t>маркетологи</t>
  </si>
  <si>
    <t>HR-менеджеры</t>
  </si>
  <si>
    <t>ТОП-менеджмент</t>
  </si>
  <si>
    <t>заработная плата</t>
  </si>
  <si>
    <t>ФОТ</t>
  </si>
  <si>
    <t>соцсборы</t>
  </si>
  <si>
    <t>ставка соцсборов</t>
  </si>
  <si>
    <t>прочие расходы</t>
  </si>
  <si>
    <t>PL(+)</t>
  </si>
  <si>
    <t>CF(+)</t>
  </si>
  <si>
    <t>PL(-)</t>
  </si>
  <si>
    <t>CF(-)</t>
  </si>
  <si>
    <t>vat(-)</t>
  </si>
  <si>
    <t>выручка</t>
  </si>
  <si>
    <t>EBITDA</t>
  </si>
  <si>
    <t>операционные расходы (без НДС)</t>
  </si>
  <si>
    <t>финансовый поток проекта</t>
  </si>
  <si>
    <t>НДС к уплате</t>
  </si>
  <si>
    <t>оплата НДС</t>
  </si>
  <si>
    <t>НДС к возмещению</t>
  </si>
  <si>
    <t>возмещение НДС</t>
  </si>
  <si>
    <t>кол-во дней на возврат НДС</t>
  </si>
  <si>
    <t>ФИНПОТОК ПРОЕКТА НАКОПИТЕЛЬНЫМ ИТОГОМ</t>
  </si>
  <si>
    <t>размер кассового разрыва проекта</t>
  </si>
  <si>
    <t>поступления ДС по основной деят-ти</t>
  </si>
  <si>
    <t>отток ДС по основной деят-ти</t>
  </si>
  <si>
    <t>IRR</t>
  </si>
  <si>
    <t>ОБЪЕМ ИНВЕСТИЦИЙ В ПРОЕКТ</t>
  </si>
  <si>
    <t>Поступление ДС по инвестиционной деятельности</t>
  </si>
  <si>
    <t>финпоток проекта с учетом поступления инвестиций</t>
  </si>
  <si>
    <t>ФИНПОТОК+ИНВ НАКОПИТЕЛЬНЫМ ИТОГОМ</t>
  </si>
  <si>
    <t>ставка банковского кредитования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</si>
  <si>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</si>
  <si>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</si>
  <si>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</si>
  <si>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</si>
  <si>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</si>
  <si>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Остаток ДС с уч. кредита на конец периода</t>
  </si>
  <si>
    <t>Начисл. %-нтов по кредиту на конец периода</t>
  </si>
  <si>
    <t>Оплата процентов по кредиту</t>
  </si>
  <si>
    <t>Начислено процентов по кредиту за период</t>
  </si>
  <si>
    <t>идентификатор возврата кредита</t>
  </si>
  <si>
    <t>1/0</t>
  </si>
  <si>
    <t>идентификатор возврата инвестиций</t>
  </si>
  <si>
    <t>месяц возврата инвестиций</t>
  </si>
  <si>
    <t>возврат инвестиций</t>
  </si>
  <si>
    <t>размер необходимого банковского кредитования</t>
  </si>
  <si>
    <t>PP</t>
  </si>
  <si>
    <t>кол-во лет</t>
  </si>
  <si>
    <t>ИТОГОВЫЙ ФИНПОТОК</t>
  </si>
  <si>
    <t>ИТОГОВЫЙ ФИНПОТОК НАКОПИТЕЛЬНЫМ ИТОГОМ</t>
  </si>
  <si>
    <t>ставка дисконтирования</t>
  </si>
  <si>
    <t>NPV</t>
  </si>
  <si>
    <t>ROI</t>
  </si>
  <si>
    <t>амортизация</t>
  </si>
  <si>
    <t>прибыль до налога на прибыль</t>
  </si>
  <si>
    <t>чистая прибыль</t>
  </si>
  <si>
    <t>Деятельность:</t>
  </si>
  <si>
    <t>Расчет основных инвестиционных показателей</t>
  </si>
  <si>
    <t>Итоговые расчеты финмодели</t>
  </si>
  <si>
    <t>Список показателей модели</t>
  </si>
  <si>
    <t>Ключевые справочники модели</t>
  </si>
  <si>
    <t>инвестиционные раунды</t>
  </si>
  <si>
    <t>раунд-1-старт</t>
  </si>
  <si>
    <t>раунд-2-сервис</t>
  </si>
  <si>
    <t>раунд-3-раскрутка</t>
  </si>
  <si>
    <t>месяц начала инвестиционного раунда</t>
  </si>
  <si>
    <t>месяц окончания расчетов</t>
  </si>
  <si>
    <t>опереационная деятельность</t>
  </si>
  <si>
    <t>клиенты</t>
  </si>
  <si>
    <t>юр/лица</t>
  </si>
  <si>
    <t>целевая доля рынка к окончанию этапа/раунда</t>
  </si>
  <si>
    <t>средний срок аннулирования договоров</t>
  </si>
  <si>
    <t>количество аннулированных договоров</t>
  </si>
  <si>
    <t>каналы привлечения клиентов</t>
  </si>
  <si>
    <t>Менеджеры по продажам</t>
  </si>
  <si>
    <t>Партнеры</t>
  </si>
  <si>
    <t>Платный интернет-траффик</t>
  </si>
  <si>
    <t>агентские партнеров</t>
  </si>
  <si>
    <t>конверсия звонков в заключенный договор</t>
  </si>
  <si>
    <t>звонки/сут</t>
  </si>
  <si>
    <t>конверсия встреч менеджеров по продажам в заключ. договор</t>
  </si>
  <si>
    <t>кол-во встреч в день одного менеджера по продажам</t>
  </si>
  <si>
    <t>встречи/сут</t>
  </si>
  <si>
    <t>сервис-менеджеры (обслуживание)</t>
  </si>
  <si>
    <t>финансисты</t>
  </si>
  <si>
    <t>конверсия кликов в заключ. договор</t>
  </si>
  <si>
    <t>стоимость одного клика платного траффика</t>
  </si>
  <si>
    <t>стоимость платного Интернет-траффика</t>
  </si>
  <si>
    <t>норма расх. в мес. на представ-кие менеджера по продажам</t>
  </si>
  <si>
    <t>представительские расх. менеджеров по продажам</t>
  </si>
  <si>
    <t>мотивация персонала</t>
  </si>
  <si>
    <t>% мотивации от дохода</t>
  </si>
  <si>
    <t>капитальные затраты на маркетинг и рекламу</t>
  </si>
  <si>
    <t>норма инвестиций в маркетинг и рекламу на прирост в 1%п рынка сбыта</t>
  </si>
  <si>
    <t>капитальные затраты на повышение уровня сервиса</t>
  </si>
  <si>
    <t>норма инвестиций в развитие сервиса на прирост в 0,1%п конверсии</t>
  </si>
  <si>
    <t>прочие расходы-8</t>
  </si>
  <si>
    <t>прочие расходы-9</t>
  </si>
  <si>
    <t>прочие расходы-10</t>
  </si>
  <si>
    <t xml:space="preserve"> Сервер и интернет </t>
  </si>
  <si>
    <t xml:space="preserve"> Консультант плюс </t>
  </si>
  <si>
    <t xml:space="preserve"> Почта и транспорт </t>
  </si>
  <si>
    <t xml:space="preserve"> Офисные закупки </t>
  </si>
  <si>
    <t>регулярные расходы на интернет рекламу в регионах</t>
  </si>
  <si>
    <t xml:space="preserve"> Аренда офисов</t>
  </si>
  <si>
    <t>УСН(6%)</t>
  </si>
  <si>
    <t>ставка УСН(6%)</t>
  </si>
  <si>
    <t>ставка налога УСН(6%)</t>
  </si>
  <si>
    <t>оплата налога УСН(6%)</t>
  </si>
  <si>
    <t>период оборачиваемости дебиторской задолженности</t>
  </si>
  <si>
    <t>налог УСН(6%)</t>
  </si>
  <si>
    <t>LTV (кредитное плечо)</t>
  </si>
  <si>
    <t>финансовый поток инвестора</t>
  </si>
  <si>
    <t>ФИНПОТОК ИНВЕСТОРА НАКОПИТЕЛЬНЫМ ИТОГОМ</t>
  </si>
  <si>
    <t>Исходные данные и условия модели</t>
  </si>
  <si>
    <t>Экономика раунда-1</t>
  </si>
  <si>
    <t>Экономика раунда-2</t>
  </si>
  <si>
    <t>Экономика раунда-3</t>
  </si>
  <si>
    <t>доля, %</t>
  </si>
  <si>
    <t>маржа, %</t>
  </si>
  <si>
    <t>Ассортимент, долевое распределение, маржинальность продаж</t>
  </si>
  <si>
    <t>постоянные-франшиза</t>
  </si>
  <si>
    <t>непостоянные-франшиза</t>
  </si>
  <si>
    <t>каналы продаж</t>
  </si>
  <si>
    <t>объем продаж</t>
  </si>
  <si>
    <t>разработчики вкусов</t>
  </si>
  <si>
    <t>маржинальность продаж</t>
  </si>
  <si>
    <t>операционный цикл</t>
  </si>
  <si>
    <t>оплата себестоимостных расходов</t>
  </si>
  <si>
    <t>доход от паушальных взносов</t>
  </si>
  <si>
    <t>размер паушального взноса</t>
  </si>
  <si>
    <t>маржинальность паушального взноса</t>
  </si>
  <si>
    <t>операционный цикл в разрезе паушального взноса</t>
  </si>
  <si>
    <t>поступление денежных средств от паушальных взносов</t>
  </si>
  <si>
    <t>период оборачиваемости деб. з-ти по пауш.взносам</t>
  </si>
  <si>
    <t>себестоимость в разрезе пауш.взноса</t>
  </si>
  <si>
    <t>оплата себестоимостных расходов в разрезе пауш.взносов</t>
  </si>
  <si>
    <t>агентский сбор партнеров</t>
  </si>
  <si>
    <t>расходы на CRM и IP-телефонию</t>
  </si>
  <si>
    <t xml:space="preserve">регулярные расходы на развитие системы сервиса </t>
  </si>
  <si>
    <t>ИНВЕСТМОДЕЛЬ СТАРТАПА</t>
  </si>
  <si>
    <t>Производство и продажа продукции</t>
  </si>
  <si>
    <t>категории продукции</t>
  </si>
  <si>
    <t>продуктовая категория - 1</t>
  </si>
  <si>
    <t>продуктовая категория - 2</t>
  </si>
  <si>
    <t>продуктовая категория - 3</t>
  </si>
  <si>
    <t>Специалисты по холодным звонкам</t>
  </si>
  <si>
    <t>постоянные-Партнеры</t>
  </si>
  <si>
    <t>непостоянные-Партнеры</t>
  </si>
  <si>
    <t>собственные магазины</t>
  </si>
  <si>
    <t>интернет сайт</t>
  </si>
  <si>
    <t>Холодные звонки</t>
  </si>
  <si>
    <t>номенклатура продукции</t>
  </si>
  <si>
    <t>продукт - 1.1</t>
  </si>
  <si>
    <t>продукт - 1.2</t>
  </si>
  <si>
    <t>продукт - 1.3</t>
  </si>
  <si>
    <t>продукт - 1.4</t>
  </si>
  <si>
    <t>продукт - 1.5</t>
  </si>
  <si>
    <t>продукт - 1.6</t>
  </si>
  <si>
    <t>продукт - 1.7</t>
  </si>
  <si>
    <t>продукт - 1.8</t>
  </si>
  <si>
    <t>продукт - 1.9</t>
  </si>
  <si>
    <t>продукт - 1.10</t>
  </si>
  <si>
    <t>продукт - 1.11</t>
  </si>
  <si>
    <t>продукт - 1.12</t>
  </si>
  <si>
    <t>продукт - 1.13</t>
  </si>
  <si>
    <t>продукт - 1.14</t>
  </si>
  <si>
    <t>продукт - 1.15</t>
  </si>
  <si>
    <t>продукт - 1.16</t>
  </si>
  <si>
    <t>продукт - 2.1</t>
  </si>
  <si>
    <t>продукт - 2.2</t>
  </si>
  <si>
    <t>продукт - 2.3</t>
  </si>
  <si>
    <t>продукт - 2.4</t>
  </si>
  <si>
    <t>продукт - 2.5</t>
  </si>
  <si>
    <t>продукт - 2.6</t>
  </si>
  <si>
    <t>продукт - 2.7</t>
  </si>
  <si>
    <t>продукт - 2.8</t>
  </si>
  <si>
    <t>продукт - 2.9</t>
  </si>
  <si>
    <t>продукт - 2.10</t>
  </si>
  <si>
    <t>продукт - 2.11</t>
  </si>
  <si>
    <t>продукт - 2.12</t>
  </si>
  <si>
    <t>продукт - 2.13</t>
  </si>
  <si>
    <t>продукт - 2.14</t>
  </si>
  <si>
    <t>продукт - 2.15</t>
  </si>
  <si>
    <t>продукт - 2.16</t>
  </si>
  <si>
    <t>продукт - 3.1</t>
  </si>
  <si>
    <t>продукт - 3.2</t>
  </si>
  <si>
    <t>продукт - 3.3</t>
  </si>
  <si>
    <t>продукт - 3.4</t>
  </si>
  <si>
    <t>продукт - 3.5</t>
  </si>
  <si>
    <t>продукт - 3.6</t>
  </si>
  <si>
    <t>продукт - 3.7</t>
  </si>
  <si>
    <t>продукт - 3.8</t>
  </si>
  <si>
    <t>продукт - 3.9</t>
  </si>
  <si>
    <t>продукт - 3.10</t>
  </si>
  <si>
    <t>продукт - 3.11</t>
  </si>
  <si>
    <t>продукт - 3.12</t>
  </si>
  <si>
    <t>продукт - 3.13</t>
  </si>
  <si>
    <t>продукт - 3.14</t>
  </si>
  <si>
    <t>продукт - 3.15</t>
  </si>
  <si>
    <t>продукт - 3.16</t>
  </si>
  <si>
    <t>долевое распределение категорий продукции в продажах</t>
  </si>
  <si>
    <t>средняя стоимость продажи единицы продукции</t>
  </si>
  <si>
    <t>процентное распределение клиентов/магазинов по каналам сбыта</t>
  </si>
  <si>
    <t>стартовое количество клиентов/магазинов</t>
  </si>
  <si>
    <t>емкость рынка - количество потенциальных клиентов/магазинов</t>
  </si>
  <si>
    <t>кол-во клиентов/магазинов к окончанию этапа/раунда</t>
  </si>
  <si>
    <t>средний ежемесячный объем продаж по 1 договору/магазину</t>
  </si>
  <si>
    <t>ед.ГП</t>
  </si>
  <si>
    <t>процентное распределение клиентов/магазинов по каналам</t>
  </si>
  <si>
    <t>количество заключенных договоров/окрытых магазинов</t>
  </si>
  <si>
    <t>количество рабочих договоров/открытых магазинов</t>
  </si>
  <si>
    <t>доход от продаж продукции</t>
  </si>
  <si>
    <t>себестоимость продаж продукции</t>
  </si>
  <si>
    <t>поступление денежных средств от продаж продукции</t>
  </si>
  <si>
    <t>кол-во звонков в день одного специалиста по хол.звонкам</t>
  </si>
  <si>
    <t>расходы на CRM и IP-телефонию на одного спец-та по хол.звонкам</t>
  </si>
  <si>
    <t>цена продажи ед.ГП, руб.</t>
  </si>
  <si>
    <t>МОДЕЛЬ БЕЗ ФОРМУЛ!!!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</si>
</sst>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dd/mm/yy;@"/>
    <numFmt numFmtId="166" formatCode="0.0%"/>
    <numFmt numFmtId="167" formatCode="#,##0.0"/>
    <numFmt numFmtId="168" formatCode="0.000%"/>
  </numFmts>
  <fonts count="4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color theme="5" tint="-0.499984740745262"/>
      <name val="Calibri"/>
      <family val="2"/>
      <charset val="204"/>
      <scheme val="minor"/>
    </font>
    <font>
      <b/>
      <sz val="9"/>
      <color theme="7" tint="-0.499984740745262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9"/>
      <color theme="7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b/>
      <sz val="9"/>
      <color theme="9" tint="-0.499984740745262"/>
      <name val="Calibri"/>
      <family val="2"/>
      <charset val="204"/>
      <scheme val="minor"/>
    </font>
    <font>
      <sz val="9"/>
      <color theme="1" tint="0.499984740745262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8"/>
      <color theme="1" tint="0.499984740745262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9"/>
      <color rgb="FFFF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5" tint="-0.499984740745262"/>
      <name val="Calibri"/>
      <family val="2"/>
      <charset val="204"/>
      <scheme val="minor"/>
    </font>
    <font>
      <sz val="9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0" tint="-0.14999847407452621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38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/>
      <right/>
      <top/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 style="thin">
        <color theme="8" tint="-0.499984740745262"/>
      </left>
      <right/>
      <top style="thin">
        <color theme="8" tint="-0.499984740745262"/>
      </top>
      <bottom style="medium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/>
      <right/>
      <top/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 style="medium">
        <color rgb="FFC00000"/>
      </bottom>
      <diagonal/>
    </border>
    <border>
      <left/>
      <right style="thin">
        <color rgb="FFC00000"/>
      </right>
      <top/>
      <bottom style="medium">
        <color rgb="FFC00000"/>
      </bottom>
      <diagonal/>
    </border>
    <border>
      <left style="thin">
        <color theme="8" tint="-0.499984740745262"/>
      </left>
      <right/>
      <top style="thin">
        <color theme="8" tint="-0.499984740745262"/>
      </top>
      <bottom/>
      <diagonal/>
    </border>
    <border>
      <left/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/>
      <top/>
      <bottom style="medium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/>
      <top/>
      <bottom/>
      <diagonal/>
    </border>
    <border>
      <left/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thin">
        <color auto="1"/>
      </bottom>
      <diagonal/>
    </border>
  </borders>
  <cellStyleXfs count="1">
    <xf numFmtId="0" fontId="0" fillId="0" borderId="0"/>
  </cellStyleXfs>
  <cellXfs count="275">
    <xf numFmtId="0" fontId="0" fillId="0" borderId="0" xfId="0"/>
    <xf numFmtId="0" fontId="1" fillId="2" borderId="0" xfId="0" applyFont="1" applyFill="1"/>
    <xf numFmtId="0" fontId="1" fillId="0" borderId="0" xfId="0" applyFont="1"/>
    <xf numFmtId="0" fontId="2" fillId="2" borderId="0" xfId="0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3" borderId="0" xfId="0" applyFont="1" applyFill="1"/>
    <xf numFmtId="0" fontId="1" fillId="4" borderId="0" xfId="0" applyFont="1" applyFill="1"/>
    <xf numFmtId="0" fontId="1" fillId="6" borderId="0" xfId="0" applyFont="1" applyFill="1"/>
    <xf numFmtId="0" fontId="1" fillId="2" borderId="1" xfId="0" applyFont="1" applyFill="1" applyBorder="1"/>
    <xf numFmtId="0" fontId="5" fillId="2" borderId="0" xfId="0" applyFont="1" applyFill="1"/>
    <xf numFmtId="0" fontId="6" fillId="2" borderId="0" xfId="0" applyFont="1" applyFill="1"/>
    <xf numFmtId="0" fontId="5" fillId="0" borderId="0" xfId="0" applyFont="1"/>
    <xf numFmtId="0" fontId="7" fillId="2" borderId="0" xfId="0" applyFont="1" applyFill="1"/>
    <xf numFmtId="0" fontId="7" fillId="0" borderId="0" xfId="0" applyFont="1"/>
    <xf numFmtId="164" fontId="1" fillId="2" borderId="1" xfId="0" applyNumberFormat="1" applyFont="1" applyFill="1" applyBorder="1"/>
    <xf numFmtId="0" fontId="5" fillId="4" borderId="0" xfId="0" applyFont="1" applyFill="1"/>
    <xf numFmtId="0" fontId="5" fillId="6" borderId="0" xfId="0" applyFont="1" applyFill="1"/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8" borderId="0" xfId="0" applyFont="1" applyFill="1"/>
    <xf numFmtId="164" fontId="10" fillId="6" borderId="1" xfId="0" applyNumberFormat="1" applyFont="1" applyFill="1" applyBorder="1"/>
    <xf numFmtId="164" fontId="9" fillId="7" borderId="1" xfId="0" applyNumberFormat="1" applyFont="1" applyFill="1" applyBorder="1"/>
    <xf numFmtId="164" fontId="14" fillId="5" borderId="1" xfId="0" applyNumberFormat="1" applyFont="1" applyFill="1" applyBorder="1"/>
    <xf numFmtId="165" fontId="2" fillId="6" borderId="0" xfId="0" applyNumberFormat="1" applyFont="1" applyFill="1"/>
    <xf numFmtId="0" fontId="4" fillId="2" borderId="0" xfId="0" applyFont="1" applyFill="1" applyAlignment="1">
      <alignment horizontal="right"/>
    </xf>
    <xf numFmtId="0" fontId="12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5" fillId="2" borderId="0" xfId="0" applyFont="1" applyFill="1"/>
    <xf numFmtId="165" fontId="2" fillId="7" borderId="0" xfId="0" applyNumberFormat="1" applyFont="1" applyFill="1"/>
    <xf numFmtId="165" fontId="2" fillId="5" borderId="0" xfId="0" applyNumberFormat="1" applyFont="1" applyFill="1"/>
    <xf numFmtId="165" fontId="16" fillId="4" borderId="0" xfId="0" applyNumberFormat="1" applyFont="1" applyFill="1"/>
    <xf numFmtId="165" fontId="16" fillId="3" borderId="0" xfId="0" applyNumberFormat="1" applyFont="1" applyFill="1"/>
    <xf numFmtId="165" fontId="16" fillId="8" borderId="0" xfId="0" applyNumberFormat="1" applyFont="1" applyFill="1"/>
    <xf numFmtId="0" fontId="1" fillId="2" borderId="0" xfId="0" applyFont="1" applyFill="1" applyBorder="1"/>
    <xf numFmtId="3" fontId="1" fillId="2" borderId="1" xfId="0" applyNumberFormat="1" applyFont="1" applyFill="1" applyBorder="1"/>
    <xf numFmtId="166" fontId="1" fillId="2" borderId="1" xfId="0" applyNumberFormat="1" applyFont="1" applyFill="1" applyBorder="1"/>
    <xf numFmtId="0" fontId="17" fillId="2" borderId="0" xfId="0" applyFont="1" applyFill="1"/>
    <xf numFmtId="3" fontId="1" fillId="2" borderId="0" xfId="0" applyNumberFormat="1" applyFont="1" applyFill="1"/>
    <xf numFmtId="3" fontId="2" fillId="2" borderId="0" xfId="0" applyNumberFormat="1" applyFont="1" applyFill="1"/>
    <xf numFmtId="0" fontId="2" fillId="2" borderId="2" xfId="0" applyFont="1" applyFill="1" applyBorder="1"/>
    <xf numFmtId="0" fontId="1" fillId="2" borderId="3" xfId="0" applyFont="1" applyFill="1" applyBorder="1"/>
    <xf numFmtId="3" fontId="2" fillId="2" borderId="2" xfId="0" applyNumberFormat="1" applyFont="1" applyFill="1" applyBorder="1"/>
    <xf numFmtId="3" fontId="1" fillId="2" borderId="3" xfId="0" applyNumberFormat="1" applyFont="1" applyFill="1" applyBorder="1"/>
    <xf numFmtId="0" fontId="1" fillId="9" borderId="0" xfId="0" applyFont="1" applyFill="1"/>
    <xf numFmtId="0" fontId="2" fillId="2" borderId="0" xfId="0" applyFont="1" applyFill="1" applyAlignment="1">
      <alignment horizontal="center" vertical="center"/>
    </xf>
    <xf numFmtId="3" fontId="1" fillId="4" borderId="0" xfId="0" applyNumberFormat="1" applyFont="1" applyFill="1"/>
    <xf numFmtId="3" fontId="1" fillId="6" borderId="0" xfId="0" applyNumberFormat="1" applyFont="1" applyFill="1"/>
    <xf numFmtId="3" fontId="1" fillId="9" borderId="0" xfId="0" applyNumberFormat="1" applyFont="1" applyFill="1"/>
    <xf numFmtId="3" fontId="1" fillId="0" borderId="0" xfId="0" applyNumberFormat="1" applyFont="1"/>
    <xf numFmtId="3" fontId="1" fillId="2" borderId="0" xfId="0" applyNumberFormat="1" applyFont="1" applyFill="1" applyBorder="1"/>
    <xf numFmtId="0" fontId="18" fillId="2" borderId="0" xfId="0" applyFont="1" applyFill="1"/>
    <xf numFmtId="0" fontId="19" fillId="2" borderId="0" xfId="0" applyFont="1" applyFill="1" applyAlignment="1">
      <alignment horizontal="center" vertical="center"/>
    </xf>
    <xf numFmtId="3" fontId="18" fillId="2" borderId="0" xfId="0" applyNumberFormat="1" applyFont="1" applyFill="1"/>
    <xf numFmtId="0" fontId="18" fillId="0" borderId="0" xfId="0" applyFont="1"/>
    <xf numFmtId="167" fontId="1" fillId="2" borderId="1" xfId="0" applyNumberFormat="1" applyFont="1" applyFill="1" applyBorder="1"/>
    <xf numFmtId="166" fontId="2" fillId="2" borderId="1" xfId="0" applyNumberFormat="1" applyFont="1" applyFill="1" applyBorder="1"/>
    <xf numFmtId="0" fontId="3" fillId="2" borderId="0" xfId="0" applyFont="1" applyFill="1"/>
    <xf numFmtId="0" fontId="20" fillId="2" borderId="0" xfId="0" applyFont="1" applyFill="1"/>
    <xf numFmtId="0" fontId="1" fillId="7" borderId="0" xfId="0" applyFont="1" applyFill="1"/>
    <xf numFmtId="3" fontId="2" fillId="2" borderId="0" xfId="0" applyNumberFormat="1" applyFont="1" applyFill="1" applyAlignment="1">
      <alignment horizontal="right"/>
    </xf>
    <xf numFmtId="3" fontId="2" fillId="2" borderId="1" xfId="0" applyNumberFormat="1" applyFont="1" applyFill="1" applyBorder="1"/>
    <xf numFmtId="0" fontId="1" fillId="5" borderId="0" xfId="0" applyFont="1" applyFill="1"/>
    <xf numFmtId="0" fontId="2" fillId="8" borderId="0" xfId="0" applyFont="1" applyFill="1"/>
    <xf numFmtId="0" fontId="2" fillId="5" borderId="0" xfId="0" applyFont="1" applyFill="1"/>
    <xf numFmtId="3" fontId="1" fillId="7" borderId="0" xfId="0" applyNumberFormat="1" applyFont="1" applyFill="1"/>
    <xf numFmtId="3" fontId="1" fillId="5" borderId="0" xfId="0" applyNumberFormat="1" applyFont="1" applyFill="1"/>
    <xf numFmtId="3" fontId="2" fillId="2" borderId="0" xfId="0" applyNumberFormat="1" applyFont="1" applyFill="1" applyBorder="1"/>
    <xf numFmtId="0" fontId="21" fillId="2" borderId="0" xfId="0" applyFont="1" applyFill="1"/>
    <xf numFmtId="0" fontId="21" fillId="2" borderId="2" xfId="0" applyFont="1" applyFill="1" applyBorder="1"/>
    <xf numFmtId="0" fontId="22" fillId="2" borderId="0" xfId="0" applyFont="1" applyFill="1"/>
    <xf numFmtId="0" fontId="21" fillId="2" borderId="0" xfId="0" applyFont="1" applyFill="1" applyAlignment="1">
      <alignment horizontal="center" vertical="center"/>
    </xf>
    <xf numFmtId="3" fontId="21" fillId="2" borderId="0" xfId="0" applyNumberFormat="1" applyFont="1" applyFill="1" applyBorder="1"/>
    <xf numFmtId="3" fontId="21" fillId="2" borderId="0" xfId="0" applyNumberFormat="1" applyFont="1" applyFill="1"/>
    <xf numFmtId="0" fontId="21" fillId="0" borderId="0" xfId="0" applyFont="1"/>
    <xf numFmtId="0" fontId="21" fillId="2" borderId="0" xfId="0" applyFont="1" applyFill="1" applyBorder="1"/>
    <xf numFmtId="3" fontId="21" fillId="2" borderId="2" xfId="0" applyNumberFormat="1" applyFont="1" applyFill="1" applyBorder="1"/>
    <xf numFmtId="0" fontId="4" fillId="2" borderId="0" xfId="0" applyFont="1" applyFill="1"/>
    <xf numFmtId="0" fontId="23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4" fillId="0" borderId="0" xfId="0" applyFont="1"/>
    <xf numFmtId="3" fontId="1" fillId="8" borderId="0" xfId="0" applyNumberFormat="1" applyFont="1" applyFill="1"/>
    <xf numFmtId="0" fontId="25" fillId="2" borderId="0" xfId="0" applyFont="1" applyFill="1"/>
    <xf numFmtId="0" fontId="25" fillId="2" borderId="0" xfId="0" applyFont="1" applyFill="1" applyAlignment="1">
      <alignment horizontal="right"/>
    </xf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0" fontId="26" fillId="2" borderId="0" xfId="0" applyFont="1" applyFill="1" applyAlignment="1">
      <alignment horizontal="center" vertical="center"/>
    </xf>
    <xf numFmtId="3" fontId="26" fillId="2" borderId="0" xfId="0" applyNumberFormat="1" applyFont="1" applyFill="1"/>
    <xf numFmtId="0" fontId="26" fillId="0" borderId="0" xfId="0" applyFont="1"/>
    <xf numFmtId="0" fontId="22" fillId="2" borderId="0" xfId="0" applyFont="1" applyFill="1" applyAlignment="1">
      <alignment horizontal="right"/>
    </xf>
    <xf numFmtId="165" fontId="2" fillId="9" borderId="0" xfId="0" applyNumberFormat="1" applyFont="1" applyFill="1"/>
    <xf numFmtId="0" fontId="1" fillId="2" borderId="4" xfId="0" applyFont="1" applyFill="1" applyBorder="1"/>
    <xf numFmtId="0" fontId="1" fillId="2" borderId="5" xfId="0" applyFont="1" applyFill="1" applyBorder="1"/>
    <xf numFmtId="166" fontId="1" fillId="2" borderId="0" xfId="0" applyNumberFormat="1" applyFont="1" applyFill="1"/>
    <xf numFmtId="166" fontId="2" fillId="2" borderId="0" xfId="0" applyNumberFormat="1" applyFont="1" applyFill="1"/>
    <xf numFmtId="0" fontId="28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8" fillId="0" borderId="0" xfId="0" applyFont="1"/>
    <xf numFmtId="0" fontId="28" fillId="2" borderId="6" xfId="0" applyFont="1" applyFill="1" applyBorder="1"/>
    <xf numFmtId="0" fontId="29" fillId="2" borderId="6" xfId="0" applyFont="1" applyFill="1" applyBorder="1"/>
    <xf numFmtId="0" fontId="30" fillId="2" borderId="6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28" fillId="2" borderId="8" xfId="0" applyFont="1" applyFill="1" applyBorder="1"/>
    <xf numFmtId="166" fontId="28" fillId="2" borderId="9" xfId="0" applyNumberFormat="1" applyFont="1" applyFill="1" applyBorder="1"/>
    <xf numFmtId="0" fontId="32" fillId="2" borderId="0" xfId="0" applyFont="1" applyFill="1"/>
    <xf numFmtId="0" fontId="33" fillId="2" borderId="0" xfId="0" applyFont="1" applyFill="1" applyAlignment="1">
      <alignment horizontal="center" vertical="center"/>
    </xf>
    <xf numFmtId="0" fontId="32" fillId="0" borderId="0" xfId="0" applyFont="1"/>
    <xf numFmtId="0" fontId="34" fillId="2" borderId="0" xfId="0" applyFont="1" applyFill="1"/>
    <xf numFmtId="0" fontId="35" fillId="2" borderId="0" xfId="0" applyFont="1" applyFill="1"/>
    <xf numFmtId="0" fontId="35" fillId="0" borderId="0" xfId="0" applyFont="1"/>
    <xf numFmtId="0" fontId="36" fillId="2" borderId="10" xfId="0" applyFont="1" applyFill="1" applyBorder="1"/>
    <xf numFmtId="0" fontId="36" fillId="2" borderId="10" xfId="0" applyFont="1" applyFill="1" applyBorder="1" applyAlignment="1">
      <alignment horizontal="center" vertical="center"/>
    </xf>
    <xf numFmtId="0" fontId="36" fillId="2" borderId="11" xfId="0" applyFont="1" applyFill="1" applyBorder="1"/>
    <xf numFmtId="0" fontId="1" fillId="2" borderId="12" xfId="0" applyFont="1" applyFill="1" applyBorder="1"/>
    <xf numFmtId="0" fontId="37" fillId="2" borderId="0" xfId="0" applyFont="1" applyFill="1"/>
    <xf numFmtId="0" fontId="38" fillId="2" borderId="0" xfId="0" applyFont="1" applyFill="1"/>
    <xf numFmtId="0" fontId="39" fillId="2" borderId="0" xfId="0" applyFont="1" applyFill="1"/>
    <xf numFmtId="0" fontId="40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3" fontId="37" fillId="2" borderId="0" xfId="0" applyNumberFormat="1" applyFont="1" applyFill="1"/>
    <xf numFmtId="0" fontId="37" fillId="0" borderId="0" xfId="0" applyFont="1"/>
    <xf numFmtId="0" fontId="1" fillId="2" borderId="14" xfId="0" applyFont="1" applyFill="1" applyBorder="1"/>
    <xf numFmtId="0" fontId="1" fillId="2" borderId="15" xfId="0" applyFont="1" applyFill="1" applyBorder="1"/>
    <xf numFmtId="3" fontId="38" fillId="2" borderId="1" xfId="0" applyNumberFormat="1" applyFont="1" applyFill="1" applyBorder="1"/>
    <xf numFmtId="0" fontId="2" fillId="4" borderId="0" xfId="0" applyFont="1" applyFill="1"/>
    <xf numFmtId="0" fontId="2" fillId="6" borderId="0" xfId="0" applyFont="1" applyFill="1"/>
    <xf numFmtId="0" fontId="2" fillId="2" borderId="4" xfId="0" applyFont="1" applyFill="1" applyBorder="1"/>
    <xf numFmtId="0" fontId="2" fillId="2" borderId="5" xfId="0" applyFont="1" applyFill="1" applyBorder="1"/>
    <xf numFmtId="3" fontId="43" fillId="2" borderId="13" xfId="0" applyNumberFormat="1" applyFont="1" applyFill="1" applyBorder="1"/>
    <xf numFmtId="0" fontId="2" fillId="2" borderId="12" xfId="0" applyFont="1" applyFill="1" applyBorder="1"/>
    <xf numFmtId="3" fontId="28" fillId="2" borderId="0" xfId="0" applyNumberFormat="1" applyFont="1" applyFill="1"/>
    <xf numFmtId="0" fontId="2" fillId="2" borderId="14" xfId="0" applyFont="1" applyFill="1" applyBorder="1"/>
    <xf numFmtId="0" fontId="2" fillId="2" borderId="15" xfId="0" applyFont="1" applyFill="1" applyBorder="1"/>
    <xf numFmtId="0" fontId="44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2" fillId="13" borderId="0" xfId="0" applyFont="1" applyFill="1"/>
    <xf numFmtId="3" fontId="44" fillId="10" borderId="16" xfId="0" applyNumberFormat="1" applyFont="1" applyFill="1" applyBorder="1"/>
    <xf numFmtId="2" fontId="1" fillId="2" borderId="16" xfId="0" applyNumberFormat="1" applyFont="1" applyFill="1" applyBorder="1"/>
    <xf numFmtId="3" fontId="2" fillId="11" borderId="16" xfId="0" applyNumberFormat="1" applyFont="1" applyFill="1" applyBorder="1"/>
    <xf numFmtId="3" fontId="2" fillId="12" borderId="16" xfId="0" applyNumberFormat="1" applyFont="1" applyFill="1" applyBorder="1"/>
    <xf numFmtId="3" fontId="2" fillId="13" borderId="16" xfId="0" applyNumberFormat="1" applyFont="1" applyFill="1" applyBorder="1"/>
    <xf numFmtId="3" fontId="44" fillId="10" borderId="0" xfId="0" applyNumberFormat="1" applyFont="1" applyFill="1"/>
    <xf numFmtId="3" fontId="2" fillId="11" borderId="0" xfId="0" applyNumberFormat="1" applyFont="1" applyFill="1"/>
    <xf numFmtId="3" fontId="2" fillId="12" borderId="0" xfId="0" applyNumberFormat="1" applyFont="1" applyFill="1"/>
    <xf numFmtId="3" fontId="2" fillId="13" borderId="0" xfId="0" applyNumberFormat="1" applyFont="1" applyFill="1"/>
    <xf numFmtId="0" fontId="33" fillId="12" borderId="0" xfId="0" applyFont="1" applyFill="1"/>
    <xf numFmtId="3" fontId="33" fillId="12" borderId="0" xfId="0" applyNumberFormat="1" applyFont="1" applyFill="1"/>
    <xf numFmtId="3" fontId="33" fillId="12" borderId="16" xfId="0" applyNumberFormat="1" applyFont="1" applyFill="1" applyBorder="1"/>
    <xf numFmtId="0" fontId="32" fillId="12" borderId="0" xfId="0" applyFont="1" applyFill="1"/>
    <xf numFmtId="3" fontId="32" fillId="12" borderId="0" xfId="0" applyNumberFormat="1" applyFont="1" applyFill="1"/>
    <xf numFmtId="3" fontId="32" fillId="12" borderId="16" xfId="0" applyNumberFormat="1" applyFont="1" applyFill="1" applyBorder="1"/>
    <xf numFmtId="164" fontId="2" fillId="2" borderId="0" xfId="0" applyNumberFormat="1" applyFont="1" applyFill="1"/>
    <xf numFmtId="166" fontId="36" fillId="2" borderId="1" xfId="0" applyNumberFormat="1" applyFont="1" applyFill="1" applyBorder="1"/>
    <xf numFmtId="0" fontId="36" fillId="2" borderId="17" xfId="0" applyFont="1" applyFill="1" applyBorder="1"/>
    <xf numFmtId="0" fontId="38" fillId="2" borderId="3" xfId="0" applyFont="1" applyFill="1" applyBorder="1"/>
    <xf numFmtId="0" fontId="39" fillId="2" borderId="3" xfId="0" applyFont="1" applyFill="1" applyBorder="1"/>
    <xf numFmtId="0" fontId="37" fillId="2" borderId="3" xfId="0" applyFont="1" applyFill="1" applyBorder="1"/>
    <xf numFmtId="0" fontId="40" fillId="2" borderId="3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/>
    </xf>
    <xf numFmtId="3" fontId="36" fillId="2" borderId="18" xfId="0" applyNumberFormat="1" applyFont="1" applyFill="1" applyBorder="1"/>
    <xf numFmtId="0" fontId="36" fillId="2" borderId="19" xfId="0" applyFont="1" applyFill="1" applyBorder="1"/>
    <xf numFmtId="0" fontId="38" fillId="2" borderId="0" xfId="0" applyFont="1" applyFill="1" applyBorder="1"/>
    <xf numFmtId="0" fontId="39" fillId="2" borderId="0" xfId="0" applyFont="1" applyFill="1" applyBorder="1"/>
    <xf numFmtId="0" fontId="40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20" xfId="0" applyFont="1" applyFill="1" applyBorder="1"/>
    <xf numFmtId="0" fontId="38" fillId="2" borderId="2" xfId="0" applyFont="1" applyFill="1" applyBorder="1"/>
    <xf numFmtId="0" fontId="39" fillId="2" borderId="2" xfId="0" applyFont="1" applyFill="1" applyBorder="1"/>
    <xf numFmtId="0" fontId="37" fillId="2" borderId="2" xfId="0" applyFont="1" applyFill="1" applyBorder="1"/>
    <xf numFmtId="0" fontId="40" fillId="2" borderId="2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36" fillId="2" borderId="21" xfId="0" applyFont="1" applyFill="1" applyBorder="1"/>
    <xf numFmtId="166" fontId="36" fillId="2" borderId="22" xfId="0" applyNumberFormat="1" applyFont="1" applyFill="1" applyBorder="1"/>
    <xf numFmtId="0" fontId="28" fillId="2" borderId="0" xfId="0" applyFont="1" applyFill="1" applyBorder="1"/>
    <xf numFmtId="0" fontId="28" fillId="2" borderId="23" xfId="0" applyFont="1" applyFill="1" applyBorder="1"/>
    <xf numFmtId="0" fontId="28" fillId="2" borderId="7" xfId="0" applyFont="1" applyFill="1" applyBorder="1"/>
    <xf numFmtId="0" fontId="29" fillId="2" borderId="7" xfId="0" applyFont="1" applyFill="1" applyBorder="1"/>
    <xf numFmtId="0" fontId="30" fillId="2" borderId="7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164" fontId="28" fillId="2" borderId="24" xfId="0" applyNumberFormat="1" applyFont="1" applyFill="1" applyBorder="1"/>
    <xf numFmtId="0" fontId="28" fillId="2" borderId="25" xfId="0" applyFont="1" applyFill="1" applyBorder="1"/>
    <xf numFmtId="0" fontId="28" fillId="2" borderId="26" xfId="0" applyFont="1" applyFill="1" applyBorder="1"/>
    <xf numFmtId="0" fontId="29" fillId="2" borderId="26" xfId="0" applyFont="1" applyFill="1" applyBorder="1"/>
    <xf numFmtId="0" fontId="30" fillId="2" borderId="26" xfId="0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167" fontId="28" fillId="2" borderId="27" xfId="0" applyNumberFormat="1" applyFont="1" applyFill="1" applyBorder="1"/>
    <xf numFmtId="166" fontId="42" fillId="2" borderId="1" xfId="0" applyNumberFormat="1" applyFont="1" applyFill="1" applyBorder="1"/>
    <xf numFmtId="0" fontId="42" fillId="2" borderId="23" xfId="0" applyFont="1" applyFill="1" applyBorder="1"/>
    <xf numFmtId="0" fontId="38" fillId="2" borderId="7" xfId="0" applyFont="1" applyFill="1" applyBorder="1"/>
    <xf numFmtId="0" fontId="39" fillId="2" borderId="7" xfId="0" applyFont="1" applyFill="1" applyBorder="1"/>
    <xf numFmtId="0" fontId="37" fillId="2" borderId="7" xfId="0" applyFont="1" applyFill="1" applyBorder="1"/>
    <xf numFmtId="0" fontId="40" fillId="2" borderId="7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3" fontId="42" fillId="2" borderId="24" xfId="0" applyNumberFormat="1" applyFont="1" applyFill="1" applyBorder="1"/>
    <xf numFmtId="0" fontId="42" fillId="2" borderId="28" xfId="0" applyFont="1" applyFill="1" applyBorder="1"/>
    <xf numFmtId="0" fontId="2" fillId="2" borderId="29" xfId="0" applyFont="1" applyFill="1" applyBorder="1"/>
    <xf numFmtId="0" fontId="38" fillId="2" borderId="26" xfId="0" applyFont="1" applyFill="1" applyBorder="1"/>
    <xf numFmtId="0" fontId="39" fillId="2" borderId="26" xfId="0" applyFont="1" applyFill="1" applyBorder="1"/>
    <xf numFmtId="0" fontId="37" fillId="2" borderId="26" xfId="0" applyFont="1" applyFill="1" applyBorder="1"/>
    <xf numFmtId="0" fontId="40" fillId="2" borderId="26" xfId="0" applyFont="1" applyFill="1" applyBorder="1" applyAlignment="1">
      <alignment horizontal="center" vertical="center"/>
    </xf>
    <xf numFmtId="0" fontId="41" fillId="2" borderId="26" xfId="0" applyFont="1" applyFill="1" applyBorder="1" applyAlignment="1">
      <alignment horizontal="center" vertical="center"/>
    </xf>
    <xf numFmtId="0" fontId="42" fillId="2" borderId="25" xfId="0" applyFont="1" applyFill="1" applyBorder="1"/>
    <xf numFmtId="166" fontId="42" fillId="2" borderId="27" xfId="0" applyNumberFormat="1" applyFont="1" applyFill="1" applyBorder="1"/>
    <xf numFmtId="0" fontId="21" fillId="2" borderId="15" xfId="0" applyFont="1" applyFill="1" applyBorder="1"/>
    <xf numFmtId="3" fontId="2" fillId="2" borderId="14" xfId="0" applyNumberFormat="1" applyFont="1" applyFill="1" applyBorder="1"/>
    <xf numFmtId="3" fontId="21" fillId="2" borderId="15" xfId="0" applyNumberFormat="1" applyFont="1" applyFill="1" applyBorder="1"/>
    <xf numFmtId="0" fontId="2" fillId="2" borderId="0" xfId="0" applyFont="1" applyFill="1" applyBorder="1"/>
    <xf numFmtId="0" fontId="22" fillId="2" borderId="0" xfId="0" applyFont="1" applyFill="1" applyBorder="1"/>
    <xf numFmtId="0" fontId="21" fillId="2" borderId="0" xfId="0" applyFont="1" applyFill="1" applyBorder="1" applyAlignment="1">
      <alignment horizontal="center" vertical="center"/>
    </xf>
    <xf numFmtId="3" fontId="2" fillId="6" borderId="0" xfId="0" applyNumberFormat="1" applyFont="1" applyFill="1"/>
    <xf numFmtId="0" fontId="29" fillId="2" borderId="0" xfId="0" applyFont="1" applyFill="1" applyBorder="1"/>
    <xf numFmtId="0" fontId="30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/>
    <xf numFmtId="0" fontId="45" fillId="2" borderId="0" xfId="0" applyFont="1" applyFill="1"/>
    <xf numFmtId="166" fontId="2" fillId="2" borderId="30" xfId="0" applyNumberFormat="1" applyFont="1" applyFill="1" applyBorder="1"/>
    <xf numFmtId="166" fontId="2" fillId="2" borderId="31" xfId="0" applyNumberFormat="1" applyFont="1" applyFill="1" applyBorder="1"/>
    <xf numFmtId="166" fontId="2" fillId="2" borderId="32" xfId="0" applyNumberFormat="1" applyFont="1" applyFill="1" applyBorder="1"/>
    <xf numFmtId="3" fontId="2" fillId="2" borderId="30" xfId="0" applyNumberFormat="1" applyFont="1" applyFill="1" applyBorder="1"/>
    <xf numFmtId="3" fontId="2" fillId="2" borderId="31" xfId="0" applyNumberFormat="1" applyFont="1" applyFill="1" applyBorder="1"/>
    <xf numFmtId="3" fontId="2" fillId="2" borderId="32" xfId="0" applyNumberFormat="1" applyFont="1" applyFill="1" applyBorder="1"/>
    <xf numFmtId="166" fontId="2" fillId="2" borderId="0" xfId="0" applyNumberFormat="1" applyFont="1" applyFill="1" applyAlignment="1">
      <alignment horizontal="right"/>
    </xf>
    <xf numFmtId="166" fontId="1" fillId="2" borderId="33" xfId="0" applyNumberFormat="1" applyFont="1" applyFill="1" applyBorder="1"/>
    <xf numFmtId="3" fontId="2" fillId="2" borderId="2" xfId="0" applyNumberFormat="1" applyFont="1" applyFill="1" applyBorder="1" applyAlignment="1">
      <alignment horizontal="right"/>
    </xf>
    <xf numFmtId="3" fontId="46" fillId="2" borderId="0" xfId="0" applyNumberFormat="1" applyFont="1" applyFill="1"/>
    <xf numFmtId="3" fontId="3" fillId="2" borderId="0" xfId="0" applyNumberFormat="1" applyFont="1" applyFill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8" fontId="1" fillId="2" borderId="1" xfId="0" applyNumberFormat="1" applyFont="1" applyFill="1" applyBorder="1"/>
    <xf numFmtId="167" fontId="2" fillId="2" borderId="30" xfId="0" applyNumberFormat="1" applyFont="1" applyFill="1" applyBorder="1"/>
    <xf numFmtId="167" fontId="2" fillId="2" borderId="31" xfId="0" applyNumberFormat="1" applyFont="1" applyFill="1" applyBorder="1"/>
    <xf numFmtId="167" fontId="2" fillId="2" borderId="32" xfId="0" applyNumberFormat="1" applyFont="1" applyFill="1" applyBorder="1"/>
    <xf numFmtId="166" fontId="2" fillId="2" borderId="0" xfId="0" applyNumberFormat="1" applyFont="1" applyFill="1" applyBorder="1"/>
    <xf numFmtId="0" fontId="1" fillId="14" borderId="0" xfId="0" applyFont="1" applyFill="1"/>
    <xf numFmtId="0" fontId="1" fillId="15" borderId="0" xfId="0" applyFont="1" applyFill="1"/>
    <xf numFmtId="0" fontId="47" fillId="2" borderId="0" xfId="0" applyFont="1" applyFill="1" applyAlignment="1">
      <alignment horizontal="center" vertical="center"/>
    </xf>
    <xf numFmtId="4" fontId="4" fillId="2" borderId="1" xfId="0" applyNumberFormat="1" applyFont="1" applyFill="1" applyBorder="1"/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3" fontId="1" fillId="4" borderId="0" xfId="0" applyNumberFormat="1" applyFont="1" applyFill="1" applyAlignment="1">
      <alignment horizontal="right"/>
    </xf>
    <xf numFmtId="3" fontId="1" fillId="6" borderId="0" xfId="0" applyNumberFormat="1" applyFont="1" applyFill="1" applyAlignment="1">
      <alignment horizontal="right"/>
    </xf>
    <xf numFmtId="10" fontId="4" fillId="6" borderId="34" xfId="0" applyNumberFormat="1" applyFont="1" applyFill="1" applyBorder="1" applyAlignment="1">
      <alignment horizontal="right"/>
    </xf>
    <xf numFmtId="10" fontId="4" fillId="2" borderId="1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1" fillId="3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5" borderId="0" xfId="0" applyFont="1" applyFill="1" applyAlignment="1">
      <alignment horizontal="right"/>
    </xf>
    <xf numFmtId="10" fontId="4" fillId="2" borderId="35" xfId="0" applyNumberFormat="1" applyFont="1" applyFill="1" applyBorder="1" applyAlignment="1">
      <alignment horizontal="right"/>
    </xf>
    <xf numFmtId="10" fontId="1" fillId="6" borderId="36" xfId="0" applyNumberFormat="1" applyFont="1" applyFill="1" applyBorder="1" applyAlignment="1">
      <alignment horizontal="right"/>
    </xf>
    <xf numFmtId="10" fontId="16" fillId="4" borderId="0" xfId="0" applyNumberFormat="1" applyFont="1" applyFill="1" applyAlignment="1">
      <alignment horizontal="right"/>
    </xf>
    <xf numFmtId="10" fontId="2" fillId="2" borderId="0" xfId="0" applyNumberFormat="1" applyFont="1" applyFill="1" applyAlignment="1">
      <alignment horizontal="right"/>
    </xf>
    <xf numFmtId="10" fontId="16" fillId="4" borderId="37" xfId="0" applyNumberFormat="1" applyFont="1" applyFill="1" applyBorder="1" applyAlignment="1">
      <alignment horizontal="right"/>
    </xf>
    <xf numFmtId="10" fontId="16" fillId="3" borderId="0" xfId="0" applyNumberFormat="1" applyFont="1" applyFill="1" applyAlignment="1">
      <alignment horizontal="right"/>
    </xf>
    <xf numFmtId="10" fontId="16" fillId="8" borderId="0" xfId="0" applyNumberFormat="1" applyFont="1" applyFill="1" applyAlignment="1">
      <alignment horizontal="right"/>
    </xf>
    <xf numFmtId="10" fontId="4" fillId="7" borderId="34" xfId="0" applyNumberFormat="1" applyFont="1" applyFill="1" applyBorder="1" applyAlignment="1">
      <alignment horizontal="right"/>
    </xf>
    <xf numFmtId="10" fontId="4" fillId="5" borderId="34" xfId="0" applyNumberFormat="1" applyFont="1" applyFill="1" applyBorder="1" applyAlignment="1">
      <alignment horizontal="right"/>
    </xf>
    <xf numFmtId="10" fontId="16" fillId="3" borderId="37" xfId="0" applyNumberFormat="1" applyFont="1" applyFill="1" applyBorder="1" applyAlignment="1">
      <alignment horizontal="right"/>
    </xf>
    <xf numFmtId="10" fontId="16" fillId="8" borderId="37" xfId="0" applyNumberFormat="1" applyFont="1" applyFill="1" applyBorder="1" applyAlignment="1">
      <alignment horizontal="right"/>
    </xf>
    <xf numFmtId="4" fontId="2" fillId="2" borderId="30" xfId="0" applyNumberFormat="1" applyFont="1" applyFill="1" applyBorder="1"/>
    <xf numFmtId="4" fontId="2" fillId="2" borderId="31" xfId="0" applyNumberFormat="1" applyFont="1" applyFill="1" applyBorder="1"/>
    <xf numFmtId="4" fontId="2" fillId="2" borderId="32" xfId="0" applyNumberFormat="1" applyFont="1" applyFill="1" applyBorder="1"/>
    <xf numFmtId="10" fontId="2" fillId="2" borderId="30" xfId="0" applyNumberFormat="1" applyFont="1" applyFill="1" applyBorder="1"/>
    <xf numFmtId="10" fontId="2" fillId="2" borderId="31" xfId="0" applyNumberFormat="1" applyFont="1" applyFill="1" applyBorder="1"/>
    <xf numFmtId="10" fontId="2" fillId="2" borderId="32" xfId="0" applyNumberFormat="1" applyFont="1" applyFill="1" applyBorder="1"/>
    <xf numFmtId="4" fontId="2" fillId="2" borderId="0" xfId="0" applyNumberFormat="1" applyFont="1" applyFill="1"/>
    <xf numFmtId="10" fontId="2" fillId="2" borderId="0" xfId="0" applyNumberFormat="1" applyFont="1" applyFill="1"/>
    <xf numFmtId="0" fontId="43" fillId="2" borderId="0" xfId="0" quotePrefix="1" applyFont="1" applyFill="1" applyAlignment="1">
      <alignment horizontal="right" vertical="center"/>
    </xf>
  </cellXfs>
  <cellStyles count="1">
    <cellStyle name="Обычный" xfId="0" builtinId="0"/>
  </cellStyles>
  <dxfs count="1106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/>
        <color theme="0"/>
      </font>
      <fill>
        <patternFill>
          <bgColor rgb="FFFF0000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</dxf>
    <dxf>
      <font>
        <color rgb="FFC00000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theme="0" tint="-0.24994659260841701"/>
      </font>
    </dxf>
    <dxf>
      <fill>
        <patternFill>
          <bgColor theme="9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7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00206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89;&#1087;&#1088;&#1072;&#1074;&#1086;&#1095;&#1085;&#1080;&#1082;&#1080;!A1"/><Relationship Id="rId3" Type="http://schemas.openxmlformats.org/officeDocument/2006/relationships/hyperlink" Target="#&#1088;&#1072;&#1091;&#1085;&#1076;2!A1"/><Relationship Id="rId7" Type="http://schemas.openxmlformats.org/officeDocument/2006/relationships/hyperlink" Target="#kpi!A1"/><Relationship Id="rId12" Type="http://schemas.openxmlformats.org/officeDocument/2006/relationships/hyperlink" Target="https://mngmnt.ru/finmodeli/primery_finmodeley/investmodel_startapa_proizvodstvo_i_setevaya_prodazha_produktsii.php" TargetMode="External"/><Relationship Id="rId2" Type="http://schemas.openxmlformats.org/officeDocument/2006/relationships/hyperlink" Target="#&#1088;&#1072;&#1091;&#1085;&#1076;1!A1"/><Relationship Id="rId1" Type="http://schemas.openxmlformats.org/officeDocument/2006/relationships/hyperlink" Target="#&#1075;&#1083;&#1072;&#1074;&#1085;&#1072;&#1103;!A1"/><Relationship Id="rId6" Type="http://schemas.openxmlformats.org/officeDocument/2006/relationships/hyperlink" Target="#reports!A1"/><Relationship Id="rId11" Type="http://schemas.openxmlformats.org/officeDocument/2006/relationships/image" Target="../media/image1.png"/><Relationship Id="rId5" Type="http://schemas.openxmlformats.org/officeDocument/2006/relationships/hyperlink" Target="#&#1072;&#1089;&#1089;&#1086;&#1088;&#1090;!A1"/><Relationship Id="rId10" Type="http://schemas.openxmlformats.org/officeDocument/2006/relationships/hyperlink" Target="https://mngmnt.ru" TargetMode="External"/><Relationship Id="rId4" Type="http://schemas.openxmlformats.org/officeDocument/2006/relationships/hyperlink" Target="#&#1088;&#1072;&#1091;&#1085;&#1076;3!A1"/><Relationship Id="rId9" Type="http://schemas.openxmlformats.org/officeDocument/2006/relationships/hyperlink" Target="#&#1091;&#1089;&#1083;&#1086;&#1074;&#1080;&#1103;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proizvodstvo_i_setevaya_prodazha_produktsii.php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https://mngmnt.ru/finmodeli/primery_finmodeley/investmodel_startapa_proizvodstvo_i_setevaya_prodazha_produktsii.php" TargetMode="External"/><Relationship Id="rId1" Type="http://schemas.openxmlformats.org/officeDocument/2006/relationships/hyperlink" Target="#&#1086;&#1075;&#1083;&#1072;&#1074;&#1083;&#1077;&#1085;&#1080;&#1077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https://mngmnt.ru/finmodeli/primery_finmodeley/investmodel_startapa_proizvodstvo_i_setevaya_prodazha_produktsii.php" TargetMode="External"/><Relationship Id="rId1" Type="http://schemas.openxmlformats.org/officeDocument/2006/relationships/hyperlink" Target="#&#1086;&#1075;&#1083;&#1072;&#1074;&#1083;&#1077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175260</xdr:colOff>
      <xdr:row>11</xdr:row>
      <xdr:rowOff>38100</xdr:rowOff>
    </xdr:from>
    <xdr:to>
      <xdr:col>3</xdr:col>
      <xdr:colOff>38100</xdr:colOff>
      <xdr:row>13</xdr:row>
      <xdr:rowOff>15240</xdr:rowOff>
    </xdr:to>
    <xdr:sp macro="" textlink="">
      <xdr:nvSpPr>
        <xdr:cNvPr id="14" name="Скругленный прямоугольник 13">
          <a:hlinkClick xmlns:r="http://schemas.openxmlformats.org/officeDocument/2006/relationships" r:id="rId1" tooltip="Перейти на главную панель к расчету инвестиционных показателей"/>
        </xdr:cNvPr>
        <xdr:cNvSpPr/>
      </xdr:nvSpPr>
      <xdr:spPr>
        <a:xfrm>
          <a:off x="784860" y="2049780"/>
          <a:ext cx="108204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ГЛАВНАЯ</a:t>
          </a:r>
        </a:p>
      </xdr:txBody>
    </xdr:sp>
    <xdr:clientData/>
  </xdr:twoCellAnchor>
  <xdr:twoCellAnchor>
    <xdr:from>
      <xdr:col>3</xdr:col>
      <xdr:colOff>312420</xdr:colOff>
      <xdr:row>10</xdr:row>
      <xdr:rowOff>121920</xdr:rowOff>
    </xdr:from>
    <xdr:to>
      <xdr:col>4</xdr:col>
      <xdr:colOff>601980</xdr:colOff>
      <xdr:row>12</xdr:row>
      <xdr:rowOff>99060</xdr:rowOff>
    </xdr:to>
    <xdr:sp macro="" textlink="">
      <xdr:nvSpPr>
        <xdr:cNvPr id="15" name="Скругленный прямоугольник 14">
          <a:hlinkClick xmlns:r="http://schemas.openxmlformats.org/officeDocument/2006/relationships" r:id="rId2" tooltip="перейти к просмотру расчетов для 1-ого инвестиционного раунда"/>
        </xdr:cNvPr>
        <xdr:cNvSpPr/>
      </xdr:nvSpPr>
      <xdr:spPr>
        <a:xfrm>
          <a:off x="2141220" y="1950720"/>
          <a:ext cx="89916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1</a:t>
          </a:r>
        </a:p>
      </xdr:txBody>
    </xdr:sp>
    <xdr:clientData/>
  </xdr:twoCellAnchor>
  <xdr:twoCellAnchor>
    <xdr:from>
      <xdr:col>3</xdr:col>
      <xdr:colOff>304800</xdr:colOff>
      <xdr:row>13</xdr:row>
      <xdr:rowOff>152400</xdr:rowOff>
    </xdr:from>
    <xdr:to>
      <xdr:col>4</xdr:col>
      <xdr:colOff>594360</xdr:colOff>
      <xdr:row>15</xdr:row>
      <xdr:rowOff>99060</xdr:rowOff>
    </xdr:to>
    <xdr:sp macro="" textlink="">
      <xdr:nvSpPr>
        <xdr:cNvPr id="16" name="Скругленный прямоугольник 15">
          <a:hlinkClick xmlns:r="http://schemas.openxmlformats.org/officeDocument/2006/relationships" r:id="rId3" tooltip="перейти к просмотру расчетов 2-ого инвестиционного раунда"/>
        </xdr:cNvPr>
        <xdr:cNvSpPr/>
      </xdr:nvSpPr>
      <xdr:spPr>
        <a:xfrm>
          <a:off x="2133600" y="2529840"/>
          <a:ext cx="899160" cy="312420"/>
        </a:xfrm>
        <a:prstGeom prst="roundRect">
          <a:avLst/>
        </a:prstGeom>
        <a:solidFill>
          <a:schemeClr val="accent4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2</a:t>
          </a:r>
        </a:p>
      </xdr:txBody>
    </xdr:sp>
    <xdr:clientData/>
  </xdr:twoCellAnchor>
  <xdr:twoCellAnchor>
    <xdr:from>
      <xdr:col>3</xdr:col>
      <xdr:colOff>304800</xdr:colOff>
      <xdr:row>16</xdr:row>
      <xdr:rowOff>106680</xdr:rowOff>
    </xdr:from>
    <xdr:to>
      <xdr:col>4</xdr:col>
      <xdr:colOff>594360</xdr:colOff>
      <xdr:row>18</xdr:row>
      <xdr:rowOff>83820</xdr:rowOff>
    </xdr:to>
    <xdr:sp macro="" textlink="">
      <xdr:nvSpPr>
        <xdr:cNvPr id="17" name="Скругленный прямоугольник 16">
          <a:hlinkClick xmlns:r="http://schemas.openxmlformats.org/officeDocument/2006/relationships" r:id="rId4" tooltip="перейти к просмотру расчетов 3-его инвестиционного раунда"/>
        </xdr:cNvPr>
        <xdr:cNvSpPr/>
      </xdr:nvSpPr>
      <xdr:spPr>
        <a:xfrm>
          <a:off x="2133600" y="3032760"/>
          <a:ext cx="899160" cy="342900"/>
        </a:xfrm>
        <a:prstGeom prst="roundRect">
          <a:avLst/>
        </a:prstGeom>
        <a:solidFill>
          <a:schemeClr val="accent6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3</a:t>
          </a:r>
        </a:p>
      </xdr:txBody>
    </xdr:sp>
    <xdr:clientData/>
  </xdr:twoCellAnchor>
  <xdr:twoCellAnchor>
    <xdr:from>
      <xdr:col>0</xdr:col>
      <xdr:colOff>556260</xdr:colOff>
      <xdr:row>13</xdr:row>
      <xdr:rowOff>129540</xdr:rowOff>
    </xdr:from>
    <xdr:to>
      <xdr:col>3</xdr:col>
      <xdr:colOff>45720</xdr:colOff>
      <xdr:row>15</xdr:row>
      <xdr:rowOff>106680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5" tooltip="перейти к введению данных о номенклатуре продукции (ассортименте)"/>
        </xdr:cNvPr>
        <xdr:cNvSpPr/>
      </xdr:nvSpPr>
      <xdr:spPr>
        <a:xfrm>
          <a:off x="556260" y="2506980"/>
          <a:ext cx="1318260" cy="342900"/>
        </a:xfrm>
        <a:prstGeom prst="roundRect">
          <a:avLst/>
        </a:prstGeom>
        <a:solidFill>
          <a:schemeClr val="accent2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АССОРТИМЕНТ</a:t>
          </a:r>
        </a:p>
      </xdr:txBody>
    </xdr:sp>
    <xdr:clientData/>
  </xdr:twoCellAnchor>
  <xdr:twoCellAnchor>
    <xdr:from>
      <xdr:col>5</xdr:col>
      <xdr:colOff>274320</xdr:colOff>
      <xdr:row>13</xdr:row>
      <xdr:rowOff>144780</xdr:rowOff>
    </xdr:from>
    <xdr:to>
      <xdr:col>7</xdr:col>
      <xdr:colOff>320040</xdr:colOff>
      <xdr:row>15</xdr:row>
      <xdr:rowOff>121920</xdr:rowOff>
    </xdr:to>
    <xdr:sp macro="" textlink="">
      <xdr:nvSpPr>
        <xdr:cNvPr id="19" name="Скругленный прямоугольник 18">
          <a:hlinkClick xmlns:r="http://schemas.openxmlformats.org/officeDocument/2006/relationships" r:id="rId6" tooltip="перейти к формированию отчетов"/>
        </xdr:cNvPr>
        <xdr:cNvSpPr/>
      </xdr:nvSpPr>
      <xdr:spPr>
        <a:xfrm>
          <a:off x="3322320" y="2522220"/>
          <a:ext cx="126492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ОТЧЕТЫ</a:t>
          </a:r>
        </a:p>
      </xdr:txBody>
    </xdr:sp>
    <xdr:clientData/>
  </xdr:twoCellAnchor>
  <xdr:twoCellAnchor>
    <xdr:from>
      <xdr:col>7</xdr:col>
      <xdr:colOff>594360</xdr:colOff>
      <xdr:row>12</xdr:row>
      <xdr:rowOff>76200</xdr:rowOff>
    </xdr:from>
    <xdr:to>
      <xdr:col>11</xdr:col>
      <xdr:colOff>83820</xdr:colOff>
      <xdr:row>14</xdr:row>
      <xdr:rowOff>53340</xdr:rowOff>
    </xdr:to>
    <xdr:sp macro="" textlink="">
      <xdr:nvSpPr>
        <xdr:cNvPr id="20" name="Скругленный прямоугольник 19">
          <a:hlinkClick xmlns:r="http://schemas.openxmlformats.org/officeDocument/2006/relationships" r:id="rId7" tooltip="перейти к вводу названий ключевых показателей (kpi)"/>
        </xdr:cNvPr>
        <xdr:cNvSpPr/>
      </xdr:nvSpPr>
      <xdr:spPr>
        <a:xfrm>
          <a:off x="4861560" y="2270760"/>
          <a:ext cx="192786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КЛЮЧЕВЫЕ ПОКАЗАТЕЛИ</a:t>
          </a:r>
        </a:p>
      </xdr:txBody>
    </xdr:sp>
    <xdr:clientData/>
  </xdr:twoCellAnchor>
  <xdr:twoCellAnchor>
    <xdr:from>
      <xdr:col>7</xdr:col>
      <xdr:colOff>571500</xdr:colOff>
      <xdr:row>15</xdr:row>
      <xdr:rowOff>99060</xdr:rowOff>
    </xdr:from>
    <xdr:to>
      <xdr:col>11</xdr:col>
      <xdr:colOff>60960</xdr:colOff>
      <xdr:row>17</xdr:row>
      <xdr:rowOff>76200</xdr:rowOff>
    </xdr:to>
    <xdr:sp macro="" textlink="">
      <xdr:nvSpPr>
        <xdr:cNvPr id="21" name="Скругленный прямоугольник 20">
          <a:hlinkClick xmlns:r="http://schemas.openxmlformats.org/officeDocument/2006/relationships" r:id="rId8" tooltip="перейти к формированию списков и справочников модели"/>
        </xdr:cNvPr>
        <xdr:cNvSpPr/>
      </xdr:nvSpPr>
      <xdr:spPr>
        <a:xfrm>
          <a:off x="4838700" y="2842260"/>
          <a:ext cx="1927860" cy="342900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/>
              </a:solidFill>
            </a:rPr>
            <a:t>СПРАВОЧНИКИ</a:t>
          </a:r>
          <a:r>
            <a:rPr lang="ru-RU" sz="1100" b="1" baseline="0">
              <a:solidFill>
                <a:schemeClr val="tx1"/>
              </a:solidFill>
            </a:rPr>
            <a:t> И СПИСКИ</a:t>
          </a:r>
          <a:endParaRPr lang="ru-RU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342900</xdr:colOff>
      <xdr:row>4</xdr:row>
      <xdr:rowOff>7620</xdr:rowOff>
    </xdr:from>
    <xdr:to>
      <xdr:col>8</xdr:col>
      <xdr:colOff>198120</xdr:colOff>
      <xdr:row>5</xdr:row>
      <xdr:rowOff>167640</xdr:rowOff>
    </xdr:to>
    <xdr:sp macro="" textlink="">
      <xdr:nvSpPr>
        <xdr:cNvPr id="23" name="Скругленный прямоугольник 22"/>
        <xdr:cNvSpPr/>
      </xdr:nvSpPr>
      <xdr:spPr>
        <a:xfrm>
          <a:off x="2781300" y="7391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НАВИГАЦИЯ</a:t>
          </a:r>
          <a:r>
            <a:rPr lang="ru-RU" sz="1100" b="1" baseline="0">
              <a:solidFill>
                <a:schemeClr val="bg1"/>
              </a:solidFill>
            </a:rPr>
            <a:t> ПО ФИНМОДЕЛИ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</xdr:colOff>
      <xdr:row>0</xdr:row>
      <xdr:rowOff>91440</xdr:rowOff>
    </xdr:from>
    <xdr:to>
      <xdr:col>9</xdr:col>
      <xdr:colOff>457200</xdr:colOff>
      <xdr:row>2</xdr:row>
      <xdr:rowOff>68580</xdr:rowOff>
    </xdr:to>
    <xdr:sp macro="" textlink="">
      <xdr:nvSpPr>
        <xdr:cNvPr id="25" name="Скругленный прямоугольник 24"/>
        <xdr:cNvSpPr/>
      </xdr:nvSpPr>
      <xdr:spPr>
        <a:xfrm>
          <a:off x="1874520" y="91440"/>
          <a:ext cx="4069080" cy="3429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1">
              <a:solidFill>
                <a:schemeClr val="tx1"/>
              </a:solidFill>
            </a:rPr>
            <a:t>ИНВЕСТМОДЕЛЬ</a:t>
          </a:r>
          <a:r>
            <a:rPr lang="ru-RU" sz="1000" b="1" baseline="0">
              <a:solidFill>
                <a:schemeClr val="tx1"/>
              </a:solidFill>
            </a:rPr>
            <a:t> СТАРТАПА: ПРОИЗВОДСТВО И ПРОДАЖА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175260</xdr:colOff>
      <xdr:row>16</xdr:row>
      <xdr:rowOff>38100</xdr:rowOff>
    </xdr:from>
    <xdr:to>
      <xdr:col>3</xdr:col>
      <xdr:colOff>38100</xdr:colOff>
      <xdr:row>18</xdr:row>
      <xdr:rowOff>15240</xdr:rowOff>
    </xdr:to>
    <xdr:sp macro="" textlink="">
      <xdr:nvSpPr>
        <xdr:cNvPr id="27" name="Скругленный прямоугольник 26">
          <a:hlinkClick xmlns:r="http://schemas.openxmlformats.org/officeDocument/2006/relationships" r:id="rId9" tooltip="перейти к введению исходных данных"/>
        </xdr:cNvPr>
        <xdr:cNvSpPr/>
      </xdr:nvSpPr>
      <xdr:spPr>
        <a:xfrm>
          <a:off x="784860" y="2964180"/>
          <a:ext cx="108204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УСЛОВИЯ</a:t>
          </a:r>
        </a:p>
      </xdr:txBody>
    </xdr:sp>
    <xdr:clientData/>
  </xdr:twoCellAnchor>
  <xdr:twoCellAnchor editAs="oneCell">
    <xdr:from>
      <xdr:col>8</xdr:col>
      <xdr:colOff>586740</xdr:colOff>
      <xdr:row>3</xdr:row>
      <xdr:rowOff>22860</xdr:rowOff>
    </xdr:from>
    <xdr:to>
      <xdr:col>11</xdr:col>
      <xdr:colOff>602140</xdr:colOff>
      <xdr:row>6</xdr:row>
      <xdr:rowOff>83873</xdr:rowOff>
    </xdr:to>
    <xdr:pic>
      <xdr:nvPicPr>
        <xdr:cNvPr id="26" name="Рисунок 25">
          <a:hlinkClick xmlns:r="http://schemas.openxmlformats.org/officeDocument/2006/relationships" r:id="rId10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3540" y="5715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0</xdr:col>
      <xdr:colOff>388620</xdr:colOff>
      <xdr:row>3</xdr:row>
      <xdr:rowOff>129540</xdr:rowOff>
    </xdr:from>
    <xdr:to>
      <xdr:col>3</xdr:col>
      <xdr:colOff>419100</xdr:colOff>
      <xdr:row>7</xdr:row>
      <xdr:rowOff>45720</xdr:rowOff>
    </xdr:to>
    <xdr:sp macro="" textlink="">
      <xdr:nvSpPr>
        <xdr:cNvPr id="28" name="Скругленный прямоугольник 27">
          <a:hlinkClick xmlns:r="http://schemas.openxmlformats.org/officeDocument/2006/relationships" r:id="rId12" tooltip="на сайт разработчика финмодели стратапа производство и продажа MNGMNT.RU"/>
        </xdr:cNvPr>
        <xdr:cNvSpPr/>
      </xdr:nvSpPr>
      <xdr:spPr>
        <a:xfrm>
          <a:off x="388620" y="67818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  <xdr:twoCellAnchor editAs="absolute">
    <xdr:from>
      <xdr:col>4</xdr:col>
      <xdr:colOff>137160</xdr:colOff>
      <xdr:row>19</xdr:row>
      <xdr:rowOff>7620</xdr:rowOff>
    </xdr:from>
    <xdr:to>
      <xdr:col>8</xdr:col>
      <xdr:colOff>480060</xdr:colOff>
      <xdr:row>26</xdr:row>
      <xdr:rowOff>144780</xdr:rowOff>
    </xdr:to>
    <xdr:sp macro="" textlink="">
      <xdr:nvSpPr>
        <xdr:cNvPr id="29" name="Скругленный прямоугольник 28">
          <a:hlinkClick xmlns:r="http://schemas.openxmlformats.org/officeDocument/2006/relationships" r:id="rId12" tooltip="На сайт разработчика финмодели: MNGMNT.RU"/>
        </xdr:cNvPr>
        <xdr:cNvSpPr/>
      </xdr:nvSpPr>
      <xdr:spPr>
        <a:xfrm>
          <a:off x="2575560" y="34823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13</xdr:col>
      <xdr:colOff>76200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44424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21</xdr:col>
      <xdr:colOff>0</xdr:colOff>
      <xdr:row>1</xdr:row>
      <xdr:rowOff>0</xdr:rowOff>
    </xdr:from>
    <xdr:to>
      <xdr:col>24</xdr:col>
      <xdr:colOff>1478440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6480" y="152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16</xdr:col>
      <xdr:colOff>807720</xdr:colOff>
      <xdr:row>0</xdr:row>
      <xdr:rowOff>137160</xdr:rowOff>
    </xdr:from>
    <xdr:to>
      <xdr:col>20</xdr:col>
      <xdr:colOff>274320</xdr:colOff>
      <xdr:row>4</xdr:row>
      <xdr:rowOff>121920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6835140" y="13716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  <xdr:twoCellAnchor editAs="absolute">
    <xdr:from>
      <xdr:col>7</xdr:col>
      <xdr:colOff>22860</xdr:colOff>
      <xdr:row>27</xdr:row>
      <xdr:rowOff>144780</xdr:rowOff>
    </xdr:from>
    <xdr:to>
      <xdr:col>12</xdr:col>
      <xdr:colOff>624840</xdr:colOff>
      <xdr:row>37</xdr:row>
      <xdr:rowOff>38100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 tooltip="На сайт разработчика финмодели: MNGMNT.RU"/>
        </xdr:cNvPr>
        <xdr:cNvSpPr/>
      </xdr:nvSpPr>
      <xdr:spPr>
        <a:xfrm>
          <a:off x="1653540" y="39852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388620</xdr:colOff>
      <xdr:row>0</xdr:row>
      <xdr:rowOff>114300</xdr:rowOff>
    </xdr:from>
    <xdr:to>
      <xdr:col>13</xdr:col>
      <xdr:colOff>388620</xdr:colOff>
      <xdr:row>3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4671060" y="1143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13</xdr:col>
      <xdr:colOff>601980</xdr:colOff>
      <xdr:row>1</xdr:row>
      <xdr:rowOff>15240</xdr:rowOff>
    </xdr:from>
    <xdr:to>
      <xdr:col>18</xdr:col>
      <xdr:colOff>30640</xdr:colOff>
      <xdr:row>4</xdr:row>
      <xdr:rowOff>167693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8040" y="1676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1981200</xdr:colOff>
      <xdr:row>0</xdr:row>
      <xdr:rowOff>38100</xdr:rowOff>
    </xdr:from>
    <xdr:to>
      <xdr:col>10</xdr:col>
      <xdr:colOff>129540</xdr:colOff>
      <xdr:row>4</xdr:row>
      <xdr:rowOff>22860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2468880" y="3810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  <xdr:twoCellAnchor editAs="absolute">
    <xdr:from>
      <xdr:col>4</xdr:col>
      <xdr:colOff>0</xdr:colOff>
      <xdr:row>83</xdr:row>
      <xdr:rowOff>129540</xdr:rowOff>
    </xdr:from>
    <xdr:to>
      <xdr:col>4</xdr:col>
      <xdr:colOff>2781300</xdr:colOff>
      <xdr:row>93</xdr:row>
      <xdr:rowOff>22860</xdr:rowOff>
    </xdr:to>
    <xdr:sp macro="" textlink="">
      <xdr:nvSpPr>
        <xdr:cNvPr id="7" name="Скругленный прямоугольник 6">
          <a:hlinkClick xmlns:r="http://schemas.openxmlformats.org/officeDocument/2006/relationships" r:id="rId4" tooltip="На сайт разработчика финмодели: MNGMNT.RU"/>
        </xdr:cNvPr>
        <xdr:cNvSpPr/>
      </xdr:nvSpPr>
      <xdr:spPr>
        <a:xfrm>
          <a:off x="487680" y="84124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11</xdr:col>
      <xdr:colOff>411480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69570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17</xdr:col>
      <xdr:colOff>0</xdr:colOff>
      <xdr:row>1</xdr:row>
      <xdr:rowOff>0</xdr:rowOff>
    </xdr:from>
    <xdr:to>
      <xdr:col>21</xdr:col>
      <xdr:colOff>327820</xdr:colOff>
      <xdr:row>4</xdr:row>
      <xdr:rowOff>152453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152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12</xdr:col>
      <xdr:colOff>335280</xdr:colOff>
      <xdr:row>1</xdr:row>
      <xdr:rowOff>15240</xdr:rowOff>
    </xdr:from>
    <xdr:to>
      <xdr:col>16</xdr:col>
      <xdr:colOff>144780</xdr:colOff>
      <xdr:row>4</xdr:row>
      <xdr:rowOff>152400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6515100" y="16764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  <xdr:twoCellAnchor editAs="absolute">
    <xdr:from>
      <xdr:col>4</xdr:col>
      <xdr:colOff>0</xdr:colOff>
      <xdr:row>113</xdr:row>
      <xdr:rowOff>129540</xdr:rowOff>
    </xdr:from>
    <xdr:to>
      <xdr:col>6</xdr:col>
      <xdr:colOff>419100</xdr:colOff>
      <xdr:row>123</xdr:row>
      <xdr:rowOff>22860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 tooltip="На сайт разработчика финмодели: MNGMNT.RU"/>
        </xdr:cNvPr>
        <xdr:cNvSpPr/>
      </xdr:nvSpPr>
      <xdr:spPr>
        <a:xfrm>
          <a:off x="487680" y="91363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358140</xdr:colOff>
      <xdr:row>1</xdr:row>
      <xdr:rowOff>7620</xdr:rowOff>
    </xdr:from>
    <xdr:to>
      <xdr:col>10</xdr:col>
      <xdr:colOff>1798320</xdr:colOff>
      <xdr:row>3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4792980" y="16002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oneCell">
    <xdr:from>
      <xdr:col>10</xdr:col>
      <xdr:colOff>2019300</xdr:colOff>
      <xdr:row>0</xdr:row>
      <xdr:rowOff>144780</xdr:rowOff>
    </xdr:from>
    <xdr:to>
      <xdr:col>18</xdr:col>
      <xdr:colOff>45880</xdr:colOff>
      <xdr:row>4</xdr:row>
      <xdr:rowOff>144833</xdr:rowOff>
    </xdr:to>
    <xdr:pic>
      <xdr:nvPicPr>
        <xdr:cNvPr id="5" name="Рисунок 4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7580" y="1447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2034540</xdr:colOff>
      <xdr:row>1</xdr:row>
      <xdr:rowOff>68580</xdr:rowOff>
    </xdr:from>
    <xdr:to>
      <xdr:col>7</xdr:col>
      <xdr:colOff>30480</xdr:colOff>
      <xdr:row>5</xdr:row>
      <xdr:rowOff>30480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 tooltip="на сайт разработчика финмодели стратапа производство и продажа MNGMNT.RU"/>
        </xdr:cNvPr>
        <xdr:cNvSpPr/>
      </xdr:nvSpPr>
      <xdr:spPr>
        <a:xfrm>
          <a:off x="2522220" y="220980"/>
          <a:ext cx="1943100" cy="5943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ПРОИЗВОДСТВУ И ПРОДАЖЕ ПРОДУКЦИИ</a:t>
          </a:r>
        </a:p>
      </xdr:txBody>
    </xdr:sp>
    <xdr:clientData/>
  </xdr:twoCellAnchor>
  <xdr:twoCellAnchor editAs="absolute">
    <xdr:from>
      <xdr:col>10</xdr:col>
      <xdr:colOff>594360</xdr:colOff>
      <xdr:row>85</xdr:row>
      <xdr:rowOff>129540</xdr:rowOff>
    </xdr:from>
    <xdr:to>
      <xdr:col>16</xdr:col>
      <xdr:colOff>0</xdr:colOff>
      <xdr:row>101</xdr:row>
      <xdr:rowOff>144780</xdr:rowOff>
    </xdr:to>
    <xdr:sp macro="" textlink="">
      <xdr:nvSpPr>
        <xdr:cNvPr id="7" name="Скругленный прямоугольник 6">
          <a:hlinkClick xmlns:r="http://schemas.openxmlformats.org/officeDocument/2006/relationships" r:id="rId4" tooltip="На сайт разработчика финмодели: MNGMNT.RU"/>
        </xdr:cNvPr>
        <xdr:cNvSpPr/>
      </xdr:nvSpPr>
      <xdr:spPr>
        <a:xfrm>
          <a:off x="5882640" y="94792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11</xdr:col>
      <xdr:colOff>99060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927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7754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13</xdr:col>
      <xdr:colOff>15240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absolute">
    <xdr:from>
      <xdr:col>4</xdr:col>
      <xdr:colOff>0</xdr:colOff>
      <xdr:row>84</xdr:row>
      <xdr:rowOff>129540</xdr:rowOff>
    </xdr:from>
    <xdr:to>
      <xdr:col>6</xdr:col>
      <xdr:colOff>38100</xdr:colOff>
      <xdr:row>94</xdr:row>
      <xdr:rowOff>22860</xdr:rowOff>
    </xdr:to>
    <xdr:sp macro="" textlink="">
      <xdr:nvSpPr>
        <xdr:cNvPr id="5" name="Скругленный прямоугольник 4">
          <a:hlinkClick xmlns:r="http://schemas.openxmlformats.org/officeDocument/2006/relationships" r:id="rId2" tooltip="На сайт разработчика финмодели: MNGMNT.RU"/>
        </xdr:cNvPr>
        <xdr:cNvSpPr/>
      </xdr:nvSpPr>
      <xdr:spPr>
        <a:xfrm>
          <a:off x="487680" y="86639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2209800</xdr:colOff>
      <xdr:row>1</xdr:row>
      <xdr:rowOff>0</xdr:rowOff>
    </xdr:from>
    <xdr:to>
      <xdr:col>8</xdr:col>
      <xdr:colOff>480060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к навигации по финмодели"/>
        </xdr:cNvPr>
        <xdr:cNvSpPr/>
      </xdr:nvSpPr>
      <xdr:spPr>
        <a:xfrm>
          <a:off x="26974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</a:t>
          </a:r>
        </a:p>
      </xdr:txBody>
    </xdr:sp>
    <xdr:clientData/>
  </xdr:twoCellAnchor>
  <xdr:twoCellAnchor editAs="absolute">
    <xdr:from>
      <xdr:col>10</xdr:col>
      <xdr:colOff>15240</xdr:colOff>
      <xdr:row>10</xdr:row>
      <xdr:rowOff>7620</xdr:rowOff>
    </xdr:from>
    <xdr:to>
      <xdr:col>14</xdr:col>
      <xdr:colOff>358140</xdr:colOff>
      <xdr:row>19</xdr:row>
      <xdr:rowOff>53340</xdr:rowOff>
    </xdr:to>
    <xdr:sp macro="" textlink="">
      <xdr:nvSpPr>
        <xdr:cNvPr id="4" name="Скругленный прямоугольник 3">
          <a:hlinkClick xmlns:r="http://schemas.openxmlformats.org/officeDocument/2006/relationships" r:id="rId2" tooltip="На сайт разработчика финмодели: MNGMNT.RU"/>
        </xdr:cNvPr>
        <xdr:cNvSpPr/>
      </xdr:nvSpPr>
      <xdr:spPr>
        <a:xfrm>
          <a:off x="5273040" y="12573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S38"/>
  <sheetViews>
    <sheetView showGridLines="0" workbookViewId="0"/>
  </sheetViews>
  <sheetFormatPr defaultRowHeight="14.4" x14ac:dyDescent="0.3"/>
  <sheetData>
    <row r="1" spans="1:19" x14ac:dyDescent="0.3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</row>
    <row r="2" spans="1:19" x14ac:dyDescent="0.3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</row>
    <row r="3" spans="1:19" x14ac:dyDescent="0.3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</row>
    <row r="4" spans="1:19" x14ac:dyDescent="0.3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</row>
    <row r="5" spans="1:19" x14ac:dyDescent="0.3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</row>
    <row r="6" spans="1:19" x14ac:dyDescent="0.3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</row>
    <row r="7" spans="1:19" x14ac:dyDescent="0.3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</row>
    <row r="8" spans="1:19" x14ac:dyDescent="0.3">
      <c r="A8" s="120"/>
      <c r="B8" s="120"/>
      <c r="C8" s="120"/>
      <c r="D8" s="120"/>
      <c r="E8" s="120"/>
      <c r="F8" s="120"/>
      <c r="G8" s="101" t="s">
        <v>236</v>
      </c>
      <c r="H8" s="120"/>
      <c r="I8" s="120"/>
      <c r="J8" s="120"/>
      <c r="K8" s="274"/>
      <c r="L8" s="120"/>
      <c r="M8" s="120"/>
      <c r="N8" s="120"/>
      <c r="O8" s="120"/>
      <c r="P8" s="120"/>
      <c r="Q8" s="120"/>
      <c r="R8" s="120"/>
      <c r="S8" s="120"/>
    </row>
    <row r="9" spans="1:19" x14ac:dyDescent="0.3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</row>
    <row r="10" spans="1:19" x14ac:dyDescent="0.3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</row>
    <row r="11" spans="1:19" x14ac:dyDescent="0.3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</row>
    <row r="12" spans="1:19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</row>
    <row r="13" spans="1:19" x14ac:dyDescent="0.3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</row>
    <row r="14" spans="1:19" x14ac:dyDescent="0.3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</row>
    <row r="15" spans="1:19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</row>
    <row r="16" spans="1:19" x14ac:dyDescent="0.3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</row>
    <row r="17" spans="1:19" x14ac:dyDescent="0.3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</row>
    <row r="18" spans="1:19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</row>
    <row r="19" spans="1:19" x14ac:dyDescent="0.3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</row>
    <row r="20" spans="1:19" x14ac:dyDescent="0.3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</row>
    <row r="21" spans="1:19" x14ac:dyDescent="0.3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</row>
    <row r="22" spans="1:19" x14ac:dyDescent="0.3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</row>
    <row r="23" spans="1:19" x14ac:dyDescent="0.3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</row>
    <row r="24" spans="1:19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</row>
    <row r="25" spans="1:19" x14ac:dyDescent="0.3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</row>
    <row r="26" spans="1:19" x14ac:dyDescent="0.3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</row>
    <row r="27" spans="1:19" x14ac:dyDescent="0.3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</row>
    <row r="28" spans="1:19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</row>
    <row r="29" spans="1:19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</row>
    <row r="30" spans="1:19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1:19" x14ac:dyDescent="0.3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</row>
    <row r="32" spans="1:19" x14ac:dyDescent="0.3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</row>
    <row r="33" spans="1:19" x14ac:dyDescent="0.3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</row>
    <row r="34" spans="1:19" x14ac:dyDescent="0.3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</row>
    <row r="35" spans="1:19" x14ac:dyDescent="0.3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</row>
    <row r="36" spans="1:19" x14ac:dyDescent="0.3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</row>
    <row r="37" spans="1:19" x14ac:dyDescent="0.3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</row>
    <row r="38" spans="1:19" x14ac:dyDescent="0.3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X503"/>
  <sheetViews>
    <sheetView workbookViewId="0">
      <pane ySplit="9" topLeftCell="A10" activePane="bottomLeft" state="frozen"/>
      <selection activeCell="Q1" sqref="Q1"/>
      <selection pane="bottomLeft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13.10937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24.6640625" style="2" customWidth="1"/>
    <col min="10" max="10" width="1.77734375" style="13" customWidth="1"/>
    <col min="11" max="11" width="1.77734375" style="2" customWidth="1"/>
    <col min="12" max="12" width="1.77734375" style="6" customWidth="1"/>
    <col min="13" max="13" width="27" style="2" bestFit="1" customWidth="1"/>
    <col min="14" max="14" width="1.77734375" style="13" customWidth="1"/>
    <col min="15" max="15" width="1.77734375" style="2" customWidth="1"/>
    <col min="16" max="16" width="1.77734375" style="6" customWidth="1"/>
    <col min="17" max="17" width="30.77734375" style="2" customWidth="1"/>
    <col min="18" max="19" width="1.77734375" style="13" customWidth="1"/>
    <col min="20" max="20" width="1.77734375" style="6" customWidth="1"/>
    <col min="21" max="21" width="20.88671875" style="2" bestFit="1" customWidth="1"/>
    <col min="22" max="23" width="1.77734375" style="13" customWidth="1"/>
    <col min="24" max="24" width="1.77734375" style="6" customWidth="1"/>
    <col min="25" max="25" width="31.44140625" style="2" bestFit="1" customWidth="1"/>
    <col min="26" max="26" width="1.77734375" style="13" customWidth="1"/>
    <col min="27" max="27" width="1.77734375" style="2" customWidth="1"/>
    <col min="28" max="28" width="1.77734375" style="6" customWidth="1"/>
    <col min="29" max="29" width="19.5546875" style="2" bestFit="1" customWidth="1"/>
    <col min="30" max="31" width="1.77734375" style="13" customWidth="1"/>
    <col min="32" max="32" width="1.77734375" style="6" customWidth="1"/>
    <col min="33" max="33" width="19.5546875" style="2" bestFit="1" customWidth="1"/>
    <col min="34" max="35" width="1.77734375" style="13" customWidth="1"/>
    <col min="36" max="36" width="1.77734375" style="6" customWidth="1"/>
    <col min="37" max="37" width="19.5546875" style="2" bestFit="1" customWidth="1"/>
    <col min="38" max="39" width="1.77734375" style="13" customWidth="1"/>
    <col min="40" max="16384" width="8.88671875" style="2"/>
  </cols>
  <sheetData>
    <row r="1" spans="1:50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5"/>
      <c r="M1" s="1"/>
      <c r="N1" s="11"/>
      <c r="O1" s="1"/>
      <c r="P1" s="5"/>
      <c r="Q1" s="1"/>
      <c r="R1" s="11"/>
      <c r="S1" s="11"/>
      <c r="T1" s="5"/>
      <c r="U1" s="1"/>
      <c r="V1" s="11"/>
      <c r="W1" s="11"/>
      <c r="X1" s="5"/>
      <c r="Y1" s="1"/>
      <c r="Z1" s="11"/>
      <c r="AA1" s="1"/>
      <c r="AB1" s="5"/>
      <c r="AC1" s="1"/>
      <c r="AD1" s="11"/>
      <c r="AE1" s="11"/>
      <c r="AF1" s="5"/>
      <c r="AG1" s="1"/>
      <c r="AH1" s="11"/>
      <c r="AI1" s="11"/>
      <c r="AJ1" s="5"/>
      <c r="AK1" s="1"/>
      <c r="AL1" s="11"/>
      <c r="AM1" s="1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5"/>
      <c r="M2" s="1"/>
      <c r="N2" s="11"/>
      <c r="O2" s="1"/>
      <c r="P2" s="5"/>
      <c r="Q2" s="1"/>
      <c r="R2" s="11"/>
      <c r="S2" s="11"/>
      <c r="T2" s="5"/>
      <c r="U2" s="1"/>
      <c r="V2" s="11"/>
      <c r="W2" s="11"/>
      <c r="X2" s="5"/>
      <c r="Y2" s="1"/>
      <c r="Z2" s="11"/>
      <c r="AA2" s="1"/>
      <c r="AB2" s="5"/>
      <c r="AC2" s="1"/>
      <c r="AD2" s="11"/>
      <c r="AE2" s="11"/>
      <c r="AF2" s="5"/>
      <c r="AG2" s="1"/>
      <c r="AH2" s="11"/>
      <c r="AI2" s="11"/>
      <c r="AJ2" s="5"/>
      <c r="AK2" s="1"/>
      <c r="AL2" s="11"/>
      <c r="AM2" s="1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5"/>
      <c r="M3" s="1"/>
      <c r="N3" s="11"/>
      <c r="O3" s="1"/>
      <c r="P3" s="5"/>
      <c r="Q3" s="1"/>
      <c r="R3" s="11"/>
      <c r="S3" s="11"/>
      <c r="T3" s="5"/>
      <c r="U3" s="1"/>
      <c r="V3" s="11"/>
      <c r="W3" s="11"/>
      <c r="X3" s="5"/>
      <c r="Y3" s="1"/>
      <c r="Z3" s="11"/>
      <c r="AA3" s="1"/>
      <c r="AB3" s="5"/>
      <c r="AC3" s="1"/>
      <c r="AD3" s="11"/>
      <c r="AE3" s="11"/>
      <c r="AF3" s="5"/>
      <c r="AG3" s="1"/>
      <c r="AH3" s="11"/>
      <c r="AI3" s="11"/>
      <c r="AJ3" s="5"/>
      <c r="AK3" s="1"/>
      <c r="AL3" s="11"/>
      <c r="AM3" s="1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x14ac:dyDescent="0.25">
      <c r="A4" s="14">
        <f>ROW()</f>
        <v>4</v>
      </c>
      <c r="B4" s="1"/>
      <c r="C4" s="1"/>
      <c r="D4" s="3" t="str">
        <f>главная!$D$4</f>
        <v>Производство и продажа продукции</v>
      </c>
      <c r="E4" s="1"/>
      <c r="F4" s="11"/>
      <c r="G4" s="1"/>
      <c r="H4" s="5"/>
      <c r="I4" s="1"/>
      <c r="J4" s="11"/>
      <c r="K4" s="1"/>
      <c r="L4" s="5"/>
      <c r="M4" s="1"/>
      <c r="N4" s="11"/>
      <c r="O4" s="1"/>
      <c r="P4" s="5"/>
      <c r="Q4" s="1"/>
      <c r="R4" s="11"/>
      <c r="S4" s="11"/>
      <c r="T4" s="5"/>
      <c r="U4" s="1"/>
      <c r="V4" s="11"/>
      <c r="W4" s="11"/>
      <c r="X4" s="5"/>
      <c r="Y4" s="1"/>
      <c r="Z4" s="11"/>
      <c r="AA4" s="1"/>
      <c r="AB4" s="5"/>
      <c r="AC4" s="1"/>
      <c r="AD4" s="11"/>
      <c r="AE4" s="11"/>
      <c r="AF4" s="5"/>
      <c r="AG4" s="1"/>
      <c r="AH4" s="11"/>
      <c r="AI4" s="11"/>
      <c r="AJ4" s="5"/>
      <c r="AK4" s="1"/>
      <c r="AL4" s="11"/>
      <c r="AM4" s="1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x14ac:dyDescent="0.25">
      <c r="A5" s="14">
        <f>ROW()</f>
        <v>5</v>
      </c>
      <c r="B5" s="1"/>
      <c r="C5" s="1"/>
      <c r="D5" s="222" t="s">
        <v>78</v>
      </c>
      <c r="E5" s="1"/>
      <c r="F5" s="11"/>
      <c r="G5" s="1"/>
      <c r="H5" s="5"/>
      <c r="I5" s="1"/>
      <c r="J5" s="11"/>
      <c r="K5" s="1"/>
      <c r="L5" s="5"/>
      <c r="M5" s="1"/>
      <c r="N5" s="11"/>
      <c r="O5" s="1"/>
      <c r="P5" s="5"/>
      <c r="Q5" s="1"/>
      <c r="R5" s="11"/>
      <c r="S5" s="11"/>
      <c r="T5" s="5"/>
      <c r="U5" s="1"/>
      <c r="V5" s="11"/>
      <c r="W5" s="11"/>
      <c r="X5" s="5"/>
      <c r="Y5" s="1"/>
      <c r="Z5" s="11"/>
      <c r="AA5" s="1"/>
      <c r="AB5" s="5"/>
      <c r="AC5" s="1"/>
      <c r="AD5" s="11"/>
      <c r="AE5" s="11"/>
      <c r="AF5" s="5"/>
      <c r="AG5" s="1"/>
      <c r="AH5" s="11"/>
      <c r="AI5" s="11"/>
      <c r="AJ5" s="5"/>
      <c r="AK5" s="1"/>
      <c r="AL5" s="11"/>
      <c r="AM5" s="1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3"/>
      <c r="J6" s="11"/>
      <c r="K6" s="1"/>
      <c r="L6" s="5"/>
      <c r="M6" s="3"/>
      <c r="N6" s="11"/>
      <c r="O6" s="1"/>
      <c r="P6" s="5" t="s">
        <v>0</v>
      </c>
      <c r="Q6" s="3" t="s">
        <v>4</v>
      </c>
      <c r="R6" s="11"/>
      <c r="S6" s="11"/>
      <c r="T6" s="5"/>
      <c r="U6" s="3" t="str">
        <f>$Q$6</f>
        <v>детализации</v>
      </c>
      <c r="V6" s="11"/>
      <c r="W6" s="11"/>
      <c r="X6" s="5"/>
      <c r="Y6" s="3" t="str">
        <f>$Q$6</f>
        <v>детализации</v>
      </c>
      <c r="Z6" s="11"/>
      <c r="AA6" s="1"/>
      <c r="AB6" s="5" t="s">
        <v>0</v>
      </c>
      <c r="AC6" s="3" t="s">
        <v>170</v>
      </c>
      <c r="AD6" s="11"/>
      <c r="AE6" s="11"/>
      <c r="AF6" s="5"/>
      <c r="AG6" s="3" t="str">
        <f>$AC$6</f>
        <v>номенклатура продукции</v>
      </c>
      <c r="AH6" s="11"/>
      <c r="AI6" s="11"/>
      <c r="AJ6" s="5"/>
      <c r="AK6" s="3" t="str">
        <f>$AC$6</f>
        <v>номенклатура продукции</v>
      </c>
      <c r="AL6" s="11"/>
      <c r="AM6" s="1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s="4" customFormat="1" x14ac:dyDescent="0.25">
      <c r="A7" s="14">
        <f>ROW()</f>
        <v>7</v>
      </c>
      <c r="B7" s="3"/>
      <c r="C7" s="3"/>
      <c r="D7" s="5" t="s">
        <v>0</v>
      </c>
      <c r="E7" s="3" t="s">
        <v>3</v>
      </c>
      <c r="F7" s="12">
        <f>SUM(F8:F99998)</f>
        <v>0</v>
      </c>
      <c r="G7" s="3"/>
      <c r="H7" s="5" t="s">
        <v>0</v>
      </c>
      <c r="I7" s="3" t="s">
        <v>160</v>
      </c>
      <c r="J7" s="12">
        <f>SUM(J8:J99998)</f>
        <v>0</v>
      </c>
      <c r="K7" s="3"/>
      <c r="L7" s="5" t="s">
        <v>0</v>
      </c>
      <c r="M7" s="3" t="s">
        <v>16</v>
      </c>
      <c r="N7" s="12">
        <f>SUM(N8:N99998)</f>
        <v>0</v>
      </c>
      <c r="O7" s="3"/>
      <c r="P7" s="5" t="s">
        <v>0</v>
      </c>
      <c r="Q7" s="3" t="s">
        <v>79</v>
      </c>
      <c r="R7" s="12">
        <f>SUM(R8:R99998)</f>
        <v>0</v>
      </c>
      <c r="S7" s="12"/>
      <c r="T7" s="5" t="s">
        <v>0</v>
      </c>
      <c r="U7" s="3" t="s">
        <v>141</v>
      </c>
      <c r="V7" s="12">
        <f>SUM(V8:V99998)</f>
        <v>0</v>
      </c>
      <c r="W7" s="12"/>
      <c r="X7" s="5" t="s">
        <v>0</v>
      </c>
      <c r="Y7" s="3" t="s">
        <v>91</v>
      </c>
      <c r="Z7" s="12">
        <f>SUM(Z8:Z99998)</f>
        <v>0</v>
      </c>
      <c r="AA7" s="3"/>
      <c r="AB7" s="5"/>
      <c r="AC7" s="3" t="str">
        <f>$I$11</f>
        <v>продуктовая категория - 1</v>
      </c>
      <c r="AD7" s="12">
        <f>SUM(AD8:AD99998)</f>
        <v>0</v>
      </c>
      <c r="AE7" s="12"/>
      <c r="AF7" s="5"/>
      <c r="AG7" s="3" t="str">
        <f>$I$12</f>
        <v>продуктовая категория - 2</v>
      </c>
      <c r="AH7" s="12">
        <f>SUM(AH8:AH99998)</f>
        <v>0</v>
      </c>
      <c r="AI7" s="12"/>
      <c r="AJ7" s="5"/>
      <c r="AK7" s="3" t="str">
        <f>$I$13</f>
        <v>продуктовая категория - 3</v>
      </c>
      <c r="AL7" s="12">
        <f>SUM(AL8:AL99998)</f>
        <v>0</v>
      </c>
      <c r="AM7" s="12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5"/>
      <c r="M8" s="8"/>
      <c r="N8" s="11"/>
      <c r="O8" s="1"/>
      <c r="P8" s="5"/>
      <c r="Q8" s="8"/>
      <c r="R8" s="11"/>
      <c r="S8" s="11"/>
      <c r="T8" s="5"/>
      <c r="U8" s="8"/>
      <c r="V8" s="11"/>
      <c r="W8" s="11"/>
      <c r="X8" s="5"/>
      <c r="Y8" s="8"/>
      <c r="Z8" s="11"/>
      <c r="AA8" s="1"/>
      <c r="AB8" s="5"/>
      <c r="AC8" s="8"/>
      <c r="AD8" s="11"/>
      <c r="AE8" s="11"/>
      <c r="AF8" s="5"/>
      <c r="AG8" s="8"/>
      <c r="AH8" s="11"/>
      <c r="AI8" s="11"/>
      <c r="AJ8" s="5"/>
      <c r="AK8" s="8"/>
      <c r="AL8" s="11"/>
      <c r="AM8" s="1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5"/>
      <c r="M9" s="9"/>
      <c r="N9" s="11"/>
      <c r="O9" s="1"/>
      <c r="P9" s="5"/>
      <c r="Q9" s="9"/>
      <c r="R9" s="11"/>
      <c r="S9" s="11"/>
      <c r="T9" s="5"/>
      <c r="U9" s="9"/>
      <c r="V9" s="11"/>
      <c r="W9" s="11"/>
      <c r="X9" s="5"/>
      <c r="Y9" s="9"/>
      <c r="Z9" s="11"/>
      <c r="AA9" s="1"/>
      <c r="AB9" s="5"/>
      <c r="AC9" s="9"/>
      <c r="AD9" s="11"/>
      <c r="AE9" s="11"/>
      <c r="AF9" s="5"/>
      <c r="AG9" s="9"/>
      <c r="AH9" s="11"/>
      <c r="AI9" s="11"/>
      <c r="AJ9" s="5"/>
      <c r="AK9" s="9"/>
      <c r="AL9" s="11"/>
      <c r="AM9" s="1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5"/>
      <c r="M10" s="1"/>
      <c r="N10" s="11"/>
      <c r="O10" s="1"/>
      <c r="P10" s="5"/>
      <c r="Q10" s="1"/>
      <c r="R10" s="11"/>
      <c r="S10" s="11"/>
      <c r="T10" s="5"/>
      <c r="U10" s="1"/>
      <c r="V10" s="11"/>
      <c r="W10" s="11"/>
      <c r="X10" s="5"/>
      <c r="Y10" s="1"/>
      <c r="Z10" s="11"/>
      <c r="AA10" s="1"/>
      <c r="AB10" s="5"/>
      <c r="AC10" s="1"/>
      <c r="AD10" s="11"/>
      <c r="AE10" s="11"/>
      <c r="AF10" s="5"/>
      <c r="AG10" s="1"/>
      <c r="AH10" s="11"/>
      <c r="AI10" s="11"/>
      <c r="AJ10" s="5"/>
      <c r="AK10" s="1"/>
      <c r="AL10" s="11"/>
      <c r="AM10" s="1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x14ac:dyDescent="0.25">
      <c r="A11" s="14">
        <f>ROW()</f>
        <v>11</v>
      </c>
      <c r="B11" s="1"/>
      <c r="C11" s="1"/>
      <c r="D11" s="5" t="s">
        <v>0</v>
      </c>
      <c r="E11" s="16">
        <v>44197</v>
      </c>
      <c r="F11" s="11">
        <f t="shared" ref="F11:F74" si="0">IF(OR(E11="",E11=0),0,IF(COUNTIF(E:E,E11)=1,0,1))</f>
        <v>0</v>
      </c>
      <c r="G11" s="1"/>
      <c r="H11" s="5" t="s">
        <v>0</v>
      </c>
      <c r="I11" s="10" t="s">
        <v>161</v>
      </c>
      <c r="J11" s="11">
        <f t="shared" ref="J11:J27" si="1">IF(OR(I11="",I11=0),0,IF(COUNTIF(I:I,I11)=1,0,1))</f>
        <v>0</v>
      </c>
      <c r="K11" s="1"/>
      <c r="L11" s="5" t="s">
        <v>0</v>
      </c>
      <c r="M11" s="10" t="s">
        <v>164</v>
      </c>
      <c r="N11" s="11">
        <f t="shared" ref="N11:N27" si="2">IF(OR(M11="",M11=0),0,IF(COUNTIF(M:M,M11)=1,0,1))</f>
        <v>0</v>
      </c>
      <c r="O11" s="1"/>
      <c r="P11" s="5" t="s">
        <v>0</v>
      </c>
      <c r="Q11" s="10" t="s">
        <v>80</v>
      </c>
      <c r="R11" s="11">
        <f t="shared" ref="R11:R27" si="3">IF(OR(Q11="",Q11=0),0,IF(COUNTIF(Q:Q,Q11)=1,0,1))</f>
        <v>0</v>
      </c>
      <c r="S11" s="11"/>
      <c r="T11" s="5" t="s">
        <v>0</v>
      </c>
      <c r="U11" s="10" t="s">
        <v>139</v>
      </c>
      <c r="V11" s="11">
        <f t="shared" ref="V11:V27" si="4">IF(OR(U11="",U11=0),0,IF(COUNTIF(U:U,U11)=1,0,1))</f>
        <v>0</v>
      </c>
      <c r="W11" s="11"/>
      <c r="X11" s="5" t="s">
        <v>0</v>
      </c>
      <c r="Y11" s="10" t="s">
        <v>169</v>
      </c>
      <c r="Z11" s="11">
        <f t="shared" ref="Z11:Z27" si="5">IF(OR(Y11="",Y11=0),0,IF(COUNTIF(Y:Y,Y11)=1,0,1))</f>
        <v>0</v>
      </c>
      <c r="AA11" s="1"/>
      <c r="AB11" s="5" t="s">
        <v>0</v>
      </c>
      <c r="AC11" s="10" t="s">
        <v>171</v>
      </c>
      <c r="AD11" s="11">
        <f t="shared" ref="AD11:AD27" si="6">IF(OR(AC11="",AC11=0),0,IF(COUNTIF(AC:AC,AC11)=1,0,1))</f>
        <v>0</v>
      </c>
      <c r="AE11" s="11"/>
      <c r="AF11" s="5" t="s">
        <v>0</v>
      </c>
      <c r="AG11" s="10" t="s">
        <v>187</v>
      </c>
      <c r="AH11" s="11">
        <f t="shared" ref="AH11:AH27" si="7">IF(OR(AG11="",AG11=0),0,IF(COUNTIF(AG:AG,AG11)=1,0,1))</f>
        <v>0</v>
      </c>
      <c r="AI11" s="11"/>
      <c r="AJ11" s="5" t="s">
        <v>0</v>
      </c>
      <c r="AK11" s="10" t="s">
        <v>203</v>
      </c>
      <c r="AL11" s="11">
        <f t="shared" ref="AL11:AL27" si="8">IF(OR(AK11="",AK11=0),0,IF(COUNTIF(AK:AK,AK11)=1,0,1))</f>
        <v>0</v>
      </c>
      <c r="AM11" s="1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x14ac:dyDescent="0.25">
      <c r="A12" s="14">
        <f>ROW()</f>
        <v>12</v>
      </c>
      <c r="B12" s="1"/>
      <c r="C12" s="1"/>
      <c r="D12" s="5" t="s">
        <v>0</v>
      </c>
      <c r="E12" s="16">
        <f>EOMONTH(E11,0)+1</f>
        <v>44228</v>
      </c>
      <c r="F12" s="11">
        <f t="shared" si="0"/>
        <v>0</v>
      </c>
      <c r="G12" s="1"/>
      <c r="H12" s="5" t="s">
        <v>0</v>
      </c>
      <c r="I12" s="10" t="s">
        <v>162</v>
      </c>
      <c r="J12" s="11">
        <f t="shared" si="1"/>
        <v>0</v>
      </c>
      <c r="K12" s="1"/>
      <c r="L12" s="5" t="s">
        <v>0</v>
      </c>
      <c r="M12" s="10" t="s">
        <v>92</v>
      </c>
      <c r="N12" s="11">
        <f t="shared" si="2"/>
        <v>0</v>
      </c>
      <c r="O12" s="1"/>
      <c r="P12" s="5" t="s">
        <v>0</v>
      </c>
      <c r="Q12" s="10" t="s">
        <v>81</v>
      </c>
      <c r="R12" s="11">
        <f t="shared" si="3"/>
        <v>0</v>
      </c>
      <c r="S12" s="11"/>
      <c r="T12" s="5" t="s">
        <v>0</v>
      </c>
      <c r="U12" s="10" t="s">
        <v>140</v>
      </c>
      <c r="V12" s="11">
        <f t="shared" si="4"/>
        <v>0</v>
      </c>
      <c r="W12" s="11"/>
      <c r="X12" s="5" t="s">
        <v>0</v>
      </c>
      <c r="Y12" s="10" t="s">
        <v>92</v>
      </c>
      <c r="Z12" s="11">
        <f t="shared" si="5"/>
        <v>0</v>
      </c>
      <c r="AA12" s="1"/>
      <c r="AB12" s="5" t="s">
        <v>0</v>
      </c>
      <c r="AC12" s="10" t="s">
        <v>172</v>
      </c>
      <c r="AD12" s="11">
        <f t="shared" si="6"/>
        <v>0</v>
      </c>
      <c r="AE12" s="11"/>
      <c r="AF12" s="5" t="s">
        <v>0</v>
      </c>
      <c r="AG12" s="10" t="s">
        <v>188</v>
      </c>
      <c r="AH12" s="11">
        <f t="shared" si="7"/>
        <v>0</v>
      </c>
      <c r="AI12" s="11"/>
      <c r="AJ12" s="5" t="s">
        <v>0</v>
      </c>
      <c r="AK12" s="10" t="s">
        <v>204</v>
      </c>
      <c r="AL12" s="11">
        <f t="shared" si="8"/>
        <v>0</v>
      </c>
      <c r="AM12" s="1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x14ac:dyDescent="0.25">
      <c r="A13" s="14">
        <f>ROW()</f>
        <v>13</v>
      </c>
      <c r="B13" s="1"/>
      <c r="C13" s="1"/>
      <c r="D13" s="5" t="s">
        <v>0</v>
      </c>
      <c r="E13" s="16">
        <f t="shared" ref="E13:E26" si="9">EOMONTH(E12,0)+1</f>
        <v>44256</v>
      </c>
      <c r="F13" s="11">
        <f t="shared" si="0"/>
        <v>0</v>
      </c>
      <c r="G13" s="1"/>
      <c r="H13" s="5" t="s">
        <v>0</v>
      </c>
      <c r="I13" s="10" t="s">
        <v>163</v>
      </c>
      <c r="J13" s="11">
        <f t="shared" si="1"/>
        <v>0</v>
      </c>
      <c r="K13" s="1"/>
      <c r="L13" s="5" t="s">
        <v>0</v>
      </c>
      <c r="M13" s="10" t="s">
        <v>17</v>
      </c>
      <c r="N13" s="11">
        <f t="shared" si="2"/>
        <v>0</v>
      </c>
      <c r="O13" s="1"/>
      <c r="P13" s="5" t="s">
        <v>0</v>
      </c>
      <c r="Q13" s="10" t="s">
        <v>82</v>
      </c>
      <c r="R13" s="11">
        <f t="shared" si="3"/>
        <v>0</v>
      </c>
      <c r="S13" s="11"/>
      <c r="T13" s="5" t="s">
        <v>0</v>
      </c>
      <c r="U13" s="10" t="s">
        <v>165</v>
      </c>
      <c r="V13" s="11">
        <f t="shared" si="4"/>
        <v>0</v>
      </c>
      <c r="W13" s="11"/>
      <c r="X13" s="5" t="s">
        <v>0</v>
      </c>
      <c r="Y13" s="10" t="s">
        <v>93</v>
      </c>
      <c r="Z13" s="11">
        <f t="shared" si="5"/>
        <v>0</v>
      </c>
      <c r="AA13" s="1"/>
      <c r="AB13" s="5" t="s">
        <v>0</v>
      </c>
      <c r="AC13" s="10" t="s">
        <v>173</v>
      </c>
      <c r="AD13" s="11">
        <f t="shared" si="6"/>
        <v>0</v>
      </c>
      <c r="AE13" s="11"/>
      <c r="AF13" s="5" t="s">
        <v>0</v>
      </c>
      <c r="AG13" s="10" t="s">
        <v>189</v>
      </c>
      <c r="AH13" s="11">
        <f t="shared" si="7"/>
        <v>0</v>
      </c>
      <c r="AI13" s="11"/>
      <c r="AJ13" s="5" t="s">
        <v>0</v>
      </c>
      <c r="AK13" s="10" t="s">
        <v>205</v>
      </c>
      <c r="AL13" s="11">
        <f t="shared" si="8"/>
        <v>0</v>
      </c>
      <c r="AM13" s="1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x14ac:dyDescent="0.25">
      <c r="A14" s="14">
        <f>ROW()</f>
        <v>14</v>
      </c>
      <c r="B14" s="1"/>
      <c r="C14" s="1"/>
      <c r="D14" s="5" t="s">
        <v>0</v>
      </c>
      <c r="E14" s="16">
        <f t="shared" si="9"/>
        <v>44287</v>
      </c>
      <c r="F14" s="11">
        <f t="shared" si="0"/>
        <v>0</v>
      </c>
      <c r="G14" s="1"/>
      <c r="H14" s="5" t="s">
        <v>0</v>
      </c>
      <c r="I14" s="10"/>
      <c r="J14" s="11">
        <f t="shared" si="1"/>
        <v>0</v>
      </c>
      <c r="K14" s="1"/>
      <c r="L14" s="5" t="s">
        <v>0</v>
      </c>
      <c r="M14" s="10" t="s">
        <v>101</v>
      </c>
      <c r="N14" s="11">
        <f t="shared" si="2"/>
        <v>0</v>
      </c>
      <c r="O14" s="1"/>
      <c r="P14" s="5" t="s">
        <v>0</v>
      </c>
      <c r="Q14" s="10" t="s">
        <v>85</v>
      </c>
      <c r="R14" s="11">
        <f t="shared" si="3"/>
        <v>0</v>
      </c>
      <c r="S14" s="11"/>
      <c r="T14" s="5" t="s">
        <v>0</v>
      </c>
      <c r="U14" s="10" t="s">
        <v>166</v>
      </c>
      <c r="V14" s="11">
        <f t="shared" si="4"/>
        <v>0</v>
      </c>
      <c r="W14" s="11"/>
      <c r="X14" s="5" t="s">
        <v>0</v>
      </c>
      <c r="Y14" s="10" t="s">
        <v>94</v>
      </c>
      <c r="Z14" s="11">
        <f t="shared" si="5"/>
        <v>0</v>
      </c>
      <c r="AA14" s="1"/>
      <c r="AB14" s="5" t="s">
        <v>0</v>
      </c>
      <c r="AC14" s="10" t="s">
        <v>174</v>
      </c>
      <c r="AD14" s="11">
        <f t="shared" si="6"/>
        <v>0</v>
      </c>
      <c r="AE14" s="11"/>
      <c r="AF14" s="5" t="s">
        <v>0</v>
      </c>
      <c r="AG14" s="10" t="s">
        <v>190</v>
      </c>
      <c r="AH14" s="11">
        <f t="shared" si="7"/>
        <v>0</v>
      </c>
      <c r="AI14" s="11"/>
      <c r="AJ14" s="5" t="s">
        <v>0</v>
      </c>
      <c r="AK14" s="10" t="s">
        <v>206</v>
      </c>
      <c r="AL14" s="11">
        <f t="shared" si="8"/>
        <v>0</v>
      </c>
      <c r="AM14" s="1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x14ac:dyDescent="0.25">
      <c r="A15" s="14">
        <f>ROW()</f>
        <v>15</v>
      </c>
      <c r="B15" s="1"/>
      <c r="C15" s="1"/>
      <c r="D15" s="5" t="s">
        <v>0</v>
      </c>
      <c r="E15" s="16">
        <f t="shared" si="9"/>
        <v>44317</v>
      </c>
      <c r="F15" s="11">
        <f t="shared" si="0"/>
        <v>0</v>
      </c>
      <c r="G15" s="1"/>
      <c r="H15" s="5" t="s">
        <v>0</v>
      </c>
      <c r="I15" s="10"/>
      <c r="J15" s="11">
        <f t="shared" si="1"/>
        <v>0</v>
      </c>
      <c r="K15" s="1"/>
      <c r="L15" s="5" t="s">
        <v>0</v>
      </c>
      <c r="M15" s="10" t="s">
        <v>143</v>
      </c>
      <c r="N15" s="11">
        <f t="shared" si="2"/>
        <v>0</v>
      </c>
      <c r="O15" s="1"/>
      <c r="P15" s="5" t="s">
        <v>0</v>
      </c>
      <c r="Q15" s="10"/>
      <c r="R15" s="11">
        <f t="shared" si="3"/>
        <v>0</v>
      </c>
      <c r="S15" s="11"/>
      <c r="T15" s="5" t="s">
        <v>0</v>
      </c>
      <c r="U15" s="10" t="s">
        <v>167</v>
      </c>
      <c r="V15" s="11">
        <f t="shared" si="4"/>
        <v>0</v>
      </c>
      <c r="W15" s="11"/>
      <c r="X15" s="5" t="s">
        <v>0</v>
      </c>
      <c r="Y15" s="10"/>
      <c r="Z15" s="11">
        <f t="shared" si="5"/>
        <v>0</v>
      </c>
      <c r="AA15" s="1"/>
      <c r="AB15" s="5" t="s">
        <v>0</v>
      </c>
      <c r="AC15" s="10" t="s">
        <v>175</v>
      </c>
      <c r="AD15" s="11">
        <f t="shared" si="6"/>
        <v>0</v>
      </c>
      <c r="AE15" s="11"/>
      <c r="AF15" s="5" t="s">
        <v>0</v>
      </c>
      <c r="AG15" s="10" t="s">
        <v>191</v>
      </c>
      <c r="AH15" s="11">
        <f t="shared" si="7"/>
        <v>0</v>
      </c>
      <c r="AI15" s="11"/>
      <c r="AJ15" s="5" t="s">
        <v>0</v>
      </c>
      <c r="AK15" s="10" t="s">
        <v>207</v>
      </c>
      <c r="AL15" s="11">
        <f t="shared" si="8"/>
        <v>0</v>
      </c>
      <c r="AM15" s="1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x14ac:dyDescent="0.25">
      <c r="A16" s="14">
        <f>ROW()</f>
        <v>16</v>
      </c>
      <c r="B16" s="1"/>
      <c r="C16" s="1"/>
      <c r="D16" s="5" t="s">
        <v>0</v>
      </c>
      <c r="E16" s="16">
        <f t="shared" si="9"/>
        <v>44348</v>
      </c>
      <c r="F16" s="11">
        <f t="shared" si="0"/>
        <v>0</v>
      </c>
      <c r="G16" s="1"/>
      <c r="H16" s="5" t="s">
        <v>0</v>
      </c>
      <c r="I16" s="10"/>
      <c r="J16" s="11">
        <f t="shared" si="1"/>
        <v>0</v>
      </c>
      <c r="K16" s="1"/>
      <c r="L16" s="5" t="s">
        <v>0</v>
      </c>
      <c r="M16" s="10" t="s">
        <v>102</v>
      </c>
      <c r="N16" s="11">
        <f t="shared" si="2"/>
        <v>0</v>
      </c>
      <c r="O16" s="1"/>
      <c r="P16" s="5" t="s">
        <v>0</v>
      </c>
      <c r="Q16" s="10"/>
      <c r="R16" s="11">
        <f t="shared" si="3"/>
        <v>0</v>
      </c>
      <c r="S16" s="11"/>
      <c r="T16" s="5" t="s">
        <v>0</v>
      </c>
      <c r="U16" s="10" t="s">
        <v>168</v>
      </c>
      <c r="V16" s="11">
        <f t="shared" si="4"/>
        <v>0</v>
      </c>
      <c r="W16" s="11"/>
      <c r="X16" s="5" t="s">
        <v>0</v>
      </c>
      <c r="Y16" s="10"/>
      <c r="Z16" s="11">
        <f t="shared" si="5"/>
        <v>0</v>
      </c>
      <c r="AA16" s="1"/>
      <c r="AB16" s="5" t="s">
        <v>0</v>
      </c>
      <c r="AC16" s="10" t="s">
        <v>176</v>
      </c>
      <c r="AD16" s="11">
        <f t="shared" si="6"/>
        <v>0</v>
      </c>
      <c r="AE16" s="11"/>
      <c r="AF16" s="5" t="s">
        <v>0</v>
      </c>
      <c r="AG16" s="10" t="s">
        <v>192</v>
      </c>
      <c r="AH16" s="11">
        <f t="shared" si="7"/>
        <v>0</v>
      </c>
      <c r="AI16" s="11"/>
      <c r="AJ16" s="5" t="s">
        <v>0</v>
      </c>
      <c r="AK16" s="10" t="s">
        <v>208</v>
      </c>
      <c r="AL16" s="11">
        <f t="shared" si="8"/>
        <v>0</v>
      </c>
      <c r="AM16" s="1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x14ac:dyDescent="0.25">
      <c r="A17" s="14">
        <f>ROW()</f>
        <v>17</v>
      </c>
      <c r="B17" s="1"/>
      <c r="C17" s="1"/>
      <c r="D17" s="5" t="s">
        <v>0</v>
      </c>
      <c r="E17" s="16">
        <f t="shared" si="9"/>
        <v>44378</v>
      </c>
      <c r="F17" s="11">
        <f t="shared" si="0"/>
        <v>0</v>
      </c>
      <c r="G17" s="1"/>
      <c r="H17" s="5" t="s">
        <v>0</v>
      </c>
      <c r="I17" s="10"/>
      <c r="J17" s="11">
        <f t="shared" si="1"/>
        <v>0</v>
      </c>
      <c r="K17" s="1"/>
      <c r="L17" s="5" t="s">
        <v>0</v>
      </c>
      <c r="M17" s="10" t="s">
        <v>18</v>
      </c>
      <c r="N17" s="11">
        <f t="shared" si="2"/>
        <v>0</v>
      </c>
      <c r="O17" s="1"/>
      <c r="P17" s="5" t="s">
        <v>0</v>
      </c>
      <c r="Q17" s="10"/>
      <c r="R17" s="11">
        <f t="shared" si="3"/>
        <v>0</v>
      </c>
      <c r="S17" s="11"/>
      <c r="T17" s="5" t="s">
        <v>0</v>
      </c>
      <c r="U17" s="10"/>
      <c r="V17" s="11">
        <f t="shared" si="4"/>
        <v>0</v>
      </c>
      <c r="W17" s="11"/>
      <c r="X17" s="5" t="s">
        <v>0</v>
      </c>
      <c r="Y17" s="10"/>
      <c r="Z17" s="11">
        <f t="shared" si="5"/>
        <v>0</v>
      </c>
      <c r="AA17" s="1"/>
      <c r="AB17" s="5" t="s">
        <v>0</v>
      </c>
      <c r="AC17" s="10" t="s">
        <v>177</v>
      </c>
      <c r="AD17" s="11">
        <f t="shared" si="6"/>
        <v>0</v>
      </c>
      <c r="AE17" s="11"/>
      <c r="AF17" s="5" t="s">
        <v>0</v>
      </c>
      <c r="AG17" s="10" t="s">
        <v>193</v>
      </c>
      <c r="AH17" s="11">
        <f t="shared" si="7"/>
        <v>0</v>
      </c>
      <c r="AI17" s="11"/>
      <c r="AJ17" s="5" t="s">
        <v>0</v>
      </c>
      <c r="AK17" s="10" t="s">
        <v>209</v>
      </c>
      <c r="AL17" s="11">
        <f t="shared" si="8"/>
        <v>0</v>
      </c>
      <c r="AM17" s="1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x14ac:dyDescent="0.25">
      <c r="A18" s="14">
        <f>ROW()</f>
        <v>18</v>
      </c>
      <c r="B18" s="1"/>
      <c r="C18" s="1"/>
      <c r="D18" s="5" t="s">
        <v>0</v>
      </c>
      <c r="E18" s="16">
        <f t="shared" si="9"/>
        <v>44409</v>
      </c>
      <c r="F18" s="11">
        <f t="shared" si="0"/>
        <v>0</v>
      </c>
      <c r="G18" s="1"/>
      <c r="H18" s="5" t="s">
        <v>0</v>
      </c>
      <c r="I18" s="10"/>
      <c r="J18" s="11">
        <f t="shared" si="1"/>
        <v>0</v>
      </c>
      <c r="K18" s="1"/>
      <c r="L18" s="5" t="s">
        <v>0</v>
      </c>
      <c r="M18" s="10" t="s">
        <v>108</v>
      </c>
      <c r="N18" s="11">
        <f t="shared" si="2"/>
        <v>0</v>
      </c>
      <c r="O18" s="1"/>
      <c r="P18" s="5" t="s">
        <v>0</v>
      </c>
      <c r="Q18" s="10"/>
      <c r="R18" s="11">
        <f t="shared" si="3"/>
        <v>0</v>
      </c>
      <c r="S18" s="11"/>
      <c r="T18" s="5" t="s">
        <v>0</v>
      </c>
      <c r="U18" s="10"/>
      <c r="V18" s="11">
        <f t="shared" si="4"/>
        <v>0</v>
      </c>
      <c r="W18" s="11"/>
      <c r="X18" s="5" t="s">
        <v>0</v>
      </c>
      <c r="Y18" s="10"/>
      <c r="Z18" s="11">
        <f t="shared" si="5"/>
        <v>0</v>
      </c>
      <c r="AA18" s="1"/>
      <c r="AB18" s="5" t="s">
        <v>0</v>
      </c>
      <c r="AC18" s="10" t="s">
        <v>178</v>
      </c>
      <c r="AD18" s="11">
        <f t="shared" si="6"/>
        <v>0</v>
      </c>
      <c r="AE18" s="11"/>
      <c r="AF18" s="5" t="s">
        <v>0</v>
      </c>
      <c r="AG18" s="10" t="s">
        <v>194</v>
      </c>
      <c r="AH18" s="11">
        <f t="shared" si="7"/>
        <v>0</v>
      </c>
      <c r="AI18" s="11"/>
      <c r="AJ18" s="5" t="s">
        <v>0</v>
      </c>
      <c r="AK18" s="10" t="s">
        <v>210</v>
      </c>
      <c r="AL18" s="11">
        <f t="shared" si="8"/>
        <v>0</v>
      </c>
      <c r="AM18" s="1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x14ac:dyDescent="0.25">
      <c r="A19" s="14">
        <f>ROW()</f>
        <v>19</v>
      </c>
      <c r="B19" s="1"/>
      <c r="C19" s="1"/>
      <c r="D19" s="5" t="s">
        <v>0</v>
      </c>
      <c r="E19" s="16">
        <f t="shared" si="9"/>
        <v>44440</v>
      </c>
      <c r="F19" s="11">
        <f t="shared" si="0"/>
        <v>0</v>
      </c>
      <c r="G19" s="1"/>
      <c r="H19" s="5" t="s">
        <v>0</v>
      </c>
      <c r="I19" s="10"/>
      <c r="J19" s="11">
        <f t="shared" si="1"/>
        <v>0</v>
      </c>
      <c r="K19" s="1"/>
      <c r="L19" s="5" t="s">
        <v>0</v>
      </c>
      <c r="M19" s="10" t="s">
        <v>19</v>
      </c>
      <c r="N19" s="11">
        <f t="shared" si="2"/>
        <v>0</v>
      </c>
      <c r="O19" s="1"/>
      <c r="P19" s="5" t="s">
        <v>0</v>
      </c>
      <c r="Q19" s="10"/>
      <c r="R19" s="11">
        <f t="shared" si="3"/>
        <v>0</v>
      </c>
      <c r="S19" s="11"/>
      <c r="T19" s="5" t="s">
        <v>0</v>
      </c>
      <c r="U19" s="10"/>
      <c r="V19" s="11">
        <f t="shared" si="4"/>
        <v>0</v>
      </c>
      <c r="W19" s="11"/>
      <c r="X19" s="5" t="s">
        <v>0</v>
      </c>
      <c r="Y19" s="10"/>
      <c r="Z19" s="11">
        <f t="shared" si="5"/>
        <v>0</v>
      </c>
      <c r="AA19" s="1"/>
      <c r="AB19" s="5" t="s">
        <v>0</v>
      </c>
      <c r="AC19" s="10" t="s">
        <v>179</v>
      </c>
      <c r="AD19" s="11">
        <f t="shared" si="6"/>
        <v>0</v>
      </c>
      <c r="AE19" s="11"/>
      <c r="AF19" s="5" t="s">
        <v>0</v>
      </c>
      <c r="AG19" s="10" t="s">
        <v>195</v>
      </c>
      <c r="AH19" s="11">
        <f t="shared" si="7"/>
        <v>0</v>
      </c>
      <c r="AI19" s="11"/>
      <c r="AJ19" s="5" t="s">
        <v>0</v>
      </c>
      <c r="AK19" s="10" t="s">
        <v>211</v>
      </c>
      <c r="AL19" s="11">
        <f t="shared" si="8"/>
        <v>0</v>
      </c>
      <c r="AM19" s="1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x14ac:dyDescent="0.25">
      <c r="A20" s="14">
        <f>ROW()</f>
        <v>20</v>
      </c>
      <c r="B20" s="1"/>
      <c r="C20" s="1"/>
      <c r="D20" s="5" t="s">
        <v>0</v>
      </c>
      <c r="E20" s="16">
        <f t="shared" si="9"/>
        <v>44470</v>
      </c>
      <c r="F20" s="11">
        <f t="shared" si="0"/>
        <v>0</v>
      </c>
      <c r="G20" s="1"/>
      <c r="H20" s="5" t="s">
        <v>0</v>
      </c>
      <c r="I20" s="10"/>
      <c r="J20" s="11">
        <f t="shared" si="1"/>
        <v>0</v>
      </c>
      <c r="K20" s="1"/>
      <c r="L20" s="5" t="s">
        <v>0</v>
      </c>
      <c r="M20" s="10"/>
      <c r="N20" s="11">
        <f t="shared" si="2"/>
        <v>0</v>
      </c>
      <c r="O20" s="1"/>
      <c r="P20" s="5" t="s">
        <v>0</v>
      </c>
      <c r="Q20" s="10"/>
      <c r="R20" s="11">
        <f t="shared" si="3"/>
        <v>0</v>
      </c>
      <c r="S20" s="11"/>
      <c r="T20" s="5" t="s">
        <v>0</v>
      </c>
      <c r="U20" s="10"/>
      <c r="V20" s="11">
        <f t="shared" si="4"/>
        <v>0</v>
      </c>
      <c r="W20" s="11"/>
      <c r="X20" s="5" t="s">
        <v>0</v>
      </c>
      <c r="Y20" s="10"/>
      <c r="Z20" s="11">
        <f t="shared" si="5"/>
        <v>0</v>
      </c>
      <c r="AA20" s="1"/>
      <c r="AB20" s="5" t="s">
        <v>0</v>
      </c>
      <c r="AC20" s="10" t="s">
        <v>180</v>
      </c>
      <c r="AD20" s="11">
        <f t="shared" si="6"/>
        <v>0</v>
      </c>
      <c r="AE20" s="11"/>
      <c r="AF20" s="5" t="s">
        <v>0</v>
      </c>
      <c r="AG20" s="10" t="s">
        <v>196</v>
      </c>
      <c r="AH20" s="11">
        <f t="shared" si="7"/>
        <v>0</v>
      </c>
      <c r="AI20" s="11"/>
      <c r="AJ20" s="5" t="s">
        <v>0</v>
      </c>
      <c r="AK20" s="10" t="s">
        <v>212</v>
      </c>
      <c r="AL20" s="11">
        <f t="shared" si="8"/>
        <v>0</v>
      </c>
      <c r="AM20" s="1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x14ac:dyDescent="0.25">
      <c r="A21" s="14">
        <f>ROW()</f>
        <v>21</v>
      </c>
      <c r="B21" s="1"/>
      <c r="C21" s="1"/>
      <c r="D21" s="5" t="s">
        <v>0</v>
      </c>
      <c r="E21" s="16">
        <f t="shared" si="9"/>
        <v>44501</v>
      </c>
      <c r="F21" s="11">
        <f t="shared" si="0"/>
        <v>0</v>
      </c>
      <c r="G21" s="1"/>
      <c r="H21" s="5" t="s">
        <v>0</v>
      </c>
      <c r="I21" s="10"/>
      <c r="J21" s="11">
        <f t="shared" si="1"/>
        <v>0</v>
      </c>
      <c r="K21" s="1"/>
      <c r="L21" s="5" t="s">
        <v>0</v>
      </c>
      <c r="M21" s="10"/>
      <c r="N21" s="11">
        <f t="shared" si="2"/>
        <v>0</v>
      </c>
      <c r="O21" s="1"/>
      <c r="P21" s="5" t="s">
        <v>0</v>
      </c>
      <c r="Q21" s="10"/>
      <c r="R21" s="11">
        <f t="shared" si="3"/>
        <v>0</v>
      </c>
      <c r="S21" s="11"/>
      <c r="T21" s="5" t="s">
        <v>0</v>
      </c>
      <c r="U21" s="10"/>
      <c r="V21" s="11">
        <f t="shared" si="4"/>
        <v>0</v>
      </c>
      <c r="W21" s="11"/>
      <c r="X21" s="5" t="s">
        <v>0</v>
      </c>
      <c r="Y21" s="10"/>
      <c r="Z21" s="11">
        <f t="shared" si="5"/>
        <v>0</v>
      </c>
      <c r="AA21" s="1"/>
      <c r="AB21" s="5" t="s">
        <v>0</v>
      </c>
      <c r="AC21" s="10" t="s">
        <v>181</v>
      </c>
      <c r="AD21" s="11">
        <f t="shared" si="6"/>
        <v>0</v>
      </c>
      <c r="AE21" s="11"/>
      <c r="AF21" s="5" t="s">
        <v>0</v>
      </c>
      <c r="AG21" s="10" t="s">
        <v>197</v>
      </c>
      <c r="AH21" s="11">
        <f t="shared" si="7"/>
        <v>0</v>
      </c>
      <c r="AI21" s="11"/>
      <c r="AJ21" s="5" t="s">
        <v>0</v>
      </c>
      <c r="AK21" s="10" t="s">
        <v>213</v>
      </c>
      <c r="AL21" s="11">
        <f t="shared" si="8"/>
        <v>0</v>
      </c>
      <c r="AM21" s="1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x14ac:dyDescent="0.25">
      <c r="A22" s="14">
        <f>ROW()</f>
        <v>22</v>
      </c>
      <c r="B22" s="1"/>
      <c r="C22" s="1"/>
      <c r="D22" s="5" t="s">
        <v>0</v>
      </c>
      <c r="E22" s="16">
        <f t="shared" si="9"/>
        <v>44531</v>
      </c>
      <c r="F22" s="11">
        <f t="shared" si="0"/>
        <v>0</v>
      </c>
      <c r="G22" s="1"/>
      <c r="H22" s="5" t="s">
        <v>0</v>
      </c>
      <c r="I22" s="10"/>
      <c r="J22" s="11">
        <f t="shared" si="1"/>
        <v>0</v>
      </c>
      <c r="K22" s="1"/>
      <c r="L22" s="5" t="s">
        <v>0</v>
      </c>
      <c r="M22" s="10"/>
      <c r="N22" s="11">
        <f t="shared" si="2"/>
        <v>0</v>
      </c>
      <c r="O22" s="1"/>
      <c r="P22" s="5" t="s">
        <v>0</v>
      </c>
      <c r="Q22" s="10"/>
      <c r="R22" s="11">
        <f t="shared" si="3"/>
        <v>0</v>
      </c>
      <c r="S22" s="11"/>
      <c r="T22" s="5" t="s">
        <v>0</v>
      </c>
      <c r="U22" s="10"/>
      <c r="V22" s="11">
        <f t="shared" si="4"/>
        <v>0</v>
      </c>
      <c r="W22" s="11"/>
      <c r="X22" s="5" t="s">
        <v>0</v>
      </c>
      <c r="Y22" s="10"/>
      <c r="Z22" s="11">
        <f t="shared" si="5"/>
        <v>0</v>
      </c>
      <c r="AA22" s="1"/>
      <c r="AB22" s="5" t="s">
        <v>0</v>
      </c>
      <c r="AC22" s="10" t="s">
        <v>182</v>
      </c>
      <c r="AD22" s="11">
        <f t="shared" si="6"/>
        <v>0</v>
      </c>
      <c r="AE22" s="11"/>
      <c r="AF22" s="5" t="s">
        <v>0</v>
      </c>
      <c r="AG22" s="10" t="s">
        <v>198</v>
      </c>
      <c r="AH22" s="11">
        <f t="shared" si="7"/>
        <v>0</v>
      </c>
      <c r="AI22" s="11"/>
      <c r="AJ22" s="5" t="s">
        <v>0</v>
      </c>
      <c r="AK22" s="10" t="s">
        <v>214</v>
      </c>
      <c r="AL22" s="11">
        <f t="shared" si="8"/>
        <v>0</v>
      </c>
      <c r="AM22" s="1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x14ac:dyDescent="0.25">
      <c r="A23" s="14">
        <f>ROW()</f>
        <v>23</v>
      </c>
      <c r="B23" s="1"/>
      <c r="C23" s="1"/>
      <c r="D23" s="5" t="s">
        <v>0</v>
      </c>
      <c r="E23" s="16">
        <f t="shared" si="9"/>
        <v>44562</v>
      </c>
      <c r="F23" s="11">
        <f t="shared" si="0"/>
        <v>0</v>
      </c>
      <c r="G23" s="1"/>
      <c r="H23" s="5" t="s">
        <v>0</v>
      </c>
      <c r="I23" s="10"/>
      <c r="J23" s="11">
        <f t="shared" si="1"/>
        <v>0</v>
      </c>
      <c r="K23" s="1"/>
      <c r="L23" s="5" t="s">
        <v>0</v>
      </c>
      <c r="M23" s="10"/>
      <c r="N23" s="11">
        <f t="shared" si="2"/>
        <v>0</v>
      </c>
      <c r="O23" s="1"/>
      <c r="P23" s="5" t="s">
        <v>0</v>
      </c>
      <c r="Q23" s="10"/>
      <c r="R23" s="11">
        <f t="shared" si="3"/>
        <v>0</v>
      </c>
      <c r="S23" s="11"/>
      <c r="T23" s="5" t="s">
        <v>0</v>
      </c>
      <c r="U23" s="10"/>
      <c r="V23" s="11">
        <f t="shared" si="4"/>
        <v>0</v>
      </c>
      <c r="W23" s="11"/>
      <c r="X23" s="5" t="s">
        <v>0</v>
      </c>
      <c r="Y23" s="10"/>
      <c r="Z23" s="11">
        <f t="shared" si="5"/>
        <v>0</v>
      </c>
      <c r="AA23" s="1"/>
      <c r="AB23" s="5" t="s">
        <v>0</v>
      </c>
      <c r="AC23" s="10" t="s">
        <v>183</v>
      </c>
      <c r="AD23" s="11">
        <f t="shared" si="6"/>
        <v>0</v>
      </c>
      <c r="AE23" s="11"/>
      <c r="AF23" s="5" t="s">
        <v>0</v>
      </c>
      <c r="AG23" s="10" t="s">
        <v>199</v>
      </c>
      <c r="AH23" s="11">
        <f t="shared" si="7"/>
        <v>0</v>
      </c>
      <c r="AI23" s="11"/>
      <c r="AJ23" s="5" t="s">
        <v>0</v>
      </c>
      <c r="AK23" s="10" t="s">
        <v>215</v>
      </c>
      <c r="AL23" s="11">
        <f t="shared" si="8"/>
        <v>0</v>
      </c>
      <c r="AM23" s="1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x14ac:dyDescent="0.25">
      <c r="A24" s="14">
        <f>ROW()</f>
        <v>24</v>
      </c>
      <c r="B24" s="1"/>
      <c r="C24" s="1"/>
      <c r="D24" s="5" t="s">
        <v>0</v>
      </c>
      <c r="E24" s="16">
        <f t="shared" si="9"/>
        <v>44593</v>
      </c>
      <c r="F24" s="11">
        <f t="shared" si="0"/>
        <v>0</v>
      </c>
      <c r="G24" s="1"/>
      <c r="H24" s="5" t="s">
        <v>0</v>
      </c>
      <c r="I24" s="10"/>
      <c r="J24" s="11">
        <f t="shared" si="1"/>
        <v>0</v>
      </c>
      <c r="K24" s="1"/>
      <c r="L24" s="5" t="s">
        <v>0</v>
      </c>
      <c r="M24" s="10"/>
      <c r="N24" s="11">
        <f t="shared" si="2"/>
        <v>0</v>
      </c>
      <c r="O24" s="1"/>
      <c r="P24" s="5" t="s">
        <v>0</v>
      </c>
      <c r="Q24" s="10"/>
      <c r="R24" s="11">
        <f t="shared" si="3"/>
        <v>0</v>
      </c>
      <c r="S24" s="11"/>
      <c r="T24" s="5" t="s">
        <v>0</v>
      </c>
      <c r="U24" s="10"/>
      <c r="V24" s="11">
        <f t="shared" si="4"/>
        <v>0</v>
      </c>
      <c r="W24" s="11"/>
      <c r="X24" s="5" t="s">
        <v>0</v>
      </c>
      <c r="Y24" s="10"/>
      <c r="Z24" s="11">
        <f t="shared" si="5"/>
        <v>0</v>
      </c>
      <c r="AA24" s="1"/>
      <c r="AB24" s="5" t="s">
        <v>0</v>
      </c>
      <c r="AC24" s="10" t="s">
        <v>184</v>
      </c>
      <c r="AD24" s="11">
        <f t="shared" si="6"/>
        <v>0</v>
      </c>
      <c r="AE24" s="11"/>
      <c r="AF24" s="5" t="s">
        <v>0</v>
      </c>
      <c r="AG24" s="10" t="s">
        <v>200</v>
      </c>
      <c r="AH24" s="11">
        <f t="shared" si="7"/>
        <v>0</v>
      </c>
      <c r="AI24" s="11"/>
      <c r="AJ24" s="5" t="s">
        <v>0</v>
      </c>
      <c r="AK24" s="10" t="s">
        <v>216</v>
      </c>
      <c r="AL24" s="11">
        <f t="shared" si="8"/>
        <v>0</v>
      </c>
      <c r="AM24" s="1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x14ac:dyDescent="0.25">
      <c r="A25" s="14">
        <f>ROW()</f>
        <v>25</v>
      </c>
      <c r="B25" s="1"/>
      <c r="C25" s="1"/>
      <c r="D25" s="5" t="s">
        <v>0</v>
      </c>
      <c r="E25" s="16">
        <f t="shared" si="9"/>
        <v>44621</v>
      </c>
      <c r="F25" s="11">
        <f t="shared" si="0"/>
        <v>0</v>
      </c>
      <c r="G25" s="1"/>
      <c r="H25" s="5" t="s">
        <v>0</v>
      </c>
      <c r="I25" s="10"/>
      <c r="J25" s="11">
        <f t="shared" si="1"/>
        <v>0</v>
      </c>
      <c r="K25" s="1"/>
      <c r="L25" s="5" t="s">
        <v>0</v>
      </c>
      <c r="M25" s="10"/>
      <c r="N25" s="11">
        <f t="shared" si="2"/>
        <v>0</v>
      </c>
      <c r="O25" s="1"/>
      <c r="P25" s="5" t="s">
        <v>0</v>
      </c>
      <c r="Q25" s="10"/>
      <c r="R25" s="11">
        <f t="shared" si="3"/>
        <v>0</v>
      </c>
      <c r="S25" s="11"/>
      <c r="T25" s="5" t="s">
        <v>0</v>
      </c>
      <c r="U25" s="10"/>
      <c r="V25" s="11">
        <f t="shared" si="4"/>
        <v>0</v>
      </c>
      <c r="W25" s="11"/>
      <c r="X25" s="5" t="s">
        <v>0</v>
      </c>
      <c r="Y25" s="10"/>
      <c r="Z25" s="11">
        <f t="shared" si="5"/>
        <v>0</v>
      </c>
      <c r="AA25" s="1"/>
      <c r="AB25" s="5" t="s">
        <v>0</v>
      </c>
      <c r="AC25" s="10" t="s">
        <v>185</v>
      </c>
      <c r="AD25" s="11">
        <f t="shared" si="6"/>
        <v>0</v>
      </c>
      <c r="AE25" s="11"/>
      <c r="AF25" s="5" t="s">
        <v>0</v>
      </c>
      <c r="AG25" s="10" t="s">
        <v>201</v>
      </c>
      <c r="AH25" s="11">
        <f t="shared" si="7"/>
        <v>0</v>
      </c>
      <c r="AI25" s="11"/>
      <c r="AJ25" s="5" t="s">
        <v>0</v>
      </c>
      <c r="AK25" s="10" t="s">
        <v>217</v>
      </c>
      <c r="AL25" s="11">
        <f t="shared" si="8"/>
        <v>0</v>
      </c>
      <c r="AM25" s="1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x14ac:dyDescent="0.25">
      <c r="A26" s="14">
        <f>ROW()</f>
        <v>26</v>
      </c>
      <c r="B26" s="1"/>
      <c r="C26" s="1"/>
      <c r="D26" s="5" t="s">
        <v>0</v>
      </c>
      <c r="E26" s="16">
        <f t="shared" si="9"/>
        <v>44652</v>
      </c>
      <c r="F26" s="11">
        <f t="shared" si="0"/>
        <v>0</v>
      </c>
      <c r="G26" s="1"/>
      <c r="H26" s="5" t="s">
        <v>0</v>
      </c>
      <c r="I26" s="10"/>
      <c r="J26" s="11">
        <f t="shared" si="1"/>
        <v>0</v>
      </c>
      <c r="K26" s="1"/>
      <c r="L26" s="5" t="s">
        <v>0</v>
      </c>
      <c r="M26" s="10"/>
      <c r="N26" s="11">
        <f t="shared" si="2"/>
        <v>0</v>
      </c>
      <c r="O26" s="1"/>
      <c r="P26" s="5" t="s">
        <v>0</v>
      </c>
      <c r="Q26" s="10"/>
      <c r="R26" s="11">
        <f t="shared" si="3"/>
        <v>0</v>
      </c>
      <c r="S26" s="11"/>
      <c r="T26" s="5" t="s">
        <v>0</v>
      </c>
      <c r="U26" s="10"/>
      <c r="V26" s="11">
        <f t="shared" si="4"/>
        <v>0</v>
      </c>
      <c r="W26" s="11"/>
      <c r="X26" s="5" t="s">
        <v>0</v>
      </c>
      <c r="Y26" s="10"/>
      <c r="Z26" s="11">
        <f t="shared" si="5"/>
        <v>0</v>
      </c>
      <c r="AA26" s="1"/>
      <c r="AB26" s="5" t="s">
        <v>0</v>
      </c>
      <c r="AC26" s="10" t="s">
        <v>186</v>
      </c>
      <c r="AD26" s="11">
        <f t="shared" si="6"/>
        <v>0</v>
      </c>
      <c r="AE26" s="11"/>
      <c r="AF26" s="5" t="s">
        <v>0</v>
      </c>
      <c r="AG26" s="10" t="s">
        <v>202</v>
      </c>
      <c r="AH26" s="11">
        <f t="shared" si="7"/>
        <v>0</v>
      </c>
      <c r="AI26" s="11"/>
      <c r="AJ26" s="5" t="s">
        <v>0</v>
      </c>
      <c r="AK26" s="10" t="s">
        <v>218</v>
      </c>
      <c r="AL26" s="11">
        <f t="shared" si="8"/>
        <v>0</v>
      </c>
      <c r="AM26" s="1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x14ac:dyDescent="0.25">
      <c r="A27" s="14">
        <f>ROW()</f>
        <v>27</v>
      </c>
      <c r="B27" s="1"/>
      <c r="C27" s="1"/>
      <c r="D27" s="5" t="s">
        <v>0</v>
      </c>
      <c r="E27" s="16">
        <f t="shared" ref="E27:E90" si="10">EOMONTH(E26,0)+1</f>
        <v>44682</v>
      </c>
      <c r="F27" s="11">
        <f t="shared" si="0"/>
        <v>0</v>
      </c>
      <c r="G27" s="1"/>
      <c r="H27" s="5" t="s">
        <v>0</v>
      </c>
      <c r="I27" s="10"/>
      <c r="J27" s="11">
        <f t="shared" si="1"/>
        <v>0</v>
      </c>
      <c r="K27" s="1"/>
      <c r="L27" s="5" t="s">
        <v>0</v>
      </c>
      <c r="M27" s="10"/>
      <c r="N27" s="11">
        <f t="shared" si="2"/>
        <v>0</v>
      </c>
      <c r="O27" s="1"/>
      <c r="P27" s="5" t="s">
        <v>0</v>
      </c>
      <c r="Q27" s="10"/>
      <c r="R27" s="11">
        <f t="shared" si="3"/>
        <v>0</v>
      </c>
      <c r="S27" s="11"/>
      <c r="T27" s="5" t="s">
        <v>0</v>
      </c>
      <c r="U27" s="10"/>
      <c r="V27" s="11">
        <f t="shared" si="4"/>
        <v>0</v>
      </c>
      <c r="W27" s="11"/>
      <c r="X27" s="5" t="s">
        <v>0</v>
      </c>
      <c r="Y27" s="10"/>
      <c r="Z27" s="11">
        <f t="shared" si="5"/>
        <v>0</v>
      </c>
      <c r="AA27" s="1"/>
      <c r="AB27" s="5" t="s">
        <v>0</v>
      </c>
      <c r="AC27" s="10"/>
      <c r="AD27" s="11">
        <f t="shared" si="6"/>
        <v>0</v>
      </c>
      <c r="AE27" s="11"/>
      <c r="AF27" s="5" t="s">
        <v>0</v>
      </c>
      <c r="AG27" s="10"/>
      <c r="AH27" s="11">
        <f t="shared" si="7"/>
        <v>0</v>
      </c>
      <c r="AI27" s="11"/>
      <c r="AJ27" s="5" t="s">
        <v>0</v>
      </c>
      <c r="AK27" s="10"/>
      <c r="AL27" s="11">
        <f t="shared" si="8"/>
        <v>0</v>
      </c>
      <c r="AM27" s="1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x14ac:dyDescent="0.25">
      <c r="A28" s="14">
        <f>ROW()</f>
        <v>28</v>
      </c>
      <c r="B28" s="1"/>
      <c r="C28" s="1"/>
      <c r="D28" s="5" t="s">
        <v>0</v>
      </c>
      <c r="E28" s="16">
        <f t="shared" si="10"/>
        <v>44713</v>
      </c>
      <c r="F28" s="11">
        <f t="shared" si="0"/>
        <v>0</v>
      </c>
      <c r="G28" s="1"/>
      <c r="H28" s="5"/>
      <c r="I28" s="1"/>
      <c r="J28" s="11"/>
      <c r="K28" s="1"/>
      <c r="L28" s="5"/>
      <c r="M28" s="1"/>
      <c r="N28" s="11"/>
      <c r="O28" s="1"/>
      <c r="P28" s="5"/>
      <c r="Q28" s="1"/>
      <c r="R28" s="11"/>
      <c r="S28" s="11"/>
      <c r="T28" s="5"/>
      <c r="U28" s="1"/>
      <c r="V28" s="11"/>
      <c r="W28" s="11"/>
      <c r="X28" s="5"/>
      <c r="Y28" s="1"/>
      <c r="Z28" s="11"/>
      <c r="AA28" s="1"/>
      <c r="AB28" s="5"/>
      <c r="AC28" s="1"/>
      <c r="AD28" s="11"/>
      <c r="AE28" s="11"/>
      <c r="AF28" s="5"/>
      <c r="AG28" s="1"/>
      <c r="AH28" s="11"/>
      <c r="AI28" s="11"/>
      <c r="AJ28" s="5"/>
      <c r="AK28" s="1"/>
      <c r="AL28" s="11"/>
      <c r="AM28" s="1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x14ac:dyDescent="0.25">
      <c r="A29" s="14">
        <f>ROW()</f>
        <v>29</v>
      </c>
      <c r="B29" s="1"/>
      <c r="C29" s="1"/>
      <c r="D29" s="5" t="s">
        <v>0</v>
      </c>
      <c r="E29" s="16">
        <f t="shared" si="10"/>
        <v>44743</v>
      </c>
      <c r="F29" s="11">
        <f t="shared" si="0"/>
        <v>0</v>
      </c>
      <c r="G29" s="1"/>
      <c r="H29" s="5"/>
      <c r="I29" s="1"/>
      <c r="J29" s="11"/>
      <c r="K29" s="1"/>
      <c r="L29" s="5"/>
      <c r="M29" s="1"/>
      <c r="N29" s="11"/>
      <c r="O29" s="1"/>
      <c r="P29" s="5"/>
      <c r="Q29" s="1"/>
      <c r="R29" s="11"/>
      <c r="S29" s="11"/>
      <c r="T29" s="5"/>
      <c r="U29" s="1"/>
      <c r="V29" s="11"/>
      <c r="W29" s="11"/>
      <c r="X29" s="5"/>
      <c r="Y29" s="1"/>
      <c r="Z29" s="11"/>
      <c r="AA29" s="1"/>
      <c r="AB29" s="5"/>
      <c r="AC29" s="1"/>
      <c r="AD29" s="11"/>
      <c r="AE29" s="11"/>
      <c r="AF29" s="5"/>
      <c r="AG29" s="1"/>
      <c r="AH29" s="11"/>
      <c r="AI29" s="11"/>
      <c r="AJ29" s="5"/>
      <c r="AK29" s="1"/>
      <c r="AL29" s="11"/>
      <c r="AM29" s="1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x14ac:dyDescent="0.25">
      <c r="A30" s="14">
        <f>ROW()</f>
        <v>30</v>
      </c>
      <c r="B30" s="1"/>
      <c r="C30" s="1"/>
      <c r="D30" s="5" t="s">
        <v>0</v>
      </c>
      <c r="E30" s="16">
        <f t="shared" si="10"/>
        <v>44774</v>
      </c>
      <c r="F30" s="11">
        <f t="shared" si="0"/>
        <v>0</v>
      </c>
      <c r="G30" s="1"/>
      <c r="H30" s="5"/>
      <c r="I30" s="1"/>
      <c r="J30" s="11"/>
      <c r="K30" s="1"/>
      <c r="L30" s="5"/>
      <c r="M30" s="1"/>
      <c r="N30" s="11"/>
      <c r="O30" s="1"/>
      <c r="P30" s="5"/>
      <c r="Q30" s="1"/>
      <c r="R30" s="11"/>
      <c r="S30" s="11"/>
      <c r="T30" s="5"/>
      <c r="U30" s="1"/>
      <c r="V30" s="11"/>
      <c r="W30" s="11"/>
      <c r="X30" s="5"/>
      <c r="Y30" s="1"/>
      <c r="Z30" s="11"/>
      <c r="AA30" s="1"/>
      <c r="AB30" s="5"/>
      <c r="AC30" s="1"/>
      <c r="AD30" s="11"/>
      <c r="AE30" s="11"/>
      <c r="AF30" s="5"/>
      <c r="AG30" s="1"/>
      <c r="AH30" s="11"/>
      <c r="AI30" s="11"/>
      <c r="AJ30" s="5"/>
      <c r="AK30" s="1"/>
      <c r="AL30" s="11"/>
      <c r="AM30" s="1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x14ac:dyDescent="0.25">
      <c r="A31" s="14">
        <f>ROW()</f>
        <v>31</v>
      </c>
      <c r="B31" s="1"/>
      <c r="C31" s="1"/>
      <c r="D31" s="5" t="s">
        <v>0</v>
      </c>
      <c r="E31" s="16">
        <f t="shared" si="10"/>
        <v>44805</v>
      </c>
      <c r="F31" s="11">
        <f t="shared" si="0"/>
        <v>0</v>
      </c>
      <c r="G31" s="1"/>
      <c r="H31" s="5"/>
      <c r="I31" s="1"/>
      <c r="J31" s="11"/>
      <c r="K31" s="1"/>
      <c r="L31" s="5"/>
      <c r="M31" s="1"/>
      <c r="N31" s="11"/>
      <c r="O31" s="1"/>
      <c r="P31" s="5"/>
      <c r="Q31" s="1"/>
      <c r="R31" s="11"/>
      <c r="S31" s="11"/>
      <c r="T31" s="5"/>
      <c r="U31" s="1"/>
      <c r="V31" s="11"/>
      <c r="W31" s="11"/>
      <c r="X31" s="5"/>
      <c r="Y31" s="1"/>
      <c r="Z31" s="11"/>
      <c r="AA31" s="1"/>
      <c r="AB31" s="5"/>
      <c r="AC31" s="1"/>
      <c r="AD31" s="11"/>
      <c r="AE31" s="11"/>
      <c r="AF31" s="5"/>
      <c r="AG31" s="1"/>
      <c r="AH31" s="11"/>
      <c r="AI31" s="11"/>
      <c r="AJ31" s="5"/>
      <c r="AK31" s="1"/>
      <c r="AL31" s="11"/>
      <c r="AM31" s="1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x14ac:dyDescent="0.25">
      <c r="A32" s="14">
        <f>ROW()</f>
        <v>32</v>
      </c>
      <c r="B32" s="1"/>
      <c r="C32" s="1"/>
      <c r="D32" s="5" t="s">
        <v>0</v>
      </c>
      <c r="E32" s="16">
        <f t="shared" si="10"/>
        <v>44835</v>
      </c>
      <c r="F32" s="11">
        <f t="shared" si="0"/>
        <v>0</v>
      </c>
      <c r="G32" s="1"/>
      <c r="H32" s="5"/>
      <c r="I32" s="1"/>
      <c r="J32" s="11"/>
      <c r="K32" s="1"/>
      <c r="L32" s="5"/>
      <c r="M32" s="1"/>
      <c r="N32" s="11"/>
      <c r="O32" s="1"/>
      <c r="P32" s="5"/>
      <c r="Q32" s="1"/>
      <c r="R32" s="11"/>
      <c r="S32" s="11"/>
      <c r="T32" s="5"/>
      <c r="U32" s="1"/>
      <c r="V32" s="11"/>
      <c r="W32" s="11"/>
      <c r="X32" s="5"/>
      <c r="Y32" s="1"/>
      <c r="Z32" s="11"/>
      <c r="AA32" s="1"/>
      <c r="AB32" s="5"/>
      <c r="AC32" s="1"/>
      <c r="AD32" s="11"/>
      <c r="AE32" s="11"/>
      <c r="AF32" s="5"/>
      <c r="AG32" s="1"/>
      <c r="AH32" s="11"/>
      <c r="AI32" s="11"/>
      <c r="AJ32" s="5"/>
      <c r="AK32" s="1"/>
      <c r="AL32" s="11"/>
      <c r="AM32" s="1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x14ac:dyDescent="0.25">
      <c r="A33" s="14">
        <f>ROW()</f>
        <v>33</v>
      </c>
      <c r="B33" s="1"/>
      <c r="C33" s="1"/>
      <c r="D33" s="5" t="s">
        <v>0</v>
      </c>
      <c r="E33" s="16">
        <f t="shared" si="10"/>
        <v>44866</v>
      </c>
      <c r="F33" s="11">
        <f t="shared" si="0"/>
        <v>0</v>
      </c>
      <c r="G33" s="1"/>
      <c r="H33" s="5"/>
      <c r="I33" s="1"/>
      <c r="J33" s="11"/>
      <c r="K33" s="1"/>
      <c r="L33" s="5"/>
      <c r="M33" s="1"/>
      <c r="N33" s="11"/>
      <c r="O33" s="1"/>
      <c r="P33" s="5"/>
      <c r="Q33" s="1"/>
      <c r="R33" s="11"/>
      <c r="S33" s="11"/>
      <c r="T33" s="5"/>
      <c r="U33" s="1"/>
      <c r="V33" s="11"/>
      <c r="W33" s="11"/>
      <c r="X33" s="5"/>
      <c r="Y33" s="1"/>
      <c r="Z33" s="11"/>
      <c r="AA33" s="1"/>
      <c r="AB33" s="5"/>
      <c r="AC33" s="1"/>
      <c r="AD33" s="11"/>
      <c r="AE33" s="11"/>
      <c r="AF33" s="5"/>
      <c r="AG33" s="1"/>
      <c r="AH33" s="11"/>
      <c r="AI33" s="11"/>
      <c r="AJ33" s="5"/>
      <c r="AK33" s="1"/>
      <c r="AL33" s="11"/>
      <c r="AM33" s="1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x14ac:dyDescent="0.25">
      <c r="A34" s="14">
        <f>ROW()</f>
        <v>34</v>
      </c>
      <c r="B34" s="1"/>
      <c r="C34" s="1"/>
      <c r="D34" s="5" t="s">
        <v>0</v>
      </c>
      <c r="E34" s="16">
        <f t="shared" si="10"/>
        <v>44896</v>
      </c>
      <c r="F34" s="11">
        <f t="shared" si="0"/>
        <v>0</v>
      </c>
      <c r="G34" s="1"/>
      <c r="H34" s="5"/>
      <c r="I34" s="1"/>
      <c r="J34" s="11"/>
      <c r="K34" s="1"/>
      <c r="L34" s="5"/>
      <c r="M34" s="1"/>
      <c r="N34" s="11"/>
      <c r="O34" s="1"/>
      <c r="P34" s="5"/>
      <c r="Q34" s="1"/>
      <c r="R34" s="11"/>
      <c r="S34" s="11"/>
      <c r="T34" s="5"/>
      <c r="U34" s="1"/>
      <c r="V34" s="11"/>
      <c r="W34" s="11"/>
      <c r="X34" s="5"/>
      <c r="Y34" s="1"/>
      <c r="Z34" s="11"/>
      <c r="AA34" s="1"/>
      <c r="AB34" s="5"/>
      <c r="AC34" s="1"/>
      <c r="AD34" s="11"/>
      <c r="AE34" s="11"/>
      <c r="AF34" s="5"/>
      <c r="AG34" s="1"/>
      <c r="AH34" s="11"/>
      <c r="AI34" s="11"/>
      <c r="AJ34" s="5"/>
      <c r="AK34" s="1"/>
      <c r="AL34" s="11"/>
      <c r="AM34" s="1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x14ac:dyDescent="0.25">
      <c r="A35" s="14">
        <f>ROW()</f>
        <v>35</v>
      </c>
      <c r="B35" s="1"/>
      <c r="C35" s="1"/>
      <c r="D35" s="5" t="s">
        <v>0</v>
      </c>
      <c r="E35" s="16">
        <f t="shared" si="10"/>
        <v>44927</v>
      </c>
      <c r="F35" s="11">
        <f t="shared" si="0"/>
        <v>0</v>
      </c>
      <c r="G35" s="1"/>
      <c r="H35" s="5"/>
      <c r="I35" s="1"/>
      <c r="J35" s="11"/>
      <c r="K35" s="1"/>
      <c r="L35" s="5"/>
      <c r="M35" s="1"/>
      <c r="N35" s="11"/>
      <c r="O35" s="1"/>
      <c r="P35" s="5"/>
      <c r="Q35" s="1"/>
      <c r="R35" s="11"/>
      <c r="S35" s="11"/>
      <c r="T35" s="5"/>
      <c r="U35" s="1"/>
      <c r="V35" s="11"/>
      <c r="W35" s="11"/>
      <c r="X35" s="5"/>
      <c r="Y35" s="1"/>
      <c r="Z35" s="11"/>
      <c r="AA35" s="1"/>
      <c r="AB35" s="5"/>
      <c r="AC35" s="1"/>
      <c r="AD35" s="11"/>
      <c r="AE35" s="11"/>
      <c r="AF35" s="5"/>
      <c r="AG35" s="1"/>
      <c r="AH35" s="11"/>
      <c r="AI35" s="11"/>
      <c r="AJ35" s="5"/>
      <c r="AK35" s="1"/>
      <c r="AL35" s="11"/>
      <c r="AM35" s="1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x14ac:dyDescent="0.25">
      <c r="A36" s="14">
        <f>ROW()</f>
        <v>36</v>
      </c>
      <c r="B36" s="1"/>
      <c r="C36" s="1"/>
      <c r="D36" s="5" t="s">
        <v>0</v>
      </c>
      <c r="E36" s="16">
        <f t="shared" si="10"/>
        <v>44958</v>
      </c>
      <c r="F36" s="11">
        <f t="shared" si="0"/>
        <v>0</v>
      </c>
      <c r="G36" s="1"/>
      <c r="H36" s="5"/>
      <c r="I36" s="1"/>
      <c r="J36" s="11"/>
      <c r="K36" s="1"/>
      <c r="L36" s="5"/>
      <c r="M36" s="1"/>
      <c r="N36" s="11"/>
      <c r="O36" s="1"/>
      <c r="P36" s="5"/>
      <c r="Q36" s="1"/>
      <c r="R36" s="11"/>
      <c r="S36" s="11"/>
      <c r="T36" s="5"/>
      <c r="U36" s="1"/>
      <c r="V36" s="11"/>
      <c r="W36" s="11"/>
      <c r="X36" s="5"/>
      <c r="Y36" s="1"/>
      <c r="Z36" s="11"/>
      <c r="AA36" s="1"/>
      <c r="AB36" s="5"/>
      <c r="AC36" s="1"/>
      <c r="AD36" s="11"/>
      <c r="AE36" s="11"/>
      <c r="AF36" s="5"/>
      <c r="AG36" s="1"/>
      <c r="AH36" s="11"/>
      <c r="AI36" s="11"/>
      <c r="AJ36" s="5"/>
      <c r="AK36" s="1"/>
      <c r="AL36" s="11"/>
      <c r="AM36" s="1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x14ac:dyDescent="0.25">
      <c r="A37" s="14">
        <f>ROW()</f>
        <v>37</v>
      </c>
      <c r="B37" s="1"/>
      <c r="C37" s="1"/>
      <c r="D37" s="5" t="s">
        <v>0</v>
      </c>
      <c r="E37" s="16">
        <f t="shared" si="10"/>
        <v>44986</v>
      </c>
      <c r="F37" s="11">
        <f t="shared" si="0"/>
        <v>0</v>
      </c>
      <c r="G37" s="1"/>
      <c r="H37" s="5"/>
      <c r="I37" s="1"/>
      <c r="J37" s="11"/>
      <c r="K37" s="1"/>
      <c r="L37" s="5"/>
      <c r="M37" s="1"/>
      <c r="N37" s="11"/>
      <c r="O37" s="1"/>
      <c r="P37" s="5"/>
      <c r="Q37" s="1"/>
      <c r="R37" s="11"/>
      <c r="S37" s="11"/>
      <c r="T37" s="5"/>
      <c r="U37" s="1"/>
      <c r="V37" s="11"/>
      <c r="W37" s="11"/>
      <c r="X37" s="5"/>
      <c r="Y37" s="1"/>
      <c r="Z37" s="11"/>
      <c r="AA37" s="1"/>
      <c r="AB37" s="5"/>
      <c r="AC37" s="1"/>
      <c r="AD37" s="11"/>
      <c r="AE37" s="11"/>
      <c r="AF37" s="5"/>
      <c r="AG37" s="1"/>
      <c r="AH37" s="11"/>
      <c r="AI37" s="11"/>
      <c r="AJ37" s="5"/>
      <c r="AK37" s="1"/>
      <c r="AL37" s="11"/>
      <c r="AM37" s="1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x14ac:dyDescent="0.25">
      <c r="A38" s="14">
        <f>ROW()</f>
        <v>38</v>
      </c>
      <c r="B38" s="1"/>
      <c r="C38" s="1"/>
      <c r="D38" s="5" t="s">
        <v>0</v>
      </c>
      <c r="E38" s="16">
        <f t="shared" si="10"/>
        <v>45017</v>
      </c>
      <c r="F38" s="11">
        <f t="shared" si="0"/>
        <v>0</v>
      </c>
      <c r="G38" s="1"/>
      <c r="H38" s="5"/>
      <c r="I38" s="1"/>
      <c r="J38" s="11"/>
      <c r="K38" s="1"/>
      <c r="L38" s="5"/>
      <c r="M38" s="1"/>
      <c r="N38" s="11"/>
      <c r="O38" s="1"/>
      <c r="P38" s="5"/>
      <c r="Q38" s="1"/>
      <c r="R38" s="11"/>
      <c r="S38" s="11"/>
      <c r="T38" s="5"/>
      <c r="U38" s="1"/>
      <c r="V38" s="11"/>
      <c r="W38" s="11"/>
      <c r="X38" s="5"/>
      <c r="Y38" s="1"/>
      <c r="Z38" s="11"/>
      <c r="AA38" s="1"/>
      <c r="AB38" s="5"/>
      <c r="AC38" s="1"/>
      <c r="AD38" s="11"/>
      <c r="AE38" s="11"/>
      <c r="AF38" s="5"/>
      <c r="AG38" s="1"/>
      <c r="AH38" s="11"/>
      <c r="AI38" s="11"/>
      <c r="AJ38" s="5"/>
      <c r="AK38" s="1"/>
      <c r="AL38" s="11"/>
      <c r="AM38" s="1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x14ac:dyDescent="0.25">
      <c r="A39" s="14">
        <f>ROW()</f>
        <v>39</v>
      </c>
      <c r="B39" s="1"/>
      <c r="C39" s="1"/>
      <c r="D39" s="5" t="s">
        <v>0</v>
      </c>
      <c r="E39" s="16">
        <f t="shared" si="10"/>
        <v>45047</v>
      </c>
      <c r="F39" s="11">
        <f t="shared" si="0"/>
        <v>0</v>
      </c>
      <c r="G39" s="1"/>
      <c r="H39" s="5"/>
      <c r="I39" s="1"/>
      <c r="J39" s="11"/>
      <c r="K39" s="1"/>
      <c r="L39" s="5"/>
      <c r="M39" s="1"/>
      <c r="N39" s="11"/>
      <c r="O39" s="1"/>
      <c r="P39" s="5"/>
      <c r="Q39" s="1"/>
      <c r="R39" s="11"/>
      <c r="S39" s="11"/>
      <c r="T39" s="5"/>
      <c r="U39" s="1"/>
      <c r="V39" s="11"/>
      <c r="W39" s="11"/>
      <c r="X39" s="5"/>
      <c r="Y39" s="1"/>
      <c r="Z39" s="11"/>
      <c r="AA39" s="1"/>
      <c r="AB39" s="5"/>
      <c r="AC39" s="1"/>
      <c r="AD39" s="11"/>
      <c r="AE39" s="11"/>
      <c r="AF39" s="5"/>
      <c r="AG39" s="1"/>
      <c r="AH39" s="11"/>
      <c r="AI39" s="11"/>
      <c r="AJ39" s="5"/>
      <c r="AK39" s="1"/>
      <c r="AL39" s="11"/>
      <c r="AM39" s="1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x14ac:dyDescent="0.25">
      <c r="A40" s="14">
        <f>ROW()</f>
        <v>40</v>
      </c>
      <c r="B40" s="1"/>
      <c r="C40" s="1"/>
      <c r="D40" s="5" t="s">
        <v>0</v>
      </c>
      <c r="E40" s="16">
        <f t="shared" si="10"/>
        <v>45078</v>
      </c>
      <c r="F40" s="11">
        <f t="shared" si="0"/>
        <v>0</v>
      </c>
      <c r="G40" s="1"/>
      <c r="H40" s="5"/>
      <c r="I40" s="1"/>
      <c r="J40" s="11"/>
      <c r="K40" s="1"/>
      <c r="L40" s="5"/>
      <c r="M40" s="1"/>
      <c r="N40" s="11"/>
      <c r="O40" s="1"/>
      <c r="P40" s="5"/>
      <c r="Q40" s="1"/>
      <c r="R40" s="11"/>
      <c r="S40" s="11"/>
      <c r="T40" s="5"/>
      <c r="U40" s="1"/>
      <c r="V40" s="11"/>
      <c r="W40" s="11"/>
      <c r="X40" s="5"/>
      <c r="Y40" s="1"/>
      <c r="Z40" s="11"/>
      <c r="AA40" s="1"/>
      <c r="AB40" s="5"/>
      <c r="AC40" s="1"/>
      <c r="AD40" s="11"/>
      <c r="AE40" s="11"/>
      <c r="AF40" s="5"/>
      <c r="AG40" s="1"/>
      <c r="AH40" s="11"/>
      <c r="AI40" s="11"/>
      <c r="AJ40" s="5"/>
      <c r="AK40" s="1"/>
      <c r="AL40" s="11"/>
      <c r="AM40" s="1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x14ac:dyDescent="0.25">
      <c r="A41" s="14">
        <f>ROW()</f>
        <v>41</v>
      </c>
      <c r="B41" s="1"/>
      <c r="C41" s="1"/>
      <c r="D41" s="5" t="s">
        <v>0</v>
      </c>
      <c r="E41" s="16">
        <f t="shared" si="10"/>
        <v>45108</v>
      </c>
      <c r="F41" s="11">
        <f t="shared" si="0"/>
        <v>0</v>
      </c>
      <c r="G41" s="1"/>
      <c r="H41" s="5"/>
      <c r="I41" s="1"/>
      <c r="J41" s="11"/>
      <c r="K41" s="1"/>
      <c r="L41" s="5"/>
      <c r="M41" s="1"/>
      <c r="N41" s="11"/>
      <c r="O41" s="1"/>
      <c r="P41" s="5"/>
      <c r="Q41" s="1"/>
      <c r="R41" s="11"/>
      <c r="S41" s="11"/>
      <c r="T41" s="5"/>
      <c r="U41" s="1"/>
      <c r="V41" s="11"/>
      <c r="W41" s="11"/>
      <c r="X41" s="5"/>
      <c r="Y41" s="1"/>
      <c r="Z41" s="11"/>
      <c r="AA41" s="1"/>
      <c r="AB41" s="5"/>
      <c r="AC41" s="1"/>
      <c r="AD41" s="11"/>
      <c r="AE41" s="11"/>
      <c r="AF41" s="5"/>
      <c r="AG41" s="1"/>
      <c r="AH41" s="11"/>
      <c r="AI41" s="11"/>
      <c r="AJ41" s="5"/>
      <c r="AK41" s="1"/>
      <c r="AL41" s="11"/>
      <c r="AM41" s="1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x14ac:dyDescent="0.25">
      <c r="A42" s="14">
        <f>ROW()</f>
        <v>42</v>
      </c>
      <c r="B42" s="1"/>
      <c r="C42" s="1"/>
      <c r="D42" s="5" t="s">
        <v>0</v>
      </c>
      <c r="E42" s="16">
        <f t="shared" si="10"/>
        <v>45139</v>
      </c>
      <c r="F42" s="11">
        <f t="shared" si="0"/>
        <v>0</v>
      </c>
      <c r="G42" s="1"/>
      <c r="H42" s="5"/>
      <c r="I42" s="1"/>
      <c r="J42" s="11"/>
      <c r="K42" s="1"/>
      <c r="L42" s="5"/>
      <c r="M42" s="1"/>
      <c r="N42" s="11"/>
      <c r="O42" s="1"/>
      <c r="P42" s="5"/>
      <c r="Q42" s="1"/>
      <c r="R42" s="11"/>
      <c r="S42" s="11"/>
      <c r="T42" s="5"/>
      <c r="U42" s="1"/>
      <c r="V42" s="11"/>
      <c r="W42" s="11"/>
      <c r="X42" s="5"/>
      <c r="Y42" s="1"/>
      <c r="Z42" s="11"/>
      <c r="AA42" s="1"/>
      <c r="AB42" s="5"/>
      <c r="AC42" s="1"/>
      <c r="AD42" s="11"/>
      <c r="AE42" s="11"/>
      <c r="AF42" s="5"/>
      <c r="AG42" s="1"/>
      <c r="AH42" s="11"/>
      <c r="AI42" s="11"/>
      <c r="AJ42" s="5"/>
      <c r="AK42" s="1"/>
      <c r="AL42" s="11"/>
      <c r="AM42" s="1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x14ac:dyDescent="0.25">
      <c r="A43" s="14">
        <f>ROW()</f>
        <v>43</v>
      </c>
      <c r="B43" s="1"/>
      <c r="C43" s="1"/>
      <c r="D43" s="5" t="s">
        <v>0</v>
      </c>
      <c r="E43" s="16">
        <f t="shared" si="10"/>
        <v>45170</v>
      </c>
      <c r="F43" s="11">
        <f t="shared" si="0"/>
        <v>0</v>
      </c>
      <c r="G43" s="1"/>
      <c r="H43" s="5"/>
      <c r="I43" s="1"/>
      <c r="J43" s="11"/>
      <c r="K43" s="1"/>
      <c r="L43" s="5"/>
      <c r="M43" s="1"/>
      <c r="N43" s="11"/>
      <c r="O43" s="1"/>
      <c r="P43" s="5"/>
      <c r="Q43" s="1"/>
      <c r="R43" s="11"/>
      <c r="S43" s="11"/>
      <c r="T43" s="5"/>
      <c r="U43" s="1"/>
      <c r="V43" s="11"/>
      <c r="W43" s="11"/>
      <c r="X43" s="5"/>
      <c r="Y43" s="1"/>
      <c r="Z43" s="11"/>
      <c r="AA43" s="1"/>
      <c r="AB43" s="5"/>
      <c r="AC43" s="1"/>
      <c r="AD43" s="11"/>
      <c r="AE43" s="11"/>
      <c r="AF43" s="5"/>
      <c r="AG43" s="1"/>
      <c r="AH43" s="11"/>
      <c r="AI43" s="11"/>
      <c r="AJ43" s="5"/>
      <c r="AK43" s="1"/>
      <c r="AL43" s="11"/>
      <c r="AM43" s="1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x14ac:dyDescent="0.25">
      <c r="A44" s="14">
        <f>ROW()</f>
        <v>44</v>
      </c>
      <c r="B44" s="1"/>
      <c r="C44" s="1"/>
      <c r="D44" s="5" t="s">
        <v>0</v>
      </c>
      <c r="E44" s="16">
        <f t="shared" si="10"/>
        <v>45200</v>
      </c>
      <c r="F44" s="11">
        <f t="shared" si="0"/>
        <v>0</v>
      </c>
      <c r="G44" s="1"/>
      <c r="H44" s="5"/>
      <c r="I44" s="1"/>
      <c r="J44" s="11"/>
      <c r="K44" s="1"/>
      <c r="L44" s="5"/>
      <c r="M44" s="1"/>
      <c r="N44" s="11"/>
      <c r="O44" s="1"/>
      <c r="P44" s="5"/>
      <c r="Q44" s="1"/>
      <c r="R44" s="11"/>
      <c r="S44" s="11"/>
      <c r="T44" s="5"/>
      <c r="U44" s="1"/>
      <c r="V44" s="11"/>
      <c r="W44" s="11"/>
      <c r="X44" s="5"/>
      <c r="Y44" s="1"/>
      <c r="Z44" s="11"/>
      <c r="AA44" s="1"/>
      <c r="AB44" s="5"/>
      <c r="AC44" s="1"/>
      <c r="AD44" s="11"/>
      <c r="AE44" s="11"/>
      <c r="AF44" s="5"/>
      <c r="AG44" s="1"/>
      <c r="AH44" s="11"/>
      <c r="AI44" s="11"/>
      <c r="AJ44" s="5"/>
      <c r="AK44" s="1"/>
      <c r="AL44" s="11"/>
      <c r="AM44" s="1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x14ac:dyDescent="0.25">
      <c r="A45" s="14">
        <f>ROW()</f>
        <v>45</v>
      </c>
      <c r="B45" s="1"/>
      <c r="C45" s="1"/>
      <c r="D45" s="5" t="s">
        <v>0</v>
      </c>
      <c r="E45" s="16">
        <f t="shared" si="10"/>
        <v>45231</v>
      </c>
      <c r="F45" s="11">
        <f t="shared" si="0"/>
        <v>0</v>
      </c>
      <c r="G45" s="1"/>
      <c r="H45" s="5"/>
      <c r="I45" s="1"/>
      <c r="J45" s="11"/>
      <c r="K45" s="1"/>
      <c r="L45" s="5"/>
      <c r="M45" s="1"/>
      <c r="N45" s="11"/>
      <c r="O45" s="1"/>
      <c r="P45" s="5"/>
      <c r="Q45" s="1"/>
      <c r="R45" s="11"/>
      <c r="S45" s="11"/>
      <c r="T45" s="5"/>
      <c r="U45" s="1"/>
      <c r="V45" s="11"/>
      <c r="W45" s="11"/>
      <c r="X45" s="5"/>
      <c r="Y45" s="1"/>
      <c r="Z45" s="11"/>
      <c r="AA45" s="1"/>
      <c r="AB45" s="5"/>
      <c r="AC45" s="1"/>
      <c r="AD45" s="11"/>
      <c r="AE45" s="11"/>
      <c r="AF45" s="5"/>
      <c r="AG45" s="1"/>
      <c r="AH45" s="11"/>
      <c r="AI45" s="11"/>
      <c r="AJ45" s="5"/>
      <c r="AK45" s="1"/>
      <c r="AL45" s="11"/>
      <c r="AM45" s="1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x14ac:dyDescent="0.25">
      <c r="A46" s="14">
        <f>ROW()</f>
        <v>46</v>
      </c>
      <c r="B46" s="1"/>
      <c r="C46" s="1"/>
      <c r="D46" s="5" t="s">
        <v>0</v>
      </c>
      <c r="E46" s="16">
        <f t="shared" si="10"/>
        <v>45261</v>
      </c>
      <c r="F46" s="11">
        <f t="shared" si="0"/>
        <v>0</v>
      </c>
      <c r="G46" s="1"/>
      <c r="H46" s="5"/>
      <c r="I46" s="1"/>
      <c r="J46" s="11"/>
      <c r="K46" s="1"/>
      <c r="L46" s="5"/>
      <c r="M46" s="1"/>
      <c r="N46" s="11"/>
      <c r="O46" s="1"/>
      <c r="P46" s="5"/>
      <c r="Q46" s="1"/>
      <c r="R46" s="11"/>
      <c r="S46" s="11"/>
      <c r="T46" s="5"/>
      <c r="U46" s="1"/>
      <c r="V46" s="11"/>
      <c r="W46" s="11"/>
      <c r="X46" s="5"/>
      <c r="Y46" s="1"/>
      <c r="Z46" s="11"/>
      <c r="AA46" s="1"/>
      <c r="AB46" s="5"/>
      <c r="AC46" s="1"/>
      <c r="AD46" s="11"/>
      <c r="AE46" s="11"/>
      <c r="AF46" s="5"/>
      <c r="AG46" s="1"/>
      <c r="AH46" s="11"/>
      <c r="AI46" s="11"/>
      <c r="AJ46" s="5"/>
      <c r="AK46" s="1"/>
      <c r="AL46" s="11"/>
      <c r="AM46" s="1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x14ac:dyDescent="0.25">
      <c r="A47" s="14">
        <f>ROW()</f>
        <v>47</v>
      </c>
      <c r="B47" s="1"/>
      <c r="C47" s="1"/>
      <c r="D47" s="5" t="s">
        <v>0</v>
      </c>
      <c r="E47" s="16">
        <f t="shared" si="10"/>
        <v>45292</v>
      </c>
      <c r="F47" s="11">
        <f t="shared" si="0"/>
        <v>0</v>
      </c>
      <c r="G47" s="1"/>
      <c r="H47" s="5"/>
      <c r="I47" s="1"/>
      <c r="J47" s="11"/>
      <c r="K47" s="1"/>
      <c r="L47" s="5"/>
      <c r="M47" s="1"/>
      <c r="N47" s="11"/>
      <c r="O47" s="1"/>
      <c r="P47" s="5"/>
      <c r="Q47" s="1"/>
      <c r="R47" s="11"/>
      <c r="S47" s="11"/>
      <c r="T47" s="5"/>
      <c r="U47" s="1"/>
      <c r="V47" s="11"/>
      <c r="W47" s="11"/>
      <c r="X47" s="5"/>
      <c r="Y47" s="1"/>
      <c r="Z47" s="11"/>
      <c r="AA47" s="1"/>
      <c r="AB47" s="5"/>
      <c r="AC47" s="1"/>
      <c r="AD47" s="11"/>
      <c r="AE47" s="11"/>
      <c r="AF47" s="5"/>
      <c r="AG47" s="1"/>
      <c r="AH47" s="11"/>
      <c r="AI47" s="11"/>
      <c r="AJ47" s="5"/>
      <c r="AK47" s="1"/>
      <c r="AL47" s="11"/>
      <c r="AM47" s="1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x14ac:dyDescent="0.25">
      <c r="A48" s="14">
        <f>ROW()</f>
        <v>48</v>
      </c>
      <c r="B48" s="1"/>
      <c r="C48" s="1"/>
      <c r="D48" s="5" t="s">
        <v>0</v>
      </c>
      <c r="E48" s="16">
        <f t="shared" si="10"/>
        <v>45323</v>
      </c>
      <c r="F48" s="11">
        <f t="shared" si="0"/>
        <v>0</v>
      </c>
      <c r="G48" s="1"/>
      <c r="H48" s="5"/>
      <c r="I48" s="1"/>
      <c r="J48" s="11"/>
      <c r="K48" s="1"/>
      <c r="L48" s="5"/>
      <c r="M48" s="1"/>
      <c r="N48" s="11"/>
      <c r="O48" s="1"/>
      <c r="P48" s="5"/>
      <c r="Q48" s="1"/>
      <c r="R48" s="11"/>
      <c r="S48" s="11"/>
      <c r="T48" s="5"/>
      <c r="U48" s="1"/>
      <c r="V48" s="11"/>
      <c r="W48" s="11"/>
      <c r="X48" s="5"/>
      <c r="Y48" s="1"/>
      <c r="Z48" s="11"/>
      <c r="AA48" s="1"/>
      <c r="AB48" s="5"/>
      <c r="AC48" s="1"/>
      <c r="AD48" s="11"/>
      <c r="AE48" s="11"/>
      <c r="AF48" s="5"/>
      <c r="AG48" s="1"/>
      <c r="AH48" s="11"/>
      <c r="AI48" s="11"/>
      <c r="AJ48" s="5"/>
      <c r="AK48" s="1"/>
      <c r="AL48" s="11"/>
      <c r="AM48" s="1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x14ac:dyDescent="0.25">
      <c r="A49" s="14">
        <f>ROW()</f>
        <v>49</v>
      </c>
      <c r="B49" s="1"/>
      <c r="C49" s="1"/>
      <c r="D49" s="5" t="s">
        <v>0</v>
      </c>
      <c r="E49" s="16">
        <f t="shared" si="10"/>
        <v>45352</v>
      </c>
      <c r="F49" s="11">
        <f t="shared" si="0"/>
        <v>0</v>
      </c>
      <c r="G49" s="1"/>
      <c r="H49" s="5"/>
      <c r="I49" s="1"/>
      <c r="J49" s="11"/>
      <c r="K49" s="1"/>
      <c r="L49" s="5"/>
      <c r="M49" s="1"/>
      <c r="N49" s="11"/>
      <c r="O49" s="1"/>
      <c r="P49" s="5"/>
      <c r="Q49" s="1"/>
      <c r="R49" s="11"/>
      <c r="S49" s="11"/>
      <c r="T49" s="5"/>
      <c r="U49" s="1"/>
      <c r="V49" s="11"/>
      <c r="W49" s="11"/>
      <c r="X49" s="5"/>
      <c r="Y49" s="1"/>
      <c r="Z49" s="11"/>
      <c r="AA49" s="1"/>
      <c r="AB49" s="5"/>
      <c r="AC49" s="1"/>
      <c r="AD49" s="11"/>
      <c r="AE49" s="11"/>
      <c r="AF49" s="5"/>
      <c r="AG49" s="1"/>
      <c r="AH49" s="11"/>
      <c r="AI49" s="11"/>
      <c r="AJ49" s="5"/>
      <c r="AK49" s="1"/>
      <c r="AL49" s="11"/>
      <c r="AM49" s="1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x14ac:dyDescent="0.25">
      <c r="A50" s="14">
        <f>ROW()</f>
        <v>50</v>
      </c>
      <c r="B50" s="1"/>
      <c r="C50" s="1"/>
      <c r="D50" s="5" t="s">
        <v>0</v>
      </c>
      <c r="E50" s="16">
        <f t="shared" si="10"/>
        <v>45383</v>
      </c>
      <c r="F50" s="11">
        <f t="shared" si="0"/>
        <v>0</v>
      </c>
      <c r="G50" s="1"/>
      <c r="H50" s="5"/>
      <c r="I50" s="1"/>
      <c r="J50" s="11"/>
      <c r="K50" s="1"/>
      <c r="L50" s="5"/>
      <c r="M50" s="1"/>
      <c r="N50" s="11"/>
      <c r="O50" s="1"/>
      <c r="P50" s="5"/>
      <c r="Q50" s="1"/>
      <c r="R50" s="11"/>
      <c r="S50" s="11"/>
      <c r="T50" s="5"/>
      <c r="U50" s="1"/>
      <c r="V50" s="11"/>
      <c r="W50" s="11"/>
      <c r="X50" s="5"/>
      <c r="Y50" s="1"/>
      <c r="Z50" s="11"/>
      <c r="AA50" s="1"/>
      <c r="AB50" s="5"/>
      <c r="AC50" s="1"/>
      <c r="AD50" s="11"/>
      <c r="AE50" s="11"/>
      <c r="AF50" s="5"/>
      <c r="AG50" s="1"/>
      <c r="AH50" s="11"/>
      <c r="AI50" s="11"/>
      <c r="AJ50" s="5"/>
      <c r="AK50" s="1"/>
      <c r="AL50" s="11"/>
      <c r="AM50" s="1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x14ac:dyDescent="0.25">
      <c r="A51" s="14">
        <f>ROW()</f>
        <v>51</v>
      </c>
      <c r="B51" s="1"/>
      <c r="C51" s="1"/>
      <c r="D51" s="5" t="s">
        <v>0</v>
      </c>
      <c r="E51" s="16">
        <f t="shared" si="10"/>
        <v>45413</v>
      </c>
      <c r="F51" s="11">
        <f t="shared" si="0"/>
        <v>0</v>
      </c>
      <c r="G51" s="1"/>
      <c r="H51" s="5"/>
      <c r="I51" s="1"/>
      <c r="J51" s="11"/>
      <c r="K51" s="1"/>
      <c r="L51" s="5"/>
      <c r="M51" s="1"/>
      <c r="N51" s="11"/>
      <c r="O51" s="1"/>
      <c r="P51" s="5"/>
      <c r="Q51" s="1"/>
      <c r="R51" s="11"/>
      <c r="S51" s="11"/>
      <c r="T51" s="5"/>
      <c r="U51" s="1"/>
      <c r="V51" s="11"/>
      <c r="W51" s="11"/>
      <c r="X51" s="5"/>
      <c r="Y51" s="1"/>
      <c r="Z51" s="11"/>
      <c r="AA51" s="1"/>
      <c r="AB51" s="5"/>
      <c r="AC51" s="1"/>
      <c r="AD51" s="11"/>
      <c r="AE51" s="11"/>
      <c r="AF51" s="5"/>
      <c r="AG51" s="1"/>
      <c r="AH51" s="11"/>
      <c r="AI51" s="11"/>
      <c r="AJ51" s="5"/>
      <c r="AK51" s="1"/>
      <c r="AL51" s="11"/>
      <c r="AM51" s="1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x14ac:dyDescent="0.25">
      <c r="A52" s="14">
        <f>ROW()</f>
        <v>52</v>
      </c>
      <c r="B52" s="1"/>
      <c r="C52" s="1"/>
      <c r="D52" s="5" t="s">
        <v>0</v>
      </c>
      <c r="E52" s="16">
        <f t="shared" si="10"/>
        <v>45444</v>
      </c>
      <c r="F52" s="11">
        <f t="shared" si="0"/>
        <v>0</v>
      </c>
      <c r="G52" s="1"/>
      <c r="H52" s="5"/>
      <c r="I52" s="1"/>
      <c r="J52" s="11"/>
      <c r="K52" s="1"/>
      <c r="L52" s="5"/>
      <c r="M52" s="1"/>
      <c r="N52" s="11"/>
      <c r="O52" s="1"/>
      <c r="P52" s="5"/>
      <c r="Q52" s="1"/>
      <c r="R52" s="11"/>
      <c r="S52" s="11"/>
      <c r="T52" s="5"/>
      <c r="U52" s="1"/>
      <c r="V52" s="11"/>
      <c r="W52" s="11"/>
      <c r="X52" s="5"/>
      <c r="Y52" s="1"/>
      <c r="Z52" s="11"/>
      <c r="AA52" s="1"/>
      <c r="AB52" s="5"/>
      <c r="AC52" s="1"/>
      <c r="AD52" s="11"/>
      <c r="AE52" s="11"/>
      <c r="AF52" s="5"/>
      <c r="AG52" s="1"/>
      <c r="AH52" s="11"/>
      <c r="AI52" s="11"/>
      <c r="AJ52" s="5"/>
      <c r="AK52" s="1"/>
      <c r="AL52" s="11"/>
      <c r="AM52" s="1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x14ac:dyDescent="0.25">
      <c r="A53" s="14">
        <f>ROW()</f>
        <v>53</v>
      </c>
      <c r="B53" s="1"/>
      <c r="C53" s="1"/>
      <c r="D53" s="5" t="s">
        <v>0</v>
      </c>
      <c r="E53" s="16">
        <f t="shared" si="10"/>
        <v>45474</v>
      </c>
      <c r="F53" s="11">
        <f t="shared" si="0"/>
        <v>0</v>
      </c>
      <c r="G53" s="1"/>
      <c r="H53" s="5"/>
      <c r="I53" s="1"/>
      <c r="J53" s="11"/>
      <c r="K53" s="1"/>
      <c r="L53" s="5"/>
      <c r="M53" s="1"/>
      <c r="N53" s="11"/>
      <c r="O53" s="1"/>
      <c r="P53" s="5"/>
      <c r="Q53" s="1"/>
      <c r="R53" s="11"/>
      <c r="S53" s="11"/>
      <c r="T53" s="5"/>
      <c r="U53" s="1"/>
      <c r="V53" s="11"/>
      <c r="W53" s="11"/>
      <c r="X53" s="5"/>
      <c r="Y53" s="1"/>
      <c r="Z53" s="11"/>
      <c r="AA53" s="1"/>
      <c r="AB53" s="5"/>
      <c r="AC53" s="1"/>
      <c r="AD53" s="11"/>
      <c r="AE53" s="11"/>
      <c r="AF53" s="5"/>
      <c r="AG53" s="1"/>
      <c r="AH53" s="11"/>
      <c r="AI53" s="11"/>
      <c r="AJ53" s="5"/>
      <c r="AK53" s="1"/>
      <c r="AL53" s="11"/>
      <c r="AM53" s="1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x14ac:dyDescent="0.25">
      <c r="A54" s="14">
        <f>ROW()</f>
        <v>54</v>
      </c>
      <c r="B54" s="1"/>
      <c r="C54" s="1"/>
      <c r="D54" s="5" t="s">
        <v>0</v>
      </c>
      <c r="E54" s="16">
        <f t="shared" si="10"/>
        <v>45505</v>
      </c>
      <c r="F54" s="11">
        <f t="shared" si="0"/>
        <v>0</v>
      </c>
      <c r="G54" s="1"/>
      <c r="H54" s="5"/>
      <c r="I54" s="1"/>
      <c r="J54" s="11"/>
      <c r="K54" s="1"/>
      <c r="L54" s="5"/>
      <c r="M54" s="1"/>
      <c r="N54" s="11"/>
      <c r="O54" s="1"/>
      <c r="P54" s="5"/>
      <c r="Q54" s="1"/>
      <c r="R54" s="11"/>
      <c r="S54" s="11"/>
      <c r="T54" s="5"/>
      <c r="U54" s="1"/>
      <c r="V54" s="11"/>
      <c r="W54" s="11"/>
      <c r="X54" s="5"/>
      <c r="Y54" s="1"/>
      <c r="Z54" s="11"/>
      <c r="AA54" s="1"/>
      <c r="AB54" s="5"/>
      <c r="AC54" s="1"/>
      <c r="AD54" s="11"/>
      <c r="AE54" s="11"/>
      <c r="AF54" s="5"/>
      <c r="AG54" s="1"/>
      <c r="AH54" s="11"/>
      <c r="AI54" s="11"/>
      <c r="AJ54" s="5"/>
      <c r="AK54" s="1"/>
      <c r="AL54" s="11"/>
      <c r="AM54" s="1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x14ac:dyDescent="0.25">
      <c r="A55" s="14">
        <f>ROW()</f>
        <v>55</v>
      </c>
      <c r="B55" s="1"/>
      <c r="C55" s="1"/>
      <c r="D55" s="5" t="s">
        <v>0</v>
      </c>
      <c r="E55" s="16">
        <f t="shared" si="10"/>
        <v>45536</v>
      </c>
      <c r="F55" s="11">
        <f t="shared" si="0"/>
        <v>0</v>
      </c>
      <c r="G55" s="1"/>
      <c r="H55" s="5"/>
      <c r="I55" s="1"/>
      <c r="J55" s="11"/>
      <c r="K55" s="1"/>
      <c r="L55" s="5"/>
      <c r="M55" s="1"/>
      <c r="N55" s="11"/>
      <c r="O55" s="1"/>
      <c r="P55" s="5"/>
      <c r="Q55" s="1"/>
      <c r="R55" s="11"/>
      <c r="S55" s="11"/>
      <c r="T55" s="5"/>
      <c r="U55" s="1"/>
      <c r="V55" s="11"/>
      <c r="W55" s="11"/>
      <c r="X55" s="5"/>
      <c r="Y55" s="1"/>
      <c r="Z55" s="11"/>
      <c r="AA55" s="1"/>
      <c r="AB55" s="5"/>
      <c r="AC55" s="1"/>
      <c r="AD55" s="11"/>
      <c r="AE55" s="11"/>
      <c r="AF55" s="5"/>
      <c r="AG55" s="1"/>
      <c r="AH55" s="11"/>
      <c r="AI55" s="11"/>
      <c r="AJ55" s="5"/>
      <c r="AK55" s="1"/>
      <c r="AL55" s="11"/>
      <c r="AM55" s="1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x14ac:dyDescent="0.25">
      <c r="A56" s="14">
        <f>ROW()</f>
        <v>56</v>
      </c>
      <c r="B56" s="1"/>
      <c r="C56" s="1"/>
      <c r="D56" s="5" t="s">
        <v>0</v>
      </c>
      <c r="E56" s="16">
        <f t="shared" si="10"/>
        <v>45566</v>
      </c>
      <c r="F56" s="11">
        <f t="shared" si="0"/>
        <v>0</v>
      </c>
      <c r="G56" s="1"/>
      <c r="H56" s="5"/>
      <c r="I56" s="1"/>
      <c r="J56" s="11"/>
      <c r="K56" s="1"/>
      <c r="L56" s="5"/>
      <c r="M56" s="1"/>
      <c r="N56" s="11"/>
      <c r="O56" s="1"/>
      <c r="P56" s="5"/>
      <c r="Q56" s="1"/>
      <c r="R56" s="11"/>
      <c r="S56" s="11"/>
      <c r="T56" s="5"/>
      <c r="U56" s="1"/>
      <c r="V56" s="11"/>
      <c r="W56" s="11"/>
      <c r="X56" s="5"/>
      <c r="Y56" s="1"/>
      <c r="Z56" s="11"/>
      <c r="AA56" s="1"/>
      <c r="AB56" s="5"/>
      <c r="AC56" s="1"/>
      <c r="AD56" s="11"/>
      <c r="AE56" s="11"/>
      <c r="AF56" s="5"/>
      <c r="AG56" s="1"/>
      <c r="AH56" s="11"/>
      <c r="AI56" s="11"/>
      <c r="AJ56" s="5"/>
      <c r="AK56" s="1"/>
      <c r="AL56" s="11"/>
      <c r="AM56" s="1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x14ac:dyDescent="0.25">
      <c r="A57" s="14">
        <f>ROW()</f>
        <v>57</v>
      </c>
      <c r="B57" s="1"/>
      <c r="C57" s="1"/>
      <c r="D57" s="5" t="s">
        <v>0</v>
      </c>
      <c r="E57" s="16">
        <f t="shared" si="10"/>
        <v>45597</v>
      </c>
      <c r="F57" s="11">
        <f t="shared" si="0"/>
        <v>0</v>
      </c>
      <c r="G57" s="1"/>
      <c r="H57" s="5"/>
      <c r="I57" s="1"/>
      <c r="J57" s="11"/>
      <c r="K57" s="1"/>
      <c r="L57" s="5"/>
      <c r="M57" s="1"/>
      <c r="N57" s="11"/>
      <c r="O57" s="1"/>
      <c r="P57" s="5"/>
      <c r="Q57" s="1"/>
      <c r="R57" s="11"/>
      <c r="S57" s="11"/>
      <c r="T57" s="5"/>
      <c r="U57" s="1"/>
      <c r="V57" s="11"/>
      <c r="W57" s="11"/>
      <c r="X57" s="5"/>
      <c r="Y57" s="1"/>
      <c r="Z57" s="11"/>
      <c r="AA57" s="1"/>
      <c r="AB57" s="5"/>
      <c r="AC57" s="1"/>
      <c r="AD57" s="11"/>
      <c r="AE57" s="11"/>
      <c r="AF57" s="5"/>
      <c r="AG57" s="1"/>
      <c r="AH57" s="11"/>
      <c r="AI57" s="11"/>
      <c r="AJ57" s="5"/>
      <c r="AK57" s="1"/>
      <c r="AL57" s="11"/>
      <c r="AM57" s="1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x14ac:dyDescent="0.25">
      <c r="A58" s="14">
        <f>ROW()</f>
        <v>58</v>
      </c>
      <c r="B58" s="1"/>
      <c r="C58" s="1"/>
      <c r="D58" s="5" t="s">
        <v>0</v>
      </c>
      <c r="E58" s="16">
        <f t="shared" si="10"/>
        <v>45627</v>
      </c>
      <c r="F58" s="11">
        <f t="shared" si="0"/>
        <v>0</v>
      </c>
      <c r="G58" s="1"/>
      <c r="H58" s="5"/>
      <c r="I58" s="1"/>
      <c r="J58" s="11"/>
      <c r="K58" s="1"/>
      <c r="L58" s="5"/>
      <c r="M58" s="1"/>
      <c r="N58" s="11"/>
      <c r="O58" s="1"/>
      <c r="P58" s="5"/>
      <c r="Q58" s="1"/>
      <c r="R58" s="11"/>
      <c r="S58" s="11"/>
      <c r="T58" s="5"/>
      <c r="U58" s="1"/>
      <c r="V58" s="11"/>
      <c r="W58" s="11"/>
      <c r="X58" s="5"/>
      <c r="Y58" s="1"/>
      <c r="Z58" s="11"/>
      <c r="AA58" s="1"/>
      <c r="AB58" s="5"/>
      <c r="AC58" s="1"/>
      <c r="AD58" s="11"/>
      <c r="AE58" s="11"/>
      <c r="AF58" s="5"/>
      <c r="AG58" s="1"/>
      <c r="AH58" s="11"/>
      <c r="AI58" s="11"/>
      <c r="AJ58" s="5"/>
      <c r="AK58" s="1"/>
      <c r="AL58" s="11"/>
      <c r="AM58" s="1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x14ac:dyDescent="0.25">
      <c r="A59" s="14">
        <f>ROW()</f>
        <v>59</v>
      </c>
      <c r="B59" s="1"/>
      <c r="C59" s="1"/>
      <c r="D59" s="5" t="s">
        <v>0</v>
      </c>
      <c r="E59" s="16">
        <f t="shared" si="10"/>
        <v>45658</v>
      </c>
      <c r="F59" s="11">
        <f t="shared" si="0"/>
        <v>0</v>
      </c>
      <c r="G59" s="1"/>
      <c r="H59" s="5"/>
      <c r="I59" s="1"/>
      <c r="J59" s="11"/>
      <c r="K59" s="1"/>
      <c r="L59" s="5"/>
      <c r="M59" s="1"/>
      <c r="N59" s="11"/>
      <c r="O59" s="1"/>
      <c r="P59" s="5"/>
      <c r="Q59" s="1"/>
      <c r="R59" s="11"/>
      <c r="S59" s="11"/>
      <c r="T59" s="5"/>
      <c r="U59" s="1"/>
      <c r="V59" s="11"/>
      <c r="W59" s="11"/>
      <c r="X59" s="5"/>
      <c r="Y59" s="1"/>
      <c r="Z59" s="11"/>
      <c r="AA59" s="1"/>
      <c r="AB59" s="5"/>
      <c r="AC59" s="1"/>
      <c r="AD59" s="11"/>
      <c r="AE59" s="11"/>
      <c r="AF59" s="5"/>
      <c r="AG59" s="1"/>
      <c r="AH59" s="11"/>
      <c r="AI59" s="11"/>
      <c r="AJ59" s="5"/>
      <c r="AK59" s="1"/>
      <c r="AL59" s="11"/>
      <c r="AM59" s="1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x14ac:dyDescent="0.25">
      <c r="A60" s="14">
        <f>ROW()</f>
        <v>60</v>
      </c>
      <c r="B60" s="1"/>
      <c r="C60" s="1"/>
      <c r="D60" s="5" t="s">
        <v>0</v>
      </c>
      <c r="E60" s="16">
        <f t="shared" si="10"/>
        <v>45689</v>
      </c>
      <c r="F60" s="11">
        <f t="shared" si="0"/>
        <v>0</v>
      </c>
      <c r="G60" s="1"/>
      <c r="H60" s="5"/>
      <c r="I60" s="1"/>
      <c r="J60" s="11"/>
      <c r="K60" s="1"/>
      <c r="L60" s="5"/>
      <c r="M60" s="1"/>
      <c r="N60" s="11"/>
      <c r="O60" s="1"/>
      <c r="P60" s="5"/>
      <c r="Q60" s="1"/>
      <c r="R60" s="11"/>
      <c r="S60" s="11"/>
      <c r="T60" s="5"/>
      <c r="U60" s="1"/>
      <c r="V60" s="11"/>
      <c r="W60" s="11"/>
      <c r="X60" s="5"/>
      <c r="Y60" s="1"/>
      <c r="Z60" s="11"/>
      <c r="AA60" s="1"/>
      <c r="AB60" s="5"/>
      <c r="AC60" s="1"/>
      <c r="AD60" s="11"/>
      <c r="AE60" s="11"/>
      <c r="AF60" s="5"/>
      <c r="AG60" s="1"/>
      <c r="AH60" s="11"/>
      <c r="AI60" s="11"/>
      <c r="AJ60" s="5"/>
      <c r="AK60" s="1"/>
      <c r="AL60" s="11"/>
      <c r="AM60" s="1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x14ac:dyDescent="0.25">
      <c r="A61" s="14">
        <f>ROW()</f>
        <v>61</v>
      </c>
      <c r="B61" s="1"/>
      <c r="C61" s="1"/>
      <c r="D61" s="5" t="s">
        <v>0</v>
      </c>
      <c r="E61" s="16">
        <f t="shared" si="10"/>
        <v>45717</v>
      </c>
      <c r="F61" s="11">
        <f t="shared" si="0"/>
        <v>0</v>
      </c>
      <c r="G61" s="1"/>
      <c r="H61" s="5"/>
      <c r="I61" s="1"/>
      <c r="J61" s="11"/>
      <c r="K61" s="1"/>
      <c r="L61" s="5"/>
      <c r="M61" s="1"/>
      <c r="N61" s="11"/>
      <c r="O61" s="1"/>
      <c r="P61" s="5"/>
      <c r="Q61" s="1"/>
      <c r="R61" s="11"/>
      <c r="S61" s="11"/>
      <c r="T61" s="5"/>
      <c r="U61" s="1"/>
      <c r="V61" s="11"/>
      <c r="W61" s="11"/>
      <c r="X61" s="5"/>
      <c r="Y61" s="1"/>
      <c r="Z61" s="11"/>
      <c r="AA61" s="1"/>
      <c r="AB61" s="5"/>
      <c r="AC61" s="1"/>
      <c r="AD61" s="11"/>
      <c r="AE61" s="11"/>
      <c r="AF61" s="5"/>
      <c r="AG61" s="1"/>
      <c r="AH61" s="11"/>
      <c r="AI61" s="11"/>
      <c r="AJ61" s="5"/>
      <c r="AK61" s="1"/>
      <c r="AL61" s="11"/>
      <c r="AM61" s="1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x14ac:dyDescent="0.25">
      <c r="A62" s="14">
        <f>ROW()</f>
        <v>62</v>
      </c>
      <c r="B62" s="1"/>
      <c r="C62" s="1"/>
      <c r="D62" s="5" t="s">
        <v>0</v>
      </c>
      <c r="E62" s="16">
        <f t="shared" si="10"/>
        <v>45748</v>
      </c>
      <c r="F62" s="11">
        <f t="shared" si="0"/>
        <v>0</v>
      </c>
      <c r="G62" s="1"/>
      <c r="H62" s="5"/>
      <c r="I62" s="1"/>
      <c r="J62" s="11"/>
      <c r="K62" s="1"/>
      <c r="L62" s="5"/>
      <c r="M62" s="1"/>
      <c r="N62" s="11"/>
      <c r="O62" s="1"/>
      <c r="P62" s="5"/>
      <c r="Q62" s="1"/>
      <c r="R62" s="11"/>
      <c r="S62" s="11"/>
      <c r="T62" s="5"/>
      <c r="U62" s="1"/>
      <c r="V62" s="11"/>
      <c r="W62" s="11"/>
      <c r="X62" s="5"/>
      <c r="Y62" s="1"/>
      <c r="Z62" s="11"/>
      <c r="AA62" s="1"/>
      <c r="AB62" s="5"/>
      <c r="AC62" s="1"/>
      <c r="AD62" s="11"/>
      <c r="AE62" s="11"/>
      <c r="AF62" s="5"/>
      <c r="AG62" s="1"/>
      <c r="AH62" s="11"/>
      <c r="AI62" s="11"/>
      <c r="AJ62" s="5"/>
      <c r="AK62" s="1"/>
      <c r="AL62" s="11"/>
      <c r="AM62" s="1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x14ac:dyDescent="0.25">
      <c r="A63" s="14">
        <f>ROW()</f>
        <v>63</v>
      </c>
      <c r="B63" s="1"/>
      <c r="C63" s="1"/>
      <c r="D63" s="5" t="s">
        <v>0</v>
      </c>
      <c r="E63" s="16">
        <f t="shared" si="10"/>
        <v>45778</v>
      </c>
      <c r="F63" s="11">
        <f t="shared" si="0"/>
        <v>0</v>
      </c>
      <c r="G63" s="1"/>
      <c r="H63" s="5"/>
      <c r="I63" s="1"/>
      <c r="J63" s="11"/>
      <c r="K63" s="1"/>
      <c r="L63" s="5"/>
      <c r="M63" s="1"/>
      <c r="N63" s="11"/>
      <c r="O63" s="1"/>
      <c r="P63" s="5"/>
      <c r="Q63" s="1"/>
      <c r="R63" s="11"/>
      <c r="S63" s="11"/>
      <c r="T63" s="5"/>
      <c r="U63" s="1"/>
      <c r="V63" s="11"/>
      <c r="W63" s="11"/>
      <c r="X63" s="5"/>
      <c r="Y63" s="1"/>
      <c r="Z63" s="11"/>
      <c r="AA63" s="1"/>
      <c r="AB63" s="5"/>
      <c r="AC63" s="1"/>
      <c r="AD63" s="11"/>
      <c r="AE63" s="11"/>
      <c r="AF63" s="5"/>
      <c r="AG63" s="1"/>
      <c r="AH63" s="11"/>
      <c r="AI63" s="11"/>
      <c r="AJ63" s="5"/>
      <c r="AK63" s="1"/>
      <c r="AL63" s="11"/>
      <c r="AM63" s="1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x14ac:dyDescent="0.25">
      <c r="A64" s="14">
        <f>ROW()</f>
        <v>64</v>
      </c>
      <c r="B64" s="1"/>
      <c r="C64" s="1"/>
      <c r="D64" s="5" t="s">
        <v>0</v>
      </c>
      <c r="E64" s="16">
        <f t="shared" si="10"/>
        <v>45809</v>
      </c>
      <c r="F64" s="11">
        <f t="shared" si="0"/>
        <v>0</v>
      </c>
      <c r="G64" s="1"/>
      <c r="H64" s="5"/>
      <c r="I64" s="1"/>
      <c r="J64" s="11"/>
      <c r="K64" s="1"/>
      <c r="L64" s="5"/>
      <c r="M64" s="1"/>
      <c r="N64" s="11"/>
      <c r="O64" s="1"/>
      <c r="P64" s="5"/>
      <c r="Q64" s="1"/>
      <c r="R64" s="11"/>
      <c r="S64" s="11"/>
      <c r="T64" s="5"/>
      <c r="U64" s="1"/>
      <c r="V64" s="11"/>
      <c r="W64" s="11"/>
      <c r="X64" s="5"/>
      <c r="Y64" s="1"/>
      <c r="Z64" s="11"/>
      <c r="AA64" s="1"/>
      <c r="AB64" s="5"/>
      <c r="AC64" s="1"/>
      <c r="AD64" s="11"/>
      <c r="AE64" s="11"/>
      <c r="AF64" s="5"/>
      <c r="AG64" s="1"/>
      <c r="AH64" s="11"/>
      <c r="AI64" s="11"/>
      <c r="AJ64" s="5"/>
      <c r="AK64" s="1"/>
      <c r="AL64" s="11"/>
      <c r="AM64" s="1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x14ac:dyDescent="0.25">
      <c r="A65" s="14">
        <f>ROW()</f>
        <v>65</v>
      </c>
      <c r="B65" s="1"/>
      <c r="C65" s="1"/>
      <c r="D65" s="5" t="s">
        <v>0</v>
      </c>
      <c r="E65" s="16">
        <f t="shared" si="10"/>
        <v>45839</v>
      </c>
      <c r="F65" s="11">
        <f t="shared" si="0"/>
        <v>0</v>
      </c>
      <c r="G65" s="1"/>
      <c r="H65" s="5"/>
      <c r="I65" s="1"/>
      <c r="J65" s="11"/>
      <c r="K65" s="1"/>
      <c r="L65" s="5"/>
      <c r="M65" s="1"/>
      <c r="N65" s="11"/>
      <c r="O65" s="1"/>
      <c r="P65" s="5"/>
      <c r="Q65" s="1"/>
      <c r="R65" s="11"/>
      <c r="S65" s="11"/>
      <c r="T65" s="5"/>
      <c r="U65" s="1"/>
      <c r="V65" s="11"/>
      <c r="W65" s="11"/>
      <c r="X65" s="5"/>
      <c r="Y65" s="1"/>
      <c r="Z65" s="11"/>
      <c r="AA65" s="1"/>
      <c r="AB65" s="5"/>
      <c r="AC65" s="1"/>
      <c r="AD65" s="11"/>
      <c r="AE65" s="11"/>
      <c r="AF65" s="5"/>
      <c r="AG65" s="1"/>
      <c r="AH65" s="11"/>
      <c r="AI65" s="11"/>
      <c r="AJ65" s="5"/>
      <c r="AK65" s="1"/>
      <c r="AL65" s="11"/>
      <c r="AM65" s="1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x14ac:dyDescent="0.25">
      <c r="A66" s="14">
        <f>ROW()</f>
        <v>66</v>
      </c>
      <c r="B66" s="1"/>
      <c r="C66" s="1"/>
      <c r="D66" s="5" t="s">
        <v>0</v>
      </c>
      <c r="E66" s="16">
        <f t="shared" si="10"/>
        <v>45870</v>
      </c>
      <c r="F66" s="11">
        <f t="shared" si="0"/>
        <v>0</v>
      </c>
      <c r="G66" s="1"/>
      <c r="H66" s="5"/>
      <c r="I66" s="1"/>
      <c r="J66" s="11"/>
      <c r="K66" s="1"/>
      <c r="L66" s="5"/>
      <c r="M66" s="1"/>
      <c r="N66" s="11"/>
      <c r="O66" s="1"/>
      <c r="P66" s="5"/>
      <c r="Q66" s="1"/>
      <c r="R66" s="11"/>
      <c r="S66" s="11"/>
      <c r="T66" s="5"/>
      <c r="U66" s="1"/>
      <c r="V66" s="11"/>
      <c r="W66" s="11"/>
      <c r="X66" s="5"/>
      <c r="Y66" s="1"/>
      <c r="Z66" s="11"/>
      <c r="AA66" s="1"/>
      <c r="AB66" s="5"/>
      <c r="AC66" s="1"/>
      <c r="AD66" s="11"/>
      <c r="AE66" s="11"/>
      <c r="AF66" s="5"/>
      <c r="AG66" s="1"/>
      <c r="AH66" s="11"/>
      <c r="AI66" s="11"/>
      <c r="AJ66" s="5"/>
      <c r="AK66" s="1"/>
      <c r="AL66" s="11"/>
      <c r="AM66" s="1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x14ac:dyDescent="0.25">
      <c r="A67" s="14">
        <f>ROW()</f>
        <v>67</v>
      </c>
      <c r="B67" s="1"/>
      <c r="C67" s="1"/>
      <c r="D67" s="5" t="s">
        <v>0</v>
      </c>
      <c r="E67" s="16">
        <f t="shared" si="10"/>
        <v>45901</v>
      </c>
      <c r="F67" s="11">
        <f t="shared" si="0"/>
        <v>0</v>
      </c>
      <c r="G67" s="1"/>
      <c r="H67" s="5"/>
      <c r="I67" s="1"/>
      <c r="J67" s="11"/>
      <c r="K67" s="1"/>
      <c r="L67" s="5"/>
      <c r="M67" s="1"/>
      <c r="N67" s="11"/>
      <c r="O67" s="1"/>
      <c r="P67" s="5"/>
      <c r="Q67" s="1"/>
      <c r="R67" s="11"/>
      <c r="S67" s="11"/>
      <c r="T67" s="5"/>
      <c r="U67" s="1"/>
      <c r="V67" s="11"/>
      <c r="W67" s="11"/>
      <c r="X67" s="5"/>
      <c r="Y67" s="1"/>
      <c r="Z67" s="11"/>
      <c r="AA67" s="1"/>
      <c r="AB67" s="5"/>
      <c r="AC67" s="1"/>
      <c r="AD67" s="11"/>
      <c r="AE67" s="11"/>
      <c r="AF67" s="5"/>
      <c r="AG67" s="1"/>
      <c r="AH67" s="11"/>
      <c r="AI67" s="11"/>
      <c r="AJ67" s="5"/>
      <c r="AK67" s="1"/>
      <c r="AL67" s="11"/>
      <c r="AM67" s="1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x14ac:dyDescent="0.25">
      <c r="A68" s="14">
        <f>ROW()</f>
        <v>68</v>
      </c>
      <c r="B68" s="1"/>
      <c r="C68" s="1"/>
      <c r="D68" s="5" t="s">
        <v>0</v>
      </c>
      <c r="E68" s="16">
        <f t="shared" si="10"/>
        <v>45931</v>
      </c>
      <c r="F68" s="11">
        <f t="shared" si="0"/>
        <v>0</v>
      </c>
      <c r="G68" s="1"/>
      <c r="H68" s="5"/>
      <c r="I68" s="1"/>
      <c r="J68" s="11"/>
      <c r="K68" s="1"/>
      <c r="L68" s="5"/>
      <c r="M68" s="1"/>
      <c r="N68" s="11"/>
      <c r="O68" s="1"/>
      <c r="P68" s="5"/>
      <c r="Q68" s="1"/>
      <c r="R68" s="11"/>
      <c r="S68" s="11"/>
      <c r="T68" s="5"/>
      <c r="U68" s="1"/>
      <c r="V68" s="11"/>
      <c r="W68" s="11"/>
      <c r="X68" s="5"/>
      <c r="Y68" s="1"/>
      <c r="Z68" s="11"/>
      <c r="AA68" s="1"/>
      <c r="AB68" s="5"/>
      <c r="AC68" s="1"/>
      <c r="AD68" s="11"/>
      <c r="AE68" s="11"/>
      <c r="AF68" s="5"/>
      <c r="AG68" s="1"/>
      <c r="AH68" s="11"/>
      <c r="AI68" s="11"/>
      <c r="AJ68" s="5"/>
      <c r="AK68" s="1"/>
      <c r="AL68" s="11"/>
      <c r="AM68" s="1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x14ac:dyDescent="0.25">
      <c r="A69" s="14">
        <f>ROW()</f>
        <v>69</v>
      </c>
      <c r="B69" s="1"/>
      <c r="C69" s="1"/>
      <c r="D69" s="5" t="s">
        <v>0</v>
      </c>
      <c r="E69" s="16">
        <f t="shared" si="10"/>
        <v>45962</v>
      </c>
      <c r="F69" s="11">
        <f t="shared" si="0"/>
        <v>0</v>
      </c>
      <c r="G69" s="1"/>
      <c r="H69" s="5"/>
      <c r="I69" s="1"/>
      <c r="J69" s="11"/>
      <c r="K69" s="1"/>
      <c r="L69" s="5"/>
      <c r="M69" s="1"/>
      <c r="N69" s="11"/>
      <c r="O69" s="1"/>
      <c r="P69" s="5"/>
      <c r="Q69" s="1"/>
      <c r="R69" s="11"/>
      <c r="S69" s="11"/>
      <c r="T69" s="5"/>
      <c r="U69" s="1"/>
      <c r="V69" s="11"/>
      <c r="W69" s="11"/>
      <c r="X69" s="5"/>
      <c r="Y69" s="1"/>
      <c r="Z69" s="11"/>
      <c r="AA69" s="1"/>
      <c r="AB69" s="5"/>
      <c r="AC69" s="1"/>
      <c r="AD69" s="11"/>
      <c r="AE69" s="11"/>
      <c r="AF69" s="5"/>
      <c r="AG69" s="1"/>
      <c r="AH69" s="11"/>
      <c r="AI69" s="11"/>
      <c r="AJ69" s="5"/>
      <c r="AK69" s="1"/>
      <c r="AL69" s="11"/>
      <c r="AM69" s="1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x14ac:dyDescent="0.25">
      <c r="A70" s="14">
        <f>ROW()</f>
        <v>70</v>
      </c>
      <c r="B70" s="1"/>
      <c r="C70" s="1"/>
      <c r="D70" s="5" t="s">
        <v>0</v>
      </c>
      <c r="E70" s="16">
        <f t="shared" si="10"/>
        <v>45992</v>
      </c>
      <c r="F70" s="11">
        <f t="shared" si="0"/>
        <v>0</v>
      </c>
      <c r="G70" s="1"/>
      <c r="H70" s="5"/>
      <c r="I70" s="1"/>
      <c r="J70" s="11"/>
      <c r="K70" s="1"/>
      <c r="L70" s="5"/>
      <c r="M70" s="1"/>
      <c r="N70" s="11"/>
      <c r="O70" s="1"/>
      <c r="P70" s="5"/>
      <c r="Q70" s="1"/>
      <c r="R70" s="11"/>
      <c r="S70" s="11"/>
      <c r="T70" s="5"/>
      <c r="U70" s="1"/>
      <c r="V70" s="11"/>
      <c r="W70" s="11"/>
      <c r="X70" s="5"/>
      <c r="Y70" s="1"/>
      <c r="Z70" s="11"/>
      <c r="AA70" s="1"/>
      <c r="AB70" s="5"/>
      <c r="AC70" s="1"/>
      <c r="AD70" s="11"/>
      <c r="AE70" s="11"/>
      <c r="AF70" s="5"/>
      <c r="AG70" s="1"/>
      <c r="AH70" s="11"/>
      <c r="AI70" s="11"/>
      <c r="AJ70" s="5"/>
      <c r="AK70" s="1"/>
      <c r="AL70" s="11"/>
      <c r="AM70" s="1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x14ac:dyDescent="0.25">
      <c r="A71" s="14">
        <f>ROW()</f>
        <v>71</v>
      </c>
      <c r="B71" s="1"/>
      <c r="C71" s="1"/>
      <c r="D71" s="5" t="s">
        <v>0</v>
      </c>
      <c r="E71" s="16">
        <f t="shared" si="10"/>
        <v>46023</v>
      </c>
      <c r="F71" s="11">
        <f t="shared" si="0"/>
        <v>0</v>
      </c>
      <c r="G71" s="1"/>
      <c r="H71" s="5"/>
      <c r="I71" s="1"/>
      <c r="J71" s="11"/>
      <c r="K71" s="1"/>
      <c r="L71" s="5"/>
      <c r="M71" s="1"/>
      <c r="N71" s="11"/>
      <c r="O71" s="1"/>
      <c r="P71" s="5"/>
      <c r="Q71" s="1"/>
      <c r="R71" s="11"/>
      <c r="S71" s="11"/>
      <c r="T71" s="5"/>
      <c r="U71" s="1"/>
      <c r="V71" s="11"/>
      <c r="W71" s="11"/>
      <c r="X71" s="5"/>
      <c r="Y71" s="1"/>
      <c r="Z71" s="11"/>
      <c r="AA71" s="1"/>
      <c r="AB71" s="5"/>
      <c r="AC71" s="1"/>
      <c r="AD71" s="11"/>
      <c r="AE71" s="11"/>
      <c r="AF71" s="5"/>
      <c r="AG71" s="1"/>
      <c r="AH71" s="11"/>
      <c r="AI71" s="11"/>
      <c r="AJ71" s="5"/>
      <c r="AK71" s="1"/>
      <c r="AL71" s="11"/>
      <c r="AM71" s="1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x14ac:dyDescent="0.25">
      <c r="A72" s="14">
        <f>ROW()</f>
        <v>72</v>
      </c>
      <c r="B72" s="1"/>
      <c r="C72" s="1"/>
      <c r="D72" s="5" t="s">
        <v>0</v>
      </c>
      <c r="E72" s="16">
        <f t="shared" si="10"/>
        <v>46054</v>
      </c>
      <c r="F72" s="11">
        <f t="shared" si="0"/>
        <v>0</v>
      </c>
      <c r="G72" s="1"/>
      <c r="H72" s="5"/>
      <c r="I72" s="1"/>
      <c r="J72" s="11"/>
      <c r="K72" s="1"/>
      <c r="L72" s="5"/>
      <c r="M72" s="1"/>
      <c r="N72" s="11"/>
      <c r="O72" s="1"/>
      <c r="P72" s="5"/>
      <c r="Q72" s="1"/>
      <c r="R72" s="11"/>
      <c r="S72" s="11"/>
      <c r="T72" s="5"/>
      <c r="U72" s="1"/>
      <c r="V72" s="11"/>
      <c r="W72" s="11"/>
      <c r="X72" s="5"/>
      <c r="Y72" s="1"/>
      <c r="Z72" s="11"/>
      <c r="AA72" s="1"/>
      <c r="AB72" s="5"/>
      <c r="AC72" s="1"/>
      <c r="AD72" s="11"/>
      <c r="AE72" s="11"/>
      <c r="AF72" s="5"/>
      <c r="AG72" s="1"/>
      <c r="AH72" s="11"/>
      <c r="AI72" s="11"/>
      <c r="AJ72" s="5"/>
      <c r="AK72" s="1"/>
      <c r="AL72" s="11"/>
      <c r="AM72" s="1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x14ac:dyDescent="0.25">
      <c r="A73" s="14">
        <f>ROW()</f>
        <v>73</v>
      </c>
      <c r="B73" s="1"/>
      <c r="C73" s="1"/>
      <c r="D73" s="5" t="s">
        <v>0</v>
      </c>
      <c r="E73" s="16">
        <f t="shared" si="10"/>
        <v>46082</v>
      </c>
      <c r="F73" s="11">
        <f t="shared" si="0"/>
        <v>0</v>
      </c>
      <c r="G73" s="1"/>
      <c r="H73" s="5"/>
      <c r="I73" s="1"/>
      <c r="J73" s="11"/>
      <c r="K73" s="1"/>
      <c r="L73" s="5"/>
      <c r="M73" s="1"/>
      <c r="N73" s="11"/>
      <c r="O73" s="1"/>
      <c r="P73" s="5"/>
      <c r="Q73" s="1"/>
      <c r="R73" s="11"/>
      <c r="S73" s="11"/>
      <c r="T73" s="5"/>
      <c r="U73" s="1"/>
      <c r="V73" s="11"/>
      <c r="W73" s="11"/>
      <c r="X73" s="5"/>
      <c r="Y73" s="1"/>
      <c r="Z73" s="11"/>
      <c r="AA73" s="1"/>
      <c r="AB73" s="5"/>
      <c r="AC73" s="1"/>
      <c r="AD73" s="11"/>
      <c r="AE73" s="11"/>
      <c r="AF73" s="5"/>
      <c r="AG73" s="1"/>
      <c r="AH73" s="11"/>
      <c r="AI73" s="11"/>
      <c r="AJ73" s="5"/>
      <c r="AK73" s="1"/>
      <c r="AL73" s="11"/>
      <c r="AM73" s="1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x14ac:dyDescent="0.25">
      <c r="A74" s="14">
        <f>ROW()</f>
        <v>74</v>
      </c>
      <c r="B74" s="1"/>
      <c r="C74" s="1"/>
      <c r="D74" s="5" t="s">
        <v>0</v>
      </c>
      <c r="E74" s="16">
        <f t="shared" si="10"/>
        <v>46113</v>
      </c>
      <c r="F74" s="11">
        <f t="shared" si="0"/>
        <v>0</v>
      </c>
      <c r="G74" s="1"/>
      <c r="H74" s="5"/>
      <c r="I74" s="1"/>
      <c r="J74" s="11"/>
      <c r="K74" s="1"/>
      <c r="L74" s="5"/>
      <c r="M74" s="1"/>
      <c r="N74" s="11"/>
      <c r="O74" s="1"/>
      <c r="P74" s="5"/>
      <c r="Q74" s="1"/>
      <c r="R74" s="11"/>
      <c r="S74" s="11"/>
      <c r="T74" s="5"/>
      <c r="U74" s="1"/>
      <c r="V74" s="11"/>
      <c r="W74" s="11"/>
      <c r="X74" s="5"/>
      <c r="Y74" s="1"/>
      <c r="Z74" s="11"/>
      <c r="AA74" s="1"/>
      <c r="AB74" s="5"/>
      <c r="AC74" s="1"/>
      <c r="AD74" s="11"/>
      <c r="AE74" s="11"/>
      <c r="AF74" s="5"/>
      <c r="AG74" s="1"/>
      <c r="AH74" s="11"/>
      <c r="AI74" s="11"/>
      <c r="AJ74" s="5"/>
      <c r="AK74" s="1"/>
      <c r="AL74" s="11"/>
      <c r="AM74" s="1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x14ac:dyDescent="0.25">
      <c r="A75" s="14">
        <f>ROW()</f>
        <v>75</v>
      </c>
      <c r="B75" s="1"/>
      <c r="C75" s="1"/>
      <c r="D75" s="5" t="s">
        <v>0</v>
      </c>
      <c r="E75" s="16">
        <f t="shared" si="10"/>
        <v>46143</v>
      </c>
      <c r="F75" s="11">
        <f t="shared" ref="F75:F138" si="11">IF(OR(E75="",E75=0),0,IF(COUNTIF(E:E,E75)=1,0,1))</f>
        <v>0</v>
      </c>
      <c r="G75" s="1"/>
      <c r="H75" s="5"/>
      <c r="I75" s="1"/>
      <c r="J75" s="11"/>
      <c r="K75" s="1"/>
      <c r="L75" s="5"/>
      <c r="M75" s="1"/>
      <c r="N75" s="11"/>
      <c r="O75" s="1"/>
      <c r="P75" s="5"/>
      <c r="Q75" s="1"/>
      <c r="R75" s="11"/>
      <c r="S75" s="11"/>
      <c r="T75" s="5"/>
      <c r="U75" s="1"/>
      <c r="V75" s="11"/>
      <c r="W75" s="11"/>
      <c r="X75" s="5"/>
      <c r="Y75" s="1"/>
      <c r="Z75" s="11"/>
      <c r="AA75" s="1"/>
      <c r="AB75" s="5"/>
      <c r="AC75" s="1"/>
      <c r="AD75" s="11"/>
      <c r="AE75" s="11"/>
      <c r="AF75" s="5"/>
      <c r="AG75" s="1"/>
      <c r="AH75" s="11"/>
      <c r="AI75" s="11"/>
      <c r="AJ75" s="5"/>
      <c r="AK75" s="1"/>
      <c r="AL75" s="11"/>
      <c r="AM75" s="1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x14ac:dyDescent="0.25">
      <c r="A76" s="14">
        <f>ROW()</f>
        <v>76</v>
      </c>
      <c r="B76" s="1"/>
      <c r="C76" s="1"/>
      <c r="D76" s="5" t="s">
        <v>0</v>
      </c>
      <c r="E76" s="16">
        <f t="shared" si="10"/>
        <v>46174</v>
      </c>
      <c r="F76" s="11">
        <f t="shared" si="11"/>
        <v>0</v>
      </c>
      <c r="G76" s="1"/>
      <c r="H76" s="5"/>
      <c r="I76" s="1"/>
      <c r="J76" s="11"/>
      <c r="K76" s="1"/>
      <c r="L76" s="5"/>
      <c r="M76" s="1"/>
      <c r="N76" s="11"/>
      <c r="O76" s="1"/>
      <c r="P76" s="5"/>
      <c r="Q76" s="1"/>
      <c r="R76" s="11"/>
      <c r="S76" s="11"/>
      <c r="T76" s="5"/>
      <c r="U76" s="1"/>
      <c r="V76" s="11"/>
      <c r="W76" s="11"/>
      <c r="X76" s="5"/>
      <c r="Y76" s="1"/>
      <c r="Z76" s="11"/>
      <c r="AA76" s="1"/>
      <c r="AB76" s="5"/>
      <c r="AC76" s="1"/>
      <c r="AD76" s="11"/>
      <c r="AE76" s="11"/>
      <c r="AF76" s="5"/>
      <c r="AG76" s="1"/>
      <c r="AH76" s="11"/>
      <c r="AI76" s="11"/>
      <c r="AJ76" s="5"/>
      <c r="AK76" s="1"/>
      <c r="AL76" s="11"/>
      <c r="AM76" s="1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x14ac:dyDescent="0.25">
      <c r="A77" s="14">
        <f>ROW()</f>
        <v>77</v>
      </c>
      <c r="B77" s="1"/>
      <c r="C77" s="1"/>
      <c r="D77" s="5" t="s">
        <v>0</v>
      </c>
      <c r="E77" s="16">
        <f t="shared" si="10"/>
        <v>46204</v>
      </c>
      <c r="F77" s="11">
        <f t="shared" si="11"/>
        <v>0</v>
      </c>
      <c r="G77" s="1"/>
      <c r="H77" s="5"/>
      <c r="I77" s="1"/>
      <c r="J77" s="11"/>
      <c r="K77" s="1"/>
      <c r="L77" s="5"/>
      <c r="M77" s="1"/>
      <c r="N77" s="11"/>
      <c r="O77" s="1"/>
      <c r="P77" s="5"/>
      <c r="Q77" s="1"/>
      <c r="R77" s="11"/>
      <c r="S77" s="11"/>
      <c r="T77" s="5"/>
      <c r="U77" s="1"/>
      <c r="V77" s="11"/>
      <c r="W77" s="11"/>
      <c r="X77" s="5"/>
      <c r="Y77" s="1"/>
      <c r="Z77" s="11"/>
      <c r="AA77" s="1"/>
      <c r="AB77" s="5"/>
      <c r="AC77" s="1"/>
      <c r="AD77" s="11"/>
      <c r="AE77" s="11"/>
      <c r="AF77" s="5"/>
      <c r="AG77" s="1"/>
      <c r="AH77" s="11"/>
      <c r="AI77" s="11"/>
      <c r="AJ77" s="5"/>
      <c r="AK77" s="1"/>
      <c r="AL77" s="11"/>
      <c r="AM77" s="1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x14ac:dyDescent="0.25">
      <c r="A78" s="14">
        <f>ROW()</f>
        <v>78</v>
      </c>
      <c r="B78" s="1"/>
      <c r="C78" s="1"/>
      <c r="D78" s="5" t="s">
        <v>0</v>
      </c>
      <c r="E78" s="16">
        <f t="shared" si="10"/>
        <v>46235</v>
      </c>
      <c r="F78" s="11">
        <f t="shared" si="11"/>
        <v>0</v>
      </c>
      <c r="G78" s="1"/>
      <c r="H78" s="5"/>
      <c r="I78" s="1"/>
      <c r="J78" s="11"/>
      <c r="K78" s="1"/>
      <c r="L78" s="5"/>
      <c r="M78" s="1"/>
      <c r="N78" s="11"/>
      <c r="O78" s="1"/>
      <c r="P78" s="5"/>
      <c r="Q78" s="1"/>
      <c r="R78" s="11"/>
      <c r="S78" s="11"/>
      <c r="T78" s="5"/>
      <c r="U78" s="1"/>
      <c r="V78" s="11"/>
      <c r="W78" s="11"/>
      <c r="X78" s="5"/>
      <c r="Y78" s="1"/>
      <c r="Z78" s="11"/>
      <c r="AA78" s="1"/>
      <c r="AB78" s="5"/>
      <c r="AC78" s="1"/>
      <c r="AD78" s="11"/>
      <c r="AE78" s="11"/>
      <c r="AF78" s="5"/>
      <c r="AG78" s="1"/>
      <c r="AH78" s="11"/>
      <c r="AI78" s="11"/>
      <c r="AJ78" s="5"/>
      <c r="AK78" s="1"/>
      <c r="AL78" s="11"/>
      <c r="AM78" s="1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x14ac:dyDescent="0.25">
      <c r="A79" s="14">
        <f>ROW()</f>
        <v>79</v>
      </c>
      <c r="B79" s="1"/>
      <c r="C79" s="1"/>
      <c r="D79" s="5" t="s">
        <v>0</v>
      </c>
      <c r="E79" s="16">
        <f t="shared" si="10"/>
        <v>46266</v>
      </c>
      <c r="F79" s="11">
        <f t="shared" si="11"/>
        <v>0</v>
      </c>
      <c r="G79" s="1"/>
      <c r="H79" s="5"/>
      <c r="I79" s="1"/>
      <c r="J79" s="11"/>
      <c r="K79" s="1"/>
      <c r="L79" s="5"/>
      <c r="M79" s="1"/>
      <c r="N79" s="11"/>
      <c r="O79" s="1"/>
      <c r="P79" s="5"/>
      <c r="Q79" s="1"/>
      <c r="R79" s="11"/>
      <c r="S79" s="11"/>
      <c r="T79" s="5"/>
      <c r="U79" s="1"/>
      <c r="V79" s="11"/>
      <c r="W79" s="11"/>
      <c r="X79" s="5"/>
      <c r="Y79" s="1"/>
      <c r="Z79" s="11"/>
      <c r="AA79" s="1"/>
      <c r="AB79" s="5"/>
      <c r="AC79" s="1"/>
      <c r="AD79" s="11"/>
      <c r="AE79" s="11"/>
      <c r="AF79" s="5"/>
      <c r="AG79" s="1"/>
      <c r="AH79" s="11"/>
      <c r="AI79" s="11"/>
      <c r="AJ79" s="5"/>
      <c r="AK79" s="1"/>
      <c r="AL79" s="11"/>
      <c r="AM79" s="1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x14ac:dyDescent="0.25">
      <c r="A80" s="14">
        <f>ROW()</f>
        <v>80</v>
      </c>
      <c r="B80" s="1"/>
      <c r="C80" s="1"/>
      <c r="D80" s="5" t="s">
        <v>0</v>
      </c>
      <c r="E80" s="16">
        <f t="shared" si="10"/>
        <v>46296</v>
      </c>
      <c r="F80" s="11">
        <f t="shared" si="11"/>
        <v>0</v>
      </c>
      <c r="G80" s="1"/>
      <c r="H80" s="5"/>
      <c r="I80" s="1"/>
      <c r="J80" s="11"/>
      <c r="K80" s="1"/>
      <c r="L80" s="5"/>
      <c r="M80" s="1"/>
      <c r="N80" s="11"/>
      <c r="O80" s="1"/>
      <c r="P80" s="5"/>
      <c r="Q80" s="1"/>
      <c r="R80" s="11"/>
      <c r="S80" s="11"/>
      <c r="T80" s="5"/>
      <c r="U80" s="1"/>
      <c r="V80" s="11"/>
      <c r="W80" s="11"/>
      <c r="X80" s="5"/>
      <c r="Y80" s="1"/>
      <c r="Z80" s="11"/>
      <c r="AA80" s="1"/>
      <c r="AB80" s="5"/>
      <c r="AC80" s="1"/>
      <c r="AD80" s="11"/>
      <c r="AE80" s="11"/>
      <c r="AF80" s="5"/>
      <c r="AG80" s="1"/>
      <c r="AH80" s="11"/>
      <c r="AI80" s="11"/>
      <c r="AJ80" s="5"/>
      <c r="AK80" s="1"/>
      <c r="AL80" s="11"/>
      <c r="AM80" s="1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x14ac:dyDescent="0.25">
      <c r="A81" s="14">
        <f>ROW()</f>
        <v>81</v>
      </c>
      <c r="B81" s="1"/>
      <c r="C81" s="1"/>
      <c r="D81" s="5" t="s">
        <v>0</v>
      </c>
      <c r="E81" s="16">
        <f t="shared" si="10"/>
        <v>46327</v>
      </c>
      <c r="F81" s="11">
        <f t="shared" si="11"/>
        <v>0</v>
      </c>
      <c r="G81" s="1"/>
      <c r="H81" s="5"/>
      <c r="I81" s="1"/>
      <c r="J81" s="11"/>
      <c r="K81" s="1"/>
      <c r="L81" s="5"/>
      <c r="M81" s="1"/>
      <c r="N81" s="11"/>
      <c r="O81" s="1"/>
      <c r="P81" s="5"/>
      <c r="Q81" s="1"/>
      <c r="R81" s="11"/>
      <c r="S81" s="11"/>
      <c r="T81" s="5"/>
      <c r="U81" s="1"/>
      <c r="V81" s="11"/>
      <c r="W81" s="11"/>
      <c r="X81" s="5"/>
      <c r="Y81" s="1"/>
      <c r="Z81" s="11"/>
      <c r="AA81" s="1"/>
      <c r="AB81" s="5"/>
      <c r="AC81" s="1"/>
      <c r="AD81" s="11"/>
      <c r="AE81" s="11"/>
      <c r="AF81" s="5"/>
      <c r="AG81" s="1"/>
      <c r="AH81" s="11"/>
      <c r="AI81" s="11"/>
      <c r="AJ81" s="5"/>
      <c r="AK81" s="1"/>
      <c r="AL81" s="11"/>
      <c r="AM81" s="1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x14ac:dyDescent="0.25">
      <c r="A82" s="14">
        <f>ROW()</f>
        <v>82</v>
      </c>
      <c r="B82" s="1"/>
      <c r="C82" s="1"/>
      <c r="D82" s="5" t="s">
        <v>0</v>
      </c>
      <c r="E82" s="16">
        <f t="shared" si="10"/>
        <v>46357</v>
      </c>
      <c r="F82" s="11">
        <f t="shared" si="11"/>
        <v>0</v>
      </c>
      <c r="G82" s="1"/>
      <c r="H82" s="5"/>
      <c r="I82" s="1"/>
      <c r="J82" s="11"/>
      <c r="K82" s="1"/>
      <c r="L82" s="5"/>
      <c r="M82" s="1"/>
      <c r="N82" s="11"/>
      <c r="O82" s="1"/>
      <c r="P82" s="5"/>
      <c r="Q82" s="1"/>
      <c r="R82" s="11"/>
      <c r="S82" s="11"/>
      <c r="T82" s="5"/>
      <c r="U82" s="1"/>
      <c r="V82" s="11"/>
      <c r="W82" s="11"/>
      <c r="X82" s="5"/>
      <c r="Y82" s="1"/>
      <c r="Z82" s="11"/>
      <c r="AA82" s="1"/>
      <c r="AB82" s="5"/>
      <c r="AC82" s="1"/>
      <c r="AD82" s="11"/>
      <c r="AE82" s="11"/>
      <c r="AF82" s="5"/>
      <c r="AG82" s="1"/>
      <c r="AH82" s="11"/>
      <c r="AI82" s="11"/>
      <c r="AJ82" s="5"/>
      <c r="AK82" s="1"/>
      <c r="AL82" s="11"/>
      <c r="AM82" s="1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x14ac:dyDescent="0.25">
      <c r="A83" s="14">
        <f>ROW()</f>
        <v>83</v>
      </c>
      <c r="B83" s="1"/>
      <c r="C83" s="1"/>
      <c r="D83" s="5" t="s">
        <v>0</v>
      </c>
      <c r="E83" s="16">
        <f t="shared" si="10"/>
        <v>46388</v>
      </c>
      <c r="F83" s="11">
        <f t="shared" si="11"/>
        <v>0</v>
      </c>
      <c r="G83" s="1"/>
      <c r="H83" s="5"/>
      <c r="I83" s="1"/>
      <c r="J83" s="11"/>
      <c r="K83" s="1"/>
      <c r="L83" s="5"/>
      <c r="M83" s="1"/>
      <c r="N83" s="11"/>
      <c r="O83" s="1"/>
      <c r="P83" s="5"/>
      <c r="Q83" s="1"/>
      <c r="R83" s="11"/>
      <c r="S83" s="11"/>
      <c r="T83" s="5"/>
      <c r="U83" s="1"/>
      <c r="V83" s="11"/>
      <c r="W83" s="11"/>
      <c r="X83" s="5"/>
      <c r="Y83" s="1"/>
      <c r="Z83" s="11"/>
      <c r="AA83" s="1"/>
      <c r="AB83" s="5"/>
      <c r="AC83" s="1"/>
      <c r="AD83" s="11"/>
      <c r="AE83" s="11"/>
      <c r="AF83" s="5"/>
      <c r="AG83" s="1"/>
      <c r="AH83" s="11"/>
      <c r="AI83" s="11"/>
      <c r="AJ83" s="5"/>
      <c r="AK83" s="1"/>
      <c r="AL83" s="11"/>
      <c r="AM83" s="1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x14ac:dyDescent="0.25">
      <c r="A84" s="14">
        <f>ROW()</f>
        <v>84</v>
      </c>
      <c r="B84" s="1"/>
      <c r="C84" s="1"/>
      <c r="D84" s="5" t="s">
        <v>0</v>
      </c>
      <c r="E84" s="16">
        <f t="shared" si="10"/>
        <v>46419</v>
      </c>
      <c r="F84" s="11">
        <f t="shared" si="11"/>
        <v>0</v>
      </c>
      <c r="G84" s="1"/>
      <c r="H84" s="5"/>
      <c r="I84" s="1"/>
      <c r="J84" s="11"/>
      <c r="K84" s="1"/>
      <c r="L84" s="5"/>
      <c r="M84" s="1"/>
      <c r="N84" s="11"/>
      <c r="O84" s="1"/>
      <c r="P84" s="5"/>
      <c r="Q84" s="1"/>
      <c r="R84" s="11"/>
      <c r="S84" s="11"/>
      <c r="T84" s="5"/>
      <c r="U84" s="1"/>
      <c r="V84" s="11"/>
      <c r="W84" s="11"/>
      <c r="X84" s="5"/>
      <c r="Y84" s="1"/>
      <c r="Z84" s="11"/>
      <c r="AA84" s="1"/>
      <c r="AB84" s="5"/>
      <c r="AC84" s="1"/>
      <c r="AD84" s="11"/>
      <c r="AE84" s="11"/>
      <c r="AF84" s="5"/>
      <c r="AG84" s="1"/>
      <c r="AH84" s="11"/>
      <c r="AI84" s="11"/>
      <c r="AJ84" s="5"/>
      <c r="AK84" s="1"/>
      <c r="AL84" s="11"/>
      <c r="AM84" s="1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x14ac:dyDescent="0.25">
      <c r="A85" s="14">
        <f>ROW()</f>
        <v>85</v>
      </c>
      <c r="B85" s="1"/>
      <c r="C85" s="1"/>
      <c r="D85" s="5" t="s">
        <v>0</v>
      </c>
      <c r="E85" s="16">
        <f t="shared" si="10"/>
        <v>46447</v>
      </c>
      <c r="F85" s="11">
        <f t="shared" si="11"/>
        <v>0</v>
      </c>
      <c r="G85" s="1"/>
      <c r="H85" s="5"/>
      <c r="I85" s="1"/>
      <c r="J85" s="11"/>
      <c r="K85" s="1"/>
      <c r="L85" s="5"/>
      <c r="M85" s="1"/>
      <c r="N85" s="11"/>
      <c r="O85" s="1"/>
      <c r="P85" s="5"/>
      <c r="Q85" s="1"/>
      <c r="R85" s="11"/>
      <c r="S85" s="11"/>
      <c r="T85" s="5"/>
      <c r="U85" s="1"/>
      <c r="V85" s="11"/>
      <c r="W85" s="11"/>
      <c r="X85" s="5"/>
      <c r="Y85" s="1"/>
      <c r="Z85" s="11"/>
      <c r="AA85" s="1"/>
      <c r="AB85" s="5"/>
      <c r="AC85" s="1"/>
      <c r="AD85" s="11"/>
      <c r="AE85" s="11"/>
      <c r="AF85" s="5"/>
      <c r="AG85" s="1"/>
      <c r="AH85" s="11"/>
      <c r="AI85" s="11"/>
      <c r="AJ85" s="5"/>
      <c r="AK85" s="1"/>
      <c r="AL85" s="11"/>
      <c r="AM85" s="1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x14ac:dyDescent="0.25">
      <c r="A86" s="14">
        <f>ROW()</f>
        <v>86</v>
      </c>
      <c r="B86" s="1"/>
      <c r="C86" s="1"/>
      <c r="D86" s="5" t="s">
        <v>0</v>
      </c>
      <c r="E86" s="16">
        <f t="shared" si="10"/>
        <v>46478</v>
      </c>
      <c r="F86" s="11">
        <f t="shared" si="11"/>
        <v>0</v>
      </c>
      <c r="G86" s="1"/>
      <c r="H86" s="5"/>
      <c r="I86" s="1"/>
      <c r="J86" s="11"/>
      <c r="K86" s="1"/>
      <c r="L86" s="5"/>
      <c r="M86" s="1"/>
      <c r="N86" s="11"/>
      <c r="O86" s="1"/>
      <c r="P86" s="5"/>
      <c r="Q86" s="1"/>
      <c r="R86" s="11"/>
      <c r="S86" s="11"/>
      <c r="T86" s="5"/>
      <c r="U86" s="1"/>
      <c r="V86" s="11"/>
      <c r="W86" s="11"/>
      <c r="X86" s="5"/>
      <c r="Y86" s="1"/>
      <c r="Z86" s="11"/>
      <c r="AA86" s="1"/>
      <c r="AB86" s="5"/>
      <c r="AC86" s="1"/>
      <c r="AD86" s="11"/>
      <c r="AE86" s="11"/>
      <c r="AF86" s="5"/>
      <c r="AG86" s="1"/>
      <c r="AH86" s="11"/>
      <c r="AI86" s="11"/>
      <c r="AJ86" s="5"/>
      <c r="AK86" s="1"/>
      <c r="AL86" s="11"/>
      <c r="AM86" s="1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x14ac:dyDescent="0.25">
      <c r="A87" s="14">
        <f>ROW()</f>
        <v>87</v>
      </c>
      <c r="B87" s="1"/>
      <c r="C87" s="1"/>
      <c r="D87" s="5" t="s">
        <v>0</v>
      </c>
      <c r="E87" s="16">
        <f t="shared" si="10"/>
        <v>46508</v>
      </c>
      <c r="F87" s="11">
        <f t="shared" si="11"/>
        <v>0</v>
      </c>
      <c r="G87" s="1"/>
      <c r="H87" s="5"/>
      <c r="I87" s="1"/>
      <c r="J87" s="11"/>
      <c r="K87" s="1"/>
      <c r="L87" s="5"/>
      <c r="M87" s="1"/>
      <c r="N87" s="11"/>
      <c r="O87" s="1"/>
      <c r="P87" s="5"/>
      <c r="Q87" s="1"/>
      <c r="R87" s="11"/>
      <c r="S87" s="11"/>
      <c r="T87" s="5"/>
      <c r="U87" s="1"/>
      <c r="V87" s="11"/>
      <c r="W87" s="11"/>
      <c r="X87" s="5"/>
      <c r="Y87" s="1"/>
      <c r="Z87" s="11"/>
      <c r="AA87" s="1"/>
      <c r="AB87" s="5"/>
      <c r="AC87" s="1"/>
      <c r="AD87" s="11"/>
      <c r="AE87" s="11"/>
      <c r="AF87" s="5"/>
      <c r="AG87" s="1"/>
      <c r="AH87" s="11"/>
      <c r="AI87" s="11"/>
      <c r="AJ87" s="5"/>
      <c r="AK87" s="1"/>
      <c r="AL87" s="11"/>
      <c r="AM87" s="1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x14ac:dyDescent="0.25">
      <c r="A88" s="14">
        <f>ROW()</f>
        <v>88</v>
      </c>
      <c r="B88" s="1"/>
      <c r="C88" s="1"/>
      <c r="D88" s="5" t="s">
        <v>0</v>
      </c>
      <c r="E88" s="16">
        <f t="shared" si="10"/>
        <v>46539</v>
      </c>
      <c r="F88" s="11">
        <f t="shared" si="11"/>
        <v>0</v>
      </c>
      <c r="G88" s="1"/>
      <c r="H88" s="5"/>
      <c r="I88" s="1"/>
      <c r="J88" s="11"/>
      <c r="K88" s="1"/>
      <c r="L88" s="5"/>
      <c r="M88" s="1"/>
      <c r="N88" s="11"/>
      <c r="O88" s="1"/>
      <c r="P88" s="5"/>
      <c r="Q88" s="1"/>
      <c r="R88" s="11"/>
      <c r="S88" s="11"/>
      <c r="T88" s="5"/>
      <c r="U88" s="1"/>
      <c r="V88" s="11"/>
      <c r="W88" s="11"/>
      <c r="X88" s="5"/>
      <c r="Y88" s="1"/>
      <c r="Z88" s="11"/>
      <c r="AA88" s="1"/>
      <c r="AB88" s="5"/>
      <c r="AC88" s="1"/>
      <c r="AD88" s="11"/>
      <c r="AE88" s="11"/>
      <c r="AF88" s="5"/>
      <c r="AG88" s="1"/>
      <c r="AH88" s="11"/>
      <c r="AI88" s="11"/>
      <c r="AJ88" s="5"/>
      <c r="AK88" s="1"/>
      <c r="AL88" s="11"/>
      <c r="AM88" s="1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x14ac:dyDescent="0.25">
      <c r="A89" s="14">
        <f>ROW()</f>
        <v>89</v>
      </c>
      <c r="B89" s="1"/>
      <c r="C89" s="1"/>
      <c r="D89" s="5" t="s">
        <v>0</v>
      </c>
      <c r="E89" s="16">
        <f t="shared" si="10"/>
        <v>46569</v>
      </c>
      <c r="F89" s="11">
        <f t="shared" si="11"/>
        <v>0</v>
      </c>
      <c r="G89" s="1"/>
      <c r="H89" s="5"/>
      <c r="I89" s="1"/>
      <c r="J89" s="11"/>
      <c r="K89" s="1"/>
      <c r="L89" s="5"/>
      <c r="M89" s="1"/>
      <c r="N89" s="11"/>
      <c r="O89" s="1"/>
      <c r="P89" s="5"/>
      <c r="Q89" s="1"/>
      <c r="R89" s="11"/>
      <c r="S89" s="11"/>
      <c r="T89" s="5"/>
      <c r="U89" s="1"/>
      <c r="V89" s="11"/>
      <c r="W89" s="11"/>
      <c r="X89" s="5"/>
      <c r="Y89" s="1"/>
      <c r="Z89" s="11"/>
      <c r="AA89" s="1"/>
      <c r="AB89" s="5"/>
      <c r="AC89" s="1"/>
      <c r="AD89" s="11"/>
      <c r="AE89" s="11"/>
      <c r="AF89" s="5"/>
      <c r="AG89" s="1"/>
      <c r="AH89" s="11"/>
      <c r="AI89" s="11"/>
      <c r="AJ89" s="5"/>
      <c r="AK89" s="1"/>
      <c r="AL89" s="11"/>
      <c r="AM89" s="1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x14ac:dyDescent="0.25">
      <c r="A90" s="14">
        <f>ROW()</f>
        <v>90</v>
      </c>
      <c r="B90" s="1"/>
      <c r="C90" s="1"/>
      <c r="D90" s="5" t="s">
        <v>0</v>
      </c>
      <c r="E90" s="16">
        <f t="shared" si="10"/>
        <v>46600</v>
      </c>
      <c r="F90" s="11">
        <f t="shared" si="11"/>
        <v>0</v>
      </c>
      <c r="G90" s="1"/>
      <c r="H90" s="5"/>
      <c r="I90" s="1"/>
      <c r="J90" s="11"/>
      <c r="K90" s="1"/>
      <c r="L90" s="5"/>
      <c r="M90" s="1"/>
      <c r="N90" s="11"/>
      <c r="O90" s="1"/>
      <c r="P90" s="5"/>
      <c r="Q90" s="1"/>
      <c r="R90" s="11"/>
      <c r="S90" s="11"/>
      <c r="T90" s="5"/>
      <c r="U90" s="1"/>
      <c r="V90" s="11"/>
      <c r="W90" s="11"/>
      <c r="X90" s="5"/>
      <c r="Y90" s="1"/>
      <c r="Z90" s="11"/>
      <c r="AA90" s="1"/>
      <c r="AB90" s="5"/>
      <c r="AC90" s="1"/>
      <c r="AD90" s="11"/>
      <c r="AE90" s="11"/>
      <c r="AF90" s="5"/>
      <c r="AG90" s="1"/>
      <c r="AH90" s="11"/>
      <c r="AI90" s="11"/>
      <c r="AJ90" s="5"/>
      <c r="AK90" s="1"/>
      <c r="AL90" s="11"/>
      <c r="AM90" s="1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x14ac:dyDescent="0.25">
      <c r="A91" s="14">
        <f>ROW()</f>
        <v>91</v>
      </c>
      <c r="B91" s="1"/>
      <c r="C91" s="1"/>
      <c r="D91" s="5" t="s">
        <v>0</v>
      </c>
      <c r="E91" s="16">
        <f t="shared" ref="E91:E98" si="12">EOMONTH(E90,0)+1</f>
        <v>46631</v>
      </c>
      <c r="F91" s="11">
        <f t="shared" si="11"/>
        <v>0</v>
      </c>
      <c r="G91" s="1"/>
      <c r="H91" s="5"/>
      <c r="I91" s="1"/>
      <c r="J91" s="11"/>
      <c r="K91" s="1"/>
      <c r="L91" s="5"/>
      <c r="M91" s="1"/>
      <c r="N91" s="11"/>
      <c r="O91" s="1"/>
      <c r="P91" s="5"/>
      <c r="Q91" s="1"/>
      <c r="R91" s="11"/>
      <c r="S91" s="11"/>
      <c r="T91" s="5"/>
      <c r="U91" s="1"/>
      <c r="V91" s="11"/>
      <c r="W91" s="11"/>
      <c r="X91" s="5"/>
      <c r="Y91" s="1"/>
      <c r="Z91" s="11"/>
      <c r="AA91" s="1"/>
      <c r="AB91" s="5"/>
      <c r="AC91" s="1"/>
      <c r="AD91" s="11"/>
      <c r="AE91" s="11"/>
      <c r="AF91" s="5"/>
      <c r="AG91" s="1"/>
      <c r="AH91" s="11"/>
      <c r="AI91" s="11"/>
      <c r="AJ91" s="5"/>
      <c r="AK91" s="1"/>
      <c r="AL91" s="11"/>
      <c r="AM91" s="1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x14ac:dyDescent="0.25">
      <c r="A92" s="14">
        <f>ROW()</f>
        <v>92</v>
      </c>
      <c r="B92" s="1"/>
      <c r="C92" s="1"/>
      <c r="D92" s="5" t="s">
        <v>0</v>
      </c>
      <c r="E92" s="16">
        <f t="shared" si="12"/>
        <v>46661</v>
      </c>
      <c r="F92" s="11">
        <f t="shared" si="11"/>
        <v>0</v>
      </c>
      <c r="G92" s="1"/>
      <c r="H92" s="5"/>
      <c r="I92" s="1"/>
      <c r="J92" s="11"/>
      <c r="K92" s="1"/>
      <c r="L92" s="5"/>
      <c r="M92" s="1"/>
      <c r="N92" s="11"/>
      <c r="O92" s="1"/>
      <c r="P92" s="5"/>
      <c r="Q92" s="1"/>
      <c r="R92" s="11"/>
      <c r="S92" s="11"/>
      <c r="T92" s="5"/>
      <c r="U92" s="1"/>
      <c r="V92" s="11"/>
      <c r="W92" s="11"/>
      <c r="X92" s="5"/>
      <c r="Y92" s="1"/>
      <c r="Z92" s="11"/>
      <c r="AA92" s="1"/>
      <c r="AB92" s="5"/>
      <c r="AC92" s="1"/>
      <c r="AD92" s="11"/>
      <c r="AE92" s="11"/>
      <c r="AF92" s="5"/>
      <c r="AG92" s="1"/>
      <c r="AH92" s="11"/>
      <c r="AI92" s="11"/>
      <c r="AJ92" s="5"/>
      <c r="AK92" s="1"/>
      <c r="AL92" s="11"/>
      <c r="AM92" s="1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x14ac:dyDescent="0.25">
      <c r="A93" s="14">
        <f>ROW()</f>
        <v>93</v>
      </c>
      <c r="B93" s="1"/>
      <c r="C93" s="1"/>
      <c r="D93" s="5" t="s">
        <v>0</v>
      </c>
      <c r="E93" s="16">
        <f t="shared" si="12"/>
        <v>46692</v>
      </c>
      <c r="F93" s="11">
        <f t="shared" si="11"/>
        <v>0</v>
      </c>
      <c r="G93" s="1"/>
      <c r="H93" s="5"/>
      <c r="I93" s="1"/>
      <c r="J93" s="11"/>
      <c r="K93" s="1"/>
      <c r="L93" s="5"/>
      <c r="M93" s="1"/>
      <c r="N93" s="11"/>
      <c r="O93" s="1"/>
      <c r="P93" s="5"/>
      <c r="Q93" s="1"/>
      <c r="R93" s="11"/>
      <c r="S93" s="11"/>
      <c r="T93" s="5"/>
      <c r="U93" s="1"/>
      <c r="V93" s="11"/>
      <c r="W93" s="11"/>
      <c r="X93" s="5"/>
      <c r="Y93" s="1"/>
      <c r="Z93" s="11"/>
      <c r="AA93" s="1"/>
      <c r="AB93" s="5"/>
      <c r="AC93" s="1"/>
      <c r="AD93" s="11"/>
      <c r="AE93" s="11"/>
      <c r="AF93" s="5"/>
      <c r="AG93" s="1"/>
      <c r="AH93" s="11"/>
      <c r="AI93" s="11"/>
      <c r="AJ93" s="5"/>
      <c r="AK93" s="1"/>
      <c r="AL93" s="11"/>
      <c r="AM93" s="1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x14ac:dyDescent="0.25">
      <c r="A94" s="14">
        <f>ROW()</f>
        <v>94</v>
      </c>
      <c r="B94" s="1"/>
      <c r="C94" s="1"/>
      <c r="D94" s="5" t="s">
        <v>0</v>
      </c>
      <c r="E94" s="16">
        <f t="shared" si="12"/>
        <v>46722</v>
      </c>
      <c r="F94" s="11">
        <f t="shared" si="11"/>
        <v>0</v>
      </c>
      <c r="G94" s="1"/>
      <c r="H94" s="5"/>
      <c r="I94" s="1"/>
      <c r="J94" s="11"/>
      <c r="K94" s="1"/>
      <c r="L94" s="5"/>
      <c r="M94" s="1"/>
      <c r="N94" s="11"/>
      <c r="O94" s="1"/>
      <c r="P94" s="5"/>
      <c r="Q94" s="1"/>
      <c r="R94" s="11"/>
      <c r="S94" s="11"/>
      <c r="T94" s="5"/>
      <c r="U94" s="1"/>
      <c r="V94" s="11"/>
      <c r="W94" s="11"/>
      <c r="X94" s="5"/>
      <c r="Y94" s="1"/>
      <c r="Z94" s="11"/>
      <c r="AA94" s="1"/>
      <c r="AB94" s="5"/>
      <c r="AC94" s="1"/>
      <c r="AD94" s="11"/>
      <c r="AE94" s="11"/>
      <c r="AF94" s="5"/>
      <c r="AG94" s="1"/>
      <c r="AH94" s="11"/>
      <c r="AI94" s="11"/>
      <c r="AJ94" s="5"/>
      <c r="AK94" s="1"/>
      <c r="AL94" s="11"/>
      <c r="AM94" s="1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x14ac:dyDescent="0.25">
      <c r="A95" s="14">
        <f>ROW()</f>
        <v>95</v>
      </c>
      <c r="B95" s="1"/>
      <c r="C95" s="1"/>
      <c r="D95" s="5" t="s">
        <v>0</v>
      </c>
      <c r="E95" s="16">
        <f t="shared" si="12"/>
        <v>46753</v>
      </c>
      <c r="F95" s="11">
        <f t="shared" si="11"/>
        <v>0</v>
      </c>
      <c r="G95" s="1"/>
      <c r="H95" s="5"/>
      <c r="I95" s="1"/>
      <c r="J95" s="11"/>
      <c r="K95" s="1"/>
      <c r="L95" s="5"/>
      <c r="M95" s="1"/>
      <c r="N95" s="11"/>
      <c r="O95" s="1"/>
      <c r="P95" s="5"/>
      <c r="Q95" s="1"/>
      <c r="R95" s="11"/>
      <c r="S95" s="11"/>
      <c r="T95" s="5"/>
      <c r="U95" s="1"/>
      <c r="V95" s="11"/>
      <c r="W95" s="11"/>
      <c r="X95" s="5"/>
      <c r="Y95" s="1"/>
      <c r="Z95" s="11"/>
      <c r="AA95" s="1"/>
      <c r="AB95" s="5"/>
      <c r="AC95" s="1"/>
      <c r="AD95" s="11"/>
      <c r="AE95" s="11"/>
      <c r="AF95" s="5"/>
      <c r="AG95" s="1"/>
      <c r="AH95" s="11"/>
      <c r="AI95" s="11"/>
      <c r="AJ95" s="5"/>
      <c r="AK95" s="1"/>
      <c r="AL95" s="11"/>
      <c r="AM95" s="1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x14ac:dyDescent="0.25">
      <c r="A96" s="14">
        <f>ROW()</f>
        <v>96</v>
      </c>
      <c r="B96" s="1"/>
      <c r="C96" s="1"/>
      <c r="D96" s="5" t="s">
        <v>0</v>
      </c>
      <c r="E96" s="16">
        <f t="shared" si="12"/>
        <v>46784</v>
      </c>
      <c r="F96" s="11">
        <f t="shared" si="11"/>
        <v>0</v>
      </c>
      <c r="G96" s="1"/>
      <c r="H96" s="5"/>
      <c r="I96" s="1"/>
      <c r="J96" s="11"/>
      <c r="K96" s="1"/>
      <c r="L96" s="5"/>
      <c r="M96" s="1"/>
      <c r="N96" s="11"/>
      <c r="O96" s="1"/>
      <c r="P96" s="5"/>
      <c r="Q96" s="1"/>
      <c r="R96" s="11"/>
      <c r="S96" s="11"/>
      <c r="T96" s="5"/>
      <c r="U96" s="1"/>
      <c r="V96" s="11"/>
      <c r="W96" s="11"/>
      <c r="X96" s="5"/>
      <c r="Y96" s="1"/>
      <c r="Z96" s="11"/>
      <c r="AA96" s="1"/>
      <c r="AB96" s="5"/>
      <c r="AC96" s="1"/>
      <c r="AD96" s="11"/>
      <c r="AE96" s="11"/>
      <c r="AF96" s="5"/>
      <c r="AG96" s="1"/>
      <c r="AH96" s="11"/>
      <c r="AI96" s="11"/>
      <c r="AJ96" s="5"/>
      <c r="AK96" s="1"/>
      <c r="AL96" s="11"/>
      <c r="AM96" s="1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x14ac:dyDescent="0.25">
      <c r="A97" s="14">
        <f>ROW()</f>
        <v>97</v>
      </c>
      <c r="B97" s="1"/>
      <c r="C97" s="1"/>
      <c r="D97" s="5" t="s">
        <v>0</v>
      </c>
      <c r="E97" s="16">
        <f t="shared" si="12"/>
        <v>46813</v>
      </c>
      <c r="F97" s="11">
        <f t="shared" si="11"/>
        <v>0</v>
      </c>
      <c r="G97" s="1"/>
      <c r="H97" s="5"/>
      <c r="I97" s="1"/>
      <c r="J97" s="11"/>
      <c r="K97" s="1"/>
      <c r="L97" s="5"/>
      <c r="M97" s="1"/>
      <c r="N97" s="11"/>
      <c r="O97" s="1"/>
      <c r="P97" s="5"/>
      <c r="Q97" s="1"/>
      <c r="R97" s="11"/>
      <c r="S97" s="11"/>
      <c r="T97" s="5"/>
      <c r="U97" s="1"/>
      <c r="V97" s="11"/>
      <c r="W97" s="11"/>
      <c r="X97" s="5"/>
      <c r="Y97" s="1"/>
      <c r="Z97" s="11"/>
      <c r="AA97" s="1"/>
      <c r="AB97" s="5"/>
      <c r="AC97" s="1"/>
      <c r="AD97" s="11"/>
      <c r="AE97" s="11"/>
      <c r="AF97" s="5"/>
      <c r="AG97" s="1"/>
      <c r="AH97" s="11"/>
      <c r="AI97" s="11"/>
      <c r="AJ97" s="5"/>
      <c r="AK97" s="1"/>
      <c r="AL97" s="11"/>
      <c r="AM97" s="1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x14ac:dyDescent="0.25">
      <c r="A98" s="14">
        <f>ROW()</f>
        <v>98</v>
      </c>
      <c r="B98" s="1"/>
      <c r="C98" s="1"/>
      <c r="D98" s="5" t="s">
        <v>0</v>
      </c>
      <c r="E98" s="16">
        <f t="shared" si="12"/>
        <v>46844</v>
      </c>
      <c r="F98" s="11">
        <f t="shared" si="11"/>
        <v>0</v>
      </c>
      <c r="G98" s="1"/>
      <c r="H98" s="5"/>
      <c r="I98" s="1"/>
      <c r="J98" s="11"/>
      <c r="K98" s="1"/>
      <c r="L98" s="5"/>
      <c r="M98" s="1"/>
      <c r="N98" s="11"/>
      <c r="O98" s="1"/>
      <c r="P98" s="5"/>
      <c r="Q98" s="1"/>
      <c r="R98" s="11"/>
      <c r="S98" s="11"/>
      <c r="T98" s="5"/>
      <c r="U98" s="1"/>
      <c r="V98" s="11"/>
      <c r="W98" s="11"/>
      <c r="X98" s="5"/>
      <c r="Y98" s="1"/>
      <c r="Z98" s="11"/>
      <c r="AA98" s="1"/>
      <c r="AB98" s="5"/>
      <c r="AC98" s="1"/>
      <c r="AD98" s="11"/>
      <c r="AE98" s="11"/>
      <c r="AF98" s="5"/>
      <c r="AG98" s="1"/>
      <c r="AH98" s="11"/>
      <c r="AI98" s="11"/>
      <c r="AJ98" s="5"/>
      <c r="AK98" s="1"/>
      <c r="AL98" s="11"/>
      <c r="AM98" s="1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x14ac:dyDescent="0.25">
      <c r="A99" s="14">
        <f>ROW()</f>
        <v>99</v>
      </c>
      <c r="B99" s="1"/>
      <c r="C99" s="1"/>
      <c r="D99" s="5" t="s">
        <v>0</v>
      </c>
      <c r="E99" s="16">
        <f t="shared" ref="E99:E162" si="13">EOMONTH(E98,0)+1</f>
        <v>46874</v>
      </c>
      <c r="F99" s="11">
        <f t="shared" si="11"/>
        <v>0</v>
      </c>
      <c r="G99" s="1"/>
      <c r="H99" s="5"/>
      <c r="I99" s="1"/>
      <c r="J99" s="11"/>
      <c r="K99" s="1"/>
      <c r="L99" s="5"/>
      <c r="M99" s="1"/>
      <c r="N99" s="11"/>
      <c r="O99" s="1"/>
      <c r="P99" s="5"/>
      <c r="Q99" s="1"/>
      <c r="R99" s="11"/>
      <c r="S99" s="11"/>
      <c r="T99" s="5"/>
      <c r="U99" s="1"/>
      <c r="V99" s="11"/>
      <c r="W99" s="11"/>
      <c r="X99" s="5"/>
      <c r="Y99" s="1"/>
      <c r="Z99" s="11"/>
      <c r="AA99" s="1"/>
      <c r="AB99" s="5"/>
      <c r="AC99" s="1"/>
      <c r="AD99" s="11"/>
      <c r="AE99" s="11"/>
      <c r="AF99" s="5"/>
      <c r="AG99" s="1"/>
      <c r="AH99" s="11"/>
      <c r="AI99" s="11"/>
      <c r="AJ99" s="5"/>
      <c r="AK99" s="1"/>
      <c r="AL99" s="11"/>
      <c r="AM99" s="1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x14ac:dyDescent="0.25">
      <c r="A100" s="14">
        <f>ROW()</f>
        <v>100</v>
      </c>
      <c r="B100" s="1"/>
      <c r="C100" s="1"/>
      <c r="D100" s="5" t="s">
        <v>0</v>
      </c>
      <c r="E100" s="16">
        <f t="shared" si="13"/>
        <v>46905</v>
      </c>
      <c r="F100" s="11">
        <f t="shared" si="11"/>
        <v>0</v>
      </c>
      <c r="G100" s="1"/>
      <c r="H100" s="5"/>
      <c r="I100" s="1"/>
      <c r="J100" s="11"/>
      <c r="K100" s="1"/>
      <c r="L100" s="5"/>
      <c r="M100" s="1"/>
      <c r="N100" s="11"/>
      <c r="O100" s="1"/>
      <c r="P100" s="5"/>
      <c r="Q100" s="1"/>
      <c r="R100" s="11"/>
      <c r="S100" s="11"/>
      <c r="T100" s="5"/>
      <c r="U100" s="1"/>
      <c r="V100" s="11"/>
      <c r="W100" s="11"/>
      <c r="X100" s="5"/>
      <c r="Y100" s="1"/>
      <c r="Z100" s="11"/>
      <c r="AA100" s="1"/>
      <c r="AB100" s="5"/>
      <c r="AC100" s="1"/>
      <c r="AD100" s="11"/>
      <c r="AE100" s="11"/>
      <c r="AF100" s="5"/>
      <c r="AG100" s="1"/>
      <c r="AH100" s="11"/>
      <c r="AI100" s="11"/>
      <c r="AJ100" s="5"/>
      <c r="AK100" s="1"/>
      <c r="AL100" s="11"/>
      <c r="AM100" s="1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x14ac:dyDescent="0.25">
      <c r="A101" s="14">
        <f>ROW()</f>
        <v>101</v>
      </c>
      <c r="B101" s="1"/>
      <c r="C101" s="1"/>
      <c r="D101" s="5" t="s">
        <v>0</v>
      </c>
      <c r="E101" s="16">
        <f t="shared" si="13"/>
        <v>46935</v>
      </c>
      <c r="F101" s="11">
        <f t="shared" si="11"/>
        <v>0</v>
      </c>
      <c r="G101" s="1"/>
      <c r="H101" s="5"/>
      <c r="I101" s="1"/>
      <c r="J101" s="11"/>
      <c r="K101" s="1"/>
      <c r="L101" s="5"/>
      <c r="M101" s="1"/>
      <c r="N101" s="11"/>
      <c r="O101" s="1"/>
      <c r="P101" s="5"/>
      <c r="Q101" s="1"/>
      <c r="R101" s="11"/>
      <c r="S101" s="11"/>
      <c r="T101" s="5"/>
      <c r="U101" s="1"/>
      <c r="V101" s="11"/>
      <c r="W101" s="11"/>
      <c r="X101" s="5"/>
      <c r="Y101" s="1"/>
      <c r="Z101" s="11"/>
      <c r="AA101" s="1"/>
      <c r="AB101" s="5"/>
      <c r="AC101" s="1"/>
      <c r="AD101" s="11"/>
      <c r="AE101" s="11"/>
      <c r="AF101" s="5"/>
      <c r="AG101" s="1"/>
      <c r="AH101" s="11"/>
      <c r="AI101" s="11"/>
      <c r="AJ101" s="5"/>
      <c r="AK101" s="1"/>
      <c r="AL101" s="11"/>
      <c r="AM101" s="1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x14ac:dyDescent="0.25">
      <c r="A102" s="14">
        <f>ROW()</f>
        <v>102</v>
      </c>
      <c r="B102" s="1"/>
      <c r="C102" s="1"/>
      <c r="D102" s="5" t="s">
        <v>0</v>
      </c>
      <c r="E102" s="16">
        <f t="shared" si="13"/>
        <v>46966</v>
      </c>
      <c r="F102" s="11">
        <f t="shared" si="11"/>
        <v>0</v>
      </c>
      <c r="G102" s="1"/>
      <c r="H102" s="5"/>
      <c r="I102" s="1"/>
      <c r="J102" s="11"/>
      <c r="K102" s="1"/>
      <c r="L102" s="5"/>
      <c r="M102" s="1"/>
      <c r="N102" s="11"/>
      <c r="O102" s="1"/>
      <c r="P102" s="5"/>
      <c r="Q102" s="1"/>
      <c r="R102" s="11"/>
      <c r="S102" s="11"/>
      <c r="T102" s="5"/>
      <c r="U102" s="1"/>
      <c r="V102" s="11"/>
      <c r="W102" s="11"/>
      <c r="X102" s="5"/>
      <c r="Y102" s="1"/>
      <c r="Z102" s="11"/>
      <c r="AA102" s="1"/>
      <c r="AB102" s="5"/>
      <c r="AC102" s="1"/>
      <c r="AD102" s="11"/>
      <c r="AE102" s="11"/>
      <c r="AF102" s="5"/>
      <c r="AG102" s="1"/>
      <c r="AH102" s="11"/>
      <c r="AI102" s="11"/>
      <c r="AJ102" s="5"/>
      <c r="AK102" s="1"/>
      <c r="AL102" s="11"/>
      <c r="AM102" s="1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x14ac:dyDescent="0.25">
      <c r="A103" s="14">
        <f>ROW()</f>
        <v>103</v>
      </c>
      <c r="B103" s="1"/>
      <c r="C103" s="1"/>
      <c r="D103" s="5" t="s">
        <v>0</v>
      </c>
      <c r="E103" s="16">
        <f t="shared" si="13"/>
        <v>46997</v>
      </c>
      <c r="F103" s="11">
        <f t="shared" si="11"/>
        <v>0</v>
      </c>
      <c r="G103" s="1"/>
      <c r="H103" s="5"/>
      <c r="I103" s="1"/>
      <c r="J103" s="11"/>
      <c r="K103" s="1"/>
      <c r="L103" s="5"/>
      <c r="M103" s="1"/>
      <c r="N103" s="11"/>
      <c r="O103" s="1"/>
      <c r="P103" s="5"/>
      <c r="Q103" s="1"/>
      <c r="R103" s="11"/>
      <c r="S103" s="11"/>
      <c r="T103" s="5"/>
      <c r="U103" s="1"/>
      <c r="V103" s="11"/>
      <c r="W103" s="11"/>
      <c r="X103" s="5"/>
      <c r="Y103" s="1"/>
      <c r="Z103" s="11"/>
      <c r="AA103" s="1"/>
      <c r="AB103" s="5"/>
      <c r="AC103" s="1"/>
      <c r="AD103" s="11"/>
      <c r="AE103" s="11"/>
      <c r="AF103" s="5"/>
      <c r="AG103" s="1"/>
      <c r="AH103" s="11"/>
      <c r="AI103" s="11"/>
      <c r="AJ103" s="5"/>
      <c r="AK103" s="1"/>
      <c r="AL103" s="11"/>
      <c r="AM103" s="1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x14ac:dyDescent="0.25">
      <c r="A104" s="14">
        <f>ROW()</f>
        <v>104</v>
      </c>
      <c r="B104" s="1"/>
      <c r="C104" s="1"/>
      <c r="D104" s="5" t="s">
        <v>0</v>
      </c>
      <c r="E104" s="16">
        <f t="shared" si="13"/>
        <v>47027</v>
      </c>
      <c r="F104" s="11">
        <f t="shared" si="11"/>
        <v>0</v>
      </c>
      <c r="G104" s="1"/>
      <c r="H104" s="5"/>
      <c r="I104" s="1"/>
      <c r="J104" s="11"/>
      <c r="K104" s="1"/>
      <c r="L104" s="5"/>
      <c r="M104" s="1"/>
      <c r="N104" s="11"/>
      <c r="O104" s="1"/>
      <c r="P104" s="5"/>
      <c r="Q104" s="1"/>
      <c r="R104" s="11"/>
      <c r="S104" s="11"/>
      <c r="T104" s="5"/>
      <c r="U104" s="1"/>
      <c r="V104" s="11"/>
      <c r="W104" s="11"/>
      <c r="X104" s="5"/>
      <c r="Y104" s="1"/>
      <c r="Z104" s="11"/>
      <c r="AA104" s="1"/>
      <c r="AB104" s="5"/>
      <c r="AC104" s="1"/>
      <c r="AD104" s="11"/>
      <c r="AE104" s="11"/>
      <c r="AF104" s="5"/>
      <c r="AG104" s="1"/>
      <c r="AH104" s="11"/>
      <c r="AI104" s="11"/>
      <c r="AJ104" s="5"/>
      <c r="AK104" s="1"/>
      <c r="AL104" s="11"/>
      <c r="AM104" s="1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x14ac:dyDescent="0.25">
      <c r="A105" s="14">
        <f>ROW()</f>
        <v>105</v>
      </c>
      <c r="B105" s="1"/>
      <c r="C105" s="1"/>
      <c r="D105" s="5" t="s">
        <v>0</v>
      </c>
      <c r="E105" s="16">
        <f t="shared" si="13"/>
        <v>47058</v>
      </c>
      <c r="F105" s="11">
        <f t="shared" si="11"/>
        <v>0</v>
      </c>
      <c r="G105" s="1"/>
      <c r="H105" s="5"/>
      <c r="I105" s="1"/>
      <c r="J105" s="11"/>
      <c r="K105" s="1"/>
      <c r="L105" s="5"/>
      <c r="M105" s="1"/>
      <c r="N105" s="11"/>
      <c r="O105" s="1"/>
      <c r="P105" s="5"/>
      <c r="Q105" s="1"/>
      <c r="R105" s="11"/>
      <c r="S105" s="11"/>
      <c r="T105" s="5"/>
      <c r="U105" s="1"/>
      <c r="V105" s="11"/>
      <c r="W105" s="11"/>
      <c r="X105" s="5"/>
      <c r="Y105" s="1"/>
      <c r="Z105" s="11"/>
      <c r="AA105" s="1"/>
      <c r="AB105" s="5"/>
      <c r="AC105" s="1"/>
      <c r="AD105" s="11"/>
      <c r="AE105" s="11"/>
      <c r="AF105" s="5"/>
      <c r="AG105" s="1"/>
      <c r="AH105" s="11"/>
      <c r="AI105" s="11"/>
      <c r="AJ105" s="5"/>
      <c r="AK105" s="1"/>
      <c r="AL105" s="11"/>
      <c r="AM105" s="1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x14ac:dyDescent="0.25">
      <c r="A106" s="14">
        <f>ROW()</f>
        <v>106</v>
      </c>
      <c r="B106" s="1"/>
      <c r="C106" s="1"/>
      <c r="D106" s="5" t="s">
        <v>0</v>
      </c>
      <c r="E106" s="16">
        <f t="shared" si="13"/>
        <v>47088</v>
      </c>
      <c r="F106" s="11">
        <f t="shared" si="11"/>
        <v>0</v>
      </c>
      <c r="G106" s="1"/>
      <c r="H106" s="5"/>
      <c r="I106" s="1"/>
      <c r="J106" s="11"/>
      <c r="K106" s="1"/>
      <c r="L106" s="5"/>
      <c r="M106" s="1"/>
      <c r="N106" s="11"/>
      <c r="O106" s="1"/>
      <c r="P106" s="5"/>
      <c r="Q106" s="1"/>
      <c r="R106" s="11"/>
      <c r="S106" s="11"/>
      <c r="T106" s="5"/>
      <c r="U106" s="1"/>
      <c r="V106" s="11"/>
      <c r="W106" s="11"/>
      <c r="X106" s="5"/>
      <c r="Y106" s="1"/>
      <c r="Z106" s="11"/>
      <c r="AA106" s="1"/>
      <c r="AB106" s="5"/>
      <c r="AC106" s="1"/>
      <c r="AD106" s="11"/>
      <c r="AE106" s="11"/>
      <c r="AF106" s="5"/>
      <c r="AG106" s="1"/>
      <c r="AH106" s="11"/>
      <c r="AI106" s="11"/>
      <c r="AJ106" s="5"/>
      <c r="AK106" s="1"/>
      <c r="AL106" s="11"/>
      <c r="AM106" s="1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x14ac:dyDescent="0.25">
      <c r="A107" s="14">
        <f>ROW()</f>
        <v>107</v>
      </c>
      <c r="B107" s="1"/>
      <c r="C107" s="1"/>
      <c r="D107" s="5" t="s">
        <v>0</v>
      </c>
      <c r="E107" s="16">
        <f t="shared" si="13"/>
        <v>47119</v>
      </c>
      <c r="F107" s="11">
        <f t="shared" si="11"/>
        <v>0</v>
      </c>
      <c r="G107" s="1"/>
      <c r="H107" s="5"/>
      <c r="I107" s="1"/>
      <c r="J107" s="11"/>
      <c r="K107" s="1"/>
      <c r="L107" s="5"/>
      <c r="M107" s="1"/>
      <c r="N107" s="11"/>
      <c r="O107" s="1"/>
      <c r="P107" s="5"/>
      <c r="Q107" s="1"/>
      <c r="R107" s="11"/>
      <c r="S107" s="11"/>
      <c r="T107" s="5"/>
      <c r="U107" s="1"/>
      <c r="V107" s="11"/>
      <c r="W107" s="11"/>
      <c r="X107" s="5"/>
      <c r="Y107" s="1"/>
      <c r="Z107" s="11"/>
      <c r="AA107" s="1"/>
      <c r="AB107" s="5"/>
      <c r="AC107" s="1"/>
      <c r="AD107" s="11"/>
      <c r="AE107" s="11"/>
      <c r="AF107" s="5"/>
      <c r="AG107" s="1"/>
      <c r="AH107" s="11"/>
      <c r="AI107" s="11"/>
      <c r="AJ107" s="5"/>
      <c r="AK107" s="1"/>
      <c r="AL107" s="11"/>
      <c r="AM107" s="1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x14ac:dyDescent="0.25">
      <c r="A108" s="14">
        <f>ROW()</f>
        <v>108</v>
      </c>
      <c r="B108" s="1"/>
      <c r="C108" s="1"/>
      <c r="D108" s="5" t="s">
        <v>0</v>
      </c>
      <c r="E108" s="16">
        <f t="shared" si="13"/>
        <v>47150</v>
      </c>
      <c r="F108" s="11">
        <f t="shared" si="11"/>
        <v>0</v>
      </c>
      <c r="G108" s="1"/>
      <c r="H108" s="5"/>
      <c r="I108" s="1"/>
      <c r="J108" s="11"/>
      <c r="K108" s="1"/>
      <c r="L108" s="5"/>
      <c r="M108" s="1"/>
      <c r="N108" s="11"/>
      <c r="O108" s="1"/>
      <c r="P108" s="5"/>
      <c r="Q108" s="1"/>
      <c r="R108" s="11"/>
      <c r="S108" s="11"/>
      <c r="T108" s="5"/>
      <c r="U108" s="1"/>
      <c r="V108" s="11"/>
      <c r="W108" s="11"/>
      <c r="X108" s="5"/>
      <c r="Y108" s="1"/>
      <c r="Z108" s="11"/>
      <c r="AA108" s="1"/>
      <c r="AB108" s="5"/>
      <c r="AC108" s="1"/>
      <c r="AD108" s="11"/>
      <c r="AE108" s="11"/>
      <c r="AF108" s="5"/>
      <c r="AG108" s="1"/>
      <c r="AH108" s="11"/>
      <c r="AI108" s="11"/>
      <c r="AJ108" s="5"/>
      <c r="AK108" s="1"/>
      <c r="AL108" s="11"/>
      <c r="AM108" s="1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x14ac:dyDescent="0.25">
      <c r="A109" s="14">
        <f>ROW()</f>
        <v>109</v>
      </c>
      <c r="B109" s="1"/>
      <c r="C109" s="1"/>
      <c r="D109" s="5" t="s">
        <v>0</v>
      </c>
      <c r="E109" s="16">
        <f t="shared" si="13"/>
        <v>47178</v>
      </c>
      <c r="F109" s="11">
        <f t="shared" si="11"/>
        <v>0</v>
      </c>
      <c r="G109" s="1"/>
      <c r="H109" s="5"/>
      <c r="I109" s="1"/>
      <c r="J109" s="11"/>
      <c r="K109" s="1"/>
      <c r="L109" s="5"/>
      <c r="M109" s="1"/>
      <c r="N109" s="11"/>
      <c r="O109" s="1"/>
      <c r="P109" s="5"/>
      <c r="Q109" s="1"/>
      <c r="R109" s="11"/>
      <c r="S109" s="11"/>
      <c r="T109" s="5"/>
      <c r="U109" s="1"/>
      <c r="V109" s="11"/>
      <c r="W109" s="11"/>
      <c r="X109" s="5"/>
      <c r="Y109" s="1"/>
      <c r="Z109" s="11"/>
      <c r="AA109" s="1"/>
      <c r="AB109" s="5"/>
      <c r="AC109" s="1"/>
      <c r="AD109" s="11"/>
      <c r="AE109" s="11"/>
      <c r="AF109" s="5"/>
      <c r="AG109" s="1"/>
      <c r="AH109" s="11"/>
      <c r="AI109" s="11"/>
      <c r="AJ109" s="5"/>
      <c r="AK109" s="1"/>
      <c r="AL109" s="11"/>
      <c r="AM109" s="1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x14ac:dyDescent="0.25">
      <c r="A110" s="14">
        <f>ROW()</f>
        <v>110</v>
      </c>
      <c r="B110" s="1"/>
      <c r="C110" s="1"/>
      <c r="D110" s="5" t="s">
        <v>0</v>
      </c>
      <c r="E110" s="16">
        <f t="shared" si="13"/>
        <v>47209</v>
      </c>
      <c r="F110" s="11">
        <f t="shared" si="11"/>
        <v>0</v>
      </c>
      <c r="G110" s="1"/>
      <c r="H110" s="5"/>
      <c r="I110" s="1"/>
      <c r="J110" s="11"/>
      <c r="K110" s="1"/>
      <c r="L110" s="5"/>
      <c r="M110" s="1"/>
      <c r="N110" s="11"/>
      <c r="O110" s="1"/>
      <c r="P110" s="5"/>
      <c r="Q110" s="1"/>
      <c r="R110" s="11"/>
      <c r="S110" s="11"/>
      <c r="T110" s="5"/>
      <c r="U110" s="1"/>
      <c r="V110" s="11"/>
      <c r="W110" s="11"/>
      <c r="X110" s="5"/>
      <c r="Y110" s="1"/>
      <c r="Z110" s="11"/>
      <c r="AA110" s="1"/>
      <c r="AB110" s="5"/>
      <c r="AC110" s="1"/>
      <c r="AD110" s="11"/>
      <c r="AE110" s="11"/>
      <c r="AF110" s="5"/>
      <c r="AG110" s="1"/>
      <c r="AH110" s="11"/>
      <c r="AI110" s="11"/>
      <c r="AJ110" s="5"/>
      <c r="AK110" s="1"/>
      <c r="AL110" s="11"/>
      <c r="AM110" s="1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x14ac:dyDescent="0.25">
      <c r="A111" s="14">
        <f>ROW()</f>
        <v>111</v>
      </c>
      <c r="B111" s="1"/>
      <c r="C111" s="1"/>
      <c r="D111" s="5" t="s">
        <v>0</v>
      </c>
      <c r="E111" s="16">
        <f t="shared" si="13"/>
        <v>47239</v>
      </c>
      <c r="F111" s="11">
        <f t="shared" si="11"/>
        <v>0</v>
      </c>
      <c r="G111" s="1"/>
      <c r="H111" s="5"/>
      <c r="I111" s="1"/>
      <c r="J111" s="11"/>
      <c r="K111" s="1"/>
      <c r="L111" s="5"/>
      <c r="M111" s="1"/>
      <c r="N111" s="11"/>
      <c r="O111" s="1"/>
      <c r="P111" s="5"/>
      <c r="Q111" s="1"/>
      <c r="R111" s="11"/>
      <c r="S111" s="11"/>
      <c r="T111" s="5"/>
      <c r="U111" s="1"/>
      <c r="V111" s="11"/>
      <c r="W111" s="11"/>
      <c r="X111" s="5"/>
      <c r="Y111" s="1"/>
      <c r="Z111" s="11"/>
      <c r="AA111" s="1"/>
      <c r="AB111" s="5"/>
      <c r="AC111" s="1"/>
      <c r="AD111" s="11"/>
      <c r="AE111" s="11"/>
      <c r="AF111" s="5"/>
      <c r="AG111" s="1"/>
      <c r="AH111" s="11"/>
      <c r="AI111" s="11"/>
      <c r="AJ111" s="5"/>
      <c r="AK111" s="1"/>
      <c r="AL111" s="11"/>
      <c r="AM111" s="1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x14ac:dyDescent="0.25">
      <c r="A112" s="14">
        <f>ROW()</f>
        <v>112</v>
      </c>
      <c r="B112" s="1"/>
      <c r="C112" s="1"/>
      <c r="D112" s="5" t="s">
        <v>0</v>
      </c>
      <c r="E112" s="16">
        <f t="shared" si="13"/>
        <v>47270</v>
      </c>
      <c r="F112" s="11">
        <f t="shared" si="11"/>
        <v>0</v>
      </c>
      <c r="G112" s="1"/>
      <c r="H112" s="5"/>
      <c r="I112" s="1"/>
      <c r="J112" s="11"/>
      <c r="K112" s="1"/>
      <c r="L112" s="5"/>
      <c r="M112" s="1"/>
      <c r="N112" s="11"/>
      <c r="O112" s="1"/>
      <c r="P112" s="5"/>
      <c r="Q112" s="1"/>
      <c r="R112" s="11"/>
      <c r="S112" s="11"/>
      <c r="T112" s="5"/>
      <c r="U112" s="1"/>
      <c r="V112" s="11"/>
      <c r="W112" s="11"/>
      <c r="X112" s="5"/>
      <c r="Y112" s="1"/>
      <c r="Z112" s="11"/>
      <c r="AA112" s="1"/>
      <c r="AB112" s="5"/>
      <c r="AC112" s="1"/>
      <c r="AD112" s="11"/>
      <c r="AE112" s="11"/>
      <c r="AF112" s="5"/>
      <c r="AG112" s="1"/>
      <c r="AH112" s="11"/>
      <c r="AI112" s="11"/>
      <c r="AJ112" s="5"/>
      <c r="AK112" s="1"/>
      <c r="AL112" s="11"/>
      <c r="AM112" s="1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x14ac:dyDescent="0.25">
      <c r="A113" s="14">
        <f>ROW()</f>
        <v>113</v>
      </c>
      <c r="B113" s="1"/>
      <c r="C113" s="1"/>
      <c r="D113" s="5" t="s">
        <v>0</v>
      </c>
      <c r="E113" s="16">
        <f t="shared" si="13"/>
        <v>47300</v>
      </c>
      <c r="F113" s="11">
        <f t="shared" si="11"/>
        <v>0</v>
      </c>
      <c r="G113" s="1"/>
      <c r="H113" s="5"/>
      <c r="I113" s="1"/>
      <c r="J113" s="11"/>
      <c r="K113" s="1"/>
      <c r="L113" s="5"/>
      <c r="M113" s="1"/>
      <c r="N113" s="11"/>
      <c r="O113" s="1"/>
      <c r="P113" s="5"/>
      <c r="Q113" s="1"/>
      <c r="R113" s="11"/>
      <c r="S113" s="11"/>
      <c r="T113" s="5"/>
      <c r="U113" s="1"/>
      <c r="V113" s="11"/>
      <c r="W113" s="11"/>
      <c r="X113" s="5"/>
      <c r="Y113" s="1"/>
      <c r="Z113" s="11"/>
      <c r="AA113" s="1"/>
      <c r="AB113" s="5"/>
      <c r="AC113" s="1"/>
      <c r="AD113" s="11"/>
      <c r="AE113" s="11"/>
      <c r="AF113" s="5"/>
      <c r="AG113" s="1"/>
      <c r="AH113" s="11"/>
      <c r="AI113" s="11"/>
      <c r="AJ113" s="5"/>
      <c r="AK113" s="1"/>
      <c r="AL113" s="11"/>
      <c r="AM113" s="1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x14ac:dyDescent="0.25">
      <c r="A114" s="14">
        <f>ROW()</f>
        <v>114</v>
      </c>
      <c r="B114" s="1"/>
      <c r="C114" s="1"/>
      <c r="D114" s="5" t="s">
        <v>0</v>
      </c>
      <c r="E114" s="16">
        <f t="shared" si="13"/>
        <v>47331</v>
      </c>
      <c r="F114" s="11">
        <f t="shared" si="11"/>
        <v>0</v>
      </c>
      <c r="G114" s="1"/>
      <c r="H114" s="5"/>
      <c r="I114" s="1"/>
      <c r="J114" s="11"/>
      <c r="K114" s="1"/>
      <c r="L114" s="5"/>
      <c r="M114" s="1"/>
      <c r="N114" s="11"/>
      <c r="O114" s="1"/>
      <c r="P114" s="5"/>
      <c r="Q114" s="1"/>
      <c r="R114" s="11"/>
      <c r="S114" s="11"/>
      <c r="T114" s="5"/>
      <c r="U114" s="1"/>
      <c r="V114" s="11"/>
      <c r="W114" s="11"/>
      <c r="X114" s="5"/>
      <c r="Y114" s="1"/>
      <c r="Z114" s="11"/>
      <c r="AA114" s="1"/>
      <c r="AB114" s="5"/>
      <c r="AC114" s="1"/>
      <c r="AD114" s="11"/>
      <c r="AE114" s="11"/>
      <c r="AF114" s="5"/>
      <c r="AG114" s="1"/>
      <c r="AH114" s="11"/>
      <c r="AI114" s="11"/>
      <c r="AJ114" s="5"/>
      <c r="AK114" s="1"/>
      <c r="AL114" s="11"/>
      <c r="AM114" s="1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x14ac:dyDescent="0.25">
      <c r="A115" s="14">
        <f>ROW()</f>
        <v>115</v>
      </c>
      <c r="B115" s="1"/>
      <c r="C115" s="1"/>
      <c r="D115" s="5" t="s">
        <v>0</v>
      </c>
      <c r="E115" s="16">
        <f t="shared" si="13"/>
        <v>47362</v>
      </c>
      <c r="F115" s="11">
        <f t="shared" si="11"/>
        <v>0</v>
      </c>
      <c r="G115" s="1"/>
      <c r="H115" s="5"/>
      <c r="I115" s="1"/>
      <c r="J115" s="11"/>
      <c r="K115" s="1"/>
      <c r="L115" s="5"/>
      <c r="M115" s="1"/>
      <c r="N115" s="11"/>
      <c r="O115" s="1"/>
      <c r="P115" s="5"/>
      <c r="Q115" s="1"/>
      <c r="R115" s="11"/>
      <c r="S115" s="11"/>
      <c r="T115" s="5"/>
      <c r="U115" s="1"/>
      <c r="V115" s="11"/>
      <c r="W115" s="11"/>
      <c r="X115" s="5"/>
      <c r="Y115" s="1"/>
      <c r="Z115" s="11"/>
      <c r="AA115" s="1"/>
      <c r="AB115" s="5"/>
      <c r="AC115" s="1"/>
      <c r="AD115" s="11"/>
      <c r="AE115" s="11"/>
      <c r="AF115" s="5"/>
      <c r="AG115" s="1"/>
      <c r="AH115" s="11"/>
      <c r="AI115" s="11"/>
      <c r="AJ115" s="5"/>
      <c r="AK115" s="1"/>
      <c r="AL115" s="11"/>
      <c r="AM115" s="1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x14ac:dyDescent="0.25">
      <c r="A116" s="14">
        <f>ROW()</f>
        <v>116</v>
      </c>
      <c r="B116" s="1"/>
      <c r="C116" s="1"/>
      <c r="D116" s="5" t="s">
        <v>0</v>
      </c>
      <c r="E116" s="16">
        <f t="shared" si="13"/>
        <v>47392</v>
      </c>
      <c r="F116" s="11">
        <f t="shared" si="11"/>
        <v>0</v>
      </c>
      <c r="G116" s="1"/>
      <c r="H116" s="5"/>
      <c r="I116" s="1"/>
      <c r="J116" s="11"/>
      <c r="K116" s="1"/>
      <c r="L116" s="5"/>
      <c r="M116" s="1"/>
      <c r="N116" s="11"/>
      <c r="O116" s="1"/>
      <c r="P116" s="5"/>
      <c r="Q116" s="1"/>
      <c r="R116" s="11"/>
      <c r="S116" s="11"/>
      <c r="T116" s="5"/>
      <c r="U116" s="1"/>
      <c r="V116" s="11"/>
      <c r="W116" s="11"/>
      <c r="X116" s="5"/>
      <c r="Y116" s="1"/>
      <c r="Z116" s="11"/>
      <c r="AA116" s="1"/>
      <c r="AB116" s="5"/>
      <c r="AC116" s="1"/>
      <c r="AD116" s="11"/>
      <c r="AE116" s="11"/>
      <c r="AF116" s="5"/>
      <c r="AG116" s="1"/>
      <c r="AH116" s="11"/>
      <c r="AI116" s="11"/>
      <c r="AJ116" s="5"/>
      <c r="AK116" s="1"/>
      <c r="AL116" s="11"/>
      <c r="AM116" s="1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x14ac:dyDescent="0.25">
      <c r="A117" s="14">
        <f>ROW()</f>
        <v>117</v>
      </c>
      <c r="B117" s="1"/>
      <c r="C117" s="1"/>
      <c r="D117" s="5" t="s">
        <v>0</v>
      </c>
      <c r="E117" s="16">
        <f t="shared" si="13"/>
        <v>47423</v>
      </c>
      <c r="F117" s="11">
        <f t="shared" si="11"/>
        <v>0</v>
      </c>
      <c r="G117" s="1"/>
      <c r="H117" s="5"/>
      <c r="I117" s="1"/>
      <c r="J117" s="11"/>
      <c r="K117" s="1"/>
      <c r="L117" s="5"/>
      <c r="M117" s="1"/>
      <c r="N117" s="11"/>
      <c r="O117" s="1"/>
      <c r="P117" s="5"/>
      <c r="Q117" s="1"/>
      <c r="R117" s="11"/>
      <c r="S117" s="11"/>
      <c r="T117" s="5"/>
      <c r="U117" s="1"/>
      <c r="V117" s="11"/>
      <c r="W117" s="11"/>
      <c r="X117" s="5"/>
      <c r="Y117" s="1"/>
      <c r="Z117" s="11"/>
      <c r="AA117" s="1"/>
      <c r="AB117" s="5"/>
      <c r="AC117" s="1"/>
      <c r="AD117" s="11"/>
      <c r="AE117" s="11"/>
      <c r="AF117" s="5"/>
      <c r="AG117" s="1"/>
      <c r="AH117" s="11"/>
      <c r="AI117" s="11"/>
      <c r="AJ117" s="5"/>
      <c r="AK117" s="1"/>
      <c r="AL117" s="11"/>
      <c r="AM117" s="1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x14ac:dyDescent="0.25">
      <c r="A118" s="14">
        <f>ROW()</f>
        <v>118</v>
      </c>
      <c r="B118" s="1"/>
      <c r="C118" s="1"/>
      <c r="D118" s="5" t="s">
        <v>0</v>
      </c>
      <c r="E118" s="16">
        <f t="shared" si="13"/>
        <v>47453</v>
      </c>
      <c r="F118" s="11">
        <f t="shared" si="11"/>
        <v>0</v>
      </c>
      <c r="G118" s="1"/>
      <c r="H118" s="5"/>
      <c r="I118" s="1"/>
      <c r="J118" s="11"/>
      <c r="K118" s="1"/>
      <c r="L118" s="5"/>
      <c r="M118" s="1"/>
      <c r="N118" s="11"/>
      <c r="O118" s="1"/>
      <c r="P118" s="5"/>
      <c r="Q118" s="1"/>
      <c r="R118" s="11"/>
      <c r="S118" s="11"/>
      <c r="T118" s="5"/>
      <c r="U118" s="1"/>
      <c r="V118" s="11"/>
      <c r="W118" s="11"/>
      <c r="X118" s="5"/>
      <c r="Y118" s="1"/>
      <c r="Z118" s="11"/>
      <c r="AA118" s="1"/>
      <c r="AB118" s="5"/>
      <c r="AC118" s="1"/>
      <c r="AD118" s="11"/>
      <c r="AE118" s="11"/>
      <c r="AF118" s="5"/>
      <c r="AG118" s="1"/>
      <c r="AH118" s="11"/>
      <c r="AI118" s="11"/>
      <c r="AJ118" s="5"/>
      <c r="AK118" s="1"/>
      <c r="AL118" s="11"/>
      <c r="AM118" s="1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x14ac:dyDescent="0.25">
      <c r="A119" s="14">
        <f>ROW()</f>
        <v>119</v>
      </c>
      <c r="B119" s="1"/>
      <c r="C119" s="1"/>
      <c r="D119" s="5" t="s">
        <v>0</v>
      </c>
      <c r="E119" s="16">
        <f t="shared" si="13"/>
        <v>47484</v>
      </c>
      <c r="F119" s="11">
        <f t="shared" si="11"/>
        <v>0</v>
      </c>
      <c r="G119" s="1"/>
      <c r="H119" s="5"/>
      <c r="I119" s="1"/>
      <c r="J119" s="11"/>
      <c r="K119" s="1"/>
      <c r="L119" s="5"/>
      <c r="M119" s="1"/>
      <c r="N119" s="11"/>
      <c r="O119" s="1"/>
      <c r="P119" s="5"/>
      <c r="Q119" s="1"/>
      <c r="R119" s="11"/>
      <c r="S119" s="11"/>
      <c r="T119" s="5"/>
      <c r="U119" s="1"/>
      <c r="V119" s="11"/>
      <c r="W119" s="11"/>
      <c r="X119" s="5"/>
      <c r="Y119" s="1"/>
      <c r="Z119" s="11"/>
      <c r="AA119" s="1"/>
      <c r="AB119" s="5"/>
      <c r="AC119" s="1"/>
      <c r="AD119" s="11"/>
      <c r="AE119" s="11"/>
      <c r="AF119" s="5"/>
      <c r="AG119" s="1"/>
      <c r="AH119" s="11"/>
      <c r="AI119" s="11"/>
      <c r="AJ119" s="5"/>
      <c r="AK119" s="1"/>
      <c r="AL119" s="11"/>
      <c r="AM119" s="1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x14ac:dyDescent="0.25">
      <c r="A120" s="14">
        <f>ROW()</f>
        <v>120</v>
      </c>
      <c r="B120" s="1"/>
      <c r="C120" s="1"/>
      <c r="D120" s="5" t="s">
        <v>0</v>
      </c>
      <c r="E120" s="16">
        <f t="shared" si="13"/>
        <v>47515</v>
      </c>
      <c r="F120" s="11">
        <f t="shared" si="11"/>
        <v>0</v>
      </c>
      <c r="G120" s="1"/>
      <c r="H120" s="5"/>
      <c r="I120" s="1"/>
      <c r="J120" s="11"/>
      <c r="K120" s="1"/>
      <c r="L120" s="5"/>
      <c r="M120" s="1"/>
      <c r="N120" s="11"/>
      <c r="O120" s="1"/>
      <c r="P120" s="5"/>
      <c r="Q120" s="1"/>
      <c r="R120" s="11"/>
      <c r="S120" s="11"/>
      <c r="T120" s="5"/>
      <c r="U120" s="1"/>
      <c r="V120" s="11"/>
      <c r="W120" s="11"/>
      <c r="X120" s="5"/>
      <c r="Y120" s="1"/>
      <c r="Z120" s="11"/>
      <c r="AA120" s="1"/>
      <c r="AB120" s="5"/>
      <c r="AC120" s="1"/>
      <c r="AD120" s="11"/>
      <c r="AE120" s="11"/>
      <c r="AF120" s="5"/>
      <c r="AG120" s="1"/>
      <c r="AH120" s="11"/>
      <c r="AI120" s="11"/>
      <c r="AJ120" s="5"/>
      <c r="AK120" s="1"/>
      <c r="AL120" s="11"/>
      <c r="AM120" s="1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x14ac:dyDescent="0.25">
      <c r="A121" s="14">
        <f>ROW()</f>
        <v>121</v>
      </c>
      <c r="B121" s="1"/>
      <c r="C121" s="1"/>
      <c r="D121" s="5" t="s">
        <v>0</v>
      </c>
      <c r="E121" s="16">
        <f t="shared" si="13"/>
        <v>47543</v>
      </c>
      <c r="F121" s="11">
        <f t="shared" si="11"/>
        <v>0</v>
      </c>
      <c r="G121" s="1"/>
      <c r="H121" s="5"/>
      <c r="I121" s="1"/>
      <c r="J121" s="11"/>
      <c r="K121" s="1"/>
      <c r="L121" s="5"/>
      <c r="M121" s="1"/>
      <c r="N121" s="11"/>
      <c r="O121" s="1"/>
      <c r="P121" s="5"/>
      <c r="Q121" s="1"/>
      <c r="R121" s="11"/>
      <c r="S121" s="11"/>
      <c r="T121" s="5"/>
      <c r="U121" s="1"/>
      <c r="V121" s="11"/>
      <c r="W121" s="11"/>
      <c r="X121" s="5"/>
      <c r="Y121" s="1"/>
      <c r="Z121" s="11"/>
      <c r="AA121" s="1"/>
      <c r="AB121" s="5"/>
      <c r="AC121" s="1"/>
      <c r="AD121" s="11"/>
      <c r="AE121" s="11"/>
      <c r="AF121" s="5"/>
      <c r="AG121" s="1"/>
      <c r="AH121" s="11"/>
      <c r="AI121" s="11"/>
      <c r="AJ121" s="5"/>
      <c r="AK121" s="1"/>
      <c r="AL121" s="11"/>
      <c r="AM121" s="1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x14ac:dyDescent="0.25">
      <c r="A122" s="14">
        <f>ROW()</f>
        <v>122</v>
      </c>
      <c r="B122" s="1"/>
      <c r="C122" s="1"/>
      <c r="D122" s="5" t="s">
        <v>0</v>
      </c>
      <c r="E122" s="16">
        <f t="shared" si="13"/>
        <v>47574</v>
      </c>
      <c r="F122" s="11">
        <f t="shared" si="11"/>
        <v>0</v>
      </c>
      <c r="G122" s="1"/>
      <c r="H122" s="5"/>
      <c r="I122" s="1"/>
      <c r="J122" s="11"/>
      <c r="K122" s="1"/>
      <c r="L122" s="5"/>
      <c r="M122" s="1"/>
      <c r="N122" s="11"/>
      <c r="O122" s="1"/>
      <c r="P122" s="5"/>
      <c r="Q122" s="1"/>
      <c r="R122" s="11"/>
      <c r="S122" s="11"/>
      <c r="T122" s="5"/>
      <c r="U122" s="1"/>
      <c r="V122" s="11"/>
      <c r="W122" s="11"/>
      <c r="X122" s="5"/>
      <c r="Y122" s="1"/>
      <c r="Z122" s="11"/>
      <c r="AA122" s="1"/>
      <c r="AB122" s="5"/>
      <c r="AC122" s="1"/>
      <c r="AD122" s="11"/>
      <c r="AE122" s="11"/>
      <c r="AF122" s="5"/>
      <c r="AG122" s="1"/>
      <c r="AH122" s="11"/>
      <c r="AI122" s="11"/>
      <c r="AJ122" s="5"/>
      <c r="AK122" s="1"/>
      <c r="AL122" s="11"/>
      <c r="AM122" s="1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x14ac:dyDescent="0.25">
      <c r="A123" s="14">
        <f>ROW()</f>
        <v>123</v>
      </c>
      <c r="B123" s="1"/>
      <c r="C123" s="1"/>
      <c r="D123" s="5" t="s">
        <v>0</v>
      </c>
      <c r="E123" s="16">
        <f t="shared" si="13"/>
        <v>47604</v>
      </c>
      <c r="F123" s="11">
        <f t="shared" si="11"/>
        <v>0</v>
      </c>
      <c r="G123" s="1"/>
      <c r="H123" s="5"/>
      <c r="I123" s="1"/>
      <c r="J123" s="11"/>
      <c r="K123" s="1"/>
      <c r="L123" s="5"/>
      <c r="M123" s="1"/>
      <c r="N123" s="11"/>
      <c r="O123" s="1"/>
      <c r="P123" s="5"/>
      <c r="Q123" s="1"/>
      <c r="R123" s="11"/>
      <c r="S123" s="11"/>
      <c r="T123" s="5"/>
      <c r="U123" s="1"/>
      <c r="V123" s="11"/>
      <c r="W123" s="11"/>
      <c r="X123" s="5"/>
      <c r="Y123" s="1"/>
      <c r="Z123" s="11"/>
      <c r="AA123" s="1"/>
      <c r="AB123" s="5"/>
      <c r="AC123" s="1"/>
      <c r="AD123" s="11"/>
      <c r="AE123" s="11"/>
      <c r="AF123" s="5"/>
      <c r="AG123" s="1"/>
      <c r="AH123" s="11"/>
      <c r="AI123" s="11"/>
      <c r="AJ123" s="5"/>
      <c r="AK123" s="1"/>
      <c r="AL123" s="11"/>
      <c r="AM123" s="1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x14ac:dyDescent="0.25">
      <c r="A124" s="14">
        <f>ROW()</f>
        <v>124</v>
      </c>
      <c r="B124" s="1"/>
      <c r="C124" s="1"/>
      <c r="D124" s="5" t="s">
        <v>0</v>
      </c>
      <c r="E124" s="16">
        <f t="shared" si="13"/>
        <v>47635</v>
      </c>
      <c r="F124" s="11">
        <f t="shared" si="11"/>
        <v>0</v>
      </c>
      <c r="G124" s="1"/>
      <c r="H124" s="5"/>
      <c r="I124" s="1"/>
      <c r="J124" s="11"/>
      <c r="K124" s="1"/>
      <c r="L124" s="5"/>
      <c r="M124" s="1"/>
      <c r="N124" s="11"/>
      <c r="O124" s="1"/>
      <c r="P124" s="5"/>
      <c r="Q124" s="1"/>
      <c r="R124" s="11"/>
      <c r="S124" s="11"/>
      <c r="T124" s="5"/>
      <c r="U124" s="1"/>
      <c r="V124" s="11"/>
      <c r="W124" s="11"/>
      <c r="X124" s="5"/>
      <c r="Y124" s="1"/>
      <c r="Z124" s="11"/>
      <c r="AA124" s="1"/>
      <c r="AB124" s="5"/>
      <c r="AC124" s="1"/>
      <c r="AD124" s="11"/>
      <c r="AE124" s="11"/>
      <c r="AF124" s="5"/>
      <c r="AG124" s="1"/>
      <c r="AH124" s="11"/>
      <c r="AI124" s="11"/>
      <c r="AJ124" s="5"/>
      <c r="AK124" s="1"/>
      <c r="AL124" s="11"/>
      <c r="AM124" s="1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x14ac:dyDescent="0.25">
      <c r="A125" s="14">
        <f>ROW()</f>
        <v>125</v>
      </c>
      <c r="B125" s="1"/>
      <c r="C125" s="1"/>
      <c r="D125" s="5" t="s">
        <v>0</v>
      </c>
      <c r="E125" s="16">
        <f t="shared" si="13"/>
        <v>47665</v>
      </c>
      <c r="F125" s="11">
        <f t="shared" si="11"/>
        <v>0</v>
      </c>
      <c r="G125" s="1"/>
      <c r="H125" s="5"/>
      <c r="I125" s="1"/>
      <c r="J125" s="11"/>
      <c r="K125" s="1"/>
      <c r="L125" s="5"/>
      <c r="M125" s="1"/>
      <c r="N125" s="11"/>
      <c r="O125" s="1"/>
      <c r="P125" s="5"/>
      <c r="Q125" s="1"/>
      <c r="R125" s="11"/>
      <c r="S125" s="11"/>
      <c r="T125" s="5"/>
      <c r="U125" s="1"/>
      <c r="V125" s="11"/>
      <c r="W125" s="11"/>
      <c r="X125" s="5"/>
      <c r="Y125" s="1"/>
      <c r="Z125" s="11"/>
      <c r="AA125" s="1"/>
      <c r="AB125" s="5"/>
      <c r="AC125" s="1"/>
      <c r="AD125" s="11"/>
      <c r="AE125" s="11"/>
      <c r="AF125" s="5"/>
      <c r="AG125" s="1"/>
      <c r="AH125" s="11"/>
      <c r="AI125" s="11"/>
      <c r="AJ125" s="5"/>
      <c r="AK125" s="1"/>
      <c r="AL125" s="11"/>
      <c r="AM125" s="1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x14ac:dyDescent="0.25">
      <c r="A126" s="14">
        <f>ROW()</f>
        <v>126</v>
      </c>
      <c r="B126" s="1"/>
      <c r="C126" s="1"/>
      <c r="D126" s="5" t="s">
        <v>0</v>
      </c>
      <c r="E126" s="16">
        <f t="shared" si="13"/>
        <v>47696</v>
      </c>
      <c r="F126" s="11">
        <f t="shared" si="11"/>
        <v>0</v>
      </c>
      <c r="G126" s="1"/>
      <c r="H126" s="5"/>
      <c r="I126" s="1"/>
      <c r="J126" s="11"/>
      <c r="K126" s="1"/>
      <c r="L126" s="5"/>
      <c r="M126" s="1"/>
      <c r="N126" s="11"/>
      <c r="O126" s="1"/>
      <c r="P126" s="5"/>
      <c r="Q126" s="1"/>
      <c r="R126" s="11"/>
      <c r="S126" s="11"/>
      <c r="T126" s="5"/>
      <c r="U126" s="1"/>
      <c r="V126" s="11"/>
      <c r="W126" s="11"/>
      <c r="X126" s="5"/>
      <c r="Y126" s="1"/>
      <c r="Z126" s="11"/>
      <c r="AA126" s="1"/>
      <c r="AB126" s="5"/>
      <c r="AC126" s="1"/>
      <c r="AD126" s="11"/>
      <c r="AE126" s="11"/>
      <c r="AF126" s="5"/>
      <c r="AG126" s="1"/>
      <c r="AH126" s="11"/>
      <c r="AI126" s="11"/>
      <c r="AJ126" s="5"/>
      <c r="AK126" s="1"/>
      <c r="AL126" s="11"/>
      <c r="AM126" s="1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x14ac:dyDescent="0.25">
      <c r="A127" s="14">
        <f>ROW()</f>
        <v>127</v>
      </c>
      <c r="B127" s="1"/>
      <c r="C127" s="1"/>
      <c r="D127" s="5" t="s">
        <v>0</v>
      </c>
      <c r="E127" s="16">
        <f t="shared" si="13"/>
        <v>47727</v>
      </c>
      <c r="F127" s="11">
        <f t="shared" si="11"/>
        <v>0</v>
      </c>
      <c r="G127" s="1"/>
      <c r="H127" s="5"/>
      <c r="I127" s="1"/>
      <c r="J127" s="11"/>
      <c r="K127" s="1"/>
      <c r="L127" s="5"/>
      <c r="M127" s="1"/>
      <c r="N127" s="11"/>
      <c r="O127" s="1"/>
      <c r="P127" s="5"/>
      <c r="Q127" s="1"/>
      <c r="R127" s="11"/>
      <c r="S127" s="11"/>
      <c r="T127" s="5"/>
      <c r="U127" s="1"/>
      <c r="V127" s="11"/>
      <c r="W127" s="11"/>
      <c r="X127" s="5"/>
      <c r="Y127" s="1"/>
      <c r="Z127" s="11"/>
      <c r="AA127" s="1"/>
      <c r="AB127" s="5"/>
      <c r="AC127" s="1"/>
      <c r="AD127" s="11"/>
      <c r="AE127" s="11"/>
      <c r="AF127" s="5"/>
      <c r="AG127" s="1"/>
      <c r="AH127" s="11"/>
      <c r="AI127" s="11"/>
      <c r="AJ127" s="5"/>
      <c r="AK127" s="1"/>
      <c r="AL127" s="11"/>
      <c r="AM127" s="1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x14ac:dyDescent="0.25">
      <c r="A128" s="14">
        <f>ROW()</f>
        <v>128</v>
      </c>
      <c r="B128" s="1"/>
      <c r="C128" s="1"/>
      <c r="D128" s="5" t="s">
        <v>0</v>
      </c>
      <c r="E128" s="16">
        <f t="shared" si="13"/>
        <v>47757</v>
      </c>
      <c r="F128" s="11">
        <f t="shared" si="11"/>
        <v>0</v>
      </c>
      <c r="G128" s="1"/>
      <c r="H128" s="5"/>
      <c r="I128" s="1"/>
      <c r="J128" s="11"/>
      <c r="K128" s="1"/>
      <c r="L128" s="5"/>
      <c r="M128" s="1"/>
      <c r="N128" s="11"/>
      <c r="O128" s="1"/>
      <c r="P128" s="5"/>
      <c r="Q128" s="1"/>
      <c r="R128" s="11"/>
      <c r="S128" s="11"/>
      <c r="T128" s="5"/>
      <c r="U128" s="1"/>
      <c r="V128" s="11"/>
      <c r="W128" s="11"/>
      <c r="X128" s="5"/>
      <c r="Y128" s="1"/>
      <c r="Z128" s="11"/>
      <c r="AA128" s="1"/>
      <c r="AB128" s="5"/>
      <c r="AC128" s="1"/>
      <c r="AD128" s="11"/>
      <c r="AE128" s="11"/>
      <c r="AF128" s="5"/>
      <c r="AG128" s="1"/>
      <c r="AH128" s="11"/>
      <c r="AI128" s="11"/>
      <c r="AJ128" s="5"/>
      <c r="AK128" s="1"/>
      <c r="AL128" s="11"/>
      <c r="AM128" s="1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x14ac:dyDescent="0.25">
      <c r="A129" s="14">
        <f>ROW()</f>
        <v>129</v>
      </c>
      <c r="B129" s="1"/>
      <c r="C129" s="1"/>
      <c r="D129" s="5" t="s">
        <v>0</v>
      </c>
      <c r="E129" s="16">
        <f t="shared" si="13"/>
        <v>47788</v>
      </c>
      <c r="F129" s="11">
        <f t="shared" si="11"/>
        <v>0</v>
      </c>
      <c r="G129" s="1"/>
      <c r="H129" s="5"/>
      <c r="I129" s="1"/>
      <c r="J129" s="11"/>
      <c r="K129" s="1"/>
      <c r="L129" s="5"/>
      <c r="M129" s="1"/>
      <c r="N129" s="11"/>
      <c r="O129" s="1"/>
      <c r="P129" s="5"/>
      <c r="Q129" s="1"/>
      <c r="R129" s="11"/>
      <c r="S129" s="11"/>
      <c r="T129" s="5"/>
      <c r="U129" s="1"/>
      <c r="V129" s="11"/>
      <c r="W129" s="11"/>
      <c r="X129" s="5"/>
      <c r="Y129" s="1"/>
      <c r="Z129" s="11"/>
      <c r="AA129" s="1"/>
      <c r="AB129" s="5"/>
      <c r="AC129" s="1"/>
      <c r="AD129" s="11"/>
      <c r="AE129" s="11"/>
      <c r="AF129" s="5"/>
      <c r="AG129" s="1"/>
      <c r="AH129" s="11"/>
      <c r="AI129" s="11"/>
      <c r="AJ129" s="5"/>
      <c r="AK129" s="1"/>
      <c r="AL129" s="11"/>
      <c r="AM129" s="1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x14ac:dyDescent="0.25">
      <c r="A130" s="14">
        <f>ROW()</f>
        <v>130</v>
      </c>
      <c r="B130" s="1"/>
      <c r="C130" s="1"/>
      <c r="D130" s="5" t="s">
        <v>0</v>
      </c>
      <c r="E130" s="16">
        <f t="shared" si="13"/>
        <v>47818</v>
      </c>
      <c r="F130" s="11">
        <f t="shared" si="11"/>
        <v>0</v>
      </c>
      <c r="G130" s="1"/>
      <c r="H130" s="5"/>
      <c r="I130" s="1"/>
      <c r="J130" s="11"/>
      <c r="K130" s="1"/>
      <c r="L130" s="5"/>
      <c r="M130" s="1"/>
      <c r="N130" s="11"/>
      <c r="O130" s="1"/>
      <c r="P130" s="5"/>
      <c r="Q130" s="1"/>
      <c r="R130" s="11"/>
      <c r="S130" s="11"/>
      <c r="T130" s="5"/>
      <c r="U130" s="1"/>
      <c r="V130" s="11"/>
      <c r="W130" s="11"/>
      <c r="X130" s="5"/>
      <c r="Y130" s="1"/>
      <c r="Z130" s="11"/>
      <c r="AA130" s="1"/>
      <c r="AB130" s="5"/>
      <c r="AC130" s="1"/>
      <c r="AD130" s="11"/>
      <c r="AE130" s="11"/>
      <c r="AF130" s="5"/>
      <c r="AG130" s="1"/>
      <c r="AH130" s="11"/>
      <c r="AI130" s="11"/>
      <c r="AJ130" s="5"/>
      <c r="AK130" s="1"/>
      <c r="AL130" s="11"/>
      <c r="AM130" s="1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x14ac:dyDescent="0.25">
      <c r="A131" s="14">
        <f>ROW()</f>
        <v>131</v>
      </c>
      <c r="B131" s="1"/>
      <c r="C131" s="1"/>
      <c r="D131" s="5" t="s">
        <v>0</v>
      </c>
      <c r="E131" s="16">
        <f t="shared" si="13"/>
        <v>47849</v>
      </c>
      <c r="F131" s="11">
        <f t="shared" si="11"/>
        <v>0</v>
      </c>
      <c r="G131" s="1"/>
      <c r="H131" s="5"/>
      <c r="I131" s="1"/>
      <c r="J131" s="11"/>
      <c r="K131" s="1"/>
      <c r="L131" s="5"/>
      <c r="M131" s="1"/>
      <c r="N131" s="11"/>
      <c r="O131" s="1"/>
      <c r="P131" s="5"/>
      <c r="Q131" s="1"/>
      <c r="R131" s="11"/>
      <c r="S131" s="11"/>
      <c r="T131" s="5"/>
      <c r="U131" s="1"/>
      <c r="V131" s="11"/>
      <c r="W131" s="11"/>
      <c r="X131" s="5"/>
      <c r="Y131" s="1"/>
      <c r="Z131" s="11"/>
      <c r="AA131" s="1"/>
      <c r="AB131" s="5"/>
      <c r="AC131" s="1"/>
      <c r="AD131" s="11"/>
      <c r="AE131" s="11"/>
      <c r="AF131" s="5"/>
      <c r="AG131" s="1"/>
      <c r="AH131" s="11"/>
      <c r="AI131" s="11"/>
      <c r="AJ131" s="5"/>
      <c r="AK131" s="1"/>
      <c r="AL131" s="11"/>
      <c r="AM131" s="1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x14ac:dyDescent="0.25">
      <c r="A132" s="14">
        <f>ROW()</f>
        <v>132</v>
      </c>
      <c r="B132" s="1"/>
      <c r="C132" s="1"/>
      <c r="D132" s="5" t="s">
        <v>0</v>
      </c>
      <c r="E132" s="16">
        <f t="shared" si="13"/>
        <v>47880</v>
      </c>
      <c r="F132" s="11">
        <f t="shared" si="11"/>
        <v>0</v>
      </c>
      <c r="G132" s="1"/>
      <c r="H132" s="5"/>
      <c r="I132" s="1"/>
      <c r="J132" s="11"/>
      <c r="K132" s="1"/>
      <c r="L132" s="5"/>
      <c r="M132" s="1"/>
      <c r="N132" s="11"/>
      <c r="O132" s="1"/>
      <c r="P132" s="5"/>
      <c r="Q132" s="1"/>
      <c r="R132" s="11"/>
      <c r="S132" s="11"/>
      <c r="T132" s="5"/>
      <c r="U132" s="1"/>
      <c r="V132" s="11"/>
      <c r="W132" s="11"/>
      <c r="X132" s="5"/>
      <c r="Y132" s="1"/>
      <c r="Z132" s="11"/>
      <c r="AA132" s="1"/>
      <c r="AB132" s="5"/>
      <c r="AC132" s="1"/>
      <c r="AD132" s="11"/>
      <c r="AE132" s="11"/>
      <c r="AF132" s="5"/>
      <c r="AG132" s="1"/>
      <c r="AH132" s="11"/>
      <c r="AI132" s="11"/>
      <c r="AJ132" s="5"/>
      <c r="AK132" s="1"/>
      <c r="AL132" s="11"/>
      <c r="AM132" s="1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x14ac:dyDescent="0.25">
      <c r="A133" s="14">
        <f>ROW()</f>
        <v>133</v>
      </c>
      <c r="B133" s="1"/>
      <c r="C133" s="1"/>
      <c r="D133" s="5" t="s">
        <v>0</v>
      </c>
      <c r="E133" s="16">
        <f t="shared" si="13"/>
        <v>47908</v>
      </c>
      <c r="F133" s="11">
        <f t="shared" si="11"/>
        <v>0</v>
      </c>
      <c r="G133" s="1"/>
      <c r="H133" s="5"/>
      <c r="I133" s="1"/>
      <c r="J133" s="11"/>
      <c r="K133" s="1"/>
      <c r="L133" s="5"/>
      <c r="M133" s="1"/>
      <c r="N133" s="11"/>
      <c r="O133" s="1"/>
      <c r="P133" s="5"/>
      <c r="Q133" s="1"/>
      <c r="R133" s="11"/>
      <c r="S133" s="11"/>
      <c r="T133" s="5"/>
      <c r="U133" s="1"/>
      <c r="V133" s="11"/>
      <c r="W133" s="11"/>
      <c r="X133" s="5"/>
      <c r="Y133" s="1"/>
      <c r="Z133" s="11"/>
      <c r="AA133" s="1"/>
      <c r="AB133" s="5"/>
      <c r="AC133" s="1"/>
      <c r="AD133" s="11"/>
      <c r="AE133" s="11"/>
      <c r="AF133" s="5"/>
      <c r="AG133" s="1"/>
      <c r="AH133" s="11"/>
      <c r="AI133" s="11"/>
      <c r="AJ133" s="5"/>
      <c r="AK133" s="1"/>
      <c r="AL133" s="11"/>
      <c r="AM133" s="1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x14ac:dyDescent="0.25">
      <c r="A134" s="14">
        <f>ROW()</f>
        <v>134</v>
      </c>
      <c r="B134" s="1"/>
      <c r="C134" s="1"/>
      <c r="D134" s="5" t="s">
        <v>0</v>
      </c>
      <c r="E134" s="16">
        <f t="shared" si="13"/>
        <v>47939</v>
      </c>
      <c r="F134" s="11">
        <f t="shared" si="11"/>
        <v>0</v>
      </c>
      <c r="G134" s="1"/>
      <c r="H134" s="5"/>
      <c r="I134" s="1"/>
      <c r="J134" s="11"/>
      <c r="K134" s="1"/>
      <c r="L134" s="5"/>
      <c r="M134" s="1"/>
      <c r="N134" s="11"/>
      <c r="O134" s="1"/>
      <c r="P134" s="5"/>
      <c r="Q134" s="1"/>
      <c r="R134" s="11"/>
      <c r="S134" s="11"/>
      <c r="T134" s="5"/>
      <c r="U134" s="1"/>
      <c r="V134" s="11"/>
      <c r="W134" s="11"/>
      <c r="X134" s="5"/>
      <c r="Y134" s="1"/>
      <c r="Z134" s="11"/>
      <c r="AA134" s="1"/>
      <c r="AB134" s="5"/>
      <c r="AC134" s="1"/>
      <c r="AD134" s="11"/>
      <c r="AE134" s="11"/>
      <c r="AF134" s="5"/>
      <c r="AG134" s="1"/>
      <c r="AH134" s="11"/>
      <c r="AI134" s="11"/>
      <c r="AJ134" s="5"/>
      <c r="AK134" s="1"/>
      <c r="AL134" s="11"/>
      <c r="AM134" s="1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x14ac:dyDescent="0.25">
      <c r="A135" s="14">
        <f>ROW()</f>
        <v>135</v>
      </c>
      <c r="B135" s="1"/>
      <c r="C135" s="1"/>
      <c r="D135" s="5" t="s">
        <v>0</v>
      </c>
      <c r="E135" s="16">
        <f t="shared" si="13"/>
        <v>47969</v>
      </c>
      <c r="F135" s="11">
        <f t="shared" si="11"/>
        <v>0</v>
      </c>
      <c r="G135" s="1"/>
      <c r="H135" s="5"/>
      <c r="I135" s="1"/>
      <c r="J135" s="11"/>
      <c r="K135" s="1"/>
      <c r="L135" s="5"/>
      <c r="M135" s="1"/>
      <c r="N135" s="11"/>
      <c r="O135" s="1"/>
      <c r="P135" s="5"/>
      <c r="Q135" s="1"/>
      <c r="R135" s="11"/>
      <c r="S135" s="11"/>
      <c r="T135" s="5"/>
      <c r="U135" s="1"/>
      <c r="V135" s="11"/>
      <c r="W135" s="11"/>
      <c r="X135" s="5"/>
      <c r="Y135" s="1"/>
      <c r="Z135" s="11"/>
      <c r="AA135" s="1"/>
      <c r="AB135" s="5"/>
      <c r="AC135" s="1"/>
      <c r="AD135" s="11"/>
      <c r="AE135" s="11"/>
      <c r="AF135" s="5"/>
      <c r="AG135" s="1"/>
      <c r="AH135" s="11"/>
      <c r="AI135" s="11"/>
      <c r="AJ135" s="5"/>
      <c r="AK135" s="1"/>
      <c r="AL135" s="11"/>
      <c r="AM135" s="1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x14ac:dyDescent="0.25">
      <c r="A136" s="14">
        <f>ROW()</f>
        <v>136</v>
      </c>
      <c r="B136" s="1"/>
      <c r="C136" s="1"/>
      <c r="D136" s="5" t="s">
        <v>0</v>
      </c>
      <c r="E136" s="16">
        <f t="shared" si="13"/>
        <v>48000</v>
      </c>
      <c r="F136" s="11">
        <f t="shared" si="11"/>
        <v>0</v>
      </c>
      <c r="G136" s="1"/>
      <c r="H136" s="5"/>
      <c r="I136" s="1"/>
      <c r="J136" s="11"/>
      <c r="K136" s="1"/>
      <c r="L136" s="5"/>
      <c r="M136" s="1"/>
      <c r="N136" s="11"/>
      <c r="O136" s="1"/>
      <c r="P136" s="5"/>
      <c r="Q136" s="1"/>
      <c r="R136" s="11"/>
      <c r="S136" s="11"/>
      <c r="T136" s="5"/>
      <c r="U136" s="1"/>
      <c r="V136" s="11"/>
      <c r="W136" s="11"/>
      <c r="X136" s="5"/>
      <c r="Y136" s="1"/>
      <c r="Z136" s="11"/>
      <c r="AA136" s="1"/>
      <c r="AB136" s="5"/>
      <c r="AC136" s="1"/>
      <c r="AD136" s="11"/>
      <c r="AE136" s="11"/>
      <c r="AF136" s="5"/>
      <c r="AG136" s="1"/>
      <c r="AH136" s="11"/>
      <c r="AI136" s="11"/>
      <c r="AJ136" s="5"/>
      <c r="AK136" s="1"/>
      <c r="AL136" s="11"/>
      <c r="AM136" s="1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x14ac:dyDescent="0.25">
      <c r="A137" s="14">
        <f>ROW()</f>
        <v>137</v>
      </c>
      <c r="B137" s="1"/>
      <c r="C137" s="1"/>
      <c r="D137" s="5" t="s">
        <v>0</v>
      </c>
      <c r="E137" s="16">
        <f t="shared" si="13"/>
        <v>48030</v>
      </c>
      <c r="F137" s="11">
        <f t="shared" si="11"/>
        <v>0</v>
      </c>
      <c r="G137" s="1"/>
      <c r="H137" s="5"/>
      <c r="I137" s="1"/>
      <c r="J137" s="11"/>
      <c r="K137" s="1"/>
      <c r="L137" s="5"/>
      <c r="M137" s="1"/>
      <c r="N137" s="11"/>
      <c r="O137" s="1"/>
      <c r="P137" s="5"/>
      <c r="Q137" s="1"/>
      <c r="R137" s="11"/>
      <c r="S137" s="11"/>
      <c r="T137" s="5"/>
      <c r="U137" s="1"/>
      <c r="V137" s="11"/>
      <c r="W137" s="11"/>
      <c r="X137" s="5"/>
      <c r="Y137" s="1"/>
      <c r="Z137" s="11"/>
      <c r="AA137" s="1"/>
      <c r="AB137" s="5"/>
      <c r="AC137" s="1"/>
      <c r="AD137" s="11"/>
      <c r="AE137" s="11"/>
      <c r="AF137" s="5"/>
      <c r="AG137" s="1"/>
      <c r="AH137" s="11"/>
      <c r="AI137" s="11"/>
      <c r="AJ137" s="5"/>
      <c r="AK137" s="1"/>
      <c r="AL137" s="11"/>
      <c r="AM137" s="1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x14ac:dyDescent="0.25">
      <c r="A138" s="14">
        <f>ROW()</f>
        <v>138</v>
      </c>
      <c r="B138" s="1"/>
      <c r="C138" s="1"/>
      <c r="D138" s="5" t="s">
        <v>0</v>
      </c>
      <c r="E138" s="16">
        <f t="shared" si="13"/>
        <v>48061</v>
      </c>
      <c r="F138" s="11">
        <f t="shared" si="11"/>
        <v>0</v>
      </c>
      <c r="G138" s="1"/>
      <c r="H138" s="5"/>
      <c r="I138" s="1"/>
      <c r="J138" s="11"/>
      <c r="K138" s="1"/>
      <c r="L138" s="5"/>
      <c r="M138" s="1"/>
      <c r="N138" s="11"/>
      <c r="O138" s="1"/>
      <c r="P138" s="5"/>
      <c r="Q138" s="1"/>
      <c r="R138" s="11"/>
      <c r="S138" s="11"/>
      <c r="T138" s="5"/>
      <c r="U138" s="1"/>
      <c r="V138" s="11"/>
      <c r="W138" s="11"/>
      <c r="X138" s="5"/>
      <c r="Y138" s="1"/>
      <c r="Z138" s="11"/>
      <c r="AA138" s="1"/>
      <c r="AB138" s="5"/>
      <c r="AC138" s="1"/>
      <c r="AD138" s="11"/>
      <c r="AE138" s="11"/>
      <c r="AF138" s="5"/>
      <c r="AG138" s="1"/>
      <c r="AH138" s="11"/>
      <c r="AI138" s="11"/>
      <c r="AJ138" s="5"/>
      <c r="AK138" s="1"/>
      <c r="AL138" s="11"/>
      <c r="AM138" s="1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x14ac:dyDescent="0.25">
      <c r="A139" s="14">
        <f>ROW()</f>
        <v>139</v>
      </c>
      <c r="B139" s="1"/>
      <c r="C139" s="1"/>
      <c r="D139" s="5" t="s">
        <v>0</v>
      </c>
      <c r="E139" s="16">
        <f t="shared" si="13"/>
        <v>48092</v>
      </c>
      <c r="F139" s="11">
        <f t="shared" ref="F139:F202" si="14">IF(OR(E139="",E139=0),0,IF(COUNTIF(E:E,E139)=1,0,1))</f>
        <v>0</v>
      </c>
      <c r="G139" s="1"/>
      <c r="H139" s="5"/>
      <c r="I139" s="1"/>
      <c r="J139" s="11"/>
      <c r="K139" s="1"/>
      <c r="L139" s="5"/>
      <c r="M139" s="1"/>
      <c r="N139" s="11"/>
      <c r="O139" s="1"/>
      <c r="P139" s="5"/>
      <c r="Q139" s="1"/>
      <c r="R139" s="11"/>
      <c r="S139" s="11"/>
      <c r="T139" s="5"/>
      <c r="U139" s="1"/>
      <c r="V139" s="11"/>
      <c r="W139" s="11"/>
      <c r="X139" s="5"/>
      <c r="Y139" s="1"/>
      <c r="Z139" s="11"/>
      <c r="AA139" s="1"/>
      <c r="AB139" s="5"/>
      <c r="AC139" s="1"/>
      <c r="AD139" s="11"/>
      <c r="AE139" s="11"/>
      <c r="AF139" s="5"/>
      <c r="AG139" s="1"/>
      <c r="AH139" s="11"/>
      <c r="AI139" s="11"/>
      <c r="AJ139" s="5"/>
      <c r="AK139" s="1"/>
      <c r="AL139" s="11"/>
      <c r="AM139" s="1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x14ac:dyDescent="0.25">
      <c r="A140" s="14">
        <f>ROW()</f>
        <v>140</v>
      </c>
      <c r="B140" s="1"/>
      <c r="C140" s="1"/>
      <c r="D140" s="5" t="s">
        <v>0</v>
      </c>
      <c r="E140" s="16">
        <f t="shared" si="13"/>
        <v>48122</v>
      </c>
      <c r="F140" s="11">
        <f t="shared" si="14"/>
        <v>0</v>
      </c>
      <c r="G140" s="1"/>
      <c r="H140" s="5"/>
      <c r="I140" s="1"/>
      <c r="J140" s="11"/>
      <c r="K140" s="1"/>
      <c r="L140" s="5"/>
      <c r="M140" s="1"/>
      <c r="N140" s="11"/>
      <c r="O140" s="1"/>
      <c r="P140" s="5"/>
      <c r="Q140" s="1"/>
      <c r="R140" s="11"/>
      <c r="S140" s="11"/>
      <c r="T140" s="5"/>
      <c r="U140" s="1"/>
      <c r="V140" s="11"/>
      <c r="W140" s="11"/>
      <c r="X140" s="5"/>
      <c r="Y140" s="1"/>
      <c r="Z140" s="11"/>
      <c r="AA140" s="1"/>
      <c r="AB140" s="5"/>
      <c r="AC140" s="1"/>
      <c r="AD140" s="11"/>
      <c r="AE140" s="11"/>
      <c r="AF140" s="5"/>
      <c r="AG140" s="1"/>
      <c r="AH140" s="11"/>
      <c r="AI140" s="11"/>
      <c r="AJ140" s="5"/>
      <c r="AK140" s="1"/>
      <c r="AL140" s="11"/>
      <c r="AM140" s="1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x14ac:dyDescent="0.25">
      <c r="A141" s="14">
        <f>ROW()</f>
        <v>141</v>
      </c>
      <c r="B141" s="1"/>
      <c r="C141" s="1"/>
      <c r="D141" s="5" t="s">
        <v>0</v>
      </c>
      <c r="E141" s="16">
        <f t="shared" si="13"/>
        <v>48153</v>
      </c>
      <c r="F141" s="11">
        <f t="shared" si="14"/>
        <v>0</v>
      </c>
      <c r="G141" s="1"/>
      <c r="H141" s="5"/>
      <c r="I141" s="1"/>
      <c r="J141" s="11"/>
      <c r="K141" s="1"/>
      <c r="L141" s="5"/>
      <c r="M141" s="1"/>
      <c r="N141" s="11"/>
      <c r="O141" s="1"/>
      <c r="P141" s="5"/>
      <c r="Q141" s="1"/>
      <c r="R141" s="11"/>
      <c r="S141" s="11"/>
      <c r="T141" s="5"/>
      <c r="U141" s="1"/>
      <c r="V141" s="11"/>
      <c r="W141" s="11"/>
      <c r="X141" s="5"/>
      <c r="Y141" s="1"/>
      <c r="Z141" s="11"/>
      <c r="AA141" s="1"/>
      <c r="AB141" s="5"/>
      <c r="AC141" s="1"/>
      <c r="AD141" s="11"/>
      <c r="AE141" s="11"/>
      <c r="AF141" s="5"/>
      <c r="AG141" s="1"/>
      <c r="AH141" s="11"/>
      <c r="AI141" s="11"/>
      <c r="AJ141" s="5"/>
      <c r="AK141" s="1"/>
      <c r="AL141" s="11"/>
      <c r="AM141" s="1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x14ac:dyDescent="0.25">
      <c r="A142" s="14">
        <f>ROW()</f>
        <v>142</v>
      </c>
      <c r="B142" s="1"/>
      <c r="C142" s="1"/>
      <c r="D142" s="5" t="s">
        <v>0</v>
      </c>
      <c r="E142" s="16">
        <f t="shared" si="13"/>
        <v>48183</v>
      </c>
      <c r="F142" s="11">
        <f t="shared" si="14"/>
        <v>0</v>
      </c>
      <c r="G142" s="1"/>
      <c r="H142" s="5"/>
      <c r="I142" s="1"/>
      <c r="J142" s="11"/>
      <c r="K142" s="1"/>
      <c r="L142" s="5"/>
      <c r="M142" s="1"/>
      <c r="N142" s="11"/>
      <c r="O142" s="1"/>
      <c r="P142" s="5"/>
      <c r="Q142" s="1"/>
      <c r="R142" s="11"/>
      <c r="S142" s="11"/>
      <c r="T142" s="5"/>
      <c r="U142" s="1"/>
      <c r="V142" s="11"/>
      <c r="W142" s="11"/>
      <c r="X142" s="5"/>
      <c r="Y142" s="1"/>
      <c r="Z142" s="11"/>
      <c r="AA142" s="1"/>
      <c r="AB142" s="5"/>
      <c r="AC142" s="1"/>
      <c r="AD142" s="11"/>
      <c r="AE142" s="11"/>
      <c r="AF142" s="5"/>
      <c r="AG142" s="1"/>
      <c r="AH142" s="11"/>
      <c r="AI142" s="11"/>
      <c r="AJ142" s="5"/>
      <c r="AK142" s="1"/>
      <c r="AL142" s="11"/>
      <c r="AM142" s="1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x14ac:dyDescent="0.25">
      <c r="A143" s="14">
        <f>ROW()</f>
        <v>143</v>
      </c>
      <c r="B143" s="1"/>
      <c r="C143" s="1"/>
      <c r="D143" s="5" t="s">
        <v>0</v>
      </c>
      <c r="E143" s="16">
        <f t="shared" si="13"/>
        <v>48214</v>
      </c>
      <c r="F143" s="11">
        <f t="shared" si="14"/>
        <v>0</v>
      </c>
      <c r="G143" s="1"/>
      <c r="H143" s="5"/>
      <c r="I143" s="1"/>
      <c r="J143" s="11"/>
      <c r="K143" s="1"/>
      <c r="L143" s="5"/>
      <c r="M143" s="1"/>
      <c r="N143" s="11"/>
      <c r="O143" s="1"/>
      <c r="P143" s="5"/>
      <c r="Q143" s="1"/>
      <c r="R143" s="11"/>
      <c r="S143" s="11"/>
      <c r="T143" s="5"/>
      <c r="U143" s="1"/>
      <c r="V143" s="11"/>
      <c r="W143" s="11"/>
      <c r="X143" s="5"/>
      <c r="Y143" s="1"/>
      <c r="Z143" s="11"/>
      <c r="AA143" s="1"/>
      <c r="AB143" s="5"/>
      <c r="AC143" s="1"/>
      <c r="AD143" s="11"/>
      <c r="AE143" s="11"/>
      <c r="AF143" s="5"/>
      <c r="AG143" s="1"/>
      <c r="AH143" s="11"/>
      <c r="AI143" s="11"/>
      <c r="AJ143" s="5"/>
      <c r="AK143" s="1"/>
      <c r="AL143" s="11"/>
      <c r="AM143" s="1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x14ac:dyDescent="0.25">
      <c r="A144" s="14">
        <f>ROW()</f>
        <v>144</v>
      </c>
      <c r="B144" s="1"/>
      <c r="C144" s="1"/>
      <c r="D144" s="5" t="s">
        <v>0</v>
      </c>
      <c r="E144" s="16">
        <f t="shared" si="13"/>
        <v>48245</v>
      </c>
      <c r="F144" s="11">
        <f t="shared" si="14"/>
        <v>0</v>
      </c>
      <c r="G144" s="1"/>
      <c r="H144" s="5"/>
      <c r="I144" s="1"/>
      <c r="J144" s="11"/>
      <c r="K144" s="1"/>
      <c r="L144" s="5"/>
      <c r="M144" s="1"/>
      <c r="N144" s="11"/>
      <c r="O144" s="1"/>
      <c r="P144" s="5"/>
      <c r="Q144" s="1"/>
      <c r="R144" s="11"/>
      <c r="S144" s="11"/>
      <c r="T144" s="5"/>
      <c r="U144" s="1"/>
      <c r="V144" s="11"/>
      <c r="W144" s="11"/>
      <c r="X144" s="5"/>
      <c r="Y144" s="1"/>
      <c r="Z144" s="11"/>
      <c r="AA144" s="1"/>
      <c r="AB144" s="5"/>
      <c r="AC144" s="1"/>
      <c r="AD144" s="11"/>
      <c r="AE144" s="11"/>
      <c r="AF144" s="5"/>
      <c r="AG144" s="1"/>
      <c r="AH144" s="11"/>
      <c r="AI144" s="11"/>
      <c r="AJ144" s="5"/>
      <c r="AK144" s="1"/>
      <c r="AL144" s="11"/>
      <c r="AM144" s="1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x14ac:dyDescent="0.25">
      <c r="A145" s="14">
        <f>ROW()</f>
        <v>145</v>
      </c>
      <c r="B145" s="1"/>
      <c r="C145" s="1"/>
      <c r="D145" s="5" t="s">
        <v>0</v>
      </c>
      <c r="E145" s="16">
        <f t="shared" si="13"/>
        <v>48274</v>
      </c>
      <c r="F145" s="11">
        <f t="shared" si="14"/>
        <v>0</v>
      </c>
      <c r="G145" s="1"/>
      <c r="H145" s="5"/>
      <c r="I145" s="1"/>
      <c r="J145" s="11"/>
      <c r="K145" s="1"/>
      <c r="L145" s="5"/>
      <c r="M145" s="1"/>
      <c r="N145" s="11"/>
      <c r="O145" s="1"/>
      <c r="P145" s="5"/>
      <c r="Q145" s="1"/>
      <c r="R145" s="11"/>
      <c r="S145" s="11"/>
      <c r="T145" s="5"/>
      <c r="U145" s="1"/>
      <c r="V145" s="11"/>
      <c r="W145" s="11"/>
      <c r="X145" s="5"/>
      <c r="Y145" s="1"/>
      <c r="Z145" s="11"/>
      <c r="AA145" s="1"/>
      <c r="AB145" s="5"/>
      <c r="AC145" s="1"/>
      <c r="AD145" s="11"/>
      <c r="AE145" s="11"/>
      <c r="AF145" s="5"/>
      <c r="AG145" s="1"/>
      <c r="AH145" s="11"/>
      <c r="AI145" s="11"/>
      <c r="AJ145" s="5"/>
      <c r="AK145" s="1"/>
      <c r="AL145" s="11"/>
      <c r="AM145" s="1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x14ac:dyDescent="0.25">
      <c r="A146" s="14">
        <f>ROW()</f>
        <v>146</v>
      </c>
      <c r="B146" s="1"/>
      <c r="C146" s="1"/>
      <c r="D146" s="5" t="s">
        <v>0</v>
      </c>
      <c r="E146" s="16">
        <f t="shared" si="13"/>
        <v>48305</v>
      </c>
      <c r="F146" s="11">
        <f t="shared" si="14"/>
        <v>0</v>
      </c>
      <c r="G146" s="1"/>
      <c r="H146" s="5"/>
      <c r="I146" s="1"/>
      <c r="J146" s="11"/>
      <c r="K146" s="1"/>
      <c r="L146" s="5"/>
      <c r="M146" s="1"/>
      <c r="N146" s="11"/>
      <c r="O146" s="1"/>
      <c r="P146" s="5"/>
      <c r="Q146" s="1"/>
      <c r="R146" s="11"/>
      <c r="S146" s="11"/>
      <c r="T146" s="5"/>
      <c r="U146" s="1"/>
      <c r="V146" s="11"/>
      <c r="W146" s="11"/>
      <c r="X146" s="5"/>
      <c r="Y146" s="1"/>
      <c r="Z146" s="11"/>
      <c r="AA146" s="1"/>
      <c r="AB146" s="5"/>
      <c r="AC146" s="1"/>
      <c r="AD146" s="11"/>
      <c r="AE146" s="11"/>
      <c r="AF146" s="5"/>
      <c r="AG146" s="1"/>
      <c r="AH146" s="11"/>
      <c r="AI146" s="11"/>
      <c r="AJ146" s="5"/>
      <c r="AK146" s="1"/>
      <c r="AL146" s="11"/>
      <c r="AM146" s="1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x14ac:dyDescent="0.25">
      <c r="A147" s="14">
        <f>ROW()</f>
        <v>147</v>
      </c>
      <c r="B147" s="1"/>
      <c r="C147" s="1"/>
      <c r="D147" s="5" t="s">
        <v>0</v>
      </c>
      <c r="E147" s="16">
        <f t="shared" si="13"/>
        <v>48335</v>
      </c>
      <c r="F147" s="11">
        <f t="shared" si="14"/>
        <v>0</v>
      </c>
      <c r="G147" s="1"/>
      <c r="H147" s="5"/>
      <c r="I147" s="1"/>
      <c r="J147" s="11"/>
      <c r="K147" s="1"/>
      <c r="L147" s="5"/>
      <c r="M147" s="1"/>
      <c r="N147" s="11"/>
      <c r="O147" s="1"/>
      <c r="P147" s="5"/>
      <c r="Q147" s="1"/>
      <c r="R147" s="11"/>
      <c r="S147" s="11"/>
      <c r="T147" s="5"/>
      <c r="U147" s="1"/>
      <c r="V147" s="11"/>
      <c r="W147" s="11"/>
      <c r="X147" s="5"/>
      <c r="Y147" s="1"/>
      <c r="Z147" s="11"/>
      <c r="AA147" s="1"/>
      <c r="AB147" s="5"/>
      <c r="AC147" s="1"/>
      <c r="AD147" s="11"/>
      <c r="AE147" s="11"/>
      <c r="AF147" s="5"/>
      <c r="AG147" s="1"/>
      <c r="AH147" s="11"/>
      <c r="AI147" s="11"/>
      <c r="AJ147" s="5"/>
      <c r="AK147" s="1"/>
      <c r="AL147" s="11"/>
      <c r="AM147" s="1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x14ac:dyDescent="0.25">
      <c r="A148" s="14">
        <f>ROW()</f>
        <v>148</v>
      </c>
      <c r="B148" s="1"/>
      <c r="C148" s="1"/>
      <c r="D148" s="5" t="s">
        <v>0</v>
      </c>
      <c r="E148" s="16">
        <f t="shared" si="13"/>
        <v>48366</v>
      </c>
      <c r="F148" s="11">
        <f t="shared" si="14"/>
        <v>0</v>
      </c>
      <c r="G148" s="1"/>
      <c r="H148" s="5"/>
      <c r="I148" s="1"/>
      <c r="J148" s="11"/>
      <c r="K148" s="1"/>
      <c r="L148" s="5"/>
      <c r="M148" s="1"/>
      <c r="N148" s="11"/>
      <c r="O148" s="1"/>
      <c r="P148" s="5"/>
      <c r="Q148" s="1"/>
      <c r="R148" s="11"/>
      <c r="S148" s="11"/>
      <c r="T148" s="5"/>
      <c r="U148" s="1"/>
      <c r="V148" s="11"/>
      <c r="W148" s="11"/>
      <c r="X148" s="5"/>
      <c r="Y148" s="1"/>
      <c r="Z148" s="11"/>
      <c r="AA148" s="1"/>
      <c r="AB148" s="5"/>
      <c r="AC148" s="1"/>
      <c r="AD148" s="11"/>
      <c r="AE148" s="11"/>
      <c r="AF148" s="5"/>
      <c r="AG148" s="1"/>
      <c r="AH148" s="11"/>
      <c r="AI148" s="11"/>
      <c r="AJ148" s="5"/>
      <c r="AK148" s="1"/>
      <c r="AL148" s="11"/>
      <c r="AM148" s="1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x14ac:dyDescent="0.25">
      <c r="A149" s="14">
        <f>ROW()</f>
        <v>149</v>
      </c>
      <c r="B149" s="1"/>
      <c r="C149" s="1"/>
      <c r="D149" s="5" t="s">
        <v>0</v>
      </c>
      <c r="E149" s="16">
        <f t="shared" si="13"/>
        <v>48396</v>
      </c>
      <c r="F149" s="11">
        <f t="shared" si="14"/>
        <v>0</v>
      </c>
      <c r="G149" s="1"/>
      <c r="H149" s="5"/>
      <c r="I149" s="1"/>
      <c r="J149" s="11"/>
      <c r="K149" s="1"/>
      <c r="L149" s="5"/>
      <c r="M149" s="1"/>
      <c r="N149" s="11"/>
      <c r="O149" s="1"/>
      <c r="P149" s="5"/>
      <c r="Q149" s="1"/>
      <c r="R149" s="11"/>
      <c r="S149" s="11"/>
      <c r="T149" s="5"/>
      <c r="U149" s="1"/>
      <c r="V149" s="11"/>
      <c r="W149" s="11"/>
      <c r="X149" s="5"/>
      <c r="Y149" s="1"/>
      <c r="Z149" s="11"/>
      <c r="AA149" s="1"/>
      <c r="AB149" s="5"/>
      <c r="AC149" s="1"/>
      <c r="AD149" s="11"/>
      <c r="AE149" s="11"/>
      <c r="AF149" s="5"/>
      <c r="AG149" s="1"/>
      <c r="AH149" s="11"/>
      <c r="AI149" s="11"/>
      <c r="AJ149" s="5"/>
      <c r="AK149" s="1"/>
      <c r="AL149" s="11"/>
      <c r="AM149" s="1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x14ac:dyDescent="0.25">
      <c r="A150" s="14">
        <f>ROW()</f>
        <v>150</v>
      </c>
      <c r="B150" s="1"/>
      <c r="C150" s="1"/>
      <c r="D150" s="5" t="s">
        <v>0</v>
      </c>
      <c r="E150" s="16">
        <f t="shared" si="13"/>
        <v>48427</v>
      </c>
      <c r="F150" s="11">
        <f t="shared" si="14"/>
        <v>0</v>
      </c>
      <c r="G150" s="1"/>
      <c r="H150" s="5"/>
      <c r="I150" s="1"/>
      <c r="J150" s="11"/>
      <c r="K150" s="1"/>
      <c r="L150" s="5"/>
      <c r="M150" s="1"/>
      <c r="N150" s="11"/>
      <c r="O150" s="1"/>
      <c r="P150" s="5"/>
      <c r="Q150" s="1"/>
      <c r="R150" s="11"/>
      <c r="S150" s="11"/>
      <c r="T150" s="5"/>
      <c r="U150" s="1"/>
      <c r="V150" s="11"/>
      <c r="W150" s="11"/>
      <c r="X150" s="5"/>
      <c r="Y150" s="1"/>
      <c r="Z150" s="11"/>
      <c r="AA150" s="1"/>
      <c r="AB150" s="5"/>
      <c r="AC150" s="1"/>
      <c r="AD150" s="11"/>
      <c r="AE150" s="11"/>
      <c r="AF150" s="5"/>
      <c r="AG150" s="1"/>
      <c r="AH150" s="11"/>
      <c r="AI150" s="11"/>
      <c r="AJ150" s="5"/>
      <c r="AK150" s="1"/>
      <c r="AL150" s="11"/>
      <c r="AM150" s="1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x14ac:dyDescent="0.25">
      <c r="A151" s="14">
        <f>ROW()</f>
        <v>151</v>
      </c>
      <c r="B151" s="1"/>
      <c r="C151" s="1"/>
      <c r="D151" s="5" t="s">
        <v>0</v>
      </c>
      <c r="E151" s="16">
        <f t="shared" si="13"/>
        <v>48458</v>
      </c>
      <c r="F151" s="11">
        <f t="shared" si="14"/>
        <v>0</v>
      </c>
      <c r="G151" s="1"/>
      <c r="H151" s="5"/>
      <c r="I151" s="1"/>
      <c r="J151" s="11"/>
      <c r="K151" s="1"/>
      <c r="L151" s="5"/>
      <c r="M151" s="1"/>
      <c r="N151" s="11"/>
      <c r="O151" s="1"/>
      <c r="P151" s="5"/>
      <c r="Q151" s="1"/>
      <c r="R151" s="11"/>
      <c r="S151" s="11"/>
      <c r="T151" s="5"/>
      <c r="U151" s="1"/>
      <c r="V151" s="11"/>
      <c r="W151" s="11"/>
      <c r="X151" s="5"/>
      <c r="Y151" s="1"/>
      <c r="Z151" s="11"/>
      <c r="AA151" s="1"/>
      <c r="AB151" s="5"/>
      <c r="AC151" s="1"/>
      <c r="AD151" s="11"/>
      <c r="AE151" s="11"/>
      <c r="AF151" s="5"/>
      <c r="AG151" s="1"/>
      <c r="AH151" s="11"/>
      <c r="AI151" s="11"/>
      <c r="AJ151" s="5"/>
      <c r="AK151" s="1"/>
      <c r="AL151" s="11"/>
      <c r="AM151" s="1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x14ac:dyDescent="0.25">
      <c r="A152" s="14">
        <f>ROW()</f>
        <v>152</v>
      </c>
      <c r="B152" s="1"/>
      <c r="C152" s="1"/>
      <c r="D152" s="5" t="s">
        <v>0</v>
      </c>
      <c r="E152" s="16">
        <f t="shared" si="13"/>
        <v>48488</v>
      </c>
      <c r="F152" s="11">
        <f t="shared" si="14"/>
        <v>0</v>
      </c>
      <c r="G152" s="1"/>
      <c r="H152" s="5"/>
      <c r="I152" s="1"/>
      <c r="J152" s="11"/>
      <c r="K152" s="1"/>
      <c r="L152" s="5"/>
      <c r="M152" s="1"/>
      <c r="N152" s="11"/>
      <c r="O152" s="1"/>
      <c r="P152" s="5"/>
      <c r="Q152" s="1"/>
      <c r="R152" s="11"/>
      <c r="S152" s="11"/>
      <c r="T152" s="5"/>
      <c r="U152" s="1"/>
      <c r="V152" s="11"/>
      <c r="W152" s="11"/>
      <c r="X152" s="5"/>
      <c r="Y152" s="1"/>
      <c r="Z152" s="11"/>
      <c r="AA152" s="1"/>
      <c r="AB152" s="5"/>
      <c r="AC152" s="1"/>
      <c r="AD152" s="11"/>
      <c r="AE152" s="11"/>
      <c r="AF152" s="5"/>
      <c r="AG152" s="1"/>
      <c r="AH152" s="11"/>
      <c r="AI152" s="11"/>
      <c r="AJ152" s="5"/>
      <c r="AK152" s="1"/>
      <c r="AL152" s="11"/>
      <c r="AM152" s="1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x14ac:dyDescent="0.25">
      <c r="A153" s="14">
        <f>ROW()</f>
        <v>153</v>
      </c>
      <c r="B153" s="1"/>
      <c r="C153" s="1"/>
      <c r="D153" s="5" t="s">
        <v>0</v>
      </c>
      <c r="E153" s="16">
        <f t="shared" si="13"/>
        <v>48519</v>
      </c>
      <c r="F153" s="11">
        <f t="shared" si="14"/>
        <v>0</v>
      </c>
      <c r="G153" s="1"/>
      <c r="H153" s="5"/>
      <c r="I153" s="1"/>
      <c r="J153" s="11"/>
      <c r="K153" s="1"/>
      <c r="L153" s="5"/>
      <c r="M153" s="1"/>
      <c r="N153" s="11"/>
      <c r="O153" s="1"/>
      <c r="P153" s="5"/>
      <c r="Q153" s="1"/>
      <c r="R153" s="11"/>
      <c r="S153" s="11"/>
      <c r="T153" s="5"/>
      <c r="U153" s="1"/>
      <c r="V153" s="11"/>
      <c r="W153" s="11"/>
      <c r="X153" s="5"/>
      <c r="Y153" s="1"/>
      <c r="Z153" s="11"/>
      <c r="AA153" s="1"/>
      <c r="AB153" s="5"/>
      <c r="AC153" s="1"/>
      <c r="AD153" s="11"/>
      <c r="AE153" s="11"/>
      <c r="AF153" s="5"/>
      <c r="AG153" s="1"/>
      <c r="AH153" s="11"/>
      <c r="AI153" s="11"/>
      <c r="AJ153" s="5"/>
      <c r="AK153" s="1"/>
      <c r="AL153" s="11"/>
      <c r="AM153" s="1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x14ac:dyDescent="0.25">
      <c r="A154" s="14">
        <f>ROW()</f>
        <v>154</v>
      </c>
      <c r="B154" s="1"/>
      <c r="C154" s="1"/>
      <c r="D154" s="5" t="s">
        <v>0</v>
      </c>
      <c r="E154" s="16">
        <f t="shared" si="13"/>
        <v>48549</v>
      </c>
      <c r="F154" s="11">
        <f t="shared" si="14"/>
        <v>0</v>
      </c>
      <c r="G154" s="1"/>
      <c r="H154" s="5"/>
      <c r="I154" s="1"/>
      <c r="J154" s="11"/>
      <c r="K154" s="1"/>
      <c r="L154" s="5"/>
      <c r="M154" s="1"/>
      <c r="N154" s="11"/>
      <c r="O154" s="1"/>
      <c r="P154" s="5"/>
      <c r="Q154" s="1"/>
      <c r="R154" s="11"/>
      <c r="S154" s="11"/>
      <c r="T154" s="5"/>
      <c r="U154" s="1"/>
      <c r="V154" s="11"/>
      <c r="W154" s="11"/>
      <c r="X154" s="5"/>
      <c r="Y154" s="1"/>
      <c r="Z154" s="11"/>
      <c r="AA154" s="1"/>
      <c r="AB154" s="5"/>
      <c r="AC154" s="1"/>
      <c r="AD154" s="11"/>
      <c r="AE154" s="11"/>
      <c r="AF154" s="5"/>
      <c r="AG154" s="1"/>
      <c r="AH154" s="11"/>
      <c r="AI154" s="11"/>
      <c r="AJ154" s="5"/>
      <c r="AK154" s="1"/>
      <c r="AL154" s="11"/>
      <c r="AM154" s="1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x14ac:dyDescent="0.25">
      <c r="A155" s="14">
        <f>ROW()</f>
        <v>155</v>
      </c>
      <c r="B155" s="1"/>
      <c r="C155" s="1"/>
      <c r="D155" s="5" t="s">
        <v>0</v>
      </c>
      <c r="E155" s="16">
        <f t="shared" si="13"/>
        <v>48580</v>
      </c>
      <c r="F155" s="11">
        <f t="shared" si="14"/>
        <v>0</v>
      </c>
      <c r="G155" s="1"/>
      <c r="H155" s="5"/>
      <c r="I155" s="1"/>
      <c r="J155" s="11"/>
      <c r="K155" s="1"/>
      <c r="L155" s="5"/>
      <c r="M155" s="1"/>
      <c r="N155" s="11"/>
      <c r="O155" s="1"/>
      <c r="P155" s="5"/>
      <c r="Q155" s="1"/>
      <c r="R155" s="11"/>
      <c r="S155" s="11"/>
      <c r="T155" s="5"/>
      <c r="U155" s="1"/>
      <c r="V155" s="11"/>
      <c r="W155" s="11"/>
      <c r="X155" s="5"/>
      <c r="Y155" s="1"/>
      <c r="Z155" s="11"/>
      <c r="AA155" s="1"/>
      <c r="AB155" s="5"/>
      <c r="AC155" s="1"/>
      <c r="AD155" s="11"/>
      <c r="AE155" s="11"/>
      <c r="AF155" s="5"/>
      <c r="AG155" s="1"/>
      <c r="AH155" s="11"/>
      <c r="AI155" s="11"/>
      <c r="AJ155" s="5"/>
      <c r="AK155" s="1"/>
      <c r="AL155" s="11"/>
      <c r="AM155" s="1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x14ac:dyDescent="0.25">
      <c r="A156" s="14">
        <f>ROW()</f>
        <v>156</v>
      </c>
      <c r="B156" s="1"/>
      <c r="C156" s="1"/>
      <c r="D156" s="5" t="s">
        <v>0</v>
      </c>
      <c r="E156" s="16">
        <f t="shared" si="13"/>
        <v>48611</v>
      </c>
      <c r="F156" s="11">
        <f t="shared" si="14"/>
        <v>0</v>
      </c>
      <c r="G156" s="1"/>
      <c r="H156" s="5"/>
      <c r="I156" s="1"/>
      <c r="J156" s="11"/>
      <c r="K156" s="1"/>
      <c r="L156" s="5"/>
      <c r="M156" s="1"/>
      <c r="N156" s="11"/>
      <c r="O156" s="1"/>
      <c r="P156" s="5"/>
      <c r="Q156" s="1"/>
      <c r="R156" s="11"/>
      <c r="S156" s="11"/>
      <c r="T156" s="5"/>
      <c r="U156" s="1"/>
      <c r="V156" s="11"/>
      <c r="W156" s="11"/>
      <c r="X156" s="5"/>
      <c r="Y156" s="1"/>
      <c r="Z156" s="11"/>
      <c r="AA156" s="1"/>
      <c r="AB156" s="5"/>
      <c r="AC156" s="1"/>
      <c r="AD156" s="11"/>
      <c r="AE156" s="11"/>
      <c r="AF156" s="5"/>
      <c r="AG156" s="1"/>
      <c r="AH156" s="11"/>
      <c r="AI156" s="11"/>
      <c r="AJ156" s="5"/>
      <c r="AK156" s="1"/>
      <c r="AL156" s="11"/>
      <c r="AM156" s="1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x14ac:dyDescent="0.25">
      <c r="A157" s="14">
        <f>ROW()</f>
        <v>157</v>
      </c>
      <c r="B157" s="1"/>
      <c r="C157" s="1"/>
      <c r="D157" s="5" t="s">
        <v>0</v>
      </c>
      <c r="E157" s="16">
        <f t="shared" si="13"/>
        <v>48639</v>
      </c>
      <c r="F157" s="11">
        <f t="shared" si="14"/>
        <v>0</v>
      </c>
      <c r="G157" s="1"/>
      <c r="H157" s="5"/>
      <c r="I157" s="1"/>
      <c r="J157" s="11"/>
      <c r="K157" s="1"/>
      <c r="L157" s="5"/>
      <c r="M157" s="1"/>
      <c r="N157" s="11"/>
      <c r="O157" s="1"/>
      <c r="P157" s="5"/>
      <c r="Q157" s="1"/>
      <c r="R157" s="11"/>
      <c r="S157" s="11"/>
      <c r="T157" s="5"/>
      <c r="U157" s="1"/>
      <c r="V157" s="11"/>
      <c r="W157" s="11"/>
      <c r="X157" s="5"/>
      <c r="Y157" s="1"/>
      <c r="Z157" s="11"/>
      <c r="AA157" s="1"/>
      <c r="AB157" s="5"/>
      <c r="AC157" s="1"/>
      <c r="AD157" s="11"/>
      <c r="AE157" s="11"/>
      <c r="AF157" s="5"/>
      <c r="AG157" s="1"/>
      <c r="AH157" s="11"/>
      <c r="AI157" s="11"/>
      <c r="AJ157" s="5"/>
      <c r="AK157" s="1"/>
      <c r="AL157" s="11"/>
      <c r="AM157" s="1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x14ac:dyDescent="0.25">
      <c r="A158" s="14">
        <f>ROW()</f>
        <v>158</v>
      </c>
      <c r="B158" s="1"/>
      <c r="C158" s="1"/>
      <c r="D158" s="5" t="s">
        <v>0</v>
      </c>
      <c r="E158" s="16">
        <f t="shared" si="13"/>
        <v>48670</v>
      </c>
      <c r="F158" s="11">
        <f t="shared" si="14"/>
        <v>0</v>
      </c>
      <c r="G158" s="1"/>
      <c r="H158" s="5"/>
      <c r="I158" s="1"/>
      <c r="J158" s="11"/>
      <c r="K158" s="1"/>
      <c r="L158" s="5"/>
      <c r="M158" s="1"/>
      <c r="N158" s="11"/>
      <c r="O158" s="1"/>
      <c r="P158" s="5"/>
      <c r="Q158" s="1"/>
      <c r="R158" s="11"/>
      <c r="S158" s="11"/>
      <c r="T158" s="5"/>
      <c r="U158" s="1"/>
      <c r="V158" s="11"/>
      <c r="W158" s="11"/>
      <c r="X158" s="5"/>
      <c r="Y158" s="1"/>
      <c r="Z158" s="11"/>
      <c r="AA158" s="1"/>
      <c r="AB158" s="5"/>
      <c r="AC158" s="1"/>
      <c r="AD158" s="11"/>
      <c r="AE158" s="11"/>
      <c r="AF158" s="5"/>
      <c r="AG158" s="1"/>
      <c r="AH158" s="11"/>
      <c r="AI158" s="11"/>
      <c r="AJ158" s="5"/>
      <c r="AK158" s="1"/>
      <c r="AL158" s="11"/>
      <c r="AM158" s="1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x14ac:dyDescent="0.25">
      <c r="A159" s="14">
        <f>ROW()</f>
        <v>159</v>
      </c>
      <c r="B159" s="1"/>
      <c r="C159" s="1"/>
      <c r="D159" s="5" t="s">
        <v>0</v>
      </c>
      <c r="E159" s="16">
        <f t="shared" si="13"/>
        <v>48700</v>
      </c>
      <c r="F159" s="11">
        <f t="shared" si="14"/>
        <v>0</v>
      </c>
      <c r="G159" s="1"/>
      <c r="H159" s="5"/>
      <c r="I159" s="1"/>
      <c r="J159" s="11"/>
      <c r="K159" s="1"/>
      <c r="L159" s="5"/>
      <c r="M159" s="1"/>
      <c r="N159" s="11"/>
      <c r="O159" s="1"/>
      <c r="P159" s="5"/>
      <c r="Q159" s="1"/>
      <c r="R159" s="11"/>
      <c r="S159" s="11"/>
      <c r="T159" s="5"/>
      <c r="U159" s="1"/>
      <c r="V159" s="11"/>
      <c r="W159" s="11"/>
      <c r="X159" s="5"/>
      <c r="Y159" s="1"/>
      <c r="Z159" s="11"/>
      <c r="AA159" s="1"/>
      <c r="AB159" s="5"/>
      <c r="AC159" s="1"/>
      <c r="AD159" s="11"/>
      <c r="AE159" s="11"/>
      <c r="AF159" s="5"/>
      <c r="AG159" s="1"/>
      <c r="AH159" s="11"/>
      <c r="AI159" s="11"/>
      <c r="AJ159" s="5"/>
      <c r="AK159" s="1"/>
      <c r="AL159" s="11"/>
      <c r="AM159" s="1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x14ac:dyDescent="0.25">
      <c r="A160" s="14">
        <f>ROW()</f>
        <v>160</v>
      </c>
      <c r="B160" s="1"/>
      <c r="C160" s="1"/>
      <c r="D160" s="5" t="s">
        <v>0</v>
      </c>
      <c r="E160" s="16">
        <f t="shared" si="13"/>
        <v>48731</v>
      </c>
      <c r="F160" s="11">
        <f t="shared" si="14"/>
        <v>0</v>
      </c>
      <c r="G160" s="1"/>
      <c r="H160" s="5"/>
      <c r="I160" s="1"/>
      <c r="J160" s="11"/>
      <c r="K160" s="1"/>
      <c r="L160" s="5"/>
      <c r="M160" s="1"/>
      <c r="N160" s="11"/>
      <c r="O160" s="1"/>
      <c r="P160" s="5"/>
      <c r="Q160" s="1"/>
      <c r="R160" s="11"/>
      <c r="S160" s="11"/>
      <c r="T160" s="5"/>
      <c r="U160" s="1"/>
      <c r="V160" s="11"/>
      <c r="W160" s="11"/>
      <c r="X160" s="5"/>
      <c r="Y160" s="1"/>
      <c r="Z160" s="11"/>
      <c r="AA160" s="1"/>
      <c r="AB160" s="5"/>
      <c r="AC160" s="1"/>
      <c r="AD160" s="11"/>
      <c r="AE160" s="11"/>
      <c r="AF160" s="5"/>
      <c r="AG160" s="1"/>
      <c r="AH160" s="11"/>
      <c r="AI160" s="11"/>
      <c r="AJ160" s="5"/>
      <c r="AK160" s="1"/>
      <c r="AL160" s="11"/>
      <c r="AM160" s="1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x14ac:dyDescent="0.25">
      <c r="A161" s="14">
        <f>ROW()</f>
        <v>161</v>
      </c>
      <c r="B161" s="1"/>
      <c r="C161" s="1"/>
      <c r="D161" s="5" t="s">
        <v>0</v>
      </c>
      <c r="E161" s="16">
        <f t="shared" si="13"/>
        <v>48761</v>
      </c>
      <c r="F161" s="11">
        <f t="shared" si="14"/>
        <v>0</v>
      </c>
      <c r="G161" s="1"/>
      <c r="H161" s="5"/>
      <c r="I161" s="1"/>
      <c r="J161" s="11"/>
      <c r="K161" s="1"/>
      <c r="L161" s="5"/>
      <c r="M161" s="1"/>
      <c r="N161" s="11"/>
      <c r="O161" s="1"/>
      <c r="P161" s="5"/>
      <c r="Q161" s="1"/>
      <c r="R161" s="11"/>
      <c r="S161" s="11"/>
      <c r="T161" s="5"/>
      <c r="U161" s="1"/>
      <c r="V161" s="11"/>
      <c r="W161" s="11"/>
      <c r="X161" s="5"/>
      <c r="Y161" s="1"/>
      <c r="Z161" s="11"/>
      <c r="AA161" s="1"/>
      <c r="AB161" s="5"/>
      <c r="AC161" s="1"/>
      <c r="AD161" s="11"/>
      <c r="AE161" s="11"/>
      <c r="AF161" s="5"/>
      <c r="AG161" s="1"/>
      <c r="AH161" s="11"/>
      <c r="AI161" s="11"/>
      <c r="AJ161" s="5"/>
      <c r="AK161" s="1"/>
      <c r="AL161" s="11"/>
      <c r="AM161" s="1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x14ac:dyDescent="0.25">
      <c r="A162" s="14">
        <f>ROW()</f>
        <v>162</v>
      </c>
      <c r="B162" s="1"/>
      <c r="C162" s="1"/>
      <c r="D162" s="5" t="s">
        <v>0</v>
      </c>
      <c r="E162" s="16">
        <f t="shared" si="13"/>
        <v>48792</v>
      </c>
      <c r="F162" s="11">
        <f t="shared" si="14"/>
        <v>0</v>
      </c>
      <c r="G162" s="1"/>
      <c r="H162" s="5"/>
      <c r="I162" s="1"/>
      <c r="J162" s="11"/>
      <c r="K162" s="1"/>
      <c r="L162" s="5"/>
      <c r="M162" s="1"/>
      <c r="N162" s="11"/>
      <c r="O162" s="1"/>
      <c r="P162" s="5"/>
      <c r="Q162" s="1"/>
      <c r="R162" s="11"/>
      <c r="S162" s="11"/>
      <c r="T162" s="5"/>
      <c r="U162" s="1"/>
      <c r="V162" s="11"/>
      <c r="W162" s="11"/>
      <c r="X162" s="5"/>
      <c r="Y162" s="1"/>
      <c r="Z162" s="11"/>
      <c r="AA162" s="1"/>
      <c r="AB162" s="5"/>
      <c r="AC162" s="1"/>
      <c r="AD162" s="11"/>
      <c r="AE162" s="11"/>
      <c r="AF162" s="5"/>
      <c r="AG162" s="1"/>
      <c r="AH162" s="11"/>
      <c r="AI162" s="11"/>
      <c r="AJ162" s="5"/>
      <c r="AK162" s="1"/>
      <c r="AL162" s="11"/>
      <c r="AM162" s="1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x14ac:dyDescent="0.25">
      <c r="A163" s="14">
        <f>ROW()</f>
        <v>163</v>
      </c>
      <c r="B163" s="1"/>
      <c r="C163" s="1"/>
      <c r="D163" s="5" t="s">
        <v>0</v>
      </c>
      <c r="E163" s="16">
        <f t="shared" ref="E163:E226" si="15">EOMONTH(E162,0)+1</f>
        <v>48823</v>
      </c>
      <c r="F163" s="11">
        <f t="shared" si="14"/>
        <v>0</v>
      </c>
      <c r="G163" s="1"/>
      <c r="H163" s="5"/>
      <c r="I163" s="1"/>
      <c r="J163" s="11"/>
      <c r="K163" s="1"/>
      <c r="L163" s="5"/>
      <c r="M163" s="1"/>
      <c r="N163" s="11"/>
      <c r="O163" s="1"/>
      <c r="P163" s="5"/>
      <c r="Q163" s="1"/>
      <c r="R163" s="11"/>
      <c r="S163" s="11"/>
      <c r="T163" s="5"/>
      <c r="U163" s="1"/>
      <c r="V163" s="11"/>
      <c r="W163" s="11"/>
      <c r="X163" s="5"/>
      <c r="Y163" s="1"/>
      <c r="Z163" s="11"/>
      <c r="AA163" s="1"/>
      <c r="AB163" s="5"/>
      <c r="AC163" s="1"/>
      <c r="AD163" s="11"/>
      <c r="AE163" s="11"/>
      <c r="AF163" s="5"/>
      <c r="AG163" s="1"/>
      <c r="AH163" s="11"/>
      <c r="AI163" s="11"/>
      <c r="AJ163" s="5"/>
      <c r="AK163" s="1"/>
      <c r="AL163" s="11"/>
      <c r="AM163" s="1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x14ac:dyDescent="0.25">
      <c r="A164" s="14">
        <f>ROW()</f>
        <v>164</v>
      </c>
      <c r="B164" s="1"/>
      <c r="C164" s="1"/>
      <c r="D164" s="5" t="s">
        <v>0</v>
      </c>
      <c r="E164" s="16">
        <f t="shared" si="15"/>
        <v>48853</v>
      </c>
      <c r="F164" s="11">
        <f t="shared" si="14"/>
        <v>0</v>
      </c>
      <c r="G164" s="1"/>
      <c r="H164" s="5"/>
      <c r="I164" s="1"/>
      <c r="J164" s="11"/>
      <c r="K164" s="1"/>
      <c r="L164" s="5"/>
      <c r="M164" s="1"/>
      <c r="N164" s="11"/>
      <c r="O164" s="1"/>
      <c r="P164" s="5"/>
      <c r="Q164" s="1"/>
      <c r="R164" s="11"/>
      <c r="S164" s="11"/>
      <c r="T164" s="5"/>
      <c r="U164" s="1"/>
      <c r="V164" s="11"/>
      <c r="W164" s="11"/>
      <c r="X164" s="5"/>
      <c r="Y164" s="1"/>
      <c r="Z164" s="11"/>
      <c r="AA164" s="1"/>
      <c r="AB164" s="5"/>
      <c r="AC164" s="1"/>
      <c r="AD164" s="11"/>
      <c r="AE164" s="11"/>
      <c r="AF164" s="5"/>
      <c r="AG164" s="1"/>
      <c r="AH164" s="11"/>
      <c r="AI164" s="11"/>
      <c r="AJ164" s="5"/>
      <c r="AK164" s="1"/>
      <c r="AL164" s="11"/>
      <c r="AM164" s="1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x14ac:dyDescent="0.25">
      <c r="A165" s="14">
        <f>ROW()</f>
        <v>165</v>
      </c>
      <c r="B165" s="1"/>
      <c r="C165" s="1"/>
      <c r="D165" s="5" t="s">
        <v>0</v>
      </c>
      <c r="E165" s="16">
        <f t="shared" si="15"/>
        <v>48884</v>
      </c>
      <c r="F165" s="11">
        <f t="shared" si="14"/>
        <v>0</v>
      </c>
      <c r="G165" s="1"/>
      <c r="H165" s="5"/>
      <c r="I165" s="1"/>
      <c r="J165" s="11"/>
      <c r="K165" s="1"/>
      <c r="L165" s="5"/>
      <c r="M165" s="1"/>
      <c r="N165" s="11"/>
      <c r="O165" s="1"/>
      <c r="P165" s="5"/>
      <c r="Q165" s="1"/>
      <c r="R165" s="11"/>
      <c r="S165" s="11"/>
      <c r="T165" s="5"/>
      <c r="U165" s="1"/>
      <c r="V165" s="11"/>
      <c r="W165" s="11"/>
      <c r="X165" s="5"/>
      <c r="Y165" s="1"/>
      <c r="Z165" s="11"/>
      <c r="AA165" s="1"/>
      <c r="AB165" s="5"/>
      <c r="AC165" s="1"/>
      <c r="AD165" s="11"/>
      <c r="AE165" s="11"/>
      <c r="AF165" s="5"/>
      <c r="AG165" s="1"/>
      <c r="AH165" s="11"/>
      <c r="AI165" s="11"/>
      <c r="AJ165" s="5"/>
      <c r="AK165" s="1"/>
      <c r="AL165" s="11"/>
      <c r="AM165" s="1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x14ac:dyDescent="0.25">
      <c r="A166" s="14">
        <f>ROW()</f>
        <v>166</v>
      </c>
      <c r="B166" s="1"/>
      <c r="C166" s="1"/>
      <c r="D166" s="5" t="s">
        <v>0</v>
      </c>
      <c r="E166" s="16">
        <f t="shared" si="15"/>
        <v>48914</v>
      </c>
      <c r="F166" s="11">
        <f t="shared" si="14"/>
        <v>0</v>
      </c>
      <c r="G166" s="1"/>
      <c r="H166" s="5"/>
      <c r="I166" s="1"/>
      <c r="J166" s="11"/>
      <c r="K166" s="1"/>
      <c r="L166" s="5"/>
      <c r="M166" s="1"/>
      <c r="N166" s="11"/>
      <c r="O166" s="1"/>
      <c r="P166" s="5"/>
      <c r="Q166" s="1"/>
      <c r="R166" s="11"/>
      <c r="S166" s="11"/>
      <c r="T166" s="5"/>
      <c r="U166" s="1"/>
      <c r="V166" s="11"/>
      <c r="W166" s="11"/>
      <c r="X166" s="5"/>
      <c r="Y166" s="1"/>
      <c r="Z166" s="11"/>
      <c r="AA166" s="1"/>
      <c r="AB166" s="5"/>
      <c r="AC166" s="1"/>
      <c r="AD166" s="11"/>
      <c r="AE166" s="11"/>
      <c r="AF166" s="5"/>
      <c r="AG166" s="1"/>
      <c r="AH166" s="11"/>
      <c r="AI166" s="11"/>
      <c r="AJ166" s="5"/>
      <c r="AK166" s="1"/>
      <c r="AL166" s="11"/>
      <c r="AM166" s="1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x14ac:dyDescent="0.25">
      <c r="A167" s="14">
        <f>ROW()</f>
        <v>167</v>
      </c>
      <c r="B167" s="1"/>
      <c r="C167" s="1"/>
      <c r="D167" s="5" t="s">
        <v>0</v>
      </c>
      <c r="E167" s="16">
        <f t="shared" si="15"/>
        <v>48945</v>
      </c>
      <c r="F167" s="11">
        <f t="shared" si="14"/>
        <v>0</v>
      </c>
      <c r="G167" s="1"/>
      <c r="H167" s="5"/>
      <c r="I167" s="1"/>
      <c r="J167" s="11"/>
      <c r="K167" s="1"/>
      <c r="L167" s="5"/>
      <c r="M167" s="1"/>
      <c r="N167" s="11"/>
      <c r="O167" s="1"/>
      <c r="P167" s="5"/>
      <c r="Q167" s="1"/>
      <c r="R167" s="11"/>
      <c r="S167" s="11"/>
      <c r="T167" s="5"/>
      <c r="U167" s="1"/>
      <c r="V167" s="11"/>
      <c r="W167" s="11"/>
      <c r="X167" s="5"/>
      <c r="Y167" s="1"/>
      <c r="Z167" s="11"/>
      <c r="AA167" s="1"/>
      <c r="AB167" s="5"/>
      <c r="AC167" s="1"/>
      <c r="AD167" s="11"/>
      <c r="AE167" s="11"/>
      <c r="AF167" s="5"/>
      <c r="AG167" s="1"/>
      <c r="AH167" s="11"/>
      <c r="AI167" s="11"/>
      <c r="AJ167" s="5"/>
      <c r="AK167" s="1"/>
      <c r="AL167" s="11"/>
      <c r="AM167" s="1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x14ac:dyDescent="0.25">
      <c r="A168" s="14">
        <f>ROW()</f>
        <v>168</v>
      </c>
      <c r="B168" s="1"/>
      <c r="C168" s="1"/>
      <c r="D168" s="5" t="s">
        <v>0</v>
      </c>
      <c r="E168" s="16">
        <f t="shared" si="15"/>
        <v>48976</v>
      </c>
      <c r="F168" s="11">
        <f t="shared" si="14"/>
        <v>0</v>
      </c>
      <c r="G168" s="1"/>
      <c r="H168" s="5"/>
      <c r="I168" s="1"/>
      <c r="J168" s="11"/>
      <c r="K168" s="1"/>
      <c r="L168" s="5"/>
      <c r="M168" s="1"/>
      <c r="N168" s="11"/>
      <c r="O168" s="1"/>
      <c r="P168" s="5"/>
      <c r="Q168" s="1"/>
      <c r="R168" s="11"/>
      <c r="S168" s="11"/>
      <c r="T168" s="5"/>
      <c r="U168" s="1"/>
      <c r="V168" s="11"/>
      <c r="W168" s="11"/>
      <c r="X168" s="5"/>
      <c r="Y168" s="1"/>
      <c r="Z168" s="11"/>
      <c r="AA168" s="1"/>
      <c r="AB168" s="5"/>
      <c r="AC168" s="1"/>
      <c r="AD168" s="11"/>
      <c r="AE168" s="11"/>
      <c r="AF168" s="5"/>
      <c r="AG168" s="1"/>
      <c r="AH168" s="11"/>
      <c r="AI168" s="11"/>
      <c r="AJ168" s="5"/>
      <c r="AK168" s="1"/>
      <c r="AL168" s="11"/>
      <c r="AM168" s="1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x14ac:dyDescent="0.25">
      <c r="A169" s="14">
        <f>ROW()</f>
        <v>169</v>
      </c>
      <c r="B169" s="1"/>
      <c r="C169" s="1"/>
      <c r="D169" s="5" t="s">
        <v>0</v>
      </c>
      <c r="E169" s="16">
        <f t="shared" si="15"/>
        <v>49004</v>
      </c>
      <c r="F169" s="11">
        <f t="shared" si="14"/>
        <v>0</v>
      </c>
      <c r="G169" s="1"/>
      <c r="H169" s="5"/>
      <c r="I169" s="1"/>
      <c r="J169" s="11"/>
      <c r="K169" s="1"/>
      <c r="L169" s="5"/>
      <c r="M169" s="1"/>
      <c r="N169" s="11"/>
      <c r="O169" s="1"/>
      <c r="P169" s="5"/>
      <c r="Q169" s="1"/>
      <c r="R169" s="11"/>
      <c r="S169" s="11"/>
      <c r="T169" s="5"/>
      <c r="U169" s="1"/>
      <c r="V169" s="11"/>
      <c r="W169" s="11"/>
      <c r="X169" s="5"/>
      <c r="Y169" s="1"/>
      <c r="Z169" s="11"/>
      <c r="AA169" s="1"/>
      <c r="AB169" s="5"/>
      <c r="AC169" s="1"/>
      <c r="AD169" s="11"/>
      <c r="AE169" s="11"/>
      <c r="AF169" s="5"/>
      <c r="AG169" s="1"/>
      <c r="AH169" s="11"/>
      <c r="AI169" s="11"/>
      <c r="AJ169" s="5"/>
      <c r="AK169" s="1"/>
      <c r="AL169" s="11"/>
      <c r="AM169" s="1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x14ac:dyDescent="0.25">
      <c r="A170" s="14">
        <f>ROW()</f>
        <v>170</v>
      </c>
      <c r="B170" s="1"/>
      <c r="C170" s="1"/>
      <c r="D170" s="5" t="s">
        <v>0</v>
      </c>
      <c r="E170" s="16">
        <f t="shared" si="15"/>
        <v>49035</v>
      </c>
      <c r="F170" s="11">
        <f t="shared" si="14"/>
        <v>0</v>
      </c>
      <c r="G170" s="1"/>
      <c r="H170" s="5"/>
      <c r="I170" s="1"/>
      <c r="J170" s="11"/>
      <c r="K170" s="1"/>
      <c r="L170" s="5"/>
      <c r="M170" s="1"/>
      <c r="N170" s="11"/>
      <c r="O170" s="1"/>
      <c r="P170" s="5"/>
      <c r="Q170" s="1"/>
      <c r="R170" s="11"/>
      <c r="S170" s="11"/>
      <c r="T170" s="5"/>
      <c r="U170" s="1"/>
      <c r="V170" s="11"/>
      <c r="W170" s="11"/>
      <c r="X170" s="5"/>
      <c r="Y170" s="1"/>
      <c r="Z170" s="11"/>
      <c r="AA170" s="1"/>
      <c r="AB170" s="5"/>
      <c r="AC170" s="1"/>
      <c r="AD170" s="11"/>
      <c r="AE170" s="11"/>
      <c r="AF170" s="5"/>
      <c r="AG170" s="1"/>
      <c r="AH170" s="11"/>
      <c r="AI170" s="11"/>
      <c r="AJ170" s="5"/>
      <c r="AK170" s="1"/>
      <c r="AL170" s="11"/>
      <c r="AM170" s="1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x14ac:dyDescent="0.25">
      <c r="A171" s="14">
        <f>ROW()</f>
        <v>171</v>
      </c>
      <c r="B171" s="1"/>
      <c r="C171" s="1"/>
      <c r="D171" s="5" t="s">
        <v>0</v>
      </c>
      <c r="E171" s="16">
        <f t="shared" si="15"/>
        <v>49065</v>
      </c>
      <c r="F171" s="11">
        <f t="shared" si="14"/>
        <v>0</v>
      </c>
      <c r="G171" s="1"/>
      <c r="H171" s="5"/>
      <c r="I171" s="1"/>
      <c r="J171" s="11"/>
      <c r="K171" s="1"/>
      <c r="L171" s="5"/>
      <c r="M171" s="1"/>
      <c r="N171" s="11"/>
      <c r="O171" s="1"/>
      <c r="P171" s="5"/>
      <c r="Q171" s="1"/>
      <c r="R171" s="11"/>
      <c r="S171" s="11"/>
      <c r="T171" s="5"/>
      <c r="U171" s="1"/>
      <c r="V171" s="11"/>
      <c r="W171" s="11"/>
      <c r="X171" s="5"/>
      <c r="Y171" s="1"/>
      <c r="Z171" s="11"/>
      <c r="AA171" s="1"/>
      <c r="AB171" s="5"/>
      <c r="AC171" s="1"/>
      <c r="AD171" s="11"/>
      <c r="AE171" s="11"/>
      <c r="AF171" s="5"/>
      <c r="AG171" s="1"/>
      <c r="AH171" s="11"/>
      <c r="AI171" s="11"/>
      <c r="AJ171" s="5"/>
      <c r="AK171" s="1"/>
      <c r="AL171" s="11"/>
      <c r="AM171" s="1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x14ac:dyDescent="0.25">
      <c r="A172" s="14">
        <f>ROW()</f>
        <v>172</v>
      </c>
      <c r="B172" s="1"/>
      <c r="C172" s="1"/>
      <c r="D172" s="5" t="s">
        <v>0</v>
      </c>
      <c r="E172" s="16">
        <f t="shared" si="15"/>
        <v>49096</v>
      </c>
      <c r="F172" s="11">
        <f t="shared" si="14"/>
        <v>0</v>
      </c>
      <c r="G172" s="1"/>
      <c r="H172" s="5"/>
      <c r="I172" s="1"/>
      <c r="J172" s="11"/>
      <c r="K172" s="1"/>
      <c r="L172" s="5"/>
      <c r="M172" s="1"/>
      <c r="N172" s="11"/>
      <c r="O172" s="1"/>
      <c r="P172" s="5"/>
      <c r="Q172" s="1"/>
      <c r="R172" s="11"/>
      <c r="S172" s="11"/>
      <c r="T172" s="5"/>
      <c r="U172" s="1"/>
      <c r="V172" s="11"/>
      <c r="W172" s="11"/>
      <c r="X172" s="5"/>
      <c r="Y172" s="1"/>
      <c r="Z172" s="11"/>
      <c r="AA172" s="1"/>
      <c r="AB172" s="5"/>
      <c r="AC172" s="1"/>
      <c r="AD172" s="11"/>
      <c r="AE172" s="11"/>
      <c r="AF172" s="5"/>
      <c r="AG172" s="1"/>
      <c r="AH172" s="11"/>
      <c r="AI172" s="11"/>
      <c r="AJ172" s="5"/>
      <c r="AK172" s="1"/>
      <c r="AL172" s="11"/>
      <c r="AM172" s="1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x14ac:dyDescent="0.25">
      <c r="A173" s="14">
        <f>ROW()</f>
        <v>173</v>
      </c>
      <c r="B173" s="1"/>
      <c r="C173" s="1"/>
      <c r="D173" s="5" t="s">
        <v>0</v>
      </c>
      <c r="E173" s="16">
        <f t="shared" si="15"/>
        <v>49126</v>
      </c>
      <c r="F173" s="11">
        <f t="shared" si="14"/>
        <v>0</v>
      </c>
      <c r="G173" s="1"/>
      <c r="H173" s="5"/>
      <c r="I173" s="1"/>
      <c r="J173" s="11"/>
      <c r="K173" s="1"/>
      <c r="L173" s="5"/>
      <c r="M173" s="1"/>
      <c r="N173" s="11"/>
      <c r="O173" s="1"/>
      <c r="P173" s="5"/>
      <c r="Q173" s="1"/>
      <c r="R173" s="11"/>
      <c r="S173" s="11"/>
      <c r="T173" s="5"/>
      <c r="U173" s="1"/>
      <c r="V173" s="11"/>
      <c r="W173" s="11"/>
      <c r="X173" s="5"/>
      <c r="Y173" s="1"/>
      <c r="Z173" s="11"/>
      <c r="AA173" s="1"/>
      <c r="AB173" s="5"/>
      <c r="AC173" s="1"/>
      <c r="AD173" s="11"/>
      <c r="AE173" s="11"/>
      <c r="AF173" s="5"/>
      <c r="AG173" s="1"/>
      <c r="AH173" s="11"/>
      <c r="AI173" s="11"/>
      <c r="AJ173" s="5"/>
      <c r="AK173" s="1"/>
      <c r="AL173" s="11"/>
      <c r="AM173" s="1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x14ac:dyDescent="0.25">
      <c r="A174" s="14">
        <f>ROW()</f>
        <v>174</v>
      </c>
      <c r="B174" s="1"/>
      <c r="C174" s="1"/>
      <c r="D174" s="5" t="s">
        <v>0</v>
      </c>
      <c r="E174" s="16">
        <f t="shared" si="15"/>
        <v>49157</v>
      </c>
      <c r="F174" s="11">
        <f t="shared" si="14"/>
        <v>0</v>
      </c>
      <c r="G174" s="1"/>
      <c r="H174" s="5"/>
      <c r="I174" s="1"/>
      <c r="J174" s="11"/>
      <c r="K174" s="1"/>
      <c r="L174" s="5"/>
      <c r="M174" s="1"/>
      <c r="N174" s="11"/>
      <c r="O174" s="1"/>
      <c r="P174" s="5"/>
      <c r="Q174" s="1"/>
      <c r="R174" s="11"/>
      <c r="S174" s="11"/>
      <c r="T174" s="5"/>
      <c r="U174" s="1"/>
      <c r="V174" s="11"/>
      <c r="W174" s="11"/>
      <c r="X174" s="5"/>
      <c r="Y174" s="1"/>
      <c r="Z174" s="11"/>
      <c r="AA174" s="1"/>
      <c r="AB174" s="5"/>
      <c r="AC174" s="1"/>
      <c r="AD174" s="11"/>
      <c r="AE174" s="11"/>
      <c r="AF174" s="5"/>
      <c r="AG174" s="1"/>
      <c r="AH174" s="11"/>
      <c r="AI174" s="11"/>
      <c r="AJ174" s="5"/>
      <c r="AK174" s="1"/>
      <c r="AL174" s="11"/>
      <c r="AM174" s="1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x14ac:dyDescent="0.25">
      <c r="A175" s="14">
        <f>ROW()</f>
        <v>175</v>
      </c>
      <c r="B175" s="1"/>
      <c r="C175" s="1"/>
      <c r="D175" s="5" t="s">
        <v>0</v>
      </c>
      <c r="E175" s="16">
        <f t="shared" si="15"/>
        <v>49188</v>
      </c>
      <c r="F175" s="11">
        <f t="shared" si="14"/>
        <v>0</v>
      </c>
      <c r="G175" s="1"/>
      <c r="H175" s="5"/>
      <c r="I175" s="1"/>
      <c r="J175" s="11"/>
      <c r="K175" s="1"/>
      <c r="L175" s="5"/>
      <c r="M175" s="1"/>
      <c r="N175" s="11"/>
      <c r="O175" s="1"/>
      <c r="P175" s="5"/>
      <c r="Q175" s="1"/>
      <c r="R175" s="11"/>
      <c r="S175" s="11"/>
      <c r="T175" s="5"/>
      <c r="U175" s="1"/>
      <c r="V175" s="11"/>
      <c r="W175" s="11"/>
      <c r="X175" s="5"/>
      <c r="Y175" s="1"/>
      <c r="Z175" s="11"/>
      <c r="AA175" s="1"/>
      <c r="AB175" s="5"/>
      <c r="AC175" s="1"/>
      <c r="AD175" s="11"/>
      <c r="AE175" s="11"/>
      <c r="AF175" s="5"/>
      <c r="AG175" s="1"/>
      <c r="AH175" s="11"/>
      <c r="AI175" s="11"/>
      <c r="AJ175" s="5"/>
      <c r="AK175" s="1"/>
      <c r="AL175" s="11"/>
      <c r="AM175" s="1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x14ac:dyDescent="0.25">
      <c r="A176" s="14">
        <f>ROW()</f>
        <v>176</v>
      </c>
      <c r="B176" s="1"/>
      <c r="C176" s="1"/>
      <c r="D176" s="5" t="s">
        <v>0</v>
      </c>
      <c r="E176" s="16">
        <f t="shared" si="15"/>
        <v>49218</v>
      </c>
      <c r="F176" s="11">
        <f t="shared" si="14"/>
        <v>0</v>
      </c>
      <c r="G176" s="1"/>
      <c r="H176" s="5"/>
      <c r="I176" s="1"/>
      <c r="J176" s="11"/>
      <c r="K176" s="1"/>
      <c r="L176" s="5"/>
      <c r="M176" s="1"/>
      <c r="N176" s="11"/>
      <c r="O176" s="1"/>
      <c r="P176" s="5"/>
      <c r="Q176" s="1"/>
      <c r="R176" s="11"/>
      <c r="S176" s="11"/>
      <c r="T176" s="5"/>
      <c r="U176" s="1"/>
      <c r="V176" s="11"/>
      <c r="W176" s="11"/>
      <c r="X176" s="5"/>
      <c r="Y176" s="1"/>
      <c r="Z176" s="11"/>
      <c r="AA176" s="1"/>
      <c r="AB176" s="5"/>
      <c r="AC176" s="1"/>
      <c r="AD176" s="11"/>
      <c r="AE176" s="11"/>
      <c r="AF176" s="5"/>
      <c r="AG176" s="1"/>
      <c r="AH176" s="11"/>
      <c r="AI176" s="11"/>
      <c r="AJ176" s="5"/>
      <c r="AK176" s="1"/>
      <c r="AL176" s="11"/>
      <c r="AM176" s="1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x14ac:dyDescent="0.25">
      <c r="A177" s="14">
        <f>ROW()</f>
        <v>177</v>
      </c>
      <c r="B177" s="1"/>
      <c r="C177" s="1"/>
      <c r="D177" s="5" t="s">
        <v>0</v>
      </c>
      <c r="E177" s="16">
        <f t="shared" si="15"/>
        <v>49249</v>
      </c>
      <c r="F177" s="11">
        <f t="shared" si="14"/>
        <v>0</v>
      </c>
      <c r="G177" s="1"/>
      <c r="H177" s="5"/>
      <c r="I177" s="1"/>
      <c r="J177" s="11"/>
      <c r="K177" s="1"/>
      <c r="L177" s="5"/>
      <c r="M177" s="1"/>
      <c r="N177" s="11"/>
      <c r="O177" s="1"/>
      <c r="P177" s="5"/>
      <c r="Q177" s="1"/>
      <c r="R177" s="11"/>
      <c r="S177" s="11"/>
      <c r="T177" s="5"/>
      <c r="U177" s="1"/>
      <c r="V177" s="11"/>
      <c r="W177" s="11"/>
      <c r="X177" s="5"/>
      <c r="Y177" s="1"/>
      <c r="Z177" s="11"/>
      <c r="AA177" s="1"/>
      <c r="AB177" s="5"/>
      <c r="AC177" s="1"/>
      <c r="AD177" s="11"/>
      <c r="AE177" s="11"/>
      <c r="AF177" s="5"/>
      <c r="AG177" s="1"/>
      <c r="AH177" s="11"/>
      <c r="AI177" s="11"/>
      <c r="AJ177" s="5"/>
      <c r="AK177" s="1"/>
      <c r="AL177" s="11"/>
      <c r="AM177" s="1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x14ac:dyDescent="0.25">
      <c r="A178" s="14">
        <f>ROW()</f>
        <v>178</v>
      </c>
      <c r="B178" s="1"/>
      <c r="C178" s="1"/>
      <c r="D178" s="5" t="s">
        <v>0</v>
      </c>
      <c r="E178" s="16">
        <f t="shared" si="15"/>
        <v>49279</v>
      </c>
      <c r="F178" s="11">
        <f t="shared" si="14"/>
        <v>0</v>
      </c>
      <c r="G178" s="1"/>
      <c r="H178" s="5"/>
      <c r="I178" s="1"/>
      <c r="J178" s="11"/>
      <c r="K178" s="1"/>
      <c r="L178" s="5"/>
      <c r="M178" s="1"/>
      <c r="N178" s="11"/>
      <c r="O178" s="1"/>
      <c r="P178" s="5"/>
      <c r="Q178" s="1"/>
      <c r="R178" s="11"/>
      <c r="S178" s="11"/>
      <c r="T178" s="5"/>
      <c r="U178" s="1"/>
      <c r="V178" s="11"/>
      <c r="W178" s="11"/>
      <c r="X178" s="5"/>
      <c r="Y178" s="1"/>
      <c r="Z178" s="11"/>
      <c r="AA178" s="1"/>
      <c r="AB178" s="5"/>
      <c r="AC178" s="1"/>
      <c r="AD178" s="11"/>
      <c r="AE178" s="11"/>
      <c r="AF178" s="5"/>
      <c r="AG178" s="1"/>
      <c r="AH178" s="11"/>
      <c r="AI178" s="11"/>
      <c r="AJ178" s="5"/>
      <c r="AK178" s="1"/>
      <c r="AL178" s="11"/>
      <c r="AM178" s="1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x14ac:dyDescent="0.25">
      <c r="A179" s="14">
        <f>ROW()</f>
        <v>179</v>
      </c>
      <c r="B179" s="1"/>
      <c r="C179" s="1"/>
      <c r="D179" s="5" t="s">
        <v>0</v>
      </c>
      <c r="E179" s="16">
        <f t="shared" si="15"/>
        <v>49310</v>
      </c>
      <c r="F179" s="11">
        <f t="shared" si="14"/>
        <v>0</v>
      </c>
      <c r="G179" s="1"/>
      <c r="H179" s="5"/>
      <c r="I179" s="1"/>
      <c r="J179" s="11"/>
      <c r="K179" s="1"/>
      <c r="L179" s="5"/>
      <c r="M179" s="1"/>
      <c r="N179" s="11"/>
      <c r="O179" s="1"/>
      <c r="P179" s="5"/>
      <c r="Q179" s="1"/>
      <c r="R179" s="11"/>
      <c r="S179" s="11"/>
      <c r="T179" s="5"/>
      <c r="U179" s="1"/>
      <c r="V179" s="11"/>
      <c r="W179" s="11"/>
      <c r="X179" s="5"/>
      <c r="Y179" s="1"/>
      <c r="Z179" s="11"/>
      <c r="AA179" s="1"/>
      <c r="AB179" s="5"/>
      <c r="AC179" s="1"/>
      <c r="AD179" s="11"/>
      <c r="AE179" s="11"/>
      <c r="AF179" s="5"/>
      <c r="AG179" s="1"/>
      <c r="AH179" s="11"/>
      <c r="AI179" s="11"/>
      <c r="AJ179" s="5"/>
      <c r="AK179" s="1"/>
      <c r="AL179" s="11"/>
      <c r="AM179" s="1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x14ac:dyDescent="0.25">
      <c r="A180" s="14">
        <f>ROW()</f>
        <v>180</v>
      </c>
      <c r="B180" s="1"/>
      <c r="C180" s="1"/>
      <c r="D180" s="5" t="s">
        <v>0</v>
      </c>
      <c r="E180" s="16">
        <f t="shared" si="15"/>
        <v>49341</v>
      </c>
      <c r="F180" s="11">
        <f t="shared" si="14"/>
        <v>0</v>
      </c>
      <c r="G180" s="1"/>
      <c r="H180" s="5"/>
      <c r="I180" s="1"/>
      <c r="J180" s="11"/>
      <c r="K180" s="1"/>
      <c r="L180" s="5"/>
      <c r="M180" s="1"/>
      <c r="N180" s="11"/>
      <c r="O180" s="1"/>
      <c r="P180" s="5"/>
      <c r="Q180" s="1"/>
      <c r="R180" s="11"/>
      <c r="S180" s="11"/>
      <c r="T180" s="5"/>
      <c r="U180" s="1"/>
      <c r="V180" s="11"/>
      <c r="W180" s="11"/>
      <c r="X180" s="5"/>
      <c r="Y180" s="1"/>
      <c r="Z180" s="11"/>
      <c r="AA180" s="1"/>
      <c r="AB180" s="5"/>
      <c r="AC180" s="1"/>
      <c r="AD180" s="11"/>
      <c r="AE180" s="11"/>
      <c r="AF180" s="5"/>
      <c r="AG180" s="1"/>
      <c r="AH180" s="11"/>
      <c r="AI180" s="11"/>
      <c r="AJ180" s="5"/>
      <c r="AK180" s="1"/>
      <c r="AL180" s="11"/>
      <c r="AM180" s="1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x14ac:dyDescent="0.25">
      <c r="A181" s="14">
        <f>ROW()</f>
        <v>181</v>
      </c>
      <c r="B181" s="1"/>
      <c r="C181" s="1"/>
      <c r="D181" s="5" t="s">
        <v>0</v>
      </c>
      <c r="E181" s="16">
        <f t="shared" si="15"/>
        <v>49369</v>
      </c>
      <c r="F181" s="11">
        <f t="shared" si="14"/>
        <v>0</v>
      </c>
      <c r="G181" s="1"/>
      <c r="H181" s="5"/>
      <c r="I181" s="1"/>
      <c r="J181" s="11"/>
      <c r="K181" s="1"/>
      <c r="L181" s="5"/>
      <c r="M181" s="1"/>
      <c r="N181" s="11"/>
      <c r="O181" s="1"/>
      <c r="P181" s="5"/>
      <c r="Q181" s="1"/>
      <c r="R181" s="11"/>
      <c r="S181" s="11"/>
      <c r="T181" s="5"/>
      <c r="U181" s="1"/>
      <c r="V181" s="11"/>
      <c r="W181" s="11"/>
      <c r="X181" s="5"/>
      <c r="Y181" s="1"/>
      <c r="Z181" s="11"/>
      <c r="AA181" s="1"/>
      <c r="AB181" s="5"/>
      <c r="AC181" s="1"/>
      <c r="AD181" s="11"/>
      <c r="AE181" s="11"/>
      <c r="AF181" s="5"/>
      <c r="AG181" s="1"/>
      <c r="AH181" s="11"/>
      <c r="AI181" s="11"/>
      <c r="AJ181" s="5"/>
      <c r="AK181" s="1"/>
      <c r="AL181" s="11"/>
      <c r="AM181" s="1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x14ac:dyDescent="0.25">
      <c r="A182" s="14">
        <f>ROW()</f>
        <v>182</v>
      </c>
      <c r="B182" s="1"/>
      <c r="C182" s="1"/>
      <c r="D182" s="5" t="s">
        <v>0</v>
      </c>
      <c r="E182" s="16">
        <f t="shared" si="15"/>
        <v>49400</v>
      </c>
      <c r="F182" s="11">
        <f t="shared" si="14"/>
        <v>0</v>
      </c>
      <c r="G182" s="1"/>
      <c r="H182" s="5"/>
      <c r="I182" s="1"/>
      <c r="J182" s="11"/>
      <c r="K182" s="1"/>
      <c r="L182" s="5"/>
      <c r="M182" s="1"/>
      <c r="N182" s="11"/>
      <c r="O182" s="1"/>
      <c r="P182" s="5"/>
      <c r="Q182" s="1"/>
      <c r="R182" s="11"/>
      <c r="S182" s="11"/>
      <c r="T182" s="5"/>
      <c r="U182" s="1"/>
      <c r="V182" s="11"/>
      <c r="W182" s="11"/>
      <c r="X182" s="5"/>
      <c r="Y182" s="1"/>
      <c r="Z182" s="11"/>
      <c r="AA182" s="1"/>
      <c r="AB182" s="5"/>
      <c r="AC182" s="1"/>
      <c r="AD182" s="11"/>
      <c r="AE182" s="11"/>
      <c r="AF182" s="5"/>
      <c r="AG182" s="1"/>
      <c r="AH182" s="11"/>
      <c r="AI182" s="11"/>
      <c r="AJ182" s="5"/>
      <c r="AK182" s="1"/>
      <c r="AL182" s="11"/>
      <c r="AM182" s="1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x14ac:dyDescent="0.25">
      <c r="A183" s="14">
        <f>ROW()</f>
        <v>183</v>
      </c>
      <c r="B183" s="1"/>
      <c r="C183" s="1"/>
      <c r="D183" s="5" t="s">
        <v>0</v>
      </c>
      <c r="E183" s="16">
        <f t="shared" si="15"/>
        <v>49430</v>
      </c>
      <c r="F183" s="11">
        <f t="shared" si="14"/>
        <v>0</v>
      </c>
      <c r="G183" s="1"/>
      <c r="H183" s="5"/>
      <c r="I183" s="1"/>
      <c r="J183" s="11"/>
      <c r="K183" s="1"/>
      <c r="L183" s="5"/>
      <c r="M183" s="1"/>
      <c r="N183" s="11"/>
      <c r="O183" s="1"/>
      <c r="P183" s="5"/>
      <c r="Q183" s="1"/>
      <c r="R183" s="11"/>
      <c r="S183" s="11"/>
      <c r="T183" s="5"/>
      <c r="U183" s="1"/>
      <c r="V183" s="11"/>
      <c r="W183" s="11"/>
      <c r="X183" s="5"/>
      <c r="Y183" s="1"/>
      <c r="Z183" s="11"/>
      <c r="AA183" s="1"/>
      <c r="AB183" s="5"/>
      <c r="AC183" s="1"/>
      <c r="AD183" s="11"/>
      <c r="AE183" s="11"/>
      <c r="AF183" s="5"/>
      <c r="AG183" s="1"/>
      <c r="AH183" s="11"/>
      <c r="AI183" s="11"/>
      <c r="AJ183" s="5"/>
      <c r="AK183" s="1"/>
      <c r="AL183" s="11"/>
      <c r="AM183" s="1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x14ac:dyDescent="0.25">
      <c r="A184" s="14">
        <f>ROW()</f>
        <v>184</v>
      </c>
      <c r="B184" s="1"/>
      <c r="C184" s="1"/>
      <c r="D184" s="5" t="s">
        <v>0</v>
      </c>
      <c r="E184" s="16">
        <f t="shared" si="15"/>
        <v>49461</v>
      </c>
      <c r="F184" s="11">
        <f t="shared" si="14"/>
        <v>0</v>
      </c>
      <c r="G184" s="1"/>
      <c r="H184" s="5"/>
      <c r="I184" s="1"/>
      <c r="J184" s="11"/>
      <c r="K184" s="1"/>
      <c r="L184" s="5"/>
      <c r="M184" s="1"/>
      <c r="N184" s="11"/>
      <c r="O184" s="1"/>
      <c r="P184" s="5"/>
      <c r="Q184" s="1"/>
      <c r="R184" s="11"/>
      <c r="S184" s="11"/>
      <c r="T184" s="5"/>
      <c r="U184" s="1"/>
      <c r="V184" s="11"/>
      <c r="W184" s="11"/>
      <c r="X184" s="5"/>
      <c r="Y184" s="1"/>
      <c r="Z184" s="11"/>
      <c r="AA184" s="1"/>
      <c r="AB184" s="5"/>
      <c r="AC184" s="1"/>
      <c r="AD184" s="11"/>
      <c r="AE184" s="11"/>
      <c r="AF184" s="5"/>
      <c r="AG184" s="1"/>
      <c r="AH184" s="11"/>
      <c r="AI184" s="11"/>
      <c r="AJ184" s="5"/>
      <c r="AK184" s="1"/>
      <c r="AL184" s="11"/>
      <c r="AM184" s="1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x14ac:dyDescent="0.25">
      <c r="A185" s="14">
        <f>ROW()</f>
        <v>185</v>
      </c>
      <c r="B185" s="1"/>
      <c r="C185" s="1"/>
      <c r="D185" s="5" t="s">
        <v>0</v>
      </c>
      <c r="E185" s="16">
        <f t="shared" si="15"/>
        <v>49491</v>
      </c>
      <c r="F185" s="11">
        <f t="shared" si="14"/>
        <v>0</v>
      </c>
      <c r="G185" s="1"/>
      <c r="H185" s="5"/>
      <c r="I185" s="1"/>
      <c r="J185" s="11"/>
      <c r="K185" s="1"/>
      <c r="L185" s="5"/>
      <c r="M185" s="1"/>
      <c r="N185" s="11"/>
      <c r="O185" s="1"/>
      <c r="P185" s="5"/>
      <c r="Q185" s="1"/>
      <c r="R185" s="11"/>
      <c r="S185" s="11"/>
      <c r="T185" s="5"/>
      <c r="U185" s="1"/>
      <c r="V185" s="11"/>
      <c r="W185" s="11"/>
      <c r="X185" s="5"/>
      <c r="Y185" s="1"/>
      <c r="Z185" s="11"/>
      <c r="AA185" s="1"/>
      <c r="AB185" s="5"/>
      <c r="AC185" s="1"/>
      <c r="AD185" s="11"/>
      <c r="AE185" s="11"/>
      <c r="AF185" s="5"/>
      <c r="AG185" s="1"/>
      <c r="AH185" s="11"/>
      <c r="AI185" s="11"/>
      <c r="AJ185" s="5"/>
      <c r="AK185" s="1"/>
      <c r="AL185" s="11"/>
      <c r="AM185" s="1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x14ac:dyDescent="0.25">
      <c r="A186" s="14">
        <f>ROW()</f>
        <v>186</v>
      </c>
      <c r="B186" s="1"/>
      <c r="C186" s="1"/>
      <c r="D186" s="5" t="s">
        <v>0</v>
      </c>
      <c r="E186" s="16">
        <f t="shared" si="15"/>
        <v>49522</v>
      </c>
      <c r="F186" s="11">
        <f t="shared" si="14"/>
        <v>0</v>
      </c>
      <c r="G186" s="1"/>
      <c r="H186" s="5"/>
      <c r="I186" s="1"/>
      <c r="J186" s="11"/>
      <c r="K186" s="1"/>
      <c r="L186" s="5"/>
      <c r="M186" s="1"/>
      <c r="N186" s="11"/>
      <c r="O186" s="1"/>
      <c r="P186" s="5"/>
      <c r="Q186" s="1"/>
      <c r="R186" s="11"/>
      <c r="S186" s="11"/>
      <c r="T186" s="5"/>
      <c r="U186" s="1"/>
      <c r="V186" s="11"/>
      <c r="W186" s="11"/>
      <c r="X186" s="5"/>
      <c r="Y186" s="1"/>
      <c r="Z186" s="11"/>
      <c r="AA186" s="1"/>
      <c r="AB186" s="5"/>
      <c r="AC186" s="1"/>
      <c r="AD186" s="11"/>
      <c r="AE186" s="11"/>
      <c r="AF186" s="5"/>
      <c r="AG186" s="1"/>
      <c r="AH186" s="11"/>
      <c r="AI186" s="11"/>
      <c r="AJ186" s="5"/>
      <c r="AK186" s="1"/>
      <c r="AL186" s="11"/>
      <c r="AM186" s="1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x14ac:dyDescent="0.25">
      <c r="A187" s="14">
        <f>ROW()</f>
        <v>187</v>
      </c>
      <c r="B187" s="1"/>
      <c r="C187" s="1"/>
      <c r="D187" s="5" t="s">
        <v>0</v>
      </c>
      <c r="E187" s="16">
        <f t="shared" si="15"/>
        <v>49553</v>
      </c>
      <c r="F187" s="11">
        <f t="shared" si="14"/>
        <v>0</v>
      </c>
      <c r="G187" s="1"/>
      <c r="H187" s="5"/>
      <c r="I187" s="1"/>
      <c r="J187" s="11"/>
      <c r="K187" s="1"/>
      <c r="L187" s="5"/>
      <c r="M187" s="1"/>
      <c r="N187" s="11"/>
      <c r="O187" s="1"/>
      <c r="P187" s="5"/>
      <c r="Q187" s="1"/>
      <c r="R187" s="11"/>
      <c r="S187" s="11"/>
      <c r="T187" s="5"/>
      <c r="U187" s="1"/>
      <c r="V187" s="11"/>
      <c r="W187" s="11"/>
      <c r="X187" s="5"/>
      <c r="Y187" s="1"/>
      <c r="Z187" s="11"/>
      <c r="AA187" s="1"/>
      <c r="AB187" s="5"/>
      <c r="AC187" s="1"/>
      <c r="AD187" s="11"/>
      <c r="AE187" s="11"/>
      <c r="AF187" s="5"/>
      <c r="AG187" s="1"/>
      <c r="AH187" s="11"/>
      <c r="AI187" s="11"/>
      <c r="AJ187" s="5"/>
      <c r="AK187" s="1"/>
      <c r="AL187" s="11"/>
      <c r="AM187" s="1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x14ac:dyDescent="0.25">
      <c r="A188" s="14">
        <f>ROW()</f>
        <v>188</v>
      </c>
      <c r="B188" s="1"/>
      <c r="C188" s="1"/>
      <c r="D188" s="5" t="s">
        <v>0</v>
      </c>
      <c r="E188" s="16">
        <f t="shared" si="15"/>
        <v>49583</v>
      </c>
      <c r="F188" s="11">
        <f t="shared" si="14"/>
        <v>0</v>
      </c>
      <c r="G188" s="1"/>
      <c r="H188" s="5"/>
      <c r="I188" s="1"/>
      <c r="J188" s="11"/>
      <c r="K188" s="1"/>
      <c r="L188" s="5"/>
      <c r="M188" s="1"/>
      <c r="N188" s="11"/>
      <c r="O188" s="1"/>
      <c r="P188" s="5"/>
      <c r="Q188" s="1"/>
      <c r="R188" s="11"/>
      <c r="S188" s="11"/>
      <c r="T188" s="5"/>
      <c r="U188" s="1"/>
      <c r="V188" s="11"/>
      <c r="W188" s="11"/>
      <c r="X188" s="5"/>
      <c r="Y188" s="1"/>
      <c r="Z188" s="11"/>
      <c r="AA188" s="1"/>
      <c r="AB188" s="5"/>
      <c r="AC188" s="1"/>
      <c r="AD188" s="11"/>
      <c r="AE188" s="11"/>
      <c r="AF188" s="5"/>
      <c r="AG188" s="1"/>
      <c r="AH188" s="11"/>
      <c r="AI188" s="11"/>
      <c r="AJ188" s="5"/>
      <c r="AK188" s="1"/>
      <c r="AL188" s="11"/>
      <c r="AM188" s="1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x14ac:dyDescent="0.25">
      <c r="A189" s="14">
        <f>ROW()</f>
        <v>189</v>
      </c>
      <c r="B189" s="1"/>
      <c r="C189" s="1"/>
      <c r="D189" s="5" t="s">
        <v>0</v>
      </c>
      <c r="E189" s="16">
        <f t="shared" si="15"/>
        <v>49614</v>
      </c>
      <c r="F189" s="11">
        <f t="shared" si="14"/>
        <v>0</v>
      </c>
      <c r="G189" s="1"/>
      <c r="H189" s="5"/>
      <c r="I189" s="1"/>
      <c r="J189" s="11"/>
      <c r="K189" s="1"/>
      <c r="L189" s="5"/>
      <c r="M189" s="1"/>
      <c r="N189" s="11"/>
      <c r="O189" s="1"/>
      <c r="P189" s="5"/>
      <c r="Q189" s="1"/>
      <c r="R189" s="11"/>
      <c r="S189" s="11"/>
      <c r="T189" s="5"/>
      <c r="U189" s="1"/>
      <c r="V189" s="11"/>
      <c r="W189" s="11"/>
      <c r="X189" s="5"/>
      <c r="Y189" s="1"/>
      <c r="Z189" s="11"/>
      <c r="AA189" s="1"/>
      <c r="AB189" s="5"/>
      <c r="AC189" s="1"/>
      <c r="AD189" s="11"/>
      <c r="AE189" s="11"/>
      <c r="AF189" s="5"/>
      <c r="AG189" s="1"/>
      <c r="AH189" s="11"/>
      <c r="AI189" s="11"/>
      <c r="AJ189" s="5"/>
      <c r="AK189" s="1"/>
      <c r="AL189" s="11"/>
      <c r="AM189" s="1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x14ac:dyDescent="0.25">
      <c r="A190" s="14">
        <f>ROW()</f>
        <v>190</v>
      </c>
      <c r="B190" s="1"/>
      <c r="C190" s="1"/>
      <c r="D190" s="5" t="s">
        <v>0</v>
      </c>
      <c r="E190" s="16">
        <f t="shared" si="15"/>
        <v>49644</v>
      </c>
      <c r="F190" s="11">
        <f t="shared" si="14"/>
        <v>0</v>
      </c>
      <c r="G190" s="1"/>
      <c r="H190" s="5"/>
      <c r="I190" s="1"/>
      <c r="J190" s="11"/>
      <c r="K190" s="1"/>
      <c r="L190" s="5"/>
      <c r="M190" s="1"/>
      <c r="N190" s="11"/>
      <c r="O190" s="1"/>
      <c r="P190" s="5"/>
      <c r="Q190" s="1"/>
      <c r="R190" s="11"/>
      <c r="S190" s="11"/>
      <c r="T190" s="5"/>
      <c r="U190" s="1"/>
      <c r="V190" s="11"/>
      <c r="W190" s="11"/>
      <c r="X190" s="5"/>
      <c r="Y190" s="1"/>
      <c r="Z190" s="11"/>
      <c r="AA190" s="1"/>
      <c r="AB190" s="5"/>
      <c r="AC190" s="1"/>
      <c r="AD190" s="11"/>
      <c r="AE190" s="11"/>
      <c r="AF190" s="5"/>
      <c r="AG190" s="1"/>
      <c r="AH190" s="11"/>
      <c r="AI190" s="11"/>
      <c r="AJ190" s="5"/>
      <c r="AK190" s="1"/>
      <c r="AL190" s="11"/>
      <c r="AM190" s="1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x14ac:dyDescent="0.25">
      <c r="A191" s="14">
        <f>ROW()</f>
        <v>191</v>
      </c>
      <c r="B191" s="1"/>
      <c r="C191" s="1"/>
      <c r="D191" s="5" t="s">
        <v>0</v>
      </c>
      <c r="E191" s="16">
        <f t="shared" si="15"/>
        <v>49675</v>
      </c>
      <c r="F191" s="11">
        <f t="shared" si="14"/>
        <v>0</v>
      </c>
      <c r="G191" s="1"/>
      <c r="H191" s="5"/>
      <c r="I191" s="1"/>
      <c r="J191" s="11"/>
      <c r="K191" s="1"/>
      <c r="L191" s="5"/>
      <c r="M191" s="1"/>
      <c r="N191" s="11"/>
      <c r="O191" s="1"/>
      <c r="P191" s="5"/>
      <c r="Q191" s="1"/>
      <c r="R191" s="11"/>
      <c r="S191" s="11"/>
      <c r="T191" s="5"/>
      <c r="U191" s="1"/>
      <c r="V191" s="11"/>
      <c r="W191" s="11"/>
      <c r="X191" s="5"/>
      <c r="Y191" s="1"/>
      <c r="Z191" s="11"/>
      <c r="AA191" s="1"/>
      <c r="AB191" s="5"/>
      <c r="AC191" s="1"/>
      <c r="AD191" s="11"/>
      <c r="AE191" s="11"/>
      <c r="AF191" s="5"/>
      <c r="AG191" s="1"/>
      <c r="AH191" s="11"/>
      <c r="AI191" s="11"/>
      <c r="AJ191" s="5"/>
      <c r="AK191" s="1"/>
      <c r="AL191" s="11"/>
      <c r="AM191" s="1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x14ac:dyDescent="0.25">
      <c r="A192" s="14">
        <f>ROW()</f>
        <v>192</v>
      </c>
      <c r="B192" s="1"/>
      <c r="C192" s="1"/>
      <c r="D192" s="5" t="s">
        <v>0</v>
      </c>
      <c r="E192" s="16">
        <f t="shared" si="15"/>
        <v>49706</v>
      </c>
      <c r="F192" s="11">
        <f t="shared" si="14"/>
        <v>0</v>
      </c>
      <c r="G192" s="1"/>
      <c r="H192" s="5"/>
      <c r="I192" s="1"/>
      <c r="J192" s="11"/>
      <c r="K192" s="1"/>
      <c r="L192" s="5"/>
      <c r="M192" s="1"/>
      <c r="N192" s="11"/>
      <c r="O192" s="1"/>
      <c r="P192" s="5"/>
      <c r="Q192" s="1"/>
      <c r="R192" s="11"/>
      <c r="S192" s="11"/>
      <c r="T192" s="5"/>
      <c r="U192" s="1"/>
      <c r="V192" s="11"/>
      <c r="W192" s="11"/>
      <c r="X192" s="5"/>
      <c r="Y192" s="1"/>
      <c r="Z192" s="11"/>
      <c r="AA192" s="1"/>
      <c r="AB192" s="5"/>
      <c r="AC192" s="1"/>
      <c r="AD192" s="11"/>
      <c r="AE192" s="11"/>
      <c r="AF192" s="5"/>
      <c r="AG192" s="1"/>
      <c r="AH192" s="11"/>
      <c r="AI192" s="11"/>
      <c r="AJ192" s="5"/>
      <c r="AK192" s="1"/>
      <c r="AL192" s="11"/>
      <c r="AM192" s="1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x14ac:dyDescent="0.25">
      <c r="A193" s="14">
        <f>ROW()</f>
        <v>193</v>
      </c>
      <c r="B193" s="1"/>
      <c r="C193" s="1"/>
      <c r="D193" s="5" t="s">
        <v>0</v>
      </c>
      <c r="E193" s="16">
        <f t="shared" si="15"/>
        <v>49735</v>
      </c>
      <c r="F193" s="11">
        <f t="shared" si="14"/>
        <v>0</v>
      </c>
      <c r="G193" s="1"/>
      <c r="H193" s="5"/>
      <c r="I193" s="1"/>
      <c r="J193" s="11"/>
      <c r="K193" s="1"/>
      <c r="L193" s="5"/>
      <c r="M193" s="1"/>
      <c r="N193" s="11"/>
      <c r="O193" s="1"/>
      <c r="P193" s="5"/>
      <c r="Q193" s="1"/>
      <c r="R193" s="11"/>
      <c r="S193" s="11"/>
      <c r="T193" s="5"/>
      <c r="U193" s="1"/>
      <c r="V193" s="11"/>
      <c r="W193" s="11"/>
      <c r="X193" s="5"/>
      <c r="Y193" s="1"/>
      <c r="Z193" s="11"/>
      <c r="AA193" s="1"/>
      <c r="AB193" s="5"/>
      <c r="AC193" s="1"/>
      <c r="AD193" s="11"/>
      <c r="AE193" s="11"/>
      <c r="AF193" s="5"/>
      <c r="AG193" s="1"/>
      <c r="AH193" s="11"/>
      <c r="AI193" s="11"/>
      <c r="AJ193" s="5"/>
      <c r="AK193" s="1"/>
      <c r="AL193" s="11"/>
      <c r="AM193" s="1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x14ac:dyDescent="0.25">
      <c r="A194" s="14">
        <f>ROW()</f>
        <v>194</v>
      </c>
      <c r="B194" s="1"/>
      <c r="C194" s="1"/>
      <c r="D194" s="5" t="s">
        <v>0</v>
      </c>
      <c r="E194" s="16">
        <f t="shared" si="15"/>
        <v>49766</v>
      </c>
      <c r="F194" s="11">
        <f t="shared" si="14"/>
        <v>0</v>
      </c>
      <c r="G194" s="1"/>
      <c r="H194" s="5"/>
      <c r="I194" s="1"/>
      <c r="J194" s="11"/>
      <c r="K194" s="1"/>
      <c r="L194" s="5"/>
      <c r="M194" s="1"/>
      <c r="N194" s="11"/>
      <c r="O194" s="1"/>
      <c r="P194" s="5"/>
      <c r="Q194" s="1"/>
      <c r="R194" s="11"/>
      <c r="S194" s="11"/>
      <c r="T194" s="5"/>
      <c r="U194" s="1"/>
      <c r="V194" s="11"/>
      <c r="W194" s="11"/>
      <c r="X194" s="5"/>
      <c r="Y194" s="1"/>
      <c r="Z194" s="11"/>
      <c r="AA194" s="1"/>
      <c r="AB194" s="5"/>
      <c r="AC194" s="1"/>
      <c r="AD194" s="11"/>
      <c r="AE194" s="11"/>
      <c r="AF194" s="5"/>
      <c r="AG194" s="1"/>
      <c r="AH194" s="11"/>
      <c r="AI194" s="11"/>
      <c r="AJ194" s="5"/>
      <c r="AK194" s="1"/>
      <c r="AL194" s="11"/>
      <c r="AM194" s="1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x14ac:dyDescent="0.25">
      <c r="A195" s="14">
        <f>ROW()</f>
        <v>195</v>
      </c>
      <c r="B195" s="1"/>
      <c r="C195" s="1"/>
      <c r="D195" s="5" t="s">
        <v>0</v>
      </c>
      <c r="E195" s="16">
        <f t="shared" si="15"/>
        <v>49796</v>
      </c>
      <c r="F195" s="11">
        <f t="shared" si="14"/>
        <v>0</v>
      </c>
      <c r="G195" s="1"/>
      <c r="H195" s="5"/>
      <c r="I195" s="1"/>
      <c r="J195" s="11"/>
      <c r="K195" s="1"/>
      <c r="L195" s="5"/>
      <c r="M195" s="1"/>
      <c r="N195" s="11"/>
      <c r="O195" s="1"/>
      <c r="P195" s="5"/>
      <c r="Q195" s="1"/>
      <c r="R195" s="11"/>
      <c r="S195" s="11"/>
      <c r="T195" s="5"/>
      <c r="U195" s="1"/>
      <c r="V195" s="11"/>
      <c r="W195" s="11"/>
      <c r="X195" s="5"/>
      <c r="Y195" s="1"/>
      <c r="Z195" s="11"/>
      <c r="AA195" s="1"/>
      <c r="AB195" s="5"/>
      <c r="AC195" s="1"/>
      <c r="AD195" s="11"/>
      <c r="AE195" s="11"/>
      <c r="AF195" s="5"/>
      <c r="AG195" s="1"/>
      <c r="AH195" s="11"/>
      <c r="AI195" s="11"/>
      <c r="AJ195" s="5"/>
      <c r="AK195" s="1"/>
      <c r="AL195" s="11"/>
      <c r="AM195" s="1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x14ac:dyDescent="0.25">
      <c r="A196" s="14">
        <f>ROW()</f>
        <v>196</v>
      </c>
      <c r="B196" s="1"/>
      <c r="C196" s="1"/>
      <c r="D196" s="5" t="s">
        <v>0</v>
      </c>
      <c r="E196" s="16">
        <f t="shared" si="15"/>
        <v>49827</v>
      </c>
      <c r="F196" s="11">
        <f t="shared" si="14"/>
        <v>0</v>
      </c>
      <c r="G196" s="1"/>
      <c r="H196" s="5"/>
      <c r="I196" s="1"/>
      <c r="J196" s="11"/>
      <c r="K196" s="1"/>
      <c r="L196" s="5"/>
      <c r="M196" s="1"/>
      <c r="N196" s="11"/>
      <c r="O196" s="1"/>
      <c r="P196" s="5"/>
      <c r="Q196" s="1"/>
      <c r="R196" s="11"/>
      <c r="S196" s="11"/>
      <c r="T196" s="5"/>
      <c r="U196" s="1"/>
      <c r="V196" s="11"/>
      <c r="W196" s="11"/>
      <c r="X196" s="5"/>
      <c r="Y196" s="1"/>
      <c r="Z196" s="11"/>
      <c r="AA196" s="1"/>
      <c r="AB196" s="5"/>
      <c r="AC196" s="1"/>
      <c r="AD196" s="11"/>
      <c r="AE196" s="11"/>
      <c r="AF196" s="5"/>
      <c r="AG196" s="1"/>
      <c r="AH196" s="11"/>
      <c r="AI196" s="11"/>
      <c r="AJ196" s="5"/>
      <c r="AK196" s="1"/>
      <c r="AL196" s="11"/>
      <c r="AM196" s="1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x14ac:dyDescent="0.25">
      <c r="A197" s="14">
        <f>ROW()</f>
        <v>197</v>
      </c>
      <c r="B197" s="1"/>
      <c r="C197" s="1"/>
      <c r="D197" s="5" t="s">
        <v>0</v>
      </c>
      <c r="E197" s="16">
        <f t="shared" si="15"/>
        <v>49857</v>
      </c>
      <c r="F197" s="11">
        <f t="shared" si="14"/>
        <v>0</v>
      </c>
      <c r="G197" s="1"/>
      <c r="H197" s="5"/>
      <c r="I197" s="1"/>
      <c r="J197" s="11"/>
      <c r="K197" s="1"/>
      <c r="L197" s="5"/>
      <c r="M197" s="1"/>
      <c r="N197" s="11"/>
      <c r="O197" s="1"/>
      <c r="P197" s="5"/>
      <c r="Q197" s="1"/>
      <c r="R197" s="11"/>
      <c r="S197" s="11"/>
      <c r="T197" s="5"/>
      <c r="U197" s="1"/>
      <c r="V197" s="11"/>
      <c r="W197" s="11"/>
      <c r="X197" s="5"/>
      <c r="Y197" s="1"/>
      <c r="Z197" s="11"/>
      <c r="AA197" s="1"/>
      <c r="AB197" s="5"/>
      <c r="AC197" s="1"/>
      <c r="AD197" s="11"/>
      <c r="AE197" s="11"/>
      <c r="AF197" s="5"/>
      <c r="AG197" s="1"/>
      <c r="AH197" s="11"/>
      <c r="AI197" s="11"/>
      <c r="AJ197" s="5"/>
      <c r="AK197" s="1"/>
      <c r="AL197" s="11"/>
      <c r="AM197" s="1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x14ac:dyDescent="0.25">
      <c r="A198" s="14">
        <f>ROW()</f>
        <v>198</v>
      </c>
      <c r="B198" s="1"/>
      <c r="C198" s="1"/>
      <c r="D198" s="5" t="s">
        <v>0</v>
      </c>
      <c r="E198" s="16">
        <f t="shared" si="15"/>
        <v>49888</v>
      </c>
      <c r="F198" s="11">
        <f t="shared" si="14"/>
        <v>0</v>
      </c>
      <c r="G198" s="1"/>
      <c r="H198" s="5"/>
      <c r="I198" s="1"/>
      <c r="J198" s="11"/>
      <c r="K198" s="1"/>
      <c r="L198" s="5"/>
      <c r="M198" s="1"/>
      <c r="N198" s="11"/>
      <c r="O198" s="1"/>
      <c r="P198" s="5"/>
      <c r="Q198" s="1"/>
      <c r="R198" s="11"/>
      <c r="S198" s="11"/>
      <c r="T198" s="5"/>
      <c r="U198" s="1"/>
      <c r="V198" s="11"/>
      <c r="W198" s="11"/>
      <c r="X198" s="5"/>
      <c r="Y198" s="1"/>
      <c r="Z198" s="11"/>
      <c r="AA198" s="1"/>
      <c r="AB198" s="5"/>
      <c r="AC198" s="1"/>
      <c r="AD198" s="11"/>
      <c r="AE198" s="11"/>
      <c r="AF198" s="5"/>
      <c r="AG198" s="1"/>
      <c r="AH198" s="11"/>
      <c r="AI198" s="11"/>
      <c r="AJ198" s="5"/>
      <c r="AK198" s="1"/>
      <c r="AL198" s="11"/>
      <c r="AM198" s="1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x14ac:dyDescent="0.25">
      <c r="A199" s="14">
        <f>ROW()</f>
        <v>199</v>
      </c>
      <c r="B199" s="1"/>
      <c r="C199" s="1"/>
      <c r="D199" s="5" t="s">
        <v>0</v>
      </c>
      <c r="E199" s="16">
        <f t="shared" si="15"/>
        <v>49919</v>
      </c>
      <c r="F199" s="11">
        <f t="shared" si="14"/>
        <v>0</v>
      </c>
      <c r="G199" s="1"/>
      <c r="H199" s="5"/>
      <c r="I199" s="1"/>
      <c r="J199" s="11"/>
      <c r="K199" s="1"/>
      <c r="L199" s="5"/>
      <c r="M199" s="1"/>
      <c r="N199" s="11"/>
      <c r="O199" s="1"/>
      <c r="P199" s="5"/>
      <c r="Q199" s="1"/>
      <c r="R199" s="11"/>
      <c r="S199" s="11"/>
      <c r="T199" s="5"/>
      <c r="U199" s="1"/>
      <c r="V199" s="11"/>
      <c r="W199" s="11"/>
      <c r="X199" s="5"/>
      <c r="Y199" s="1"/>
      <c r="Z199" s="11"/>
      <c r="AA199" s="1"/>
      <c r="AB199" s="5"/>
      <c r="AC199" s="1"/>
      <c r="AD199" s="11"/>
      <c r="AE199" s="11"/>
      <c r="AF199" s="5"/>
      <c r="AG199" s="1"/>
      <c r="AH199" s="11"/>
      <c r="AI199" s="11"/>
      <c r="AJ199" s="5"/>
      <c r="AK199" s="1"/>
      <c r="AL199" s="11"/>
      <c r="AM199" s="1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x14ac:dyDescent="0.25">
      <c r="A200" s="14">
        <f>ROW()</f>
        <v>200</v>
      </c>
      <c r="B200" s="1"/>
      <c r="C200" s="1"/>
      <c r="D200" s="5" t="s">
        <v>0</v>
      </c>
      <c r="E200" s="16">
        <f t="shared" si="15"/>
        <v>49949</v>
      </c>
      <c r="F200" s="11">
        <f t="shared" si="14"/>
        <v>0</v>
      </c>
      <c r="G200" s="1"/>
      <c r="H200" s="5"/>
      <c r="I200" s="1"/>
      <c r="J200" s="11"/>
      <c r="K200" s="1"/>
      <c r="L200" s="5"/>
      <c r="M200" s="1"/>
      <c r="N200" s="11"/>
      <c r="O200" s="1"/>
      <c r="P200" s="5"/>
      <c r="Q200" s="1"/>
      <c r="R200" s="11"/>
      <c r="S200" s="11"/>
      <c r="T200" s="5"/>
      <c r="U200" s="1"/>
      <c r="V200" s="11"/>
      <c r="W200" s="11"/>
      <c r="X200" s="5"/>
      <c r="Y200" s="1"/>
      <c r="Z200" s="11"/>
      <c r="AA200" s="1"/>
      <c r="AB200" s="5"/>
      <c r="AC200" s="1"/>
      <c r="AD200" s="11"/>
      <c r="AE200" s="11"/>
      <c r="AF200" s="5"/>
      <c r="AG200" s="1"/>
      <c r="AH200" s="11"/>
      <c r="AI200" s="11"/>
      <c r="AJ200" s="5"/>
      <c r="AK200" s="1"/>
      <c r="AL200" s="11"/>
      <c r="AM200" s="1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x14ac:dyDescent="0.25">
      <c r="A201" s="14">
        <f>ROW()</f>
        <v>201</v>
      </c>
      <c r="B201" s="1"/>
      <c r="C201" s="1"/>
      <c r="D201" s="5" t="s">
        <v>0</v>
      </c>
      <c r="E201" s="16">
        <f t="shared" si="15"/>
        <v>49980</v>
      </c>
      <c r="F201" s="11">
        <f t="shared" si="14"/>
        <v>0</v>
      </c>
      <c r="G201" s="1"/>
      <c r="H201" s="5"/>
      <c r="I201" s="1"/>
      <c r="J201" s="11"/>
      <c r="K201" s="1"/>
      <c r="L201" s="5"/>
      <c r="M201" s="1"/>
      <c r="N201" s="11"/>
      <c r="O201" s="1"/>
      <c r="P201" s="5"/>
      <c r="Q201" s="1"/>
      <c r="R201" s="11"/>
      <c r="S201" s="11"/>
      <c r="T201" s="5"/>
      <c r="U201" s="1"/>
      <c r="V201" s="11"/>
      <c r="W201" s="11"/>
      <c r="X201" s="5"/>
      <c r="Y201" s="1"/>
      <c r="Z201" s="11"/>
      <c r="AA201" s="1"/>
      <c r="AB201" s="5"/>
      <c r="AC201" s="1"/>
      <c r="AD201" s="11"/>
      <c r="AE201" s="11"/>
      <c r="AF201" s="5"/>
      <c r="AG201" s="1"/>
      <c r="AH201" s="11"/>
      <c r="AI201" s="11"/>
      <c r="AJ201" s="5"/>
      <c r="AK201" s="1"/>
      <c r="AL201" s="11"/>
      <c r="AM201" s="1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x14ac:dyDescent="0.25">
      <c r="A202" s="14">
        <f>ROW()</f>
        <v>202</v>
      </c>
      <c r="B202" s="1"/>
      <c r="C202" s="1"/>
      <c r="D202" s="5" t="s">
        <v>0</v>
      </c>
      <c r="E202" s="16">
        <f t="shared" si="15"/>
        <v>50010</v>
      </c>
      <c r="F202" s="11">
        <f t="shared" si="14"/>
        <v>0</v>
      </c>
      <c r="G202" s="1"/>
      <c r="H202" s="5"/>
      <c r="I202" s="1"/>
      <c r="J202" s="11"/>
      <c r="K202" s="1"/>
      <c r="L202" s="5"/>
      <c r="M202" s="1"/>
      <c r="N202" s="11"/>
      <c r="O202" s="1"/>
      <c r="P202" s="5"/>
      <c r="Q202" s="1"/>
      <c r="R202" s="11"/>
      <c r="S202" s="11"/>
      <c r="T202" s="5"/>
      <c r="U202" s="1"/>
      <c r="V202" s="11"/>
      <c r="W202" s="11"/>
      <c r="X202" s="5"/>
      <c r="Y202" s="1"/>
      <c r="Z202" s="11"/>
      <c r="AA202" s="1"/>
      <c r="AB202" s="5"/>
      <c r="AC202" s="1"/>
      <c r="AD202" s="11"/>
      <c r="AE202" s="11"/>
      <c r="AF202" s="5"/>
      <c r="AG202" s="1"/>
      <c r="AH202" s="11"/>
      <c r="AI202" s="11"/>
      <c r="AJ202" s="5"/>
      <c r="AK202" s="1"/>
      <c r="AL202" s="11"/>
      <c r="AM202" s="1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x14ac:dyDescent="0.25">
      <c r="A203" s="14">
        <f>ROW()</f>
        <v>203</v>
      </c>
      <c r="B203" s="1"/>
      <c r="C203" s="1"/>
      <c r="D203" s="5" t="s">
        <v>0</v>
      </c>
      <c r="E203" s="16">
        <f t="shared" si="15"/>
        <v>50041</v>
      </c>
      <c r="F203" s="11">
        <f t="shared" ref="F203:F266" si="16">IF(OR(E203="",E203=0),0,IF(COUNTIF(E:E,E203)=1,0,1))</f>
        <v>0</v>
      </c>
      <c r="G203" s="1"/>
      <c r="H203" s="5"/>
      <c r="I203" s="1"/>
      <c r="J203" s="11"/>
      <c r="K203" s="1"/>
      <c r="L203" s="5"/>
      <c r="M203" s="1"/>
      <c r="N203" s="11"/>
      <c r="O203" s="1"/>
      <c r="P203" s="5"/>
      <c r="Q203" s="1"/>
      <c r="R203" s="11"/>
      <c r="S203" s="11"/>
      <c r="T203" s="5"/>
      <c r="U203" s="1"/>
      <c r="V203" s="11"/>
      <c r="W203" s="11"/>
      <c r="X203" s="5"/>
      <c r="Y203" s="1"/>
      <c r="Z203" s="11"/>
      <c r="AA203" s="1"/>
      <c r="AB203" s="5"/>
      <c r="AC203" s="1"/>
      <c r="AD203" s="11"/>
      <c r="AE203" s="11"/>
      <c r="AF203" s="5"/>
      <c r="AG203" s="1"/>
      <c r="AH203" s="11"/>
      <c r="AI203" s="11"/>
      <c r="AJ203" s="5"/>
      <c r="AK203" s="1"/>
      <c r="AL203" s="11"/>
      <c r="AM203" s="1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x14ac:dyDescent="0.25">
      <c r="A204" s="14">
        <f>ROW()</f>
        <v>204</v>
      </c>
      <c r="B204" s="1"/>
      <c r="C204" s="1"/>
      <c r="D204" s="5" t="s">
        <v>0</v>
      </c>
      <c r="E204" s="16">
        <f t="shared" si="15"/>
        <v>50072</v>
      </c>
      <c r="F204" s="11">
        <f t="shared" si="16"/>
        <v>0</v>
      </c>
      <c r="G204" s="1"/>
      <c r="H204" s="5"/>
      <c r="I204" s="1"/>
      <c r="J204" s="11"/>
      <c r="K204" s="1"/>
      <c r="L204" s="5"/>
      <c r="M204" s="1"/>
      <c r="N204" s="11"/>
      <c r="O204" s="1"/>
      <c r="P204" s="5"/>
      <c r="Q204" s="1"/>
      <c r="R204" s="11"/>
      <c r="S204" s="11"/>
      <c r="T204" s="5"/>
      <c r="U204" s="1"/>
      <c r="V204" s="11"/>
      <c r="W204" s="11"/>
      <c r="X204" s="5"/>
      <c r="Y204" s="1"/>
      <c r="Z204" s="11"/>
      <c r="AA204" s="1"/>
      <c r="AB204" s="5"/>
      <c r="AC204" s="1"/>
      <c r="AD204" s="11"/>
      <c r="AE204" s="11"/>
      <c r="AF204" s="5"/>
      <c r="AG204" s="1"/>
      <c r="AH204" s="11"/>
      <c r="AI204" s="11"/>
      <c r="AJ204" s="5"/>
      <c r="AK204" s="1"/>
      <c r="AL204" s="11"/>
      <c r="AM204" s="1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x14ac:dyDescent="0.25">
      <c r="A205" s="14">
        <f>ROW()</f>
        <v>205</v>
      </c>
      <c r="B205" s="1"/>
      <c r="C205" s="1"/>
      <c r="D205" s="5" t="s">
        <v>0</v>
      </c>
      <c r="E205" s="16">
        <f t="shared" si="15"/>
        <v>50100</v>
      </c>
      <c r="F205" s="11">
        <f t="shared" si="16"/>
        <v>0</v>
      </c>
      <c r="G205" s="1"/>
      <c r="H205" s="5"/>
      <c r="I205" s="1"/>
      <c r="J205" s="11"/>
      <c r="K205" s="1"/>
      <c r="L205" s="5"/>
      <c r="M205" s="1"/>
      <c r="N205" s="11"/>
      <c r="O205" s="1"/>
      <c r="P205" s="5"/>
      <c r="Q205" s="1"/>
      <c r="R205" s="11"/>
      <c r="S205" s="11"/>
      <c r="T205" s="5"/>
      <c r="U205" s="1"/>
      <c r="V205" s="11"/>
      <c r="W205" s="11"/>
      <c r="X205" s="5"/>
      <c r="Y205" s="1"/>
      <c r="Z205" s="11"/>
      <c r="AA205" s="1"/>
      <c r="AB205" s="5"/>
      <c r="AC205" s="1"/>
      <c r="AD205" s="11"/>
      <c r="AE205" s="11"/>
      <c r="AF205" s="5"/>
      <c r="AG205" s="1"/>
      <c r="AH205" s="11"/>
      <c r="AI205" s="11"/>
      <c r="AJ205" s="5"/>
      <c r="AK205" s="1"/>
      <c r="AL205" s="11"/>
      <c r="AM205" s="1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x14ac:dyDescent="0.25">
      <c r="A206" s="14">
        <f>ROW()</f>
        <v>206</v>
      </c>
      <c r="B206" s="1"/>
      <c r="C206" s="1"/>
      <c r="D206" s="5" t="s">
        <v>0</v>
      </c>
      <c r="E206" s="16">
        <f t="shared" si="15"/>
        <v>50131</v>
      </c>
      <c r="F206" s="11">
        <f t="shared" si="16"/>
        <v>0</v>
      </c>
      <c r="G206" s="1"/>
      <c r="H206" s="5"/>
      <c r="I206" s="1"/>
      <c r="J206" s="11"/>
      <c r="K206" s="1"/>
      <c r="L206" s="5"/>
      <c r="M206" s="1"/>
      <c r="N206" s="11"/>
      <c r="O206" s="1"/>
      <c r="P206" s="5"/>
      <c r="Q206" s="1"/>
      <c r="R206" s="11"/>
      <c r="S206" s="11"/>
      <c r="T206" s="5"/>
      <c r="U206" s="1"/>
      <c r="V206" s="11"/>
      <c r="W206" s="11"/>
      <c r="X206" s="5"/>
      <c r="Y206" s="1"/>
      <c r="Z206" s="11"/>
      <c r="AA206" s="1"/>
      <c r="AB206" s="5"/>
      <c r="AC206" s="1"/>
      <c r="AD206" s="11"/>
      <c r="AE206" s="11"/>
      <c r="AF206" s="5"/>
      <c r="AG206" s="1"/>
      <c r="AH206" s="11"/>
      <c r="AI206" s="11"/>
      <c r="AJ206" s="5"/>
      <c r="AK206" s="1"/>
      <c r="AL206" s="11"/>
      <c r="AM206" s="1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x14ac:dyDescent="0.25">
      <c r="A207" s="14">
        <f>ROW()</f>
        <v>207</v>
      </c>
      <c r="B207" s="1"/>
      <c r="C207" s="1"/>
      <c r="D207" s="5" t="s">
        <v>0</v>
      </c>
      <c r="E207" s="16">
        <f t="shared" si="15"/>
        <v>50161</v>
      </c>
      <c r="F207" s="11">
        <f t="shared" si="16"/>
        <v>0</v>
      </c>
      <c r="G207" s="1"/>
      <c r="H207" s="5"/>
      <c r="I207" s="1"/>
      <c r="J207" s="11"/>
      <c r="K207" s="1"/>
      <c r="L207" s="5"/>
      <c r="M207" s="1"/>
      <c r="N207" s="11"/>
      <c r="O207" s="1"/>
      <c r="P207" s="5"/>
      <c r="Q207" s="1"/>
      <c r="R207" s="11"/>
      <c r="S207" s="11"/>
      <c r="T207" s="5"/>
      <c r="U207" s="1"/>
      <c r="V207" s="11"/>
      <c r="W207" s="11"/>
      <c r="X207" s="5"/>
      <c r="Y207" s="1"/>
      <c r="Z207" s="11"/>
      <c r="AA207" s="1"/>
      <c r="AB207" s="5"/>
      <c r="AC207" s="1"/>
      <c r="AD207" s="11"/>
      <c r="AE207" s="11"/>
      <c r="AF207" s="5"/>
      <c r="AG207" s="1"/>
      <c r="AH207" s="11"/>
      <c r="AI207" s="11"/>
      <c r="AJ207" s="5"/>
      <c r="AK207" s="1"/>
      <c r="AL207" s="11"/>
      <c r="AM207" s="1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x14ac:dyDescent="0.25">
      <c r="A208" s="14">
        <f>ROW()</f>
        <v>208</v>
      </c>
      <c r="B208" s="1"/>
      <c r="C208" s="1"/>
      <c r="D208" s="5" t="s">
        <v>0</v>
      </c>
      <c r="E208" s="16">
        <f t="shared" si="15"/>
        <v>50192</v>
      </c>
      <c r="F208" s="11">
        <f t="shared" si="16"/>
        <v>0</v>
      </c>
      <c r="G208" s="1"/>
      <c r="H208" s="5"/>
      <c r="I208" s="1"/>
      <c r="J208" s="11"/>
      <c r="K208" s="1"/>
      <c r="L208" s="5"/>
      <c r="M208" s="1"/>
      <c r="N208" s="11"/>
      <c r="O208" s="1"/>
      <c r="P208" s="5"/>
      <c r="Q208" s="1"/>
      <c r="R208" s="11"/>
      <c r="S208" s="11"/>
      <c r="T208" s="5"/>
      <c r="U208" s="1"/>
      <c r="V208" s="11"/>
      <c r="W208" s="11"/>
      <c r="X208" s="5"/>
      <c r="Y208" s="1"/>
      <c r="Z208" s="11"/>
      <c r="AA208" s="1"/>
      <c r="AB208" s="5"/>
      <c r="AC208" s="1"/>
      <c r="AD208" s="11"/>
      <c r="AE208" s="11"/>
      <c r="AF208" s="5"/>
      <c r="AG208" s="1"/>
      <c r="AH208" s="11"/>
      <c r="AI208" s="11"/>
      <c r="AJ208" s="5"/>
      <c r="AK208" s="1"/>
      <c r="AL208" s="11"/>
      <c r="AM208" s="1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x14ac:dyDescent="0.25">
      <c r="A209" s="14">
        <f>ROW()</f>
        <v>209</v>
      </c>
      <c r="B209" s="1"/>
      <c r="C209" s="1"/>
      <c r="D209" s="5" t="s">
        <v>0</v>
      </c>
      <c r="E209" s="16">
        <f t="shared" si="15"/>
        <v>50222</v>
      </c>
      <c r="F209" s="11">
        <f t="shared" si="16"/>
        <v>0</v>
      </c>
      <c r="G209" s="1"/>
      <c r="H209" s="5"/>
      <c r="I209" s="1"/>
      <c r="J209" s="11"/>
      <c r="K209" s="1"/>
      <c r="L209" s="5"/>
      <c r="M209" s="1"/>
      <c r="N209" s="11"/>
      <c r="O209" s="1"/>
      <c r="P209" s="5"/>
      <c r="Q209" s="1"/>
      <c r="R209" s="11"/>
      <c r="S209" s="11"/>
      <c r="T209" s="5"/>
      <c r="U209" s="1"/>
      <c r="V209" s="11"/>
      <c r="W209" s="11"/>
      <c r="X209" s="5"/>
      <c r="Y209" s="1"/>
      <c r="Z209" s="11"/>
      <c r="AA209" s="1"/>
      <c r="AB209" s="5"/>
      <c r="AC209" s="1"/>
      <c r="AD209" s="11"/>
      <c r="AE209" s="11"/>
      <c r="AF209" s="5"/>
      <c r="AG209" s="1"/>
      <c r="AH209" s="11"/>
      <c r="AI209" s="11"/>
      <c r="AJ209" s="5"/>
      <c r="AK209" s="1"/>
      <c r="AL209" s="11"/>
      <c r="AM209" s="1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x14ac:dyDescent="0.25">
      <c r="A210" s="14">
        <f>ROW()</f>
        <v>210</v>
      </c>
      <c r="B210" s="1"/>
      <c r="C210" s="1"/>
      <c r="D210" s="5" t="s">
        <v>0</v>
      </c>
      <c r="E210" s="16">
        <f t="shared" si="15"/>
        <v>50253</v>
      </c>
      <c r="F210" s="11">
        <f t="shared" si="16"/>
        <v>0</v>
      </c>
      <c r="G210" s="1"/>
      <c r="H210" s="5"/>
      <c r="I210" s="1"/>
      <c r="J210" s="11"/>
      <c r="K210" s="1"/>
      <c r="L210" s="5"/>
      <c r="M210" s="1"/>
      <c r="N210" s="11"/>
      <c r="O210" s="1"/>
      <c r="P210" s="5"/>
      <c r="Q210" s="1"/>
      <c r="R210" s="11"/>
      <c r="S210" s="11"/>
      <c r="T210" s="5"/>
      <c r="U210" s="1"/>
      <c r="V210" s="11"/>
      <c r="W210" s="11"/>
      <c r="X210" s="5"/>
      <c r="Y210" s="1"/>
      <c r="Z210" s="11"/>
      <c r="AA210" s="1"/>
      <c r="AB210" s="5"/>
      <c r="AC210" s="1"/>
      <c r="AD210" s="11"/>
      <c r="AE210" s="11"/>
      <c r="AF210" s="5"/>
      <c r="AG210" s="1"/>
      <c r="AH210" s="11"/>
      <c r="AI210" s="11"/>
      <c r="AJ210" s="5"/>
      <c r="AK210" s="1"/>
      <c r="AL210" s="11"/>
      <c r="AM210" s="1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x14ac:dyDescent="0.25">
      <c r="A211" s="14">
        <f>ROW()</f>
        <v>211</v>
      </c>
      <c r="B211" s="1"/>
      <c r="C211" s="1"/>
      <c r="D211" s="5" t="s">
        <v>0</v>
      </c>
      <c r="E211" s="16">
        <f t="shared" si="15"/>
        <v>50284</v>
      </c>
      <c r="F211" s="11">
        <f t="shared" si="16"/>
        <v>0</v>
      </c>
      <c r="G211" s="1"/>
      <c r="H211" s="5"/>
      <c r="I211" s="1"/>
      <c r="J211" s="11"/>
      <c r="K211" s="1"/>
      <c r="L211" s="5"/>
      <c r="M211" s="1"/>
      <c r="N211" s="11"/>
      <c r="O211" s="1"/>
      <c r="P211" s="5"/>
      <c r="Q211" s="1"/>
      <c r="R211" s="11"/>
      <c r="S211" s="11"/>
      <c r="T211" s="5"/>
      <c r="U211" s="1"/>
      <c r="V211" s="11"/>
      <c r="W211" s="11"/>
      <c r="X211" s="5"/>
      <c r="Y211" s="1"/>
      <c r="Z211" s="11"/>
      <c r="AA211" s="1"/>
      <c r="AB211" s="5"/>
      <c r="AC211" s="1"/>
      <c r="AD211" s="11"/>
      <c r="AE211" s="11"/>
      <c r="AF211" s="5"/>
      <c r="AG211" s="1"/>
      <c r="AH211" s="11"/>
      <c r="AI211" s="11"/>
      <c r="AJ211" s="5"/>
      <c r="AK211" s="1"/>
      <c r="AL211" s="11"/>
      <c r="AM211" s="1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x14ac:dyDescent="0.25">
      <c r="A212" s="14">
        <f>ROW()</f>
        <v>212</v>
      </c>
      <c r="B212" s="1"/>
      <c r="C212" s="1"/>
      <c r="D212" s="5" t="s">
        <v>0</v>
      </c>
      <c r="E212" s="16">
        <f t="shared" si="15"/>
        <v>50314</v>
      </c>
      <c r="F212" s="11">
        <f t="shared" si="16"/>
        <v>0</v>
      </c>
      <c r="G212" s="1"/>
      <c r="H212" s="5"/>
      <c r="I212" s="1"/>
      <c r="J212" s="11"/>
      <c r="K212" s="1"/>
      <c r="L212" s="5"/>
      <c r="M212" s="1"/>
      <c r="N212" s="11"/>
      <c r="O212" s="1"/>
      <c r="P212" s="5"/>
      <c r="Q212" s="1"/>
      <c r="R212" s="11"/>
      <c r="S212" s="11"/>
      <c r="T212" s="5"/>
      <c r="U212" s="1"/>
      <c r="V212" s="11"/>
      <c r="W212" s="11"/>
      <c r="X212" s="5"/>
      <c r="Y212" s="1"/>
      <c r="Z212" s="11"/>
      <c r="AA212" s="1"/>
      <c r="AB212" s="5"/>
      <c r="AC212" s="1"/>
      <c r="AD212" s="11"/>
      <c r="AE212" s="11"/>
      <c r="AF212" s="5"/>
      <c r="AG212" s="1"/>
      <c r="AH212" s="11"/>
      <c r="AI212" s="11"/>
      <c r="AJ212" s="5"/>
      <c r="AK212" s="1"/>
      <c r="AL212" s="11"/>
      <c r="AM212" s="1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x14ac:dyDescent="0.25">
      <c r="A213" s="14">
        <f>ROW()</f>
        <v>213</v>
      </c>
      <c r="B213" s="1"/>
      <c r="C213" s="1"/>
      <c r="D213" s="5" t="s">
        <v>0</v>
      </c>
      <c r="E213" s="16">
        <f t="shared" si="15"/>
        <v>50345</v>
      </c>
      <c r="F213" s="11">
        <f t="shared" si="16"/>
        <v>0</v>
      </c>
      <c r="G213" s="1"/>
      <c r="H213" s="5"/>
      <c r="I213" s="1"/>
      <c r="J213" s="11"/>
      <c r="K213" s="1"/>
      <c r="L213" s="5"/>
      <c r="M213" s="1"/>
      <c r="N213" s="11"/>
      <c r="O213" s="1"/>
      <c r="P213" s="5"/>
      <c r="Q213" s="1"/>
      <c r="R213" s="11"/>
      <c r="S213" s="11"/>
      <c r="T213" s="5"/>
      <c r="U213" s="1"/>
      <c r="V213" s="11"/>
      <c r="W213" s="11"/>
      <c r="X213" s="5"/>
      <c r="Y213" s="1"/>
      <c r="Z213" s="11"/>
      <c r="AA213" s="1"/>
      <c r="AB213" s="5"/>
      <c r="AC213" s="1"/>
      <c r="AD213" s="11"/>
      <c r="AE213" s="11"/>
      <c r="AF213" s="5"/>
      <c r="AG213" s="1"/>
      <c r="AH213" s="11"/>
      <c r="AI213" s="11"/>
      <c r="AJ213" s="5"/>
      <c r="AK213" s="1"/>
      <c r="AL213" s="11"/>
      <c r="AM213" s="1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x14ac:dyDescent="0.25">
      <c r="A214" s="14">
        <f>ROW()</f>
        <v>214</v>
      </c>
      <c r="B214" s="1"/>
      <c r="C214" s="1"/>
      <c r="D214" s="5" t="s">
        <v>0</v>
      </c>
      <c r="E214" s="16">
        <f t="shared" si="15"/>
        <v>50375</v>
      </c>
      <c r="F214" s="11">
        <f t="shared" si="16"/>
        <v>0</v>
      </c>
      <c r="G214" s="1"/>
      <c r="H214" s="5"/>
      <c r="I214" s="1"/>
      <c r="J214" s="11"/>
      <c r="K214" s="1"/>
      <c r="L214" s="5"/>
      <c r="M214" s="1"/>
      <c r="N214" s="11"/>
      <c r="O214" s="1"/>
      <c r="P214" s="5"/>
      <c r="Q214" s="1"/>
      <c r="R214" s="11"/>
      <c r="S214" s="11"/>
      <c r="T214" s="5"/>
      <c r="U214" s="1"/>
      <c r="V214" s="11"/>
      <c r="W214" s="11"/>
      <c r="X214" s="5"/>
      <c r="Y214" s="1"/>
      <c r="Z214" s="11"/>
      <c r="AA214" s="1"/>
      <c r="AB214" s="5"/>
      <c r="AC214" s="1"/>
      <c r="AD214" s="11"/>
      <c r="AE214" s="11"/>
      <c r="AF214" s="5"/>
      <c r="AG214" s="1"/>
      <c r="AH214" s="11"/>
      <c r="AI214" s="11"/>
      <c r="AJ214" s="5"/>
      <c r="AK214" s="1"/>
      <c r="AL214" s="11"/>
      <c r="AM214" s="1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x14ac:dyDescent="0.25">
      <c r="A215" s="14">
        <f>ROW()</f>
        <v>215</v>
      </c>
      <c r="B215" s="1"/>
      <c r="C215" s="1"/>
      <c r="D215" s="5" t="s">
        <v>0</v>
      </c>
      <c r="E215" s="16">
        <f t="shared" si="15"/>
        <v>50406</v>
      </c>
      <c r="F215" s="11">
        <f t="shared" si="16"/>
        <v>0</v>
      </c>
      <c r="G215" s="1"/>
      <c r="H215" s="5"/>
      <c r="I215" s="1"/>
      <c r="J215" s="11"/>
      <c r="K215" s="1"/>
      <c r="L215" s="5"/>
      <c r="M215" s="1"/>
      <c r="N215" s="11"/>
      <c r="O215" s="1"/>
      <c r="P215" s="5"/>
      <c r="Q215" s="1"/>
      <c r="R215" s="11"/>
      <c r="S215" s="11"/>
      <c r="T215" s="5"/>
      <c r="U215" s="1"/>
      <c r="V215" s="11"/>
      <c r="W215" s="11"/>
      <c r="X215" s="5"/>
      <c r="Y215" s="1"/>
      <c r="Z215" s="11"/>
      <c r="AA215" s="1"/>
      <c r="AB215" s="5"/>
      <c r="AC215" s="1"/>
      <c r="AD215" s="11"/>
      <c r="AE215" s="11"/>
      <c r="AF215" s="5"/>
      <c r="AG215" s="1"/>
      <c r="AH215" s="11"/>
      <c r="AI215" s="11"/>
      <c r="AJ215" s="5"/>
      <c r="AK215" s="1"/>
      <c r="AL215" s="11"/>
      <c r="AM215" s="1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x14ac:dyDescent="0.25">
      <c r="A216" s="14">
        <f>ROW()</f>
        <v>216</v>
      </c>
      <c r="B216" s="1"/>
      <c r="C216" s="1"/>
      <c r="D216" s="5" t="s">
        <v>0</v>
      </c>
      <c r="E216" s="16">
        <f t="shared" si="15"/>
        <v>50437</v>
      </c>
      <c r="F216" s="11">
        <f t="shared" si="16"/>
        <v>0</v>
      </c>
      <c r="G216" s="1"/>
      <c r="H216" s="5"/>
      <c r="I216" s="1"/>
      <c r="J216" s="11"/>
      <c r="K216" s="1"/>
      <c r="L216" s="5"/>
      <c r="M216" s="1"/>
      <c r="N216" s="11"/>
      <c r="O216" s="1"/>
      <c r="P216" s="5"/>
      <c r="Q216" s="1"/>
      <c r="R216" s="11"/>
      <c r="S216" s="11"/>
      <c r="T216" s="5"/>
      <c r="U216" s="1"/>
      <c r="V216" s="11"/>
      <c r="W216" s="11"/>
      <c r="X216" s="5"/>
      <c r="Y216" s="1"/>
      <c r="Z216" s="11"/>
      <c r="AA216" s="1"/>
      <c r="AB216" s="5"/>
      <c r="AC216" s="1"/>
      <c r="AD216" s="11"/>
      <c r="AE216" s="11"/>
      <c r="AF216" s="5"/>
      <c r="AG216" s="1"/>
      <c r="AH216" s="11"/>
      <c r="AI216" s="11"/>
      <c r="AJ216" s="5"/>
      <c r="AK216" s="1"/>
      <c r="AL216" s="11"/>
      <c r="AM216" s="1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x14ac:dyDescent="0.25">
      <c r="A217" s="14">
        <f>ROW()</f>
        <v>217</v>
      </c>
      <c r="B217" s="1"/>
      <c r="C217" s="1"/>
      <c r="D217" s="5" t="s">
        <v>0</v>
      </c>
      <c r="E217" s="16">
        <f t="shared" si="15"/>
        <v>50465</v>
      </c>
      <c r="F217" s="11">
        <f t="shared" si="16"/>
        <v>0</v>
      </c>
      <c r="G217" s="1"/>
      <c r="H217" s="5"/>
      <c r="I217" s="1"/>
      <c r="J217" s="11"/>
      <c r="K217" s="1"/>
      <c r="L217" s="5"/>
      <c r="M217" s="1"/>
      <c r="N217" s="11"/>
      <c r="O217" s="1"/>
      <c r="P217" s="5"/>
      <c r="Q217" s="1"/>
      <c r="R217" s="11"/>
      <c r="S217" s="11"/>
      <c r="T217" s="5"/>
      <c r="U217" s="1"/>
      <c r="V217" s="11"/>
      <c r="W217" s="11"/>
      <c r="X217" s="5"/>
      <c r="Y217" s="1"/>
      <c r="Z217" s="11"/>
      <c r="AA217" s="1"/>
      <c r="AB217" s="5"/>
      <c r="AC217" s="1"/>
      <c r="AD217" s="11"/>
      <c r="AE217" s="11"/>
      <c r="AF217" s="5"/>
      <c r="AG217" s="1"/>
      <c r="AH217" s="11"/>
      <c r="AI217" s="11"/>
      <c r="AJ217" s="5"/>
      <c r="AK217" s="1"/>
      <c r="AL217" s="11"/>
      <c r="AM217" s="1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x14ac:dyDescent="0.25">
      <c r="A218" s="14">
        <f>ROW()</f>
        <v>218</v>
      </c>
      <c r="B218" s="1"/>
      <c r="C218" s="1"/>
      <c r="D218" s="5" t="s">
        <v>0</v>
      </c>
      <c r="E218" s="16">
        <f t="shared" si="15"/>
        <v>50496</v>
      </c>
      <c r="F218" s="11">
        <f t="shared" si="16"/>
        <v>0</v>
      </c>
      <c r="G218" s="1"/>
      <c r="H218" s="5"/>
      <c r="I218" s="1"/>
      <c r="J218" s="11"/>
      <c r="K218" s="1"/>
      <c r="L218" s="5"/>
      <c r="M218" s="1"/>
      <c r="N218" s="11"/>
      <c r="O218" s="1"/>
      <c r="P218" s="5"/>
      <c r="Q218" s="1"/>
      <c r="R218" s="11"/>
      <c r="S218" s="11"/>
      <c r="T218" s="5"/>
      <c r="U218" s="1"/>
      <c r="V218" s="11"/>
      <c r="W218" s="11"/>
      <c r="X218" s="5"/>
      <c r="Y218" s="1"/>
      <c r="Z218" s="11"/>
      <c r="AA218" s="1"/>
      <c r="AB218" s="5"/>
      <c r="AC218" s="1"/>
      <c r="AD218" s="11"/>
      <c r="AE218" s="11"/>
      <c r="AF218" s="5"/>
      <c r="AG218" s="1"/>
      <c r="AH218" s="11"/>
      <c r="AI218" s="11"/>
      <c r="AJ218" s="5"/>
      <c r="AK218" s="1"/>
      <c r="AL218" s="11"/>
      <c r="AM218" s="1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x14ac:dyDescent="0.25">
      <c r="A219" s="14">
        <f>ROW()</f>
        <v>219</v>
      </c>
      <c r="B219" s="1"/>
      <c r="C219" s="1"/>
      <c r="D219" s="5" t="s">
        <v>0</v>
      </c>
      <c r="E219" s="16">
        <f t="shared" si="15"/>
        <v>50526</v>
      </c>
      <c r="F219" s="11">
        <f t="shared" si="16"/>
        <v>0</v>
      </c>
      <c r="G219" s="1"/>
      <c r="H219" s="5"/>
      <c r="I219" s="1"/>
      <c r="J219" s="11"/>
      <c r="K219" s="1"/>
      <c r="L219" s="5"/>
      <c r="M219" s="1"/>
      <c r="N219" s="11"/>
      <c r="O219" s="1"/>
      <c r="P219" s="5"/>
      <c r="Q219" s="1"/>
      <c r="R219" s="11"/>
      <c r="S219" s="11"/>
      <c r="T219" s="5"/>
      <c r="U219" s="1"/>
      <c r="V219" s="11"/>
      <c r="W219" s="11"/>
      <c r="X219" s="5"/>
      <c r="Y219" s="1"/>
      <c r="Z219" s="11"/>
      <c r="AA219" s="1"/>
      <c r="AB219" s="5"/>
      <c r="AC219" s="1"/>
      <c r="AD219" s="11"/>
      <c r="AE219" s="11"/>
      <c r="AF219" s="5"/>
      <c r="AG219" s="1"/>
      <c r="AH219" s="11"/>
      <c r="AI219" s="11"/>
      <c r="AJ219" s="5"/>
      <c r="AK219" s="1"/>
      <c r="AL219" s="11"/>
      <c r="AM219" s="1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x14ac:dyDescent="0.25">
      <c r="A220" s="14">
        <f>ROW()</f>
        <v>220</v>
      </c>
      <c r="B220" s="1"/>
      <c r="C220" s="1"/>
      <c r="D220" s="5" t="s">
        <v>0</v>
      </c>
      <c r="E220" s="16">
        <f t="shared" si="15"/>
        <v>50557</v>
      </c>
      <c r="F220" s="11">
        <f t="shared" si="16"/>
        <v>0</v>
      </c>
      <c r="G220" s="1"/>
      <c r="H220" s="5"/>
      <c r="I220" s="1"/>
      <c r="J220" s="11"/>
      <c r="K220" s="1"/>
      <c r="L220" s="5"/>
      <c r="M220" s="1"/>
      <c r="N220" s="11"/>
      <c r="O220" s="1"/>
      <c r="P220" s="5"/>
      <c r="Q220" s="1"/>
      <c r="R220" s="11"/>
      <c r="S220" s="11"/>
      <c r="T220" s="5"/>
      <c r="U220" s="1"/>
      <c r="V220" s="11"/>
      <c r="W220" s="11"/>
      <c r="X220" s="5"/>
      <c r="Y220" s="1"/>
      <c r="Z220" s="11"/>
      <c r="AA220" s="1"/>
      <c r="AB220" s="5"/>
      <c r="AC220" s="1"/>
      <c r="AD220" s="11"/>
      <c r="AE220" s="11"/>
      <c r="AF220" s="5"/>
      <c r="AG220" s="1"/>
      <c r="AH220" s="11"/>
      <c r="AI220" s="11"/>
      <c r="AJ220" s="5"/>
      <c r="AK220" s="1"/>
      <c r="AL220" s="11"/>
      <c r="AM220" s="1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x14ac:dyDescent="0.25">
      <c r="A221" s="14">
        <f>ROW()</f>
        <v>221</v>
      </c>
      <c r="B221" s="1"/>
      <c r="C221" s="1"/>
      <c r="D221" s="5" t="s">
        <v>0</v>
      </c>
      <c r="E221" s="16">
        <f t="shared" si="15"/>
        <v>50587</v>
      </c>
      <c r="F221" s="11">
        <f t="shared" si="16"/>
        <v>0</v>
      </c>
      <c r="G221" s="1"/>
      <c r="H221" s="5"/>
      <c r="I221" s="1"/>
      <c r="J221" s="11"/>
      <c r="K221" s="1"/>
      <c r="L221" s="5"/>
      <c r="M221" s="1"/>
      <c r="N221" s="11"/>
      <c r="O221" s="1"/>
      <c r="P221" s="5"/>
      <c r="Q221" s="1"/>
      <c r="R221" s="11"/>
      <c r="S221" s="11"/>
      <c r="T221" s="5"/>
      <c r="U221" s="1"/>
      <c r="V221" s="11"/>
      <c r="W221" s="11"/>
      <c r="X221" s="5"/>
      <c r="Y221" s="1"/>
      <c r="Z221" s="11"/>
      <c r="AA221" s="1"/>
      <c r="AB221" s="5"/>
      <c r="AC221" s="1"/>
      <c r="AD221" s="11"/>
      <c r="AE221" s="11"/>
      <c r="AF221" s="5"/>
      <c r="AG221" s="1"/>
      <c r="AH221" s="11"/>
      <c r="AI221" s="11"/>
      <c r="AJ221" s="5"/>
      <c r="AK221" s="1"/>
      <c r="AL221" s="11"/>
      <c r="AM221" s="1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x14ac:dyDescent="0.25">
      <c r="A222" s="14">
        <f>ROW()</f>
        <v>222</v>
      </c>
      <c r="B222" s="1"/>
      <c r="C222" s="1"/>
      <c r="D222" s="5" t="s">
        <v>0</v>
      </c>
      <c r="E222" s="16">
        <f t="shared" si="15"/>
        <v>50618</v>
      </c>
      <c r="F222" s="11">
        <f t="shared" si="16"/>
        <v>0</v>
      </c>
      <c r="G222" s="1"/>
      <c r="H222" s="5"/>
      <c r="I222" s="1"/>
      <c r="J222" s="11"/>
      <c r="K222" s="1"/>
      <c r="L222" s="5"/>
      <c r="M222" s="1"/>
      <c r="N222" s="11"/>
      <c r="O222" s="1"/>
      <c r="P222" s="5"/>
      <c r="Q222" s="1"/>
      <c r="R222" s="11"/>
      <c r="S222" s="11"/>
      <c r="T222" s="5"/>
      <c r="U222" s="1"/>
      <c r="V222" s="11"/>
      <c r="W222" s="11"/>
      <c r="X222" s="5"/>
      <c r="Y222" s="1"/>
      <c r="Z222" s="11"/>
      <c r="AA222" s="1"/>
      <c r="AB222" s="5"/>
      <c r="AC222" s="1"/>
      <c r="AD222" s="11"/>
      <c r="AE222" s="11"/>
      <c r="AF222" s="5"/>
      <c r="AG222" s="1"/>
      <c r="AH222" s="11"/>
      <c r="AI222" s="11"/>
      <c r="AJ222" s="5"/>
      <c r="AK222" s="1"/>
      <c r="AL222" s="11"/>
      <c r="AM222" s="1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x14ac:dyDescent="0.25">
      <c r="A223" s="14">
        <f>ROW()</f>
        <v>223</v>
      </c>
      <c r="B223" s="1"/>
      <c r="C223" s="1"/>
      <c r="D223" s="5" t="s">
        <v>0</v>
      </c>
      <c r="E223" s="16">
        <f t="shared" si="15"/>
        <v>50649</v>
      </c>
      <c r="F223" s="11">
        <f t="shared" si="16"/>
        <v>0</v>
      </c>
      <c r="G223" s="1"/>
      <c r="H223" s="5"/>
      <c r="I223" s="1"/>
      <c r="J223" s="11"/>
      <c r="K223" s="1"/>
      <c r="L223" s="5"/>
      <c r="M223" s="1"/>
      <c r="N223" s="11"/>
      <c r="O223" s="1"/>
      <c r="P223" s="5"/>
      <c r="Q223" s="1"/>
      <c r="R223" s="11"/>
      <c r="S223" s="11"/>
      <c r="T223" s="5"/>
      <c r="U223" s="1"/>
      <c r="V223" s="11"/>
      <c r="W223" s="11"/>
      <c r="X223" s="5"/>
      <c r="Y223" s="1"/>
      <c r="Z223" s="11"/>
      <c r="AA223" s="1"/>
      <c r="AB223" s="5"/>
      <c r="AC223" s="1"/>
      <c r="AD223" s="11"/>
      <c r="AE223" s="11"/>
      <c r="AF223" s="5"/>
      <c r="AG223" s="1"/>
      <c r="AH223" s="11"/>
      <c r="AI223" s="11"/>
      <c r="AJ223" s="5"/>
      <c r="AK223" s="1"/>
      <c r="AL223" s="11"/>
      <c r="AM223" s="1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x14ac:dyDescent="0.25">
      <c r="A224" s="14">
        <f>ROW()</f>
        <v>224</v>
      </c>
      <c r="B224" s="1"/>
      <c r="C224" s="1"/>
      <c r="D224" s="5" t="s">
        <v>0</v>
      </c>
      <c r="E224" s="16">
        <f t="shared" si="15"/>
        <v>50679</v>
      </c>
      <c r="F224" s="11">
        <f t="shared" si="16"/>
        <v>0</v>
      </c>
      <c r="G224" s="1"/>
      <c r="H224" s="5"/>
      <c r="I224" s="1"/>
      <c r="J224" s="11"/>
      <c r="K224" s="1"/>
      <c r="L224" s="5"/>
      <c r="M224" s="1"/>
      <c r="N224" s="11"/>
      <c r="O224" s="1"/>
      <c r="P224" s="5"/>
      <c r="Q224" s="1"/>
      <c r="R224" s="11"/>
      <c r="S224" s="11"/>
      <c r="T224" s="5"/>
      <c r="U224" s="1"/>
      <c r="V224" s="11"/>
      <c r="W224" s="11"/>
      <c r="X224" s="5"/>
      <c r="Y224" s="1"/>
      <c r="Z224" s="11"/>
      <c r="AA224" s="1"/>
      <c r="AB224" s="5"/>
      <c r="AC224" s="1"/>
      <c r="AD224" s="11"/>
      <c r="AE224" s="11"/>
      <c r="AF224" s="5"/>
      <c r="AG224" s="1"/>
      <c r="AH224" s="11"/>
      <c r="AI224" s="11"/>
      <c r="AJ224" s="5"/>
      <c r="AK224" s="1"/>
      <c r="AL224" s="11"/>
      <c r="AM224" s="1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x14ac:dyDescent="0.25">
      <c r="A225" s="14">
        <f>ROW()</f>
        <v>225</v>
      </c>
      <c r="B225" s="1"/>
      <c r="C225" s="1"/>
      <c r="D225" s="5" t="s">
        <v>0</v>
      </c>
      <c r="E225" s="16">
        <f t="shared" si="15"/>
        <v>50710</v>
      </c>
      <c r="F225" s="11">
        <f t="shared" si="16"/>
        <v>0</v>
      </c>
      <c r="G225" s="1"/>
      <c r="H225" s="5"/>
      <c r="I225" s="1"/>
      <c r="J225" s="11"/>
      <c r="K225" s="1"/>
      <c r="L225" s="5"/>
      <c r="M225" s="1"/>
      <c r="N225" s="11"/>
      <c r="O225" s="1"/>
      <c r="P225" s="5"/>
      <c r="Q225" s="1"/>
      <c r="R225" s="11"/>
      <c r="S225" s="11"/>
      <c r="T225" s="5"/>
      <c r="U225" s="1"/>
      <c r="V225" s="11"/>
      <c r="W225" s="11"/>
      <c r="X225" s="5"/>
      <c r="Y225" s="1"/>
      <c r="Z225" s="11"/>
      <c r="AA225" s="1"/>
      <c r="AB225" s="5"/>
      <c r="AC225" s="1"/>
      <c r="AD225" s="11"/>
      <c r="AE225" s="11"/>
      <c r="AF225" s="5"/>
      <c r="AG225" s="1"/>
      <c r="AH225" s="11"/>
      <c r="AI225" s="11"/>
      <c r="AJ225" s="5"/>
      <c r="AK225" s="1"/>
      <c r="AL225" s="11"/>
      <c r="AM225" s="1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x14ac:dyDescent="0.25">
      <c r="A226" s="14">
        <f>ROW()</f>
        <v>226</v>
      </c>
      <c r="B226" s="1"/>
      <c r="C226" s="1"/>
      <c r="D226" s="5" t="s">
        <v>0</v>
      </c>
      <c r="E226" s="16">
        <f t="shared" si="15"/>
        <v>50740</v>
      </c>
      <c r="F226" s="11">
        <f t="shared" si="16"/>
        <v>0</v>
      </c>
      <c r="G226" s="1"/>
      <c r="H226" s="5"/>
      <c r="I226" s="1"/>
      <c r="J226" s="11"/>
      <c r="K226" s="1"/>
      <c r="L226" s="5"/>
      <c r="M226" s="1"/>
      <c r="N226" s="11"/>
      <c r="O226" s="1"/>
      <c r="P226" s="5"/>
      <c r="Q226" s="1"/>
      <c r="R226" s="11"/>
      <c r="S226" s="11"/>
      <c r="T226" s="5"/>
      <c r="U226" s="1"/>
      <c r="V226" s="11"/>
      <c r="W226" s="11"/>
      <c r="X226" s="5"/>
      <c r="Y226" s="1"/>
      <c r="Z226" s="11"/>
      <c r="AA226" s="1"/>
      <c r="AB226" s="5"/>
      <c r="AC226" s="1"/>
      <c r="AD226" s="11"/>
      <c r="AE226" s="11"/>
      <c r="AF226" s="5"/>
      <c r="AG226" s="1"/>
      <c r="AH226" s="11"/>
      <c r="AI226" s="11"/>
      <c r="AJ226" s="5"/>
      <c r="AK226" s="1"/>
      <c r="AL226" s="11"/>
      <c r="AM226" s="1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x14ac:dyDescent="0.25">
      <c r="A227" s="14">
        <f>ROW()</f>
        <v>227</v>
      </c>
      <c r="B227" s="1"/>
      <c r="C227" s="1"/>
      <c r="D227" s="5" t="s">
        <v>0</v>
      </c>
      <c r="E227" s="16">
        <f t="shared" ref="E227:E290" si="17">EOMONTH(E226,0)+1</f>
        <v>50771</v>
      </c>
      <c r="F227" s="11">
        <f t="shared" si="16"/>
        <v>0</v>
      </c>
      <c r="G227" s="1"/>
      <c r="H227" s="5"/>
      <c r="I227" s="1"/>
      <c r="J227" s="11"/>
      <c r="K227" s="1"/>
      <c r="L227" s="5"/>
      <c r="M227" s="1"/>
      <c r="N227" s="11"/>
      <c r="O227" s="1"/>
      <c r="P227" s="5"/>
      <c r="Q227" s="1"/>
      <c r="R227" s="11"/>
      <c r="S227" s="11"/>
      <c r="T227" s="5"/>
      <c r="U227" s="1"/>
      <c r="V227" s="11"/>
      <c r="W227" s="11"/>
      <c r="X227" s="5"/>
      <c r="Y227" s="1"/>
      <c r="Z227" s="11"/>
      <c r="AA227" s="1"/>
      <c r="AB227" s="5"/>
      <c r="AC227" s="1"/>
      <c r="AD227" s="11"/>
      <c r="AE227" s="11"/>
      <c r="AF227" s="5"/>
      <c r="AG227" s="1"/>
      <c r="AH227" s="11"/>
      <c r="AI227" s="11"/>
      <c r="AJ227" s="5"/>
      <c r="AK227" s="1"/>
      <c r="AL227" s="11"/>
      <c r="AM227" s="1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x14ac:dyDescent="0.25">
      <c r="A228" s="14">
        <f>ROW()</f>
        <v>228</v>
      </c>
      <c r="B228" s="1"/>
      <c r="C228" s="1"/>
      <c r="D228" s="5" t="s">
        <v>0</v>
      </c>
      <c r="E228" s="16">
        <f t="shared" si="17"/>
        <v>50802</v>
      </c>
      <c r="F228" s="11">
        <f t="shared" si="16"/>
        <v>0</v>
      </c>
      <c r="G228" s="1"/>
      <c r="H228" s="5"/>
      <c r="I228" s="1"/>
      <c r="J228" s="11"/>
      <c r="K228" s="1"/>
      <c r="L228" s="5"/>
      <c r="M228" s="1"/>
      <c r="N228" s="11"/>
      <c r="O228" s="1"/>
      <c r="P228" s="5"/>
      <c r="Q228" s="1"/>
      <c r="R228" s="11"/>
      <c r="S228" s="11"/>
      <c r="T228" s="5"/>
      <c r="U228" s="1"/>
      <c r="V228" s="11"/>
      <c r="W228" s="11"/>
      <c r="X228" s="5"/>
      <c r="Y228" s="1"/>
      <c r="Z228" s="11"/>
      <c r="AA228" s="1"/>
      <c r="AB228" s="5"/>
      <c r="AC228" s="1"/>
      <c r="AD228" s="11"/>
      <c r="AE228" s="11"/>
      <c r="AF228" s="5"/>
      <c r="AG228" s="1"/>
      <c r="AH228" s="11"/>
      <c r="AI228" s="11"/>
      <c r="AJ228" s="5"/>
      <c r="AK228" s="1"/>
      <c r="AL228" s="11"/>
      <c r="AM228" s="1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x14ac:dyDescent="0.25">
      <c r="A229" s="14">
        <f>ROW()</f>
        <v>229</v>
      </c>
      <c r="B229" s="1"/>
      <c r="C229" s="1"/>
      <c r="D229" s="5" t="s">
        <v>0</v>
      </c>
      <c r="E229" s="16">
        <f t="shared" si="17"/>
        <v>50830</v>
      </c>
      <c r="F229" s="11">
        <f t="shared" si="16"/>
        <v>0</v>
      </c>
      <c r="G229" s="1"/>
      <c r="H229" s="5"/>
      <c r="I229" s="1"/>
      <c r="J229" s="11"/>
      <c r="K229" s="1"/>
      <c r="L229" s="5"/>
      <c r="M229" s="1"/>
      <c r="N229" s="11"/>
      <c r="O229" s="1"/>
      <c r="P229" s="5"/>
      <c r="Q229" s="1"/>
      <c r="R229" s="11"/>
      <c r="S229" s="11"/>
      <c r="T229" s="5"/>
      <c r="U229" s="1"/>
      <c r="V229" s="11"/>
      <c r="W229" s="11"/>
      <c r="X229" s="5"/>
      <c r="Y229" s="1"/>
      <c r="Z229" s="11"/>
      <c r="AA229" s="1"/>
      <c r="AB229" s="5"/>
      <c r="AC229" s="1"/>
      <c r="AD229" s="11"/>
      <c r="AE229" s="11"/>
      <c r="AF229" s="5"/>
      <c r="AG229" s="1"/>
      <c r="AH229" s="11"/>
      <c r="AI229" s="11"/>
      <c r="AJ229" s="5"/>
      <c r="AK229" s="1"/>
      <c r="AL229" s="11"/>
      <c r="AM229" s="1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x14ac:dyDescent="0.25">
      <c r="A230" s="14">
        <f>ROW()</f>
        <v>230</v>
      </c>
      <c r="B230" s="1"/>
      <c r="C230" s="1"/>
      <c r="D230" s="5" t="s">
        <v>0</v>
      </c>
      <c r="E230" s="16">
        <f t="shared" si="17"/>
        <v>50861</v>
      </c>
      <c r="F230" s="11">
        <f t="shared" si="16"/>
        <v>0</v>
      </c>
      <c r="G230" s="1"/>
      <c r="H230" s="5"/>
      <c r="I230" s="1"/>
      <c r="J230" s="11"/>
      <c r="K230" s="1"/>
      <c r="L230" s="5"/>
      <c r="M230" s="1"/>
      <c r="N230" s="11"/>
      <c r="O230" s="1"/>
      <c r="P230" s="5"/>
      <c r="Q230" s="1"/>
      <c r="R230" s="11"/>
      <c r="S230" s="11"/>
      <c r="T230" s="5"/>
      <c r="U230" s="1"/>
      <c r="V230" s="11"/>
      <c r="W230" s="11"/>
      <c r="X230" s="5"/>
      <c r="Y230" s="1"/>
      <c r="Z230" s="11"/>
      <c r="AA230" s="1"/>
      <c r="AB230" s="5"/>
      <c r="AC230" s="1"/>
      <c r="AD230" s="11"/>
      <c r="AE230" s="11"/>
      <c r="AF230" s="5"/>
      <c r="AG230" s="1"/>
      <c r="AH230" s="11"/>
      <c r="AI230" s="11"/>
      <c r="AJ230" s="5"/>
      <c r="AK230" s="1"/>
      <c r="AL230" s="11"/>
      <c r="AM230" s="1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x14ac:dyDescent="0.25">
      <c r="A231" s="14">
        <f>ROW()</f>
        <v>231</v>
      </c>
      <c r="B231" s="1"/>
      <c r="C231" s="1"/>
      <c r="D231" s="5" t="s">
        <v>0</v>
      </c>
      <c r="E231" s="16">
        <f t="shared" si="17"/>
        <v>50891</v>
      </c>
      <c r="F231" s="11">
        <f t="shared" si="16"/>
        <v>0</v>
      </c>
      <c r="G231" s="1"/>
      <c r="H231" s="5"/>
      <c r="I231" s="1"/>
      <c r="J231" s="11"/>
      <c r="K231" s="1"/>
      <c r="L231" s="5"/>
      <c r="M231" s="1"/>
      <c r="N231" s="11"/>
      <c r="O231" s="1"/>
      <c r="P231" s="5"/>
      <c r="Q231" s="1"/>
      <c r="R231" s="11"/>
      <c r="S231" s="11"/>
      <c r="T231" s="5"/>
      <c r="U231" s="1"/>
      <c r="V231" s="11"/>
      <c r="W231" s="11"/>
      <c r="X231" s="5"/>
      <c r="Y231" s="1"/>
      <c r="Z231" s="11"/>
      <c r="AA231" s="1"/>
      <c r="AB231" s="5"/>
      <c r="AC231" s="1"/>
      <c r="AD231" s="11"/>
      <c r="AE231" s="11"/>
      <c r="AF231" s="5"/>
      <c r="AG231" s="1"/>
      <c r="AH231" s="11"/>
      <c r="AI231" s="11"/>
      <c r="AJ231" s="5"/>
      <c r="AK231" s="1"/>
      <c r="AL231" s="11"/>
      <c r="AM231" s="1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x14ac:dyDescent="0.25">
      <c r="A232" s="14">
        <f>ROW()</f>
        <v>232</v>
      </c>
      <c r="B232" s="1"/>
      <c r="C232" s="1"/>
      <c r="D232" s="5" t="s">
        <v>0</v>
      </c>
      <c r="E232" s="16">
        <f t="shared" si="17"/>
        <v>50922</v>
      </c>
      <c r="F232" s="11">
        <f t="shared" si="16"/>
        <v>0</v>
      </c>
      <c r="G232" s="1"/>
      <c r="H232" s="5"/>
      <c r="I232" s="1"/>
      <c r="J232" s="11"/>
      <c r="K232" s="1"/>
      <c r="L232" s="5"/>
      <c r="M232" s="1"/>
      <c r="N232" s="11"/>
      <c r="O232" s="1"/>
      <c r="P232" s="5"/>
      <c r="Q232" s="1"/>
      <c r="R232" s="11"/>
      <c r="S232" s="11"/>
      <c r="T232" s="5"/>
      <c r="U232" s="1"/>
      <c r="V232" s="11"/>
      <c r="W232" s="11"/>
      <c r="X232" s="5"/>
      <c r="Y232" s="1"/>
      <c r="Z232" s="11"/>
      <c r="AA232" s="1"/>
      <c r="AB232" s="5"/>
      <c r="AC232" s="1"/>
      <c r="AD232" s="11"/>
      <c r="AE232" s="11"/>
      <c r="AF232" s="5"/>
      <c r="AG232" s="1"/>
      <c r="AH232" s="11"/>
      <c r="AI232" s="11"/>
      <c r="AJ232" s="5"/>
      <c r="AK232" s="1"/>
      <c r="AL232" s="11"/>
      <c r="AM232" s="1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x14ac:dyDescent="0.25">
      <c r="A233" s="14">
        <f>ROW()</f>
        <v>233</v>
      </c>
      <c r="B233" s="1"/>
      <c r="C233" s="1"/>
      <c r="D233" s="5" t="s">
        <v>0</v>
      </c>
      <c r="E233" s="16">
        <f t="shared" si="17"/>
        <v>50952</v>
      </c>
      <c r="F233" s="11">
        <f t="shared" si="16"/>
        <v>0</v>
      </c>
      <c r="G233" s="1"/>
      <c r="H233" s="5"/>
      <c r="I233" s="1"/>
      <c r="J233" s="11"/>
      <c r="K233" s="1"/>
      <c r="L233" s="5"/>
      <c r="M233" s="1"/>
      <c r="N233" s="11"/>
      <c r="O233" s="1"/>
      <c r="P233" s="5"/>
      <c r="Q233" s="1"/>
      <c r="R233" s="11"/>
      <c r="S233" s="11"/>
      <c r="T233" s="5"/>
      <c r="U233" s="1"/>
      <c r="V233" s="11"/>
      <c r="W233" s="11"/>
      <c r="X233" s="5"/>
      <c r="Y233" s="1"/>
      <c r="Z233" s="11"/>
      <c r="AA233" s="1"/>
      <c r="AB233" s="5"/>
      <c r="AC233" s="1"/>
      <c r="AD233" s="11"/>
      <c r="AE233" s="11"/>
      <c r="AF233" s="5"/>
      <c r="AG233" s="1"/>
      <c r="AH233" s="11"/>
      <c r="AI233" s="11"/>
      <c r="AJ233" s="5"/>
      <c r="AK233" s="1"/>
      <c r="AL233" s="11"/>
      <c r="AM233" s="1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x14ac:dyDescent="0.25">
      <c r="A234" s="14">
        <f>ROW()</f>
        <v>234</v>
      </c>
      <c r="B234" s="1"/>
      <c r="C234" s="1"/>
      <c r="D234" s="5" t="s">
        <v>0</v>
      </c>
      <c r="E234" s="16">
        <f t="shared" si="17"/>
        <v>50983</v>
      </c>
      <c r="F234" s="11">
        <f t="shared" si="16"/>
        <v>0</v>
      </c>
      <c r="G234" s="1"/>
      <c r="H234" s="5"/>
      <c r="I234" s="1"/>
      <c r="J234" s="11"/>
      <c r="K234" s="1"/>
      <c r="L234" s="5"/>
      <c r="M234" s="1"/>
      <c r="N234" s="11"/>
      <c r="O234" s="1"/>
      <c r="P234" s="5"/>
      <c r="Q234" s="1"/>
      <c r="R234" s="11"/>
      <c r="S234" s="11"/>
      <c r="T234" s="5"/>
      <c r="U234" s="1"/>
      <c r="V234" s="11"/>
      <c r="W234" s="11"/>
      <c r="X234" s="5"/>
      <c r="Y234" s="1"/>
      <c r="Z234" s="11"/>
      <c r="AA234" s="1"/>
      <c r="AB234" s="5"/>
      <c r="AC234" s="1"/>
      <c r="AD234" s="11"/>
      <c r="AE234" s="11"/>
      <c r="AF234" s="5"/>
      <c r="AG234" s="1"/>
      <c r="AH234" s="11"/>
      <c r="AI234" s="11"/>
      <c r="AJ234" s="5"/>
      <c r="AK234" s="1"/>
      <c r="AL234" s="11"/>
      <c r="AM234" s="1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x14ac:dyDescent="0.25">
      <c r="A235" s="14">
        <f>ROW()</f>
        <v>235</v>
      </c>
      <c r="B235" s="1"/>
      <c r="C235" s="1"/>
      <c r="D235" s="5" t="s">
        <v>0</v>
      </c>
      <c r="E235" s="16">
        <f t="shared" si="17"/>
        <v>51014</v>
      </c>
      <c r="F235" s="11">
        <f t="shared" si="16"/>
        <v>0</v>
      </c>
      <c r="G235" s="1"/>
      <c r="H235" s="5"/>
      <c r="I235" s="1"/>
      <c r="J235" s="11"/>
      <c r="K235" s="1"/>
      <c r="L235" s="5"/>
      <c r="M235" s="1"/>
      <c r="N235" s="11"/>
      <c r="O235" s="1"/>
      <c r="P235" s="5"/>
      <c r="Q235" s="1"/>
      <c r="R235" s="11"/>
      <c r="S235" s="11"/>
      <c r="T235" s="5"/>
      <c r="U235" s="1"/>
      <c r="V235" s="11"/>
      <c r="W235" s="11"/>
      <c r="X235" s="5"/>
      <c r="Y235" s="1"/>
      <c r="Z235" s="11"/>
      <c r="AA235" s="1"/>
      <c r="AB235" s="5"/>
      <c r="AC235" s="1"/>
      <c r="AD235" s="11"/>
      <c r="AE235" s="11"/>
      <c r="AF235" s="5"/>
      <c r="AG235" s="1"/>
      <c r="AH235" s="11"/>
      <c r="AI235" s="11"/>
      <c r="AJ235" s="5"/>
      <c r="AK235" s="1"/>
      <c r="AL235" s="11"/>
      <c r="AM235" s="1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x14ac:dyDescent="0.25">
      <c r="A236" s="14">
        <f>ROW()</f>
        <v>236</v>
      </c>
      <c r="B236" s="1"/>
      <c r="C236" s="1"/>
      <c r="D236" s="5" t="s">
        <v>0</v>
      </c>
      <c r="E236" s="16">
        <f t="shared" si="17"/>
        <v>51044</v>
      </c>
      <c r="F236" s="11">
        <f t="shared" si="16"/>
        <v>0</v>
      </c>
      <c r="G236" s="1"/>
      <c r="H236" s="5"/>
      <c r="I236" s="1"/>
      <c r="J236" s="11"/>
      <c r="K236" s="1"/>
      <c r="L236" s="5"/>
      <c r="M236" s="1"/>
      <c r="N236" s="11"/>
      <c r="O236" s="1"/>
      <c r="P236" s="5"/>
      <c r="Q236" s="1"/>
      <c r="R236" s="11"/>
      <c r="S236" s="11"/>
      <c r="T236" s="5"/>
      <c r="U236" s="1"/>
      <c r="V236" s="11"/>
      <c r="W236" s="11"/>
      <c r="X236" s="5"/>
      <c r="Y236" s="1"/>
      <c r="Z236" s="11"/>
      <c r="AA236" s="1"/>
      <c r="AB236" s="5"/>
      <c r="AC236" s="1"/>
      <c r="AD236" s="11"/>
      <c r="AE236" s="11"/>
      <c r="AF236" s="5"/>
      <c r="AG236" s="1"/>
      <c r="AH236" s="11"/>
      <c r="AI236" s="11"/>
      <c r="AJ236" s="5"/>
      <c r="AK236" s="1"/>
      <c r="AL236" s="11"/>
      <c r="AM236" s="1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x14ac:dyDescent="0.25">
      <c r="A237" s="14">
        <f>ROW()</f>
        <v>237</v>
      </c>
      <c r="B237" s="1"/>
      <c r="C237" s="1"/>
      <c r="D237" s="5" t="s">
        <v>0</v>
      </c>
      <c r="E237" s="16">
        <f t="shared" si="17"/>
        <v>51075</v>
      </c>
      <c r="F237" s="11">
        <f t="shared" si="16"/>
        <v>0</v>
      </c>
      <c r="G237" s="1"/>
      <c r="H237" s="5"/>
      <c r="I237" s="1"/>
      <c r="J237" s="11"/>
      <c r="K237" s="1"/>
      <c r="L237" s="5"/>
      <c r="M237" s="1"/>
      <c r="N237" s="11"/>
      <c r="O237" s="1"/>
      <c r="P237" s="5"/>
      <c r="Q237" s="1"/>
      <c r="R237" s="11"/>
      <c r="S237" s="11"/>
      <c r="T237" s="5"/>
      <c r="U237" s="1"/>
      <c r="V237" s="11"/>
      <c r="W237" s="11"/>
      <c r="X237" s="5"/>
      <c r="Y237" s="1"/>
      <c r="Z237" s="11"/>
      <c r="AA237" s="1"/>
      <c r="AB237" s="5"/>
      <c r="AC237" s="1"/>
      <c r="AD237" s="11"/>
      <c r="AE237" s="11"/>
      <c r="AF237" s="5"/>
      <c r="AG237" s="1"/>
      <c r="AH237" s="11"/>
      <c r="AI237" s="11"/>
      <c r="AJ237" s="5"/>
      <c r="AK237" s="1"/>
      <c r="AL237" s="11"/>
      <c r="AM237" s="1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x14ac:dyDescent="0.25">
      <c r="A238" s="14">
        <f>ROW()</f>
        <v>238</v>
      </c>
      <c r="B238" s="1"/>
      <c r="C238" s="1"/>
      <c r="D238" s="5" t="s">
        <v>0</v>
      </c>
      <c r="E238" s="16">
        <f t="shared" si="17"/>
        <v>51105</v>
      </c>
      <c r="F238" s="11">
        <f t="shared" si="16"/>
        <v>0</v>
      </c>
      <c r="G238" s="1"/>
      <c r="H238" s="5"/>
      <c r="I238" s="1"/>
      <c r="J238" s="11"/>
      <c r="K238" s="1"/>
      <c r="L238" s="5"/>
      <c r="M238" s="1"/>
      <c r="N238" s="11"/>
      <c r="O238" s="1"/>
      <c r="P238" s="5"/>
      <c r="Q238" s="1"/>
      <c r="R238" s="11"/>
      <c r="S238" s="11"/>
      <c r="T238" s="5"/>
      <c r="U238" s="1"/>
      <c r="V238" s="11"/>
      <c r="W238" s="11"/>
      <c r="X238" s="5"/>
      <c r="Y238" s="1"/>
      <c r="Z238" s="11"/>
      <c r="AA238" s="1"/>
      <c r="AB238" s="5"/>
      <c r="AC238" s="1"/>
      <c r="AD238" s="11"/>
      <c r="AE238" s="11"/>
      <c r="AF238" s="5"/>
      <c r="AG238" s="1"/>
      <c r="AH238" s="11"/>
      <c r="AI238" s="11"/>
      <c r="AJ238" s="5"/>
      <c r="AK238" s="1"/>
      <c r="AL238" s="11"/>
      <c r="AM238" s="1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x14ac:dyDescent="0.25">
      <c r="A239" s="14">
        <f>ROW()</f>
        <v>239</v>
      </c>
      <c r="B239" s="1"/>
      <c r="C239" s="1"/>
      <c r="D239" s="5" t="s">
        <v>0</v>
      </c>
      <c r="E239" s="16">
        <f t="shared" si="17"/>
        <v>51136</v>
      </c>
      <c r="F239" s="11">
        <f t="shared" si="16"/>
        <v>0</v>
      </c>
      <c r="G239" s="1"/>
      <c r="H239" s="5"/>
      <c r="I239" s="1"/>
      <c r="J239" s="11"/>
      <c r="K239" s="1"/>
      <c r="L239" s="5"/>
      <c r="M239" s="1"/>
      <c r="N239" s="11"/>
      <c r="O239" s="1"/>
      <c r="P239" s="5"/>
      <c r="Q239" s="1"/>
      <c r="R239" s="11"/>
      <c r="S239" s="11"/>
      <c r="T239" s="5"/>
      <c r="U239" s="1"/>
      <c r="V239" s="11"/>
      <c r="W239" s="11"/>
      <c r="X239" s="5"/>
      <c r="Y239" s="1"/>
      <c r="Z239" s="11"/>
      <c r="AA239" s="1"/>
      <c r="AB239" s="5"/>
      <c r="AC239" s="1"/>
      <c r="AD239" s="11"/>
      <c r="AE239" s="11"/>
      <c r="AF239" s="5"/>
      <c r="AG239" s="1"/>
      <c r="AH239" s="11"/>
      <c r="AI239" s="11"/>
      <c r="AJ239" s="5"/>
      <c r="AK239" s="1"/>
      <c r="AL239" s="11"/>
      <c r="AM239" s="1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x14ac:dyDescent="0.25">
      <c r="A240" s="14">
        <f>ROW()</f>
        <v>240</v>
      </c>
      <c r="B240" s="1"/>
      <c r="C240" s="1"/>
      <c r="D240" s="5" t="s">
        <v>0</v>
      </c>
      <c r="E240" s="16">
        <f t="shared" si="17"/>
        <v>51167</v>
      </c>
      <c r="F240" s="11">
        <f t="shared" si="16"/>
        <v>0</v>
      </c>
      <c r="G240" s="1"/>
      <c r="H240" s="5"/>
      <c r="I240" s="1"/>
      <c r="J240" s="11"/>
      <c r="K240" s="1"/>
      <c r="L240" s="5"/>
      <c r="M240" s="1"/>
      <c r="N240" s="11"/>
      <c r="O240" s="1"/>
      <c r="P240" s="5"/>
      <c r="Q240" s="1"/>
      <c r="R240" s="11"/>
      <c r="S240" s="11"/>
      <c r="T240" s="5"/>
      <c r="U240" s="1"/>
      <c r="V240" s="11"/>
      <c r="W240" s="11"/>
      <c r="X240" s="5"/>
      <c r="Y240" s="1"/>
      <c r="Z240" s="11"/>
      <c r="AA240" s="1"/>
      <c r="AB240" s="5"/>
      <c r="AC240" s="1"/>
      <c r="AD240" s="11"/>
      <c r="AE240" s="11"/>
      <c r="AF240" s="5"/>
      <c r="AG240" s="1"/>
      <c r="AH240" s="11"/>
      <c r="AI240" s="11"/>
      <c r="AJ240" s="5"/>
      <c r="AK240" s="1"/>
      <c r="AL240" s="11"/>
      <c r="AM240" s="1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x14ac:dyDescent="0.25">
      <c r="A241" s="14">
        <f>ROW()</f>
        <v>241</v>
      </c>
      <c r="B241" s="1"/>
      <c r="C241" s="1"/>
      <c r="D241" s="5" t="s">
        <v>0</v>
      </c>
      <c r="E241" s="16">
        <f t="shared" si="17"/>
        <v>51196</v>
      </c>
      <c r="F241" s="11">
        <f t="shared" si="16"/>
        <v>0</v>
      </c>
      <c r="G241" s="1"/>
      <c r="H241" s="5"/>
      <c r="I241" s="1"/>
      <c r="J241" s="11"/>
      <c r="K241" s="1"/>
      <c r="L241" s="5"/>
      <c r="M241" s="1"/>
      <c r="N241" s="11"/>
      <c r="O241" s="1"/>
      <c r="P241" s="5"/>
      <c r="Q241" s="1"/>
      <c r="R241" s="11"/>
      <c r="S241" s="11"/>
      <c r="T241" s="5"/>
      <c r="U241" s="1"/>
      <c r="V241" s="11"/>
      <c r="W241" s="11"/>
      <c r="X241" s="5"/>
      <c r="Y241" s="1"/>
      <c r="Z241" s="11"/>
      <c r="AA241" s="1"/>
      <c r="AB241" s="5"/>
      <c r="AC241" s="1"/>
      <c r="AD241" s="11"/>
      <c r="AE241" s="11"/>
      <c r="AF241" s="5"/>
      <c r="AG241" s="1"/>
      <c r="AH241" s="11"/>
      <c r="AI241" s="11"/>
      <c r="AJ241" s="5"/>
      <c r="AK241" s="1"/>
      <c r="AL241" s="11"/>
      <c r="AM241" s="1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x14ac:dyDescent="0.25">
      <c r="A242" s="14">
        <f>ROW()</f>
        <v>242</v>
      </c>
      <c r="B242" s="1"/>
      <c r="C242" s="1"/>
      <c r="D242" s="5" t="s">
        <v>0</v>
      </c>
      <c r="E242" s="16">
        <f t="shared" si="17"/>
        <v>51227</v>
      </c>
      <c r="F242" s="11">
        <f t="shared" si="16"/>
        <v>0</v>
      </c>
      <c r="G242" s="1"/>
      <c r="H242" s="5"/>
      <c r="I242" s="1"/>
      <c r="J242" s="11"/>
      <c r="K242" s="1"/>
      <c r="L242" s="5"/>
      <c r="M242" s="1"/>
      <c r="N242" s="11"/>
      <c r="O242" s="1"/>
      <c r="P242" s="5"/>
      <c r="Q242" s="1"/>
      <c r="R242" s="11"/>
      <c r="S242" s="11"/>
      <c r="T242" s="5"/>
      <c r="U242" s="1"/>
      <c r="V242" s="11"/>
      <c r="W242" s="11"/>
      <c r="X242" s="5"/>
      <c r="Y242" s="1"/>
      <c r="Z242" s="11"/>
      <c r="AA242" s="1"/>
      <c r="AB242" s="5"/>
      <c r="AC242" s="1"/>
      <c r="AD242" s="11"/>
      <c r="AE242" s="11"/>
      <c r="AF242" s="5"/>
      <c r="AG242" s="1"/>
      <c r="AH242" s="11"/>
      <c r="AI242" s="11"/>
      <c r="AJ242" s="5"/>
      <c r="AK242" s="1"/>
      <c r="AL242" s="11"/>
      <c r="AM242" s="1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x14ac:dyDescent="0.25">
      <c r="A243" s="14">
        <f>ROW()</f>
        <v>243</v>
      </c>
      <c r="B243" s="1"/>
      <c r="C243" s="1"/>
      <c r="D243" s="5" t="s">
        <v>0</v>
      </c>
      <c r="E243" s="16">
        <f t="shared" si="17"/>
        <v>51257</v>
      </c>
      <c r="F243" s="11">
        <f t="shared" si="16"/>
        <v>0</v>
      </c>
      <c r="G243" s="1"/>
      <c r="H243" s="5"/>
      <c r="I243" s="1"/>
      <c r="J243" s="11"/>
      <c r="K243" s="1"/>
      <c r="L243" s="5"/>
      <c r="M243" s="1"/>
      <c r="N243" s="11"/>
      <c r="O243" s="1"/>
      <c r="P243" s="5"/>
      <c r="Q243" s="1"/>
      <c r="R243" s="11"/>
      <c r="S243" s="11"/>
      <c r="T243" s="5"/>
      <c r="U243" s="1"/>
      <c r="V243" s="11"/>
      <c r="W243" s="11"/>
      <c r="X243" s="5"/>
      <c r="Y243" s="1"/>
      <c r="Z243" s="11"/>
      <c r="AA243" s="1"/>
      <c r="AB243" s="5"/>
      <c r="AC243" s="1"/>
      <c r="AD243" s="11"/>
      <c r="AE243" s="11"/>
      <c r="AF243" s="5"/>
      <c r="AG243" s="1"/>
      <c r="AH243" s="11"/>
      <c r="AI243" s="11"/>
      <c r="AJ243" s="5"/>
      <c r="AK243" s="1"/>
      <c r="AL243" s="11"/>
      <c r="AM243" s="1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x14ac:dyDescent="0.25">
      <c r="A244" s="14">
        <f>ROW()</f>
        <v>244</v>
      </c>
      <c r="B244" s="1"/>
      <c r="C244" s="1"/>
      <c r="D244" s="5" t="s">
        <v>0</v>
      </c>
      <c r="E244" s="16">
        <f t="shared" si="17"/>
        <v>51288</v>
      </c>
      <c r="F244" s="11">
        <f t="shared" si="16"/>
        <v>0</v>
      </c>
      <c r="G244" s="1"/>
      <c r="H244" s="5"/>
      <c r="I244" s="1"/>
      <c r="J244" s="11"/>
      <c r="K244" s="1"/>
      <c r="L244" s="5"/>
      <c r="M244" s="1"/>
      <c r="N244" s="11"/>
      <c r="O244" s="1"/>
      <c r="P244" s="5"/>
      <c r="Q244" s="1"/>
      <c r="R244" s="11"/>
      <c r="S244" s="11"/>
      <c r="T244" s="5"/>
      <c r="U244" s="1"/>
      <c r="V244" s="11"/>
      <c r="W244" s="11"/>
      <c r="X244" s="5"/>
      <c r="Y244" s="1"/>
      <c r="Z244" s="11"/>
      <c r="AA244" s="1"/>
      <c r="AB244" s="5"/>
      <c r="AC244" s="1"/>
      <c r="AD244" s="11"/>
      <c r="AE244" s="11"/>
      <c r="AF244" s="5"/>
      <c r="AG244" s="1"/>
      <c r="AH244" s="11"/>
      <c r="AI244" s="11"/>
      <c r="AJ244" s="5"/>
      <c r="AK244" s="1"/>
      <c r="AL244" s="11"/>
      <c r="AM244" s="1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x14ac:dyDescent="0.25">
      <c r="A245" s="14">
        <f>ROW()</f>
        <v>245</v>
      </c>
      <c r="B245" s="1"/>
      <c r="C245" s="1"/>
      <c r="D245" s="5" t="s">
        <v>0</v>
      </c>
      <c r="E245" s="16">
        <f t="shared" si="17"/>
        <v>51318</v>
      </c>
      <c r="F245" s="11">
        <f t="shared" si="16"/>
        <v>0</v>
      </c>
      <c r="G245" s="1"/>
      <c r="H245" s="5"/>
      <c r="I245" s="1"/>
      <c r="J245" s="11"/>
      <c r="K245" s="1"/>
      <c r="L245" s="5"/>
      <c r="M245" s="1"/>
      <c r="N245" s="11"/>
      <c r="O245" s="1"/>
      <c r="P245" s="5"/>
      <c r="Q245" s="1"/>
      <c r="R245" s="11"/>
      <c r="S245" s="11"/>
      <c r="T245" s="5"/>
      <c r="U245" s="1"/>
      <c r="V245" s="11"/>
      <c r="W245" s="11"/>
      <c r="X245" s="5"/>
      <c r="Y245" s="1"/>
      <c r="Z245" s="11"/>
      <c r="AA245" s="1"/>
      <c r="AB245" s="5"/>
      <c r="AC245" s="1"/>
      <c r="AD245" s="11"/>
      <c r="AE245" s="11"/>
      <c r="AF245" s="5"/>
      <c r="AG245" s="1"/>
      <c r="AH245" s="11"/>
      <c r="AI245" s="11"/>
      <c r="AJ245" s="5"/>
      <c r="AK245" s="1"/>
      <c r="AL245" s="11"/>
      <c r="AM245" s="1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x14ac:dyDescent="0.25">
      <c r="A246" s="14">
        <f>ROW()</f>
        <v>246</v>
      </c>
      <c r="B246" s="1"/>
      <c r="C246" s="1"/>
      <c r="D246" s="5" t="s">
        <v>0</v>
      </c>
      <c r="E246" s="16">
        <f t="shared" si="17"/>
        <v>51349</v>
      </c>
      <c r="F246" s="11">
        <f t="shared" si="16"/>
        <v>0</v>
      </c>
      <c r="G246" s="1"/>
      <c r="H246" s="5"/>
      <c r="I246" s="1"/>
      <c r="J246" s="11"/>
      <c r="K246" s="1"/>
      <c r="L246" s="5"/>
      <c r="M246" s="1"/>
      <c r="N246" s="11"/>
      <c r="O246" s="1"/>
      <c r="P246" s="5"/>
      <c r="Q246" s="1"/>
      <c r="R246" s="11"/>
      <c r="S246" s="11"/>
      <c r="T246" s="5"/>
      <c r="U246" s="1"/>
      <c r="V246" s="11"/>
      <c r="W246" s="11"/>
      <c r="X246" s="5"/>
      <c r="Y246" s="1"/>
      <c r="Z246" s="11"/>
      <c r="AA246" s="1"/>
      <c r="AB246" s="5"/>
      <c r="AC246" s="1"/>
      <c r="AD246" s="11"/>
      <c r="AE246" s="11"/>
      <c r="AF246" s="5"/>
      <c r="AG246" s="1"/>
      <c r="AH246" s="11"/>
      <c r="AI246" s="11"/>
      <c r="AJ246" s="5"/>
      <c r="AK246" s="1"/>
      <c r="AL246" s="11"/>
      <c r="AM246" s="1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x14ac:dyDescent="0.25">
      <c r="A247" s="14">
        <f>ROW()</f>
        <v>247</v>
      </c>
      <c r="B247" s="1"/>
      <c r="C247" s="1"/>
      <c r="D247" s="5" t="s">
        <v>0</v>
      </c>
      <c r="E247" s="16">
        <f t="shared" si="17"/>
        <v>51380</v>
      </c>
      <c r="F247" s="11">
        <f t="shared" si="16"/>
        <v>0</v>
      </c>
      <c r="G247" s="1"/>
      <c r="H247" s="5"/>
      <c r="I247" s="1"/>
      <c r="J247" s="11"/>
      <c r="K247" s="1"/>
      <c r="L247" s="5"/>
      <c r="M247" s="1"/>
      <c r="N247" s="11"/>
      <c r="O247" s="1"/>
      <c r="P247" s="5"/>
      <c r="Q247" s="1"/>
      <c r="R247" s="11"/>
      <c r="S247" s="11"/>
      <c r="T247" s="5"/>
      <c r="U247" s="1"/>
      <c r="V247" s="11"/>
      <c r="W247" s="11"/>
      <c r="X247" s="5"/>
      <c r="Y247" s="1"/>
      <c r="Z247" s="11"/>
      <c r="AA247" s="1"/>
      <c r="AB247" s="5"/>
      <c r="AC247" s="1"/>
      <c r="AD247" s="11"/>
      <c r="AE247" s="11"/>
      <c r="AF247" s="5"/>
      <c r="AG247" s="1"/>
      <c r="AH247" s="11"/>
      <c r="AI247" s="11"/>
      <c r="AJ247" s="5"/>
      <c r="AK247" s="1"/>
      <c r="AL247" s="11"/>
      <c r="AM247" s="1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x14ac:dyDescent="0.25">
      <c r="A248" s="14">
        <f>ROW()</f>
        <v>248</v>
      </c>
      <c r="B248" s="1"/>
      <c r="C248" s="1"/>
      <c r="D248" s="5" t="s">
        <v>0</v>
      </c>
      <c r="E248" s="16">
        <f t="shared" si="17"/>
        <v>51410</v>
      </c>
      <c r="F248" s="11">
        <f t="shared" si="16"/>
        <v>0</v>
      </c>
      <c r="G248" s="1"/>
      <c r="H248" s="5"/>
      <c r="I248" s="1"/>
      <c r="J248" s="11"/>
      <c r="K248" s="1"/>
      <c r="L248" s="5"/>
      <c r="M248" s="1"/>
      <c r="N248" s="11"/>
      <c r="O248" s="1"/>
      <c r="P248" s="5"/>
      <c r="Q248" s="1"/>
      <c r="R248" s="11"/>
      <c r="S248" s="11"/>
      <c r="T248" s="5"/>
      <c r="U248" s="1"/>
      <c r="V248" s="11"/>
      <c r="W248" s="11"/>
      <c r="X248" s="5"/>
      <c r="Y248" s="1"/>
      <c r="Z248" s="11"/>
      <c r="AA248" s="1"/>
      <c r="AB248" s="5"/>
      <c r="AC248" s="1"/>
      <c r="AD248" s="11"/>
      <c r="AE248" s="11"/>
      <c r="AF248" s="5"/>
      <c r="AG248" s="1"/>
      <c r="AH248" s="11"/>
      <c r="AI248" s="11"/>
      <c r="AJ248" s="5"/>
      <c r="AK248" s="1"/>
      <c r="AL248" s="11"/>
      <c r="AM248" s="1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x14ac:dyDescent="0.25">
      <c r="A249" s="14">
        <f>ROW()</f>
        <v>249</v>
      </c>
      <c r="B249" s="1"/>
      <c r="C249" s="1"/>
      <c r="D249" s="5" t="s">
        <v>0</v>
      </c>
      <c r="E249" s="16">
        <f t="shared" si="17"/>
        <v>51441</v>
      </c>
      <c r="F249" s="11">
        <f t="shared" si="16"/>
        <v>0</v>
      </c>
      <c r="G249" s="1"/>
      <c r="H249" s="5"/>
      <c r="I249" s="1"/>
      <c r="J249" s="11"/>
      <c r="K249" s="1"/>
      <c r="L249" s="5"/>
      <c r="M249" s="1"/>
      <c r="N249" s="11"/>
      <c r="O249" s="1"/>
      <c r="P249" s="5"/>
      <c r="Q249" s="1"/>
      <c r="R249" s="11"/>
      <c r="S249" s="11"/>
      <c r="T249" s="5"/>
      <c r="U249" s="1"/>
      <c r="V249" s="11"/>
      <c r="W249" s="11"/>
      <c r="X249" s="5"/>
      <c r="Y249" s="1"/>
      <c r="Z249" s="11"/>
      <c r="AA249" s="1"/>
      <c r="AB249" s="5"/>
      <c r="AC249" s="1"/>
      <c r="AD249" s="11"/>
      <c r="AE249" s="11"/>
      <c r="AF249" s="5"/>
      <c r="AG249" s="1"/>
      <c r="AH249" s="11"/>
      <c r="AI249" s="11"/>
      <c r="AJ249" s="5"/>
      <c r="AK249" s="1"/>
      <c r="AL249" s="11"/>
      <c r="AM249" s="1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x14ac:dyDescent="0.25">
      <c r="A250" s="14">
        <f>ROW()</f>
        <v>250</v>
      </c>
      <c r="B250" s="1"/>
      <c r="C250" s="1"/>
      <c r="D250" s="5" t="s">
        <v>0</v>
      </c>
      <c r="E250" s="16">
        <f t="shared" si="17"/>
        <v>51471</v>
      </c>
      <c r="F250" s="11">
        <f t="shared" si="16"/>
        <v>0</v>
      </c>
      <c r="G250" s="1"/>
      <c r="H250" s="5"/>
      <c r="I250" s="1"/>
      <c r="J250" s="11"/>
      <c r="K250" s="1"/>
      <c r="L250" s="5"/>
      <c r="M250" s="1"/>
      <c r="N250" s="11"/>
      <c r="O250" s="1"/>
      <c r="P250" s="5"/>
      <c r="Q250" s="1"/>
      <c r="R250" s="11"/>
      <c r="S250" s="11"/>
      <c r="T250" s="5"/>
      <c r="U250" s="1"/>
      <c r="V250" s="11"/>
      <c r="W250" s="11"/>
      <c r="X250" s="5"/>
      <c r="Y250" s="1"/>
      <c r="Z250" s="11"/>
      <c r="AA250" s="1"/>
      <c r="AB250" s="5"/>
      <c r="AC250" s="1"/>
      <c r="AD250" s="11"/>
      <c r="AE250" s="11"/>
      <c r="AF250" s="5"/>
      <c r="AG250" s="1"/>
      <c r="AH250" s="11"/>
      <c r="AI250" s="11"/>
      <c r="AJ250" s="5"/>
      <c r="AK250" s="1"/>
      <c r="AL250" s="11"/>
      <c r="AM250" s="1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x14ac:dyDescent="0.25">
      <c r="A251" s="14">
        <f>ROW()</f>
        <v>251</v>
      </c>
      <c r="B251" s="1"/>
      <c r="C251" s="1"/>
      <c r="D251" s="5" t="s">
        <v>0</v>
      </c>
      <c r="E251" s="16">
        <f t="shared" si="17"/>
        <v>51502</v>
      </c>
      <c r="F251" s="11">
        <f t="shared" si="16"/>
        <v>0</v>
      </c>
      <c r="G251" s="1"/>
      <c r="H251" s="5"/>
      <c r="I251" s="1"/>
      <c r="J251" s="11"/>
      <c r="K251" s="1"/>
      <c r="L251" s="5"/>
      <c r="M251" s="1"/>
      <c r="N251" s="11"/>
      <c r="O251" s="1"/>
      <c r="P251" s="5"/>
      <c r="Q251" s="1"/>
      <c r="R251" s="11"/>
      <c r="S251" s="11"/>
      <c r="T251" s="5"/>
      <c r="U251" s="1"/>
      <c r="V251" s="11"/>
      <c r="W251" s="11"/>
      <c r="X251" s="5"/>
      <c r="Y251" s="1"/>
      <c r="Z251" s="11"/>
      <c r="AA251" s="1"/>
      <c r="AB251" s="5"/>
      <c r="AC251" s="1"/>
      <c r="AD251" s="11"/>
      <c r="AE251" s="11"/>
      <c r="AF251" s="5"/>
      <c r="AG251" s="1"/>
      <c r="AH251" s="11"/>
      <c r="AI251" s="11"/>
      <c r="AJ251" s="5"/>
      <c r="AK251" s="1"/>
      <c r="AL251" s="11"/>
      <c r="AM251" s="1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x14ac:dyDescent="0.25">
      <c r="A252" s="14">
        <f>ROW()</f>
        <v>252</v>
      </c>
      <c r="B252" s="1"/>
      <c r="C252" s="1"/>
      <c r="D252" s="5" t="s">
        <v>0</v>
      </c>
      <c r="E252" s="16">
        <f t="shared" si="17"/>
        <v>51533</v>
      </c>
      <c r="F252" s="11">
        <f t="shared" si="16"/>
        <v>0</v>
      </c>
      <c r="G252" s="1"/>
      <c r="H252" s="5"/>
      <c r="I252" s="1"/>
      <c r="J252" s="11"/>
      <c r="K252" s="1"/>
      <c r="L252" s="5"/>
      <c r="M252" s="1"/>
      <c r="N252" s="11"/>
      <c r="O252" s="1"/>
      <c r="P252" s="5"/>
      <c r="Q252" s="1"/>
      <c r="R252" s="11"/>
      <c r="S252" s="11"/>
      <c r="T252" s="5"/>
      <c r="U252" s="1"/>
      <c r="V252" s="11"/>
      <c r="W252" s="11"/>
      <c r="X252" s="5"/>
      <c r="Y252" s="1"/>
      <c r="Z252" s="11"/>
      <c r="AA252" s="1"/>
      <c r="AB252" s="5"/>
      <c r="AC252" s="1"/>
      <c r="AD252" s="11"/>
      <c r="AE252" s="11"/>
      <c r="AF252" s="5"/>
      <c r="AG252" s="1"/>
      <c r="AH252" s="11"/>
      <c r="AI252" s="11"/>
      <c r="AJ252" s="5"/>
      <c r="AK252" s="1"/>
      <c r="AL252" s="11"/>
      <c r="AM252" s="1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x14ac:dyDescent="0.25">
      <c r="A253" s="14">
        <f>ROW()</f>
        <v>253</v>
      </c>
      <c r="B253" s="1"/>
      <c r="C253" s="1"/>
      <c r="D253" s="5" t="s">
        <v>0</v>
      </c>
      <c r="E253" s="16">
        <f t="shared" si="17"/>
        <v>51561</v>
      </c>
      <c r="F253" s="11">
        <f t="shared" si="16"/>
        <v>0</v>
      </c>
      <c r="G253" s="1"/>
      <c r="H253" s="5"/>
      <c r="I253" s="1"/>
      <c r="J253" s="11"/>
      <c r="K253" s="1"/>
      <c r="L253" s="5"/>
      <c r="M253" s="1"/>
      <c r="N253" s="11"/>
      <c r="O253" s="1"/>
      <c r="P253" s="5"/>
      <c r="Q253" s="1"/>
      <c r="R253" s="11"/>
      <c r="S253" s="11"/>
      <c r="T253" s="5"/>
      <c r="U253" s="1"/>
      <c r="V253" s="11"/>
      <c r="W253" s="11"/>
      <c r="X253" s="5"/>
      <c r="Y253" s="1"/>
      <c r="Z253" s="11"/>
      <c r="AA253" s="1"/>
      <c r="AB253" s="5"/>
      <c r="AC253" s="1"/>
      <c r="AD253" s="11"/>
      <c r="AE253" s="11"/>
      <c r="AF253" s="5"/>
      <c r="AG253" s="1"/>
      <c r="AH253" s="11"/>
      <c r="AI253" s="11"/>
      <c r="AJ253" s="5"/>
      <c r="AK253" s="1"/>
      <c r="AL253" s="11"/>
      <c r="AM253" s="1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x14ac:dyDescent="0.25">
      <c r="A254" s="14">
        <f>ROW()</f>
        <v>254</v>
      </c>
      <c r="B254" s="1"/>
      <c r="C254" s="1"/>
      <c r="D254" s="5" t="s">
        <v>0</v>
      </c>
      <c r="E254" s="16">
        <f t="shared" si="17"/>
        <v>51592</v>
      </c>
      <c r="F254" s="11">
        <f t="shared" si="16"/>
        <v>0</v>
      </c>
      <c r="G254" s="1"/>
      <c r="H254" s="5"/>
      <c r="I254" s="1"/>
      <c r="J254" s="11"/>
      <c r="K254" s="1"/>
      <c r="L254" s="5"/>
      <c r="M254" s="1"/>
      <c r="N254" s="11"/>
      <c r="O254" s="1"/>
      <c r="P254" s="5"/>
      <c r="Q254" s="1"/>
      <c r="R254" s="11"/>
      <c r="S254" s="11"/>
      <c r="T254" s="5"/>
      <c r="U254" s="1"/>
      <c r="V254" s="11"/>
      <c r="W254" s="11"/>
      <c r="X254" s="5"/>
      <c r="Y254" s="1"/>
      <c r="Z254" s="11"/>
      <c r="AA254" s="1"/>
      <c r="AB254" s="5"/>
      <c r="AC254" s="1"/>
      <c r="AD254" s="11"/>
      <c r="AE254" s="11"/>
      <c r="AF254" s="5"/>
      <c r="AG254" s="1"/>
      <c r="AH254" s="11"/>
      <c r="AI254" s="11"/>
      <c r="AJ254" s="5"/>
      <c r="AK254" s="1"/>
      <c r="AL254" s="11"/>
      <c r="AM254" s="1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x14ac:dyDescent="0.25">
      <c r="A255" s="14">
        <f>ROW()</f>
        <v>255</v>
      </c>
      <c r="B255" s="1"/>
      <c r="C255" s="1"/>
      <c r="D255" s="5" t="s">
        <v>0</v>
      </c>
      <c r="E255" s="16">
        <f t="shared" si="17"/>
        <v>51622</v>
      </c>
      <c r="F255" s="11">
        <f t="shared" si="16"/>
        <v>0</v>
      </c>
      <c r="G255" s="1"/>
      <c r="H255" s="5"/>
      <c r="I255" s="1"/>
      <c r="J255" s="11"/>
      <c r="K255" s="1"/>
      <c r="L255" s="5"/>
      <c r="M255" s="1"/>
      <c r="N255" s="11"/>
      <c r="O255" s="1"/>
      <c r="P255" s="5"/>
      <c r="Q255" s="1"/>
      <c r="R255" s="11"/>
      <c r="S255" s="11"/>
      <c r="T255" s="5"/>
      <c r="U255" s="1"/>
      <c r="V255" s="11"/>
      <c r="W255" s="11"/>
      <c r="X255" s="5"/>
      <c r="Y255" s="1"/>
      <c r="Z255" s="11"/>
      <c r="AA255" s="1"/>
      <c r="AB255" s="5"/>
      <c r="AC255" s="1"/>
      <c r="AD255" s="11"/>
      <c r="AE255" s="11"/>
      <c r="AF255" s="5"/>
      <c r="AG255" s="1"/>
      <c r="AH255" s="11"/>
      <c r="AI255" s="11"/>
      <c r="AJ255" s="5"/>
      <c r="AK255" s="1"/>
      <c r="AL255" s="11"/>
      <c r="AM255" s="1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x14ac:dyDescent="0.25">
      <c r="A256" s="14">
        <f>ROW()</f>
        <v>256</v>
      </c>
      <c r="B256" s="1"/>
      <c r="C256" s="1"/>
      <c r="D256" s="5" t="s">
        <v>0</v>
      </c>
      <c r="E256" s="16">
        <f t="shared" si="17"/>
        <v>51653</v>
      </c>
      <c r="F256" s="11">
        <f t="shared" si="16"/>
        <v>0</v>
      </c>
      <c r="G256" s="1"/>
      <c r="H256" s="5"/>
      <c r="I256" s="1"/>
      <c r="J256" s="11"/>
      <c r="K256" s="1"/>
      <c r="L256" s="5"/>
      <c r="M256" s="1"/>
      <c r="N256" s="11"/>
      <c r="O256" s="1"/>
      <c r="P256" s="5"/>
      <c r="Q256" s="1"/>
      <c r="R256" s="11"/>
      <c r="S256" s="11"/>
      <c r="T256" s="5"/>
      <c r="U256" s="1"/>
      <c r="V256" s="11"/>
      <c r="W256" s="11"/>
      <c r="X256" s="5"/>
      <c r="Y256" s="1"/>
      <c r="Z256" s="11"/>
      <c r="AA256" s="1"/>
      <c r="AB256" s="5"/>
      <c r="AC256" s="1"/>
      <c r="AD256" s="11"/>
      <c r="AE256" s="11"/>
      <c r="AF256" s="5"/>
      <c r="AG256" s="1"/>
      <c r="AH256" s="11"/>
      <c r="AI256" s="11"/>
      <c r="AJ256" s="5"/>
      <c r="AK256" s="1"/>
      <c r="AL256" s="11"/>
      <c r="AM256" s="1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x14ac:dyDescent="0.25">
      <c r="A257" s="14">
        <f>ROW()</f>
        <v>257</v>
      </c>
      <c r="B257" s="1"/>
      <c r="C257" s="1"/>
      <c r="D257" s="5" t="s">
        <v>0</v>
      </c>
      <c r="E257" s="16">
        <f t="shared" si="17"/>
        <v>51683</v>
      </c>
      <c r="F257" s="11">
        <f t="shared" si="16"/>
        <v>0</v>
      </c>
      <c r="G257" s="1"/>
      <c r="H257" s="5"/>
      <c r="I257" s="1"/>
      <c r="J257" s="11"/>
      <c r="K257" s="1"/>
      <c r="L257" s="5"/>
      <c r="M257" s="1"/>
      <c r="N257" s="11"/>
      <c r="O257" s="1"/>
      <c r="P257" s="5"/>
      <c r="Q257" s="1"/>
      <c r="R257" s="11"/>
      <c r="S257" s="11"/>
      <c r="T257" s="5"/>
      <c r="U257" s="1"/>
      <c r="V257" s="11"/>
      <c r="W257" s="11"/>
      <c r="X257" s="5"/>
      <c r="Y257" s="1"/>
      <c r="Z257" s="11"/>
      <c r="AA257" s="1"/>
      <c r="AB257" s="5"/>
      <c r="AC257" s="1"/>
      <c r="AD257" s="11"/>
      <c r="AE257" s="11"/>
      <c r="AF257" s="5"/>
      <c r="AG257" s="1"/>
      <c r="AH257" s="11"/>
      <c r="AI257" s="11"/>
      <c r="AJ257" s="5"/>
      <c r="AK257" s="1"/>
      <c r="AL257" s="11"/>
      <c r="AM257" s="1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x14ac:dyDescent="0.25">
      <c r="A258" s="14">
        <f>ROW()</f>
        <v>258</v>
      </c>
      <c r="B258" s="1"/>
      <c r="C258" s="1"/>
      <c r="D258" s="5" t="s">
        <v>0</v>
      </c>
      <c r="E258" s="16">
        <f t="shared" si="17"/>
        <v>51714</v>
      </c>
      <c r="F258" s="11">
        <f t="shared" si="16"/>
        <v>0</v>
      </c>
      <c r="G258" s="1"/>
      <c r="H258" s="5"/>
      <c r="I258" s="1"/>
      <c r="J258" s="11"/>
      <c r="K258" s="1"/>
      <c r="L258" s="5"/>
      <c r="M258" s="1"/>
      <c r="N258" s="11"/>
      <c r="O258" s="1"/>
      <c r="P258" s="5"/>
      <c r="Q258" s="1"/>
      <c r="R258" s="11"/>
      <c r="S258" s="11"/>
      <c r="T258" s="5"/>
      <c r="U258" s="1"/>
      <c r="V258" s="11"/>
      <c r="W258" s="11"/>
      <c r="X258" s="5"/>
      <c r="Y258" s="1"/>
      <c r="Z258" s="11"/>
      <c r="AA258" s="1"/>
      <c r="AB258" s="5"/>
      <c r="AC258" s="1"/>
      <c r="AD258" s="11"/>
      <c r="AE258" s="11"/>
      <c r="AF258" s="5"/>
      <c r="AG258" s="1"/>
      <c r="AH258" s="11"/>
      <c r="AI258" s="11"/>
      <c r="AJ258" s="5"/>
      <c r="AK258" s="1"/>
      <c r="AL258" s="11"/>
      <c r="AM258" s="1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x14ac:dyDescent="0.25">
      <c r="A259" s="14">
        <f>ROW()</f>
        <v>259</v>
      </c>
      <c r="B259" s="1"/>
      <c r="C259" s="1"/>
      <c r="D259" s="5" t="s">
        <v>0</v>
      </c>
      <c r="E259" s="16">
        <f t="shared" si="17"/>
        <v>51745</v>
      </c>
      <c r="F259" s="11">
        <f t="shared" si="16"/>
        <v>0</v>
      </c>
      <c r="G259" s="1"/>
      <c r="H259" s="5"/>
      <c r="I259" s="1"/>
      <c r="J259" s="11"/>
      <c r="K259" s="1"/>
      <c r="L259" s="5"/>
      <c r="M259" s="1"/>
      <c r="N259" s="11"/>
      <c r="O259" s="1"/>
      <c r="P259" s="5"/>
      <c r="Q259" s="1"/>
      <c r="R259" s="11"/>
      <c r="S259" s="11"/>
      <c r="T259" s="5"/>
      <c r="U259" s="1"/>
      <c r="V259" s="11"/>
      <c r="W259" s="11"/>
      <c r="X259" s="5"/>
      <c r="Y259" s="1"/>
      <c r="Z259" s="11"/>
      <c r="AA259" s="1"/>
      <c r="AB259" s="5"/>
      <c r="AC259" s="1"/>
      <c r="AD259" s="11"/>
      <c r="AE259" s="11"/>
      <c r="AF259" s="5"/>
      <c r="AG259" s="1"/>
      <c r="AH259" s="11"/>
      <c r="AI259" s="11"/>
      <c r="AJ259" s="5"/>
      <c r="AK259" s="1"/>
      <c r="AL259" s="11"/>
      <c r="AM259" s="1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x14ac:dyDescent="0.25">
      <c r="A260" s="14">
        <f>ROW()</f>
        <v>260</v>
      </c>
      <c r="B260" s="1"/>
      <c r="C260" s="1"/>
      <c r="D260" s="5" t="s">
        <v>0</v>
      </c>
      <c r="E260" s="16">
        <f t="shared" si="17"/>
        <v>51775</v>
      </c>
      <c r="F260" s="11">
        <f t="shared" si="16"/>
        <v>0</v>
      </c>
      <c r="G260" s="1"/>
      <c r="H260" s="5"/>
      <c r="I260" s="1"/>
      <c r="J260" s="11"/>
      <c r="K260" s="1"/>
      <c r="L260" s="5"/>
      <c r="M260" s="1"/>
      <c r="N260" s="11"/>
      <c r="O260" s="1"/>
      <c r="P260" s="5"/>
      <c r="Q260" s="1"/>
      <c r="R260" s="11"/>
      <c r="S260" s="11"/>
      <c r="T260" s="5"/>
      <c r="U260" s="1"/>
      <c r="V260" s="11"/>
      <c r="W260" s="11"/>
      <c r="X260" s="5"/>
      <c r="Y260" s="1"/>
      <c r="Z260" s="11"/>
      <c r="AA260" s="1"/>
      <c r="AB260" s="5"/>
      <c r="AC260" s="1"/>
      <c r="AD260" s="11"/>
      <c r="AE260" s="11"/>
      <c r="AF260" s="5"/>
      <c r="AG260" s="1"/>
      <c r="AH260" s="11"/>
      <c r="AI260" s="11"/>
      <c r="AJ260" s="5"/>
      <c r="AK260" s="1"/>
      <c r="AL260" s="11"/>
      <c r="AM260" s="1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x14ac:dyDescent="0.25">
      <c r="A261" s="14">
        <f>ROW()</f>
        <v>261</v>
      </c>
      <c r="B261" s="1"/>
      <c r="C261" s="1"/>
      <c r="D261" s="5" t="s">
        <v>0</v>
      </c>
      <c r="E261" s="16">
        <f t="shared" si="17"/>
        <v>51806</v>
      </c>
      <c r="F261" s="11">
        <f t="shared" si="16"/>
        <v>0</v>
      </c>
      <c r="G261" s="1"/>
      <c r="H261" s="5"/>
      <c r="I261" s="1"/>
      <c r="J261" s="11"/>
      <c r="K261" s="1"/>
      <c r="L261" s="5"/>
      <c r="M261" s="1"/>
      <c r="N261" s="11"/>
      <c r="O261" s="1"/>
      <c r="P261" s="5"/>
      <c r="Q261" s="1"/>
      <c r="R261" s="11"/>
      <c r="S261" s="11"/>
      <c r="T261" s="5"/>
      <c r="U261" s="1"/>
      <c r="V261" s="11"/>
      <c r="W261" s="11"/>
      <c r="X261" s="5"/>
      <c r="Y261" s="1"/>
      <c r="Z261" s="11"/>
      <c r="AA261" s="1"/>
      <c r="AB261" s="5"/>
      <c r="AC261" s="1"/>
      <c r="AD261" s="11"/>
      <c r="AE261" s="11"/>
      <c r="AF261" s="5"/>
      <c r="AG261" s="1"/>
      <c r="AH261" s="11"/>
      <c r="AI261" s="11"/>
      <c r="AJ261" s="5"/>
      <c r="AK261" s="1"/>
      <c r="AL261" s="11"/>
      <c r="AM261" s="1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x14ac:dyDescent="0.25">
      <c r="A262" s="14">
        <f>ROW()</f>
        <v>262</v>
      </c>
      <c r="B262" s="1"/>
      <c r="C262" s="1"/>
      <c r="D262" s="5" t="s">
        <v>0</v>
      </c>
      <c r="E262" s="16">
        <f t="shared" si="17"/>
        <v>51836</v>
      </c>
      <c r="F262" s="11">
        <f t="shared" si="16"/>
        <v>0</v>
      </c>
      <c r="G262" s="1"/>
      <c r="H262" s="5"/>
      <c r="I262" s="1"/>
      <c r="J262" s="11"/>
      <c r="K262" s="1"/>
      <c r="L262" s="5"/>
      <c r="M262" s="1"/>
      <c r="N262" s="11"/>
      <c r="O262" s="1"/>
      <c r="P262" s="5"/>
      <c r="Q262" s="1"/>
      <c r="R262" s="11"/>
      <c r="S262" s="11"/>
      <c r="T262" s="5"/>
      <c r="U262" s="1"/>
      <c r="V262" s="11"/>
      <c r="W262" s="11"/>
      <c r="X262" s="5"/>
      <c r="Y262" s="1"/>
      <c r="Z262" s="11"/>
      <c r="AA262" s="1"/>
      <c r="AB262" s="5"/>
      <c r="AC262" s="1"/>
      <c r="AD262" s="11"/>
      <c r="AE262" s="11"/>
      <c r="AF262" s="5"/>
      <c r="AG262" s="1"/>
      <c r="AH262" s="11"/>
      <c r="AI262" s="11"/>
      <c r="AJ262" s="5"/>
      <c r="AK262" s="1"/>
      <c r="AL262" s="11"/>
      <c r="AM262" s="1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x14ac:dyDescent="0.25">
      <c r="A263" s="14">
        <f>ROW()</f>
        <v>263</v>
      </c>
      <c r="B263" s="1"/>
      <c r="C263" s="1"/>
      <c r="D263" s="5" t="s">
        <v>0</v>
      </c>
      <c r="E263" s="16">
        <f t="shared" si="17"/>
        <v>51867</v>
      </c>
      <c r="F263" s="11">
        <f t="shared" si="16"/>
        <v>0</v>
      </c>
      <c r="G263" s="1"/>
      <c r="H263" s="5"/>
      <c r="I263" s="1"/>
      <c r="J263" s="11"/>
      <c r="K263" s="1"/>
      <c r="L263" s="5"/>
      <c r="M263" s="1"/>
      <c r="N263" s="11"/>
      <c r="O263" s="1"/>
      <c r="P263" s="5"/>
      <c r="Q263" s="1"/>
      <c r="R263" s="11"/>
      <c r="S263" s="11"/>
      <c r="T263" s="5"/>
      <c r="U263" s="1"/>
      <c r="V263" s="11"/>
      <c r="W263" s="11"/>
      <c r="X263" s="5"/>
      <c r="Y263" s="1"/>
      <c r="Z263" s="11"/>
      <c r="AA263" s="1"/>
      <c r="AB263" s="5"/>
      <c r="AC263" s="1"/>
      <c r="AD263" s="11"/>
      <c r="AE263" s="11"/>
      <c r="AF263" s="5"/>
      <c r="AG263" s="1"/>
      <c r="AH263" s="11"/>
      <c r="AI263" s="11"/>
      <c r="AJ263" s="5"/>
      <c r="AK263" s="1"/>
      <c r="AL263" s="11"/>
      <c r="AM263" s="1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x14ac:dyDescent="0.25">
      <c r="A264" s="14">
        <f>ROW()</f>
        <v>264</v>
      </c>
      <c r="B264" s="1"/>
      <c r="C264" s="1"/>
      <c r="D264" s="5" t="s">
        <v>0</v>
      </c>
      <c r="E264" s="16">
        <f t="shared" si="17"/>
        <v>51898</v>
      </c>
      <c r="F264" s="11">
        <f t="shared" si="16"/>
        <v>0</v>
      </c>
      <c r="G264" s="1"/>
      <c r="H264" s="5"/>
      <c r="I264" s="1"/>
      <c r="J264" s="11"/>
      <c r="K264" s="1"/>
      <c r="L264" s="5"/>
      <c r="M264" s="1"/>
      <c r="N264" s="11"/>
      <c r="O264" s="1"/>
      <c r="P264" s="5"/>
      <c r="Q264" s="1"/>
      <c r="R264" s="11"/>
      <c r="S264" s="11"/>
      <c r="T264" s="5"/>
      <c r="U264" s="1"/>
      <c r="V264" s="11"/>
      <c r="W264" s="11"/>
      <c r="X264" s="5"/>
      <c r="Y264" s="1"/>
      <c r="Z264" s="11"/>
      <c r="AA264" s="1"/>
      <c r="AB264" s="5"/>
      <c r="AC264" s="1"/>
      <c r="AD264" s="11"/>
      <c r="AE264" s="11"/>
      <c r="AF264" s="5"/>
      <c r="AG264" s="1"/>
      <c r="AH264" s="11"/>
      <c r="AI264" s="11"/>
      <c r="AJ264" s="5"/>
      <c r="AK264" s="1"/>
      <c r="AL264" s="11"/>
      <c r="AM264" s="1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x14ac:dyDescent="0.25">
      <c r="A265" s="14">
        <f>ROW()</f>
        <v>265</v>
      </c>
      <c r="B265" s="1"/>
      <c r="C265" s="1"/>
      <c r="D265" s="5" t="s">
        <v>0</v>
      </c>
      <c r="E265" s="16">
        <f t="shared" si="17"/>
        <v>51926</v>
      </c>
      <c r="F265" s="11">
        <f t="shared" si="16"/>
        <v>0</v>
      </c>
      <c r="G265" s="1"/>
      <c r="H265" s="5"/>
      <c r="I265" s="1"/>
      <c r="J265" s="11"/>
      <c r="K265" s="1"/>
      <c r="L265" s="5"/>
      <c r="M265" s="1"/>
      <c r="N265" s="11"/>
      <c r="O265" s="1"/>
      <c r="P265" s="5"/>
      <c r="Q265" s="1"/>
      <c r="R265" s="11"/>
      <c r="S265" s="11"/>
      <c r="T265" s="5"/>
      <c r="U265" s="1"/>
      <c r="V265" s="11"/>
      <c r="W265" s="11"/>
      <c r="X265" s="5"/>
      <c r="Y265" s="1"/>
      <c r="Z265" s="11"/>
      <c r="AA265" s="1"/>
      <c r="AB265" s="5"/>
      <c r="AC265" s="1"/>
      <c r="AD265" s="11"/>
      <c r="AE265" s="11"/>
      <c r="AF265" s="5"/>
      <c r="AG265" s="1"/>
      <c r="AH265" s="11"/>
      <c r="AI265" s="11"/>
      <c r="AJ265" s="5"/>
      <c r="AK265" s="1"/>
      <c r="AL265" s="11"/>
      <c r="AM265" s="1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x14ac:dyDescent="0.25">
      <c r="A266" s="14">
        <f>ROW()</f>
        <v>266</v>
      </c>
      <c r="B266" s="1"/>
      <c r="C266" s="1"/>
      <c r="D266" s="5" t="s">
        <v>0</v>
      </c>
      <c r="E266" s="16">
        <f t="shared" si="17"/>
        <v>51957</v>
      </c>
      <c r="F266" s="11">
        <f t="shared" si="16"/>
        <v>0</v>
      </c>
      <c r="G266" s="1"/>
      <c r="H266" s="5"/>
      <c r="I266" s="1"/>
      <c r="J266" s="11"/>
      <c r="K266" s="1"/>
      <c r="L266" s="5"/>
      <c r="M266" s="1"/>
      <c r="N266" s="11"/>
      <c r="O266" s="1"/>
      <c r="P266" s="5"/>
      <c r="Q266" s="1"/>
      <c r="R266" s="11"/>
      <c r="S266" s="11"/>
      <c r="T266" s="5"/>
      <c r="U266" s="1"/>
      <c r="V266" s="11"/>
      <c r="W266" s="11"/>
      <c r="X266" s="5"/>
      <c r="Y266" s="1"/>
      <c r="Z266" s="11"/>
      <c r="AA266" s="1"/>
      <c r="AB266" s="5"/>
      <c r="AC266" s="1"/>
      <c r="AD266" s="11"/>
      <c r="AE266" s="11"/>
      <c r="AF266" s="5"/>
      <c r="AG266" s="1"/>
      <c r="AH266" s="11"/>
      <c r="AI266" s="11"/>
      <c r="AJ266" s="5"/>
      <c r="AK266" s="1"/>
      <c r="AL266" s="11"/>
      <c r="AM266" s="1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x14ac:dyDescent="0.25">
      <c r="A267" s="14">
        <f>ROW()</f>
        <v>267</v>
      </c>
      <c r="B267" s="1"/>
      <c r="C267" s="1"/>
      <c r="D267" s="5" t="s">
        <v>0</v>
      </c>
      <c r="E267" s="16">
        <f t="shared" si="17"/>
        <v>51987</v>
      </c>
      <c r="F267" s="11">
        <f t="shared" ref="F267:F298" si="18">IF(OR(E267="",E267=0),0,IF(COUNTIF(E:E,E267)=1,0,1))</f>
        <v>0</v>
      </c>
      <c r="G267" s="1"/>
      <c r="H267" s="5"/>
      <c r="I267" s="1"/>
      <c r="J267" s="11"/>
      <c r="K267" s="1"/>
      <c r="L267" s="5"/>
      <c r="M267" s="1"/>
      <c r="N267" s="11"/>
      <c r="O267" s="1"/>
      <c r="P267" s="5"/>
      <c r="Q267" s="1"/>
      <c r="R267" s="11"/>
      <c r="S267" s="11"/>
      <c r="T267" s="5"/>
      <c r="U267" s="1"/>
      <c r="V267" s="11"/>
      <c r="W267" s="11"/>
      <c r="X267" s="5"/>
      <c r="Y267" s="1"/>
      <c r="Z267" s="11"/>
      <c r="AA267" s="1"/>
      <c r="AB267" s="5"/>
      <c r="AC267" s="1"/>
      <c r="AD267" s="11"/>
      <c r="AE267" s="11"/>
      <c r="AF267" s="5"/>
      <c r="AG267" s="1"/>
      <c r="AH267" s="11"/>
      <c r="AI267" s="11"/>
      <c r="AJ267" s="5"/>
      <c r="AK267" s="1"/>
      <c r="AL267" s="11"/>
      <c r="AM267" s="1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x14ac:dyDescent="0.25">
      <c r="A268" s="14">
        <f>ROW()</f>
        <v>268</v>
      </c>
      <c r="B268" s="1"/>
      <c r="C268" s="1"/>
      <c r="D268" s="5" t="s">
        <v>0</v>
      </c>
      <c r="E268" s="16">
        <f t="shared" si="17"/>
        <v>52018</v>
      </c>
      <c r="F268" s="11">
        <f t="shared" si="18"/>
        <v>0</v>
      </c>
      <c r="G268" s="1"/>
      <c r="H268" s="5"/>
      <c r="I268" s="1"/>
      <c r="J268" s="11"/>
      <c r="K268" s="1"/>
      <c r="L268" s="5"/>
      <c r="M268" s="1"/>
      <c r="N268" s="11"/>
      <c r="O268" s="1"/>
      <c r="P268" s="5"/>
      <c r="Q268" s="1"/>
      <c r="R268" s="11"/>
      <c r="S268" s="11"/>
      <c r="T268" s="5"/>
      <c r="U268" s="1"/>
      <c r="V268" s="11"/>
      <c r="W268" s="11"/>
      <c r="X268" s="5"/>
      <c r="Y268" s="1"/>
      <c r="Z268" s="11"/>
      <c r="AA268" s="1"/>
      <c r="AB268" s="5"/>
      <c r="AC268" s="1"/>
      <c r="AD268" s="11"/>
      <c r="AE268" s="11"/>
      <c r="AF268" s="5"/>
      <c r="AG268" s="1"/>
      <c r="AH268" s="11"/>
      <c r="AI268" s="11"/>
      <c r="AJ268" s="5"/>
      <c r="AK268" s="1"/>
      <c r="AL268" s="11"/>
      <c r="AM268" s="1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x14ac:dyDescent="0.25">
      <c r="A269" s="14">
        <f>ROW()</f>
        <v>269</v>
      </c>
      <c r="B269" s="1"/>
      <c r="C269" s="1"/>
      <c r="D269" s="5" t="s">
        <v>0</v>
      </c>
      <c r="E269" s="16">
        <f t="shared" si="17"/>
        <v>52048</v>
      </c>
      <c r="F269" s="11">
        <f t="shared" si="18"/>
        <v>0</v>
      </c>
      <c r="G269" s="1"/>
      <c r="H269" s="5"/>
      <c r="I269" s="1"/>
      <c r="J269" s="11"/>
      <c r="K269" s="1"/>
      <c r="L269" s="5"/>
      <c r="M269" s="1"/>
      <c r="N269" s="11"/>
      <c r="O269" s="1"/>
      <c r="P269" s="5"/>
      <c r="Q269" s="1"/>
      <c r="R269" s="11"/>
      <c r="S269" s="11"/>
      <c r="T269" s="5"/>
      <c r="U269" s="1"/>
      <c r="V269" s="11"/>
      <c r="W269" s="11"/>
      <c r="X269" s="5"/>
      <c r="Y269" s="1"/>
      <c r="Z269" s="11"/>
      <c r="AA269" s="1"/>
      <c r="AB269" s="5"/>
      <c r="AC269" s="1"/>
      <c r="AD269" s="11"/>
      <c r="AE269" s="11"/>
      <c r="AF269" s="5"/>
      <c r="AG269" s="1"/>
      <c r="AH269" s="11"/>
      <c r="AI269" s="11"/>
      <c r="AJ269" s="5"/>
      <c r="AK269" s="1"/>
      <c r="AL269" s="11"/>
      <c r="AM269" s="1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x14ac:dyDescent="0.25">
      <c r="A270" s="14">
        <f>ROW()</f>
        <v>270</v>
      </c>
      <c r="B270" s="1"/>
      <c r="C270" s="1"/>
      <c r="D270" s="5" t="s">
        <v>0</v>
      </c>
      <c r="E270" s="16">
        <f t="shared" si="17"/>
        <v>52079</v>
      </c>
      <c r="F270" s="11">
        <f t="shared" si="18"/>
        <v>0</v>
      </c>
      <c r="G270" s="1"/>
      <c r="H270" s="5"/>
      <c r="I270" s="1"/>
      <c r="J270" s="11"/>
      <c r="K270" s="1"/>
      <c r="L270" s="5"/>
      <c r="M270" s="1"/>
      <c r="N270" s="11"/>
      <c r="O270" s="1"/>
      <c r="P270" s="5"/>
      <c r="Q270" s="1"/>
      <c r="R270" s="11"/>
      <c r="S270" s="11"/>
      <c r="T270" s="5"/>
      <c r="U270" s="1"/>
      <c r="V270" s="11"/>
      <c r="W270" s="11"/>
      <c r="X270" s="5"/>
      <c r="Y270" s="1"/>
      <c r="Z270" s="11"/>
      <c r="AA270" s="1"/>
      <c r="AB270" s="5"/>
      <c r="AC270" s="1"/>
      <c r="AD270" s="11"/>
      <c r="AE270" s="11"/>
      <c r="AF270" s="5"/>
      <c r="AG270" s="1"/>
      <c r="AH270" s="11"/>
      <c r="AI270" s="11"/>
      <c r="AJ270" s="5"/>
      <c r="AK270" s="1"/>
      <c r="AL270" s="11"/>
      <c r="AM270" s="1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x14ac:dyDescent="0.25">
      <c r="A271" s="14">
        <f>ROW()</f>
        <v>271</v>
      </c>
      <c r="B271" s="1"/>
      <c r="C271" s="1"/>
      <c r="D271" s="5" t="s">
        <v>0</v>
      </c>
      <c r="E271" s="16">
        <f t="shared" si="17"/>
        <v>52110</v>
      </c>
      <c r="F271" s="11">
        <f t="shared" si="18"/>
        <v>0</v>
      </c>
      <c r="G271" s="1"/>
      <c r="H271" s="5"/>
      <c r="I271" s="1"/>
      <c r="J271" s="11"/>
      <c r="K271" s="1"/>
      <c r="L271" s="5"/>
      <c r="M271" s="1"/>
      <c r="N271" s="11"/>
      <c r="O271" s="1"/>
      <c r="P271" s="5"/>
      <c r="Q271" s="1"/>
      <c r="R271" s="11"/>
      <c r="S271" s="11"/>
      <c r="T271" s="5"/>
      <c r="U271" s="1"/>
      <c r="V271" s="11"/>
      <c r="W271" s="11"/>
      <c r="X271" s="5"/>
      <c r="Y271" s="1"/>
      <c r="Z271" s="11"/>
      <c r="AA271" s="1"/>
      <c r="AB271" s="5"/>
      <c r="AC271" s="1"/>
      <c r="AD271" s="11"/>
      <c r="AE271" s="11"/>
      <c r="AF271" s="5"/>
      <c r="AG271" s="1"/>
      <c r="AH271" s="11"/>
      <c r="AI271" s="11"/>
      <c r="AJ271" s="5"/>
      <c r="AK271" s="1"/>
      <c r="AL271" s="11"/>
      <c r="AM271" s="1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x14ac:dyDescent="0.25">
      <c r="A272" s="14">
        <f>ROW()</f>
        <v>272</v>
      </c>
      <c r="B272" s="1"/>
      <c r="C272" s="1"/>
      <c r="D272" s="5" t="s">
        <v>0</v>
      </c>
      <c r="E272" s="16">
        <f t="shared" si="17"/>
        <v>52140</v>
      </c>
      <c r="F272" s="11">
        <f t="shared" si="18"/>
        <v>0</v>
      </c>
      <c r="G272" s="1"/>
      <c r="H272" s="5"/>
      <c r="I272" s="1"/>
      <c r="J272" s="11"/>
      <c r="K272" s="1"/>
      <c r="L272" s="5"/>
      <c r="M272" s="1"/>
      <c r="N272" s="11"/>
      <c r="O272" s="1"/>
      <c r="P272" s="5"/>
      <c r="Q272" s="1"/>
      <c r="R272" s="11"/>
      <c r="S272" s="11"/>
      <c r="T272" s="5"/>
      <c r="U272" s="1"/>
      <c r="V272" s="11"/>
      <c r="W272" s="11"/>
      <c r="X272" s="5"/>
      <c r="Y272" s="1"/>
      <c r="Z272" s="11"/>
      <c r="AA272" s="1"/>
      <c r="AB272" s="5"/>
      <c r="AC272" s="1"/>
      <c r="AD272" s="11"/>
      <c r="AE272" s="11"/>
      <c r="AF272" s="5"/>
      <c r="AG272" s="1"/>
      <c r="AH272" s="11"/>
      <c r="AI272" s="11"/>
      <c r="AJ272" s="5"/>
      <c r="AK272" s="1"/>
      <c r="AL272" s="11"/>
      <c r="AM272" s="1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x14ac:dyDescent="0.25">
      <c r="A273" s="14">
        <f>ROW()</f>
        <v>273</v>
      </c>
      <c r="B273" s="1"/>
      <c r="C273" s="1"/>
      <c r="D273" s="5" t="s">
        <v>0</v>
      </c>
      <c r="E273" s="16">
        <f t="shared" si="17"/>
        <v>52171</v>
      </c>
      <c r="F273" s="11">
        <f t="shared" si="18"/>
        <v>0</v>
      </c>
      <c r="G273" s="1"/>
      <c r="H273" s="5"/>
      <c r="I273" s="1"/>
      <c r="J273" s="11"/>
      <c r="K273" s="1"/>
      <c r="L273" s="5"/>
      <c r="M273" s="1"/>
      <c r="N273" s="11"/>
      <c r="O273" s="1"/>
      <c r="P273" s="5"/>
      <c r="Q273" s="1"/>
      <c r="R273" s="11"/>
      <c r="S273" s="11"/>
      <c r="T273" s="5"/>
      <c r="U273" s="1"/>
      <c r="V273" s="11"/>
      <c r="W273" s="11"/>
      <c r="X273" s="5"/>
      <c r="Y273" s="1"/>
      <c r="Z273" s="11"/>
      <c r="AA273" s="1"/>
      <c r="AB273" s="5"/>
      <c r="AC273" s="1"/>
      <c r="AD273" s="11"/>
      <c r="AE273" s="11"/>
      <c r="AF273" s="5"/>
      <c r="AG273" s="1"/>
      <c r="AH273" s="11"/>
      <c r="AI273" s="11"/>
      <c r="AJ273" s="5"/>
      <c r="AK273" s="1"/>
      <c r="AL273" s="11"/>
      <c r="AM273" s="1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x14ac:dyDescent="0.25">
      <c r="A274" s="14">
        <f>ROW()</f>
        <v>274</v>
      </c>
      <c r="B274" s="1"/>
      <c r="C274" s="1"/>
      <c r="D274" s="5" t="s">
        <v>0</v>
      </c>
      <c r="E274" s="16">
        <f t="shared" si="17"/>
        <v>52201</v>
      </c>
      <c r="F274" s="11">
        <f t="shared" si="18"/>
        <v>0</v>
      </c>
      <c r="G274" s="1"/>
      <c r="H274" s="5"/>
      <c r="I274" s="1"/>
      <c r="J274" s="11"/>
      <c r="K274" s="1"/>
      <c r="L274" s="5"/>
      <c r="M274" s="1"/>
      <c r="N274" s="11"/>
      <c r="O274" s="1"/>
      <c r="P274" s="5"/>
      <c r="Q274" s="1"/>
      <c r="R274" s="11"/>
      <c r="S274" s="11"/>
      <c r="T274" s="5"/>
      <c r="U274" s="1"/>
      <c r="V274" s="11"/>
      <c r="W274" s="11"/>
      <c r="X274" s="5"/>
      <c r="Y274" s="1"/>
      <c r="Z274" s="11"/>
      <c r="AA274" s="1"/>
      <c r="AB274" s="5"/>
      <c r="AC274" s="1"/>
      <c r="AD274" s="11"/>
      <c r="AE274" s="11"/>
      <c r="AF274" s="5"/>
      <c r="AG274" s="1"/>
      <c r="AH274" s="11"/>
      <c r="AI274" s="11"/>
      <c r="AJ274" s="5"/>
      <c r="AK274" s="1"/>
      <c r="AL274" s="11"/>
      <c r="AM274" s="1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x14ac:dyDescent="0.25">
      <c r="A275" s="14">
        <f>ROW()</f>
        <v>275</v>
      </c>
      <c r="B275" s="1"/>
      <c r="C275" s="1"/>
      <c r="D275" s="5" t="s">
        <v>0</v>
      </c>
      <c r="E275" s="16">
        <f t="shared" si="17"/>
        <v>52232</v>
      </c>
      <c r="F275" s="11">
        <f t="shared" si="18"/>
        <v>0</v>
      </c>
      <c r="G275" s="1"/>
      <c r="H275" s="5"/>
      <c r="I275" s="1"/>
      <c r="J275" s="11"/>
      <c r="K275" s="1"/>
      <c r="L275" s="5"/>
      <c r="M275" s="1"/>
      <c r="N275" s="11"/>
      <c r="O275" s="1"/>
      <c r="P275" s="5"/>
      <c r="Q275" s="1"/>
      <c r="R275" s="11"/>
      <c r="S275" s="11"/>
      <c r="T275" s="5"/>
      <c r="U275" s="1"/>
      <c r="V275" s="11"/>
      <c r="W275" s="11"/>
      <c r="X275" s="5"/>
      <c r="Y275" s="1"/>
      <c r="Z275" s="11"/>
      <c r="AA275" s="1"/>
      <c r="AB275" s="5"/>
      <c r="AC275" s="1"/>
      <c r="AD275" s="11"/>
      <c r="AE275" s="11"/>
      <c r="AF275" s="5"/>
      <c r="AG275" s="1"/>
      <c r="AH275" s="11"/>
      <c r="AI275" s="11"/>
      <c r="AJ275" s="5"/>
      <c r="AK275" s="1"/>
      <c r="AL275" s="11"/>
      <c r="AM275" s="1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x14ac:dyDescent="0.25">
      <c r="A276" s="14">
        <f>ROW()</f>
        <v>276</v>
      </c>
      <c r="B276" s="1"/>
      <c r="C276" s="1"/>
      <c r="D276" s="5" t="s">
        <v>0</v>
      </c>
      <c r="E276" s="16">
        <f t="shared" si="17"/>
        <v>52263</v>
      </c>
      <c r="F276" s="11">
        <f t="shared" si="18"/>
        <v>0</v>
      </c>
      <c r="G276" s="1"/>
      <c r="H276" s="5"/>
      <c r="I276" s="1"/>
      <c r="J276" s="11"/>
      <c r="K276" s="1"/>
      <c r="L276" s="5"/>
      <c r="M276" s="1"/>
      <c r="N276" s="11"/>
      <c r="O276" s="1"/>
      <c r="P276" s="5"/>
      <c r="Q276" s="1"/>
      <c r="R276" s="11"/>
      <c r="S276" s="11"/>
      <c r="T276" s="5"/>
      <c r="U276" s="1"/>
      <c r="V276" s="11"/>
      <c r="W276" s="11"/>
      <c r="X276" s="5"/>
      <c r="Y276" s="1"/>
      <c r="Z276" s="11"/>
      <c r="AA276" s="1"/>
      <c r="AB276" s="5"/>
      <c r="AC276" s="1"/>
      <c r="AD276" s="11"/>
      <c r="AE276" s="11"/>
      <c r="AF276" s="5"/>
      <c r="AG276" s="1"/>
      <c r="AH276" s="11"/>
      <c r="AI276" s="11"/>
      <c r="AJ276" s="5"/>
      <c r="AK276" s="1"/>
      <c r="AL276" s="11"/>
      <c r="AM276" s="1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x14ac:dyDescent="0.25">
      <c r="A277" s="14">
        <f>ROW()</f>
        <v>277</v>
      </c>
      <c r="B277" s="1"/>
      <c r="C277" s="1"/>
      <c r="D277" s="5" t="s">
        <v>0</v>
      </c>
      <c r="E277" s="16">
        <f t="shared" si="17"/>
        <v>52291</v>
      </c>
      <c r="F277" s="11">
        <f t="shared" si="18"/>
        <v>0</v>
      </c>
      <c r="G277" s="1"/>
      <c r="H277" s="5"/>
      <c r="I277" s="1"/>
      <c r="J277" s="11"/>
      <c r="K277" s="1"/>
      <c r="L277" s="5"/>
      <c r="M277" s="1"/>
      <c r="N277" s="11"/>
      <c r="O277" s="1"/>
      <c r="P277" s="5"/>
      <c r="Q277" s="1"/>
      <c r="R277" s="11"/>
      <c r="S277" s="11"/>
      <c r="T277" s="5"/>
      <c r="U277" s="1"/>
      <c r="V277" s="11"/>
      <c r="W277" s="11"/>
      <c r="X277" s="5"/>
      <c r="Y277" s="1"/>
      <c r="Z277" s="11"/>
      <c r="AA277" s="1"/>
      <c r="AB277" s="5"/>
      <c r="AC277" s="1"/>
      <c r="AD277" s="11"/>
      <c r="AE277" s="11"/>
      <c r="AF277" s="5"/>
      <c r="AG277" s="1"/>
      <c r="AH277" s="11"/>
      <c r="AI277" s="11"/>
      <c r="AJ277" s="5"/>
      <c r="AK277" s="1"/>
      <c r="AL277" s="11"/>
      <c r="AM277" s="1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x14ac:dyDescent="0.25">
      <c r="A278" s="14">
        <f>ROW()</f>
        <v>278</v>
      </c>
      <c r="B278" s="1"/>
      <c r="C278" s="1"/>
      <c r="D278" s="5" t="s">
        <v>0</v>
      </c>
      <c r="E278" s="16">
        <f t="shared" si="17"/>
        <v>52322</v>
      </c>
      <c r="F278" s="11">
        <f t="shared" si="18"/>
        <v>0</v>
      </c>
      <c r="G278" s="1"/>
      <c r="H278" s="5"/>
      <c r="I278" s="1"/>
      <c r="J278" s="11"/>
      <c r="K278" s="1"/>
      <c r="L278" s="5"/>
      <c r="M278" s="1"/>
      <c r="N278" s="11"/>
      <c r="O278" s="1"/>
      <c r="P278" s="5"/>
      <c r="Q278" s="1"/>
      <c r="R278" s="11"/>
      <c r="S278" s="11"/>
      <c r="T278" s="5"/>
      <c r="U278" s="1"/>
      <c r="V278" s="11"/>
      <c r="W278" s="11"/>
      <c r="X278" s="5"/>
      <c r="Y278" s="1"/>
      <c r="Z278" s="11"/>
      <c r="AA278" s="1"/>
      <c r="AB278" s="5"/>
      <c r="AC278" s="1"/>
      <c r="AD278" s="11"/>
      <c r="AE278" s="11"/>
      <c r="AF278" s="5"/>
      <c r="AG278" s="1"/>
      <c r="AH278" s="11"/>
      <c r="AI278" s="11"/>
      <c r="AJ278" s="5"/>
      <c r="AK278" s="1"/>
      <c r="AL278" s="11"/>
      <c r="AM278" s="1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x14ac:dyDescent="0.25">
      <c r="A279" s="14">
        <f>ROW()</f>
        <v>279</v>
      </c>
      <c r="B279" s="1"/>
      <c r="C279" s="1"/>
      <c r="D279" s="5" t="s">
        <v>0</v>
      </c>
      <c r="E279" s="16">
        <f t="shared" si="17"/>
        <v>52352</v>
      </c>
      <c r="F279" s="11">
        <f t="shared" si="18"/>
        <v>0</v>
      </c>
      <c r="G279" s="1"/>
      <c r="H279" s="5"/>
      <c r="I279" s="1"/>
      <c r="J279" s="11"/>
      <c r="K279" s="1"/>
      <c r="L279" s="5"/>
      <c r="M279" s="1"/>
      <c r="N279" s="11"/>
      <c r="O279" s="1"/>
      <c r="P279" s="5"/>
      <c r="Q279" s="1"/>
      <c r="R279" s="11"/>
      <c r="S279" s="11"/>
      <c r="T279" s="5"/>
      <c r="U279" s="1"/>
      <c r="V279" s="11"/>
      <c r="W279" s="11"/>
      <c r="X279" s="5"/>
      <c r="Y279" s="1"/>
      <c r="Z279" s="11"/>
      <c r="AA279" s="1"/>
      <c r="AB279" s="5"/>
      <c r="AC279" s="1"/>
      <c r="AD279" s="11"/>
      <c r="AE279" s="11"/>
      <c r="AF279" s="5"/>
      <c r="AG279" s="1"/>
      <c r="AH279" s="11"/>
      <c r="AI279" s="11"/>
      <c r="AJ279" s="5"/>
      <c r="AK279" s="1"/>
      <c r="AL279" s="11"/>
      <c r="AM279" s="1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x14ac:dyDescent="0.25">
      <c r="A280" s="14">
        <f>ROW()</f>
        <v>280</v>
      </c>
      <c r="B280" s="1"/>
      <c r="C280" s="1"/>
      <c r="D280" s="5" t="s">
        <v>0</v>
      </c>
      <c r="E280" s="16">
        <f t="shared" si="17"/>
        <v>52383</v>
      </c>
      <c r="F280" s="11">
        <f t="shared" si="18"/>
        <v>0</v>
      </c>
      <c r="G280" s="1"/>
      <c r="H280" s="5"/>
      <c r="I280" s="1"/>
      <c r="J280" s="11"/>
      <c r="K280" s="1"/>
      <c r="L280" s="5"/>
      <c r="M280" s="1"/>
      <c r="N280" s="11"/>
      <c r="O280" s="1"/>
      <c r="P280" s="5"/>
      <c r="Q280" s="1"/>
      <c r="R280" s="11"/>
      <c r="S280" s="11"/>
      <c r="T280" s="5"/>
      <c r="U280" s="1"/>
      <c r="V280" s="11"/>
      <c r="W280" s="11"/>
      <c r="X280" s="5"/>
      <c r="Y280" s="1"/>
      <c r="Z280" s="11"/>
      <c r="AA280" s="1"/>
      <c r="AB280" s="5"/>
      <c r="AC280" s="1"/>
      <c r="AD280" s="11"/>
      <c r="AE280" s="11"/>
      <c r="AF280" s="5"/>
      <c r="AG280" s="1"/>
      <c r="AH280" s="11"/>
      <c r="AI280" s="11"/>
      <c r="AJ280" s="5"/>
      <c r="AK280" s="1"/>
      <c r="AL280" s="11"/>
      <c r="AM280" s="1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x14ac:dyDescent="0.25">
      <c r="A281" s="14">
        <f>ROW()</f>
        <v>281</v>
      </c>
      <c r="B281" s="1"/>
      <c r="C281" s="1"/>
      <c r="D281" s="5" t="s">
        <v>0</v>
      </c>
      <c r="E281" s="16">
        <f t="shared" si="17"/>
        <v>52413</v>
      </c>
      <c r="F281" s="11">
        <f t="shared" si="18"/>
        <v>0</v>
      </c>
      <c r="G281" s="1"/>
      <c r="H281" s="5"/>
      <c r="I281" s="1"/>
      <c r="J281" s="11"/>
      <c r="K281" s="1"/>
      <c r="L281" s="5"/>
      <c r="M281" s="1"/>
      <c r="N281" s="11"/>
      <c r="O281" s="1"/>
      <c r="P281" s="5"/>
      <c r="Q281" s="1"/>
      <c r="R281" s="11"/>
      <c r="S281" s="11"/>
      <c r="T281" s="5"/>
      <c r="U281" s="1"/>
      <c r="V281" s="11"/>
      <c r="W281" s="11"/>
      <c r="X281" s="5"/>
      <c r="Y281" s="1"/>
      <c r="Z281" s="11"/>
      <c r="AA281" s="1"/>
      <c r="AB281" s="5"/>
      <c r="AC281" s="1"/>
      <c r="AD281" s="11"/>
      <c r="AE281" s="11"/>
      <c r="AF281" s="5"/>
      <c r="AG281" s="1"/>
      <c r="AH281" s="11"/>
      <c r="AI281" s="11"/>
      <c r="AJ281" s="5"/>
      <c r="AK281" s="1"/>
      <c r="AL281" s="11"/>
      <c r="AM281" s="1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x14ac:dyDescent="0.25">
      <c r="A282" s="14">
        <f>ROW()</f>
        <v>282</v>
      </c>
      <c r="B282" s="1"/>
      <c r="C282" s="1"/>
      <c r="D282" s="5" t="s">
        <v>0</v>
      </c>
      <c r="E282" s="16">
        <f t="shared" si="17"/>
        <v>52444</v>
      </c>
      <c r="F282" s="11">
        <f t="shared" si="18"/>
        <v>0</v>
      </c>
      <c r="G282" s="1"/>
      <c r="H282" s="5"/>
      <c r="I282" s="1"/>
      <c r="J282" s="11"/>
      <c r="K282" s="1"/>
      <c r="L282" s="5"/>
      <c r="M282" s="1"/>
      <c r="N282" s="11"/>
      <c r="O282" s="1"/>
      <c r="P282" s="5"/>
      <c r="Q282" s="1"/>
      <c r="R282" s="11"/>
      <c r="S282" s="11"/>
      <c r="T282" s="5"/>
      <c r="U282" s="1"/>
      <c r="V282" s="11"/>
      <c r="W282" s="11"/>
      <c r="X282" s="5"/>
      <c r="Y282" s="1"/>
      <c r="Z282" s="11"/>
      <c r="AA282" s="1"/>
      <c r="AB282" s="5"/>
      <c r="AC282" s="1"/>
      <c r="AD282" s="11"/>
      <c r="AE282" s="11"/>
      <c r="AF282" s="5"/>
      <c r="AG282" s="1"/>
      <c r="AH282" s="11"/>
      <c r="AI282" s="11"/>
      <c r="AJ282" s="5"/>
      <c r="AK282" s="1"/>
      <c r="AL282" s="11"/>
      <c r="AM282" s="1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x14ac:dyDescent="0.25">
      <c r="A283" s="14">
        <f>ROW()</f>
        <v>283</v>
      </c>
      <c r="B283" s="1"/>
      <c r="C283" s="1"/>
      <c r="D283" s="5" t="s">
        <v>0</v>
      </c>
      <c r="E283" s="16">
        <f t="shared" si="17"/>
        <v>52475</v>
      </c>
      <c r="F283" s="11">
        <f t="shared" si="18"/>
        <v>0</v>
      </c>
      <c r="G283" s="1"/>
      <c r="H283" s="5"/>
      <c r="I283" s="1"/>
      <c r="J283" s="11"/>
      <c r="K283" s="1"/>
      <c r="L283" s="5"/>
      <c r="M283" s="1"/>
      <c r="N283" s="11"/>
      <c r="O283" s="1"/>
      <c r="P283" s="5"/>
      <c r="Q283" s="1"/>
      <c r="R283" s="11"/>
      <c r="S283" s="11"/>
      <c r="T283" s="5"/>
      <c r="U283" s="1"/>
      <c r="V283" s="11"/>
      <c r="W283" s="11"/>
      <c r="X283" s="5"/>
      <c r="Y283" s="1"/>
      <c r="Z283" s="11"/>
      <c r="AA283" s="1"/>
      <c r="AB283" s="5"/>
      <c r="AC283" s="1"/>
      <c r="AD283" s="11"/>
      <c r="AE283" s="11"/>
      <c r="AF283" s="5"/>
      <c r="AG283" s="1"/>
      <c r="AH283" s="11"/>
      <c r="AI283" s="11"/>
      <c r="AJ283" s="5"/>
      <c r="AK283" s="1"/>
      <c r="AL283" s="11"/>
      <c r="AM283" s="1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x14ac:dyDescent="0.25">
      <c r="A284" s="14">
        <f>ROW()</f>
        <v>284</v>
      </c>
      <c r="B284" s="1"/>
      <c r="C284" s="1"/>
      <c r="D284" s="5" t="s">
        <v>0</v>
      </c>
      <c r="E284" s="16">
        <f t="shared" si="17"/>
        <v>52505</v>
      </c>
      <c r="F284" s="11">
        <f t="shared" si="18"/>
        <v>0</v>
      </c>
      <c r="G284" s="1"/>
      <c r="H284" s="5"/>
      <c r="I284" s="1"/>
      <c r="J284" s="11"/>
      <c r="K284" s="1"/>
      <c r="L284" s="5"/>
      <c r="M284" s="1"/>
      <c r="N284" s="11"/>
      <c r="O284" s="1"/>
      <c r="P284" s="5"/>
      <c r="Q284" s="1"/>
      <c r="R284" s="11"/>
      <c r="S284" s="11"/>
      <c r="T284" s="5"/>
      <c r="U284" s="1"/>
      <c r="V284" s="11"/>
      <c r="W284" s="11"/>
      <c r="X284" s="5"/>
      <c r="Y284" s="1"/>
      <c r="Z284" s="11"/>
      <c r="AA284" s="1"/>
      <c r="AB284" s="5"/>
      <c r="AC284" s="1"/>
      <c r="AD284" s="11"/>
      <c r="AE284" s="11"/>
      <c r="AF284" s="5"/>
      <c r="AG284" s="1"/>
      <c r="AH284" s="11"/>
      <c r="AI284" s="11"/>
      <c r="AJ284" s="5"/>
      <c r="AK284" s="1"/>
      <c r="AL284" s="11"/>
      <c r="AM284" s="1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x14ac:dyDescent="0.25">
      <c r="A285" s="14">
        <f>ROW()</f>
        <v>285</v>
      </c>
      <c r="B285" s="1"/>
      <c r="C285" s="1"/>
      <c r="D285" s="5" t="s">
        <v>0</v>
      </c>
      <c r="E285" s="16">
        <f t="shared" si="17"/>
        <v>52536</v>
      </c>
      <c r="F285" s="11">
        <f t="shared" si="18"/>
        <v>0</v>
      </c>
      <c r="G285" s="1"/>
      <c r="H285" s="5"/>
      <c r="I285" s="1"/>
      <c r="J285" s="11"/>
      <c r="K285" s="1"/>
      <c r="L285" s="5"/>
      <c r="M285" s="1"/>
      <c r="N285" s="11"/>
      <c r="O285" s="1"/>
      <c r="P285" s="5"/>
      <c r="Q285" s="1"/>
      <c r="R285" s="11"/>
      <c r="S285" s="11"/>
      <c r="T285" s="5"/>
      <c r="U285" s="1"/>
      <c r="V285" s="11"/>
      <c r="W285" s="11"/>
      <c r="X285" s="5"/>
      <c r="Y285" s="1"/>
      <c r="Z285" s="11"/>
      <c r="AA285" s="1"/>
      <c r="AB285" s="5"/>
      <c r="AC285" s="1"/>
      <c r="AD285" s="11"/>
      <c r="AE285" s="11"/>
      <c r="AF285" s="5"/>
      <c r="AG285" s="1"/>
      <c r="AH285" s="11"/>
      <c r="AI285" s="11"/>
      <c r="AJ285" s="5"/>
      <c r="AK285" s="1"/>
      <c r="AL285" s="11"/>
      <c r="AM285" s="1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x14ac:dyDescent="0.25">
      <c r="A286" s="14">
        <f>ROW()</f>
        <v>286</v>
      </c>
      <c r="B286" s="1"/>
      <c r="C286" s="1"/>
      <c r="D286" s="5" t="s">
        <v>0</v>
      </c>
      <c r="E286" s="16">
        <f t="shared" si="17"/>
        <v>52566</v>
      </c>
      <c r="F286" s="11">
        <f t="shared" si="18"/>
        <v>0</v>
      </c>
      <c r="G286" s="1"/>
      <c r="H286" s="5"/>
      <c r="I286" s="1"/>
      <c r="J286" s="11"/>
      <c r="K286" s="1"/>
      <c r="L286" s="5"/>
      <c r="M286" s="1"/>
      <c r="N286" s="11"/>
      <c r="O286" s="1"/>
      <c r="P286" s="5"/>
      <c r="Q286" s="1"/>
      <c r="R286" s="11"/>
      <c r="S286" s="11"/>
      <c r="T286" s="5"/>
      <c r="U286" s="1"/>
      <c r="V286" s="11"/>
      <c r="W286" s="11"/>
      <c r="X286" s="5"/>
      <c r="Y286" s="1"/>
      <c r="Z286" s="11"/>
      <c r="AA286" s="1"/>
      <c r="AB286" s="5"/>
      <c r="AC286" s="1"/>
      <c r="AD286" s="11"/>
      <c r="AE286" s="11"/>
      <c r="AF286" s="5"/>
      <c r="AG286" s="1"/>
      <c r="AH286" s="11"/>
      <c r="AI286" s="11"/>
      <c r="AJ286" s="5"/>
      <c r="AK286" s="1"/>
      <c r="AL286" s="11"/>
      <c r="AM286" s="1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x14ac:dyDescent="0.25">
      <c r="A287" s="14">
        <f>ROW()</f>
        <v>287</v>
      </c>
      <c r="B287" s="1"/>
      <c r="C287" s="1"/>
      <c r="D287" s="5" t="s">
        <v>0</v>
      </c>
      <c r="E287" s="16">
        <f t="shared" si="17"/>
        <v>52597</v>
      </c>
      <c r="F287" s="11">
        <f t="shared" si="18"/>
        <v>0</v>
      </c>
      <c r="G287" s="1"/>
      <c r="H287" s="5"/>
      <c r="I287" s="1"/>
      <c r="J287" s="11"/>
      <c r="K287" s="1"/>
      <c r="L287" s="5"/>
      <c r="M287" s="1"/>
      <c r="N287" s="11"/>
      <c r="O287" s="1"/>
      <c r="P287" s="5"/>
      <c r="Q287" s="1"/>
      <c r="R287" s="11"/>
      <c r="S287" s="11"/>
      <c r="T287" s="5"/>
      <c r="U287" s="1"/>
      <c r="V287" s="11"/>
      <c r="W287" s="11"/>
      <c r="X287" s="5"/>
      <c r="Y287" s="1"/>
      <c r="Z287" s="11"/>
      <c r="AA287" s="1"/>
      <c r="AB287" s="5"/>
      <c r="AC287" s="1"/>
      <c r="AD287" s="11"/>
      <c r="AE287" s="11"/>
      <c r="AF287" s="5"/>
      <c r="AG287" s="1"/>
      <c r="AH287" s="11"/>
      <c r="AI287" s="11"/>
      <c r="AJ287" s="5"/>
      <c r="AK287" s="1"/>
      <c r="AL287" s="11"/>
      <c r="AM287" s="1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x14ac:dyDescent="0.25">
      <c r="A288" s="14">
        <f>ROW()</f>
        <v>288</v>
      </c>
      <c r="B288" s="1"/>
      <c r="C288" s="1"/>
      <c r="D288" s="5" t="s">
        <v>0</v>
      </c>
      <c r="E288" s="16">
        <f t="shared" si="17"/>
        <v>52628</v>
      </c>
      <c r="F288" s="11">
        <f t="shared" si="18"/>
        <v>0</v>
      </c>
      <c r="G288" s="1"/>
      <c r="H288" s="5"/>
      <c r="I288" s="1"/>
      <c r="J288" s="11"/>
      <c r="K288" s="1"/>
      <c r="L288" s="5"/>
      <c r="M288" s="1"/>
      <c r="N288" s="11"/>
      <c r="O288" s="1"/>
      <c r="P288" s="5"/>
      <c r="Q288" s="1"/>
      <c r="R288" s="11"/>
      <c r="S288" s="11"/>
      <c r="T288" s="5"/>
      <c r="U288" s="1"/>
      <c r="V288" s="11"/>
      <c r="W288" s="11"/>
      <c r="X288" s="5"/>
      <c r="Y288" s="1"/>
      <c r="Z288" s="11"/>
      <c r="AA288" s="1"/>
      <c r="AB288" s="5"/>
      <c r="AC288" s="1"/>
      <c r="AD288" s="11"/>
      <c r="AE288" s="11"/>
      <c r="AF288" s="5"/>
      <c r="AG288" s="1"/>
      <c r="AH288" s="11"/>
      <c r="AI288" s="11"/>
      <c r="AJ288" s="5"/>
      <c r="AK288" s="1"/>
      <c r="AL288" s="11"/>
      <c r="AM288" s="1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x14ac:dyDescent="0.25">
      <c r="A289" s="14">
        <f>ROW()</f>
        <v>289</v>
      </c>
      <c r="B289" s="1"/>
      <c r="C289" s="1"/>
      <c r="D289" s="5" t="s">
        <v>0</v>
      </c>
      <c r="E289" s="16">
        <f t="shared" si="17"/>
        <v>52657</v>
      </c>
      <c r="F289" s="11">
        <f t="shared" si="18"/>
        <v>0</v>
      </c>
      <c r="G289" s="1"/>
      <c r="H289" s="5"/>
      <c r="I289" s="1"/>
      <c r="J289" s="11"/>
      <c r="K289" s="1"/>
      <c r="L289" s="5"/>
      <c r="M289" s="1"/>
      <c r="N289" s="11"/>
      <c r="O289" s="1"/>
      <c r="P289" s="5"/>
      <c r="Q289" s="1"/>
      <c r="R289" s="11"/>
      <c r="S289" s="11"/>
      <c r="T289" s="5"/>
      <c r="U289" s="1"/>
      <c r="V289" s="11"/>
      <c r="W289" s="11"/>
      <c r="X289" s="5"/>
      <c r="Y289" s="1"/>
      <c r="Z289" s="11"/>
      <c r="AA289" s="1"/>
      <c r="AB289" s="5"/>
      <c r="AC289" s="1"/>
      <c r="AD289" s="11"/>
      <c r="AE289" s="11"/>
      <c r="AF289" s="5"/>
      <c r="AG289" s="1"/>
      <c r="AH289" s="11"/>
      <c r="AI289" s="11"/>
      <c r="AJ289" s="5"/>
      <c r="AK289" s="1"/>
      <c r="AL289" s="11"/>
      <c r="AM289" s="1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x14ac:dyDescent="0.25">
      <c r="A290" s="14">
        <f>ROW()</f>
        <v>290</v>
      </c>
      <c r="B290" s="1"/>
      <c r="C290" s="1"/>
      <c r="D290" s="5" t="s">
        <v>0</v>
      </c>
      <c r="E290" s="16">
        <f t="shared" si="17"/>
        <v>52688</v>
      </c>
      <c r="F290" s="11">
        <f t="shared" si="18"/>
        <v>0</v>
      </c>
      <c r="G290" s="1"/>
      <c r="H290" s="5"/>
      <c r="I290" s="1"/>
      <c r="J290" s="11"/>
      <c r="K290" s="1"/>
      <c r="L290" s="5"/>
      <c r="M290" s="1"/>
      <c r="N290" s="11"/>
      <c r="O290" s="1"/>
      <c r="P290" s="5"/>
      <c r="Q290" s="1"/>
      <c r="R290" s="11"/>
      <c r="S290" s="11"/>
      <c r="T290" s="5"/>
      <c r="U290" s="1"/>
      <c r="V290" s="11"/>
      <c r="W290" s="11"/>
      <c r="X290" s="5"/>
      <c r="Y290" s="1"/>
      <c r="Z290" s="11"/>
      <c r="AA290" s="1"/>
      <c r="AB290" s="5"/>
      <c r="AC290" s="1"/>
      <c r="AD290" s="11"/>
      <c r="AE290" s="11"/>
      <c r="AF290" s="5"/>
      <c r="AG290" s="1"/>
      <c r="AH290" s="11"/>
      <c r="AI290" s="11"/>
      <c r="AJ290" s="5"/>
      <c r="AK290" s="1"/>
      <c r="AL290" s="11"/>
      <c r="AM290" s="1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x14ac:dyDescent="0.25">
      <c r="A291" s="14">
        <f>ROW()</f>
        <v>291</v>
      </c>
      <c r="B291" s="1"/>
      <c r="C291" s="1"/>
      <c r="D291" s="5" t="s">
        <v>0</v>
      </c>
      <c r="E291" s="16">
        <f t="shared" ref="E291:E298" si="19">EOMONTH(E290,0)+1</f>
        <v>52718</v>
      </c>
      <c r="F291" s="11">
        <f t="shared" si="18"/>
        <v>0</v>
      </c>
      <c r="G291" s="1"/>
      <c r="H291" s="5"/>
      <c r="I291" s="1"/>
      <c r="J291" s="11"/>
      <c r="K291" s="1"/>
      <c r="L291" s="5"/>
      <c r="M291" s="1"/>
      <c r="N291" s="11"/>
      <c r="O291" s="1"/>
      <c r="P291" s="5"/>
      <c r="Q291" s="1"/>
      <c r="R291" s="11"/>
      <c r="S291" s="11"/>
      <c r="T291" s="5"/>
      <c r="U291" s="1"/>
      <c r="V291" s="11"/>
      <c r="W291" s="11"/>
      <c r="X291" s="5"/>
      <c r="Y291" s="1"/>
      <c r="Z291" s="11"/>
      <c r="AA291" s="1"/>
      <c r="AB291" s="5"/>
      <c r="AC291" s="1"/>
      <c r="AD291" s="11"/>
      <c r="AE291" s="11"/>
      <c r="AF291" s="5"/>
      <c r="AG291" s="1"/>
      <c r="AH291" s="11"/>
      <c r="AI291" s="11"/>
      <c r="AJ291" s="5"/>
      <c r="AK291" s="1"/>
      <c r="AL291" s="11"/>
      <c r="AM291" s="1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x14ac:dyDescent="0.25">
      <c r="A292" s="14">
        <f>ROW()</f>
        <v>292</v>
      </c>
      <c r="B292" s="1"/>
      <c r="C292" s="1"/>
      <c r="D292" s="5" t="s">
        <v>0</v>
      </c>
      <c r="E292" s="16">
        <f t="shared" si="19"/>
        <v>52749</v>
      </c>
      <c r="F292" s="11">
        <f t="shared" si="18"/>
        <v>0</v>
      </c>
      <c r="G292" s="1"/>
      <c r="H292" s="5"/>
      <c r="I292" s="1"/>
      <c r="J292" s="11"/>
      <c r="K292" s="1"/>
      <c r="L292" s="5"/>
      <c r="M292" s="1"/>
      <c r="N292" s="11"/>
      <c r="O292" s="1"/>
      <c r="P292" s="5"/>
      <c r="Q292" s="1"/>
      <c r="R292" s="11"/>
      <c r="S292" s="11"/>
      <c r="T292" s="5"/>
      <c r="U292" s="1"/>
      <c r="V292" s="11"/>
      <c r="W292" s="11"/>
      <c r="X292" s="5"/>
      <c r="Y292" s="1"/>
      <c r="Z292" s="11"/>
      <c r="AA292" s="1"/>
      <c r="AB292" s="5"/>
      <c r="AC292" s="1"/>
      <c r="AD292" s="11"/>
      <c r="AE292" s="11"/>
      <c r="AF292" s="5"/>
      <c r="AG292" s="1"/>
      <c r="AH292" s="11"/>
      <c r="AI292" s="11"/>
      <c r="AJ292" s="5"/>
      <c r="AK292" s="1"/>
      <c r="AL292" s="11"/>
      <c r="AM292" s="1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x14ac:dyDescent="0.25">
      <c r="A293" s="14">
        <f>ROW()</f>
        <v>293</v>
      </c>
      <c r="B293" s="1"/>
      <c r="C293" s="1"/>
      <c r="D293" s="5" t="s">
        <v>0</v>
      </c>
      <c r="E293" s="16">
        <f t="shared" si="19"/>
        <v>52779</v>
      </c>
      <c r="F293" s="11">
        <f t="shared" si="18"/>
        <v>0</v>
      </c>
      <c r="G293" s="1"/>
      <c r="H293" s="5"/>
      <c r="I293" s="1"/>
      <c r="J293" s="11"/>
      <c r="K293" s="1"/>
      <c r="L293" s="5"/>
      <c r="M293" s="1"/>
      <c r="N293" s="11"/>
      <c r="O293" s="1"/>
      <c r="P293" s="5"/>
      <c r="Q293" s="1"/>
      <c r="R293" s="11"/>
      <c r="S293" s="11"/>
      <c r="T293" s="5"/>
      <c r="U293" s="1"/>
      <c r="V293" s="11"/>
      <c r="W293" s="11"/>
      <c r="X293" s="5"/>
      <c r="Y293" s="1"/>
      <c r="Z293" s="11"/>
      <c r="AA293" s="1"/>
      <c r="AB293" s="5"/>
      <c r="AC293" s="1"/>
      <c r="AD293" s="11"/>
      <c r="AE293" s="11"/>
      <c r="AF293" s="5"/>
      <c r="AG293" s="1"/>
      <c r="AH293" s="11"/>
      <c r="AI293" s="11"/>
      <c r="AJ293" s="5"/>
      <c r="AK293" s="1"/>
      <c r="AL293" s="11"/>
      <c r="AM293" s="1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x14ac:dyDescent="0.25">
      <c r="A294" s="14">
        <f>ROW()</f>
        <v>294</v>
      </c>
      <c r="B294" s="1"/>
      <c r="C294" s="1"/>
      <c r="D294" s="5" t="s">
        <v>0</v>
      </c>
      <c r="E294" s="16">
        <f t="shared" si="19"/>
        <v>52810</v>
      </c>
      <c r="F294" s="11">
        <f t="shared" si="18"/>
        <v>0</v>
      </c>
      <c r="G294" s="1"/>
      <c r="H294" s="5"/>
      <c r="I294" s="1"/>
      <c r="J294" s="11"/>
      <c r="K294" s="1"/>
      <c r="L294" s="5"/>
      <c r="M294" s="1"/>
      <c r="N294" s="11"/>
      <c r="O294" s="1"/>
      <c r="P294" s="5"/>
      <c r="Q294" s="1"/>
      <c r="R294" s="11"/>
      <c r="S294" s="11"/>
      <c r="T294" s="5"/>
      <c r="U294" s="1"/>
      <c r="V294" s="11"/>
      <c r="W294" s="11"/>
      <c r="X294" s="5"/>
      <c r="Y294" s="1"/>
      <c r="Z294" s="11"/>
      <c r="AA294" s="1"/>
      <c r="AB294" s="5"/>
      <c r="AC294" s="1"/>
      <c r="AD294" s="11"/>
      <c r="AE294" s="11"/>
      <c r="AF294" s="5"/>
      <c r="AG294" s="1"/>
      <c r="AH294" s="11"/>
      <c r="AI294" s="11"/>
      <c r="AJ294" s="5"/>
      <c r="AK294" s="1"/>
      <c r="AL294" s="11"/>
      <c r="AM294" s="1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x14ac:dyDescent="0.25">
      <c r="A295" s="14">
        <f>ROW()</f>
        <v>295</v>
      </c>
      <c r="B295" s="1"/>
      <c r="C295" s="1"/>
      <c r="D295" s="5" t="s">
        <v>0</v>
      </c>
      <c r="E295" s="16">
        <f t="shared" si="19"/>
        <v>52841</v>
      </c>
      <c r="F295" s="11">
        <f t="shared" si="18"/>
        <v>0</v>
      </c>
      <c r="G295" s="1"/>
      <c r="H295" s="5"/>
      <c r="I295" s="1"/>
      <c r="J295" s="11"/>
      <c r="K295" s="1"/>
      <c r="L295" s="5"/>
      <c r="M295" s="1"/>
      <c r="N295" s="11"/>
      <c r="O295" s="1"/>
      <c r="P295" s="5"/>
      <c r="Q295" s="1"/>
      <c r="R295" s="11"/>
      <c r="S295" s="11"/>
      <c r="T295" s="5"/>
      <c r="U295" s="1"/>
      <c r="V295" s="11"/>
      <c r="W295" s="11"/>
      <c r="X295" s="5"/>
      <c r="Y295" s="1"/>
      <c r="Z295" s="11"/>
      <c r="AA295" s="1"/>
      <c r="AB295" s="5"/>
      <c r="AC295" s="1"/>
      <c r="AD295" s="11"/>
      <c r="AE295" s="11"/>
      <c r="AF295" s="5"/>
      <c r="AG295" s="1"/>
      <c r="AH295" s="11"/>
      <c r="AI295" s="11"/>
      <c r="AJ295" s="5"/>
      <c r="AK295" s="1"/>
      <c r="AL295" s="11"/>
      <c r="AM295" s="1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x14ac:dyDescent="0.25">
      <c r="A296" s="14">
        <f>ROW()</f>
        <v>296</v>
      </c>
      <c r="B296" s="1"/>
      <c r="C296" s="1"/>
      <c r="D296" s="5" t="s">
        <v>0</v>
      </c>
      <c r="E296" s="16">
        <f t="shared" si="19"/>
        <v>52871</v>
      </c>
      <c r="F296" s="11">
        <f t="shared" si="18"/>
        <v>0</v>
      </c>
      <c r="G296" s="1"/>
      <c r="H296" s="5"/>
      <c r="I296" s="1"/>
      <c r="J296" s="11"/>
      <c r="K296" s="1"/>
      <c r="L296" s="5"/>
      <c r="M296" s="1"/>
      <c r="N296" s="11"/>
      <c r="O296" s="1"/>
      <c r="P296" s="5"/>
      <c r="Q296" s="1"/>
      <c r="R296" s="11"/>
      <c r="S296" s="11"/>
      <c r="T296" s="5"/>
      <c r="U296" s="1"/>
      <c r="V296" s="11"/>
      <c r="W296" s="11"/>
      <c r="X296" s="5"/>
      <c r="Y296" s="1"/>
      <c r="Z296" s="11"/>
      <c r="AA296" s="1"/>
      <c r="AB296" s="5"/>
      <c r="AC296" s="1"/>
      <c r="AD296" s="11"/>
      <c r="AE296" s="11"/>
      <c r="AF296" s="5"/>
      <c r="AG296" s="1"/>
      <c r="AH296" s="11"/>
      <c r="AI296" s="11"/>
      <c r="AJ296" s="5"/>
      <c r="AK296" s="1"/>
      <c r="AL296" s="11"/>
      <c r="AM296" s="1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x14ac:dyDescent="0.25">
      <c r="A297" s="14">
        <f>ROW()</f>
        <v>297</v>
      </c>
      <c r="B297" s="1"/>
      <c r="C297" s="1"/>
      <c r="D297" s="5" t="s">
        <v>0</v>
      </c>
      <c r="E297" s="16">
        <f t="shared" si="19"/>
        <v>52902</v>
      </c>
      <c r="F297" s="11">
        <f t="shared" si="18"/>
        <v>0</v>
      </c>
      <c r="G297" s="1"/>
      <c r="H297" s="5"/>
      <c r="I297" s="1"/>
      <c r="J297" s="11"/>
      <c r="K297" s="1"/>
      <c r="L297" s="5"/>
      <c r="M297" s="1"/>
      <c r="N297" s="11"/>
      <c r="O297" s="1"/>
      <c r="P297" s="5"/>
      <c r="Q297" s="1"/>
      <c r="R297" s="11"/>
      <c r="S297" s="11"/>
      <c r="T297" s="5"/>
      <c r="U297" s="1"/>
      <c r="V297" s="11"/>
      <c r="W297" s="11"/>
      <c r="X297" s="5"/>
      <c r="Y297" s="1"/>
      <c r="Z297" s="11"/>
      <c r="AA297" s="1"/>
      <c r="AB297" s="5"/>
      <c r="AC297" s="1"/>
      <c r="AD297" s="11"/>
      <c r="AE297" s="11"/>
      <c r="AF297" s="5"/>
      <c r="AG297" s="1"/>
      <c r="AH297" s="11"/>
      <c r="AI297" s="11"/>
      <c r="AJ297" s="5"/>
      <c r="AK297" s="1"/>
      <c r="AL297" s="11"/>
      <c r="AM297" s="1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x14ac:dyDescent="0.25">
      <c r="A298" s="14">
        <f>ROW()</f>
        <v>298</v>
      </c>
      <c r="B298" s="1"/>
      <c r="C298" s="1"/>
      <c r="D298" s="5" t="s">
        <v>0</v>
      </c>
      <c r="E298" s="16">
        <f t="shared" si="19"/>
        <v>52932</v>
      </c>
      <c r="F298" s="11">
        <f t="shared" si="18"/>
        <v>0</v>
      </c>
      <c r="G298" s="1"/>
      <c r="H298" s="5"/>
      <c r="I298" s="1"/>
      <c r="J298" s="11"/>
      <c r="K298" s="1"/>
      <c r="L298" s="5"/>
      <c r="M298" s="1"/>
      <c r="N298" s="11"/>
      <c r="O298" s="1"/>
      <c r="P298" s="5"/>
      <c r="Q298" s="1"/>
      <c r="R298" s="11"/>
      <c r="S298" s="11"/>
      <c r="T298" s="5"/>
      <c r="U298" s="1"/>
      <c r="V298" s="11"/>
      <c r="W298" s="11"/>
      <c r="X298" s="5"/>
      <c r="Y298" s="1"/>
      <c r="Z298" s="11"/>
      <c r="AA298" s="1"/>
      <c r="AB298" s="5"/>
      <c r="AC298" s="1"/>
      <c r="AD298" s="11"/>
      <c r="AE298" s="11"/>
      <c r="AF298" s="5"/>
      <c r="AG298" s="1"/>
      <c r="AH298" s="11"/>
      <c r="AI298" s="11"/>
      <c r="AJ298" s="5"/>
      <c r="AK298" s="1"/>
      <c r="AL298" s="11"/>
      <c r="AM298" s="1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x14ac:dyDescent="0.25">
      <c r="A299" s="14"/>
      <c r="B299" s="1"/>
      <c r="C299" s="1"/>
      <c r="D299" s="5"/>
      <c r="E299" s="1"/>
      <c r="F299" s="11"/>
      <c r="G299" s="1"/>
      <c r="H299" s="5"/>
      <c r="I299" s="1"/>
      <c r="J299" s="11"/>
      <c r="K299" s="1"/>
      <c r="L299" s="5"/>
      <c r="M299" s="1"/>
      <c r="N299" s="11"/>
      <c r="O299" s="1"/>
      <c r="P299" s="5"/>
      <c r="Q299" s="1"/>
      <c r="R299" s="11"/>
      <c r="S299" s="11"/>
      <c r="T299" s="5"/>
      <c r="U299" s="1"/>
      <c r="V299" s="11"/>
      <c r="W299" s="11"/>
      <c r="X299" s="5"/>
      <c r="Y299" s="1"/>
      <c r="Z299" s="11"/>
      <c r="AA299" s="1"/>
      <c r="AB299" s="5"/>
      <c r="AC299" s="1"/>
      <c r="AD299" s="11"/>
      <c r="AE299" s="11"/>
      <c r="AF299" s="5"/>
      <c r="AG299" s="1"/>
      <c r="AH299" s="11"/>
      <c r="AI299" s="11"/>
      <c r="AJ299" s="5"/>
      <c r="AK299" s="1"/>
      <c r="AL299" s="11"/>
      <c r="AM299" s="1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x14ac:dyDescent="0.25">
      <c r="A300" s="14"/>
      <c r="B300" s="1"/>
      <c r="C300" s="1"/>
      <c r="D300" s="5"/>
      <c r="E300" s="1"/>
      <c r="F300" s="11"/>
      <c r="G300" s="1"/>
      <c r="H300" s="5"/>
      <c r="I300" s="1"/>
      <c r="J300" s="11"/>
      <c r="K300" s="1"/>
      <c r="L300" s="5"/>
      <c r="M300" s="1"/>
      <c r="N300" s="11"/>
      <c r="O300" s="1"/>
      <c r="P300" s="5"/>
      <c r="Q300" s="1"/>
      <c r="R300" s="11"/>
      <c r="S300" s="11"/>
      <c r="T300" s="5"/>
      <c r="U300" s="1"/>
      <c r="V300" s="11"/>
      <c r="W300" s="11"/>
      <c r="X300" s="5"/>
      <c r="Y300" s="1"/>
      <c r="Z300" s="11"/>
      <c r="AA300" s="1"/>
      <c r="AB300" s="5"/>
      <c r="AC300" s="1"/>
      <c r="AD300" s="11"/>
      <c r="AE300" s="11"/>
      <c r="AF300" s="5"/>
      <c r="AG300" s="1"/>
      <c r="AH300" s="11"/>
      <c r="AI300" s="11"/>
      <c r="AJ300" s="5"/>
      <c r="AK300" s="1"/>
      <c r="AL300" s="11"/>
      <c r="AM300" s="1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x14ac:dyDescent="0.25">
      <c r="A301" s="14"/>
      <c r="B301" s="1"/>
      <c r="C301" s="1"/>
      <c r="D301" s="5"/>
      <c r="E301" s="1"/>
      <c r="F301" s="11"/>
      <c r="G301" s="1"/>
      <c r="H301" s="5"/>
      <c r="I301" s="1"/>
      <c r="J301" s="11"/>
      <c r="K301" s="1"/>
      <c r="L301" s="5"/>
      <c r="M301" s="1"/>
      <c r="N301" s="11"/>
      <c r="O301" s="1"/>
      <c r="P301" s="5"/>
      <c r="Q301" s="1"/>
      <c r="R301" s="11"/>
      <c r="S301" s="11"/>
      <c r="T301" s="5"/>
      <c r="U301" s="1"/>
      <c r="V301" s="11"/>
      <c r="W301" s="11"/>
      <c r="X301" s="5"/>
      <c r="Y301" s="1"/>
      <c r="Z301" s="11"/>
      <c r="AA301" s="1"/>
      <c r="AB301" s="5"/>
      <c r="AC301" s="1"/>
      <c r="AD301" s="11"/>
      <c r="AE301" s="11"/>
      <c r="AF301" s="5"/>
      <c r="AG301" s="1"/>
      <c r="AH301" s="11"/>
      <c r="AI301" s="11"/>
      <c r="AJ301" s="5"/>
      <c r="AK301" s="1"/>
      <c r="AL301" s="11"/>
      <c r="AM301" s="1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x14ac:dyDescent="0.25">
      <c r="A302" s="14"/>
      <c r="B302" s="1"/>
      <c r="C302" s="1"/>
      <c r="D302" s="5"/>
      <c r="E302" s="1"/>
      <c r="F302" s="11"/>
      <c r="G302" s="1"/>
      <c r="H302" s="5"/>
      <c r="I302" s="1"/>
      <c r="J302" s="11"/>
      <c r="K302" s="1"/>
      <c r="L302" s="5"/>
      <c r="M302" s="1"/>
      <c r="N302" s="11"/>
      <c r="O302" s="1"/>
      <c r="P302" s="5"/>
      <c r="Q302" s="1"/>
      <c r="R302" s="11"/>
      <c r="S302" s="11"/>
      <c r="T302" s="5"/>
      <c r="U302" s="1"/>
      <c r="V302" s="11"/>
      <c r="W302" s="11"/>
      <c r="X302" s="5"/>
      <c r="Y302" s="1"/>
      <c r="Z302" s="11"/>
      <c r="AA302" s="1"/>
      <c r="AB302" s="5"/>
      <c r="AC302" s="1"/>
      <c r="AD302" s="11"/>
      <c r="AE302" s="11"/>
      <c r="AF302" s="5"/>
      <c r="AG302" s="1"/>
      <c r="AH302" s="11"/>
      <c r="AI302" s="11"/>
      <c r="AJ302" s="5"/>
      <c r="AK302" s="1"/>
      <c r="AL302" s="11"/>
      <c r="AM302" s="1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x14ac:dyDescent="0.25">
      <c r="A303" s="14"/>
      <c r="B303" s="1"/>
      <c r="C303" s="1"/>
      <c r="D303" s="5"/>
      <c r="E303" s="1"/>
      <c r="F303" s="11"/>
      <c r="G303" s="1"/>
      <c r="H303" s="5"/>
      <c r="I303" s="1"/>
      <c r="J303" s="11"/>
      <c r="K303" s="1"/>
      <c r="L303" s="5"/>
      <c r="M303" s="1"/>
      <c r="N303" s="11"/>
      <c r="O303" s="1"/>
      <c r="P303" s="5"/>
      <c r="Q303" s="1"/>
      <c r="R303" s="11"/>
      <c r="S303" s="11"/>
      <c r="T303" s="5"/>
      <c r="U303" s="1"/>
      <c r="V303" s="11"/>
      <c r="W303" s="11"/>
      <c r="X303" s="5"/>
      <c r="Y303" s="1"/>
      <c r="Z303" s="11"/>
      <c r="AA303" s="1"/>
      <c r="AB303" s="5"/>
      <c r="AC303" s="1"/>
      <c r="AD303" s="11"/>
      <c r="AE303" s="11"/>
      <c r="AF303" s="5"/>
      <c r="AG303" s="1"/>
      <c r="AH303" s="11"/>
      <c r="AI303" s="11"/>
      <c r="AJ303" s="5"/>
      <c r="AK303" s="1"/>
      <c r="AL303" s="11"/>
      <c r="AM303" s="1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x14ac:dyDescent="0.25">
      <c r="A304" s="14"/>
      <c r="B304" s="1"/>
      <c r="C304" s="1"/>
      <c r="D304" s="5"/>
      <c r="E304" s="1"/>
      <c r="F304" s="11"/>
      <c r="G304" s="1"/>
      <c r="H304" s="5"/>
      <c r="I304" s="1"/>
      <c r="J304" s="11"/>
      <c r="K304" s="1"/>
      <c r="L304" s="5"/>
      <c r="M304" s="1"/>
      <c r="N304" s="11"/>
      <c r="O304" s="1"/>
      <c r="P304" s="5"/>
      <c r="Q304" s="1"/>
      <c r="R304" s="11"/>
      <c r="S304" s="11"/>
      <c r="T304" s="5"/>
      <c r="U304" s="1"/>
      <c r="V304" s="11"/>
      <c r="W304" s="11"/>
      <c r="X304" s="5"/>
      <c r="Y304" s="1"/>
      <c r="Z304" s="11"/>
      <c r="AA304" s="1"/>
      <c r="AB304" s="5"/>
      <c r="AC304" s="1"/>
      <c r="AD304" s="11"/>
      <c r="AE304" s="11"/>
      <c r="AF304" s="5"/>
      <c r="AG304" s="1"/>
      <c r="AH304" s="11"/>
      <c r="AI304" s="11"/>
      <c r="AJ304" s="5"/>
      <c r="AK304" s="1"/>
      <c r="AL304" s="11"/>
      <c r="AM304" s="1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x14ac:dyDescent="0.25">
      <c r="A305" s="14"/>
      <c r="B305" s="1"/>
      <c r="C305" s="1"/>
      <c r="D305" s="5"/>
      <c r="E305" s="1"/>
      <c r="F305" s="11"/>
      <c r="G305" s="1"/>
      <c r="H305" s="5"/>
      <c r="I305" s="1"/>
      <c r="J305" s="11"/>
      <c r="K305" s="1"/>
      <c r="L305" s="5"/>
      <c r="M305" s="1"/>
      <c r="N305" s="11"/>
      <c r="O305" s="1"/>
      <c r="P305" s="5"/>
      <c r="Q305" s="1"/>
      <c r="R305" s="11"/>
      <c r="S305" s="11"/>
      <c r="T305" s="5"/>
      <c r="U305" s="1"/>
      <c r="V305" s="11"/>
      <c r="W305" s="11"/>
      <c r="X305" s="5"/>
      <c r="Y305" s="1"/>
      <c r="Z305" s="11"/>
      <c r="AA305" s="1"/>
      <c r="AB305" s="5"/>
      <c r="AC305" s="1"/>
      <c r="AD305" s="11"/>
      <c r="AE305" s="11"/>
      <c r="AF305" s="5"/>
      <c r="AG305" s="1"/>
      <c r="AH305" s="11"/>
      <c r="AI305" s="11"/>
      <c r="AJ305" s="5"/>
      <c r="AK305" s="1"/>
      <c r="AL305" s="11"/>
      <c r="AM305" s="1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x14ac:dyDescent="0.25">
      <c r="A306" s="14"/>
      <c r="B306" s="1"/>
      <c r="C306" s="1"/>
      <c r="D306" s="5"/>
      <c r="E306" s="1"/>
      <c r="F306" s="11"/>
      <c r="G306" s="1"/>
      <c r="H306" s="5"/>
      <c r="I306" s="1"/>
      <c r="J306" s="11"/>
      <c r="K306" s="1"/>
      <c r="L306" s="5"/>
      <c r="M306" s="1"/>
      <c r="N306" s="11"/>
      <c r="O306" s="1"/>
      <c r="P306" s="5"/>
      <c r="Q306" s="1"/>
      <c r="R306" s="11"/>
      <c r="S306" s="11"/>
      <c r="T306" s="5"/>
      <c r="U306" s="1"/>
      <c r="V306" s="11"/>
      <c r="W306" s="11"/>
      <c r="X306" s="5"/>
      <c r="Y306" s="1"/>
      <c r="Z306" s="11"/>
      <c r="AA306" s="1"/>
      <c r="AB306" s="5"/>
      <c r="AC306" s="1"/>
      <c r="AD306" s="11"/>
      <c r="AE306" s="11"/>
      <c r="AF306" s="5"/>
      <c r="AG306" s="1"/>
      <c r="AH306" s="11"/>
      <c r="AI306" s="11"/>
      <c r="AJ306" s="5"/>
      <c r="AK306" s="1"/>
      <c r="AL306" s="11"/>
      <c r="AM306" s="1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x14ac:dyDescent="0.25">
      <c r="A307" s="14"/>
      <c r="B307" s="1"/>
      <c r="C307" s="1"/>
      <c r="D307" s="5"/>
      <c r="E307" s="1"/>
      <c r="F307" s="11"/>
      <c r="G307" s="1"/>
      <c r="H307" s="5"/>
      <c r="I307" s="1"/>
      <c r="J307" s="11"/>
      <c r="K307" s="1"/>
      <c r="L307" s="5"/>
      <c r="M307" s="1"/>
      <c r="N307" s="11"/>
      <c r="O307" s="1"/>
      <c r="P307" s="5"/>
      <c r="Q307" s="1"/>
      <c r="R307" s="11"/>
      <c r="S307" s="11"/>
      <c r="T307" s="5"/>
      <c r="U307" s="1"/>
      <c r="V307" s="11"/>
      <c r="W307" s="11"/>
      <c r="X307" s="5"/>
      <c r="Y307" s="1"/>
      <c r="Z307" s="11"/>
      <c r="AA307" s="1"/>
      <c r="AB307" s="5"/>
      <c r="AC307" s="1"/>
      <c r="AD307" s="11"/>
      <c r="AE307" s="11"/>
      <c r="AF307" s="5"/>
      <c r="AG307" s="1"/>
      <c r="AH307" s="11"/>
      <c r="AI307" s="11"/>
      <c r="AJ307" s="5"/>
      <c r="AK307" s="1"/>
      <c r="AL307" s="11"/>
      <c r="AM307" s="1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x14ac:dyDescent="0.25">
      <c r="A308" s="14"/>
      <c r="B308" s="1"/>
      <c r="C308" s="1"/>
      <c r="D308" s="5"/>
      <c r="E308" s="1"/>
      <c r="F308" s="11"/>
      <c r="G308" s="1"/>
      <c r="H308" s="5"/>
      <c r="I308" s="1"/>
      <c r="J308" s="11"/>
      <c r="K308" s="1"/>
      <c r="L308" s="5"/>
      <c r="M308" s="1"/>
      <c r="N308" s="11"/>
      <c r="O308" s="1"/>
      <c r="P308" s="5"/>
      <c r="Q308" s="1"/>
      <c r="R308" s="11"/>
      <c r="S308" s="11"/>
      <c r="T308" s="5"/>
      <c r="U308" s="1"/>
      <c r="V308" s="11"/>
      <c r="W308" s="11"/>
      <c r="X308" s="5"/>
      <c r="Y308" s="1"/>
      <c r="Z308" s="11"/>
      <c r="AA308" s="1"/>
      <c r="AB308" s="5"/>
      <c r="AC308" s="1"/>
      <c r="AD308" s="11"/>
      <c r="AE308" s="11"/>
      <c r="AF308" s="5"/>
      <c r="AG308" s="1"/>
      <c r="AH308" s="11"/>
      <c r="AI308" s="11"/>
      <c r="AJ308" s="5"/>
      <c r="AK308" s="1"/>
      <c r="AL308" s="11"/>
      <c r="AM308" s="1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x14ac:dyDescent="0.25">
      <c r="A309" s="14"/>
      <c r="B309" s="1"/>
      <c r="C309" s="1"/>
      <c r="D309" s="5"/>
      <c r="E309" s="1"/>
      <c r="F309" s="11"/>
      <c r="G309" s="1"/>
      <c r="H309" s="5"/>
      <c r="I309" s="1"/>
      <c r="J309" s="11"/>
      <c r="K309" s="1"/>
      <c r="L309" s="5"/>
      <c r="M309" s="1"/>
      <c r="N309" s="11"/>
      <c r="O309" s="1"/>
      <c r="P309" s="5"/>
      <c r="Q309" s="1"/>
      <c r="R309" s="11"/>
      <c r="S309" s="11"/>
      <c r="T309" s="5"/>
      <c r="U309" s="1"/>
      <c r="V309" s="11"/>
      <c r="W309" s="11"/>
      <c r="X309" s="5"/>
      <c r="Y309" s="1"/>
      <c r="Z309" s="11"/>
      <c r="AA309" s="1"/>
      <c r="AB309" s="5"/>
      <c r="AC309" s="1"/>
      <c r="AD309" s="11"/>
      <c r="AE309" s="11"/>
      <c r="AF309" s="5"/>
      <c r="AG309" s="1"/>
      <c r="AH309" s="11"/>
      <c r="AI309" s="11"/>
      <c r="AJ309" s="5"/>
      <c r="AK309" s="1"/>
      <c r="AL309" s="11"/>
      <c r="AM309" s="1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x14ac:dyDescent="0.25">
      <c r="A310" s="14"/>
      <c r="B310" s="1"/>
      <c r="C310" s="1"/>
      <c r="D310" s="5"/>
      <c r="E310" s="1"/>
      <c r="F310" s="11"/>
      <c r="G310" s="1"/>
      <c r="H310" s="5"/>
      <c r="I310" s="1"/>
      <c r="J310" s="11"/>
      <c r="K310" s="1"/>
      <c r="L310" s="5"/>
      <c r="M310" s="1"/>
      <c r="N310" s="11"/>
      <c r="O310" s="1"/>
      <c r="P310" s="5"/>
      <c r="Q310" s="1"/>
      <c r="R310" s="11"/>
      <c r="S310" s="11"/>
      <c r="T310" s="5"/>
      <c r="U310" s="1"/>
      <c r="V310" s="11"/>
      <c r="W310" s="11"/>
      <c r="X310" s="5"/>
      <c r="Y310" s="1"/>
      <c r="Z310" s="11"/>
      <c r="AA310" s="1"/>
      <c r="AB310" s="5"/>
      <c r="AC310" s="1"/>
      <c r="AD310" s="11"/>
      <c r="AE310" s="11"/>
      <c r="AF310" s="5"/>
      <c r="AG310" s="1"/>
      <c r="AH310" s="11"/>
      <c r="AI310" s="11"/>
      <c r="AJ310" s="5"/>
      <c r="AK310" s="1"/>
      <c r="AL310" s="11"/>
      <c r="AM310" s="1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x14ac:dyDescent="0.25">
      <c r="A311" s="14"/>
      <c r="B311" s="1"/>
      <c r="C311" s="1"/>
      <c r="D311" s="5"/>
      <c r="E311" s="1"/>
      <c r="F311" s="11"/>
      <c r="G311" s="1"/>
      <c r="H311" s="5"/>
      <c r="I311" s="1"/>
      <c r="J311" s="11"/>
      <c r="K311" s="1"/>
      <c r="L311" s="5"/>
      <c r="M311" s="1"/>
      <c r="N311" s="11"/>
      <c r="O311" s="1"/>
      <c r="P311" s="5"/>
      <c r="Q311" s="1"/>
      <c r="R311" s="11"/>
      <c r="S311" s="11"/>
      <c r="T311" s="5"/>
      <c r="U311" s="1"/>
      <c r="V311" s="11"/>
      <c r="W311" s="11"/>
      <c r="X311" s="5"/>
      <c r="Y311" s="1"/>
      <c r="Z311" s="11"/>
      <c r="AA311" s="1"/>
      <c r="AB311" s="5"/>
      <c r="AC311" s="1"/>
      <c r="AD311" s="11"/>
      <c r="AE311" s="11"/>
      <c r="AF311" s="5"/>
      <c r="AG311" s="1"/>
      <c r="AH311" s="11"/>
      <c r="AI311" s="11"/>
      <c r="AJ311" s="5"/>
      <c r="AK311" s="1"/>
      <c r="AL311" s="11"/>
      <c r="AM311" s="1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x14ac:dyDescent="0.25">
      <c r="A312" s="14"/>
      <c r="B312" s="1"/>
      <c r="C312" s="1"/>
      <c r="D312" s="5"/>
      <c r="E312" s="1"/>
      <c r="F312" s="11"/>
      <c r="G312" s="1"/>
      <c r="H312" s="5"/>
      <c r="I312" s="1"/>
      <c r="J312" s="11"/>
      <c r="K312" s="1"/>
      <c r="L312" s="5"/>
      <c r="M312" s="1"/>
      <c r="N312" s="11"/>
      <c r="O312" s="1"/>
      <c r="P312" s="5"/>
      <c r="Q312" s="1"/>
      <c r="R312" s="11"/>
      <c r="S312" s="11"/>
      <c r="T312" s="5"/>
      <c r="U312" s="1"/>
      <c r="V312" s="11"/>
      <c r="W312" s="11"/>
      <c r="X312" s="5"/>
      <c r="Y312" s="1"/>
      <c r="Z312" s="11"/>
      <c r="AA312" s="1"/>
      <c r="AB312" s="5"/>
      <c r="AC312" s="1"/>
      <c r="AD312" s="11"/>
      <c r="AE312" s="11"/>
      <c r="AF312" s="5"/>
      <c r="AG312" s="1"/>
      <c r="AH312" s="11"/>
      <c r="AI312" s="11"/>
      <c r="AJ312" s="5"/>
      <c r="AK312" s="1"/>
      <c r="AL312" s="11"/>
      <c r="AM312" s="1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x14ac:dyDescent="0.25">
      <c r="A313" s="14"/>
      <c r="B313" s="1"/>
      <c r="C313" s="1"/>
      <c r="D313" s="5"/>
      <c r="E313" s="1"/>
      <c r="F313" s="11"/>
      <c r="G313" s="1"/>
      <c r="H313" s="5"/>
      <c r="I313" s="1"/>
      <c r="J313" s="11"/>
      <c r="K313" s="1"/>
      <c r="L313" s="5"/>
      <c r="M313" s="1"/>
      <c r="N313" s="11"/>
      <c r="O313" s="1"/>
      <c r="P313" s="5"/>
      <c r="Q313" s="1"/>
      <c r="R313" s="11"/>
      <c r="S313" s="11"/>
      <c r="T313" s="5"/>
      <c r="U313" s="1"/>
      <c r="V313" s="11"/>
      <c r="W313" s="11"/>
      <c r="X313" s="5"/>
      <c r="Y313" s="1"/>
      <c r="Z313" s="11"/>
      <c r="AA313" s="1"/>
      <c r="AB313" s="5"/>
      <c r="AC313" s="1"/>
      <c r="AD313" s="11"/>
      <c r="AE313" s="11"/>
      <c r="AF313" s="5"/>
      <c r="AG313" s="1"/>
      <c r="AH313" s="11"/>
      <c r="AI313" s="11"/>
      <c r="AJ313" s="5"/>
      <c r="AK313" s="1"/>
      <c r="AL313" s="11"/>
      <c r="AM313" s="1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x14ac:dyDescent="0.25">
      <c r="A314" s="14"/>
      <c r="B314" s="1"/>
      <c r="C314" s="1"/>
      <c r="D314" s="5"/>
      <c r="E314" s="1"/>
      <c r="F314" s="11"/>
      <c r="G314" s="1"/>
      <c r="H314" s="5"/>
      <c r="I314" s="1"/>
      <c r="J314" s="11"/>
      <c r="K314" s="1"/>
      <c r="L314" s="5"/>
      <c r="M314" s="1"/>
      <c r="N314" s="11"/>
      <c r="O314" s="1"/>
      <c r="P314" s="5"/>
      <c r="Q314" s="1"/>
      <c r="R314" s="11"/>
      <c r="S314" s="11"/>
      <c r="T314" s="5"/>
      <c r="U314" s="1"/>
      <c r="V314" s="11"/>
      <c r="W314" s="11"/>
      <c r="X314" s="5"/>
      <c r="Y314" s="1"/>
      <c r="Z314" s="11"/>
      <c r="AA314" s="1"/>
      <c r="AB314" s="5"/>
      <c r="AC314" s="1"/>
      <c r="AD314" s="11"/>
      <c r="AE314" s="11"/>
      <c r="AF314" s="5"/>
      <c r="AG314" s="1"/>
      <c r="AH314" s="11"/>
      <c r="AI314" s="11"/>
      <c r="AJ314" s="5"/>
      <c r="AK314" s="1"/>
      <c r="AL314" s="11"/>
      <c r="AM314" s="1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x14ac:dyDescent="0.25">
      <c r="A315" s="14"/>
      <c r="B315" s="1"/>
      <c r="C315" s="1"/>
      <c r="D315" s="5"/>
      <c r="E315" s="1"/>
      <c r="F315" s="11"/>
      <c r="G315" s="1"/>
      <c r="H315" s="5"/>
      <c r="I315" s="1"/>
      <c r="J315" s="11"/>
      <c r="K315" s="1"/>
      <c r="L315" s="5"/>
      <c r="M315" s="1"/>
      <c r="N315" s="11"/>
      <c r="O315" s="1"/>
      <c r="P315" s="5"/>
      <c r="Q315" s="1"/>
      <c r="R315" s="11"/>
      <c r="S315" s="11"/>
      <c r="T315" s="5"/>
      <c r="U315" s="1"/>
      <c r="V315" s="11"/>
      <c r="W315" s="11"/>
      <c r="X315" s="5"/>
      <c r="Y315" s="1"/>
      <c r="Z315" s="11"/>
      <c r="AA315" s="1"/>
      <c r="AB315" s="5"/>
      <c r="AC315" s="1"/>
      <c r="AD315" s="11"/>
      <c r="AE315" s="11"/>
      <c r="AF315" s="5"/>
      <c r="AG315" s="1"/>
      <c r="AH315" s="11"/>
      <c r="AI315" s="11"/>
      <c r="AJ315" s="5"/>
      <c r="AK315" s="1"/>
      <c r="AL315" s="11"/>
      <c r="AM315" s="1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x14ac:dyDescent="0.25">
      <c r="A316" s="14"/>
      <c r="B316" s="1"/>
      <c r="C316" s="1"/>
      <c r="D316" s="5"/>
      <c r="E316" s="1"/>
      <c r="F316" s="11"/>
      <c r="G316" s="1"/>
      <c r="H316" s="5"/>
      <c r="I316" s="1"/>
      <c r="J316" s="11"/>
      <c r="K316" s="1"/>
      <c r="L316" s="5"/>
      <c r="M316" s="1"/>
      <c r="N316" s="11"/>
      <c r="O316" s="1"/>
      <c r="P316" s="5"/>
      <c r="Q316" s="1"/>
      <c r="R316" s="11"/>
      <c r="S316" s="11"/>
      <c r="T316" s="5"/>
      <c r="U316" s="1"/>
      <c r="V316" s="11"/>
      <c r="W316" s="11"/>
      <c r="X316" s="5"/>
      <c r="Y316" s="1"/>
      <c r="Z316" s="11"/>
      <c r="AA316" s="1"/>
      <c r="AB316" s="5"/>
      <c r="AC316" s="1"/>
      <c r="AD316" s="11"/>
      <c r="AE316" s="11"/>
      <c r="AF316" s="5"/>
      <c r="AG316" s="1"/>
      <c r="AH316" s="11"/>
      <c r="AI316" s="11"/>
      <c r="AJ316" s="5"/>
      <c r="AK316" s="1"/>
      <c r="AL316" s="11"/>
      <c r="AM316" s="1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x14ac:dyDescent="0.25">
      <c r="A317" s="14"/>
      <c r="B317" s="1"/>
      <c r="C317" s="1"/>
      <c r="D317" s="5"/>
      <c r="E317" s="1"/>
      <c r="F317" s="11"/>
      <c r="G317" s="1"/>
      <c r="H317" s="5"/>
      <c r="I317" s="1"/>
      <c r="J317" s="11"/>
      <c r="K317" s="1"/>
      <c r="L317" s="5"/>
      <c r="M317" s="1"/>
      <c r="N317" s="11"/>
      <c r="O317" s="1"/>
      <c r="P317" s="5"/>
      <c r="Q317" s="1"/>
      <c r="R317" s="11"/>
      <c r="S317" s="11"/>
      <c r="T317" s="5"/>
      <c r="U317" s="1"/>
      <c r="V317" s="11"/>
      <c r="W317" s="11"/>
      <c r="X317" s="5"/>
      <c r="Y317" s="1"/>
      <c r="Z317" s="11"/>
      <c r="AA317" s="1"/>
      <c r="AB317" s="5"/>
      <c r="AC317" s="1"/>
      <c r="AD317" s="11"/>
      <c r="AE317" s="11"/>
      <c r="AF317" s="5"/>
      <c r="AG317" s="1"/>
      <c r="AH317" s="11"/>
      <c r="AI317" s="11"/>
      <c r="AJ317" s="5"/>
      <c r="AK317" s="1"/>
      <c r="AL317" s="11"/>
      <c r="AM317" s="1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x14ac:dyDescent="0.25">
      <c r="A318" s="14"/>
      <c r="B318" s="1"/>
      <c r="C318" s="1"/>
      <c r="D318" s="5"/>
      <c r="E318" s="1"/>
      <c r="F318" s="11"/>
      <c r="G318" s="1"/>
      <c r="H318" s="5"/>
      <c r="I318" s="1"/>
      <c r="J318" s="11"/>
      <c r="K318" s="1"/>
      <c r="L318" s="5"/>
      <c r="M318" s="1"/>
      <c r="N318" s="11"/>
      <c r="O318" s="1"/>
      <c r="P318" s="5"/>
      <c r="Q318" s="1"/>
      <c r="R318" s="11"/>
      <c r="S318" s="11"/>
      <c r="T318" s="5"/>
      <c r="U318" s="1"/>
      <c r="V318" s="11"/>
      <c r="W318" s="11"/>
      <c r="X318" s="5"/>
      <c r="Y318" s="1"/>
      <c r="Z318" s="11"/>
      <c r="AA318" s="1"/>
      <c r="AB318" s="5"/>
      <c r="AC318" s="1"/>
      <c r="AD318" s="11"/>
      <c r="AE318" s="11"/>
      <c r="AF318" s="5"/>
      <c r="AG318" s="1"/>
      <c r="AH318" s="11"/>
      <c r="AI318" s="11"/>
      <c r="AJ318" s="5"/>
      <c r="AK318" s="1"/>
      <c r="AL318" s="11"/>
      <c r="AM318" s="1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x14ac:dyDescent="0.25">
      <c r="A319" s="14"/>
      <c r="B319" s="1"/>
      <c r="C319" s="1"/>
      <c r="D319" s="5"/>
      <c r="E319" s="1"/>
      <c r="F319" s="11"/>
      <c r="G319" s="1"/>
      <c r="H319" s="5"/>
      <c r="I319" s="1"/>
      <c r="J319" s="11"/>
      <c r="K319" s="1"/>
      <c r="L319" s="5"/>
      <c r="M319" s="1"/>
      <c r="N319" s="11"/>
      <c r="O319" s="1"/>
      <c r="P319" s="5"/>
      <c r="Q319" s="1"/>
      <c r="R319" s="11"/>
      <c r="S319" s="11"/>
      <c r="T319" s="5"/>
      <c r="U319" s="1"/>
      <c r="V319" s="11"/>
      <c r="W319" s="11"/>
      <c r="X319" s="5"/>
      <c r="Y319" s="1"/>
      <c r="Z319" s="11"/>
      <c r="AA319" s="1"/>
      <c r="AB319" s="5"/>
      <c r="AC319" s="1"/>
      <c r="AD319" s="11"/>
      <c r="AE319" s="11"/>
      <c r="AF319" s="5"/>
      <c r="AG319" s="1"/>
      <c r="AH319" s="11"/>
      <c r="AI319" s="11"/>
      <c r="AJ319" s="5"/>
      <c r="AK319" s="1"/>
      <c r="AL319" s="11"/>
      <c r="AM319" s="1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x14ac:dyDescent="0.25">
      <c r="A320" s="14"/>
      <c r="B320" s="1"/>
      <c r="C320" s="1"/>
      <c r="D320" s="5"/>
      <c r="E320" s="1"/>
      <c r="F320" s="11"/>
      <c r="G320" s="1"/>
      <c r="H320" s="5"/>
      <c r="I320" s="1"/>
      <c r="J320" s="11"/>
      <c r="K320" s="1"/>
      <c r="L320" s="5"/>
      <c r="M320" s="1"/>
      <c r="N320" s="11"/>
      <c r="O320" s="1"/>
      <c r="P320" s="5"/>
      <c r="Q320" s="1"/>
      <c r="R320" s="11"/>
      <c r="S320" s="11"/>
      <c r="T320" s="5"/>
      <c r="U320" s="1"/>
      <c r="V320" s="11"/>
      <c r="W320" s="11"/>
      <c r="X320" s="5"/>
      <c r="Y320" s="1"/>
      <c r="Z320" s="11"/>
      <c r="AA320" s="1"/>
      <c r="AB320" s="5"/>
      <c r="AC320" s="1"/>
      <c r="AD320" s="11"/>
      <c r="AE320" s="11"/>
      <c r="AF320" s="5"/>
      <c r="AG320" s="1"/>
      <c r="AH320" s="11"/>
      <c r="AI320" s="11"/>
      <c r="AJ320" s="5"/>
      <c r="AK320" s="1"/>
      <c r="AL320" s="11"/>
      <c r="AM320" s="1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x14ac:dyDescent="0.25">
      <c r="A321" s="14"/>
      <c r="B321" s="1"/>
      <c r="C321" s="1"/>
      <c r="D321" s="5"/>
      <c r="E321" s="1"/>
      <c r="F321" s="11"/>
      <c r="G321" s="1"/>
      <c r="H321" s="5"/>
      <c r="I321" s="1"/>
      <c r="J321" s="11"/>
      <c r="K321" s="1"/>
      <c r="L321" s="5"/>
      <c r="M321" s="1"/>
      <c r="N321" s="11"/>
      <c r="O321" s="1"/>
      <c r="P321" s="5"/>
      <c r="Q321" s="1"/>
      <c r="R321" s="11"/>
      <c r="S321" s="11"/>
      <c r="T321" s="5"/>
      <c r="U321" s="1"/>
      <c r="V321" s="11"/>
      <c r="W321" s="11"/>
      <c r="X321" s="5"/>
      <c r="Y321" s="1"/>
      <c r="Z321" s="11"/>
      <c r="AA321" s="1"/>
      <c r="AB321" s="5"/>
      <c r="AC321" s="1"/>
      <c r="AD321" s="11"/>
      <c r="AE321" s="11"/>
      <c r="AF321" s="5"/>
      <c r="AG321" s="1"/>
      <c r="AH321" s="11"/>
      <c r="AI321" s="11"/>
      <c r="AJ321" s="5"/>
      <c r="AK321" s="1"/>
      <c r="AL321" s="11"/>
      <c r="AM321" s="1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x14ac:dyDescent="0.25">
      <c r="A322" s="14"/>
      <c r="B322" s="1"/>
      <c r="C322" s="1"/>
      <c r="D322" s="5"/>
      <c r="E322" s="1"/>
      <c r="F322" s="11"/>
      <c r="G322" s="1"/>
      <c r="H322" s="5"/>
      <c r="I322" s="1"/>
      <c r="J322" s="11"/>
      <c r="K322" s="1"/>
      <c r="L322" s="5"/>
      <c r="M322" s="1"/>
      <c r="N322" s="11"/>
      <c r="O322" s="1"/>
      <c r="P322" s="5"/>
      <c r="Q322" s="1"/>
      <c r="R322" s="11"/>
      <c r="S322" s="11"/>
      <c r="T322" s="5"/>
      <c r="U322" s="1"/>
      <c r="V322" s="11"/>
      <c r="W322" s="11"/>
      <c r="X322" s="5"/>
      <c r="Y322" s="1"/>
      <c r="Z322" s="11"/>
      <c r="AA322" s="1"/>
      <c r="AB322" s="5"/>
      <c r="AC322" s="1"/>
      <c r="AD322" s="11"/>
      <c r="AE322" s="11"/>
      <c r="AF322" s="5"/>
      <c r="AG322" s="1"/>
      <c r="AH322" s="11"/>
      <c r="AI322" s="11"/>
      <c r="AJ322" s="5"/>
      <c r="AK322" s="1"/>
      <c r="AL322" s="11"/>
      <c r="AM322" s="1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x14ac:dyDescent="0.25">
      <c r="A323" s="14"/>
      <c r="B323" s="1"/>
      <c r="C323" s="1"/>
      <c r="D323" s="5"/>
      <c r="E323" s="1"/>
      <c r="F323" s="11"/>
      <c r="G323" s="1"/>
      <c r="H323" s="5"/>
      <c r="I323" s="1"/>
      <c r="J323" s="11"/>
      <c r="K323" s="1"/>
      <c r="L323" s="5"/>
      <c r="M323" s="1"/>
      <c r="N323" s="11"/>
      <c r="O323" s="1"/>
      <c r="P323" s="5"/>
      <c r="Q323" s="1"/>
      <c r="R323" s="11"/>
      <c r="S323" s="11"/>
      <c r="T323" s="5"/>
      <c r="U323" s="1"/>
      <c r="V323" s="11"/>
      <c r="W323" s="11"/>
      <c r="X323" s="5"/>
      <c r="Y323" s="1"/>
      <c r="Z323" s="11"/>
      <c r="AA323" s="1"/>
      <c r="AB323" s="5"/>
      <c r="AC323" s="1"/>
      <c r="AD323" s="11"/>
      <c r="AE323" s="11"/>
      <c r="AF323" s="5"/>
      <c r="AG323" s="1"/>
      <c r="AH323" s="11"/>
      <c r="AI323" s="11"/>
      <c r="AJ323" s="5"/>
      <c r="AK323" s="1"/>
      <c r="AL323" s="11"/>
      <c r="AM323" s="1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x14ac:dyDescent="0.25">
      <c r="A324" s="14"/>
      <c r="B324" s="1"/>
      <c r="C324" s="1"/>
      <c r="D324" s="5"/>
      <c r="E324" s="1"/>
      <c r="F324" s="11"/>
      <c r="G324" s="1"/>
      <c r="H324" s="5"/>
      <c r="I324" s="1"/>
      <c r="J324" s="11"/>
      <c r="K324" s="1"/>
      <c r="L324" s="5"/>
      <c r="M324" s="1"/>
      <c r="N324" s="11"/>
      <c r="O324" s="1"/>
      <c r="P324" s="5"/>
      <c r="Q324" s="1"/>
      <c r="R324" s="11"/>
      <c r="S324" s="11"/>
      <c r="T324" s="5"/>
      <c r="U324" s="1"/>
      <c r="V324" s="11"/>
      <c r="W324" s="11"/>
      <c r="X324" s="5"/>
      <c r="Y324" s="1"/>
      <c r="Z324" s="11"/>
      <c r="AA324" s="1"/>
      <c r="AB324" s="5"/>
      <c r="AC324" s="1"/>
      <c r="AD324" s="11"/>
      <c r="AE324" s="11"/>
      <c r="AF324" s="5"/>
      <c r="AG324" s="1"/>
      <c r="AH324" s="11"/>
      <c r="AI324" s="11"/>
      <c r="AJ324" s="5"/>
      <c r="AK324" s="1"/>
      <c r="AL324" s="11"/>
      <c r="AM324" s="1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x14ac:dyDescent="0.25">
      <c r="A325" s="14"/>
      <c r="B325" s="1"/>
      <c r="C325" s="1"/>
      <c r="D325" s="5"/>
      <c r="E325" s="1"/>
      <c r="F325" s="11"/>
      <c r="G325" s="1"/>
      <c r="H325" s="5"/>
      <c r="I325" s="1"/>
      <c r="J325" s="11"/>
      <c r="K325" s="1"/>
      <c r="L325" s="5"/>
      <c r="M325" s="1"/>
      <c r="N325" s="11"/>
      <c r="O325" s="1"/>
      <c r="P325" s="5"/>
      <c r="Q325" s="1"/>
      <c r="R325" s="11"/>
      <c r="S325" s="11"/>
      <c r="T325" s="5"/>
      <c r="U325" s="1"/>
      <c r="V325" s="11"/>
      <c r="W325" s="11"/>
      <c r="X325" s="5"/>
      <c r="Y325" s="1"/>
      <c r="Z325" s="11"/>
      <c r="AA325" s="1"/>
      <c r="AB325" s="5"/>
      <c r="AC325" s="1"/>
      <c r="AD325" s="11"/>
      <c r="AE325" s="11"/>
      <c r="AF325" s="5"/>
      <c r="AG325" s="1"/>
      <c r="AH325" s="11"/>
      <c r="AI325" s="11"/>
      <c r="AJ325" s="5"/>
      <c r="AK325" s="1"/>
      <c r="AL325" s="11"/>
      <c r="AM325" s="1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x14ac:dyDescent="0.25">
      <c r="A326" s="14"/>
      <c r="B326" s="1"/>
      <c r="C326" s="1"/>
      <c r="D326" s="5"/>
      <c r="E326" s="1"/>
      <c r="F326" s="11"/>
      <c r="G326" s="1"/>
      <c r="H326" s="5"/>
      <c r="I326" s="1"/>
      <c r="J326" s="11"/>
      <c r="K326" s="1"/>
      <c r="L326" s="5"/>
      <c r="M326" s="1"/>
      <c r="N326" s="11"/>
      <c r="O326" s="1"/>
      <c r="P326" s="5"/>
      <c r="Q326" s="1"/>
      <c r="R326" s="11"/>
      <c r="S326" s="11"/>
      <c r="T326" s="5"/>
      <c r="U326" s="1"/>
      <c r="V326" s="11"/>
      <c r="W326" s="11"/>
      <c r="X326" s="5"/>
      <c r="Y326" s="1"/>
      <c r="Z326" s="11"/>
      <c r="AA326" s="1"/>
      <c r="AB326" s="5"/>
      <c r="AC326" s="1"/>
      <c r="AD326" s="11"/>
      <c r="AE326" s="11"/>
      <c r="AF326" s="5"/>
      <c r="AG326" s="1"/>
      <c r="AH326" s="11"/>
      <c r="AI326" s="11"/>
      <c r="AJ326" s="5"/>
      <c r="AK326" s="1"/>
      <c r="AL326" s="11"/>
      <c r="AM326" s="1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x14ac:dyDescent="0.25">
      <c r="A327" s="14"/>
      <c r="B327" s="1"/>
      <c r="C327" s="1"/>
      <c r="D327" s="5"/>
      <c r="E327" s="1"/>
      <c r="F327" s="11"/>
      <c r="G327" s="1"/>
      <c r="H327" s="5"/>
      <c r="I327" s="1"/>
      <c r="J327" s="11"/>
      <c r="K327" s="1"/>
      <c r="L327" s="5"/>
      <c r="M327" s="1"/>
      <c r="N327" s="11"/>
      <c r="O327" s="1"/>
      <c r="P327" s="5"/>
      <c r="Q327" s="1"/>
      <c r="R327" s="11"/>
      <c r="S327" s="11"/>
      <c r="T327" s="5"/>
      <c r="U327" s="1"/>
      <c r="V327" s="11"/>
      <c r="W327" s="11"/>
      <c r="X327" s="5"/>
      <c r="Y327" s="1"/>
      <c r="Z327" s="11"/>
      <c r="AA327" s="1"/>
      <c r="AB327" s="5"/>
      <c r="AC327" s="1"/>
      <c r="AD327" s="11"/>
      <c r="AE327" s="11"/>
      <c r="AF327" s="5"/>
      <c r="AG327" s="1"/>
      <c r="AH327" s="11"/>
      <c r="AI327" s="11"/>
      <c r="AJ327" s="5"/>
      <c r="AK327" s="1"/>
      <c r="AL327" s="11"/>
      <c r="AM327" s="1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x14ac:dyDescent="0.25">
      <c r="A328" s="14"/>
      <c r="B328" s="1"/>
      <c r="C328" s="1"/>
      <c r="D328" s="5"/>
      <c r="E328" s="1"/>
      <c r="F328" s="11"/>
      <c r="G328" s="1"/>
      <c r="H328" s="5"/>
      <c r="I328" s="1"/>
      <c r="J328" s="11"/>
      <c r="K328" s="1"/>
      <c r="L328" s="5"/>
      <c r="M328" s="1"/>
      <c r="N328" s="11"/>
      <c r="O328" s="1"/>
      <c r="P328" s="5"/>
      <c r="Q328" s="1"/>
      <c r="R328" s="11"/>
      <c r="S328" s="11"/>
      <c r="T328" s="5"/>
      <c r="U328" s="1"/>
      <c r="V328" s="11"/>
      <c r="W328" s="11"/>
      <c r="X328" s="5"/>
      <c r="Y328" s="1"/>
      <c r="Z328" s="11"/>
      <c r="AA328" s="1"/>
      <c r="AB328" s="5"/>
      <c r="AC328" s="1"/>
      <c r="AD328" s="11"/>
      <c r="AE328" s="11"/>
      <c r="AF328" s="5"/>
      <c r="AG328" s="1"/>
      <c r="AH328" s="11"/>
      <c r="AI328" s="11"/>
      <c r="AJ328" s="5"/>
      <c r="AK328" s="1"/>
      <c r="AL328" s="11"/>
      <c r="AM328" s="1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x14ac:dyDescent="0.25">
      <c r="A329" s="14"/>
      <c r="B329" s="1"/>
      <c r="C329" s="1"/>
      <c r="D329" s="5"/>
      <c r="E329" s="1"/>
      <c r="F329" s="11"/>
      <c r="G329" s="1"/>
      <c r="H329" s="5"/>
      <c r="I329" s="1"/>
      <c r="J329" s="11"/>
      <c r="K329" s="1"/>
      <c r="L329" s="5"/>
      <c r="M329" s="1"/>
      <c r="N329" s="11"/>
      <c r="O329" s="1"/>
      <c r="P329" s="5"/>
      <c r="Q329" s="1"/>
      <c r="R329" s="11"/>
      <c r="S329" s="11"/>
      <c r="T329" s="5"/>
      <c r="U329" s="1"/>
      <c r="V329" s="11"/>
      <c r="W329" s="11"/>
      <c r="X329" s="5"/>
      <c r="Y329" s="1"/>
      <c r="Z329" s="11"/>
      <c r="AA329" s="1"/>
      <c r="AB329" s="5"/>
      <c r="AC329" s="1"/>
      <c r="AD329" s="11"/>
      <c r="AE329" s="11"/>
      <c r="AF329" s="5"/>
      <c r="AG329" s="1"/>
      <c r="AH329" s="11"/>
      <c r="AI329" s="11"/>
      <c r="AJ329" s="5"/>
      <c r="AK329" s="1"/>
      <c r="AL329" s="11"/>
      <c r="AM329" s="1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x14ac:dyDescent="0.25">
      <c r="A330" s="14"/>
      <c r="B330" s="1"/>
      <c r="C330" s="1"/>
      <c r="D330" s="5"/>
      <c r="E330" s="1"/>
      <c r="F330" s="11"/>
      <c r="G330" s="1"/>
      <c r="H330" s="5"/>
      <c r="I330" s="1"/>
      <c r="J330" s="11"/>
      <c r="K330" s="1"/>
      <c r="L330" s="5"/>
      <c r="M330" s="1"/>
      <c r="N330" s="11"/>
      <c r="O330" s="1"/>
      <c r="P330" s="5"/>
      <c r="Q330" s="1"/>
      <c r="R330" s="11"/>
      <c r="S330" s="11"/>
      <c r="T330" s="5"/>
      <c r="U330" s="1"/>
      <c r="V330" s="11"/>
      <c r="W330" s="11"/>
      <c r="X330" s="5"/>
      <c r="Y330" s="1"/>
      <c r="Z330" s="11"/>
      <c r="AA330" s="1"/>
      <c r="AB330" s="5"/>
      <c r="AC330" s="1"/>
      <c r="AD330" s="11"/>
      <c r="AE330" s="11"/>
      <c r="AF330" s="5"/>
      <c r="AG330" s="1"/>
      <c r="AH330" s="11"/>
      <c r="AI330" s="11"/>
      <c r="AJ330" s="5"/>
      <c r="AK330" s="1"/>
      <c r="AL330" s="11"/>
      <c r="AM330" s="1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x14ac:dyDescent="0.25">
      <c r="A331" s="14"/>
      <c r="B331" s="1"/>
      <c r="C331" s="1"/>
      <c r="D331" s="5"/>
      <c r="E331" s="1"/>
      <c r="F331" s="11"/>
      <c r="G331" s="1"/>
      <c r="H331" s="5"/>
      <c r="I331" s="1"/>
      <c r="J331" s="11"/>
      <c r="K331" s="1"/>
      <c r="L331" s="5"/>
      <c r="M331" s="1"/>
      <c r="N331" s="11"/>
      <c r="O331" s="1"/>
      <c r="P331" s="5"/>
      <c r="Q331" s="1"/>
      <c r="R331" s="11"/>
      <c r="S331" s="11"/>
      <c r="T331" s="5"/>
      <c r="U331" s="1"/>
      <c r="V331" s="11"/>
      <c r="W331" s="11"/>
      <c r="X331" s="5"/>
      <c r="Y331" s="1"/>
      <c r="Z331" s="11"/>
      <c r="AA331" s="1"/>
      <c r="AB331" s="5"/>
      <c r="AC331" s="1"/>
      <c r="AD331" s="11"/>
      <c r="AE331" s="11"/>
      <c r="AF331" s="5"/>
      <c r="AG331" s="1"/>
      <c r="AH331" s="11"/>
      <c r="AI331" s="11"/>
      <c r="AJ331" s="5"/>
      <c r="AK331" s="1"/>
      <c r="AL331" s="11"/>
      <c r="AM331" s="1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x14ac:dyDescent="0.25">
      <c r="A332" s="14"/>
      <c r="B332" s="1"/>
      <c r="C332" s="1"/>
      <c r="D332" s="5"/>
      <c r="E332" s="1"/>
      <c r="F332" s="11"/>
      <c r="G332" s="1"/>
      <c r="H332" s="5"/>
      <c r="I332" s="1"/>
      <c r="J332" s="11"/>
      <c r="K332" s="1"/>
      <c r="L332" s="5"/>
      <c r="M332" s="1"/>
      <c r="N332" s="11"/>
      <c r="O332" s="1"/>
      <c r="P332" s="5"/>
      <c r="Q332" s="1"/>
      <c r="R332" s="11"/>
      <c r="S332" s="11"/>
      <c r="T332" s="5"/>
      <c r="U332" s="1"/>
      <c r="V332" s="11"/>
      <c r="W332" s="11"/>
      <c r="X332" s="5"/>
      <c r="Y332" s="1"/>
      <c r="Z332" s="11"/>
      <c r="AA332" s="1"/>
      <c r="AB332" s="5"/>
      <c r="AC332" s="1"/>
      <c r="AD332" s="11"/>
      <c r="AE332" s="11"/>
      <c r="AF332" s="5"/>
      <c r="AG332" s="1"/>
      <c r="AH332" s="11"/>
      <c r="AI332" s="11"/>
      <c r="AJ332" s="5"/>
      <c r="AK332" s="1"/>
      <c r="AL332" s="11"/>
      <c r="AM332" s="1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x14ac:dyDescent="0.25">
      <c r="A333" s="14"/>
      <c r="B333" s="1"/>
      <c r="C333" s="1"/>
      <c r="D333" s="5"/>
      <c r="E333" s="1"/>
      <c r="F333" s="11"/>
      <c r="G333" s="1"/>
      <c r="H333" s="5"/>
      <c r="I333" s="1"/>
      <c r="J333" s="11"/>
      <c r="K333" s="1"/>
      <c r="L333" s="5"/>
      <c r="M333" s="1"/>
      <c r="N333" s="11"/>
      <c r="O333" s="1"/>
      <c r="P333" s="5"/>
      <c r="Q333" s="1"/>
      <c r="R333" s="11"/>
      <c r="S333" s="11"/>
      <c r="T333" s="5"/>
      <c r="U333" s="1"/>
      <c r="V333" s="11"/>
      <c r="W333" s="11"/>
      <c r="X333" s="5"/>
      <c r="Y333" s="1"/>
      <c r="Z333" s="11"/>
      <c r="AA333" s="1"/>
      <c r="AB333" s="5"/>
      <c r="AC333" s="1"/>
      <c r="AD333" s="11"/>
      <c r="AE333" s="11"/>
      <c r="AF333" s="5"/>
      <c r="AG333" s="1"/>
      <c r="AH333" s="11"/>
      <c r="AI333" s="11"/>
      <c r="AJ333" s="5"/>
      <c r="AK333" s="1"/>
      <c r="AL333" s="11"/>
      <c r="AM333" s="1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x14ac:dyDescent="0.25">
      <c r="A334" s="14"/>
      <c r="B334" s="1"/>
      <c r="C334" s="1"/>
      <c r="D334" s="5"/>
      <c r="E334" s="1"/>
      <c r="F334" s="11"/>
      <c r="G334" s="1"/>
      <c r="H334" s="5"/>
      <c r="I334" s="1"/>
      <c r="J334" s="11"/>
      <c r="K334" s="1"/>
      <c r="L334" s="5"/>
      <c r="M334" s="1"/>
      <c r="N334" s="11"/>
      <c r="O334" s="1"/>
      <c r="P334" s="5"/>
      <c r="Q334" s="1"/>
      <c r="R334" s="11"/>
      <c r="S334" s="11"/>
      <c r="T334" s="5"/>
      <c r="U334" s="1"/>
      <c r="V334" s="11"/>
      <c r="W334" s="11"/>
      <c r="X334" s="5"/>
      <c r="Y334" s="1"/>
      <c r="Z334" s="11"/>
      <c r="AA334" s="1"/>
      <c r="AB334" s="5"/>
      <c r="AC334" s="1"/>
      <c r="AD334" s="11"/>
      <c r="AE334" s="11"/>
      <c r="AF334" s="5"/>
      <c r="AG334" s="1"/>
      <c r="AH334" s="11"/>
      <c r="AI334" s="11"/>
      <c r="AJ334" s="5"/>
      <c r="AK334" s="1"/>
      <c r="AL334" s="11"/>
      <c r="AM334" s="1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x14ac:dyDescent="0.25">
      <c r="A335" s="14"/>
      <c r="B335" s="1"/>
      <c r="C335" s="1"/>
      <c r="D335" s="5"/>
      <c r="E335" s="1"/>
      <c r="F335" s="11"/>
      <c r="G335" s="1"/>
      <c r="H335" s="5"/>
      <c r="I335" s="1"/>
      <c r="J335" s="11"/>
      <c r="K335" s="1"/>
      <c r="L335" s="5"/>
      <c r="M335" s="1"/>
      <c r="N335" s="11"/>
      <c r="O335" s="1"/>
      <c r="P335" s="5"/>
      <c r="Q335" s="1"/>
      <c r="R335" s="11"/>
      <c r="S335" s="11"/>
      <c r="T335" s="5"/>
      <c r="U335" s="1"/>
      <c r="V335" s="11"/>
      <c r="W335" s="11"/>
      <c r="X335" s="5"/>
      <c r="Y335" s="1"/>
      <c r="Z335" s="11"/>
      <c r="AA335" s="1"/>
      <c r="AB335" s="5"/>
      <c r="AC335" s="1"/>
      <c r="AD335" s="11"/>
      <c r="AE335" s="11"/>
      <c r="AF335" s="5"/>
      <c r="AG335" s="1"/>
      <c r="AH335" s="11"/>
      <c r="AI335" s="11"/>
      <c r="AJ335" s="5"/>
      <c r="AK335" s="1"/>
      <c r="AL335" s="11"/>
      <c r="AM335" s="1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x14ac:dyDescent="0.25">
      <c r="A336" s="14"/>
      <c r="B336" s="1"/>
      <c r="C336" s="1"/>
      <c r="D336" s="5"/>
      <c r="E336" s="1"/>
      <c r="F336" s="11"/>
      <c r="G336" s="1"/>
      <c r="H336" s="5"/>
      <c r="I336" s="1"/>
      <c r="J336" s="11"/>
      <c r="K336" s="1"/>
      <c r="L336" s="5"/>
      <c r="M336" s="1"/>
      <c r="N336" s="11"/>
      <c r="O336" s="1"/>
      <c r="P336" s="5"/>
      <c r="Q336" s="1"/>
      <c r="R336" s="11"/>
      <c r="S336" s="11"/>
      <c r="T336" s="5"/>
      <c r="U336" s="1"/>
      <c r="V336" s="11"/>
      <c r="W336" s="11"/>
      <c r="X336" s="5"/>
      <c r="Y336" s="1"/>
      <c r="Z336" s="11"/>
      <c r="AA336" s="1"/>
      <c r="AB336" s="5"/>
      <c r="AC336" s="1"/>
      <c r="AD336" s="11"/>
      <c r="AE336" s="11"/>
      <c r="AF336" s="5"/>
      <c r="AG336" s="1"/>
      <c r="AH336" s="11"/>
      <c r="AI336" s="11"/>
      <c r="AJ336" s="5"/>
      <c r="AK336" s="1"/>
      <c r="AL336" s="11"/>
      <c r="AM336" s="1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x14ac:dyDescent="0.25">
      <c r="A337" s="14"/>
      <c r="B337" s="1"/>
      <c r="C337" s="1"/>
      <c r="D337" s="5"/>
      <c r="E337" s="1"/>
      <c r="F337" s="11"/>
      <c r="G337" s="1"/>
      <c r="H337" s="5"/>
      <c r="I337" s="1"/>
      <c r="J337" s="11"/>
      <c r="K337" s="1"/>
      <c r="L337" s="5"/>
      <c r="M337" s="1"/>
      <c r="N337" s="11"/>
      <c r="O337" s="1"/>
      <c r="P337" s="5"/>
      <c r="Q337" s="1"/>
      <c r="R337" s="11"/>
      <c r="S337" s="11"/>
      <c r="T337" s="5"/>
      <c r="U337" s="1"/>
      <c r="V337" s="11"/>
      <c r="W337" s="11"/>
      <c r="X337" s="5"/>
      <c r="Y337" s="1"/>
      <c r="Z337" s="11"/>
      <c r="AA337" s="1"/>
      <c r="AB337" s="5"/>
      <c r="AC337" s="1"/>
      <c r="AD337" s="11"/>
      <c r="AE337" s="11"/>
      <c r="AF337" s="5"/>
      <c r="AG337" s="1"/>
      <c r="AH337" s="11"/>
      <c r="AI337" s="11"/>
      <c r="AJ337" s="5"/>
      <c r="AK337" s="1"/>
      <c r="AL337" s="11"/>
      <c r="AM337" s="1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x14ac:dyDescent="0.25">
      <c r="A338" s="14"/>
      <c r="B338" s="1"/>
      <c r="C338" s="1"/>
      <c r="D338" s="5"/>
      <c r="E338" s="1"/>
      <c r="F338" s="11"/>
      <c r="G338" s="1"/>
      <c r="H338" s="5"/>
      <c r="I338" s="1"/>
      <c r="J338" s="11"/>
      <c r="K338" s="1"/>
      <c r="L338" s="5"/>
      <c r="M338" s="1"/>
      <c r="N338" s="11"/>
      <c r="O338" s="1"/>
      <c r="P338" s="5"/>
      <c r="Q338" s="1"/>
      <c r="R338" s="11"/>
      <c r="S338" s="11"/>
      <c r="T338" s="5"/>
      <c r="U338" s="1"/>
      <c r="V338" s="11"/>
      <c r="W338" s="11"/>
      <c r="X338" s="5"/>
      <c r="Y338" s="1"/>
      <c r="Z338" s="11"/>
      <c r="AA338" s="1"/>
      <c r="AB338" s="5"/>
      <c r="AC338" s="1"/>
      <c r="AD338" s="11"/>
      <c r="AE338" s="11"/>
      <c r="AF338" s="5"/>
      <c r="AG338" s="1"/>
      <c r="AH338" s="11"/>
      <c r="AI338" s="11"/>
      <c r="AJ338" s="5"/>
      <c r="AK338" s="1"/>
      <c r="AL338" s="11"/>
      <c r="AM338" s="1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x14ac:dyDescent="0.25">
      <c r="A339" s="14"/>
      <c r="B339" s="1"/>
      <c r="C339" s="1"/>
      <c r="D339" s="5"/>
      <c r="E339" s="1"/>
      <c r="F339" s="11"/>
      <c r="G339" s="1"/>
      <c r="H339" s="5"/>
      <c r="I339" s="1"/>
      <c r="J339" s="11"/>
      <c r="K339" s="1"/>
      <c r="L339" s="5"/>
      <c r="M339" s="1"/>
      <c r="N339" s="11"/>
      <c r="O339" s="1"/>
      <c r="P339" s="5"/>
      <c r="Q339" s="1"/>
      <c r="R339" s="11"/>
      <c r="S339" s="11"/>
      <c r="T339" s="5"/>
      <c r="U339" s="1"/>
      <c r="V339" s="11"/>
      <c r="W339" s="11"/>
      <c r="X339" s="5"/>
      <c r="Y339" s="1"/>
      <c r="Z339" s="11"/>
      <c r="AA339" s="1"/>
      <c r="AB339" s="5"/>
      <c r="AC339" s="1"/>
      <c r="AD339" s="11"/>
      <c r="AE339" s="11"/>
      <c r="AF339" s="5"/>
      <c r="AG339" s="1"/>
      <c r="AH339" s="11"/>
      <c r="AI339" s="11"/>
      <c r="AJ339" s="5"/>
      <c r="AK339" s="1"/>
      <c r="AL339" s="11"/>
      <c r="AM339" s="1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x14ac:dyDescent="0.25">
      <c r="A340" s="14"/>
      <c r="B340" s="1"/>
      <c r="C340" s="1"/>
      <c r="D340" s="5"/>
      <c r="E340" s="1"/>
      <c r="F340" s="11"/>
      <c r="G340" s="1"/>
      <c r="H340" s="5"/>
      <c r="I340" s="1"/>
      <c r="J340" s="11"/>
      <c r="K340" s="1"/>
      <c r="L340" s="5"/>
      <c r="M340" s="1"/>
      <c r="N340" s="11"/>
      <c r="O340" s="1"/>
      <c r="P340" s="5"/>
      <c r="Q340" s="1"/>
      <c r="R340" s="11"/>
      <c r="S340" s="11"/>
      <c r="T340" s="5"/>
      <c r="U340" s="1"/>
      <c r="V340" s="11"/>
      <c r="W340" s="11"/>
      <c r="X340" s="5"/>
      <c r="Y340" s="1"/>
      <c r="Z340" s="11"/>
      <c r="AA340" s="1"/>
      <c r="AB340" s="5"/>
      <c r="AC340" s="1"/>
      <c r="AD340" s="11"/>
      <c r="AE340" s="11"/>
      <c r="AF340" s="5"/>
      <c r="AG340" s="1"/>
      <c r="AH340" s="11"/>
      <c r="AI340" s="11"/>
      <c r="AJ340" s="5"/>
      <c r="AK340" s="1"/>
      <c r="AL340" s="11"/>
      <c r="AM340" s="1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x14ac:dyDescent="0.25">
      <c r="A341" s="14"/>
      <c r="B341" s="1"/>
      <c r="C341" s="1"/>
      <c r="D341" s="5"/>
      <c r="E341" s="1"/>
      <c r="F341" s="11"/>
      <c r="G341" s="1"/>
      <c r="H341" s="5"/>
      <c r="I341" s="1"/>
      <c r="J341" s="11"/>
      <c r="K341" s="1"/>
      <c r="L341" s="5"/>
      <c r="M341" s="1"/>
      <c r="N341" s="11"/>
      <c r="O341" s="1"/>
      <c r="P341" s="5"/>
      <c r="Q341" s="1"/>
      <c r="R341" s="11"/>
      <c r="S341" s="11"/>
      <c r="T341" s="5"/>
      <c r="U341" s="1"/>
      <c r="V341" s="11"/>
      <c r="W341" s="11"/>
      <c r="X341" s="5"/>
      <c r="Y341" s="1"/>
      <c r="Z341" s="11"/>
      <c r="AA341" s="1"/>
      <c r="AB341" s="5"/>
      <c r="AC341" s="1"/>
      <c r="AD341" s="11"/>
      <c r="AE341" s="11"/>
      <c r="AF341" s="5"/>
      <c r="AG341" s="1"/>
      <c r="AH341" s="11"/>
      <c r="AI341" s="11"/>
      <c r="AJ341" s="5"/>
      <c r="AK341" s="1"/>
      <c r="AL341" s="11"/>
      <c r="AM341" s="1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x14ac:dyDescent="0.25">
      <c r="A342" s="14"/>
      <c r="B342" s="1"/>
      <c r="C342" s="1"/>
      <c r="D342" s="5"/>
      <c r="E342" s="1"/>
      <c r="F342" s="11"/>
      <c r="G342" s="1"/>
      <c r="H342" s="5"/>
      <c r="I342" s="1"/>
      <c r="J342" s="11"/>
      <c r="K342" s="1"/>
      <c r="L342" s="5"/>
      <c r="M342" s="1"/>
      <c r="N342" s="11"/>
      <c r="O342" s="1"/>
      <c r="P342" s="5"/>
      <c r="Q342" s="1"/>
      <c r="R342" s="11"/>
      <c r="S342" s="11"/>
      <c r="T342" s="5"/>
      <c r="U342" s="1"/>
      <c r="V342" s="11"/>
      <c r="W342" s="11"/>
      <c r="X342" s="5"/>
      <c r="Y342" s="1"/>
      <c r="Z342" s="11"/>
      <c r="AA342" s="1"/>
      <c r="AB342" s="5"/>
      <c r="AC342" s="1"/>
      <c r="AD342" s="11"/>
      <c r="AE342" s="11"/>
      <c r="AF342" s="5"/>
      <c r="AG342" s="1"/>
      <c r="AH342" s="11"/>
      <c r="AI342" s="11"/>
      <c r="AJ342" s="5"/>
      <c r="AK342" s="1"/>
      <c r="AL342" s="11"/>
      <c r="AM342" s="1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x14ac:dyDescent="0.25">
      <c r="A343" s="14"/>
      <c r="B343" s="1"/>
      <c r="C343" s="1"/>
      <c r="D343" s="5"/>
      <c r="E343" s="1"/>
      <c r="F343" s="11"/>
      <c r="G343" s="1"/>
      <c r="H343" s="5"/>
      <c r="I343" s="1"/>
      <c r="J343" s="11"/>
      <c r="K343" s="1"/>
      <c r="L343" s="5"/>
      <c r="M343" s="1"/>
      <c r="N343" s="11"/>
      <c r="O343" s="1"/>
      <c r="P343" s="5"/>
      <c r="Q343" s="1"/>
      <c r="R343" s="11"/>
      <c r="S343" s="11"/>
      <c r="T343" s="5"/>
      <c r="U343" s="1"/>
      <c r="V343" s="11"/>
      <c r="W343" s="11"/>
      <c r="X343" s="5"/>
      <c r="Y343" s="1"/>
      <c r="Z343" s="11"/>
      <c r="AA343" s="1"/>
      <c r="AB343" s="5"/>
      <c r="AC343" s="1"/>
      <c r="AD343" s="11"/>
      <c r="AE343" s="11"/>
      <c r="AF343" s="5"/>
      <c r="AG343" s="1"/>
      <c r="AH343" s="11"/>
      <c r="AI343" s="11"/>
      <c r="AJ343" s="5"/>
      <c r="AK343" s="1"/>
      <c r="AL343" s="11"/>
      <c r="AM343" s="1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x14ac:dyDescent="0.25">
      <c r="A344" s="14"/>
      <c r="B344" s="1"/>
      <c r="C344" s="1"/>
      <c r="D344" s="5"/>
      <c r="E344" s="1"/>
      <c r="F344" s="11"/>
      <c r="G344" s="1"/>
      <c r="H344" s="5"/>
      <c r="I344" s="1"/>
      <c r="J344" s="11"/>
      <c r="K344" s="1"/>
      <c r="L344" s="5"/>
      <c r="M344" s="1"/>
      <c r="N344" s="11"/>
      <c r="O344" s="1"/>
      <c r="P344" s="5"/>
      <c r="Q344" s="1"/>
      <c r="R344" s="11"/>
      <c r="S344" s="11"/>
      <c r="T344" s="5"/>
      <c r="U344" s="1"/>
      <c r="V344" s="11"/>
      <c r="W344" s="11"/>
      <c r="X344" s="5"/>
      <c r="Y344" s="1"/>
      <c r="Z344" s="11"/>
      <c r="AA344" s="1"/>
      <c r="AB344" s="5"/>
      <c r="AC344" s="1"/>
      <c r="AD344" s="11"/>
      <c r="AE344" s="11"/>
      <c r="AF344" s="5"/>
      <c r="AG344" s="1"/>
      <c r="AH344" s="11"/>
      <c r="AI344" s="11"/>
      <c r="AJ344" s="5"/>
      <c r="AK344" s="1"/>
      <c r="AL344" s="11"/>
      <c r="AM344" s="1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x14ac:dyDescent="0.25">
      <c r="A345" s="14"/>
      <c r="B345" s="1"/>
      <c r="C345" s="1"/>
      <c r="D345" s="5"/>
      <c r="E345" s="1"/>
      <c r="F345" s="11"/>
      <c r="G345" s="1"/>
      <c r="H345" s="5"/>
      <c r="I345" s="1"/>
      <c r="J345" s="11"/>
      <c r="K345" s="1"/>
      <c r="L345" s="5"/>
      <c r="M345" s="1"/>
      <c r="N345" s="11"/>
      <c r="O345" s="1"/>
      <c r="P345" s="5"/>
      <c r="Q345" s="1"/>
      <c r="R345" s="11"/>
      <c r="S345" s="11"/>
      <c r="T345" s="5"/>
      <c r="U345" s="1"/>
      <c r="V345" s="11"/>
      <c r="W345" s="11"/>
      <c r="X345" s="5"/>
      <c r="Y345" s="1"/>
      <c r="Z345" s="11"/>
      <c r="AA345" s="1"/>
      <c r="AB345" s="5"/>
      <c r="AC345" s="1"/>
      <c r="AD345" s="11"/>
      <c r="AE345" s="11"/>
      <c r="AF345" s="5"/>
      <c r="AG345" s="1"/>
      <c r="AH345" s="11"/>
      <c r="AI345" s="11"/>
      <c r="AJ345" s="5"/>
      <c r="AK345" s="1"/>
      <c r="AL345" s="11"/>
      <c r="AM345" s="1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x14ac:dyDescent="0.25">
      <c r="A346" s="14"/>
      <c r="B346" s="1"/>
      <c r="C346" s="1"/>
      <c r="D346" s="5"/>
      <c r="E346" s="1"/>
      <c r="F346" s="11"/>
      <c r="G346" s="1"/>
      <c r="H346" s="5"/>
      <c r="I346" s="1"/>
      <c r="J346" s="11"/>
      <c r="K346" s="1"/>
      <c r="L346" s="5"/>
      <c r="M346" s="1"/>
      <c r="N346" s="11"/>
      <c r="O346" s="1"/>
      <c r="P346" s="5"/>
      <c r="Q346" s="1"/>
      <c r="R346" s="11"/>
      <c r="S346" s="11"/>
      <c r="T346" s="5"/>
      <c r="U346" s="1"/>
      <c r="V346" s="11"/>
      <c r="W346" s="11"/>
      <c r="X346" s="5"/>
      <c r="Y346" s="1"/>
      <c r="Z346" s="11"/>
      <c r="AA346" s="1"/>
      <c r="AB346" s="5"/>
      <c r="AC346" s="1"/>
      <c r="AD346" s="11"/>
      <c r="AE346" s="11"/>
      <c r="AF346" s="5"/>
      <c r="AG346" s="1"/>
      <c r="AH346" s="11"/>
      <c r="AI346" s="11"/>
      <c r="AJ346" s="5"/>
      <c r="AK346" s="1"/>
      <c r="AL346" s="11"/>
      <c r="AM346" s="1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x14ac:dyDescent="0.25">
      <c r="A347" s="14"/>
      <c r="B347" s="1"/>
      <c r="C347" s="1"/>
      <c r="D347" s="5"/>
      <c r="E347" s="1"/>
      <c r="F347" s="11"/>
      <c r="G347" s="1"/>
      <c r="H347" s="5"/>
      <c r="I347" s="1"/>
      <c r="J347" s="11"/>
      <c r="K347" s="1"/>
      <c r="L347" s="5"/>
      <c r="M347" s="1"/>
      <c r="N347" s="11"/>
      <c r="O347" s="1"/>
      <c r="P347" s="5"/>
      <c r="Q347" s="1"/>
      <c r="R347" s="11"/>
      <c r="S347" s="11"/>
      <c r="T347" s="5"/>
      <c r="U347" s="1"/>
      <c r="V347" s="11"/>
      <c r="W347" s="11"/>
      <c r="X347" s="5"/>
      <c r="Y347" s="1"/>
      <c r="Z347" s="11"/>
      <c r="AA347" s="1"/>
      <c r="AB347" s="5"/>
      <c r="AC347" s="1"/>
      <c r="AD347" s="11"/>
      <c r="AE347" s="11"/>
      <c r="AF347" s="5"/>
      <c r="AG347" s="1"/>
      <c r="AH347" s="11"/>
      <c r="AI347" s="11"/>
      <c r="AJ347" s="5"/>
      <c r="AK347" s="1"/>
      <c r="AL347" s="11"/>
      <c r="AM347" s="1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x14ac:dyDescent="0.25">
      <c r="A348" s="14"/>
      <c r="B348" s="1"/>
      <c r="C348" s="1"/>
      <c r="D348" s="5"/>
      <c r="E348" s="1"/>
      <c r="F348" s="11"/>
      <c r="G348" s="1"/>
      <c r="H348" s="5"/>
      <c r="I348" s="1"/>
      <c r="J348" s="11"/>
      <c r="K348" s="1"/>
      <c r="L348" s="5"/>
      <c r="M348" s="1"/>
      <c r="N348" s="11"/>
      <c r="O348" s="1"/>
      <c r="P348" s="5"/>
      <c r="Q348" s="1"/>
      <c r="R348" s="11"/>
      <c r="S348" s="11"/>
      <c r="T348" s="5"/>
      <c r="U348" s="1"/>
      <c r="V348" s="11"/>
      <c r="W348" s="11"/>
      <c r="X348" s="5"/>
      <c r="Y348" s="1"/>
      <c r="Z348" s="11"/>
      <c r="AA348" s="1"/>
      <c r="AB348" s="5"/>
      <c r="AC348" s="1"/>
      <c r="AD348" s="11"/>
      <c r="AE348" s="11"/>
      <c r="AF348" s="5"/>
      <c r="AG348" s="1"/>
      <c r="AH348" s="11"/>
      <c r="AI348" s="11"/>
      <c r="AJ348" s="5"/>
      <c r="AK348" s="1"/>
      <c r="AL348" s="11"/>
      <c r="AM348" s="1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x14ac:dyDescent="0.25">
      <c r="A349" s="14"/>
      <c r="B349" s="1"/>
      <c r="C349" s="1"/>
      <c r="D349" s="5"/>
      <c r="E349" s="1"/>
      <c r="F349" s="11"/>
      <c r="G349" s="1"/>
      <c r="H349" s="5"/>
      <c r="I349" s="1"/>
      <c r="J349" s="11"/>
      <c r="K349" s="1"/>
      <c r="L349" s="5"/>
      <c r="M349" s="1"/>
      <c r="N349" s="11"/>
      <c r="O349" s="1"/>
      <c r="P349" s="5"/>
      <c r="Q349" s="1"/>
      <c r="R349" s="11"/>
      <c r="S349" s="11"/>
      <c r="T349" s="5"/>
      <c r="U349" s="1"/>
      <c r="V349" s="11"/>
      <c r="W349" s="11"/>
      <c r="X349" s="5"/>
      <c r="Y349" s="1"/>
      <c r="Z349" s="11"/>
      <c r="AA349" s="1"/>
      <c r="AB349" s="5"/>
      <c r="AC349" s="1"/>
      <c r="AD349" s="11"/>
      <c r="AE349" s="11"/>
      <c r="AF349" s="5"/>
      <c r="AG349" s="1"/>
      <c r="AH349" s="11"/>
      <c r="AI349" s="11"/>
      <c r="AJ349" s="5"/>
      <c r="AK349" s="1"/>
      <c r="AL349" s="11"/>
      <c r="AM349" s="1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x14ac:dyDescent="0.25">
      <c r="A350" s="14"/>
      <c r="B350" s="1"/>
      <c r="C350" s="1"/>
      <c r="D350" s="5"/>
      <c r="E350" s="1"/>
      <c r="F350" s="11"/>
      <c r="G350" s="1"/>
      <c r="H350" s="5"/>
      <c r="I350" s="1"/>
      <c r="J350" s="11"/>
      <c r="K350" s="1"/>
      <c r="L350" s="5"/>
      <c r="M350" s="1"/>
      <c r="N350" s="11"/>
      <c r="O350" s="1"/>
      <c r="P350" s="5"/>
      <c r="Q350" s="1"/>
      <c r="R350" s="11"/>
      <c r="S350" s="11"/>
      <c r="T350" s="5"/>
      <c r="U350" s="1"/>
      <c r="V350" s="11"/>
      <c r="W350" s="11"/>
      <c r="X350" s="5"/>
      <c r="Y350" s="1"/>
      <c r="Z350" s="11"/>
      <c r="AA350" s="1"/>
      <c r="AB350" s="5"/>
      <c r="AC350" s="1"/>
      <c r="AD350" s="11"/>
      <c r="AE350" s="11"/>
      <c r="AF350" s="5"/>
      <c r="AG350" s="1"/>
      <c r="AH350" s="11"/>
      <c r="AI350" s="11"/>
      <c r="AJ350" s="5"/>
      <c r="AK350" s="1"/>
      <c r="AL350" s="11"/>
      <c r="AM350" s="1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x14ac:dyDescent="0.25">
      <c r="A351" s="14"/>
      <c r="B351" s="1"/>
      <c r="C351" s="1"/>
      <c r="D351" s="5"/>
      <c r="E351" s="1"/>
      <c r="F351" s="11"/>
      <c r="G351" s="1"/>
      <c r="H351" s="5"/>
      <c r="I351" s="1"/>
      <c r="J351" s="11"/>
      <c r="K351" s="1"/>
      <c r="L351" s="5"/>
      <c r="M351" s="1"/>
      <c r="N351" s="11"/>
      <c r="O351" s="1"/>
      <c r="P351" s="5"/>
      <c r="Q351" s="1"/>
      <c r="R351" s="11"/>
      <c r="S351" s="11"/>
      <c r="T351" s="5"/>
      <c r="U351" s="1"/>
      <c r="V351" s="11"/>
      <c r="W351" s="11"/>
      <c r="X351" s="5"/>
      <c r="Y351" s="1"/>
      <c r="Z351" s="11"/>
      <c r="AA351" s="1"/>
      <c r="AB351" s="5"/>
      <c r="AC351" s="1"/>
      <c r="AD351" s="11"/>
      <c r="AE351" s="11"/>
      <c r="AF351" s="5"/>
      <c r="AG351" s="1"/>
      <c r="AH351" s="11"/>
      <c r="AI351" s="11"/>
      <c r="AJ351" s="5"/>
      <c r="AK351" s="1"/>
      <c r="AL351" s="11"/>
      <c r="AM351" s="1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x14ac:dyDescent="0.25">
      <c r="A352" s="14"/>
      <c r="B352" s="1"/>
      <c r="C352" s="1"/>
      <c r="D352" s="5"/>
      <c r="E352" s="1"/>
      <c r="F352" s="11"/>
      <c r="G352" s="1"/>
      <c r="H352" s="5"/>
      <c r="I352" s="1"/>
      <c r="J352" s="11"/>
      <c r="K352" s="1"/>
      <c r="L352" s="5"/>
      <c r="M352" s="1"/>
      <c r="N352" s="11"/>
      <c r="O352" s="1"/>
      <c r="P352" s="5"/>
      <c r="Q352" s="1"/>
      <c r="R352" s="11"/>
      <c r="S352" s="11"/>
      <c r="T352" s="5"/>
      <c r="U352" s="1"/>
      <c r="V352" s="11"/>
      <c r="W352" s="11"/>
      <c r="X352" s="5"/>
      <c r="Y352" s="1"/>
      <c r="Z352" s="11"/>
      <c r="AA352" s="1"/>
      <c r="AB352" s="5"/>
      <c r="AC352" s="1"/>
      <c r="AD352" s="11"/>
      <c r="AE352" s="11"/>
      <c r="AF352" s="5"/>
      <c r="AG352" s="1"/>
      <c r="AH352" s="11"/>
      <c r="AI352" s="11"/>
      <c r="AJ352" s="5"/>
      <c r="AK352" s="1"/>
      <c r="AL352" s="11"/>
      <c r="AM352" s="1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x14ac:dyDescent="0.25">
      <c r="A353" s="14"/>
      <c r="B353" s="1"/>
      <c r="C353" s="1"/>
      <c r="D353" s="5"/>
      <c r="E353" s="1"/>
      <c r="F353" s="11"/>
      <c r="G353" s="1"/>
      <c r="H353" s="5"/>
      <c r="I353" s="1"/>
      <c r="J353" s="11"/>
      <c r="K353" s="1"/>
      <c r="L353" s="5"/>
      <c r="M353" s="1"/>
      <c r="N353" s="11"/>
      <c r="O353" s="1"/>
      <c r="P353" s="5"/>
      <c r="Q353" s="1"/>
      <c r="R353" s="11"/>
      <c r="S353" s="11"/>
      <c r="T353" s="5"/>
      <c r="U353" s="1"/>
      <c r="V353" s="11"/>
      <c r="W353" s="11"/>
      <c r="X353" s="5"/>
      <c r="Y353" s="1"/>
      <c r="Z353" s="11"/>
      <c r="AA353" s="1"/>
      <c r="AB353" s="5"/>
      <c r="AC353" s="1"/>
      <c r="AD353" s="11"/>
      <c r="AE353" s="11"/>
      <c r="AF353" s="5"/>
      <c r="AG353" s="1"/>
      <c r="AH353" s="11"/>
      <c r="AI353" s="11"/>
      <c r="AJ353" s="5"/>
      <c r="AK353" s="1"/>
      <c r="AL353" s="11"/>
      <c r="AM353" s="1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x14ac:dyDescent="0.25">
      <c r="A354" s="14"/>
      <c r="B354" s="1"/>
      <c r="C354" s="1"/>
      <c r="D354" s="5"/>
      <c r="E354" s="1"/>
      <c r="F354" s="11"/>
      <c r="G354" s="1"/>
      <c r="H354" s="5"/>
      <c r="I354" s="1"/>
      <c r="J354" s="11"/>
      <c r="K354" s="1"/>
      <c r="L354" s="5"/>
      <c r="M354" s="1"/>
      <c r="N354" s="11"/>
      <c r="O354" s="1"/>
      <c r="P354" s="5"/>
      <c r="Q354" s="1"/>
      <c r="R354" s="11"/>
      <c r="S354" s="11"/>
      <c r="T354" s="5"/>
      <c r="U354" s="1"/>
      <c r="V354" s="11"/>
      <c r="W354" s="11"/>
      <c r="X354" s="5"/>
      <c r="Y354" s="1"/>
      <c r="Z354" s="11"/>
      <c r="AA354" s="1"/>
      <c r="AB354" s="5"/>
      <c r="AC354" s="1"/>
      <c r="AD354" s="11"/>
      <c r="AE354" s="11"/>
      <c r="AF354" s="5"/>
      <c r="AG354" s="1"/>
      <c r="AH354" s="11"/>
      <c r="AI354" s="11"/>
      <c r="AJ354" s="5"/>
      <c r="AK354" s="1"/>
      <c r="AL354" s="11"/>
      <c r="AM354" s="1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x14ac:dyDescent="0.25">
      <c r="A355" s="14"/>
      <c r="B355" s="1"/>
      <c r="C355" s="1"/>
      <c r="D355" s="5"/>
      <c r="E355" s="1"/>
      <c r="F355" s="11"/>
      <c r="G355" s="1"/>
      <c r="H355" s="5"/>
      <c r="I355" s="1"/>
      <c r="J355" s="11"/>
      <c r="K355" s="1"/>
      <c r="L355" s="5"/>
      <c r="M355" s="1"/>
      <c r="N355" s="11"/>
      <c r="O355" s="1"/>
      <c r="P355" s="5"/>
      <c r="Q355" s="1"/>
      <c r="R355" s="11"/>
      <c r="S355" s="11"/>
      <c r="T355" s="5"/>
      <c r="U355" s="1"/>
      <c r="V355" s="11"/>
      <c r="W355" s="11"/>
      <c r="X355" s="5"/>
      <c r="Y355" s="1"/>
      <c r="Z355" s="11"/>
      <c r="AA355" s="1"/>
      <c r="AB355" s="5"/>
      <c r="AC355" s="1"/>
      <c r="AD355" s="11"/>
      <c r="AE355" s="11"/>
      <c r="AF355" s="5"/>
      <c r="AG355" s="1"/>
      <c r="AH355" s="11"/>
      <c r="AI355" s="11"/>
      <c r="AJ355" s="5"/>
      <c r="AK355" s="1"/>
      <c r="AL355" s="11"/>
      <c r="AM355" s="1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x14ac:dyDescent="0.25">
      <c r="A356" s="14"/>
      <c r="B356" s="1"/>
      <c r="C356" s="1"/>
      <c r="D356" s="5"/>
      <c r="E356" s="1"/>
      <c r="F356" s="11"/>
      <c r="G356" s="1"/>
      <c r="H356" s="5"/>
      <c r="I356" s="1"/>
      <c r="J356" s="11"/>
      <c r="K356" s="1"/>
      <c r="L356" s="5"/>
      <c r="M356" s="1"/>
      <c r="N356" s="11"/>
      <c r="O356" s="1"/>
      <c r="P356" s="5"/>
      <c r="Q356" s="1"/>
      <c r="R356" s="11"/>
      <c r="S356" s="11"/>
      <c r="T356" s="5"/>
      <c r="U356" s="1"/>
      <c r="V356" s="11"/>
      <c r="W356" s="11"/>
      <c r="X356" s="5"/>
      <c r="Y356" s="1"/>
      <c r="Z356" s="11"/>
      <c r="AA356" s="1"/>
      <c r="AB356" s="5"/>
      <c r="AC356" s="1"/>
      <c r="AD356" s="11"/>
      <c r="AE356" s="11"/>
      <c r="AF356" s="5"/>
      <c r="AG356" s="1"/>
      <c r="AH356" s="11"/>
      <c r="AI356" s="11"/>
      <c r="AJ356" s="5"/>
      <c r="AK356" s="1"/>
      <c r="AL356" s="11"/>
      <c r="AM356" s="1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x14ac:dyDescent="0.25">
      <c r="A357" s="14"/>
      <c r="B357" s="1"/>
      <c r="C357" s="1"/>
      <c r="D357" s="5"/>
      <c r="E357" s="1"/>
      <c r="F357" s="11"/>
      <c r="G357" s="1"/>
      <c r="H357" s="5"/>
      <c r="I357" s="1"/>
      <c r="J357" s="11"/>
      <c r="K357" s="1"/>
      <c r="L357" s="5"/>
      <c r="M357" s="1"/>
      <c r="N357" s="11"/>
      <c r="O357" s="1"/>
      <c r="P357" s="5"/>
      <c r="Q357" s="1"/>
      <c r="R357" s="11"/>
      <c r="S357" s="11"/>
      <c r="T357" s="5"/>
      <c r="U357" s="1"/>
      <c r="V357" s="11"/>
      <c r="W357" s="11"/>
      <c r="X357" s="5"/>
      <c r="Y357" s="1"/>
      <c r="Z357" s="11"/>
      <c r="AA357" s="1"/>
      <c r="AB357" s="5"/>
      <c r="AC357" s="1"/>
      <c r="AD357" s="11"/>
      <c r="AE357" s="11"/>
      <c r="AF357" s="5"/>
      <c r="AG357" s="1"/>
      <c r="AH357" s="11"/>
      <c r="AI357" s="11"/>
      <c r="AJ357" s="5"/>
      <c r="AK357" s="1"/>
      <c r="AL357" s="11"/>
      <c r="AM357" s="1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x14ac:dyDescent="0.25">
      <c r="A358" s="14"/>
      <c r="B358" s="1"/>
      <c r="C358" s="1"/>
      <c r="D358" s="5"/>
      <c r="E358" s="1"/>
      <c r="F358" s="11"/>
      <c r="G358" s="1"/>
      <c r="H358" s="5"/>
      <c r="I358" s="1"/>
      <c r="J358" s="11"/>
      <c r="K358" s="1"/>
      <c r="L358" s="5"/>
      <c r="M358" s="1"/>
      <c r="N358" s="11"/>
      <c r="O358" s="1"/>
      <c r="P358" s="5"/>
      <c r="Q358" s="1"/>
      <c r="R358" s="11"/>
      <c r="S358" s="11"/>
      <c r="T358" s="5"/>
      <c r="U358" s="1"/>
      <c r="V358" s="11"/>
      <c r="W358" s="11"/>
      <c r="X358" s="5"/>
      <c r="Y358" s="1"/>
      <c r="Z358" s="11"/>
      <c r="AA358" s="1"/>
      <c r="AB358" s="5"/>
      <c r="AC358" s="1"/>
      <c r="AD358" s="11"/>
      <c r="AE358" s="11"/>
      <c r="AF358" s="5"/>
      <c r="AG358" s="1"/>
      <c r="AH358" s="11"/>
      <c r="AI358" s="11"/>
      <c r="AJ358" s="5"/>
      <c r="AK358" s="1"/>
      <c r="AL358" s="11"/>
      <c r="AM358" s="1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x14ac:dyDescent="0.25">
      <c r="A359" s="14"/>
      <c r="B359" s="1"/>
      <c r="C359" s="1"/>
      <c r="D359" s="5"/>
      <c r="E359" s="1"/>
      <c r="F359" s="11"/>
      <c r="G359" s="1"/>
      <c r="H359" s="5"/>
      <c r="I359" s="1"/>
      <c r="J359" s="11"/>
      <c r="K359" s="1"/>
      <c r="L359" s="5"/>
      <c r="M359" s="1"/>
      <c r="N359" s="11"/>
      <c r="O359" s="1"/>
      <c r="P359" s="5"/>
      <c r="Q359" s="1"/>
      <c r="R359" s="11"/>
      <c r="S359" s="11"/>
      <c r="T359" s="5"/>
      <c r="U359" s="1"/>
      <c r="V359" s="11"/>
      <c r="W359" s="11"/>
      <c r="X359" s="5"/>
      <c r="Y359" s="1"/>
      <c r="Z359" s="11"/>
      <c r="AA359" s="1"/>
      <c r="AB359" s="5"/>
      <c r="AC359" s="1"/>
      <c r="AD359" s="11"/>
      <c r="AE359" s="11"/>
      <c r="AF359" s="5"/>
      <c r="AG359" s="1"/>
      <c r="AH359" s="11"/>
      <c r="AI359" s="11"/>
      <c r="AJ359" s="5"/>
      <c r="AK359" s="1"/>
      <c r="AL359" s="11"/>
      <c r="AM359" s="1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x14ac:dyDescent="0.25">
      <c r="A360" s="14"/>
      <c r="B360" s="1"/>
      <c r="C360" s="1"/>
      <c r="D360" s="5"/>
      <c r="E360" s="1"/>
      <c r="F360" s="11"/>
      <c r="G360" s="1"/>
      <c r="H360" s="5"/>
      <c r="I360" s="1"/>
      <c r="J360" s="11"/>
      <c r="K360" s="1"/>
      <c r="L360" s="5"/>
      <c r="M360" s="1"/>
      <c r="N360" s="11"/>
      <c r="O360" s="1"/>
      <c r="P360" s="5"/>
      <c r="Q360" s="1"/>
      <c r="R360" s="11"/>
      <c r="S360" s="11"/>
      <c r="T360" s="5"/>
      <c r="U360" s="1"/>
      <c r="V360" s="11"/>
      <c r="W360" s="11"/>
      <c r="X360" s="5"/>
      <c r="Y360" s="1"/>
      <c r="Z360" s="11"/>
      <c r="AA360" s="1"/>
      <c r="AB360" s="5"/>
      <c r="AC360" s="1"/>
      <c r="AD360" s="11"/>
      <c r="AE360" s="11"/>
      <c r="AF360" s="5"/>
      <c r="AG360" s="1"/>
      <c r="AH360" s="11"/>
      <c r="AI360" s="11"/>
      <c r="AJ360" s="5"/>
      <c r="AK360" s="1"/>
      <c r="AL360" s="11"/>
      <c r="AM360" s="1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x14ac:dyDescent="0.25">
      <c r="A361" s="14"/>
      <c r="B361" s="1"/>
      <c r="C361" s="1"/>
      <c r="D361" s="5"/>
      <c r="E361" s="1"/>
      <c r="F361" s="11"/>
      <c r="G361" s="1"/>
      <c r="H361" s="5"/>
      <c r="I361" s="1"/>
      <c r="J361" s="11"/>
      <c r="K361" s="1"/>
      <c r="L361" s="5"/>
      <c r="M361" s="1"/>
      <c r="N361" s="11"/>
      <c r="O361" s="1"/>
      <c r="P361" s="5"/>
      <c r="Q361" s="1"/>
      <c r="R361" s="11"/>
      <c r="S361" s="11"/>
      <c r="T361" s="5"/>
      <c r="U361" s="1"/>
      <c r="V361" s="11"/>
      <c r="W361" s="11"/>
      <c r="X361" s="5"/>
      <c r="Y361" s="1"/>
      <c r="Z361" s="11"/>
      <c r="AA361" s="1"/>
      <c r="AB361" s="5"/>
      <c r="AC361" s="1"/>
      <c r="AD361" s="11"/>
      <c r="AE361" s="11"/>
      <c r="AF361" s="5"/>
      <c r="AG361" s="1"/>
      <c r="AH361" s="11"/>
      <c r="AI361" s="11"/>
      <c r="AJ361" s="5"/>
      <c r="AK361" s="1"/>
      <c r="AL361" s="11"/>
      <c r="AM361" s="1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x14ac:dyDescent="0.25">
      <c r="A362" s="14"/>
      <c r="B362" s="1"/>
      <c r="C362" s="1"/>
      <c r="D362" s="5"/>
      <c r="E362" s="1"/>
      <c r="F362" s="11"/>
      <c r="G362" s="1"/>
      <c r="H362" s="5"/>
      <c r="I362" s="1"/>
      <c r="J362" s="11"/>
      <c r="K362" s="1"/>
      <c r="L362" s="5"/>
      <c r="M362" s="1"/>
      <c r="N362" s="11"/>
      <c r="O362" s="1"/>
      <c r="P362" s="5"/>
      <c r="Q362" s="1"/>
      <c r="R362" s="11"/>
      <c r="S362" s="11"/>
      <c r="T362" s="5"/>
      <c r="U362" s="1"/>
      <c r="V362" s="11"/>
      <c r="W362" s="11"/>
      <c r="X362" s="5"/>
      <c r="Y362" s="1"/>
      <c r="Z362" s="11"/>
      <c r="AA362" s="1"/>
      <c r="AB362" s="5"/>
      <c r="AC362" s="1"/>
      <c r="AD362" s="11"/>
      <c r="AE362" s="11"/>
      <c r="AF362" s="5"/>
      <c r="AG362" s="1"/>
      <c r="AH362" s="11"/>
      <c r="AI362" s="11"/>
      <c r="AJ362" s="5"/>
      <c r="AK362" s="1"/>
      <c r="AL362" s="11"/>
      <c r="AM362" s="1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x14ac:dyDescent="0.25">
      <c r="A363" s="14"/>
      <c r="B363" s="1"/>
      <c r="C363" s="1"/>
      <c r="D363" s="5"/>
      <c r="E363" s="1"/>
      <c r="F363" s="11"/>
      <c r="G363" s="1"/>
      <c r="H363" s="5"/>
      <c r="I363" s="1"/>
      <c r="J363" s="11"/>
      <c r="K363" s="1"/>
      <c r="L363" s="5"/>
      <c r="M363" s="1"/>
      <c r="N363" s="11"/>
      <c r="O363" s="1"/>
      <c r="P363" s="5"/>
      <c r="Q363" s="1"/>
      <c r="R363" s="11"/>
      <c r="S363" s="11"/>
      <c r="T363" s="5"/>
      <c r="U363" s="1"/>
      <c r="V363" s="11"/>
      <c r="W363" s="11"/>
      <c r="X363" s="5"/>
      <c r="Y363" s="1"/>
      <c r="Z363" s="11"/>
      <c r="AA363" s="1"/>
      <c r="AB363" s="5"/>
      <c r="AC363" s="1"/>
      <c r="AD363" s="11"/>
      <c r="AE363" s="11"/>
      <c r="AF363" s="5"/>
      <c r="AG363" s="1"/>
      <c r="AH363" s="11"/>
      <c r="AI363" s="11"/>
      <c r="AJ363" s="5"/>
      <c r="AK363" s="1"/>
      <c r="AL363" s="11"/>
      <c r="AM363" s="1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x14ac:dyDescent="0.25">
      <c r="A364" s="14"/>
      <c r="B364" s="1"/>
      <c r="C364" s="1"/>
      <c r="D364" s="5"/>
      <c r="E364" s="1"/>
      <c r="F364" s="11"/>
      <c r="G364" s="1"/>
      <c r="H364" s="5"/>
      <c r="I364" s="1"/>
      <c r="J364" s="11"/>
      <c r="K364" s="1"/>
      <c r="L364" s="5"/>
      <c r="M364" s="1"/>
      <c r="N364" s="11"/>
      <c r="O364" s="1"/>
      <c r="P364" s="5"/>
      <c r="Q364" s="1"/>
      <c r="R364" s="11"/>
      <c r="S364" s="11"/>
      <c r="T364" s="5"/>
      <c r="U364" s="1"/>
      <c r="V364" s="11"/>
      <c r="W364" s="11"/>
      <c r="X364" s="5"/>
      <c r="Y364" s="1"/>
      <c r="Z364" s="11"/>
      <c r="AA364" s="1"/>
      <c r="AB364" s="5"/>
      <c r="AC364" s="1"/>
      <c r="AD364" s="11"/>
      <c r="AE364" s="11"/>
      <c r="AF364" s="5"/>
      <c r="AG364" s="1"/>
      <c r="AH364" s="11"/>
      <c r="AI364" s="11"/>
      <c r="AJ364" s="5"/>
      <c r="AK364" s="1"/>
      <c r="AL364" s="11"/>
      <c r="AM364" s="1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x14ac:dyDescent="0.25">
      <c r="A365" s="14"/>
      <c r="B365" s="1"/>
      <c r="C365" s="1"/>
      <c r="D365" s="5"/>
      <c r="E365" s="1"/>
      <c r="F365" s="11"/>
      <c r="G365" s="1"/>
      <c r="H365" s="5"/>
      <c r="I365" s="1"/>
      <c r="J365" s="11"/>
      <c r="K365" s="1"/>
      <c r="L365" s="5"/>
      <c r="M365" s="1"/>
      <c r="N365" s="11"/>
      <c r="O365" s="1"/>
      <c r="P365" s="5"/>
      <c r="Q365" s="1"/>
      <c r="R365" s="11"/>
      <c r="S365" s="11"/>
      <c r="T365" s="5"/>
      <c r="U365" s="1"/>
      <c r="V365" s="11"/>
      <c r="W365" s="11"/>
      <c r="X365" s="5"/>
      <c r="Y365" s="1"/>
      <c r="Z365" s="11"/>
      <c r="AA365" s="1"/>
      <c r="AB365" s="5"/>
      <c r="AC365" s="1"/>
      <c r="AD365" s="11"/>
      <c r="AE365" s="11"/>
      <c r="AF365" s="5"/>
      <c r="AG365" s="1"/>
      <c r="AH365" s="11"/>
      <c r="AI365" s="11"/>
      <c r="AJ365" s="5"/>
      <c r="AK365" s="1"/>
      <c r="AL365" s="11"/>
      <c r="AM365" s="1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x14ac:dyDescent="0.25">
      <c r="A366" s="14"/>
      <c r="B366" s="1"/>
      <c r="C366" s="1"/>
      <c r="D366" s="5"/>
      <c r="E366" s="1"/>
      <c r="F366" s="11"/>
      <c r="G366" s="1"/>
      <c r="H366" s="5"/>
      <c r="I366" s="1"/>
      <c r="J366" s="11"/>
      <c r="K366" s="1"/>
      <c r="L366" s="5"/>
      <c r="M366" s="1"/>
      <c r="N366" s="11"/>
      <c r="O366" s="1"/>
      <c r="P366" s="5"/>
      <c r="Q366" s="1"/>
      <c r="R366" s="11"/>
      <c r="S366" s="11"/>
      <c r="T366" s="5"/>
      <c r="U366" s="1"/>
      <c r="V366" s="11"/>
      <c r="W366" s="11"/>
      <c r="X366" s="5"/>
      <c r="Y366" s="1"/>
      <c r="Z366" s="11"/>
      <c r="AA366" s="1"/>
      <c r="AB366" s="5"/>
      <c r="AC366" s="1"/>
      <c r="AD366" s="11"/>
      <c r="AE366" s="11"/>
      <c r="AF366" s="5"/>
      <c r="AG366" s="1"/>
      <c r="AH366" s="11"/>
      <c r="AI366" s="11"/>
      <c r="AJ366" s="5"/>
      <c r="AK366" s="1"/>
      <c r="AL366" s="11"/>
      <c r="AM366" s="1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x14ac:dyDescent="0.25">
      <c r="A367" s="14"/>
      <c r="B367" s="1"/>
      <c r="C367" s="1"/>
      <c r="D367" s="5"/>
      <c r="E367" s="1"/>
      <c r="F367" s="11"/>
      <c r="G367" s="1"/>
      <c r="H367" s="5"/>
      <c r="I367" s="1"/>
      <c r="J367" s="11"/>
      <c r="K367" s="1"/>
      <c r="L367" s="5"/>
      <c r="M367" s="1"/>
      <c r="N367" s="11"/>
      <c r="O367" s="1"/>
      <c r="P367" s="5"/>
      <c r="Q367" s="1"/>
      <c r="R367" s="11"/>
      <c r="S367" s="11"/>
      <c r="T367" s="5"/>
      <c r="U367" s="1"/>
      <c r="V367" s="11"/>
      <c r="W367" s="11"/>
      <c r="X367" s="5"/>
      <c r="Y367" s="1"/>
      <c r="Z367" s="11"/>
      <c r="AA367" s="1"/>
      <c r="AB367" s="5"/>
      <c r="AC367" s="1"/>
      <c r="AD367" s="11"/>
      <c r="AE367" s="11"/>
      <c r="AF367" s="5"/>
      <c r="AG367" s="1"/>
      <c r="AH367" s="11"/>
      <c r="AI367" s="11"/>
      <c r="AJ367" s="5"/>
      <c r="AK367" s="1"/>
      <c r="AL367" s="11"/>
      <c r="AM367" s="1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x14ac:dyDescent="0.25">
      <c r="A368" s="14"/>
      <c r="B368" s="1"/>
      <c r="C368" s="1"/>
      <c r="D368" s="5"/>
      <c r="E368" s="1"/>
      <c r="F368" s="11"/>
      <c r="G368" s="1"/>
      <c r="H368" s="5"/>
      <c r="I368" s="1"/>
      <c r="J368" s="11"/>
      <c r="K368" s="1"/>
      <c r="L368" s="5"/>
      <c r="M368" s="1"/>
      <c r="N368" s="11"/>
      <c r="O368" s="1"/>
      <c r="P368" s="5"/>
      <c r="Q368" s="1"/>
      <c r="R368" s="11"/>
      <c r="S368" s="11"/>
      <c r="T368" s="5"/>
      <c r="U368" s="1"/>
      <c r="V368" s="11"/>
      <c r="W368" s="11"/>
      <c r="X368" s="5"/>
      <c r="Y368" s="1"/>
      <c r="Z368" s="11"/>
      <c r="AA368" s="1"/>
      <c r="AB368" s="5"/>
      <c r="AC368" s="1"/>
      <c r="AD368" s="11"/>
      <c r="AE368" s="11"/>
      <c r="AF368" s="5"/>
      <c r="AG368" s="1"/>
      <c r="AH368" s="11"/>
      <c r="AI368" s="11"/>
      <c r="AJ368" s="5"/>
      <c r="AK368" s="1"/>
      <c r="AL368" s="11"/>
      <c r="AM368" s="1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x14ac:dyDescent="0.25">
      <c r="A369" s="14"/>
      <c r="B369" s="1"/>
      <c r="C369" s="1"/>
      <c r="D369" s="5"/>
      <c r="E369" s="1"/>
      <c r="F369" s="11"/>
      <c r="G369" s="1"/>
      <c r="H369" s="5"/>
      <c r="I369" s="1"/>
      <c r="J369" s="11"/>
      <c r="K369" s="1"/>
      <c r="L369" s="5"/>
      <c r="M369" s="1"/>
      <c r="N369" s="11"/>
      <c r="O369" s="1"/>
      <c r="P369" s="5"/>
      <c r="Q369" s="1"/>
      <c r="R369" s="11"/>
      <c r="S369" s="11"/>
      <c r="T369" s="5"/>
      <c r="U369" s="1"/>
      <c r="V369" s="11"/>
      <c r="W369" s="11"/>
      <c r="X369" s="5"/>
      <c r="Y369" s="1"/>
      <c r="Z369" s="11"/>
      <c r="AA369" s="1"/>
      <c r="AB369" s="5"/>
      <c r="AC369" s="1"/>
      <c r="AD369" s="11"/>
      <c r="AE369" s="11"/>
      <c r="AF369" s="5"/>
      <c r="AG369" s="1"/>
      <c r="AH369" s="11"/>
      <c r="AI369" s="11"/>
      <c r="AJ369" s="5"/>
      <c r="AK369" s="1"/>
      <c r="AL369" s="11"/>
      <c r="AM369" s="1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x14ac:dyDescent="0.25">
      <c r="A370" s="14"/>
      <c r="B370" s="1"/>
      <c r="C370" s="1"/>
      <c r="D370" s="5"/>
      <c r="E370" s="1"/>
      <c r="F370" s="11"/>
      <c r="G370" s="1"/>
      <c r="H370" s="5"/>
      <c r="I370" s="1"/>
      <c r="J370" s="11"/>
      <c r="K370" s="1"/>
      <c r="L370" s="5"/>
      <c r="M370" s="1"/>
      <c r="N370" s="11"/>
      <c r="O370" s="1"/>
      <c r="P370" s="5"/>
      <c r="Q370" s="1"/>
      <c r="R370" s="11"/>
      <c r="S370" s="11"/>
      <c r="T370" s="5"/>
      <c r="U370" s="1"/>
      <c r="V370" s="11"/>
      <c r="W370" s="11"/>
      <c r="X370" s="5"/>
      <c r="Y370" s="1"/>
      <c r="Z370" s="11"/>
      <c r="AA370" s="1"/>
      <c r="AB370" s="5"/>
      <c r="AC370" s="1"/>
      <c r="AD370" s="11"/>
      <c r="AE370" s="11"/>
      <c r="AF370" s="5"/>
      <c r="AG370" s="1"/>
      <c r="AH370" s="11"/>
      <c r="AI370" s="11"/>
      <c r="AJ370" s="5"/>
      <c r="AK370" s="1"/>
      <c r="AL370" s="11"/>
      <c r="AM370" s="1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x14ac:dyDescent="0.25">
      <c r="A371" s="14"/>
      <c r="B371" s="1"/>
      <c r="C371" s="1"/>
      <c r="D371" s="5"/>
      <c r="E371" s="1"/>
      <c r="F371" s="11"/>
      <c r="G371" s="1"/>
      <c r="H371" s="5"/>
      <c r="I371" s="1"/>
      <c r="J371" s="11"/>
      <c r="K371" s="1"/>
      <c r="L371" s="5"/>
      <c r="M371" s="1"/>
      <c r="N371" s="11"/>
      <c r="O371" s="1"/>
      <c r="P371" s="5"/>
      <c r="Q371" s="1"/>
      <c r="R371" s="11"/>
      <c r="S371" s="11"/>
      <c r="T371" s="5"/>
      <c r="U371" s="1"/>
      <c r="V371" s="11"/>
      <c r="W371" s="11"/>
      <c r="X371" s="5"/>
      <c r="Y371" s="1"/>
      <c r="Z371" s="11"/>
      <c r="AA371" s="1"/>
      <c r="AB371" s="5"/>
      <c r="AC371" s="1"/>
      <c r="AD371" s="11"/>
      <c r="AE371" s="11"/>
      <c r="AF371" s="5"/>
      <c r="AG371" s="1"/>
      <c r="AH371" s="11"/>
      <c r="AI371" s="11"/>
      <c r="AJ371" s="5"/>
      <c r="AK371" s="1"/>
      <c r="AL371" s="11"/>
      <c r="AM371" s="1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x14ac:dyDescent="0.25">
      <c r="A372" s="14"/>
      <c r="B372" s="1"/>
      <c r="C372" s="1"/>
      <c r="D372" s="5"/>
      <c r="E372" s="1"/>
      <c r="F372" s="11"/>
      <c r="G372" s="1"/>
      <c r="H372" s="5"/>
      <c r="I372" s="1"/>
      <c r="J372" s="11"/>
      <c r="K372" s="1"/>
      <c r="L372" s="5"/>
      <c r="M372" s="1"/>
      <c r="N372" s="11"/>
      <c r="O372" s="1"/>
      <c r="P372" s="5"/>
      <c r="Q372" s="1"/>
      <c r="R372" s="11"/>
      <c r="S372" s="11"/>
      <c r="T372" s="5"/>
      <c r="U372" s="1"/>
      <c r="V372" s="11"/>
      <c r="W372" s="11"/>
      <c r="X372" s="5"/>
      <c r="Y372" s="1"/>
      <c r="Z372" s="11"/>
      <c r="AA372" s="1"/>
      <c r="AB372" s="5"/>
      <c r="AC372" s="1"/>
      <c r="AD372" s="11"/>
      <c r="AE372" s="11"/>
      <c r="AF372" s="5"/>
      <c r="AG372" s="1"/>
      <c r="AH372" s="11"/>
      <c r="AI372" s="11"/>
      <c r="AJ372" s="5"/>
      <c r="AK372" s="1"/>
      <c r="AL372" s="11"/>
      <c r="AM372" s="1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x14ac:dyDescent="0.25">
      <c r="A373" s="14"/>
      <c r="B373" s="1"/>
      <c r="C373" s="1"/>
      <c r="D373" s="5"/>
      <c r="E373" s="1"/>
      <c r="F373" s="11"/>
      <c r="G373" s="1"/>
      <c r="H373" s="5"/>
      <c r="I373" s="1"/>
      <c r="J373" s="11"/>
      <c r="K373" s="1"/>
      <c r="L373" s="5"/>
      <c r="M373" s="1"/>
      <c r="N373" s="11"/>
      <c r="O373" s="1"/>
      <c r="P373" s="5"/>
      <c r="Q373" s="1"/>
      <c r="R373" s="11"/>
      <c r="S373" s="11"/>
      <c r="T373" s="5"/>
      <c r="U373" s="1"/>
      <c r="V373" s="11"/>
      <c r="W373" s="11"/>
      <c r="X373" s="5"/>
      <c r="Y373" s="1"/>
      <c r="Z373" s="11"/>
      <c r="AA373" s="1"/>
      <c r="AB373" s="5"/>
      <c r="AC373" s="1"/>
      <c r="AD373" s="11"/>
      <c r="AE373" s="11"/>
      <c r="AF373" s="5"/>
      <c r="AG373" s="1"/>
      <c r="AH373" s="11"/>
      <c r="AI373" s="11"/>
      <c r="AJ373" s="5"/>
      <c r="AK373" s="1"/>
      <c r="AL373" s="11"/>
      <c r="AM373" s="1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x14ac:dyDescent="0.25">
      <c r="A374" s="14"/>
      <c r="B374" s="1"/>
      <c r="C374" s="1"/>
      <c r="D374" s="5"/>
      <c r="E374" s="1"/>
      <c r="F374" s="11"/>
      <c r="G374" s="1"/>
      <c r="H374" s="5"/>
      <c r="I374" s="1"/>
      <c r="J374" s="11"/>
      <c r="K374" s="1"/>
      <c r="L374" s="5"/>
      <c r="M374" s="1"/>
      <c r="N374" s="11"/>
      <c r="O374" s="1"/>
      <c r="P374" s="5"/>
      <c r="Q374" s="1"/>
      <c r="R374" s="11"/>
      <c r="S374" s="11"/>
      <c r="T374" s="5"/>
      <c r="U374" s="1"/>
      <c r="V374" s="11"/>
      <c r="W374" s="11"/>
      <c r="X374" s="5"/>
      <c r="Y374" s="1"/>
      <c r="Z374" s="11"/>
      <c r="AA374" s="1"/>
      <c r="AB374" s="5"/>
      <c r="AC374" s="1"/>
      <c r="AD374" s="11"/>
      <c r="AE374" s="11"/>
      <c r="AF374" s="5"/>
      <c r="AG374" s="1"/>
      <c r="AH374" s="11"/>
      <c r="AI374" s="11"/>
      <c r="AJ374" s="5"/>
      <c r="AK374" s="1"/>
      <c r="AL374" s="11"/>
      <c r="AM374" s="1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x14ac:dyDescent="0.25">
      <c r="A375" s="14"/>
      <c r="B375" s="1"/>
      <c r="C375" s="1"/>
      <c r="D375" s="5"/>
      <c r="E375" s="1"/>
      <c r="F375" s="11"/>
      <c r="G375" s="1"/>
      <c r="H375" s="5"/>
      <c r="I375" s="1"/>
      <c r="J375" s="11"/>
      <c r="K375" s="1"/>
      <c r="L375" s="5"/>
      <c r="M375" s="1"/>
      <c r="N375" s="11"/>
      <c r="O375" s="1"/>
      <c r="P375" s="5"/>
      <c r="Q375" s="1"/>
      <c r="R375" s="11"/>
      <c r="S375" s="11"/>
      <c r="T375" s="5"/>
      <c r="U375" s="1"/>
      <c r="V375" s="11"/>
      <c r="W375" s="11"/>
      <c r="X375" s="5"/>
      <c r="Y375" s="1"/>
      <c r="Z375" s="11"/>
      <c r="AA375" s="1"/>
      <c r="AB375" s="5"/>
      <c r="AC375" s="1"/>
      <c r="AD375" s="11"/>
      <c r="AE375" s="11"/>
      <c r="AF375" s="5"/>
      <c r="AG375" s="1"/>
      <c r="AH375" s="11"/>
      <c r="AI375" s="11"/>
      <c r="AJ375" s="5"/>
      <c r="AK375" s="1"/>
      <c r="AL375" s="11"/>
      <c r="AM375" s="1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x14ac:dyDescent="0.25">
      <c r="A376" s="14"/>
      <c r="B376" s="1"/>
      <c r="C376" s="1"/>
      <c r="D376" s="5"/>
      <c r="E376" s="1"/>
      <c r="F376" s="11"/>
      <c r="G376" s="1"/>
      <c r="H376" s="5"/>
      <c r="I376" s="1"/>
      <c r="J376" s="11"/>
      <c r="K376" s="1"/>
      <c r="L376" s="5"/>
      <c r="M376" s="1"/>
      <c r="N376" s="11"/>
      <c r="O376" s="1"/>
      <c r="P376" s="5"/>
      <c r="Q376" s="1"/>
      <c r="R376" s="11"/>
      <c r="S376" s="11"/>
      <c r="T376" s="5"/>
      <c r="U376" s="1"/>
      <c r="V376" s="11"/>
      <c r="W376" s="11"/>
      <c r="X376" s="5"/>
      <c r="Y376" s="1"/>
      <c r="Z376" s="11"/>
      <c r="AA376" s="1"/>
      <c r="AB376" s="5"/>
      <c r="AC376" s="1"/>
      <c r="AD376" s="11"/>
      <c r="AE376" s="11"/>
      <c r="AF376" s="5"/>
      <c r="AG376" s="1"/>
      <c r="AH376" s="11"/>
      <c r="AI376" s="11"/>
      <c r="AJ376" s="5"/>
      <c r="AK376" s="1"/>
      <c r="AL376" s="11"/>
      <c r="AM376" s="1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x14ac:dyDescent="0.25">
      <c r="A377" s="14"/>
      <c r="B377" s="1"/>
      <c r="C377" s="1"/>
      <c r="D377" s="5"/>
      <c r="E377" s="1"/>
      <c r="F377" s="11"/>
      <c r="G377" s="1"/>
      <c r="H377" s="5"/>
      <c r="I377" s="1"/>
      <c r="J377" s="11"/>
      <c r="K377" s="1"/>
      <c r="L377" s="5"/>
      <c r="M377" s="1"/>
      <c r="N377" s="11"/>
      <c r="O377" s="1"/>
      <c r="P377" s="5"/>
      <c r="Q377" s="1"/>
      <c r="R377" s="11"/>
      <c r="S377" s="11"/>
      <c r="T377" s="5"/>
      <c r="U377" s="1"/>
      <c r="V377" s="11"/>
      <c r="W377" s="11"/>
      <c r="X377" s="5"/>
      <c r="Y377" s="1"/>
      <c r="Z377" s="11"/>
      <c r="AA377" s="1"/>
      <c r="AB377" s="5"/>
      <c r="AC377" s="1"/>
      <c r="AD377" s="11"/>
      <c r="AE377" s="11"/>
      <c r="AF377" s="5"/>
      <c r="AG377" s="1"/>
      <c r="AH377" s="11"/>
      <c r="AI377" s="11"/>
      <c r="AJ377" s="5"/>
      <c r="AK377" s="1"/>
      <c r="AL377" s="11"/>
      <c r="AM377" s="1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x14ac:dyDescent="0.25">
      <c r="A378" s="14"/>
      <c r="B378" s="1"/>
      <c r="C378" s="1"/>
      <c r="D378" s="5"/>
      <c r="E378" s="1"/>
      <c r="F378" s="11"/>
      <c r="G378" s="1"/>
      <c r="H378" s="5"/>
      <c r="I378" s="1"/>
      <c r="J378" s="11"/>
      <c r="K378" s="1"/>
      <c r="L378" s="5"/>
      <c r="M378" s="1"/>
      <c r="N378" s="11"/>
      <c r="O378" s="1"/>
      <c r="P378" s="5"/>
      <c r="Q378" s="1"/>
      <c r="R378" s="11"/>
      <c r="S378" s="11"/>
      <c r="T378" s="5"/>
      <c r="U378" s="1"/>
      <c r="V378" s="11"/>
      <c r="W378" s="11"/>
      <c r="X378" s="5"/>
      <c r="Y378" s="1"/>
      <c r="Z378" s="11"/>
      <c r="AA378" s="1"/>
      <c r="AB378" s="5"/>
      <c r="AC378" s="1"/>
      <c r="AD378" s="11"/>
      <c r="AE378" s="11"/>
      <c r="AF378" s="5"/>
      <c r="AG378" s="1"/>
      <c r="AH378" s="11"/>
      <c r="AI378" s="11"/>
      <c r="AJ378" s="5"/>
      <c r="AK378" s="1"/>
      <c r="AL378" s="11"/>
      <c r="AM378" s="1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x14ac:dyDescent="0.25">
      <c r="A379" s="14"/>
      <c r="B379" s="1"/>
      <c r="C379" s="1"/>
      <c r="D379" s="5"/>
      <c r="E379" s="1"/>
      <c r="F379" s="11"/>
      <c r="G379" s="1"/>
      <c r="H379" s="5"/>
      <c r="I379" s="1"/>
      <c r="J379" s="11"/>
      <c r="K379" s="1"/>
      <c r="L379" s="5"/>
      <c r="M379" s="1"/>
      <c r="N379" s="11"/>
      <c r="O379" s="1"/>
      <c r="P379" s="5"/>
      <c r="Q379" s="1"/>
      <c r="R379" s="11"/>
      <c r="S379" s="11"/>
      <c r="T379" s="5"/>
      <c r="U379" s="1"/>
      <c r="V379" s="11"/>
      <c r="W379" s="11"/>
      <c r="X379" s="5"/>
      <c r="Y379" s="1"/>
      <c r="Z379" s="11"/>
      <c r="AA379" s="1"/>
      <c r="AB379" s="5"/>
      <c r="AC379" s="1"/>
      <c r="AD379" s="11"/>
      <c r="AE379" s="11"/>
      <c r="AF379" s="5"/>
      <c r="AG379" s="1"/>
      <c r="AH379" s="11"/>
      <c r="AI379" s="11"/>
      <c r="AJ379" s="5"/>
      <c r="AK379" s="1"/>
      <c r="AL379" s="11"/>
      <c r="AM379" s="1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x14ac:dyDescent="0.25">
      <c r="A380" s="14"/>
      <c r="B380" s="1"/>
      <c r="C380" s="1"/>
      <c r="D380" s="5"/>
      <c r="E380" s="1"/>
      <c r="F380" s="11"/>
      <c r="G380" s="1"/>
      <c r="H380" s="5"/>
      <c r="I380" s="1"/>
      <c r="J380" s="11"/>
      <c r="K380" s="1"/>
      <c r="L380" s="5"/>
      <c r="M380" s="1"/>
      <c r="N380" s="11"/>
      <c r="O380" s="1"/>
      <c r="P380" s="5"/>
      <c r="Q380" s="1"/>
      <c r="R380" s="11"/>
      <c r="S380" s="11"/>
      <c r="T380" s="5"/>
      <c r="U380" s="1"/>
      <c r="V380" s="11"/>
      <c r="W380" s="11"/>
      <c r="X380" s="5"/>
      <c r="Y380" s="1"/>
      <c r="Z380" s="11"/>
      <c r="AA380" s="1"/>
      <c r="AB380" s="5"/>
      <c r="AC380" s="1"/>
      <c r="AD380" s="11"/>
      <c r="AE380" s="11"/>
      <c r="AF380" s="5"/>
      <c r="AG380" s="1"/>
      <c r="AH380" s="11"/>
      <c r="AI380" s="11"/>
      <c r="AJ380" s="5"/>
      <c r="AK380" s="1"/>
      <c r="AL380" s="11"/>
      <c r="AM380" s="1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x14ac:dyDescent="0.25">
      <c r="A381" s="14"/>
      <c r="B381" s="1"/>
      <c r="C381" s="1"/>
      <c r="D381" s="5"/>
      <c r="E381" s="1"/>
      <c r="F381" s="11"/>
      <c r="G381" s="1"/>
      <c r="H381" s="5"/>
      <c r="I381" s="1"/>
      <c r="J381" s="11"/>
      <c r="K381" s="1"/>
      <c r="L381" s="5"/>
      <c r="M381" s="1"/>
      <c r="N381" s="11"/>
      <c r="O381" s="1"/>
      <c r="P381" s="5"/>
      <c r="Q381" s="1"/>
      <c r="R381" s="11"/>
      <c r="S381" s="11"/>
      <c r="T381" s="5"/>
      <c r="U381" s="1"/>
      <c r="V381" s="11"/>
      <c r="W381" s="11"/>
      <c r="X381" s="5"/>
      <c r="Y381" s="1"/>
      <c r="Z381" s="11"/>
      <c r="AA381" s="1"/>
      <c r="AB381" s="5"/>
      <c r="AC381" s="1"/>
      <c r="AD381" s="11"/>
      <c r="AE381" s="11"/>
      <c r="AF381" s="5"/>
      <c r="AG381" s="1"/>
      <c r="AH381" s="11"/>
      <c r="AI381" s="11"/>
      <c r="AJ381" s="5"/>
      <c r="AK381" s="1"/>
      <c r="AL381" s="11"/>
      <c r="AM381" s="1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x14ac:dyDescent="0.25">
      <c r="A382" s="14"/>
      <c r="B382" s="1"/>
      <c r="C382" s="1"/>
      <c r="D382" s="5"/>
      <c r="E382" s="1"/>
      <c r="F382" s="11"/>
      <c r="G382" s="1"/>
      <c r="H382" s="5"/>
      <c r="I382" s="1"/>
      <c r="J382" s="11"/>
      <c r="K382" s="1"/>
      <c r="L382" s="5"/>
      <c r="M382" s="1"/>
      <c r="N382" s="11"/>
      <c r="O382" s="1"/>
      <c r="P382" s="5"/>
      <c r="Q382" s="1"/>
      <c r="R382" s="11"/>
      <c r="S382" s="11"/>
      <c r="T382" s="5"/>
      <c r="U382" s="1"/>
      <c r="V382" s="11"/>
      <c r="W382" s="11"/>
      <c r="X382" s="5"/>
      <c r="Y382" s="1"/>
      <c r="Z382" s="11"/>
      <c r="AA382" s="1"/>
      <c r="AB382" s="5"/>
      <c r="AC382" s="1"/>
      <c r="AD382" s="11"/>
      <c r="AE382" s="11"/>
      <c r="AF382" s="5"/>
      <c r="AG382" s="1"/>
      <c r="AH382" s="11"/>
      <c r="AI382" s="11"/>
      <c r="AJ382" s="5"/>
      <c r="AK382" s="1"/>
      <c r="AL382" s="11"/>
      <c r="AM382" s="1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x14ac:dyDescent="0.25">
      <c r="A383" s="14"/>
      <c r="B383" s="1"/>
      <c r="C383" s="1"/>
      <c r="D383" s="5"/>
      <c r="E383" s="1"/>
      <c r="F383" s="11"/>
      <c r="G383" s="1"/>
      <c r="H383" s="5"/>
      <c r="I383" s="1"/>
      <c r="J383" s="11"/>
      <c r="K383" s="1"/>
      <c r="L383" s="5"/>
      <c r="M383" s="1"/>
      <c r="N383" s="11"/>
      <c r="O383" s="1"/>
      <c r="P383" s="5"/>
      <c r="Q383" s="1"/>
      <c r="R383" s="11"/>
      <c r="S383" s="11"/>
      <c r="T383" s="5"/>
      <c r="U383" s="1"/>
      <c r="V383" s="11"/>
      <c r="W383" s="11"/>
      <c r="X383" s="5"/>
      <c r="Y383" s="1"/>
      <c r="Z383" s="11"/>
      <c r="AA383" s="1"/>
      <c r="AB383" s="5"/>
      <c r="AC383" s="1"/>
      <c r="AD383" s="11"/>
      <c r="AE383" s="11"/>
      <c r="AF383" s="5"/>
      <c r="AG383" s="1"/>
      <c r="AH383" s="11"/>
      <c r="AI383" s="11"/>
      <c r="AJ383" s="5"/>
      <c r="AK383" s="1"/>
      <c r="AL383" s="11"/>
      <c r="AM383" s="1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x14ac:dyDescent="0.25">
      <c r="A384" s="14"/>
      <c r="B384" s="1"/>
      <c r="C384" s="1"/>
      <c r="D384" s="5"/>
      <c r="E384" s="1"/>
      <c r="F384" s="11"/>
      <c r="G384" s="1"/>
      <c r="H384" s="5"/>
      <c r="I384" s="1"/>
      <c r="J384" s="11"/>
      <c r="K384" s="1"/>
      <c r="L384" s="5"/>
      <c r="M384" s="1"/>
      <c r="N384" s="11"/>
      <c r="O384" s="1"/>
      <c r="P384" s="5"/>
      <c r="Q384" s="1"/>
      <c r="R384" s="11"/>
      <c r="S384" s="11"/>
      <c r="T384" s="5"/>
      <c r="U384" s="1"/>
      <c r="V384" s="11"/>
      <c r="W384" s="11"/>
      <c r="X384" s="5"/>
      <c r="Y384" s="1"/>
      <c r="Z384" s="11"/>
      <c r="AA384" s="1"/>
      <c r="AB384" s="5"/>
      <c r="AC384" s="1"/>
      <c r="AD384" s="11"/>
      <c r="AE384" s="11"/>
      <c r="AF384" s="5"/>
      <c r="AG384" s="1"/>
      <c r="AH384" s="11"/>
      <c r="AI384" s="11"/>
      <c r="AJ384" s="5"/>
      <c r="AK384" s="1"/>
      <c r="AL384" s="11"/>
      <c r="AM384" s="1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x14ac:dyDescent="0.25">
      <c r="A385" s="14"/>
      <c r="B385" s="1"/>
      <c r="C385" s="1"/>
      <c r="D385" s="5"/>
      <c r="E385" s="1"/>
      <c r="F385" s="11"/>
      <c r="G385" s="1"/>
      <c r="H385" s="5"/>
      <c r="I385" s="1"/>
      <c r="J385" s="11"/>
      <c r="K385" s="1"/>
      <c r="L385" s="5"/>
      <c r="M385" s="1"/>
      <c r="N385" s="11"/>
      <c r="O385" s="1"/>
      <c r="P385" s="5"/>
      <c r="Q385" s="1"/>
      <c r="R385" s="11"/>
      <c r="S385" s="11"/>
      <c r="T385" s="5"/>
      <c r="U385" s="1"/>
      <c r="V385" s="11"/>
      <c r="W385" s="11"/>
      <c r="X385" s="5"/>
      <c r="Y385" s="1"/>
      <c r="Z385" s="11"/>
      <c r="AA385" s="1"/>
      <c r="AB385" s="5"/>
      <c r="AC385" s="1"/>
      <c r="AD385" s="11"/>
      <c r="AE385" s="11"/>
      <c r="AF385" s="5"/>
      <c r="AG385" s="1"/>
      <c r="AH385" s="11"/>
      <c r="AI385" s="11"/>
      <c r="AJ385" s="5"/>
      <c r="AK385" s="1"/>
      <c r="AL385" s="11"/>
      <c r="AM385" s="1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x14ac:dyDescent="0.25">
      <c r="A386" s="14"/>
      <c r="B386" s="1"/>
      <c r="C386" s="1"/>
      <c r="D386" s="5"/>
      <c r="E386" s="1"/>
      <c r="F386" s="11"/>
      <c r="G386" s="1"/>
      <c r="H386" s="5"/>
      <c r="I386" s="1"/>
      <c r="J386" s="11"/>
      <c r="K386" s="1"/>
      <c r="L386" s="5"/>
      <c r="M386" s="1"/>
      <c r="N386" s="11"/>
      <c r="O386" s="1"/>
      <c r="P386" s="5"/>
      <c r="Q386" s="1"/>
      <c r="R386" s="11"/>
      <c r="S386" s="11"/>
      <c r="T386" s="5"/>
      <c r="U386" s="1"/>
      <c r="V386" s="11"/>
      <c r="W386" s="11"/>
      <c r="X386" s="5"/>
      <c r="Y386" s="1"/>
      <c r="Z386" s="11"/>
      <c r="AA386" s="1"/>
      <c r="AB386" s="5"/>
      <c r="AC386" s="1"/>
      <c r="AD386" s="11"/>
      <c r="AE386" s="11"/>
      <c r="AF386" s="5"/>
      <c r="AG386" s="1"/>
      <c r="AH386" s="11"/>
      <c r="AI386" s="11"/>
      <c r="AJ386" s="5"/>
      <c r="AK386" s="1"/>
      <c r="AL386" s="11"/>
      <c r="AM386" s="1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x14ac:dyDescent="0.25">
      <c r="A387" s="14"/>
      <c r="B387" s="1"/>
      <c r="C387" s="1"/>
      <c r="D387" s="5"/>
      <c r="E387" s="1"/>
      <c r="F387" s="11"/>
      <c r="G387" s="1"/>
      <c r="H387" s="5"/>
      <c r="I387" s="1"/>
      <c r="J387" s="11"/>
      <c r="K387" s="1"/>
      <c r="L387" s="5"/>
      <c r="M387" s="1"/>
      <c r="N387" s="11"/>
      <c r="O387" s="1"/>
      <c r="P387" s="5"/>
      <c r="Q387" s="1"/>
      <c r="R387" s="11"/>
      <c r="S387" s="11"/>
      <c r="T387" s="5"/>
      <c r="U387" s="1"/>
      <c r="V387" s="11"/>
      <c r="W387" s="11"/>
      <c r="X387" s="5"/>
      <c r="Y387" s="1"/>
      <c r="Z387" s="11"/>
      <c r="AA387" s="1"/>
      <c r="AB387" s="5"/>
      <c r="AC387" s="1"/>
      <c r="AD387" s="11"/>
      <c r="AE387" s="11"/>
      <c r="AF387" s="5"/>
      <c r="AG387" s="1"/>
      <c r="AH387" s="11"/>
      <c r="AI387" s="11"/>
      <c r="AJ387" s="5"/>
      <c r="AK387" s="1"/>
      <c r="AL387" s="11"/>
      <c r="AM387" s="1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x14ac:dyDescent="0.25">
      <c r="A388" s="14"/>
      <c r="B388" s="1"/>
      <c r="C388" s="1"/>
      <c r="D388" s="5"/>
      <c r="E388" s="1"/>
      <c r="F388" s="11"/>
      <c r="G388" s="1"/>
      <c r="H388" s="5"/>
      <c r="I388" s="1"/>
      <c r="J388" s="11"/>
      <c r="K388" s="1"/>
      <c r="L388" s="5"/>
      <c r="M388" s="1"/>
      <c r="N388" s="11"/>
      <c r="O388" s="1"/>
      <c r="P388" s="5"/>
      <c r="Q388" s="1"/>
      <c r="R388" s="11"/>
      <c r="S388" s="11"/>
      <c r="T388" s="5"/>
      <c r="U388" s="1"/>
      <c r="V388" s="11"/>
      <c r="W388" s="11"/>
      <c r="X388" s="5"/>
      <c r="Y388" s="1"/>
      <c r="Z388" s="11"/>
      <c r="AA388" s="1"/>
      <c r="AB388" s="5"/>
      <c r="AC388" s="1"/>
      <c r="AD388" s="11"/>
      <c r="AE388" s="11"/>
      <c r="AF388" s="5"/>
      <c r="AG388" s="1"/>
      <c r="AH388" s="11"/>
      <c r="AI388" s="11"/>
      <c r="AJ388" s="5"/>
      <c r="AK388" s="1"/>
      <c r="AL388" s="11"/>
      <c r="AM388" s="1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x14ac:dyDescent="0.25">
      <c r="A389" s="14"/>
      <c r="B389" s="1"/>
      <c r="C389" s="1"/>
      <c r="D389" s="5"/>
      <c r="E389" s="1"/>
      <c r="F389" s="11"/>
      <c r="G389" s="1"/>
      <c r="H389" s="5"/>
      <c r="I389" s="1"/>
      <c r="J389" s="11"/>
      <c r="K389" s="1"/>
      <c r="L389" s="5"/>
      <c r="M389" s="1"/>
      <c r="N389" s="11"/>
      <c r="O389" s="1"/>
      <c r="P389" s="5"/>
      <c r="Q389" s="1"/>
      <c r="R389" s="11"/>
      <c r="S389" s="11"/>
      <c r="T389" s="5"/>
      <c r="U389" s="1"/>
      <c r="V389" s="11"/>
      <c r="W389" s="11"/>
      <c r="X389" s="5"/>
      <c r="Y389" s="1"/>
      <c r="Z389" s="11"/>
      <c r="AA389" s="1"/>
      <c r="AB389" s="5"/>
      <c r="AC389" s="1"/>
      <c r="AD389" s="11"/>
      <c r="AE389" s="11"/>
      <c r="AF389" s="5"/>
      <c r="AG389" s="1"/>
      <c r="AH389" s="11"/>
      <c r="AI389" s="11"/>
      <c r="AJ389" s="5"/>
      <c r="AK389" s="1"/>
      <c r="AL389" s="11"/>
      <c r="AM389" s="1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x14ac:dyDescent="0.25">
      <c r="A390" s="14"/>
      <c r="B390" s="1"/>
      <c r="C390" s="1"/>
      <c r="D390" s="5"/>
      <c r="E390" s="1"/>
      <c r="F390" s="11"/>
      <c r="G390" s="1"/>
      <c r="H390" s="5"/>
      <c r="I390" s="1"/>
      <c r="J390" s="11"/>
      <c r="K390" s="1"/>
      <c r="L390" s="5"/>
      <c r="M390" s="1"/>
      <c r="N390" s="11"/>
      <c r="O390" s="1"/>
      <c r="P390" s="5"/>
      <c r="Q390" s="1"/>
      <c r="R390" s="11"/>
      <c r="S390" s="11"/>
      <c r="T390" s="5"/>
      <c r="U390" s="1"/>
      <c r="V390" s="11"/>
      <c r="W390" s="11"/>
      <c r="X390" s="5"/>
      <c r="Y390" s="1"/>
      <c r="Z390" s="11"/>
      <c r="AA390" s="1"/>
      <c r="AB390" s="5"/>
      <c r="AC390" s="1"/>
      <c r="AD390" s="11"/>
      <c r="AE390" s="11"/>
      <c r="AF390" s="5"/>
      <c r="AG390" s="1"/>
      <c r="AH390" s="11"/>
      <c r="AI390" s="11"/>
      <c r="AJ390" s="5"/>
      <c r="AK390" s="1"/>
      <c r="AL390" s="11"/>
      <c r="AM390" s="1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x14ac:dyDescent="0.25">
      <c r="A391" s="14"/>
      <c r="B391" s="1"/>
      <c r="C391" s="1"/>
      <c r="D391" s="5"/>
      <c r="E391" s="1"/>
      <c r="F391" s="11"/>
      <c r="G391" s="1"/>
      <c r="H391" s="5"/>
      <c r="I391" s="1"/>
      <c r="J391" s="11"/>
      <c r="K391" s="1"/>
      <c r="L391" s="5"/>
      <c r="M391" s="1"/>
      <c r="N391" s="11"/>
      <c r="O391" s="1"/>
      <c r="P391" s="5"/>
      <c r="Q391" s="1"/>
      <c r="R391" s="11"/>
      <c r="S391" s="11"/>
      <c r="T391" s="5"/>
      <c r="U391" s="1"/>
      <c r="V391" s="11"/>
      <c r="W391" s="11"/>
      <c r="X391" s="5"/>
      <c r="Y391" s="1"/>
      <c r="Z391" s="11"/>
      <c r="AA391" s="1"/>
      <c r="AB391" s="5"/>
      <c r="AC391" s="1"/>
      <c r="AD391" s="11"/>
      <c r="AE391" s="11"/>
      <c r="AF391" s="5"/>
      <c r="AG391" s="1"/>
      <c r="AH391" s="11"/>
      <c r="AI391" s="11"/>
      <c r="AJ391" s="5"/>
      <c r="AK391" s="1"/>
      <c r="AL391" s="11"/>
      <c r="AM391" s="1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x14ac:dyDescent="0.25">
      <c r="A392" s="14"/>
      <c r="B392" s="1"/>
      <c r="C392" s="1"/>
      <c r="D392" s="5"/>
      <c r="E392" s="1"/>
      <c r="F392" s="11"/>
      <c r="G392" s="1"/>
      <c r="H392" s="5"/>
      <c r="I392" s="1"/>
      <c r="J392" s="11"/>
      <c r="K392" s="1"/>
      <c r="L392" s="5"/>
      <c r="M392" s="1"/>
      <c r="N392" s="11"/>
      <c r="O392" s="1"/>
      <c r="P392" s="5"/>
      <c r="Q392" s="1"/>
      <c r="R392" s="11"/>
      <c r="S392" s="11"/>
      <c r="T392" s="5"/>
      <c r="U392" s="1"/>
      <c r="V392" s="11"/>
      <c r="W392" s="11"/>
      <c r="X392" s="5"/>
      <c r="Y392" s="1"/>
      <c r="Z392" s="11"/>
      <c r="AA392" s="1"/>
      <c r="AB392" s="5"/>
      <c r="AC392" s="1"/>
      <c r="AD392" s="11"/>
      <c r="AE392" s="11"/>
      <c r="AF392" s="5"/>
      <c r="AG392" s="1"/>
      <c r="AH392" s="11"/>
      <c r="AI392" s="11"/>
      <c r="AJ392" s="5"/>
      <c r="AK392" s="1"/>
      <c r="AL392" s="11"/>
      <c r="AM392" s="1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x14ac:dyDescent="0.25">
      <c r="A393" s="14"/>
      <c r="B393" s="1"/>
      <c r="C393" s="1"/>
      <c r="D393" s="5"/>
      <c r="E393" s="1"/>
      <c r="F393" s="11"/>
      <c r="G393" s="1"/>
      <c r="H393" s="5"/>
      <c r="I393" s="1"/>
      <c r="J393" s="11"/>
      <c r="K393" s="1"/>
      <c r="L393" s="5"/>
      <c r="M393" s="1"/>
      <c r="N393" s="11"/>
      <c r="O393" s="1"/>
      <c r="P393" s="5"/>
      <c r="Q393" s="1"/>
      <c r="R393" s="11"/>
      <c r="S393" s="11"/>
      <c r="T393" s="5"/>
      <c r="U393" s="1"/>
      <c r="V393" s="11"/>
      <c r="W393" s="11"/>
      <c r="X393" s="5"/>
      <c r="Y393" s="1"/>
      <c r="Z393" s="11"/>
      <c r="AA393" s="1"/>
      <c r="AB393" s="5"/>
      <c r="AC393" s="1"/>
      <c r="AD393" s="11"/>
      <c r="AE393" s="11"/>
      <c r="AF393" s="5"/>
      <c r="AG393" s="1"/>
      <c r="AH393" s="11"/>
      <c r="AI393" s="11"/>
      <c r="AJ393" s="5"/>
      <c r="AK393" s="1"/>
      <c r="AL393" s="11"/>
      <c r="AM393" s="1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x14ac:dyDescent="0.25">
      <c r="A394" s="14"/>
      <c r="B394" s="1"/>
      <c r="C394" s="1"/>
      <c r="D394" s="5"/>
      <c r="E394" s="1"/>
      <c r="F394" s="11"/>
      <c r="G394" s="1"/>
      <c r="H394" s="5"/>
      <c r="I394" s="1"/>
      <c r="J394" s="11"/>
      <c r="K394" s="1"/>
      <c r="L394" s="5"/>
      <c r="M394" s="1"/>
      <c r="N394" s="11"/>
      <c r="O394" s="1"/>
      <c r="P394" s="5"/>
      <c r="Q394" s="1"/>
      <c r="R394" s="11"/>
      <c r="S394" s="11"/>
      <c r="T394" s="5"/>
      <c r="U394" s="1"/>
      <c r="V394" s="11"/>
      <c r="W394" s="11"/>
      <c r="X394" s="5"/>
      <c r="Y394" s="1"/>
      <c r="Z394" s="11"/>
      <c r="AA394" s="1"/>
      <c r="AB394" s="5"/>
      <c r="AC394" s="1"/>
      <c r="AD394" s="11"/>
      <c r="AE394" s="11"/>
      <c r="AF394" s="5"/>
      <c r="AG394" s="1"/>
      <c r="AH394" s="11"/>
      <c r="AI394" s="11"/>
      <c r="AJ394" s="5"/>
      <c r="AK394" s="1"/>
      <c r="AL394" s="11"/>
      <c r="AM394" s="1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x14ac:dyDescent="0.25">
      <c r="A395" s="14"/>
      <c r="B395" s="1"/>
      <c r="C395" s="1"/>
      <c r="D395" s="5"/>
      <c r="E395" s="1"/>
      <c r="F395" s="11"/>
      <c r="G395" s="1"/>
      <c r="H395" s="5"/>
      <c r="I395" s="1"/>
      <c r="J395" s="11"/>
      <c r="K395" s="1"/>
      <c r="L395" s="5"/>
      <c r="M395" s="1"/>
      <c r="N395" s="11"/>
      <c r="O395" s="1"/>
      <c r="P395" s="5"/>
      <c r="Q395" s="1"/>
      <c r="R395" s="11"/>
      <c r="S395" s="11"/>
      <c r="T395" s="5"/>
      <c r="U395" s="1"/>
      <c r="V395" s="11"/>
      <c r="W395" s="11"/>
      <c r="X395" s="5"/>
      <c r="Y395" s="1"/>
      <c r="Z395" s="11"/>
      <c r="AA395" s="1"/>
      <c r="AB395" s="5"/>
      <c r="AC395" s="1"/>
      <c r="AD395" s="11"/>
      <c r="AE395" s="11"/>
      <c r="AF395" s="5"/>
      <c r="AG395" s="1"/>
      <c r="AH395" s="11"/>
      <c r="AI395" s="11"/>
      <c r="AJ395" s="5"/>
      <c r="AK395" s="1"/>
      <c r="AL395" s="11"/>
      <c r="AM395" s="1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x14ac:dyDescent="0.25">
      <c r="A396" s="14"/>
      <c r="B396" s="1"/>
      <c r="C396" s="1"/>
      <c r="D396" s="5"/>
      <c r="E396" s="1"/>
      <c r="F396" s="11"/>
      <c r="G396" s="1"/>
      <c r="H396" s="5"/>
      <c r="I396" s="1"/>
      <c r="J396" s="11"/>
      <c r="K396" s="1"/>
      <c r="L396" s="5"/>
      <c r="M396" s="1"/>
      <c r="N396" s="11"/>
      <c r="O396" s="1"/>
      <c r="P396" s="5"/>
      <c r="Q396" s="1"/>
      <c r="R396" s="11"/>
      <c r="S396" s="11"/>
      <c r="T396" s="5"/>
      <c r="U396" s="1"/>
      <c r="V396" s="11"/>
      <c r="W396" s="11"/>
      <c r="X396" s="5"/>
      <c r="Y396" s="1"/>
      <c r="Z396" s="11"/>
      <c r="AA396" s="1"/>
      <c r="AB396" s="5"/>
      <c r="AC396" s="1"/>
      <c r="AD396" s="11"/>
      <c r="AE396" s="11"/>
      <c r="AF396" s="5"/>
      <c r="AG396" s="1"/>
      <c r="AH396" s="11"/>
      <c r="AI396" s="11"/>
      <c r="AJ396" s="5"/>
      <c r="AK396" s="1"/>
      <c r="AL396" s="11"/>
      <c r="AM396" s="1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x14ac:dyDescent="0.25">
      <c r="A397" s="14"/>
      <c r="B397" s="1"/>
      <c r="C397" s="1"/>
      <c r="D397" s="5"/>
      <c r="E397" s="1"/>
      <c r="F397" s="11"/>
      <c r="G397" s="1"/>
      <c r="H397" s="5"/>
      <c r="I397" s="1"/>
      <c r="J397" s="11"/>
      <c r="K397" s="1"/>
      <c r="L397" s="5"/>
      <c r="M397" s="1"/>
      <c r="N397" s="11"/>
      <c r="O397" s="1"/>
      <c r="P397" s="5"/>
      <c r="Q397" s="1"/>
      <c r="R397" s="11"/>
      <c r="S397" s="11"/>
      <c r="T397" s="5"/>
      <c r="U397" s="1"/>
      <c r="V397" s="11"/>
      <c r="W397" s="11"/>
      <c r="X397" s="5"/>
      <c r="Y397" s="1"/>
      <c r="Z397" s="11"/>
      <c r="AA397" s="1"/>
      <c r="AB397" s="5"/>
      <c r="AC397" s="1"/>
      <c r="AD397" s="11"/>
      <c r="AE397" s="11"/>
      <c r="AF397" s="5"/>
      <c r="AG397" s="1"/>
      <c r="AH397" s="11"/>
      <c r="AI397" s="11"/>
      <c r="AJ397" s="5"/>
      <c r="AK397" s="1"/>
      <c r="AL397" s="11"/>
      <c r="AM397" s="1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x14ac:dyDescent="0.25">
      <c r="A398" s="14"/>
      <c r="B398" s="1"/>
      <c r="C398" s="1"/>
      <c r="D398" s="5"/>
      <c r="E398" s="1"/>
      <c r="F398" s="11"/>
      <c r="G398" s="1"/>
      <c r="H398" s="5"/>
      <c r="I398" s="1"/>
      <c r="J398" s="11"/>
      <c r="K398" s="1"/>
      <c r="L398" s="5"/>
      <c r="M398" s="1"/>
      <c r="N398" s="11"/>
      <c r="O398" s="1"/>
      <c r="P398" s="5"/>
      <c r="Q398" s="1"/>
      <c r="R398" s="11"/>
      <c r="S398" s="11"/>
      <c r="T398" s="5"/>
      <c r="U398" s="1"/>
      <c r="V398" s="11"/>
      <c r="W398" s="11"/>
      <c r="X398" s="5"/>
      <c r="Y398" s="1"/>
      <c r="Z398" s="11"/>
      <c r="AA398" s="1"/>
      <c r="AB398" s="5"/>
      <c r="AC398" s="1"/>
      <c r="AD398" s="11"/>
      <c r="AE398" s="11"/>
      <c r="AF398" s="5"/>
      <c r="AG398" s="1"/>
      <c r="AH398" s="11"/>
      <c r="AI398" s="11"/>
      <c r="AJ398" s="5"/>
      <c r="AK398" s="1"/>
      <c r="AL398" s="11"/>
      <c r="AM398" s="1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x14ac:dyDescent="0.25">
      <c r="A399" s="14"/>
      <c r="B399" s="1"/>
      <c r="C399" s="1"/>
      <c r="D399" s="5"/>
      <c r="E399" s="1"/>
      <c r="F399" s="11"/>
      <c r="G399" s="1"/>
      <c r="H399" s="5"/>
      <c r="I399" s="1"/>
      <c r="J399" s="11"/>
      <c r="K399" s="1"/>
      <c r="L399" s="5"/>
      <c r="M399" s="1"/>
      <c r="N399" s="11"/>
      <c r="O399" s="1"/>
      <c r="P399" s="5"/>
      <c r="Q399" s="1"/>
      <c r="R399" s="11"/>
      <c r="S399" s="11"/>
      <c r="T399" s="5"/>
      <c r="U399" s="1"/>
      <c r="V399" s="11"/>
      <c r="W399" s="11"/>
      <c r="X399" s="5"/>
      <c r="Y399" s="1"/>
      <c r="Z399" s="11"/>
      <c r="AA399" s="1"/>
      <c r="AB399" s="5"/>
      <c r="AC399" s="1"/>
      <c r="AD399" s="11"/>
      <c r="AE399" s="11"/>
      <c r="AF399" s="5"/>
      <c r="AG399" s="1"/>
      <c r="AH399" s="11"/>
      <c r="AI399" s="11"/>
      <c r="AJ399" s="5"/>
      <c r="AK399" s="1"/>
      <c r="AL399" s="11"/>
      <c r="AM399" s="1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x14ac:dyDescent="0.25">
      <c r="A400" s="14"/>
      <c r="B400" s="1"/>
      <c r="C400" s="1"/>
      <c r="D400" s="5"/>
      <c r="E400" s="1"/>
      <c r="F400" s="11"/>
      <c r="G400" s="1"/>
      <c r="H400" s="5"/>
      <c r="I400" s="1"/>
      <c r="J400" s="11"/>
      <c r="K400" s="1"/>
      <c r="L400" s="5"/>
      <c r="M400" s="1"/>
      <c r="N400" s="11"/>
      <c r="O400" s="1"/>
      <c r="P400" s="5"/>
      <c r="Q400" s="1"/>
      <c r="R400" s="11"/>
      <c r="S400" s="11"/>
      <c r="T400" s="5"/>
      <c r="U400" s="1"/>
      <c r="V400" s="11"/>
      <c r="W400" s="11"/>
      <c r="X400" s="5"/>
      <c r="Y400" s="1"/>
      <c r="Z400" s="11"/>
      <c r="AA400" s="1"/>
      <c r="AB400" s="5"/>
      <c r="AC400" s="1"/>
      <c r="AD400" s="11"/>
      <c r="AE400" s="11"/>
      <c r="AF400" s="5"/>
      <c r="AG400" s="1"/>
      <c r="AH400" s="11"/>
      <c r="AI400" s="11"/>
      <c r="AJ400" s="5"/>
      <c r="AK400" s="1"/>
      <c r="AL400" s="11"/>
      <c r="AM400" s="1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x14ac:dyDescent="0.25">
      <c r="A401" s="14"/>
      <c r="B401" s="1"/>
      <c r="C401" s="1"/>
      <c r="D401" s="5"/>
      <c r="E401" s="1"/>
      <c r="F401" s="11"/>
      <c r="G401" s="1"/>
      <c r="H401" s="5"/>
      <c r="I401" s="1"/>
      <c r="J401" s="11"/>
      <c r="K401" s="1"/>
      <c r="L401" s="5"/>
      <c r="M401" s="1"/>
      <c r="N401" s="11"/>
      <c r="O401" s="1"/>
      <c r="P401" s="5"/>
      <c r="Q401" s="1"/>
      <c r="R401" s="11"/>
      <c r="S401" s="11"/>
      <c r="T401" s="5"/>
      <c r="U401" s="1"/>
      <c r="V401" s="11"/>
      <c r="W401" s="11"/>
      <c r="X401" s="5"/>
      <c r="Y401" s="1"/>
      <c r="Z401" s="11"/>
      <c r="AA401" s="1"/>
      <c r="AB401" s="5"/>
      <c r="AC401" s="1"/>
      <c r="AD401" s="11"/>
      <c r="AE401" s="11"/>
      <c r="AF401" s="5"/>
      <c r="AG401" s="1"/>
      <c r="AH401" s="11"/>
      <c r="AI401" s="11"/>
      <c r="AJ401" s="5"/>
      <c r="AK401" s="1"/>
      <c r="AL401" s="11"/>
      <c r="AM401" s="1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x14ac:dyDescent="0.25">
      <c r="A402" s="14"/>
      <c r="B402" s="1"/>
      <c r="C402" s="1"/>
      <c r="D402" s="5"/>
      <c r="E402" s="1"/>
      <c r="F402" s="11"/>
      <c r="G402" s="1"/>
      <c r="H402" s="5"/>
      <c r="I402" s="1"/>
      <c r="J402" s="11"/>
      <c r="K402" s="1"/>
      <c r="L402" s="5"/>
      <c r="M402" s="1"/>
      <c r="N402" s="11"/>
      <c r="O402" s="1"/>
      <c r="P402" s="5"/>
      <c r="Q402" s="1"/>
      <c r="R402" s="11"/>
      <c r="S402" s="11"/>
      <c r="T402" s="5"/>
      <c r="U402" s="1"/>
      <c r="V402" s="11"/>
      <c r="W402" s="11"/>
      <c r="X402" s="5"/>
      <c r="Y402" s="1"/>
      <c r="Z402" s="11"/>
      <c r="AA402" s="1"/>
      <c r="AB402" s="5"/>
      <c r="AC402" s="1"/>
      <c r="AD402" s="11"/>
      <c r="AE402" s="11"/>
      <c r="AF402" s="5"/>
      <c r="AG402" s="1"/>
      <c r="AH402" s="11"/>
      <c r="AI402" s="11"/>
      <c r="AJ402" s="5"/>
      <c r="AK402" s="1"/>
      <c r="AL402" s="11"/>
      <c r="AM402" s="1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x14ac:dyDescent="0.25">
      <c r="A403" s="14"/>
      <c r="B403" s="1"/>
      <c r="C403" s="1"/>
      <c r="D403" s="5"/>
      <c r="E403" s="1"/>
      <c r="F403" s="11"/>
      <c r="G403" s="1"/>
      <c r="H403" s="5"/>
      <c r="I403" s="1"/>
      <c r="J403" s="11"/>
      <c r="K403" s="1"/>
      <c r="L403" s="5"/>
      <c r="M403" s="1"/>
      <c r="N403" s="11"/>
      <c r="O403" s="1"/>
      <c r="P403" s="5"/>
      <c r="Q403" s="1"/>
      <c r="R403" s="11"/>
      <c r="S403" s="11"/>
      <c r="T403" s="5"/>
      <c r="U403" s="1"/>
      <c r="V403" s="11"/>
      <c r="W403" s="11"/>
      <c r="X403" s="5"/>
      <c r="Y403" s="1"/>
      <c r="Z403" s="11"/>
      <c r="AA403" s="1"/>
      <c r="AB403" s="5"/>
      <c r="AC403" s="1"/>
      <c r="AD403" s="11"/>
      <c r="AE403" s="11"/>
      <c r="AF403" s="5"/>
      <c r="AG403" s="1"/>
      <c r="AH403" s="11"/>
      <c r="AI403" s="11"/>
      <c r="AJ403" s="5"/>
      <c r="AK403" s="1"/>
      <c r="AL403" s="11"/>
      <c r="AM403" s="1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x14ac:dyDescent="0.25">
      <c r="A404" s="14"/>
      <c r="B404" s="1"/>
      <c r="C404" s="1"/>
      <c r="D404" s="5"/>
      <c r="E404" s="1"/>
      <c r="F404" s="11"/>
      <c r="G404" s="1"/>
      <c r="H404" s="5"/>
      <c r="I404" s="1"/>
      <c r="J404" s="11"/>
      <c r="K404" s="1"/>
      <c r="L404" s="5"/>
      <c r="M404" s="1"/>
      <c r="N404" s="11"/>
      <c r="O404" s="1"/>
      <c r="P404" s="5"/>
      <c r="Q404" s="1"/>
      <c r="R404" s="11"/>
      <c r="S404" s="11"/>
      <c r="T404" s="5"/>
      <c r="U404" s="1"/>
      <c r="V404" s="11"/>
      <c r="W404" s="11"/>
      <c r="X404" s="5"/>
      <c r="Y404" s="1"/>
      <c r="Z404" s="11"/>
      <c r="AA404" s="1"/>
      <c r="AB404" s="5"/>
      <c r="AC404" s="1"/>
      <c r="AD404" s="11"/>
      <c r="AE404" s="11"/>
      <c r="AF404" s="5"/>
      <c r="AG404" s="1"/>
      <c r="AH404" s="11"/>
      <c r="AI404" s="11"/>
      <c r="AJ404" s="5"/>
      <c r="AK404" s="1"/>
      <c r="AL404" s="11"/>
      <c r="AM404" s="1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x14ac:dyDescent="0.25">
      <c r="A405" s="14"/>
      <c r="B405" s="1"/>
      <c r="C405" s="1"/>
      <c r="D405" s="5"/>
      <c r="E405" s="1"/>
      <c r="F405" s="11"/>
      <c r="G405" s="1"/>
      <c r="H405" s="5"/>
      <c r="I405" s="1"/>
      <c r="J405" s="11"/>
      <c r="K405" s="1"/>
      <c r="L405" s="5"/>
      <c r="M405" s="1"/>
      <c r="N405" s="11"/>
      <c r="O405" s="1"/>
      <c r="P405" s="5"/>
      <c r="Q405" s="1"/>
      <c r="R405" s="11"/>
      <c r="S405" s="11"/>
      <c r="T405" s="5"/>
      <c r="U405" s="1"/>
      <c r="V405" s="11"/>
      <c r="W405" s="11"/>
      <c r="X405" s="5"/>
      <c r="Y405" s="1"/>
      <c r="Z405" s="11"/>
      <c r="AA405" s="1"/>
      <c r="AB405" s="5"/>
      <c r="AC405" s="1"/>
      <c r="AD405" s="11"/>
      <c r="AE405" s="11"/>
      <c r="AF405" s="5"/>
      <c r="AG405" s="1"/>
      <c r="AH405" s="11"/>
      <c r="AI405" s="11"/>
      <c r="AJ405" s="5"/>
      <c r="AK405" s="1"/>
      <c r="AL405" s="11"/>
      <c r="AM405" s="1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x14ac:dyDescent="0.25">
      <c r="A406" s="14"/>
      <c r="B406" s="1"/>
      <c r="C406" s="1"/>
      <c r="D406" s="5"/>
      <c r="E406" s="1"/>
      <c r="F406" s="11"/>
      <c r="G406" s="1"/>
      <c r="H406" s="5"/>
      <c r="I406" s="1"/>
      <c r="J406" s="11"/>
      <c r="K406" s="1"/>
      <c r="L406" s="5"/>
      <c r="M406" s="1"/>
      <c r="N406" s="11"/>
      <c r="O406" s="1"/>
      <c r="P406" s="5"/>
      <c r="Q406" s="1"/>
      <c r="R406" s="11"/>
      <c r="S406" s="11"/>
      <c r="T406" s="5"/>
      <c r="U406" s="1"/>
      <c r="V406" s="11"/>
      <c r="W406" s="11"/>
      <c r="X406" s="5"/>
      <c r="Y406" s="1"/>
      <c r="Z406" s="11"/>
      <c r="AA406" s="1"/>
      <c r="AB406" s="5"/>
      <c r="AC406" s="1"/>
      <c r="AD406" s="11"/>
      <c r="AE406" s="11"/>
      <c r="AF406" s="5"/>
      <c r="AG406" s="1"/>
      <c r="AH406" s="11"/>
      <c r="AI406" s="11"/>
      <c r="AJ406" s="5"/>
      <c r="AK406" s="1"/>
      <c r="AL406" s="11"/>
      <c r="AM406" s="1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x14ac:dyDescent="0.25">
      <c r="A407" s="14"/>
      <c r="B407" s="1"/>
      <c r="C407" s="1"/>
      <c r="D407" s="5"/>
      <c r="E407" s="1"/>
      <c r="F407" s="11"/>
      <c r="G407" s="1"/>
      <c r="H407" s="5"/>
      <c r="I407" s="1"/>
      <c r="J407" s="11"/>
      <c r="K407" s="1"/>
      <c r="L407" s="5"/>
      <c r="M407" s="1"/>
      <c r="N407" s="11"/>
      <c r="O407" s="1"/>
      <c r="P407" s="5"/>
      <c r="Q407" s="1"/>
      <c r="R407" s="11"/>
      <c r="S407" s="11"/>
      <c r="T407" s="5"/>
      <c r="U407" s="1"/>
      <c r="V407" s="11"/>
      <c r="W407" s="11"/>
      <c r="X407" s="5"/>
      <c r="Y407" s="1"/>
      <c r="Z407" s="11"/>
      <c r="AA407" s="1"/>
      <c r="AB407" s="5"/>
      <c r="AC407" s="1"/>
      <c r="AD407" s="11"/>
      <c r="AE407" s="11"/>
      <c r="AF407" s="5"/>
      <c r="AG407" s="1"/>
      <c r="AH407" s="11"/>
      <c r="AI407" s="11"/>
      <c r="AJ407" s="5"/>
      <c r="AK407" s="1"/>
      <c r="AL407" s="11"/>
      <c r="AM407" s="1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x14ac:dyDescent="0.25">
      <c r="A408" s="14"/>
      <c r="B408" s="1"/>
      <c r="C408" s="1"/>
      <c r="D408" s="5"/>
      <c r="E408" s="1"/>
      <c r="F408" s="11"/>
      <c r="G408" s="1"/>
      <c r="H408" s="5"/>
      <c r="I408" s="1"/>
      <c r="J408" s="11"/>
      <c r="K408" s="1"/>
      <c r="L408" s="5"/>
      <c r="M408" s="1"/>
      <c r="N408" s="11"/>
      <c r="O408" s="1"/>
      <c r="P408" s="5"/>
      <c r="Q408" s="1"/>
      <c r="R408" s="11"/>
      <c r="S408" s="11"/>
      <c r="T408" s="5"/>
      <c r="U408" s="1"/>
      <c r="V408" s="11"/>
      <c r="W408" s="11"/>
      <c r="X408" s="5"/>
      <c r="Y408" s="1"/>
      <c r="Z408" s="11"/>
      <c r="AA408" s="1"/>
      <c r="AB408" s="5"/>
      <c r="AC408" s="1"/>
      <c r="AD408" s="11"/>
      <c r="AE408" s="11"/>
      <c r="AF408" s="5"/>
      <c r="AG408" s="1"/>
      <c r="AH408" s="11"/>
      <c r="AI408" s="11"/>
      <c r="AJ408" s="5"/>
      <c r="AK408" s="1"/>
      <c r="AL408" s="11"/>
      <c r="AM408" s="1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x14ac:dyDescent="0.25">
      <c r="A409" s="14"/>
      <c r="B409" s="1"/>
      <c r="C409" s="1"/>
      <c r="D409" s="5"/>
      <c r="E409" s="1"/>
      <c r="F409" s="11"/>
      <c r="G409" s="1"/>
      <c r="H409" s="5"/>
      <c r="I409" s="1"/>
      <c r="J409" s="11"/>
      <c r="K409" s="1"/>
      <c r="L409" s="5"/>
      <c r="M409" s="1"/>
      <c r="N409" s="11"/>
      <c r="O409" s="1"/>
      <c r="P409" s="5"/>
      <c r="Q409" s="1"/>
      <c r="R409" s="11"/>
      <c r="S409" s="11"/>
      <c r="T409" s="5"/>
      <c r="U409" s="1"/>
      <c r="V409" s="11"/>
      <c r="W409" s="11"/>
      <c r="X409" s="5"/>
      <c r="Y409" s="1"/>
      <c r="Z409" s="11"/>
      <c r="AA409" s="1"/>
      <c r="AB409" s="5"/>
      <c r="AC409" s="1"/>
      <c r="AD409" s="11"/>
      <c r="AE409" s="11"/>
      <c r="AF409" s="5"/>
      <c r="AG409" s="1"/>
      <c r="AH409" s="11"/>
      <c r="AI409" s="11"/>
      <c r="AJ409" s="5"/>
      <c r="AK409" s="1"/>
      <c r="AL409" s="11"/>
      <c r="AM409" s="1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x14ac:dyDescent="0.25">
      <c r="A410" s="14"/>
      <c r="B410" s="1"/>
      <c r="C410" s="1"/>
      <c r="D410" s="5"/>
      <c r="E410" s="1"/>
      <c r="F410" s="11"/>
      <c r="G410" s="1"/>
      <c r="H410" s="5"/>
      <c r="I410" s="1"/>
      <c r="J410" s="11"/>
      <c r="K410" s="1"/>
      <c r="L410" s="5"/>
      <c r="M410" s="1"/>
      <c r="N410" s="11"/>
      <c r="O410" s="1"/>
      <c r="P410" s="5"/>
      <c r="Q410" s="1"/>
      <c r="R410" s="11"/>
      <c r="S410" s="11"/>
      <c r="T410" s="5"/>
      <c r="U410" s="1"/>
      <c r="V410" s="11"/>
      <c r="W410" s="11"/>
      <c r="X410" s="5"/>
      <c r="Y410" s="1"/>
      <c r="Z410" s="11"/>
      <c r="AA410" s="1"/>
      <c r="AB410" s="5"/>
      <c r="AC410" s="1"/>
      <c r="AD410" s="11"/>
      <c r="AE410" s="11"/>
      <c r="AF410" s="5"/>
      <c r="AG410" s="1"/>
      <c r="AH410" s="11"/>
      <c r="AI410" s="11"/>
      <c r="AJ410" s="5"/>
      <c r="AK410" s="1"/>
      <c r="AL410" s="11"/>
      <c r="AM410" s="1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x14ac:dyDescent="0.25">
      <c r="A411" s="14"/>
      <c r="B411" s="1"/>
      <c r="C411" s="1"/>
      <c r="D411" s="5"/>
      <c r="E411" s="1"/>
      <c r="F411" s="11"/>
      <c r="G411" s="1"/>
      <c r="H411" s="5"/>
      <c r="I411" s="1"/>
      <c r="J411" s="11"/>
      <c r="K411" s="1"/>
      <c r="L411" s="5"/>
      <c r="M411" s="1"/>
      <c r="N411" s="11"/>
      <c r="O411" s="1"/>
      <c r="P411" s="5"/>
      <c r="Q411" s="1"/>
      <c r="R411" s="11"/>
      <c r="S411" s="11"/>
      <c r="T411" s="5"/>
      <c r="U411" s="1"/>
      <c r="V411" s="11"/>
      <c r="W411" s="11"/>
      <c r="X411" s="5"/>
      <c r="Y411" s="1"/>
      <c r="Z411" s="11"/>
      <c r="AA411" s="1"/>
      <c r="AB411" s="5"/>
      <c r="AC411" s="1"/>
      <c r="AD411" s="11"/>
      <c r="AE411" s="11"/>
      <c r="AF411" s="5"/>
      <c r="AG411" s="1"/>
      <c r="AH411" s="11"/>
      <c r="AI411" s="11"/>
      <c r="AJ411" s="5"/>
      <c r="AK411" s="1"/>
      <c r="AL411" s="11"/>
      <c r="AM411" s="1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x14ac:dyDescent="0.25">
      <c r="A412" s="14"/>
      <c r="B412" s="1"/>
      <c r="C412" s="1"/>
      <c r="D412" s="5"/>
      <c r="E412" s="1"/>
      <c r="F412" s="11"/>
      <c r="G412" s="1"/>
      <c r="H412" s="5"/>
      <c r="I412" s="1"/>
      <c r="J412" s="11"/>
      <c r="K412" s="1"/>
      <c r="L412" s="5"/>
      <c r="M412" s="1"/>
      <c r="N412" s="11"/>
      <c r="O412" s="1"/>
      <c r="P412" s="5"/>
      <c r="Q412" s="1"/>
      <c r="R412" s="11"/>
      <c r="S412" s="11"/>
      <c r="T412" s="5"/>
      <c r="U412" s="1"/>
      <c r="V412" s="11"/>
      <c r="W412" s="11"/>
      <c r="X412" s="5"/>
      <c r="Y412" s="1"/>
      <c r="Z412" s="11"/>
      <c r="AA412" s="1"/>
      <c r="AB412" s="5"/>
      <c r="AC412" s="1"/>
      <c r="AD412" s="11"/>
      <c r="AE412" s="11"/>
      <c r="AF412" s="5"/>
      <c r="AG412" s="1"/>
      <c r="AH412" s="11"/>
      <c r="AI412" s="11"/>
      <c r="AJ412" s="5"/>
      <c r="AK412" s="1"/>
      <c r="AL412" s="11"/>
      <c r="AM412" s="1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x14ac:dyDescent="0.25">
      <c r="A413" s="14"/>
      <c r="B413" s="1"/>
      <c r="C413" s="1"/>
      <c r="D413" s="5"/>
      <c r="E413" s="1"/>
      <c r="F413" s="11"/>
      <c r="G413" s="1"/>
      <c r="H413" s="5"/>
      <c r="I413" s="1"/>
      <c r="J413" s="11"/>
      <c r="K413" s="1"/>
      <c r="L413" s="5"/>
      <c r="M413" s="1"/>
      <c r="N413" s="11"/>
      <c r="O413" s="1"/>
      <c r="P413" s="5"/>
      <c r="Q413" s="1"/>
      <c r="R413" s="11"/>
      <c r="S413" s="11"/>
      <c r="T413" s="5"/>
      <c r="U413" s="1"/>
      <c r="V413" s="11"/>
      <c r="W413" s="11"/>
      <c r="X413" s="5"/>
      <c r="Y413" s="1"/>
      <c r="Z413" s="11"/>
      <c r="AA413" s="1"/>
      <c r="AB413" s="5"/>
      <c r="AC413" s="1"/>
      <c r="AD413" s="11"/>
      <c r="AE413" s="11"/>
      <c r="AF413" s="5"/>
      <c r="AG413" s="1"/>
      <c r="AH413" s="11"/>
      <c r="AI413" s="11"/>
      <c r="AJ413" s="5"/>
      <c r="AK413" s="1"/>
      <c r="AL413" s="11"/>
      <c r="AM413" s="1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x14ac:dyDescent="0.25">
      <c r="A414" s="14"/>
      <c r="B414" s="1"/>
      <c r="C414" s="1"/>
      <c r="D414" s="5"/>
      <c r="E414" s="1"/>
      <c r="F414" s="11"/>
      <c r="G414" s="1"/>
      <c r="H414" s="5"/>
      <c r="I414" s="1"/>
      <c r="J414" s="11"/>
      <c r="K414" s="1"/>
      <c r="L414" s="5"/>
      <c r="M414" s="1"/>
      <c r="N414" s="11"/>
      <c r="O414" s="1"/>
      <c r="P414" s="5"/>
      <c r="Q414" s="1"/>
      <c r="R414" s="11"/>
      <c r="S414" s="11"/>
      <c r="T414" s="5"/>
      <c r="U414" s="1"/>
      <c r="V414" s="11"/>
      <c r="W414" s="11"/>
      <c r="X414" s="5"/>
      <c r="Y414" s="1"/>
      <c r="Z414" s="11"/>
      <c r="AA414" s="1"/>
      <c r="AB414" s="5"/>
      <c r="AC414" s="1"/>
      <c r="AD414" s="11"/>
      <c r="AE414" s="11"/>
      <c r="AF414" s="5"/>
      <c r="AG414" s="1"/>
      <c r="AH414" s="11"/>
      <c r="AI414" s="11"/>
      <c r="AJ414" s="5"/>
      <c r="AK414" s="1"/>
      <c r="AL414" s="11"/>
      <c r="AM414" s="1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x14ac:dyDescent="0.25">
      <c r="A415" s="14"/>
      <c r="B415" s="1"/>
      <c r="C415" s="1"/>
      <c r="D415" s="5"/>
      <c r="E415" s="1"/>
      <c r="F415" s="11"/>
      <c r="G415" s="1"/>
      <c r="H415" s="5"/>
      <c r="I415" s="1"/>
      <c r="J415" s="11"/>
      <c r="K415" s="1"/>
      <c r="L415" s="5"/>
      <c r="M415" s="1"/>
      <c r="N415" s="11"/>
      <c r="O415" s="1"/>
      <c r="P415" s="5"/>
      <c r="Q415" s="1"/>
      <c r="R415" s="11"/>
      <c r="S415" s="11"/>
      <c r="T415" s="5"/>
      <c r="U415" s="1"/>
      <c r="V415" s="11"/>
      <c r="W415" s="11"/>
      <c r="X415" s="5"/>
      <c r="Y415" s="1"/>
      <c r="Z415" s="11"/>
      <c r="AA415" s="1"/>
      <c r="AB415" s="5"/>
      <c r="AC415" s="1"/>
      <c r="AD415" s="11"/>
      <c r="AE415" s="11"/>
      <c r="AF415" s="5"/>
      <c r="AG415" s="1"/>
      <c r="AH415" s="11"/>
      <c r="AI415" s="11"/>
      <c r="AJ415" s="5"/>
      <c r="AK415" s="1"/>
      <c r="AL415" s="11"/>
      <c r="AM415" s="1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x14ac:dyDescent="0.25">
      <c r="A416" s="14"/>
      <c r="B416" s="1"/>
      <c r="C416" s="1"/>
      <c r="D416" s="5"/>
      <c r="E416" s="1"/>
      <c r="F416" s="11"/>
      <c r="G416" s="1"/>
      <c r="H416" s="5"/>
      <c r="I416" s="1"/>
      <c r="J416" s="11"/>
      <c r="K416" s="1"/>
      <c r="L416" s="5"/>
      <c r="M416" s="1"/>
      <c r="N416" s="11"/>
      <c r="O416" s="1"/>
      <c r="P416" s="5"/>
      <c r="Q416" s="1"/>
      <c r="R416" s="11"/>
      <c r="S416" s="11"/>
      <c r="T416" s="5"/>
      <c r="U416" s="1"/>
      <c r="V416" s="11"/>
      <c r="W416" s="11"/>
      <c r="X416" s="5"/>
      <c r="Y416" s="1"/>
      <c r="Z416" s="11"/>
      <c r="AA416" s="1"/>
      <c r="AB416" s="5"/>
      <c r="AC416" s="1"/>
      <c r="AD416" s="11"/>
      <c r="AE416" s="11"/>
      <c r="AF416" s="5"/>
      <c r="AG416" s="1"/>
      <c r="AH416" s="11"/>
      <c r="AI416" s="11"/>
      <c r="AJ416" s="5"/>
      <c r="AK416" s="1"/>
      <c r="AL416" s="11"/>
      <c r="AM416" s="1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x14ac:dyDescent="0.25">
      <c r="A417" s="14"/>
      <c r="B417" s="1"/>
      <c r="C417" s="1"/>
      <c r="D417" s="5"/>
      <c r="E417" s="1"/>
      <c r="F417" s="11"/>
      <c r="G417" s="1"/>
      <c r="H417" s="5"/>
      <c r="I417" s="1"/>
      <c r="J417" s="11"/>
      <c r="K417" s="1"/>
      <c r="L417" s="5"/>
      <c r="M417" s="1"/>
      <c r="N417" s="11"/>
      <c r="O417" s="1"/>
      <c r="P417" s="5"/>
      <c r="Q417" s="1"/>
      <c r="R417" s="11"/>
      <c r="S417" s="11"/>
      <c r="T417" s="5"/>
      <c r="U417" s="1"/>
      <c r="V417" s="11"/>
      <c r="W417" s="11"/>
      <c r="X417" s="5"/>
      <c r="Y417" s="1"/>
      <c r="Z417" s="11"/>
      <c r="AA417" s="1"/>
      <c r="AB417" s="5"/>
      <c r="AC417" s="1"/>
      <c r="AD417" s="11"/>
      <c r="AE417" s="11"/>
      <c r="AF417" s="5"/>
      <c r="AG417" s="1"/>
      <c r="AH417" s="11"/>
      <c r="AI417" s="11"/>
      <c r="AJ417" s="5"/>
      <c r="AK417" s="1"/>
      <c r="AL417" s="11"/>
      <c r="AM417" s="1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x14ac:dyDescent="0.25">
      <c r="A418" s="14"/>
      <c r="B418" s="1"/>
      <c r="C418" s="1"/>
      <c r="D418" s="5"/>
      <c r="E418" s="1"/>
      <c r="F418" s="11"/>
      <c r="G418" s="1"/>
      <c r="H418" s="5"/>
      <c r="I418" s="1"/>
      <c r="J418" s="11"/>
      <c r="K418" s="1"/>
      <c r="L418" s="5"/>
      <c r="M418" s="1"/>
      <c r="N418" s="11"/>
      <c r="O418" s="1"/>
      <c r="P418" s="5"/>
      <c r="Q418" s="1"/>
      <c r="R418" s="11"/>
      <c r="S418" s="11"/>
      <c r="T418" s="5"/>
      <c r="U418" s="1"/>
      <c r="V418" s="11"/>
      <c r="W418" s="11"/>
      <c r="X418" s="5"/>
      <c r="Y418" s="1"/>
      <c r="Z418" s="11"/>
      <c r="AA418" s="1"/>
      <c r="AB418" s="5"/>
      <c r="AC418" s="1"/>
      <c r="AD418" s="11"/>
      <c r="AE418" s="11"/>
      <c r="AF418" s="5"/>
      <c r="AG418" s="1"/>
      <c r="AH418" s="11"/>
      <c r="AI418" s="11"/>
      <c r="AJ418" s="5"/>
      <c r="AK418" s="1"/>
      <c r="AL418" s="11"/>
      <c r="AM418" s="1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x14ac:dyDescent="0.25">
      <c r="A419" s="14"/>
      <c r="B419" s="1"/>
      <c r="C419" s="1"/>
      <c r="D419" s="5"/>
      <c r="E419" s="1"/>
      <c r="F419" s="11"/>
      <c r="G419" s="1"/>
      <c r="H419" s="5"/>
      <c r="I419" s="1"/>
      <c r="J419" s="11"/>
      <c r="K419" s="1"/>
      <c r="L419" s="5"/>
      <c r="M419" s="1"/>
      <c r="N419" s="11"/>
      <c r="O419" s="1"/>
      <c r="P419" s="5"/>
      <c r="Q419" s="1"/>
      <c r="R419" s="11"/>
      <c r="S419" s="11"/>
      <c r="T419" s="5"/>
      <c r="U419" s="1"/>
      <c r="V419" s="11"/>
      <c r="W419" s="11"/>
      <c r="X419" s="5"/>
      <c r="Y419" s="1"/>
      <c r="Z419" s="11"/>
      <c r="AA419" s="1"/>
      <c r="AB419" s="5"/>
      <c r="AC419" s="1"/>
      <c r="AD419" s="11"/>
      <c r="AE419" s="11"/>
      <c r="AF419" s="5"/>
      <c r="AG419" s="1"/>
      <c r="AH419" s="11"/>
      <c r="AI419" s="11"/>
      <c r="AJ419" s="5"/>
      <c r="AK419" s="1"/>
      <c r="AL419" s="11"/>
      <c r="AM419" s="1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x14ac:dyDescent="0.25">
      <c r="A420" s="14"/>
      <c r="B420" s="1"/>
      <c r="C420" s="1"/>
      <c r="D420" s="5"/>
      <c r="E420" s="1"/>
      <c r="F420" s="11"/>
      <c r="G420" s="1"/>
      <c r="H420" s="5"/>
      <c r="I420" s="1"/>
      <c r="J420" s="11"/>
      <c r="K420" s="1"/>
      <c r="L420" s="5"/>
      <c r="M420" s="1"/>
      <c r="N420" s="11"/>
      <c r="O420" s="1"/>
      <c r="P420" s="5"/>
      <c r="Q420" s="1"/>
      <c r="R420" s="11"/>
      <c r="S420" s="11"/>
      <c r="T420" s="5"/>
      <c r="U420" s="1"/>
      <c r="V420" s="11"/>
      <c r="W420" s="11"/>
      <c r="X420" s="5"/>
      <c r="Y420" s="1"/>
      <c r="Z420" s="11"/>
      <c r="AA420" s="1"/>
      <c r="AB420" s="5"/>
      <c r="AC420" s="1"/>
      <c r="AD420" s="11"/>
      <c r="AE420" s="11"/>
      <c r="AF420" s="5"/>
      <c r="AG420" s="1"/>
      <c r="AH420" s="11"/>
      <c r="AI420" s="11"/>
      <c r="AJ420" s="5"/>
      <c r="AK420" s="1"/>
      <c r="AL420" s="11"/>
      <c r="AM420" s="1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x14ac:dyDescent="0.25">
      <c r="A421" s="14"/>
      <c r="B421" s="1"/>
      <c r="C421" s="1"/>
      <c r="D421" s="5"/>
      <c r="E421" s="1"/>
      <c r="F421" s="11"/>
      <c r="G421" s="1"/>
      <c r="H421" s="5"/>
      <c r="I421" s="1"/>
      <c r="J421" s="11"/>
      <c r="K421" s="1"/>
      <c r="L421" s="5"/>
      <c r="M421" s="1"/>
      <c r="N421" s="11"/>
      <c r="O421" s="1"/>
      <c r="P421" s="5"/>
      <c r="Q421" s="1"/>
      <c r="R421" s="11"/>
      <c r="S421" s="11"/>
      <c r="T421" s="5"/>
      <c r="U421" s="1"/>
      <c r="V421" s="11"/>
      <c r="W421" s="11"/>
      <c r="X421" s="5"/>
      <c r="Y421" s="1"/>
      <c r="Z421" s="11"/>
      <c r="AA421" s="1"/>
      <c r="AB421" s="5"/>
      <c r="AC421" s="1"/>
      <c r="AD421" s="11"/>
      <c r="AE421" s="11"/>
      <c r="AF421" s="5"/>
      <c r="AG421" s="1"/>
      <c r="AH421" s="11"/>
      <c r="AI421" s="11"/>
      <c r="AJ421" s="5"/>
      <c r="AK421" s="1"/>
      <c r="AL421" s="11"/>
      <c r="AM421" s="1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x14ac:dyDescent="0.25">
      <c r="A422" s="14"/>
      <c r="B422" s="1"/>
      <c r="C422" s="1"/>
      <c r="D422" s="5"/>
      <c r="E422" s="1"/>
      <c r="F422" s="11"/>
      <c r="G422" s="1"/>
      <c r="H422" s="5"/>
      <c r="I422" s="1"/>
      <c r="J422" s="11"/>
      <c r="K422" s="1"/>
      <c r="L422" s="5"/>
      <c r="M422" s="1"/>
      <c r="N422" s="11"/>
      <c r="O422" s="1"/>
      <c r="P422" s="5"/>
      <c r="Q422" s="1"/>
      <c r="R422" s="11"/>
      <c r="S422" s="11"/>
      <c r="T422" s="5"/>
      <c r="U422" s="1"/>
      <c r="V422" s="11"/>
      <c r="W422" s="11"/>
      <c r="X422" s="5"/>
      <c r="Y422" s="1"/>
      <c r="Z422" s="11"/>
      <c r="AA422" s="1"/>
      <c r="AB422" s="5"/>
      <c r="AC422" s="1"/>
      <c r="AD422" s="11"/>
      <c r="AE422" s="11"/>
      <c r="AF422" s="5"/>
      <c r="AG422" s="1"/>
      <c r="AH422" s="11"/>
      <c r="AI422" s="11"/>
      <c r="AJ422" s="5"/>
      <c r="AK422" s="1"/>
      <c r="AL422" s="11"/>
      <c r="AM422" s="1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x14ac:dyDescent="0.25">
      <c r="A423" s="14"/>
      <c r="B423" s="1"/>
      <c r="C423" s="1"/>
      <c r="D423" s="5"/>
      <c r="E423" s="1"/>
      <c r="F423" s="11"/>
      <c r="G423" s="1"/>
      <c r="H423" s="5"/>
      <c r="I423" s="1"/>
      <c r="J423" s="11"/>
      <c r="K423" s="1"/>
      <c r="L423" s="5"/>
      <c r="M423" s="1"/>
      <c r="N423" s="11"/>
      <c r="O423" s="1"/>
      <c r="P423" s="5"/>
      <c r="Q423" s="1"/>
      <c r="R423" s="11"/>
      <c r="S423" s="11"/>
      <c r="T423" s="5"/>
      <c r="U423" s="1"/>
      <c r="V423" s="11"/>
      <c r="W423" s="11"/>
      <c r="X423" s="5"/>
      <c r="Y423" s="1"/>
      <c r="Z423" s="11"/>
      <c r="AA423" s="1"/>
      <c r="AB423" s="5"/>
      <c r="AC423" s="1"/>
      <c r="AD423" s="11"/>
      <c r="AE423" s="11"/>
      <c r="AF423" s="5"/>
      <c r="AG423" s="1"/>
      <c r="AH423" s="11"/>
      <c r="AI423" s="11"/>
      <c r="AJ423" s="5"/>
      <c r="AK423" s="1"/>
      <c r="AL423" s="11"/>
      <c r="AM423" s="1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x14ac:dyDescent="0.25">
      <c r="A424" s="14"/>
      <c r="B424" s="1"/>
      <c r="C424" s="1"/>
      <c r="D424" s="5"/>
      <c r="E424" s="1"/>
      <c r="F424" s="11"/>
      <c r="G424" s="1"/>
      <c r="H424" s="5"/>
      <c r="I424" s="1"/>
      <c r="J424" s="11"/>
      <c r="K424" s="1"/>
      <c r="L424" s="5"/>
      <c r="M424" s="1"/>
      <c r="N424" s="11"/>
      <c r="O424" s="1"/>
      <c r="P424" s="5"/>
      <c r="Q424" s="1"/>
      <c r="R424" s="11"/>
      <c r="S424" s="11"/>
      <c r="T424" s="5"/>
      <c r="U424" s="1"/>
      <c r="V424" s="11"/>
      <c r="W424" s="11"/>
      <c r="X424" s="5"/>
      <c r="Y424" s="1"/>
      <c r="Z424" s="11"/>
      <c r="AA424" s="1"/>
      <c r="AB424" s="5"/>
      <c r="AC424" s="1"/>
      <c r="AD424" s="11"/>
      <c r="AE424" s="11"/>
      <c r="AF424" s="5"/>
      <c r="AG424" s="1"/>
      <c r="AH424" s="11"/>
      <c r="AI424" s="11"/>
      <c r="AJ424" s="5"/>
      <c r="AK424" s="1"/>
      <c r="AL424" s="11"/>
      <c r="AM424" s="1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x14ac:dyDescent="0.25">
      <c r="A425" s="14"/>
      <c r="B425" s="1"/>
      <c r="C425" s="1"/>
      <c r="D425" s="5"/>
      <c r="E425" s="1"/>
      <c r="F425" s="11"/>
      <c r="G425" s="1"/>
      <c r="H425" s="5"/>
      <c r="I425" s="1"/>
      <c r="J425" s="11"/>
      <c r="K425" s="1"/>
      <c r="L425" s="5"/>
      <c r="M425" s="1"/>
      <c r="N425" s="11"/>
      <c r="O425" s="1"/>
      <c r="P425" s="5"/>
      <c r="Q425" s="1"/>
      <c r="R425" s="11"/>
      <c r="S425" s="11"/>
      <c r="T425" s="5"/>
      <c r="U425" s="1"/>
      <c r="V425" s="11"/>
      <c r="W425" s="11"/>
      <c r="X425" s="5"/>
      <c r="Y425" s="1"/>
      <c r="Z425" s="11"/>
      <c r="AA425" s="1"/>
      <c r="AB425" s="5"/>
      <c r="AC425" s="1"/>
      <c r="AD425" s="11"/>
      <c r="AE425" s="11"/>
      <c r="AF425" s="5"/>
      <c r="AG425" s="1"/>
      <c r="AH425" s="11"/>
      <c r="AI425" s="11"/>
      <c r="AJ425" s="5"/>
      <c r="AK425" s="1"/>
      <c r="AL425" s="11"/>
      <c r="AM425" s="1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x14ac:dyDescent="0.25">
      <c r="A426" s="14"/>
      <c r="B426" s="1"/>
      <c r="C426" s="1"/>
      <c r="D426" s="5"/>
      <c r="E426" s="1"/>
      <c r="F426" s="11"/>
      <c r="G426" s="1"/>
      <c r="H426" s="5"/>
      <c r="I426" s="1"/>
      <c r="J426" s="11"/>
      <c r="K426" s="1"/>
      <c r="L426" s="5"/>
      <c r="M426" s="1"/>
      <c r="N426" s="11"/>
      <c r="O426" s="1"/>
      <c r="P426" s="5"/>
      <c r="Q426" s="1"/>
      <c r="R426" s="11"/>
      <c r="S426" s="11"/>
      <c r="T426" s="5"/>
      <c r="U426" s="1"/>
      <c r="V426" s="11"/>
      <c r="W426" s="11"/>
      <c r="X426" s="5"/>
      <c r="Y426" s="1"/>
      <c r="Z426" s="11"/>
      <c r="AA426" s="1"/>
      <c r="AB426" s="5"/>
      <c r="AC426" s="1"/>
      <c r="AD426" s="11"/>
      <c r="AE426" s="11"/>
      <c r="AF426" s="5"/>
      <c r="AG426" s="1"/>
      <c r="AH426" s="11"/>
      <c r="AI426" s="11"/>
      <c r="AJ426" s="5"/>
      <c r="AK426" s="1"/>
      <c r="AL426" s="11"/>
      <c r="AM426" s="1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x14ac:dyDescent="0.25">
      <c r="A427" s="14"/>
      <c r="B427" s="1"/>
      <c r="C427" s="1"/>
      <c r="D427" s="5"/>
      <c r="E427" s="1"/>
      <c r="F427" s="11"/>
      <c r="G427" s="1"/>
      <c r="H427" s="5"/>
      <c r="I427" s="1"/>
      <c r="J427" s="11"/>
      <c r="K427" s="1"/>
      <c r="L427" s="5"/>
      <c r="M427" s="1"/>
      <c r="N427" s="11"/>
      <c r="O427" s="1"/>
      <c r="P427" s="5"/>
      <c r="Q427" s="1"/>
      <c r="R427" s="11"/>
      <c r="S427" s="11"/>
      <c r="T427" s="5"/>
      <c r="U427" s="1"/>
      <c r="V427" s="11"/>
      <c r="W427" s="11"/>
      <c r="X427" s="5"/>
      <c r="Y427" s="1"/>
      <c r="Z427" s="11"/>
      <c r="AA427" s="1"/>
      <c r="AB427" s="5"/>
      <c r="AC427" s="1"/>
      <c r="AD427" s="11"/>
      <c r="AE427" s="11"/>
      <c r="AF427" s="5"/>
      <c r="AG427" s="1"/>
      <c r="AH427" s="11"/>
      <c r="AI427" s="11"/>
      <c r="AJ427" s="5"/>
      <c r="AK427" s="1"/>
      <c r="AL427" s="11"/>
      <c r="AM427" s="1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x14ac:dyDescent="0.25">
      <c r="A428" s="14"/>
      <c r="B428" s="1"/>
      <c r="C428" s="1"/>
      <c r="D428" s="5"/>
      <c r="E428" s="1"/>
      <c r="F428" s="11"/>
      <c r="G428" s="1"/>
      <c r="H428" s="5"/>
      <c r="I428" s="1"/>
      <c r="J428" s="11"/>
      <c r="K428" s="1"/>
      <c r="L428" s="5"/>
      <c r="M428" s="1"/>
      <c r="N428" s="11"/>
      <c r="O428" s="1"/>
      <c r="P428" s="5"/>
      <c r="Q428" s="1"/>
      <c r="R428" s="11"/>
      <c r="S428" s="11"/>
      <c r="T428" s="5"/>
      <c r="U428" s="1"/>
      <c r="V428" s="11"/>
      <c r="W428" s="11"/>
      <c r="X428" s="5"/>
      <c r="Y428" s="1"/>
      <c r="Z428" s="11"/>
      <c r="AA428" s="1"/>
      <c r="AB428" s="5"/>
      <c r="AC428" s="1"/>
      <c r="AD428" s="11"/>
      <c r="AE428" s="11"/>
      <c r="AF428" s="5"/>
      <c r="AG428" s="1"/>
      <c r="AH428" s="11"/>
      <c r="AI428" s="11"/>
      <c r="AJ428" s="5"/>
      <c r="AK428" s="1"/>
      <c r="AL428" s="11"/>
      <c r="AM428" s="1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x14ac:dyDescent="0.25">
      <c r="A429" s="14"/>
      <c r="B429" s="1"/>
      <c r="C429" s="1"/>
      <c r="D429" s="5"/>
      <c r="E429" s="1"/>
      <c r="F429" s="11"/>
      <c r="G429" s="1"/>
      <c r="H429" s="5"/>
      <c r="I429" s="1"/>
      <c r="J429" s="11"/>
      <c r="K429" s="1"/>
      <c r="L429" s="5"/>
      <c r="M429" s="1"/>
      <c r="N429" s="11"/>
      <c r="O429" s="1"/>
      <c r="P429" s="5"/>
      <c r="Q429" s="1"/>
      <c r="R429" s="11"/>
      <c r="S429" s="11"/>
      <c r="T429" s="5"/>
      <c r="U429" s="1"/>
      <c r="V429" s="11"/>
      <c r="W429" s="11"/>
      <c r="X429" s="5"/>
      <c r="Y429" s="1"/>
      <c r="Z429" s="11"/>
      <c r="AA429" s="1"/>
      <c r="AB429" s="5"/>
      <c r="AC429" s="1"/>
      <c r="AD429" s="11"/>
      <c r="AE429" s="11"/>
      <c r="AF429" s="5"/>
      <c r="AG429" s="1"/>
      <c r="AH429" s="11"/>
      <c r="AI429" s="11"/>
      <c r="AJ429" s="5"/>
      <c r="AK429" s="1"/>
      <c r="AL429" s="11"/>
      <c r="AM429" s="1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x14ac:dyDescent="0.25">
      <c r="A430" s="14"/>
      <c r="B430" s="1"/>
      <c r="C430" s="1"/>
      <c r="D430" s="5"/>
      <c r="E430" s="1"/>
      <c r="F430" s="11"/>
      <c r="G430" s="1"/>
      <c r="H430" s="5"/>
      <c r="I430" s="1"/>
      <c r="J430" s="11"/>
      <c r="K430" s="1"/>
      <c r="L430" s="5"/>
      <c r="M430" s="1"/>
      <c r="N430" s="11"/>
      <c r="O430" s="1"/>
      <c r="P430" s="5"/>
      <c r="Q430" s="1"/>
      <c r="R430" s="11"/>
      <c r="S430" s="11"/>
      <c r="T430" s="5"/>
      <c r="U430" s="1"/>
      <c r="V430" s="11"/>
      <c r="W430" s="11"/>
      <c r="X430" s="5"/>
      <c r="Y430" s="1"/>
      <c r="Z430" s="11"/>
      <c r="AA430" s="1"/>
      <c r="AB430" s="5"/>
      <c r="AC430" s="1"/>
      <c r="AD430" s="11"/>
      <c r="AE430" s="11"/>
      <c r="AF430" s="5"/>
      <c r="AG430" s="1"/>
      <c r="AH430" s="11"/>
      <c r="AI430" s="11"/>
      <c r="AJ430" s="5"/>
      <c r="AK430" s="1"/>
      <c r="AL430" s="11"/>
      <c r="AM430" s="1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x14ac:dyDescent="0.25">
      <c r="A431" s="14"/>
      <c r="B431" s="1"/>
      <c r="C431" s="1"/>
      <c r="D431" s="5"/>
      <c r="E431" s="1"/>
      <c r="F431" s="11"/>
      <c r="G431" s="1"/>
      <c r="H431" s="5"/>
      <c r="I431" s="1"/>
      <c r="J431" s="11"/>
      <c r="K431" s="1"/>
      <c r="L431" s="5"/>
      <c r="M431" s="1"/>
      <c r="N431" s="11"/>
      <c r="O431" s="1"/>
      <c r="P431" s="5"/>
      <c r="Q431" s="1"/>
      <c r="R431" s="11"/>
      <c r="S431" s="11"/>
      <c r="T431" s="5"/>
      <c r="U431" s="1"/>
      <c r="V431" s="11"/>
      <c r="W431" s="11"/>
      <c r="X431" s="5"/>
      <c r="Y431" s="1"/>
      <c r="Z431" s="11"/>
      <c r="AA431" s="1"/>
      <c r="AB431" s="5"/>
      <c r="AC431" s="1"/>
      <c r="AD431" s="11"/>
      <c r="AE431" s="11"/>
      <c r="AF431" s="5"/>
      <c r="AG431" s="1"/>
      <c r="AH431" s="11"/>
      <c r="AI431" s="11"/>
      <c r="AJ431" s="5"/>
      <c r="AK431" s="1"/>
      <c r="AL431" s="11"/>
      <c r="AM431" s="1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x14ac:dyDescent="0.25">
      <c r="A432" s="14"/>
      <c r="B432" s="1"/>
      <c r="C432" s="1"/>
      <c r="D432" s="5"/>
      <c r="E432" s="1"/>
      <c r="F432" s="11"/>
      <c r="G432" s="1"/>
      <c r="H432" s="5"/>
      <c r="I432" s="1"/>
      <c r="J432" s="11"/>
      <c r="K432" s="1"/>
      <c r="L432" s="5"/>
      <c r="M432" s="1"/>
      <c r="N432" s="11"/>
      <c r="O432" s="1"/>
      <c r="P432" s="5"/>
      <c r="Q432" s="1"/>
      <c r="R432" s="11"/>
      <c r="S432" s="11"/>
      <c r="T432" s="5"/>
      <c r="U432" s="1"/>
      <c r="V432" s="11"/>
      <c r="W432" s="11"/>
      <c r="X432" s="5"/>
      <c r="Y432" s="1"/>
      <c r="Z432" s="11"/>
      <c r="AA432" s="1"/>
      <c r="AB432" s="5"/>
      <c r="AC432" s="1"/>
      <c r="AD432" s="11"/>
      <c r="AE432" s="11"/>
      <c r="AF432" s="5"/>
      <c r="AG432" s="1"/>
      <c r="AH432" s="11"/>
      <c r="AI432" s="11"/>
      <c r="AJ432" s="5"/>
      <c r="AK432" s="1"/>
      <c r="AL432" s="11"/>
      <c r="AM432" s="1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x14ac:dyDescent="0.25">
      <c r="A433" s="14"/>
      <c r="B433" s="1"/>
      <c r="C433" s="1"/>
      <c r="D433" s="5"/>
      <c r="E433" s="1"/>
      <c r="F433" s="11"/>
      <c r="G433" s="1"/>
      <c r="H433" s="5"/>
      <c r="I433" s="1"/>
      <c r="J433" s="11"/>
      <c r="K433" s="1"/>
      <c r="L433" s="5"/>
      <c r="M433" s="1"/>
      <c r="N433" s="11"/>
      <c r="O433" s="1"/>
      <c r="P433" s="5"/>
      <c r="Q433" s="1"/>
      <c r="R433" s="11"/>
      <c r="S433" s="11"/>
      <c r="T433" s="5"/>
      <c r="U433" s="1"/>
      <c r="V433" s="11"/>
      <c r="W433" s="11"/>
      <c r="X433" s="5"/>
      <c r="Y433" s="1"/>
      <c r="Z433" s="11"/>
      <c r="AA433" s="1"/>
      <c r="AB433" s="5"/>
      <c r="AC433" s="1"/>
      <c r="AD433" s="11"/>
      <c r="AE433" s="11"/>
      <c r="AF433" s="5"/>
      <c r="AG433" s="1"/>
      <c r="AH433" s="11"/>
      <c r="AI433" s="11"/>
      <c r="AJ433" s="5"/>
      <c r="AK433" s="1"/>
      <c r="AL433" s="11"/>
      <c r="AM433" s="1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x14ac:dyDescent="0.25">
      <c r="A434" s="14"/>
      <c r="B434" s="1"/>
      <c r="C434" s="1"/>
      <c r="D434" s="5"/>
      <c r="E434" s="1"/>
      <c r="F434" s="11"/>
      <c r="G434" s="1"/>
      <c r="H434" s="5"/>
      <c r="I434" s="1"/>
      <c r="J434" s="11"/>
      <c r="K434" s="1"/>
      <c r="L434" s="5"/>
      <c r="M434" s="1"/>
      <c r="N434" s="11"/>
      <c r="O434" s="1"/>
      <c r="P434" s="5"/>
      <c r="Q434" s="1"/>
      <c r="R434" s="11"/>
      <c r="S434" s="11"/>
      <c r="T434" s="5"/>
      <c r="U434" s="1"/>
      <c r="V434" s="11"/>
      <c r="W434" s="11"/>
      <c r="X434" s="5"/>
      <c r="Y434" s="1"/>
      <c r="Z434" s="11"/>
      <c r="AA434" s="1"/>
      <c r="AB434" s="5"/>
      <c r="AC434" s="1"/>
      <c r="AD434" s="11"/>
      <c r="AE434" s="11"/>
      <c r="AF434" s="5"/>
      <c r="AG434" s="1"/>
      <c r="AH434" s="11"/>
      <c r="AI434" s="11"/>
      <c r="AJ434" s="5"/>
      <c r="AK434" s="1"/>
      <c r="AL434" s="11"/>
      <c r="AM434" s="1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x14ac:dyDescent="0.25">
      <c r="A435" s="14"/>
      <c r="B435" s="1"/>
      <c r="C435" s="1"/>
      <c r="D435" s="5"/>
      <c r="E435" s="1"/>
      <c r="F435" s="11"/>
      <c r="G435" s="1"/>
      <c r="H435" s="5"/>
      <c r="I435" s="1"/>
      <c r="J435" s="11"/>
      <c r="K435" s="1"/>
      <c r="L435" s="5"/>
      <c r="M435" s="1"/>
      <c r="N435" s="11"/>
      <c r="O435" s="1"/>
      <c r="P435" s="5"/>
      <c r="Q435" s="1"/>
      <c r="R435" s="11"/>
      <c r="S435" s="11"/>
      <c r="T435" s="5"/>
      <c r="U435" s="1"/>
      <c r="V435" s="11"/>
      <c r="W435" s="11"/>
      <c r="X435" s="5"/>
      <c r="Y435" s="1"/>
      <c r="Z435" s="11"/>
      <c r="AA435" s="1"/>
      <c r="AB435" s="5"/>
      <c r="AC435" s="1"/>
      <c r="AD435" s="11"/>
      <c r="AE435" s="11"/>
      <c r="AF435" s="5"/>
      <c r="AG435" s="1"/>
      <c r="AH435" s="11"/>
      <c r="AI435" s="11"/>
      <c r="AJ435" s="5"/>
      <c r="AK435" s="1"/>
      <c r="AL435" s="11"/>
      <c r="AM435" s="1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x14ac:dyDescent="0.25">
      <c r="A436" s="14"/>
      <c r="B436" s="1"/>
      <c r="C436" s="1"/>
      <c r="D436" s="5"/>
      <c r="E436" s="1"/>
      <c r="F436" s="11"/>
      <c r="G436" s="1"/>
      <c r="H436" s="5"/>
      <c r="I436" s="1"/>
      <c r="J436" s="11"/>
      <c r="K436" s="1"/>
      <c r="L436" s="5"/>
      <c r="M436" s="1"/>
      <c r="N436" s="11"/>
      <c r="O436" s="1"/>
      <c r="P436" s="5"/>
      <c r="Q436" s="1"/>
      <c r="R436" s="11"/>
      <c r="S436" s="11"/>
      <c r="T436" s="5"/>
      <c r="U436" s="1"/>
      <c r="V436" s="11"/>
      <c r="W436" s="11"/>
      <c r="X436" s="5"/>
      <c r="Y436" s="1"/>
      <c r="Z436" s="11"/>
      <c r="AA436" s="1"/>
      <c r="AB436" s="5"/>
      <c r="AC436" s="1"/>
      <c r="AD436" s="11"/>
      <c r="AE436" s="11"/>
      <c r="AF436" s="5"/>
      <c r="AG436" s="1"/>
      <c r="AH436" s="11"/>
      <c r="AI436" s="11"/>
      <c r="AJ436" s="5"/>
      <c r="AK436" s="1"/>
      <c r="AL436" s="11"/>
      <c r="AM436" s="1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x14ac:dyDescent="0.25">
      <c r="A437" s="14"/>
      <c r="B437" s="1"/>
      <c r="C437" s="1"/>
      <c r="D437" s="5"/>
      <c r="E437" s="1"/>
      <c r="F437" s="11"/>
      <c r="G437" s="1"/>
      <c r="H437" s="5"/>
      <c r="I437" s="1"/>
      <c r="J437" s="11"/>
      <c r="K437" s="1"/>
      <c r="L437" s="5"/>
      <c r="M437" s="1"/>
      <c r="N437" s="11"/>
      <c r="O437" s="1"/>
      <c r="P437" s="5"/>
      <c r="Q437" s="1"/>
      <c r="R437" s="11"/>
      <c r="S437" s="11"/>
      <c r="T437" s="5"/>
      <c r="U437" s="1"/>
      <c r="V437" s="11"/>
      <c r="W437" s="11"/>
      <c r="X437" s="5"/>
      <c r="Y437" s="1"/>
      <c r="Z437" s="11"/>
      <c r="AA437" s="1"/>
      <c r="AB437" s="5"/>
      <c r="AC437" s="1"/>
      <c r="AD437" s="11"/>
      <c r="AE437" s="11"/>
      <c r="AF437" s="5"/>
      <c r="AG437" s="1"/>
      <c r="AH437" s="11"/>
      <c r="AI437" s="11"/>
      <c r="AJ437" s="5"/>
      <c r="AK437" s="1"/>
      <c r="AL437" s="11"/>
      <c r="AM437" s="1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x14ac:dyDescent="0.25">
      <c r="A438" s="14"/>
      <c r="B438" s="1"/>
      <c r="C438" s="1"/>
      <c r="D438" s="5"/>
      <c r="E438" s="1"/>
      <c r="F438" s="11"/>
      <c r="G438" s="1"/>
      <c r="H438" s="5"/>
      <c r="I438" s="1"/>
      <c r="J438" s="11"/>
      <c r="K438" s="1"/>
      <c r="L438" s="5"/>
      <c r="M438" s="1"/>
      <c r="N438" s="11"/>
      <c r="O438" s="1"/>
      <c r="P438" s="5"/>
      <c r="Q438" s="1"/>
      <c r="R438" s="11"/>
      <c r="S438" s="11"/>
      <c r="T438" s="5"/>
      <c r="U438" s="1"/>
      <c r="V438" s="11"/>
      <c r="W438" s="11"/>
      <c r="X438" s="5"/>
      <c r="Y438" s="1"/>
      <c r="Z438" s="11"/>
      <c r="AA438" s="1"/>
      <c r="AB438" s="5"/>
      <c r="AC438" s="1"/>
      <c r="AD438" s="11"/>
      <c r="AE438" s="11"/>
      <c r="AF438" s="5"/>
      <c r="AG438" s="1"/>
      <c r="AH438" s="11"/>
      <c r="AI438" s="11"/>
      <c r="AJ438" s="5"/>
      <c r="AK438" s="1"/>
      <c r="AL438" s="11"/>
      <c r="AM438" s="1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x14ac:dyDescent="0.25">
      <c r="A439" s="14"/>
      <c r="B439" s="1"/>
      <c r="C439" s="1"/>
      <c r="D439" s="5"/>
      <c r="E439" s="1"/>
      <c r="F439" s="11"/>
      <c r="G439" s="1"/>
      <c r="H439" s="5"/>
      <c r="I439" s="1"/>
      <c r="J439" s="11"/>
      <c r="K439" s="1"/>
      <c r="L439" s="5"/>
      <c r="M439" s="1"/>
      <c r="N439" s="11"/>
      <c r="O439" s="1"/>
      <c r="P439" s="5"/>
      <c r="Q439" s="1"/>
      <c r="R439" s="11"/>
      <c r="S439" s="11"/>
      <c r="T439" s="5"/>
      <c r="U439" s="1"/>
      <c r="V439" s="11"/>
      <c r="W439" s="11"/>
      <c r="X439" s="5"/>
      <c r="Y439" s="1"/>
      <c r="Z439" s="11"/>
      <c r="AA439" s="1"/>
      <c r="AB439" s="5"/>
      <c r="AC439" s="1"/>
      <c r="AD439" s="11"/>
      <c r="AE439" s="11"/>
      <c r="AF439" s="5"/>
      <c r="AG439" s="1"/>
      <c r="AH439" s="11"/>
      <c r="AI439" s="11"/>
      <c r="AJ439" s="5"/>
      <c r="AK439" s="1"/>
      <c r="AL439" s="11"/>
      <c r="AM439" s="1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x14ac:dyDescent="0.25">
      <c r="A440" s="14"/>
      <c r="B440" s="1"/>
      <c r="C440" s="1"/>
      <c r="D440" s="5"/>
      <c r="E440" s="1"/>
      <c r="F440" s="11"/>
      <c r="G440" s="1"/>
      <c r="H440" s="5"/>
      <c r="I440" s="1"/>
      <c r="J440" s="11"/>
      <c r="K440" s="1"/>
      <c r="L440" s="5"/>
      <c r="M440" s="1"/>
      <c r="N440" s="11"/>
      <c r="O440" s="1"/>
      <c r="P440" s="5"/>
      <c r="Q440" s="1"/>
      <c r="R440" s="11"/>
      <c r="S440" s="11"/>
      <c r="T440" s="5"/>
      <c r="U440" s="1"/>
      <c r="V440" s="11"/>
      <c r="W440" s="11"/>
      <c r="X440" s="5"/>
      <c r="Y440" s="1"/>
      <c r="Z440" s="11"/>
      <c r="AA440" s="1"/>
      <c r="AB440" s="5"/>
      <c r="AC440" s="1"/>
      <c r="AD440" s="11"/>
      <c r="AE440" s="11"/>
      <c r="AF440" s="5"/>
      <c r="AG440" s="1"/>
      <c r="AH440" s="11"/>
      <c r="AI440" s="11"/>
      <c r="AJ440" s="5"/>
      <c r="AK440" s="1"/>
      <c r="AL440" s="11"/>
      <c r="AM440" s="1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x14ac:dyDescent="0.25">
      <c r="A441" s="14"/>
      <c r="B441" s="1"/>
      <c r="C441" s="1"/>
      <c r="D441" s="5"/>
      <c r="E441" s="1"/>
      <c r="F441" s="11"/>
      <c r="G441" s="1"/>
      <c r="H441" s="5"/>
      <c r="I441" s="1"/>
      <c r="J441" s="11"/>
      <c r="K441" s="1"/>
      <c r="L441" s="5"/>
      <c r="M441" s="1"/>
      <c r="N441" s="11"/>
      <c r="O441" s="1"/>
      <c r="P441" s="5"/>
      <c r="Q441" s="1"/>
      <c r="R441" s="11"/>
      <c r="S441" s="11"/>
      <c r="T441" s="5"/>
      <c r="U441" s="1"/>
      <c r="V441" s="11"/>
      <c r="W441" s="11"/>
      <c r="X441" s="5"/>
      <c r="Y441" s="1"/>
      <c r="Z441" s="11"/>
      <c r="AA441" s="1"/>
      <c r="AB441" s="5"/>
      <c r="AC441" s="1"/>
      <c r="AD441" s="11"/>
      <c r="AE441" s="11"/>
      <c r="AF441" s="5"/>
      <c r="AG441" s="1"/>
      <c r="AH441" s="11"/>
      <c r="AI441" s="11"/>
      <c r="AJ441" s="5"/>
      <c r="AK441" s="1"/>
      <c r="AL441" s="11"/>
      <c r="AM441" s="1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x14ac:dyDescent="0.25">
      <c r="A442" s="14"/>
      <c r="B442" s="1"/>
      <c r="C442" s="1"/>
      <c r="D442" s="5"/>
      <c r="E442" s="1"/>
      <c r="F442" s="11"/>
      <c r="G442" s="1"/>
      <c r="H442" s="5"/>
      <c r="I442" s="1"/>
      <c r="J442" s="11"/>
      <c r="K442" s="1"/>
      <c r="L442" s="5"/>
      <c r="M442" s="1"/>
      <c r="N442" s="11"/>
      <c r="O442" s="1"/>
      <c r="P442" s="5"/>
      <c r="Q442" s="1"/>
      <c r="R442" s="11"/>
      <c r="S442" s="11"/>
      <c r="T442" s="5"/>
      <c r="U442" s="1"/>
      <c r="V442" s="11"/>
      <c r="W442" s="11"/>
      <c r="X442" s="5"/>
      <c r="Y442" s="1"/>
      <c r="Z442" s="11"/>
      <c r="AA442" s="1"/>
      <c r="AB442" s="5"/>
      <c r="AC442" s="1"/>
      <c r="AD442" s="11"/>
      <c r="AE442" s="11"/>
      <c r="AF442" s="5"/>
      <c r="AG442" s="1"/>
      <c r="AH442" s="11"/>
      <c r="AI442" s="11"/>
      <c r="AJ442" s="5"/>
      <c r="AK442" s="1"/>
      <c r="AL442" s="11"/>
      <c r="AM442" s="1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x14ac:dyDescent="0.25">
      <c r="A443" s="14"/>
      <c r="B443" s="1"/>
      <c r="C443" s="1"/>
      <c r="D443" s="5"/>
      <c r="E443" s="1"/>
      <c r="F443" s="11"/>
      <c r="G443" s="1"/>
      <c r="H443" s="5"/>
      <c r="I443" s="1"/>
      <c r="J443" s="11"/>
      <c r="K443" s="1"/>
      <c r="L443" s="5"/>
      <c r="M443" s="1"/>
      <c r="N443" s="11"/>
      <c r="O443" s="1"/>
      <c r="P443" s="5"/>
      <c r="Q443" s="1"/>
      <c r="R443" s="11"/>
      <c r="S443" s="11"/>
      <c r="T443" s="5"/>
      <c r="U443" s="1"/>
      <c r="V443" s="11"/>
      <c r="W443" s="11"/>
      <c r="X443" s="5"/>
      <c r="Y443" s="1"/>
      <c r="Z443" s="11"/>
      <c r="AA443" s="1"/>
      <c r="AB443" s="5"/>
      <c r="AC443" s="1"/>
      <c r="AD443" s="11"/>
      <c r="AE443" s="11"/>
      <c r="AF443" s="5"/>
      <c r="AG443" s="1"/>
      <c r="AH443" s="11"/>
      <c r="AI443" s="11"/>
      <c r="AJ443" s="5"/>
      <c r="AK443" s="1"/>
      <c r="AL443" s="11"/>
      <c r="AM443" s="1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x14ac:dyDescent="0.25">
      <c r="A444" s="14"/>
      <c r="B444" s="1"/>
      <c r="C444" s="1"/>
      <c r="D444" s="5"/>
      <c r="E444" s="1"/>
      <c r="F444" s="11"/>
      <c r="G444" s="1"/>
      <c r="H444" s="5"/>
      <c r="I444" s="1"/>
      <c r="J444" s="11"/>
      <c r="K444" s="1"/>
      <c r="L444" s="5"/>
      <c r="M444" s="1"/>
      <c r="N444" s="11"/>
      <c r="O444" s="1"/>
      <c r="P444" s="5"/>
      <c r="Q444" s="1"/>
      <c r="R444" s="11"/>
      <c r="S444" s="11"/>
      <c r="T444" s="5"/>
      <c r="U444" s="1"/>
      <c r="V444" s="11"/>
      <c r="W444" s="11"/>
      <c r="X444" s="5"/>
      <c r="Y444" s="1"/>
      <c r="Z444" s="11"/>
      <c r="AA444" s="1"/>
      <c r="AB444" s="5"/>
      <c r="AC444" s="1"/>
      <c r="AD444" s="11"/>
      <c r="AE444" s="11"/>
      <c r="AF444" s="5"/>
      <c r="AG444" s="1"/>
      <c r="AH444" s="11"/>
      <c r="AI444" s="11"/>
      <c r="AJ444" s="5"/>
      <c r="AK444" s="1"/>
      <c r="AL444" s="11"/>
      <c r="AM444" s="1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x14ac:dyDescent="0.25">
      <c r="A445" s="14"/>
      <c r="B445" s="1"/>
      <c r="C445" s="1"/>
      <c r="D445" s="5"/>
      <c r="E445" s="1"/>
      <c r="F445" s="11"/>
      <c r="G445" s="1"/>
      <c r="H445" s="5"/>
      <c r="I445" s="1"/>
      <c r="J445" s="11"/>
      <c r="K445" s="1"/>
      <c r="L445" s="5"/>
      <c r="M445" s="1"/>
      <c r="N445" s="11"/>
      <c r="O445" s="1"/>
      <c r="P445" s="5"/>
      <c r="Q445" s="1"/>
      <c r="R445" s="11"/>
      <c r="S445" s="11"/>
      <c r="T445" s="5"/>
      <c r="U445" s="1"/>
      <c r="V445" s="11"/>
      <c r="W445" s="11"/>
      <c r="X445" s="5"/>
      <c r="Y445" s="1"/>
      <c r="Z445" s="11"/>
      <c r="AA445" s="1"/>
      <c r="AB445" s="5"/>
      <c r="AC445" s="1"/>
      <c r="AD445" s="11"/>
      <c r="AE445" s="11"/>
      <c r="AF445" s="5"/>
      <c r="AG445" s="1"/>
      <c r="AH445" s="11"/>
      <c r="AI445" s="11"/>
      <c r="AJ445" s="5"/>
      <c r="AK445" s="1"/>
      <c r="AL445" s="11"/>
      <c r="AM445" s="1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x14ac:dyDescent="0.25">
      <c r="A446" s="14"/>
      <c r="B446" s="1"/>
      <c r="C446" s="1"/>
      <c r="D446" s="5"/>
      <c r="E446" s="1"/>
      <c r="F446" s="11"/>
      <c r="G446" s="1"/>
      <c r="H446" s="5"/>
      <c r="I446" s="1"/>
      <c r="J446" s="11"/>
      <c r="K446" s="1"/>
      <c r="L446" s="5"/>
      <c r="M446" s="1"/>
      <c r="N446" s="11"/>
      <c r="O446" s="1"/>
      <c r="P446" s="5"/>
      <c r="Q446" s="1"/>
      <c r="R446" s="11"/>
      <c r="S446" s="11"/>
      <c r="T446" s="5"/>
      <c r="U446" s="1"/>
      <c r="V446" s="11"/>
      <c r="W446" s="11"/>
      <c r="X446" s="5"/>
      <c r="Y446" s="1"/>
      <c r="Z446" s="11"/>
      <c r="AA446" s="1"/>
      <c r="AB446" s="5"/>
      <c r="AC446" s="1"/>
      <c r="AD446" s="11"/>
      <c r="AE446" s="11"/>
      <c r="AF446" s="5"/>
      <c r="AG446" s="1"/>
      <c r="AH446" s="11"/>
      <c r="AI446" s="11"/>
      <c r="AJ446" s="5"/>
      <c r="AK446" s="1"/>
      <c r="AL446" s="11"/>
      <c r="AM446" s="1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x14ac:dyDescent="0.25">
      <c r="A447" s="14"/>
      <c r="B447" s="1"/>
      <c r="C447" s="1"/>
      <c r="D447" s="5"/>
      <c r="E447" s="1"/>
      <c r="F447" s="11"/>
      <c r="G447" s="1"/>
      <c r="H447" s="5"/>
      <c r="I447" s="1"/>
      <c r="J447" s="11"/>
      <c r="K447" s="1"/>
      <c r="L447" s="5"/>
      <c r="M447" s="1"/>
      <c r="N447" s="11"/>
      <c r="O447" s="1"/>
      <c r="P447" s="5"/>
      <c r="Q447" s="1"/>
      <c r="R447" s="11"/>
      <c r="S447" s="11"/>
      <c r="T447" s="5"/>
      <c r="U447" s="1"/>
      <c r="V447" s="11"/>
      <c r="W447" s="11"/>
      <c r="X447" s="5"/>
      <c r="Y447" s="1"/>
      <c r="Z447" s="11"/>
      <c r="AA447" s="1"/>
      <c r="AB447" s="5"/>
      <c r="AC447" s="1"/>
      <c r="AD447" s="11"/>
      <c r="AE447" s="11"/>
      <c r="AF447" s="5"/>
      <c r="AG447" s="1"/>
      <c r="AH447" s="11"/>
      <c r="AI447" s="11"/>
      <c r="AJ447" s="5"/>
      <c r="AK447" s="1"/>
      <c r="AL447" s="11"/>
      <c r="AM447" s="1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x14ac:dyDescent="0.25">
      <c r="A448" s="14"/>
      <c r="B448" s="1"/>
      <c r="C448" s="1"/>
      <c r="D448" s="5"/>
      <c r="E448" s="1"/>
      <c r="F448" s="11"/>
      <c r="G448" s="1"/>
      <c r="H448" s="5"/>
      <c r="I448" s="1"/>
      <c r="J448" s="11"/>
      <c r="K448" s="1"/>
      <c r="L448" s="5"/>
      <c r="M448" s="1"/>
      <c r="N448" s="11"/>
      <c r="O448" s="1"/>
      <c r="P448" s="5"/>
      <c r="Q448" s="1"/>
      <c r="R448" s="11"/>
      <c r="S448" s="11"/>
      <c r="T448" s="5"/>
      <c r="U448" s="1"/>
      <c r="V448" s="11"/>
      <c r="W448" s="11"/>
      <c r="X448" s="5"/>
      <c r="Y448" s="1"/>
      <c r="Z448" s="11"/>
      <c r="AA448" s="1"/>
      <c r="AB448" s="5"/>
      <c r="AC448" s="1"/>
      <c r="AD448" s="11"/>
      <c r="AE448" s="11"/>
      <c r="AF448" s="5"/>
      <c r="AG448" s="1"/>
      <c r="AH448" s="11"/>
      <c r="AI448" s="11"/>
      <c r="AJ448" s="5"/>
      <c r="AK448" s="1"/>
      <c r="AL448" s="11"/>
      <c r="AM448" s="1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x14ac:dyDescent="0.25">
      <c r="A449" s="14"/>
      <c r="B449" s="1"/>
      <c r="C449" s="1"/>
      <c r="D449" s="5"/>
      <c r="E449" s="1"/>
      <c r="F449" s="11"/>
      <c r="G449" s="1"/>
      <c r="H449" s="5"/>
      <c r="I449" s="1"/>
      <c r="J449" s="11"/>
      <c r="K449" s="1"/>
      <c r="L449" s="5"/>
      <c r="M449" s="1"/>
      <c r="N449" s="11"/>
      <c r="O449" s="1"/>
      <c r="P449" s="5"/>
      <c r="Q449" s="1"/>
      <c r="R449" s="11"/>
      <c r="S449" s="11"/>
      <c r="T449" s="5"/>
      <c r="U449" s="1"/>
      <c r="V449" s="11"/>
      <c r="W449" s="11"/>
      <c r="X449" s="5"/>
      <c r="Y449" s="1"/>
      <c r="Z449" s="11"/>
      <c r="AA449" s="1"/>
      <c r="AB449" s="5"/>
      <c r="AC449" s="1"/>
      <c r="AD449" s="11"/>
      <c r="AE449" s="11"/>
      <c r="AF449" s="5"/>
      <c r="AG449" s="1"/>
      <c r="AH449" s="11"/>
      <c r="AI449" s="11"/>
      <c r="AJ449" s="5"/>
      <c r="AK449" s="1"/>
      <c r="AL449" s="11"/>
      <c r="AM449" s="1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x14ac:dyDescent="0.25">
      <c r="A450" s="14"/>
      <c r="B450" s="1"/>
      <c r="C450" s="1"/>
      <c r="D450" s="5"/>
      <c r="E450" s="1"/>
      <c r="F450" s="11"/>
      <c r="G450" s="1"/>
      <c r="H450" s="5"/>
      <c r="I450" s="1"/>
      <c r="J450" s="11"/>
      <c r="K450" s="1"/>
      <c r="L450" s="5"/>
      <c r="M450" s="1"/>
      <c r="N450" s="11"/>
      <c r="O450" s="1"/>
      <c r="P450" s="5"/>
      <c r="Q450" s="1"/>
      <c r="R450" s="11"/>
      <c r="S450" s="11"/>
      <c r="T450" s="5"/>
      <c r="U450" s="1"/>
      <c r="V450" s="11"/>
      <c r="W450" s="11"/>
      <c r="X450" s="5"/>
      <c r="Y450" s="1"/>
      <c r="Z450" s="11"/>
      <c r="AA450" s="1"/>
      <c r="AB450" s="5"/>
      <c r="AC450" s="1"/>
      <c r="AD450" s="11"/>
      <c r="AE450" s="11"/>
      <c r="AF450" s="5"/>
      <c r="AG450" s="1"/>
      <c r="AH450" s="11"/>
      <c r="AI450" s="11"/>
      <c r="AJ450" s="5"/>
      <c r="AK450" s="1"/>
      <c r="AL450" s="11"/>
      <c r="AM450" s="1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x14ac:dyDescent="0.25">
      <c r="A451" s="14"/>
      <c r="B451" s="1"/>
      <c r="C451" s="1"/>
      <c r="D451" s="5"/>
      <c r="E451" s="1"/>
      <c r="F451" s="11"/>
      <c r="G451" s="1"/>
      <c r="H451" s="5"/>
      <c r="I451" s="1"/>
      <c r="J451" s="11"/>
      <c r="K451" s="1"/>
      <c r="L451" s="5"/>
      <c r="M451" s="1"/>
      <c r="N451" s="11"/>
      <c r="O451" s="1"/>
      <c r="P451" s="5"/>
      <c r="Q451" s="1"/>
      <c r="R451" s="11"/>
      <c r="S451" s="11"/>
      <c r="T451" s="5"/>
      <c r="U451" s="1"/>
      <c r="V451" s="11"/>
      <c r="W451" s="11"/>
      <c r="X451" s="5"/>
      <c r="Y451" s="1"/>
      <c r="Z451" s="11"/>
      <c r="AA451" s="1"/>
      <c r="AB451" s="5"/>
      <c r="AC451" s="1"/>
      <c r="AD451" s="11"/>
      <c r="AE451" s="11"/>
      <c r="AF451" s="5"/>
      <c r="AG451" s="1"/>
      <c r="AH451" s="11"/>
      <c r="AI451" s="11"/>
      <c r="AJ451" s="5"/>
      <c r="AK451" s="1"/>
      <c r="AL451" s="11"/>
      <c r="AM451" s="1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x14ac:dyDescent="0.25">
      <c r="A452" s="14"/>
      <c r="B452" s="1"/>
      <c r="C452" s="1"/>
      <c r="D452" s="5"/>
      <c r="E452" s="1"/>
      <c r="F452" s="11"/>
      <c r="G452" s="1"/>
      <c r="H452" s="5"/>
      <c r="I452" s="1"/>
      <c r="J452" s="11"/>
      <c r="K452" s="1"/>
      <c r="L452" s="5"/>
      <c r="M452" s="1"/>
      <c r="N452" s="11"/>
      <c r="O452" s="1"/>
      <c r="P452" s="5"/>
      <c r="Q452" s="1"/>
      <c r="R452" s="11"/>
      <c r="S452" s="11"/>
      <c r="T452" s="5"/>
      <c r="U452" s="1"/>
      <c r="V452" s="11"/>
      <c r="W452" s="11"/>
      <c r="X452" s="5"/>
      <c r="Y452" s="1"/>
      <c r="Z452" s="11"/>
      <c r="AA452" s="1"/>
      <c r="AB452" s="5"/>
      <c r="AC452" s="1"/>
      <c r="AD452" s="11"/>
      <c r="AE452" s="11"/>
      <c r="AF452" s="5"/>
      <c r="AG452" s="1"/>
      <c r="AH452" s="11"/>
      <c r="AI452" s="11"/>
      <c r="AJ452" s="5"/>
      <c r="AK452" s="1"/>
      <c r="AL452" s="11"/>
      <c r="AM452" s="1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x14ac:dyDescent="0.25">
      <c r="A453" s="14"/>
      <c r="B453" s="1"/>
      <c r="C453" s="1"/>
      <c r="D453" s="5"/>
      <c r="E453" s="1"/>
      <c r="F453" s="11"/>
      <c r="G453" s="1"/>
      <c r="H453" s="5"/>
      <c r="I453" s="1"/>
      <c r="J453" s="11"/>
      <c r="K453" s="1"/>
      <c r="L453" s="5"/>
      <c r="M453" s="1"/>
      <c r="N453" s="11"/>
      <c r="O453" s="1"/>
      <c r="P453" s="5"/>
      <c r="Q453" s="1"/>
      <c r="R453" s="11"/>
      <c r="S453" s="11"/>
      <c r="T453" s="5"/>
      <c r="U453" s="1"/>
      <c r="V453" s="11"/>
      <c r="W453" s="11"/>
      <c r="X453" s="5"/>
      <c r="Y453" s="1"/>
      <c r="Z453" s="11"/>
      <c r="AA453" s="1"/>
      <c r="AB453" s="5"/>
      <c r="AC453" s="1"/>
      <c r="AD453" s="11"/>
      <c r="AE453" s="11"/>
      <c r="AF453" s="5"/>
      <c r="AG453" s="1"/>
      <c r="AH453" s="11"/>
      <c r="AI453" s="11"/>
      <c r="AJ453" s="5"/>
      <c r="AK453" s="1"/>
      <c r="AL453" s="11"/>
      <c r="AM453" s="1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x14ac:dyDescent="0.25">
      <c r="A454" s="14"/>
      <c r="B454" s="1"/>
      <c r="C454" s="1"/>
      <c r="D454" s="5"/>
      <c r="E454" s="1"/>
      <c r="F454" s="11"/>
      <c r="G454" s="1"/>
      <c r="H454" s="5"/>
      <c r="I454" s="1"/>
      <c r="J454" s="11"/>
      <c r="K454" s="1"/>
      <c r="L454" s="5"/>
      <c r="M454" s="1"/>
      <c r="N454" s="11"/>
      <c r="O454" s="1"/>
      <c r="P454" s="5"/>
      <c r="Q454" s="1"/>
      <c r="R454" s="11"/>
      <c r="S454" s="11"/>
      <c r="T454" s="5"/>
      <c r="U454" s="1"/>
      <c r="V454" s="11"/>
      <c r="W454" s="11"/>
      <c r="X454" s="5"/>
      <c r="Y454" s="1"/>
      <c r="Z454" s="11"/>
      <c r="AA454" s="1"/>
      <c r="AB454" s="5"/>
      <c r="AC454" s="1"/>
      <c r="AD454" s="11"/>
      <c r="AE454" s="11"/>
      <c r="AF454" s="5"/>
      <c r="AG454" s="1"/>
      <c r="AH454" s="11"/>
      <c r="AI454" s="11"/>
      <c r="AJ454" s="5"/>
      <c r="AK454" s="1"/>
      <c r="AL454" s="11"/>
      <c r="AM454" s="1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x14ac:dyDescent="0.25">
      <c r="A455" s="14"/>
      <c r="B455" s="1"/>
      <c r="C455" s="1"/>
      <c r="D455" s="5"/>
      <c r="E455" s="1"/>
      <c r="F455" s="11"/>
      <c r="G455" s="1"/>
      <c r="H455" s="5"/>
      <c r="I455" s="1"/>
      <c r="J455" s="11"/>
      <c r="K455" s="1"/>
      <c r="L455" s="5"/>
      <c r="M455" s="1"/>
      <c r="N455" s="11"/>
      <c r="O455" s="1"/>
      <c r="P455" s="5"/>
      <c r="Q455" s="1"/>
      <c r="R455" s="11"/>
      <c r="S455" s="11"/>
      <c r="T455" s="5"/>
      <c r="U455" s="1"/>
      <c r="V455" s="11"/>
      <c r="W455" s="11"/>
      <c r="X455" s="5"/>
      <c r="Y455" s="1"/>
      <c r="Z455" s="11"/>
      <c r="AA455" s="1"/>
      <c r="AB455" s="5"/>
      <c r="AC455" s="1"/>
      <c r="AD455" s="11"/>
      <c r="AE455" s="11"/>
      <c r="AF455" s="5"/>
      <c r="AG455" s="1"/>
      <c r="AH455" s="11"/>
      <c r="AI455" s="11"/>
      <c r="AJ455" s="5"/>
      <c r="AK455" s="1"/>
      <c r="AL455" s="11"/>
      <c r="AM455" s="1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x14ac:dyDescent="0.25">
      <c r="A456" s="14"/>
      <c r="B456" s="1"/>
      <c r="C456" s="1"/>
      <c r="D456" s="5"/>
      <c r="E456" s="1"/>
      <c r="F456" s="11"/>
      <c r="G456" s="1"/>
      <c r="H456" s="5"/>
      <c r="I456" s="1"/>
      <c r="J456" s="11"/>
      <c r="K456" s="1"/>
      <c r="L456" s="5"/>
      <c r="M456" s="1"/>
      <c r="N456" s="11"/>
      <c r="O456" s="1"/>
      <c r="P456" s="5"/>
      <c r="Q456" s="1"/>
      <c r="R456" s="11"/>
      <c r="S456" s="11"/>
      <c r="T456" s="5"/>
      <c r="U456" s="1"/>
      <c r="V456" s="11"/>
      <c r="W456" s="11"/>
      <c r="X456" s="5"/>
      <c r="Y456" s="1"/>
      <c r="Z456" s="11"/>
      <c r="AA456" s="1"/>
      <c r="AB456" s="5"/>
      <c r="AC456" s="1"/>
      <c r="AD456" s="11"/>
      <c r="AE456" s="11"/>
      <c r="AF456" s="5"/>
      <c r="AG456" s="1"/>
      <c r="AH456" s="11"/>
      <c r="AI456" s="11"/>
      <c r="AJ456" s="5"/>
      <c r="AK456" s="1"/>
      <c r="AL456" s="11"/>
      <c r="AM456" s="1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x14ac:dyDescent="0.25">
      <c r="A457" s="14"/>
      <c r="B457" s="1"/>
      <c r="C457" s="1"/>
      <c r="D457" s="5"/>
      <c r="E457" s="1"/>
      <c r="F457" s="11"/>
      <c r="G457" s="1"/>
      <c r="H457" s="5"/>
      <c r="I457" s="1"/>
      <c r="J457" s="11"/>
      <c r="K457" s="1"/>
      <c r="L457" s="5"/>
      <c r="M457" s="1"/>
      <c r="N457" s="11"/>
      <c r="O457" s="1"/>
      <c r="P457" s="5"/>
      <c r="Q457" s="1"/>
      <c r="R457" s="11"/>
      <c r="S457" s="11"/>
      <c r="T457" s="5"/>
      <c r="U457" s="1"/>
      <c r="V457" s="11"/>
      <c r="W457" s="11"/>
      <c r="X457" s="5"/>
      <c r="Y457" s="1"/>
      <c r="Z457" s="11"/>
      <c r="AA457" s="1"/>
      <c r="AB457" s="5"/>
      <c r="AC457" s="1"/>
      <c r="AD457" s="11"/>
      <c r="AE457" s="11"/>
      <c r="AF457" s="5"/>
      <c r="AG457" s="1"/>
      <c r="AH457" s="11"/>
      <c r="AI457" s="11"/>
      <c r="AJ457" s="5"/>
      <c r="AK457" s="1"/>
      <c r="AL457" s="11"/>
      <c r="AM457" s="1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x14ac:dyDescent="0.25">
      <c r="A458" s="14"/>
      <c r="B458" s="1"/>
      <c r="C458" s="1"/>
      <c r="D458" s="5"/>
      <c r="E458" s="1"/>
      <c r="F458" s="11"/>
      <c r="G458" s="1"/>
      <c r="H458" s="5"/>
      <c r="I458" s="1"/>
      <c r="J458" s="11"/>
      <c r="K458" s="1"/>
      <c r="L458" s="5"/>
      <c r="M458" s="1"/>
      <c r="N458" s="11"/>
      <c r="O458" s="1"/>
      <c r="P458" s="5"/>
      <c r="Q458" s="1"/>
      <c r="R458" s="11"/>
      <c r="S458" s="11"/>
      <c r="T458" s="5"/>
      <c r="U458" s="1"/>
      <c r="V458" s="11"/>
      <c r="W458" s="11"/>
      <c r="X458" s="5"/>
      <c r="Y458" s="1"/>
      <c r="Z458" s="11"/>
      <c r="AA458" s="1"/>
      <c r="AB458" s="5"/>
      <c r="AC458" s="1"/>
      <c r="AD458" s="11"/>
      <c r="AE458" s="11"/>
      <c r="AF458" s="5"/>
      <c r="AG458" s="1"/>
      <c r="AH458" s="11"/>
      <c r="AI458" s="11"/>
      <c r="AJ458" s="5"/>
      <c r="AK458" s="1"/>
      <c r="AL458" s="11"/>
      <c r="AM458" s="1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x14ac:dyDescent="0.25">
      <c r="A459" s="14"/>
      <c r="B459" s="1"/>
      <c r="C459" s="1"/>
      <c r="D459" s="5"/>
      <c r="E459" s="1"/>
      <c r="F459" s="11"/>
      <c r="G459" s="1"/>
      <c r="H459" s="5"/>
      <c r="I459" s="1"/>
      <c r="J459" s="11"/>
      <c r="K459" s="1"/>
      <c r="L459" s="5"/>
      <c r="M459" s="1"/>
      <c r="N459" s="11"/>
      <c r="O459" s="1"/>
      <c r="P459" s="5"/>
      <c r="Q459" s="1"/>
      <c r="R459" s="11"/>
      <c r="S459" s="11"/>
      <c r="T459" s="5"/>
      <c r="U459" s="1"/>
      <c r="V459" s="11"/>
      <c r="W459" s="11"/>
      <c r="X459" s="5"/>
      <c r="Y459" s="1"/>
      <c r="Z459" s="11"/>
      <c r="AA459" s="1"/>
      <c r="AB459" s="5"/>
      <c r="AC459" s="1"/>
      <c r="AD459" s="11"/>
      <c r="AE459" s="11"/>
      <c r="AF459" s="5"/>
      <c r="AG459" s="1"/>
      <c r="AH459" s="11"/>
      <c r="AI459" s="11"/>
      <c r="AJ459" s="5"/>
      <c r="AK459" s="1"/>
      <c r="AL459" s="11"/>
      <c r="AM459" s="1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x14ac:dyDescent="0.25">
      <c r="A460" s="14"/>
      <c r="B460" s="1"/>
      <c r="C460" s="1"/>
      <c r="D460" s="5"/>
      <c r="E460" s="1"/>
      <c r="F460" s="11"/>
      <c r="G460" s="1"/>
      <c r="H460" s="5"/>
      <c r="I460" s="1"/>
      <c r="J460" s="11"/>
      <c r="K460" s="1"/>
      <c r="L460" s="5"/>
      <c r="M460" s="1"/>
      <c r="N460" s="11"/>
      <c r="O460" s="1"/>
      <c r="P460" s="5"/>
      <c r="Q460" s="1"/>
      <c r="R460" s="11"/>
      <c r="S460" s="11"/>
      <c r="T460" s="5"/>
      <c r="U460" s="1"/>
      <c r="V460" s="11"/>
      <c r="W460" s="11"/>
      <c r="X460" s="5"/>
      <c r="Y460" s="1"/>
      <c r="Z460" s="11"/>
      <c r="AA460" s="1"/>
      <c r="AB460" s="5"/>
      <c r="AC460" s="1"/>
      <c r="AD460" s="11"/>
      <c r="AE460" s="11"/>
      <c r="AF460" s="5"/>
      <c r="AG460" s="1"/>
      <c r="AH460" s="11"/>
      <c r="AI460" s="11"/>
      <c r="AJ460" s="5"/>
      <c r="AK460" s="1"/>
      <c r="AL460" s="11"/>
      <c r="AM460" s="1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x14ac:dyDescent="0.25">
      <c r="A461" s="14"/>
      <c r="B461" s="1"/>
      <c r="C461" s="1"/>
      <c r="D461" s="5"/>
      <c r="E461" s="1"/>
      <c r="F461" s="11"/>
      <c r="G461" s="1"/>
      <c r="H461" s="5"/>
      <c r="I461" s="1"/>
      <c r="J461" s="11"/>
      <c r="K461" s="1"/>
      <c r="L461" s="5"/>
      <c r="M461" s="1"/>
      <c r="N461" s="11"/>
      <c r="O461" s="1"/>
      <c r="P461" s="5"/>
      <c r="Q461" s="1"/>
      <c r="R461" s="11"/>
      <c r="S461" s="11"/>
      <c r="T461" s="5"/>
      <c r="U461" s="1"/>
      <c r="V461" s="11"/>
      <c r="W461" s="11"/>
      <c r="X461" s="5"/>
      <c r="Y461" s="1"/>
      <c r="Z461" s="11"/>
      <c r="AA461" s="1"/>
      <c r="AB461" s="5"/>
      <c r="AC461" s="1"/>
      <c r="AD461" s="11"/>
      <c r="AE461" s="11"/>
      <c r="AF461" s="5"/>
      <c r="AG461" s="1"/>
      <c r="AH461" s="11"/>
      <c r="AI461" s="11"/>
      <c r="AJ461" s="5"/>
      <c r="AK461" s="1"/>
      <c r="AL461" s="11"/>
      <c r="AM461" s="1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x14ac:dyDescent="0.25">
      <c r="A462" s="14"/>
      <c r="B462" s="1"/>
      <c r="C462" s="1"/>
      <c r="D462" s="5"/>
      <c r="E462" s="1"/>
      <c r="F462" s="11"/>
      <c r="G462" s="1"/>
      <c r="H462" s="5"/>
      <c r="I462" s="1"/>
      <c r="J462" s="11"/>
      <c r="K462" s="1"/>
      <c r="L462" s="5"/>
      <c r="M462" s="1"/>
      <c r="N462" s="11"/>
      <c r="O462" s="1"/>
      <c r="P462" s="5"/>
      <c r="Q462" s="1"/>
      <c r="R462" s="11"/>
      <c r="S462" s="11"/>
      <c r="T462" s="5"/>
      <c r="U462" s="1"/>
      <c r="V462" s="11"/>
      <c r="W462" s="11"/>
      <c r="X462" s="5"/>
      <c r="Y462" s="1"/>
      <c r="Z462" s="11"/>
      <c r="AA462" s="1"/>
      <c r="AB462" s="5"/>
      <c r="AC462" s="1"/>
      <c r="AD462" s="11"/>
      <c r="AE462" s="11"/>
      <c r="AF462" s="5"/>
      <c r="AG462" s="1"/>
      <c r="AH462" s="11"/>
      <c r="AI462" s="11"/>
      <c r="AJ462" s="5"/>
      <c r="AK462" s="1"/>
      <c r="AL462" s="11"/>
      <c r="AM462" s="1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x14ac:dyDescent="0.25">
      <c r="A463" s="14"/>
      <c r="B463" s="1"/>
      <c r="C463" s="1"/>
      <c r="D463" s="5"/>
      <c r="E463" s="1"/>
      <c r="F463" s="11"/>
      <c r="G463" s="1"/>
      <c r="H463" s="5"/>
      <c r="I463" s="1"/>
      <c r="J463" s="11"/>
      <c r="K463" s="1"/>
      <c r="L463" s="5"/>
      <c r="M463" s="1"/>
      <c r="N463" s="11"/>
      <c r="O463" s="1"/>
      <c r="P463" s="5"/>
      <c r="Q463" s="1"/>
      <c r="R463" s="11"/>
      <c r="S463" s="11"/>
      <c r="T463" s="5"/>
      <c r="U463" s="1"/>
      <c r="V463" s="11"/>
      <c r="W463" s="11"/>
      <c r="X463" s="5"/>
      <c r="Y463" s="1"/>
      <c r="Z463" s="11"/>
      <c r="AA463" s="1"/>
      <c r="AB463" s="5"/>
      <c r="AC463" s="1"/>
      <c r="AD463" s="11"/>
      <c r="AE463" s="11"/>
      <c r="AF463" s="5"/>
      <c r="AG463" s="1"/>
      <c r="AH463" s="11"/>
      <c r="AI463" s="11"/>
      <c r="AJ463" s="5"/>
      <c r="AK463" s="1"/>
      <c r="AL463" s="11"/>
      <c r="AM463" s="1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x14ac:dyDescent="0.25">
      <c r="A464" s="14"/>
      <c r="B464" s="1"/>
      <c r="C464" s="1"/>
      <c r="D464" s="5"/>
      <c r="E464" s="1"/>
      <c r="F464" s="11"/>
      <c r="G464" s="1"/>
      <c r="H464" s="5"/>
      <c r="I464" s="1"/>
      <c r="J464" s="11"/>
      <c r="K464" s="1"/>
      <c r="L464" s="5"/>
      <c r="M464" s="1"/>
      <c r="N464" s="11"/>
      <c r="O464" s="1"/>
      <c r="P464" s="5"/>
      <c r="Q464" s="1"/>
      <c r="R464" s="11"/>
      <c r="S464" s="11"/>
      <c r="T464" s="5"/>
      <c r="U464" s="1"/>
      <c r="V464" s="11"/>
      <c r="W464" s="11"/>
      <c r="X464" s="5"/>
      <c r="Y464" s="1"/>
      <c r="Z464" s="11"/>
      <c r="AA464" s="1"/>
      <c r="AB464" s="5"/>
      <c r="AC464" s="1"/>
      <c r="AD464" s="11"/>
      <c r="AE464" s="11"/>
      <c r="AF464" s="5"/>
      <c r="AG464" s="1"/>
      <c r="AH464" s="11"/>
      <c r="AI464" s="11"/>
      <c r="AJ464" s="5"/>
      <c r="AK464" s="1"/>
      <c r="AL464" s="11"/>
      <c r="AM464" s="1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x14ac:dyDescent="0.25">
      <c r="A465" s="14"/>
      <c r="B465" s="1"/>
      <c r="C465" s="1"/>
      <c r="D465" s="5"/>
      <c r="E465" s="1"/>
      <c r="F465" s="11"/>
      <c r="G465" s="1"/>
      <c r="H465" s="5"/>
      <c r="I465" s="1"/>
      <c r="J465" s="11"/>
      <c r="K465" s="1"/>
      <c r="L465" s="5"/>
      <c r="M465" s="1"/>
      <c r="N465" s="11"/>
      <c r="O465" s="1"/>
      <c r="P465" s="5"/>
      <c r="Q465" s="1"/>
      <c r="R465" s="11"/>
      <c r="S465" s="11"/>
      <c r="T465" s="5"/>
      <c r="U465" s="1"/>
      <c r="V465" s="11"/>
      <c r="W465" s="11"/>
      <c r="X465" s="5"/>
      <c r="Y465" s="1"/>
      <c r="Z465" s="11"/>
      <c r="AA465" s="1"/>
      <c r="AB465" s="5"/>
      <c r="AC465" s="1"/>
      <c r="AD465" s="11"/>
      <c r="AE465" s="11"/>
      <c r="AF465" s="5"/>
      <c r="AG465" s="1"/>
      <c r="AH465" s="11"/>
      <c r="AI465" s="11"/>
      <c r="AJ465" s="5"/>
      <c r="AK465" s="1"/>
      <c r="AL465" s="11"/>
      <c r="AM465" s="1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x14ac:dyDescent="0.25">
      <c r="A466" s="14"/>
      <c r="B466" s="1"/>
      <c r="C466" s="1"/>
      <c r="D466" s="5"/>
      <c r="E466" s="1"/>
      <c r="F466" s="11"/>
      <c r="G466" s="1"/>
      <c r="H466" s="5"/>
      <c r="I466" s="1"/>
      <c r="J466" s="11"/>
      <c r="K466" s="1"/>
      <c r="L466" s="5"/>
      <c r="M466" s="1"/>
      <c r="N466" s="11"/>
      <c r="O466" s="1"/>
      <c r="P466" s="5"/>
      <c r="Q466" s="1"/>
      <c r="R466" s="11"/>
      <c r="S466" s="11"/>
      <c r="T466" s="5"/>
      <c r="U466" s="1"/>
      <c r="V466" s="11"/>
      <c r="W466" s="11"/>
      <c r="X466" s="5"/>
      <c r="Y466" s="1"/>
      <c r="Z466" s="11"/>
      <c r="AA466" s="1"/>
      <c r="AB466" s="5"/>
      <c r="AC466" s="1"/>
      <c r="AD466" s="11"/>
      <c r="AE466" s="11"/>
      <c r="AF466" s="5"/>
      <c r="AG466" s="1"/>
      <c r="AH466" s="11"/>
      <c r="AI466" s="11"/>
      <c r="AJ466" s="5"/>
      <c r="AK466" s="1"/>
      <c r="AL466" s="11"/>
      <c r="AM466" s="1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x14ac:dyDescent="0.25">
      <c r="A467" s="14"/>
      <c r="B467" s="1"/>
      <c r="C467" s="1"/>
      <c r="D467" s="5"/>
      <c r="E467" s="1"/>
      <c r="F467" s="11"/>
      <c r="G467" s="1"/>
      <c r="H467" s="5"/>
      <c r="I467" s="1"/>
      <c r="J467" s="11"/>
      <c r="K467" s="1"/>
      <c r="L467" s="5"/>
      <c r="M467" s="1"/>
      <c r="N467" s="11"/>
      <c r="O467" s="1"/>
      <c r="P467" s="5"/>
      <c r="Q467" s="1"/>
      <c r="R467" s="11"/>
      <c r="S467" s="11"/>
      <c r="T467" s="5"/>
      <c r="U467" s="1"/>
      <c r="V467" s="11"/>
      <c r="W467" s="11"/>
      <c r="X467" s="5"/>
      <c r="Y467" s="1"/>
      <c r="Z467" s="11"/>
      <c r="AA467" s="1"/>
      <c r="AB467" s="5"/>
      <c r="AC467" s="1"/>
      <c r="AD467" s="11"/>
      <c r="AE467" s="11"/>
      <c r="AF467" s="5"/>
      <c r="AG467" s="1"/>
      <c r="AH467" s="11"/>
      <c r="AI467" s="11"/>
      <c r="AJ467" s="5"/>
      <c r="AK467" s="1"/>
      <c r="AL467" s="11"/>
      <c r="AM467" s="1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x14ac:dyDescent="0.25">
      <c r="A468" s="14"/>
      <c r="B468" s="1"/>
      <c r="C468" s="1"/>
      <c r="D468" s="5"/>
      <c r="E468" s="1"/>
      <c r="F468" s="11"/>
      <c r="G468" s="1"/>
      <c r="H468" s="5"/>
      <c r="I468" s="1"/>
      <c r="J468" s="11"/>
      <c r="K468" s="1"/>
      <c r="L468" s="5"/>
      <c r="M468" s="1"/>
      <c r="N468" s="11"/>
      <c r="O468" s="1"/>
      <c r="P468" s="5"/>
      <c r="Q468" s="1"/>
      <c r="R468" s="11"/>
      <c r="S468" s="11"/>
      <c r="T468" s="5"/>
      <c r="U468" s="1"/>
      <c r="V468" s="11"/>
      <c r="W468" s="11"/>
      <c r="X468" s="5"/>
      <c r="Y468" s="1"/>
      <c r="Z468" s="11"/>
      <c r="AA468" s="1"/>
      <c r="AB468" s="5"/>
      <c r="AC468" s="1"/>
      <c r="AD468" s="11"/>
      <c r="AE468" s="11"/>
      <c r="AF468" s="5"/>
      <c r="AG468" s="1"/>
      <c r="AH468" s="11"/>
      <c r="AI468" s="11"/>
      <c r="AJ468" s="5"/>
      <c r="AK468" s="1"/>
      <c r="AL468" s="11"/>
      <c r="AM468" s="1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x14ac:dyDescent="0.25">
      <c r="A469" s="14"/>
      <c r="B469" s="1"/>
      <c r="C469" s="1"/>
      <c r="D469" s="5"/>
      <c r="E469" s="1"/>
      <c r="F469" s="11"/>
      <c r="G469" s="1"/>
      <c r="H469" s="5"/>
      <c r="I469" s="1"/>
      <c r="J469" s="11"/>
      <c r="K469" s="1"/>
      <c r="L469" s="5"/>
      <c r="M469" s="1"/>
      <c r="N469" s="11"/>
      <c r="O469" s="1"/>
      <c r="P469" s="5"/>
      <c r="Q469" s="1"/>
      <c r="R469" s="11"/>
      <c r="S469" s="11"/>
      <c r="T469" s="5"/>
      <c r="U469" s="1"/>
      <c r="V469" s="11"/>
      <c r="W469" s="11"/>
      <c r="X469" s="5"/>
      <c r="Y469" s="1"/>
      <c r="Z469" s="11"/>
      <c r="AA469" s="1"/>
      <c r="AB469" s="5"/>
      <c r="AC469" s="1"/>
      <c r="AD469" s="11"/>
      <c r="AE469" s="11"/>
      <c r="AF469" s="5"/>
      <c r="AG469" s="1"/>
      <c r="AH469" s="11"/>
      <c r="AI469" s="11"/>
      <c r="AJ469" s="5"/>
      <c r="AK469" s="1"/>
      <c r="AL469" s="11"/>
      <c r="AM469" s="1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x14ac:dyDescent="0.25">
      <c r="A470" s="14"/>
      <c r="B470" s="1"/>
      <c r="C470" s="1"/>
      <c r="D470" s="5"/>
      <c r="E470" s="1"/>
      <c r="F470" s="11"/>
      <c r="G470" s="1"/>
      <c r="H470" s="5"/>
      <c r="I470" s="1"/>
      <c r="J470" s="11"/>
      <c r="K470" s="1"/>
      <c r="L470" s="5"/>
      <c r="M470" s="1"/>
      <c r="N470" s="11"/>
      <c r="O470" s="1"/>
      <c r="P470" s="5"/>
      <c r="Q470" s="1"/>
      <c r="R470" s="11"/>
      <c r="S470" s="11"/>
      <c r="T470" s="5"/>
      <c r="U470" s="1"/>
      <c r="V470" s="11"/>
      <c r="W470" s="11"/>
      <c r="X470" s="5"/>
      <c r="Y470" s="1"/>
      <c r="Z470" s="11"/>
      <c r="AA470" s="1"/>
      <c r="AB470" s="5"/>
      <c r="AC470" s="1"/>
      <c r="AD470" s="11"/>
      <c r="AE470" s="11"/>
      <c r="AF470" s="5"/>
      <c r="AG470" s="1"/>
      <c r="AH470" s="11"/>
      <c r="AI470" s="11"/>
      <c r="AJ470" s="5"/>
      <c r="AK470" s="1"/>
      <c r="AL470" s="11"/>
      <c r="AM470" s="1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x14ac:dyDescent="0.25">
      <c r="A471" s="14"/>
      <c r="B471" s="1"/>
      <c r="C471" s="1"/>
      <c r="D471" s="5"/>
      <c r="E471" s="1"/>
      <c r="F471" s="11"/>
      <c r="G471" s="1"/>
      <c r="H471" s="5"/>
      <c r="I471" s="1"/>
      <c r="J471" s="11"/>
      <c r="K471" s="1"/>
      <c r="L471" s="5"/>
      <c r="M471" s="1"/>
      <c r="N471" s="11"/>
      <c r="O471" s="1"/>
      <c r="P471" s="5"/>
      <c r="Q471" s="1"/>
      <c r="R471" s="11"/>
      <c r="S471" s="11"/>
      <c r="T471" s="5"/>
      <c r="U471" s="1"/>
      <c r="V471" s="11"/>
      <c r="W471" s="11"/>
      <c r="X471" s="5"/>
      <c r="Y471" s="1"/>
      <c r="Z471" s="11"/>
      <c r="AA471" s="1"/>
      <c r="AB471" s="5"/>
      <c r="AC471" s="1"/>
      <c r="AD471" s="11"/>
      <c r="AE471" s="11"/>
      <c r="AF471" s="5"/>
      <c r="AG471" s="1"/>
      <c r="AH471" s="11"/>
      <c r="AI471" s="11"/>
      <c r="AJ471" s="5"/>
      <c r="AK471" s="1"/>
      <c r="AL471" s="11"/>
      <c r="AM471" s="1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x14ac:dyDescent="0.25">
      <c r="A472" s="14"/>
      <c r="B472" s="1"/>
      <c r="C472" s="1"/>
      <c r="D472" s="5"/>
      <c r="E472" s="1"/>
      <c r="F472" s="11"/>
      <c r="G472" s="1"/>
      <c r="H472" s="5"/>
      <c r="I472" s="1"/>
      <c r="J472" s="11"/>
      <c r="K472" s="1"/>
      <c r="L472" s="5"/>
      <c r="M472" s="1"/>
      <c r="N472" s="11"/>
      <c r="O472" s="1"/>
      <c r="P472" s="5"/>
      <c r="Q472" s="1"/>
      <c r="R472" s="11"/>
      <c r="S472" s="11"/>
      <c r="T472" s="5"/>
      <c r="U472" s="1"/>
      <c r="V472" s="11"/>
      <c r="W472" s="11"/>
      <c r="X472" s="5"/>
      <c r="Y472" s="1"/>
      <c r="Z472" s="11"/>
      <c r="AA472" s="1"/>
      <c r="AB472" s="5"/>
      <c r="AC472" s="1"/>
      <c r="AD472" s="11"/>
      <c r="AE472" s="11"/>
      <c r="AF472" s="5"/>
      <c r="AG472" s="1"/>
      <c r="AH472" s="11"/>
      <c r="AI472" s="11"/>
      <c r="AJ472" s="5"/>
      <c r="AK472" s="1"/>
      <c r="AL472" s="11"/>
      <c r="AM472" s="1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x14ac:dyDescent="0.25">
      <c r="A473" s="14"/>
      <c r="B473" s="1"/>
      <c r="C473" s="1"/>
      <c r="D473" s="5"/>
      <c r="E473" s="1"/>
      <c r="F473" s="11"/>
      <c r="G473" s="1"/>
      <c r="H473" s="5"/>
      <c r="I473" s="1"/>
      <c r="J473" s="11"/>
      <c r="K473" s="1"/>
      <c r="L473" s="5"/>
      <c r="M473" s="1"/>
      <c r="N473" s="11"/>
      <c r="O473" s="1"/>
      <c r="P473" s="5"/>
      <c r="Q473" s="1"/>
      <c r="R473" s="11"/>
      <c r="S473" s="11"/>
      <c r="T473" s="5"/>
      <c r="U473" s="1"/>
      <c r="V473" s="11"/>
      <c r="W473" s="11"/>
      <c r="X473" s="5"/>
      <c r="Y473" s="1"/>
      <c r="Z473" s="11"/>
      <c r="AA473" s="1"/>
      <c r="AB473" s="5"/>
      <c r="AC473" s="1"/>
      <c r="AD473" s="11"/>
      <c r="AE473" s="11"/>
      <c r="AF473" s="5"/>
      <c r="AG473" s="1"/>
      <c r="AH473" s="11"/>
      <c r="AI473" s="11"/>
      <c r="AJ473" s="5"/>
      <c r="AK473" s="1"/>
      <c r="AL473" s="11"/>
      <c r="AM473" s="1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x14ac:dyDescent="0.25">
      <c r="A474" s="14"/>
      <c r="B474" s="1"/>
      <c r="C474" s="1"/>
      <c r="D474" s="5"/>
      <c r="E474" s="1"/>
      <c r="F474" s="11"/>
      <c r="G474" s="1"/>
      <c r="H474" s="5"/>
      <c r="I474" s="1"/>
      <c r="J474" s="11"/>
      <c r="K474" s="1"/>
      <c r="L474" s="5"/>
      <c r="M474" s="1"/>
      <c r="N474" s="11"/>
      <c r="O474" s="1"/>
      <c r="P474" s="5"/>
      <c r="Q474" s="1"/>
      <c r="R474" s="11"/>
      <c r="S474" s="11"/>
      <c r="T474" s="5"/>
      <c r="U474" s="1"/>
      <c r="V474" s="11"/>
      <c r="W474" s="11"/>
      <c r="X474" s="5"/>
      <c r="Y474" s="1"/>
      <c r="Z474" s="11"/>
      <c r="AA474" s="1"/>
      <c r="AB474" s="5"/>
      <c r="AC474" s="1"/>
      <c r="AD474" s="11"/>
      <c r="AE474" s="11"/>
      <c r="AF474" s="5"/>
      <c r="AG474" s="1"/>
      <c r="AH474" s="11"/>
      <c r="AI474" s="11"/>
      <c r="AJ474" s="5"/>
      <c r="AK474" s="1"/>
      <c r="AL474" s="11"/>
      <c r="AM474" s="1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x14ac:dyDescent="0.25">
      <c r="A475" s="14"/>
      <c r="B475" s="1"/>
      <c r="C475" s="1"/>
      <c r="D475" s="5"/>
      <c r="E475" s="1"/>
      <c r="F475" s="11"/>
      <c r="G475" s="1"/>
      <c r="H475" s="5"/>
      <c r="I475" s="1"/>
      <c r="J475" s="11"/>
      <c r="K475" s="1"/>
      <c r="L475" s="5"/>
      <c r="M475" s="1"/>
      <c r="N475" s="11"/>
      <c r="O475" s="1"/>
      <c r="P475" s="5"/>
      <c r="Q475" s="1"/>
      <c r="R475" s="11"/>
      <c r="S475" s="11"/>
      <c r="T475" s="5"/>
      <c r="U475" s="1"/>
      <c r="V475" s="11"/>
      <c r="W475" s="11"/>
      <c r="X475" s="5"/>
      <c r="Y475" s="1"/>
      <c r="Z475" s="11"/>
      <c r="AA475" s="1"/>
      <c r="AB475" s="5"/>
      <c r="AC475" s="1"/>
      <c r="AD475" s="11"/>
      <c r="AE475" s="11"/>
      <c r="AF475" s="5"/>
      <c r="AG475" s="1"/>
      <c r="AH475" s="11"/>
      <c r="AI475" s="11"/>
      <c r="AJ475" s="5"/>
      <c r="AK475" s="1"/>
      <c r="AL475" s="11"/>
      <c r="AM475" s="1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x14ac:dyDescent="0.25">
      <c r="A476" s="14"/>
      <c r="B476" s="1"/>
      <c r="C476" s="1"/>
      <c r="D476" s="5"/>
      <c r="E476" s="1"/>
      <c r="F476" s="11"/>
      <c r="G476" s="1"/>
      <c r="H476" s="5"/>
      <c r="I476" s="1"/>
      <c r="J476" s="11"/>
      <c r="K476" s="1"/>
      <c r="L476" s="5"/>
      <c r="M476" s="1"/>
      <c r="N476" s="11"/>
      <c r="O476" s="1"/>
      <c r="P476" s="5"/>
      <c r="Q476" s="1"/>
      <c r="R476" s="11"/>
      <c r="S476" s="11"/>
      <c r="T476" s="5"/>
      <c r="U476" s="1"/>
      <c r="V476" s="11"/>
      <c r="W476" s="11"/>
      <c r="X476" s="5"/>
      <c r="Y476" s="1"/>
      <c r="Z476" s="11"/>
      <c r="AA476" s="1"/>
      <c r="AB476" s="5"/>
      <c r="AC476" s="1"/>
      <c r="AD476" s="11"/>
      <c r="AE476" s="11"/>
      <c r="AF476" s="5"/>
      <c r="AG476" s="1"/>
      <c r="AH476" s="11"/>
      <c r="AI476" s="11"/>
      <c r="AJ476" s="5"/>
      <c r="AK476" s="1"/>
      <c r="AL476" s="11"/>
      <c r="AM476" s="1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x14ac:dyDescent="0.25">
      <c r="A477" s="14"/>
      <c r="B477" s="1"/>
      <c r="C477" s="1"/>
      <c r="D477" s="5"/>
      <c r="E477" s="1"/>
      <c r="F477" s="11"/>
      <c r="G477" s="1"/>
      <c r="H477" s="5"/>
      <c r="I477" s="1"/>
      <c r="J477" s="11"/>
      <c r="K477" s="1"/>
      <c r="L477" s="5"/>
      <c r="M477" s="1"/>
      <c r="N477" s="11"/>
      <c r="O477" s="1"/>
      <c r="P477" s="5"/>
      <c r="Q477" s="1"/>
      <c r="R477" s="11"/>
      <c r="S477" s="11"/>
      <c r="T477" s="5"/>
      <c r="U477" s="1"/>
      <c r="V477" s="11"/>
      <c r="W477" s="11"/>
      <c r="X477" s="5"/>
      <c r="Y477" s="1"/>
      <c r="Z477" s="11"/>
      <c r="AA477" s="1"/>
      <c r="AB477" s="5"/>
      <c r="AC477" s="1"/>
      <c r="AD477" s="11"/>
      <c r="AE477" s="11"/>
      <c r="AF477" s="5"/>
      <c r="AG477" s="1"/>
      <c r="AH477" s="11"/>
      <c r="AI477" s="11"/>
      <c r="AJ477" s="5"/>
      <c r="AK477" s="1"/>
      <c r="AL477" s="11"/>
      <c r="AM477" s="1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x14ac:dyDescent="0.25">
      <c r="A478" s="14"/>
      <c r="B478" s="1"/>
      <c r="C478" s="1"/>
      <c r="D478" s="5"/>
      <c r="E478" s="1"/>
      <c r="F478" s="11"/>
      <c r="G478" s="1"/>
      <c r="H478" s="5"/>
      <c r="I478" s="1"/>
      <c r="J478" s="11"/>
      <c r="K478" s="1"/>
      <c r="L478" s="5"/>
      <c r="M478" s="1"/>
      <c r="N478" s="11"/>
      <c r="O478" s="1"/>
      <c r="P478" s="5"/>
      <c r="Q478" s="1"/>
      <c r="R478" s="11"/>
      <c r="S478" s="11"/>
      <c r="T478" s="5"/>
      <c r="U478" s="1"/>
      <c r="V478" s="11"/>
      <c r="W478" s="11"/>
      <c r="X478" s="5"/>
      <c r="Y478" s="1"/>
      <c r="Z478" s="11"/>
      <c r="AA478" s="1"/>
      <c r="AB478" s="5"/>
      <c r="AC478" s="1"/>
      <c r="AD478" s="11"/>
      <c r="AE478" s="11"/>
      <c r="AF478" s="5"/>
      <c r="AG478" s="1"/>
      <c r="AH478" s="11"/>
      <c r="AI478" s="11"/>
      <c r="AJ478" s="5"/>
      <c r="AK478" s="1"/>
      <c r="AL478" s="11"/>
      <c r="AM478" s="1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x14ac:dyDescent="0.25">
      <c r="A479" s="14"/>
      <c r="B479" s="1"/>
      <c r="C479" s="1"/>
      <c r="D479" s="5"/>
      <c r="E479" s="1"/>
      <c r="F479" s="11"/>
      <c r="G479" s="1"/>
      <c r="H479" s="5"/>
      <c r="I479" s="1"/>
      <c r="J479" s="11"/>
      <c r="K479" s="1"/>
      <c r="L479" s="5"/>
      <c r="M479" s="1"/>
      <c r="N479" s="11"/>
      <c r="O479" s="1"/>
      <c r="P479" s="5"/>
      <c r="Q479" s="1"/>
      <c r="R479" s="11"/>
      <c r="S479" s="11"/>
      <c r="T479" s="5"/>
      <c r="U479" s="1"/>
      <c r="V479" s="11"/>
      <c r="W479" s="11"/>
      <c r="X479" s="5"/>
      <c r="Y479" s="1"/>
      <c r="Z479" s="11"/>
      <c r="AA479" s="1"/>
      <c r="AB479" s="5"/>
      <c r="AC479" s="1"/>
      <c r="AD479" s="11"/>
      <c r="AE479" s="11"/>
      <c r="AF479" s="5"/>
      <c r="AG479" s="1"/>
      <c r="AH479" s="11"/>
      <c r="AI479" s="11"/>
      <c r="AJ479" s="5"/>
      <c r="AK479" s="1"/>
      <c r="AL479" s="11"/>
      <c r="AM479" s="1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x14ac:dyDescent="0.25">
      <c r="A480" s="14"/>
      <c r="B480" s="1"/>
      <c r="C480" s="1"/>
      <c r="D480" s="5"/>
      <c r="E480" s="1"/>
      <c r="F480" s="11"/>
      <c r="G480" s="1"/>
      <c r="H480" s="5"/>
      <c r="I480" s="1"/>
      <c r="J480" s="11"/>
      <c r="K480" s="1"/>
      <c r="L480" s="5"/>
      <c r="M480" s="1"/>
      <c r="N480" s="11"/>
      <c r="O480" s="1"/>
      <c r="P480" s="5"/>
      <c r="Q480" s="1"/>
      <c r="R480" s="11"/>
      <c r="S480" s="11"/>
      <c r="T480" s="5"/>
      <c r="U480" s="1"/>
      <c r="V480" s="11"/>
      <c r="W480" s="11"/>
      <c r="X480" s="5"/>
      <c r="Y480" s="1"/>
      <c r="Z480" s="11"/>
      <c r="AA480" s="1"/>
      <c r="AB480" s="5"/>
      <c r="AC480" s="1"/>
      <c r="AD480" s="11"/>
      <c r="AE480" s="11"/>
      <c r="AF480" s="5"/>
      <c r="AG480" s="1"/>
      <c r="AH480" s="11"/>
      <c r="AI480" s="11"/>
      <c r="AJ480" s="5"/>
      <c r="AK480" s="1"/>
      <c r="AL480" s="11"/>
      <c r="AM480" s="1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x14ac:dyDescent="0.25">
      <c r="A481" s="14"/>
      <c r="B481" s="1"/>
      <c r="C481" s="1"/>
      <c r="D481" s="5"/>
      <c r="E481" s="1"/>
      <c r="F481" s="11"/>
      <c r="G481" s="1"/>
      <c r="H481" s="5"/>
      <c r="I481" s="1"/>
      <c r="J481" s="11"/>
      <c r="K481" s="1"/>
      <c r="L481" s="5"/>
      <c r="M481" s="1"/>
      <c r="N481" s="11"/>
      <c r="O481" s="1"/>
      <c r="P481" s="5"/>
      <c r="Q481" s="1"/>
      <c r="R481" s="11"/>
      <c r="S481" s="11"/>
      <c r="T481" s="5"/>
      <c r="U481" s="1"/>
      <c r="V481" s="11"/>
      <c r="W481" s="11"/>
      <c r="X481" s="5"/>
      <c r="Y481" s="1"/>
      <c r="Z481" s="11"/>
      <c r="AA481" s="1"/>
      <c r="AB481" s="5"/>
      <c r="AC481" s="1"/>
      <c r="AD481" s="11"/>
      <c r="AE481" s="11"/>
      <c r="AF481" s="5"/>
      <c r="AG481" s="1"/>
      <c r="AH481" s="11"/>
      <c r="AI481" s="11"/>
      <c r="AJ481" s="5"/>
      <c r="AK481" s="1"/>
      <c r="AL481" s="11"/>
      <c r="AM481" s="1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x14ac:dyDescent="0.25">
      <c r="A482" s="14"/>
      <c r="B482" s="1"/>
      <c r="C482" s="1"/>
      <c r="D482" s="5"/>
      <c r="E482" s="1"/>
      <c r="F482" s="11"/>
      <c r="G482" s="1"/>
      <c r="H482" s="5"/>
      <c r="I482" s="1"/>
      <c r="J482" s="11"/>
      <c r="K482" s="1"/>
      <c r="L482" s="5"/>
      <c r="M482" s="1"/>
      <c r="N482" s="11"/>
      <c r="O482" s="1"/>
      <c r="P482" s="5"/>
      <c r="Q482" s="1"/>
      <c r="R482" s="11"/>
      <c r="S482" s="11"/>
      <c r="T482" s="5"/>
      <c r="U482" s="1"/>
      <c r="V482" s="11"/>
      <c r="W482" s="11"/>
      <c r="X482" s="5"/>
      <c r="Y482" s="1"/>
      <c r="Z482" s="11"/>
      <c r="AA482" s="1"/>
      <c r="AB482" s="5"/>
      <c r="AC482" s="1"/>
      <c r="AD482" s="11"/>
      <c r="AE482" s="11"/>
      <c r="AF482" s="5"/>
      <c r="AG482" s="1"/>
      <c r="AH482" s="11"/>
      <c r="AI482" s="11"/>
      <c r="AJ482" s="5"/>
      <c r="AK482" s="1"/>
      <c r="AL482" s="11"/>
      <c r="AM482" s="1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x14ac:dyDescent="0.25">
      <c r="A483" s="14"/>
      <c r="B483" s="1"/>
      <c r="C483" s="1"/>
      <c r="D483" s="5"/>
      <c r="E483" s="1"/>
      <c r="F483" s="11"/>
      <c r="G483" s="1"/>
      <c r="H483" s="5"/>
      <c r="I483" s="1"/>
      <c r="J483" s="11"/>
      <c r="K483" s="1"/>
      <c r="L483" s="5"/>
      <c r="M483" s="1"/>
      <c r="N483" s="11"/>
      <c r="O483" s="1"/>
      <c r="P483" s="5"/>
      <c r="Q483" s="1"/>
      <c r="R483" s="11"/>
      <c r="S483" s="11"/>
      <c r="T483" s="5"/>
      <c r="U483" s="1"/>
      <c r="V483" s="11"/>
      <c r="W483" s="11"/>
      <c r="X483" s="5"/>
      <c r="Y483" s="1"/>
      <c r="Z483" s="11"/>
      <c r="AA483" s="1"/>
      <c r="AB483" s="5"/>
      <c r="AC483" s="1"/>
      <c r="AD483" s="11"/>
      <c r="AE483" s="11"/>
      <c r="AF483" s="5"/>
      <c r="AG483" s="1"/>
      <c r="AH483" s="11"/>
      <c r="AI483" s="11"/>
      <c r="AJ483" s="5"/>
      <c r="AK483" s="1"/>
      <c r="AL483" s="11"/>
      <c r="AM483" s="1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x14ac:dyDescent="0.25">
      <c r="A484" s="14"/>
      <c r="B484" s="1"/>
      <c r="C484" s="1"/>
      <c r="D484" s="5"/>
      <c r="E484" s="1"/>
      <c r="F484" s="11"/>
      <c r="G484" s="1"/>
      <c r="H484" s="5"/>
      <c r="I484" s="1"/>
      <c r="J484" s="11"/>
      <c r="K484" s="1"/>
      <c r="L484" s="5"/>
      <c r="M484" s="1"/>
      <c r="N484" s="11"/>
      <c r="O484" s="1"/>
      <c r="P484" s="5"/>
      <c r="Q484" s="1"/>
      <c r="R484" s="11"/>
      <c r="S484" s="11"/>
      <c r="T484" s="5"/>
      <c r="U484" s="1"/>
      <c r="V484" s="11"/>
      <c r="W484" s="11"/>
      <c r="X484" s="5"/>
      <c r="Y484" s="1"/>
      <c r="Z484" s="11"/>
      <c r="AA484" s="1"/>
      <c r="AB484" s="5"/>
      <c r="AC484" s="1"/>
      <c r="AD484" s="11"/>
      <c r="AE484" s="11"/>
      <c r="AF484" s="5"/>
      <c r="AG484" s="1"/>
      <c r="AH484" s="11"/>
      <c r="AI484" s="11"/>
      <c r="AJ484" s="5"/>
      <c r="AK484" s="1"/>
      <c r="AL484" s="11"/>
      <c r="AM484" s="1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x14ac:dyDescent="0.25">
      <c r="A485" s="14"/>
      <c r="B485" s="1"/>
      <c r="C485" s="1"/>
      <c r="D485" s="5"/>
      <c r="E485" s="1"/>
      <c r="F485" s="11"/>
      <c r="G485" s="1"/>
      <c r="H485" s="5"/>
      <c r="I485" s="1"/>
      <c r="J485" s="11"/>
      <c r="K485" s="1"/>
      <c r="L485" s="5"/>
      <c r="M485" s="1"/>
      <c r="N485" s="11"/>
      <c r="O485" s="1"/>
      <c r="P485" s="5"/>
      <c r="Q485" s="1"/>
      <c r="R485" s="11"/>
      <c r="S485" s="11"/>
      <c r="T485" s="5"/>
      <c r="U485" s="1"/>
      <c r="V485" s="11"/>
      <c r="W485" s="11"/>
      <c r="X485" s="5"/>
      <c r="Y485" s="1"/>
      <c r="Z485" s="11"/>
      <c r="AA485" s="1"/>
      <c r="AB485" s="5"/>
      <c r="AC485" s="1"/>
      <c r="AD485" s="11"/>
      <c r="AE485" s="11"/>
      <c r="AF485" s="5"/>
      <c r="AG485" s="1"/>
      <c r="AH485" s="11"/>
      <c r="AI485" s="11"/>
      <c r="AJ485" s="5"/>
      <c r="AK485" s="1"/>
      <c r="AL485" s="11"/>
      <c r="AM485" s="1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x14ac:dyDescent="0.25">
      <c r="A486" s="14"/>
      <c r="B486" s="1"/>
      <c r="C486" s="1"/>
      <c r="D486" s="5"/>
      <c r="E486" s="1"/>
      <c r="F486" s="11"/>
      <c r="G486" s="1"/>
      <c r="H486" s="5"/>
      <c r="I486" s="1"/>
      <c r="J486" s="11"/>
      <c r="K486" s="1"/>
      <c r="L486" s="5"/>
      <c r="M486" s="1"/>
      <c r="N486" s="11"/>
      <c r="O486" s="1"/>
      <c r="P486" s="5"/>
      <c r="Q486" s="1"/>
      <c r="R486" s="11"/>
      <c r="S486" s="11"/>
      <c r="T486" s="5"/>
      <c r="U486" s="1"/>
      <c r="V486" s="11"/>
      <c r="W486" s="11"/>
      <c r="X486" s="5"/>
      <c r="Y486" s="1"/>
      <c r="Z486" s="11"/>
      <c r="AA486" s="1"/>
      <c r="AB486" s="5"/>
      <c r="AC486" s="1"/>
      <c r="AD486" s="11"/>
      <c r="AE486" s="11"/>
      <c r="AF486" s="5"/>
      <c r="AG486" s="1"/>
      <c r="AH486" s="11"/>
      <c r="AI486" s="11"/>
      <c r="AJ486" s="5"/>
      <c r="AK486" s="1"/>
      <c r="AL486" s="11"/>
      <c r="AM486" s="1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x14ac:dyDescent="0.25">
      <c r="A487" s="14"/>
      <c r="B487" s="1"/>
      <c r="C487" s="1"/>
      <c r="D487" s="5"/>
      <c r="E487" s="1"/>
      <c r="F487" s="11"/>
      <c r="G487" s="1"/>
      <c r="H487" s="5"/>
      <c r="I487" s="1"/>
      <c r="J487" s="11"/>
      <c r="K487" s="1"/>
      <c r="L487" s="5"/>
      <c r="M487" s="1"/>
      <c r="N487" s="11"/>
      <c r="O487" s="1"/>
      <c r="P487" s="5"/>
      <c r="Q487" s="1"/>
      <c r="R487" s="11"/>
      <c r="S487" s="11"/>
      <c r="T487" s="5"/>
      <c r="U487" s="1"/>
      <c r="V487" s="11"/>
      <c r="W487" s="11"/>
      <c r="X487" s="5"/>
      <c r="Y487" s="1"/>
      <c r="Z487" s="11"/>
      <c r="AA487" s="1"/>
      <c r="AB487" s="5"/>
      <c r="AC487" s="1"/>
      <c r="AD487" s="11"/>
      <c r="AE487" s="11"/>
      <c r="AF487" s="5"/>
      <c r="AG487" s="1"/>
      <c r="AH487" s="11"/>
      <c r="AI487" s="11"/>
      <c r="AJ487" s="5"/>
      <c r="AK487" s="1"/>
      <c r="AL487" s="11"/>
      <c r="AM487" s="1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x14ac:dyDescent="0.25">
      <c r="A488" s="14"/>
      <c r="B488" s="1"/>
      <c r="C488" s="1"/>
      <c r="D488" s="5"/>
      <c r="E488" s="1"/>
      <c r="F488" s="11"/>
      <c r="G488" s="1"/>
      <c r="H488" s="5"/>
      <c r="I488" s="1"/>
      <c r="J488" s="11"/>
      <c r="K488" s="1"/>
      <c r="L488" s="5"/>
      <c r="M488" s="1"/>
      <c r="N488" s="11"/>
      <c r="O488" s="1"/>
      <c r="P488" s="5"/>
      <c r="Q488" s="1"/>
      <c r="R488" s="11"/>
      <c r="S488" s="11"/>
      <c r="T488" s="5"/>
      <c r="U488" s="1"/>
      <c r="V488" s="11"/>
      <c r="W488" s="11"/>
      <c r="X488" s="5"/>
      <c r="Y488" s="1"/>
      <c r="Z488" s="11"/>
      <c r="AA488" s="1"/>
      <c r="AB488" s="5"/>
      <c r="AC488" s="1"/>
      <c r="AD488" s="11"/>
      <c r="AE488" s="11"/>
      <c r="AF488" s="5"/>
      <c r="AG488" s="1"/>
      <c r="AH488" s="11"/>
      <c r="AI488" s="11"/>
      <c r="AJ488" s="5"/>
      <c r="AK488" s="1"/>
      <c r="AL488" s="11"/>
      <c r="AM488" s="1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x14ac:dyDescent="0.25">
      <c r="A489" s="14"/>
      <c r="B489" s="1"/>
      <c r="C489" s="1"/>
      <c r="D489" s="5"/>
      <c r="E489" s="1"/>
      <c r="F489" s="11"/>
      <c r="G489" s="1"/>
      <c r="H489" s="5"/>
      <c r="I489" s="1"/>
      <c r="J489" s="11"/>
      <c r="K489" s="1"/>
      <c r="L489" s="5"/>
      <c r="M489" s="1"/>
      <c r="N489" s="11"/>
      <c r="O489" s="1"/>
      <c r="P489" s="5"/>
      <c r="Q489" s="1"/>
      <c r="R489" s="11"/>
      <c r="S489" s="11"/>
      <c r="T489" s="5"/>
      <c r="U489" s="1"/>
      <c r="V489" s="11"/>
      <c r="W489" s="11"/>
      <c r="X489" s="5"/>
      <c r="Y489" s="1"/>
      <c r="Z489" s="11"/>
      <c r="AA489" s="1"/>
      <c r="AB489" s="5"/>
      <c r="AC489" s="1"/>
      <c r="AD489" s="11"/>
      <c r="AE489" s="11"/>
      <c r="AF489" s="5"/>
      <c r="AG489" s="1"/>
      <c r="AH489" s="11"/>
      <c r="AI489" s="11"/>
      <c r="AJ489" s="5"/>
      <c r="AK489" s="1"/>
      <c r="AL489" s="11"/>
      <c r="AM489" s="1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x14ac:dyDescent="0.25">
      <c r="A490" s="14"/>
      <c r="B490" s="1"/>
      <c r="C490" s="1"/>
      <c r="D490" s="5"/>
      <c r="E490" s="1"/>
      <c r="F490" s="11"/>
      <c r="G490" s="1"/>
      <c r="H490" s="5"/>
      <c r="I490" s="1"/>
      <c r="J490" s="11"/>
      <c r="K490" s="1"/>
      <c r="L490" s="5"/>
      <c r="M490" s="1"/>
      <c r="N490" s="11"/>
      <c r="O490" s="1"/>
      <c r="P490" s="5"/>
      <c r="Q490" s="1"/>
      <c r="R490" s="11"/>
      <c r="S490" s="11"/>
      <c r="T490" s="5"/>
      <c r="U490" s="1"/>
      <c r="V490" s="11"/>
      <c r="W490" s="11"/>
      <c r="X490" s="5"/>
      <c r="Y490" s="1"/>
      <c r="Z490" s="11"/>
      <c r="AA490" s="1"/>
      <c r="AB490" s="5"/>
      <c r="AC490" s="1"/>
      <c r="AD490" s="11"/>
      <c r="AE490" s="11"/>
      <c r="AF490" s="5"/>
      <c r="AG490" s="1"/>
      <c r="AH490" s="11"/>
      <c r="AI490" s="11"/>
      <c r="AJ490" s="5"/>
      <c r="AK490" s="1"/>
      <c r="AL490" s="11"/>
      <c r="AM490" s="1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x14ac:dyDescent="0.25">
      <c r="A491" s="14"/>
      <c r="B491" s="1"/>
      <c r="C491" s="1"/>
      <c r="D491" s="5"/>
      <c r="E491" s="1"/>
      <c r="F491" s="11"/>
      <c r="G491" s="1"/>
      <c r="H491" s="5"/>
      <c r="I491" s="1"/>
      <c r="J491" s="11"/>
      <c r="K491" s="1"/>
      <c r="L491" s="5"/>
      <c r="M491" s="1"/>
      <c r="N491" s="11"/>
      <c r="O491" s="1"/>
      <c r="P491" s="5"/>
      <c r="Q491" s="1"/>
      <c r="R491" s="11"/>
      <c r="S491" s="11"/>
      <c r="T491" s="5"/>
      <c r="U491" s="1"/>
      <c r="V491" s="11"/>
      <c r="W491" s="11"/>
      <c r="X491" s="5"/>
      <c r="Y491" s="1"/>
      <c r="Z491" s="11"/>
      <c r="AA491" s="1"/>
      <c r="AB491" s="5"/>
      <c r="AC491" s="1"/>
      <c r="AD491" s="11"/>
      <c r="AE491" s="11"/>
      <c r="AF491" s="5"/>
      <c r="AG491" s="1"/>
      <c r="AH491" s="11"/>
      <c r="AI491" s="11"/>
      <c r="AJ491" s="5"/>
      <c r="AK491" s="1"/>
      <c r="AL491" s="11"/>
      <c r="AM491" s="1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x14ac:dyDescent="0.25">
      <c r="A492" s="14"/>
      <c r="B492" s="1"/>
      <c r="C492" s="1"/>
      <c r="D492" s="5"/>
      <c r="E492" s="1"/>
      <c r="F492" s="11"/>
      <c r="G492" s="1"/>
      <c r="H492" s="5"/>
      <c r="I492" s="1"/>
      <c r="J492" s="11"/>
      <c r="K492" s="1"/>
      <c r="L492" s="5"/>
      <c r="M492" s="1"/>
      <c r="N492" s="11"/>
      <c r="O492" s="1"/>
      <c r="P492" s="5"/>
      <c r="Q492" s="1"/>
      <c r="R492" s="11"/>
      <c r="S492" s="11"/>
      <c r="T492" s="5"/>
      <c r="U492" s="1"/>
      <c r="V492" s="11"/>
      <c r="W492" s="11"/>
      <c r="X492" s="5"/>
      <c r="Y492" s="1"/>
      <c r="Z492" s="11"/>
      <c r="AA492" s="1"/>
      <c r="AB492" s="5"/>
      <c r="AC492" s="1"/>
      <c r="AD492" s="11"/>
      <c r="AE492" s="11"/>
      <c r="AF492" s="5"/>
      <c r="AG492" s="1"/>
      <c r="AH492" s="11"/>
      <c r="AI492" s="11"/>
      <c r="AJ492" s="5"/>
      <c r="AK492" s="1"/>
      <c r="AL492" s="11"/>
      <c r="AM492" s="1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x14ac:dyDescent="0.25">
      <c r="A493" s="14"/>
      <c r="B493" s="1"/>
      <c r="C493" s="1"/>
      <c r="D493" s="5"/>
      <c r="E493" s="1"/>
      <c r="F493" s="11"/>
      <c r="G493" s="1"/>
      <c r="H493" s="5"/>
      <c r="I493" s="1"/>
      <c r="J493" s="11"/>
      <c r="K493" s="1"/>
      <c r="L493" s="5"/>
      <c r="M493" s="1"/>
      <c r="N493" s="11"/>
      <c r="O493" s="1"/>
      <c r="P493" s="5"/>
      <c r="Q493" s="1"/>
      <c r="R493" s="11"/>
      <c r="S493" s="11"/>
      <c r="T493" s="5"/>
      <c r="U493" s="1"/>
      <c r="V493" s="11"/>
      <c r="W493" s="11"/>
      <c r="X493" s="5"/>
      <c r="Y493" s="1"/>
      <c r="Z493" s="11"/>
      <c r="AA493" s="1"/>
      <c r="AB493" s="5"/>
      <c r="AC493" s="1"/>
      <c r="AD493" s="11"/>
      <c r="AE493" s="11"/>
      <c r="AF493" s="5"/>
      <c r="AG493" s="1"/>
      <c r="AH493" s="11"/>
      <c r="AI493" s="11"/>
      <c r="AJ493" s="5"/>
      <c r="AK493" s="1"/>
      <c r="AL493" s="11"/>
      <c r="AM493" s="1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x14ac:dyDescent="0.25">
      <c r="A494" s="14"/>
      <c r="B494" s="1"/>
      <c r="C494" s="1"/>
      <c r="D494" s="5"/>
      <c r="E494" s="1"/>
      <c r="F494" s="11"/>
      <c r="G494" s="1"/>
      <c r="H494" s="5"/>
      <c r="I494" s="1"/>
      <c r="J494" s="11"/>
      <c r="K494" s="1"/>
      <c r="L494" s="5"/>
      <c r="M494" s="1"/>
      <c r="N494" s="11"/>
      <c r="O494" s="1"/>
      <c r="P494" s="5"/>
      <c r="Q494" s="1"/>
      <c r="R494" s="11"/>
      <c r="S494" s="11"/>
      <c r="T494" s="5"/>
      <c r="U494" s="1"/>
      <c r="V494" s="11"/>
      <c r="W494" s="11"/>
      <c r="X494" s="5"/>
      <c r="Y494" s="1"/>
      <c r="Z494" s="11"/>
      <c r="AA494" s="1"/>
      <c r="AB494" s="5"/>
      <c r="AC494" s="1"/>
      <c r="AD494" s="11"/>
      <c r="AE494" s="11"/>
      <c r="AF494" s="5"/>
      <c r="AG494" s="1"/>
      <c r="AH494" s="11"/>
      <c r="AI494" s="11"/>
      <c r="AJ494" s="5"/>
      <c r="AK494" s="1"/>
      <c r="AL494" s="11"/>
      <c r="AM494" s="1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x14ac:dyDescent="0.25">
      <c r="A495" s="14"/>
      <c r="B495" s="1"/>
      <c r="C495" s="1"/>
      <c r="D495" s="5"/>
      <c r="E495" s="1"/>
      <c r="F495" s="11"/>
      <c r="G495" s="1"/>
      <c r="H495" s="5"/>
      <c r="I495" s="1"/>
      <c r="J495" s="11"/>
      <c r="K495" s="1"/>
      <c r="L495" s="5"/>
      <c r="M495" s="1"/>
      <c r="N495" s="11"/>
      <c r="O495" s="1"/>
      <c r="P495" s="5"/>
      <c r="Q495" s="1"/>
      <c r="R495" s="11"/>
      <c r="S495" s="11"/>
      <c r="T495" s="5"/>
      <c r="U495" s="1"/>
      <c r="V495" s="11"/>
      <c r="W495" s="11"/>
      <c r="X495" s="5"/>
      <c r="Y495" s="1"/>
      <c r="Z495" s="11"/>
      <c r="AA495" s="1"/>
      <c r="AB495" s="5"/>
      <c r="AC495" s="1"/>
      <c r="AD495" s="11"/>
      <c r="AE495" s="11"/>
      <c r="AF495" s="5"/>
      <c r="AG495" s="1"/>
      <c r="AH495" s="11"/>
      <c r="AI495" s="11"/>
      <c r="AJ495" s="5"/>
      <c r="AK495" s="1"/>
      <c r="AL495" s="11"/>
      <c r="AM495" s="1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x14ac:dyDescent="0.25">
      <c r="A496" s="14"/>
      <c r="B496" s="1"/>
      <c r="C496" s="1"/>
      <c r="D496" s="5"/>
      <c r="E496" s="1"/>
      <c r="F496" s="11"/>
      <c r="G496" s="1"/>
      <c r="H496" s="5"/>
      <c r="I496" s="1"/>
      <c r="J496" s="11"/>
      <c r="K496" s="1"/>
      <c r="L496" s="5"/>
      <c r="M496" s="1"/>
      <c r="N496" s="11"/>
      <c r="O496" s="1"/>
      <c r="P496" s="5"/>
      <c r="Q496" s="1"/>
      <c r="R496" s="11"/>
      <c r="S496" s="11"/>
      <c r="T496" s="5"/>
      <c r="U496" s="1"/>
      <c r="V496" s="11"/>
      <c r="W496" s="11"/>
      <c r="X496" s="5"/>
      <c r="Y496" s="1"/>
      <c r="Z496" s="11"/>
      <c r="AA496" s="1"/>
      <c r="AB496" s="5"/>
      <c r="AC496" s="1"/>
      <c r="AD496" s="11"/>
      <c r="AE496" s="11"/>
      <c r="AF496" s="5"/>
      <c r="AG496" s="1"/>
      <c r="AH496" s="11"/>
      <c r="AI496" s="11"/>
      <c r="AJ496" s="5"/>
      <c r="AK496" s="1"/>
      <c r="AL496" s="11"/>
      <c r="AM496" s="1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x14ac:dyDescent="0.25">
      <c r="A497" s="14"/>
      <c r="B497" s="1"/>
      <c r="C497" s="1"/>
      <c r="D497" s="5"/>
      <c r="E497" s="1"/>
      <c r="F497" s="11"/>
      <c r="G497" s="1"/>
      <c r="H497" s="5"/>
      <c r="I497" s="1"/>
      <c r="J497" s="11"/>
      <c r="K497" s="1"/>
      <c r="L497" s="5"/>
      <c r="M497" s="1"/>
      <c r="N497" s="11"/>
      <c r="O497" s="1"/>
      <c r="P497" s="5"/>
      <c r="Q497" s="1"/>
      <c r="R497" s="11"/>
      <c r="S497" s="11"/>
      <c r="T497" s="5"/>
      <c r="U497" s="1"/>
      <c r="V497" s="11"/>
      <c r="W497" s="11"/>
      <c r="X497" s="5"/>
      <c r="Y497" s="1"/>
      <c r="Z497" s="11"/>
      <c r="AA497" s="1"/>
      <c r="AB497" s="5"/>
      <c r="AC497" s="1"/>
      <c r="AD497" s="11"/>
      <c r="AE497" s="11"/>
      <c r="AF497" s="5"/>
      <c r="AG497" s="1"/>
      <c r="AH497" s="11"/>
      <c r="AI497" s="11"/>
      <c r="AJ497" s="5"/>
      <c r="AK497" s="1"/>
      <c r="AL497" s="11"/>
      <c r="AM497" s="1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x14ac:dyDescent="0.25">
      <c r="A498" s="14"/>
      <c r="B498" s="1"/>
      <c r="C498" s="1"/>
      <c r="D498" s="5"/>
      <c r="E498" s="1"/>
      <c r="F498" s="11"/>
      <c r="G498" s="1"/>
      <c r="H498" s="5"/>
      <c r="I498" s="1"/>
      <c r="J498" s="11"/>
      <c r="K498" s="1"/>
      <c r="L498" s="5"/>
      <c r="M498" s="1"/>
      <c r="N498" s="11"/>
      <c r="O498" s="1"/>
      <c r="P498" s="5"/>
      <c r="Q498" s="1"/>
      <c r="R498" s="11"/>
      <c r="S498" s="11"/>
      <c r="T498" s="5"/>
      <c r="U498" s="1"/>
      <c r="V498" s="11"/>
      <c r="W498" s="11"/>
      <c r="X498" s="5"/>
      <c r="Y498" s="1"/>
      <c r="Z498" s="11"/>
      <c r="AA498" s="1"/>
      <c r="AB498" s="5"/>
      <c r="AC498" s="1"/>
      <c r="AD498" s="11"/>
      <c r="AE498" s="11"/>
      <c r="AF498" s="5"/>
      <c r="AG498" s="1"/>
      <c r="AH498" s="11"/>
      <c r="AI498" s="11"/>
      <c r="AJ498" s="5"/>
      <c r="AK498" s="1"/>
      <c r="AL498" s="11"/>
      <c r="AM498" s="1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x14ac:dyDescent="0.25">
      <c r="A499" s="14"/>
      <c r="B499" s="1"/>
      <c r="C499" s="1"/>
      <c r="D499" s="5"/>
      <c r="E499" s="1"/>
      <c r="F499" s="11"/>
      <c r="G499" s="1"/>
      <c r="H499" s="5"/>
      <c r="I499" s="1"/>
      <c r="J499" s="11"/>
      <c r="K499" s="1"/>
      <c r="L499" s="5"/>
      <c r="M499" s="1"/>
      <c r="N499" s="11"/>
      <c r="O499" s="1"/>
      <c r="P499" s="5"/>
      <c r="Q499" s="1"/>
      <c r="R499" s="11"/>
      <c r="S499" s="11"/>
      <c r="T499" s="5"/>
      <c r="U499" s="1"/>
      <c r="V499" s="11"/>
      <c r="W499" s="11"/>
      <c r="X499" s="5"/>
      <c r="Y499" s="1"/>
      <c r="Z499" s="11"/>
      <c r="AA499" s="1"/>
      <c r="AB499" s="5"/>
      <c r="AC499" s="1"/>
      <c r="AD499" s="11"/>
      <c r="AE499" s="11"/>
      <c r="AF499" s="5"/>
      <c r="AG499" s="1"/>
      <c r="AH499" s="11"/>
      <c r="AI499" s="11"/>
      <c r="AJ499" s="5"/>
      <c r="AK499" s="1"/>
      <c r="AL499" s="11"/>
      <c r="AM499" s="1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x14ac:dyDescent="0.25">
      <c r="A500" s="14"/>
      <c r="B500" s="1"/>
      <c r="C500" s="1"/>
      <c r="D500" s="5"/>
      <c r="E500" s="1"/>
      <c r="F500" s="11"/>
      <c r="G500" s="1"/>
      <c r="H500" s="5"/>
      <c r="I500" s="1"/>
      <c r="J500" s="11"/>
      <c r="K500" s="1"/>
      <c r="L500" s="5"/>
      <c r="M500" s="1"/>
      <c r="N500" s="11"/>
      <c r="O500" s="1"/>
      <c r="P500" s="5"/>
      <c r="Q500" s="1"/>
      <c r="R500" s="11"/>
      <c r="S500" s="11"/>
      <c r="T500" s="5"/>
      <c r="U500" s="1"/>
      <c r="V500" s="11"/>
      <c r="W500" s="11"/>
      <c r="X500" s="5"/>
      <c r="Y500" s="1"/>
      <c r="Z500" s="11"/>
      <c r="AA500" s="1"/>
      <c r="AB500" s="5"/>
      <c r="AC500" s="1"/>
      <c r="AD500" s="11"/>
      <c r="AE500" s="11"/>
      <c r="AF500" s="5"/>
      <c r="AG500" s="1"/>
      <c r="AH500" s="11"/>
      <c r="AI500" s="11"/>
      <c r="AJ500" s="5"/>
      <c r="AK500" s="1"/>
      <c r="AL500" s="11"/>
      <c r="AM500" s="1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x14ac:dyDescent="0.25">
      <c r="A501" s="14"/>
      <c r="B501" s="1"/>
      <c r="C501" s="1"/>
      <c r="D501" s="5"/>
      <c r="E501" s="1"/>
      <c r="F501" s="11"/>
      <c r="G501" s="1"/>
      <c r="H501" s="5"/>
      <c r="I501" s="1"/>
      <c r="J501" s="11"/>
      <c r="K501" s="1"/>
      <c r="L501" s="5"/>
      <c r="M501" s="1"/>
      <c r="N501" s="11"/>
      <c r="O501" s="1"/>
      <c r="P501" s="5"/>
      <c r="Q501" s="1"/>
      <c r="R501" s="11"/>
      <c r="S501" s="11"/>
      <c r="T501" s="5"/>
      <c r="U501" s="1"/>
      <c r="V501" s="11"/>
      <c r="W501" s="11"/>
      <c r="X501" s="5"/>
      <c r="Y501" s="1"/>
      <c r="Z501" s="11"/>
      <c r="AA501" s="1"/>
      <c r="AB501" s="5"/>
      <c r="AC501" s="1"/>
      <c r="AD501" s="11"/>
      <c r="AE501" s="11"/>
      <c r="AF501" s="5"/>
      <c r="AG501" s="1"/>
      <c r="AH501" s="11"/>
      <c r="AI501" s="11"/>
      <c r="AJ501" s="5"/>
      <c r="AK501" s="1"/>
      <c r="AL501" s="11"/>
      <c r="AM501" s="1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x14ac:dyDescent="0.25">
      <c r="A502" s="14"/>
      <c r="B502" s="1"/>
      <c r="C502" s="1"/>
      <c r="D502" s="5"/>
      <c r="E502" s="1"/>
      <c r="F502" s="11"/>
      <c r="G502" s="1"/>
      <c r="H502" s="5"/>
      <c r="I502" s="1"/>
      <c r="J502" s="11"/>
      <c r="K502" s="1"/>
      <c r="L502" s="5"/>
      <c r="M502" s="1"/>
      <c r="N502" s="11"/>
      <c r="O502" s="1"/>
      <c r="P502" s="5"/>
      <c r="Q502" s="1"/>
      <c r="R502" s="11"/>
      <c r="S502" s="11"/>
      <c r="T502" s="5"/>
      <c r="U502" s="1"/>
      <c r="V502" s="11"/>
      <c r="W502" s="11"/>
      <c r="X502" s="5"/>
      <c r="Y502" s="1"/>
      <c r="Z502" s="11"/>
      <c r="AA502" s="1"/>
      <c r="AB502" s="5"/>
      <c r="AC502" s="1"/>
      <c r="AD502" s="11"/>
      <c r="AE502" s="11"/>
      <c r="AF502" s="5"/>
      <c r="AG502" s="1"/>
      <c r="AH502" s="11"/>
      <c r="AI502" s="11"/>
      <c r="AJ502" s="5"/>
      <c r="AK502" s="1"/>
      <c r="AL502" s="11"/>
      <c r="AM502" s="1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x14ac:dyDescent="0.25">
      <c r="A503" s="14"/>
      <c r="B503" s="1"/>
      <c r="C503" s="1"/>
      <c r="D503" s="5"/>
      <c r="E503" s="1"/>
      <c r="F503" s="11"/>
      <c r="G503" s="1"/>
      <c r="H503" s="5"/>
      <c r="I503" s="1"/>
      <c r="J503" s="11"/>
      <c r="K503" s="1"/>
      <c r="L503" s="5"/>
      <c r="M503" s="1"/>
      <c r="N503" s="11"/>
      <c r="O503" s="1"/>
      <c r="P503" s="5"/>
      <c r="Q503" s="1"/>
      <c r="R503" s="11"/>
      <c r="S503" s="11"/>
      <c r="T503" s="5"/>
      <c r="U503" s="1"/>
      <c r="V503" s="11"/>
      <c r="W503" s="11"/>
      <c r="X503" s="5"/>
      <c r="Y503" s="1"/>
      <c r="Z503" s="11"/>
      <c r="AA503" s="1"/>
      <c r="AB503" s="5"/>
      <c r="AC503" s="1"/>
      <c r="AD503" s="11"/>
      <c r="AE503" s="11"/>
      <c r="AF503" s="5"/>
      <c r="AG503" s="1"/>
      <c r="AH503" s="11"/>
      <c r="AI503" s="11"/>
      <c r="AJ503" s="5"/>
      <c r="AK503" s="1"/>
      <c r="AL503" s="11"/>
      <c r="AM503" s="1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</sheetData>
  <conditionalFormatting sqref="E11:E98">
    <cfRule type="containsBlanks" dxfId="40" priority="363">
      <formula>LEN(TRIM(E11))=0</formula>
    </cfRule>
  </conditionalFormatting>
  <conditionalFormatting sqref="F1:F98 F299:F1048576">
    <cfRule type="cellIs" dxfId="39" priority="362" operator="notEqual">
      <formula>0</formula>
    </cfRule>
  </conditionalFormatting>
  <conditionalFormatting sqref="Q11:Q27">
    <cfRule type="containsBlanks" dxfId="38" priority="361">
      <formula>LEN(TRIM(Q11))=0</formula>
    </cfRule>
  </conditionalFormatting>
  <conditionalFormatting sqref="S1:S98 S299:S1048576">
    <cfRule type="cellIs" dxfId="37" priority="360" operator="notEqual">
      <formula>0</formula>
    </cfRule>
  </conditionalFormatting>
  <conditionalFormatting sqref="E99:E298">
    <cfRule type="containsBlanks" dxfId="36" priority="359">
      <formula>LEN(TRIM(E99))=0</formula>
    </cfRule>
  </conditionalFormatting>
  <conditionalFormatting sqref="F99:F298">
    <cfRule type="cellIs" dxfId="35" priority="358" operator="notEqual">
      <formula>0</formula>
    </cfRule>
  </conditionalFormatting>
  <conditionalFormatting sqref="S99:S298">
    <cfRule type="cellIs" dxfId="34" priority="357" operator="notEqual">
      <formula>0</formula>
    </cfRule>
  </conditionalFormatting>
  <conditionalFormatting sqref="R1:R98 R299:R1048576">
    <cfRule type="cellIs" dxfId="33" priority="356" operator="notEqual">
      <formula>0</formula>
    </cfRule>
  </conditionalFormatting>
  <conditionalFormatting sqref="R99:R298">
    <cfRule type="cellIs" dxfId="32" priority="355" operator="notEqual">
      <formula>0</formula>
    </cfRule>
  </conditionalFormatting>
  <conditionalFormatting sqref="U11:U27">
    <cfRule type="containsBlanks" dxfId="31" priority="354">
      <formula>LEN(TRIM(U11))=0</formula>
    </cfRule>
  </conditionalFormatting>
  <conditionalFormatting sqref="V1:V98 V299:V1048576">
    <cfRule type="cellIs" dxfId="30" priority="353" operator="notEqual">
      <formula>0</formula>
    </cfRule>
  </conditionalFormatting>
  <conditionalFormatting sqref="V99:V298">
    <cfRule type="cellIs" dxfId="29" priority="352" operator="notEqual">
      <formula>0</formula>
    </cfRule>
  </conditionalFormatting>
  <conditionalFormatting sqref="W1:W98 W299:W1048576">
    <cfRule type="cellIs" dxfId="28" priority="351" operator="notEqual">
      <formula>0</formula>
    </cfRule>
  </conditionalFormatting>
  <conditionalFormatting sqref="W99:W298">
    <cfRule type="cellIs" dxfId="27" priority="350" operator="notEqual">
      <formula>0</formula>
    </cfRule>
  </conditionalFormatting>
  <conditionalFormatting sqref="Y11:Y27">
    <cfRule type="containsBlanks" dxfId="26" priority="349">
      <formula>LEN(TRIM(Y11))=0</formula>
    </cfRule>
  </conditionalFormatting>
  <conditionalFormatting sqref="Z1:Z98 Z299:Z1048576">
    <cfRule type="cellIs" dxfId="25" priority="348" operator="notEqual">
      <formula>0</formula>
    </cfRule>
  </conditionalFormatting>
  <conditionalFormatting sqref="Z99:Z298">
    <cfRule type="cellIs" dxfId="24" priority="347" operator="notEqual">
      <formula>0</formula>
    </cfRule>
  </conditionalFormatting>
  <conditionalFormatting sqref="AM299:AM1048576 AM1:AM98">
    <cfRule type="cellIs" dxfId="23" priority="346" operator="notEqual">
      <formula>0</formula>
    </cfRule>
  </conditionalFormatting>
  <conditionalFormatting sqref="AM99:AM298">
    <cfRule type="cellIs" dxfId="22" priority="345" operator="notEqual">
      <formula>0</formula>
    </cfRule>
  </conditionalFormatting>
  <conditionalFormatting sqref="M11:M27">
    <cfRule type="containsBlanks" dxfId="21" priority="22">
      <formula>LEN(TRIM(M11))=0</formula>
    </cfRule>
  </conditionalFormatting>
  <conditionalFormatting sqref="N1:N98 N299:N1048576">
    <cfRule type="cellIs" dxfId="20" priority="21" operator="notEqual">
      <formula>0</formula>
    </cfRule>
  </conditionalFormatting>
  <conditionalFormatting sqref="N99:N298">
    <cfRule type="cellIs" dxfId="19" priority="20" operator="notEqual">
      <formula>0</formula>
    </cfRule>
  </conditionalFormatting>
  <conditionalFormatting sqref="I11:I27">
    <cfRule type="containsBlanks" dxfId="18" priority="19">
      <formula>LEN(TRIM(I11))=0</formula>
    </cfRule>
  </conditionalFormatting>
  <conditionalFormatting sqref="J1:J98 J299:J1048576">
    <cfRule type="cellIs" dxfId="17" priority="18" operator="notEqual">
      <formula>0</formula>
    </cfRule>
  </conditionalFormatting>
  <conditionalFormatting sqref="J99:J298">
    <cfRule type="cellIs" dxfId="16" priority="17" operator="notEqual">
      <formula>0</formula>
    </cfRule>
  </conditionalFormatting>
  <conditionalFormatting sqref="D2:D5">
    <cfRule type="cellIs" dxfId="15" priority="16" operator="equal">
      <formula>0</formula>
    </cfRule>
  </conditionalFormatting>
  <conditionalFormatting sqref="AC11:AC27">
    <cfRule type="containsBlanks" dxfId="14" priority="15">
      <formula>LEN(TRIM(AC11))=0</formula>
    </cfRule>
  </conditionalFormatting>
  <conditionalFormatting sqref="AE1:AE98 AE299:AE1048576">
    <cfRule type="cellIs" dxfId="13" priority="14" operator="notEqual">
      <formula>0</formula>
    </cfRule>
  </conditionalFormatting>
  <conditionalFormatting sqref="AE99:AE298">
    <cfRule type="cellIs" dxfId="12" priority="13" operator="notEqual">
      <formula>0</formula>
    </cfRule>
  </conditionalFormatting>
  <conditionalFormatting sqref="AD1:AD98 AD299:AD1048576">
    <cfRule type="cellIs" dxfId="11" priority="12" operator="notEqual">
      <formula>0</formula>
    </cfRule>
  </conditionalFormatting>
  <conditionalFormatting sqref="AD99:AD298">
    <cfRule type="cellIs" dxfId="10" priority="11" operator="notEqual">
      <formula>0</formula>
    </cfRule>
  </conditionalFormatting>
  <conditionalFormatting sqref="AG27">
    <cfRule type="containsBlanks" dxfId="9" priority="10">
      <formula>LEN(TRIM(AG27))=0</formula>
    </cfRule>
  </conditionalFormatting>
  <conditionalFormatting sqref="AH1:AH98 AH299:AH1048576">
    <cfRule type="cellIs" dxfId="8" priority="9" operator="notEqual">
      <formula>0</formula>
    </cfRule>
  </conditionalFormatting>
  <conditionalFormatting sqref="AH99:AH298">
    <cfRule type="cellIs" dxfId="7" priority="8" operator="notEqual">
      <formula>0</formula>
    </cfRule>
  </conditionalFormatting>
  <conditionalFormatting sqref="AI1:AI98 AI299:AI1048576">
    <cfRule type="cellIs" dxfId="6" priority="7" operator="notEqual">
      <formula>0</formula>
    </cfRule>
  </conditionalFormatting>
  <conditionalFormatting sqref="AI99:AI298">
    <cfRule type="cellIs" dxfId="5" priority="6" operator="notEqual">
      <formula>0</formula>
    </cfRule>
  </conditionalFormatting>
  <conditionalFormatting sqref="AK27">
    <cfRule type="containsBlanks" dxfId="4" priority="5">
      <formula>LEN(TRIM(AK27))=0</formula>
    </cfRule>
  </conditionalFormatting>
  <conditionalFormatting sqref="AL1:AL98 AL299:AL1048576">
    <cfRule type="cellIs" dxfId="3" priority="4" operator="notEqual">
      <formula>0</formula>
    </cfRule>
  </conditionalFormatting>
  <conditionalFormatting sqref="AL99:AL298">
    <cfRule type="cellIs" dxfId="2" priority="3" operator="notEqual">
      <formula>0</formula>
    </cfRule>
  </conditionalFormatting>
  <conditionalFormatting sqref="AG11:AG26">
    <cfRule type="containsBlanks" dxfId="1" priority="2">
      <formula>LEN(TRIM(AG11))=0</formula>
    </cfRule>
  </conditionalFormatting>
  <conditionalFormatting sqref="AK11:AK26">
    <cfRule type="containsBlanks" dxfId="0" priority="1">
      <formula>LEN(TRIM(AK11))=0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05"/>
  <sheetViews>
    <sheetView tabSelected="1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11" sqref="C11"/>
    </sheetView>
  </sheetViews>
  <sheetFormatPr defaultRowHeight="12" x14ac:dyDescent="0.25"/>
  <cols>
    <col min="1" max="4" width="1.77734375" style="2" customWidth="1"/>
    <col min="5" max="5" width="42.664062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29.88671875" style="2" bestFit="1" customWidth="1"/>
    <col min="12" max="12" width="1.77734375" style="2" customWidth="1"/>
    <col min="13" max="13" width="1.77734375" style="6" customWidth="1"/>
    <col min="14" max="14" width="14.109375" style="2" bestFit="1" customWidth="1"/>
    <col min="15" max="15" width="1.77734375" style="20" customWidth="1"/>
    <col min="16" max="16" width="1.77734375" style="2" customWidth="1"/>
    <col min="17" max="17" width="1.77734375" style="6" customWidth="1"/>
    <col min="18" max="18" width="15.77734375" style="4" customWidth="1"/>
    <col min="19" max="20" width="1.77734375" style="2" customWidth="1"/>
    <col min="21" max="44" width="12.77734375" style="2" customWidth="1"/>
    <col min="45" max="46" width="1.77734375" style="2" customWidth="1"/>
    <col min="47" max="16384" width="8.88671875" style="2"/>
  </cols>
  <sheetData>
    <row r="1" spans="1:46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5"/>
      <c r="R1" s="3"/>
      <c r="S1" s="1"/>
      <c r="T1" s="1"/>
      <c r="U1" s="30">
        <f>IF(U$6="","",1)</f>
        <v>1</v>
      </c>
      <c r="V1" s="30">
        <f t="shared" ref="V1:AR1" si="0">IF(V$6="","",U1+1)</f>
        <v>2</v>
      </c>
      <c r="W1" s="30">
        <f t="shared" si="0"/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1"/>
      <c r="AT1" s="1"/>
    </row>
    <row r="2" spans="1:46" x14ac:dyDescent="0.25">
      <c r="A2" s="1"/>
      <c r="B2" s="1"/>
      <c r="C2" s="1"/>
      <c r="D2" s="1" t="s">
        <v>158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5"/>
      <c r="R2" s="3"/>
      <c r="S2" s="1"/>
      <c r="T2" s="1"/>
      <c r="U2" s="27">
        <f t="shared" ref="U2:AR2" si="1">IF(U$6="","",IF(OR(U$6&gt;EOMONTH($N$13,12-MONTH($N$13)),U$7&lt;EOMONTH($N$11,-MONTH($N$11))+1),"",1))</f>
        <v>1</v>
      </c>
      <c r="V2" s="27">
        <f t="shared" si="1"/>
        <v>1</v>
      </c>
      <c r="W2" s="27" t="str">
        <f t="shared" si="1"/>
        <v/>
      </c>
      <c r="X2" s="27" t="str">
        <f t="shared" si="1"/>
        <v/>
      </c>
      <c r="Y2" s="27" t="str">
        <f t="shared" si="1"/>
        <v/>
      </c>
      <c r="Z2" s="27" t="str">
        <f t="shared" si="1"/>
        <v/>
      </c>
      <c r="AA2" s="27" t="str">
        <f t="shared" si="1"/>
        <v/>
      </c>
      <c r="AB2" s="27" t="str">
        <f t="shared" si="1"/>
        <v/>
      </c>
      <c r="AC2" s="27" t="str">
        <f t="shared" si="1"/>
        <v/>
      </c>
      <c r="AD2" s="27" t="str">
        <f t="shared" si="1"/>
        <v/>
      </c>
      <c r="AE2" s="27" t="str">
        <f t="shared" si="1"/>
        <v/>
      </c>
      <c r="AF2" s="27" t="str">
        <f t="shared" si="1"/>
        <v/>
      </c>
      <c r="AG2" s="27" t="str">
        <f t="shared" si="1"/>
        <v/>
      </c>
      <c r="AH2" s="27" t="str">
        <f t="shared" si="1"/>
        <v/>
      </c>
      <c r="AI2" s="27" t="str">
        <f t="shared" si="1"/>
        <v/>
      </c>
      <c r="AJ2" s="27" t="str">
        <f t="shared" si="1"/>
        <v/>
      </c>
      <c r="AK2" s="27" t="str">
        <f t="shared" si="1"/>
        <v/>
      </c>
      <c r="AL2" s="27" t="str">
        <f t="shared" si="1"/>
        <v/>
      </c>
      <c r="AM2" s="27" t="str">
        <f t="shared" si="1"/>
        <v/>
      </c>
      <c r="AN2" s="27" t="str">
        <f t="shared" si="1"/>
        <v/>
      </c>
      <c r="AO2" s="27" t="str">
        <f t="shared" si="1"/>
        <v/>
      </c>
      <c r="AP2" s="27" t="str">
        <f t="shared" si="1"/>
        <v/>
      </c>
      <c r="AQ2" s="27" t="str">
        <f t="shared" si="1"/>
        <v/>
      </c>
      <c r="AR2" s="27" t="str">
        <f t="shared" si="1"/>
        <v/>
      </c>
      <c r="AS2" s="1"/>
      <c r="AT2" s="1"/>
    </row>
    <row r="3" spans="1:46" x14ac:dyDescent="0.25">
      <c r="A3" s="1"/>
      <c r="B3" s="1"/>
      <c r="C3" s="1"/>
      <c r="D3" s="1" t="s">
        <v>74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5"/>
      <c r="R3" s="3"/>
      <c r="S3" s="1"/>
      <c r="T3" s="1"/>
      <c r="U3" s="28" t="str">
        <f t="shared" ref="U3:AR3" si="2">IF(U$6="","",IF(OR(U$6&gt;EOMONTH($N$15,12-MONTH($N$15)),U$7&lt;EOMONTH($N$13,-MONTH($N$13))+1),"",1))</f>
        <v/>
      </c>
      <c r="V3" s="28">
        <f t="shared" si="2"/>
        <v>1</v>
      </c>
      <c r="W3" s="28">
        <f t="shared" si="2"/>
        <v>1</v>
      </c>
      <c r="X3" s="28">
        <f t="shared" si="2"/>
        <v>1</v>
      </c>
      <c r="Y3" s="28" t="str">
        <f t="shared" si="2"/>
        <v/>
      </c>
      <c r="Z3" s="28" t="str">
        <f t="shared" si="2"/>
        <v/>
      </c>
      <c r="AA3" s="28" t="str">
        <f t="shared" si="2"/>
        <v/>
      </c>
      <c r="AB3" s="28" t="str">
        <f t="shared" si="2"/>
        <v/>
      </c>
      <c r="AC3" s="28" t="str">
        <f t="shared" si="2"/>
        <v/>
      </c>
      <c r="AD3" s="28" t="str">
        <f t="shared" si="2"/>
        <v/>
      </c>
      <c r="AE3" s="28" t="str">
        <f t="shared" si="2"/>
        <v/>
      </c>
      <c r="AF3" s="28" t="str">
        <f t="shared" si="2"/>
        <v/>
      </c>
      <c r="AG3" s="28" t="str">
        <f t="shared" si="2"/>
        <v/>
      </c>
      <c r="AH3" s="28" t="str">
        <f t="shared" si="2"/>
        <v/>
      </c>
      <c r="AI3" s="28" t="str">
        <f t="shared" si="2"/>
        <v/>
      </c>
      <c r="AJ3" s="28" t="str">
        <f t="shared" si="2"/>
        <v/>
      </c>
      <c r="AK3" s="28" t="str">
        <f t="shared" si="2"/>
        <v/>
      </c>
      <c r="AL3" s="28" t="str">
        <f t="shared" si="2"/>
        <v/>
      </c>
      <c r="AM3" s="28" t="str">
        <f t="shared" si="2"/>
        <v/>
      </c>
      <c r="AN3" s="28" t="str">
        <f t="shared" si="2"/>
        <v/>
      </c>
      <c r="AO3" s="28" t="str">
        <f t="shared" si="2"/>
        <v/>
      </c>
      <c r="AP3" s="28" t="str">
        <f t="shared" si="2"/>
        <v/>
      </c>
      <c r="AQ3" s="28" t="str">
        <f t="shared" si="2"/>
        <v/>
      </c>
      <c r="AR3" s="28" t="str">
        <f t="shared" si="2"/>
        <v/>
      </c>
      <c r="AS3" s="1"/>
      <c r="AT3" s="1"/>
    </row>
    <row r="4" spans="1:46" x14ac:dyDescent="0.25">
      <c r="A4" s="1"/>
      <c r="B4" s="1"/>
      <c r="C4" s="1"/>
      <c r="D4" s="3" t="s">
        <v>159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5"/>
      <c r="R4" s="3"/>
      <c r="S4" s="1"/>
      <c r="T4" s="1"/>
      <c r="U4" s="29" t="str">
        <f t="shared" ref="U4:AR4" si="3">IF(U$6="","",IF(OR(U$6&gt;EOMONTH($N$17,12-MONTH($N$17)),U$7&lt;EOMONTH($N$15,-MONTH($N$15))+1),"",1))</f>
        <v/>
      </c>
      <c r="V4" s="29" t="str">
        <f t="shared" si="3"/>
        <v/>
      </c>
      <c r="W4" s="29" t="str">
        <f t="shared" si="3"/>
        <v/>
      </c>
      <c r="X4" s="29">
        <f t="shared" si="3"/>
        <v>1</v>
      </c>
      <c r="Y4" s="29">
        <f t="shared" si="3"/>
        <v>1</v>
      </c>
      <c r="Z4" s="29">
        <f t="shared" si="3"/>
        <v>1</v>
      </c>
      <c r="AA4" s="29">
        <f t="shared" si="3"/>
        <v>1</v>
      </c>
      <c r="AB4" s="29" t="str">
        <f t="shared" si="3"/>
        <v/>
      </c>
      <c r="AC4" s="29" t="str">
        <f t="shared" si="3"/>
        <v/>
      </c>
      <c r="AD4" s="29" t="str">
        <f t="shared" si="3"/>
        <v/>
      </c>
      <c r="AE4" s="29" t="str">
        <f t="shared" si="3"/>
        <v/>
      </c>
      <c r="AF4" s="29" t="str">
        <f t="shared" si="3"/>
        <v/>
      </c>
      <c r="AG4" s="29" t="str">
        <f t="shared" si="3"/>
        <v/>
      </c>
      <c r="AH4" s="29" t="str">
        <f t="shared" si="3"/>
        <v/>
      </c>
      <c r="AI4" s="29" t="str">
        <f t="shared" si="3"/>
        <v/>
      </c>
      <c r="AJ4" s="29" t="str">
        <f t="shared" si="3"/>
        <v/>
      </c>
      <c r="AK4" s="29" t="str">
        <f t="shared" si="3"/>
        <v/>
      </c>
      <c r="AL4" s="29" t="str">
        <f t="shared" si="3"/>
        <v/>
      </c>
      <c r="AM4" s="29" t="str">
        <f t="shared" si="3"/>
        <v/>
      </c>
      <c r="AN4" s="29" t="str">
        <f t="shared" si="3"/>
        <v/>
      </c>
      <c r="AO4" s="29" t="str">
        <f t="shared" si="3"/>
        <v/>
      </c>
      <c r="AP4" s="29" t="str">
        <f t="shared" si="3"/>
        <v/>
      </c>
      <c r="AQ4" s="29" t="str">
        <f t="shared" si="3"/>
        <v/>
      </c>
      <c r="AR4" s="29" t="str">
        <f t="shared" si="3"/>
        <v/>
      </c>
      <c r="AS4" s="1"/>
      <c r="AT4" s="1"/>
    </row>
    <row r="5" spans="1:46" ht="13.8" x14ac:dyDescent="0.25">
      <c r="A5" s="1"/>
      <c r="B5" s="1"/>
      <c r="C5" s="1"/>
      <c r="D5" s="222" t="s">
        <v>75</v>
      </c>
      <c r="E5" s="1"/>
      <c r="F5" s="1"/>
      <c r="G5" s="1"/>
      <c r="H5" s="11"/>
      <c r="I5" s="1"/>
      <c r="J5" s="1"/>
      <c r="K5" s="101" t="s">
        <v>236</v>
      </c>
      <c r="L5" s="1"/>
      <c r="M5" s="5"/>
      <c r="N5" s="1"/>
      <c r="O5" s="19"/>
      <c r="P5" s="1"/>
      <c r="Q5" s="5"/>
      <c r="R5" s="3"/>
      <c r="S5" s="1"/>
      <c r="T5" s="1"/>
      <c r="U5" s="26" t="str">
        <f t="shared" ref="U5:AR5" si="4">IF(U7="","",YEAR(U6)&amp;" год")</f>
        <v>2021 год</v>
      </c>
      <c r="V5" s="26" t="str">
        <f t="shared" si="4"/>
        <v>2022 год</v>
      </c>
      <c r="W5" s="26" t="str">
        <f t="shared" si="4"/>
        <v>2023 год</v>
      </c>
      <c r="X5" s="26" t="str">
        <f t="shared" si="4"/>
        <v>2024 год</v>
      </c>
      <c r="Y5" s="26" t="str">
        <f t="shared" si="4"/>
        <v>2025 год</v>
      </c>
      <c r="Z5" s="26" t="str">
        <f t="shared" si="4"/>
        <v>2026 год</v>
      </c>
      <c r="AA5" s="26" t="str">
        <f t="shared" si="4"/>
        <v>2027 год</v>
      </c>
      <c r="AB5" s="26" t="str">
        <f t="shared" si="4"/>
        <v/>
      </c>
      <c r="AC5" s="26" t="str">
        <f t="shared" si="4"/>
        <v/>
      </c>
      <c r="AD5" s="26" t="str">
        <f t="shared" si="4"/>
        <v/>
      </c>
      <c r="AE5" s="26" t="str">
        <f t="shared" si="4"/>
        <v/>
      </c>
      <c r="AF5" s="26" t="str">
        <f t="shared" si="4"/>
        <v/>
      </c>
      <c r="AG5" s="26" t="str">
        <f t="shared" si="4"/>
        <v/>
      </c>
      <c r="AH5" s="26" t="str">
        <f t="shared" si="4"/>
        <v/>
      </c>
      <c r="AI5" s="26" t="str">
        <f t="shared" si="4"/>
        <v/>
      </c>
      <c r="AJ5" s="26" t="str">
        <f t="shared" si="4"/>
        <v/>
      </c>
      <c r="AK5" s="26" t="str">
        <f t="shared" si="4"/>
        <v/>
      </c>
      <c r="AL5" s="26" t="str">
        <f t="shared" si="4"/>
        <v/>
      </c>
      <c r="AM5" s="26" t="str">
        <f t="shared" si="4"/>
        <v/>
      </c>
      <c r="AN5" s="26" t="str">
        <f t="shared" si="4"/>
        <v/>
      </c>
      <c r="AO5" s="26" t="str">
        <f t="shared" si="4"/>
        <v/>
      </c>
      <c r="AP5" s="26" t="str">
        <f t="shared" si="4"/>
        <v/>
      </c>
      <c r="AQ5" s="26" t="str">
        <f t="shared" si="4"/>
        <v/>
      </c>
      <c r="AR5" s="26" t="str">
        <f t="shared" si="4"/>
        <v/>
      </c>
      <c r="AS5" s="1"/>
      <c r="AT5" s="1"/>
    </row>
    <row r="6" spans="1:46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3"/>
      <c r="O6" s="19"/>
      <c r="P6" s="3"/>
      <c r="Q6" s="5"/>
      <c r="R6" s="3"/>
      <c r="S6" s="3"/>
      <c r="T6" s="3"/>
      <c r="U6" s="25">
        <f>IF(MIN($N$11:$N$18)=0,"",EOMONTH(MIN($N$11:$N$18),-MONTH(MIN($N$11:$N$18)))+1)</f>
        <v>44197</v>
      </c>
      <c r="V6" s="25">
        <f t="shared" ref="V6:AR6" si="5">IF(U7="","",IF(U7&gt;=MAX($N$11:$N$18),"",U7+1))</f>
        <v>44562</v>
      </c>
      <c r="W6" s="25">
        <f t="shared" si="5"/>
        <v>44927</v>
      </c>
      <c r="X6" s="25">
        <f t="shared" si="5"/>
        <v>45292</v>
      </c>
      <c r="Y6" s="25">
        <f t="shared" si="5"/>
        <v>45658</v>
      </c>
      <c r="Z6" s="25">
        <f t="shared" si="5"/>
        <v>46023</v>
      </c>
      <c r="AA6" s="25">
        <f t="shared" si="5"/>
        <v>46388</v>
      </c>
      <c r="AB6" s="25" t="str">
        <f t="shared" si="5"/>
        <v/>
      </c>
      <c r="AC6" s="25" t="str">
        <f t="shared" si="5"/>
        <v/>
      </c>
      <c r="AD6" s="25" t="str">
        <f t="shared" si="5"/>
        <v/>
      </c>
      <c r="AE6" s="25" t="str">
        <f t="shared" si="5"/>
        <v/>
      </c>
      <c r="AF6" s="25" t="str">
        <f t="shared" si="5"/>
        <v/>
      </c>
      <c r="AG6" s="25" t="str">
        <f t="shared" si="5"/>
        <v/>
      </c>
      <c r="AH6" s="25" t="str">
        <f t="shared" si="5"/>
        <v/>
      </c>
      <c r="AI6" s="25" t="str">
        <f t="shared" si="5"/>
        <v/>
      </c>
      <c r="AJ6" s="25" t="str">
        <f t="shared" si="5"/>
        <v/>
      </c>
      <c r="AK6" s="25" t="str">
        <f t="shared" si="5"/>
        <v/>
      </c>
      <c r="AL6" s="25" t="str">
        <f t="shared" si="5"/>
        <v/>
      </c>
      <c r="AM6" s="25" t="str">
        <f t="shared" si="5"/>
        <v/>
      </c>
      <c r="AN6" s="25" t="str">
        <f t="shared" si="5"/>
        <v/>
      </c>
      <c r="AO6" s="25" t="str">
        <f t="shared" si="5"/>
        <v/>
      </c>
      <c r="AP6" s="25" t="str">
        <f t="shared" si="5"/>
        <v/>
      </c>
      <c r="AQ6" s="25" t="str">
        <f t="shared" si="5"/>
        <v/>
      </c>
      <c r="AR6" s="25" t="str">
        <f t="shared" si="5"/>
        <v/>
      </c>
      <c r="AS6" s="3"/>
      <c r="AT6" s="3"/>
    </row>
    <row r="7" spans="1:46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 t="s">
        <v>0</v>
      </c>
      <c r="N7" s="3" t="s">
        <v>5</v>
      </c>
      <c r="O7" s="19"/>
      <c r="P7" s="3"/>
      <c r="Q7" s="5" t="s">
        <v>0</v>
      </c>
      <c r="R7" s="3" t="s">
        <v>7</v>
      </c>
      <c r="S7" s="3"/>
      <c r="T7" s="3"/>
      <c r="U7" s="25">
        <f t="shared" ref="U7:AR7" si="6">IF(U6="","",EOMONTH(U6,11))</f>
        <v>44561</v>
      </c>
      <c r="V7" s="25">
        <f t="shared" si="6"/>
        <v>44926</v>
      </c>
      <c r="W7" s="25">
        <f t="shared" si="6"/>
        <v>45291</v>
      </c>
      <c r="X7" s="25">
        <f t="shared" si="6"/>
        <v>45657</v>
      </c>
      <c r="Y7" s="25">
        <f t="shared" si="6"/>
        <v>46022</v>
      </c>
      <c r="Z7" s="25">
        <f t="shared" si="6"/>
        <v>46387</v>
      </c>
      <c r="AA7" s="25">
        <f t="shared" si="6"/>
        <v>46752</v>
      </c>
      <c r="AB7" s="25" t="str">
        <f t="shared" si="6"/>
        <v/>
      </c>
      <c r="AC7" s="25" t="str">
        <f t="shared" si="6"/>
        <v/>
      </c>
      <c r="AD7" s="25" t="str">
        <f t="shared" si="6"/>
        <v/>
      </c>
      <c r="AE7" s="25" t="str">
        <f t="shared" si="6"/>
        <v/>
      </c>
      <c r="AF7" s="25" t="str">
        <f t="shared" si="6"/>
        <v/>
      </c>
      <c r="AG7" s="25" t="str">
        <f t="shared" si="6"/>
        <v/>
      </c>
      <c r="AH7" s="25" t="str">
        <f t="shared" si="6"/>
        <v/>
      </c>
      <c r="AI7" s="25" t="str">
        <f t="shared" si="6"/>
        <v/>
      </c>
      <c r="AJ7" s="25" t="str">
        <f t="shared" si="6"/>
        <v/>
      </c>
      <c r="AK7" s="25" t="str">
        <f t="shared" si="6"/>
        <v/>
      </c>
      <c r="AL7" s="25" t="str">
        <f t="shared" si="6"/>
        <v/>
      </c>
      <c r="AM7" s="25" t="str">
        <f t="shared" si="6"/>
        <v/>
      </c>
      <c r="AN7" s="25" t="str">
        <f t="shared" si="6"/>
        <v/>
      </c>
      <c r="AO7" s="25" t="str">
        <f t="shared" si="6"/>
        <v/>
      </c>
      <c r="AP7" s="25" t="str">
        <f t="shared" si="6"/>
        <v/>
      </c>
      <c r="AQ7" s="25" t="str">
        <f t="shared" si="6"/>
        <v/>
      </c>
      <c r="AR7" s="25" t="str">
        <f t="shared" si="6"/>
        <v/>
      </c>
      <c r="AS7" s="3"/>
      <c r="AT7" s="3"/>
    </row>
    <row r="8" spans="1:46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5"/>
      <c r="R8" s="130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5"/>
      <c r="R9" s="13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5"/>
      <c r="R10" s="3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x14ac:dyDescent="0.25">
      <c r="A11" s="1"/>
      <c r="B11" s="1"/>
      <c r="C11" s="1"/>
      <c r="D11" s="1"/>
      <c r="E11" s="3" t="str">
        <f>kpi!$E$11</f>
        <v>месяц начала инвестиционного раунда</v>
      </c>
      <c r="F11" s="1"/>
      <c r="G11" s="1"/>
      <c r="H11" s="12" t="str">
        <f>IF(OR($E11="",$E11=0),"",INDEX(kpi!$I:$I,SUMIFS(kpi!$A:$A,kpi!$E:$E,$E11)))</f>
        <v>месяц</v>
      </c>
      <c r="I11" s="1"/>
      <c r="J11" s="1"/>
      <c r="K11" s="1" t="str">
        <f>справочники!$Q$11</f>
        <v>раунд-1-старт</v>
      </c>
      <c r="L11" s="8"/>
      <c r="M11" s="5" t="s">
        <v>0</v>
      </c>
      <c r="N11" s="22">
        <v>44197</v>
      </c>
      <c r="O11" s="19" t="s">
        <v>6</v>
      </c>
      <c r="P11" s="1"/>
      <c r="Q11" s="5"/>
      <c r="R11" s="3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3" customHeight="1" x14ac:dyDescent="0.25">
      <c r="A12" s="1"/>
      <c r="B12" s="1"/>
      <c r="C12" s="1"/>
      <c r="D12" s="1"/>
      <c r="E12" s="1"/>
      <c r="F12" s="1"/>
      <c r="G12" s="1"/>
      <c r="H12" s="11"/>
      <c r="I12" s="1"/>
      <c r="J12" s="1"/>
      <c r="K12" s="1"/>
      <c r="L12" s="1"/>
      <c r="M12" s="5"/>
      <c r="N12" s="1"/>
      <c r="O12" s="19"/>
      <c r="P12" s="1"/>
      <c r="Q12" s="5"/>
      <c r="R12" s="3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x14ac:dyDescent="0.25">
      <c r="A13" s="1"/>
      <c r="B13" s="1"/>
      <c r="C13" s="1"/>
      <c r="D13" s="1"/>
      <c r="E13" s="1" t="str">
        <f>E11</f>
        <v>месяц начала инвестиционного раунда</v>
      </c>
      <c r="F13" s="1"/>
      <c r="G13" s="1"/>
      <c r="H13" s="11" t="str">
        <f>H11</f>
        <v>месяц</v>
      </c>
      <c r="I13" s="1"/>
      <c r="J13" s="1"/>
      <c r="K13" s="1" t="str">
        <f>справочники!$Q$12</f>
        <v>раунд-2-сервис</v>
      </c>
      <c r="L13" s="7"/>
      <c r="M13" s="5" t="s">
        <v>0</v>
      </c>
      <c r="N13" s="23">
        <v>44562</v>
      </c>
      <c r="O13" s="19" t="s">
        <v>6</v>
      </c>
      <c r="P13" s="1"/>
      <c r="Q13" s="5"/>
      <c r="R13" s="3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4.05" customHeight="1" x14ac:dyDescent="0.25">
      <c r="A14" s="1"/>
      <c r="B14" s="1"/>
      <c r="C14" s="1"/>
      <c r="D14" s="1"/>
      <c r="E14" s="1"/>
      <c r="F14" s="1"/>
      <c r="G14" s="1"/>
      <c r="H14" s="11"/>
      <c r="I14" s="1"/>
      <c r="J14" s="1"/>
      <c r="K14" s="1"/>
      <c r="L14" s="1"/>
      <c r="M14" s="5"/>
      <c r="N14" s="1"/>
      <c r="O14" s="19"/>
      <c r="P14" s="1"/>
      <c r="Q14" s="5"/>
      <c r="R14" s="3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x14ac:dyDescent="0.25">
      <c r="A15" s="1"/>
      <c r="B15" s="1"/>
      <c r="C15" s="1"/>
      <c r="D15" s="1"/>
      <c r="E15" s="1" t="str">
        <f>E11</f>
        <v>месяц начала инвестиционного раунда</v>
      </c>
      <c r="F15" s="1"/>
      <c r="G15" s="1"/>
      <c r="H15" s="11" t="str">
        <f>H11</f>
        <v>месяц</v>
      </c>
      <c r="I15" s="1"/>
      <c r="J15" s="1"/>
      <c r="K15" s="1" t="str">
        <f>справочники!$Q$13</f>
        <v>раунд-3-раскрутка</v>
      </c>
      <c r="L15" s="21"/>
      <c r="M15" s="5" t="s">
        <v>0</v>
      </c>
      <c r="N15" s="24">
        <v>45292</v>
      </c>
      <c r="O15" s="19" t="s">
        <v>6</v>
      </c>
      <c r="P15" s="1"/>
      <c r="Q15" s="5"/>
      <c r="R15" s="3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7.95" customHeight="1" x14ac:dyDescent="0.25">
      <c r="A16" s="1"/>
      <c r="B16" s="1"/>
      <c r="C16" s="1"/>
      <c r="D16" s="1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5"/>
      <c r="R16" s="3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x14ac:dyDescent="0.25">
      <c r="A17" s="1"/>
      <c r="B17" s="1"/>
      <c r="C17" s="1"/>
      <c r="D17" s="1"/>
      <c r="E17" s="3" t="str">
        <f>kpi!$E$12</f>
        <v>месяц окончания расчетов</v>
      </c>
      <c r="F17" s="1"/>
      <c r="G17" s="1"/>
      <c r="H17" s="12" t="str">
        <f>IF(OR($E17="",$E17=0),"",INDEX(kpi!$I:$I,SUMIFS(kpi!$A:$A,kpi!$E:$E,$E17)))</f>
        <v>месяц</v>
      </c>
      <c r="I17" s="1"/>
      <c r="J17" s="1"/>
      <c r="K17" s="1" t="str">
        <f>справочники!$Q$14</f>
        <v>опереационная деятельность</v>
      </c>
      <c r="L17" s="21"/>
      <c r="M17" s="5" t="s">
        <v>0</v>
      </c>
      <c r="N17" s="24">
        <v>46722</v>
      </c>
      <c r="O17" s="19" t="s">
        <v>6</v>
      </c>
      <c r="P17" s="1"/>
      <c r="Q17" s="5"/>
      <c r="R17" s="3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4.05" customHeight="1" x14ac:dyDescent="0.25">
      <c r="A18" s="1"/>
      <c r="B18" s="1"/>
      <c r="C18" s="1"/>
      <c r="D18" s="1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5"/>
      <c r="R18" s="3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4.05" customHeight="1" x14ac:dyDescent="0.25">
      <c r="A19" s="1"/>
      <c r="B19" s="1"/>
      <c r="C19" s="1"/>
      <c r="D19" s="1"/>
      <c r="E19" s="46"/>
      <c r="F19" s="1"/>
      <c r="G19" s="1"/>
      <c r="H19" s="11"/>
      <c r="I19" s="1"/>
      <c r="J19" s="1"/>
      <c r="K19" s="46"/>
      <c r="L19" s="1"/>
      <c r="M19" s="5"/>
      <c r="N19" s="46"/>
      <c r="O19" s="19"/>
      <c r="P19" s="1"/>
      <c r="Q19" s="5"/>
      <c r="R19" s="3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ht="4.95" customHeight="1" x14ac:dyDescent="0.25">
      <c r="A20" s="1"/>
      <c r="B20" s="1"/>
      <c r="C20" s="1"/>
      <c r="D20" s="1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5"/>
      <c r="R20" s="3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s="4" customFormat="1" x14ac:dyDescent="0.25">
      <c r="A21" s="3"/>
      <c r="B21" s="3"/>
      <c r="C21" s="3"/>
      <c r="D21" s="3"/>
      <c r="E21" s="3" t="str">
        <f>kpi!$E$85</f>
        <v>финансовый поток проекта</v>
      </c>
      <c r="F21" s="3"/>
      <c r="G21" s="3"/>
      <c r="H21" s="39" t="str">
        <f>IF(OR($E21="",$E21=0),"",INDEX(kpi!$I:$I,SUMIFS(kpi!$A:$A,kpi!$E:$E,$E21)))</f>
        <v>руб.</v>
      </c>
      <c r="I21" s="3"/>
      <c r="J21" s="3"/>
      <c r="K21" s="3" t="s">
        <v>7</v>
      </c>
      <c r="L21" s="3"/>
      <c r="M21" s="5"/>
      <c r="N21" s="3"/>
      <c r="O21" s="19"/>
      <c r="P21" s="3"/>
      <c r="Q21" s="5"/>
      <c r="R21" s="41">
        <f>SUMIFS($T21:$KW21,$T$1:$KW$1,"&gt;="&amp;1,$T$1:$KW$1,"&lt;="&amp;MAX($1:$1))</f>
        <v>229086737.97304443</v>
      </c>
      <c r="S21" s="3"/>
      <c r="T21" s="3"/>
      <c r="U21" s="41">
        <f>IF(U$7="",0,SUMIFS(reports!$14:$14,reports!$6:$6,"&gt;="&amp;U$6,reports!$6:$6,"&lt;="&amp;U$7))</f>
        <v>-5099541.6830602847</v>
      </c>
      <c r="V21" s="41">
        <f>IF(V$7="",0,SUMIFS(reports!$14:$14,reports!$6:$6,"&gt;="&amp;V$6,reports!$6:$6,"&lt;="&amp;V$7))</f>
        <v>-24541274.081563666</v>
      </c>
      <c r="W21" s="41">
        <f>IF(W$7="",0,SUMIFS(reports!$14:$14,reports!$6:$6,"&gt;="&amp;W$6,reports!$6:$6,"&lt;="&amp;W$7))</f>
        <v>3316311.4025257453</v>
      </c>
      <c r="X21" s="41">
        <f>IF(X$7="",0,SUMIFS(reports!$14:$14,reports!$6:$6,"&gt;="&amp;X$6,reports!$6:$6,"&lt;="&amp;X$7))</f>
        <v>2092206.9220501706</v>
      </c>
      <c r="Y21" s="41">
        <f>IF(Y$7="",0,SUMIFS(reports!$14:$14,reports!$6:$6,"&gt;="&amp;Y$6,reports!$6:$6,"&lt;="&amp;Y$7))</f>
        <v>40082563.591075003</v>
      </c>
      <c r="Z21" s="41">
        <f>IF(Z$7="",0,SUMIFS(reports!$14:$14,reports!$6:$6,"&gt;="&amp;Z$6,reports!$6:$6,"&lt;="&amp;Z$7))</f>
        <v>69029574.719957441</v>
      </c>
      <c r="AA21" s="41">
        <f>IF(AA$7="",0,SUMIFS(reports!$14:$14,reports!$6:$6,"&gt;="&amp;AA$6,reports!$6:$6,"&lt;="&amp;AA$7))</f>
        <v>144206897.10206002</v>
      </c>
      <c r="AB21" s="41">
        <f>IF(AB$7="",0,SUMIFS(reports!$14:$14,reports!$6:$6,"&gt;="&amp;AB$6,reports!$6:$6,"&lt;="&amp;AB$7))</f>
        <v>0</v>
      </c>
      <c r="AC21" s="41">
        <f>IF(AC$7="",0,SUMIFS(reports!$14:$14,reports!$6:$6,"&gt;="&amp;AC$6,reports!$6:$6,"&lt;="&amp;AC$7))</f>
        <v>0</v>
      </c>
      <c r="AD21" s="41">
        <f>IF(AD$7="",0,SUMIFS(reports!$14:$14,reports!$6:$6,"&gt;="&amp;AD$6,reports!$6:$6,"&lt;="&amp;AD$7))</f>
        <v>0</v>
      </c>
      <c r="AE21" s="41">
        <f>IF(AE$7="",0,SUMIFS(reports!$14:$14,reports!$6:$6,"&gt;="&amp;AE$6,reports!$6:$6,"&lt;="&amp;AE$7))</f>
        <v>0</v>
      </c>
      <c r="AF21" s="41">
        <f>IF(AF$7="",0,SUMIFS(reports!$14:$14,reports!$6:$6,"&gt;="&amp;AF$6,reports!$6:$6,"&lt;="&amp;AF$7))</f>
        <v>0</v>
      </c>
      <c r="AG21" s="41">
        <f>IF(AG$7="",0,SUMIFS(reports!$14:$14,reports!$6:$6,"&gt;="&amp;AG$6,reports!$6:$6,"&lt;="&amp;AG$7))</f>
        <v>0</v>
      </c>
      <c r="AH21" s="41">
        <f>IF(AH$7="",0,SUMIFS(reports!$14:$14,reports!$6:$6,"&gt;="&amp;AH$6,reports!$6:$6,"&lt;="&amp;AH$7))</f>
        <v>0</v>
      </c>
      <c r="AI21" s="41">
        <f>IF(AI$7="",0,SUMIFS(reports!$14:$14,reports!$6:$6,"&gt;="&amp;AI$6,reports!$6:$6,"&lt;="&amp;AI$7))</f>
        <v>0</v>
      </c>
      <c r="AJ21" s="41">
        <f>IF(AJ$7="",0,SUMIFS(reports!$14:$14,reports!$6:$6,"&gt;="&amp;AJ$6,reports!$6:$6,"&lt;="&amp;AJ$7))</f>
        <v>0</v>
      </c>
      <c r="AK21" s="41">
        <f>IF(AK$7="",0,SUMIFS(reports!$14:$14,reports!$6:$6,"&gt;="&amp;AK$6,reports!$6:$6,"&lt;="&amp;AK$7))</f>
        <v>0</v>
      </c>
      <c r="AL21" s="41">
        <f>IF(AL$7="",0,SUMIFS(reports!$14:$14,reports!$6:$6,"&gt;="&amp;AL$6,reports!$6:$6,"&lt;="&amp;AL$7))</f>
        <v>0</v>
      </c>
      <c r="AM21" s="41">
        <f>IF(AM$7="",0,SUMIFS(reports!$14:$14,reports!$6:$6,"&gt;="&amp;AM$6,reports!$6:$6,"&lt;="&amp;AM$7))</f>
        <v>0</v>
      </c>
      <c r="AN21" s="41">
        <f>IF(AN$7="",0,SUMIFS(reports!$14:$14,reports!$6:$6,"&gt;="&amp;AN$6,reports!$6:$6,"&lt;="&amp;AN$7))</f>
        <v>0</v>
      </c>
      <c r="AO21" s="41">
        <f>IF(AO$7="",0,SUMIFS(reports!$14:$14,reports!$6:$6,"&gt;="&amp;AO$6,reports!$6:$6,"&lt;="&amp;AO$7))</f>
        <v>0</v>
      </c>
      <c r="AP21" s="41">
        <f>IF(AP$7="",0,SUMIFS(reports!$14:$14,reports!$6:$6,"&gt;="&amp;AP$6,reports!$6:$6,"&lt;="&amp;AP$7))</f>
        <v>0</v>
      </c>
      <c r="AQ21" s="41">
        <f>IF(AQ$7="",0,SUMIFS(reports!$14:$14,reports!$6:$6,"&gt;="&amp;AQ$6,reports!$6:$6,"&lt;="&amp;AQ$7))</f>
        <v>0</v>
      </c>
      <c r="AR21" s="41">
        <f>IF(AR$7="",0,SUMIFS(reports!$14:$14,reports!$6:$6,"&gt;="&amp;AR$6,reports!$6:$6,"&lt;="&amp;AR$7))</f>
        <v>0</v>
      </c>
      <c r="AS21" s="3"/>
      <c r="AT21" s="3"/>
    </row>
    <row r="22" spans="1:46" s="4" customFormat="1" x14ac:dyDescent="0.25">
      <c r="A22" s="3"/>
      <c r="B22" s="3"/>
      <c r="C22" s="3"/>
      <c r="D22" s="3"/>
      <c r="E22" s="3" t="str">
        <f>kpi!$E$90</f>
        <v>ФИНПОТОК ПРОЕКТА НАКОПИТЕЛЬНЫМ ИТОГОМ</v>
      </c>
      <c r="F22" s="3"/>
      <c r="G22" s="3"/>
      <c r="H22" s="39" t="str">
        <f>IF(OR($E22="",$E22=0),"",INDEX(kpi!$I:$I,SUMIFS(kpi!$A:$A,kpi!$E:$E,$E22)))</f>
        <v>руб.</v>
      </c>
      <c r="I22" s="3"/>
      <c r="J22" s="3"/>
      <c r="K22" s="3" t="s">
        <v>7</v>
      </c>
      <c r="L22" s="3"/>
      <c r="M22" s="5"/>
      <c r="N22" s="3"/>
      <c r="O22" s="19"/>
      <c r="P22" s="3"/>
      <c r="Q22" s="5"/>
      <c r="R22" s="41">
        <f>SUMIFS($T22:$KW22,$T$1:$KW$1,MAX($1:$1))</f>
        <v>229086737.9730444</v>
      </c>
      <c r="S22" s="3"/>
      <c r="T22" s="3"/>
      <c r="U22" s="41">
        <f>IF(U$7="",0,SUMIFS(reports!$15:$15,reports!$7:$7,U$7))</f>
        <v>-5099541.6830602847</v>
      </c>
      <c r="V22" s="41">
        <f>IF(V$7="",0,SUMIFS(reports!$15:$15,reports!$7:$7,V$7))</f>
        <v>-29640815.764623955</v>
      </c>
      <c r="W22" s="41">
        <f>IF(W$7="",0,SUMIFS(reports!$15:$15,reports!$7:$7,W$7))</f>
        <v>-26324504.362098213</v>
      </c>
      <c r="X22" s="41">
        <f>IF(X$7="",0,SUMIFS(reports!$15:$15,reports!$7:$7,X$7))</f>
        <v>-24232297.44004805</v>
      </c>
      <c r="Y22" s="41">
        <f>IF(Y$7="",0,SUMIFS(reports!$15:$15,reports!$7:$7,Y$7))</f>
        <v>15850266.151026957</v>
      </c>
      <c r="Z22" s="41">
        <f>IF(Z$7="",0,SUMIFS(reports!$15:$15,reports!$7:$7,Z$7))</f>
        <v>84879840.870984405</v>
      </c>
      <c r="AA22" s="41">
        <f>IF(AA$7="",0,SUMIFS(reports!$15:$15,reports!$7:$7,AA$7))</f>
        <v>229086737.9730444</v>
      </c>
      <c r="AB22" s="41">
        <f>IF(AB$7="",0,SUMIFS(reports!$15:$15,reports!$7:$7,AB$7))</f>
        <v>0</v>
      </c>
      <c r="AC22" s="41">
        <f>IF(AC$7="",0,SUMIFS(reports!$15:$15,reports!$7:$7,AC$7))</f>
        <v>0</v>
      </c>
      <c r="AD22" s="41">
        <f>IF(AD$7="",0,SUMIFS(reports!$15:$15,reports!$7:$7,AD$7))</f>
        <v>0</v>
      </c>
      <c r="AE22" s="41">
        <f>IF(AE$7="",0,SUMIFS(reports!$15:$15,reports!$7:$7,AE$7))</f>
        <v>0</v>
      </c>
      <c r="AF22" s="41">
        <f>IF(AF$7="",0,SUMIFS(reports!$15:$15,reports!$7:$7,AF$7))</f>
        <v>0</v>
      </c>
      <c r="AG22" s="41">
        <f>IF(AG$7="",0,SUMIFS(reports!$15:$15,reports!$7:$7,AG$7))</f>
        <v>0</v>
      </c>
      <c r="AH22" s="41">
        <f>IF(AH$7="",0,SUMIFS(reports!$15:$15,reports!$7:$7,AH$7))</f>
        <v>0</v>
      </c>
      <c r="AI22" s="41">
        <f>IF(AI$7="",0,SUMIFS(reports!$15:$15,reports!$7:$7,AI$7))</f>
        <v>0</v>
      </c>
      <c r="AJ22" s="41">
        <f>IF(AJ$7="",0,SUMIFS(reports!$15:$15,reports!$7:$7,AJ$7))</f>
        <v>0</v>
      </c>
      <c r="AK22" s="41">
        <f>IF(AK$7="",0,SUMIFS(reports!$15:$15,reports!$7:$7,AK$7))</f>
        <v>0</v>
      </c>
      <c r="AL22" s="41">
        <f>IF(AL$7="",0,SUMIFS(reports!$15:$15,reports!$7:$7,AL$7))</f>
        <v>0</v>
      </c>
      <c r="AM22" s="41">
        <f>IF(AM$7="",0,SUMIFS(reports!$15:$15,reports!$7:$7,AM$7))</f>
        <v>0</v>
      </c>
      <c r="AN22" s="41">
        <f>IF(AN$7="",0,SUMIFS(reports!$15:$15,reports!$7:$7,AN$7))</f>
        <v>0</v>
      </c>
      <c r="AO22" s="41">
        <f>IF(AO$7="",0,SUMIFS(reports!$15:$15,reports!$7:$7,AO$7))</f>
        <v>0</v>
      </c>
      <c r="AP22" s="41">
        <f>IF(AP$7="",0,SUMIFS(reports!$15:$15,reports!$7:$7,AP$7))</f>
        <v>0</v>
      </c>
      <c r="AQ22" s="41">
        <f>IF(AQ$7="",0,SUMIFS(reports!$15:$15,reports!$7:$7,AQ$7))</f>
        <v>0</v>
      </c>
      <c r="AR22" s="41">
        <f>IF(AR$7="",0,SUMIFS(reports!$15:$15,reports!$7:$7,AR$7))</f>
        <v>0</v>
      </c>
      <c r="AS22" s="3"/>
      <c r="AT22" s="3"/>
    </row>
    <row r="23" spans="1:46" ht="4.05" customHeight="1" thickBot="1" x14ac:dyDescent="0.3">
      <c r="A23" s="1"/>
      <c r="B23" s="1"/>
      <c r="C23" s="1"/>
      <c r="D23" s="1"/>
      <c r="E23" s="95"/>
      <c r="F23" s="1"/>
      <c r="G23" s="1"/>
      <c r="H23" s="11"/>
      <c r="I23" s="1"/>
      <c r="J23" s="1"/>
      <c r="K23" s="95"/>
      <c r="L23" s="1"/>
      <c r="M23" s="5"/>
      <c r="N23" s="95"/>
      <c r="O23" s="19"/>
      <c r="P23" s="1"/>
      <c r="Q23" s="5"/>
      <c r="R23" s="132"/>
      <c r="S23" s="1"/>
      <c r="T23" s="1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1"/>
      <c r="AT23" s="1"/>
    </row>
    <row r="24" spans="1:46" ht="4.05" customHeight="1" x14ac:dyDescent="0.25">
      <c r="A24" s="1"/>
      <c r="B24" s="1"/>
      <c r="C24" s="1"/>
      <c r="D24" s="1"/>
      <c r="E24" s="96"/>
      <c r="F24" s="1"/>
      <c r="G24" s="1"/>
      <c r="H24" s="11"/>
      <c r="I24" s="1"/>
      <c r="J24" s="1"/>
      <c r="K24" s="96"/>
      <c r="L24" s="1"/>
      <c r="M24" s="5"/>
      <c r="N24" s="96"/>
      <c r="O24" s="19"/>
      <c r="P24" s="1"/>
      <c r="Q24" s="5"/>
      <c r="R24" s="133"/>
      <c r="S24" s="1"/>
      <c r="T24" s="1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1"/>
      <c r="AT24" s="1"/>
    </row>
    <row r="25" spans="1:46" ht="4.05" customHeight="1" x14ac:dyDescent="0.25">
      <c r="A25" s="1"/>
      <c r="B25" s="1"/>
      <c r="C25" s="1"/>
      <c r="D25" s="1"/>
      <c r="E25" s="1"/>
      <c r="F25" s="1"/>
      <c r="G25" s="1"/>
      <c r="H25" s="11"/>
      <c r="I25" s="1"/>
      <c r="J25" s="1"/>
      <c r="K25" s="1"/>
      <c r="L25" s="1"/>
      <c r="M25" s="5"/>
      <c r="N25" s="1"/>
      <c r="O25" s="19"/>
      <c r="P25" s="1"/>
      <c r="Q25" s="5"/>
      <c r="R25" s="3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s="103" customFormat="1" ht="14.4" thickBot="1" x14ac:dyDescent="0.35">
      <c r="A26" s="99"/>
      <c r="B26" s="99"/>
      <c r="C26" s="99"/>
      <c r="D26" s="99"/>
      <c r="E26" s="108" t="str">
        <f>kpi!$E$92</f>
        <v>IRR</v>
      </c>
      <c r="F26" s="104"/>
      <c r="G26" s="104"/>
      <c r="H26" s="105" t="str">
        <f>IF(OR($E26="",$E26=0),"",INDEX(kpi!$I:$I,SUMIFS(kpi!$A:$A,kpi!$E:$E,$E26)))</f>
        <v>%</v>
      </c>
      <c r="I26" s="104"/>
      <c r="J26" s="104"/>
      <c r="K26" s="104"/>
      <c r="L26" s="104"/>
      <c r="M26" s="106"/>
      <c r="N26" s="104"/>
      <c r="O26" s="107"/>
      <c r="P26" s="104"/>
      <c r="Q26" s="106"/>
      <c r="R26" s="109">
        <f>IRR(U21:AR21)</f>
        <v>0.64817495186825758</v>
      </c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</row>
    <row r="27" spans="1:46" ht="4.05" customHeight="1" x14ac:dyDescent="0.25">
      <c r="A27" s="1"/>
      <c r="B27" s="1"/>
      <c r="C27" s="1"/>
      <c r="D27" s="1"/>
      <c r="E27" s="96"/>
      <c r="F27" s="1"/>
      <c r="G27" s="1"/>
      <c r="H27" s="11"/>
      <c r="I27" s="1"/>
      <c r="J27" s="1"/>
      <c r="K27" s="1"/>
      <c r="L27" s="1"/>
      <c r="M27" s="5"/>
      <c r="N27" s="1"/>
      <c r="O27" s="19"/>
      <c r="P27" s="1"/>
      <c r="Q27" s="5"/>
      <c r="R27" s="133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ht="4.05" customHeight="1" x14ac:dyDescent="0.25">
      <c r="A28" s="1"/>
      <c r="B28" s="1"/>
      <c r="C28" s="1"/>
      <c r="D28" s="1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5"/>
      <c r="R28" s="3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s="115" customFormat="1" ht="14.4" thickBot="1" x14ac:dyDescent="0.35">
      <c r="A29" s="114"/>
      <c r="B29" s="114"/>
      <c r="C29" s="114"/>
      <c r="D29" s="114"/>
      <c r="E29" s="118" t="str">
        <f>kpi!$E$91</f>
        <v>размер кассового разрыва проекта</v>
      </c>
      <c r="F29" s="116"/>
      <c r="G29" s="116"/>
      <c r="H29" s="116" t="str">
        <f>IF(OR($E29="",$E29=0),"",INDEX(kpi!$I:$I,SUMIFS(kpi!$A:$A,kpi!$E:$E,$E29)))</f>
        <v>руб.</v>
      </c>
      <c r="I29" s="116"/>
      <c r="J29" s="116"/>
      <c r="K29" s="116"/>
      <c r="L29" s="116"/>
      <c r="M29" s="117"/>
      <c r="N29" s="116"/>
      <c r="O29" s="117"/>
      <c r="P29" s="116"/>
      <c r="Q29" s="117"/>
      <c r="R29" s="134">
        <f>reports!R19</f>
        <v>-39947722.595170297</v>
      </c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46" ht="4.05" customHeight="1" x14ac:dyDescent="0.25">
      <c r="A30" s="1"/>
      <c r="B30" s="1"/>
      <c r="C30" s="1"/>
      <c r="D30" s="1"/>
      <c r="E30" s="119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5"/>
      <c r="R30" s="135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ht="4.05" customHeight="1" x14ac:dyDescent="0.25">
      <c r="A31" s="1"/>
      <c r="B31" s="1"/>
      <c r="C31" s="1"/>
      <c r="D31" s="1"/>
      <c r="E31" s="1"/>
      <c r="F31" s="1"/>
      <c r="G31" s="1"/>
      <c r="H31" s="11"/>
      <c r="I31" s="1"/>
      <c r="J31" s="1"/>
      <c r="K31" s="1"/>
      <c r="L31" s="1"/>
      <c r="M31" s="5"/>
      <c r="N31" s="1"/>
      <c r="O31" s="19"/>
      <c r="P31" s="1"/>
      <c r="Q31" s="5"/>
      <c r="R31" s="3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ht="4.05" customHeight="1" x14ac:dyDescent="0.25">
      <c r="A32" s="1"/>
      <c r="B32" s="1"/>
      <c r="C32" s="1"/>
      <c r="D32" s="1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5"/>
      <c r="R32" s="3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s="126" customFormat="1" ht="13.8" x14ac:dyDescent="0.3">
      <c r="A33" s="120"/>
      <c r="B33" s="120"/>
      <c r="C33" s="120"/>
      <c r="D33" s="120"/>
      <c r="E33" s="121" t="str">
        <f>kpi!$E$93</f>
        <v>ОБЪЕМ ИНВЕСТИЦИЙ В ПРОЕКТ</v>
      </c>
      <c r="F33" s="121"/>
      <c r="G33" s="121"/>
      <c r="H33" s="122" t="str">
        <f>IF(OR($E33="",$E33=0),"",INDEX(kpi!$I:$I,SUMIFS(kpi!$A:$A,kpi!$E:$E,$E33)))</f>
        <v>руб.</v>
      </c>
      <c r="I33" s="121"/>
      <c r="J33" s="121"/>
      <c r="K33" s="80" t="str">
        <f>IF(N33=R33,"","Ошибка! Неверное распределение инвестиций")</f>
        <v/>
      </c>
      <c r="L33" s="121"/>
      <c r="M33" s="123" t="s">
        <v>0</v>
      </c>
      <c r="N33" s="129">
        <v>20000000</v>
      </c>
      <c r="O33" s="124"/>
      <c r="P33" s="120"/>
      <c r="Q33" s="123"/>
      <c r="R33" s="136">
        <f>SUMIFS($T33:$KW33,$T$1:$KW$1,"&gt;="&amp;1,$T$1:$KW$1,"&lt;="&amp;MAX($1:$1))</f>
        <v>20000000</v>
      </c>
      <c r="S33" s="120"/>
      <c r="T33" s="123" t="s">
        <v>0</v>
      </c>
      <c r="U33" s="125">
        <v>20000000</v>
      </c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0"/>
      <c r="AT33" s="120"/>
    </row>
    <row r="34" spans="1:46" ht="4.05" customHeight="1" thickBot="1" x14ac:dyDescent="0.3">
      <c r="A34" s="1"/>
      <c r="B34" s="1"/>
      <c r="C34" s="1"/>
      <c r="D34" s="1"/>
      <c r="E34" s="127"/>
      <c r="F34" s="1"/>
      <c r="G34" s="1"/>
      <c r="H34" s="11"/>
      <c r="I34" s="1"/>
      <c r="J34" s="1"/>
      <c r="K34" s="1"/>
      <c r="L34" s="1"/>
      <c r="M34" s="5"/>
      <c r="N34" s="127"/>
      <c r="O34" s="19"/>
      <c r="P34" s="1"/>
      <c r="Q34" s="5"/>
      <c r="R34" s="137"/>
      <c r="S34" s="1"/>
      <c r="T34" s="1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"/>
      <c r="AT34" s="1"/>
    </row>
    <row r="35" spans="1:46" ht="4.05" customHeight="1" x14ac:dyDescent="0.25">
      <c r="A35" s="1"/>
      <c r="B35" s="1"/>
      <c r="C35" s="1"/>
      <c r="D35" s="1"/>
      <c r="E35" s="128"/>
      <c r="F35" s="1"/>
      <c r="G35" s="1"/>
      <c r="H35" s="11"/>
      <c r="I35" s="1"/>
      <c r="J35" s="1"/>
      <c r="K35" s="1"/>
      <c r="L35" s="1"/>
      <c r="M35" s="5"/>
      <c r="N35" s="128"/>
      <c r="O35" s="19"/>
      <c r="P35" s="1"/>
      <c r="Q35" s="5"/>
      <c r="R35" s="138"/>
      <c r="S35" s="1"/>
      <c r="T35" s="1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"/>
      <c r="AT35" s="1"/>
    </row>
    <row r="36" spans="1:46" ht="4.05" customHeight="1" x14ac:dyDescent="0.25">
      <c r="A36" s="1"/>
      <c r="B36" s="1"/>
      <c r="C36" s="1"/>
      <c r="D36" s="1"/>
      <c r="E36" s="1"/>
      <c r="F36" s="1"/>
      <c r="G36" s="1"/>
      <c r="H36" s="11"/>
      <c r="I36" s="1"/>
      <c r="J36" s="1"/>
      <c r="K36" s="1"/>
      <c r="L36" s="1"/>
      <c r="M36" s="5"/>
      <c r="N36" s="1"/>
      <c r="O36" s="19"/>
      <c r="P36" s="1"/>
      <c r="Q36" s="5"/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s="126" customFormat="1" ht="13.8" x14ac:dyDescent="0.3">
      <c r="A37" s="120"/>
      <c r="B37" s="120"/>
      <c r="C37" s="120"/>
      <c r="D37" s="120"/>
      <c r="E37" s="160" t="str">
        <f>kpi!$E$111</f>
        <v>размер необходимого банковского кредитования</v>
      </c>
      <c r="F37" s="161"/>
      <c r="G37" s="161"/>
      <c r="H37" s="162" t="str">
        <f>IF(OR($E37="",$E37=0),"",INDEX(kpi!$I:$I,SUMIFS(kpi!$A:$A,kpi!$E:$E,$E37)))</f>
        <v>руб.</v>
      </c>
      <c r="I37" s="161"/>
      <c r="J37" s="163"/>
      <c r="K37" s="163"/>
      <c r="L37" s="163"/>
      <c r="M37" s="164"/>
      <c r="N37" s="163"/>
      <c r="O37" s="165"/>
      <c r="P37" s="163"/>
      <c r="Q37" s="164"/>
      <c r="R37" s="166">
        <f>MAX(reports!$T$42:$KW$42)</f>
        <v>22312489.288652826</v>
      </c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</row>
    <row r="38" spans="1:46" ht="13.8" x14ac:dyDescent="0.3">
      <c r="A38" s="1"/>
      <c r="B38" s="1"/>
      <c r="C38" s="1"/>
      <c r="D38" s="1"/>
      <c r="E38" s="167" t="str">
        <f>kpi!$E$97</f>
        <v>ставка банковского кредитования</v>
      </c>
      <c r="F38" s="168"/>
      <c r="G38" s="168"/>
      <c r="H38" s="169" t="str">
        <f>IF(OR($E38="",$E38=0),"",INDEX(kpi!$I:$I,SUMIFS(kpi!$A:$A,kpi!$E:$E,$E38)))</f>
        <v>%</v>
      </c>
      <c r="I38" s="168"/>
      <c r="J38" s="168"/>
      <c r="K38" s="168"/>
      <c r="L38" s="168"/>
      <c r="M38" s="170" t="s">
        <v>0</v>
      </c>
      <c r="N38" s="159">
        <v>0.15</v>
      </c>
      <c r="O38" s="171"/>
      <c r="P38" s="36"/>
      <c r="Q38" s="172"/>
      <c r="R38" s="173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14.4" thickBot="1" x14ac:dyDescent="0.35">
      <c r="A39" s="1"/>
      <c r="B39" s="1"/>
      <c r="C39" s="1"/>
      <c r="D39" s="1"/>
      <c r="E39" s="179" t="str">
        <f>kpi!$E$112</f>
        <v>LTV (кредитное плечо)</v>
      </c>
      <c r="F39" s="174"/>
      <c r="G39" s="174"/>
      <c r="H39" s="175" t="str">
        <f>IF(OR($E39="",$E39=0),"",INDEX(kpi!$I:$I,SUMIFS(kpi!$A:$A,kpi!$E:$E,$E39)))</f>
        <v>%</v>
      </c>
      <c r="I39" s="174"/>
      <c r="J39" s="176"/>
      <c r="K39" s="176"/>
      <c r="L39" s="176"/>
      <c r="M39" s="177"/>
      <c r="N39" s="176"/>
      <c r="O39" s="178"/>
      <c r="P39" s="176"/>
      <c r="Q39" s="177"/>
      <c r="R39" s="180">
        <f>IF(R33+R37=0,"",R37/(R33+R37))</f>
        <v>0.52732632052060557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4.05" customHeight="1" x14ac:dyDescent="0.25">
      <c r="A40" s="1"/>
      <c r="B40" s="1"/>
      <c r="C40" s="1"/>
      <c r="D40" s="1"/>
      <c r="E40" s="119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5"/>
      <c r="R40" s="13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4.05" customHeight="1" x14ac:dyDescent="0.25">
      <c r="A41" s="1"/>
      <c r="B41" s="1"/>
      <c r="C41" s="1"/>
      <c r="D41" s="1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5"/>
      <c r="R41" s="3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4.05" customHeight="1" x14ac:dyDescent="0.25">
      <c r="A42" s="1"/>
      <c r="B42" s="1"/>
      <c r="C42" s="1"/>
      <c r="D42" s="1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5"/>
      <c r="R42" s="3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</row>
    <row r="43" spans="1:46" s="4" customFormat="1" x14ac:dyDescent="0.25">
      <c r="A43" s="3"/>
      <c r="B43" s="3"/>
      <c r="C43" s="3"/>
      <c r="D43" s="3"/>
      <c r="E43" s="3" t="str">
        <f>kpi!$E$125</f>
        <v>финансовый поток инвестора</v>
      </c>
      <c r="F43" s="3"/>
      <c r="G43" s="3"/>
      <c r="H43" s="39" t="str">
        <f>IF(OR($E43="",$E43=0),"",INDEX(kpi!$I:$I,SUMIFS(kpi!$A:$A,kpi!$E:$E,$E43)))</f>
        <v>руб.</v>
      </c>
      <c r="I43" s="3"/>
      <c r="J43" s="3"/>
      <c r="K43" s="3" t="s">
        <v>7</v>
      </c>
      <c r="L43" s="3"/>
      <c r="M43" s="5"/>
      <c r="N43" s="3"/>
      <c r="O43" s="19"/>
      <c r="P43" s="3"/>
      <c r="Q43" s="5"/>
      <c r="R43" s="41">
        <f>SUMIFS($T43:$KW43,$T$1:$KW$1,"&gt;="&amp;1,$T$1:$KW$1,"&lt;="&amp;MAX($1:$1))</f>
        <v>223734929.56168717</v>
      </c>
      <c r="S43" s="3"/>
      <c r="T43" s="3"/>
      <c r="U43" s="41">
        <f>IF(U$7="",0,SUMIFS(reports!$54:$54,reports!$6:$6,"&gt;="&amp;U$6,reports!$6:$6,"&lt;="&amp;U$7))</f>
        <v>-5099541.6830602828</v>
      </c>
      <c r="V43" s="41">
        <f>IF(V$7="",0,SUMIFS(reports!$54:$54,reports!$6:$6,"&gt;="&amp;V$6,reports!$6:$6,"&lt;="&amp;V$7))</f>
        <v>-14900458.316939713</v>
      </c>
      <c r="W43" s="41">
        <f>IF(W$7="",0,SUMIFS(reports!$54:$54,reports!$6:$6,"&gt;="&amp;W$6,reports!$6:$6,"&lt;="&amp;W$7))</f>
        <v>0</v>
      </c>
      <c r="X43" s="41">
        <f>IF(X$7="",0,SUMIFS(reports!$54:$54,reports!$6:$6,"&gt;="&amp;X$6,reports!$6:$6,"&lt;="&amp;X$7))</f>
        <v>0</v>
      </c>
      <c r="Y43" s="41">
        <f>IF(Y$7="",0,SUMIFS(reports!$54:$54,reports!$6:$6,"&gt;="&amp;Y$6,reports!$6:$6,"&lt;="&amp;Y$7))</f>
        <v>30498457.739669692</v>
      </c>
      <c r="Z43" s="41">
        <f>IF(Z$7="",0,SUMIFS(reports!$54:$54,reports!$6:$6,"&gt;="&amp;Z$6,reports!$6:$6,"&lt;="&amp;Z$7))</f>
        <v>69029574.719957441</v>
      </c>
      <c r="AA43" s="41">
        <f>IF(AA$7="",0,SUMIFS(reports!$54:$54,reports!$6:$6,"&gt;="&amp;AA$6,reports!$6:$6,"&lt;="&amp;AA$7))</f>
        <v>144206897.10206002</v>
      </c>
      <c r="AB43" s="41">
        <f>IF(AB$7="",0,SUMIFS(reports!$54:$54,reports!$6:$6,"&gt;="&amp;AB$6,reports!$6:$6,"&lt;="&amp;AB$7))</f>
        <v>0</v>
      </c>
      <c r="AC43" s="41">
        <f>IF(AC$7="",0,SUMIFS(reports!$54:$54,reports!$6:$6,"&gt;="&amp;AC$6,reports!$6:$6,"&lt;="&amp;AC$7))</f>
        <v>0</v>
      </c>
      <c r="AD43" s="41">
        <f>IF(AD$7="",0,SUMIFS(reports!$54:$54,reports!$6:$6,"&gt;="&amp;AD$6,reports!$6:$6,"&lt;="&amp;AD$7))</f>
        <v>0</v>
      </c>
      <c r="AE43" s="41">
        <f>IF(AE$7="",0,SUMIFS(reports!$54:$54,reports!$6:$6,"&gt;="&amp;AE$6,reports!$6:$6,"&lt;="&amp;AE$7))</f>
        <v>0</v>
      </c>
      <c r="AF43" s="41">
        <f>IF(AF$7="",0,SUMIFS(reports!$54:$54,reports!$6:$6,"&gt;="&amp;AF$6,reports!$6:$6,"&lt;="&amp;AF$7))</f>
        <v>0</v>
      </c>
      <c r="AG43" s="41">
        <f>IF(AG$7="",0,SUMIFS(reports!$54:$54,reports!$6:$6,"&gt;="&amp;AG$6,reports!$6:$6,"&lt;="&amp;AG$7))</f>
        <v>0</v>
      </c>
      <c r="AH43" s="41">
        <f>IF(AH$7="",0,SUMIFS(reports!$54:$54,reports!$6:$6,"&gt;="&amp;AH$6,reports!$6:$6,"&lt;="&amp;AH$7))</f>
        <v>0</v>
      </c>
      <c r="AI43" s="41">
        <f>IF(AI$7="",0,SUMIFS(reports!$54:$54,reports!$6:$6,"&gt;="&amp;AI$6,reports!$6:$6,"&lt;="&amp;AI$7))</f>
        <v>0</v>
      </c>
      <c r="AJ43" s="41">
        <f>IF(AJ$7="",0,SUMIFS(reports!$54:$54,reports!$6:$6,"&gt;="&amp;AJ$6,reports!$6:$6,"&lt;="&amp;AJ$7))</f>
        <v>0</v>
      </c>
      <c r="AK43" s="41">
        <f>IF(AK$7="",0,SUMIFS(reports!$54:$54,reports!$6:$6,"&gt;="&amp;AK$6,reports!$6:$6,"&lt;="&amp;AK$7))</f>
        <v>0</v>
      </c>
      <c r="AL43" s="41">
        <f>IF(AL$7="",0,SUMIFS(reports!$54:$54,reports!$6:$6,"&gt;="&amp;AL$6,reports!$6:$6,"&lt;="&amp;AL$7))</f>
        <v>0</v>
      </c>
      <c r="AM43" s="41">
        <f>IF(AM$7="",0,SUMIFS(reports!$54:$54,reports!$6:$6,"&gt;="&amp;AM$6,reports!$6:$6,"&lt;="&amp;AM$7))</f>
        <v>0</v>
      </c>
      <c r="AN43" s="41">
        <f>IF(AN$7="",0,SUMIFS(reports!$54:$54,reports!$6:$6,"&gt;="&amp;AN$6,reports!$6:$6,"&lt;="&amp;AN$7))</f>
        <v>0</v>
      </c>
      <c r="AO43" s="41">
        <f>IF(AO$7="",0,SUMIFS(reports!$54:$54,reports!$6:$6,"&gt;="&amp;AO$6,reports!$6:$6,"&lt;="&amp;AO$7))</f>
        <v>0</v>
      </c>
      <c r="AP43" s="41">
        <f>IF(AP$7="",0,SUMIFS(reports!$54:$54,reports!$6:$6,"&gt;="&amp;AP$6,reports!$6:$6,"&lt;="&amp;AP$7))</f>
        <v>0</v>
      </c>
      <c r="AQ43" s="41">
        <f>IF(AQ$7="",0,SUMIFS(reports!$54:$54,reports!$6:$6,"&gt;="&amp;AQ$6,reports!$6:$6,"&lt;="&amp;AQ$7))</f>
        <v>0</v>
      </c>
      <c r="AR43" s="41">
        <f>IF(AR$7="",0,SUMIFS(reports!$54:$54,reports!$6:$6,"&gt;="&amp;AR$6,reports!$6:$6,"&lt;="&amp;AR$7))</f>
        <v>0</v>
      </c>
      <c r="AS43" s="3"/>
      <c r="AT43" s="3"/>
    </row>
    <row r="44" spans="1:46" s="4" customFormat="1" x14ac:dyDescent="0.25">
      <c r="A44" s="3"/>
      <c r="B44" s="3"/>
      <c r="C44" s="3"/>
      <c r="D44" s="3"/>
      <c r="E44" s="3" t="str">
        <f>kpi!$E$126</f>
        <v>ФИНПОТОК ИНВЕСТОРА НАКОПИТЕЛЬНЫМ ИТОГОМ</v>
      </c>
      <c r="F44" s="3"/>
      <c r="G44" s="3"/>
      <c r="H44" s="39" t="str">
        <f>IF(OR($E44="",$E44=0),"",INDEX(kpi!$I:$I,SUMIFS(kpi!$A:$A,kpi!$E:$E,$E44)))</f>
        <v>руб.</v>
      </c>
      <c r="I44" s="3"/>
      <c r="J44" s="3"/>
      <c r="K44" s="3" t="s">
        <v>7</v>
      </c>
      <c r="L44" s="3"/>
      <c r="M44" s="5"/>
      <c r="N44" s="3"/>
      <c r="O44" s="19"/>
      <c r="P44" s="3"/>
      <c r="Q44" s="5"/>
      <c r="R44" s="41">
        <f>SUMIFS($T44:$KW44,$T$1:$KW$1,MAX($1:$1))</f>
        <v>223734929.56168717</v>
      </c>
      <c r="S44" s="3"/>
      <c r="T44" s="3"/>
      <c r="U44" s="41">
        <f>IF(U$7="",0,SUMIFS(reports!$55:$55,reports!$7:$7,U$7))</f>
        <v>-5099541.6830602828</v>
      </c>
      <c r="V44" s="41">
        <f>IF(V$7="",0,SUMIFS(reports!$55:$55,reports!$7:$7,V$7))</f>
        <v>-20000000</v>
      </c>
      <c r="W44" s="41">
        <f>IF(W$7="",0,SUMIFS(reports!$55:$55,reports!$7:$7,W$7))</f>
        <v>-20000000</v>
      </c>
      <c r="X44" s="41">
        <f>IF(X$7="",0,SUMIFS(reports!$55:$55,reports!$7:$7,X$7))</f>
        <v>-20000000</v>
      </c>
      <c r="Y44" s="41">
        <f>IF(Y$7="",0,SUMIFS(reports!$55:$55,reports!$7:$7,Y$7))</f>
        <v>10498457.739669692</v>
      </c>
      <c r="Z44" s="41">
        <f>IF(Z$7="",0,SUMIFS(reports!$55:$55,reports!$7:$7,Z$7))</f>
        <v>79528032.459627151</v>
      </c>
      <c r="AA44" s="41">
        <f>IF(AA$7="",0,SUMIFS(reports!$55:$55,reports!$7:$7,AA$7))</f>
        <v>223734929.56168717</v>
      </c>
      <c r="AB44" s="41">
        <f>IF(AB$7="",0,SUMIFS(reports!$55:$55,reports!$7:$7,AB$7))</f>
        <v>0</v>
      </c>
      <c r="AC44" s="41">
        <f>IF(AC$7="",0,SUMIFS(reports!$55:$55,reports!$7:$7,AC$7))</f>
        <v>0</v>
      </c>
      <c r="AD44" s="41">
        <f>IF(AD$7="",0,SUMIFS(reports!$55:$55,reports!$7:$7,AD$7))</f>
        <v>0</v>
      </c>
      <c r="AE44" s="41">
        <f>IF(AE$7="",0,SUMIFS(reports!$55:$55,reports!$7:$7,AE$7))</f>
        <v>0</v>
      </c>
      <c r="AF44" s="41">
        <f>IF(AF$7="",0,SUMIFS(reports!$55:$55,reports!$7:$7,AF$7))</f>
        <v>0</v>
      </c>
      <c r="AG44" s="41">
        <f>IF(AG$7="",0,SUMIFS(reports!$55:$55,reports!$7:$7,AG$7))</f>
        <v>0</v>
      </c>
      <c r="AH44" s="41">
        <f>IF(AH$7="",0,SUMIFS(reports!$55:$55,reports!$7:$7,AH$7))</f>
        <v>0</v>
      </c>
      <c r="AI44" s="41">
        <f>IF(AI$7="",0,SUMIFS(reports!$55:$55,reports!$7:$7,AI$7))</f>
        <v>0</v>
      </c>
      <c r="AJ44" s="41">
        <f>IF(AJ$7="",0,SUMIFS(reports!$55:$55,reports!$7:$7,AJ$7))</f>
        <v>0</v>
      </c>
      <c r="AK44" s="41">
        <f>IF(AK$7="",0,SUMIFS(reports!$55:$55,reports!$7:$7,AK$7))</f>
        <v>0</v>
      </c>
      <c r="AL44" s="41">
        <f>IF(AL$7="",0,SUMIFS(reports!$55:$55,reports!$7:$7,AL$7))</f>
        <v>0</v>
      </c>
      <c r="AM44" s="41">
        <f>IF(AM$7="",0,SUMIFS(reports!$55:$55,reports!$7:$7,AM$7))</f>
        <v>0</v>
      </c>
      <c r="AN44" s="41">
        <f>IF(AN$7="",0,SUMIFS(reports!$55:$55,reports!$7:$7,AN$7))</f>
        <v>0</v>
      </c>
      <c r="AO44" s="41">
        <f>IF(AO$7="",0,SUMIFS(reports!$55:$55,reports!$7:$7,AO$7))</f>
        <v>0</v>
      </c>
      <c r="AP44" s="41">
        <f>IF(AP$7="",0,SUMIFS(reports!$55:$55,reports!$7:$7,AP$7))</f>
        <v>0</v>
      </c>
      <c r="AQ44" s="41">
        <f>IF(AQ$7="",0,SUMIFS(reports!$55:$55,reports!$7:$7,AQ$7))</f>
        <v>0</v>
      </c>
      <c r="AR44" s="41">
        <f>IF(AR$7="",0,SUMIFS(reports!$55:$55,reports!$7:$7,AR$7))</f>
        <v>0</v>
      </c>
      <c r="AS44" s="3"/>
      <c r="AT44" s="3"/>
    </row>
    <row r="45" spans="1:46" ht="4.05" customHeight="1" thickBot="1" x14ac:dyDescent="0.3">
      <c r="A45" s="1"/>
      <c r="B45" s="1"/>
      <c r="C45" s="1"/>
      <c r="D45" s="1"/>
      <c r="E45" s="95"/>
      <c r="F45" s="1"/>
      <c r="G45" s="1"/>
      <c r="H45" s="11"/>
      <c r="I45" s="1"/>
      <c r="J45" s="1"/>
      <c r="K45" s="95"/>
      <c r="L45" s="1"/>
      <c r="M45" s="5"/>
      <c r="N45" s="95"/>
      <c r="O45" s="19"/>
      <c r="P45" s="1"/>
      <c r="Q45" s="5"/>
      <c r="R45" s="132"/>
      <c r="S45" s="1"/>
      <c r="T45" s="1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1"/>
      <c r="AT45" s="1"/>
    </row>
    <row r="46" spans="1:46" ht="4.05" customHeight="1" x14ac:dyDescent="0.25">
      <c r="A46" s="1"/>
      <c r="B46" s="1"/>
      <c r="C46" s="1"/>
      <c r="D46" s="1"/>
      <c r="E46" s="96"/>
      <c r="F46" s="1"/>
      <c r="G46" s="1"/>
      <c r="H46" s="11"/>
      <c r="I46" s="1"/>
      <c r="J46" s="1"/>
      <c r="K46" s="96"/>
      <c r="L46" s="1"/>
      <c r="M46" s="5"/>
      <c r="N46" s="96"/>
      <c r="O46" s="19"/>
      <c r="P46" s="1"/>
      <c r="Q46" s="5"/>
      <c r="R46" s="133"/>
      <c r="S46" s="1"/>
      <c r="T46" s="1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1"/>
      <c r="AT46" s="1"/>
    </row>
    <row r="47" spans="1:46" ht="4.05" customHeight="1" x14ac:dyDescent="0.25">
      <c r="A47" s="1"/>
      <c r="B47" s="1"/>
      <c r="C47" s="1"/>
      <c r="D47" s="1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5"/>
      <c r="R47" s="3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spans="1:46" s="103" customFormat="1" ht="14.4" thickBot="1" x14ac:dyDescent="0.35">
      <c r="A48" s="99"/>
      <c r="B48" s="99"/>
      <c r="C48" s="99"/>
      <c r="D48" s="99"/>
      <c r="E48" s="108" t="str">
        <f>kpi!$E$92</f>
        <v>IRR</v>
      </c>
      <c r="F48" s="104"/>
      <c r="G48" s="104"/>
      <c r="H48" s="105" t="str">
        <f>IF(OR($E48="",$E48=0),"",INDEX(kpi!$I:$I,SUMIFS(kpi!$A:$A,kpi!$E:$E,$E48)))</f>
        <v>%</v>
      </c>
      <c r="I48" s="104"/>
      <c r="J48" s="104"/>
      <c r="K48" s="104"/>
      <c r="L48" s="104"/>
      <c r="M48" s="106"/>
      <c r="N48" s="104"/>
      <c r="O48" s="107"/>
      <c r="P48" s="104"/>
      <c r="Q48" s="106"/>
      <c r="R48" s="109">
        <f>IRR(U43:AR43)</f>
        <v>0.71659410709400451</v>
      </c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</row>
    <row r="49" spans="1:46" ht="4.05" customHeight="1" x14ac:dyDescent="0.25">
      <c r="A49" s="1"/>
      <c r="B49" s="1"/>
      <c r="C49" s="1"/>
      <c r="D49" s="1"/>
      <c r="E49" s="96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5"/>
      <c r="R49" s="133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</row>
    <row r="50" spans="1:46" ht="4.05" customHeight="1" x14ac:dyDescent="0.25">
      <c r="A50" s="1"/>
      <c r="B50" s="1"/>
      <c r="C50" s="1"/>
      <c r="D50" s="1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5"/>
      <c r="R50" s="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spans="1:46" s="103" customFormat="1" ht="13.8" x14ac:dyDescent="0.3">
      <c r="A51" s="99"/>
      <c r="B51" s="99"/>
      <c r="C51" s="99"/>
      <c r="D51" s="99"/>
      <c r="E51" s="99" t="str">
        <f>kpi!$E$110</f>
        <v>возврат инвестиций</v>
      </c>
      <c r="F51" s="99"/>
      <c r="G51" s="99"/>
      <c r="H51" s="100" t="str">
        <f>IF(OR($E51="",$E51=0),"",INDEX(kpi!$I:$I,SUMIFS(kpi!$A:$A,kpi!$E:$E,$E51)))</f>
        <v>руб.</v>
      </c>
      <c r="I51" s="99"/>
      <c r="J51" s="99"/>
      <c r="K51" s="99"/>
      <c r="L51" s="99"/>
      <c r="M51" s="101"/>
      <c r="N51" s="181"/>
      <c r="O51" s="102"/>
      <c r="P51" s="99"/>
      <c r="Q51" s="101"/>
      <c r="R51" s="136">
        <f>SUMIFS($T51:$KW51,$T$1:$KW$1,"&gt;="&amp;1,$T$1:$KW$1,"&lt;="&amp;MAX($1:$1))</f>
        <v>20000000</v>
      </c>
      <c r="S51" s="99"/>
      <c r="T51" s="99"/>
      <c r="U51" s="136">
        <f>IF(U$7="",0,SUMIFS(reports!$65:$65,reports!$6:$6,"&gt;="&amp;U$6,reports!$6:$6,"&lt;="&amp;U$7))</f>
        <v>0</v>
      </c>
      <c r="V51" s="136">
        <f>IF(V$7="",0,SUMIFS(reports!$65:$65,reports!$6:$6,"&gt;="&amp;V$6,reports!$6:$6,"&lt;="&amp;V$7))</f>
        <v>0</v>
      </c>
      <c r="W51" s="136">
        <f>IF(W$7="",0,SUMIFS(reports!$65:$65,reports!$6:$6,"&gt;="&amp;W$6,reports!$6:$6,"&lt;="&amp;W$7))</f>
        <v>0</v>
      </c>
      <c r="X51" s="136">
        <f>IF(X$7="",0,SUMIFS(reports!$65:$65,reports!$6:$6,"&gt;="&amp;X$6,reports!$6:$6,"&lt;="&amp;X$7))</f>
        <v>0</v>
      </c>
      <c r="Y51" s="136">
        <f>IF(Y$7="",0,SUMIFS(reports!$65:$65,reports!$6:$6,"&gt;="&amp;Y$6,reports!$6:$6,"&lt;="&amp;Y$7))</f>
        <v>20000000</v>
      </c>
      <c r="Z51" s="136">
        <f>IF(Z$7="",0,SUMIFS(reports!$65:$65,reports!$6:$6,"&gt;="&amp;Z$6,reports!$6:$6,"&lt;="&amp;Z$7))</f>
        <v>0</v>
      </c>
      <c r="AA51" s="136">
        <f>IF(AA$7="",0,SUMIFS(reports!$65:$65,reports!$6:$6,"&gt;="&amp;AA$6,reports!$6:$6,"&lt;="&amp;AA$7))</f>
        <v>0</v>
      </c>
      <c r="AB51" s="136">
        <f>IF(AB$7="",0,SUMIFS(reports!$65:$65,reports!$6:$6,"&gt;="&amp;AB$6,reports!$6:$6,"&lt;="&amp;AB$7))</f>
        <v>0</v>
      </c>
      <c r="AC51" s="136">
        <f>IF(AC$7="",0,SUMIFS(reports!$65:$65,reports!$6:$6,"&gt;="&amp;AC$6,reports!$6:$6,"&lt;="&amp;AC$7))</f>
        <v>0</v>
      </c>
      <c r="AD51" s="136">
        <f>IF(AD$7="",0,SUMIFS(reports!$65:$65,reports!$6:$6,"&gt;="&amp;AD$6,reports!$6:$6,"&lt;="&amp;AD$7))</f>
        <v>0</v>
      </c>
      <c r="AE51" s="136">
        <f>IF(AE$7="",0,SUMIFS(reports!$65:$65,reports!$6:$6,"&gt;="&amp;AE$6,reports!$6:$6,"&lt;="&amp;AE$7))</f>
        <v>0</v>
      </c>
      <c r="AF51" s="136">
        <f>IF(AF$7="",0,SUMIFS(reports!$65:$65,reports!$6:$6,"&gt;="&amp;AF$6,reports!$6:$6,"&lt;="&amp;AF$7))</f>
        <v>0</v>
      </c>
      <c r="AG51" s="136">
        <f>IF(AG$7="",0,SUMIFS(reports!$65:$65,reports!$6:$6,"&gt;="&amp;AG$6,reports!$6:$6,"&lt;="&amp;AG$7))</f>
        <v>0</v>
      </c>
      <c r="AH51" s="136">
        <f>IF(AH$7="",0,SUMIFS(reports!$65:$65,reports!$6:$6,"&gt;="&amp;AH$6,reports!$6:$6,"&lt;="&amp;AH$7))</f>
        <v>0</v>
      </c>
      <c r="AI51" s="136">
        <f>IF(AI$7="",0,SUMIFS(reports!$65:$65,reports!$6:$6,"&gt;="&amp;AI$6,reports!$6:$6,"&lt;="&amp;AI$7))</f>
        <v>0</v>
      </c>
      <c r="AJ51" s="136">
        <f>IF(AJ$7="",0,SUMIFS(reports!$65:$65,reports!$6:$6,"&gt;="&amp;AJ$6,reports!$6:$6,"&lt;="&amp;AJ$7))</f>
        <v>0</v>
      </c>
      <c r="AK51" s="136">
        <f>IF(AK$7="",0,SUMIFS(reports!$65:$65,reports!$6:$6,"&gt;="&amp;AK$6,reports!$6:$6,"&lt;="&amp;AK$7))</f>
        <v>0</v>
      </c>
      <c r="AL51" s="136">
        <f>IF(AL$7="",0,SUMIFS(reports!$65:$65,reports!$6:$6,"&gt;="&amp;AL$6,reports!$6:$6,"&lt;="&amp;AL$7))</f>
        <v>0</v>
      </c>
      <c r="AM51" s="136">
        <f>IF(AM$7="",0,SUMIFS(reports!$65:$65,reports!$6:$6,"&gt;="&amp;AM$6,reports!$6:$6,"&lt;="&amp;AM$7))</f>
        <v>0</v>
      </c>
      <c r="AN51" s="136">
        <f>IF(AN$7="",0,SUMIFS(reports!$65:$65,reports!$6:$6,"&gt;="&amp;AN$6,reports!$6:$6,"&lt;="&amp;AN$7))</f>
        <v>0</v>
      </c>
      <c r="AO51" s="136">
        <f>IF(AO$7="",0,SUMIFS(reports!$65:$65,reports!$6:$6,"&gt;="&amp;AO$6,reports!$6:$6,"&lt;="&amp;AO$7))</f>
        <v>0</v>
      </c>
      <c r="AP51" s="136">
        <f>IF(AP$7="",0,SUMIFS(reports!$65:$65,reports!$6:$6,"&gt;="&amp;AP$6,reports!$6:$6,"&lt;="&amp;AP$7))</f>
        <v>0</v>
      </c>
      <c r="AQ51" s="136">
        <f>IF(AQ$7="",0,SUMIFS(reports!$65:$65,reports!$6:$6,"&gt;="&amp;AQ$6,reports!$6:$6,"&lt;="&amp;AQ$7))</f>
        <v>0</v>
      </c>
      <c r="AR51" s="136">
        <f>IF(AR$7="",0,SUMIFS(reports!$65:$65,reports!$6:$6,"&gt;="&amp;AR$6,reports!$6:$6,"&lt;="&amp;AR$7))</f>
        <v>0</v>
      </c>
      <c r="AS51" s="99"/>
      <c r="AT51" s="99"/>
    </row>
    <row r="52" spans="1:46" ht="4.05" customHeight="1" thickBot="1" x14ac:dyDescent="0.3">
      <c r="A52" s="1"/>
      <c r="B52" s="1"/>
      <c r="C52" s="1"/>
      <c r="D52" s="1"/>
      <c r="E52" s="127"/>
      <c r="F52" s="1"/>
      <c r="G52" s="1"/>
      <c r="H52" s="11"/>
      <c r="I52" s="1"/>
      <c r="J52" s="1"/>
      <c r="K52" s="1"/>
      <c r="L52" s="1"/>
      <c r="M52" s="5"/>
      <c r="N52" s="36"/>
      <c r="O52" s="19"/>
      <c r="P52" s="1"/>
      <c r="Q52" s="5"/>
      <c r="R52" s="137"/>
      <c r="S52" s="1"/>
      <c r="T52" s="1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"/>
      <c r="AT52" s="1"/>
    </row>
    <row r="53" spans="1:46" ht="4.05" customHeight="1" x14ac:dyDescent="0.25">
      <c r="A53" s="1"/>
      <c r="B53" s="1"/>
      <c r="C53" s="1"/>
      <c r="D53" s="1"/>
      <c r="E53" s="128"/>
      <c r="F53" s="1"/>
      <c r="G53" s="1"/>
      <c r="H53" s="11"/>
      <c r="I53" s="1"/>
      <c r="J53" s="1"/>
      <c r="K53" s="1"/>
      <c r="L53" s="1"/>
      <c r="M53" s="5"/>
      <c r="N53" s="36"/>
      <c r="O53" s="19"/>
      <c r="P53" s="1"/>
      <c r="Q53" s="5"/>
      <c r="R53" s="138"/>
      <c r="S53" s="1"/>
      <c r="T53" s="1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"/>
      <c r="AT53" s="1"/>
    </row>
    <row r="54" spans="1:46" ht="4.05" customHeight="1" x14ac:dyDescent="0.25">
      <c r="A54" s="1"/>
      <c r="B54" s="1"/>
      <c r="C54" s="1"/>
      <c r="D54" s="1"/>
      <c r="E54" s="1"/>
      <c r="F54" s="1"/>
      <c r="G54" s="1"/>
      <c r="H54" s="11"/>
      <c r="I54" s="1"/>
      <c r="J54" s="1"/>
      <c r="K54" s="1"/>
      <c r="L54" s="1"/>
      <c r="M54" s="5"/>
      <c r="N54" s="1"/>
      <c r="O54" s="19"/>
      <c r="P54" s="1"/>
      <c r="Q54" s="5"/>
      <c r="R54" s="3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s="103" customFormat="1" ht="13.8" x14ac:dyDescent="0.3">
      <c r="A55" s="99"/>
      <c r="B55" s="99"/>
      <c r="C55" s="99"/>
      <c r="D55" s="99"/>
      <c r="E55" s="182" t="str">
        <f>kpi!$E$109</f>
        <v>месяц возврата инвестиций</v>
      </c>
      <c r="F55" s="183"/>
      <c r="G55" s="183"/>
      <c r="H55" s="184" t="str">
        <f>IF(OR($E55="",$E55=0),"",INDEX(kpi!$I:$I,SUMIFS(kpi!$A:$A,kpi!$E:$E,$E55)))</f>
        <v>месяц</v>
      </c>
      <c r="I55" s="183"/>
      <c r="J55" s="183"/>
      <c r="K55" s="183"/>
      <c r="L55" s="183"/>
      <c r="M55" s="185"/>
      <c r="N55" s="183"/>
      <c r="O55" s="186"/>
      <c r="P55" s="183"/>
      <c r="Q55" s="185"/>
      <c r="R55" s="187">
        <f>reports!$R$63</f>
        <v>45931</v>
      </c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</row>
    <row r="56" spans="1:46" s="103" customFormat="1" ht="14.4" thickBot="1" x14ac:dyDescent="0.35">
      <c r="A56" s="99"/>
      <c r="B56" s="99"/>
      <c r="C56" s="99"/>
      <c r="D56" s="99"/>
      <c r="E56" s="188" t="str">
        <f>kpi!$E$113</f>
        <v>PP</v>
      </c>
      <c r="F56" s="189"/>
      <c r="G56" s="189"/>
      <c r="H56" s="190" t="str">
        <f>IF(OR($E56="",$E56=0),"",INDEX(kpi!$I:$I,SUMIFS(kpi!$A:$A,kpi!$E:$E,$E56)))</f>
        <v>кол-во лет</v>
      </c>
      <c r="I56" s="189"/>
      <c r="J56" s="189"/>
      <c r="K56" s="189"/>
      <c r="L56" s="189"/>
      <c r="M56" s="191"/>
      <c r="N56" s="189"/>
      <c r="O56" s="192"/>
      <c r="P56" s="189"/>
      <c r="Q56" s="191"/>
      <c r="R56" s="193">
        <f>SUMIFS(reports!$1:$1,reports!$61:$61,1)/12</f>
        <v>4.833333333333333</v>
      </c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</row>
    <row r="57" spans="1:46" ht="4.05" customHeight="1" x14ac:dyDescent="0.25">
      <c r="A57" s="1"/>
      <c r="B57" s="1"/>
      <c r="C57" s="1"/>
      <c r="D57" s="1"/>
      <c r="E57" s="1"/>
      <c r="F57" s="1"/>
      <c r="G57" s="1"/>
      <c r="H57" s="11"/>
      <c r="I57" s="1"/>
      <c r="J57" s="1"/>
      <c r="K57" s="1"/>
      <c r="L57" s="1"/>
      <c r="M57" s="5"/>
      <c r="N57" s="1"/>
      <c r="O57" s="19"/>
      <c r="P57" s="1"/>
      <c r="Q57" s="5"/>
      <c r="R57" s="3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ht="4.05" customHeight="1" x14ac:dyDescent="0.25">
      <c r="A58" s="1"/>
      <c r="B58" s="1"/>
      <c r="C58" s="1"/>
      <c r="D58" s="1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5"/>
      <c r="R58" s="3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s="4" customFormat="1" x14ac:dyDescent="0.25">
      <c r="A59" s="3"/>
      <c r="B59" s="3"/>
      <c r="C59" s="3"/>
      <c r="D59" s="3"/>
      <c r="E59" s="3" t="str">
        <f>kpi!$E$114</f>
        <v>ИТОГОВЫЙ ФИНПОТОК</v>
      </c>
      <c r="F59" s="3"/>
      <c r="G59" s="3"/>
      <c r="H59" s="39" t="str">
        <f>IF(OR($E59="",$E59=0),"",INDEX(kpi!$I:$I,SUMIFS(kpi!$A:$A,kpi!$E:$E,$E59)))</f>
        <v>руб.</v>
      </c>
      <c r="I59" s="3"/>
      <c r="J59" s="3"/>
      <c r="K59" s="3" t="s">
        <v>7</v>
      </c>
      <c r="L59" s="3"/>
      <c r="M59" s="5"/>
      <c r="N59" s="3"/>
      <c r="O59" s="19"/>
      <c r="P59" s="3"/>
      <c r="Q59" s="5"/>
      <c r="R59" s="41">
        <f>SUMIFS($T59:$KW59,$T$1:$KW$1,"&gt;="&amp;1,$T$1:$KW$1,"&lt;="&amp;MAX($1:$1))</f>
        <v>223734929.56168717</v>
      </c>
      <c r="S59" s="3"/>
      <c r="T59" s="3"/>
      <c r="U59" s="41">
        <f>IF(U$7="",0,SUMIFS(reports!$67:$67,reports!$6:$6,"&gt;="&amp;U$6,reports!$6:$6,"&lt;="&amp;U$7))</f>
        <v>14900458.316939713</v>
      </c>
      <c r="V59" s="41">
        <f>IF(V$7="",0,SUMIFS(reports!$67:$67,reports!$6:$6,"&gt;="&amp;V$6,reports!$6:$6,"&lt;="&amp;V$7))</f>
        <v>-14900458.316939713</v>
      </c>
      <c r="W59" s="41">
        <f>IF(W$7="",0,SUMIFS(reports!$67:$67,reports!$6:$6,"&gt;="&amp;W$6,reports!$6:$6,"&lt;="&amp;W$7))</f>
        <v>0</v>
      </c>
      <c r="X59" s="41">
        <f>IF(X$7="",0,SUMIFS(reports!$67:$67,reports!$6:$6,"&gt;="&amp;X$6,reports!$6:$6,"&lt;="&amp;X$7))</f>
        <v>0</v>
      </c>
      <c r="Y59" s="41">
        <f>IF(Y$7="",0,SUMIFS(reports!$67:$67,reports!$6:$6,"&gt;="&amp;Y$6,reports!$6:$6,"&lt;="&amp;Y$7))</f>
        <v>10498457.739669692</v>
      </c>
      <c r="Z59" s="41">
        <f>IF(Z$7="",0,SUMIFS(reports!$67:$67,reports!$6:$6,"&gt;="&amp;Z$6,reports!$6:$6,"&lt;="&amp;Z$7))</f>
        <v>69029574.719957441</v>
      </c>
      <c r="AA59" s="41">
        <f>IF(AA$7="",0,SUMIFS(reports!$67:$67,reports!$6:$6,"&gt;="&amp;AA$6,reports!$6:$6,"&lt;="&amp;AA$7))</f>
        <v>144206897.10206002</v>
      </c>
      <c r="AB59" s="41">
        <f>IF(AB$7="",0,SUMIFS(reports!$67:$67,reports!$6:$6,"&gt;="&amp;AB$6,reports!$6:$6,"&lt;="&amp;AB$7))</f>
        <v>0</v>
      </c>
      <c r="AC59" s="41">
        <f>IF(AC$7="",0,SUMIFS(reports!$67:$67,reports!$6:$6,"&gt;="&amp;AC$6,reports!$6:$6,"&lt;="&amp;AC$7))</f>
        <v>0</v>
      </c>
      <c r="AD59" s="41">
        <f>IF(AD$7="",0,SUMIFS(reports!$67:$67,reports!$6:$6,"&gt;="&amp;AD$6,reports!$6:$6,"&lt;="&amp;AD$7))</f>
        <v>0</v>
      </c>
      <c r="AE59" s="41">
        <f>IF(AE$7="",0,SUMIFS(reports!$67:$67,reports!$6:$6,"&gt;="&amp;AE$6,reports!$6:$6,"&lt;="&amp;AE$7))</f>
        <v>0</v>
      </c>
      <c r="AF59" s="41">
        <f>IF(AF$7="",0,SUMIFS(reports!$67:$67,reports!$6:$6,"&gt;="&amp;AF$6,reports!$6:$6,"&lt;="&amp;AF$7))</f>
        <v>0</v>
      </c>
      <c r="AG59" s="41">
        <f>IF(AG$7="",0,SUMIFS(reports!$67:$67,reports!$6:$6,"&gt;="&amp;AG$6,reports!$6:$6,"&lt;="&amp;AG$7))</f>
        <v>0</v>
      </c>
      <c r="AH59" s="41">
        <f>IF(AH$7="",0,SUMIFS(reports!$67:$67,reports!$6:$6,"&gt;="&amp;AH$6,reports!$6:$6,"&lt;="&amp;AH$7))</f>
        <v>0</v>
      </c>
      <c r="AI59" s="41">
        <f>IF(AI$7="",0,SUMIFS(reports!$67:$67,reports!$6:$6,"&gt;="&amp;AI$6,reports!$6:$6,"&lt;="&amp;AI$7))</f>
        <v>0</v>
      </c>
      <c r="AJ59" s="41">
        <f>IF(AJ$7="",0,SUMIFS(reports!$67:$67,reports!$6:$6,"&gt;="&amp;AJ$6,reports!$6:$6,"&lt;="&amp;AJ$7))</f>
        <v>0</v>
      </c>
      <c r="AK59" s="41">
        <f>IF(AK$7="",0,SUMIFS(reports!$67:$67,reports!$6:$6,"&gt;="&amp;AK$6,reports!$6:$6,"&lt;="&amp;AK$7))</f>
        <v>0</v>
      </c>
      <c r="AL59" s="41">
        <f>IF(AL$7="",0,SUMIFS(reports!$67:$67,reports!$6:$6,"&gt;="&amp;AL$6,reports!$6:$6,"&lt;="&amp;AL$7))</f>
        <v>0</v>
      </c>
      <c r="AM59" s="41">
        <f>IF(AM$7="",0,SUMIFS(reports!$67:$67,reports!$6:$6,"&gt;="&amp;AM$6,reports!$6:$6,"&lt;="&amp;AM$7))</f>
        <v>0</v>
      </c>
      <c r="AN59" s="41">
        <f>IF(AN$7="",0,SUMIFS(reports!$67:$67,reports!$6:$6,"&gt;="&amp;AN$6,reports!$6:$6,"&lt;="&amp;AN$7))</f>
        <v>0</v>
      </c>
      <c r="AO59" s="41">
        <f>IF(AO$7="",0,SUMIFS(reports!$67:$67,reports!$6:$6,"&gt;="&amp;AO$6,reports!$6:$6,"&lt;="&amp;AO$7))</f>
        <v>0</v>
      </c>
      <c r="AP59" s="41">
        <f>IF(AP$7="",0,SUMIFS(reports!$67:$67,reports!$6:$6,"&gt;="&amp;AP$6,reports!$6:$6,"&lt;="&amp;AP$7))</f>
        <v>0</v>
      </c>
      <c r="AQ59" s="41">
        <f>IF(AQ$7="",0,SUMIFS(reports!$67:$67,reports!$6:$6,"&gt;="&amp;AQ$6,reports!$6:$6,"&lt;="&amp;AQ$7))</f>
        <v>0</v>
      </c>
      <c r="AR59" s="41">
        <f>IF(AR$7="",0,SUMIFS(reports!$67:$67,reports!$6:$6,"&gt;="&amp;AR$6,reports!$6:$6,"&lt;="&amp;AR$7))</f>
        <v>0</v>
      </c>
      <c r="AS59" s="3"/>
      <c r="AT59" s="3"/>
    </row>
    <row r="60" spans="1:46" s="4" customFormat="1" x14ac:dyDescent="0.25">
      <c r="A60" s="3"/>
      <c r="B60" s="3"/>
      <c r="C60" s="3"/>
      <c r="D60" s="3"/>
      <c r="E60" s="3" t="str">
        <f>kpi!$E$115</f>
        <v>ИТОГОВЫЙ ФИНПОТОК НАКОПИТЕЛЬНЫМ ИТОГОМ</v>
      </c>
      <c r="F60" s="3"/>
      <c r="G60" s="3"/>
      <c r="H60" s="39" t="str">
        <f>IF(OR($E60="",$E60=0),"",INDEX(kpi!$I:$I,SUMIFS(kpi!$A:$A,kpi!$E:$E,$E60)))</f>
        <v>руб.</v>
      </c>
      <c r="I60" s="3"/>
      <c r="J60" s="3"/>
      <c r="K60" s="3" t="s">
        <v>7</v>
      </c>
      <c r="L60" s="3"/>
      <c r="M60" s="5"/>
      <c r="N60" s="3"/>
      <c r="O60" s="19"/>
      <c r="P60" s="3"/>
      <c r="Q60" s="5"/>
      <c r="R60" s="41">
        <f>SUMIFS($T60:$KW60,$T$1:$KW$1,MAX($1:$1))</f>
        <v>223734929.56168717</v>
      </c>
      <c r="S60" s="3"/>
      <c r="T60" s="3"/>
      <c r="U60" s="41">
        <f>IF(U$7="",0,SUMIFS(reports!$68:$68,reports!$7:$7,U$7))</f>
        <v>14900458.316939713</v>
      </c>
      <c r="V60" s="41">
        <f>IF(V$7="",0,SUMIFS(reports!$68:$68,reports!$7:$7,V$7))</f>
        <v>0</v>
      </c>
      <c r="W60" s="41">
        <f>IF(W$7="",0,SUMIFS(reports!$68:$68,reports!$7:$7,W$7))</f>
        <v>0</v>
      </c>
      <c r="X60" s="41">
        <f>IF(X$7="",0,SUMIFS(reports!$68:$68,reports!$7:$7,X$7))</f>
        <v>0</v>
      </c>
      <c r="Y60" s="41">
        <f>IF(Y$7="",0,SUMIFS(reports!$68:$68,reports!$7:$7,Y$7))</f>
        <v>10498457.739669692</v>
      </c>
      <c r="Z60" s="41">
        <f>IF(Z$7="",0,SUMIFS(reports!$68:$68,reports!$7:$7,Z$7))</f>
        <v>79528032.459627151</v>
      </c>
      <c r="AA60" s="41">
        <f>IF(AA$7="",0,SUMIFS(reports!$68:$68,reports!$7:$7,AA$7))</f>
        <v>223734929.56168717</v>
      </c>
      <c r="AB60" s="41">
        <f>IF(AB$7="",0,SUMIFS(reports!$68:$68,reports!$7:$7,AB$7))</f>
        <v>0</v>
      </c>
      <c r="AC60" s="41">
        <f>IF(AC$7="",0,SUMIFS(reports!$68:$68,reports!$7:$7,AC$7))</f>
        <v>0</v>
      </c>
      <c r="AD60" s="41">
        <f>IF(AD$7="",0,SUMIFS(reports!$68:$68,reports!$7:$7,AD$7))</f>
        <v>0</v>
      </c>
      <c r="AE60" s="41">
        <f>IF(AE$7="",0,SUMIFS(reports!$68:$68,reports!$7:$7,AE$7))</f>
        <v>0</v>
      </c>
      <c r="AF60" s="41">
        <f>IF(AF$7="",0,SUMIFS(reports!$68:$68,reports!$7:$7,AF$7))</f>
        <v>0</v>
      </c>
      <c r="AG60" s="41">
        <f>IF(AG$7="",0,SUMIFS(reports!$68:$68,reports!$7:$7,AG$7))</f>
        <v>0</v>
      </c>
      <c r="AH60" s="41">
        <f>IF(AH$7="",0,SUMIFS(reports!$68:$68,reports!$7:$7,AH$7))</f>
        <v>0</v>
      </c>
      <c r="AI60" s="41">
        <f>IF(AI$7="",0,SUMIFS(reports!$68:$68,reports!$7:$7,AI$7))</f>
        <v>0</v>
      </c>
      <c r="AJ60" s="41">
        <f>IF(AJ$7="",0,SUMIFS(reports!$68:$68,reports!$7:$7,AJ$7))</f>
        <v>0</v>
      </c>
      <c r="AK60" s="41">
        <f>IF(AK$7="",0,SUMIFS(reports!$68:$68,reports!$7:$7,AK$7))</f>
        <v>0</v>
      </c>
      <c r="AL60" s="41">
        <f>IF(AL$7="",0,SUMIFS(reports!$68:$68,reports!$7:$7,AL$7))</f>
        <v>0</v>
      </c>
      <c r="AM60" s="41">
        <f>IF(AM$7="",0,SUMIFS(reports!$68:$68,reports!$7:$7,AM$7))</f>
        <v>0</v>
      </c>
      <c r="AN60" s="41">
        <f>IF(AN$7="",0,SUMIFS(reports!$68:$68,reports!$7:$7,AN$7))</f>
        <v>0</v>
      </c>
      <c r="AO60" s="41">
        <f>IF(AO$7="",0,SUMIFS(reports!$68:$68,reports!$7:$7,AO$7))</f>
        <v>0</v>
      </c>
      <c r="AP60" s="41">
        <f>IF(AP$7="",0,SUMIFS(reports!$68:$68,reports!$7:$7,AP$7))</f>
        <v>0</v>
      </c>
      <c r="AQ60" s="41">
        <f>IF(AQ$7="",0,SUMIFS(reports!$68:$68,reports!$7:$7,AQ$7))</f>
        <v>0</v>
      </c>
      <c r="AR60" s="41">
        <f>IF(AR$7="",0,SUMIFS(reports!$68:$68,reports!$7:$7,AR$7))</f>
        <v>0</v>
      </c>
      <c r="AS60" s="3"/>
      <c r="AT60" s="3"/>
    </row>
    <row r="61" spans="1:46" ht="4.05" customHeight="1" thickBot="1" x14ac:dyDescent="0.3">
      <c r="A61" s="1"/>
      <c r="B61" s="1"/>
      <c r="C61" s="1"/>
      <c r="D61" s="1"/>
      <c r="E61" s="95"/>
      <c r="F61" s="1"/>
      <c r="G61" s="1"/>
      <c r="H61" s="11"/>
      <c r="I61" s="1"/>
      <c r="J61" s="1"/>
      <c r="K61" s="95"/>
      <c r="L61" s="1"/>
      <c r="M61" s="5"/>
      <c r="N61" s="95"/>
      <c r="O61" s="19"/>
      <c r="P61" s="1"/>
      <c r="Q61" s="5"/>
      <c r="R61" s="132"/>
      <c r="S61" s="1"/>
      <c r="T61" s="1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1"/>
      <c r="AT61" s="1"/>
    </row>
    <row r="62" spans="1:46" ht="4.05" customHeight="1" x14ac:dyDescent="0.25">
      <c r="A62" s="1"/>
      <c r="B62" s="1"/>
      <c r="C62" s="1"/>
      <c r="D62" s="1"/>
      <c r="E62" s="96"/>
      <c r="F62" s="1"/>
      <c r="G62" s="1"/>
      <c r="H62" s="11"/>
      <c r="I62" s="1"/>
      <c r="J62" s="1"/>
      <c r="K62" s="96"/>
      <c r="L62" s="1"/>
      <c r="M62" s="5"/>
      <c r="N62" s="96"/>
      <c r="O62" s="19"/>
      <c r="P62" s="1"/>
      <c r="Q62" s="5"/>
      <c r="R62" s="133"/>
      <c r="S62" s="1"/>
      <c r="T62" s="1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1"/>
      <c r="AT62" s="1"/>
    </row>
    <row r="63" spans="1:46" ht="4.05" customHeight="1" x14ac:dyDescent="0.25">
      <c r="A63" s="1"/>
      <c r="B63" s="1"/>
      <c r="C63" s="1"/>
      <c r="D63" s="1"/>
      <c r="E63" s="1"/>
      <c r="F63" s="1"/>
      <c r="G63" s="1"/>
      <c r="H63" s="11"/>
      <c r="I63" s="1"/>
      <c r="J63" s="1"/>
      <c r="K63" s="1"/>
      <c r="L63" s="1"/>
      <c r="M63" s="5"/>
      <c r="N63" s="1"/>
      <c r="O63" s="19"/>
      <c r="P63" s="1"/>
      <c r="Q63" s="5"/>
      <c r="R63" s="3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spans="1:46" ht="4.05" customHeight="1" x14ac:dyDescent="0.25">
      <c r="A64" s="1"/>
      <c r="B64" s="1"/>
      <c r="C64" s="1"/>
      <c r="D64" s="1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5"/>
      <c r="R64" s="3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spans="1:46" s="126" customFormat="1" ht="13.8" x14ac:dyDescent="0.3">
      <c r="A65" s="120"/>
      <c r="B65" s="120"/>
      <c r="C65" s="120"/>
      <c r="D65" s="120"/>
      <c r="E65" s="195" t="str">
        <f>kpi!$E$117</f>
        <v>NPV</v>
      </c>
      <c r="F65" s="196"/>
      <c r="G65" s="196"/>
      <c r="H65" s="197" t="str">
        <f>IF(OR($E65="",$E65=0),"",INDEX(kpi!$I:$I,SUMIFS(kpi!$A:$A,kpi!$E:$E,$E65)))</f>
        <v>руб.</v>
      </c>
      <c r="I65" s="196"/>
      <c r="J65" s="198"/>
      <c r="K65" s="198"/>
      <c r="L65" s="198"/>
      <c r="M65" s="199"/>
      <c r="N65" s="198"/>
      <c r="O65" s="200"/>
      <c r="P65" s="198"/>
      <c r="Q65" s="199"/>
      <c r="R65" s="201">
        <f>SUMIFS($T65:$KW65,$T$1:$KW$1,"&gt;="&amp;1,$T$1:$KW$1,"&lt;="&amp;MAX($1:$1))</f>
        <v>69651966.096428841</v>
      </c>
      <c r="S65" s="120"/>
      <c r="T65" s="120"/>
      <c r="U65" s="125">
        <f t="shared" ref="U65:AR65" si="7">IF(U$7="",0,U59/U66)</f>
        <v>12417048.597449761</v>
      </c>
      <c r="V65" s="125">
        <f t="shared" si="7"/>
        <v>-10347540.497874802</v>
      </c>
      <c r="W65" s="125">
        <f t="shared" si="7"/>
        <v>0</v>
      </c>
      <c r="X65" s="125">
        <f t="shared" si="7"/>
        <v>0</v>
      </c>
      <c r="Y65" s="125">
        <f t="shared" si="7"/>
        <v>4219094.706335878</v>
      </c>
      <c r="Z65" s="125">
        <f t="shared" si="7"/>
        <v>23117864.904821139</v>
      </c>
      <c r="AA65" s="125">
        <f t="shared" si="7"/>
        <v>40245498.385696873</v>
      </c>
      <c r="AB65" s="125">
        <f t="shared" si="7"/>
        <v>0</v>
      </c>
      <c r="AC65" s="125">
        <f t="shared" si="7"/>
        <v>0</v>
      </c>
      <c r="AD65" s="125">
        <f t="shared" si="7"/>
        <v>0</v>
      </c>
      <c r="AE65" s="125">
        <f t="shared" si="7"/>
        <v>0</v>
      </c>
      <c r="AF65" s="125">
        <f t="shared" si="7"/>
        <v>0</v>
      </c>
      <c r="AG65" s="125">
        <f t="shared" si="7"/>
        <v>0</v>
      </c>
      <c r="AH65" s="125">
        <f t="shared" si="7"/>
        <v>0</v>
      </c>
      <c r="AI65" s="125">
        <f t="shared" si="7"/>
        <v>0</v>
      </c>
      <c r="AJ65" s="125">
        <f t="shared" si="7"/>
        <v>0</v>
      </c>
      <c r="AK65" s="125">
        <f t="shared" si="7"/>
        <v>0</v>
      </c>
      <c r="AL65" s="125">
        <f t="shared" si="7"/>
        <v>0</v>
      </c>
      <c r="AM65" s="125">
        <f t="shared" si="7"/>
        <v>0</v>
      </c>
      <c r="AN65" s="125">
        <f t="shared" si="7"/>
        <v>0</v>
      </c>
      <c r="AO65" s="125">
        <f t="shared" si="7"/>
        <v>0</v>
      </c>
      <c r="AP65" s="125">
        <f t="shared" si="7"/>
        <v>0</v>
      </c>
      <c r="AQ65" s="125">
        <f t="shared" si="7"/>
        <v>0</v>
      </c>
      <c r="AR65" s="125">
        <f t="shared" si="7"/>
        <v>0</v>
      </c>
      <c r="AS65" s="120"/>
      <c r="AT65" s="120"/>
    </row>
    <row r="66" spans="1:46" ht="13.8" x14ac:dyDescent="0.3">
      <c r="A66" s="1"/>
      <c r="B66" s="1"/>
      <c r="C66" s="1"/>
      <c r="D66" s="1"/>
      <c r="E66" s="202" t="str">
        <f>kpi!$E$116</f>
        <v>ставка дисконтирования</v>
      </c>
      <c r="F66" s="168"/>
      <c r="G66" s="168"/>
      <c r="H66" s="169" t="str">
        <f>IF(OR($E66="",$E66=0),"",INDEX(kpi!$I:$I,SUMIFS(kpi!$A:$A,kpi!$E:$E,$E66)))</f>
        <v>%</v>
      </c>
      <c r="I66" s="168"/>
      <c r="J66" s="168"/>
      <c r="K66" s="168"/>
      <c r="L66" s="168"/>
      <c r="M66" s="170" t="s">
        <v>0</v>
      </c>
      <c r="N66" s="194">
        <v>0.2</v>
      </c>
      <c r="O66" s="171"/>
      <c r="P66" s="36"/>
      <c r="Q66" s="172"/>
      <c r="R66" s="203"/>
      <c r="S66" s="1"/>
      <c r="T66" s="1">
        <v>1</v>
      </c>
      <c r="U66" s="97">
        <f t="shared" ref="U66:AR66" si="8">IF(U$7="",0,T66*(1+$N$66))</f>
        <v>1.2</v>
      </c>
      <c r="V66" s="97">
        <f t="shared" si="8"/>
        <v>1.44</v>
      </c>
      <c r="W66" s="97">
        <f t="shared" si="8"/>
        <v>1.728</v>
      </c>
      <c r="X66" s="97">
        <f t="shared" si="8"/>
        <v>2.0735999999999999</v>
      </c>
      <c r="Y66" s="97">
        <f t="shared" si="8"/>
        <v>2.4883199999999999</v>
      </c>
      <c r="Z66" s="97">
        <f t="shared" si="8"/>
        <v>2.9859839999999997</v>
      </c>
      <c r="AA66" s="97">
        <f t="shared" si="8"/>
        <v>3.5831807999999996</v>
      </c>
      <c r="AB66" s="97">
        <f t="shared" si="8"/>
        <v>0</v>
      </c>
      <c r="AC66" s="97">
        <f t="shared" si="8"/>
        <v>0</v>
      </c>
      <c r="AD66" s="97">
        <f t="shared" si="8"/>
        <v>0</v>
      </c>
      <c r="AE66" s="97">
        <f t="shared" si="8"/>
        <v>0</v>
      </c>
      <c r="AF66" s="97">
        <f t="shared" si="8"/>
        <v>0</v>
      </c>
      <c r="AG66" s="97">
        <f t="shared" si="8"/>
        <v>0</v>
      </c>
      <c r="AH66" s="97">
        <f t="shared" si="8"/>
        <v>0</v>
      </c>
      <c r="AI66" s="97">
        <f t="shared" si="8"/>
        <v>0</v>
      </c>
      <c r="AJ66" s="97">
        <f t="shared" si="8"/>
        <v>0</v>
      </c>
      <c r="AK66" s="97">
        <f t="shared" si="8"/>
        <v>0</v>
      </c>
      <c r="AL66" s="97">
        <f t="shared" si="8"/>
        <v>0</v>
      </c>
      <c r="AM66" s="97">
        <f t="shared" si="8"/>
        <v>0</v>
      </c>
      <c r="AN66" s="97">
        <f t="shared" si="8"/>
        <v>0</v>
      </c>
      <c r="AO66" s="97">
        <f t="shared" si="8"/>
        <v>0</v>
      </c>
      <c r="AP66" s="97">
        <f t="shared" si="8"/>
        <v>0</v>
      </c>
      <c r="AQ66" s="97">
        <f t="shared" si="8"/>
        <v>0</v>
      </c>
      <c r="AR66" s="97">
        <f t="shared" si="8"/>
        <v>0</v>
      </c>
      <c r="AS66" s="1"/>
      <c r="AT66" s="1"/>
    </row>
    <row r="67" spans="1:46" ht="14.4" thickBot="1" x14ac:dyDescent="0.35">
      <c r="A67" s="1"/>
      <c r="B67" s="1"/>
      <c r="C67" s="1"/>
      <c r="D67" s="1"/>
      <c r="E67" s="209" t="str">
        <f>kpi!$E$118</f>
        <v>ROI</v>
      </c>
      <c r="F67" s="204"/>
      <c r="G67" s="204"/>
      <c r="H67" s="205" t="str">
        <f>IF(OR($E67="",$E67=0),"",INDEX(kpi!$I:$I,SUMIFS(kpi!$A:$A,kpi!$E:$E,$E67)))</f>
        <v>%</v>
      </c>
      <c r="I67" s="204"/>
      <c r="J67" s="206"/>
      <c r="K67" s="206"/>
      <c r="L67" s="206"/>
      <c r="M67" s="207"/>
      <c r="N67" s="206"/>
      <c r="O67" s="208"/>
      <c r="P67" s="206"/>
      <c r="Q67" s="207"/>
      <c r="R67" s="210">
        <f>R65/R51</f>
        <v>3.4825983048214422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</row>
    <row r="68" spans="1:46" ht="4.05" customHeight="1" x14ac:dyDescent="0.25">
      <c r="A68" s="1"/>
      <c r="B68" s="1"/>
      <c r="C68" s="1"/>
      <c r="D68" s="1"/>
      <c r="E68" s="96"/>
      <c r="F68" s="1"/>
      <c r="G68" s="1"/>
      <c r="H68" s="11"/>
      <c r="I68" s="1"/>
      <c r="J68" s="1"/>
      <c r="K68" s="1"/>
      <c r="L68" s="1"/>
      <c r="M68" s="5"/>
      <c r="N68" s="1"/>
      <c r="O68" s="19"/>
      <c r="P68" s="1"/>
      <c r="Q68" s="5"/>
      <c r="R68" s="133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</row>
    <row r="69" spans="1:46" ht="4.05" customHeight="1" x14ac:dyDescent="0.25">
      <c r="A69" s="1"/>
      <c r="B69" s="1"/>
      <c r="C69" s="1"/>
      <c r="D69" s="1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5"/>
      <c r="R69" s="3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</row>
    <row r="70" spans="1:46" ht="4.05" customHeight="1" x14ac:dyDescent="0.25">
      <c r="A70" s="1"/>
      <c r="B70" s="1"/>
      <c r="C70" s="1"/>
      <c r="D70" s="1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5"/>
      <c r="R70" s="3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</row>
    <row r="71" spans="1:46" s="103" customFormat="1" ht="13.8" x14ac:dyDescent="0.3">
      <c r="A71" s="99"/>
      <c r="B71" s="99"/>
      <c r="C71" s="99"/>
      <c r="D71" s="99"/>
      <c r="E71" s="99" t="str">
        <f>kpi!$E$80</f>
        <v>выручка</v>
      </c>
      <c r="F71" s="99"/>
      <c r="G71" s="99"/>
      <c r="H71" s="100" t="str">
        <f>IF(OR($E71="",$E71=0),"",INDEX(kpi!$I:$I,SUMIFS(kpi!$A:$A,kpi!$E:$E,$E71)))</f>
        <v>руб.</v>
      </c>
      <c r="I71" s="99"/>
      <c r="J71" s="99"/>
      <c r="K71" s="99"/>
      <c r="L71" s="99"/>
      <c r="M71" s="101"/>
      <c r="N71" s="99"/>
      <c r="O71" s="102"/>
      <c r="P71" s="99"/>
      <c r="Q71" s="99"/>
      <c r="R71" s="136">
        <f>SUMIFS($T71:$KW71,$T$1:$KW$1,"&gt;="&amp;1,$T$1:$KW$1,"&lt;="&amp;MAX($1:$1))</f>
        <v>1541987622.089844</v>
      </c>
      <c r="S71" s="136"/>
      <c r="T71" s="136"/>
      <c r="U71" s="136">
        <f>IF(U$7="",0,SUMIFS(reports!73:73,reports!$6:$6,"&gt;="&amp;U$6,reports!$6:$6,"&lt;="&amp;U$7))</f>
        <v>17380388.213461537</v>
      </c>
      <c r="V71" s="136">
        <f>IF(V$7="",0,SUMIFS(reports!73:73,reports!$6:$6,"&gt;="&amp;V$6,reports!$6:$6,"&lt;="&amp;V$7))</f>
        <v>67341509.624403834</v>
      </c>
      <c r="W71" s="136">
        <f>IF(W$7="",0,SUMIFS(reports!73:73,reports!$6:$6,"&gt;="&amp;W$6,reports!$6:$6,"&lt;="&amp;W$7))</f>
        <v>123966459.838</v>
      </c>
      <c r="X71" s="136">
        <f>IF(X$7="",0,SUMIFS(reports!73:73,reports!$6:$6,"&gt;="&amp;X$6,reports!$6:$6,"&lt;="&amp;X$7))</f>
        <v>210335127.33048937</v>
      </c>
      <c r="Y71" s="136">
        <f>IF(Y$7="",0,SUMIFS(reports!73:73,reports!$6:$6,"&gt;="&amp;Y$6,reports!$6:$6,"&lt;="&amp;Y$7))</f>
        <v>279416898.77995741</v>
      </c>
      <c r="Z71" s="136">
        <f>IF(Z$7="",0,SUMIFS(reports!73:73,reports!$6:$6,"&gt;="&amp;Z$6,reports!$6:$6,"&lt;="&amp;Z$7))</f>
        <v>371012823.22080851</v>
      </c>
      <c r="AA71" s="136">
        <f>IF(AA$7="",0,SUMIFS(reports!73:73,reports!$6:$6,"&gt;="&amp;AA$6,reports!$6:$6,"&lt;="&amp;AA$7))</f>
        <v>472534415.08272332</v>
      </c>
      <c r="AB71" s="136">
        <f>IF(AB$7="",0,SUMIFS(reports!73:73,reports!$6:$6,"&gt;="&amp;AB$6,reports!$6:$6,"&lt;="&amp;AB$7))</f>
        <v>0</v>
      </c>
      <c r="AC71" s="136">
        <f>IF(AC$7="",0,SUMIFS(reports!73:73,reports!$6:$6,"&gt;="&amp;AC$6,reports!$6:$6,"&lt;="&amp;AC$7))</f>
        <v>0</v>
      </c>
      <c r="AD71" s="136">
        <f>IF(AD$7="",0,SUMIFS(reports!73:73,reports!$6:$6,"&gt;="&amp;AD$6,reports!$6:$6,"&lt;="&amp;AD$7))</f>
        <v>0</v>
      </c>
      <c r="AE71" s="136">
        <f>IF(AE$7="",0,SUMIFS(reports!73:73,reports!$6:$6,"&gt;="&amp;AE$6,reports!$6:$6,"&lt;="&amp;AE$7))</f>
        <v>0</v>
      </c>
      <c r="AF71" s="136">
        <f>IF(AF$7="",0,SUMIFS(reports!73:73,reports!$6:$6,"&gt;="&amp;AF$6,reports!$6:$6,"&lt;="&amp;AF$7))</f>
        <v>0</v>
      </c>
      <c r="AG71" s="136">
        <f>IF(AG$7="",0,SUMIFS(reports!73:73,reports!$6:$6,"&gt;="&amp;AG$6,reports!$6:$6,"&lt;="&amp;AG$7))</f>
        <v>0</v>
      </c>
      <c r="AH71" s="136">
        <f>IF(AH$7="",0,SUMIFS(reports!73:73,reports!$6:$6,"&gt;="&amp;AH$6,reports!$6:$6,"&lt;="&amp;AH$7))</f>
        <v>0</v>
      </c>
      <c r="AI71" s="136">
        <f>IF(AI$7="",0,SUMIFS(reports!73:73,reports!$6:$6,"&gt;="&amp;AI$6,reports!$6:$6,"&lt;="&amp;AI$7))</f>
        <v>0</v>
      </c>
      <c r="AJ71" s="136">
        <f>IF(AJ$7="",0,SUMIFS(reports!73:73,reports!$6:$6,"&gt;="&amp;AJ$6,reports!$6:$6,"&lt;="&amp;AJ$7))</f>
        <v>0</v>
      </c>
      <c r="AK71" s="136">
        <f>IF(AK$7="",0,SUMIFS(reports!73:73,reports!$6:$6,"&gt;="&amp;AK$6,reports!$6:$6,"&lt;="&amp;AK$7))</f>
        <v>0</v>
      </c>
      <c r="AL71" s="136">
        <f>IF(AL$7="",0,SUMIFS(reports!73:73,reports!$6:$6,"&gt;="&amp;AL$6,reports!$6:$6,"&lt;="&amp;AL$7))</f>
        <v>0</v>
      </c>
      <c r="AM71" s="136">
        <f>IF(AM$7="",0,SUMIFS(reports!73:73,reports!$6:$6,"&gt;="&amp;AM$6,reports!$6:$6,"&lt;="&amp;AM$7))</f>
        <v>0</v>
      </c>
      <c r="AN71" s="136">
        <f>IF(AN$7="",0,SUMIFS(reports!73:73,reports!$6:$6,"&gt;="&amp;AN$6,reports!$6:$6,"&lt;="&amp;AN$7))</f>
        <v>0</v>
      </c>
      <c r="AO71" s="136">
        <f>IF(AO$7="",0,SUMIFS(reports!73:73,reports!$6:$6,"&gt;="&amp;AO$6,reports!$6:$6,"&lt;="&amp;AO$7))</f>
        <v>0</v>
      </c>
      <c r="AP71" s="136">
        <f>IF(AP$7="",0,SUMIFS(reports!73:73,reports!$6:$6,"&gt;="&amp;AP$6,reports!$6:$6,"&lt;="&amp;AP$7))</f>
        <v>0</v>
      </c>
      <c r="AQ71" s="136">
        <f>IF(AQ$7="",0,SUMIFS(reports!73:73,reports!$6:$6,"&gt;="&amp;AQ$6,reports!$6:$6,"&lt;="&amp;AQ$7))</f>
        <v>0</v>
      </c>
      <c r="AR71" s="136">
        <f>IF(AR$7="",0,SUMIFS(reports!73:73,reports!$6:$6,"&gt;="&amp;AR$6,reports!$6:$6,"&lt;="&amp;AR$7))</f>
        <v>0</v>
      </c>
      <c r="AS71" s="99"/>
      <c r="AT71" s="99"/>
    </row>
    <row r="72" spans="1:46" s="76" customFormat="1" x14ac:dyDescent="0.25">
      <c r="A72" s="70"/>
      <c r="B72" s="70"/>
      <c r="C72" s="70"/>
      <c r="D72" s="70"/>
      <c r="E72" s="70" t="str">
        <f>kpi!$E$81</f>
        <v>операционные расходы (без НДС)</v>
      </c>
      <c r="F72" s="70"/>
      <c r="G72" s="70"/>
      <c r="H72" s="72" t="str">
        <f>IF(OR($E72="",$E72=0),"",INDEX(kpi!$I:$I,SUMIFS(kpi!$A:$A,kpi!$E:$E,$E72)))</f>
        <v>руб.</v>
      </c>
      <c r="I72" s="70"/>
      <c r="J72" s="70"/>
      <c r="K72" s="70"/>
      <c r="L72" s="70"/>
      <c r="M72" s="73"/>
      <c r="N72" s="70"/>
      <c r="O72" s="73"/>
      <c r="P72" s="70"/>
      <c r="Q72" s="70"/>
      <c r="R72" s="75">
        <f>SUMIFS($T72:$KW72,$T$1:$KW$1,"&gt;="&amp;1,$T$1:$KW$1,"&lt;="&amp;MAX($1:$1))</f>
        <v>1228234634.7110858</v>
      </c>
      <c r="S72" s="75"/>
      <c r="T72" s="75"/>
      <c r="U72" s="75">
        <f>IF(U$7="",0,SUMIFS(reports!74:74,reports!$6:$6,"&gt;="&amp;U$6,reports!$6:$6,"&lt;="&amp;U$7))</f>
        <v>18819290.08493242</v>
      </c>
      <c r="V72" s="75">
        <f>IF(V$7="",0,SUMIFS(reports!74:74,reports!$6:$6,"&gt;="&amp;V$6,reports!$6:$6,"&lt;="&amp;V$7))</f>
        <v>84242261.416886345</v>
      </c>
      <c r="W72" s="75">
        <f>IF(W$7="",0,SUMIFS(reports!74:74,reports!$6:$6,"&gt;="&amp;W$6,reports!$6:$6,"&lt;="&amp;W$7))</f>
        <v>109782991.37993124</v>
      </c>
      <c r="X72" s="75">
        <f>IF(X$7="",0,SUMIFS(reports!74:74,reports!$6:$6,"&gt;="&amp;X$6,reports!$6:$6,"&lt;="&amp;X$7))</f>
        <v>193950067.66164213</v>
      </c>
      <c r="Y72" s="75">
        <f>IF(Y$7="",0,SUMIFS(reports!74:74,reports!$6:$6,"&gt;="&amp;Y$6,reports!$6:$6,"&lt;="&amp;Y$7))</f>
        <v>216527128.69268939</v>
      </c>
      <c r="Z72" s="75">
        <f>IF(Z$7="",0,SUMIFS(reports!74:74,reports!$6:$6,"&gt;="&amp;Z$6,reports!$6:$6,"&lt;="&amp;Z$7))</f>
        <v>272272682.21751595</v>
      </c>
      <c r="AA72" s="75">
        <f>IF(AA$7="",0,SUMIFS(reports!74:74,reports!$6:$6,"&gt;="&amp;AA$6,reports!$6:$6,"&lt;="&amp;AA$7))</f>
        <v>332640213.25748849</v>
      </c>
      <c r="AB72" s="75">
        <f>IF(AB$7="",0,SUMIFS(reports!74:74,reports!$6:$6,"&gt;="&amp;AB$6,reports!$6:$6,"&lt;="&amp;AB$7))</f>
        <v>0</v>
      </c>
      <c r="AC72" s="75">
        <f>IF(AC$7="",0,SUMIFS(reports!74:74,reports!$6:$6,"&gt;="&amp;AC$6,reports!$6:$6,"&lt;="&amp;AC$7))</f>
        <v>0</v>
      </c>
      <c r="AD72" s="75">
        <f>IF(AD$7="",0,SUMIFS(reports!74:74,reports!$6:$6,"&gt;="&amp;AD$6,reports!$6:$6,"&lt;="&amp;AD$7))</f>
        <v>0</v>
      </c>
      <c r="AE72" s="75">
        <f>IF(AE$7="",0,SUMIFS(reports!74:74,reports!$6:$6,"&gt;="&amp;AE$6,reports!$6:$6,"&lt;="&amp;AE$7))</f>
        <v>0</v>
      </c>
      <c r="AF72" s="75">
        <f>IF(AF$7="",0,SUMIFS(reports!74:74,reports!$6:$6,"&gt;="&amp;AF$6,reports!$6:$6,"&lt;="&amp;AF$7))</f>
        <v>0</v>
      </c>
      <c r="AG72" s="75">
        <f>IF(AG$7="",0,SUMIFS(reports!74:74,reports!$6:$6,"&gt;="&amp;AG$6,reports!$6:$6,"&lt;="&amp;AG$7))</f>
        <v>0</v>
      </c>
      <c r="AH72" s="75">
        <f>IF(AH$7="",0,SUMIFS(reports!74:74,reports!$6:$6,"&gt;="&amp;AH$6,reports!$6:$6,"&lt;="&amp;AH$7))</f>
        <v>0</v>
      </c>
      <c r="AI72" s="75">
        <f>IF(AI$7="",0,SUMIFS(reports!74:74,reports!$6:$6,"&gt;="&amp;AI$6,reports!$6:$6,"&lt;="&amp;AI$7))</f>
        <v>0</v>
      </c>
      <c r="AJ72" s="75">
        <f>IF(AJ$7="",0,SUMIFS(reports!74:74,reports!$6:$6,"&gt;="&amp;AJ$6,reports!$6:$6,"&lt;="&amp;AJ$7))</f>
        <v>0</v>
      </c>
      <c r="AK72" s="75">
        <f>IF(AK$7="",0,SUMIFS(reports!74:74,reports!$6:$6,"&gt;="&amp;AK$6,reports!$6:$6,"&lt;="&amp;AK$7))</f>
        <v>0</v>
      </c>
      <c r="AL72" s="75">
        <f>IF(AL$7="",0,SUMIFS(reports!74:74,reports!$6:$6,"&gt;="&amp;AL$6,reports!$6:$6,"&lt;="&amp;AL$7))</f>
        <v>0</v>
      </c>
      <c r="AM72" s="75">
        <f>IF(AM$7="",0,SUMIFS(reports!74:74,reports!$6:$6,"&gt;="&amp;AM$6,reports!$6:$6,"&lt;="&amp;AM$7))</f>
        <v>0</v>
      </c>
      <c r="AN72" s="75">
        <f>IF(AN$7="",0,SUMIFS(reports!74:74,reports!$6:$6,"&gt;="&amp;AN$6,reports!$6:$6,"&lt;="&amp;AN$7))</f>
        <v>0</v>
      </c>
      <c r="AO72" s="75">
        <f>IF(AO$7="",0,SUMIFS(reports!74:74,reports!$6:$6,"&gt;="&amp;AO$6,reports!$6:$6,"&lt;="&amp;AO$7))</f>
        <v>0</v>
      </c>
      <c r="AP72" s="75">
        <f>IF(AP$7="",0,SUMIFS(reports!74:74,reports!$6:$6,"&gt;="&amp;AP$6,reports!$6:$6,"&lt;="&amp;AP$7))</f>
        <v>0</v>
      </c>
      <c r="AQ72" s="75">
        <f>IF(AQ$7="",0,SUMIFS(reports!74:74,reports!$6:$6,"&gt;="&amp;AQ$6,reports!$6:$6,"&lt;="&amp;AQ$7))</f>
        <v>0</v>
      </c>
      <c r="AR72" s="75">
        <f>IF(AR$7="",0,SUMIFS(reports!74:74,reports!$6:$6,"&gt;="&amp;AR$6,reports!$6:$6,"&lt;="&amp;AR$7))</f>
        <v>0</v>
      </c>
      <c r="AS72" s="70"/>
      <c r="AT72" s="70"/>
    </row>
    <row r="73" spans="1:46" s="103" customFormat="1" ht="13.8" x14ac:dyDescent="0.3">
      <c r="A73" s="99"/>
      <c r="B73" s="99"/>
      <c r="C73" s="99"/>
      <c r="D73" s="99"/>
      <c r="E73" s="99" t="str">
        <f>kpi!$E$82</f>
        <v>EBITDA</v>
      </c>
      <c r="F73" s="99"/>
      <c r="G73" s="99"/>
      <c r="H73" s="100" t="str">
        <f>IF(OR($E73="",$E73=0),"",INDEX(kpi!$I:$I,SUMIFS(kpi!$A:$A,kpi!$E:$E,$E73)))</f>
        <v>руб.</v>
      </c>
      <c r="I73" s="99"/>
      <c r="J73" s="99"/>
      <c r="K73" s="99"/>
      <c r="L73" s="99"/>
      <c r="M73" s="101"/>
      <c r="N73" s="99"/>
      <c r="O73" s="102"/>
      <c r="P73" s="99"/>
      <c r="Q73" s="99"/>
      <c r="R73" s="136">
        <f>SUMIFS($T73:$KW73,$T$1:$KW$1,"&gt;="&amp;1,$T$1:$KW$1,"&lt;="&amp;MAX($1:$1))</f>
        <v>313752987.37875801</v>
      </c>
      <c r="S73" s="136"/>
      <c r="T73" s="136"/>
      <c r="U73" s="136">
        <f t="shared" ref="U73:AR73" si="9">U71-U72</f>
        <v>-1438901.8714708835</v>
      </c>
      <c r="V73" s="136">
        <f t="shared" si="9"/>
        <v>-16900751.79248251</v>
      </c>
      <c r="W73" s="136">
        <f t="shared" si="9"/>
        <v>14183468.458068758</v>
      </c>
      <c r="X73" s="136">
        <f t="shared" si="9"/>
        <v>16385059.668847233</v>
      </c>
      <c r="Y73" s="136">
        <f t="shared" si="9"/>
        <v>62889770.087268025</v>
      </c>
      <c r="Z73" s="136">
        <f t="shared" si="9"/>
        <v>98740141.003292561</v>
      </c>
      <c r="AA73" s="136">
        <f t="shared" si="9"/>
        <v>139894201.82523483</v>
      </c>
      <c r="AB73" s="136">
        <f t="shared" si="9"/>
        <v>0</v>
      </c>
      <c r="AC73" s="136">
        <f t="shared" si="9"/>
        <v>0</v>
      </c>
      <c r="AD73" s="136">
        <f t="shared" si="9"/>
        <v>0</v>
      </c>
      <c r="AE73" s="136">
        <f t="shared" si="9"/>
        <v>0</v>
      </c>
      <c r="AF73" s="136">
        <f t="shared" si="9"/>
        <v>0</v>
      </c>
      <c r="AG73" s="136">
        <f t="shared" si="9"/>
        <v>0</v>
      </c>
      <c r="AH73" s="136">
        <f t="shared" si="9"/>
        <v>0</v>
      </c>
      <c r="AI73" s="136">
        <f t="shared" si="9"/>
        <v>0</v>
      </c>
      <c r="AJ73" s="136">
        <f t="shared" si="9"/>
        <v>0</v>
      </c>
      <c r="AK73" s="136">
        <f t="shared" si="9"/>
        <v>0</v>
      </c>
      <c r="AL73" s="136">
        <f t="shared" si="9"/>
        <v>0</v>
      </c>
      <c r="AM73" s="136">
        <f t="shared" si="9"/>
        <v>0</v>
      </c>
      <c r="AN73" s="136">
        <f t="shared" si="9"/>
        <v>0</v>
      </c>
      <c r="AO73" s="136">
        <f t="shared" si="9"/>
        <v>0</v>
      </c>
      <c r="AP73" s="136">
        <f t="shared" si="9"/>
        <v>0</v>
      </c>
      <c r="AQ73" s="136">
        <f t="shared" si="9"/>
        <v>0</v>
      </c>
      <c r="AR73" s="136">
        <f t="shared" si="9"/>
        <v>0</v>
      </c>
      <c r="AS73" s="99"/>
      <c r="AT73" s="99"/>
    </row>
    <row r="74" spans="1:46" s="4" customFormat="1" ht="4.05" customHeight="1" x14ac:dyDescent="0.25">
      <c r="A74" s="3"/>
      <c r="B74" s="3"/>
      <c r="C74" s="3"/>
      <c r="D74" s="3"/>
      <c r="E74" s="3"/>
      <c r="F74" s="3"/>
      <c r="G74" s="3"/>
      <c r="H74" s="39"/>
      <c r="I74" s="3"/>
      <c r="J74" s="3"/>
      <c r="K74" s="3"/>
      <c r="L74" s="3"/>
      <c r="M74" s="5"/>
      <c r="N74" s="3"/>
      <c r="O74" s="19"/>
      <c r="P74" s="3"/>
      <c r="Q74" s="3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3"/>
      <c r="AT74" s="3"/>
    </row>
    <row r="75" spans="1:46" s="4" customFormat="1" ht="4.05" customHeight="1" x14ac:dyDescent="0.25">
      <c r="A75" s="3"/>
      <c r="B75" s="3"/>
      <c r="C75" s="3"/>
      <c r="D75" s="3"/>
      <c r="E75" s="131"/>
      <c r="F75" s="3"/>
      <c r="G75" s="3"/>
      <c r="H75" s="39"/>
      <c r="I75" s="3"/>
      <c r="J75" s="3"/>
      <c r="K75" s="131"/>
      <c r="L75" s="3"/>
      <c r="M75" s="5"/>
      <c r="N75" s="131"/>
      <c r="O75" s="19"/>
      <c r="P75" s="3"/>
      <c r="Q75" s="3"/>
      <c r="R75" s="217"/>
      <c r="S75" s="41"/>
      <c r="T75" s="41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3"/>
      <c r="AT75" s="3"/>
    </row>
    <row r="76" spans="1:46" s="4" customFormat="1" ht="4.05" customHeight="1" x14ac:dyDescent="0.25">
      <c r="A76" s="3"/>
      <c r="B76" s="3"/>
      <c r="C76" s="3"/>
      <c r="D76" s="3"/>
      <c r="E76" s="3"/>
      <c r="F76" s="3"/>
      <c r="G76" s="3"/>
      <c r="H76" s="39"/>
      <c r="I76" s="3"/>
      <c r="J76" s="3"/>
      <c r="K76" s="3"/>
      <c r="L76" s="3"/>
      <c r="M76" s="5"/>
      <c r="N76" s="3"/>
      <c r="O76" s="19"/>
      <c r="P76" s="3"/>
      <c r="Q76" s="3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3"/>
      <c r="AT76" s="3"/>
    </row>
    <row r="77" spans="1:46" s="76" customFormat="1" x14ac:dyDescent="0.25">
      <c r="A77" s="70"/>
      <c r="B77" s="70"/>
      <c r="C77" s="70"/>
      <c r="D77" s="70"/>
      <c r="E77" s="70" t="str">
        <f>kpi!$E$119</f>
        <v>амортизация</v>
      </c>
      <c r="F77" s="70"/>
      <c r="G77" s="70"/>
      <c r="H77" s="72" t="str">
        <f>IF(OR($E77="",$E77=0),"",INDEX(kpi!$I:$I,SUMIFS(kpi!$A:$A,kpi!$E:$E,$E77)))</f>
        <v>руб.</v>
      </c>
      <c r="I77" s="70"/>
      <c r="J77" s="70"/>
      <c r="K77" s="70"/>
      <c r="L77" s="70"/>
      <c r="M77" s="73"/>
      <c r="N77" s="70"/>
      <c r="O77" s="73"/>
      <c r="P77" s="70"/>
      <c r="Q77" s="70"/>
      <c r="R77" s="75">
        <f>SUMIFS($T77:$KW77,$T$1:$KW$1,"&gt;="&amp;1,$T$1:$KW$1,"&lt;="&amp;MAX($1:$1))</f>
        <v>0</v>
      </c>
      <c r="S77" s="75"/>
      <c r="T77" s="75"/>
      <c r="U77" s="75">
        <f>IF(U$7="",0,SUMIFS(reports!79:79,reports!$6:$6,"&gt;="&amp;U$6,reports!$6:$6,"&lt;="&amp;U$7))</f>
        <v>0</v>
      </c>
      <c r="V77" s="75">
        <f>IF(V$7="",0,SUMIFS(reports!79:79,reports!$6:$6,"&gt;="&amp;V$6,reports!$6:$6,"&lt;="&amp;V$7))</f>
        <v>0</v>
      </c>
      <c r="W77" s="75">
        <f>IF(W$7="",0,SUMIFS(reports!79:79,reports!$6:$6,"&gt;="&amp;W$6,reports!$6:$6,"&lt;="&amp;W$7))</f>
        <v>0</v>
      </c>
      <c r="X77" s="75">
        <f>IF(X$7="",0,SUMIFS(reports!79:79,reports!$6:$6,"&gt;="&amp;X$6,reports!$6:$6,"&lt;="&amp;X$7))</f>
        <v>0</v>
      </c>
      <c r="Y77" s="75">
        <f>IF(Y$7="",0,SUMIFS(reports!79:79,reports!$6:$6,"&gt;="&amp;Y$6,reports!$6:$6,"&lt;="&amp;Y$7))</f>
        <v>0</v>
      </c>
      <c r="Z77" s="75">
        <f>IF(Z$7="",0,SUMIFS(reports!79:79,reports!$6:$6,"&gt;="&amp;Z$6,reports!$6:$6,"&lt;="&amp;Z$7))</f>
        <v>0</v>
      </c>
      <c r="AA77" s="75">
        <f>IF(AA$7="",0,SUMIFS(reports!79:79,reports!$6:$6,"&gt;="&amp;AA$6,reports!$6:$6,"&lt;="&amp;AA$7))</f>
        <v>0</v>
      </c>
      <c r="AB77" s="75">
        <f>IF(AB$7="",0,SUMIFS(reports!79:79,reports!$6:$6,"&gt;="&amp;AB$6,reports!$6:$6,"&lt;="&amp;AB$7))</f>
        <v>0</v>
      </c>
      <c r="AC77" s="75">
        <f>IF(AC$7="",0,SUMIFS(reports!79:79,reports!$6:$6,"&gt;="&amp;AC$6,reports!$6:$6,"&lt;="&amp;AC$7))</f>
        <v>0</v>
      </c>
      <c r="AD77" s="75">
        <f>IF(AD$7="",0,SUMIFS(reports!79:79,reports!$6:$6,"&gt;="&amp;AD$6,reports!$6:$6,"&lt;="&amp;AD$7))</f>
        <v>0</v>
      </c>
      <c r="AE77" s="75">
        <f>IF(AE$7="",0,SUMIFS(reports!79:79,reports!$6:$6,"&gt;="&amp;AE$6,reports!$6:$6,"&lt;="&amp;AE$7))</f>
        <v>0</v>
      </c>
      <c r="AF77" s="75">
        <f>IF(AF$7="",0,SUMIFS(reports!79:79,reports!$6:$6,"&gt;="&amp;AF$6,reports!$6:$6,"&lt;="&amp;AF$7))</f>
        <v>0</v>
      </c>
      <c r="AG77" s="75">
        <f>IF(AG$7="",0,SUMIFS(reports!79:79,reports!$6:$6,"&gt;="&amp;AG$6,reports!$6:$6,"&lt;="&amp;AG$7))</f>
        <v>0</v>
      </c>
      <c r="AH77" s="75">
        <f>IF(AH$7="",0,SUMIFS(reports!79:79,reports!$6:$6,"&gt;="&amp;AH$6,reports!$6:$6,"&lt;="&amp;AH$7))</f>
        <v>0</v>
      </c>
      <c r="AI77" s="75">
        <f>IF(AI$7="",0,SUMIFS(reports!79:79,reports!$6:$6,"&gt;="&amp;AI$6,reports!$6:$6,"&lt;="&amp;AI$7))</f>
        <v>0</v>
      </c>
      <c r="AJ77" s="75">
        <f>IF(AJ$7="",0,SUMIFS(reports!79:79,reports!$6:$6,"&gt;="&amp;AJ$6,reports!$6:$6,"&lt;="&amp;AJ$7))</f>
        <v>0</v>
      </c>
      <c r="AK77" s="75">
        <f>IF(AK$7="",0,SUMIFS(reports!79:79,reports!$6:$6,"&gt;="&amp;AK$6,reports!$6:$6,"&lt;="&amp;AK$7))</f>
        <v>0</v>
      </c>
      <c r="AL77" s="75">
        <f>IF(AL$7="",0,SUMIFS(reports!79:79,reports!$6:$6,"&gt;="&amp;AL$6,reports!$6:$6,"&lt;="&amp;AL$7))</f>
        <v>0</v>
      </c>
      <c r="AM77" s="75">
        <f>IF(AM$7="",0,SUMIFS(reports!79:79,reports!$6:$6,"&gt;="&amp;AM$6,reports!$6:$6,"&lt;="&amp;AM$7))</f>
        <v>0</v>
      </c>
      <c r="AN77" s="75">
        <f>IF(AN$7="",0,SUMIFS(reports!79:79,reports!$6:$6,"&gt;="&amp;AN$6,reports!$6:$6,"&lt;="&amp;AN$7))</f>
        <v>0</v>
      </c>
      <c r="AO77" s="75">
        <f>IF(AO$7="",0,SUMIFS(reports!79:79,reports!$6:$6,"&gt;="&amp;AO$6,reports!$6:$6,"&lt;="&amp;AO$7))</f>
        <v>0</v>
      </c>
      <c r="AP77" s="75">
        <f>IF(AP$7="",0,SUMIFS(reports!79:79,reports!$6:$6,"&gt;="&amp;AP$6,reports!$6:$6,"&lt;="&amp;AP$7))</f>
        <v>0</v>
      </c>
      <c r="AQ77" s="75">
        <f>IF(AQ$7="",0,SUMIFS(reports!79:79,reports!$6:$6,"&gt;="&amp;AQ$6,reports!$6:$6,"&lt;="&amp;AQ$7))</f>
        <v>0</v>
      </c>
      <c r="AR77" s="75">
        <f>IF(AR$7="",0,SUMIFS(reports!79:79,reports!$6:$6,"&gt;="&amp;AR$6,reports!$6:$6,"&lt;="&amp;AR$7))</f>
        <v>0</v>
      </c>
      <c r="AS77" s="70"/>
      <c r="AT77" s="70"/>
    </row>
    <row r="78" spans="1:46" s="4" customFormat="1" x14ac:dyDescent="0.25">
      <c r="A78" s="3"/>
      <c r="B78" s="3"/>
      <c r="C78" s="3"/>
      <c r="D78" s="3"/>
      <c r="E78" s="3" t="str">
        <f>kpi!$E$120</f>
        <v>прибыль до налога на прибыль</v>
      </c>
      <c r="F78" s="3"/>
      <c r="G78" s="3"/>
      <c r="H78" s="39" t="str">
        <f>IF(OR($E78="",$E78=0),"",INDEX(kpi!$I:$I,SUMIFS(kpi!$A:$A,kpi!$E:$E,$E78)))</f>
        <v>руб.</v>
      </c>
      <c r="I78" s="3"/>
      <c r="J78" s="3"/>
      <c r="K78" s="3"/>
      <c r="L78" s="3"/>
      <c r="M78" s="5"/>
      <c r="N78" s="3"/>
      <c r="O78" s="19"/>
      <c r="P78" s="3"/>
      <c r="Q78" s="3"/>
      <c r="R78" s="41">
        <f>SUMIFS($T78:$KW78,$T$1:$KW$1,"&gt;="&amp;1,$T$1:$KW$1,"&lt;="&amp;MAX($1:$1))</f>
        <v>313752987.37875801</v>
      </c>
      <c r="S78" s="41"/>
      <c r="T78" s="41"/>
      <c r="U78" s="41">
        <f t="shared" ref="U78:AR78" si="10">U73-U77</f>
        <v>-1438901.8714708835</v>
      </c>
      <c r="V78" s="41">
        <f t="shared" si="10"/>
        <v>-16900751.79248251</v>
      </c>
      <c r="W78" s="41">
        <f t="shared" si="10"/>
        <v>14183468.458068758</v>
      </c>
      <c r="X78" s="41">
        <f t="shared" si="10"/>
        <v>16385059.668847233</v>
      </c>
      <c r="Y78" s="41">
        <f t="shared" si="10"/>
        <v>62889770.087268025</v>
      </c>
      <c r="Z78" s="41">
        <f t="shared" si="10"/>
        <v>98740141.003292561</v>
      </c>
      <c r="AA78" s="41">
        <f t="shared" si="10"/>
        <v>139894201.82523483</v>
      </c>
      <c r="AB78" s="41">
        <f t="shared" si="10"/>
        <v>0</v>
      </c>
      <c r="AC78" s="41">
        <f t="shared" si="10"/>
        <v>0</v>
      </c>
      <c r="AD78" s="41">
        <f t="shared" si="10"/>
        <v>0</v>
      </c>
      <c r="AE78" s="41">
        <f t="shared" si="10"/>
        <v>0</v>
      </c>
      <c r="AF78" s="41">
        <f t="shared" si="10"/>
        <v>0</v>
      </c>
      <c r="AG78" s="41">
        <f t="shared" si="10"/>
        <v>0</v>
      </c>
      <c r="AH78" s="41">
        <f t="shared" si="10"/>
        <v>0</v>
      </c>
      <c r="AI78" s="41">
        <f t="shared" si="10"/>
        <v>0</v>
      </c>
      <c r="AJ78" s="41">
        <f t="shared" si="10"/>
        <v>0</v>
      </c>
      <c r="AK78" s="41">
        <f t="shared" si="10"/>
        <v>0</v>
      </c>
      <c r="AL78" s="41">
        <f t="shared" si="10"/>
        <v>0</v>
      </c>
      <c r="AM78" s="41">
        <f t="shared" si="10"/>
        <v>0</v>
      </c>
      <c r="AN78" s="41">
        <f t="shared" si="10"/>
        <v>0</v>
      </c>
      <c r="AO78" s="41">
        <f t="shared" si="10"/>
        <v>0</v>
      </c>
      <c r="AP78" s="41">
        <f t="shared" si="10"/>
        <v>0</v>
      </c>
      <c r="AQ78" s="41">
        <f t="shared" si="10"/>
        <v>0</v>
      </c>
      <c r="AR78" s="41">
        <f t="shared" si="10"/>
        <v>0</v>
      </c>
      <c r="AS78" s="3"/>
      <c r="AT78" s="3"/>
    </row>
    <row r="79" spans="1:46" s="76" customFormat="1" x14ac:dyDescent="0.25">
      <c r="A79" s="70"/>
      <c r="B79" s="70"/>
      <c r="C79" s="70"/>
      <c r="D79" s="70"/>
      <c r="E79" s="70" t="str">
        <f>kpi!$E$121</f>
        <v>налог УСН(6%)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>SUMIFS($T79:$KW79,$T$1:$KW$1,"&gt;="&amp;1,$T$1:$KW$1,"&lt;="&amp;MAX($1:$1))</f>
        <v>92519257.325390637</v>
      </c>
      <c r="S79" s="75"/>
      <c r="T79" s="75"/>
      <c r="U79" s="75">
        <f>IF(U$7="",0,SUMIFS(reports!81:81,reports!$6:$6,"&gt;="&amp;U$6,reports!$6:$6,"&lt;="&amp;U$7))</f>
        <v>1042823.2928076922</v>
      </c>
      <c r="V79" s="75">
        <f>IF(V$7="",0,SUMIFS(reports!81:81,reports!$6:$6,"&gt;="&amp;V$6,reports!$6:$6,"&lt;="&amp;V$7))</f>
        <v>4040490.5774642304</v>
      </c>
      <c r="W79" s="75">
        <f>IF(W$7="",0,SUMIFS(reports!81:81,reports!$6:$6,"&gt;="&amp;W$6,reports!$6:$6,"&lt;="&amp;W$7))</f>
        <v>7437987.5902799983</v>
      </c>
      <c r="X79" s="75">
        <f>IF(X$7="",0,SUMIFS(reports!81:81,reports!$6:$6,"&gt;="&amp;X$6,reports!$6:$6,"&lt;="&amp;X$7))</f>
        <v>12620107.639829362</v>
      </c>
      <c r="Y79" s="75">
        <f>IF(Y$7="",0,SUMIFS(reports!81:81,reports!$6:$6,"&gt;="&amp;Y$6,reports!$6:$6,"&lt;="&amp;Y$7))</f>
        <v>16765013.926797444</v>
      </c>
      <c r="Z79" s="75">
        <f>IF(Z$7="",0,SUMIFS(reports!81:81,reports!$6:$6,"&gt;="&amp;Z$6,reports!$6:$6,"&lt;="&amp;Z$7))</f>
        <v>22260769.393248506</v>
      </c>
      <c r="AA79" s="75">
        <f>IF(AA$7="",0,SUMIFS(reports!81:81,reports!$6:$6,"&gt;="&amp;AA$6,reports!$6:$6,"&lt;="&amp;AA$7))</f>
        <v>28352064.9049634</v>
      </c>
      <c r="AB79" s="75">
        <f>IF(AB$7="",0,SUMIFS(reports!81:81,reports!$6:$6,"&gt;="&amp;AB$6,reports!$6:$6,"&lt;="&amp;AB$7))</f>
        <v>0</v>
      </c>
      <c r="AC79" s="75">
        <f>IF(AC$7="",0,SUMIFS(reports!81:81,reports!$6:$6,"&gt;="&amp;AC$6,reports!$6:$6,"&lt;="&amp;AC$7))</f>
        <v>0</v>
      </c>
      <c r="AD79" s="75">
        <f>IF(AD$7="",0,SUMIFS(reports!81:81,reports!$6:$6,"&gt;="&amp;AD$6,reports!$6:$6,"&lt;="&amp;AD$7))</f>
        <v>0</v>
      </c>
      <c r="AE79" s="75">
        <f>IF(AE$7="",0,SUMIFS(reports!81:81,reports!$6:$6,"&gt;="&amp;AE$6,reports!$6:$6,"&lt;="&amp;AE$7))</f>
        <v>0</v>
      </c>
      <c r="AF79" s="75">
        <f>IF(AF$7="",0,SUMIFS(reports!81:81,reports!$6:$6,"&gt;="&amp;AF$6,reports!$6:$6,"&lt;="&amp;AF$7))</f>
        <v>0</v>
      </c>
      <c r="AG79" s="75">
        <f>IF(AG$7="",0,SUMIFS(reports!81:81,reports!$6:$6,"&gt;="&amp;AG$6,reports!$6:$6,"&lt;="&amp;AG$7))</f>
        <v>0</v>
      </c>
      <c r="AH79" s="75">
        <f>IF(AH$7="",0,SUMIFS(reports!81:81,reports!$6:$6,"&gt;="&amp;AH$6,reports!$6:$6,"&lt;="&amp;AH$7))</f>
        <v>0</v>
      </c>
      <c r="AI79" s="75">
        <f>IF(AI$7="",0,SUMIFS(reports!81:81,reports!$6:$6,"&gt;="&amp;AI$6,reports!$6:$6,"&lt;="&amp;AI$7))</f>
        <v>0</v>
      </c>
      <c r="AJ79" s="75">
        <f>IF(AJ$7="",0,SUMIFS(reports!81:81,reports!$6:$6,"&gt;="&amp;AJ$6,reports!$6:$6,"&lt;="&amp;AJ$7))</f>
        <v>0</v>
      </c>
      <c r="AK79" s="75">
        <f>IF(AK$7="",0,SUMIFS(reports!81:81,reports!$6:$6,"&gt;="&amp;AK$6,reports!$6:$6,"&lt;="&amp;AK$7))</f>
        <v>0</v>
      </c>
      <c r="AL79" s="75">
        <f>IF(AL$7="",0,SUMIFS(reports!81:81,reports!$6:$6,"&gt;="&amp;AL$6,reports!$6:$6,"&lt;="&amp;AL$7))</f>
        <v>0</v>
      </c>
      <c r="AM79" s="75">
        <f>IF(AM$7="",0,SUMIFS(reports!81:81,reports!$6:$6,"&gt;="&amp;AM$6,reports!$6:$6,"&lt;="&amp;AM$7))</f>
        <v>0</v>
      </c>
      <c r="AN79" s="75">
        <f>IF(AN$7="",0,SUMIFS(reports!81:81,reports!$6:$6,"&gt;="&amp;AN$6,reports!$6:$6,"&lt;="&amp;AN$7))</f>
        <v>0</v>
      </c>
      <c r="AO79" s="75">
        <f>IF(AO$7="",0,SUMIFS(reports!81:81,reports!$6:$6,"&gt;="&amp;AO$6,reports!$6:$6,"&lt;="&amp;AO$7))</f>
        <v>0</v>
      </c>
      <c r="AP79" s="75">
        <f>IF(AP$7="",0,SUMIFS(reports!81:81,reports!$6:$6,"&gt;="&amp;AP$6,reports!$6:$6,"&lt;="&amp;AP$7))</f>
        <v>0</v>
      </c>
      <c r="AQ79" s="75">
        <f>IF(AQ$7="",0,SUMIFS(reports!81:81,reports!$6:$6,"&gt;="&amp;AQ$6,reports!$6:$6,"&lt;="&amp;AQ$7))</f>
        <v>0</v>
      </c>
      <c r="AR79" s="75">
        <f>IF(AR$7="",0,SUMIFS(reports!81:81,reports!$6:$6,"&gt;="&amp;AR$6,reports!$6:$6,"&lt;="&amp;AR$7))</f>
        <v>0</v>
      </c>
      <c r="AS79" s="70"/>
      <c r="AT79" s="70"/>
    </row>
    <row r="80" spans="1:46" s="103" customFormat="1" ht="13.8" x14ac:dyDescent="0.3">
      <c r="A80" s="99"/>
      <c r="B80" s="99"/>
      <c r="C80" s="99"/>
      <c r="D80" s="99"/>
      <c r="E80" s="181" t="str">
        <f>kpi!$E$122</f>
        <v>чистая прибыль</v>
      </c>
      <c r="F80" s="181"/>
      <c r="G80" s="181"/>
      <c r="H80" s="218" t="str">
        <f>IF(OR($E80="",$E80=0),"",INDEX(kpi!$I:$I,SUMIFS(kpi!$A:$A,kpi!$E:$E,$E80)))</f>
        <v>руб.</v>
      </c>
      <c r="I80" s="181"/>
      <c r="J80" s="181"/>
      <c r="K80" s="181"/>
      <c r="L80" s="181"/>
      <c r="M80" s="219"/>
      <c r="N80" s="181"/>
      <c r="O80" s="220"/>
      <c r="P80" s="181"/>
      <c r="Q80" s="181"/>
      <c r="R80" s="221">
        <f>SUMIFS($T80:$KW80,$T$1:$KW$1,"&gt;="&amp;1,$T$1:$KW$1,"&lt;="&amp;MAX($1:$1))</f>
        <v>221233730.05336738</v>
      </c>
      <c r="S80" s="136"/>
      <c r="T80" s="136"/>
      <c r="U80" s="136">
        <f t="shared" ref="U80:AR80" si="11">U78-U79</f>
        <v>-2481725.1642785757</v>
      </c>
      <c r="V80" s="136">
        <f t="shared" si="11"/>
        <v>-20941242.369946741</v>
      </c>
      <c r="W80" s="136">
        <f t="shared" si="11"/>
        <v>6745480.86778876</v>
      </c>
      <c r="X80" s="136">
        <f t="shared" si="11"/>
        <v>3764952.0290178712</v>
      </c>
      <c r="Y80" s="136">
        <f t="shared" si="11"/>
        <v>46124756.160470583</v>
      </c>
      <c r="Z80" s="136">
        <f t="shared" si="11"/>
        <v>76479371.610044062</v>
      </c>
      <c r="AA80" s="136">
        <f t="shared" si="11"/>
        <v>111542136.92027143</v>
      </c>
      <c r="AB80" s="136">
        <f t="shared" si="11"/>
        <v>0</v>
      </c>
      <c r="AC80" s="136">
        <f t="shared" si="11"/>
        <v>0</v>
      </c>
      <c r="AD80" s="136">
        <f t="shared" si="11"/>
        <v>0</v>
      </c>
      <c r="AE80" s="136">
        <f t="shared" si="11"/>
        <v>0</v>
      </c>
      <c r="AF80" s="136">
        <f t="shared" si="11"/>
        <v>0</v>
      </c>
      <c r="AG80" s="136">
        <f t="shared" si="11"/>
        <v>0</v>
      </c>
      <c r="AH80" s="136">
        <f t="shared" si="11"/>
        <v>0</v>
      </c>
      <c r="AI80" s="136">
        <f t="shared" si="11"/>
        <v>0</v>
      </c>
      <c r="AJ80" s="136">
        <f t="shared" si="11"/>
        <v>0</v>
      </c>
      <c r="AK80" s="136">
        <f t="shared" si="11"/>
        <v>0</v>
      </c>
      <c r="AL80" s="136">
        <f t="shared" si="11"/>
        <v>0</v>
      </c>
      <c r="AM80" s="136">
        <f t="shared" si="11"/>
        <v>0</v>
      </c>
      <c r="AN80" s="136">
        <f t="shared" si="11"/>
        <v>0</v>
      </c>
      <c r="AO80" s="136">
        <f t="shared" si="11"/>
        <v>0</v>
      </c>
      <c r="AP80" s="136">
        <f t="shared" si="11"/>
        <v>0</v>
      </c>
      <c r="AQ80" s="136">
        <f t="shared" si="11"/>
        <v>0</v>
      </c>
      <c r="AR80" s="136">
        <f t="shared" si="11"/>
        <v>0</v>
      </c>
      <c r="AS80" s="99"/>
      <c r="AT80" s="99"/>
    </row>
    <row r="81" spans="1:46" ht="4.05" customHeight="1" x14ac:dyDescent="0.25">
      <c r="A81" s="1"/>
      <c r="B81" s="1"/>
      <c r="C81" s="1"/>
      <c r="D81" s="1"/>
      <c r="E81" s="77"/>
      <c r="F81" s="77"/>
      <c r="G81" s="77"/>
      <c r="H81" s="215"/>
      <c r="I81" s="77"/>
      <c r="J81" s="77"/>
      <c r="K81" s="77"/>
      <c r="L81" s="77"/>
      <c r="M81" s="172"/>
      <c r="N81" s="214"/>
      <c r="O81" s="216"/>
      <c r="P81" s="77"/>
      <c r="Q81" s="77"/>
      <c r="R81" s="74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</row>
    <row r="82" spans="1:46" ht="4.05" customHeight="1" x14ac:dyDescent="0.25">
      <c r="A82" s="1"/>
      <c r="B82" s="1"/>
      <c r="C82" s="1"/>
      <c r="D82" s="1"/>
      <c r="E82" s="8"/>
      <c r="F82" s="1"/>
      <c r="G82" s="1"/>
      <c r="H82" s="11"/>
      <c r="I82" s="1"/>
      <c r="J82" s="1"/>
      <c r="K82" s="8"/>
      <c r="L82" s="1"/>
      <c r="M82" s="5"/>
      <c r="N82" s="8"/>
      <c r="O82" s="19"/>
      <c r="P82" s="1"/>
      <c r="Q82" s="5"/>
      <c r="R82" s="130"/>
      <c r="S82" s="1"/>
      <c r="T82" s="1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1"/>
      <c r="AT82" s="1"/>
    </row>
    <row r="83" spans="1:46" ht="4.05" customHeight="1" x14ac:dyDescent="0.25">
      <c r="A83" s="1"/>
      <c r="B83" s="1"/>
      <c r="C83" s="1"/>
      <c r="D83" s="1"/>
      <c r="E83" s="1"/>
      <c r="F83" s="1"/>
      <c r="G83" s="1"/>
      <c r="H83" s="11"/>
      <c r="I83" s="1"/>
      <c r="J83" s="1"/>
      <c r="K83" s="1"/>
      <c r="L83" s="1"/>
      <c r="M83" s="5"/>
      <c r="N83" s="1"/>
      <c r="O83" s="19"/>
      <c r="P83" s="1"/>
      <c r="Q83" s="5"/>
      <c r="R83" s="3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</row>
    <row r="84" spans="1:46" x14ac:dyDescent="0.25">
      <c r="A84" s="1"/>
      <c r="B84" s="1"/>
      <c r="C84" s="1"/>
      <c r="D84" s="1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5"/>
      <c r="R84" s="3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</row>
    <row r="85" spans="1:46" x14ac:dyDescent="0.25">
      <c r="A85" s="1"/>
      <c r="B85" s="1"/>
      <c r="C85" s="1"/>
      <c r="D85" s="1"/>
      <c r="E85" s="1"/>
      <c r="F85" s="1"/>
      <c r="G85" s="1"/>
      <c r="H85" s="11"/>
      <c r="I85" s="1"/>
      <c r="J85" s="1"/>
      <c r="K85" s="1"/>
      <c r="L85" s="1"/>
      <c r="M85" s="5"/>
      <c r="N85" s="1"/>
      <c r="O85" s="19"/>
      <c r="P85" s="1"/>
      <c r="Q85" s="5"/>
      <c r="R85" s="3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</row>
    <row r="86" spans="1:46" x14ac:dyDescent="0.25">
      <c r="A86" s="1"/>
      <c r="B86" s="1"/>
      <c r="C86" s="1"/>
      <c r="D86" s="1"/>
      <c r="E86" s="1"/>
      <c r="F86" s="1"/>
      <c r="G86" s="1"/>
      <c r="H86" s="11"/>
      <c r="I86" s="1"/>
      <c r="J86" s="1"/>
      <c r="K86" s="1"/>
      <c r="L86" s="1"/>
      <c r="M86" s="5"/>
      <c r="N86" s="1"/>
      <c r="O86" s="19"/>
      <c r="P86" s="1"/>
      <c r="Q86" s="5"/>
      <c r="R86" s="3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</row>
    <row r="87" spans="1:46" x14ac:dyDescent="0.25">
      <c r="A87" s="1"/>
      <c r="B87" s="1"/>
      <c r="C87" s="1"/>
      <c r="D87" s="1"/>
      <c r="E87" s="1"/>
      <c r="F87" s="1"/>
      <c r="G87" s="1"/>
      <c r="H87" s="11"/>
      <c r="I87" s="1"/>
      <c r="J87" s="1"/>
      <c r="K87" s="1"/>
      <c r="L87" s="1"/>
      <c r="M87" s="5"/>
      <c r="N87" s="1"/>
      <c r="O87" s="19"/>
      <c r="P87" s="1"/>
      <c r="Q87" s="5"/>
      <c r="R87" s="3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</row>
    <row r="88" spans="1:46" x14ac:dyDescent="0.25">
      <c r="A88" s="1"/>
      <c r="B88" s="1"/>
      <c r="C88" s="1"/>
      <c r="D88" s="1"/>
      <c r="E88" s="1"/>
      <c r="F88" s="1"/>
      <c r="G88" s="1"/>
      <c r="H88" s="11"/>
      <c r="I88" s="1"/>
      <c r="J88" s="1"/>
      <c r="K88" s="1"/>
      <c r="L88" s="1"/>
      <c r="M88" s="5"/>
      <c r="N88" s="1"/>
      <c r="O88" s="19"/>
      <c r="P88" s="1"/>
      <c r="Q88" s="5"/>
      <c r="R88" s="3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</row>
    <row r="89" spans="1:46" x14ac:dyDescent="0.25">
      <c r="A89" s="1"/>
      <c r="B89" s="1"/>
      <c r="C89" s="1"/>
      <c r="D89" s="1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5"/>
      <c r="R89" s="3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</row>
    <row r="90" spans="1:46" x14ac:dyDescent="0.25">
      <c r="A90" s="1"/>
      <c r="B90" s="1"/>
      <c r="C90" s="1"/>
      <c r="D90" s="1"/>
      <c r="E90" s="1"/>
      <c r="F90" s="1"/>
      <c r="G90" s="1"/>
      <c r="H90" s="11"/>
      <c r="I90" s="1"/>
      <c r="J90" s="1"/>
      <c r="K90" s="1"/>
      <c r="L90" s="1"/>
      <c r="M90" s="5"/>
      <c r="N90" s="1"/>
      <c r="O90" s="19"/>
      <c r="P90" s="1"/>
      <c r="Q90" s="5"/>
      <c r="R90" s="3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</row>
    <row r="91" spans="1:46" x14ac:dyDescent="0.25">
      <c r="A91" s="1"/>
      <c r="B91" s="1"/>
      <c r="C91" s="1"/>
      <c r="D91" s="1"/>
      <c r="E91" s="1"/>
      <c r="F91" s="1"/>
      <c r="G91" s="1"/>
      <c r="H91" s="11"/>
      <c r="I91" s="1"/>
      <c r="J91" s="1"/>
      <c r="K91" s="1"/>
      <c r="L91" s="1"/>
      <c r="M91" s="5"/>
      <c r="N91" s="1"/>
      <c r="O91" s="19"/>
      <c r="P91" s="1"/>
      <c r="Q91" s="5"/>
      <c r="R91" s="3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</row>
    <row r="92" spans="1:46" x14ac:dyDescent="0.25">
      <c r="A92" s="1"/>
      <c r="B92" s="1"/>
      <c r="C92" s="1"/>
      <c r="D92" s="1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5"/>
      <c r="R92" s="3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</row>
    <row r="93" spans="1:46" x14ac:dyDescent="0.25">
      <c r="A93" s="1"/>
      <c r="B93" s="1"/>
      <c r="C93" s="1"/>
      <c r="D93" s="1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5"/>
      <c r="R93" s="3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</row>
    <row r="94" spans="1:46" x14ac:dyDescent="0.25">
      <c r="A94" s="1"/>
      <c r="B94" s="1"/>
      <c r="C94" s="1"/>
      <c r="D94" s="1"/>
      <c r="E94" s="1"/>
      <c r="F94" s="1"/>
      <c r="G94" s="1"/>
      <c r="H94" s="11"/>
      <c r="I94" s="1"/>
      <c r="J94" s="1"/>
      <c r="K94" s="1"/>
      <c r="L94" s="1"/>
      <c r="M94" s="5"/>
      <c r="N94" s="1"/>
      <c r="O94" s="19"/>
      <c r="P94" s="1"/>
      <c r="Q94" s="5"/>
      <c r="R94" s="3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</row>
    <row r="95" spans="1:46" x14ac:dyDescent="0.25">
      <c r="A95" s="1"/>
      <c r="B95" s="1"/>
      <c r="C95" s="1"/>
      <c r="D95" s="1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5"/>
      <c r="R95" s="3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</row>
    <row r="96" spans="1:46" x14ac:dyDescent="0.25">
      <c r="A96" s="1"/>
      <c r="B96" s="1"/>
      <c r="C96" s="1"/>
      <c r="D96" s="1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5"/>
      <c r="R96" s="3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</row>
    <row r="97" spans="1:46" x14ac:dyDescent="0.25">
      <c r="A97" s="1"/>
      <c r="B97" s="1"/>
      <c r="C97" s="1"/>
      <c r="D97" s="1"/>
      <c r="E97" s="1"/>
      <c r="F97" s="1"/>
      <c r="G97" s="1"/>
      <c r="H97" s="11"/>
      <c r="I97" s="1"/>
      <c r="J97" s="1"/>
      <c r="K97" s="1"/>
      <c r="L97" s="1"/>
      <c r="M97" s="5"/>
      <c r="N97" s="1"/>
      <c r="O97" s="19"/>
      <c r="P97" s="1"/>
      <c r="Q97" s="5"/>
      <c r="R97" s="3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</row>
    <row r="98" spans="1:46" x14ac:dyDescent="0.25">
      <c r="A98" s="1"/>
      <c r="B98" s="1"/>
      <c r="C98" s="1"/>
      <c r="D98" s="1"/>
      <c r="E98" s="1"/>
      <c r="F98" s="1"/>
      <c r="G98" s="1"/>
      <c r="H98" s="11"/>
      <c r="I98" s="1"/>
      <c r="J98" s="1"/>
      <c r="K98" s="1"/>
      <c r="L98" s="1"/>
      <c r="M98" s="5"/>
      <c r="N98" s="1"/>
      <c r="O98" s="19"/>
      <c r="P98" s="1"/>
      <c r="Q98" s="5"/>
      <c r="R98" s="3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</row>
    <row r="99" spans="1:46" x14ac:dyDescent="0.25">
      <c r="A99" s="1"/>
      <c r="B99" s="1"/>
      <c r="C99" s="1"/>
      <c r="D99" s="1"/>
      <c r="E99" s="1"/>
      <c r="F99" s="1"/>
      <c r="G99" s="1"/>
      <c r="H99" s="11"/>
      <c r="I99" s="1"/>
      <c r="J99" s="1"/>
      <c r="K99" s="1"/>
      <c r="L99" s="1"/>
      <c r="M99" s="5"/>
      <c r="N99" s="1"/>
      <c r="O99" s="19"/>
      <c r="P99" s="1"/>
      <c r="Q99" s="5"/>
      <c r="R99" s="3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</row>
    <row r="100" spans="1:46" x14ac:dyDescent="0.25">
      <c r="A100" s="1"/>
      <c r="B100" s="1"/>
      <c r="C100" s="1"/>
      <c r="D100" s="1"/>
      <c r="E100" s="1"/>
      <c r="F100" s="1"/>
      <c r="G100" s="1"/>
      <c r="H100" s="11"/>
      <c r="I100" s="1"/>
      <c r="J100" s="1"/>
      <c r="K100" s="1"/>
      <c r="L100" s="1"/>
      <c r="M100" s="5"/>
      <c r="N100" s="1"/>
      <c r="O100" s="19"/>
      <c r="P100" s="1"/>
      <c r="Q100" s="5"/>
      <c r="R100" s="3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</row>
    <row r="101" spans="1:46" x14ac:dyDescent="0.25">
      <c r="A101" s="1"/>
      <c r="B101" s="1"/>
      <c r="C101" s="1"/>
      <c r="D101" s="1"/>
      <c r="E101" s="1"/>
      <c r="F101" s="1"/>
      <c r="G101" s="1"/>
      <c r="H101" s="11"/>
      <c r="I101" s="1"/>
      <c r="J101" s="1"/>
      <c r="K101" s="1"/>
      <c r="L101" s="1"/>
      <c r="M101" s="5"/>
      <c r="N101" s="1"/>
      <c r="O101" s="19"/>
      <c r="P101" s="1"/>
      <c r="Q101" s="5"/>
      <c r="R101" s="3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</row>
    <row r="102" spans="1:46" x14ac:dyDescent="0.25">
      <c r="A102" s="1"/>
      <c r="B102" s="1"/>
      <c r="C102" s="1"/>
      <c r="D102" s="1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5"/>
      <c r="R102" s="3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</row>
    <row r="103" spans="1:46" x14ac:dyDescent="0.25">
      <c r="A103" s="1"/>
      <c r="B103" s="1"/>
      <c r="C103" s="1"/>
      <c r="D103" s="1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5"/>
      <c r="R103" s="3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</row>
    <row r="104" spans="1:46" x14ac:dyDescent="0.25">
      <c r="A104" s="1"/>
      <c r="B104" s="1"/>
      <c r="C104" s="1"/>
      <c r="D104" s="1"/>
      <c r="E104" s="1"/>
      <c r="F104" s="1"/>
      <c r="G104" s="1"/>
      <c r="H104" s="11"/>
      <c r="I104" s="1"/>
      <c r="J104" s="1"/>
      <c r="K104" s="1"/>
      <c r="L104" s="1"/>
      <c r="M104" s="5"/>
      <c r="N104" s="1"/>
      <c r="O104" s="19"/>
      <c r="P104" s="1"/>
      <c r="Q104" s="5"/>
      <c r="R104" s="3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</row>
    <row r="105" spans="1:46" x14ac:dyDescent="0.25">
      <c r="A105" s="1"/>
      <c r="B105" s="1"/>
      <c r="C105" s="1"/>
      <c r="D105" s="1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5"/>
      <c r="R105" s="3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</row>
  </sheetData>
  <conditionalFormatting sqref="N11 N13 N15">
    <cfRule type="containsBlanks" dxfId="1105" priority="55">
      <formula>LEN(TRIM(N11))=0</formula>
    </cfRule>
  </conditionalFormatting>
  <conditionalFormatting sqref="N17">
    <cfRule type="containsBlanks" dxfId="1104" priority="54">
      <formula>LEN(TRIM(N17))=0</formula>
    </cfRule>
  </conditionalFormatting>
  <conditionalFormatting sqref="U6:AR7">
    <cfRule type="containsBlanks" dxfId="1103" priority="53">
      <formula>LEN(TRIM(U6))=0</formula>
    </cfRule>
  </conditionalFormatting>
  <conditionalFormatting sqref="U2:AR2">
    <cfRule type="cellIs" dxfId="1102" priority="52" operator="equal">
      <formula>1</formula>
    </cfRule>
  </conditionalFormatting>
  <conditionalFormatting sqref="U3:AR3">
    <cfRule type="cellIs" dxfId="1101" priority="51" operator="equal">
      <formula>1</formula>
    </cfRule>
  </conditionalFormatting>
  <conditionalFormatting sqref="U4:AR4">
    <cfRule type="cellIs" dxfId="1100" priority="50" operator="equal">
      <formula>1</formula>
    </cfRule>
  </conditionalFormatting>
  <conditionalFormatting sqref="AS33:XFD33 A33:S33 A82:XFD1048576 A71:D81 S71:XFD81 A1:XFD32 A34:XFD70">
    <cfRule type="cellIs" dxfId="1099" priority="35" operator="equal">
      <formula>0</formula>
    </cfRule>
  </conditionalFormatting>
  <conditionalFormatting sqref="R21 U21:AR21">
    <cfRule type="cellIs" dxfId="1098" priority="34" operator="lessThan">
      <formula>0</formula>
    </cfRule>
  </conditionalFormatting>
  <conditionalFormatting sqref="R22 U22:AR22">
    <cfRule type="cellIs" dxfId="1097" priority="32" operator="greaterThan">
      <formula>0</formula>
    </cfRule>
    <cfRule type="cellIs" dxfId="1096" priority="33" operator="lessThan">
      <formula>0</formula>
    </cfRule>
  </conditionalFormatting>
  <conditionalFormatting sqref="U33:AR33">
    <cfRule type="containsBlanks" dxfId="1095" priority="30">
      <formula>LEN(TRIM(U33))=0</formula>
    </cfRule>
    <cfRule type="expression" dxfId="1094" priority="31">
      <formula>U$7&lt;&gt;""</formula>
    </cfRule>
  </conditionalFormatting>
  <conditionalFormatting sqref="T33:AR33">
    <cfRule type="cellIs" dxfId="1093" priority="29" operator="equal">
      <formula>0</formula>
    </cfRule>
  </conditionalFormatting>
  <conditionalFormatting sqref="R51 U51:AR51">
    <cfRule type="cellIs" dxfId="1092" priority="25" operator="lessThan">
      <formula>0</formula>
    </cfRule>
  </conditionalFormatting>
  <conditionalFormatting sqref="R29">
    <cfRule type="cellIs" dxfId="1091" priority="28" operator="lessThan">
      <formula>0</formula>
    </cfRule>
  </conditionalFormatting>
  <conditionalFormatting sqref="N33">
    <cfRule type="containsBlanks" dxfId="1090" priority="27">
      <formula>LEN(TRIM(N33))=0</formula>
    </cfRule>
  </conditionalFormatting>
  <conditionalFormatting sqref="N38">
    <cfRule type="containsBlanks" dxfId="1089" priority="26">
      <formula>LEN(TRIM(N38))=0</formula>
    </cfRule>
  </conditionalFormatting>
  <conditionalFormatting sqref="R59 U59:AR59">
    <cfRule type="cellIs" dxfId="1088" priority="24" operator="lessThan">
      <formula>0</formula>
    </cfRule>
  </conditionalFormatting>
  <conditionalFormatting sqref="R60 U60:AR60">
    <cfRule type="cellIs" dxfId="1087" priority="22" operator="greaterThan">
      <formula>0</formula>
    </cfRule>
    <cfRule type="cellIs" dxfId="1086" priority="23" operator="lessThan">
      <formula>0</formula>
    </cfRule>
  </conditionalFormatting>
  <conditionalFormatting sqref="N66">
    <cfRule type="containsBlanks" dxfId="1085" priority="21">
      <formula>LEN(TRIM(N66))=0</formula>
    </cfRule>
  </conditionalFormatting>
  <conditionalFormatting sqref="I71:R71 E74:R76">
    <cfRule type="cellIs" dxfId="1084" priority="20" operator="equal">
      <formula>0</formula>
    </cfRule>
  </conditionalFormatting>
  <conditionalFormatting sqref="I72:R72">
    <cfRule type="cellIs" dxfId="1083" priority="19" operator="equal">
      <formula>0</formula>
    </cfRule>
  </conditionalFormatting>
  <conditionalFormatting sqref="I73:R73">
    <cfRule type="cellIs" dxfId="1082" priority="18" operator="equal">
      <formula>0</formula>
    </cfRule>
  </conditionalFormatting>
  <conditionalFormatting sqref="R75">
    <cfRule type="cellIs" dxfId="1081" priority="14" operator="equal">
      <formula>0</formula>
    </cfRule>
  </conditionalFormatting>
  <conditionalFormatting sqref="E75">
    <cfRule type="cellIs" dxfId="1080" priority="17" operator="equal">
      <formula>0</formula>
    </cfRule>
  </conditionalFormatting>
  <conditionalFormatting sqref="K75">
    <cfRule type="cellIs" dxfId="1079" priority="16" operator="equal">
      <formula>0</formula>
    </cfRule>
  </conditionalFormatting>
  <conditionalFormatting sqref="N75">
    <cfRule type="cellIs" dxfId="1078" priority="15" operator="equal">
      <formula>0</formula>
    </cfRule>
  </conditionalFormatting>
  <conditionalFormatting sqref="I77:R77">
    <cfRule type="cellIs" dxfId="1077" priority="13" operator="equal">
      <formula>0</formula>
    </cfRule>
  </conditionalFormatting>
  <conditionalFormatting sqref="I78:R78">
    <cfRule type="cellIs" dxfId="1076" priority="12" operator="equal">
      <formula>0</formula>
    </cfRule>
  </conditionalFormatting>
  <conditionalFormatting sqref="I79:R79">
    <cfRule type="cellIs" dxfId="1075" priority="11" operator="equal">
      <formula>0</formula>
    </cfRule>
  </conditionalFormatting>
  <conditionalFormatting sqref="I80:R80 M81:N81">
    <cfRule type="cellIs" dxfId="1074" priority="10" operator="equal">
      <formula>0</formula>
    </cfRule>
  </conditionalFormatting>
  <conditionalFormatting sqref="I81:L81 O81:R81">
    <cfRule type="cellIs" dxfId="1073" priority="9" operator="equal">
      <formula>0</formula>
    </cfRule>
  </conditionalFormatting>
  <conditionalFormatting sqref="R80 U80:AR80">
    <cfRule type="cellIs" dxfId="1072" priority="7" operator="greaterThan">
      <formula>0</formula>
    </cfRule>
    <cfRule type="cellIs" dxfId="1071" priority="8" operator="lessThan">
      <formula>0</formula>
    </cfRule>
  </conditionalFormatting>
  <conditionalFormatting sqref="R73 U73:AR73">
    <cfRule type="cellIs" dxfId="1070" priority="5" operator="greaterThan">
      <formula>0</formula>
    </cfRule>
    <cfRule type="cellIs" dxfId="1069" priority="6" operator="lessThan">
      <formula>0</formula>
    </cfRule>
  </conditionalFormatting>
  <conditionalFormatting sqref="R43 U43:AR43">
    <cfRule type="cellIs" dxfId="1068" priority="4" operator="lessThan">
      <formula>0</formula>
    </cfRule>
  </conditionalFormatting>
  <conditionalFormatting sqref="R44 U44:AR44">
    <cfRule type="cellIs" dxfId="1067" priority="2" operator="greaterThan">
      <formula>0</formula>
    </cfRule>
    <cfRule type="cellIs" dxfId="1066" priority="3" operator="lessThan">
      <formula>0</formula>
    </cfRule>
  </conditionalFormatting>
  <conditionalFormatting sqref="K33">
    <cfRule type="notContainsBlanks" dxfId="1065" priority="1">
      <formula>LEN(TRIM(K33))&gt;0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справочники!$E$11:$E$300</xm:f>
          </x14:formula1>
          <xm:sqref>N11 N15 N17 N13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26"/>
  <sheetViews>
    <sheetView showGridLines="0" workbookViewId="0">
      <pane xSplit="8" ySplit="12" topLeftCell="I13" activePane="bottomRight" state="frozen"/>
      <selection pane="topRight" activeCell="I1" sqref="I1"/>
      <selection pane="bottomLeft" activeCell="A13" sqref="A13"/>
      <selection pane="bottomRight" activeCell="A15" sqref="A15"/>
    </sheetView>
  </sheetViews>
  <sheetFormatPr defaultRowHeight="12" x14ac:dyDescent="0.25"/>
  <cols>
    <col min="1" max="4" width="1.77734375" style="2" customWidth="1"/>
    <col min="5" max="5" width="19.5546875" style="2" bestFit="1" customWidth="1"/>
    <col min="6" max="6" width="14.88671875" style="2" bestFit="1" customWidth="1"/>
    <col min="7" max="7" width="8.77734375" style="2" customWidth="1"/>
    <col min="8" max="8" width="1.77734375" style="2" customWidth="1"/>
    <col min="9" max="9" width="1.77734375" style="6" customWidth="1"/>
    <col min="10" max="10" width="18.6640625" style="2" customWidth="1"/>
    <col min="11" max="13" width="8.77734375" style="250" customWidth="1"/>
    <col min="14" max="14" width="2.77734375" style="2" customWidth="1"/>
    <col min="15" max="15" width="1.77734375" style="6" customWidth="1"/>
    <col min="16" max="16" width="17.77734375" style="2" customWidth="1"/>
    <col min="17" max="19" width="8.77734375" style="250" customWidth="1"/>
    <col min="20" max="20" width="2.77734375" style="2" customWidth="1"/>
    <col min="21" max="21" width="1.77734375" style="6" customWidth="1"/>
    <col min="22" max="22" width="17.77734375" style="2" customWidth="1"/>
    <col min="23" max="25" width="8.77734375" style="250" customWidth="1"/>
    <col min="26" max="26" width="2.77734375" style="2" customWidth="1"/>
    <col min="27" max="28" width="1.77734375" style="2" customWidth="1"/>
    <col min="29" max="16384" width="8.88671875" style="2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5"/>
      <c r="J1" s="1"/>
      <c r="K1" s="244"/>
      <c r="L1" s="244"/>
      <c r="M1" s="244"/>
      <c r="N1" s="1"/>
      <c r="O1" s="5"/>
      <c r="P1" s="1"/>
      <c r="Q1" s="244"/>
      <c r="R1" s="244"/>
      <c r="S1" s="244"/>
      <c r="T1" s="1"/>
      <c r="U1" s="5"/>
      <c r="V1" s="1"/>
      <c r="W1" s="244"/>
      <c r="X1" s="244"/>
      <c r="Y1" s="244"/>
      <c r="Z1" s="1"/>
      <c r="AA1" s="1"/>
      <c r="AB1" s="1"/>
    </row>
    <row r="2" spans="1:28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"/>
      <c r="I2" s="5"/>
      <c r="J2" s="1"/>
      <c r="K2" s="244"/>
      <c r="L2" s="244"/>
      <c r="M2" s="244"/>
      <c r="N2" s="1"/>
      <c r="O2" s="5"/>
      <c r="P2" s="1"/>
      <c r="Q2" s="244"/>
      <c r="R2" s="244"/>
      <c r="S2" s="244"/>
      <c r="T2" s="1"/>
      <c r="U2" s="5"/>
      <c r="V2" s="1"/>
      <c r="W2" s="244"/>
      <c r="X2" s="244"/>
      <c r="Y2" s="244"/>
      <c r="Z2" s="1"/>
      <c r="AA2" s="1"/>
      <c r="AB2" s="1"/>
    </row>
    <row r="3" spans="1:28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"/>
      <c r="I3" s="5"/>
      <c r="J3" s="1"/>
      <c r="K3" s="244"/>
      <c r="L3" s="244"/>
      <c r="M3" s="244"/>
      <c r="N3" s="1"/>
      <c r="O3" s="5"/>
      <c r="P3" s="1"/>
      <c r="Q3" s="244"/>
      <c r="R3" s="244"/>
      <c r="S3" s="244"/>
      <c r="T3" s="1"/>
      <c r="U3" s="5"/>
      <c r="V3" s="1"/>
      <c r="W3" s="244"/>
      <c r="X3" s="244"/>
      <c r="Y3" s="244"/>
      <c r="Z3" s="1"/>
      <c r="AA3" s="1"/>
      <c r="AB3" s="1"/>
    </row>
    <row r="4" spans="1:28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"/>
      <c r="I4" s="5"/>
      <c r="J4" s="1"/>
      <c r="K4" s="244"/>
      <c r="L4" s="244"/>
      <c r="M4" s="244"/>
      <c r="N4" s="1"/>
      <c r="O4" s="5"/>
      <c r="P4" s="1"/>
      <c r="Q4" s="244"/>
      <c r="R4" s="244"/>
      <c r="S4" s="244"/>
      <c r="T4" s="1"/>
      <c r="U4" s="5"/>
      <c r="V4" s="1"/>
      <c r="W4" s="244"/>
      <c r="X4" s="244"/>
      <c r="Y4" s="244"/>
      <c r="Z4" s="1"/>
      <c r="AA4" s="1"/>
      <c r="AB4" s="1"/>
    </row>
    <row r="5" spans="1:28" ht="13.8" x14ac:dyDescent="0.25">
      <c r="A5" s="1"/>
      <c r="B5" s="1"/>
      <c r="C5" s="1"/>
      <c r="D5" s="222" t="s">
        <v>138</v>
      </c>
      <c r="E5" s="1"/>
      <c r="F5" s="1"/>
      <c r="G5" s="1"/>
      <c r="H5" s="1"/>
      <c r="I5" s="5"/>
      <c r="J5" s="1"/>
      <c r="K5" s="101" t="s">
        <v>236</v>
      </c>
      <c r="L5" s="244"/>
      <c r="M5" s="244"/>
      <c r="N5" s="1"/>
      <c r="O5" s="5"/>
      <c r="P5" s="1"/>
      <c r="Q5" s="244"/>
      <c r="R5" s="244"/>
      <c r="S5" s="244"/>
      <c r="T5" s="1"/>
      <c r="U5" s="5"/>
      <c r="V5" s="1"/>
      <c r="W5" s="244"/>
      <c r="X5" s="244"/>
      <c r="Y5" s="244"/>
      <c r="Z5" s="1"/>
      <c r="AA5" s="1"/>
      <c r="AB5" s="1"/>
    </row>
    <row r="6" spans="1:28" s="4" customFormat="1" x14ac:dyDescent="0.25">
      <c r="A6" s="3"/>
      <c r="B6" s="3"/>
      <c r="C6" s="3"/>
      <c r="D6" s="3"/>
      <c r="E6" s="3"/>
      <c r="F6" s="3"/>
      <c r="G6" s="3"/>
      <c r="H6" s="3"/>
      <c r="I6" s="5"/>
      <c r="J6" s="47"/>
      <c r="K6" s="245"/>
      <c r="L6" s="245"/>
      <c r="M6" s="245"/>
      <c r="N6" s="3"/>
      <c r="O6" s="5"/>
      <c r="P6" s="47"/>
      <c r="Q6" s="245"/>
      <c r="R6" s="245"/>
      <c r="S6" s="245"/>
      <c r="T6" s="3"/>
      <c r="U6" s="5"/>
      <c r="V6" s="47"/>
      <c r="W6" s="245"/>
      <c r="X6" s="245"/>
      <c r="Y6" s="245"/>
      <c r="Z6" s="3"/>
      <c r="AA6" s="3"/>
      <c r="AB6" s="3"/>
    </row>
    <row r="7" spans="1:28" s="4" customFormat="1" x14ac:dyDescent="0.25">
      <c r="A7" s="3"/>
      <c r="B7" s="3"/>
      <c r="C7" s="3"/>
      <c r="D7" s="3"/>
      <c r="E7" s="3" t="str">
        <f>справочники!$I$7</f>
        <v>категории продукции</v>
      </c>
      <c r="F7" s="3"/>
      <c r="G7" s="3"/>
      <c r="H7" s="3"/>
      <c r="I7" s="5"/>
      <c r="J7" s="47" t="str">
        <f>справочники!$Q$11</f>
        <v>раунд-1-старт</v>
      </c>
      <c r="K7" s="245"/>
      <c r="L7" s="245"/>
      <c r="M7" s="245" t="s">
        <v>7</v>
      </c>
      <c r="N7" s="3"/>
      <c r="O7" s="5"/>
      <c r="P7" s="47" t="str">
        <f>справочники!$Q$12</f>
        <v>раунд-2-сервис</v>
      </c>
      <c r="Q7" s="245"/>
      <c r="R7" s="245"/>
      <c r="S7" s="245" t="s">
        <v>7</v>
      </c>
      <c r="T7" s="3"/>
      <c r="U7" s="5"/>
      <c r="V7" s="47" t="str">
        <f>справочники!$Q$13</f>
        <v>раунд-3-раскрутка</v>
      </c>
      <c r="W7" s="245"/>
      <c r="X7" s="245"/>
      <c r="Y7" s="245" t="s">
        <v>7</v>
      </c>
      <c r="Z7" s="3"/>
      <c r="AA7" s="3"/>
      <c r="AB7" s="3"/>
    </row>
    <row r="8" spans="1:28" ht="4.05" customHeight="1" x14ac:dyDescent="0.25">
      <c r="A8" s="1"/>
      <c r="B8" s="1"/>
      <c r="C8" s="1"/>
      <c r="D8" s="1"/>
      <c r="E8" s="240"/>
      <c r="F8" s="240"/>
      <c r="G8" s="240"/>
      <c r="H8" s="1"/>
      <c r="I8" s="5"/>
      <c r="J8" s="48"/>
      <c r="K8" s="246"/>
      <c r="L8" s="246"/>
      <c r="M8" s="246"/>
      <c r="N8" s="1"/>
      <c r="O8" s="5"/>
      <c r="P8" s="7"/>
      <c r="Q8" s="251"/>
      <c r="R8" s="251"/>
      <c r="S8" s="251"/>
      <c r="T8" s="1"/>
      <c r="U8" s="5"/>
      <c r="V8" s="21"/>
      <c r="W8" s="253"/>
      <c r="X8" s="253"/>
      <c r="Y8" s="253"/>
      <c r="Z8" s="1"/>
      <c r="AA8" s="1"/>
      <c r="AB8" s="1"/>
    </row>
    <row r="9" spans="1:28" ht="3" customHeight="1" x14ac:dyDescent="0.25">
      <c r="A9" s="1"/>
      <c r="B9" s="1"/>
      <c r="C9" s="1"/>
      <c r="D9" s="1"/>
      <c r="E9" s="241"/>
      <c r="F9" s="241"/>
      <c r="G9" s="241"/>
      <c r="H9" s="1"/>
      <c r="I9" s="5"/>
      <c r="J9" s="49"/>
      <c r="K9" s="247"/>
      <c r="L9" s="247"/>
      <c r="M9" s="247"/>
      <c r="N9" s="1"/>
      <c r="O9" s="5"/>
      <c r="P9" s="61"/>
      <c r="Q9" s="252"/>
      <c r="R9" s="252"/>
      <c r="S9" s="252"/>
      <c r="T9" s="1"/>
      <c r="U9" s="5"/>
      <c r="V9" s="64"/>
      <c r="W9" s="254"/>
      <c r="X9" s="254"/>
      <c r="Y9" s="254"/>
      <c r="Z9" s="1"/>
      <c r="AA9" s="1"/>
      <c r="AB9" s="1"/>
    </row>
    <row r="10" spans="1:28" ht="4.05" customHeight="1" x14ac:dyDescent="0.25">
      <c r="A10" s="1"/>
      <c r="B10" s="1"/>
      <c r="C10" s="1"/>
      <c r="D10" s="1"/>
      <c r="E10" s="1"/>
      <c r="F10" s="1"/>
      <c r="G10" s="1"/>
      <c r="H10" s="1"/>
      <c r="I10" s="5"/>
      <c r="J10" s="1"/>
      <c r="K10" s="244"/>
      <c r="L10" s="244"/>
      <c r="M10" s="244"/>
      <c r="N10" s="1"/>
      <c r="O10" s="5"/>
      <c r="P10" s="1"/>
      <c r="Q10" s="244"/>
      <c r="R10" s="244"/>
      <c r="S10" s="244"/>
      <c r="T10" s="1"/>
      <c r="U10" s="5"/>
      <c r="V10" s="1"/>
      <c r="W10" s="244"/>
      <c r="X10" s="244"/>
      <c r="Y10" s="244"/>
      <c r="Z10" s="1"/>
      <c r="AA10" s="1"/>
      <c r="AB10" s="1"/>
    </row>
    <row r="11" spans="1:28" s="4" customFormat="1" x14ac:dyDescent="0.25">
      <c r="A11" s="3"/>
      <c r="B11" s="3"/>
      <c r="C11" s="3"/>
      <c r="D11" s="3"/>
      <c r="E11" s="3"/>
      <c r="F11" s="3" t="str">
        <f>справочники!$AC$6</f>
        <v>номенклатура продукции</v>
      </c>
      <c r="G11" s="3"/>
      <c r="H11" s="3"/>
      <c r="I11" s="5"/>
      <c r="J11" s="3" t="str">
        <f>kpi!$E$127</f>
        <v>цена продажи ед.ГП, руб.</v>
      </c>
      <c r="K11" s="245" t="str">
        <f>kpi!$E$128</f>
        <v>доля, %</v>
      </c>
      <c r="L11" s="245" t="str">
        <f>kpi!$E$129</f>
        <v>маржа, %</v>
      </c>
      <c r="M11" s="245" t="str">
        <f>kpi!$E$128</f>
        <v>доля, %</v>
      </c>
      <c r="N11" s="3"/>
      <c r="O11" s="5"/>
      <c r="P11" s="3" t="str">
        <f>kpi!$E$127</f>
        <v>цена продажи ед.ГП, руб.</v>
      </c>
      <c r="Q11" s="245" t="str">
        <f>kpi!$E$128</f>
        <v>доля, %</v>
      </c>
      <c r="R11" s="245" t="str">
        <f>kpi!$E$129</f>
        <v>маржа, %</v>
      </c>
      <c r="S11" s="245" t="str">
        <f>kpi!$E$128</f>
        <v>доля, %</v>
      </c>
      <c r="T11" s="3"/>
      <c r="U11" s="5"/>
      <c r="V11" s="3" t="str">
        <f>kpi!$E$127</f>
        <v>цена продажи ед.ГП, руб.</v>
      </c>
      <c r="W11" s="245" t="str">
        <f>kpi!$E$128</f>
        <v>доля, %</v>
      </c>
      <c r="X11" s="245" t="str">
        <f>kpi!$E$129</f>
        <v>маржа, %</v>
      </c>
      <c r="Y11" s="245" t="str">
        <f>kpi!$E$128</f>
        <v>доля, %</v>
      </c>
      <c r="Z11" s="3"/>
      <c r="AA11" s="3"/>
      <c r="AB11" s="3"/>
    </row>
    <row r="12" spans="1:28" ht="3" customHeight="1" x14ac:dyDescent="0.25">
      <c r="A12" s="1"/>
      <c r="B12" s="1"/>
      <c r="C12" s="1"/>
      <c r="D12" s="1"/>
      <c r="E12" s="241"/>
      <c r="F12" s="241"/>
      <c r="G12" s="241"/>
      <c r="H12" s="1"/>
      <c r="I12" s="5"/>
      <c r="J12" s="49"/>
      <c r="K12" s="247"/>
      <c r="L12" s="247"/>
      <c r="M12" s="247"/>
      <c r="N12" s="1"/>
      <c r="O12" s="5"/>
      <c r="P12" s="61"/>
      <c r="Q12" s="252"/>
      <c r="R12" s="252"/>
      <c r="S12" s="252"/>
      <c r="T12" s="1"/>
      <c r="U12" s="5"/>
      <c r="V12" s="64"/>
      <c r="W12" s="254"/>
      <c r="X12" s="254"/>
      <c r="Y12" s="254"/>
      <c r="Z12" s="1"/>
      <c r="AA12" s="1"/>
      <c r="AB12" s="1"/>
    </row>
    <row r="13" spans="1:28" ht="4.95" customHeight="1" x14ac:dyDescent="0.25">
      <c r="A13" s="1"/>
      <c r="B13" s="1"/>
      <c r="C13" s="1"/>
      <c r="D13" s="1"/>
      <c r="E13" s="1"/>
      <c r="F13" s="1"/>
      <c r="G13" s="1"/>
      <c r="H13" s="1"/>
      <c r="I13" s="5"/>
      <c r="J13" s="1"/>
      <c r="K13" s="244"/>
      <c r="L13" s="244"/>
      <c r="M13" s="244"/>
      <c r="N13" s="1"/>
      <c r="O13" s="5"/>
      <c r="P13" s="1"/>
      <c r="Q13" s="244"/>
      <c r="R13" s="244"/>
      <c r="S13" s="244"/>
      <c r="T13" s="1"/>
      <c r="U13" s="5"/>
      <c r="V13" s="1"/>
      <c r="W13" s="244"/>
      <c r="X13" s="244"/>
      <c r="Y13" s="244"/>
      <c r="Z13" s="1"/>
      <c r="AA13" s="1"/>
      <c r="AB13" s="1"/>
    </row>
    <row r="14" spans="1:28" s="4" customFormat="1" x14ac:dyDescent="0.25">
      <c r="A14" s="3"/>
      <c r="B14" s="3"/>
      <c r="C14" s="3"/>
      <c r="D14" s="3"/>
      <c r="E14" s="3" t="str">
        <f>справочники!$I$11</f>
        <v>продуктовая категория - 1</v>
      </c>
      <c r="F14" s="3"/>
      <c r="G14" s="3"/>
      <c r="H14" s="3"/>
      <c r="I14" s="5"/>
      <c r="J14" s="3">
        <f>SUMPRODUCT(J15:J45,K15:K45)</f>
        <v>58.14</v>
      </c>
      <c r="K14" s="257">
        <f>100%-K48-K82</f>
        <v>0.49999999999999994</v>
      </c>
      <c r="L14" s="258">
        <f>SUMPRODUCT(K15:K45,L15:L45)</f>
        <v>0.39050000000000007</v>
      </c>
      <c r="M14" s="258">
        <f>SUM(M15:M45)</f>
        <v>0.49999999999999994</v>
      </c>
      <c r="N14" s="3"/>
      <c r="O14" s="5"/>
      <c r="P14" s="3">
        <f>SUMPRODUCT(P15:P45,Q15:Q45)</f>
        <v>59.439999999999984</v>
      </c>
      <c r="Q14" s="260">
        <f>100%-Q48-Q82</f>
        <v>0.55000000000000004</v>
      </c>
      <c r="R14" s="258">
        <f>SUMPRODUCT(Q15:Q45,R15:R45)</f>
        <v>0.3882000000000001</v>
      </c>
      <c r="S14" s="258">
        <f>SUM(S15:S45)</f>
        <v>0.55000000000000004</v>
      </c>
      <c r="T14" s="3"/>
      <c r="U14" s="5"/>
      <c r="V14" s="3">
        <f>SUMPRODUCT(V15:V45,W15:W45)</f>
        <v>60.379999999999995</v>
      </c>
      <c r="W14" s="261">
        <f>100%-W48-W82</f>
        <v>0.36</v>
      </c>
      <c r="X14" s="258">
        <f>SUMPRODUCT(W15:W45,X15:X45)</f>
        <v>0.38920000000000005</v>
      </c>
      <c r="Y14" s="258">
        <f>SUM(Y15:Y45)</f>
        <v>0.35999999999999988</v>
      </c>
      <c r="Z14" s="3"/>
      <c r="AA14" s="3"/>
      <c r="AB14" s="3"/>
    </row>
    <row r="15" spans="1:28" s="83" customFormat="1" ht="10.199999999999999" x14ac:dyDescent="0.2">
      <c r="A15" s="79"/>
      <c r="B15" s="79"/>
      <c r="C15" s="79"/>
      <c r="D15" s="79"/>
      <c r="E15" s="79"/>
      <c r="F15" s="79" t="str">
        <f>IF(справочники!$AC$11="","",справочники!$AC$11)</f>
        <v>продукт - 1.1</v>
      </c>
      <c r="G15" s="79"/>
      <c r="H15" s="79"/>
      <c r="I15" s="242" t="str">
        <f>IF($F15="","","*")</f>
        <v>*</v>
      </c>
      <c r="J15" s="243">
        <v>50</v>
      </c>
      <c r="K15" s="248">
        <f>100%-SUM(K16:K45)</f>
        <v>0.42999999999999983</v>
      </c>
      <c r="L15" s="249">
        <v>0.2</v>
      </c>
      <c r="M15" s="255">
        <f>K15*K14</f>
        <v>0.21499999999999989</v>
      </c>
      <c r="N15" s="79"/>
      <c r="O15" s="242" t="str">
        <f>IF($F15="","","*")</f>
        <v>*</v>
      </c>
      <c r="P15" s="243">
        <v>55</v>
      </c>
      <c r="Q15" s="262">
        <f>100%-SUM(Q16:Q45)</f>
        <v>0.30999999999999983</v>
      </c>
      <c r="R15" s="249">
        <v>0.2</v>
      </c>
      <c r="S15" s="255">
        <f>Q15*Q14</f>
        <v>0.17049999999999993</v>
      </c>
      <c r="T15" s="79"/>
      <c r="U15" s="242" t="str">
        <f>IF($F15="","","*")</f>
        <v>*</v>
      </c>
      <c r="V15" s="243">
        <v>60</v>
      </c>
      <c r="W15" s="263">
        <f>100%-SUM(W16:W45)</f>
        <v>0.17999999999999983</v>
      </c>
      <c r="X15" s="249">
        <v>0.2</v>
      </c>
      <c r="Y15" s="255">
        <f>W15*W14</f>
        <v>6.4799999999999941E-2</v>
      </c>
      <c r="Z15" s="79"/>
      <c r="AA15" s="79"/>
      <c r="AB15" s="79"/>
    </row>
    <row r="16" spans="1:28" s="83" customFormat="1" ht="10.199999999999999" x14ac:dyDescent="0.2">
      <c r="A16" s="79"/>
      <c r="B16" s="79"/>
      <c r="C16" s="79"/>
      <c r="D16" s="79"/>
      <c r="E16" s="79"/>
      <c r="F16" s="79" t="str">
        <f>справочники!$AC$12</f>
        <v>продукт - 1.2</v>
      </c>
      <c r="G16" s="79"/>
      <c r="H16" s="79"/>
      <c r="I16" s="242" t="str">
        <f t="shared" ref="I16:I45" si="0">IF($F16="","","*")</f>
        <v>*</v>
      </c>
      <c r="J16" s="243">
        <v>45</v>
      </c>
      <c r="K16" s="249">
        <v>0.16</v>
      </c>
      <c r="L16" s="249">
        <v>0.45</v>
      </c>
      <c r="M16" s="255">
        <f>K16*K14</f>
        <v>7.9999999999999988E-2</v>
      </c>
      <c r="N16" s="79"/>
      <c r="O16" s="242" t="str">
        <f t="shared" ref="O16:O45" si="1">IF($F16="","","*")</f>
        <v>*</v>
      </c>
      <c r="P16" s="243">
        <v>40</v>
      </c>
      <c r="Q16" s="249">
        <v>0.16</v>
      </c>
      <c r="R16" s="249">
        <v>0.45</v>
      </c>
      <c r="S16" s="255">
        <f>Q16*Q14</f>
        <v>8.8000000000000009E-2</v>
      </c>
      <c r="T16" s="79"/>
      <c r="U16" s="242" t="str">
        <f t="shared" ref="U16:U45" si="2">IF($F16="","","*")</f>
        <v>*</v>
      </c>
      <c r="V16" s="243">
        <v>47</v>
      </c>
      <c r="W16" s="249">
        <v>0.16</v>
      </c>
      <c r="X16" s="249">
        <v>0.45</v>
      </c>
      <c r="Y16" s="255">
        <f>W16*W14</f>
        <v>5.7599999999999998E-2</v>
      </c>
      <c r="Z16" s="79"/>
      <c r="AA16" s="79"/>
      <c r="AB16" s="79"/>
    </row>
    <row r="17" spans="1:28" s="83" customFormat="1" ht="10.199999999999999" x14ac:dyDescent="0.2">
      <c r="A17" s="79"/>
      <c r="B17" s="79"/>
      <c r="C17" s="79"/>
      <c r="D17" s="79"/>
      <c r="E17" s="79"/>
      <c r="F17" s="79" t="str">
        <f>справочники!$AC$13</f>
        <v>продукт - 1.3</v>
      </c>
      <c r="G17" s="79"/>
      <c r="H17" s="79"/>
      <c r="I17" s="242" t="str">
        <f t="shared" si="0"/>
        <v>*</v>
      </c>
      <c r="J17" s="243">
        <v>100</v>
      </c>
      <c r="K17" s="249">
        <v>0.23</v>
      </c>
      <c r="L17" s="249">
        <v>0.6</v>
      </c>
      <c r="M17" s="255">
        <f>K17*K14</f>
        <v>0.11499999999999999</v>
      </c>
      <c r="N17" s="79"/>
      <c r="O17" s="242" t="str">
        <f t="shared" si="1"/>
        <v>*</v>
      </c>
      <c r="P17" s="243">
        <v>110</v>
      </c>
      <c r="Q17" s="249">
        <v>0.23</v>
      </c>
      <c r="R17" s="249">
        <v>0.6</v>
      </c>
      <c r="S17" s="255">
        <f>Q17*Q14</f>
        <v>0.12650000000000003</v>
      </c>
      <c r="T17" s="79"/>
      <c r="U17" s="242" t="str">
        <f t="shared" si="2"/>
        <v>*</v>
      </c>
      <c r="V17" s="243">
        <v>98</v>
      </c>
      <c r="W17" s="249">
        <v>0.23</v>
      </c>
      <c r="X17" s="249">
        <v>0.5</v>
      </c>
      <c r="Y17" s="255">
        <f>W17*W14</f>
        <v>8.2799999999999999E-2</v>
      </c>
      <c r="Z17" s="79"/>
      <c r="AA17" s="79"/>
      <c r="AB17" s="79"/>
    </row>
    <row r="18" spans="1:28" s="83" customFormat="1" ht="10.199999999999999" x14ac:dyDescent="0.2">
      <c r="A18" s="79"/>
      <c r="B18" s="79"/>
      <c r="C18" s="79"/>
      <c r="D18" s="79"/>
      <c r="E18" s="79"/>
      <c r="F18" s="79" t="str">
        <f>справочники!$AC$14</f>
        <v>продукт - 1.4</v>
      </c>
      <c r="G18" s="79"/>
      <c r="H18" s="79"/>
      <c r="I18" s="242" t="str">
        <f t="shared" si="0"/>
        <v>*</v>
      </c>
      <c r="J18" s="243">
        <v>32</v>
      </c>
      <c r="K18" s="249">
        <v>0.01</v>
      </c>
      <c r="L18" s="249">
        <v>0.7</v>
      </c>
      <c r="M18" s="255">
        <f>K18*K14</f>
        <v>4.9999999999999992E-3</v>
      </c>
      <c r="N18" s="79"/>
      <c r="O18" s="242" t="str">
        <f t="shared" si="1"/>
        <v>*</v>
      </c>
      <c r="P18" s="243">
        <v>30</v>
      </c>
      <c r="Q18" s="249">
        <v>0.01</v>
      </c>
      <c r="R18" s="249">
        <v>0.7</v>
      </c>
      <c r="S18" s="255">
        <f>Q18*Q14</f>
        <v>5.5000000000000005E-3</v>
      </c>
      <c r="T18" s="79"/>
      <c r="U18" s="242" t="str">
        <f t="shared" si="2"/>
        <v>*</v>
      </c>
      <c r="V18" s="243">
        <v>38</v>
      </c>
      <c r="W18" s="249">
        <v>0.01</v>
      </c>
      <c r="X18" s="249">
        <v>0.7</v>
      </c>
      <c r="Y18" s="255">
        <f>W18*W14</f>
        <v>3.5999999999999999E-3</v>
      </c>
      <c r="Z18" s="79"/>
      <c r="AA18" s="79"/>
      <c r="AB18" s="79"/>
    </row>
    <row r="19" spans="1:28" s="83" customFormat="1" ht="10.199999999999999" x14ac:dyDescent="0.2">
      <c r="A19" s="79"/>
      <c r="B19" s="79"/>
      <c r="C19" s="79"/>
      <c r="D19" s="79"/>
      <c r="E19" s="79"/>
      <c r="F19" s="79" t="str">
        <f>справочники!$AC$15</f>
        <v>продукт - 1.5</v>
      </c>
      <c r="G19" s="79"/>
      <c r="H19" s="79"/>
      <c r="I19" s="242" t="str">
        <f t="shared" si="0"/>
        <v>*</v>
      </c>
      <c r="J19" s="243">
        <f>J18+1</f>
        <v>33</v>
      </c>
      <c r="K19" s="249">
        <v>0.03</v>
      </c>
      <c r="L19" s="249">
        <v>0.45</v>
      </c>
      <c r="M19" s="255">
        <f>K19*K14</f>
        <v>1.4999999999999998E-2</v>
      </c>
      <c r="N19" s="79"/>
      <c r="O19" s="242" t="str">
        <f t="shared" si="1"/>
        <v>*</v>
      </c>
      <c r="P19" s="243">
        <f>P18+1</f>
        <v>31</v>
      </c>
      <c r="Q19" s="249">
        <v>0.03</v>
      </c>
      <c r="R19" s="249">
        <v>0.45</v>
      </c>
      <c r="S19" s="255">
        <f>Q19*Q14</f>
        <v>1.6500000000000001E-2</v>
      </c>
      <c r="T19" s="79"/>
      <c r="U19" s="242" t="str">
        <f t="shared" si="2"/>
        <v>*</v>
      </c>
      <c r="V19" s="243">
        <f>V18+1</f>
        <v>39</v>
      </c>
      <c r="W19" s="249">
        <v>0.03</v>
      </c>
      <c r="X19" s="249">
        <v>0.45</v>
      </c>
      <c r="Y19" s="255">
        <f>W19*W14</f>
        <v>1.0799999999999999E-2</v>
      </c>
      <c r="Z19" s="79"/>
      <c r="AA19" s="79"/>
      <c r="AB19" s="79"/>
    </row>
    <row r="20" spans="1:28" s="83" customFormat="1" ht="10.199999999999999" x14ac:dyDescent="0.2">
      <c r="A20" s="79"/>
      <c r="B20" s="79"/>
      <c r="C20" s="79"/>
      <c r="D20" s="79"/>
      <c r="E20" s="79"/>
      <c r="F20" s="79" t="str">
        <f>справочники!$AC$16</f>
        <v>продукт - 1.6</v>
      </c>
      <c r="G20" s="79"/>
      <c r="H20" s="79"/>
      <c r="I20" s="242" t="str">
        <f t="shared" si="0"/>
        <v>*</v>
      </c>
      <c r="J20" s="243">
        <f t="shared" ref="J20:J30" si="3">J19+1</f>
        <v>34</v>
      </c>
      <c r="K20" s="249">
        <v>0.01</v>
      </c>
      <c r="L20" s="249">
        <v>0.3</v>
      </c>
      <c r="M20" s="255">
        <f>K20*K14</f>
        <v>4.9999999999999992E-3</v>
      </c>
      <c r="N20" s="79"/>
      <c r="O20" s="242" t="str">
        <f t="shared" si="1"/>
        <v>*</v>
      </c>
      <c r="P20" s="243">
        <f t="shared" ref="P20:P30" si="4">P19+1</f>
        <v>32</v>
      </c>
      <c r="Q20" s="249">
        <v>0.01</v>
      </c>
      <c r="R20" s="249">
        <v>0.3</v>
      </c>
      <c r="S20" s="255">
        <f>Q20*Q14</f>
        <v>5.5000000000000005E-3</v>
      </c>
      <c r="T20" s="79"/>
      <c r="U20" s="242" t="str">
        <f t="shared" si="2"/>
        <v>*</v>
      </c>
      <c r="V20" s="243">
        <f t="shared" ref="V20:V30" si="5">V19+1</f>
        <v>40</v>
      </c>
      <c r="W20" s="249">
        <v>0.01</v>
      </c>
      <c r="X20" s="249">
        <v>0.3</v>
      </c>
      <c r="Y20" s="255">
        <f>W20*W14</f>
        <v>3.5999999999999999E-3</v>
      </c>
      <c r="Z20" s="79"/>
      <c r="AA20" s="79"/>
      <c r="AB20" s="79"/>
    </row>
    <row r="21" spans="1:28" s="83" customFormat="1" ht="10.199999999999999" x14ac:dyDescent="0.2">
      <c r="A21" s="79"/>
      <c r="B21" s="79"/>
      <c r="C21" s="79"/>
      <c r="D21" s="79"/>
      <c r="E21" s="79"/>
      <c r="F21" s="79" t="str">
        <f>справочники!$AC$17</f>
        <v>продукт - 1.7</v>
      </c>
      <c r="G21" s="79"/>
      <c r="H21" s="79"/>
      <c r="I21" s="242" t="str">
        <f t="shared" si="0"/>
        <v>*</v>
      </c>
      <c r="J21" s="243">
        <f t="shared" si="3"/>
        <v>35</v>
      </c>
      <c r="K21" s="249">
        <v>0.02</v>
      </c>
      <c r="L21" s="249">
        <v>0.2</v>
      </c>
      <c r="M21" s="255">
        <f>K21*K14</f>
        <v>9.9999999999999985E-3</v>
      </c>
      <c r="N21" s="79"/>
      <c r="O21" s="242" t="str">
        <f t="shared" si="1"/>
        <v>*</v>
      </c>
      <c r="P21" s="243">
        <f t="shared" si="4"/>
        <v>33</v>
      </c>
      <c r="Q21" s="249">
        <v>0.02</v>
      </c>
      <c r="R21" s="249">
        <v>0.2</v>
      </c>
      <c r="S21" s="255">
        <f>Q21*Q14</f>
        <v>1.1000000000000001E-2</v>
      </c>
      <c r="T21" s="79"/>
      <c r="U21" s="242" t="str">
        <f t="shared" si="2"/>
        <v>*</v>
      </c>
      <c r="V21" s="243">
        <f t="shared" si="5"/>
        <v>41</v>
      </c>
      <c r="W21" s="249">
        <v>0.02</v>
      </c>
      <c r="X21" s="249">
        <v>0.2</v>
      </c>
      <c r="Y21" s="255">
        <f>W21*W14</f>
        <v>7.1999999999999998E-3</v>
      </c>
      <c r="Z21" s="79"/>
      <c r="AA21" s="79"/>
      <c r="AB21" s="79"/>
    </row>
    <row r="22" spans="1:28" s="83" customFormat="1" ht="10.199999999999999" x14ac:dyDescent="0.2">
      <c r="A22" s="79"/>
      <c r="B22" s="79"/>
      <c r="C22" s="79"/>
      <c r="D22" s="79"/>
      <c r="E22" s="79"/>
      <c r="F22" s="79" t="str">
        <f>справочники!$AC$18</f>
        <v>продукт - 1.8</v>
      </c>
      <c r="G22" s="79"/>
      <c r="H22" s="79"/>
      <c r="I22" s="242" t="str">
        <f t="shared" si="0"/>
        <v>*</v>
      </c>
      <c r="J22" s="243">
        <f t="shared" si="3"/>
        <v>36</v>
      </c>
      <c r="K22" s="249">
        <v>0.02</v>
      </c>
      <c r="L22" s="249">
        <v>0.45</v>
      </c>
      <c r="M22" s="255">
        <f>K22*K14</f>
        <v>9.9999999999999985E-3</v>
      </c>
      <c r="N22" s="79"/>
      <c r="O22" s="242" t="str">
        <f t="shared" si="1"/>
        <v>*</v>
      </c>
      <c r="P22" s="243">
        <f t="shared" si="4"/>
        <v>34</v>
      </c>
      <c r="Q22" s="249">
        <v>0.02</v>
      </c>
      <c r="R22" s="249">
        <v>0.45</v>
      </c>
      <c r="S22" s="255">
        <f>Q22*Q14</f>
        <v>1.1000000000000001E-2</v>
      </c>
      <c r="T22" s="79"/>
      <c r="U22" s="242" t="str">
        <f t="shared" si="2"/>
        <v>*</v>
      </c>
      <c r="V22" s="243">
        <f t="shared" si="5"/>
        <v>42</v>
      </c>
      <c r="W22" s="249">
        <v>0.02</v>
      </c>
      <c r="X22" s="249">
        <v>0.45</v>
      </c>
      <c r="Y22" s="255">
        <f>W22*W14</f>
        <v>7.1999999999999998E-3</v>
      </c>
      <c r="Z22" s="79"/>
      <c r="AA22" s="79"/>
      <c r="AB22" s="79"/>
    </row>
    <row r="23" spans="1:28" s="83" customFormat="1" ht="10.199999999999999" x14ac:dyDescent="0.2">
      <c r="A23" s="79"/>
      <c r="B23" s="79"/>
      <c r="C23" s="79"/>
      <c r="D23" s="79"/>
      <c r="E23" s="79"/>
      <c r="F23" s="79" t="str">
        <f>справочники!$AC$19</f>
        <v>продукт - 1.9</v>
      </c>
      <c r="G23" s="79"/>
      <c r="H23" s="79"/>
      <c r="I23" s="242" t="str">
        <f t="shared" si="0"/>
        <v>*</v>
      </c>
      <c r="J23" s="243">
        <f t="shared" si="3"/>
        <v>37</v>
      </c>
      <c r="K23" s="249">
        <v>0.05</v>
      </c>
      <c r="L23" s="249">
        <v>0.8</v>
      </c>
      <c r="M23" s="255">
        <f>K23*K14</f>
        <v>2.4999999999999998E-2</v>
      </c>
      <c r="N23" s="79"/>
      <c r="O23" s="242" t="str">
        <f t="shared" si="1"/>
        <v>*</v>
      </c>
      <c r="P23" s="243">
        <f t="shared" si="4"/>
        <v>35</v>
      </c>
      <c r="Q23" s="249">
        <v>0.05</v>
      </c>
      <c r="R23" s="249">
        <v>0.8</v>
      </c>
      <c r="S23" s="255">
        <f>Q23*Q14</f>
        <v>2.7500000000000004E-2</v>
      </c>
      <c r="T23" s="79"/>
      <c r="U23" s="242" t="str">
        <f t="shared" si="2"/>
        <v>*</v>
      </c>
      <c r="V23" s="243">
        <f t="shared" si="5"/>
        <v>43</v>
      </c>
      <c r="W23" s="249">
        <v>0.05</v>
      </c>
      <c r="X23" s="249">
        <v>0.8</v>
      </c>
      <c r="Y23" s="255">
        <f>W23*W14</f>
        <v>1.7999999999999999E-2</v>
      </c>
      <c r="Z23" s="79"/>
      <c r="AA23" s="79"/>
      <c r="AB23" s="79"/>
    </row>
    <row r="24" spans="1:28" s="83" customFormat="1" ht="10.199999999999999" x14ac:dyDescent="0.2">
      <c r="A24" s="79"/>
      <c r="B24" s="79"/>
      <c r="C24" s="79"/>
      <c r="D24" s="79"/>
      <c r="E24" s="79"/>
      <c r="F24" s="79" t="str">
        <f>справочники!$AC$20</f>
        <v>продукт - 1.10</v>
      </c>
      <c r="G24" s="79"/>
      <c r="H24" s="79"/>
      <c r="I24" s="242" t="str">
        <f t="shared" si="0"/>
        <v>*</v>
      </c>
      <c r="J24" s="243">
        <f t="shared" si="3"/>
        <v>38</v>
      </c>
      <c r="K24" s="249">
        <v>0.04</v>
      </c>
      <c r="L24" s="249">
        <v>0.45</v>
      </c>
      <c r="M24" s="255">
        <f>K24*K14</f>
        <v>1.9999999999999997E-2</v>
      </c>
      <c r="N24" s="79"/>
      <c r="O24" s="242" t="str">
        <f t="shared" si="1"/>
        <v>*</v>
      </c>
      <c r="P24" s="243">
        <f t="shared" si="4"/>
        <v>36</v>
      </c>
      <c r="Q24" s="249">
        <v>0.04</v>
      </c>
      <c r="R24" s="249">
        <v>0.45</v>
      </c>
      <c r="S24" s="255">
        <f>Q24*Q14</f>
        <v>2.2000000000000002E-2</v>
      </c>
      <c r="T24" s="79"/>
      <c r="U24" s="242" t="str">
        <f t="shared" si="2"/>
        <v>*</v>
      </c>
      <c r="V24" s="243">
        <f t="shared" si="5"/>
        <v>44</v>
      </c>
      <c r="W24" s="249">
        <v>0.04</v>
      </c>
      <c r="X24" s="249">
        <v>0.45</v>
      </c>
      <c r="Y24" s="255">
        <f>W24*W14</f>
        <v>1.44E-2</v>
      </c>
      <c r="Z24" s="79"/>
      <c r="AA24" s="79"/>
      <c r="AB24" s="79"/>
    </row>
    <row r="25" spans="1:28" s="83" customFormat="1" ht="10.199999999999999" x14ac:dyDescent="0.2">
      <c r="A25" s="79"/>
      <c r="B25" s="79"/>
      <c r="C25" s="79"/>
      <c r="D25" s="79"/>
      <c r="E25" s="79"/>
      <c r="F25" s="79" t="str">
        <f>справочники!$AC$21</f>
        <v>продукт - 1.11</v>
      </c>
      <c r="G25" s="79"/>
      <c r="H25" s="79"/>
      <c r="I25" s="242" t="str">
        <f t="shared" si="0"/>
        <v>*</v>
      </c>
      <c r="J25" s="243">
        <f t="shared" si="3"/>
        <v>39</v>
      </c>
      <c r="K25" s="249">
        <v>0</v>
      </c>
      <c r="L25" s="249">
        <v>0.6</v>
      </c>
      <c r="M25" s="255">
        <f>K25*K14</f>
        <v>0</v>
      </c>
      <c r="N25" s="79"/>
      <c r="O25" s="242" t="str">
        <f t="shared" si="1"/>
        <v>*</v>
      </c>
      <c r="P25" s="243">
        <f t="shared" si="4"/>
        <v>37</v>
      </c>
      <c r="Q25" s="249">
        <v>0.02</v>
      </c>
      <c r="R25" s="249">
        <v>0.6</v>
      </c>
      <c r="S25" s="255">
        <f>Q25*Q14</f>
        <v>1.1000000000000001E-2</v>
      </c>
      <c r="T25" s="79"/>
      <c r="U25" s="242" t="str">
        <f t="shared" si="2"/>
        <v>*</v>
      </c>
      <c r="V25" s="243">
        <f t="shared" si="5"/>
        <v>45</v>
      </c>
      <c r="W25" s="249">
        <v>0.02</v>
      </c>
      <c r="X25" s="249">
        <v>0.6</v>
      </c>
      <c r="Y25" s="255">
        <f>W25*W14</f>
        <v>7.1999999999999998E-3</v>
      </c>
      <c r="Z25" s="79"/>
      <c r="AA25" s="79"/>
      <c r="AB25" s="79"/>
    </row>
    <row r="26" spans="1:28" s="83" customFormat="1" ht="10.199999999999999" x14ac:dyDescent="0.2">
      <c r="A26" s="79"/>
      <c r="B26" s="79"/>
      <c r="C26" s="79"/>
      <c r="D26" s="79"/>
      <c r="E26" s="79"/>
      <c r="F26" s="79" t="str">
        <f>справочники!$AC$22</f>
        <v>продукт - 1.12</v>
      </c>
      <c r="G26" s="79"/>
      <c r="H26" s="79"/>
      <c r="I26" s="242" t="str">
        <f t="shared" si="0"/>
        <v>*</v>
      </c>
      <c r="J26" s="243">
        <f t="shared" si="3"/>
        <v>40</v>
      </c>
      <c r="K26" s="249">
        <v>0</v>
      </c>
      <c r="L26" s="249">
        <v>0.23</v>
      </c>
      <c r="M26" s="255">
        <f>K26*K14</f>
        <v>0</v>
      </c>
      <c r="N26" s="79"/>
      <c r="O26" s="242" t="str">
        <f t="shared" si="1"/>
        <v>*</v>
      </c>
      <c r="P26" s="243">
        <f t="shared" si="4"/>
        <v>38</v>
      </c>
      <c r="Q26" s="249">
        <v>0.03</v>
      </c>
      <c r="R26" s="249">
        <v>0.23</v>
      </c>
      <c r="S26" s="255">
        <f>Q26*Q14</f>
        <v>1.6500000000000001E-2</v>
      </c>
      <c r="T26" s="79"/>
      <c r="U26" s="242" t="str">
        <f t="shared" si="2"/>
        <v>*</v>
      </c>
      <c r="V26" s="243">
        <f t="shared" si="5"/>
        <v>46</v>
      </c>
      <c r="W26" s="249">
        <v>0.03</v>
      </c>
      <c r="X26" s="249">
        <v>0.23</v>
      </c>
      <c r="Y26" s="255">
        <f>W26*W14</f>
        <v>1.0799999999999999E-2</v>
      </c>
      <c r="Z26" s="79"/>
      <c r="AA26" s="79"/>
      <c r="AB26" s="79"/>
    </row>
    <row r="27" spans="1:28" s="83" customFormat="1" ht="10.199999999999999" x14ac:dyDescent="0.2">
      <c r="A27" s="79"/>
      <c r="B27" s="79"/>
      <c r="C27" s="79"/>
      <c r="D27" s="79"/>
      <c r="E27" s="79"/>
      <c r="F27" s="79" t="str">
        <f>справочники!$AC$23</f>
        <v>продукт - 1.13</v>
      </c>
      <c r="G27" s="79"/>
      <c r="H27" s="79"/>
      <c r="I27" s="242" t="str">
        <f t="shared" si="0"/>
        <v>*</v>
      </c>
      <c r="J27" s="243">
        <f t="shared" si="3"/>
        <v>41</v>
      </c>
      <c r="K27" s="249">
        <v>0</v>
      </c>
      <c r="L27" s="249">
        <v>0.04</v>
      </c>
      <c r="M27" s="255">
        <f>K27*K14</f>
        <v>0</v>
      </c>
      <c r="N27" s="79"/>
      <c r="O27" s="242" t="str">
        <f t="shared" si="1"/>
        <v>*</v>
      </c>
      <c r="P27" s="243">
        <f t="shared" si="4"/>
        <v>39</v>
      </c>
      <c r="Q27" s="249">
        <v>7.0000000000000007E-2</v>
      </c>
      <c r="R27" s="249">
        <v>0.04</v>
      </c>
      <c r="S27" s="255">
        <f>Q27*Q14</f>
        <v>3.8500000000000006E-2</v>
      </c>
      <c r="T27" s="79"/>
      <c r="U27" s="242" t="str">
        <f t="shared" si="2"/>
        <v>*</v>
      </c>
      <c r="V27" s="243">
        <f t="shared" si="5"/>
        <v>47</v>
      </c>
      <c r="W27" s="249">
        <v>7.0000000000000007E-2</v>
      </c>
      <c r="X27" s="249">
        <v>0.04</v>
      </c>
      <c r="Y27" s="255">
        <f>W27*W14</f>
        <v>2.52E-2</v>
      </c>
      <c r="Z27" s="79"/>
      <c r="AA27" s="79"/>
      <c r="AB27" s="79"/>
    </row>
    <row r="28" spans="1:28" s="83" customFormat="1" ht="10.199999999999999" x14ac:dyDescent="0.2">
      <c r="A28" s="79"/>
      <c r="B28" s="79"/>
      <c r="C28" s="79"/>
      <c r="D28" s="79"/>
      <c r="E28" s="79"/>
      <c r="F28" s="79" t="str">
        <f>справочники!$AC$24</f>
        <v>продукт - 1.14</v>
      </c>
      <c r="G28" s="79"/>
      <c r="H28" s="79"/>
      <c r="I28" s="242" t="str">
        <f t="shared" si="0"/>
        <v>*</v>
      </c>
      <c r="J28" s="243">
        <f t="shared" si="3"/>
        <v>42</v>
      </c>
      <c r="K28" s="249">
        <v>0</v>
      </c>
      <c r="L28" s="249">
        <v>0.05</v>
      </c>
      <c r="M28" s="255">
        <f>K28*K14</f>
        <v>0</v>
      </c>
      <c r="N28" s="79"/>
      <c r="O28" s="242" t="str">
        <f t="shared" si="1"/>
        <v>*</v>
      </c>
      <c r="P28" s="243">
        <f t="shared" si="4"/>
        <v>40</v>
      </c>
      <c r="Q28" s="249">
        <v>0</v>
      </c>
      <c r="R28" s="249">
        <v>0.05</v>
      </c>
      <c r="S28" s="255">
        <f>Q28*Q14</f>
        <v>0</v>
      </c>
      <c r="T28" s="79"/>
      <c r="U28" s="242" t="str">
        <f t="shared" si="2"/>
        <v>*</v>
      </c>
      <c r="V28" s="243">
        <f t="shared" si="5"/>
        <v>48</v>
      </c>
      <c r="W28" s="249">
        <v>0.02</v>
      </c>
      <c r="X28" s="249">
        <v>0.05</v>
      </c>
      <c r="Y28" s="255">
        <f>W28*W14</f>
        <v>7.1999999999999998E-3</v>
      </c>
      <c r="Z28" s="79"/>
      <c r="AA28" s="79"/>
      <c r="AB28" s="79"/>
    </row>
    <row r="29" spans="1:28" s="83" customFormat="1" ht="10.199999999999999" x14ac:dyDescent="0.2">
      <c r="A29" s="79"/>
      <c r="B29" s="79"/>
      <c r="C29" s="79"/>
      <c r="D29" s="79"/>
      <c r="E29" s="79"/>
      <c r="F29" s="79" t="str">
        <f>справочники!$AC$25</f>
        <v>продукт - 1.15</v>
      </c>
      <c r="G29" s="79"/>
      <c r="H29" s="79"/>
      <c r="I29" s="242" t="str">
        <f t="shared" si="0"/>
        <v>*</v>
      </c>
      <c r="J29" s="243">
        <f t="shared" si="3"/>
        <v>43</v>
      </c>
      <c r="K29" s="249">
        <v>0</v>
      </c>
      <c r="L29" s="249">
        <v>0.78</v>
      </c>
      <c r="M29" s="255">
        <f>K29*K14</f>
        <v>0</v>
      </c>
      <c r="N29" s="79"/>
      <c r="O29" s="242" t="str">
        <f t="shared" si="1"/>
        <v>*</v>
      </c>
      <c r="P29" s="243">
        <f t="shared" si="4"/>
        <v>41</v>
      </c>
      <c r="Q29" s="249">
        <v>0</v>
      </c>
      <c r="R29" s="249">
        <v>0.78</v>
      </c>
      <c r="S29" s="255">
        <f>Q29*Q14</f>
        <v>0</v>
      </c>
      <c r="T29" s="79"/>
      <c r="U29" s="242" t="str">
        <f t="shared" si="2"/>
        <v>*</v>
      </c>
      <c r="V29" s="243">
        <f t="shared" si="5"/>
        <v>49</v>
      </c>
      <c r="W29" s="249">
        <v>0.03</v>
      </c>
      <c r="X29" s="249">
        <v>0.78</v>
      </c>
      <c r="Y29" s="255">
        <f>W29*W14</f>
        <v>1.0799999999999999E-2</v>
      </c>
      <c r="Z29" s="79"/>
      <c r="AA29" s="79"/>
      <c r="AB29" s="79"/>
    </row>
    <row r="30" spans="1:28" s="83" customFormat="1" ht="10.199999999999999" x14ac:dyDescent="0.2">
      <c r="A30" s="79"/>
      <c r="B30" s="79"/>
      <c r="C30" s="79"/>
      <c r="D30" s="79"/>
      <c r="E30" s="79"/>
      <c r="F30" s="79" t="str">
        <f>справочники!$AC$26</f>
        <v>продукт - 1.16</v>
      </c>
      <c r="G30" s="79"/>
      <c r="H30" s="79"/>
      <c r="I30" s="242" t="str">
        <f t="shared" si="0"/>
        <v>*</v>
      </c>
      <c r="J30" s="243">
        <f t="shared" si="3"/>
        <v>44</v>
      </c>
      <c r="K30" s="249">
        <v>0</v>
      </c>
      <c r="L30" s="249">
        <v>0.32</v>
      </c>
      <c r="M30" s="255">
        <f>K30*K14</f>
        <v>0</v>
      </c>
      <c r="N30" s="79"/>
      <c r="O30" s="242" t="str">
        <f t="shared" si="1"/>
        <v>*</v>
      </c>
      <c r="P30" s="243">
        <f t="shared" si="4"/>
        <v>42</v>
      </c>
      <c r="Q30" s="249">
        <v>0</v>
      </c>
      <c r="R30" s="249">
        <v>0.32</v>
      </c>
      <c r="S30" s="255">
        <f>Q30*Q14</f>
        <v>0</v>
      </c>
      <c r="T30" s="79"/>
      <c r="U30" s="242" t="str">
        <f t="shared" si="2"/>
        <v>*</v>
      </c>
      <c r="V30" s="243">
        <f t="shared" si="5"/>
        <v>50</v>
      </c>
      <c r="W30" s="249">
        <v>0.08</v>
      </c>
      <c r="X30" s="249">
        <v>0.32</v>
      </c>
      <c r="Y30" s="255">
        <f>W30*W14</f>
        <v>2.8799999999999999E-2</v>
      </c>
      <c r="Z30" s="79"/>
      <c r="AA30" s="79"/>
      <c r="AB30" s="79"/>
    </row>
    <row r="31" spans="1:28" s="83" customFormat="1" ht="1.05" customHeight="1" x14ac:dyDescent="0.2">
      <c r="A31" s="79"/>
      <c r="B31" s="79"/>
      <c r="C31" s="79"/>
      <c r="D31" s="79"/>
      <c r="E31" s="79"/>
      <c r="F31" s="79">
        <f>справочники!$AC$27</f>
        <v>0</v>
      </c>
      <c r="G31" s="79"/>
      <c r="H31" s="79"/>
      <c r="I31" s="242" t="str">
        <f t="shared" si="0"/>
        <v>*</v>
      </c>
      <c r="J31" s="243"/>
      <c r="K31" s="249"/>
      <c r="L31" s="249"/>
      <c r="M31" s="255">
        <f>K31*K14</f>
        <v>0</v>
      </c>
      <c r="N31" s="79"/>
      <c r="O31" s="242" t="str">
        <f t="shared" si="1"/>
        <v>*</v>
      </c>
      <c r="P31" s="243"/>
      <c r="Q31" s="249"/>
      <c r="R31" s="249"/>
      <c r="S31" s="255">
        <f>Q31*Q14</f>
        <v>0</v>
      </c>
      <c r="T31" s="79"/>
      <c r="U31" s="242" t="str">
        <f t="shared" si="2"/>
        <v>*</v>
      </c>
      <c r="V31" s="243"/>
      <c r="W31" s="249"/>
      <c r="X31" s="249"/>
      <c r="Y31" s="255">
        <f>W31*W14</f>
        <v>0</v>
      </c>
      <c r="Z31" s="79"/>
      <c r="AA31" s="79"/>
      <c r="AB31" s="79"/>
    </row>
    <row r="32" spans="1:28" s="83" customFormat="1" ht="1.05" customHeight="1" x14ac:dyDescent="0.2">
      <c r="A32" s="79"/>
      <c r="B32" s="79"/>
      <c r="C32" s="79"/>
      <c r="D32" s="79"/>
      <c r="E32" s="79"/>
      <c r="F32" s="79">
        <f>справочники!$AC$28</f>
        <v>0</v>
      </c>
      <c r="G32" s="79"/>
      <c r="H32" s="79"/>
      <c r="I32" s="242" t="str">
        <f t="shared" si="0"/>
        <v>*</v>
      </c>
      <c r="J32" s="243"/>
      <c r="K32" s="249"/>
      <c r="L32" s="249"/>
      <c r="M32" s="255">
        <f>K32*K14</f>
        <v>0</v>
      </c>
      <c r="N32" s="79"/>
      <c r="O32" s="242" t="str">
        <f t="shared" si="1"/>
        <v>*</v>
      </c>
      <c r="P32" s="243"/>
      <c r="Q32" s="249"/>
      <c r="R32" s="249"/>
      <c r="S32" s="255">
        <f>Q32*Q14</f>
        <v>0</v>
      </c>
      <c r="T32" s="79"/>
      <c r="U32" s="242" t="str">
        <f t="shared" si="2"/>
        <v>*</v>
      </c>
      <c r="V32" s="243"/>
      <c r="W32" s="249"/>
      <c r="X32" s="249"/>
      <c r="Y32" s="255">
        <f>W32*W14</f>
        <v>0</v>
      </c>
      <c r="Z32" s="79"/>
      <c r="AA32" s="79"/>
      <c r="AB32" s="79"/>
    </row>
    <row r="33" spans="1:28" s="83" customFormat="1" ht="1.05" customHeight="1" x14ac:dyDescent="0.2">
      <c r="A33" s="79"/>
      <c r="B33" s="79"/>
      <c r="C33" s="79"/>
      <c r="D33" s="79"/>
      <c r="E33" s="79"/>
      <c r="F33" s="79">
        <f>справочники!$AC$29</f>
        <v>0</v>
      </c>
      <c r="G33" s="79"/>
      <c r="H33" s="79"/>
      <c r="I33" s="242" t="str">
        <f t="shared" si="0"/>
        <v>*</v>
      </c>
      <c r="J33" s="243"/>
      <c r="K33" s="249"/>
      <c r="L33" s="249"/>
      <c r="M33" s="255">
        <f>K33*K14</f>
        <v>0</v>
      </c>
      <c r="N33" s="79"/>
      <c r="O33" s="242" t="str">
        <f t="shared" si="1"/>
        <v>*</v>
      </c>
      <c r="P33" s="243"/>
      <c r="Q33" s="249"/>
      <c r="R33" s="249"/>
      <c r="S33" s="255">
        <f>Q33*Q14</f>
        <v>0</v>
      </c>
      <c r="T33" s="79"/>
      <c r="U33" s="242" t="str">
        <f t="shared" si="2"/>
        <v>*</v>
      </c>
      <c r="V33" s="243"/>
      <c r="W33" s="249"/>
      <c r="X33" s="249"/>
      <c r="Y33" s="255">
        <f>W33*W14</f>
        <v>0</v>
      </c>
      <c r="Z33" s="79"/>
      <c r="AA33" s="79"/>
      <c r="AB33" s="79"/>
    </row>
    <row r="34" spans="1:28" s="83" customFormat="1" ht="1.05" customHeight="1" x14ac:dyDescent="0.2">
      <c r="A34" s="79"/>
      <c r="B34" s="79"/>
      <c r="C34" s="79"/>
      <c r="D34" s="79"/>
      <c r="E34" s="79"/>
      <c r="F34" s="79">
        <f>справочники!$AC$30</f>
        <v>0</v>
      </c>
      <c r="G34" s="79"/>
      <c r="H34" s="79"/>
      <c r="I34" s="242" t="str">
        <f t="shared" si="0"/>
        <v>*</v>
      </c>
      <c r="J34" s="243"/>
      <c r="K34" s="249"/>
      <c r="L34" s="249"/>
      <c r="M34" s="255">
        <f>K34*K14</f>
        <v>0</v>
      </c>
      <c r="N34" s="79"/>
      <c r="O34" s="242" t="str">
        <f t="shared" si="1"/>
        <v>*</v>
      </c>
      <c r="P34" s="243"/>
      <c r="Q34" s="249"/>
      <c r="R34" s="249"/>
      <c r="S34" s="255">
        <f>Q34*Q14</f>
        <v>0</v>
      </c>
      <c r="T34" s="79"/>
      <c r="U34" s="242" t="str">
        <f t="shared" si="2"/>
        <v>*</v>
      </c>
      <c r="V34" s="243"/>
      <c r="W34" s="249"/>
      <c r="X34" s="249"/>
      <c r="Y34" s="255">
        <f>W34*W14</f>
        <v>0</v>
      </c>
      <c r="Z34" s="79"/>
      <c r="AA34" s="79"/>
      <c r="AB34" s="79"/>
    </row>
    <row r="35" spans="1:28" s="83" customFormat="1" ht="1.05" customHeight="1" x14ac:dyDescent="0.2">
      <c r="A35" s="79"/>
      <c r="B35" s="79"/>
      <c r="C35" s="79"/>
      <c r="D35" s="79"/>
      <c r="E35" s="79"/>
      <c r="F35" s="79">
        <f>справочники!$AC$31</f>
        <v>0</v>
      </c>
      <c r="G35" s="79"/>
      <c r="H35" s="79"/>
      <c r="I35" s="242" t="str">
        <f t="shared" si="0"/>
        <v>*</v>
      </c>
      <c r="J35" s="243"/>
      <c r="K35" s="249"/>
      <c r="L35" s="249"/>
      <c r="M35" s="255">
        <f>K35*K14</f>
        <v>0</v>
      </c>
      <c r="N35" s="79"/>
      <c r="O35" s="242" t="str">
        <f t="shared" si="1"/>
        <v>*</v>
      </c>
      <c r="P35" s="243"/>
      <c r="Q35" s="249"/>
      <c r="R35" s="249"/>
      <c r="S35" s="255">
        <f>Q35*Q14</f>
        <v>0</v>
      </c>
      <c r="T35" s="79"/>
      <c r="U35" s="242" t="str">
        <f t="shared" si="2"/>
        <v>*</v>
      </c>
      <c r="V35" s="243"/>
      <c r="W35" s="249"/>
      <c r="X35" s="249"/>
      <c r="Y35" s="255">
        <f>W35*W14</f>
        <v>0</v>
      </c>
      <c r="Z35" s="79"/>
      <c r="AA35" s="79"/>
      <c r="AB35" s="79"/>
    </row>
    <row r="36" spans="1:28" s="83" customFormat="1" ht="1.05" customHeight="1" x14ac:dyDescent="0.2">
      <c r="A36" s="79"/>
      <c r="B36" s="79"/>
      <c r="C36" s="79"/>
      <c r="D36" s="79"/>
      <c r="E36" s="79"/>
      <c r="F36" s="79">
        <f>справочники!$AC$32</f>
        <v>0</v>
      </c>
      <c r="G36" s="79"/>
      <c r="H36" s="79"/>
      <c r="I36" s="242" t="str">
        <f t="shared" si="0"/>
        <v>*</v>
      </c>
      <c r="J36" s="243"/>
      <c r="K36" s="249"/>
      <c r="L36" s="249"/>
      <c r="M36" s="255">
        <f>K36*K14</f>
        <v>0</v>
      </c>
      <c r="N36" s="79"/>
      <c r="O36" s="242" t="str">
        <f t="shared" si="1"/>
        <v>*</v>
      </c>
      <c r="P36" s="243"/>
      <c r="Q36" s="249"/>
      <c r="R36" s="249"/>
      <c r="S36" s="255">
        <f>Q36*Q14</f>
        <v>0</v>
      </c>
      <c r="T36" s="79"/>
      <c r="U36" s="242" t="str">
        <f t="shared" si="2"/>
        <v>*</v>
      </c>
      <c r="V36" s="243"/>
      <c r="W36" s="249"/>
      <c r="X36" s="249"/>
      <c r="Y36" s="255">
        <f>W36*W14</f>
        <v>0</v>
      </c>
      <c r="Z36" s="79"/>
      <c r="AA36" s="79"/>
      <c r="AB36" s="79"/>
    </row>
    <row r="37" spans="1:28" s="83" customFormat="1" ht="1.05" customHeight="1" x14ac:dyDescent="0.2">
      <c r="A37" s="79"/>
      <c r="B37" s="79"/>
      <c r="C37" s="79"/>
      <c r="D37" s="79"/>
      <c r="E37" s="79"/>
      <c r="F37" s="79">
        <f>справочники!$AC$33</f>
        <v>0</v>
      </c>
      <c r="G37" s="79"/>
      <c r="H37" s="79"/>
      <c r="I37" s="242" t="str">
        <f t="shared" si="0"/>
        <v>*</v>
      </c>
      <c r="J37" s="243"/>
      <c r="K37" s="249"/>
      <c r="L37" s="249"/>
      <c r="M37" s="255">
        <f>K37*K14</f>
        <v>0</v>
      </c>
      <c r="N37" s="79"/>
      <c r="O37" s="242" t="str">
        <f t="shared" si="1"/>
        <v>*</v>
      </c>
      <c r="P37" s="243"/>
      <c r="Q37" s="249"/>
      <c r="R37" s="249"/>
      <c r="S37" s="255">
        <f>Q37*Q14</f>
        <v>0</v>
      </c>
      <c r="T37" s="79"/>
      <c r="U37" s="242" t="str">
        <f t="shared" si="2"/>
        <v>*</v>
      </c>
      <c r="V37" s="243"/>
      <c r="W37" s="249"/>
      <c r="X37" s="249"/>
      <c r="Y37" s="255">
        <f>W37*W14</f>
        <v>0</v>
      </c>
      <c r="Z37" s="79"/>
      <c r="AA37" s="79"/>
      <c r="AB37" s="79"/>
    </row>
    <row r="38" spans="1:28" s="83" customFormat="1" ht="1.05" customHeight="1" x14ac:dyDescent="0.2">
      <c r="A38" s="79"/>
      <c r="B38" s="79"/>
      <c r="C38" s="79"/>
      <c r="D38" s="79"/>
      <c r="E38" s="79"/>
      <c r="F38" s="79">
        <f>справочники!$AC$34</f>
        <v>0</v>
      </c>
      <c r="G38" s="79"/>
      <c r="H38" s="79"/>
      <c r="I38" s="242" t="str">
        <f t="shared" si="0"/>
        <v>*</v>
      </c>
      <c r="J38" s="243"/>
      <c r="K38" s="249"/>
      <c r="L38" s="249"/>
      <c r="M38" s="255">
        <f>K38*K14</f>
        <v>0</v>
      </c>
      <c r="N38" s="79"/>
      <c r="O38" s="242" t="str">
        <f t="shared" si="1"/>
        <v>*</v>
      </c>
      <c r="P38" s="243"/>
      <c r="Q38" s="249"/>
      <c r="R38" s="249"/>
      <c r="S38" s="255">
        <f>Q38*Q14</f>
        <v>0</v>
      </c>
      <c r="T38" s="79"/>
      <c r="U38" s="242" t="str">
        <f t="shared" si="2"/>
        <v>*</v>
      </c>
      <c r="V38" s="243"/>
      <c r="W38" s="249"/>
      <c r="X38" s="249"/>
      <c r="Y38" s="255">
        <f>W38*W14</f>
        <v>0</v>
      </c>
      <c r="Z38" s="79"/>
      <c r="AA38" s="79"/>
      <c r="AB38" s="79"/>
    </row>
    <row r="39" spans="1:28" s="83" customFormat="1" ht="1.05" customHeight="1" x14ac:dyDescent="0.2">
      <c r="A39" s="79"/>
      <c r="B39" s="79"/>
      <c r="C39" s="79"/>
      <c r="D39" s="79"/>
      <c r="E39" s="79"/>
      <c r="F39" s="79">
        <f>справочники!$AC$35</f>
        <v>0</v>
      </c>
      <c r="G39" s="79"/>
      <c r="H39" s="79"/>
      <c r="I39" s="242" t="str">
        <f t="shared" si="0"/>
        <v>*</v>
      </c>
      <c r="J39" s="243"/>
      <c r="K39" s="249"/>
      <c r="L39" s="249"/>
      <c r="M39" s="255">
        <f>K39*K14</f>
        <v>0</v>
      </c>
      <c r="N39" s="79"/>
      <c r="O39" s="242" t="str">
        <f t="shared" si="1"/>
        <v>*</v>
      </c>
      <c r="P39" s="243"/>
      <c r="Q39" s="249"/>
      <c r="R39" s="249"/>
      <c r="S39" s="255">
        <f>Q39*Q14</f>
        <v>0</v>
      </c>
      <c r="T39" s="79"/>
      <c r="U39" s="242" t="str">
        <f t="shared" si="2"/>
        <v>*</v>
      </c>
      <c r="V39" s="243"/>
      <c r="W39" s="249"/>
      <c r="X39" s="249"/>
      <c r="Y39" s="255">
        <f>W39*W14</f>
        <v>0</v>
      </c>
      <c r="Z39" s="79"/>
      <c r="AA39" s="79"/>
      <c r="AB39" s="79"/>
    </row>
    <row r="40" spans="1:28" s="83" customFormat="1" ht="1.05" customHeight="1" x14ac:dyDescent="0.2">
      <c r="A40" s="79"/>
      <c r="B40" s="79"/>
      <c r="C40" s="79"/>
      <c r="D40" s="79"/>
      <c r="E40" s="79"/>
      <c r="F40" s="79">
        <f>справочники!$AC$36</f>
        <v>0</v>
      </c>
      <c r="G40" s="79"/>
      <c r="H40" s="79"/>
      <c r="I40" s="242" t="str">
        <f t="shared" si="0"/>
        <v>*</v>
      </c>
      <c r="J40" s="243"/>
      <c r="K40" s="249"/>
      <c r="L40" s="249"/>
      <c r="M40" s="255">
        <f>K40*K14</f>
        <v>0</v>
      </c>
      <c r="N40" s="79"/>
      <c r="O40" s="242" t="str">
        <f t="shared" si="1"/>
        <v>*</v>
      </c>
      <c r="P40" s="243"/>
      <c r="Q40" s="249"/>
      <c r="R40" s="249"/>
      <c r="S40" s="255">
        <f>Q40*Q14</f>
        <v>0</v>
      </c>
      <c r="T40" s="79"/>
      <c r="U40" s="242" t="str">
        <f t="shared" si="2"/>
        <v>*</v>
      </c>
      <c r="V40" s="243"/>
      <c r="W40" s="249"/>
      <c r="X40" s="249"/>
      <c r="Y40" s="255">
        <f>W40*W14</f>
        <v>0</v>
      </c>
      <c r="Z40" s="79"/>
      <c r="AA40" s="79"/>
      <c r="AB40" s="79"/>
    </row>
    <row r="41" spans="1:28" s="83" customFormat="1" ht="1.05" customHeight="1" x14ac:dyDescent="0.2">
      <c r="A41" s="79"/>
      <c r="B41" s="79"/>
      <c r="C41" s="79"/>
      <c r="D41" s="79"/>
      <c r="E41" s="79"/>
      <c r="F41" s="79">
        <f>справочники!$AC$37</f>
        <v>0</v>
      </c>
      <c r="G41" s="79"/>
      <c r="H41" s="79"/>
      <c r="I41" s="242" t="str">
        <f t="shared" si="0"/>
        <v>*</v>
      </c>
      <c r="J41" s="243"/>
      <c r="K41" s="249"/>
      <c r="L41" s="249"/>
      <c r="M41" s="255">
        <f>K41*K14</f>
        <v>0</v>
      </c>
      <c r="N41" s="79"/>
      <c r="O41" s="242" t="str">
        <f t="shared" si="1"/>
        <v>*</v>
      </c>
      <c r="P41" s="243"/>
      <c r="Q41" s="249"/>
      <c r="R41" s="249"/>
      <c r="S41" s="255">
        <f>Q41*Q14</f>
        <v>0</v>
      </c>
      <c r="T41" s="79"/>
      <c r="U41" s="242" t="str">
        <f t="shared" si="2"/>
        <v>*</v>
      </c>
      <c r="V41" s="243"/>
      <c r="W41" s="249"/>
      <c r="X41" s="249"/>
      <c r="Y41" s="255">
        <f>W41*W14</f>
        <v>0</v>
      </c>
      <c r="Z41" s="79"/>
      <c r="AA41" s="79"/>
      <c r="AB41" s="79"/>
    </row>
    <row r="42" spans="1:28" s="83" customFormat="1" ht="1.05" customHeight="1" x14ac:dyDescent="0.2">
      <c r="A42" s="79"/>
      <c r="B42" s="79"/>
      <c r="C42" s="79"/>
      <c r="D42" s="79"/>
      <c r="E42" s="79"/>
      <c r="F42" s="79">
        <f>справочники!$AC$38</f>
        <v>0</v>
      </c>
      <c r="G42" s="79"/>
      <c r="H42" s="79"/>
      <c r="I42" s="242" t="str">
        <f t="shared" si="0"/>
        <v>*</v>
      </c>
      <c r="J42" s="243"/>
      <c r="K42" s="249"/>
      <c r="L42" s="249"/>
      <c r="M42" s="255">
        <f>K42*K14</f>
        <v>0</v>
      </c>
      <c r="N42" s="79"/>
      <c r="O42" s="242" t="str">
        <f t="shared" si="1"/>
        <v>*</v>
      </c>
      <c r="P42" s="243"/>
      <c r="Q42" s="249"/>
      <c r="R42" s="249"/>
      <c r="S42" s="255">
        <f>Q42*Q14</f>
        <v>0</v>
      </c>
      <c r="T42" s="79"/>
      <c r="U42" s="242" t="str">
        <f t="shared" si="2"/>
        <v>*</v>
      </c>
      <c r="V42" s="243"/>
      <c r="W42" s="249"/>
      <c r="X42" s="249"/>
      <c r="Y42" s="255">
        <f>W42*W14</f>
        <v>0</v>
      </c>
      <c r="Z42" s="79"/>
      <c r="AA42" s="79"/>
      <c r="AB42" s="79"/>
    </row>
    <row r="43" spans="1:28" s="83" customFormat="1" ht="1.05" customHeight="1" x14ac:dyDescent="0.2">
      <c r="A43" s="79"/>
      <c r="B43" s="79"/>
      <c r="C43" s="79"/>
      <c r="D43" s="79"/>
      <c r="E43" s="79"/>
      <c r="F43" s="79">
        <f>справочники!$AC$39</f>
        <v>0</v>
      </c>
      <c r="G43" s="79"/>
      <c r="H43" s="79"/>
      <c r="I43" s="242" t="str">
        <f t="shared" si="0"/>
        <v>*</v>
      </c>
      <c r="J43" s="243"/>
      <c r="K43" s="249"/>
      <c r="L43" s="249"/>
      <c r="M43" s="255">
        <f>K43*K14</f>
        <v>0</v>
      </c>
      <c r="N43" s="79"/>
      <c r="O43" s="242" t="str">
        <f t="shared" si="1"/>
        <v>*</v>
      </c>
      <c r="P43" s="243"/>
      <c r="Q43" s="249"/>
      <c r="R43" s="249"/>
      <c r="S43" s="255">
        <f>Q43*Q14</f>
        <v>0</v>
      </c>
      <c r="T43" s="79"/>
      <c r="U43" s="242" t="str">
        <f t="shared" si="2"/>
        <v>*</v>
      </c>
      <c r="V43" s="243"/>
      <c r="W43" s="249"/>
      <c r="X43" s="249"/>
      <c r="Y43" s="255">
        <f>W43*W14</f>
        <v>0</v>
      </c>
      <c r="Z43" s="79"/>
      <c r="AA43" s="79"/>
      <c r="AB43" s="79"/>
    </row>
    <row r="44" spans="1:28" s="83" customFormat="1" ht="1.05" customHeight="1" x14ac:dyDescent="0.2">
      <c r="A44" s="79"/>
      <c r="B44" s="79"/>
      <c r="C44" s="79"/>
      <c r="D44" s="79"/>
      <c r="E44" s="79"/>
      <c r="F44" s="79" t="str">
        <f>IF(справочники!$AC$40="","",справочники!$AC$40)</f>
        <v/>
      </c>
      <c r="G44" s="79"/>
      <c r="H44" s="79"/>
      <c r="I44" s="242" t="str">
        <f t="shared" si="0"/>
        <v/>
      </c>
      <c r="J44" s="243"/>
      <c r="K44" s="249"/>
      <c r="L44" s="249"/>
      <c r="M44" s="255">
        <f>K44*K14</f>
        <v>0</v>
      </c>
      <c r="N44" s="79"/>
      <c r="O44" s="242" t="str">
        <f t="shared" si="1"/>
        <v/>
      </c>
      <c r="P44" s="243"/>
      <c r="Q44" s="249"/>
      <c r="R44" s="249"/>
      <c r="S44" s="255">
        <f>Q44*Q14</f>
        <v>0</v>
      </c>
      <c r="T44" s="79"/>
      <c r="U44" s="242" t="str">
        <f t="shared" si="2"/>
        <v/>
      </c>
      <c r="V44" s="243"/>
      <c r="W44" s="249"/>
      <c r="X44" s="249"/>
      <c r="Y44" s="255">
        <f>W44*W14</f>
        <v>0</v>
      </c>
      <c r="Z44" s="79"/>
      <c r="AA44" s="79"/>
      <c r="AB44" s="79"/>
    </row>
    <row r="45" spans="1:28" ht="3" customHeight="1" x14ac:dyDescent="0.25">
      <c r="A45" s="1"/>
      <c r="B45" s="1"/>
      <c r="C45" s="1"/>
      <c r="D45" s="1"/>
      <c r="E45" s="241"/>
      <c r="F45" s="241"/>
      <c r="G45" s="241"/>
      <c r="H45" s="1"/>
      <c r="I45" s="242" t="str">
        <f t="shared" si="0"/>
        <v/>
      </c>
      <c r="J45" s="49"/>
      <c r="K45" s="247"/>
      <c r="L45" s="247"/>
      <c r="M45" s="256"/>
      <c r="N45" s="1"/>
      <c r="O45" s="242" t="str">
        <f t="shared" si="1"/>
        <v/>
      </c>
      <c r="P45" s="61"/>
      <c r="Q45" s="252"/>
      <c r="R45" s="252"/>
      <c r="S45" s="252"/>
      <c r="T45" s="1"/>
      <c r="U45" s="242" t="str">
        <f t="shared" si="2"/>
        <v/>
      </c>
      <c r="V45" s="64"/>
      <c r="W45" s="254"/>
      <c r="X45" s="254"/>
      <c r="Y45" s="254"/>
      <c r="Z45" s="1"/>
      <c r="AA45" s="1"/>
      <c r="AB45" s="1"/>
    </row>
    <row r="46" spans="1:28" x14ac:dyDescent="0.25">
      <c r="A46" s="1"/>
      <c r="B46" s="1"/>
      <c r="C46" s="1"/>
      <c r="D46" s="1"/>
      <c r="E46" s="1"/>
      <c r="F46" s="1"/>
      <c r="G46" s="1"/>
      <c r="H46" s="1"/>
      <c r="I46" s="5"/>
      <c r="J46" s="1"/>
      <c r="K46" s="244"/>
      <c r="L46" s="244"/>
      <c r="M46" s="244"/>
      <c r="N46" s="1"/>
      <c r="O46" s="5"/>
      <c r="P46" s="1"/>
      <c r="Q46" s="244"/>
      <c r="R46" s="244"/>
      <c r="S46" s="244"/>
      <c r="T46" s="1"/>
      <c r="U46" s="5"/>
      <c r="V46" s="1"/>
      <c r="W46" s="244"/>
      <c r="X46" s="244"/>
      <c r="Y46" s="244"/>
      <c r="Z46" s="1"/>
      <c r="AA46" s="1"/>
      <c r="AB46" s="1"/>
    </row>
    <row r="47" spans="1:28" ht="4.95" customHeight="1" x14ac:dyDescent="0.25">
      <c r="A47" s="1"/>
      <c r="B47" s="1"/>
      <c r="C47" s="1"/>
      <c r="D47" s="1"/>
      <c r="E47" s="1"/>
      <c r="F47" s="1"/>
      <c r="G47" s="1"/>
      <c r="H47" s="1"/>
      <c r="I47" s="5"/>
      <c r="J47" s="1"/>
      <c r="K47" s="244"/>
      <c r="L47" s="244"/>
      <c r="M47" s="244"/>
      <c r="N47" s="1"/>
      <c r="O47" s="5"/>
      <c r="P47" s="1"/>
      <c r="Q47" s="244"/>
      <c r="R47" s="244"/>
      <c r="S47" s="244"/>
      <c r="T47" s="1"/>
      <c r="U47" s="5"/>
      <c r="V47" s="1"/>
      <c r="W47" s="244"/>
      <c r="X47" s="244"/>
      <c r="Y47" s="244"/>
      <c r="Z47" s="1"/>
      <c r="AA47" s="1"/>
      <c r="AB47" s="1"/>
    </row>
    <row r="48" spans="1:28" s="4" customFormat="1" x14ac:dyDescent="0.25">
      <c r="A48" s="3"/>
      <c r="B48" s="3"/>
      <c r="C48" s="3"/>
      <c r="D48" s="3"/>
      <c r="E48" s="3" t="str">
        <f>справочники!$I$12</f>
        <v>продуктовая категория - 2</v>
      </c>
      <c r="F48" s="3"/>
      <c r="G48" s="3"/>
      <c r="H48" s="3"/>
      <c r="I48" s="5" t="s">
        <v>0</v>
      </c>
      <c r="J48" s="3">
        <f>SUMPRODUCT(J49:J79,K49:K79)</f>
        <v>83.41</v>
      </c>
      <c r="K48" s="259">
        <v>0.3</v>
      </c>
      <c r="L48" s="258">
        <f>SUMPRODUCT(K49:K79,L49:L79)</f>
        <v>0.43639999999999995</v>
      </c>
      <c r="M48" s="258">
        <f>SUM(M49:M79)</f>
        <v>0.3</v>
      </c>
      <c r="N48" s="3"/>
      <c r="O48" s="5" t="s">
        <v>0</v>
      </c>
      <c r="P48" s="3">
        <f>SUMPRODUCT(P49:P79,Q49:Q79)</f>
        <v>82.419999999999945</v>
      </c>
      <c r="Q48" s="264">
        <v>0.23</v>
      </c>
      <c r="R48" s="258">
        <f>SUMPRODUCT(Q49:Q79,R49:R79)</f>
        <v>0.47319999999999995</v>
      </c>
      <c r="S48" s="258">
        <f>SUM(S49:S79)</f>
        <v>0.2299999999999999</v>
      </c>
      <c r="T48" s="3"/>
      <c r="U48" s="5"/>
      <c r="V48" s="3">
        <f>SUMPRODUCT(V49:V79,W49:W79)</f>
        <v>87.639999999999958</v>
      </c>
      <c r="W48" s="265">
        <v>0.4</v>
      </c>
      <c r="X48" s="258">
        <f>SUMPRODUCT(W49:W79,X49:X79)</f>
        <v>0.41470000000000001</v>
      </c>
      <c r="Y48" s="258">
        <f>SUM(Y49:Y79)</f>
        <v>0.40000000000000013</v>
      </c>
      <c r="Z48" s="3"/>
      <c r="AA48" s="3"/>
      <c r="AB48" s="3"/>
    </row>
    <row r="49" spans="1:28" s="83" customFormat="1" ht="10.199999999999999" x14ac:dyDescent="0.2">
      <c r="A49" s="79"/>
      <c r="B49" s="79"/>
      <c r="C49" s="79"/>
      <c r="D49" s="79"/>
      <c r="E49" s="79"/>
      <c r="F49" s="79" t="str">
        <f>IF(справочники!$AG$11="","",справочники!$AG$11)</f>
        <v>продукт - 2.1</v>
      </c>
      <c r="G49" s="79"/>
      <c r="H49" s="79"/>
      <c r="I49" s="242" t="str">
        <f>IF($F49="","","*")</f>
        <v>*</v>
      </c>
      <c r="J49" s="243">
        <v>70</v>
      </c>
      <c r="K49" s="248">
        <f>100%-SUM(K50:K79)</f>
        <v>0.25999999999999979</v>
      </c>
      <c r="L49" s="249">
        <v>0.4</v>
      </c>
      <c r="M49" s="255">
        <f>K49*K48</f>
        <v>7.7999999999999931E-2</v>
      </c>
      <c r="N49" s="79"/>
      <c r="O49" s="242" t="str">
        <f>IF($F49="","","*")</f>
        <v>*</v>
      </c>
      <c r="P49" s="243">
        <v>78</v>
      </c>
      <c r="Q49" s="262">
        <f>100%-SUM(Q50:Q79)</f>
        <v>9.9999999999999645E-2</v>
      </c>
      <c r="R49" s="249">
        <v>0.43</v>
      </c>
      <c r="S49" s="255">
        <f>Q49*Q48</f>
        <v>2.299999999999992E-2</v>
      </c>
      <c r="T49" s="79"/>
      <c r="U49" s="242" t="str">
        <f>IF($F49="","","*")</f>
        <v>*</v>
      </c>
      <c r="V49" s="243">
        <v>90</v>
      </c>
      <c r="W49" s="263">
        <f>100%-SUM(W50:W79)</f>
        <v>0.17999999999999983</v>
      </c>
      <c r="X49" s="249">
        <v>0.45</v>
      </c>
      <c r="Y49" s="255">
        <f>W49*W48</f>
        <v>7.1999999999999939E-2</v>
      </c>
      <c r="Z49" s="79"/>
      <c r="AA49" s="79"/>
      <c r="AB49" s="79"/>
    </row>
    <row r="50" spans="1:28" s="83" customFormat="1" ht="10.199999999999999" x14ac:dyDescent="0.2">
      <c r="A50" s="79"/>
      <c r="B50" s="79"/>
      <c r="C50" s="79"/>
      <c r="D50" s="79"/>
      <c r="E50" s="79"/>
      <c r="F50" s="79" t="str">
        <f>справочники!$AG$12</f>
        <v>продукт - 2.2</v>
      </c>
      <c r="G50" s="79"/>
      <c r="H50" s="79"/>
      <c r="I50" s="242" t="str">
        <f t="shared" ref="I50:I79" si="6">IF($F50="","","*")</f>
        <v>*</v>
      </c>
      <c r="J50" s="243">
        <v>60</v>
      </c>
      <c r="K50" s="249">
        <v>0.21</v>
      </c>
      <c r="L50" s="249">
        <v>0.3</v>
      </c>
      <c r="M50" s="255">
        <f>K50*K48</f>
        <v>6.3E-2</v>
      </c>
      <c r="N50" s="79"/>
      <c r="O50" s="242" t="str">
        <f t="shared" ref="O50:O79" si="7">IF($F50="","","*")</f>
        <v>*</v>
      </c>
      <c r="P50" s="243">
        <v>65</v>
      </c>
      <c r="Q50" s="249">
        <v>0.2</v>
      </c>
      <c r="R50" s="249">
        <v>0.37</v>
      </c>
      <c r="S50" s="255">
        <f>Q50*Q48</f>
        <v>4.6000000000000006E-2</v>
      </c>
      <c r="T50" s="79"/>
      <c r="U50" s="242" t="str">
        <f t="shared" ref="U50:U79" si="8">IF($F50="","","*")</f>
        <v>*</v>
      </c>
      <c r="V50" s="243">
        <v>70</v>
      </c>
      <c r="W50" s="249">
        <v>0.16</v>
      </c>
      <c r="X50" s="249">
        <v>0.4</v>
      </c>
      <c r="Y50" s="255">
        <f>W50*W48</f>
        <v>6.4000000000000001E-2</v>
      </c>
      <c r="Z50" s="79"/>
      <c r="AA50" s="79"/>
      <c r="AB50" s="79"/>
    </row>
    <row r="51" spans="1:28" s="83" customFormat="1" ht="10.199999999999999" x14ac:dyDescent="0.2">
      <c r="A51" s="79"/>
      <c r="B51" s="79"/>
      <c r="C51" s="79"/>
      <c r="D51" s="79"/>
      <c r="E51" s="79"/>
      <c r="F51" s="79" t="str">
        <f>справочники!$AG$13</f>
        <v>продукт - 2.3</v>
      </c>
      <c r="G51" s="79"/>
      <c r="H51" s="79"/>
      <c r="I51" s="242" t="str">
        <f t="shared" si="6"/>
        <v>*</v>
      </c>
      <c r="J51" s="243">
        <v>120</v>
      </c>
      <c r="K51" s="249">
        <v>0.34</v>
      </c>
      <c r="L51" s="249">
        <v>0.52</v>
      </c>
      <c r="M51" s="255">
        <f>K51*K48</f>
        <v>0.10200000000000001</v>
      </c>
      <c r="N51" s="79"/>
      <c r="O51" s="242" t="str">
        <f t="shared" si="7"/>
        <v>*</v>
      </c>
      <c r="P51" s="243">
        <v>110</v>
      </c>
      <c r="Q51" s="249">
        <v>0.4</v>
      </c>
      <c r="R51" s="249">
        <v>0.6</v>
      </c>
      <c r="S51" s="255">
        <f>Q51*Q48</f>
        <v>9.2000000000000012E-2</v>
      </c>
      <c r="T51" s="79"/>
      <c r="U51" s="242" t="str">
        <f t="shared" si="8"/>
        <v>*</v>
      </c>
      <c r="V51" s="243">
        <v>150</v>
      </c>
      <c r="W51" s="249">
        <v>0.23</v>
      </c>
      <c r="X51" s="249">
        <v>0.45</v>
      </c>
      <c r="Y51" s="255">
        <f>W51*W48</f>
        <v>9.2000000000000012E-2</v>
      </c>
      <c r="Z51" s="79"/>
      <c r="AA51" s="79"/>
      <c r="AB51" s="79"/>
    </row>
    <row r="52" spans="1:28" s="83" customFormat="1" ht="10.199999999999999" x14ac:dyDescent="0.2">
      <c r="A52" s="79"/>
      <c r="B52" s="79"/>
      <c r="C52" s="79"/>
      <c r="D52" s="79"/>
      <c r="E52" s="79"/>
      <c r="F52" s="79" t="str">
        <f>справочники!$AG$14</f>
        <v>продукт - 2.4</v>
      </c>
      <c r="G52" s="79"/>
      <c r="H52" s="79"/>
      <c r="I52" s="242" t="str">
        <f t="shared" si="6"/>
        <v>*</v>
      </c>
      <c r="J52" s="243">
        <v>45</v>
      </c>
      <c r="K52" s="249">
        <v>0.02</v>
      </c>
      <c r="L52" s="249">
        <v>0.48</v>
      </c>
      <c r="M52" s="255">
        <f>K52*K48</f>
        <v>6.0000000000000001E-3</v>
      </c>
      <c r="N52" s="79"/>
      <c r="O52" s="242" t="str">
        <f t="shared" si="7"/>
        <v>*</v>
      </c>
      <c r="P52" s="243">
        <v>47</v>
      </c>
      <c r="Q52" s="249">
        <v>0.01</v>
      </c>
      <c r="R52" s="249">
        <v>0.7</v>
      </c>
      <c r="S52" s="255">
        <f>Q52*Q48</f>
        <v>2.3E-3</v>
      </c>
      <c r="T52" s="79"/>
      <c r="U52" s="242" t="str">
        <f t="shared" si="8"/>
        <v>*</v>
      </c>
      <c r="V52" s="243">
        <v>60</v>
      </c>
      <c r="W52" s="249">
        <v>0.01</v>
      </c>
      <c r="X52" s="249">
        <v>0.7</v>
      </c>
      <c r="Y52" s="255">
        <f>W52*W48</f>
        <v>4.0000000000000001E-3</v>
      </c>
      <c r="Z52" s="79"/>
      <c r="AA52" s="79"/>
      <c r="AB52" s="79"/>
    </row>
    <row r="53" spans="1:28" s="83" customFormat="1" ht="10.199999999999999" x14ac:dyDescent="0.2">
      <c r="A53" s="79"/>
      <c r="B53" s="79"/>
      <c r="C53" s="79"/>
      <c r="D53" s="79"/>
      <c r="E53" s="79"/>
      <c r="F53" s="79" t="str">
        <f>справочники!$AG$15</f>
        <v>продукт - 2.5</v>
      </c>
      <c r="G53" s="79"/>
      <c r="H53" s="79"/>
      <c r="I53" s="242" t="str">
        <f t="shared" si="6"/>
        <v>*</v>
      </c>
      <c r="J53" s="243">
        <v>67</v>
      </c>
      <c r="K53" s="249">
        <v>0.04</v>
      </c>
      <c r="L53" s="249">
        <v>0.56000000000000005</v>
      </c>
      <c r="M53" s="255">
        <f>K53*K48</f>
        <v>1.2E-2</v>
      </c>
      <c r="N53" s="79"/>
      <c r="O53" s="242" t="str">
        <f t="shared" si="7"/>
        <v>*</v>
      </c>
      <c r="P53" s="243">
        <v>67</v>
      </c>
      <c r="Q53" s="249">
        <v>0.03</v>
      </c>
      <c r="R53" s="249">
        <v>0.45</v>
      </c>
      <c r="S53" s="255">
        <f>Q53*Q48</f>
        <v>6.8999999999999999E-3</v>
      </c>
      <c r="T53" s="79"/>
      <c r="U53" s="242" t="str">
        <f t="shared" si="8"/>
        <v>*</v>
      </c>
      <c r="V53" s="243">
        <v>67</v>
      </c>
      <c r="W53" s="249">
        <v>0.03</v>
      </c>
      <c r="X53" s="249">
        <v>0.45</v>
      </c>
      <c r="Y53" s="255">
        <f>W53*W48</f>
        <v>1.2E-2</v>
      </c>
      <c r="Z53" s="79"/>
      <c r="AA53" s="79"/>
      <c r="AB53" s="79"/>
    </row>
    <row r="54" spans="1:28" s="83" customFormat="1" ht="10.199999999999999" x14ac:dyDescent="0.2">
      <c r="A54" s="79"/>
      <c r="B54" s="79"/>
      <c r="C54" s="79"/>
      <c r="D54" s="79"/>
      <c r="E54" s="79"/>
      <c r="F54" s="79" t="str">
        <f>справочники!$AG$16</f>
        <v>продукт - 2.6</v>
      </c>
      <c r="G54" s="79"/>
      <c r="H54" s="79"/>
      <c r="I54" s="242" t="str">
        <f t="shared" si="6"/>
        <v>*</v>
      </c>
      <c r="J54" s="243">
        <v>32</v>
      </c>
      <c r="K54" s="249">
        <v>0.02</v>
      </c>
      <c r="L54" s="249">
        <v>0.33</v>
      </c>
      <c r="M54" s="255">
        <f>K54*K48</f>
        <v>6.0000000000000001E-3</v>
      </c>
      <c r="N54" s="79"/>
      <c r="O54" s="242" t="str">
        <f t="shared" si="7"/>
        <v>*</v>
      </c>
      <c r="P54" s="243">
        <v>32</v>
      </c>
      <c r="Q54" s="249">
        <v>0.01</v>
      </c>
      <c r="R54" s="249">
        <v>0.3</v>
      </c>
      <c r="S54" s="255">
        <f>Q54*Q48</f>
        <v>2.3E-3</v>
      </c>
      <c r="T54" s="79"/>
      <c r="U54" s="242" t="str">
        <f t="shared" si="8"/>
        <v>*</v>
      </c>
      <c r="V54" s="243">
        <v>32</v>
      </c>
      <c r="W54" s="249">
        <v>0.01</v>
      </c>
      <c r="X54" s="249">
        <v>0.3</v>
      </c>
      <c r="Y54" s="255">
        <f>W54*W48</f>
        <v>4.0000000000000001E-3</v>
      </c>
      <c r="Z54" s="79"/>
      <c r="AA54" s="79"/>
      <c r="AB54" s="79"/>
    </row>
    <row r="55" spans="1:28" s="83" customFormat="1" ht="10.199999999999999" x14ac:dyDescent="0.2">
      <c r="A55" s="79"/>
      <c r="B55" s="79"/>
      <c r="C55" s="79"/>
      <c r="D55" s="79"/>
      <c r="E55" s="79"/>
      <c r="F55" s="79" t="str">
        <f>справочники!$AG$17</f>
        <v>продукт - 2.7</v>
      </c>
      <c r="G55" s="79"/>
      <c r="H55" s="79"/>
      <c r="I55" s="242" t="str">
        <f t="shared" si="6"/>
        <v>*</v>
      </c>
      <c r="J55" s="243">
        <v>87</v>
      </c>
      <c r="K55" s="249">
        <v>0.05</v>
      </c>
      <c r="L55" s="249">
        <v>0.54</v>
      </c>
      <c r="M55" s="255">
        <f>K55*K48</f>
        <v>1.4999999999999999E-2</v>
      </c>
      <c r="N55" s="79"/>
      <c r="O55" s="242" t="str">
        <f t="shared" si="7"/>
        <v>*</v>
      </c>
      <c r="P55" s="243">
        <v>87</v>
      </c>
      <c r="Q55" s="249">
        <v>0.02</v>
      </c>
      <c r="R55" s="249">
        <v>0.2</v>
      </c>
      <c r="S55" s="255">
        <f>Q55*Q48</f>
        <v>4.5999999999999999E-3</v>
      </c>
      <c r="T55" s="79"/>
      <c r="U55" s="242" t="str">
        <f t="shared" si="8"/>
        <v>*</v>
      </c>
      <c r="V55" s="243">
        <v>87</v>
      </c>
      <c r="W55" s="249">
        <v>0.02</v>
      </c>
      <c r="X55" s="249">
        <v>0.2</v>
      </c>
      <c r="Y55" s="255">
        <f>W55*W48</f>
        <v>8.0000000000000002E-3</v>
      </c>
      <c r="Z55" s="79"/>
      <c r="AA55" s="79"/>
      <c r="AB55" s="79"/>
    </row>
    <row r="56" spans="1:28" s="83" customFormat="1" ht="10.199999999999999" x14ac:dyDescent="0.2">
      <c r="A56" s="79"/>
      <c r="B56" s="79"/>
      <c r="C56" s="79"/>
      <c r="D56" s="79"/>
      <c r="E56" s="79"/>
      <c r="F56" s="79" t="str">
        <f>справочники!$AG$18</f>
        <v>продукт - 2.8</v>
      </c>
      <c r="G56" s="79"/>
      <c r="H56" s="79"/>
      <c r="I56" s="242" t="str">
        <f t="shared" si="6"/>
        <v>*</v>
      </c>
      <c r="J56" s="243">
        <v>54</v>
      </c>
      <c r="K56" s="249">
        <v>0.06</v>
      </c>
      <c r="L56" s="249">
        <v>0.45</v>
      </c>
      <c r="M56" s="255">
        <f>K56*K48</f>
        <v>1.7999999999999999E-2</v>
      </c>
      <c r="N56" s="79"/>
      <c r="O56" s="242" t="str">
        <f t="shared" si="7"/>
        <v>*</v>
      </c>
      <c r="P56" s="243">
        <v>54</v>
      </c>
      <c r="Q56" s="249">
        <v>0.02</v>
      </c>
      <c r="R56" s="249">
        <v>0.45</v>
      </c>
      <c r="S56" s="255">
        <f>Q56*Q48</f>
        <v>4.5999999999999999E-3</v>
      </c>
      <c r="T56" s="79"/>
      <c r="U56" s="242" t="str">
        <f t="shared" si="8"/>
        <v>*</v>
      </c>
      <c r="V56" s="243">
        <v>54</v>
      </c>
      <c r="W56" s="249">
        <v>0.02</v>
      </c>
      <c r="X56" s="249">
        <v>0.45</v>
      </c>
      <c r="Y56" s="255">
        <f>W56*W48</f>
        <v>8.0000000000000002E-3</v>
      </c>
      <c r="Z56" s="79"/>
      <c r="AA56" s="79"/>
      <c r="AB56" s="79"/>
    </row>
    <row r="57" spans="1:28" s="83" customFormat="1" ht="10.199999999999999" x14ac:dyDescent="0.2">
      <c r="A57" s="79"/>
      <c r="B57" s="79"/>
      <c r="C57" s="79"/>
      <c r="D57" s="79"/>
      <c r="E57" s="79"/>
      <c r="F57" s="79" t="str">
        <f>справочники!$AG$19</f>
        <v>продукт - 2.9</v>
      </c>
      <c r="G57" s="79"/>
      <c r="H57" s="79"/>
      <c r="I57" s="242" t="str">
        <f t="shared" si="6"/>
        <v>*</v>
      </c>
      <c r="J57" s="243">
        <f t="shared" ref="J57:J64" si="9">J56+1</f>
        <v>55</v>
      </c>
      <c r="K57" s="249">
        <v>0</v>
      </c>
      <c r="L57" s="249">
        <v>0.28000000000000003</v>
      </c>
      <c r="M57" s="255">
        <f>K57*K48</f>
        <v>0</v>
      </c>
      <c r="N57" s="79"/>
      <c r="O57" s="242" t="str">
        <f t="shared" si="7"/>
        <v>*</v>
      </c>
      <c r="P57" s="243">
        <v>55</v>
      </c>
      <c r="Q57" s="249">
        <v>0.05</v>
      </c>
      <c r="R57" s="249">
        <v>0.8</v>
      </c>
      <c r="S57" s="255">
        <f>Q57*Q48</f>
        <v>1.1500000000000002E-2</v>
      </c>
      <c r="T57" s="79"/>
      <c r="U57" s="242" t="str">
        <f t="shared" si="8"/>
        <v>*</v>
      </c>
      <c r="V57" s="243">
        <v>55</v>
      </c>
      <c r="W57" s="249">
        <v>0.05</v>
      </c>
      <c r="X57" s="249">
        <v>0.8</v>
      </c>
      <c r="Y57" s="255">
        <f>W57*W48</f>
        <v>2.0000000000000004E-2</v>
      </c>
      <c r="Z57" s="79"/>
      <c r="AA57" s="79"/>
      <c r="AB57" s="79"/>
    </row>
    <row r="58" spans="1:28" s="83" customFormat="1" ht="10.199999999999999" x14ac:dyDescent="0.2">
      <c r="A58" s="79"/>
      <c r="B58" s="79"/>
      <c r="C58" s="79"/>
      <c r="D58" s="79"/>
      <c r="E58" s="79"/>
      <c r="F58" s="79" t="str">
        <f>справочники!$AG$20</f>
        <v>продукт - 2.10</v>
      </c>
      <c r="G58" s="79"/>
      <c r="H58" s="79"/>
      <c r="I58" s="242" t="str">
        <f t="shared" si="6"/>
        <v>*</v>
      </c>
      <c r="J58" s="243">
        <f t="shared" si="9"/>
        <v>56</v>
      </c>
      <c r="K58" s="249">
        <v>0</v>
      </c>
      <c r="L58" s="249">
        <v>0.45</v>
      </c>
      <c r="M58" s="255">
        <f>K58*K48</f>
        <v>0</v>
      </c>
      <c r="N58" s="79"/>
      <c r="O58" s="242" t="str">
        <f t="shared" si="7"/>
        <v>*</v>
      </c>
      <c r="P58" s="243">
        <v>56</v>
      </c>
      <c r="Q58" s="249">
        <v>0.04</v>
      </c>
      <c r="R58" s="249">
        <v>0.45</v>
      </c>
      <c r="S58" s="255">
        <f>Q58*Q48</f>
        <v>9.1999999999999998E-3</v>
      </c>
      <c r="T58" s="79"/>
      <c r="U58" s="242" t="str">
        <f t="shared" si="8"/>
        <v>*</v>
      </c>
      <c r="V58" s="243">
        <v>56</v>
      </c>
      <c r="W58" s="249">
        <v>0.04</v>
      </c>
      <c r="X58" s="249">
        <v>0.45</v>
      </c>
      <c r="Y58" s="255">
        <f>W58*W48</f>
        <v>1.6E-2</v>
      </c>
      <c r="Z58" s="79"/>
      <c r="AA58" s="79"/>
      <c r="AB58" s="79"/>
    </row>
    <row r="59" spans="1:28" s="83" customFormat="1" ht="10.199999999999999" x14ac:dyDescent="0.2">
      <c r="A59" s="79"/>
      <c r="B59" s="79"/>
      <c r="C59" s="79"/>
      <c r="D59" s="79"/>
      <c r="E59" s="79"/>
      <c r="F59" s="79" t="str">
        <f>справочники!$AG$21</f>
        <v>продукт - 2.11</v>
      </c>
      <c r="G59" s="79"/>
      <c r="H59" s="79"/>
      <c r="I59" s="242" t="str">
        <f t="shared" si="6"/>
        <v>*</v>
      </c>
      <c r="J59" s="243">
        <f t="shared" si="9"/>
        <v>57</v>
      </c>
      <c r="K59" s="249">
        <v>0</v>
      </c>
      <c r="L59" s="249">
        <v>0.42</v>
      </c>
      <c r="M59" s="255">
        <f>K59*K48</f>
        <v>0</v>
      </c>
      <c r="N59" s="79"/>
      <c r="O59" s="242" t="str">
        <f t="shared" si="7"/>
        <v>*</v>
      </c>
      <c r="P59" s="243">
        <v>57</v>
      </c>
      <c r="Q59" s="249">
        <v>0.02</v>
      </c>
      <c r="R59" s="249">
        <v>0.6</v>
      </c>
      <c r="S59" s="255">
        <f>Q59*Q48</f>
        <v>4.5999999999999999E-3</v>
      </c>
      <c r="T59" s="79"/>
      <c r="U59" s="242" t="str">
        <f t="shared" si="8"/>
        <v>*</v>
      </c>
      <c r="V59" s="243">
        <v>57</v>
      </c>
      <c r="W59" s="249">
        <v>0.02</v>
      </c>
      <c r="X59" s="249">
        <v>0.6</v>
      </c>
      <c r="Y59" s="255">
        <f>W59*W48</f>
        <v>8.0000000000000002E-3</v>
      </c>
      <c r="Z59" s="79"/>
      <c r="AA59" s="79"/>
      <c r="AB59" s="79"/>
    </row>
    <row r="60" spans="1:28" s="83" customFormat="1" ht="10.199999999999999" x14ac:dyDescent="0.2">
      <c r="A60" s="79"/>
      <c r="B60" s="79"/>
      <c r="C60" s="79"/>
      <c r="D60" s="79"/>
      <c r="E60" s="79"/>
      <c r="F60" s="79" t="str">
        <f>справочники!$AG$22</f>
        <v>продукт - 2.12</v>
      </c>
      <c r="G60" s="79"/>
      <c r="H60" s="79"/>
      <c r="I60" s="242" t="str">
        <f t="shared" si="6"/>
        <v>*</v>
      </c>
      <c r="J60" s="243">
        <f t="shared" si="9"/>
        <v>58</v>
      </c>
      <c r="K60" s="249">
        <v>0</v>
      </c>
      <c r="L60" s="249">
        <v>0.23</v>
      </c>
      <c r="M60" s="255">
        <f>K60*K48</f>
        <v>0</v>
      </c>
      <c r="N60" s="79"/>
      <c r="O60" s="242" t="str">
        <f t="shared" si="7"/>
        <v>*</v>
      </c>
      <c r="P60" s="243">
        <v>58</v>
      </c>
      <c r="Q60" s="249">
        <v>0.03</v>
      </c>
      <c r="R60" s="249">
        <v>0.23</v>
      </c>
      <c r="S60" s="255">
        <f>Q60*Q48</f>
        <v>6.8999999999999999E-3</v>
      </c>
      <c r="T60" s="79"/>
      <c r="U60" s="242" t="str">
        <f t="shared" si="8"/>
        <v>*</v>
      </c>
      <c r="V60" s="243">
        <v>58</v>
      </c>
      <c r="W60" s="249">
        <v>0.03</v>
      </c>
      <c r="X60" s="249">
        <v>0.23</v>
      </c>
      <c r="Y60" s="255">
        <f>W60*W48</f>
        <v>1.2E-2</v>
      </c>
      <c r="Z60" s="79"/>
      <c r="AA60" s="79"/>
      <c r="AB60" s="79"/>
    </row>
    <row r="61" spans="1:28" s="83" customFormat="1" ht="10.199999999999999" x14ac:dyDescent="0.2">
      <c r="A61" s="79"/>
      <c r="B61" s="79"/>
      <c r="C61" s="79"/>
      <c r="D61" s="79"/>
      <c r="E61" s="79"/>
      <c r="F61" s="79" t="str">
        <f>справочники!$AG$23</f>
        <v>продукт - 2.13</v>
      </c>
      <c r="G61" s="79"/>
      <c r="H61" s="79"/>
      <c r="I61" s="242" t="str">
        <f t="shared" si="6"/>
        <v>*</v>
      </c>
      <c r="J61" s="243">
        <f t="shared" si="9"/>
        <v>59</v>
      </c>
      <c r="K61" s="249">
        <v>0</v>
      </c>
      <c r="L61" s="249">
        <v>0.35</v>
      </c>
      <c r="M61" s="255">
        <f>K61*K48</f>
        <v>0</v>
      </c>
      <c r="N61" s="79"/>
      <c r="O61" s="242" t="str">
        <f t="shared" si="7"/>
        <v>*</v>
      </c>
      <c r="P61" s="243">
        <v>59</v>
      </c>
      <c r="Q61" s="249">
        <v>7.0000000000000007E-2</v>
      </c>
      <c r="R61" s="249">
        <v>0.04</v>
      </c>
      <c r="S61" s="255">
        <f>Q61*Q48</f>
        <v>1.6100000000000003E-2</v>
      </c>
      <c r="T61" s="79"/>
      <c r="U61" s="242" t="str">
        <f t="shared" si="8"/>
        <v>*</v>
      </c>
      <c r="V61" s="243">
        <v>59</v>
      </c>
      <c r="W61" s="249">
        <v>7.0000000000000007E-2</v>
      </c>
      <c r="X61" s="249">
        <v>0.04</v>
      </c>
      <c r="Y61" s="255">
        <f>W61*W48</f>
        <v>2.8000000000000004E-2</v>
      </c>
      <c r="Z61" s="79"/>
      <c r="AA61" s="79"/>
      <c r="AB61" s="79"/>
    </row>
    <row r="62" spans="1:28" s="83" customFormat="1" ht="10.199999999999999" x14ac:dyDescent="0.2">
      <c r="A62" s="79"/>
      <c r="B62" s="79"/>
      <c r="C62" s="79"/>
      <c r="D62" s="79"/>
      <c r="E62" s="79"/>
      <c r="F62" s="79" t="str">
        <f>справочники!$AG$24</f>
        <v>продукт - 2.14</v>
      </c>
      <c r="G62" s="79"/>
      <c r="H62" s="79"/>
      <c r="I62" s="242" t="str">
        <f t="shared" si="6"/>
        <v>*</v>
      </c>
      <c r="J62" s="243">
        <f t="shared" si="9"/>
        <v>60</v>
      </c>
      <c r="K62" s="249">
        <v>0</v>
      </c>
      <c r="L62" s="249">
        <v>0.42</v>
      </c>
      <c r="M62" s="255">
        <f>K62*K48</f>
        <v>0</v>
      </c>
      <c r="N62" s="79"/>
      <c r="O62" s="242" t="str">
        <f t="shared" si="7"/>
        <v>*</v>
      </c>
      <c r="P62" s="243">
        <v>60</v>
      </c>
      <c r="Q62" s="249">
        <v>0</v>
      </c>
      <c r="R62" s="249">
        <v>0.05</v>
      </c>
      <c r="S62" s="255">
        <f>Q62*Q48</f>
        <v>0</v>
      </c>
      <c r="T62" s="79"/>
      <c r="U62" s="242" t="str">
        <f t="shared" si="8"/>
        <v>*</v>
      </c>
      <c r="V62" s="243">
        <v>60</v>
      </c>
      <c r="W62" s="249">
        <v>0.02</v>
      </c>
      <c r="X62" s="249">
        <v>0.05</v>
      </c>
      <c r="Y62" s="255">
        <f>W62*W48</f>
        <v>8.0000000000000002E-3</v>
      </c>
      <c r="Z62" s="79"/>
      <c r="AA62" s="79"/>
      <c r="AB62" s="79"/>
    </row>
    <row r="63" spans="1:28" s="83" customFormat="1" ht="10.199999999999999" x14ac:dyDescent="0.2">
      <c r="A63" s="79"/>
      <c r="B63" s="79"/>
      <c r="C63" s="79"/>
      <c r="D63" s="79"/>
      <c r="E63" s="79"/>
      <c r="F63" s="79" t="str">
        <f>справочники!$AG$25</f>
        <v>продукт - 2.15</v>
      </c>
      <c r="G63" s="79"/>
      <c r="H63" s="79"/>
      <c r="I63" s="242" t="str">
        <f t="shared" si="6"/>
        <v>*</v>
      </c>
      <c r="J63" s="243">
        <f t="shared" si="9"/>
        <v>61</v>
      </c>
      <c r="K63" s="249">
        <v>0</v>
      </c>
      <c r="L63" s="249">
        <v>0.32</v>
      </c>
      <c r="M63" s="255">
        <f>K63*K48</f>
        <v>0</v>
      </c>
      <c r="N63" s="79"/>
      <c r="O63" s="242" t="str">
        <f t="shared" si="7"/>
        <v>*</v>
      </c>
      <c r="P63" s="243">
        <v>61</v>
      </c>
      <c r="Q63" s="249">
        <v>0</v>
      </c>
      <c r="R63" s="249">
        <v>0.78</v>
      </c>
      <c r="S63" s="255">
        <f>Q63*Q48</f>
        <v>0</v>
      </c>
      <c r="T63" s="79"/>
      <c r="U63" s="242" t="str">
        <f t="shared" si="8"/>
        <v>*</v>
      </c>
      <c r="V63" s="243">
        <v>61</v>
      </c>
      <c r="W63" s="249">
        <v>0.03</v>
      </c>
      <c r="X63" s="249">
        <v>0.78</v>
      </c>
      <c r="Y63" s="255">
        <f>W63*W48</f>
        <v>1.2E-2</v>
      </c>
      <c r="Z63" s="79"/>
      <c r="AA63" s="79"/>
      <c r="AB63" s="79"/>
    </row>
    <row r="64" spans="1:28" s="83" customFormat="1" ht="10.199999999999999" x14ac:dyDescent="0.2">
      <c r="A64" s="79"/>
      <c r="B64" s="79"/>
      <c r="C64" s="79"/>
      <c r="D64" s="79"/>
      <c r="E64" s="79"/>
      <c r="F64" s="79" t="str">
        <f>справочники!$AG$26</f>
        <v>продукт - 2.16</v>
      </c>
      <c r="G64" s="79"/>
      <c r="H64" s="79"/>
      <c r="I64" s="242" t="str">
        <f t="shared" si="6"/>
        <v>*</v>
      </c>
      <c r="J64" s="243">
        <f t="shared" si="9"/>
        <v>62</v>
      </c>
      <c r="K64" s="249">
        <v>0</v>
      </c>
      <c r="L64" s="249">
        <v>0.32</v>
      </c>
      <c r="M64" s="255">
        <f>K64*K48</f>
        <v>0</v>
      </c>
      <c r="N64" s="79"/>
      <c r="O64" s="242" t="str">
        <f t="shared" si="7"/>
        <v>*</v>
      </c>
      <c r="P64" s="243">
        <v>62</v>
      </c>
      <c r="Q64" s="249">
        <v>0</v>
      </c>
      <c r="R64" s="249">
        <v>0.32</v>
      </c>
      <c r="S64" s="255">
        <f>Q64*Q48</f>
        <v>0</v>
      </c>
      <c r="T64" s="79"/>
      <c r="U64" s="242" t="str">
        <f t="shared" si="8"/>
        <v>*</v>
      </c>
      <c r="V64" s="243">
        <v>62</v>
      </c>
      <c r="W64" s="249">
        <v>0.08</v>
      </c>
      <c r="X64" s="249">
        <v>0.32</v>
      </c>
      <c r="Y64" s="255">
        <f>W64*W48</f>
        <v>3.2000000000000001E-2</v>
      </c>
      <c r="Z64" s="79"/>
      <c r="AA64" s="79"/>
      <c r="AB64" s="79"/>
    </row>
    <row r="65" spans="1:28" s="83" customFormat="1" ht="1.05" customHeight="1" x14ac:dyDescent="0.2">
      <c r="A65" s="79"/>
      <c r="B65" s="79"/>
      <c r="C65" s="79"/>
      <c r="D65" s="79"/>
      <c r="E65" s="79"/>
      <c r="F65" s="79">
        <f>справочники!$AG$27</f>
        <v>0</v>
      </c>
      <c r="G65" s="79"/>
      <c r="H65" s="79"/>
      <c r="I65" s="242" t="str">
        <f t="shared" si="6"/>
        <v>*</v>
      </c>
      <c r="J65" s="243"/>
      <c r="K65" s="249"/>
      <c r="L65" s="249"/>
      <c r="M65" s="255">
        <f>K65*K48</f>
        <v>0</v>
      </c>
      <c r="N65" s="79"/>
      <c r="O65" s="242" t="str">
        <f t="shared" si="7"/>
        <v>*</v>
      </c>
      <c r="P65" s="243"/>
      <c r="Q65" s="249"/>
      <c r="R65" s="249"/>
      <c r="S65" s="255">
        <f>Q65*Q48</f>
        <v>0</v>
      </c>
      <c r="T65" s="79"/>
      <c r="U65" s="242" t="str">
        <f t="shared" si="8"/>
        <v>*</v>
      </c>
      <c r="V65" s="243"/>
      <c r="W65" s="249"/>
      <c r="X65" s="249"/>
      <c r="Y65" s="255">
        <f>W65*W48</f>
        <v>0</v>
      </c>
      <c r="Z65" s="79"/>
      <c r="AA65" s="79"/>
      <c r="AB65" s="79"/>
    </row>
    <row r="66" spans="1:28" s="83" customFormat="1" ht="1.05" customHeight="1" x14ac:dyDescent="0.2">
      <c r="A66" s="79"/>
      <c r="B66" s="79"/>
      <c r="C66" s="79"/>
      <c r="D66" s="79"/>
      <c r="E66" s="79"/>
      <c r="F66" s="79">
        <f>справочники!$AG$28</f>
        <v>0</v>
      </c>
      <c r="G66" s="79"/>
      <c r="H66" s="79"/>
      <c r="I66" s="242" t="str">
        <f t="shared" si="6"/>
        <v>*</v>
      </c>
      <c r="J66" s="243"/>
      <c r="K66" s="249"/>
      <c r="L66" s="249"/>
      <c r="M66" s="255">
        <f>K66*K48</f>
        <v>0</v>
      </c>
      <c r="N66" s="79"/>
      <c r="O66" s="242" t="str">
        <f t="shared" si="7"/>
        <v>*</v>
      </c>
      <c r="P66" s="243"/>
      <c r="Q66" s="249"/>
      <c r="R66" s="249"/>
      <c r="S66" s="255">
        <f>Q66*Q48</f>
        <v>0</v>
      </c>
      <c r="T66" s="79"/>
      <c r="U66" s="242" t="str">
        <f t="shared" si="8"/>
        <v>*</v>
      </c>
      <c r="V66" s="243"/>
      <c r="W66" s="249"/>
      <c r="X66" s="249"/>
      <c r="Y66" s="255">
        <f>W66*W48</f>
        <v>0</v>
      </c>
      <c r="Z66" s="79"/>
      <c r="AA66" s="79"/>
      <c r="AB66" s="79"/>
    </row>
    <row r="67" spans="1:28" s="83" customFormat="1" ht="1.05" customHeight="1" x14ac:dyDescent="0.2">
      <c r="A67" s="79"/>
      <c r="B67" s="79"/>
      <c r="C67" s="79"/>
      <c r="D67" s="79"/>
      <c r="E67" s="79"/>
      <c r="F67" s="79">
        <f>справочники!$AG$29</f>
        <v>0</v>
      </c>
      <c r="G67" s="79"/>
      <c r="H67" s="79"/>
      <c r="I67" s="242" t="str">
        <f t="shared" si="6"/>
        <v>*</v>
      </c>
      <c r="J67" s="243"/>
      <c r="K67" s="249"/>
      <c r="L67" s="249"/>
      <c r="M67" s="255">
        <f>K67*K48</f>
        <v>0</v>
      </c>
      <c r="N67" s="79"/>
      <c r="O67" s="242" t="str">
        <f t="shared" si="7"/>
        <v>*</v>
      </c>
      <c r="P67" s="243"/>
      <c r="Q67" s="249"/>
      <c r="R67" s="249"/>
      <c r="S67" s="255">
        <f>Q67*Q48</f>
        <v>0</v>
      </c>
      <c r="T67" s="79"/>
      <c r="U67" s="242" t="str">
        <f t="shared" si="8"/>
        <v>*</v>
      </c>
      <c r="V67" s="243"/>
      <c r="W67" s="249"/>
      <c r="X67" s="249"/>
      <c r="Y67" s="255">
        <f>W67*W48</f>
        <v>0</v>
      </c>
      <c r="Z67" s="79"/>
      <c r="AA67" s="79"/>
      <c r="AB67" s="79"/>
    </row>
    <row r="68" spans="1:28" s="83" customFormat="1" ht="1.05" customHeight="1" x14ac:dyDescent="0.2">
      <c r="A68" s="79"/>
      <c r="B68" s="79"/>
      <c r="C68" s="79"/>
      <c r="D68" s="79"/>
      <c r="E68" s="79"/>
      <c r="F68" s="79">
        <f>справочники!$AG$30</f>
        <v>0</v>
      </c>
      <c r="G68" s="79"/>
      <c r="H68" s="79"/>
      <c r="I68" s="242" t="str">
        <f t="shared" si="6"/>
        <v>*</v>
      </c>
      <c r="J68" s="243"/>
      <c r="K68" s="249"/>
      <c r="L68" s="249"/>
      <c r="M68" s="255">
        <f>K68*K48</f>
        <v>0</v>
      </c>
      <c r="N68" s="79"/>
      <c r="O68" s="242" t="str">
        <f t="shared" si="7"/>
        <v>*</v>
      </c>
      <c r="P68" s="243"/>
      <c r="Q68" s="249"/>
      <c r="R68" s="249"/>
      <c r="S68" s="255">
        <f>Q68*Q48</f>
        <v>0</v>
      </c>
      <c r="T68" s="79"/>
      <c r="U68" s="242" t="str">
        <f t="shared" si="8"/>
        <v>*</v>
      </c>
      <c r="V68" s="243"/>
      <c r="W68" s="249"/>
      <c r="X68" s="249"/>
      <c r="Y68" s="255">
        <f>W68*W48</f>
        <v>0</v>
      </c>
      <c r="Z68" s="79"/>
      <c r="AA68" s="79"/>
      <c r="AB68" s="79"/>
    </row>
    <row r="69" spans="1:28" s="83" customFormat="1" ht="1.05" customHeight="1" x14ac:dyDescent="0.2">
      <c r="A69" s="79"/>
      <c r="B69" s="79"/>
      <c r="C69" s="79"/>
      <c r="D69" s="79"/>
      <c r="E69" s="79"/>
      <c r="F69" s="79">
        <f>справочники!$AG$31</f>
        <v>0</v>
      </c>
      <c r="G69" s="79"/>
      <c r="H69" s="79"/>
      <c r="I69" s="242" t="str">
        <f t="shared" si="6"/>
        <v>*</v>
      </c>
      <c r="J69" s="243"/>
      <c r="K69" s="249"/>
      <c r="L69" s="249"/>
      <c r="M69" s="255">
        <f>K69*K48</f>
        <v>0</v>
      </c>
      <c r="N69" s="79"/>
      <c r="O69" s="242" t="str">
        <f t="shared" si="7"/>
        <v>*</v>
      </c>
      <c r="P69" s="243"/>
      <c r="Q69" s="249"/>
      <c r="R69" s="249"/>
      <c r="S69" s="255">
        <f>Q69*Q48</f>
        <v>0</v>
      </c>
      <c r="T69" s="79"/>
      <c r="U69" s="242" t="str">
        <f t="shared" si="8"/>
        <v>*</v>
      </c>
      <c r="V69" s="243"/>
      <c r="W69" s="249"/>
      <c r="X69" s="249"/>
      <c r="Y69" s="255">
        <f>W69*W48</f>
        <v>0</v>
      </c>
      <c r="Z69" s="79"/>
      <c r="AA69" s="79"/>
      <c r="AB69" s="79"/>
    </row>
    <row r="70" spans="1:28" s="83" customFormat="1" ht="1.05" customHeight="1" x14ac:dyDescent="0.2">
      <c r="A70" s="79"/>
      <c r="B70" s="79"/>
      <c r="C70" s="79"/>
      <c r="D70" s="79"/>
      <c r="E70" s="79"/>
      <c r="F70" s="79">
        <f>справочники!$AG$32</f>
        <v>0</v>
      </c>
      <c r="G70" s="79"/>
      <c r="H70" s="79"/>
      <c r="I70" s="242" t="str">
        <f t="shared" si="6"/>
        <v>*</v>
      </c>
      <c r="J70" s="243"/>
      <c r="K70" s="249"/>
      <c r="L70" s="249"/>
      <c r="M70" s="255">
        <f>K70*K48</f>
        <v>0</v>
      </c>
      <c r="N70" s="79"/>
      <c r="O70" s="242" t="str">
        <f t="shared" si="7"/>
        <v>*</v>
      </c>
      <c r="P70" s="243"/>
      <c r="Q70" s="249"/>
      <c r="R70" s="249"/>
      <c r="S70" s="255">
        <f>Q70*Q48</f>
        <v>0</v>
      </c>
      <c r="T70" s="79"/>
      <c r="U70" s="242" t="str">
        <f t="shared" si="8"/>
        <v>*</v>
      </c>
      <c r="V70" s="243"/>
      <c r="W70" s="249"/>
      <c r="X70" s="249"/>
      <c r="Y70" s="255">
        <f>W70*W48</f>
        <v>0</v>
      </c>
      <c r="Z70" s="79"/>
      <c r="AA70" s="79"/>
      <c r="AB70" s="79"/>
    </row>
    <row r="71" spans="1:28" s="83" customFormat="1" ht="1.05" customHeight="1" x14ac:dyDescent="0.2">
      <c r="A71" s="79"/>
      <c r="B71" s="79"/>
      <c r="C71" s="79"/>
      <c r="D71" s="79"/>
      <c r="E71" s="79"/>
      <c r="F71" s="79">
        <f>справочники!$AG$33</f>
        <v>0</v>
      </c>
      <c r="G71" s="79"/>
      <c r="H71" s="79"/>
      <c r="I71" s="242" t="str">
        <f t="shared" si="6"/>
        <v>*</v>
      </c>
      <c r="J71" s="243"/>
      <c r="K71" s="249"/>
      <c r="L71" s="249"/>
      <c r="M71" s="255">
        <f>K71*K48</f>
        <v>0</v>
      </c>
      <c r="N71" s="79"/>
      <c r="O71" s="242" t="str">
        <f t="shared" si="7"/>
        <v>*</v>
      </c>
      <c r="P71" s="243"/>
      <c r="Q71" s="249"/>
      <c r="R71" s="249"/>
      <c r="S71" s="255">
        <f>Q71*Q48</f>
        <v>0</v>
      </c>
      <c r="T71" s="79"/>
      <c r="U71" s="242" t="str">
        <f t="shared" si="8"/>
        <v>*</v>
      </c>
      <c r="V71" s="243"/>
      <c r="W71" s="249"/>
      <c r="X71" s="249"/>
      <c r="Y71" s="255">
        <f>W71*W48</f>
        <v>0</v>
      </c>
      <c r="Z71" s="79"/>
      <c r="AA71" s="79"/>
      <c r="AB71" s="79"/>
    </row>
    <row r="72" spans="1:28" s="83" customFormat="1" ht="1.05" customHeight="1" x14ac:dyDescent="0.2">
      <c r="A72" s="79"/>
      <c r="B72" s="79"/>
      <c r="C72" s="79"/>
      <c r="D72" s="79"/>
      <c r="E72" s="79"/>
      <c r="F72" s="79">
        <f>справочники!$AG$34</f>
        <v>0</v>
      </c>
      <c r="G72" s="79"/>
      <c r="H72" s="79"/>
      <c r="I72" s="242" t="str">
        <f t="shared" si="6"/>
        <v>*</v>
      </c>
      <c r="J72" s="243"/>
      <c r="K72" s="249"/>
      <c r="L72" s="249"/>
      <c r="M72" s="255">
        <f>K72*K48</f>
        <v>0</v>
      </c>
      <c r="N72" s="79"/>
      <c r="O72" s="242" t="str">
        <f t="shared" si="7"/>
        <v>*</v>
      </c>
      <c r="P72" s="243"/>
      <c r="Q72" s="249"/>
      <c r="R72" s="249"/>
      <c r="S72" s="255">
        <f>Q72*Q48</f>
        <v>0</v>
      </c>
      <c r="T72" s="79"/>
      <c r="U72" s="242" t="str">
        <f t="shared" si="8"/>
        <v>*</v>
      </c>
      <c r="V72" s="243"/>
      <c r="W72" s="249"/>
      <c r="X72" s="249"/>
      <c r="Y72" s="255">
        <f>W72*W48</f>
        <v>0</v>
      </c>
      <c r="Z72" s="79"/>
      <c r="AA72" s="79"/>
      <c r="AB72" s="79"/>
    </row>
    <row r="73" spans="1:28" s="83" customFormat="1" ht="1.05" customHeight="1" x14ac:dyDescent="0.2">
      <c r="A73" s="79"/>
      <c r="B73" s="79"/>
      <c r="C73" s="79"/>
      <c r="D73" s="79"/>
      <c r="E73" s="79"/>
      <c r="F73" s="79">
        <f>справочники!$AG$35</f>
        <v>0</v>
      </c>
      <c r="G73" s="79"/>
      <c r="H73" s="79"/>
      <c r="I73" s="242" t="str">
        <f t="shared" si="6"/>
        <v>*</v>
      </c>
      <c r="J73" s="243"/>
      <c r="K73" s="249"/>
      <c r="L73" s="249"/>
      <c r="M73" s="255">
        <f>K73*K48</f>
        <v>0</v>
      </c>
      <c r="N73" s="79"/>
      <c r="O73" s="242" t="str">
        <f t="shared" si="7"/>
        <v>*</v>
      </c>
      <c r="P73" s="243"/>
      <c r="Q73" s="249"/>
      <c r="R73" s="249"/>
      <c r="S73" s="255">
        <f>Q73*Q48</f>
        <v>0</v>
      </c>
      <c r="T73" s="79"/>
      <c r="U73" s="242" t="str">
        <f t="shared" si="8"/>
        <v>*</v>
      </c>
      <c r="V73" s="243"/>
      <c r="W73" s="249"/>
      <c r="X73" s="249"/>
      <c r="Y73" s="255">
        <f>W73*W48</f>
        <v>0</v>
      </c>
      <c r="Z73" s="79"/>
      <c r="AA73" s="79"/>
      <c r="AB73" s="79"/>
    </row>
    <row r="74" spans="1:28" s="83" customFormat="1" ht="1.05" customHeight="1" x14ac:dyDescent="0.2">
      <c r="A74" s="79"/>
      <c r="B74" s="79"/>
      <c r="C74" s="79"/>
      <c r="D74" s="79"/>
      <c r="E74" s="79"/>
      <c r="F74" s="79">
        <f>справочники!$AG$36</f>
        <v>0</v>
      </c>
      <c r="G74" s="79"/>
      <c r="H74" s="79"/>
      <c r="I74" s="242" t="str">
        <f t="shared" si="6"/>
        <v>*</v>
      </c>
      <c r="J74" s="243"/>
      <c r="K74" s="249"/>
      <c r="L74" s="249"/>
      <c r="M74" s="255">
        <f>K74*K48</f>
        <v>0</v>
      </c>
      <c r="N74" s="79"/>
      <c r="O74" s="242" t="str">
        <f t="shared" si="7"/>
        <v>*</v>
      </c>
      <c r="P74" s="243"/>
      <c r="Q74" s="249"/>
      <c r="R74" s="249"/>
      <c r="S74" s="255">
        <f>Q74*Q48</f>
        <v>0</v>
      </c>
      <c r="T74" s="79"/>
      <c r="U74" s="242" t="str">
        <f t="shared" si="8"/>
        <v>*</v>
      </c>
      <c r="V74" s="243"/>
      <c r="W74" s="249"/>
      <c r="X74" s="249"/>
      <c r="Y74" s="255">
        <f>W74*W48</f>
        <v>0</v>
      </c>
      <c r="Z74" s="79"/>
      <c r="AA74" s="79"/>
      <c r="AB74" s="79"/>
    </row>
    <row r="75" spans="1:28" s="83" customFormat="1" ht="1.05" customHeight="1" x14ac:dyDescent="0.2">
      <c r="A75" s="79"/>
      <c r="B75" s="79"/>
      <c r="C75" s="79"/>
      <c r="D75" s="79"/>
      <c r="E75" s="79"/>
      <c r="F75" s="79">
        <f>справочники!$AG$37</f>
        <v>0</v>
      </c>
      <c r="G75" s="79"/>
      <c r="H75" s="79"/>
      <c r="I75" s="242" t="str">
        <f t="shared" si="6"/>
        <v>*</v>
      </c>
      <c r="J75" s="243"/>
      <c r="K75" s="249"/>
      <c r="L75" s="249"/>
      <c r="M75" s="255">
        <f>K75*K48</f>
        <v>0</v>
      </c>
      <c r="N75" s="79"/>
      <c r="O75" s="242" t="str">
        <f t="shared" si="7"/>
        <v>*</v>
      </c>
      <c r="P75" s="243"/>
      <c r="Q75" s="249"/>
      <c r="R75" s="249"/>
      <c r="S75" s="255">
        <f>Q75*Q48</f>
        <v>0</v>
      </c>
      <c r="T75" s="79"/>
      <c r="U75" s="242" t="str">
        <f t="shared" si="8"/>
        <v>*</v>
      </c>
      <c r="V75" s="243"/>
      <c r="W75" s="249"/>
      <c r="X75" s="249"/>
      <c r="Y75" s="255">
        <f>W75*W48</f>
        <v>0</v>
      </c>
      <c r="Z75" s="79"/>
      <c r="AA75" s="79"/>
      <c r="AB75" s="79"/>
    </row>
    <row r="76" spans="1:28" s="83" customFormat="1" ht="1.05" customHeight="1" x14ac:dyDescent="0.2">
      <c r="A76" s="79"/>
      <c r="B76" s="79"/>
      <c r="C76" s="79"/>
      <c r="D76" s="79"/>
      <c r="E76" s="79"/>
      <c r="F76" s="79">
        <f>справочники!$AG$38</f>
        <v>0</v>
      </c>
      <c r="G76" s="79"/>
      <c r="H76" s="79"/>
      <c r="I76" s="242" t="str">
        <f t="shared" si="6"/>
        <v>*</v>
      </c>
      <c r="J76" s="243"/>
      <c r="K76" s="249"/>
      <c r="L76" s="249"/>
      <c r="M76" s="255">
        <f>K76*K48</f>
        <v>0</v>
      </c>
      <c r="N76" s="79"/>
      <c r="O76" s="242" t="str">
        <f t="shared" si="7"/>
        <v>*</v>
      </c>
      <c r="P76" s="243"/>
      <c r="Q76" s="249"/>
      <c r="R76" s="249"/>
      <c r="S76" s="255">
        <f>Q76*Q48</f>
        <v>0</v>
      </c>
      <c r="T76" s="79"/>
      <c r="U76" s="242" t="str">
        <f t="shared" si="8"/>
        <v>*</v>
      </c>
      <c r="V76" s="243"/>
      <c r="W76" s="249"/>
      <c r="X76" s="249"/>
      <c r="Y76" s="255">
        <f>W76*W48</f>
        <v>0</v>
      </c>
      <c r="Z76" s="79"/>
      <c r="AA76" s="79"/>
      <c r="AB76" s="79"/>
    </row>
    <row r="77" spans="1:28" s="83" customFormat="1" ht="1.05" customHeight="1" x14ac:dyDescent="0.2">
      <c r="A77" s="79"/>
      <c r="B77" s="79"/>
      <c r="C77" s="79"/>
      <c r="D77" s="79"/>
      <c r="E77" s="79"/>
      <c r="F77" s="79">
        <f>справочники!$AG$39</f>
        <v>0</v>
      </c>
      <c r="G77" s="79"/>
      <c r="H77" s="79"/>
      <c r="I77" s="242" t="str">
        <f t="shared" si="6"/>
        <v>*</v>
      </c>
      <c r="J77" s="243"/>
      <c r="K77" s="249"/>
      <c r="L77" s="249"/>
      <c r="M77" s="255">
        <f>K77*K48</f>
        <v>0</v>
      </c>
      <c r="N77" s="79"/>
      <c r="O77" s="242" t="str">
        <f t="shared" si="7"/>
        <v>*</v>
      </c>
      <c r="P77" s="243"/>
      <c r="Q77" s="249"/>
      <c r="R77" s="249"/>
      <c r="S77" s="255">
        <f>Q77*Q48</f>
        <v>0</v>
      </c>
      <c r="T77" s="79"/>
      <c r="U77" s="242" t="str">
        <f t="shared" si="8"/>
        <v>*</v>
      </c>
      <c r="V77" s="243"/>
      <c r="W77" s="249"/>
      <c r="X77" s="249"/>
      <c r="Y77" s="255">
        <f>W77*W48</f>
        <v>0</v>
      </c>
      <c r="Z77" s="79"/>
      <c r="AA77" s="79"/>
      <c r="AB77" s="79"/>
    </row>
    <row r="78" spans="1:28" s="83" customFormat="1" ht="1.05" customHeight="1" x14ac:dyDescent="0.2">
      <c r="A78" s="79"/>
      <c r="B78" s="79"/>
      <c r="C78" s="79"/>
      <c r="D78" s="79"/>
      <c r="E78" s="79"/>
      <c r="F78" s="79" t="str">
        <f>IF(справочники!$AG$40="","",справочники!$AG$40)</f>
        <v/>
      </c>
      <c r="G78" s="79"/>
      <c r="H78" s="79"/>
      <c r="I78" s="242" t="str">
        <f t="shared" si="6"/>
        <v/>
      </c>
      <c r="J78" s="243"/>
      <c r="K78" s="249"/>
      <c r="L78" s="249"/>
      <c r="M78" s="255">
        <f>K78*K48</f>
        <v>0</v>
      </c>
      <c r="N78" s="79"/>
      <c r="O78" s="242" t="str">
        <f t="shared" si="7"/>
        <v/>
      </c>
      <c r="P78" s="243"/>
      <c r="Q78" s="249"/>
      <c r="R78" s="249"/>
      <c r="S78" s="255">
        <f>Q78*Q48</f>
        <v>0</v>
      </c>
      <c r="T78" s="79"/>
      <c r="U78" s="242" t="str">
        <f t="shared" si="8"/>
        <v/>
      </c>
      <c r="V78" s="243"/>
      <c r="W78" s="249"/>
      <c r="X78" s="249"/>
      <c r="Y78" s="255">
        <f>W78*W48</f>
        <v>0</v>
      </c>
      <c r="Z78" s="79"/>
      <c r="AA78" s="79"/>
      <c r="AB78" s="79"/>
    </row>
    <row r="79" spans="1:28" ht="3" customHeight="1" x14ac:dyDescent="0.25">
      <c r="A79" s="1"/>
      <c r="B79" s="1"/>
      <c r="C79" s="1"/>
      <c r="D79" s="1"/>
      <c r="E79" s="241"/>
      <c r="F79" s="241"/>
      <c r="G79" s="241"/>
      <c r="H79" s="1"/>
      <c r="I79" s="242" t="str">
        <f t="shared" si="6"/>
        <v/>
      </c>
      <c r="J79" s="49"/>
      <c r="K79" s="247"/>
      <c r="L79" s="247"/>
      <c r="M79" s="256"/>
      <c r="N79" s="1"/>
      <c r="O79" s="242" t="str">
        <f t="shared" si="7"/>
        <v/>
      </c>
      <c r="P79" s="61"/>
      <c r="Q79" s="252"/>
      <c r="R79" s="252"/>
      <c r="S79" s="252"/>
      <c r="T79" s="1"/>
      <c r="U79" s="242" t="str">
        <f t="shared" si="8"/>
        <v/>
      </c>
      <c r="V79" s="64"/>
      <c r="W79" s="254"/>
      <c r="X79" s="254"/>
      <c r="Y79" s="254"/>
      <c r="Z79" s="1"/>
      <c r="AA79" s="1"/>
      <c r="AB79" s="1"/>
    </row>
    <row r="80" spans="1:28" x14ac:dyDescent="0.25">
      <c r="A80" s="1"/>
      <c r="B80" s="1"/>
      <c r="C80" s="1"/>
      <c r="D80" s="1"/>
      <c r="E80" s="1"/>
      <c r="F80" s="1"/>
      <c r="G80" s="1"/>
      <c r="H80" s="1"/>
      <c r="I80" s="5"/>
      <c r="J80" s="1"/>
      <c r="K80" s="244"/>
      <c r="L80" s="244"/>
      <c r="M80" s="244"/>
      <c r="N80" s="1"/>
      <c r="O80" s="5"/>
      <c r="P80" s="1"/>
      <c r="Q80" s="244"/>
      <c r="R80" s="244"/>
      <c r="S80" s="244"/>
      <c r="T80" s="1"/>
      <c r="U80" s="5"/>
      <c r="V80" s="1"/>
      <c r="W80" s="244"/>
      <c r="X80" s="244"/>
      <c r="Y80" s="244"/>
      <c r="Z80" s="1"/>
      <c r="AA80" s="1"/>
      <c r="AB80" s="1"/>
    </row>
    <row r="81" spans="1:28" ht="4.95" customHeight="1" x14ac:dyDescent="0.25">
      <c r="A81" s="1"/>
      <c r="B81" s="1"/>
      <c r="C81" s="1"/>
      <c r="D81" s="1"/>
      <c r="E81" s="1"/>
      <c r="F81" s="1"/>
      <c r="G81" s="1"/>
      <c r="H81" s="1"/>
      <c r="I81" s="5"/>
      <c r="J81" s="1"/>
      <c r="K81" s="244"/>
      <c r="L81" s="244"/>
      <c r="M81" s="244"/>
      <c r="N81" s="1"/>
      <c r="O81" s="5"/>
      <c r="P81" s="1"/>
      <c r="Q81" s="244"/>
      <c r="R81" s="244"/>
      <c r="S81" s="244"/>
      <c r="T81" s="1"/>
      <c r="U81" s="5"/>
      <c r="V81" s="1"/>
      <c r="W81" s="244"/>
      <c r="X81" s="244"/>
      <c r="Y81" s="244"/>
      <c r="Z81" s="1"/>
      <c r="AA81" s="1"/>
      <c r="AB81" s="1"/>
    </row>
    <row r="82" spans="1:28" s="4" customFormat="1" x14ac:dyDescent="0.25">
      <c r="A82" s="3"/>
      <c r="B82" s="3"/>
      <c r="C82" s="3"/>
      <c r="D82" s="3"/>
      <c r="E82" s="3" t="str">
        <f>справочники!$I$13</f>
        <v>продуктовая категория - 3</v>
      </c>
      <c r="F82" s="3"/>
      <c r="G82" s="3"/>
      <c r="H82" s="3"/>
      <c r="I82" s="5" t="s">
        <v>0</v>
      </c>
      <c r="J82" s="3">
        <f>SUMPRODUCT(J83:J113,K83:K113)</f>
        <v>193.29999999999998</v>
      </c>
      <c r="K82" s="259">
        <v>0.2</v>
      </c>
      <c r="L82" s="258">
        <f>SUMPRODUCT(K83:K113,L83:L113)</f>
        <v>0.51949999999999996</v>
      </c>
      <c r="M82" s="258">
        <f>SUM(M83:M113)</f>
        <v>0.2</v>
      </c>
      <c r="N82" s="3"/>
      <c r="O82" s="5" t="s">
        <v>0</v>
      </c>
      <c r="P82" s="3">
        <f>SUMPRODUCT(P83:P113,Q83:Q113)</f>
        <v>173.04999999999998</v>
      </c>
      <c r="Q82" s="264">
        <v>0.22</v>
      </c>
      <c r="R82" s="258">
        <f>SUMPRODUCT(Q83:Q113,R83:R113)</f>
        <v>0.54309999999999992</v>
      </c>
      <c r="S82" s="258">
        <f>SUM(S83:S113)</f>
        <v>0.21999999999999995</v>
      </c>
      <c r="T82" s="3"/>
      <c r="U82" s="5"/>
      <c r="V82" s="3">
        <f>SUMPRODUCT(V83:V113,W83:W113)</f>
        <v>143.9</v>
      </c>
      <c r="W82" s="265">
        <v>0.24</v>
      </c>
      <c r="X82" s="258">
        <f>SUMPRODUCT(W83:W113,X83:X113)</f>
        <v>0.50719999999999987</v>
      </c>
      <c r="Y82" s="258">
        <f>SUM(Y83:Y113)</f>
        <v>0.24000000000000002</v>
      </c>
      <c r="Z82" s="3"/>
      <c r="AA82" s="3"/>
      <c r="AB82" s="3"/>
    </row>
    <row r="83" spans="1:28" s="83" customFormat="1" ht="10.199999999999999" x14ac:dyDescent="0.2">
      <c r="A83" s="79"/>
      <c r="B83" s="79"/>
      <c r="C83" s="79"/>
      <c r="D83" s="79"/>
      <c r="E83" s="79"/>
      <c r="F83" s="79" t="str">
        <f>IF(справочники!$AK$11="","",справочники!$AK$11)</f>
        <v>продукт - 3.1</v>
      </c>
      <c r="G83" s="79"/>
      <c r="H83" s="79"/>
      <c r="I83" s="242" t="str">
        <f>IF($F83="","","*")</f>
        <v>*</v>
      </c>
      <c r="J83" s="243">
        <v>200</v>
      </c>
      <c r="K83" s="248">
        <f>100%-SUM(K84:K113)</f>
        <v>0.3899999999999999</v>
      </c>
      <c r="L83" s="249">
        <v>0.7</v>
      </c>
      <c r="M83" s="255">
        <f>K83*K82</f>
        <v>7.7999999999999986E-2</v>
      </c>
      <c r="N83" s="79"/>
      <c r="O83" s="242" t="str">
        <f>IF($F83="","","*")</f>
        <v>*</v>
      </c>
      <c r="P83" s="243">
        <v>200</v>
      </c>
      <c r="Q83" s="262">
        <f>100%-SUM(Q84:Q113)</f>
        <v>0.40999999999999981</v>
      </c>
      <c r="R83" s="249">
        <v>0.7</v>
      </c>
      <c r="S83" s="255">
        <f>Q83*Q82</f>
        <v>9.0199999999999961E-2</v>
      </c>
      <c r="T83" s="79"/>
      <c r="U83" s="242" t="str">
        <f>IF($F83="","","*")</f>
        <v>*</v>
      </c>
      <c r="V83" s="243">
        <v>200</v>
      </c>
      <c r="W83" s="263">
        <f>100%-SUM(W84:W113)</f>
        <v>0.17999999999999983</v>
      </c>
      <c r="X83" s="249">
        <v>0.6</v>
      </c>
      <c r="Y83" s="255">
        <f>W83*W82</f>
        <v>4.3199999999999954E-2</v>
      </c>
      <c r="Z83" s="79"/>
      <c r="AA83" s="79"/>
      <c r="AB83" s="79"/>
    </row>
    <row r="84" spans="1:28" s="83" customFormat="1" ht="10.199999999999999" x14ac:dyDescent="0.2">
      <c r="A84" s="79"/>
      <c r="B84" s="79"/>
      <c r="C84" s="79"/>
      <c r="D84" s="79"/>
      <c r="E84" s="79"/>
      <c r="F84" s="79" t="str">
        <f>справочники!$AK$12</f>
        <v>продукт - 3.2</v>
      </c>
      <c r="G84" s="79"/>
      <c r="H84" s="79"/>
      <c r="I84" s="242" t="str">
        <f t="shared" ref="I84:I113" si="10">IF($F84="","","*")</f>
        <v>*</v>
      </c>
      <c r="J84" s="243">
        <v>150</v>
      </c>
      <c r="K84" s="249">
        <v>0.21</v>
      </c>
      <c r="L84" s="249">
        <v>0.45</v>
      </c>
      <c r="M84" s="255">
        <f>K84*K82</f>
        <v>4.2000000000000003E-2</v>
      </c>
      <c r="N84" s="79"/>
      <c r="O84" s="242" t="str">
        <f t="shared" ref="O84:O113" si="11">IF($F84="","","*")</f>
        <v>*</v>
      </c>
      <c r="P84" s="243">
        <v>150</v>
      </c>
      <c r="Q84" s="249">
        <v>0.16</v>
      </c>
      <c r="R84" s="249">
        <v>0.45</v>
      </c>
      <c r="S84" s="255">
        <f>Q84*Q82</f>
        <v>3.5200000000000002E-2</v>
      </c>
      <c r="T84" s="79"/>
      <c r="U84" s="242" t="str">
        <f t="shared" ref="U84:U113" si="12">IF($F84="","","*")</f>
        <v>*</v>
      </c>
      <c r="V84" s="243">
        <v>150</v>
      </c>
      <c r="W84" s="249">
        <v>0.16</v>
      </c>
      <c r="X84" s="249">
        <v>0.45</v>
      </c>
      <c r="Y84" s="255">
        <f>W84*W82</f>
        <v>3.8399999999999997E-2</v>
      </c>
      <c r="Z84" s="79"/>
      <c r="AA84" s="79"/>
      <c r="AB84" s="79"/>
    </row>
    <row r="85" spans="1:28" s="83" customFormat="1" ht="10.199999999999999" x14ac:dyDescent="0.2">
      <c r="A85" s="79"/>
      <c r="B85" s="79"/>
      <c r="C85" s="79"/>
      <c r="D85" s="79"/>
      <c r="E85" s="79"/>
      <c r="F85" s="79" t="str">
        <f>справочники!$AK$13</f>
        <v>продукт - 3.3</v>
      </c>
      <c r="G85" s="79"/>
      <c r="H85" s="79"/>
      <c r="I85" s="242" t="str">
        <f t="shared" si="10"/>
        <v>*</v>
      </c>
      <c r="J85" s="243">
        <v>230</v>
      </c>
      <c r="K85" s="249">
        <v>0.34</v>
      </c>
      <c r="L85" s="249">
        <v>0.33</v>
      </c>
      <c r="M85" s="255">
        <f>K85*K82</f>
        <v>6.8000000000000005E-2</v>
      </c>
      <c r="N85" s="79"/>
      <c r="O85" s="242" t="str">
        <f t="shared" si="11"/>
        <v>*</v>
      </c>
      <c r="P85" s="243">
        <v>230</v>
      </c>
      <c r="Q85" s="249">
        <v>0.23</v>
      </c>
      <c r="R85" s="249">
        <v>0.33</v>
      </c>
      <c r="S85" s="255">
        <f>Q85*Q82</f>
        <v>5.0599999999999999E-2</v>
      </c>
      <c r="T85" s="79"/>
      <c r="U85" s="242" t="str">
        <f t="shared" si="12"/>
        <v>*</v>
      </c>
      <c r="V85" s="243">
        <v>230</v>
      </c>
      <c r="W85" s="249">
        <v>0.23</v>
      </c>
      <c r="X85" s="249">
        <v>0.7</v>
      </c>
      <c r="Y85" s="255">
        <f>W85*W82</f>
        <v>5.5199999999999999E-2</v>
      </c>
      <c r="Z85" s="79"/>
      <c r="AA85" s="79"/>
      <c r="AB85" s="79"/>
    </row>
    <row r="86" spans="1:28" s="83" customFormat="1" ht="10.199999999999999" x14ac:dyDescent="0.2">
      <c r="A86" s="79"/>
      <c r="B86" s="79"/>
      <c r="C86" s="79"/>
      <c r="D86" s="79"/>
      <c r="E86" s="79"/>
      <c r="F86" s="79" t="str">
        <f>справочники!$AK$14</f>
        <v>продукт - 3.4</v>
      </c>
      <c r="G86" s="79"/>
      <c r="H86" s="79"/>
      <c r="I86" s="242" t="str">
        <f t="shared" si="10"/>
        <v>*</v>
      </c>
      <c r="J86" s="243">
        <v>106</v>
      </c>
      <c r="K86" s="249">
        <v>0.02</v>
      </c>
      <c r="L86" s="249">
        <v>0.87</v>
      </c>
      <c r="M86" s="255">
        <f>K86*K82</f>
        <v>4.0000000000000001E-3</v>
      </c>
      <c r="N86" s="79"/>
      <c r="O86" s="242" t="str">
        <f t="shared" si="11"/>
        <v>*</v>
      </c>
      <c r="P86" s="243">
        <v>106</v>
      </c>
      <c r="Q86" s="249">
        <v>0.01</v>
      </c>
      <c r="R86" s="249">
        <v>0.87</v>
      </c>
      <c r="S86" s="255">
        <f>Q86*Q82</f>
        <v>2.2000000000000001E-3</v>
      </c>
      <c r="T86" s="79"/>
      <c r="U86" s="242" t="str">
        <f t="shared" si="12"/>
        <v>*</v>
      </c>
      <c r="V86" s="243">
        <v>106</v>
      </c>
      <c r="W86" s="249">
        <v>0.01</v>
      </c>
      <c r="X86" s="249">
        <v>0.7</v>
      </c>
      <c r="Y86" s="255">
        <f>W86*W82</f>
        <v>2.3999999999999998E-3</v>
      </c>
      <c r="Z86" s="79"/>
      <c r="AA86" s="79"/>
      <c r="AB86" s="79"/>
    </row>
    <row r="87" spans="1:28" s="83" customFormat="1" ht="10.199999999999999" x14ac:dyDescent="0.2">
      <c r="A87" s="79"/>
      <c r="B87" s="79"/>
      <c r="C87" s="79"/>
      <c r="D87" s="79"/>
      <c r="E87" s="79"/>
      <c r="F87" s="79" t="str">
        <f>справочники!$AK$15</f>
        <v>продукт - 3.5</v>
      </c>
      <c r="G87" s="79"/>
      <c r="H87" s="79"/>
      <c r="I87" s="242" t="str">
        <f t="shared" si="10"/>
        <v>*</v>
      </c>
      <c r="J87" s="243">
        <v>87</v>
      </c>
      <c r="K87" s="249">
        <v>0.04</v>
      </c>
      <c r="L87" s="249">
        <v>0.56000000000000005</v>
      </c>
      <c r="M87" s="255">
        <f>K87*K82</f>
        <v>8.0000000000000002E-3</v>
      </c>
      <c r="N87" s="79"/>
      <c r="O87" s="242" t="str">
        <f t="shared" si="11"/>
        <v>*</v>
      </c>
      <c r="P87" s="243">
        <v>87</v>
      </c>
      <c r="Q87" s="249">
        <v>0.03</v>
      </c>
      <c r="R87" s="249">
        <v>0.45</v>
      </c>
      <c r="S87" s="255">
        <f>Q87*Q82</f>
        <v>6.6E-3</v>
      </c>
      <c r="T87" s="79"/>
      <c r="U87" s="242" t="str">
        <f t="shared" si="12"/>
        <v>*</v>
      </c>
      <c r="V87" s="243">
        <v>87</v>
      </c>
      <c r="W87" s="249">
        <v>0.03</v>
      </c>
      <c r="X87" s="249">
        <v>0.45</v>
      </c>
      <c r="Y87" s="255">
        <f>W87*W82</f>
        <v>7.1999999999999998E-3</v>
      </c>
      <c r="Z87" s="79"/>
      <c r="AA87" s="79"/>
      <c r="AB87" s="79"/>
    </row>
    <row r="88" spans="1:28" s="83" customFormat="1" ht="10.199999999999999" x14ac:dyDescent="0.2">
      <c r="A88" s="79"/>
      <c r="B88" s="79"/>
      <c r="C88" s="79"/>
      <c r="D88" s="79"/>
      <c r="E88" s="79"/>
      <c r="F88" s="79" t="str">
        <f>справочники!$AK$16</f>
        <v>продукт - 3.6</v>
      </c>
      <c r="G88" s="79"/>
      <c r="H88" s="79"/>
      <c r="I88" s="242" t="str">
        <f t="shared" si="10"/>
        <v>*</v>
      </c>
      <c r="J88" s="243">
        <v>92</v>
      </c>
      <c r="K88" s="249">
        <v>0</v>
      </c>
      <c r="L88" s="249">
        <v>0.7</v>
      </c>
      <c r="M88" s="255">
        <f>K88*K82</f>
        <v>0</v>
      </c>
      <c r="N88" s="79"/>
      <c r="O88" s="242" t="str">
        <f t="shared" si="11"/>
        <v>*</v>
      </c>
      <c r="P88" s="243">
        <v>92</v>
      </c>
      <c r="Q88" s="249">
        <v>0.01</v>
      </c>
      <c r="R88" s="249">
        <v>0.3</v>
      </c>
      <c r="S88" s="255">
        <f>Q88*Q82</f>
        <v>2.2000000000000001E-3</v>
      </c>
      <c r="T88" s="79"/>
      <c r="U88" s="242" t="str">
        <f t="shared" si="12"/>
        <v>*</v>
      </c>
      <c r="V88" s="243">
        <v>92</v>
      </c>
      <c r="W88" s="249">
        <v>0.01</v>
      </c>
      <c r="X88" s="249">
        <v>0.3</v>
      </c>
      <c r="Y88" s="255">
        <f>W88*W82</f>
        <v>2.3999999999999998E-3</v>
      </c>
      <c r="Z88" s="79"/>
      <c r="AA88" s="79"/>
      <c r="AB88" s="79"/>
    </row>
    <row r="89" spans="1:28" s="83" customFormat="1" ht="10.199999999999999" x14ac:dyDescent="0.2">
      <c r="A89" s="79"/>
      <c r="B89" s="79"/>
      <c r="C89" s="79"/>
      <c r="D89" s="79"/>
      <c r="E89" s="79"/>
      <c r="F89" s="79" t="str">
        <f>справочники!$AK$17</f>
        <v>продукт - 3.7</v>
      </c>
      <c r="G89" s="79"/>
      <c r="H89" s="79"/>
      <c r="I89" s="242" t="str">
        <f t="shared" si="10"/>
        <v>*</v>
      </c>
      <c r="J89" s="243">
        <v>33</v>
      </c>
      <c r="K89" s="249">
        <v>0</v>
      </c>
      <c r="L89" s="249">
        <v>0.35</v>
      </c>
      <c r="M89" s="255">
        <f>K89*K82</f>
        <v>0</v>
      </c>
      <c r="N89" s="79"/>
      <c r="O89" s="242" t="str">
        <f t="shared" si="11"/>
        <v>*</v>
      </c>
      <c r="P89" s="243">
        <v>33</v>
      </c>
      <c r="Q89" s="249">
        <v>0.02</v>
      </c>
      <c r="R89" s="249">
        <v>0.2</v>
      </c>
      <c r="S89" s="255">
        <f>Q89*Q82</f>
        <v>4.4000000000000003E-3</v>
      </c>
      <c r="T89" s="79"/>
      <c r="U89" s="242" t="str">
        <f t="shared" si="12"/>
        <v>*</v>
      </c>
      <c r="V89" s="243">
        <v>33</v>
      </c>
      <c r="W89" s="249">
        <v>0.02</v>
      </c>
      <c r="X89" s="249">
        <v>0.2</v>
      </c>
      <c r="Y89" s="255">
        <f>W89*W82</f>
        <v>4.7999999999999996E-3</v>
      </c>
      <c r="Z89" s="79"/>
      <c r="AA89" s="79"/>
      <c r="AB89" s="79"/>
    </row>
    <row r="90" spans="1:28" s="83" customFormat="1" ht="10.199999999999999" x14ac:dyDescent="0.2">
      <c r="A90" s="79"/>
      <c r="B90" s="79"/>
      <c r="C90" s="79"/>
      <c r="D90" s="79"/>
      <c r="E90" s="79"/>
      <c r="F90" s="79" t="str">
        <f>справочники!$AK$18</f>
        <v>продукт - 3.8</v>
      </c>
      <c r="G90" s="79"/>
      <c r="H90" s="79"/>
      <c r="I90" s="242" t="str">
        <f t="shared" si="10"/>
        <v>*</v>
      </c>
      <c r="J90" s="243">
        <v>67</v>
      </c>
      <c r="K90" s="249">
        <v>0</v>
      </c>
      <c r="L90" s="249">
        <v>0.6</v>
      </c>
      <c r="M90" s="255">
        <f>K90*K82</f>
        <v>0</v>
      </c>
      <c r="N90" s="79"/>
      <c r="O90" s="242" t="str">
        <f t="shared" si="11"/>
        <v>*</v>
      </c>
      <c r="P90" s="243">
        <v>67</v>
      </c>
      <c r="Q90" s="249">
        <v>0.02</v>
      </c>
      <c r="R90" s="249">
        <v>0.45</v>
      </c>
      <c r="S90" s="255">
        <f>Q90*Q82</f>
        <v>4.4000000000000003E-3</v>
      </c>
      <c r="T90" s="79"/>
      <c r="U90" s="242" t="str">
        <f t="shared" si="12"/>
        <v>*</v>
      </c>
      <c r="V90" s="243">
        <v>67</v>
      </c>
      <c r="W90" s="249">
        <v>0.02</v>
      </c>
      <c r="X90" s="249">
        <v>0.45</v>
      </c>
      <c r="Y90" s="255">
        <f>W90*W82</f>
        <v>4.7999999999999996E-3</v>
      </c>
      <c r="Z90" s="79"/>
      <c r="AA90" s="79"/>
      <c r="AB90" s="79"/>
    </row>
    <row r="91" spans="1:28" s="83" customFormat="1" ht="10.199999999999999" x14ac:dyDescent="0.2">
      <c r="A91" s="79"/>
      <c r="B91" s="79"/>
      <c r="C91" s="79"/>
      <c r="D91" s="79"/>
      <c r="E91" s="79"/>
      <c r="F91" s="79" t="str">
        <f>справочники!$AK$19</f>
        <v>продукт - 3.9</v>
      </c>
      <c r="G91" s="79"/>
      <c r="H91" s="79"/>
      <c r="I91" s="242" t="str">
        <f t="shared" si="10"/>
        <v>*</v>
      </c>
      <c r="J91" s="243">
        <f t="shared" ref="J91:J98" si="13">J90+1</f>
        <v>68</v>
      </c>
      <c r="K91" s="249">
        <v>0</v>
      </c>
      <c r="L91" s="249">
        <v>0.8</v>
      </c>
      <c r="M91" s="255">
        <f>K91*K82</f>
        <v>0</v>
      </c>
      <c r="N91" s="79"/>
      <c r="O91" s="242" t="str">
        <f t="shared" si="11"/>
        <v>*</v>
      </c>
      <c r="P91" s="243">
        <v>68</v>
      </c>
      <c r="Q91" s="249">
        <v>0.05</v>
      </c>
      <c r="R91" s="249">
        <v>0.8</v>
      </c>
      <c r="S91" s="255">
        <f>Q91*Q82</f>
        <v>1.1000000000000001E-2</v>
      </c>
      <c r="T91" s="79"/>
      <c r="U91" s="242" t="str">
        <f t="shared" si="12"/>
        <v>*</v>
      </c>
      <c r="V91" s="243">
        <v>68</v>
      </c>
      <c r="W91" s="249">
        <v>0.05</v>
      </c>
      <c r="X91" s="249">
        <v>0.8</v>
      </c>
      <c r="Y91" s="255">
        <f>W91*W82</f>
        <v>1.2E-2</v>
      </c>
      <c r="Z91" s="79"/>
      <c r="AA91" s="79"/>
      <c r="AB91" s="79"/>
    </row>
    <row r="92" spans="1:28" s="83" customFormat="1" ht="10.199999999999999" x14ac:dyDescent="0.2">
      <c r="A92" s="79"/>
      <c r="B92" s="79"/>
      <c r="C92" s="79"/>
      <c r="D92" s="79"/>
      <c r="E92" s="79"/>
      <c r="F92" s="79" t="str">
        <f>справочники!$AK$20</f>
        <v>продукт - 3.10</v>
      </c>
      <c r="G92" s="79"/>
      <c r="H92" s="79"/>
      <c r="I92" s="242" t="str">
        <f t="shared" si="10"/>
        <v>*</v>
      </c>
      <c r="J92" s="243">
        <f t="shared" si="13"/>
        <v>69</v>
      </c>
      <c r="K92" s="249">
        <v>0</v>
      </c>
      <c r="L92" s="249">
        <v>0.45</v>
      </c>
      <c r="M92" s="255">
        <f>K92*K82</f>
        <v>0</v>
      </c>
      <c r="N92" s="79"/>
      <c r="O92" s="242" t="str">
        <f t="shared" si="11"/>
        <v>*</v>
      </c>
      <c r="P92" s="243">
        <v>69</v>
      </c>
      <c r="Q92" s="249">
        <v>0.04</v>
      </c>
      <c r="R92" s="249">
        <v>0.45</v>
      </c>
      <c r="S92" s="255">
        <f>Q92*Q82</f>
        <v>8.8000000000000005E-3</v>
      </c>
      <c r="T92" s="79"/>
      <c r="U92" s="242" t="str">
        <f t="shared" si="12"/>
        <v>*</v>
      </c>
      <c r="V92" s="243">
        <v>69</v>
      </c>
      <c r="W92" s="249">
        <v>0.04</v>
      </c>
      <c r="X92" s="249">
        <v>0.45</v>
      </c>
      <c r="Y92" s="255">
        <f>W92*W82</f>
        <v>9.5999999999999992E-3</v>
      </c>
      <c r="Z92" s="79"/>
      <c r="AA92" s="79"/>
      <c r="AB92" s="79"/>
    </row>
    <row r="93" spans="1:28" s="83" customFormat="1" ht="10.199999999999999" x14ac:dyDescent="0.2">
      <c r="A93" s="79"/>
      <c r="B93" s="79"/>
      <c r="C93" s="79"/>
      <c r="D93" s="79"/>
      <c r="E93" s="79"/>
      <c r="F93" s="79" t="str">
        <f>справочники!$AK$21</f>
        <v>продукт - 3.11</v>
      </c>
      <c r="G93" s="79"/>
      <c r="H93" s="79"/>
      <c r="I93" s="242" t="str">
        <f t="shared" si="10"/>
        <v>*</v>
      </c>
      <c r="J93" s="243">
        <f t="shared" si="13"/>
        <v>70</v>
      </c>
      <c r="K93" s="249">
        <v>0</v>
      </c>
      <c r="L93" s="249">
        <v>0.6</v>
      </c>
      <c r="M93" s="255">
        <f>K93*K82</f>
        <v>0</v>
      </c>
      <c r="N93" s="79"/>
      <c r="O93" s="242" t="str">
        <f t="shared" si="11"/>
        <v>*</v>
      </c>
      <c r="P93" s="243">
        <v>70</v>
      </c>
      <c r="Q93" s="249">
        <v>0.02</v>
      </c>
      <c r="R93" s="249">
        <v>0.6</v>
      </c>
      <c r="S93" s="255">
        <f>Q93*Q82</f>
        <v>4.4000000000000003E-3</v>
      </c>
      <c r="T93" s="79"/>
      <c r="U93" s="242" t="str">
        <f t="shared" si="12"/>
        <v>*</v>
      </c>
      <c r="V93" s="243">
        <v>70</v>
      </c>
      <c r="W93" s="249">
        <v>0.02</v>
      </c>
      <c r="X93" s="249">
        <v>0.6</v>
      </c>
      <c r="Y93" s="255">
        <f>W93*W82</f>
        <v>4.7999999999999996E-3</v>
      </c>
      <c r="Z93" s="79"/>
      <c r="AA93" s="79"/>
      <c r="AB93" s="79"/>
    </row>
    <row r="94" spans="1:28" s="83" customFormat="1" ht="10.199999999999999" x14ac:dyDescent="0.2">
      <c r="A94" s="79"/>
      <c r="B94" s="79"/>
      <c r="C94" s="79"/>
      <c r="D94" s="79"/>
      <c r="E94" s="79"/>
      <c r="F94" s="79" t="str">
        <f>справочники!$AK$22</f>
        <v>продукт - 3.12</v>
      </c>
      <c r="G94" s="79"/>
      <c r="H94" s="79"/>
      <c r="I94" s="242" t="str">
        <f t="shared" si="10"/>
        <v>*</v>
      </c>
      <c r="J94" s="243">
        <f t="shared" si="13"/>
        <v>71</v>
      </c>
      <c r="K94" s="249">
        <v>0</v>
      </c>
      <c r="L94" s="249">
        <v>0.5</v>
      </c>
      <c r="M94" s="255">
        <f>K94*K82</f>
        <v>0</v>
      </c>
      <c r="N94" s="79"/>
      <c r="O94" s="242" t="str">
        <f t="shared" si="11"/>
        <v>*</v>
      </c>
      <c r="P94" s="243">
        <v>71</v>
      </c>
      <c r="Q94" s="249">
        <v>0</v>
      </c>
      <c r="R94" s="249">
        <v>0.23</v>
      </c>
      <c r="S94" s="255">
        <f>Q94*Q82</f>
        <v>0</v>
      </c>
      <c r="T94" s="79"/>
      <c r="U94" s="242" t="str">
        <f t="shared" si="12"/>
        <v>*</v>
      </c>
      <c r="V94" s="243">
        <v>71</v>
      </c>
      <c r="W94" s="249">
        <v>0.03</v>
      </c>
      <c r="X94" s="249">
        <v>0.23</v>
      </c>
      <c r="Y94" s="255">
        <f>W94*W82</f>
        <v>7.1999999999999998E-3</v>
      </c>
      <c r="Z94" s="79"/>
      <c r="AA94" s="79"/>
      <c r="AB94" s="79"/>
    </row>
    <row r="95" spans="1:28" s="83" customFormat="1" ht="10.199999999999999" x14ac:dyDescent="0.2">
      <c r="A95" s="79"/>
      <c r="B95" s="79"/>
      <c r="C95" s="79"/>
      <c r="D95" s="79"/>
      <c r="E95" s="79"/>
      <c r="F95" s="79" t="str">
        <f>справочники!$AK$23</f>
        <v>продукт - 3.13</v>
      </c>
      <c r="G95" s="79"/>
      <c r="H95" s="79"/>
      <c r="I95" s="242" t="str">
        <f t="shared" si="10"/>
        <v>*</v>
      </c>
      <c r="J95" s="243">
        <f t="shared" si="13"/>
        <v>72</v>
      </c>
      <c r="K95" s="249">
        <v>0</v>
      </c>
      <c r="L95" s="249">
        <v>0.4</v>
      </c>
      <c r="M95" s="255">
        <f>K95*K82</f>
        <v>0</v>
      </c>
      <c r="N95" s="79"/>
      <c r="O95" s="242" t="str">
        <f t="shared" si="11"/>
        <v>*</v>
      </c>
      <c r="P95" s="243">
        <v>72</v>
      </c>
      <c r="Q95" s="249">
        <v>0</v>
      </c>
      <c r="R95" s="249">
        <v>0.04</v>
      </c>
      <c r="S95" s="255">
        <f>Q95*Q82</f>
        <v>0</v>
      </c>
      <c r="T95" s="79"/>
      <c r="U95" s="242" t="str">
        <f t="shared" si="12"/>
        <v>*</v>
      </c>
      <c r="V95" s="243">
        <v>72</v>
      </c>
      <c r="W95" s="249">
        <v>7.0000000000000007E-2</v>
      </c>
      <c r="X95" s="249">
        <v>0.04</v>
      </c>
      <c r="Y95" s="255">
        <f>W95*W82</f>
        <v>1.6800000000000002E-2</v>
      </c>
      <c r="Z95" s="79"/>
      <c r="AA95" s="79"/>
      <c r="AB95" s="79"/>
    </row>
    <row r="96" spans="1:28" s="83" customFormat="1" ht="10.199999999999999" x14ac:dyDescent="0.2">
      <c r="A96" s="79"/>
      <c r="B96" s="79"/>
      <c r="C96" s="79"/>
      <c r="D96" s="79"/>
      <c r="E96" s="79"/>
      <c r="F96" s="79" t="str">
        <f>справочники!$AK$24</f>
        <v>продукт - 3.14</v>
      </c>
      <c r="G96" s="79"/>
      <c r="H96" s="79"/>
      <c r="I96" s="242" t="str">
        <f t="shared" si="10"/>
        <v>*</v>
      </c>
      <c r="J96" s="243">
        <f t="shared" si="13"/>
        <v>73</v>
      </c>
      <c r="K96" s="249">
        <v>0</v>
      </c>
      <c r="L96" s="249">
        <v>0.5</v>
      </c>
      <c r="M96" s="255">
        <f>K96*K82</f>
        <v>0</v>
      </c>
      <c r="N96" s="79"/>
      <c r="O96" s="242" t="str">
        <f t="shared" si="11"/>
        <v>*</v>
      </c>
      <c r="P96" s="243">
        <v>73</v>
      </c>
      <c r="Q96" s="249">
        <v>0</v>
      </c>
      <c r="R96" s="249">
        <v>0.05</v>
      </c>
      <c r="S96" s="255">
        <f>Q96*Q82</f>
        <v>0</v>
      </c>
      <c r="T96" s="79"/>
      <c r="U96" s="242" t="str">
        <f t="shared" si="12"/>
        <v>*</v>
      </c>
      <c r="V96" s="243">
        <v>73</v>
      </c>
      <c r="W96" s="249">
        <v>0.02</v>
      </c>
      <c r="X96" s="249">
        <v>0.05</v>
      </c>
      <c r="Y96" s="255">
        <f>W96*W82</f>
        <v>4.7999999999999996E-3</v>
      </c>
      <c r="Z96" s="79"/>
      <c r="AA96" s="79"/>
      <c r="AB96" s="79"/>
    </row>
    <row r="97" spans="1:28" s="83" customFormat="1" ht="10.199999999999999" x14ac:dyDescent="0.2">
      <c r="A97" s="79"/>
      <c r="B97" s="79"/>
      <c r="C97" s="79"/>
      <c r="D97" s="79"/>
      <c r="E97" s="79"/>
      <c r="F97" s="79" t="str">
        <f>справочники!$AK$25</f>
        <v>продукт - 3.15</v>
      </c>
      <c r="G97" s="79"/>
      <c r="H97" s="79"/>
      <c r="I97" s="242" t="str">
        <f t="shared" si="10"/>
        <v>*</v>
      </c>
      <c r="J97" s="243">
        <f t="shared" si="13"/>
        <v>74</v>
      </c>
      <c r="K97" s="249">
        <v>0</v>
      </c>
      <c r="L97" s="249">
        <v>0.78</v>
      </c>
      <c r="M97" s="255">
        <f>K97*K82</f>
        <v>0</v>
      </c>
      <c r="N97" s="79"/>
      <c r="O97" s="242" t="str">
        <f t="shared" si="11"/>
        <v>*</v>
      </c>
      <c r="P97" s="243">
        <v>74</v>
      </c>
      <c r="Q97" s="249">
        <v>0</v>
      </c>
      <c r="R97" s="249">
        <v>0.78</v>
      </c>
      <c r="S97" s="255">
        <f>Q97*Q82</f>
        <v>0</v>
      </c>
      <c r="T97" s="79"/>
      <c r="U97" s="242" t="str">
        <f t="shared" si="12"/>
        <v>*</v>
      </c>
      <c r="V97" s="243">
        <v>74</v>
      </c>
      <c r="W97" s="249">
        <v>0.03</v>
      </c>
      <c r="X97" s="249">
        <v>0.78</v>
      </c>
      <c r="Y97" s="255">
        <f>W97*W82</f>
        <v>7.1999999999999998E-3</v>
      </c>
      <c r="Z97" s="79"/>
      <c r="AA97" s="79"/>
      <c r="AB97" s="79"/>
    </row>
    <row r="98" spans="1:28" s="83" customFormat="1" ht="10.199999999999999" x14ac:dyDescent="0.2">
      <c r="A98" s="79"/>
      <c r="B98" s="79"/>
      <c r="C98" s="79"/>
      <c r="D98" s="79"/>
      <c r="E98" s="79"/>
      <c r="F98" s="79" t="str">
        <f>справочники!$AK$26</f>
        <v>продукт - 3.16</v>
      </c>
      <c r="G98" s="79"/>
      <c r="H98" s="79"/>
      <c r="I98" s="242" t="str">
        <f t="shared" si="10"/>
        <v>*</v>
      </c>
      <c r="J98" s="243">
        <f t="shared" si="13"/>
        <v>75</v>
      </c>
      <c r="K98" s="249">
        <v>0</v>
      </c>
      <c r="L98" s="249">
        <v>0.56999999999999995</v>
      </c>
      <c r="M98" s="255">
        <f>K98*K82</f>
        <v>0</v>
      </c>
      <c r="N98" s="79"/>
      <c r="O98" s="242" t="str">
        <f t="shared" si="11"/>
        <v>*</v>
      </c>
      <c r="P98" s="243">
        <v>75</v>
      </c>
      <c r="Q98" s="249">
        <v>0</v>
      </c>
      <c r="R98" s="249">
        <v>0.32</v>
      </c>
      <c r="S98" s="255">
        <f>Q98*Q82</f>
        <v>0</v>
      </c>
      <c r="T98" s="79"/>
      <c r="U98" s="242" t="str">
        <f t="shared" si="12"/>
        <v>*</v>
      </c>
      <c r="V98" s="243">
        <v>75</v>
      </c>
      <c r="W98" s="249">
        <v>0.08</v>
      </c>
      <c r="X98" s="249">
        <v>0.32</v>
      </c>
      <c r="Y98" s="255">
        <f>W98*W82</f>
        <v>1.9199999999999998E-2</v>
      </c>
      <c r="Z98" s="79"/>
      <c r="AA98" s="79"/>
      <c r="AB98" s="79"/>
    </row>
    <row r="99" spans="1:28" s="83" customFormat="1" ht="1.05" customHeight="1" x14ac:dyDescent="0.2">
      <c r="A99" s="79"/>
      <c r="B99" s="79"/>
      <c r="C99" s="79"/>
      <c r="D99" s="79"/>
      <c r="E99" s="79"/>
      <c r="F99" s="79">
        <f>справочники!$AK$27</f>
        <v>0</v>
      </c>
      <c r="G99" s="79"/>
      <c r="H99" s="79"/>
      <c r="I99" s="242" t="str">
        <f t="shared" si="10"/>
        <v>*</v>
      </c>
      <c r="J99" s="243"/>
      <c r="K99" s="249"/>
      <c r="L99" s="249">
        <v>0.45</v>
      </c>
      <c r="M99" s="255">
        <f>K99*K82</f>
        <v>0</v>
      </c>
      <c r="N99" s="79"/>
      <c r="O99" s="242" t="str">
        <f t="shared" si="11"/>
        <v>*</v>
      </c>
      <c r="P99" s="243"/>
      <c r="Q99" s="249"/>
      <c r="R99" s="249"/>
      <c r="S99" s="255">
        <f>Q99*Q82</f>
        <v>0</v>
      </c>
      <c r="T99" s="79"/>
      <c r="U99" s="242" t="str">
        <f t="shared" si="12"/>
        <v>*</v>
      </c>
      <c r="V99" s="243"/>
      <c r="W99" s="249"/>
      <c r="X99" s="249"/>
      <c r="Y99" s="255">
        <f>W99*W82</f>
        <v>0</v>
      </c>
      <c r="Z99" s="79"/>
      <c r="AA99" s="79"/>
      <c r="AB99" s="79"/>
    </row>
    <row r="100" spans="1:28" s="83" customFormat="1" ht="1.05" customHeight="1" x14ac:dyDescent="0.2">
      <c r="A100" s="79"/>
      <c r="B100" s="79"/>
      <c r="C100" s="79"/>
      <c r="D100" s="79"/>
      <c r="E100" s="79"/>
      <c r="F100" s="79">
        <f>справочники!$AK$28</f>
        <v>0</v>
      </c>
      <c r="G100" s="79"/>
      <c r="H100" s="79"/>
      <c r="I100" s="242" t="str">
        <f t="shared" si="10"/>
        <v>*</v>
      </c>
      <c r="J100" s="243"/>
      <c r="K100" s="249"/>
      <c r="L100" s="249"/>
      <c r="M100" s="255">
        <f>K100*K82</f>
        <v>0</v>
      </c>
      <c r="N100" s="79"/>
      <c r="O100" s="242" t="str">
        <f t="shared" si="11"/>
        <v>*</v>
      </c>
      <c r="P100" s="243"/>
      <c r="Q100" s="249"/>
      <c r="R100" s="249"/>
      <c r="S100" s="255">
        <f>Q100*Q82</f>
        <v>0</v>
      </c>
      <c r="T100" s="79"/>
      <c r="U100" s="242" t="str">
        <f t="shared" si="12"/>
        <v>*</v>
      </c>
      <c r="V100" s="243"/>
      <c r="W100" s="249"/>
      <c r="X100" s="249"/>
      <c r="Y100" s="255">
        <f>W100*W82</f>
        <v>0</v>
      </c>
      <c r="Z100" s="79"/>
      <c r="AA100" s="79"/>
      <c r="AB100" s="79"/>
    </row>
    <row r="101" spans="1:28" s="83" customFormat="1" ht="1.05" customHeight="1" x14ac:dyDescent="0.2">
      <c r="A101" s="79"/>
      <c r="B101" s="79"/>
      <c r="C101" s="79"/>
      <c r="D101" s="79"/>
      <c r="E101" s="79"/>
      <c r="F101" s="79">
        <f>справочники!$AK$29</f>
        <v>0</v>
      </c>
      <c r="G101" s="79"/>
      <c r="H101" s="79"/>
      <c r="I101" s="242" t="str">
        <f t="shared" si="10"/>
        <v>*</v>
      </c>
      <c r="J101" s="243"/>
      <c r="K101" s="249"/>
      <c r="L101" s="249"/>
      <c r="M101" s="255">
        <f>K101*K82</f>
        <v>0</v>
      </c>
      <c r="N101" s="79"/>
      <c r="O101" s="242" t="str">
        <f t="shared" si="11"/>
        <v>*</v>
      </c>
      <c r="P101" s="243"/>
      <c r="Q101" s="249"/>
      <c r="R101" s="249"/>
      <c r="S101" s="255">
        <f>Q101*Q82</f>
        <v>0</v>
      </c>
      <c r="T101" s="79"/>
      <c r="U101" s="242" t="str">
        <f t="shared" si="12"/>
        <v>*</v>
      </c>
      <c r="V101" s="243"/>
      <c r="W101" s="249"/>
      <c r="X101" s="249"/>
      <c r="Y101" s="255">
        <f>W101*W82</f>
        <v>0</v>
      </c>
      <c r="Z101" s="79"/>
      <c r="AA101" s="79"/>
      <c r="AB101" s="79"/>
    </row>
    <row r="102" spans="1:28" s="83" customFormat="1" ht="1.05" customHeight="1" x14ac:dyDescent="0.2">
      <c r="A102" s="79"/>
      <c r="B102" s="79"/>
      <c r="C102" s="79"/>
      <c r="D102" s="79"/>
      <c r="E102" s="79"/>
      <c r="F102" s="79">
        <f>справочники!$AK$30</f>
        <v>0</v>
      </c>
      <c r="G102" s="79"/>
      <c r="H102" s="79"/>
      <c r="I102" s="242" t="str">
        <f t="shared" si="10"/>
        <v>*</v>
      </c>
      <c r="J102" s="243"/>
      <c r="K102" s="249"/>
      <c r="L102" s="249"/>
      <c r="M102" s="255">
        <f>K102*K82</f>
        <v>0</v>
      </c>
      <c r="N102" s="79"/>
      <c r="O102" s="242" t="str">
        <f t="shared" si="11"/>
        <v>*</v>
      </c>
      <c r="P102" s="243"/>
      <c r="Q102" s="249"/>
      <c r="R102" s="249"/>
      <c r="S102" s="255">
        <f>Q102*Q82</f>
        <v>0</v>
      </c>
      <c r="T102" s="79"/>
      <c r="U102" s="242" t="str">
        <f t="shared" si="12"/>
        <v>*</v>
      </c>
      <c r="V102" s="243"/>
      <c r="W102" s="249"/>
      <c r="X102" s="249"/>
      <c r="Y102" s="255">
        <f>W102*W82</f>
        <v>0</v>
      </c>
      <c r="Z102" s="79"/>
      <c r="AA102" s="79"/>
      <c r="AB102" s="79"/>
    </row>
    <row r="103" spans="1:28" s="83" customFormat="1" ht="1.05" customHeight="1" x14ac:dyDescent="0.2">
      <c r="A103" s="79"/>
      <c r="B103" s="79"/>
      <c r="C103" s="79"/>
      <c r="D103" s="79"/>
      <c r="E103" s="79"/>
      <c r="F103" s="79">
        <f>справочники!$AK$31</f>
        <v>0</v>
      </c>
      <c r="G103" s="79"/>
      <c r="H103" s="79"/>
      <c r="I103" s="242" t="str">
        <f t="shared" si="10"/>
        <v>*</v>
      </c>
      <c r="J103" s="243"/>
      <c r="K103" s="249"/>
      <c r="L103" s="249"/>
      <c r="M103" s="255">
        <f>K103*K82</f>
        <v>0</v>
      </c>
      <c r="N103" s="79"/>
      <c r="O103" s="242" t="str">
        <f t="shared" si="11"/>
        <v>*</v>
      </c>
      <c r="P103" s="243"/>
      <c r="Q103" s="249"/>
      <c r="R103" s="249"/>
      <c r="S103" s="255">
        <f>Q103*Q82</f>
        <v>0</v>
      </c>
      <c r="T103" s="79"/>
      <c r="U103" s="242" t="str">
        <f t="shared" si="12"/>
        <v>*</v>
      </c>
      <c r="V103" s="243"/>
      <c r="W103" s="249"/>
      <c r="X103" s="249"/>
      <c r="Y103" s="255">
        <f>W103*W82</f>
        <v>0</v>
      </c>
      <c r="Z103" s="79"/>
      <c r="AA103" s="79"/>
      <c r="AB103" s="79"/>
    </row>
    <row r="104" spans="1:28" s="83" customFormat="1" ht="1.05" customHeight="1" x14ac:dyDescent="0.2">
      <c r="A104" s="79"/>
      <c r="B104" s="79"/>
      <c r="C104" s="79"/>
      <c r="D104" s="79"/>
      <c r="E104" s="79"/>
      <c r="F104" s="79">
        <f>справочники!$AK$32</f>
        <v>0</v>
      </c>
      <c r="G104" s="79"/>
      <c r="H104" s="79"/>
      <c r="I104" s="242" t="str">
        <f t="shared" si="10"/>
        <v>*</v>
      </c>
      <c r="J104" s="243"/>
      <c r="K104" s="249"/>
      <c r="L104" s="249"/>
      <c r="M104" s="255">
        <f>K104*K82</f>
        <v>0</v>
      </c>
      <c r="N104" s="79"/>
      <c r="O104" s="242" t="str">
        <f t="shared" si="11"/>
        <v>*</v>
      </c>
      <c r="P104" s="243"/>
      <c r="Q104" s="249"/>
      <c r="R104" s="249"/>
      <c r="S104" s="255">
        <f>Q104*Q82</f>
        <v>0</v>
      </c>
      <c r="T104" s="79"/>
      <c r="U104" s="242" t="str">
        <f t="shared" si="12"/>
        <v>*</v>
      </c>
      <c r="V104" s="243"/>
      <c r="W104" s="249"/>
      <c r="X104" s="249"/>
      <c r="Y104" s="255">
        <f>W104*W82</f>
        <v>0</v>
      </c>
      <c r="Z104" s="79"/>
      <c r="AA104" s="79"/>
      <c r="AB104" s="79"/>
    </row>
    <row r="105" spans="1:28" s="83" customFormat="1" ht="1.05" customHeight="1" x14ac:dyDescent="0.2">
      <c r="A105" s="79"/>
      <c r="B105" s="79"/>
      <c r="C105" s="79"/>
      <c r="D105" s="79"/>
      <c r="E105" s="79"/>
      <c r="F105" s="79">
        <f>справочники!$AK$33</f>
        <v>0</v>
      </c>
      <c r="G105" s="79"/>
      <c r="H105" s="79"/>
      <c r="I105" s="242" t="str">
        <f t="shared" si="10"/>
        <v>*</v>
      </c>
      <c r="J105" s="243"/>
      <c r="K105" s="249"/>
      <c r="L105" s="249"/>
      <c r="M105" s="255">
        <f>K105*K82</f>
        <v>0</v>
      </c>
      <c r="N105" s="79"/>
      <c r="O105" s="242" t="str">
        <f t="shared" si="11"/>
        <v>*</v>
      </c>
      <c r="P105" s="243"/>
      <c r="Q105" s="249"/>
      <c r="R105" s="249"/>
      <c r="S105" s="255">
        <f>Q105*Q82</f>
        <v>0</v>
      </c>
      <c r="T105" s="79"/>
      <c r="U105" s="242" t="str">
        <f t="shared" si="12"/>
        <v>*</v>
      </c>
      <c r="V105" s="243"/>
      <c r="W105" s="249"/>
      <c r="X105" s="249"/>
      <c r="Y105" s="255">
        <f>W105*W82</f>
        <v>0</v>
      </c>
      <c r="Z105" s="79"/>
      <c r="AA105" s="79"/>
      <c r="AB105" s="79"/>
    </row>
    <row r="106" spans="1:28" s="83" customFormat="1" ht="1.05" customHeight="1" x14ac:dyDescent="0.2">
      <c r="A106" s="79"/>
      <c r="B106" s="79"/>
      <c r="C106" s="79"/>
      <c r="D106" s="79"/>
      <c r="E106" s="79"/>
      <c r="F106" s="79">
        <f>справочники!$AK$34</f>
        <v>0</v>
      </c>
      <c r="G106" s="79"/>
      <c r="H106" s="79"/>
      <c r="I106" s="242" t="str">
        <f t="shared" si="10"/>
        <v>*</v>
      </c>
      <c r="J106" s="243"/>
      <c r="K106" s="249"/>
      <c r="L106" s="249"/>
      <c r="M106" s="255">
        <f>K106*K82</f>
        <v>0</v>
      </c>
      <c r="N106" s="79"/>
      <c r="O106" s="242" t="str">
        <f t="shared" si="11"/>
        <v>*</v>
      </c>
      <c r="P106" s="243"/>
      <c r="Q106" s="249"/>
      <c r="R106" s="249"/>
      <c r="S106" s="255">
        <f>Q106*Q82</f>
        <v>0</v>
      </c>
      <c r="T106" s="79"/>
      <c r="U106" s="242" t="str">
        <f t="shared" si="12"/>
        <v>*</v>
      </c>
      <c r="V106" s="243"/>
      <c r="W106" s="249"/>
      <c r="X106" s="249"/>
      <c r="Y106" s="255">
        <f>W106*W82</f>
        <v>0</v>
      </c>
      <c r="Z106" s="79"/>
      <c r="AA106" s="79"/>
      <c r="AB106" s="79"/>
    </row>
    <row r="107" spans="1:28" s="83" customFormat="1" ht="1.05" customHeight="1" x14ac:dyDescent="0.2">
      <c r="A107" s="79"/>
      <c r="B107" s="79"/>
      <c r="C107" s="79"/>
      <c r="D107" s="79"/>
      <c r="E107" s="79"/>
      <c r="F107" s="79">
        <f>справочники!$AK$35</f>
        <v>0</v>
      </c>
      <c r="G107" s="79"/>
      <c r="H107" s="79"/>
      <c r="I107" s="242" t="str">
        <f t="shared" si="10"/>
        <v>*</v>
      </c>
      <c r="J107" s="243"/>
      <c r="K107" s="249"/>
      <c r="L107" s="249"/>
      <c r="M107" s="255">
        <f>K107*K82</f>
        <v>0</v>
      </c>
      <c r="N107" s="79"/>
      <c r="O107" s="242" t="str">
        <f t="shared" si="11"/>
        <v>*</v>
      </c>
      <c r="P107" s="243"/>
      <c r="Q107" s="249"/>
      <c r="R107" s="249"/>
      <c r="S107" s="255">
        <f>Q107*Q82</f>
        <v>0</v>
      </c>
      <c r="T107" s="79"/>
      <c r="U107" s="242" t="str">
        <f t="shared" si="12"/>
        <v>*</v>
      </c>
      <c r="V107" s="243"/>
      <c r="W107" s="249"/>
      <c r="X107" s="249"/>
      <c r="Y107" s="255">
        <f>W107*W82</f>
        <v>0</v>
      </c>
      <c r="Z107" s="79"/>
      <c r="AA107" s="79"/>
      <c r="AB107" s="79"/>
    </row>
    <row r="108" spans="1:28" s="83" customFormat="1" ht="1.05" customHeight="1" x14ac:dyDescent="0.2">
      <c r="A108" s="79"/>
      <c r="B108" s="79"/>
      <c r="C108" s="79"/>
      <c r="D108" s="79"/>
      <c r="E108" s="79"/>
      <c r="F108" s="79">
        <f>справочники!$AK$36</f>
        <v>0</v>
      </c>
      <c r="G108" s="79"/>
      <c r="H108" s="79"/>
      <c r="I108" s="242" t="str">
        <f t="shared" si="10"/>
        <v>*</v>
      </c>
      <c r="J108" s="243"/>
      <c r="K108" s="249"/>
      <c r="L108" s="249"/>
      <c r="M108" s="255">
        <f>K108*K82</f>
        <v>0</v>
      </c>
      <c r="N108" s="79"/>
      <c r="O108" s="242" t="str">
        <f t="shared" si="11"/>
        <v>*</v>
      </c>
      <c r="P108" s="243"/>
      <c r="Q108" s="249"/>
      <c r="R108" s="249"/>
      <c r="S108" s="255">
        <f>Q108*Q82</f>
        <v>0</v>
      </c>
      <c r="T108" s="79"/>
      <c r="U108" s="242" t="str">
        <f t="shared" si="12"/>
        <v>*</v>
      </c>
      <c r="V108" s="243"/>
      <c r="W108" s="249"/>
      <c r="X108" s="249"/>
      <c r="Y108" s="255">
        <f>W108*W82</f>
        <v>0</v>
      </c>
      <c r="Z108" s="79"/>
      <c r="AA108" s="79"/>
      <c r="AB108" s="79"/>
    </row>
    <row r="109" spans="1:28" s="83" customFormat="1" ht="1.05" customHeight="1" x14ac:dyDescent="0.2">
      <c r="A109" s="79"/>
      <c r="B109" s="79"/>
      <c r="C109" s="79"/>
      <c r="D109" s="79"/>
      <c r="E109" s="79"/>
      <c r="F109" s="79">
        <f>справочники!$AK$37</f>
        <v>0</v>
      </c>
      <c r="G109" s="79"/>
      <c r="H109" s="79"/>
      <c r="I109" s="242" t="str">
        <f t="shared" si="10"/>
        <v>*</v>
      </c>
      <c r="J109" s="243"/>
      <c r="K109" s="249"/>
      <c r="L109" s="249"/>
      <c r="M109" s="255">
        <f>K109*K82</f>
        <v>0</v>
      </c>
      <c r="N109" s="79"/>
      <c r="O109" s="242" t="str">
        <f t="shared" si="11"/>
        <v>*</v>
      </c>
      <c r="P109" s="243"/>
      <c r="Q109" s="249"/>
      <c r="R109" s="249"/>
      <c r="S109" s="255">
        <f>Q109*Q82</f>
        <v>0</v>
      </c>
      <c r="T109" s="79"/>
      <c r="U109" s="242" t="str">
        <f t="shared" si="12"/>
        <v>*</v>
      </c>
      <c r="V109" s="243"/>
      <c r="W109" s="249"/>
      <c r="X109" s="249"/>
      <c r="Y109" s="255">
        <f>W109*W82</f>
        <v>0</v>
      </c>
      <c r="Z109" s="79"/>
      <c r="AA109" s="79"/>
      <c r="AB109" s="79"/>
    </row>
    <row r="110" spans="1:28" s="83" customFormat="1" ht="1.05" customHeight="1" x14ac:dyDescent="0.2">
      <c r="A110" s="79"/>
      <c r="B110" s="79"/>
      <c r="C110" s="79"/>
      <c r="D110" s="79"/>
      <c r="E110" s="79"/>
      <c r="F110" s="79">
        <f>справочники!$AK$38</f>
        <v>0</v>
      </c>
      <c r="G110" s="79"/>
      <c r="H110" s="79"/>
      <c r="I110" s="242" t="str">
        <f t="shared" si="10"/>
        <v>*</v>
      </c>
      <c r="J110" s="243"/>
      <c r="K110" s="249"/>
      <c r="L110" s="249"/>
      <c r="M110" s="255">
        <f>K110*K82</f>
        <v>0</v>
      </c>
      <c r="N110" s="79"/>
      <c r="O110" s="242" t="str">
        <f t="shared" si="11"/>
        <v>*</v>
      </c>
      <c r="P110" s="243"/>
      <c r="Q110" s="249"/>
      <c r="R110" s="249"/>
      <c r="S110" s="255">
        <f>Q110*Q82</f>
        <v>0</v>
      </c>
      <c r="T110" s="79"/>
      <c r="U110" s="242" t="str">
        <f t="shared" si="12"/>
        <v>*</v>
      </c>
      <c r="V110" s="243"/>
      <c r="W110" s="249"/>
      <c r="X110" s="249"/>
      <c r="Y110" s="255">
        <f>W110*W82</f>
        <v>0</v>
      </c>
      <c r="Z110" s="79"/>
      <c r="AA110" s="79"/>
      <c r="AB110" s="79"/>
    </row>
    <row r="111" spans="1:28" s="83" customFormat="1" ht="1.05" customHeight="1" x14ac:dyDescent="0.2">
      <c r="A111" s="79"/>
      <c r="B111" s="79"/>
      <c r="C111" s="79"/>
      <c r="D111" s="79"/>
      <c r="E111" s="79"/>
      <c r="F111" s="79">
        <f>справочники!$AK$39</f>
        <v>0</v>
      </c>
      <c r="G111" s="79"/>
      <c r="H111" s="79"/>
      <c r="I111" s="242" t="str">
        <f t="shared" si="10"/>
        <v>*</v>
      </c>
      <c r="J111" s="243"/>
      <c r="K111" s="249"/>
      <c r="L111" s="249"/>
      <c r="M111" s="255">
        <f>K111*K82</f>
        <v>0</v>
      </c>
      <c r="N111" s="79"/>
      <c r="O111" s="242" t="str">
        <f t="shared" si="11"/>
        <v>*</v>
      </c>
      <c r="P111" s="243"/>
      <c r="Q111" s="249"/>
      <c r="R111" s="249"/>
      <c r="S111" s="255">
        <f>Q111*Q82</f>
        <v>0</v>
      </c>
      <c r="T111" s="79"/>
      <c r="U111" s="242" t="str">
        <f t="shared" si="12"/>
        <v>*</v>
      </c>
      <c r="V111" s="243"/>
      <c r="W111" s="249"/>
      <c r="X111" s="249"/>
      <c r="Y111" s="255">
        <f>W111*W82</f>
        <v>0</v>
      </c>
      <c r="Z111" s="79"/>
      <c r="AA111" s="79"/>
      <c r="AB111" s="79"/>
    </row>
    <row r="112" spans="1:28" s="83" customFormat="1" ht="1.05" customHeight="1" x14ac:dyDescent="0.2">
      <c r="A112" s="79"/>
      <c r="B112" s="79"/>
      <c r="C112" s="79"/>
      <c r="D112" s="79"/>
      <c r="E112" s="79"/>
      <c r="F112" s="79" t="str">
        <f>IF(справочники!$AK$40="","",справочники!$AK$40)</f>
        <v/>
      </c>
      <c r="G112" s="79"/>
      <c r="H112" s="79"/>
      <c r="I112" s="242" t="str">
        <f t="shared" si="10"/>
        <v/>
      </c>
      <c r="J112" s="243"/>
      <c r="K112" s="249"/>
      <c r="L112" s="249"/>
      <c r="M112" s="255">
        <f>K112*K82</f>
        <v>0</v>
      </c>
      <c r="N112" s="79"/>
      <c r="O112" s="242" t="str">
        <f t="shared" si="11"/>
        <v/>
      </c>
      <c r="P112" s="243"/>
      <c r="Q112" s="249"/>
      <c r="R112" s="249"/>
      <c r="S112" s="255">
        <f>Q112*Q82</f>
        <v>0</v>
      </c>
      <c r="T112" s="79"/>
      <c r="U112" s="242" t="str">
        <f t="shared" si="12"/>
        <v/>
      </c>
      <c r="V112" s="243"/>
      <c r="W112" s="249"/>
      <c r="X112" s="249"/>
      <c r="Y112" s="255">
        <f>W112*W82</f>
        <v>0</v>
      </c>
      <c r="Z112" s="79"/>
      <c r="AA112" s="79"/>
      <c r="AB112" s="79"/>
    </row>
    <row r="113" spans="1:28" ht="3" customHeight="1" x14ac:dyDescent="0.25">
      <c r="A113" s="1"/>
      <c r="B113" s="1"/>
      <c r="C113" s="1"/>
      <c r="D113" s="1"/>
      <c r="E113" s="241"/>
      <c r="F113" s="241"/>
      <c r="G113" s="241"/>
      <c r="H113" s="1"/>
      <c r="I113" s="242" t="str">
        <f t="shared" si="10"/>
        <v/>
      </c>
      <c r="J113" s="49"/>
      <c r="K113" s="247"/>
      <c r="L113" s="247"/>
      <c r="M113" s="256"/>
      <c r="N113" s="1"/>
      <c r="O113" s="242" t="str">
        <f t="shared" si="11"/>
        <v/>
      </c>
      <c r="P113" s="61"/>
      <c r="Q113" s="252"/>
      <c r="R113" s="252"/>
      <c r="S113" s="252"/>
      <c r="T113" s="1"/>
      <c r="U113" s="242" t="str">
        <f t="shared" si="12"/>
        <v/>
      </c>
      <c r="V113" s="64"/>
      <c r="W113" s="254"/>
      <c r="X113" s="254"/>
      <c r="Y113" s="254"/>
      <c r="Z113" s="1"/>
      <c r="AA113" s="1"/>
      <c r="AB113" s="1"/>
    </row>
    <row r="114" spans="1:28" x14ac:dyDescent="0.25">
      <c r="A114" s="1"/>
      <c r="B114" s="1"/>
      <c r="C114" s="1"/>
      <c r="D114" s="1"/>
      <c r="E114" s="1"/>
      <c r="F114" s="1"/>
      <c r="G114" s="1"/>
      <c r="H114" s="1"/>
      <c r="I114" s="5"/>
      <c r="J114" s="1"/>
      <c r="K114" s="244"/>
      <c r="L114" s="244"/>
      <c r="M114" s="244"/>
      <c r="N114" s="1"/>
      <c r="O114" s="5"/>
      <c r="P114" s="1"/>
      <c r="Q114" s="244"/>
      <c r="R114" s="244"/>
      <c r="S114" s="244"/>
      <c r="T114" s="1"/>
      <c r="U114" s="5"/>
      <c r="V114" s="1"/>
      <c r="W114" s="244"/>
      <c r="X114" s="244"/>
      <c r="Y114" s="244"/>
      <c r="Z114" s="1"/>
      <c r="AA114" s="1"/>
      <c r="AB114" s="1"/>
    </row>
    <row r="115" spans="1:28" x14ac:dyDescent="0.25">
      <c r="A115" s="1"/>
      <c r="B115" s="1"/>
      <c r="C115" s="1"/>
      <c r="D115" s="1"/>
      <c r="E115" s="1"/>
      <c r="F115" s="1"/>
      <c r="G115" s="1"/>
      <c r="H115" s="1"/>
      <c r="I115" s="5"/>
      <c r="J115" s="1"/>
      <c r="K115" s="244"/>
      <c r="L115" s="244"/>
      <c r="M115" s="244"/>
      <c r="N115" s="1"/>
      <c r="O115" s="5"/>
      <c r="P115" s="1"/>
      <c r="Q115" s="244"/>
      <c r="R115" s="244"/>
      <c r="S115" s="244"/>
      <c r="T115" s="1"/>
      <c r="U115" s="5"/>
      <c r="V115" s="1"/>
      <c r="W115" s="244"/>
      <c r="X115" s="244"/>
      <c r="Y115" s="244"/>
      <c r="Z115" s="1"/>
      <c r="AA115" s="1"/>
      <c r="AB115" s="1"/>
    </row>
    <row r="116" spans="1:28" x14ac:dyDescent="0.25">
      <c r="A116" s="1"/>
      <c r="B116" s="1"/>
      <c r="C116" s="1"/>
      <c r="D116" s="1"/>
      <c r="E116" s="1"/>
      <c r="F116" s="1"/>
      <c r="G116" s="1"/>
      <c r="H116" s="1"/>
      <c r="I116" s="5"/>
      <c r="J116" s="1"/>
      <c r="K116" s="244"/>
      <c r="L116" s="244"/>
      <c r="M116" s="244"/>
      <c r="N116" s="1"/>
      <c r="O116" s="5"/>
      <c r="P116" s="1"/>
      <c r="Q116" s="244"/>
      <c r="R116" s="244"/>
      <c r="S116" s="244"/>
      <c r="T116" s="1"/>
      <c r="U116" s="5"/>
      <c r="V116" s="1"/>
      <c r="W116" s="244"/>
      <c r="X116" s="244"/>
      <c r="Y116" s="244"/>
      <c r="Z116" s="1"/>
      <c r="AA116" s="1"/>
      <c r="AB116" s="1"/>
    </row>
    <row r="117" spans="1:28" x14ac:dyDescent="0.25">
      <c r="A117" s="1"/>
      <c r="B117" s="1"/>
      <c r="C117" s="1"/>
      <c r="D117" s="1"/>
      <c r="E117" s="1"/>
      <c r="F117" s="1"/>
      <c r="G117" s="1"/>
      <c r="H117" s="1"/>
      <c r="I117" s="5"/>
      <c r="J117" s="1"/>
      <c r="K117" s="244"/>
      <c r="L117" s="244"/>
      <c r="M117" s="244"/>
      <c r="N117" s="1"/>
      <c r="O117" s="5"/>
      <c r="P117" s="1"/>
      <c r="Q117" s="244"/>
      <c r="R117" s="244"/>
      <c r="S117" s="244"/>
      <c r="T117" s="1"/>
      <c r="U117" s="5"/>
      <c r="V117" s="1"/>
      <c r="W117" s="244"/>
      <c r="X117" s="244"/>
      <c r="Y117" s="244"/>
      <c r="Z117" s="1"/>
      <c r="AA117" s="1"/>
      <c r="AB117" s="1"/>
    </row>
    <row r="118" spans="1:28" x14ac:dyDescent="0.25">
      <c r="A118" s="1"/>
      <c r="B118" s="1"/>
      <c r="C118" s="1"/>
      <c r="D118" s="1"/>
      <c r="E118" s="1"/>
      <c r="F118" s="1"/>
      <c r="G118" s="1"/>
      <c r="H118" s="1"/>
      <c r="I118" s="5"/>
      <c r="J118" s="1"/>
      <c r="K118" s="244"/>
      <c r="L118" s="244"/>
      <c r="M118" s="244"/>
      <c r="N118" s="1"/>
      <c r="O118" s="5"/>
      <c r="P118" s="1"/>
      <c r="Q118" s="244"/>
      <c r="R118" s="244"/>
      <c r="S118" s="244"/>
      <c r="T118" s="1"/>
      <c r="U118" s="5"/>
      <c r="V118" s="1"/>
      <c r="W118" s="244"/>
      <c r="X118" s="244"/>
      <c r="Y118" s="244"/>
      <c r="Z118" s="1"/>
      <c r="AA118" s="1"/>
      <c r="AB118" s="1"/>
    </row>
    <row r="119" spans="1:28" x14ac:dyDescent="0.25">
      <c r="A119" s="1"/>
      <c r="B119" s="1"/>
      <c r="C119" s="1"/>
      <c r="D119" s="1"/>
      <c r="E119" s="1"/>
      <c r="F119" s="1"/>
      <c r="G119" s="1"/>
      <c r="H119" s="1"/>
      <c r="I119" s="5"/>
      <c r="J119" s="1"/>
      <c r="K119" s="244"/>
      <c r="L119" s="244"/>
      <c r="M119" s="244"/>
      <c r="N119" s="1"/>
      <c r="O119" s="5"/>
      <c r="P119" s="1"/>
      <c r="Q119" s="244"/>
      <c r="R119" s="244"/>
      <c r="S119" s="244"/>
      <c r="T119" s="1"/>
      <c r="U119" s="5"/>
      <c r="V119" s="1"/>
      <c r="W119" s="244"/>
      <c r="X119" s="244"/>
      <c r="Y119" s="244"/>
      <c r="Z119" s="1"/>
      <c r="AA119" s="1"/>
      <c r="AB119" s="1"/>
    </row>
    <row r="120" spans="1:28" x14ac:dyDescent="0.25">
      <c r="A120" s="1"/>
      <c r="B120" s="1"/>
      <c r="C120" s="1"/>
      <c r="D120" s="1"/>
      <c r="E120" s="1"/>
      <c r="F120" s="1"/>
      <c r="G120" s="1"/>
      <c r="H120" s="1"/>
      <c r="I120" s="5"/>
      <c r="J120" s="1"/>
      <c r="K120" s="244"/>
      <c r="L120" s="244"/>
      <c r="M120" s="244"/>
      <c r="N120" s="1"/>
      <c r="O120" s="5"/>
      <c r="P120" s="1"/>
      <c r="Q120" s="244"/>
      <c r="R120" s="244"/>
      <c r="S120" s="244"/>
      <c r="T120" s="1"/>
      <c r="U120" s="5"/>
      <c r="V120" s="1"/>
      <c r="W120" s="244"/>
      <c r="X120" s="244"/>
      <c r="Y120" s="244"/>
      <c r="Z120" s="1"/>
      <c r="AA120" s="1"/>
      <c r="AB120" s="1"/>
    </row>
    <row r="121" spans="1:28" x14ac:dyDescent="0.25">
      <c r="A121" s="1"/>
      <c r="B121" s="1"/>
      <c r="C121" s="1"/>
      <c r="D121" s="1"/>
      <c r="E121" s="1"/>
      <c r="F121" s="1"/>
      <c r="G121" s="1"/>
      <c r="H121" s="1"/>
      <c r="I121" s="5"/>
      <c r="J121" s="1"/>
      <c r="K121" s="244"/>
      <c r="L121" s="244"/>
      <c r="M121" s="244"/>
      <c r="N121" s="1"/>
      <c r="O121" s="5"/>
      <c r="P121" s="1"/>
      <c r="Q121" s="244"/>
      <c r="R121" s="244"/>
      <c r="S121" s="244"/>
      <c r="T121" s="1"/>
      <c r="U121" s="5"/>
      <c r="V121" s="1"/>
      <c r="W121" s="244"/>
      <c r="X121" s="244"/>
      <c r="Y121" s="244"/>
      <c r="Z121" s="1"/>
      <c r="AA121" s="1"/>
      <c r="AB121" s="1"/>
    </row>
    <row r="122" spans="1:28" x14ac:dyDescent="0.25">
      <c r="A122" s="1"/>
      <c r="B122" s="1"/>
      <c r="C122" s="1"/>
      <c r="D122" s="1"/>
      <c r="E122" s="1"/>
      <c r="F122" s="1"/>
      <c r="G122" s="1"/>
      <c r="H122" s="1"/>
      <c r="I122" s="5"/>
      <c r="J122" s="1"/>
      <c r="K122" s="244"/>
      <c r="L122" s="244"/>
      <c r="M122" s="244"/>
      <c r="N122" s="1"/>
      <c r="O122" s="5"/>
      <c r="P122" s="1"/>
      <c r="Q122" s="244"/>
      <c r="R122" s="244"/>
      <c r="S122" s="244"/>
      <c r="T122" s="1"/>
      <c r="U122" s="5"/>
      <c r="V122" s="1"/>
      <c r="W122" s="244"/>
      <c r="X122" s="244"/>
      <c r="Y122" s="244"/>
      <c r="Z122" s="1"/>
      <c r="AA122" s="1"/>
      <c r="AB122" s="1"/>
    </row>
    <row r="123" spans="1:28" x14ac:dyDescent="0.25">
      <c r="A123" s="1"/>
      <c r="B123" s="1"/>
      <c r="C123" s="1"/>
      <c r="D123" s="1"/>
      <c r="E123" s="1"/>
      <c r="F123" s="1"/>
      <c r="G123" s="1"/>
      <c r="H123" s="1"/>
      <c r="I123" s="5"/>
      <c r="J123" s="1"/>
      <c r="K123" s="244"/>
      <c r="L123" s="244"/>
      <c r="M123" s="244"/>
      <c r="N123" s="1"/>
      <c r="O123" s="5"/>
      <c r="P123" s="1"/>
      <c r="Q123" s="244"/>
      <c r="R123" s="244"/>
      <c r="S123" s="244"/>
      <c r="T123" s="1"/>
      <c r="U123" s="5"/>
      <c r="V123" s="1"/>
      <c r="W123" s="244"/>
      <c r="X123" s="244"/>
      <c r="Y123" s="244"/>
      <c r="Z123" s="1"/>
      <c r="AA123" s="1"/>
      <c r="AB123" s="1"/>
    </row>
    <row r="124" spans="1:28" x14ac:dyDescent="0.25">
      <c r="A124" s="1"/>
      <c r="B124" s="1"/>
      <c r="C124" s="1"/>
      <c r="D124" s="1"/>
      <c r="E124" s="1"/>
      <c r="F124" s="1"/>
      <c r="G124" s="1"/>
      <c r="H124" s="1"/>
      <c r="I124" s="5"/>
      <c r="J124" s="1"/>
      <c r="K124" s="244"/>
      <c r="L124" s="244"/>
      <c r="M124" s="244"/>
      <c r="N124" s="1"/>
      <c r="O124" s="5"/>
      <c r="P124" s="1"/>
      <c r="Q124" s="244"/>
      <c r="R124" s="244"/>
      <c r="S124" s="244"/>
      <c r="T124" s="1"/>
      <c r="U124" s="5"/>
      <c r="V124" s="1"/>
      <c r="W124" s="244"/>
      <c r="X124" s="244"/>
      <c r="Y124" s="244"/>
      <c r="Z124" s="1"/>
      <c r="AA124" s="1"/>
      <c r="AB124" s="1"/>
    </row>
    <row r="125" spans="1:28" x14ac:dyDescent="0.25">
      <c r="A125" s="1"/>
      <c r="B125" s="1"/>
      <c r="C125" s="1"/>
      <c r="D125" s="1"/>
      <c r="E125" s="1"/>
      <c r="F125" s="1"/>
      <c r="G125" s="1"/>
      <c r="H125" s="1"/>
      <c r="I125" s="5"/>
      <c r="J125" s="1"/>
      <c r="K125" s="244"/>
      <c r="L125" s="244"/>
      <c r="M125" s="244"/>
      <c r="N125" s="1"/>
      <c r="O125" s="5"/>
      <c r="P125" s="1"/>
      <c r="Q125" s="244"/>
      <c r="R125" s="244"/>
      <c r="S125" s="244"/>
      <c r="T125" s="1"/>
      <c r="U125" s="5"/>
      <c r="V125" s="1"/>
      <c r="W125" s="244"/>
      <c r="X125" s="244"/>
      <c r="Y125" s="244"/>
      <c r="Z125" s="1"/>
      <c r="AA125" s="1"/>
      <c r="AB125" s="1"/>
    </row>
    <row r="126" spans="1:28" x14ac:dyDescent="0.25">
      <c r="A126" s="1"/>
      <c r="B126" s="1"/>
      <c r="C126" s="1"/>
      <c r="D126" s="1"/>
      <c r="E126" s="1"/>
      <c r="F126" s="1"/>
      <c r="G126" s="1"/>
      <c r="H126" s="1"/>
      <c r="I126" s="5"/>
      <c r="J126" s="1"/>
      <c r="K126" s="244"/>
      <c r="L126" s="244"/>
      <c r="M126" s="244"/>
      <c r="N126" s="1"/>
      <c r="O126" s="5"/>
      <c r="P126" s="1"/>
      <c r="Q126" s="244"/>
      <c r="R126" s="244"/>
      <c r="S126" s="244"/>
      <c r="T126" s="1"/>
      <c r="U126" s="5"/>
      <c r="V126" s="1"/>
      <c r="W126" s="244"/>
      <c r="X126" s="244"/>
      <c r="Y126" s="244"/>
      <c r="Z126" s="1"/>
      <c r="AA126" s="1"/>
      <c r="AB126" s="1"/>
    </row>
  </sheetData>
  <conditionalFormatting sqref="D2:D5">
    <cfRule type="cellIs" dxfId="1064" priority="137" operator="equal">
      <formula>0</formula>
    </cfRule>
  </conditionalFormatting>
  <conditionalFormatting sqref="J8:M9">
    <cfRule type="cellIs" dxfId="1063" priority="136" operator="equal">
      <formula>0</formula>
    </cfRule>
  </conditionalFormatting>
  <conditionalFormatting sqref="J12:M12">
    <cfRule type="cellIs" dxfId="1062" priority="9" operator="equal">
      <formula>0</formula>
    </cfRule>
  </conditionalFormatting>
  <conditionalFormatting sqref="J45:M45">
    <cfRule type="cellIs" dxfId="1061" priority="8" operator="equal">
      <formula>0</formula>
    </cfRule>
  </conditionalFormatting>
  <conditionalFormatting sqref="M79">
    <cfRule type="cellIs" dxfId="1060" priority="3" operator="equal">
      <formula>0</formula>
    </cfRule>
  </conditionalFormatting>
  <conditionalFormatting sqref="J79:L79">
    <cfRule type="cellIs" dxfId="1059" priority="4" operator="equal">
      <formula>0</formula>
    </cfRule>
  </conditionalFormatting>
  <conditionalFormatting sqref="M113">
    <cfRule type="cellIs" dxfId="1058" priority="1" operator="equal">
      <formula>0</formula>
    </cfRule>
  </conditionalFormatting>
  <conditionalFormatting sqref="J113:L113">
    <cfRule type="cellIs" dxfId="1057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Y201"/>
  <sheetViews>
    <sheetView showGridLines="0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10" sqref="C10"/>
    </sheetView>
  </sheetViews>
  <sheetFormatPr defaultRowHeight="12" x14ac:dyDescent="0.25"/>
  <cols>
    <col min="1" max="4" width="1.77734375" style="2" customWidth="1"/>
    <col min="5" max="5" width="54" style="2" bestFit="1" customWidth="1"/>
    <col min="6" max="7" width="1.77734375" style="2" customWidth="1"/>
    <col min="8" max="8" width="8.88671875" style="13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4.6640625" style="4" bestFit="1" customWidth="1"/>
    <col min="19" max="19" width="1.77734375" style="2" customWidth="1"/>
    <col min="20" max="20" width="1.77734375" style="6" customWidth="1"/>
    <col min="21" max="23" width="17.77734375" style="2" customWidth="1"/>
    <col min="24" max="25" width="1.77734375" style="2" customWidth="1"/>
    <col min="26" max="16384" width="8.88671875" style="2"/>
  </cols>
  <sheetData>
    <row r="1" spans="1:25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3"/>
      <c r="S1" s="1"/>
      <c r="T1" s="5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3"/>
      <c r="S2" s="1"/>
      <c r="T2" s="5"/>
      <c r="U2" s="1"/>
      <c r="V2" s="1"/>
      <c r="W2" s="1"/>
      <c r="X2" s="1"/>
      <c r="Y2" s="1"/>
    </row>
    <row r="3" spans="1:25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3"/>
      <c r="S3" s="1"/>
      <c r="T3" s="5"/>
      <c r="U3" s="1"/>
      <c r="V3" s="1"/>
      <c r="W3" s="1"/>
      <c r="X3" s="1"/>
      <c r="Y3" s="1"/>
    </row>
    <row r="4" spans="1:25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3"/>
      <c r="S4" s="1"/>
      <c r="T4" s="5"/>
      <c r="U4" s="1"/>
      <c r="V4" s="1"/>
      <c r="W4" s="1"/>
      <c r="X4" s="1"/>
      <c r="Y4" s="1"/>
    </row>
    <row r="5" spans="1:25" ht="13.8" x14ac:dyDescent="0.25">
      <c r="A5" s="1"/>
      <c r="B5" s="1"/>
      <c r="C5" s="1"/>
      <c r="D5" s="222" t="s">
        <v>132</v>
      </c>
      <c r="E5" s="3"/>
      <c r="F5" s="1"/>
      <c r="G5" s="1"/>
      <c r="H5" s="11"/>
      <c r="I5" s="1"/>
      <c r="J5" s="1"/>
      <c r="K5" s="101" t="s">
        <v>236</v>
      </c>
      <c r="L5" s="1"/>
      <c r="M5" s="5"/>
      <c r="N5" s="1"/>
      <c r="O5" s="19"/>
      <c r="P5" s="1"/>
      <c r="Q5" s="1"/>
      <c r="R5" s="3"/>
      <c r="S5" s="1"/>
      <c r="T5" s="5"/>
      <c r="U5" s="1"/>
      <c r="V5" s="1"/>
      <c r="W5" s="1"/>
      <c r="X5" s="1"/>
      <c r="Y5" s="1"/>
    </row>
    <row r="6" spans="1:25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3"/>
      <c r="S6" s="3"/>
      <c r="T6" s="5"/>
      <c r="U6" s="47"/>
      <c r="V6" s="47"/>
      <c r="W6" s="47"/>
      <c r="X6" s="3"/>
      <c r="Y6" s="3"/>
    </row>
    <row r="7" spans="1:25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5"/>
      <c r="U7" s="47" t="str">
        <f>справочники!$Q$11</f>
        <v>раунд-1-старт</v>
      </c>
      <c r="V7" s="47" t="str">
        <f>справочники!$Q$12</f>
        <v>раунд-2-сервис</v>
      </c>
      <c r="W7" s="47" t="str">
        <f>справочники!$Q$13</f>
        <v>раунд-3-раскрутка</v>
      </c>
      <c r="X7" s="3"/>
      <c r="Y7" s="3"/>
    </row>
    <row r="8" spans="1:25" ht="4.05" customHeight="1" x14ac:dyDescent="0.25">
      <c r="A8" s="1"/>
      <c r="B8" s="1"/>
      <c r="C8" s="1"/>
      <c r="D8" s="1"/>
      <c r="E8" s="21"/>
      <c r="F8" s="1"/>
      <c r="G8" s="1"/>
      <c r="H8" s="21"/>
      <c r="I8" s="1"/>
      <c r="J8" s="1"/>
      <c r="K8" s="21"/>
      <c r="L8" s="1"/>
      <c r="M8" s="5"/>
      <c r="N8" s="21"/>
      <c r="O8" s="19"/>
      <c r="P8" s="1"/>
      <c r="Q8" s="1"/>
      <c r="R8" s="65"/>
      <c r="S8" s="1"/>
      <c r="T8" s="5"/>
      <c r="U8" s="48"/>
      <c r="V8" s="7"/>
      <c r="W8" s="21"/>
      <c r="X8" s="1"/>
      <c r="Y8" s="1"/>
    </row>
    <row r="9" spans="1:25" ht="3" customHeight="1" x14ac:dyDescent="0.25">
      <c r="A9" s="1"/>
      <c r="B9" s="1"/>
      <c r="C9" s="1"/>
      <c r="D9" s="1"/>
      <c r="E9" s="64"/>
      <c r="F9" s="1"/>
      <c r="G9" s="1"/>
      <c r="H9" s="64"/>
      <c r="I9" s="1"/>
      <c r="J9" s="1"/>
      <c r="K9" s="64"/>
      <c r="L9" s="1"/>
      <c r="M9" s="5"/>
      <c r="N9" s="64"/>
      <c r="O9" s="19"/>
      <c r="P9" s="1"/>
      <c r="Q9" s="1"/>
      <c r="R9" s="66"/>
      <c r="S9" s="1"/>
      <c r="T9" s="5"/>
      <c r="U9" s="49"/>
      <c r="V9" s="61"/>
      <c r="W9" s="64"/>
      <c r="X9" s="1"/>
      <c r="Y9" s="1"/>
    </row>
    <row r="10" spans="1:25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3"/>
      <c r="S10" s="1"/>
      <c r="T10" s="5"/>
      <c r="U10" s="1"/>
      <c r="V10" s="1"/>
      <c r="W10" s="1"/>
      <c r="X10" s="1"/>
      <c r="Y10" s="1"/>
    </row>
    <row r="11" spans="1:25" x14ac:dyDescent="0.25">
      <c r="A11" s="1"/>
      <c r="B11" s="1"/>
      <c r="C11" s="1"/>
      <c r="D11" s="1"/>
      <c r="E11" s="42" t="str">
        <f>kpi!$E$15</f>
        <v>долевое распределение категорий продукции в продажах</v>
      </c>
      <c r="F11" s="3"/>
      <c r="G11" s="3"/>
      <c r="H11" s="39" t="str">
        <f>IF(OR($E11="",$E11=0),"",INDEX(kpi!$I:$I,SUMIFS(kpi!$A:$A,kpi!$E:$E,$E11)))</f>
        <v>%</v>
      </c>
      <c r="I11" s="3"/>
      <c r="J11" s="3"/>
      <c r="K11" s="42" t="str">
        <f>справочники!$I$7</f>
        <v>категории продукции</v>
      </c>
      <c r="L11" s="1"/>
      <c r="M11" s="5"/>
      <c r="N11" s="62"/>
      <c r="O11" s="19"/>
      <c r="P11" s="1"/>
      <c r="Q11" s="1"/>
      <c r="R11" s="3"/>
      <c r="S11" s="1"/>
      <c r="T11" s="5"/>
      <c r="U11" s="1"/>
      <c r="V11" s="1"/>
      <c r="W11" s="1"/>
      <c r="X11" s="1"/>
      <c r="Y11" s="1"/>
    </row>
    <row r="12" spans="1:25" x14ac:dyDescent="0.25">
      <c r="A12" s="1"/>
      <c r="B12" s="1"/>
      <c r="C12" s="1"/>
      <c r="D12" s="1"/>
      <c r="E12" s="43" t="str">
        <f>E11</f>
        <v>долевое распределение категорий продукции в продажах</v>
      </c>
      <c r="F12" s="1"/>
      <c r="G12" s="1"/>
      <c r="H12" s="11" t="str">
        <f>H11</f>
        <v>%</v>
      </c>
      <c r="I12" s="1"/>
      <c r="J12" s="1"/>
      <c r="K12" s="43" t="str">
        <f>справочники!$I$11</f>
        <v>продуктовая категория - 1</v>
      </c>
      <c r="L12" s="1"/>
      <c r="M12" s="5"/>
      <c r="N12" s="1"/>
      <c r="O12" s="1"/>
      <c r="P12" s="1"/>
      <c r="Q12" s="1"/>
      <c r="R12" s="3"/>
      <c r="S12" s="1"/>
      <c r="T12" s="5"/>
      <c r="U12" s="269">
        <f>SUMIFS(ассорт!$K:$K,ассорт!$E:$E,$K12)</f>
        <v>0.49999999999999994</v>
      </c>
      <c r="V12" s="270">
        <f>SUMIFS(ассорт!$Q:$Q,ассорт!$E:$E,$K12)</f>
        <v>0.55000000000000004</v>
      </c>
      <c r="W12" s="271">
        <f>SUMIFS(ассорт!$W:$W,ассорт!$E:$E,$K12)</f>
        <v>0.36</v>
      </c>
      <c r="X12" s="1"/>
      <c r="Y12" s="1"/>
    </row>
    <row r="13" spans="1:25" x14ac:dyDescent="0.25">
      <c r="A13" s="1"/>
      <c r="B13" s="1"/>
      <c r="C13" s="1"/>
      <c r="D13" s="1"/>
      <c r="E13" s="1" t="str">
        <f>E11</f>
        <v>долевое распределение категорий продукции в продажах</v>
      </c>
      <c r="F13" s="1"/>
      <c r="G13" s="1"/>
      <c r="H13" s="11" t="str">
        <f t="shared" ref="H13:H14" si="0">H12</f>
        <v>%</v>
      </c>
      <c r="I13" s="1"/>
      <c r="J13" s="1"/>
      <c r="K13" s="1" t="str">
        <f>справочники!$I$12</f>
        <v>продуктовая категория - 2</v>
      </c>
      <c r="L13" s="1"/>
      <c r="M13" s="5"/>
      <c r="N13" s="1"/>
      <c r="O13" s="1"/>
      <c r="P13" s="1"/>
      <c r="Q13" s="1"/>
      <c r="R13" s="3"/>
      <c r="S13" s="1"/>
      <c r="T13" s="5"/>
      <c r="U13" s="269">
        <f>SUMIFS(ассорт!$K:$K,ассорт!$E:$E,$K13)</f>
        <v>0.3</v>
      </c>
      <c r="V13" s="270">
        <f>SUMIFS(ассорт!$Q:$Q,ассорт!$E:$E,$K13)</f>
        <v>0.23</v>
      </c>
      <c r="W13" s="271">
        <f>SUMIFS(ассорт!$W:$W,ассорт!$E:$E,$K13)</f>
        <v>0.4</v>
      </c>
      <c r="X13" s="1"/>
      <c r="Y13" s="1"/>
    </row>
    <row r="14" spans="1:25" x14ac:dyDescent="0.25">
      <c r="A14" s="1"/>
      <c r="B14" s="1"/>
      <c r="C14" s="1"/>
      <c r="D14" s="1"/>
      <c r="E14" s="1" t="str">
        <f>E11</f>
        <v>долевое распределение категорий продукции в продажах</v>
      </c>
      <c r="F14" s="1"/>
      <c r="G14" s="1"/>
      <c r="H14" s="11" t="str">
        <f t="shared" si="0"/>
        <v>%</v>
      </c>
      <c r="I14" s="1"/>
      <c r="J14" s="1"/>
      <c r="K14" s="1" t="str">
        <f>справочники!$I$13</f>
        <v>продуктовая категория - 3</v>
      </c>
      <c r="L14" s="1"/>
      <c r="M14" s="5"/>
      <c r="N14" s="1"/>
      <c r="O14" s="1"/>
      <c r="P14" s="1"/>
      <c r="Q14" s="1"/>
      <c r="R14" s="3"/>
      <c r="S14" s="1"/>
      <c r="T14" s="5"/>
      <c r="U14" s="269">
        <f>SUMIFS(ассорт!$K:$K,ассорт!$E:$E,$K14)</f>
        <v>0.2</v>
      </c>
      <c r="V14" s="270">
        <f>SUMIFS(ассорт!$Q:$Q,ассорт!$E:$E,$K14)</f>
        <v>0.22</v>
      </c>
      <c r="W14" s="271">
        <f>SUMIFS(ассорт!$W:$W,ассорт!$E:$E,$K14)</f>
        <v>0.24</v>
      </c>
      <c r="X14" s="1"/>
      <c r="Y14" s="1"/>
    </row>
    <row r="15" spans="1:25" ht="4.05" customHeight="1" x14ac:dyDescent="0.25">
      <c r="A15" s="1"/>
      <c r="B15" s="1"/>
      <c r="C15" s="1"/>
      <c r="D15" s="1"/>
      <c r="E15" s="1"/>
      <c r="F15" s="1"/>
      <c r="G15" s="1"/>
      <c r="H15" s="11"/>
      <c r="I15" s="1"/>
      <c r="J15" s="1"/>
      <c r="K15" s="1"/>
      <c r="L15" s="1"/>
      <c r="M15" s="5"/>
      <c r="N15" s="1"/>
      <c r="O15" s="19"/>
      <c r="P15" s="1"/>
      <c r="Q15" s="1"/>
      <c r="R15" s="3"/>
      <c r="S15" s="1"/>
      <c r="T15" s="5"/>
      <c r="U15" s="1"/>
      <c r="V15" s="1"/>
      <c r="W15" s="1"/>
      <c r="X15" s="1"/>
      <c r="Y15" s="1"/>
    </row>
    <row r="16" spans="1:25" ht="4.05" customHeight="1" x14ac:dyDescent="0.25">
      <c r="A16" s="1"/>
      <c r="B16" s="1"/>
      <c r="C16" s="1"/>
      <c r="D16" s="1"/>
      <c r="E16" s="64"/>
      <c r="F16" s="1"/>
      <c r="G16" s="1"/>
      <c r="H16" s="11"/>
      <c r="I16" s="1"/>
      <c r="J16" s="1"/>
      <c r="K16" s="64"/>
      <c r="L16" s="1"/>
      <c r="M16" s="5"/>
      <c r="N16" s="64"/>
      <c r="O16" s="19"/>
      <c r="P16" s="1"/>
      <c r="Q16" s="1"/>
      <c r="R16" s="3"/>
      <c r="S16" s="1"/>
      <c r="T16" s="5"/>
      <c r="U16" s="1"/>
      <c r="V16" s="1"/>
      <c r="W16" s="1"/>
      <c r="X16" s="1"/>
      <c r="Y16" s="1"/>
    </row>
    <row r="17" spans="1:25" ht="4.95" customHeight="1" x14ac:dyDescent="0.25">
      <c r="A17" s="1"/>
      <c r="B17" s="1"/>
      <c r="C17" s="1"/>
      <c r="D17" s="1"/>
      <c r="E17" s="1"/>
      <c r="F17" s="1"/>
      <c r="G17" s="1"/>
      <c r="H17" s="11"/>
      <c r="I17" s="1"/>
      <c r="J17" s="1"/>
      <c r="K17" s="1"/>
      <c r="L17" s="1"/>
      <c r="M17" s="5"/>
      <c r="N17" s="1"/>
      <c r="O17" s="19"/>
      <c r="P17" s="1"/>
      <c r="Q17" s="1"/>
      <c r="R17" s="3"/>
      <c r="S17" s="1"/>
      <c r="T17" s="5"/>
      <c r="U17" s="1"/>
      <c r="V17" s="1"/>
      <c r="W17" s="1"/>
      <c r="X17" s="1"/>
      <c r="Y17" s="1"/>
    </row>
    <row r="18" spans="1:25" s="4" customFormat="1" x14ac:dyDescent="0.25">
      <c r="A18" s="3"/>
      <c r="B18" s="3"/>
      <c r="C18" s="3"/>
      <c r="D18" s="3"/>
      <c r="E18" s="42" t="str">
        <f>kpi!$E$16</f>
        <v>средняя стоимость продажи единицы продукции</v>
      </c>
      <c r="F18" s="3"/>
      <c r="G18" s="3"/>
      <c r="H18" s="39" t="str">
        <f>IF(OR($E18="",$E18=0),"",INDEX(kpi!$I:$I,SUMIFS(kpi!$A:$A,kpi!$E:$E,$E18)))</f>
        <v>руб.</v>
      </c>
      <c r="I18" s="3"/>
      <c r="J18" s="3"/>
      <c r="K18" s="42" t="str">
        <f>справочники!$I$7</f>
        <v>категории продукции</v>
      </c>
      <c r="L18" s="3"/>
      <c r="M18" s="5"/>
      <c r="N18" s="62"/>
      <c r="O18" s="19"/>
      <c r="P18" s="3"/>
      <c r="Q18" s="3"/>
      <c r="R18" s="3"/>
      <c r="S18" s="3"/>
      <c r="T18" s="5"/>
      <c r="U18" s="272">
        <f>SUMPRODUCT(U12:U14,U19:U21)</f>
        <v>92.752999999999986</v>
      </c>
      <c r="V18" s="272">
        <f>SUMPRODUCT(V12:V14,V19:V21)</f>
        <v>89.719599999999986</v>
      </c>
      <c r="W18" s="272">
        <f t="shared" ref="W18" si="1">SUMPRODUCT(W12:W14,W19:W21)</f>
        <v>91.328799999999987</v>
      </c>
      <c r="X18" s="3"/>
      <c r="Y18" s="3"/>
    </row>
    <row r="19" spans="1:25" x14ac:dyDescent="0.25">
      <c r="A19" s="1"/>
      <c r="B19" s="1"/>
      <c r="C19" s="1"/>
      <c r="D19" s="1"/>
      <c r="E19" s="43" t="str">
        <f>E18</f>
        <v>средняя стоимость продажи единицы продукции</v>
      </c>
      <c r="F19" s="1"/>
      <c r="G19" s="1"/>
      <c r="H19" s="11" t="str">
        <f>H18</f>
        <v>руб.</v>
      </c>
      <c r="I19" s="1"/>
      <c r="J19" s="1"/>
      <c r="K19" s="43" t="str">
        <f>справочники!$I$11</f>
        <v>продуктовая категория - 1</v>
      </c>
      <c r="L19" s="1"/>
      <c r="M19" s="5"/>
      <c r="N19" s="19"/>
      <c r="O19" s="19"/>
      <c r="P19" s="1"/>
      <c r="Q19" s="1"/>
      <c r="R19" s="3"/>
      <c r="S19" s="1"/>
      <c r="T19" s="5"/>
      <c r="U19" s="266">
        <f>SUMIFS(ассорт!$J:$J,ассорт!$E:$E,$K19)</f>
        <v>58.14</v>
      </c>
      <c r="V19" s="267">
        <f>SUMIFS(ассорт!$P:$P,ассорт!$E:$E,$K19)</f>
        <v>59.439999999999984</v>
      </c>
      <c r="W19" s="268">
        <f>SUMIFS(ассорт!$V:$V,ассорт!$E:$E,$K19)</f>
        <v>60.379999999999995</v>
      </c>
      <c r="X19" s="1"/>
      <c r="Y19" s="1"/>
    </row>
    <row r="20" spans="1:25" x14ac:dyDescent="0.25">
      <c r="A20" s="1"/>
      <c r="B20" s="1"/>
      <c r="C20" s="1"/>
      <c r="D20" s="1"/>
      <c r="E20" s="1" t="str">
        <f>E18</f>
        <v>средняя стоимость продажи единицы продукции</v>
      </c>
      <c r="F20" s="1"/>
      <c r="G20" s="1"/>
      <c r="H20" s="11" t="str">
        <f t="shared" ref="H20:H21" si="2">H19</f>
        <v>руб.</v>
      </c>
      <c r="I20" s="1"/>
      <c r="J20" s="1"/>
      <c r="K20" s="1" t="str">
        <f>справочники!$I$12</f>
        <v>продуктовая категория - 2</v>
      </c>
      <c r="L20" s="1"/>
      <c r="M20" s="5"/>
      <c r="N20" s="19"/>
      <c r="O20" s="19"/>
      <c r="P20" s="1"/>
      <c r="Q20" s="1"/>
      <c r="R20" s="3"/>
      <c r="S20" s="1"/>
      <c r="T20" s="5"/>
      <c r="U20" s="266">
        <f>SUMIFS(ассорт!$J:$J,ассорт!$E:$E,$K20)</f>
        <v>83.41</v>
      </c>
      <c r="V20" s="267">
        <f>SUMIFS(ассорт!$P:$P,ассорт!$E:$E,$K20)</f>
        <v>82.419999999999945</v>
      </c>
      <c r="W20" s="268">
        <f>SUMIFS(ассорт!$V:$V,ассорт!$E:$E,$K20)</f>
        <v>87.639999999999958</v>
      </c>
      <c r="X20" s="1"/>
      <c r="Y20" s="1"/>
    </row>
    <row r="21" spans="1:25" x14ac:dyDescent="0.25">
      <c r="A21" s="1"/>
      <c r="B21" s="1"/>
      <c r="C21" s="1"/>
      <c r="D21" s="1"/>
      <c r="E21" s="1" t="str">
        <f>E18</f>
        <v>средняя стоимость продажи единицы продукции</v>
      </c>
      <c r="F21" s="1"/>
      <c r="G21" s="1"/>
      <c r="H21" s="11" t="str">
        <f t="shared" si="2"/>
        <v>руб.</v>
      </c>
      <c r="I21" s="1"/>
      <c r="J21" s="1"/>
      <c r="K21" s="1" t="str">
        <f>справочники!$I$13</f>
        <v>продуктовая категория - 3</v>
      </c>
      <c r="L21" s="1"/>
      <c r="M21" s="5"/>
      <c r="N21" s="19"/>
      <c r="O21" s="19"/>
      <c r="P21" s="1"/>
      <c r="Q21" s="1"/>
      <c r="R21" s="3"/>
      <c r="S21" s="1"/>
      <c r="T21" s="5"/>
      <c r="U21" s="266">
        <f>SUMIFS(ассорт!$J:$J,ассорт!$E:$E,$K21)</f>
        <v>193.29999999999998</v>
      </c>
      <c r="V21" s="267">
        <f>SUMIFS(ассорт!$P:$P,ассорт!$E:$E,$K21)</f>
        <v>173.04999999999998</v>
      </c>
      <c r="W21" s="268">
        <f>SUMIFS(ассорт!$V:$V,ассорт!$E:$E,$K21)</f>
        <v>143.9</v>
      </c>
      <c r="X21" s="1"/>
      <c r="Y21" s="1"/>
    </row>
    <row r="22" spans="1:25" ht="4.05" customHeight="1" x14ac:dyDescent="0.25">
      <c r="A22" s="1"/>
      <c r="B22" s="1"/>
      <c r="C22" s="1"/>
      <c r="D22" s="1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3"/>
      <c r="S22" s="1"/>
      <c r="T22" s="5"/>
      <c r="U22" s="1"/>
      <c r="V22" s="1"/>
      <c r="W22" s="1"/>
      <c r="X22" s="1"/>
      <c r="Y22" s="1"/>
    </row>
    <row r="23" spans="1:25" ht="4.05" customHeight="1" x14ac:dyDescent="0.25">
      <c r="A23" s="1"/>
      <c r="B23" s="1"/>
      <c r="C23" s="1"/>
      <c r="D23" s="1"/>
      <c r="E23" s="64"/>
      <c r="F23" s="1"/>
      <c r="G23" s="1"/>
      <c r="H23" s="11"/>
      <c r="I23" s="1"/>
      <c r="J23" s="1"/>
      <c r="K23" s="64"/>
      <c r="L23" s="1"/>
      <c r="M23" s="5"/>
      <c r="N23" s="64"/>
      <c r="O23" s="19"/>
      <c r="P23" s="1"/>
      <c r="Q23" s="1"/>
      <c r="R23" s="3"/>
      <c r="S23" s="1"/>
      <c r="T23" s="5"/>
      <c r="U23" s="1"/>
      <c r="V23" s="1"/>
      <c r="W23" s="1"/>
      <c r="X23" s="1"/>
      <c r="Y23" s="1"/>
    </row>
    <row r="24" spans="1:25" ht="4.95" customHeight="1" x14ac:dyDescent="0.25">
      <c r="A24" s="1"/>
      <c r="B24" s="1"/>
      <c r="C24" s="1"/>
      <c r="D24" s="1"/>
      <c r="E24" s="1"/>
      <c r="F24" s="1"/>
      <c r="G24" s="1"/>
      <c r="H24" s="11"/>
      <c r="I24" s="1"/>
      <c r="J24" s="1"/>
      <c r="K24" s="1"/>
      <c r="L24" s="1"/>
      <c r="M24" s="5"/>
      <c r="N24" s="1"/>
      <c r="O24" s="19"/>
      <c r="P24" s="1"/>
      <c r="Q24" s="1"/>
      <c r="R24" s="3"/>
      <c r="S24" s="1"/>
      <c r="T24" s="5"/>
      <c r="U24" s="1"/>
      <c r="V24" s="1"/>
      <c r="W24" s="1"/>
      <c r="X24" s="1"/>
      <c r="Y24" s="1"/>
    </row>
    <row r="25" spans="1:25" x14ac:dyDescent="0.25">
      <c r="A25" s="1"/>
      <c r="B25" s="1"/>
      <c r="C25" s="1"/>
      <c r="D25" s="1"/>
      <c r="E25" s="42" t="str">
        <f>kpi!$E$17</f>
        <v>маржинальность продаж</v>
      </c>
      <c r="F25" s="3"/>
      <c r="G25" s="3"/>
      <c r="H25" s="39" t="str">
        <f>IF(OR($E25="",$E25=0),"",INDEX(kpi!$I:$I,SUMIFS(kpi!$A:$A,kpi!$E:$E,$E25)))</f>
        <v>%</v>
      </c>
      <c r="I25" s="3"/>
      <c r="J25" s="3"/>
      <c r="K25" s="42" t="str">
        <f>справочники!$I$7</f>
        <v>категории продукции</v>
      </c>
      <c r="L25" s="1"/>
      <c r="M25" s="5"/>
      <c r="N25" s="62"/>
      <c r="O25" s="19"/>
      <c r="P25" s="1"/>
      <c r="Q25" s="1"/>
      <c r="R25" s="3"/>
      <c r="S25" s="1"/>
      <c r="T25" s="5"/>
      <c r="U25" s="273">
        <f>SUMPRODUCT(U12:U14,U26:U28)</f>
        <v>0.43006999999999995</v>
      </c>
      <c r="V25" s="273">
        <f t="shared" ref="V25:W25" si="3">SUMPRODUCT(V12:V14,V26:V28)</f>
        <v>0.441828</v>
      </c>
      <c r="W25" s="273">
        <f t="shared" si="3"/>
        <v>0.42771999999999999</v>
      </c>
      <c r="X25" s="1"/>
      <c r="Y25" s="1"/>
    </row>
    <row r="26" spans="1:25" x14ac:dyDescent="0.25">
      <c r="A26" s="1"/>
      <c r="B26" s="1"/>
      <c r="C26" s="1"/>
      <c r="D26" s="1"/>
      <c r="E26" s="43" t="str">
        <f>E25</f>
        <v>маржинальность продаж</v>
      </c>
      <c r="F26" s="1"/>
      <c r="G26" s="1"/>
      <c r="H26" s="11" t="str">
        <f>H25</f>
        <v>%</v>
      </c>
      <c r="I26" s="1"/>
      <c r="J26" s="1"/>
      <c r="K26" s="43" t="str">
        <f>справочники!$I$11</f>
        <v>продуктовая категория - 1</v>
      </c>
      <c r="L26" s="1"/>
      <c r="M26" s="5"/>
      <c r="N26" s="1"/>
      <c r="O26" s="1"/>
      <c r="P26" s="1"/>
      <c r="Q26" s="1"/>
      <c r="R26" s="3"/>
      <c r="S26" s="1"/>
      <c r="T26" s="5"/>
      <c r="U26" s="269">
        <f>SUMIFS(ассорт!$L:$L,ассорт!$E:$E,$K26)</f>
        <v>0.39050000000000007</v>
      </c>
      <c r="V26" s="270">
        <f>SUMIFS(ассорт!$R:$R,ассорт!$E:$E,$K26)</f>
        <v>0.3882000000000001</v>
      </c>
      <c r="W26" s="271">
        <f>SUMIFS(ассорт!$X:$X,ассорт!$E:$E,$K26)</f>
        <v>0.38920000000000005</v>
      </c>
      <c r="X26" s="1"/>
      <c r="Y26" s="1"/>
    </row>
    <row r="27" spans="1:25" x14ac:dyDescent="0.25">
      <c r="A27" s="1"/>
      <c r="B27" s="1"/>
      <c r="C27" s="1"/>
      <c r="D27" s="1"/>
      <c r="E27" s="1" t="str">
        <f>E25</f>
        <v>маржинальность продаж</v>
      </c>
      <c r="F27" s="1"/>
      <c r="G27" s="1"/>
      <c r="H27" s="11" t="str">
        <f t="shared" ref="H27:H28" si="4">H26</f>
        <v>%</v>
      </c>
      <c r="I27" s="1"/>
      <c r="J27" s="1"/>
      <c r="K27" s="1" t="str">
        <f>справочники!$I$12</f>
        <v>продуктовая категория - 2</v>
      </c>
      <c r="L27" s="1"/>
      <c r="M27" s="5"/>
      <c r="N27" s="1"/>
      <c r="O27" s="1"/>
      <c r="P27" s="1"/>
      <c r="Q27" s="1"/>
      <c r="R27" s="3"/>
      <c r="S27" s="1"/>
      <c r="T27" s="5"/>
      <c r="U27" s="269">
        <f>SUMIFS(ассорт!$L:$L,ассорт!$E:$E,$K27)</f>
        <v>0.43639999999999995</v>
      </c>
      <c r="V27" s="270">
        <f>SUMIFS(ассорт!$R:$R,ассорт!$E:$E,$K27)</f>
        <v>0.47319999999999995</v>
      </c>
      <c r="W27" s="271">
        <f>SUMIFS(ассорт!$X:$X,ассорт!$E:$E,$K27)</f>
        <v>0.41470000000000001</v>
      </c>
      <c r="X27" s="1"/>
      <c r="Y27" s="1"/>
    </row>
    <row r="28" spans="1:25" x14ac:dyDescent="0.25">
      <c r="A28" s="1"/>
      <c r="B28" s="1"/>
      <c r="C28" s="1"/>
      <c r="D28" s="1"/>
      <c r="E28" s="1" t="str">
        <f>E25</f>
        <v>маржинальность продаж</v>
      </c>
      <c r="F28" s="1"/>
      <c r="G28" s="1"/>
      <c r="H28" s="11" t="str">
        <f t="shared" si="4"/>
        <v>%</v>
      </c>
      <c r="I28" s="1"/>
      <c r="J28" s="1"/>
      <c r="K28" s="1" t="str">
        <f>справочники!$I$13</f>
        <v>продуктовая категория - 3</v>
      </c>
      <c r="L28" s="1"/>
      <c r="M28" s="5"/>
      <c r="N28" s="1"/>
      <c r="O28" s="1"/>
      <c r="P28" s="1"/>
      <c r="Q28" s="1"/>
      <c r="R28" s="3"/>
      <c r="S28" s="1"/>
      <c r="T28" s="5"/>
      <c r="U28" s="269">
        <f>SUMIFS(ассорт!$L:$L,ассорт!$E:$E,$K28)</f>
        <v>0.51949999999999996</v>
      </c>
      <c r="V28" s="270">
        <f>SUMIFS(ассорт!$R:$R,ассорт!$E:$E,$K28)</f>
        <v>0.54309999999999992</v>
      </c>
      <c r="W28" s="271">
        <f>SUMIFS(ассорт!$X:$X,ассорт!$E:$E,$K28)</f>
        <v>0.50719999999999987</v>
      </c>
      <c r="X28" s="1"/>
      <c r="Y28" s="1"/>
    </row>
    <row r="29" spans="1:25" ht="4.05" customHeight="1" x14ac:dyDescent="0.25">
      <c r="A29" s="1"/>
      <c r="B29" s="1"/>
      <c r="C29" s="1"/>
      <c r="D29" s="1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3"/>
      <c r="S29" s="1"/>
      <c r="T29" s="5"/>
      <c r="U29" s="1"/>
      <c r="V29" s="1"/>
      <c r="W29" s="1"/>
      <c r="X29" s="1"/>
      <c r="Y29" s="1"/>
    </row>
    <row r="30" spans="1:25" ht="4.05" customHeight="1" x14ac:dyDescent="0.25">
      <c r="A30" s="1"/>
      <c r="B30" s="1"/>
      <c r="C30" s="1"/>
      <c r="D30" s="1"/>
      <c r="E30" s="64"/>
      <c r="F30" s="1"/>
      <c r="G30" s="1"/>
      <c r="H30" s="11"/>
      <c r="I30" s="1"/>
      <c r="J30" s="1"/>
      <c r="K30" s="64"/>
      <c r="L30" s="1"/>
      <c r="M30" s="5"/>
      <c r="N30" s="64"/>
      <c r="O30" s="19"/>
      <c r="P30" s="1"/>
      <c r="Q30" s="1"/>
      <c r="R30" s="3"/>
      <c r="S30" s="1"/>
      <c r="T30" s="5"/>
      <c r="U30" s="1"/>
      <c r="V30" s="1"/>
      <c r="W30" s="1"/>
      <c r="X30" s="1"/>
      <c r="Y30" s="1"/>
    </row>
    <row r="31" spans="1:25" ht="4.95" customHeight="1" x14ac:dyDescent="0.25">
      <c r="A31" s="1"/>
      <c r="B31" s="1"/>
      <c r="C31" s="1"/>
      <c r="D31" s="1"/>
      <c r="E31" s="1"/>
      <c r="F31" s="1"/>
      <c r="G31" s="1"/>
      <c r="H31" s="11"/>
      <c r="I31" s="1"/>
      <c r="J31" s="1"/>
      <c r="K31" s="1"/>
      <c r="L31" s="1"/>
      <c r="M31" s="5"/>
      <c r="N31" s="1"/>
      <c r="O31" s="19"/>
      <c r="P31" s="1"/>
      <c r="Q31" s="1"/>
      <c r="R31" s="3"/>
      <c r="S31" s="1"/>
      <c r="T31" s="5"/>
      <c r="U31" s="1"/>
      <c r="V31" s="1"/>
      <c r="W31" s="1"/>
      <c r="X31" s="1"/>
      <c r="Y31" s="1"/>
    </row>
    <row r="32" spans="1:25" x14ac:dyDescent="0.25">
      <c r="A32" s="1"/>
      <c r="B32" s="1"/>
      <c r="C32" s="1"/>
      <c r="D32" s="1"/>
      <c r="E32" s="3" t="str">
        <f>kpi!$E$19</f>
        <v>стартовое количество клиентов/магазинов</v>
      </c>
      <c r="F32" s="3"/>
      <c r="G32" s="3"/>
      <c r="H32" s="39" t="str">
        <f>IF(OR($E32="",$E32=0),"",INDEX(kpi!$I:$I,SUMIFS(kpi!$A:$A,kpi!$E:$E,$E32)))</f>
        <v>клиенты</v>
      </c>
      <c r="I32" s="3"/>
      <c r="J32" s="3"/>
      <c r="K32" s="3"/>
      <c r="L32" s="3"/>
      <c r="M32" s="5" t="s">
        <v>0</v>
      </c>
      <c r="N32" s="63">
        <v>0</v>
      </c>
      <c r="O32" s="19"/>
      <c r="P32" s="1"/>
      <c r="Q32" s="1"/>
      <c r="R32" s="3"/>
      <c r="S32" s="1"/>
      <c r="T32" s="5"/>
      <c r="U32" s="1"/>
      <c r="V32" s="1"/>
      <c r="W32" s="1"/>
      <c r="X32" s="1"/>
      <c r="Y32" s="1"/>
    </row>
    <row r="33" spans="1:25" ht="4.05" customHeight="1" x14ac:dyDescent="0.25">
      <c r="A33" s="1"/>
      <c r="B33" s="1"/>
      <c r="C33" s="1"/>
      <c r="D33" s="1"/>
      <c r="E33" s="1"/>
      <c r="F33" s="1"/>
      <c r="G33" s="1"/>
      <c r="H33" s="11"/>
      <c r="I33" s="1"/>
      <c r="J33" s="1"/>
      <c r="K33" s="1"/>
      <c r="L33" s="1"/>
      <c r="M33" s="5"/>
      <c r="N33" s="1"/>
      <c r="O33" s="19"/>
      <c r="P33" s="1"/>
      <c r="Q33" s="1"/>
      <c r="R33" s="3"/>
      <c r="S33" s="1"/>
      <c r="T33" s="5"/>
      <c r="U33" s="1"/>
      <c r="V33" s="1"/>
      <c r="W33" s="1"/>
      <c r="X33" s="1"/>
      <c r="Y33" s="1"/>
    </row>
    <row r="34" spans="1:25" ht="4.05" customHeight="1" x14ac:dyDescent="0.25">
      <c r="A34" s="1"/>
      <c r="B34" s="1"/>
      <c r="C34" s="1"/>
      <c r="D34" s="1"/>
      <c r="E34" s="64"/>
      <c r="F34" s="1"/>
      <c r="G34" s="1"/>
      <c r="H34" s="11"/>
      <c r="I34" s="1"/>
      <c r="J34" s="1"/>
      <c r="K34" s="64"/>
      <c r="L34" s="1"/>
      <c r="M34" s="5"/>
      <c r="N34" s="64"/>
      <c r="O34" s="19"/>
      <c r="P34" s="1"/>
      <c r="Q34" s="1"/>
      <c r="R34" s="3"/>
      <c r="S34" s="1"/>
      <c r="T34" s="5"/>
      <c r="U34" s="1"/>
      <c r="V34" s="1"/>
      <c r="W34" s="1"/>
      <c r="X34" s="1"/>
      <c r="Y34" s="1"/>
    </row>
    <row r="35" spans="1:25" ht="4.95" customHeight="1" x14ac:dyDescent="0.25">
      <c r="A35" s="1"/>
      <c r="B35" s="1"/>
      <c r="C35" s="1"/>
      <c r="D35" s="1"/>
      <c r="E35" s="1"/>
      <c r="F35" s="1"/>
      <c r="G35" s="1"/>
      <c r="H35" s="11"/>
      <c r="I35" s="1"/>
      <c r="J35" s="1"/>
      <c r="K35" s="1"/>
      <c r="L35" s="1"/>
      <c r="M35" s="5"/>
      <c r="N35" s="1"/>
      <c r="O35" s="19"/>
      <c r="P35" s="1"/>
      <c r="Q35" s="1"/>
      <c r="R35" s="3"/>
      <c r="S35" s="1"/>
      <c r="T35" s="5"/>
      <c r="U35" s="1"/>
      <c r="V35" s="1"/>
      <c r="W35" s="1"/>
      <c r="X35" s="1"/>
      <c r="Y35" s="1"/>
    </row>
    <row r="36" spans="1:25" x14ac:dyDescent="0.25">
      <c r="A36" s="1"/>
      <c r="B36" s="1"/>
      <c r="C36" s="1"/>
      <c r="D36" s="1"/>
      <c r="E36" s="3" t="str">
        <f>kpi!$E$20</f>
        <v>емкость рынка - количество потенциальных клиентов/магазинов</v>
      </c>
      <c r="F36" s="3"/>
      <c r="G36" s="3"/>
      <c r="H36" s="39" t="str">
        <f>IF(OR($E36="",$E36=0),"",INDEX(kpi!$I:$I,SUMIFS(kpi!$A:$A,kpi!$E:$E,$E36)))</f>
        <v>юр/лица</v>
      </c>
      <c r="I36" s="3"/>
      <c r="J36" s="3"/>
      <c r="K36" s="3"/>
      <c r="L36" s="3"/>
      <c r="M36" s="5" t="s">
        <v>0</v>
      </c>
      <c r="N36" s="63">
        <v>30000</v>
      </c>
      <c r="O36" s="19"/>
      <c r="P36" s="1"/>
      <c r="Q36" s="1"/>
      <c r="R36" s="3"/>
      <c r="S36" s="1"/>
      <c r="T36" s="5"/>
      <c r="U36" s="1"/>
      <c r="V36" s="1"/>
      <c r="W36" s="1"/>
      <c r="X36" s="1"/>
      <c r="Y36" s="1"/>
    </row>
    <row r="37" spans="1:25" ht="4.05" customHeight="1" x14ac:dyDescent="0.25">
      <c r="A37" s="1"/>
      <c r="B37" s="1"/>
      <c r="C37" s="1"/>
      <c r="D37" s="1"/>
      <c r="E37" s="1"/>
      <c r="F37" s="1"/>
      <c r="G37" s="1"/>
      <c r="H37" s="11"/>
      <c r="I37" s="1"/>
      <c r="J37" s="1"/>
      <c r="K37" s="1"/>
      <c r="L37" s="1"/>
      <c r="M37" s="5"/>
      <c r="N37" s="1"/>
      <c r="O37" s="19"/>
      <c r="P37" s="1"/>
      <c r="Q37" s="1"/>
      <c r="R37" s="3"/>
      <c r="S37" s="1"/>
      <c r="T37" s="5"/>
      <c r="U37" s="1"/>
      <c r="V37" s="1"/>
      <c r="W37" s="1"/>
      <c r="X37" s="1"/>
      <c r="Y37" s="1"/>
    </row>
    <row r="38" spans="1:25" ht="4.05" customHeight="1" x14ac:dyDescent="0.25">
      <c r="A38" s="1"/>
      <c r="B38" s="1"/>
      <c r="C38" s="1"/>
      <c r="D38" s="1"/>
      <c r="E38" s="64"/>
      <c r="F38" s="1"/>
      <c r="G38" s="1"/>
      <c r="H38" s="11"/>
      <c r="I38" s="1"/>
      <c r="J38" s="1"/>
      <c r="K38" s="64"/>
      <c r="L38" s="1"/>
      <c r="M38" s="5"/>
      <c r="N38" s="64"/>
      <c r="O38" s="19"/>
      <c r="P38" s="1"/>
      <c r="Q38" s="1"/>
      <c r="R38" s="3"/>
      <c r="S38" s="1"/>
      <c r="T38" s="5"/>
      <c r="U38" s="1"/>
      <c r="V38" s="1"/>
      <c r="W38" s="1"/>
      <c r="X38" s="1"/>
      <c r="Y38" s="1"/>
    </row>
    <row r="39" spans="1:25" ht="4.95" customHeight="1" x14ac:dyDescent="0.25">
      <c r="A39" s="1"/>
      <c r="B39" s="1"/>
      <c r="C39" s="1"/>
      <c r="D39" s="1"/>
      <c r="E39" s="1"/>
      <c r="F39" s="1"/>
      <c r="G39" s="1"/>
      <c r="H39" s="11"/>
      <c r="I39" s="1"/>
      <c r="J39" s="1"/>
      <c r="K39" s="1"/>
      <c r="L39" s="1"/>
      <c r="M39" s="5"/>
      <c r="N39" s="1"/>
      <c r="O39" s="19"/>
      <c r="P39" s="1"/>
      <c r="Q39" s="1"/>
      <c r="R39" s="3"/>
      <c r="S39" s="1"/>
      <c r="T39" s="5"/>
      <c r="U39" s="1"/>
      <c r="V39" s="1"/>
      <c r="W39" s="1"/>
      <c r="X39" s="1"/>
      <c r="Y39" s="1"/>
    </row>
    <row r="40" spans="1:25" x14ac:dyDescent="0.25">
      <c r="A40" s="1"/>
      <c r="B40" s="1"/>
      <c r="C40" s="1"/>
      <c r="D40" s="1"/>
      <c r="E40" s="3" t="str">
        <f>kpi!$E$21</f>
        <v>целевая доля рынка к окончанию этапа/раунда</v>
      </c>
      <c r="F40" s="3"/>
      <c r="G40" s="3"/>
      <c r="H40" s="39" t="str">
        <f>IF(OR($E40="",$E40=0),"",INDEX(kpi!$I:$I,SUMIFS(kpi!$A:$A,kpi!$E:$E,$E40)))</f>
        <v>%</v>
      </c>
      <c r="I40" s="3"/>
      <c r="J40" s="3"/>
      <c r="K40" s="3"/>
      <c r="L40" s="3"/>
      <c r="M40" s="5"/>
      <c r="N40" s="19"/>
      <c r="O40" s="19"/>
      <c r="P40" s="1"/>
      <c r="Q40" s="1"/>
      <c r="R40" s="3"/>
      <c r="S40" s="1"/>
      <c r="T40" s="5" t="s">
        <v>0</v>
      </c>
      <c r="U40" s="58">
        <v>5.0000000000000001E-3</v>
      </c>
      <c r="V40" s="58">
        <v>0.03</v>
      </c>
      <c r="W40" s="58">
        <v>0.1</v>
      </c>
      <c r="X40" s="1"/>
      <c r="Y40" s="1"/>
    </row>
    <row r="41" spans="1:25" ht="4.05" customHeight="1" x14ac:dyDescent="0.25">
      <c r="A41" s="1"/>
      <c r="B41" s="1"/>
      <c r="C41" s="1"/>
      <c r="D41" s="1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1"/>
      <c r="R41" s="3"/>
      <c r="S41" s="1"/>
      <c r="T41" s="5"/>
      <c r="U41" s="1"/>
      <c r="V41" s="1"/>
      <c r="W41" s="1"/>
      <c r="X41" s="1"/>
      <c r="Y41" s="1"/>
    </row>
    <row r="42" spans="1:25" ht="4.05" customHeight="1" x14ac:dyDescent="0.25">
      <c r="A42" s="1"/>
      <c r="B42" s="1"/>
      <c r="C42" s="1"/>
      <c r="D42" s="1"/>
      <c r="E42" s="64"/>
      <c r="F42" s="1"/>
      <c r="G42" s="1"/>
      <c r="H42" s="11"/>
      <c r="I42" s="1"/>
      <c r="J42" s="1"/>
      <c r="K42" s="64"/>
      <c r="L42" s="1"/>
      <c r="M42" s="5"/>
      <c r="N42" s="64"/>
      <c r="O42" s="19"/>
      <c r="P42" s="1"/>
      <c r="Q42" s="1"/>
      <c r="R42" s="3"/>
      <c r="S42" s="1"/>
      <c r="T42" s="5"/>
      <c r="U42" s="1"/>
      <c r="V42" s="1"/>
      <c r="W42" s="1"/>
      <c r="X42" s="1"/>
      <c r="Y42" s="1"/>
    </row>
    <row r="43" spans="1:25" ht="4.95" customHeight="1" x14ac:dyDescent="0.25">
      <c r="A43" s="1"/>
      <c r="B43" s="1"/>
      <c r="C43" s="1"/>
      <c r="D43" s="1"/>
      <c r="E43" s="1"/>
      <c r="F43" s="1"/>
      <c r="G43" s="1"/>
      <c r="H43" s="11"/>
      <c r="I43" s="1"/>
      <c r="J43" s="1"/>
      <c r="K43" s="1"/>
      <c r="L43" s="1"/>
      <c r="M43" s="5"/>
      <c r="N43" s="1"/>
      <c r="O43" s="19"/>
      <c r="P43" s="1"/>
      <c r="Q43" s="1"/>
      <c r="R43" s="3"/>
      <c r="S43" s="1"/>
      <c r="T43" s="5"/>
      <c r="U43" s="1"/>
      <c r="V43" s="1"/>
      <c r="W43" s="1"/>
      <c r="X43" s="1"/>
      <c r="Y43" s="1"/>
    </row>
    <row r="44" spans="1:25" x14ac:dyDescent="0.25">
      <c r="A44" s="1"/>
      <c r="B44" s="1"/>
      <c r="C44" s="1"/>
      <c r="D44" s="1"/>
      <c r="E44" s="3" t="str">
        <f>kpi!$E$22</f>
        <v>кол-во клиентов/магазинов к окончанию этапа/раунда</v>
      </c>
      <c r="F44" s="3"/>
      <c r="G44" s="3"/>
      <c r="H44" s="39" t="str">
        <f>IF(OR($E44="",$E44=0),"",INDEX(kpi!$I:$I,SUMIFS(kpi!$A:$A,kpi!$E:$E,$E44)))</f>
        <v>клиенты</v>
      </c>
      <c r="I44" s="3"/>
      <c r="J44" s="3"/>
      <c r="K44" s="3"/>
      <c r="L44" s="3"/>
      <c r="M44" s="5"/>
      <c r="N44" s="19"/>
      <c r="O44" s="19"/>
      <c r="P44" s="1"/>
      <c r="Q44" s="1"/>
      <c r="R44" s="3"/>
      <c r="S44" s="1"/>
      <c r="T44" s="5"/>
      <c r="U44" s="226">
        <f>$N$36*U40</f>
        <v>150</v>
      </c>
      <c r="V44" s="227">
        <f t="shared" ref="V44:W44" si="5">$N$36*V40</f>
        <v>900</v>
      </c>
      <c r="W44" s="228">
        <f t="shared" si="5"/>
        <v>3000</v>
      </c>
      <c r="X44" s="1"/>
      <c r="Y44" s="1"/>
    </row>
    <row r="45" spans="1:25" ht="4.05" customHeight="1" x14ac:dyDescent="0.25">
      <c r="A45" s="1"/>
      <c r="B45" s="1"/>
      <c r="C45" s="1"/>
      <c r="D45" s="1"/>
      <c r="E45" s="1"/>
      <c r="F45" s="1"/>
      <c r="G45" s="1"/>
      <c r="H45" s="11"/>
      <c r="I45" s="1"/>
      <c r="J45" s="1"/>
      <c r="K45" s="1"/>
      <c r="L45" s="1"/>
      <c r="M45" s="5"/>
      <c r="N45" s="1"/>
      <c r="O45" s="19"/>
      <c r="P45" s="1"/>
      <c r="Q45" s="1"/>
      <c r="R45" s="3"/>
      <c r="S45" s="1"/>
      <c r="T45" s="5"/>
      <c r="U45" s="1"/>
      <c r="V45" s="1"/>
      <c r="W45" s="1"/>
      <c r="X45" s="1"/>
      <c r="Y45" s="1"/>
    </row>
    <row r="46" spans="1:25" ht="4.05" customHeight="1" x14ac:dyDescent="0.25">
      <c r="A46" s="1"/>
      <c r="B46" s="1"/>
      <c r="C46" s="1"/>
      <c r="D46" s="1"/>
      <c r="E46" s="64"/>
      <c r="F46" s="1"/>
      <c r="G46" s="1"/>
      <c r="H46" s="11"/>
      <c r="I46" s="1"/>
      <c r="J46" s="1"/>
      <c r="K46" s="64"/>
      <c r="L46" s="1"/>
      <c r="M46" s="5"/>
      <c r="N46" s="64"/>
      <c r="O46" s="19"/>
      <c r="P46" s="1"/>
      <c r="Q46" s="1"/>
      <c r="R46" s="3"/>
      <c r="S46" s="1"/>
      <c r="T46" s="5"/>
      <c r="U46" s="1"/>
      <c r="V46" s="1"/>
      <c r="W46" s="1"/>
      <c r="X46" s="1"/>
      <c r="Y46" s="1"/>
    </row>
    <row r="47" spans="1:25" ht="4.95" customHeight="1" x14ac:dyDescent="0.25">
      <c r="A47" s="1"/>
      <c r="B47" s="1"/>
      <c r="C47" s="1"/>
      <c r="D47" s="1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1"/>
      <c r="R47" s="3"/>
      <c r="S47" s="1"/>
      <c r="T47" s="5"/>
      <c r="U47" s="1"/>
      <c r="V47" s="1"/>
      <c r="W47" s="1"/>
      <c r="X47" s="1"/>
      <c r="Y47" s="1"/>
    </row>
    <row r="48" spans="1:25" x14ac:dyDescent="0.25">
      <c r="A48" s="1"/>
      <c r="B48" s="1"/>
      <c r="C48" s="1"/>
      <c r="D48" s="1"/>
      <c r="E48" s="42" t="str">
        <f>kpi!$E$18</f>
        <v>процентное распределение клиентов/магазинов по каналам сбыта</v>
      </c>
      <c r="F48" s="3"/>
      <c r="G48" s="3"/>
      <c r="H48" s="39" t="str">
        <f>IF(OR($E48="",$E48=0),"",INDEX(kpi!$I:$I,SUMIFS(kpi!$A:$A,kpi!$E:$E,$E48)))</f>
        <v>%</v>
      </c>
      <c r="I48" s="3"/>
      <c r="J48" s="3"/>
      <c r="K48" s="42" t="s">
        <v>7</v>
      </c>
      <c r="L48" s="1"/>
      <c r="M48" s="5"/>
      <c r="N48" s="19"/>
      <c r="O48" s="19"/>
      <c r="P48" s="1"/>
      <c r="Q48" s="1"/>
      <c r="R48" s="3"/>
      <c r="S48" s="1"/>
      <c r="T48" s="5"/>
      <c r="U48" s="229">
        <v>1</v>
      </c>
      <c r="V48" s="229">
        <v>1</v>
      </c>
      <c r="W48" s="229">
        <v>1</v>
      </c>
      <c r="X48" s="1"/>
      <c r="Y48" s="1"/>
    </row>
    <row r="49" spans="1:25" x14ac:dyDescent="0.25">
      <c r="A49" s="1"/>
      <c r="B49" s="1"/>
      <c r="C49" s="1"/>
      <c r="D49" s="1"/>
      <c r="E49" s="43" t="str">
        <f>E48</f>
        <v>процентное распределение клиентов/магазинов по каналам сбыта</v>
      </c>
      <c r="F49" s="1"/>
      <c r="G49" s="1"/>
      <c r="H49" s="11" t="str">
        <f>H48</f>
        <v>%</v>
      </c>
      <c r="I49" s="1"/>
      <c r="J49" s="1"/>
      <c r="K49" s="43" t="str">
        <f>справочники!$U$11</f>
        <v>постоянные-франшиза</v>
      </c>
      <c r="L49" s="1"/>
      <c r="M49" s="5"/>
      <c r="N49" s="19"/>
      <c r="O49" s="19"/>
      <c r="P49" s="1"/>
      <c r="Q49" s="1"/>
      <c r="R49" s="3"/>
      <c r="S49" s="1"/>
      <c r="T49" s="5" t="s">
        <v>0</v>
      </c>
      <c r="U49" s="38">
        <v>0.1</v>
      </c>
      <c r="V49" s="38">
        <v>0.15</v>
      </c>
      <c r="W49" s="38">
        <v>0.25</v>
      </c>
      <c r="X49" s="1"/>
      <c r="Y49" s="1"/>
    </row>
    <row r="50" spans="1:25" x14ac:dyDescent="0.25">
      <c r="A50" s="1"/>
      <c r="B50" s="1"/>
      <c r="C50" s="1"/>
      <c r="D50" s="1"/>
      <c r="E50" s="1" t="str">
        <f>E48</f>
        <v>процентное распределение клиентов/магазинов по каналам сбыта</v>
      </c>
      <c r="F50" s="1"/>
      <c r="G50" s="1"/>
      <c r="H50" s="11" t="str">
        <f t="shared" ref="H50:H54" si="6">H49</f>
        <v>%</v>
      </c>
      <c r="I50" s="1"/>
      <c r="J50" s="1"/>
      <c r="K50" s="1" t="str">
        <f>справочники!$U$12</f>
        <v>непостоянные-франшиза</v>
      </c>
      <c r="L50" s="1"/>
      <c r="M50" s="5"/>
      <c r="N50" s="19"/>
      <c r="O50" s="19"/>
      <c r="P50" s="1"/>
      <c r="Q50" s="1"/>
      <c r="R50" s="3"/>
      <c r="S50" s="1"/>
      <c r="T50" s="5" t="s">
        <v>0</v>
      </c>
      <c r="U50" s="38">
        <v>7.0000000000000007E-2</v>
      </c>
      <c r="V50" s="38">
        <v>0.1</v>
      </c>
      <c r="W50" s="38">
        <v>0.17</v>
      </c>
      <c r="X50" s="1"/>
      <c r="Y50" s="1"/>
    </row>
    <row r="51" spans="1:25" x14ac:dyDescent="0.25">
      <c r="A51" s="1"/>
      <c r="B51" s="1"/>
      <c r="C51" s="1"/>
      <c r="D51" s="1"/>
      <c r="E51" s="1" t="str">
        <f>E48</f>
        <v>процентное распределение клиентов/магазинов по каналам сбыта</v>
      </c>
      <c r="F51" s="1"/>
      <c r="G51" s="1"/>
      <c r="H51" s="11" t="str">
        <f t="shared" si="6"/>
        <v>%</v>
      </c>
      <c r="I51" s="1"/>
      <c r="J51" s="1"/>
      <c r="K51" s="1" t="str">
        <f>справочники!$U$13</f>
        <v>постоянные-Партнеры</v>
      </c>
      <c r="L51" s="1"/>
      <c r="M51" s="5"/>
      <c r="N51" s="19"/>
      <c r="O51" s="19"/>
      <c r="P51" s="1"/>
      <c r="Q51" s="1"/>
      <c r="R51" s="3"/>
      <c r="S51" s="1"/>
      <c r="T51" s="5" t="s">
        <v>0</v>
      </c>
      <c r="U51" s="38">
        <v>0.15</v>
      </c>
      <c r="V51" s="38">
        <v>0.12</v>
      </c>
      <c r="W51" s="38">
        <v>0.1</v>
      </c>
      <c r="X51" s="1"/>
      <c r="Y51" s="1"/>
    </row>
    <row r="52" spans="1:25" x14ac:dyDescent="0.25">
      <c r="A52" s="1"/>
      <c r="B52" s="1"/>
      <c r="C52" s="1"/>
      <c r="D52" s="1"/>
      <c r="E52" s="1" t="str">
        <f>E49</f>
        <v>процентное распределение клиентов/магазинов по каналам сбыта</v>
      </c>
      <c r="F52" s="1"/>
      <c r="G52" s="1"/>
      <c r="H52" s="11" t="str">
        <f t="shared" si="6"/>
        <v>%</v>
      </c>
      <c r="I52" s="1"/>
      <c r="J52" s="1"/>
      <c r="K52" s="1" t="str">
        <f>справочники!$U$14</f>
        <v>непостоянные-Партнеры</v>
      </c>
      <c r="L52" s="1"/>
      <c r="M52" s="5"/>
      <c r="N52" s="19"/>
      <c r="O52" s="19"/>
      <c r="P52" s="1"/>
      <c r="Q52" s="1"/>
      <c r="R52" s="3"/>
      <c r="S52" s="1"/>
      <c r="T52" s="5" t="s">
        <v>0</v>
      </c>
      <c r="U52" s="38">
        <v>0.3</v>
      </c>
      <c r="V52" s="38">
        <v>0.25</v>
      </c>
      <c r="W52" s="38">
        <v>0.2</v>
      </c>
      <c r="X52" s="1"/>
      <c r="Y52" s="1"/>
    </row>
    <row r="53" spans="1:25" x14ac:dyDescent="0.25">
      <c r="A53" s="1"/>
      <c r="B53" s="1"/>
      <c r="C53" s="1"/>
      <c r="D53" s="1"/>
      <c r="E53" s="1" t="str">
        <f>E50</f>
        <v>процентное распределение клиентов/магазинов по каналам сбыта</v>
      </c>
      <c r="F53" s="1"/>
      <c r="G53" s="1"/>
      <c r="H53" s="11" t="str">
        <f t="shared" si="6"/>
        <v>%</v>
      </c>
      <c r="I53" s="1"/>
      <c r="J53" s="1"/>
      <c r="K53" s="1" t="str">
        <f>справочники!$U$15</f>
        <v>собственные магазины</v>
      </c>
      <c r="L53" s="1"/>
      <c r="M53" s="5"/>
      <c r="N53" s="19"/>
      <c r="O53" s="19"/>
      <c r="P53" s="1"/>
      <c r="Q53" s="1"/>
      <c r="R53" s="3"/>
      <c r="S53" s="1"/>
      <c r="T53" s="5" t="s">
        <v>0</v>
      </c>
      <c r="U53" s="38">
        <v>0.25</v>
      </c>
      <c r="V53" s="38">
        <v>0.23</v>
      </c>
      <c r="W53" s="38">
        <v>0.17</v>
      </c>
      <c r="X53" s="1"/>
      <c r="Y53" s="1"/>
    </row>
    <row r="54" spans="1:25" x14ac:dyDescent="0.25">
      <c r="A54" s="1"/>
      <c r="B54" s="1"/>
      <c r="C54" s="1"/>
      <c r="D54" s="1"/>
      <c r="E54" s="1" t="str">
        <f>E51</f>
        <v>процентное распределение клиентов/магазинов по каналам сбыта</v>
      </c>
      <c r="F54" s="1"/>
      <c r="G54" s="1"/>
      <c r="H54" s="11" t="str">
        <f t="shared" si="6"/>
        <v>%</v>
      </c>
      <c r="I54" s="1"/>
      <c r="J54" s="1"/>
      <c r="K54" s="1" t="str">
        <f>справочники!$U$16</f>
        <v>интернет сайт</v>
      </c>
      <c r="L54" s="1"/>
      <c r="M54" s="5"/>
      <c r="N54" s="19"/>
      <c r="O54" s="19"/>
      <c r="P54" s="1"/>
      <c r="Q54" s="1"/>
      <c r="R54" s="3"/>
      <c r="S54" s="1"/>
      <c r="T54" s="5"/>
      <c r="U54" s="230">
        <f>U48-SUM(U49:U53)</f>
        <v>0.13</v>
      </c>
      <c r="V54" s="230">
        <f t="shared" ref="V54:W54" si="7">V48-SUM(V49:V53)</f>
        <v>0.15000000000000002</v>
      </c>
      <c r="W54" s="230">
        <f t="shared" si="7"/>
        <v>0.10999999999999999</v>
      </c>
      <c r="X54" s="1"/>
      <c r="Y54" s="1"/>
    </row>
    <row r="55" spans="1:25" ht="4.05" customHeight="1" x14ac:dyDescent="0.25">
      <c r="A55" s="1"/>
      <c r="B55" s="1"/>
      <c r="C55" s="1"/>
      <c r="D55" s="1"/>
      <c r="E55" s="1"/>
      <c r="F55" s="1"/>
      <c r="G55" s="1"/>
      <c r="H55" s="11"/>
      <c r="I55" s="1"/>
      <c r="J55" s="1"/>
      <c r="K55" s="1"/>
      <c r="L55" s="1"/>
      <c r="M55" s="5"/>
      <c r="N55" s="1"/>
      <c r="O55" s="19"/>
      <c r="P55" s="1"/>
      <c r="Q55" s="1"/>
      <c r="R55" s="3"/>
      <c r="S55" s="1"/>
      <c r="T55" s="5"/>
      <c r="U55" s="1"/>
      <c r="V55" s="1"/>
      <c r="W55" s="1"/>
      <c r="X55" s="1"/>
      <c r="Y55" s="1"/>
    </row>
    <row r="56" spans="1:25" ht="4.05" customHeight="1" x14ac:dyDescent="0.25">
      <c r="A56" s="1"/>
      <c r="B56" s="1"/>
      <c r="C56" s="1"/>
      <c r="D56" s="1"/>
      <c r="E56" s="64"/>
      <c r="F56" s="1"/>
      <c r="G56" s="1"/>
      <c r="H56" s="11"/>
      <c r="I56" s="1"/>
      <c r="J56" s="1"/>
      <c r="K56" s="64"/>
      <c r="L56" s="1"/>
      <c r="M56" s="5"/>
      <c r="N56" s="64"/>
      <c r="O56" s="19"/>
      <c r="P56" s="1"/>
      <c r="Q56" s="1"/>
      <c r="R56" s="3"/>
      <c r="S56" s="1"/>
      <c r="T56" s="5"/>
      <c r="U56" s="1"/>
      <c r="V56" s="1"/>
      <c r="W56" s="1"/>
      <c r="X56" s="1"/>
      <c r="Y56" s="1"/>
    </row>
    <row r="57" spans="1:25" ht="4.95" customHeight="1" x14ac:dyDescent="0.25">
      <c r="A57" s="1"/>
      <c r="B57" s="1"/>
      <c r="C57" s="1"/>
      <c r="D57" s="1"/>
      <c r="E57" s="1"/>
      <c r="F57" s="1"/>
      <c r="G57" s="1"/>
      <c r="H57" s="11"/>
      <c r="I57" s="1"/>
      <c r="J57" s="1"/>
      <c r="K57" s="1"/>
      <c r="L57" s="1"/>
      <c r="M57" s="5"/>
      <c r="N57" s="1"/>
      <c r="O57" s="19"/>
      <c r="P57" s="1"/>
      <c r="Q57" s="1"/>
      <c r="R57" s="3"/>
      <c r="S57" s="1"/>
      <c r="T57" s="5"/>
      <c r="U57" s="1"/>
      <c r="V57" s="1"/>
      <c r="W57" s="1"/>
      <c r="X57" s="1"/>
      <c r="Y57" s="1"/>
    </row>
    <row r="58" spans="1:25" x14ac:dyDescent="0.25">
      <c r="A58" s="1"/>
      <c r="B58" s="1"/>
      <c r="C58" s="1"/>
      <c r="D58" s="1"/>
      <c r="E58" s="42" t="str">
        <f>kpi!$E$23</f>
        <v>средний срок аннулирования договоров</v>
      </c>
      <c r="F58" s="3"/>
      <c r="G58" s="3"/>
      <c r="H58" s="39" t="str">
        <f>IF(OR($E58="",$E58=0),"",INDEX(kpi!$I:$I,SUMIFS(kpi!$A:$A,kpi!$E:$E,$E58)))</f>
        <v>дни</v>
      </c>
      <c r="I58" s="3"/>
      <c r="J58" s="3"/>
      <c r="K58" s="42"/>
      <c r="L58" s="1"/>
      <c r="M58" s="5"/>
      <c r="N58" s="19"/>
      <c r="O58" s="19"/>
      <c r="P58" s="1"/>
      <c r="Q58" s="1"/>
      <c r="R58" s="3"/>
      <c r="S58" s="1"/>
      <c r="T58" s="5"/>
      <c r="U58" s="62"/>
      <c r="V58" s="62"/>
      <c r="W58" s="62"/>
      <c r="X58" s="1"/>
      <c r="Y58" s="1"/>
    </row>
    <row r="59" spans="1:25" x14ac:dyDescent="0.25">
      <c r="A59" s="1"/>
      <c r="B59" s="1"/>
      <c r="C59" s="1"/>
      <c r="D59" s="1"/>
      <c r="E59" s="43" t="str">
        <f>E58</f>
        <v>средний срок аннулирования договоров</v>
      </c>
      <c r="F59" s="1"/>
      <c r="G59" s="1"/>
      <c r="H59" s="11" t="str">
        <f>H58</f>
        <v>дни</v>
      </c>
      <c r="I59" s="1"/>
      <c r="J59" s="1"/>
      <c r="K59" s="43" t="str">
        <f>справочники!$U$11</f>
        <v>постоянные-франшиза</v>
      </c>
      <c r="L59" s="1"/>
      <c r="M59" s="5"/>
      <c r="N59" s="19"/>
      <c r="O59" s="19"/>
      <c r="P59" s="1"/>
      <c r="Q59" s="1"/>
      <c r="R59" s="3"/>
      <c r="S59" s="1"/>
      <c r="T59" s="5" t="s">
        <v>0</v>
      </c>
      <c r="U59" s="37">
        <v>0</v>
      </c>
      <c r="V59" s="37">
        <v>0</v>
      </c>
      <c r="W59" s="37">
        <v>0</v>
      </c>
      <c r="X59" s="1"/>
      <c r="Y59" s="1"/>
    </row>
    <row r="60" spans="1:25" x14ac:dyDescent="0.25">
      <c r="A60" s="1"/>
      <c r="B60" s="1"/>
      <c r="C60" s="1"/>
      <c r="D60" s="1"/>
      <c r="E60" s="1" t="str">
        <f>E58</f>
        <v>средний срок аннулирования договоров</v>
      </c>
      <c r="F60" s="1"/>
      <c r="G60" s="1"/>
      <c r="H60" s="11" t="str">
        <f t="shared" ref="H60:H64" si="8">H59</f>
        <v>дни</v>
      </c>
      <c r="I60" s="1"/>
      <c r="J60" s="1"/>
      <c r="K60" s="1" t="str">
        <f>справочники!$U$12</f>
        <v>непостоянные-франшиза</v>
      </c>
      <c r="L60" s="1"/>
      <c r="M60" s="5"/>
      <c r="N60" s="19"/>
      <c r="O60" s="19"/>
      <c r="P60" s="1"/>
      <c r="Q60" s="1"/>
      <c r="R60" s="3"/>
      <c r="S60" s="1"/>
      <c r="T60" s="5" t="s">
        <v>0</v>
      </c>
      <c r="U60" s="37">
        <v>90</v>
      </c>
      <c r="V60" s="37">
        <v>120</v>
      </c>
      <c r="W60" s="37">
        <v>150</v>
      </c>
      <c r="X60" s="1"/>
      <c r="Y60" s="1"/>
    </row>
    <row r="61" spans="1:25" x14ac:dyDescent="0.25">
      <c r="A61" s="1"/>
      <c r="B61" s="1"/>
      <c r="C61" s="1"/>
      <c r="D61" s="1"/>
      <c r="E61" s="1" t="str">
        <f>E58</f>
        <v>средний срок аннулирования договоров</v>
      </c>
      <c r="F61" s="1"/>
      <c r="G61" s="1"/>
      <c r="H61" s="11" t="str">
        <f t="shared" si="8"/>
        <v>дни</v>
      </c>
      <c r="I61" s="1"/>
      <c r="J61" s="1"/>
      <c r="K61" s="1" t="str">
        <f>справочники!$U$13</f>
        <v>постоянные-Партнеры</v>
      </c>
      <c r="L61" s="1"/>
      <c r="M61" s="5"/>
      <c r="N61" s="19"/>
      <c r="O61" s="19"/>
      <c r="P61" s="1"/>
      <c r="Q61" s="1"/>
      <c r="R61" s="3"/>
      <c r="S61" s="1"/>
      <c r="T61" s="5" t="s">
        <v>0</v>
      </c>
      <c r="U61" s="37">
        <v>0</v>
      </c>
      <c r="V61" s="37">
        <v>0</v>
      </c>
      <c r="W61" s="37">
        <v>0</v>
      </c>
      <c r="X61" s="1"/>
      <c r="Y61" s="1"/>
    </row>
    <row r="62" spans="1:25" x14ac:dyDescent="0.25">
      <c r="A62" s="1"/>
      <c r="B62" s="1"/>
      <c r="C62" s="1"/>
      <c r="D62" s="1"/>
      <c r="E62" s="1" t="str">
        <f>E59</f>
        <v>средний срок аннулирования договоров</v>
      </c>
      <c r="F62" s="1"/>
      <c r="G62" s="1"/>
      <c r="H62" s="11" t="str">
        <f t="shared" si="8"/>
        <v>дни</v>
      </c>
      <c r="I62" s="1"/>
      <c r="J62" s="1"/>
      <c r="K62" s="1" t="str">
        <f>справочники!$U$14</f>
        <v>непостоянные-Партнеры</v>
      </c>
      <c r="L62" s="1"/>
      <c r="M62" s="5"/>
      <c r="N62" s="19"/>
      <c r="O62" s="19"/>
      <c r="P62" s="1"/>
      <c r="Q62" s="1"/>
      <c r="R62" s="3"/>
      <c r="S62" s="1"/>
      <c r="T62" s="5" t="s">
        <v>0</v>
      </c>
      <c r="U62" s="37">
        <v>150</v>
      </c>
      <c r="V62" s="37">
        <v>180</v>
      </c>
      <c r="W62" s="37">
        <v>210</v>
      </c>
      <c r="X62" s="1"/>
      <c r="Y62" s="1"/>
    </row>
    <row r="63" spans="1:25" x14ac:dyDescent="0.25">
      <c r="A63" s="1"/>
      <c r="B63" s="1"/>
      <c r="C63" s="1"/>
      <c r="D63" s="1"/>
      <c r="E63" s="1" t="str">
        <f>E60</f>
        <v>средний срок аннулирования договоров</v>
      </c>
      <c r="F63" s="1"/>
      <c r="G63" s="1"/>
      <c r="H63" s="11" t="str">
        <f t="shared" si="8"/>
        <v>дни</v>
      </c>
      <c r="I63" s="1"/>
      <c r="J63" s="1"/>
      <c r="K63" s="1" t="str">
        <f>справочники!$U$15</f>
        <v>собственные магазины</v>
      </c>
      <c r="L63" s="1"/>
      <c r="M63" s="5"/>
      <c r="N63" s="19"/>
      <c r="O63" s="19"/>
      <c r="P63" s="1"/>
      <c r="Q63" s="1"/>
      <c r="R63" s="3"/>
      <c r="S63" s="1"/>
      <c r="T63" s="5" t="s">
        <v>0</v>
      </c>
      <c r="U63" s="37">
        <v>0</v>
      </c>
      <c r="V63" s="37">
        <v>0</v>
      </c>
      <c r="W63" s="37">
        <v>0</v>
      </c>
      <c r="X63" s="1"/>
      <c r="Y63" s="1"/>
    </row>
    <row r="64" spans="1:25" x14ac:dyDescent="0.25">
      <c r="A64" s="1"/>
      <c r="B64" s="1"/>
      <c r="C64" s="1"/>
      <c r="D64" s="1"/>
      <c r="E64" s="1" t="str">
        <f>E61</f>
        <v>средний срок аннулирования договоров</v>
      </c>
      <c r="F64" s="1"/>
      <c r="G64" s="1"/>
      <c r="H64" s="11" t="str">
        <f t="shared" si="8"/>
        <v>дни</v>
      </c>
      <c r="I64" s="1"/>
      <c r="J64" s="1"/>
      <c r="K64" s="1" t="str">
        <f>справочники!$U$16</f>
        <v>интернет сайт</v>
      </c>
      <c r="L64" s="1"/>
      <c r="M64" s="5"/>
      <c r="N64" s="19"/>
      <c r="O64" s="19"/>
      <c r="P64" s="1"/>
      <c r="Q64" s="1"/>
      <c r="R64" s="3"/>
      <c r="S64" s="1"/>
      <c r="T64" s="5" t="s">
        <v>0</v>
      </c>
      <c r="U64" s="37">
        <v>0</v>
      </c>
      <c r="V64" s="37">
        <v>0</v>
      </c>
      <c r="W64" s="37">
        <v>0</v>
      </c>
      <c r="X64" s="1"/>
      <c r="Y64" s="1"/>
    </row>
    <row r="65" spans="1:25" ht="4.05" customHeight="1" x14ac:dyDescent="0.25">
      <c r="A65" s="1"/>
      <c r="B65" s="1"/>
      <c r="C65" s="1"/>
      <c r="D65" s="1"/>
      <c r="E65" s="1"/>
      <c r="F65" s="1"/>
      <c r="G65" s="1"/>
      <c r="H65" s="11"/>
      <c r="I65" s="1"/>
      <c r="J65" s="1"/>
      <c r="K65" s="1"/>
      <c r="L65" s="1"/>
      <c r="M65" s="5"/>
      <c r="N65" s="1"/>
      <c r="O65" s="19"/>
      <c r="P65" s="1"/>
      <c r="Q65" s="1"/>
      <c r="R65" s="3"/>
      <c r="S65" s="1"/>
      <c r="T65" s="5"/>
      <c r="U65" s="1"/>
      <c r="V65" s="1"/>
      <c r="W65" s="1"/>
      <c r="X65" s="1"/>
      <c r="Y65" s="1"/>
    </row>
    <row r="66" spans="1:25" ht="4.05" customHeight="1" x14ac:dyDescent="0.25">
      <c r="A66" s="1"/>
      <c r="B66" s="1"/>
      <c r="C66" s="1"/>
      <c r="D66" s="1"/>
      <c r="E66" s="64"/>
      <c r="F66" s="1"/>
      <c r="G66" s="1"/>
      <c r="H66" s="11"/>
      <c r="I66" s="1"/>
      <c r="J66" s="1"/>
      <c r="K66" s="64"/>
      <c r="L66" s="1"/>
      <c r="M66" s="5"/>
      <c r="N66" s="64"/>
      <c r="O66" s="19"/>
      <c r="P66" s="1"/>
      <c r="Q66" s="1"/>
      <c r="R66" s="3"/>
      <c r="S66" s="1"/>
      <c r="T66" s="5"/>
      <c r="U66" s="1"/>
      <c r="V66" s="1"/>
      <c r="W66" s="1"/>
      <c r="X66" s="1"/>
      <c r="Y66" s="1"/>
    </row>
    <row r="67" spans="1:25" ht="4.95" customHeight="1" x14ac:dyDescent="0.25">
      <c r="A67" s="1"/>
      <c r="B67" s="1"/>
      <c r="C67" s="1"/>
      <c r="D67" s="1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3"/>
      <c r="S67" s="1"/>
      <c r="T67" s="5"/>
      <c r="U67" s="1"/>
      <c r="V67" s="1"/>
      <c r="W67" s="1"/>
      <c r="X67" s="1"/>
      <c r="Y67" s="1"/>
    </row>
    <row r="68" spans="1:25" x14ac:dyDescent="0.25">
      <c r="A68" s="1"/>
      <c r="B68" s="1"/>
      <c r="C68" s="1"/>
      <c r="D68" s="1"/>
      <c r="E68" s="42" t="str">
        <f>kpi!$E$24</f>
        <v>средний ежемесячный объем продаж по 1 договору/магазину</v>
      </c>
      <c r="F68" s="3"/>
      <c r="G68" s="3"/>
      <c r="H68" s="39" t="str">
        <f>IF(OR($E68="",$E68=0),"",INDEX(kpi!$I:$I,SUMIFS(kpi!$A:$A,kpi!$E:$E,$E68)))</f>
        <v>ед.ГП</v>
      </c>
      <c r="I68" s="3"/>
      <c r="J68" s="3"/>
      <c r="K68" s="42"/>
      <c r="L68" s="1"/>
      <c r="M68" s="5"/>
      <c r="N68" s="19"/>
      <c r="O68" s="19"/>
      <c r="P68" s="1"/>
      <c r="Q68" s="1"/>
      <c r="R68" s="3"/>
      <c r="S68" s="1"/>
      <c r="T68" s="5"/>
      <c r="U68" s="62"/>
      <c r="V68" s="62"/>
      <c r="W68" s="62"/>
      <c r="X68" s="1"/>
      <c r="Y68" s="1"/>
    </row>
    <row r="69" spans="1:25" x14ac:dyDescent="0.25">
      <c r="A69" s="1"/>
      <c r="B69" s="1"/>
      <c r="C69" s="1"/>
      <c r="D69" s="1"/>
      <c r="E69" s="43" t="str">
        <f>E68</f>
        <v>средний ежемесячный объем продаж по 1 договору/магазину</v>
      </c>
      <c r="F69" s="1"/>
      <c r="G69" s="1"/>
      <c r="H69" s="11" t="str">
        <f>H68</f>
        <v>ед.ГП</v>
      </c>
      <c r="I69" s="1"/>
      <c r="J69" s="1"/>
      <c r="K69" s="43" t="str">
        <f>справочники!$U$11</f>
        <v>постоянные-франшиза</v>
      </c>
      <c r="L69" s="1"/>
      <c r="M69" s="5"/>
      <c r="N69" s="19"/>
      <c r="O69" s="19"/>
      <c r="P69" s="1"/>
      <c r="Q69" s="1"/>
      <c r="R69" s="3"/>
      <c r="S69" s="1"/>
      <c r="T69" s="5" t="s">
        <v>0</v>
      </c>
      <c r="U69" s="37">
        <v>10000</v>
      </c>
      <c r="V69" s="37">
        <f>U69+2000</f>
        <v>12000</v>
      </c>
      <c r="W69" s="37">
        <f>V69+2000</f>
        <v>14000</v>
      </c>
      <c r="X69" s="1"/>
      <c r="Y69" s="1"/>
    </row>
    <row r="70" spans="1:25" x14ac:dyDescent="0.25">
      <c r="A70" s="1"/>
      <c r="B70" s="1"/>
      <c r="C70" s="1"/>
      <c r="D70" s="1"/>
      <c r="E70" s="1" t="str">
        <f>E68</f>
        <v>средний ежемесячный объем продаж по 1 договору/магазину</v>
      </c>
      <c r="F70" s="1"/>
      <c r="G70" s="1"/>
      <c r="H70" s="11" t="str">
        <f t="shared" ref="H70:H74" si="9">H69</f>
        <v>ед.ГП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19"/>
      <c r="O70" s="19"/>
      <c r="P70" s="1"/>
      <c r="Q70" s="1"/>
      <c r="R70" s="3"/>
      <c r="S70" s="1"/>
      <c r="T70" s="5" t="s">
        <v>0</v>
      </c>
      <c r="U70" s="37">
        <v>8000</v>
      </c>
      <c r="V70" s="37">
        <f t="shared" ref="V70:W74" si="10">U70+2000</f>
        <v>10000</v>
      </c>
      <c r="W70" s="37">
        <f t="shared" si="10"/>
        <v>12000</v>
      </c>
      <c r="X70" s="1"/>
      <c r="Y70" s="1"/>
    </row>
    <row r="71" spans="1:25" x14ac:dyDescent="0.25">
      <c r="A71" s="1"/>
      <c r="B71" s="1"/>
      <c r="C71" s="1"/>
      <c r="D71" s="1"/>
      <c r="E71" s="1" t="str">
        <f>E68</f>
        <v>средний ежемесячный объем продаж по 1 договору/магазину</v>
      </c>
      <c r="F71" s="1"/>
      <c r="G71" s="1"/>
      <c r="H71" s="11" t="str">
        <f t="shared" si="9"/>
        <v>ед.ГП</v>
      </c>
      <c r="I71" s="1"/>
      <c r="J71" s="1"/>
      <c r="K71" s="1" t="str">
        <f>справочники!$U$13</f>
        <v>постоянные-Партнеры</v>
      </c>
      <c r="L71" s="1"/>
      <c r="M71" s="5"/>
      <c r="N71" s="19"/>
      <c r="O71" s="19"/>
      <c r="P71" s="1"/>
      <c r="Q71" s="1"/>
      <c r="R71" s="3"/>
      <c r="S71" s="1"/>
      <c r="T71" s="5" t="s">
        <v>0</v>
      </c>
      <c r="U71" s="37">
        <v>20000</v>
      </c>
      <c r="V71" s="37">
        <f t="shared" si="10"/>
        <v>22000</v>
      </c>
      <c r="W71" s="37">
        <f t="shared" si="10"/>
        <v>24000</v>
      </c>
      <c r="X71" s="1"/>
      <c r="Y71" s="1"/>
    </row>
    <row r="72" spans="1:25" x14ac:dyDescent="0.25">
      <c r="A72" s="1"/>
      <c r="B72" s="1"/>
      <c r="C72" s="1"/>
      <c r="D72" s="1"/>
      <c r="E72" s="1" t="str">
        <f>E69</f>
        <v>средний ежемесячный объем продаж по 1 договору/магазину</v>
      </c>
      <c r="F72" s="1"/>
      <c r="G72" s="1"/>
      <c r="H72" s="11" t="str">
        <f t="shared" si="9"/>
        <v>ед.ГП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19"/>
      <c r="O72" s="19"/>
      <c r="P72" s="1"/>
      <c r="Q72" s="1"/>
      <c r="R72" s="3"/>
      <c r="S72" s="1"/>
      <c r="T72" s="5" t="s">
        <v>0</v>
      </c>
      <c r="U72" s="37">
        <v>15000</v>
      </c>
      <c r="V72" s="37">
        <f t="shared" si="10"/>
        <v>17000</v>
      </c>
      <c r="W72" s="37">
        <f t="shared" si="10"/>
        <v>19000</v>
      </c>
      <c r="X72" s="1"/>
      <c r="Y72" s="1"/>
    </row>
    <row r="73" spans="1:25" x14ac:dyDescent="0.25">
      <c r="A73" s="1"/>
      <c r="B73" s="1"/>
      <c r="C73" s="1"/>
      <c r="D73" s="1"/>
      <c r="E73" s="1" t="str">
        <f>E70</f>
        <v>средний ежемесячный объем продаж по 1 договору/магазину</v>
      </c>
      <c r="F73" s="1"/>
      <c r="G73" s="1"/>
      <c r="H73" s="11" t="str">
        <f t="shared" si="9"/>
        <v>ед.ГП</v>
      </c>
      <c r="I73" s="1"/>
      <c r="J73" s="1"/>
      <c r="K73" s="1" t="str">
        <f>справочники!$U$15</f>
        <v>собственные магазины</v>
      </c>
      <c r="L73" s="1"/>
      <c r="M73" s="5"/>
      <c r="N73" s="19"/>
      <c r="O73" s="19"/>
      <c r="P73" s="1"/>
      <c r="Q73" s="1"/>
      <c r="R73" s="3"/>
      <c r="S73" s="1"/>
      <c r="T73" s="5" t="s">
        <v>0</v>
      </c>
      <c r="U73" s="37">
        <v>5000</v>
      </c>
      <c r="V73" s="37">
        <f t="shared" si="10"/>
        <v>7000</v>
      </c>
      <c r="W73" s="37">
        <f t="shared" si="10"/>
        <v>9000</v>
      </c>
      <c r="X73" s="1"/>
      <c r="Y73" s="1"/>
    </row>
    <row r="74" spans="1:25" x14ac:dyDescent="0.25">
      <c r="A74" s="1"/>
      <c r="B74" s="1"/>
      <c r="C74" s="1"/>
      <c r="D74" s="1"/>
      <c r="E74" s="1" t="str">
        <f>E71</f>
        <v>средний ежемесячный объем продаж по 1 договору/магазину</v>
      </c>
      <c r="F74" s="1"/>
      <c r="G74" s="1"/>
      <c r="H74" s="11" t="str">
        <f t="shared" si="9"/>
        <v>ед.ГП</v>
      </c>
      <c r="I74" s="1"/>
      <c r="J74" s="1"/>
      <c r="K74" s="1" t="str">
        <f>справочники!$U$16</f>
        <v>интернет сайт</v>
      </c>
      <c r="L74" s="1"/>
      <c r="M74" s="5"/>
      <c r="N74" s="19"/>
      <c r="O74" s="19"/>
      <c r="P74" s="1"/>
      <c r="Q74" s="1"/>
      <c r="R74" s="3"/>
      <c r="S74" s="1"/>
      <c r="T74" s="5" t="s">
        <v>0</v>
      </c>
      <c r="U74" s="37">
        <v>3000</v>
      </c>
      <c r="V74" s="37">
        <f t="shared" si="10"/>
        <v>5000</v>
      </c>
      <c r="W74" s="37">
        <f t="shared" si="10"/>
        <v>7000</v>
      </c>
      <c r="X74" s="1"/>
      <c r="Y74" s="1"/>
    </row>
    <row r="75" spans="1:25" ht="4.05" customHeight="1" x14ac:dyDescent="0.25">
      <c r="A75" s="1"/>
      <c r="B75" s="1"/>
      <c r="C75" s="1"/>
      <c r="D75" s="1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3"/>
      <c r="S75" s="1"/>
      <c r="T75" s="5"/>
      <c r="U75" s="1"/>
      <c r="V75" s="1"/>
      <c r="W75" s="1"/>
      <c r="X75" s="1"/>
      <c r="Y75" s="1"/>
    </row>
    <row r="76" spans="1:25" ht="4.05" customHeight="1" x14ac:dyDescent="0.25">
      <c r="A76" s="1"/>
      <c r="B76" s="1"/>
      <c r="C76" s="1"/>
      <c r="D76" s="1"/>
      <c r="E76" s="64"/>
      <c r="F76" s="1"/>
      <c r="G76" s="1"/>
      <c r="H76" s="11"/>
      <c r="I76" s="1"/>
      <c r="J76" s="1"/>
      <c r="K76" s="64"/>
      <c r="L76" s="1"/>
      <c r="M76" s="5"/>
      <c r="N76" s="64"/>
      <c r="O76" s="19"/>
      <c r="P76" s="1"/>
      <c r="Q76" s="1"/>
      <c r="R76" s="3"/>
      <c r="S76" s="1"/>
      <c r="T76" s="5"/>
      <c r="U76" s="1"/>
      <c r="V76" s="1"/>
      <c r="W76" s="1"/>
      <c r="X76" s="1"/>
      <c r="Y76" s="1"/>
    </row>
    <row r="77" spans="1:25" ht="4.95" customHeight="1" x14ac:dyDescent="0.25">
      <c r="A77" s="1"/>
      <c r="B77" s="1"/>
      <c r="C77" s="1"/>
      <c r="D77" s="1"/>
      <c r="E77" s="1"/>
      <c r="F77" s="1"/>
      <c r="G77" s="1"/>
      <c r="H77" s="11"/>
      <c r="I77" s="1"/>
      <c r="J77" s="1"/>
      <c r="K77" s="1"/>
      <c r="L77" s="1"/>
      <c r="M77" s="5"/>
      <c r="N77" s="1"/>
      <c r="O77" s="19"/>
      <c r="P77" s="1"/>
      <c r="Q77" s="1"/>
      <c r="R77" s="3"/>
      <c r="S77" s="1"/>
      <c r="T77" s="5"/>
      <c r="U77" s="1"/>
      <c r="V77" s="1"/>
      <c r="W77" s="1"/>
      <c r="X77" s="1"/>
      <c r="Y77" s="1"/>
    </row>
    <row r="78" spans="1:25" x14ac:dyDescent="0.25">
      <c r="A78" s="1"/>
      <c r="B78" s="1"/>
      <c r="C78" s="1"/>
      <c r="D78" s="1"/>
      <c r="E78" s="42" t="str">
        <f>kpi!$E$25</f>
        <v>процентное распределение клиентов/магазинов по каналам</v>
      </c>
      <c r="F78" s="3"/>
      <c r="G78" s="3"/>
      <c r="H78" s="39" t="str">
        <f>IF(OR($E78="",$E78=0),"",INDEX(kpi!$I:$I,SUMIFS(kpi!$A:$A,kpi!$E:$E,$E78)))</f>
        <v>%</v>
      </c>
      <c r="I78" s="3"/>
      <c r="J78" s="3"/>
      <c r="K78" s="42" t="s">
        <v>7</v>
      </c>
      <c r="L78" s="1"/>
      <c r="M78" s="5"/>
      <c r="N78" s="19"/>
      <c r="O78" s="19"/>
      <c r="P78" s="1"/>
      <c r="Q78" s="1"/>
      <c r="R78" s="3"/>
      <c r="S78" s="1"/>
      <c r="T78" s="5"/>
      <c r="U78" s="229">
        <v>1</v>
      </c>
      <c r="V78" s="229">
        <v>1</v>
      </c>
      <c r="W78" s="229">
        <v>1</v>
      </c>
      <c r="X78" s="1"/>
      <c r="Y78" s="1"/>
    </row>
    <row r="79" spans="1:25" x14ac:dyDescent="0.25">
      <c r="A79" s="1"/>
      <c r="B79" s="1"/>
      <c r="C79" s="1"/>
      <c r="D79" s="1"/>
      <c r="E79" s="43" t="str">
        <f>E78</f>
        <v>процентное распределение клиентов/магазинов по каналам</v>
      </c>
      <c r="F79" s="1"/>
      <c r="G79" s="1"/>
      <c r="H79" s="11" t="str">
        <f>H78</f>
        <v>%</v>
      </c>
      <c r="I79" s="1"/>
      <c r="J79" s="1"/>
      <c r="K79" s="43" t="str">
        <f>справочники!$Y$11</f>
        <v>Холодные звонки</v>
      </c>
      <c r="L79" s="1"/>
      <c r="M79" s="5"/>
      <c r="N79" s="19"/>
      <c r="O79" s="19"/>
      <c r="P79" s="1"/>
      <c r="Q79" s="1"/>
      <c r="R79" s="3"/>
      <c r="S79" s="1"/>
      <c r="T79" s="5" t="s">
        <v>0</v>
      </c>
      <c r="U79" s="38">
        <v>0.5</v>
      </c>
      <c r="V79" s="38">
        <v>0.45</v>
      </c>
      <c r="W79" s="38">
        <v>0.4</v>
      </c>
      <c r="X79" s="1"/>
      <c r="Y79" s="1"/>
    </row>
    <row r="80" spans="1:25" x14ac:dyDescent="0.25">
      <c r="A80" s="1"/>
      <c r="B80" s="1"/>
      <c r="C80" s="1"/>
      <c r="D80" s="1"/>
      <c r="E80" s="1" t="str">
        <f>E78</f>
        <v>процентное распределение клиентов/магазинов по каналам</v>
      </c>
      <c r="F80" s="1"/>
      <c r="G80" s="1"/>
      <c r="H80" s="11" t="str">
        <f t="shared" ref="H80:H82" si="11">H79</f>
        <v>%</v>
      </c>
      <c r="I80" s="1"/>
      <c r="J80" s="1"/>
      <c r="K80" s="1" t="str">
        <f>справочники!$Y$12</f>
        <v>Менеджеры по продажам</v>
      </c>
      <c r="L80" s="1"/>
      <c r="M80" s="5"/>
      <c r="N80" s="19"/>
      <c r="O80" s="19"/>
      <c r="P80" s="1"/>
      <c r="Q80" s="1"/>
      <c r="R80" s="3"/>
      <c r="S80" s="1"/>
      <c r="T80" s="5" t="s">
        <v>0</v>
      </c>
      <c r="U80" s="38">
        <v>0.1</v>
      </c>
      <c r="V80" s="38">
        <v>0.15</v>
      </c>
      <c r="W80" s="38">
        <v>0.2</v>
      </c>
      <c r="X80" s="1"/>
      <c r="Y80" s="1"/>
    </row>
    <row r="81" spans="1:25" x14ac:dyDescent="0.25">
      <c r="A81" s="1"/>
      <c r="B81" s="1"/>
      <c r="C81" s="1"/>
      <c r="D81" s="1"/>
      <c r="E81" s="1" t="str">
        <f>E78</f>
        <v>процентное распределение клиентов/магазинов по каналам</v>
      </c>
      <c r="F81" s="1"/>
      <c r="G81" s="1"/>
      <c r="H81" s="11" t="str">
        <f t="shared" si="11"/>
        <v>%</v>
      </c>
      <c r="I81" s="1"/>
      <c r="J81" s="1"/>
      <c r="K81" s="1" t="str">
        <f>справочники!$Y$13</f>
        <v>Партнеры</v>
      </c>
      <c r="L81" s="1"/>
      <c r="M81" s="5"/>
      <c r="N81" s="19"/>
      <c r="O81" s="19"/>
      <c r="P81" s="1"/>
      <c r="Q81" s="1"/>
      <c r="R81" s="3"/>
      <c r="S81" s="1"/>
      <c r="T81" s="5" t="s">
        <v>0</v>
      </c>
      <c r="U81" s="38">
        <v>0.3</v>
      </c>
      <c r="V81" s="38">
        <v>0.1</v>
      </c>
      <c r="W81" s="38">
        <v>0.12</v>
      </c>
      <c r="X81" s="1"/>
      <c r="Y81" s="1"/>
    </row>
    <row r="82" spans="1:25" x14ac:dyDescent="0.25">
      <c r="A82" s="1"/>
      <c r="B82" s="1"/>
      <c r="C82" s="1"/>
      <c r="D82" s="1"/>
      <c r="E82" s="1" t="str">
        <f>E79</f>
        <v>процентное распределение клиентов/магазинов по каналам</v>
      </c>
      <c r="F82" s="1"/>
      <c r="G82" s="1"/>
      <c r="H82" s="11" t="str">
        <f t="shared" si="11"/>
        <v>%</v>
      </c>
      <c r="I82" s="1"/>
      <c r="J82" s="1"/>
      <c r="K82" s="1" t="str">
        <f>справочники!$Y$14</f>
        <v>Платный интернет-траффик</v>
      </c>
      <c r="L82" s="1"/>
      <c r="M82" s="5"/>
      <c r="N82" s="19"/>
      <c r="O82" s="19"/>
      <c r="P82" s="1"/>
      <c r="Q82" s="1"/>
      <c r="R82" s="3"/>
      <c r="S82" s="1"/>
      <c r="T82" s="5"/>
      <c r="U82" s="230">
        <f>U78-SUM(U79:U81)</f>
        <v>0.10000000000000009</v>
      </c>
      <c r="V82" s="230">
        <f t="shared" ref="V82:W82" si="12">V78-SUM(V79:V81)</f>
        <v>0.30000000000000004</v>
      </c>
      <c r="W82" s="230">
        <f t="shared" si="12"/>
        <v>0.27999999999999992</v>
      </c>
      <c r="X82" s="1"/>
      <c r="Y82" s="1"/>
    </row>
    <row r="83" spans="1:25" ht="4.05" customHeight="1" x14ac:dyDescent="0.25">
      <c r="A83" s="1"/>
      <c r="B83" s="1"/>
      <c r="C83" s="1"/>
      <c r="D83" s="1"/>
      <c r="E83" s="1"/>
      <c r="F83" s="1"/>
      <c r="G83" s="1"/>
      <c r="H83" s="11"/>
      <c r="I83" s="1"/>
      <c r="J83" s="1"/>
      <c r="K83" s="1"/>
      <c r="L83" s="1"/>
      <c r="M83" s="5"/>
      <c r="N83" s="1"/>
      <c r="O83" s="19"/>
      <c r="P83" s="1"/>
      <c r="Q83" s="1"/>
      <c r="R83" s="3"/>
      <c r="S83" s="1"/>
      <c r="T83" s="5"/>
      <c r="U83" s="1"/>
      <c r="V83" s="1"/>
      <c r="W83" s="1"/>
      <c r="X83" s="1"/>
      <c r="Y83" s="1"/>
    </row>
    <row r="84" spans="1:25" ht="4.05" customHeight="1" x14ac:dyDescent="0.25">
      <c r="A84" s="1"/>
      <c r="B84" s="1"/>
      <c r="C84" s="1"/>
      <c r="D84" s="1"/>
      <c r="E84" s="64"/>
      <c r="F84" s="1"/>
      <c r="G84" s="1"/>
      <c r="H84" s="11"/>
      <c r="I84" s="1"/>
      <c r="J84" s="1"/>
      <c r="K84" s="64"/>
      <c r="L84" s="1"/>
      <c r="M84" s="5"/>
      <c r="N84" s="64"/>
      <c r="O84" s="19"/>
      <c r="P84" s="1"/>
      <c r="Q84" s="1"/>
      <c r="R84" s="3"/>
      <c r="S84" s="1"/>
      <c r="T84" s="5"/>
      <c r="U84" s="1"/>
      <c r="V84" s="1"/>
      <c r="W84" s="1"/>
      <c r="X84" s="1"/>
      <c r="Y84" s="1"/>
    </row>
    <row r="85" spans="1:25" ht="4.95" customHeight="1" x14ac:dyDescent="0.25">
      <c r="A85" s="1"/>
      <c r="B85" s="1"/>
      <c r="C85" s="1"/>
      <c r="D85" s="1"/>
      <c r="E85" s="1"/>
      <c r="F85" s="1"/>
      <c r="G85" s="1"/>
      <c r="H85" s="11"/>
      <c r="I85" s="1"/>
      <c r="J85" s="1"/>
      <c r="K85" s="1"/>
      <c r="L85" s="1"/>
      <c r="M85" s="5"/>
      <c r="N85" s="1"/>
      <c r="O85" s="19"/>
      <c r="P85" s="1"/>
      <c r="Q85" s="1"/>
      <c r="R85" s="3"/>
      <c r="S85" s="1"/>
      <c r="T85" s="5"/>
      <c r="U85" s="1"/>
      <c r="V85" s="1"/>
      <c r="W85" s="1"/>
      <c r="X85" s="1"/>
      <c r="Y85" s="1"/>
    </row>
    <row r="86" spans="1:25" x14ac:dyDescent="0.25">
      <c r="A86" s="1"/>
      <c r="B86" s="1"/>
      <c r="C86" s="1"/>
      <c r="D86" s="1"/>
      <c r="E86" s="3" t="str">
        <f>kpi!$E$31</f>
        <v>размер паушального взноса</v>
      </c>
      <c r="F86" s="3"/>
      <c r="G86" s="3"/>
      <c r="H86" s="39" t="str">
        <f>IF(OR($E86="",$E86=0),"",INDEX(kpi!$I:$I,SUMIFS(kpi!$A:$A,kpi!$E:$E,$E86)))</f>
        <v>руб.</v>
      </c>
      <c r="I86" s="3"/>
      <c r="J86" s="3"/>
      <c r="K86" s="3"/>
      <c r="L86" s="3"/>
      <c r="M86" s="5"/>
      <c r="N86" s="19"/>
      <c r="O86" s="19"/>
      <c r="P86" s="1"/>
      <c r="Q86" s="1"/>
      <c r="R86" s="3"/>
      <c r="S86" s="1"/>
      <c r="T86" s="5" t="s">
        <v>0</v>
      </c>
      <c r="U86" s="226">
        <v>500000</v>
      </c>
      <c r="V86" s="227">
        <v>600000</v>
      </c>
      <c r="W86" s="228">
        <v>700000</v>
      </c>
      <c r="X86" s="1"/>
      <c r="Y86" s="1"/>
    </row>
    <row r="87" spans="1:25" ht="4.05" customHeight="1" x14ac:dyDescent="0.25">
      <c r="A87" s="1"/>
      <c r="B87" s="1"/>
      <c r="C87" s="1"/>
      <c r="D87" s="1"/>
      <c r="E87" s="1"/>
      <c r="F87" s="1"/>
      <c r="G87" s="1"/>
      <c r="H87" s="11"/>
      <c r="I87" s="1"/>
      <c r="J87" s="1"/>
      <c r="K87" s="1"/>
      <c r="L87" s="1"/>
      <c r="M87" s="5"/>
      <c r="N87" s="1"/>
      <c r="O87" s="19"/>
      <c r="P87" s="1"/>
      <c r="Q87" s="1"/>
      <c r="R87" s="3"/>
      <c r="S87" s="1"/>
      <c r="T87" s="5"/>
      <c r="U87" s="1"/>
      <c r="V87" s="1"/>
      <c r="W87" s="1"/>
      <c r="X87" s="1"/>
      <c r="Y87" s="1"/>
    </row>
    <row r="88" spans="1:25" x14ac:dyDescent="0.25">
      <c r="A88" s="1"/>
      <c r="B88" s="1"/>
      <c r="C88" s="1"/>
      <c r="D88" s="1"/>
      <c r="E88" s="3" t="str">
        <f>kpi!$E$42</f>
        <v>период оборачиваемости деб. з-ти по пауш.взносам</v>
      </c>
      <c r="F88" s="3"/>
      <c r="G88" s="3"/>
      <c r="H88" s="39" t="str">
        <f>IF(OR($E88="",$E88=0),"",INDEX(kpi!$I:$I,SUMIFS(kpi!$A:$A,kpi!$E:$E,$E88)))</f>
        <v>дни</v>
      </c>
      <c r="I88" s="3"/>
      <c r="J88" s="3"/>
      <c r="K88" s="3"/>
      <c r="L88" s="3"/>
      <c r="M88" s="5"/>
      <c r="N88" s="19"/>
      <c r="O88" s="19"/>
      <c r="P88" s="1"/>
      <c r="Q88" s="1"/>
      <c r="R88" s="3"/>
      <c r="S88" s="1"/>
      <c r="T88" s="5" t="s">
        <v>0</v>
      </c>
      <c r="U88" s="226">
        <v>2</v>
      </c>
      <c r="V88" s="227">
        <v>1</v>
      </c>
      <c r="W88" s="228">
        <v>0</v>
      </c>
      <c r="X88" s="1"/>
      <c r="Y88" s="1"/>
    </row>
    <row r="89" spans="1:25" ht="4.05" customHeight="1" x14ac:dyDescent="0.25">
      <c r="A89" s="1"/>
      <c r="B89" s="1"/>
      <c r="C89" s="1"/>
      <c r="D89" s="1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3"/>
      <c r="S89" s="1"/>
      <c r="T89" s="5"/>
      <c r="U89" s="1"/>
      <c r="V89" s="1"/>
      <c r="W89" s="1"/>
      <c r="X89" s="1"/>
      <c r="Y89" s="1"/>
    </row>
    <row r="90" spans="1:25" x14ac:dyDescent="0.25">
      <c r="A90" s="1"/>
      <c r="B90" s="1"/>
      <c r="C90" s="1"/>
      <c r="D90" s="1"/>
      <c r="E90" s="3" t="str">
        <f>kpi!$E$32</f>
        <v>маржинальность паушального взноса</v>
      </c>
      <c r="F90" s="3"/>
      <c r="G90" s="3"/>
      <c r="H90" s="39" t="str">
        <f>IF(OR($E90="",$E90=0),"",INDEX(kpi!$I:$I,SUMIFS(kpi!$A:$A,kpi!$E:$E,$E90)))</f>
        <v>%</v>
      </c>
      <c r="I90" s="3"/>
      <c r="J90" s="3"/>
      <c r="K90" s="3"/>
      <c r="L90" s="3"/>
      <c r="M90" s="5"/>
      <c r="N90" s="19"/>
      <c r="O90" s="19"/>
      <c r="P90" s="1"/>
      <c r="Q90" s="1"/>
      <c r="R90" s="3"/>
      <c r="S90" s="1"/>
      <c r="T90" s="5" t="s">
        <v>0</v>
      </c>
      <c r="U90" s="38">
        <v>0.15</v>
      </c>
      <c r="V90" s="38">
        <v>0.17</v>
      </c>
      <c r="W90" s="38">
        <v>0.2</v>
      </c>
      <c r="X90" s="1"/>
      <c r="Y90" s="1"/>
    </row>
    <row r="91" spans="1:25" ht="4.05" customHeight="1" x14ac:dyDescent="0.25">
      <c r="A91" s="1"/>
      <c r="B91" s="1"/>
      <c r="C91" s="1"/>
      <c r="D91" s="1"/>
      <c r="E91" s="1"/>
      <c r="F91" s="1"/>
      <c r="G91" s="1"/>
      <c r="H91" s="11"/>
      <c r="I91" s="1"/>
      <c r="J91" s="1"/>
      <c r="K91" s="1"/>
      <c r="L91" s="1"/>
      <c r="M91" s="5"/>
      <c r="N91" s="1"/>
      <c r="O91" s="19"/>
      <c r="P91" s="1"/>
      <c r="Q91" s="1"/>
      <c r="R91" s="3"/>
      <c r="S91" s="1"/>
      <c r="T91" s="5"/>
      <c r="U91" s="1"/>
      <c r="V91" s="1"/>
      <c r="W91" s="1"/>
      <c r="X91" s="1"/>
      <c r="Y91" s="1"/>
    </row>
    <row r="92" spans="1:25" x14ac:dyDescent="0.25">
      <c r="A92" s="1"/>
      <c r="B92" s="1"/>
      <c r="C92" s="1"/>
      <c r="D92" s="1"/>
      <c r="E92" s="3" t="str">
        <f>kpi!$E$33</f>
        <v>операционный цикл в разрезе паушального взноса</v>
      </c>
      <c r="F92" s="3"/>
      <c r="G92" s="3"/>
      <c r="H92" s="39" t="str">
        <f>IF(OR($E92="",$E92=0),"",INDEX(kpi!$I:$I,SUMIFS(kpi!$A:$A,kpi!$E:$E,$E92)))</f>
        <v>дни</v>
      </c>
      <c r="I92" s="3"/>
      <c r="J92" s="3"/>
      <c r="K92" s="3"/>
      <c r="L92" s="3"/>
      <c r="M92" s="5"/>
      <c r="N92" s="19"/>
      <c r="O92" s="19"/>
      <c r="P92" s="1"/>
      <c r="Q92" s="1"/>
      <c r="R92" s="3"/>
      <c r="S92" s="1"/>
      <c r="T92" s="5" t="s">
        <v>0</v>
      </c>
      <c r="U92" s="226">
        <v>10</v>
      </c>
      <c r="V92" s="227">
        <v>7</v>
      </c>
      <c r="W92" s="228">
        <v>5</v>
      </c>
      <c r="X92" s="1"/>
      <c r="Y92" s="1"/>
    </row>
    <row r="93" spans="1:25" ht="4.05" customHeight="1" x14ac:dyDescent="0.25">
      <c r="A93" s="1"/>
      <c r="B93" s="1"/>
      <c r="C93" s="1"/>
      <c r="D93" s="1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3"/>
      <c r="S93" s="1"/>
      <c r="T93" s="5"/>
      <c r="U93" s="1"/>
      <c r="V93" s="1"/>
      <c r="W93" s="1"/>
      <c r="X93" s="1"/>
      <c r="Y93" s="1"/>
    </row>
    <row r="94" spans="1:25" ht="4.05" customHeight="1" x14ac:dyDescent="0.25">
      <c r="A94" s="1"/>
      <c r="B94" s="1"/>
      <c r="C94" s="1"/>
      <c r="D94" s="1"/>
      <c r="E94" s="64"/>
      <c r="F94" s="1"/>
      <c r="G94" s="1"/>
      <c r="H94" s="11"/>
      <c r="I94" s="1"/>
      <c r="J94" s="1"/>
      <c r="K94" s="64"/>
      <c r="L94" s="1"/>
      <c r="M94" s="5"/>
      <c r="N94" s="64"/>
      <c r="O94" s="19"/>
      <c r="P94" s="1"/>
      <c r="Q94" s="1"/>
      <c r="R94" s="3"/>
      <c r="S94" s="1"/>
      <c r="T94" s="5"/>
      <c r="U94" s="1"/>
      <c r="V94" s="1"/>
      <c r="W94" s="1"/>
      <c r="X94" s="1"/>
      <c r="Y94" s="1"/>
    </row>
    <row r="95" spans="1:25" ht="4.95" customHeight="1" x14ac:dyDescent="0.25">
      <c r="A95" s="1"/>
      <c r="B95" s="1"/>
      <c r="C95" s="1"/>
      <c r="D95" s="1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1"/>
      <c r="R95" s="3"/>
      <c r="S95" s="1"/>
      <c r="T95" s="5"/>
      <c r="U95" s="1"/>
      <c r="V95" s="1"/>
      <c r="W95" s="1"/>
      <c r="X95" s="1"/>
      <c r="Y95" s="1"/>
    </row>
    <row r="96" spans="1:25" x14ac:dyDescent="0.25">
      <c r="A96" s="1"/>
      <c r="B96" s="1"/>
      <c r="C96" s="1"/>
      <c r="D96" s="1"/>
      <c r="E96" s="3" t="str">
        <f>kpi!$E$65</f>
        <v>агентский сбор партнеров</v>
      </c>
      <c r="F96" s="3"/>
      <c r="G96" s="3"/>
      <c r="H96" s="39" t="str">
        <f>IF(OR($E96="",$E96=0),"",INDEX(kpi!$I:$I,SUMIFS(kpi!$A:$A,kpi!$E:$E,$E96)))</f>
        <v>%</v>
      </c>
      <c r="I96" s="3"/>
      <c r="J96" s="3"/>
      <c r="K96" s="3"/>
      <c r="L96" s="3"/>
      <c r="M96" s="5"/>
      <c r="N96" s="19"/>
      <c r="O96" s="19"/>
      <c r="P96" s="1"/>
      <c r="Q96" s="1"/>
      <c r="R96" s="3"/>
      <c r="S96" s="1"/>
      <c r="T96" s="5" t="s">
        <v>0</v>
      </c>
      <c r="U96" s="223">
        <v>0.05</v>
      </c>
      <c r="V96" s="224">
        <v>4.4999999999999998E-2</v>
      </c>
      <c r="W96" s="225">
        <v>0.04</v>
      </c>
      <c r="X96" s="1"/>
      <c r="Y96" s="1"/>
    </row>
    <row r="97" spans="1:25" ht="4.05" customHeight="1" x14ac:dyDescent="0.25">
      <c r="A97" s="1"/>
      <c r="B97" s="1"/>
      <c r="C97" s="1"/>
      <c r="D97" s="1"/>
      <c r="E97" s="1"/>
      <c r="F97" s="1"/>
      <c r="G97" s="1"/>
      <c r="H97" s="11"/>
      <c r="I97" s="1"/>
      <c r="J97" s="1"/>
      <c r="K97" s="1"/>
      <c r="L97" s="1"/>
      <c r="M97" s="5"/>
      <c r="N97" s="1"/>
      <c r="O97" s="19"/>
      <c r="P97" s="1"/>
      <c r="Q97" s="1"/>
      <c r="R97" s="3"/>
      <c r="S97" s="1"/>
      <c r="T97" s="5"/>
      <c r="U97" s="1"/>
      <c r="V97" s="1"/>
      <c r="W97" s="1"/>
      <c r="X97" s="1"/>
      <c r="Y97" s="1"/>
    </row>
    <row r="98" spans="1:25" ht="4.05" customHeight="1" x14ac:dyDescent="0.25">
      <c r="A98" s="1"/>
      <c r="B98" s="1"/>
      <c r="C98" s="1"/>
      <c r="D98" s="1"/>
      <c r="E98" s="64"/>
      <c r="F98" s="1"/>
      <c r="G98" s="1"/>
      <c r="H98" s="11"/>
      <c r="I98" s="1"/>
      <c r="J98" s="1"/>
      <c r="K98" s="64"/>
      <c r="L98" s="1"/>
      <c r="M98" s="5"/>
      <c r="N98" s="64"/>
      <c r="O98" s="19"/>
      <c r="P98" s="1"/>
      <c r="Q98" s="1"/>
      <c r="R98" s="3"/>
      <c r="S98" s="1"/>
      <c r="T98" s="5"/>
      <c r="U98" s="1"/>
      <c r="V98" s="1"/>
      <c r="W98" s="1"/>
      <c r="X98" s="1"/>
      <c r="Y98" s="1"/>
    </row>
    <row r="99" spans="1:25" ht="4.95" customHeight="1" x14ac:dyDescent="0.25">
      <c r="A99" s="1"/>
      <c r="B99" s="1"/>
      <c r="C99" s="1"/>
      <c r="D99" s="1"/>
      <c r="E99" s="1"/>
      <c r="F99" s="1"/>
      <c r="G99" s="1"/>
      <c r="H99" s="11"/>
      <c r="I99" s="1"/>
      <c r="J99" s="1"/>
      <c r="K99" s="1"/>
      <c r="L99" s="1"/>
      <c r="M99" s="5"/>
      <c r="N99" s="1"/>
      <c r="O99" s="19"/>
      <c r="P99" s="1"/>
      <c r="Q99" s="1"/>
      <c r="R99" s="3"/>
      <c r="S99" s="1"/>
      <c r="T99" s="5"/>
      <c r="U99" s="1"/>
      <c r="V99" s="1"/>
      <c r="W99" s="1"/>
      <c r="X99" s="1"/>
      <c r="Y99" s="1"/>
    </row>
    <row r="100" spans="1:25" x14ac:dyDescent="0.25">
      <c r="A100" s="1"/>
      <c r="B100" s="1"/>
      <c r="C100" s="1"/>
      <c r="D100" s="1"/>
      <c r="E100" s="3" t="str">
        <f>kpi!$E$67</f>
        <v>конверсия звонков в заключенный договор</v>
      </c>
      <c r="F100" s="3"/>
      <c r="G100" s="3"/>
      <c r="H100" s="39" t="str">
        <f>IF(OR($E100="",$E100=0),"",INDEX(kpi!$I:$I,SUMIFS(kpi!$A:$A,kpi!$E:$E,$E100)))</f>
        <v>%</v>
      </c>
      <c r="I100" s="3"/>
      <c r="J100" s="3"/>
      <c r="K100" s="3"/>
      <c r="L100" s="3"/>
      <c r="M100" s="5"/>
      <c r="N100" s="19"/>
      <c r="O100" s="19"/>
      <c r="P100" s="1"/>
      <c r="Q100" s="1"/>
      <c r="R100" s="3"/>
      <c r="S100" s="1"/>
      <c r="T100" s="5" t="s">
        <v>0</v>
      </c>
      <c r="U100" s="235">
        <v>5.0000000000000001E-3</v>
      </c>
      <c r="V100" s="235">
        <v>0.03</v>
      </c>
      <c r="W100" s="235">
        <v>0.03</v>
      </c>
      <c r="X100" s="1"/>
      <c r="Y100" s="1"/>
    </row>
    <row r="101" spans="1:25" ht="4.05" customHeight="1" x14ac:dyDescent="0.25">
      <c r="A101" s="1"/>
      <c r="B101" s="1"/>
      <c r="C101" s="1"/>
      <c r="D101" s="1"/>
      <c r="E101" s="1"/>
      <c r="F101" s="1"/>
      <c r="G101" s="1"/>
      <c r="H101" s="11"/>
      <c r="I101" s="1"/>
      <c r="J101" s="1"/>
      <c r="K101" s="1"/>
      <c r="L101" s="1"/>
      <c r="M101" s="5"/>
      <c r="N101" s="1"/>
      <c r="O101" s="19"/>
      <c r="P101" s="1"/>
      <c r="Q101" s="1"/>
      <c r="R101" s="3"/>
      <c r="S101" s="1"/>
      <c r="T101" s="5"/>
      <c r="U101" s="1"/>
      <c r="V101" s="1"/>
      <c r="W101" s="1"/>
      <c r="X101" s="1"/>
      <c r="Y101" s="1"/>
    </row>
    <row r="102" spans="1:25" x14ac:dyDescent="0.25">
      <c r="A102" s="1"/>
      <c r="B102" s="1"/>
      <c r="C102" s="1"/>
      <c r="D102" s="1"/>
      <c r="E102" s="3" t="str">
        <f>kpi!$E$68</f>
        <v>кол-во звонков в день одного специалиста по хол.звонкам</v>
      </c>
      <c r="F102" s="3"/>
      <c r="G102" s="3"/>
      <c r="H102" s="39" t="str">
        <f>IF(OR($E102="",$E102=0),"",INDEX(kpi!$I:$I,SUMIFS(kpi!$A:$A,kpi!$E:$E,$E102)))</f>
        <v>звонки/сут</v>
      </c>
      <c r="I102" s="3"/>
      <c r="J102" s="3"/>
      <c r="K102" s="3"/>
      <c r="L102" s="3"/>
      <c r="M102" s="5"/>
      <c r="N102" s="19"/>
      <c r="O102" s="19"/>
      <c r="P102" s="1"/>
      <c r="Q102" s="1"/>
      <c r="R102" s="3"/>
      <c r="S102" s="1"/>
      <c r="T102" s="5" t="s">
        <v>0</v>
      </c>
      <c r="U102" s="226">
        <v>80</v>
      </c>
      <c r="V102" s="227">
        <v>100</v>
      </c>
      <c r="W102" s="228">
        <v>110</v>
      </c>
      <c r="X102" s="1"/>
      <c r="Y102" s="1"/>
    </row>
    <row r="103" spans="1:25" ht="4.05" customHeight="1" x14ac:dyDescent="0.25">
      <c r="A103" s="1"/>
      <c r="B103" s="1"/>
      <c r="C103" s="1"/>
      <c r="D103" s="1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1"/>
      <c r="R103" s="3"/>
      <c r="S103" s="1"/>
      <c r="T103" s="5"/>
      <c r="U103" s="1"/>
      <c r="V103" s="1"/>
      <c r="W103" s="1"/>
      <c r="X103" s="1"/>
      <c r="Y103" s="1"/>
    </row>
    <row r="104" spans="1:25" x14ac:dyDescent="0.25">
      <c r="A104" s="1"/>
      <c r="B104" s="1"/>
      <c r="C104" s="1"/>
      <c r="D104" s="1"/>
      <c r="E104" s="3" t="str">
        <f>kpi!$E$69</f>
        <v>расходы на CRM и IP-телефонию на одного спец-та по хол.звонкам</v>
      </c>
      <c r="F104" s="3"/>
      <c r="G104" s="3"/>
      <c r="H104" s="39" t="str">
        <f>IF(OR($E104="",$E104=0),"",INDEX(kpi!$I:$I,SUMIFS(kpi!$A:$A,kpi!$E:$E,$E104)))</f>
        <v>руб.</v>
      </c>
      <c r="I104" s="3"/>
      <c r="J104" s="3"/>
      <c r="K104" s="3"/>
      <c r="L104" s="3"/>
      <c r="M104" s="5"/>
      <c r="N104" s="19"/>
      <c r="O104" s="19"/>
      <c r="P104" s="1"/>
      <c r="Q104" s="1"/>
      <c r="R104" s="3"/>
      <c r="S104" s="1"/>
      <c r="T104" s="5" t="s">
        <v>0</v>
      </c>
      <c r="U104" s="226">
        <v>35000</v>
      </c>
      <c r="V104" s="227">
        <v>35000</v>
      </c>
      <c r="W104" s="228">
        <v>35000</v>
      </c>
      <c r="X104" s="1"/>
      <c r="Y104" s="1"/>
    </row>
    <row r="105" spans="1:25" ht="4.05" customHeight="1" x14ac:dyDescent="0.25">
      <c r="A105" s="1"/>
      <c r="B105" s="1"/>
      <c r="C105" s="1"/>
      <c r="D105" s="1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3"/>
      <c r="S105" s="1"/>
      <c r="T105" s="5"/>
      <c r="U105" s="1"/>
      <c r="V105" s="1"/>
      <c r="W105" s="1"/>
      <c r="X105" s="1"/>
      <c r="Y105" s="1"/>
    </row>
    <row r="106" spans="1:25" ht="4.05" customHeight="1" x14ac:dyDescent="0.25">
      <c r="A106" s="1"/>
      <c r="B106" s="1"/>
      <c r="C106" s="1"/>
      <c r="D106" s="1"/>
      <c r="E106" s="64"/>
      <c r="F106" s="1"/>
      <c r="G106" s="1"/>
      <c r="H106" s="11"/>
      <c r="I106" s="1"/>
      <c r="J106" s="1"/>
      <c r="K106" s="64"/>
      <c r="L106" s="1"/>
      <c r="M106" s="5"/>
      <c r="N106" s="64"/>
      <c r="O106" s="19"/>
      <c r="P106" s="1"/>
      <c r="Q106" s="1"/>
      <c r="R106" s="3"/>
      <c r="S106" s="1"/>
      <c r="T106" s="5"/>
      <c r="U106" s="1"/>
      <c r="V106" s="1"/>
      <c r="W106" s="1"/>
      <c r="X106" s="1"/>
      <c r="Y106" s="1"/>
    </row>
    <row r="107" spans="1:25" ht="4.95" customHeight="1" x14ac:dyDescent="0.25">
      <c r="A107" s="1"/>
      <c r="B107" s="1"/>
      <c r="C107" s="1"/>
      <c r="D107" s="1"/>
      <c r="E107" s="1"/>
      <c r="F107" s="1"/>
      <c r="G107" s="1"/>
      <c r="H107" s="11"/>
      <c r="I107" s="1"/>
      <c r="J107" s="1"/>
      <c r="K107" s="1"/>
      <c r="L107" s="1"/>
      <c r="M107" s="5"/>
      <c r="N107" s="1"/>
      <c r="O107" s="19"/>
      <c r="P107" s="1"/>
      <c r="Q107" s="1"/>
      <c r="R107" s="3"/>
      <c r="S107" s="1"/>
      <c r="T107" s="5"/>
      <c r="U107" s="1"/>
      <c r="V107" s="1"/>
      <c r="W107" s="1"/>
      <c r="X107" s="1"/>
      <c r="Y107" s="1"/>
    </row>
    <row r="108" spans="1:25" x14ac:dyDescent="0.25">
      <c r="A108" s="1"/>
      <c r="B108" s="1"/>
      <c r="C108" s="1"/>
      <c r="D108" s="1"/>
      <c r="E108" s="3" t="str">
        <f>kpi!$E$71</f>
        <v>конверсия встреч менеджеров по продажам в заключ. договор</v>
      </c>
      <c r="F108" s="3"/>
      <c r="G108" s="3"/>
      <c r="H108" s="39" t="str">
        <f>IF(OR($E108="",$E108=0),"",INDEX(kpi!$I:$I,SUMIFS(kpi!$A:$A,kpi!$E:$E,$E108)))</f>
        <v>%</v>
      </c>
      <c r="I108" s="3"/>
      <c r="J108" s="3"/>
      <c r="K108" s="3"/>
      <c r="L108" s="3"/>
      <c r="M108" s="5"/>
      <c r="N108" s="19"/>
      <c r="O108" s="19"/>
      <c r="P108" s="1"/>
      <c r="Q108" s="1"/>
      <c r="R108" s="3"/>
      <c r="S108" s="1"/>
      <c r="T108" s="5" t="s">
        <v>0</v>
      </c>
      <c r="U108" s="235">
        <v>0.1</v>
      </c>
      <c r="V108" s="235">
        <v>0.15</v>
      </c>
      <c r="W108" s="235">
        <v>0.2</v>
      </c>
      <c r="X108" s="1"/>
      <c r="Y108" s="1"/>
    </row>
    <row r="109" spans="1:25" ht="4.05" customHeight="1" x14ac:dyDescent="0.25">
      <c r="A109" s="1"/>
      <c r="B109" s="1"/>
      <c r="C109" s="1"/>
      <c r="D109" s="1"/>
      <c r="E109" s="1"/>
      <c r="F109" s="1"/>
      <c r="G109" s="1"/>
      <c r="H109" s="11"/>
      <c r="I109" s="1"/>
      <c r="J109" s="1"/>
      <c r="K109" s="1"/>
      <c r="L109" s="1"/>
      <c r="M109" s="5"/>
      <c r="N109" s="1"/>
      <c r="O109" s="19"/>
      <c r="P109" s="1"/>
      <c r="Q109" s="1"/>
      <c r="R109" s="3"/>
      <c r="S109" s="1"/>
      <c r="T109" s="5"/>
      <c r="U109" s="1"/>
      <c r="V109" s="1"/>
      <c r="W109" s="1"/>
      <c r="X109" s="1"/>
      <c r="Y109" s="1"/>
    </row>
    <row r="110" spans="1:25" x14ac:dyDescent="0.25">
      <c r="A110" s="1"/>
      <c r="B110" s="1"/>
      <c r="C110" s="1"/>
      <c r="D110" s="1"/>
      <c r="E110" s="3" t="str">
        <f>kpi!$E$72</f>
        <v>кол-во встреч в день одного менеджера по продажам</v>
      </c>
      <c r="F110" s="3"/>
      <c r="G110" s="3"/>
      <c r="H110" s="39" t="str">
        <f>IF(OR($E110="",$E110=0),"",INDEX(kpi!$I:$I,SUMIFS(kpi!$A:$A,kpi!$E:$E,$E110)))</f>
        <v>встречи/сут</v>
      </c>
      <c r="I110" s="3"/>
      <c r="J110" s="3"/>
      <c r="K110" s="3"/>
      <c r="L110" s="3"/>
      <c r="M110" s="5"/>
      <c r="N110" s="19"/>
      <c r="O110" s="19"/>
      <c r="P110" s="1"/>
      <c r="Q110" s="1"/>
      <c r="R110" s="3"/>
      <c r="S110" s="1"/>
      <c r="T110" s="5" t="s">
        <v>0</v>
      </c>
      <c r="U110" s="236">
        <v>1</v>
      </c>
      <c r="V110" s="237">
        <v>1.5</v>
      </c>
      <c r="W110" s="238">
        <v>2</v>
      </c>
      <c r="X110" s="1"/>
      <c r="Y110" s="1"/>
    </row>
    <row r="111" spans="1:25" ht="4.05" customHeight="1" x14ac:dyDescent="0.25">
      <c r="A111" s="1"/>
      <c r="B111" s="1"/>
      <c r="C111" s="1"/>
      <c r="D111" s="1"/>
      <c r="E111" s="1"/>
      <c r="F111" s="1"/>
      <c r="G111" s="1"/>
      <c r="H111" s="11"/>
      <c r="I111" s="1"/>
      <c r="J111" s="1"/>
      <c r="K111" s="1"/>
      <c r="L111" s="1"/>
      <c r="M111" s="5"/>
      <c r="N111" s="1"/>
      <c r="O111" s="19"/>
      <c r="P111" s="1"/>
      <c r="Q111" s="1"/>
      <c r="R111" s="3"/>
      <c r="S111" s="1"/>
      <c r="T111" s="5"/>
      <c r="U111" s="1"/>
      <c r="V111" s="1"/>
      <c r="W111" s="1"/>
      <c r="X111" s="1"/>
      <c r="Y111" s="1"/>
    </row>
    <row r="112" spans="1:25" x14ac:dyDescent="0.25">
      <c r="A112" s="1"/>
      <c r="B112" s="1"/>
      <c r="C112" s="1"/>
      <c r="D112" s="1"/>
      <c r="E112" s="3" t="str">
        <f>kpi!$E$73</f>
        <v>норма расх. в мес. на представ-кие менеджера по продажам</v>
      </c>
      <c r="F112" s="3"/>
      <c r="G112" s="3"/>
      <c r="H112" s="39" t="str">
        <f>IF(OR($E112="",$E112=0),"",INDEX(kpi!$I:$I,SUMIFS(kpi!$A:$A,kpi!$E:$E,$E112)))</f>
        <v>руб.</v>
      </c>
      <c r="I112" s="3"/>
      <c r="J112" s="3"/>
      <c r="K112" s="3"/>
      <c r="L112" s="3"/>
      <c r="M112" s="5"/>
      <c r="N112" s="19"/>
      <c r="O112" s="19"/>
      <c r="P112" s="1"/>
      <c r="Q112" s="1"/>
      <c r="R112" s="3"/>
      <c r="S112" s="1"/>
      <c r="T112" s="5" t="s">
        <v>0</v>
      </c>
      <c r="U112" s="236">
        <v>50000</v>
      </c>
      <c r="V112" s="237">
        <v>70000</v>
      </c>
      <c r="W112" s="238">
        <v>100000</v>
      </c>
      <c r="X112" s="1"/>
      <c r="Y112" s="1"/>
    </row>
    <row r="113" spans="1:25" ht="4.05" customHeight="1" x14ac:dyDescent="0.25">
      <c r="A113" s="1"/>
      <c r="B113" s="1"/>
      <c r="C113" s="1"/>
      <c r="D113" s="1"/>
      <c r="E113" s="1"/>
      <c r="F113" s="1"/>
      <c r="G113" s="1"/>
      <c r="H113" s="11"/>
      <c r="I113" s="1"/>
      <c r="J113" s="1"/>
      <c r="K113" s="1"/>
      <c r="L113" s="1"/>
      <c r="M113" s="5"/>
      <c r="N113" s="1"/>
      <c r="O113" s="19"/>
      <c r="P113" s="1"/>
      <c r="Q113" s="1"/>
      <c r="R113" s="3"/>
      <c r="S113" s="1"/>
      <c r="T113" s="5"/>
      <c r="U113" s="1"/>
      <c r="V113" s="1"/>
      <c r="W113" s="1"/>
      <c r="X113" s="1"/>
      <c r="Y113" s="1"/>
    </row>
    <row r="114" spans="1:25" ht="4.05" customHeight="1" x14ac:dyDescent="0.25">
      <c r="A114" s="1"/>
      <c r="B114" s="1"/>
      <c r="C114" s="1"/>
      <c r="D114" s="1"/>
      <c r="E114" s="64"/>
      <c r="F114" s="1"/>
      <c r="G114" s="1"/>
      <c r="H114" s="11"/>
      <c r="I114" s="1"/>
      <c r="J114" s="1"/>
      <c r="K114" s="64"/>
      <c r="L114" s="1"/>
      <c r="M114" s="5"/>
      <c r="N114" s="64"/>
      <c r="O114" s="19"/>
      <c r="P114" s="1"/>
      <c r="Q114" s="1"/>
      <c r="R114" s="3"/>
      <c r="S114" s="1"/>
      <c r="T114" s="5"/>
      <c r="U114" s="1"/>
      <c r="V114" s="1"/>
      <c r="W114" s="1"/>
      <c r="X114" s="1"/>
      <c r="Y114" s="1"/>
    </row>
    <row r="115" spans="1:25" ht="4.95" customHeight="1" x14ac:dyDescent="0.25">
      <c r="A115" s="1"/>
      <c r="B115" s="1"/>
      <c r="C115" s="1"/>
      <c r="D115" s="1"/>
      <c r="E115" s="1"/>
      <c r="F115" s="1"/>
      <c r="G115" s="1"/>
      <c r="H115" s="11"/>
      <c r="I115" s="1"/>
      <c r="J115" s="1"/>
      <c r="K115" s="1"/>
      <c r="L115" s="1"/>
      <c r="M115" s="5"/>
      <c r="N115" s="1"/>
      <c r="O115" s="19"/>
      <c r="P115" s="1"/>
      <c r="Q115" s="1"/>
      <c r="R115" s="3"/>
      <c r="S115" s="1"/>
      <c r="T115" s="5"/>
      <c r="U115" s="1"/>
      <c r="V115" s="1"/>
      <c r="W115" s="1"/>
      <c r="X115" s="1"/>
      <c r="Y115" s="1"/>
    </row>
    <row r="116" spans="1:25" x14ac:dyDescent="0.25">
      <c r="A116" s="1"/>
      <c r="B116" s="1"/>
      <c r="C116" s="1"/>
      <c r="D116" s="1"/>
      <c r="E116" s="3" t="str">
        <f>kpi!$E$75</f>
        <v>конверсия кликов в заключ. договор</v>
      </c>
      <c r="F116" s="3"/>
      <c r="G116" s="3"/>
      <c r="H116" s="39" t="str">
        <f>IF(OR($E116="",$E116=0),"",INDEX(kpi!$I:$I,SUMIFS(kpi!$A:$A,kpi!$E:$E,$E116)))</f>
        <v>%</v>
      </c>
      <c r="I116" s="3"/>
      <c r="J116" s="3"/>
      <c r="K116" s="3"/>
      <c r="L116" s="3"/>
      <c r="M116" s="5"/>
      <c r="N116" s="19"/>
      <c r="O116" s="19"/>
      <c r="P116" s="1"/>
      <c r="Q116" s="1"/>
      <c r="R116" s="3"/>
      <c r="S116" s="1"/>
      <c r="T116" s="5" t="s">
        <v>0</v>
      </c>
      <c r="U116" s="235">
        <v>2E-3</v>
      </c>
      <c r="V116" s="235">
        <v>1.2E-2</v>
      </c>
      <c r="W116" s="235">
        <v>1.4999999999999999E-2</v>
      </c>
      <c r="X116" s="1"/>
      <c r="Y116" s="1"/>
    </row>
    <row r="117" spans="1:25" ht="4.05" customHeight="1" x14ac:dyDescent="0.25">
      <c r="A117" s="1"/>
      <c r="B117" s="1"/>
      <c r="C117" s="1"/>
      <c r="D117" s="1"/>
      <c r="E117" s="1"/>
      <c r="F117" s="1"/>
      <c r="G117" s="1"/>
      <c r="H117" s="11"/>
      <c r="I117" s="1"/>
      <c r="J117" s="1"/>
      <c r="K117" s="1"/>
      <c r="L117" s="1"/>
      <c r="M117" s="5"/>
      <c r="N117" s="1"/>
      <c r="O117" s="19"/>
      <c r="P117" s="1"/>
      <c r="Q117" s="1"/>
      <c r="R117" s="3"/>
      <c r="S117" s="1"/>
      <c r="T117" s="5"/>
      <c r="U117" s="1"/>
      <c r="V117" s="1"/>
      <c r="W117" s="1"/>
      <c r="X117" s="1"/>
      <c r="Y117" s="1"/>
    </row>
    <row r="118" spans="1:25" x14ac:dyDescent="0.25">
      <c r="A118" s="1"/>
      <c r="B118" s="1"/>
      <c r="C118" s="1"/>
      <c r="D118" s="1"/>
      <c r="E118" s="3" t="str">
        <f>kpi!$E$76</f>
        <v>стоимость одного клика платного траффика</v>
      </c>
      <c r="F118" s="3"/>
      <c r="G118" s="3"/>
      <c r="H118" s="39" t="str">
        <f>IF(OR($E118="",$E118=0),"",INDEX(kpi!$I:$I,SUMIFS(kpi!$A:$A,kpi!$E:$E,$E118)))</f>
        <v>руб.</v>
      </c>
      <c r="I118" s="3"/>
      <c r="J118" s="3"/>
      <c r="K118" s="3"/>
      <c r="L118" s="3"/>
      <c r="M118" s="5"/>
      <c r="N118" s="19"/>
      <c r="O118" s="19"/>
      <c r="P118" s="1"/>
      <c r="Q118" s="1"/>
      <c r="R118" s="3"/>
      <c r="S118" s="1"/>
      <c r="T118" s="5" t="s">
        <v>0</v>
      </c>
      <c r="U118" s="236">
        <v>120</v>
      </c>
      <c r="V118" s="237">
        <v>100</v>
      </c>
      <c r="W118" s="238">
        <v>90</v>
      </c>
      <c r="X118" s="1"/>
      <c r="Y118" s="1"/>
    </row>
    <row r="119" spans="1:25" ht="4.05" customHeight="1" x14ac:dyDescent="0.25">
      <c r="A119" s="1"/>
      <c r="B119" s="1"/>
      <c r="C119" s="1"/>
      <c r="D119" s="1"/>
      <c r="E119" s="1"/>
      <c r="F119" s="1"/>
      <c r="G119" s="1"/>
      <c r="H119" s="11"/>
      <c r="I119" s="1"/>
      <c r="J119" s="1"/>
      <c r="K119" s="1"/>
      <c r="L119" s="1"/>
      <c r="M119" s="5"/>
      <c r="N119" s="1"/>
      <c r="O119" s="19"/>
      <c r="P119" s="1"/>
      <c r="Q119" s="1"/>
      <c r="R119" s="3"/>
      <c r="S119" s="1"/>
      <c r="T119" s="5"/>
      <c r="U119" s="1"/>
      <c r="V119" s="1"/>
      <c r="W119" s="1"/>
      <c r="X119" s="1"/>
      <c r="Y119" s="1"/>
    </row>
    <row r="120" spans="1:25" ht="4.05" customHeight="1" x14ac:dyDescent="0.25">
      <c r="A120" s="1"/>
      <c r="B120" s="1"/>
      <c r="C120" s="1"/>
      <c r="D120" s="1"/>
      <c r="E120" s="64"/>
      <c r="F120" s="1"/>
      <c r="G120" s="1"/>
      <c r="H120" s="11"/>
      <c r="I120" s="1"/>
      <c r="J120" s="1"/>
      <c r="K120" s="64"/>
      <c r="L120" s="1"/>
      <c r="M120" s="5"/>
      <c r="N120" s="64"/>
      <c r="O120" s="19"/>
      <c r="P120" s="1"/>
      <c r="Q120" s="1"/>
      <c r="R120" s="3"/>
      <c r="S120" s="1"/>
      <c r="T120" s="5"/>
      <c r="U120" s="1"/>
      <c r="V120" s="1"/>
      <c r="W120" s="1"/>
      <c r="X120" s="1"/>
      <c r="Y120" s="1"/>
    </row>
    <row r="121" spans="1:25" ht="4.95" customHeight="1" x14ac:dyDescent="0.25">
      <c r="A121" s="1"/>
      <c r="B121" s="1"/>
      <c r="C121" s="1"/>
      <c r="D121" s="1"/>
      <c r="E121" s="1"/>
      <c r="F121" s="1"/>
      <c r="G121" s="1"/>
      <c r="H121" s="11"/>
      <c r="I121" s="1"/>
      <c r="J121" s="1"/>
      <c r="K121" s="1"/>
      <c r="L121" s="1"/>
      <c r="M121" s="5"/>
      <c r="N121" s="1"/>
      <c r="O121" s="19"/>
      <c r="P121" s="1"/>
      <c r="Q121" s="1"/>
      <c r="R121" s="3"/>
      <c r="S121" s="1"/>
      <c r="T121" s="5"/>
      <c r="U121" s="1"/>
      <c r="V121" s="1"/>
      <c r="W121" s="1"/>
      <c r="X121" s="1"/>
      <c r="Y121" s="1"/>
    </row>
    <row r="122" spans="1:25" x14ac:dyDescent="0.25">
      <c r="A122" s="1"/>
      <c r="B122" s="1"/>
      <c r="C122" s="1"/>
      <c r="D122" s="1"/>
      <c r="E122" s="3" t="str">
        <f>kpi!$E$77</f>
        <v>% мотивации от дохода</v>
      </c>
      <c r="F122" s="3"/>
      <c r="G122" s="3"/>
      <c r="H122" s="39" t="str">
        <f>IF(OR($E122="",$E122=0),"",INDEX(kpi!$I:$I,SUMIFS(kpi!$A:$A,kpi!$E:$E,$E122)))</f>
        <v>%</v>
      </c>
      <c r="I122" s="3"/>
      <c r="J122" s="3"/>
      <c r="K122" s="3"/>
      <c r="L122" s="3"/>
      <c r="M122" s="5"/>
      <c r="N122" s="19"/>
      <c r="O122" s="19"/>
      <c r="P122" s="1"/>
      <c r="Q122" s="1"/>
      <c r="R122" s="3"/>
      <c r="S122" s="1"/>
      <c r="T122" s="5" t="s">
        <v>0</v>
      </c>
      <c r="U122" s="223">
        <v>5.0000000000000001E-3</v>
      </c>
      <c r="V122" s="224">
        <v>0.03</v>
      </c>
      <c r="W122" s="225">
        <v>0.05</v>
      </c>
      <c r="X122" s="1"/>
      <c r="Y122" s="1"/>
    </row>
    <row r="123" spans="1:25" ht="4.05" customHeight="1" x14ac:dyDescent="0.25">
      <c r="A123" s="1"/>
      <c r="B123" s="1"/>
      <c r="C123" s="1"/>
      <c r="D123" s="1"/>
      <c r="E123" s="1"/>
      <c r="F123" s="1"/>
      <c r="G123" s="1"/>
      <c r="H123" s="11"/>
      <c r="I123" s="1"/>
      <c r="J123" s="1"/>
      <c r="K123" s="1"/>
      <c r="L123" s="1"/>
      <c r="M123" s="5"/>
      <c r="N123" s="1"/>
      <c r="O123" s="19"/>
      <c r="P123" s="1"/>
      <c r="Q123" s="1"/>
      <c r="R123" s="3"/>
      <c r="S123" s="1"/>
      <c r="T123" s="5"/>
      <c r="U123" s="1"/>
      <c r="V123" s="1"/>
      <c r="W123" s="1"/>
      <c r="X123" s="1"/>
      <c r="Y123" s="1"/>
    </row>
    <row r="124" spans="1:25" ht="4.05" customHeight="1" x14ac:dyDescent="0.25">
      <c r="A124" s="1"/>
      <c r="B124" s="1"/>
      <c r="C124" s="1"/>
      <c r="D124" s="1"/>
      <c r="E124" s="64"/>
      <c r="F124" s="1"/>
      <c r="G124" s="1"/>
      <c r="H124" s="11"/>
      <c r="I124" s="1"/>
      <c r="J124" s="1"/>
      <c r="K124" s="64"/>
      <c r="L124" s="1"/>
      <c r="M124" s="5"/>
      <c r="N124" s="64"/>
      <c r="O124" s="19"/>
      <c r="P124" s="1"/>
      <c r="Q124" s="1"/>
      <c r="R124" s="3"/>
      <c r="S124" s="1"/>
      <c r="T124" s="5"/>
      <c r="U124" s="1"/>
      <c r="V124" s="1"/>
      <c r="W124" s="1"/>
      <c r="X124" s="1"/>
      <c r="Y124" s="1"/>
    </row>
    <row r="125" spans="1:25" ht="4.95" customHeight="1" x14ac:dyDescent="0.25">
      <c r="A125" s="1"/>
      <c r="B125" s="1"/>
      <c r="C125" s="1"/>
      <c r="D125" s="1"/>
      <c r="E125" s="1"/>
      <c r="F125" s="1"/>
      <c r="G125" s="1"/>
      <c r="H125" s="11"/>
      <c r="I125" s="1"/>
      <c r="J125" s="1"/>
      <c r="K125" s="1"/>
      <c r="L125" s="1"/>
      <c r="M125" s="5"/>
      <c r="N125" s="1"/>
      <c r="O125" s="19"/>
      <c r="P125" s="1"/>
      <c r="Q125" s="1"/>
      <c r="R125" s="3"/>
      <c r="S125" s="1"/>
      <c r="T125" s="5"/>
      <c r="U125" s="1"/>
      <c r="V125" s="1"/>
      <c r="W125" s="1"/>
      <c r="X125" s="1"/>
      <c r="Y125" s="1"/>
    </row>
    <row r="126" spans="1:25" x14ac:dyDescent="0.25">
      <c r="A126" s="1"/>
      <c r="B126" s="1"/>
      <c r="C126" s="1"/>
      <c r="D126" s="1"/>
      <c r="E126" s="3" t="str">
        <f>kpi!$E$53</f>
        <v>норма инвестиций в развитие сервиса на прирост в 0,1%п конверсии</v>
      </c>
      <c r="F126" s="3"/>
      <c r="G126" s="3"/>
      <c r="H126" s="39" t="str">
        <f>IF(OR($E126="",$E126=0),"",INDEX(kpi!$I:$I,SUMIFS(kpi!$A:$A,kpi!$E:$E,$E126)))</f>
        <v>руб.</v>
      </c>
      <c r="I126" s="3"/>
      <c r="J126" s="3"/>
      <c r="K126" s="3"/>
      <c r="L126" s="3"/>
      <c r="M126" s="5"/>
      <c r="N126" s="19"/>
      <c r="O126" s="19"/>
      <c r="P126" s="1"/>
      <c r="Q126" s="1"/>
      <c r="R126" s="3"/>
      <c r="S126" s="1"/>
      <c r="T126" s="5" t="s">
        <v>0</v>
      </c>
      <c r="U126" s="226">
        <v>300000</v>
      </c>
      <c r="V126" s="227">
        <v>1000000</v>
      </c>
      <c r="W126" s="228">
        <v>1200000</v>
      </c>
      <c r="X126" s="1"/>
      <c r="Y126" s="1"/>
    </row>
    <row r="127" spans="1:25" ht="4.05" customHeight="1" x14ac:dyDescent="0.25">
      <c r="A127" s="1"/>
      <c r="B127" s="1"/>
      <c r="C127" s="1"/>
      <c r="D127" s="1"/>
      <c r="E127" s="1"/>
      <c r="F127" s="1"/>
      <c r="G127" s="1"/>
      <c r="H127" s="11"/>
      <c r="I127" s="1"/>
      <c r="J127" s="1"/>
      <c r="K127" s="1"/>
      <c r="L127" s="1"/>
      <c r="M127" s="5"/>
      <c r="N127" s="1"/>
      <c r="O127" s="19"/>
      <c r="P127" s="1"/>
      <c r="Q127" s="1"/>
      <c r="R127" s="3"/>
      <c r="S127" s="1"/>
      <c r="T127" s="5"/>
      <c r="U127" s="1"/>
      <c r="V127" s="1"/>
      <c r="W127" s="1"/>
      <c r="X127" s="1"/>
      <c r="Y127" s="1"/>
    </row>
    <row r="128" spans="1:25" ht="4.05" customHeight="1" x14ac:dyDescent="0.25">
      <c r="A128" s="1"/>
      <c r="B128" s="1"/>
      <c r="C128" s="1"/>
      <c r="D128" s="1"/>
      <c r="E128" s="64"/>
      <c r="F128" s="1"/>
      <c r="G128" s="1"/>
      <c r="H128" s="11"/>
      <c r="I128" s="1"/>
      <c r="J128" s="1"/>
      <c r="K128" s="64"/>
      <c r="L128" s="1"/>
      <c r="M128" s="5"/>
      <c r="N128" s="64"/>
      <c r="O128" s="19"/>
      <c r="P128" s="1"/>
      <c r="Q128" s="1"/>
      <c r="R128" s="3"/>
      <c r="S128" s="1"/>
      <c r="T128" s="5"/>
      <c r="U128" s="1"/>
      <c r="V128" s="1"/>
      <c r="W128" s="1"/>
      <c r="X128" s="1"/>
      <c r="Y128" s="1"/>
    </row>
    <row r="129" spans="1:25" ht="4.95" customHeight="1" x14ac:dyDescent="0.25">
      <c r="A129" s="1"/>
      <c r="B129" s="1"/>
      <c r="C129" s="1"/>
      <c r="D129" s="1"/>
      <c r="E129" s="1"/>
      <c r="F129" s="1"/>
      <c r="G129" s="1"/>
      <c r="H129" s="11"/>
      <c r="I129" s="1"/>
      <c r="J129" s="1"/>
      <c r="K129" s="1"/>
      <c r="L129" s="1"/>
      <c r="M129" s="5"/>
      <c r="N129" s="1"/>
      <c r="O129" s="19"/>
      <c r="P129" s="1"/>
      <c r="Q129" s="1"/>
      <c r="R129" s="3"/>
      <c r="S129" s="1"/>
      <c r="T129" s="5"/>
      <c r="U129" s="1"/>
      <c r="V129" s="1"/>
      <c r="W129" s="1"/>
      <c r="X129" s="1"/>
      <c r="Y129" s="1"/>
    </row>
    <row r="130" spans="1:25" x14ac:dyDescent="0.25">
      <c r="A130" s="1"/>
      <c r="B130" s="1"/>
      <c r="C130" s="1"/>
      <c r="D130" s="1"/>
      <c r="E130" s="3" t="str">
        <f>kpi!$E$51</f>
        <v>норма инвестиций в маркетинг и рекламу на прирост в 1%п рынка сбыта</v>
      </c>
      <c r="F130" s="3"/>
      <c r="G130" s="3"/>
      <c r="H130" s="39" t="str">
        <f>IF(OR($E130="",$E130=0),"",INDEX(kpi!$I:$I,SUMIFS(kpi!$A:$A,kpi!$E:$E,$E130)))</f>
        <v>руб.</v>
      </c>
      <c r="I130" s="3"/>
      <c r="J130" s="3"/>
      <c r="K130" s="3"/>
      <c r="L130" s="3"/>
      <c r="M130" s="5"/>
      <c r="N130" s="19"/>
      <c r="O130" s="19"/>
      <c r="P130" s="1"/>
      <c r="Q130" s="1"/>
      <c r="R130" s="3"/>
      <c r="S130" s="1"/>
      <c r="T130" s="5" t="s">
        <v>0</v>
      </c>
      <c r="U130" s="226">
        <v>500000</v>
      </c>
      <c r="V130" s="227">
        <v>700000</v>
      </c>
      <c r="W130" s="228">
        <v>2000000</v>
      </c>
      <c r="X130" s="1"/>
      <c r="Y130" s="1"/>
    </row>
    <row r="131" spans="1:25" ht="4.05" customHeight="1" x14ac:dyDescent="0.25">
      <c r="A131" s="1"/>
      <c r="B131" s="1"/>
      <c r="C131" s="1"/>
      <c r="D131" s="1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3"/>
      <c r="S131" s="1"/>
      <c r="T131" s="5"/>
      <c r="U131" s="1"/>
      <c r="V131" s="1"/>
      <c r="W131" s="1"/>
      <c r="X131" s="1"/>
      <c r="Y131" s="1"/>
    </row>
    <row r="132" spans="1:25" ht="4.05" customHeight="1" x14ac:dyDescent="0.25">
      <c r="A132" s="1"/>
      <c r="B132" s="1"/>
      <c r="C132" s="1"/>
      <c r="D132" s="1"/>
      <c r="E132" s="64"/>
      <c r="F132" s="1"/>
      <c r="G132" s="1"/>
      <c r="H132" s="11"/>
      <c r="I132" s="1"/>
      <c r="J132" s="1"/>
      <c r="K132" s="64"/>
      <c r="L132" s="1"/>
      <c r="M132" s="5"/>
      <c r="N132" s="64"/>
      <c r="O132" s="19"/>
      <c r="P132" s="1"/>
      <c r="Q132" s="1"/>
      <c r="R132" s="3"/>
      <c r="S132" s="1"/>
      <c r="T132" s="5"/>
      <c r="U132" s="1"/>
      <c r="V132" s="1"/>
      <c r="W132" s="1"/>
      <c r="X132" s="1"/>
      <c r="Y132" s="1"/>
    </row>
    <row r="133" spans="1:25" ht="4.95" customHeight="1" x14ac:dyDescent="0.25">
      <c r="A133" s="1"/>
      <c r="B133" s="1"/>
      <c r="C133" s="1"/>
      <c r="D133" s="1"/>
      <c r="E133" s="1"/>
      <c r="F133" s="1"/>
      <c r="G133" s="1"/>
      <c r="H133" s="11"/>
      <c r="I133" s="1"/>
      <c r="J133" s="1"/>
      <c r="K133" s="1"/>
      <c r="L133" s="1"/>
      <c r="M133" s="5"/>
      <c r="N133" s="1"/>
      <c r="O133" s="19"/>
      <c r="P133" s="1"/>
      <c r="Q133" s="1"/>
      <c r="R133" s="3"/>
      <c r="S133" s="1"/>
      <c r="T133" s="5"/>
      <c r="U133" s="1"/>
      <c r="V133" s="1"/>
      <c r="W133" s="1"/>
      <c r="X133" s="1"/>
      <c r="Y133" s="1"/>
    </row>
    <row r="134" spans="1:25" x14ac:dyDescent="0.25">
      <c r="A134" s="1"/>
      <c r="B134" s="1"/>
      <c r="C134" s="1"/>
      <c r="D134" s="1"/>
      <c r="E134" s="42" t="str">
        <f>kpi!$E$41</f>
        <v>период оборачиваемости дебиторской задолженности</v>
      </c>
      <c r="F134" s="3"/>
      <c r="G134" s="3"/>
      <c r="H134" s="39" t="str">
        <f>IF(OR($E134="",$E134=0),"",INDEX(kpi!$I:$I,SUMIFS(kpi!$A:$A,kpi!$E:$E,$E134)))</f>
        <v>дни</v>
      </c>
      <c r="I134" s="3"/>
      <c r="J134" s="3"/>
      <c r="K134" s="42"/>
      <c r="L134" s="1"/>
      <c r="M134" s="5"/>
      <c r="N134" s="19"/>
      <c r="O134" s="19"/>
      <c r="P134" s="1"/>
      <c r="Q134" s="1"/>
      <c r="R134" s="3"/>
      <c r="S134" s="1"/>
      <c r="T134" s="5"/>
      <c r="U134" s="62"/>
      <c r="V134" s="62"/>
      <c r="W134" s="62"/>
      <c r="X134" s="1"/>
      <c r="Y134" s="1"/>
    </row>
    <row r="135" spans="1:25" x14ac:dyDescent="0.25">
      <c r="A135" s="1"/>
      <c r="B135" s="1"/>
      <c r="C135" s="1"/>
      <c r="D135" s="1"/>
      <c r="E135" s="43" t="str">
        <f>E134</f>
        <v>период оборачиваемости дебиторской задолженности</v>
      </c>
      <c r="F135" s="1"/>
      <c r="G135" s="1"/>
      <c r="H135" s="11" t="str">
        <f>H134</f>
        <v>дни</v>
      </c>
      <c r="I135" s="1"/>
      <c r="J135" s="1"/>
      <c r="K135" s="43" t="str">
        <f>справочники!$U$11</f>
        <v>постоянные-франшиза</v>
      </c>
      <c r="L135" s="1"/>
      <c r="M135" s="5"/>
      <c r="N135" s="19"/>
      <c r="O135" s="19"/>
      <c r="P135" s="1"/>
      <c r="Q135" s="1"/>
      <c r="R135" s="3"/>
      <c r="S135" s="1"/>
      <c r="T135" s="5" t="s">
        <v>0</v>
      </c>
      <c r="U135" s="37">
        <v>30</v>
      </c>
      <c r="V135" s="37">
        <v>30</v>
      </c>
      <c r="W135" s="37">
        <v>30</v>
      </c>
      <c r="X135" s="1"/>
      <c r="Y135" s="1"/>
    </row>
    <row r="136" spans="1:25" x14ac:dyDescent="0.25">
      <c r="A136" s="1"/>
      <c r="B136" s="1"/>
      <c r="C136" s="1"/>
      <c r="D136" s="1"/>
      <c r="E136" s="1" t="str">
        <f>E134</f>
        <v>период оборачиваемости дебиторской задолженности</v>
      </c>
      <c r="F136" s="1"/>
      <c r="G136" s="1"/>
      <c r="H136" s="11" t="str">
        <f t="shared" ref="H136:H140" si="13">H135</f>
        <v>дни</v>
      </c>
      <c r="I136" s="1"/>
      <c r="J136" s="1"/>
      <c r="K136" s="1" t="str">
        <f>справочники!$U$12</f>
        <v>непостоянные-франшиза</v>
      </c>
      <c r="L136" s="1"/>
      <c r="M136" s="5"/>
      <c r="N136" s="19"/>
      <c r="O136" s="19"/>
      <c r="P136" s="1"/>
      <c r="Q136" s="1"/>
      <c r="R136" s="3"/>
      <c r="S136" s="1"/>
      <c r="T136" s="5" t="s">
        <v>0</v>
      </c>
      <c r="U136" s="37">
        <v>45</v>
      </c>
      <c r="V136" s="37">
        <v>45</v>
      </c>
      <c r="W136" s="37">
        <v>45</v>
      </c>
      <c r="X136" s="1"/>
      <c r="Y136" s="1"/>
    </row>
    <row r="137" spans="1:25" x14ac:dyDescent="0.25">
      <c r="A137" s="1"/>
      <c r="B137" s="1"/>
      <c r="C137" s="1"/>
      <c r="D137" s="1"/>
      <c r="E137" s="1" t="str">
        <f>E134</f>
        <v>период оборачиваемости дебиторской задолженности</v>
      </c>
      <c r="F137" s="1"/>
      <c r="G137" s="1"/>
      <c r="H137" s="11" t="str">
        <f t="shared" si="13"/>
        <v>дни</v>
      </c>
      <c r="I137" s="1"/>
      <c r="J137" s="1"/>
      <c r="K137" s="1" t="str">
        <f>справочники!$U$13</f>
        <v>постоянные-Партнеры</v>
      </c>
      <c r="L137" s="1"/>
      <c r="M137" s="5"/>
      <c r="N137" s="19"/>
      <c r="O137" s="19"/>
      <c r="P137" s="1"/>
      <c r="Q137" s="1"/>
      <c r="R137" s="3"/>
      <c r="S137" s="1"/>
      <c r="T137" s="5" t="s">
        <v>0</v>
      </c>
      <c r="U137" s="37">
        <v>30</v>
      </c>
      <c r="V137" s="37">
        <v>30</v>
      </c>
      <c r="W137" s="37">
        <v>30</v>
      </c>
      <c r="X137" s="1"/>
      <c r="Y137" s="1"/>
    </row>
    <row r="138" spans="1:25" x14ac:dyDescent="0.25">
      <c r="A138" s="1"/>
      <c r="B138" s="1"/>
      <c r="C138" s="1"/>
      <c r="D138" s="1"/>
      <c r="E138" s="1" t="str">
        <f>E135</f>
        <v>период оборачиваемости дебиторской задолженности</v>
      </c>
      <c r="F138" s="1"/>
      <c r="G138" s="1"/>
      <c r="H138" s="11" t="str">
        <f t="shared" si="13"/>
        <v>дни</v>
      </c>
      <c r="I138" s="1"/>
      <c r="J138" s="1"/>
      <c r="K138" s="1" t="str">
        <f>справочники!$U$14</f>
        <v>непостоянные-Партнеры</v>
      </c>
      <c r="L138" s="1"/>
      <c r="M138" s="5"/>
      <c r="N138" s="19"/>
      <c r="O138" s="19"/>
      <c r="P138" s="1"/>
      <c r="Q138" s="1"/>
      <c r="R138" s="3"/>
      <c r="S138" s="1"/>
      <c r="T138" s="5" t="s">
        <v>0</v>
      </c>
      <c r="U138" s="37">
        <v>45</v>
      </c>
      <c r="V138" s="37">
        <v>45</v>
      </c>
      <c r="W138" s="37">
        <v>45</v>
      </c>
      <c r="X138" s="1"/>
      <c r="Y138" s="1"/>
    </row>
    <row r="139" spans="1:25" x14ac:dyDescent="0.25">
      <c r="A139" s="1"/>
      <c r="B139" s="1"/>
      <c r="C139" s="1"/>
      <c r="D139" s="1"/>
      <c r="E139" s="1" t="str">
        <f>E136</f>
        <v>период оборачиваемости дебиторской задолженности</v>
      </c>
      <c r="F139" s="1"/>
      <c r="G139" s="1"/>
      <c r="H139" s="11" t="str">
        <f t="shared" si="13"/>
        <v>дни</v>
      </c>
      <c r="I139" s="1"/>
      <c r="J139" s="1"/>
      <c r="K139" s="1" t="str">
        <f>справочники!$U$15</f>
        <v>собственные магазины</v>
      </c>
      <c r="L139" s="1"/>
      <c r="M139" s="5"/>
      <c r="N139" s="19"/>
      <c r="O139" s="19"/>
      <c r="P139" s="1"/>
      <c r="Q139" s="1"/>
      <c r="R139" s="3"/>
      <c r="S139" s="1"/>
      <c r="T139" s="5" t="s">
        <v>0</v>
      </c>
      <c r="U139" s="37">
        <v>2</v>
      </c>
      <c r="V139" s="37">
        <v>2</v>
      </c>
      <c r="W139" s="37">
        <v>2</v>
      </c>
      <c r="X139" s="1"/>
      <c r="Y139" s="1"/>
    </row>
    <row r="140" spans="1:25" x14ac:dyDescent="0.25">
      <c r="A140" s="1"/>
      <c r="B140" s="1"/>
      <c r="C140" s="1"/>
      <c r="D140" s="1"/>
      <c r="E140" s="1" t="str">
        <f>E137</f>
        <v>период оборачиваемости дебиторской задолженности</v>
      </c>
      <c r="F140" s="1"/>
      <c r="G140" s="1"/>
      <c r="H140" s="11" t="str">
        <f t="shared" si="13"/>
        <v>дни</v>
      </c>
      <c r="I140" s="1"/>
      <c r="J140" s="1"/>
      <c r="K140" s="1" t="str">
        <f>справочники!$U$16</f>
        <v>интернет сайт</v>
      </c>
      <c r="L140" s="1"/>
      <c r="M140" s="5"/>
      <c r="N140" s="19"/>
      <c r="O140" s="19"/>
      <c r="P140" s="1"/>
      <c r="Q140" s="1"/>
      <c r="R140" s="3"/>
      <c r="S140" s="1"/>
      <c r="T140" s="5" t="s">
        <v>0</v>
      </c>
      <c r="U140" s="37">
        <v>5</v>
      </c>
      <c r="V140" s="37">
        <v>5</v>
      </c>
      <c r="W140" s="37">
        <v>5</v>
      </c>
      <c r="X140" s="1"/>
      <c r="Y140" s="1"/>
    </row>
    <row r="141" spans="1:25" ht="4.05" customHeight="1" x14ac:dyDescent="0.25">
      <c r="A141" s="1"/>
      <c r="B141" s="1"/>
      <c r="C141" s="1"/>
      <c r="D141" s="1"/>
      <c r="E141" s="1"/>
      <c r="F141" s="1"/>
      <c r="G141" s="1"/>
      <c r="H141" s="11"/>
      <c r="I141" s="1"/>
      <c r="J141" s="1"/>
      <c r="K141" s="1"/>
      <c r="L141" s="1"/>
      <c r="M141" s="5"/>
      <c r="N141" s="1"/>
      <c r="O141" s="19"/>
      <c r="P141" s="1"/>
      <c r="Q141" s="1"/>
      <c r="R141" s="3"/>
      <c r="S141" s="1"/>
      <c r="T141" s="5"/>
      <c r="U141" s="1"/>
      <c r="V141" s="1"/>
      <c r="W141" s="1"/>
      <c r="X141" s="1"/>
      <c r="Y141" s="1"/>
    </row>
    <row r="142" spans="1:25" ht="4.05" customHeight="1" x14ac:dyDescent="0.25">
      <c r="A142" s="1"/>
      <c r="B142" s="1"/>
      <c r="C142" s="1"/>
      <c r="D142" s="1"/>
      <c r="E142" s="64"/>
      <c r="F142" s="1"/>
      <c r="G142" s="1"/>
      <c r="H142" s="11"/>
      <c r="I142" s="1"/>
      <c r="J142" s="1"/>
      <c r="K142" s="64"/>
      <c r="L142" s="1"/>
      <c r="M142" s="5"/>
      <c r="N142" s="64"/>
      <c r="O142" s="19"/>
      <c r="P142" s="1"/>
      <c r="Q142" s="1"/>
      <c r="R142" s="3"/>
      <c r="S142" s="1"/>
      <c r="T142" s="5"/>
      <c r="U142" s="1"/>
      <c r="V142" s="1"/>
      <c r="W142" s="1"/>
      <c r="X142" s="1"/>
      <c r="Y142" s="1"/>
    </row>
    <row r="143" spans="1:25" ht="4.95" customHeight="1" x14ac:dyDescent="0.25">
      <c r="A143" s="1"/>
      <c r="B143" s="1"/>
      <c r="C143" s="1"/>
      <c r="D143" s="1"/>
      <c r="E143" s="1"/>
      <c r="F143" s="1"/>
      <c r="G143" s="1"/>
      <c r="H143" s="11"/>
      <c r="I143" s="1"/>
      <c r="J143" s="1"/>
      <c r="K143" s="1"/>
      <c r="L143" s="1"/>
      <c r="M143" s="5"/>
      <c r="N143" s="1"/>
      <c r="O143" s="19"/>
      <c r="P143" s="1"/>
      <c r="Q143" s="1"/>
      <c r="R143" s="3"/>
      <c r="S143" s="1"/>
      <c r="T143" s="5"/>
      <c r="U143" s="1"/>
      <c r="V143" s="1"/>
      <c r="W143" s="1"/>
      <c r="X143" s="1"/>
      <c r="Y143" s="1"/>
    </row>
    <row r="144" spans="1:25" x14ac:dyDescent="0.25">
      <c r="A144" s="1"/>
      <c r="B144" s="1"/>
      <c r="C144" s="1"/>
      <c r="D144" s="1"/>
      <c r="E144" s="3" t="str">
        <f>kpi!$E$43</f>
        <v>операционный цикл</v>
      </c>
      <c r="F144" s="3"/>
      <c r="G144" s="3"/>
      <c r="H144" s="39" t="str">
        <f>IF(OR($E144="",$E144=0),"",INDEX(kpi!$I:$I,SUMIFS(kpi!$A:$A,kpi!$E:$E,$E144)))</f>
        <v>дни</v>
      </c>
      <c r="I144" s="3"/>
      <c r="J144" s="3"/>
      <c r="K144" s="3"/>
      <c r="L144" s="3"/>
      <c r="M144" s="5"/>
      <c r="N144" s="19"/>
      <c r="O144" s="19"/>
      <c r="P144" s="1"/>
      <c r="Q144" s="1"/>
      <c r="R144" s="3"/>
      <c r="S144" s="1"/>
      <c r="T144" s="5" t="s">
        <v>0</v>
      </c>
      <c r="U144" s="226">
        <v>20</v>
      </c>
      <c r="V144" s="227">
        <v>15</v>
      </c>
      <c r="W144" s="228">
        <v>10</v>
      </c>
      <c r="X144" s="1"/>
      <c r="Y144" s="1"/>
    </row>
    <row r="145" spans="1:25" ht="4.05" customHeight="1" x14ac:dyDescent="0.25">
      <c r="A145" s="1"/>
      <c r="B145" s="1"/>
      <c r="C145" s="1"/>
      <c r="D145" s="1"/>
      <c r="E145" s="1"/>
      <c r="F145" s="1"/>
      <c r="G145" s="1"/>
      <c r="H145" s="11"/>
      <c r="I145" s="1"/>
      <c r="J145" s="1"/>
      <c r="K145" s="1"/>
      <c r="L145" s="1"/>
      <c r="M145" s="5"/>
      <c r="N145" s="1"/>
      <c r="O145" s="19"/>
      <c r="P145" s="1"/>
      <c r="Q145" s="1"/>
      <c r="R145" s="3"/>
      <c r="S145" s="1"/>
      <c r="T145" s="5"/>
      <c r="U145" s="1"/>
      <c r="V145" s="1"/>
      <c r="W145" s="1"/>
      <c r="X145" s="1"/>
      <c r="Y145" s="1"/>
    </row>
    <row r="146" spans="1:25" ht="4.05" customHeight="1" x14ac:dyDescent="0.25">
      <c r="A146" s="1"/>
      <c r="B146" s="1"/>
      <c r="C146" s="1"/>
      <c r="D146" s="1"/>
      <c r="E146" s="64"/>
      <c r="F146" s="1"/>
      <c r="G146" s="1"/>
      <c r="H146" s="11"/>
      <c r="I146" s="1"/>
      <c r="J146" s="1"/>
      <c r="K146" s="64"/>
      <c r="L146" s="1"/>
      <c r="M146" s="5"/>
      <c r="N146" s="64"/>
      <c r="O146" s="19"/>
      <c r="P146" s="1"/>
      <c r="Q146" s="1"/>
      <c r="R146" s="3"/>
      <c r="S146" s="1"/>
      <c r="T146" s="5"/>
      <c r="U146" s="1"/>
      <c r="V146" s="1"/>
      <c r="W146" s="1"/>
      <c r="X146" s="1"/>
      <c r="Y146" s="1"/>
    </row>
    <row r="147" spans="1:25" ht="4.95" customHeight="1" x14ac:dyDescent="0.25">
      <c r="A147" s="1"/>
      <c r="B147" s="1"/>
      <c r="C147" s="1"/>
      <c r="D147" s="1"/>
      <c r="E147" s="1"/>
      <c r="F147" s="1"/>
      <c r="G147" s="1"/>
      <c r="H147" s="11"/>
      <c r="I147" s="1"/>
      <c r="J147" s="1"/>
      <c r="K147" s="1"/>
      <c r="L147" s="1"/>
      <c r="M147" s="5"/>
      <c r="N147" s="1"/>
      <c r="O147" s="19"/>
      <c r="P147" s="1"/>
      <c r="Q147" s="1"/>
      <c r="R147" s="3"/>
      <c r="S147" s="1"/>
      <c r="T147" s="5"/>
      <c r="U147" s="1"/>
      <c r="V147" s="1"/>
      <c r="W147" s="1"/>
      <c r="X147" s="1"/>
      <c r="Y147" s="1"/>
    </row>
    <row r="148" spans="1:25" s="4" customFormat="1" x14ac:dyDescent="0.25">
      <c r="A148" s="3"/>
      <c r="B148" s="3"/>
      <c r="C148" s="3"/>
      <c r="D148" s="3"/>
      <c r="E148" s="3" t="str">
        <f>kpi!$E$48</f>
        <v>ставка соцсборов</v>
      </c>
      <c r="F148" s="3"/>
      <c r="G148" s="3"/>
      <c r="H148" s="39" t="str">
        <f>IF(OR($E148="",$E148=0),"",INDEX(kpi!$I:$I,SUMIFS(kpi!$A:$A,kpi!$E:$E,$E148)))</f>
        <v>%</v>
      </c>
      <c r="I148" s="3"/>
      <c r="J148" s="3"/>
      <c r="K148" s="3"/>
      <c r="L148" s="3"/>
      <c r="M148" s="5" t="s">
        <v>0</v>
      </c>
      <c r="N148" s="58">
        <v>0.3</v>
      </c>
      <c r="O148" s="19"/>
      <c r="P148" s="3"/>
      <c r="Q148" s="3"/>
      <c r="R148" s="3"/>
      <c r="S148" s="3"/>
      <c r="T148" s="5"/>
      <c r="U148" s="3"/>
      <c r="V148" s="3"/>
      <c r="W148" s="3"/>
      <c r="X148" s="3"/>
      <c r="Y148" s="3"/>
    </row>
    <row r="149" spans="1:25" ht="4.95" customHeight="1" x14ac:dyDescent="0.25">
      <c r="A149" s="1"/>
      <c r="B149" s="1"/>
      <c r="C149" s="1"/>
      <c r="D149" s="1"/>
      <c r="E149" s="1"/>
      <c r="F149" s="1"/>
      <c r="G149" s="1"/>
      <c r="H149" s="11"/>
      <c r="I149" s="1"/>
      <c r="J149" s="1"/>
      <c r="K149" s="1"/>
      <c r="L149" s="1"/>
      <c r="M149" s="5"/>
      <c r="N149" s="1"/>
      <c r="O149" s="19"/>
      <c r="P149" s="1"/>
      <c r="Q149" s="1"/>
      <c r="R149" s="3"/>
      <c r="S149" s="1"/>
      <c r="T149" s="5"/>
      <c r="U149" s="1"/>
      <c r="V149" s="1"/>
      <c r="W149" s="1"/>
      <c r="X149" s="1"/>
      <c r="Y149" s="1"/>
    </row>
    <row r="150" spans="1:25" s="4" customFormat="1" x14ac:dyDescent="0.25">
      <c r="A150" s="3"/>
      <c r="B150" s="3"/>
      <c r="C150" s="3"/>
      <c r="D150" s="3"/>
      <c r="E150" s="3" t="str">
        <f>kpi!$E$13</f>
        <v>ставка НДС</v>
      </c>
      <c r="F150" s="3"/>
      <c r="G150" s="3"/>
      <c r="H150" s="39" t="str">
        <f>IF(OR($E150="",$E150=0),"",INDEX(kpi!$I:$I,SUMIFS(kpi!$A:$A,kpi!$E:$E,$E150)))</f>
        <v>%</v>
      </c>
      <c r="I150" s="3"/>
      <c r="J150" s="3"/>
      <c r="K150" s="3"/>
      <c r="L150" s="3"/>
      <c r="M150" s="5" t="s">
        <v>0</v>
      </c>
      <c r="N150" s="58">
        <v>0.2</v>
      </c>
      <c r="O150" s="19"/>
      <c r="P150" s="3"/>
      <c r="Q150" s="3"/>
      <c r="R150" s="3"/>
      <c r="S150" s="3"/>
      <c r="T150" s="5"/>
      <c r="U150" s="3"/>
      <c r="V150" s="3"/>
      <c r="W150" s="3"/>
      <c r="X150" s="3"/>
      <c r="Y150" s="3"/>
    </row>
    <row r="151" spans="1:25" ht="4.95" customHeight="1" x14ac:dyDescent="0.25">
      <c r="A151" s="1"/>
      <c r="B151" s="1"/>
      <c r="C151" s="1"/>
      <c r="D151" s="1"/>
      <c r="E151" s="1"/>
      <c r="F151" s="1"/>
      <c r="G151" s="1"/>
      <c r="H151" s="11"/>
      <c r="I151" s="1"/>
      <c r="J151" s="1"/>
      <c r="K151" s="1"/>
      <c r="L151" s="1"/>
      <c r="M151" s="5"/>
      <c r="N151" s="1"/>
      <c r="O151" s="19"/>
      <c r="P151" s="1"/>
      <c r="Q151" s="1"/>
      <c r="R151" s="3"/>
      <c r="S151" s="1"/>
      <c r="T151" s="5"/>
      <c r="U151" s="1"/>
      <c r="V151" s="1"/>
      <c r="W151" s="1"/>
      <c r="X151" s="1"/>
      <c r="Y151" s="1"/>
    </row>
    <row r="152" spans="1:25" s="4" customFormat="1" x14ac:dyDescent="0.25">
      <c r="A152" s="3"/>
      <c r="B152" s="3"/>
      <c r="C152" s="3"/>
      <c r="D152" s="3"/>
      <c r="E152" s="3" t="str">
        <f>kpi!$E$14</f>
        <v>кол-во дней на возврат НДС</v>
      </c>
      <c r="F152" s="3"/>
      <c r="G152" s="3"/>
      <c r="H152" s="39" t="str">
        <f>IF(OR($E152="",$E152=0),"",INDEX(kpi!$I:$I,SUMIFS(kpi!$A:$A,kpi!$E:$E,$E152)))</f>
        <v>дни</v>
      </c>
      <c r="I152" s="3"/>
      <c r="J152" s="3"/>
      <c r="K152" s="3"/>
      <c r="L152" s="3"/>
      <c r="M152" s="5" t="s">
        <v>0</v>
      </c>
      <c r="N152" s="63">
        <v>90</v>
      </c>
      <c r="O152" s="19"/>
      <c r="P152" s="3"/>
      <c r="Q152" s="3"/>
      <c r="R152" s="3"/>
      <c r="S152" s="3"/>
      <c r="T152" s="5"/>
      <c r="U152" s="3"/>
      <c r="V152" s="3"/>
      <c r="W152" s="3"/>
      <c r="X152" s="3"/>
      <c r="Y152" s="3"/>
    </row>
    <row r="153" spans="1:25" ht="4.95" customHeight="1" x14ac:dyDescent="0.25">
      <c r="A153" s="1"/>
      <c r="B153" s="1"/>
      <c r="C153" s="1"/>
      <c r="D153" s="1"/>
      <c r="E153" s="1"/>
      <c r="F153" s="1"/>
      <c r="G153" s="1"/>
      <c r="H153" s="11"/>
      <c r="I153" s="1"/>
      <c r="J153" s="1"/>
      <c r="K153" s="1"/>
      <c r="L153" s="1"/>
      <c r="M153" s="5"/>
      <c r="N153" s="1"/>
      <c r="O153" s="19"/>
      <c r="P153" s="1"/>
      <c r="Q153" s="1"/>
      <c r="R153" s="3"/>
      <c r="S153" s="1"/>
      <c r="T153" s="5"/>
      <c r="U153" s="1"/>
      <c r="V153" s="1"/>
      <c r="W153" s="1"/>
      <c r="X153" s="1"/>
      <c r="Y153" s="1"/>
    </row>
    <row r="154" spans="1:25" s="4" customFormat="1" x14ac:dyDescent="0.25">
      <c r="A154" s="3"/>
      <c r="B154" s="3"/>
      <c r="C154" s="3"/>
      <c r="D154" s="3"/>
      <c r="E154" s="3" t="str">
        <f>kpi!$E$123</f>
        <v>ставка налога УСН(6%)</v>
      </c>
      <c r="F154" s="3"/>
      <c r="G154" s="3"/>
      <c r="H154" s="39" t="str">
        <f>IF(OR($E154="",$E154=0),"",INDEX(kpi!$I:$I,SUMIFS(kpi!$A:$A,kpi!$E:$E,$E154)))</f>
        <v>%</v>
      </c>
      <c r="I154" s="3"/>
      <c r="J154" s="3"/>
      <c r="K154" s="3"/>
      <c r="L154" s="3"/>
      <c r="M154" s="5" t="s">
        <v>0</v>
      </c>
      <c r="N154" s="58">
        <v>0.06</v>
      </c>
      <c r="O154" s="19"/>
      <c r="P154" s="3"/>
      <c r="Q154" s="3"/>
      <c r="R154" s="3"/>
      <c r="S154" s="3"/>
      <c r="T154" s="5"/>
      <c r="U154" s="3"/>
      <c r="V154" s="3"/>
      <c r="W154" s="3"/>
      <c r="X154" s="3"/>
      <c r="Y154" s="3"/>
    </row>
    <row r="155" spans="1:25" x14ac:dyDescent="0.25">
      <c r="A155" s="1"/>
      <c r="B155" s="1"/>
      <c r="C155" s="1"/>
      <c r="D155" s="1"/>
      <c r="E155" s="1"/>
      <c r="F155" s="1"/>
      <c r="G155" s="1"/>
      <c r="H155" s="11"/>
      <c r="I155" s="1"/>
      <c r="J155" s="1"/>
      <c r="K155" s="1"/>
      <c r="L155" s="1"/>
      <c r="M155" s="5"/>
      <c r="N155" s="1"/>
      <c r="O155" s="19"/>
      <c r="P155" s="1"/>
      <c r="Q155" s="1"/>
      <c r="R155" s="3"/>
      <c r="S155" s="1"/>
      <c r="T155" s="5"/>
      <c r="U155" s="1"/>
      <c r="V155" s="1"/>
      <c r="W155" s="1"/>
      <c r="X155" s="1"/>
      <c r="Y155" s="1"/>
    </row>
    <row r="156" spans="1:25" x14ac:dyDescent="0.25">
      <c r="A156" s="1"/>
      <c r="B156" s="1"/>
      <c r="C156" s="1"/>
      <c r="D156" s="1"/>
      <c r="E156" s="1"/>
      <c r="F156" s="1"/>
      <c r="G156" s="1"/>
      <c r="H156" s="11"/>
      <c r="I156" s="1"/>
      <c r="J156" s="1"/>
      <c r="K156" s="1"/>
      <c r="L156" s="1"/>
      <c r="M156" s="5"/>
      <c r="N156" s="1"/>
      <c r="O156" s="19"/>
      <c r="P156" s="1"/>
      <c r="Q156" s="1"/>
      <c r="R156" s="3"/>
      <c r="S156" s="1"/>
      <c r="T156" s="5"/>
      <c r="U156" s="1"/>
      <c r="V156" s="1"/>
      <c r="W156" s="1"/>
      <c r="X156" s="1"/>
      <c r="Y156" s="1"/>
    </row>
    <row r="157" spans="1:25" x14ac:dyDescent="0.25">
      <c r="A157" s="1"/>
      <c r="B157" s="1"/>
      <c r="C157" s="1"/>
      <c r="D157" s="1"/>
      <c r="E157" s="1"/>
      <c r="F157" s="1"/>
      <c r="G157" s="1"/>
      <c r="H157" s="11"/>
      <c r="I157" s="1"/>
      <c r="J157" s="1"/>
      <c r="K157" s="1"/>
      <c r="L157" s="1"/>
      <c r="M157" s="5"/>
      <c r="N157" s="1"/>
      <c r="O157" s="19"/>
      <c r="P157" s="1"/>
      <c r="Q157" s="1"/>
      <c r="R157" s="3"/>
      <c r="S157" s="1"/>
      <c r="T157" s="5"/>
      <c r="U157" s="1"/>
      <c r="V157" s="1"/>
      <c r="W157" s="1"/>
      <c r="X157" s="1"/>
      <c r="Y157" s="1"/>
    </row>
    <row r="158" spans="1:25" x14ac:dyDescent="0.25">
      <c r="A158" s="1"/>
      <c r="B158" s="1"/>
      <c r="C158" s="1"/>
      <c r="D158" s="1"/>
      <c r="E158" s="1"/>
      <c r="F158" s="1"/>
      <c r="G158" s="1"/>
      <c r="H158" s="11"/>
      <c r="I158" s="1"/>
      <c r="J158" s="1"/>
      <c r="K158" s="1"/>
      <c r="L158" s="1"/>
      <c r="M158" s="5"/>
      <c r="N158" s="1"/>
      <c r="O158" s="19"/>
      <c r="P158" s="1"/>
      <c r="Q158" s="1"/>
      <c r="R158" s="3"/>
      <c r="S158" s="1"/>
      <c r="T158" s="5"/>
      <c r="U158" s="1"/>
      <c r="V158" s="1"/>
      <c r="W158" s="1"/>
      <c r="X158" s="1"/>
      <c r="Y158" s="1"/>
    </row>
    <row r="159" spans="1:25" x14ac:dyDescent="0.25">
      <c r="A159" s="1"/>
      <c r="B159" s="1"/>
      <c r="C159" s="1"/>
      <c r="D159" s="1"/>
      <c r="E159" s="1"/>
      <c r="F159" s="1"/>
      <c r="G159" s="1"/>
      <c r="H159" s="11"/>
      <c r="I159" s="1"/>
      <c r="J159" s="1"/>
      <c r="K159" s="1"/>
      <c r="L159" s="1"/>
      <c r="M159" s="5"/>
      <c r="N159" s="1"/>
      <c r="O159" s="19"/>
      <c r="P159" s="1"/>
      <c r="Q159" s="1"/>
      <c r="R159" s="3"/>
      <c r="S159" s="1"/>
      <c r="T159" s="5"/>
      <c r="U159" s="1"/>
      <c r="V159" s="1"/>
      <c r="W159" s="1"/>
      <c r="X159" s="1"/>
      <c r="Y159" s="1"/>
    </row>
    <row r="160" spans="1:25" x14ac:dyDescent="0.25">
      <c r="A160" s="1"/>
      <c r="B160" s="1"/>
      <c r="C160" s="1"/>
      <c r="D160" s="1"/>
      <c r="E160" s="1"/>
      <c r="F160" s="1"/>
      <c r="G160" s="1"/>
      <c r="H160" s="11"/>
      <c r="I160" s="1"/>
      <c r="J160" s="1"/>
      <c r="K160" s="1"/>
      <c r="L160" s="1"/>
      <c r="M160" s="5"/>
      <c r="N160" s="1"/>
      <c r="O160" s="19"/>
      <c r="P160" s="1"/>
      <c r="Q160" s="1"/>
      <c r="R160" s="3"/>
      <c r="S160" s="1"/>
      <c r="T160" s="5"/>
      <c r="U160" s="1"/>
      <c r="V160" s="1"/>
      <c r="W160" s="1"/>
      <c r="X160" s="1"/>
      <c r="Y160" s="1"/>
    </row>
    <row r="161" spans="1:25" x14ac:dyDescent="0.25">
      <c r="A161" s="1"/>
      <c r="B161" s="1"/>
      <c r="C161" s="1"/>
      <c r="D161" s="1"/>
      <c r="E161" s="1"/>
      <c r="F161" s="1"/>
      <c r="G161" s="1"/>
      <c r="H161" s="11"/>
      <c r="I161" s="1"/>
      <c r="J161" s="1"/>
      <c r="K161" s="1"/>
      <c r="L161" s="1"/>
      <c r="M161" s="5"/>
      <c r="N161" s="1"/>
      <c r="O161" s="19"/>
      <c r="P161" s="1"/>
      <c r="Q161" s="1"/>
      <c r="R161" s="3"/>
      <c r="S161" s="1"/>
      <c r="T161" s="5"/>
      <c r="U161" s="1"/>
      <c r="V161" s="1"/>
      <c r="W161" s="1"/>
      <c r="X161" s="1"/>
      <c r="Y161" s="1"/>
    </row>
    <row r="162" spans="1:25" x14ac:dyDescent="0.25">
      <c r="A162" s="1"/>
      <c r="B162" s="1"/>
      <c r="C162" s="1"/>
      <c r="D162" s="1"/>
      <c r="E162" s="1"/>
      <c r="F162" s="1"/>
      <c r="G162" s="1"/>
      <c r="H162" s="11"/>
      <c r="I162" s="1"/>
      <c r="J162" s="1"/>
      <c r="K162" s="1"/>
      <c r="L162" s="1"/>
      <c r="M162" s="5"/>
      <c r="N162" s="1"/>
      <c r="O162" s="19"/>
      <c r="P162" s="1"/>
      <c r="Q162" s="1"/>
      <c r="R162" s="3"/>
      <c r="S162" s="1"/>
      <c r="T162" s="5"/>
      <c r="U162" s="1"/>
      <c r="V162" s="1"/>
      <c r="W162" s="1"/>
      <c r="X162" s="1"/>
      <c r="Y162" s="1"/>
    </row>
    <row r="163" spans="1:25" x14ac:dyDescent="0.25">
      <c r="A163" s="1"/>
      <c r="B163" s="1"/>
      <c r="C163" s="1"/>
      <c r="D163" s="1"/>
      <c r="E163" s="1"/>
      <c r="F163" s="1"/>
      <c r="G163" s="1"/>
      <c r="H163" s="11"/>
      <c r="I163" s="1"/>
      <c r="J163" s="1"/>
      <c r="K163" s="1"/>
      <c r="L163" s="1"/>
      <c r="M163" s="5"/>
      <c r="N163" s="1"/>
      <c r="O163" s="19"/>
      <c r="P163" s="1"/>
      <c r="Q163" s="1"/>
      <c r="R163" s="3"/>
      <c r="S163" s="1"/>
      <c r="T163" s="5"/>
      <c r="U163" s="1"/>
      <c r="V163" s="1"/>
      <c r="W163" s="1"/>
      <c r="X163" s="1"/>
      <c r="Y163" s="1"/>
    </row>
    <row r="164" spans="1:25" x14ac:dyDescent="0.25">
      <c r="A164" s="1"/>
      <c r="B164" s="1"/>
      <c r="C164" s="1"/>
      <c r="D164" s="1"/>
      <c r="E164" s="1"/>
      <c r="F164" s="1"/>
      <c r="G164" s="1"/>
      <c r="H164" s="11"/>
      <c r="I164" s="1"/>
      <c r="J164" s="1"/>
      <c r="K164" s="1"/>
      <c r="L164" s="1"/>
      <c r="M164" s="5"/>
      <c r="N164" s="1"/>
      <c r="O164" s="19"/>
      <c r="P164" s="1"/>
      <c r="Q164" s="1"/>
      <c r="R164" s="3"/>
      <c r="S164" s="1"/>
      <c r="T164" s="5"/>
      <c r="U164" s="1"/>
      <c r="V164" s="1"/>
      <c r="W164" s="1"/>
      <c r="X164" s="1"/>
      <c r="Y164" s="1"/>
    </row>
    <row r="165" spans="1:25" x14ac:dyDescent="0.25">
      <c r="A165" s="1"/>
      <c r="B165" s="1"/>
      <c r="C165" s="1"/>
      <c r="D165" s="1"/>
      <c r="E165" s="1"/>
      <c r="F165" s="1"/>
      <c r="G165" s="1"/>
      <c r="H165" s="11"/>
      <c r="I165" s="1"/>
      <c r="J165" s="1"/>
      <c r="K165" s="1"/>
      <c r="L165" s="1"/>
      <c r="M165" s="5"/>
      <c r="N165" s="1"/>
      <c r="O165" s="19"/>
      <c r="P165" s="1"/>
      <c r="Q165" s="1"/>
      <c r="R165" s="3"/>
      <c r="S165" s="1"/>
      <c r="T165" s="5"/>
      <c r="U165" s="1"/>
      <c r="V165" s="1"/>
      <c r="W165" s="1"/>
      <c r="X165" s="1"/>
      <c r="Y165" s="1"/>
    </row>
    <row r="166" spans="1:25" x14ac:dyDescent="0.25">
      <c r="A166" s="1"/>
      <c r="B166" s="1"/>
      <c r="C166" s="1"/>
      <c r="D166" s="1"/>
      <c r="E166" s="1"/>
      <c r="F166" s="1"/>
      <c r="G166" s="1"/>
      <c r="H166" s="11"/>
      <c r="I166" s="1"/>
      <c r="J166" s="1"/>
      <c r="K166" s="1"/>
      <c r="L166" s="1"/>
      <c r="M166" s="5"/>
      <c r="N166" s="1"/>
      <c r="O166" s="19"/>
      <c r="P166" s="1"/>
      <c r="Q166" s="1"/>
      <c r="R166" s="3"/>
      <c r="S166" s="1"/>
      <c r="T166" s="5"/>
      <c r="U166" s="1"/>
      <c r="V166" s="1"/>
      <c r="W166" s="1"/>
      <c r="X166" s="1"/>
      <c r="Y166" s="1"/>
    </row>
    <row r="167" spans="1:25" x14ac:dyDescent="0.25">
      <c r="A167" s="1"/>
      <c r="B167" s="1"/>
      <c r="C167" s="1"/>
      <c r="D167" s="1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3"/>
      <c r="S167" s="1"/>
      <c r="T167" s="5"/>
      <c r="U167" s="1"/>
      <c r="V167" s="1"/>
      <c r="W167" s="1"/>
      <c r="X167" s="1"/>
      <c r="Y167" s="1"/>
    </row>
    <row r="168" spans="1:25" x14ac:dyDescent="0.25">
      <c r="A168" s="1"/>
      <c r="B168" s="1"/>
      <c r="C168" s="1"/>
      <c r="D168" s="1"/>
      <c r="E168" s="1"/>
      <c r="F168" s="1"/>
      <c r="G168" s="1"/>
      <c r="H168" s="11"/>
      <c r="I168" s="1"/>
      <c r="J168" s="1"/>
      <c r="K168" s="1"/>
      <c r="L168" s="1"/>
      <c r="M168" s="5"/>
      <c r="N168" s="1"/>
      <c r="O168" s="19"/>
      <c r="P168" s="1"/>
      <c r="Q168" s="1"/>
      <c r="R168" s="3"/>
      <c r="S168" s="1"/>
      <c r="T168" s="5"/>
      <c r="U168" s="1"/>
      <c r="V168" s="1"/>
      <c r="W168" s="1"/>
      <c r="X168" s="1"/>
      <c r="Y168" s="1"/>
    </row>
    <row r="169" spans="1:25" x14ac:dyDescent="0.25">
      <c r="A169" s="1"/>
      <c r="B169" s="1"/>
      <c r="C169" s="1"/>
      <c r="D169" s="1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3"/>
      <c r="S169" s="1"/>
      <c r="T169" s="5"/>
      <c r="U169" s="1"/>
      <c r="V169" s="1"/>
      <c r="W169" s="1"/>
      <c r="X169" s="1"/>
      <c r="Y169" s="1"/>
    </row>
    <row r="170" spans="1:25" x14ac:dyDescent="0.25">
      <c r="A170" s="1"/>
      <c r="B170" s="1"/>
      <c r="C170" s="1"/>
      <c r="D170" s="1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3"/>
      <c r="S170" s="1"/>
      <c r="T170" s="5"/>
      <c r="U170" s="1"/>
      <c r="V170" s="1"/>
      <c r="W170" s="1"/>
      <c r="X170" s="1"/>
      <c r="Y170" s="1"/>
    </row>
    <row r="171" spans="1:25" x14ac:dyDescent="0.25">
      <c r="A171" s="1"/>
      <c r="B171" s="1"/>
      <c r="C171" s="1"/>
      <c r="D171" s="1"/>
      <c r="E171" s="1"/>
      <c r="F171" s="1"/>
      <c r="G171" s="1"/>
      <c r="H171" s="11"/>
      <c r="I171" s="1"/>
      <c r="J171" s="1"/>
      <c r="K171" s="1"/>
      <c r="L171" s="1"/>
      <c r="M171" s="5"/>
      <c r="N171" s="1"/>
      <c r="O171" s="19"/>
      <c r="P171" s="1"/>
      <c r="Q171" s="1"/>
      <c r="R171" s="3"/>
      <c r="S171" s="1"/>
      <c r="T171" s="5"/>
      <c r="U171" s="1"/>
      <c r="V171" s="1"/>
      <c r="W171" s="1"/>
      <c r="X171" s="1"/>
      <c r="Y171" s="1"/>
    </row>
    <row r="172" spans="1:25" x14ac:dyDescent="0.25">
      <c r="A172" s="1"/>
      <c r="B172" s="1"/>
      <c r="C172" s="1"/>
      <c r="D172" s="1"/>
      <c r="E172" s="1"/>
      <c r="F172" s="1"/>
      <c r="G172" s="1"/>
      <c r="H172" s="11"/>
      <c r="I172" s="1"/>
      <c r="J172" s="1"/>
      <c r="K172" s="1"/>
      <c r="L172" s="1"/>
      <c r="M172" s="5"/>
      <c r="N172" s="1"/>
      <c r="O172" s="19"/>
      <c r="P172" s="1"/>
      <c r="Q172" s="1"/>
      <c r="R172" s="3"/>
      <c r="S172" s="1"/>
      <c r="T172" s="5"/>
      <c r="U172" s="1"/>
      <c r="V172" s="1"/>
      <c r="W172" s="1"/>
      <c r="X172" s="1"/>
      <c r="Y172" s="1"/>
    </row>
    <row r="173" spans="1:25" x14ac:dyDescent="0.25">
      <c r="A173" s="1"/>
      <c r="B173" s="1"/>
      <c r="C173" s="1"/>
      <c r="D173" s="1"/>
      <c r="E173" s="1"/>
      <c r="F173" s="1"/>
      <c r="G173" s="1"/>
      <c r="H173" s="11"/>
      <c r="I173" s="1"/>
      <c r="J173" s="1"/>
      <c r="K173" s="1"/>
      <c r="L173" s="1"/>
      <c r="M173" s="5"/>
      <c r="N173" s="1"/>
      <c r="O173" s="19"/>
      <c r="P173" s="1"/>
      <c r="Q173" s="1"/>
      <c r="R173" s="3"/>
      <c r="S173" s="1"/>
      <c r="T173" s="5"/>
      <c r="U173" s="1"/>
      <c r="V173" s="1"/>
      <c r="W173" s="1"/>
      <c r="X173" s="1"/>
      <c r="Y173" s="1"/>
    </row>
    <row r="174" spans="1:25" x14ac:dyDescent="0.25">
      <c r="A174" s="1"/>
      <c r="B174" s="1"/>
      <c r="C174" s="1"/>
      <c r="D174" s="1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3"/>
      <c r="S174" s="1"/>
      <c r="T174" s="5"/>
      <c r="U174" s="1"/>
      <c r="V174" s="1"/>
      <c r="W174" s="1"/>
      <c r="X174" s="1"/>
      <c r="Y174" s="1"/>
    </row>
    <row r="175" spans="1:25" x14ac:dyDescent="0.25">
      <c r="A175" s="1"/>
      <c r="B175" s="1"/>
      <c r="C175" s="1"/>
      <c r="D175" s="1"/>
      <c r="E175" s="1"/>
      <c r="F175" s="1"/>
      <c r="G175" s="1"/>
      <c r="H175" s="11"/>
      <c r="I175" s="1"/>
      <c r="J175" s="1"/>
      <c r="K175" s="1"/>
      <c r="L175" s="1"/>
      <c r="M175" s="5"/>
      <c r="N175" s="1"/>
      <c r="O175" s="19"/>
      <c r="P175" s="1"/>
      <c r="Q175" s="1"/>
      <c r="R175" s="3"/>
      <c r="S175" s="1"/>
      <c r="T175" s="5"/>
      <c r="U175" s="1"/>
      <c r="V175" s="1"/>
      <c r="W175" s="1"/>
      <c r="X175" s="1"/>
      <c r="Y175" s="1"/>
    </row>
    <row r="176" spans="1:25" x14ac:dyDescent="0.25">
      <c r="A176" s="1"/>
      <c r="B176" s="1"/>
      <c r="C176" s="1"/>
      <c r="D176" s="1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3"/>
      <c r="S176" s="1"/>
      <c r="T176" s="5"/>
      <c r="U176" s="1"/>
      <c r="V176" s="1"/>
      <c r="W176" s="1"/>
      <c r="X176" s="1"/>
      <c r="Y176" s="1"/>
    </row>
    <row r="177" spans="1:25" x14ac:dyDescent="0.25">
      <c r="A177" s="1"/>
      <c r="B177" s="1"/>
      <c r="C177" s="1"/>
      <c r="D177" s="1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3"/>
      <c r="S177" s="1"/>
      <c r="T177" s="5"/>
      <c r="U177" s="1"/>
      <c r="V177" s="1"/>
      <c r="W177" s="1"/>
      <c r="X177" s="1"/>
      <c r="Y177" s="1"/>
    </row>
    <row r="178" spans="1:25" x14ac:dyDescent="0.25">
      <c r="A178" s="1"/>
      <c r="B178" s="1"/>
      <c r="C178" s="1"/>
      <c r="D178" s="1"/>
      <c r="E178" s="1"/>
      <c r="F178" s="1"/>
      <c r="G178" s="1"/>
      <c r="H178" s="11"/>
      <c r="I178" s="1"/>
      <c r="J178" s="1"/>
      <c r="K178" s="1"/>
      <c r="L178" s="1"/>
      <c r="M178" s="5"/>
      <c r="N178" s="1"/>
      <c r="O178" s="19"/>
      <c r="P178" s="1"/>
      <c r="Q178" s="1"/>
      <c r="R178" s="3"/>
      <c r="S178" s="1"/>
      <c r="T178" s="5"/>
      <c r="U178" s="1"/>
      <c r="V178" s="1"/>
      <c r="W178" s="1"/>
      <c r="X178" s="1"/>
      <c r="Y178" s="1"/>
    </row>
    <row r="179" spans="1:25" x14ac:dyDescent="0.25">
      <c r="A179" s="1"/>
      <c r="B179" s="1"/>
      <c r="C179" s="1"/>
      <c r="D179" s="1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3"/>
      <c r="S179" s="1"/>
      <c r="T179" s="5"/>
      <c r="U179" s="1"/>
      <c r="V179" s="1"/>
      <c r="W179" s="1"/>
      <c r="X179" s="1"/>
      <c r="Y179" s="1"/>
    </row>
    <row r="180" spans="1:25" x14ac:dyDescent="0.25">
      <c r="A180" s="1"/>
      <c r="B180" s="1"/>
      <c r="C180" s="1"/>
      <c r="D180" s="1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3"/>
      <c r="S180" s="1"/>
      <c r="T180" s="5"/>
      <c r="U180" s="1"/>
      <c r="V180" s="1"/>
      <c r="W180" s="1"/>
      <c r="X180" s="1"/>
      <c r="Y180" s="1"/>
    </row>
    <row r="181" spans="1:25" x14ac:dyDescent="0.25">
      <c r="A181" s="1"/>
      <c r="B181" s="1"/>
      <c r="C181" s="1"/>
      <c r="D181" s="1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3"/>
      <c r="S181" s="1"/>
      <c r="T181" s="5"/>
      <c r="U181" s="1"/>
      <c r="V181" s="1"/>
      <c r="W181" s="1"/>
      <c r="X181" s="1"/>
      <c r="Y181" s="1"/>
    </row>
    <row r="182" spans="1:25" x14ac:dyDescent="0.25">
      <c r="A182" s="1"/>
      <c r="B182" s="1"/>
      <c r="C182" s="1"/>
      <c r="D182" s="1"/>
      <c r="E182" s="1"/>
      <c r="F182" s="1"/>
      <c r="G182" s="1"/>
      <c r="H182" s="11"/>
      <c r="I182" s="1"/>
      <c r="J182" s="1"/>
      <c r="K182" s="1"/>
      <c r="L182" s="1"/>
      <c r="M182" s="5"/>
      <c r="N182" s="1"/>
      <c r="O182" s="19"/>
      <c r="P182" s="1"/>
      <c r="Q182" s="1"/>
      <c r="R182" s="3"/>
      <c r="S182" s="1"/>
      <c r="T182" s="5"/>
      <c r="U182" s="1"/>
      <c r="V182" s="1"/>
      <c r="W182" s="1"/>
      <c r="X182" s="1"/>
      <c r="Y182" s="1"/>
    </row>
    <row r="183" spans="1:25" x14ac:dyDescent="0.25">
      <c r="A183" s="1"/>
      <c r="B183" s="1"/>
      <c r="C183" s="1"/>
      <c r="D183" s="1"/>
      <c r="E183" s="1"/>
      <c r="F183" s="1"/>
      <c r="G183" s="1"/>
      <c r="H183" s="11"/>
      <c r="I183" s="1"/>
      <c r="J183" s="1"/>
      <c r="K183" s="1"/>
      <c r="L183" s="1"/>
      <c r="M183" s="5"/>
      <c r="N183" s="1"/>
      <c r="O183" s="19"/>
      <c r="P183" s="1"/>
      <c r="Q183" s="1"/>
      <c r="R183" s="3"/>
      <c r="S183" s="1"/>
      <c r="T183" s="5"/>
      <c r="U183" s="1"/>
      <c r="V183" s="1"/>
      <c r="W183" s="1"/>
      <c r="X183" s="1"/>
      <c r="Y183" s="1"/>
    </row>
    <row r="184" spans="1:25" x14ac:dyDescent="0.25">
      <c r="A184" s="1"/>
      <c r="B184" s="1"/>
      <c r="C184" s="1"/>
      <c r="D184" s="1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3"/>
      <c r="S184" s="1"/>
      <c r="T184" s="5"/>
      <c r="U184" s="1"/>
      <c r="V184" s="1"/>
      <c r="W184" s="1"/>
      <c r="X184" s="1"/>
      <c r="Y184" s="1"/>
    </row>
    <row r="185" spans="1:25" x14ac:dyDescent="0.25">
      <c r="A185" s="1"/>
      <c r="B185" s="1"/>
      <c r="C185" s="1"/>
      <c r="D185" s="1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3"/>
      <c r="S185" s="1"/>
      <c r="T185" s="5"/>
      <c r="U185" s="1"/>
      <c r="V185" s="1"/>
      <c r="W185" s="1"/>
      <c r="X185" s="1"/>
      <c r="Y185" s="1"/>
    </row>
    <row r="186" spans="1:25" x14ac:dyDescent="0.25">
      <c r="A186" s="1"/>
      <c r="B186" s="1"/>
      <c r="C186" s="1"/>
      <c r="D186" s="1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3"/>
      <c r="S186" s="1"/>
      <c r="T186" s="5"/>
      <c r="U186" s="1"/>
      <c r="V186" s="1"/>
      <c r="W186" s="1"/>
      <c r="X186" s="1"/>
      <c r="Y186" s="1"/>
    </row>
    <row r="187" spans="1:25" x14ac:dyDescent="0.25">
      <c r="A187" s="1"/>
      <c r="B187" s="1"/>
      <c r="C187" s="1"/>
      <c r="D187" s="1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3"/>
      <c r="S187" s="1"/>
      <c r="T187" s="5"/>
      <c r="U187" s="1"/>
      <c r="V187" s="1"/>
      <c r="W187" s="1"/>
      <c r="X187" s="1"/>
      <c r="Y187" s="1"/>
    </row>
    <row r="188" spans="1:25" x14ac:dyDescent="0.25">
      <c r="A188" s="1"/>
      <c r="B188" s="1"/>
      <c r="C188" s="1"/>
      <c r="D188" s="1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3"/>
      <c r="S188" s="1"/>
      <c r="T188" s="5"/>
      <c r="U188" s="1"/>
      <c r="V188" s="1"/>
      <c r="W188" s="1"/>
      <c r="X188" s="1"/>
      <c r="Y188" s="1"/>
    </row>
    <row r="189" spans="1:25" x14ac:dyDescent="0.25">
      <c r="A189" s="1"/>
      <c r="B189" s="1"/>
      <c r="C189" s="1"/>
      <c r="D189" s="1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3"/>
      <c r="S189" s="1"/>
      <c r="T189" s="5"/>
      <c r="U189" s="1"/>
      <c r="V189" s="1"/>
      <c r="W189" s="1"/>
      <c r="X189" s="1"/>
      <c r="Y189" s="1"/>
    </row>
    <row r="190" spans="1:25" x14ac:dyDescent="0.25">
      <c r="A190" s="1"/>
      <c r="B190" s="1"/>
      <c r="C190" s="1"/>
      <c r="D190" s="1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3"/>
      <c r="S190" s="1"/>
      <c r="T190" s="5"/>
      <c r="U190" s="1"/>
      <c r="V190" s="1"/>
      <c r="W190" s="1"/>
      <c r="X190" s="1"/>
      <c r="Y190" s="1"/>
    </row>
    <row r="191" spans="1:25" x14ac:dyDescent="0.25">
      <c r="A191" s="1"/>
      <c r="B191" s="1"/>
      <c r="C191" s="1"/>
      <c r="D191" s="1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3"/>
      <c r="S191" s="1"/>
      <c r="T191" s="5"/>
      <c r="U191" s="1"/>
      <c r="V191" s="1"/>
      <c r="W191" s="1"/>
      <c r="X191" s="1"/>
      <c r="Y191" s="1"/>
    </row>
    <row r="192" spans="1:25" x14ac:dyDescent="0.25">
      <c r="A192" s="1"/>
      <c r="B192" s="1"/>
      <c r="C192" s="1"/>
      <c r="D192" s="1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3"/>
      <c r="S192" s="1"/>
      <c r="T192" s="5"/>
      <c r="U192" s="1"/>
      <c r="V192" s="1"/>
      <c r="W192" s="1"/>
      <c r="X192" s="1"/>
      <c r="Y192" s="1"/>
    </row>
    <row r="193" spans="1:25" x14ac:dyDescent="0.25">
      <c r="A193" s="1"/>
      <c r="B193" s="1"/>
      <c r="C193" s="1"/>
      <c r="D193" s="1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3"/>
      <c r="S193" s="1"/>
      <c r="T193" s="5"/>
      <c r="U193" s="1"/>
      <c r="V193" s="1"/>
      <c r="W193" s="1"/>
      <c r="X193" s="1"/>
      <c r="Y193" s="1"/>
    </row>
    <row r="194" spans="1:25" x14ac:dyDescent="0.25">
      <c r="A194" s="1"/>
      <c r="B194" s="1"/>
      <c r="C194" s="1"/>
      <c r="D194" s="1"/>
      <c r="E194" s="1"/>
      <c r="F194" s="1"/>
      <c r="G194" s="1"/>
      <c r="H194" s="11"/>
      <c r="I194" s="1"/>
      <c r="J194" s="1"/>
      <c r="K194" s="1"/>
      <c r="L194" s="1"/>
      <c r="M194" s="5"/>
      <c r="N194" s="1"/>
      <c r="O194" s="19"/>
      <c r="P194" s="1"/>
      <c r="Q194" s="1"/>
      <c r="R194" s="3"/>
      <c r="S194" s="1"/>
      <c r="T194" s="5"/>
      <c r="U194" s="1"/>
      <c r="V194" s="1"/>
      <c r="W194" s="1"/>
      <c r="X194" s="1"/>
      <c r="Y194" s="1"/>
    </row>
    <row r="195" spans="1:25" x14ac:dyDescent="0.25">
      <c r="A195" s="1"/>
      <c r="B195" s="1"/>
      <c r="C195" s="1"/>
      <c r="D195" s="1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3"/>
      <c r="S195" s="1"/>
      <c r="T195" s="5"/>
      <c r="U195" s="1"/>
      <c r="V195" s="1"/>
      <c r="W195" s="1"/>
      <c r="X195" s="1"/>
      <c r="Y195" s="1"/>
    </row>
    <row r="196" spans="1:25" x14ac:dyDescent="0.25">
      <c r="A196" s="1"/>
      <c r="B196" s="1"/>
      <c r="C196" s="1"/>
      <c r="D196" s="1"/>
      <c r="E196" s="1"/>
      <c r="F196" s="1"/>
      <c r="G196" s="1"/>
      <c r="H196" s="11"/>
      <c r="I196" s="1"/>
      <c r="J196" s="1"/>
      <c r="K196" s="1"/>
      <c r="L196" s="1"/>
      <c r="M196" s="5"/>
      <c r="N196" s="1"/>
      <c r="O196" s="19"/>
      <c r="P196" s="1"/>
      <c r="Q196" s="1"/>
      <c r="R196" s="3"/>
      <c r="S196" s="1"/>
      <c r="T196" s="5"/>
      <c r="U196" s="1"/>
      <c r="V196" s="1"/>
      <c r="W196" s="1"/>
      <c r="X196" s="1"/>
      <c r="Y196" s="1"/>
    </row>
    <row r="197" spans="1:25" x14ac:dyDescent="0.25">
      <c r="A197" s="1"/>
      <c r="B197" s="1"/>
      <c r="C197" s="1"/>
      <c r="D197" s="1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3"/>
      <c r="S197" s="1"/>
      <c r="T197" s="5"/>
      <c r="U197" s="1"/>
      <c r="V197" s="1"/>
      <c r="W197" s="1"/>
      <c r="X197" s="1"/>
      <c r="Y197" s="1"/>
    </row>
    <row r="198" spans="1:25" x14ac:dyDescent="0.25">
      <c r="A198" s="1"/>
      <c r="B198" s="1"/>
      <c r="C198" s="1"/>
      <c r="D198" s="1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3"/>
      <c r="S198" s="1"/>
      <c r="T198" s="5"/>
      <c r="U198" s="1"/>
      <c r="V198" s="1"/>
      <c r="W198" s="1"/>
      <c r="X198" s="1"/>
      <c r="Y198" s="1"/>
    </row>
    <row r="199" spans="1:25" x14ac:dyDescent="0.25">
      <c r="A199" s="1"/>
      <c r="B199" s="1"/>
      <c r="C199" s="1"/>
      <c r="D199" s="1"/>
      <c r="E199" s="1"/>
      <c r="F199" s="1"/>
      <c r="G199" s="1"/>
      <c r="H199" s="11"/>
      <c r="I199" s="1"/>
      <c r="J199" s="1"/>
      <c r="K199" s="1"/>
      <c r="L199" s="1"/>
      <c r="M199" s="5"/>
      <c r="N199" s="1"/>
      <c r="O199" s="19"/>
      <c r="P199" s="1"/>
      <c r="Q199" s="1"/>
      <c r="R199" s="3"/>
      <c r="S199" s="1"/>
      <c r="T199" s="5"/>
      <c r="U199" s="1"/>
      <c r="V199" s="1"/>
      <c r="W199" s="1"/>
      <c r="X199" s="1"/>
      <c r="Y199" s="1"/>
    </row>
    <row r="200" spans="1:25" x14ac:dyDescent="0.25">
      <c r="A200" s="1"/>
      <c r="B200" s="1"/>
      <c r="C200" s="1"/>
      <c r="D200" s="1"/>
      <c r="E200" s="1"/>
      <c r="F200" s="1"/>
      <c r="G200" s="1"/>
      <c r="H200" s="11"/>
      <c r="I200" s="1"/>
      <c r="J200" s="1"/>
      <c r="K200" s="1"/>
      <c r="L200" s="1"/>
      <c r="M200" s="5"/>
      <c r="N200" s="1"/>
      <c r="O200" s="19"/>
      <c r="P200" s="1"/>
      <c r="Q200" s="1"/>
      <c r="R200" s="3"/>
      <c r="S200" s="1"/>
      <c r="T200" s="5"/>
      <c r="U200" s="1"/>
      <c r="V200" s="1"/>
      <c r="W200" s="1"/>
      <c r="X200" s="1"/>
      <c r="Y200" s="1"/>
    </row>
    <row r="201" spans="1:25" x14ac:dyDescent="0.25">
      <c r="A201" s="1"/>
      <c r="B201" s="1"/>
      <c r="C201" s="1"/>
      <c r="D201" s="1"/>
      <c r="E201" s="1"/>
      <c r="F201" s="1"/>
      <c r="G201" s="1"/>
      <c r="H201" s="11"/>
      <c r="I201" s="1"/>
      <c r="J201" s="1"/>
      <c r="K201" s="1"/>
      <c r="L201" s="1"/>
      <c r="M201" s="5"/>
      <c r="N201" s="1"/>
      <c r="O201" s="19"/>
      <c r="P201" s="1"/>
      <c r="Q201" s="1"/>
      <c r="R201" s="3"/>
      <c r="S201" s="1"/>
      <c r="T201" s="5"/>
      <c r="U201" s="1"/>
      <c r="V201" s="1"/>
      <c r="W201" s="1"/>
      <c r="X201" s="1"/>
      <c r="Y201" s="1"/>
    </row>
  </sheetData>
  <conditionalFormatting sqref="E11:N11 E12:M14">
    <cfRule type="cellIs" dxfId="1056" priority="358" operator="equal">
      <formula>0</formula>
    </cfRule>
  </conditionalFormatting>
  <conditionalFormatting sqref="E16">
    <cfRule type="cellIs" dxfId="1055" priority="356" operator="equal">
      <formula>0</formula>
    </cfRule>
  </conditionalFormatting>
  <conditionalFormatting sqref="N34">
    <cfRule type="cellIs" dxfId="1054" priority="344" operator="equal">
      <formula>0</formula>
    </cfRule>
  </conditionalFormatting>
  <conditionalFormatting sqref="K16">
    <cfRule type="cellIs" dxfId="1053" priority="355" operator="equal">
      <formula>0</formula>
    </cfRule>
  </conditionalFormatting>
  <conditionalFormatting sqref="N16">
    <cfRule type="cellIs" dxfId="1052" priority="354" operator="equal">
      <formula>0</formula>
    </cfRule>
  </conditionalFormatting>
  <conditionalFormatting sqref="E48:M48 E49:J51 L49:M51">
    <cfRule type="cellIs" dxfId="1051" priority="353" operator="equal">
      <formula>0</formula>
    </cfRule>
  </conditionalFormatting>
  <conditionalFormatting sqref="E56">
    <cfRule type="cellIs" dxfId="1050" priority="351" operator="equal">
      <formula>0</formula>
    </cfRule>
  </conditionalFormatting>
  <conditionalFormatting sqref="K56">
    <cfRule type="cellIs" dxfId="1049" priority="350" operator="equal">
      <formula>0</formula>
    </cfRule>
  </conditionalFormatting>
  <conditionalFormatting sqref="N56">
    <cfRule type="cellIs" dxfId="1048" priority="349" operator="equal">
      <formula>0</formula>
    </cfRule>
  </conditionalFormatting>
  <conditionalFormatting sqref="K49:K51">
    <cfRule type="cellIs" dxfId="1047" priority="348" operator="equal">
      <formula>0</formula>
    </cfRule>
  </conditionalFormatting>
  <conditionalFormatting sqref="N32">
    <cfRule type="containsBlanks" dxfId="1046" priority="347">
      <formula>LEN(TRIM(N32))=0</formula>
    </cfRule>
  </conditionalFormatting>
  <conditionalFormatting sqref="E34">
    <cfRule type="cellIs" dxfId="1045" priority="346" operator="equal">
      <formula>0</formula>
    </cfRule>
  </conditionalFormatting>
  <conditionalFormatting sqref="K34">
    <cfRule type="cellIs" dxfId="1044" priority="345" operator="equal">
      <formula>0</formula>
    </cfRule>
  </conditionalFormatting>
  <conditionalFormatting sqref="T11:T14">
    <cfRule type="cellIs" dxfId="1043" priority="333" operator="equal">
      <formula>0</formula>
    </cfRule>
  </conditionalFormatting>
  <conditionalFormatting sqref="E148">
    <cfRule type="cellIs" dxfId="1042" priority="207" operator="equal">
      <formula>0</formula>
    </cfRule>
  </conditionalFormatting>
  <conditionalFormatting sqref="N6">
    <cfRule type="cellIs" dxfId="1041" priority="203" operator="equal">
      <formula>0</formula>
    </cfRule>
  </conditionalFormatting>
  <conditionalFormatting sqref="N148">
    <cfRule type="containsBlanks" dxfId="1040" priority="204">
      <formula>LEN(TRIM(N148))=0</formula>
    </cfRule>
  </conditionalFormatting>
  <conditionalFormatting sqref="H148">
    <cfRule type="cellIs" dxfId="1039" priority="206" operator="equal">
      <formula>0</formula>
    </cfRule>
  </conditionalFormatting>
  <conditionalFormatting sqref="I148:N148 F148:G148">
    <cfRule type="cellIs" dxfId="1038" priority="205" operator="equal">
      <formula>0</formula>
    </cfRule>
  </conditionalFormatting>
  <conditionalFormatting sqref="E150">
    <cfRule type="cellIs" dxfId="1037" priority="202" operator="equal">
      <formula>0</formula>
    </cfRule>
  </conditionalFormatting>
  <conditionalFormatting sqref="H150">
    <cfRule type="cellIs" dxfId="1036" priority="201" operator="equal">
      <formula>0</formula>
    </cfRule>
  </conditionalFormatting>
  <conditionalFormatting sqref="I150:M150 F150:G150">
    <cfRule type="cellIs" dxfId="1035" priority="200" operator="equal">
      <formula>0</formula>
    </cfRule>
  </conditionalFormatting>
  <conditionalFormatting sqref="E154">
    <cfRule type="cellIs" dxfId="1034" priority="198" operator="equal">
      <formula>0</formula>
    </cfRule>
  </conditionalFormatting>
  <conditionalFormatting sqref="N154">
    <cfRule type="containsBlanks" dxfId="1033" priority="195">
      <formula>LEN(TRIM(N154))=0</formula>
    </cfRule>
  </conditionalFormatting>
  <conditionalFormatting sqref="H154">
    <cfRule type="cellIs" dxfId="1032" priority="197" operator="equal">
      <formula>0</formula>
    </cfRule>
  </conditionalFormatting>
  <conditionalFormatting sqref="I154:N154 F154:G154">
    <cfRule type="cellIs" dxfId="1031" priority="196" operator="equal">
      <formula>0</formula>
    </cfRule>
  </conditionalFormatting>
  <conditionalFormatting sqref="D2:D5">
    <cfRule type="cellIs" dxfId="1030" priority="194" operator="equal">
      <formula>0</formula>
    </cfRule>
  </conditionalFormatting>
  <conditionalFormatting sqref="U8:U9">
    <cfRule type="cellIs" dxfId="1029" priority="193" operator="equal">
      <formula>0</formula>
    </cfRule>
  </conditionalFormatting>
  <conditionalFormatting sqref="N38">
    <cfRule type="cellIs" dxfId="1028" priority="189" operator="equal">
      <formula>0</formula>
    </cfRule>
  </conditionalFormatting>
  <conditionalFormatting sqref="N42">
    <cfRule type="cellIs" dxfId="1027" priority="185" operator="equal">
      <formula>0</formula>
    </cfRule>
  </conditionalFormatting>
  <conditionalFormatting sqref="N36">
    <cfRule type="containsBlanks" dxfId="1026" priority="192">
      <formula>LEN(TRIM(N36))=0</formula>
    </cfRule>
  </conditionalFormatting>
  <conditionalFormatting sqref="E38">
    <cfRule type="cellIs" dxfId="1025" priority="191" operator="equal">
      <formula>0</formula>
    </cfRule>
  </conditionalFormatting>
  <conditionalFormatting sqref="K38">
    <cfRule type="cellIs" dxfId="1024" priority="190" operator="equal">
      <formula>0</formula>
    </cfRule>
  </conditionalFormatting>
  <conditionalFormatting sqref="K64">
    <cfRule type="cellIs" dxfId="1023" priority="149" operator="equal">
      <formula>0</formula>
    </cfRule>
  </conditionalFormatting>
  <conditionalFormatting sqref="U40:W40">
    <cfRule type="containsBlanks" dxfId="1022" priority="184">
      <formula>LEN(TRIM(U40))=0</formula>
    </cfRule>
  </conditionalFormatting>
  <conditionalFormatting sqref="E42">
    <cfRule type="cellIs" dxfId="1021" priority="187" operator="equal">
      <formula>0</formula>
    </cfRule>
  </conditionalFormatting>
  <conditionalFormatting sqref="K42">
    <cfRule type="cellIs" dxfId="1020" priority="186" operator="equal">
      <formula>0</formula>
    </cfRule>
  </conditionalFormatting>
  <conditionalFormatting sqref="U44:W44">
    <cfRule type="containsBlanks" dxfId="1019" priority="180">
      <formula>LEN(TRIM(U44))=0</formula>
    </cfRule>
  </conditionalFormatting>
  <conditionalFormatting sqref="N46">
    <cfRule type="cellIs" dxfId="1018" priority="181" operator="equal">
      <formula>0</formula>
    </cfRule>
  </conditionalFormatting>
  <conditionalFormatting sqref="E46">
    <cfRule type="cellIs" dxfId="1017" priority="183" operator="equal">
      <formula>0</formula>
    </cfRule>
  </conditionalFormatting>
  <conditionalFormatting sqref="K46">
    <cfRule type="cellIs" dxfId="1016" priority="182" operator="equal">
      <formula>0</formula>
    </cfRule>
  </conditionalFormatting>
  <conditionalFormatting sqref="U52:W52">
    <cfRule type="containsBlanks" dxfId="1015" priority="164">
      <formula>LEN(TRIM(U52))=0</formula>
    </cfRule>
  </conditionalFormatting>
  <conditionalFormatting sqref="E52:J52 L52:M52">
    <cfRule type="cellIs" dxfId="1014" priority="179" operator="equal">
      <formula>0</formula>
    </cfRule>
  </conditionalFormatting>
  <conditionalFormatting sqref="K52">
    <cfRule type="cellIs" dxfId="1013" priority="177" operator="equal">
      <formula>0</formula>
    </cfRule>
  </conditionalFormatting>
  <conditionalFormatting sqref="E53:J53 L53:M53">
    <cfRule type="cellIs" dxfId="1012" priority="175" operator="equal">
      <formula>0</formula>
    </cfRule>
  </conditionalFormatting>
  <conditionalFormatting sqref="K53">
    <cfRule type="cellIs" dxfId="1011" priority="173" operator="equal">
      <formula>0</formula>
    </cfRule>
  </conditionalFormatting>
  <conditionalFormatting sqref="E54:J54 L54:M54">
    <cfRule type="cellIs" dxfId="1010" priority="171" operator="equal">
      <formula>0</formula>
    </cfRule>
  </conditionalFormatting>
  <conditionalFormatting sqref="K54">
    <cfRule type="cellIs" dxfId="1009" priority="169" operator="equal">
      <formula>0</formula>
    </cfRule>
  </conditionalFormatting>
  <conditionalFormatting sqref="U54:W54">
    <cfRule type="containsBlanks" dxfId="1008" priority="160">
      <formula>LEN(TRIM(U54))=0</formula>
    </cfRule>
  </conditionalFormatting>
  <conditionalFormatting sqref="T48:W51">
    <cfRule type="cellIs" dxfId="1007" priority="167" operator="equal">
      <formula>0</formula>
    </cfRule>
  </conditionalFormatting>
  <conditionalFormatting sqref="U49:W51">
    <cfRule type="containsBlanks" dxfId="1006" priority="166">
      <formula>LEN(TRIM(U49))=0</formula>
    </cfRule>
  </conditionalFormatting>
  <conditionalFormatting sqref="T52:W52">
    <cfRule type="cellIs" dxfId="1005" priority="165" operator="equal">
      <formula>0</formula>
    </cfRule>
  </conditionalFormatting>
  <conditionalFormatting sqref="U62:W62">
    <cfRule type="containsBlanks" dxfId="1004" priority="145">
      <formula>LEN(TRIM(U62))=0</formula>
    </cfRule>
  </conditionalFormatting>
  <conditionalFormatting sqref="T53:W53">
    <cfRule type="cellIs" dxfId="1003" priority="163" operator="equal">
      <formula>0</formula>
    </cfRule>
  </conditionalFormatting>
  <conditionalFormatting sqref="U53:W53">
    <cfRule type="containsBlanks" dxfId="1002" priority="162">
      <formula>LEN(TRIM(U53))=0</formula>
    </cfRule>
  </conditionalFormatting>
  <conditionalFormatting sqref="T54:W54">
    <cfRule type="cellIs" dxfId="1001" priority="161" operator="equal">
      <formula>0</formula>
    </cfRule>
  </conditionalFormatting>
  <conditionalFormatting sqref="E58:M58 E59:J61 L59:M61">
    <cfRule type="cellIs" dxfId="1000" priority="159" operator="equal">
      <formula>0</formula>
    </cfRule>
  </conditionalFormatting>
  <conditionalFormatting sqref="E66">
    <cfRule type="cellIs" dxfId="999" priority="158" operator="equal">
      <formula>0</formula>
    </cfRule>
  </conditionalFormatting>
  <conditionalFormatting sqref="K66">
    <cfRule type="cellIs" dxfId="998" priority="157" operator="equal">
      <formula>0</formula>
    </cfRule>
  </conditionalFormatting>
  <conditionalFormatting sqref="N66">
    <cfRule type="cellIs" dxfId="997" priority="156" operator="equal">
      <formula>0</formula>
    </cfRule>
  </conditionalFormatting>
  <conditionalFormatting sqref="K59:K61">
    <cfRule type="cellIs" dxfId="996" priority="155" operator="equal">
      <formula>0</formula>
    </cfRule>
  </conditionalFormatting>
  <conditionalFormatting sqref="E62:J62 L62:M62">
    <cfRule type="cellIs" dxfId="995" priority="154" operator="equal">
      <formula>0</formula>
    </cfRule>
  </conditionalFormatting>
  <conditionalFormatting sqref="K62">
    <cfRule type="cellIs" dxfId="994" priority="153" operator="equal">
      <formula>0</formula>
    </cfRule>
  </conditionalFormatting>
  <conditionalFormatting sqref="E63:J63 L63:M63">
    <cfRule type="cellIs" dxfId="993" priority="152" operator="equal">
      <formula>0</formula>
    </cfRule>
  </conditionalFormatting>
  <conditionalFormatting sqref="K63">
    <cfRule type="cellIs" dxfId="992" priority="151" operator="equal">
      <formula>0</formula>
    </cfRule>
  </conditionalFormatting>
  <conditionalFormatting sqref="E64:J64 L64:M64">
    <cfRule type="cellIs" dxfId="991" priority="150" operator="equal">
      <formula>0</formula>
    </cfRule>
  </conditionalFormatting>
  <conditionalFormatting sqref="T58:W61">
    <cfRule type="cellIs" dxfId="990" priority="148" operator="equal">
      <formula>0</formula>
    </cfRule>
  </conditionalFormatting>
  <conditionalFormatting sqref="U59:W61">
    <cfRule type="containsBlanks" dxfId="989" priority="147">
      <formula>LEN(TRIM(U59))=0</formula>
    </cfRule>
  </conditionalFormatting>
  <conditionalFormatting sqref="T62:W62">
    <cfRule type="cellIs" dxfId="988" priority="146" operator="equal">
      <formula>0</formula>
    </cfRule>
  </conditionalFormatting>
  <conditionalFormatting sqref="T63:W63 T64">
    <cfRule type="cellIs" dxfId="987" priority="144" operator="equal">
      <formula>0</formula>
    </cfRule>
  </conditionalFormatting>
  <conditionalFormatting sqref="U63:W63">
    <cfRule type="containsBlanks" dxfId="986" priority="143">
      <formula>LEN(TRIM(U63))=0</formula>
    </cfRule>
  </conditionalFormatting>
  <conditionalFormatting sqref="E23">
    <cfRule type="cellIs" dxfId="985" priority="138" operator="equal">
      <formula>0</formula>
    </cfRule>
  </conditionalFormatting>
  <conditionalFormatting sqref="E18:J18 E19:M21 L18:N18">
    <cfRule type="cellIs" dxfId="984" priority="140" operator="equal">
      <formula>0</formula>
    </cfRule>
  </conditionalFormatting>
  <conditionalFormatting sqref="U79:W81">
    <cfRule type="containsBlanks" dxfId="983" priority="120">
      <formula>LEN(TRIM(U79))=0</formula>
    </cfRule>
  </conditionalFormatting>
  <conditionalFormatting sqref="K23">
    <cfRule type="cellIs" dxfId="982" priority="137" operator="equal">
      <formula>0</formula>
    </cfRule>
  </conditionalFormatting>
  <conditionalFormatting sqref="N23">
    <cfRule type="cellIs" dxfId="981" priority="136" operator="equal">
      <formula>0</formula>
    </cfRule>
  </conditionalFormatting>
  <conditionalFormatting sqref="T18">
    <cfRule type="cellIs" dxfId="980" priority="135" operator="equal">
      <formula>0</formula>
    </cfRule>
  </conditionalFormatting>
  <conditionalFormatting sqref="T19:T21">
    <cfRule type="cellIs" dxfId="979" priority="134" operator="equal">
      <formula>0</formula>
    </cfRule>
  </conditionalFormatting>
  <conditionalFormatting sqref="E78:M78 E79:J81 L79:M81">
    <cfRule type="cellIs" dxfId="978" priority="132" operator="equal">
      <formula>0</formula>
    </cfRule>
  </conditionalFormatting>
  <conditionalFormatting sqref="E84">
    <cfRule type="cellIs" dxfId="977" priority="131" operator="equal">
      <formula>0</formula>
    </cfRule>
  </conditionalFormatting>
  <conditionalFormatting sqref="K84">
    <cfRule type="cellIs" dxfId="976" priority="130" operator="equal">
      <formula>0</formula>
    </cfRule>
  </conditionalFormatting>
  <conditionalFormatting sqref="N84">
    <cfRule type="cellIs" dxfId="975" priority="129" operator="equal">
      <formula>0</formula>
    </cfRule>
  </conditionalFormatting>
  <conditionalFormatting sqref="K79:K81">
    <cfRule type="cellIs" dxfId="974" priority="128" operator="equal">
      <formula>0</formula>
    </cfRule>
  </conditionalFormatting>
  <conditionalFormatting sqref="U82:W82">
    <cfRule type="containsBlanks" dxfId="973" priority="118">
      <formula>LEN(TRIM(U82))=0</formula>
    </cfRule>
  </conditionalFormatting>
  <conditionalFormatting sqref="E82:J82 L82:M82">
    <cfRule type="cellIs" dxfId="972" priority="127" operator="equal">
      <formula>0</formula>
    </cfRule>
  </conditionalFormatting>
  <conditionalFormatting sqref="K82">
    <cfRule type="cellIs" dxfId="971" priority="126" operator="equal">
      <formula>0</formula>
    </cfRule>
  </conditionalFormatting>
  <conditionalFormatting sqref="T78:W81">
    <cfRule type="cellIs" dxfId="970" priority="121" operator="equal">
      <formula>0</formula>
    </cfRule>
  </conditionalFormatting>
  <conditionalFormatting sqref="T82:W82">
    <cfRule type="cellIs" dxfId="969" priority="119" operator="equal">
      <formula>0</formula>
    </cfRule>
  </conditionalFormatting>
  <conditionalFormatting sqref="U96:W96">
    <cfRule type="containsBlanks" dxfId="968" priority="110">
      <formula>LEN(TRIM(U96))=0</formula>
    </cfRule>
  </conditionalFormatting>
  <conditionalFormatting sqref="N98">
    <cfRule type="cellIs" dxfId="967" priority="111" operator="equal">
      <formula>0</formula>
    </cfRule>
  </conditionalFormatting>
  <conditionalFormatting sqref="E98">
    <cfRule type="cellIs" dxfId="966" priority="113" operator="equal">
      <formula>0</formula>
    </cfRule>
  </conditionalFormatting>
  <conditionalFormatting sqref="K98">
    <cfRule type="cellIs" dxfId="965" priority="112" operator="equal">
      <formula>0</formula>
    </cfRule>
  </conditionalFormatting>
  <conditionalFormatting sqref="N106">
    <cfRule type="cellIs" dxfId="964" priority="107" operator="equal">
      <formula>0</formula>
    </cfRule>
  </conditionalFormatting>
  <conditionalFormatting sqref="E106">
    <cfRule type="cellIs" dxfId="963" priority="109" operator="equal">
      <formula>0</formula>
    </cfRule>
  </conditionalFormatting>
  <conditionalFormatting sqref="K106">
    <cfRule type="cellIs" dxfId="962" priority="108" operator="equal">
      <formula>0</formula>
    </cfRule>
  </conditionalFormatting>
  <conditionalFormatting sqref="U102:W102">
    <cfRule type="containsBlanks" dxfId="961" priority="105">
      <formula>LEN(TRIM(U102))=0</formula>
    </cfRule>
  </conditionalFormatting>
  <conditionalFormatting sqref="U100:W100">
    <cfRule type="cellIs" dxfId="960" priority="104" operator="equal">
      <formula>0</formula>
    </cfRule>
  </conditionalFormatting>
  <conditionalFormatting sqref="U100:W100">
    <cfRule type="containsBlanks" dxfId="959" priority="103">
      <formula>LEN(TRIM(U100))=0</formula>
    </cfRule>
  </conditionalFormatting>
  <conditionalFormatting sqref="N114">
    <cfRule type="cellIs" dxfId="958" priority="100" operator="equal">
      <formula>0</formula>
    </cfRule>
  </conditionalFormatting>
  <conditionalFormatting sqref="E114">
    <cfRule type="cellIs" dxfId="957" priority="102" operator="equal">
      <formula>0</formula>
    </cfRule>
  </conditionalFormatting>
  <conditionalFormatting sqref="K114">
    <cfRule type="cellIs" dxfId="956" priority="101" operator="equal">
      <formula>0</formula>
    </cfRule>
  </conditionalFormatting>
  <conditionalFormatting sqref="U110:W110">
    <cfRule type="containsBlanks" dxfId="955" priority="99">
      <formula>LEN(TRIM(U110))=0</formula>
    </cfRule>
  </conditionalFormatting>
  <conditionalFormatting sqref="U108:W108">
    <cfRule type="cellIs" dxfId="954" priority="98" operator="equal">
      <formula>0</formula>
    </cfRule>
  </conditionalFormatting>
  <conditionalFormatting sqref="U108:W108">
    <cfRule type="containsBlanks" dxfId="953" priority="97">
      <formula>LEN(TRIM(U108))=0</formula>
    </cfRule>
  </conditionalFormatting>
  <conditionalFormatting sqref="N120">
    <cfRule type="cellIs" dxfId="952" priority="94" operator="equal">
      <formula>0</formula>
    </cfRule>
  </conditionalFormatting>
  <conditionalFormatting sqref="E120">
    <cfRule type="cellIs" dxfId="951" priority="96" operator="equal">
      <formula>0</formula>
    </cfRule>
  </conditionalFormatting>
  <conditionalFormatting sqref="K120">
    <cfRule type="cellIs" dxfId="950" priority="95" operator="equal">
      <formula>0</formula>
    </cfRule>
  </conditionalFormatting>
  <conditionalFormatting sqref="U118:W118">
    <cfRule type="containsBlanks" dxfId="949" priority="93">
      <formula>LEN(TRIM(U118))=0</formula>
    </cfRule>
  </conditionalFormatting>
  <conditionalFormatting sqref="U116:W116">
    <cfRule type="cellIs" dxfId="948" priority="92" operator="equal">
      <formula>0</formula>
    </cfRule>
  </conditionalFormatting>
  <conditionalFormatting sqref="U116:W116">
    <cfRule type="containsBlanks" dxfId="947" priority="91">
      <formula>LEN(TRIM(U116))=0</formula>
    </cfRule>
  </conditionalFormatting>
  <conditionalFormatting sqref="U104:W104">
    <cfRule type="containsBlanks" dxfId="946" priority="90">
      <formula>LEN(TRIM(U104))=0</formula>
    </cfRule>
  </conditionalFormatting>
  <conditionalFormatting sqref="U112:W112">
    <cfRule type="containsBlanks" dxfId="945" priority="89">
      <formula>LEN(TRIM(U112))=0</formula>
    </cfRule>
  </conditionalFormatting>
  <conditionalFormatting sqref="U122:W122">
    <cfRule type="containsBlanks" dxfId="944" priority="85">
      <formula>LEN(TRIM(U122))=0</formula>
    </cfRule>
  </conditionalFormatting>
  <conditionalFormatting sqref="N124">
    <cfRule type="cellIs" dxfId="943" priority="86" operator="equal">
      <formula>0</formula>
    </cfRule>
  </conditionalFormatting>
  <conditionalFormatting sqref="E124">
    <cfRule type="cellIs" dxfId="942" priority="88" operator="equal">
      <formula>0</formula>
    </cfRule>
  </conditionalFormatting>
  <conditionalFormatting sqref="K124">
    <cfRule type="cellIs" dxfId="941" priority="87" operator="equal">
      <formula>0</formula>
    </cfRule>
  </conditionalFormatting>
  <conditionalFormatting sqref="U130:W130">
    <cfRule type="containsBlanks" dxfId="940" priority="81">
      <formula>LEN(TRIM(U130))=0</formula>
    </cfRule>
  </conditionalFormatting>
  <conditionalFormatting sqref="N132">
    <cfRule type="cellIs" dxfId="939" priority="82" operator="equal">
      <formula>0</formula>
    </cfRule>
  </conditionalFormatting>
  <conditionalFormatting sqref="E132">
    <cfRule type="cellIs" dxfId="938" priority="84" operator="equal">
      <formula>0</formula>
    </cfRule>
  </conditionalFormatting>
  <conditionalFormatting sqref="K132">
    <cfRule type="cellIs" dxfId="937" priority="83" operator="equal">
      <formula>0</formula>
    </cfRule>
  </conditionalFormatting>
  <conditionalFormatting sqref="U126:W126">
    <cfRule type="containsBlanks" dxfId="936" priority="77">
      <formula>LEN(TRIM(U126))=0</formula>
    </cfRule>
  </conditionalFormatting>
  <conditionalFormatting sqref="N128">
    <cfRule type="cellIs" dxfId="935" priority="78" operator="equal">
      <formula>0</formula>
    </cfRule>
  </conditionalFormatting>
  <conditionalFormatting sqref="E128">
    <cfRule type="cellIs" dxfId="934" priority="80" operator="equal">
      <formula>0</formula>
    </cfRule>
  </conditionalFormatting>
  <conditionalFormatting sqref="K128">
    <cfRule type="cellIs" dxfId="933" priority="79" operator="equal">
      <formula>0</formula>
    </cfRule>
  </conditionalFormatting>
  <conditionalFormatting sqref="N150">
    <cfRule type="cellIs" dxfId="932" priority="75" operator="equal">
      <formula>0</formula>
    </cfRule>
  </conditionalFormatting>
  <conditionalFormatting sqref="N150">
    <cfRule type="containsBlanks" dxfId="931" priority="76">
      <formula>LEN(TRIM(N150))=0</formula>
    </cfRule>
  </conditionalFormatting>
  <conditionalFormatting sqref="K140">
    <cfRule type="cellIs" dxfId="930" priority="64" operator="equal">
      <formula>0</formula>
    </cfRule>
  </conditionalFormatting>
  <conditionalFormatting sqref="U64:W64">
    <cfRule type="containsBlanks" dxfId="929" priority="54">
      <formula>LEN(TRIM(U64))=0</formula>
    </cfRule>
  </conditionalFormatting>
  <conditionalFormatting sqref="U138:W138">
    <cfRule type="containsBlanks" dxfId="928" priority="60">
      <formula>LEN(TRIM(U138))=0</formula>
    </cfRule>
  </conditionalFormatting>
  <conditionalFormatting sqref="E134:M134 E135:J137 L135:M137">
    <cfRule type="cellIs" dxfId="927" priority="74" operator="equal">
      <formula>0</formula>
    </cfRule>
  </conditionalFormatting>
  <conditionalFormatting sqref="E142">
    <cfRule type="cellIs" dxfId="926" priority="73" operator="equal">
      <formula>0</formula>
    </cfRule>
  </conditionalFormatting>
  <conditionalFormatting sqref="K142">
    <cfRule type="cellIs" dxfId="925" priority="72" operator="equal">
      <formula>0</formula>
    </cfRule>
  </conditionalFormatting>
  <conditionalFormatting sqref="N142">
    <cfRule type="cellIs" dxfId="924" priority="71" operator="equal">
      <formula>0</formula>
    </cfRule>
  </conditionalFormatting>
  <conditionalFormatting sqref="K135:K137">
    <cfRule type="cellIs" dxfId="923" priority="70" operator="equal">
      <formula>0</formula>
    </cfRule>
  </conditionalFormatting>
  <conditionalFormatting sqref="E138:J138 L138:M138">
    <cfRule type="cellIs" dxfId="922" priority="69" operator="equal">
      <formula>0</formula>
    </cfRule>
  </conditionalFormatting>
  <conditionalFormatting sqref="K138">
    <cfRule type="cellIs" dxfId="921" priority="68" operator="equal">
      <formula>0</formula>
    </cfRule>
  </conditionalFormatting>
  <conditionalFormatting sqref="E139:J139 L139:M139">
    <cfRule type="cellIs" dxfId="920" priority="67" operator="equal">
      <formula>0</formula>
    </cfRule>
  </conditionalFormatting>
  <conditionalFormatting sqref="K139">
    <cfRule type="cellIs" dxfId="919" priority="66" operator="equal">
      <formula>0</formula>
    </cfRule>
  </conditionalFormatting>
  <conditionalFormatting sqref="E140:J140 L140:M140">
    <cfRule type="cellIs" dxfId="918" priority="65" operator="equal">
      <formula>0</formula>
    </cfRule>
  </conditionalFormatting>
  <conditionalFormatting sqref="T134:W137 U135:W140">
    <cfRule type="cellIs" dxfId="917" priority="63" operator="equal">
      <formula>0</formula>
    </cfRule>
  </conditionalFormatting>
  <conditionalFormatting sqref="U135:W140">
    <cfRule type="containsBlanks" dxfId="916" priority="62">
      <formula>LEN(TRIM(U135))=0</formula>
    </cfRule>
  </conditionalFormatting>
  <conditionalFormatting sqref="T138:W138">
    <cfRule type="cellIs" dxfId="915" priority="61" operator="equal">
      <formula>0</formula>
    </cfRule>
  </conditionalFormatting>
  <conditionalFormatting sqref="T139:W139 T140">
    <cfRule type="cellIs" dxfId="914" priority="59" operator="equal">
      <formula>0</formula>
    </cfRule>
  </conditionalFormatting>
  <conditionalFormatting sqref="U139:W139">
    <cfRule type="containsBlanks" dxfId="913" priority="58">
      <formula>LEN(TRIM(U139))=0</formula>
    </cfRule>
  </conditionalFormatting>
  <conditionalFormatting sqref="U64:W64">
    <cfRule type="cellIs" dxfId="912" priority="55" operator="equal">
      <formula>0</formula>
    </cfRule>
  </conditionalFormatting>
  <conditionalFormatting sqref="U140:W140">
    <cfRule type="cellIs" dxfId="911" priority="53" operator="equal">
      <formula>0</formula>
    </cfRule>
  </conditionalFormatting>
  <conditionalFormatting sqref="U140:W140">
    <cfRule type="containsBlanks" dxfId="910" priority="52">
      <formula>LEN(TRIM(U140))=0</formula>
    </cfRule>
  </conditionalFormatting>
  <conditionalFormatting sqref="E152">
    <cfRule type="cellIs" dxfId="909" priority="51" operator="equal">
      <formula>0</formula>
    </cfRule>
  </conditionalFormatting>
  <conditionalFormatting sqref="H152">
    <cfRule type="cellIs" dxfId="908" priority="50" operator="equal">
      <formula>0</formula>
    </cfRule>
  </conditionalFormatting>
  <conditionalFormatting sqref="I152:M152 F152:G152">
    <cfRule type="cellIs" dxfId="907" priority="49" operator="equal">
      <formula>0</formula>
    </cfRule>
  </conditionalFormatting>
  <conditionalFormatting sqref="N152">
    <cfRule type="cellIs" dxfId="906" priority="47" operator="equal">
      <formula>0</formula>
    </cfRule>
  </conditionalFormatting>
  <conditionalFormatting sqref="N152">
    <cfRule type="containsBlanks" dxfId="905" priority="48">
      <formula>LEN(TRIM(N152))=0</formula>
    </cfRule>
  </conditionalFormatting>
  <conditionalFormatting sqref="K18">
    <cfRule type="cellIs" dxfId="904" priority="46" operator="equal">
      <formula>0</formula>
    </cfRule>
  </conditionalFormatting>
  <conditionalFormatting sqref="U19:W21">
    <cfRule type="containsBlanks" dxfId="903" priority="45">
      <formula>LEN(TRIM(U19))=0</formula>
    </cfRule>
  </conditionalFormatting>
  <conditionalFormatting sqref="U12:W14">
    <cfRule type="containsBlanks" dxfId="902" priority="44">
      <formula>LEN(TRIM(U12))=0</formula>
    </cfRule>
  </conditionalFormatting>
  <conditionalFormatting sqref="K74">
    <cfRule type="cellIs" dxfId="901" priority="33" operator="equal">
      <formula>0</formula>
    </cfRule>
  </conditionalFormatting>
  <conditionalFormatting sqref="U72">
    <cfRule type="containsBlanks" dxfId="900" priority="29">
      <formula>LEN(TRIM(U72))=0</formula>
    </cfRule>
  </conditionalFormatting>
  <conditionalFormatting sqref="E68:M68 E69:J71 L69:M71">
    <cfRule type="cellIs" dxfId="899" priority="43" operator="equal">
      <formula>0</formula>
    </cfRule>
  </conditionalFormatting>
  <conditionalFormatting sqref="E76">
    <cfRule type="cellIs" dxfId="898" priority="42" operator="equal">
      <formula>0</formula>
    </cfRule>
  </conditionalFormatting>
  <conditionalFormatting sqref="K76">
    <cfRule type="cellIs" dxfId="897" priority="41" operator="equal">
      <formula>0</formula>
    </cfRule>
  </conditionalFormatting>
  <conditionalFormatting sqref="N76">
    <cfRule type="cellIs" dxfId="896" priority="40" operator="equal">
      <formula>0</formula>
    </cfRule>
  </conditionalFormatting>
  <conditionalFormatting sqref="K69:K71">
    <cfRule type="cellIs" dxfId="895" priority="39" operator="equal">
      <formula>0</formula>
    </cfRule>
  </conditionalFormatting>
  <conditionalFormatting sqref="E72:J72 L72:M72">
    <cfRule type="cellIs" dxfId="894" priority="38" operator="equal">
      <formula>0</formula>
    </cfRule>
  </conditionalFormatting>
  <conditionalFormatting sqref="K72">
    <cfRule type="cellIs" dxfId="893" priority="37" operator="equal">
      <formula>0</formula>
    </cfRule>
  </conditionalFormatting>
  <conditionalFormatting sqref="E73:J73 L73:M73">
    <cfRule type="cellIs" dxfId="892" priority="36" operator="equal">
      <formula>0</formula>
    </cfRule>
  </conditionalFormatting>
  <conditionalFormatting sqref="K73">
    <cfRule type="cellIs" dxfId="891" priority="35" operator="equal">
      <formula>0</formula>
    </cfRule>
  </conditionalFormatting>
  <conditionalFormatting sqref="E74:J74 L74:M74">
    <cfRule type="cellIs" dxfId="890" priority="34" operator="equal">
      <formula>0</formula>
    </cfRule>
  </conditionalFormatting>
  <conditionalFormatting sqref="T68:W68 T70:U71 T69:V69 V70:V74 W69:W74">
    <cfRule type="cellIs" dxfId="889" priority="32" operator="equal">
      <formula>0</formula>
    </cfRule>
  </conditionalFormatting>
  <conditionalFormatting sqref="U69:V69 U70:U71 V70:V74 W69:W74">
    <cfRule type="containsBlanks" dxfId="888" priority="31">
      <formula>LEN(TRIM(U69))=0</formula>
    </cfRule>
  </conditionalFormatting>
  <conditionalFormatting sqref="T72:U72">
    <cfRule type="cellIs" dxfId="887" priority="30" operator="equal">
      <formula>0</formula>
    </cfRule>
  </conditionalFormatting>
  <conditionalFormatting sqref="T73:U73 T74">
    <cfRule type="cellIs" dxfId="886" priority="28" operator="equal">
      <formula>0</formula>
    </cfRule>
  </conditionalFormatting>
  <conditionalFormatting sqref="U73">
    <cfRule type="containsBlanks" dxfId="885" priority="27">
      <formula>LEN(TRIM(U73))=0</formula>
    </cfRule>
  </conditionalFormatting>
  <conditionalFormatting sqref="U74">
    <cfRule type="containsBlanks" dxfId="884" priority="25">
      <formula>LEN(TRIM(U74))=0</formula>
    </cfRule>
  </conditionalFormatting>
  <conditionalFormatting sqref="U74">
    <cfRule type="cellIs" dxfId="883" priority="26" operator="equal">
      <formula>0</formula>
    </cfRule>
  </conditionalFormatting>
  <conditionalFormatting sqref="E25:N25 E26:M28">
    <cfRule type="cellIs" dxfId="882" priority="24" operator="equal">
      <formula>0</formula>
    </cfRule>
  </conditionalFormatting>
  <conditionalFormatting sqref="E30">
    <cfRule type="cellIs" dxfId="881" priority="23" operator="equal">
      <formula>0</formula>
    </cfRule>
  </conditionalFormatting>
  <conditionalFormatting sqref="K30">
    <cfRule type="cellIs" dxfId="880" priority="22" operator="equal">
      <formula>0</formula>
    </cfRule>
  </conditionalFormatting>
  <conditionalFormatting sqref="N30">
    <cfRule type="cellIs" dxfId="879" priority="21" operator="equal">
      <formula>0</formula>
    </cfRule>
  </conditionalFormatting>
  <conditionalFormatting sqref="T25:T28">
    <cfRule type="cellIs" dxfId="878" priority="20" operator="equal">
      <formula>0</formula>
    </cfRule>
  </conditionalFormatting>
  <conditionalFormatting sqref="U26:W28">
    <cfRule type="containsBlanks" dxfId="877" priority="19">
      <formula>LEN(TRIM(U26))=0</formula>
    </cfRule>
  </conditionalFormatting>
  <conditionalFormatting sqref="U144:W144">
    <cfRule type="containsBlanks" dxfId="876" priority="15">
      <formula>LEN(TRIM(U144))=0</formula>
    </cfRule>
  </conditionalFormatting>
  <conditionalFormatting sqref="N146">
    <cfRule type="cellIs" dxfId="875" priority="16" operator="equal">
      <formula>0</formula>
    </cfRule>
  </conditionalFormatting>
  <conditionalFormatting sqref="E146">
    <cfRule type="cellIs" dxfId="874" priority="18" operator="equal">
      <formula>0</formula>
    </cfRule>
  </conditionalFormatting>
  <conditionalFormatting sqref="K146">
    <cfRule type="cellIs" dxfId="873" priority="17" operator="equal">
      <formula>0</formula>
    </cfRule>
  </conditionalFormatting>
  <conditionalFormatting sqref="T144">
    <cfRule type="cellIs" dxfId="872" priority="14" operator="equal">
      <formula>0</formula>
    </cfRule>
  </conditionalFormatting>
  <conditionalFormatting sqref="U86:W86">
    <cfRule type="containsBlanks" dxfId="871" priority="10">
      <formula>LEN(TRIM(U86))=0</formula>
    </cfRule>
  </conditionalFormatting>
  <conditionalFormatting sqref="N94">
    <cfRule type="cellIs" dxfId="870" priority="11" operator="equal">
      <formula>0</formula>
    </cfRule>
  </conditionalFormatting>
  <conditionalFormatting sqref="E94">
    <cfRule type="cellIs" dxfId="869" priority="13" operator="equal">
      <formula>0</formula>
    </cfRule>
  </conditionalFormatting>
  <conditionalFormatting sqref="K94">
    <cfRule type="cellIs" dxfId="868" priority="12" operator="equal">
      <formula>0</formula>
    </cfRule>
  </conditionalFormatting>
  <conditionalFormatting sqref="T118 T116 T112 T110 T108 T104 T102 T100 T96 T86">
    <cfRule type="cellIs" dxfId="867" priority="9" operator="equal">
      <formula>0</formula>
    </cfRule>
  </conditionalFormatting>
  <conditionalFormatting sqref="U90:W90">
    <cfRule type="cellIs" dxfId="866" priority="8" operator="equal">
      <formula>0</formula>
    </cfRule>
  </conditionalFormatting>
  <conditionalFormatting sqref="U90:W90">
    <cfRule type="containsBlanks" dxfId="865" priority="7">
      <formula>LEN(TRIM(U90))=0</formula>
    </cfRule>
  </conditionalFormatting>
  <conditionalFormatting sqref="T90">
    <cfRule type="cellIs" dxfId="864" priority="6" operator="equal">
      <formula>0</formula>
    </cfRule>
  </conditionalFormatting>
  <conditionalFormatting sqref="U92:W92">
    <cfRule type="containsBlanks" dxfId="863" priority="5">
      <formula>LEN(TRIM(U92))=0</formula>
    </cfRule>
  </conditionalFormatting>
  <conditionalFormatting sqref="T92">
    <cfRule type="cellIs" dxfId="862" priority="4" operator="equal">
      <formula>0</formula>
    </cfRule>
  </conditionalFormatting>
  <conditionalFormatting sqref="U88:W88">
    <cfRule type="containsBlanks" dxfId="861" priority="3">
      <formula>LEN(TRIM(U88))=0</formula>
    </cfRule>
  </conditionalFormatting>
  <conditionalFormatting sqref="T88">
    <cfRule type="cellIs" dxfId="860" priority="2" operator="equal">
      <formula>0</formula>
    </cfRule>
  </conditionalFormatting>
  <conditionalFormatting sqref="T130 T126 T122">
    <cfRule type="cellIs" dxfId="859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KX188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/>
    </sheetView>
  </sheetViews>
  <sheetFormatPr defaultRowHeight="12" x14ac:dyDescent="0.25"/>
  <cols>
    <col min="1" max="4" width="1.77734375" style="2" customWidth="1"/>
    <col min="5" max="5" width="39.4414062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9.33203125" style="2" customWidth="1"/>
    <col min="12" max="12" width="1.77734375" style="2" customWidth="1"/>
    <col min="13" max="13" width="1.77734375" style="6" customWidth="1"/>
    <col min="14" max="14" width="11.21875" style="2" customWidth="1"/>
    <col min="15" max="15" width="1.77734375" style="20" customWidth="1"/>
    <col min="16" max="17" width="1.77734375" style="2" customWidth="1"/>
    <col min="18" max="18" width="8.88671875" style="51"/>
    <col min="19" max="19" width="1.77734375" style="2" customWidth="1"/>
    <col min="20" max="20" width="1.77734375" style="234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233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23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233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233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ht="13.8" x14ac:dyDescent="0.25">
      <c r="A5" s="1"/>
      <c r="B5" s="1"/>
      <c r="C5" s="1"/>
      <c r="D5" s="222" t="s">
        <v>133</v>
      </c>
      <c r="E5" s="1"/>
      <c r="F5" s="1"/>
      <c r="G5" s="1"/>
      <c r="H5" s="11"/>
      <c r="I5" s="1"/>
      <c r="J5" s="1"/>
      <c r="K5" s="101" t="s">
        <v>236</v>
      </c>
      <c r="L5" s="1"/>
      <c r="M5" s="5"/>
      <c r="N5" s="1"/>
      <c r="O5" s="19"/>
      <c r="P5" s="1"/>
      <c r="Q5" s="1"/>
      <c r="R5" s="40"/>
      <c r="S5" s="1"/>
      <c r="T5" s="233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233"/>
      <c r="U6" s="33">
        <f>IF(OR(главная!$N$11=0,главная!$N$11=""),"",главная!$N$11)</f>
        <v>44197</v>
      </c>
      <c r="V6" s="25">
        <f>IF(U7="","",IF(U7+1&gt;EOMONTH(главная!$N$13,0),"",U7+1))</f>
        <v>44228</v>
      </c>
      <c r="W6" s="25">
        <f>IF(V7="","",IF(V7+1&gt;EOMONTH(главная!$N$13,0),"",V7+1))</f>
        <v>44256</v>
      </c>
      <c r="X6" s="25">
        <f>IF(W7="","",IF(W7+1&gt;EOMONTH(главная!$N$13,0),"",W7+1))</f>
        <v>44287</v>
      </c>
      <c r="Y6" s="25">
        <f>IF(X7="","",IF(X7+1&gt;EOMONTH(главная!$N$13,0),"",X7+1))</f>
        <v>44317</v>
      </c>
      <c r="Z6" s="25">
        <f>IF(Y7="","",IF(Y7+1&gt;EOMONTH(главная!$N$13,0),"",Y7+1))</f>
        <v>44348</v>
      </c>
      <c r="AA6" s="25">
        <f>IF(Z7="","",IF(Z7+1&gt;EOMONTH(главная!$N$13,0),"",Z7+1))</f>
        <v>44378</v>
      </c>
      <c r="AB6" s="25">
        <f>IF(AA7="","",IF(AA7+1&gt;EOMONTH(главная!$N$13,0),"",AA7+1))</f>
        <v>44409</v>
      </c>
      <c r="AC6" s="25">
        <f>IF(AB7="","",IF(AB7+1&gt;EOMONTH(главная!$N$13,0),"",AB7+1))</f>
        <v>44440</v>
      </c>
      <c r="AD6" s="25">
        <f>IF(AC7="","",IF(AC7+1&gt;EOMONTH(главная!$N$13,0),"",AC7+1))</f>
        <v>44470</v>
      </c>
      <c r="AE6" s="25">
        <f>IF(AD7="","",IF(AD7+1&gt;EOMONTH(главная!$N$13,0),"",AD7+1))</f>
        <v>44501</v>
      </c>
      <c r="AF6" s="25">
        <f>IF(AE7="","",IF(AE7+1&gt;EOMONTH(главная!$N$13,0),"",AE7+1))</f>
        <v>44531</v>
      </c>
      <c r="AG6" s="25">
        <f>IF(AF7="","",IF(AF7+1&gt;EOMONTH(главная!$N$13,0),"",AF7+1))</f>
        <v>44562</v>
      </c>
      <c r="AH6" s="25" t="str">
        <f>IF(AG7="","",IF(AG7+1&gt;EOMONTH(главная!$N$13,0),"",AG7+1))</f>
        <v/>
      </c>
      <c r="AI6" s="25" t="str">
        <f>IF(AH7="","",IF(AH7+1&gt;EOMONTH(главная!$N$13,0),"",AH7+1))</f>
        <v/>
      </c>
      <c r="AJ6" s="25" t="str">
        <f>IF(AI7="","",IF(AI7+1&gt;EOMONTH(главная!$N$13,0),"",AI7+1))</f>
        <v/>
      </c>
      <c r="AK6" s="25" t="str">
        <f>IF(AJ7="","",IF(AJ7+1&gt;EOMONTH(главная!$N$13,0),"",AJ7+1))</f>
        <v/>
      </c>
      <c r="AL6" s="25" t="str">
        <f>IF(AK7="","",IF(AK7+1&gt;EOMONTH(главная!$N$13,0),"",AK7+1))</f>
        <v/>
      </c>
      <c r="AM6" s="25" t="str">
        <f>IF(AL7="","",IF(AL7+1&gt;EOMONTH(главная!$N$13,0),"",AL7+1))</f>
        <v/>
      </c>
      <c r="AN6" s="25" t="str">
        <f>IF(AM7="","",IF(AM7+1&gt;EOMONTH(главная!$N$13,0),"",AM7+1))</f>
        <v/>
      </c>
      <c r="AO6" s="25" t="str">
        <f>IF(AN7="","",IF(AN7+1&gt;EOMONTH(главная!$N$13,0),"",AN7+1))</f>
        <v/>
      </c>
      <c r="AP6" s="25" t="str">
        <f>IF(AO7="","",IF(AO7+1&gt;EOMONTH(главная!$N$13,0),"",AO7+1))</f>
        <v/>
      </c>
      <c r="AQ6" s="25" t="str">
        <f>IF(AP7="","",IF(AP7+1&gt;EOMONTH(главная!$N$13,0),"",AP7+1))</f>
        <v/>
      </c>
      <c r="AR6" s="25" t="str">
        <f>IF(AQ7="","",IF(AQ7+1&gt;EOMONTH(главная!$N$13,0),"",AQ7+1))</f>
        <v/>
      </c>
      <c r="AS6" s="25" t="str">
        <f>IF(AR7="","",IF(AR7+1&gt;EOMONTH(главная!$N$13,0),"",AR7+1))</f>
        <v/>
      </c>
      <c r="AT6" s="25" t="str">
        <f>IF(AS7="","",IF(AS7+1&gt;EOMONTH(главная!$N$13,0),"",AS7+1))</f>
        <v/>
      </c>
      <c r="AU6" s="25" t="str">
        <f>IF(AT7="","",IF(AT7+1&gt;EOMONTH(главная!$N$13,0),"",AT7+1))</f>
        <v/>
      </c>
      <c r="AV6" s="25" t="str">
        <f>IF(AU7="","",IF(AU7+1&gt;EOMONTH(главная!$N$13,0),"",AU7+1))</f>
        <v/>
      </c>
      <c r="AW6" s="25" t="str">
        <f>IF(AV7="","",IF(AV7+1&gt;EOMONTH(главная!$N$13,0),"",AV7+1))</f>
        <v/>
      </c>
      <c r="AX6" s="25" t="str">
        <f>IF(AW7="","",IF(AW7+1&gt;EOMONTH(главная!$N$13,0),"",AW7+1))</f>
        <v/>
      </c>
      <c r="AY6" s="25" t="str">
        <f>IF(AX7="","",IF(AX7+1&gt;EOMONTH(главная!$N$13,0),"",AX7+1))</f>
        <v/>
      </c>
      <c r="AZ6" s="25" t="str">
        <f>IF(AY7="","",IF(AY7+1&gt;EOMONTH(главная!$N$13,0),"",AY7+1))</f>
        <v/>
      </c>
      <c r="BA6" s="25" t="str">
        <f>IF(AZ7="","",IF(AZ7+1&gt;EOMONTH(главная!$N$13,0),"",AZ7+1))</f>
        <v/>
      </c>
      <c r="BB6" s="25" t="str">
        <f>IF(BA7="","",IF(BA7+1&gt;EOMONTH(главная!$N$13,0),"",BA7+1))</f>
        <v/>
      </c>
      <c r="BC6" s="25" t="str">
        <f>IF(BB7="","",IF(BB7+1&gt;EOMONTH(главная!$N$13,0),"",BB7+1))</f>
        <v/>
      </c>
      <c r="BD6" s="25" t="str">
        <f>IF(BC7="","",IF(BC7+1&gt;EOMONTH(главная!$N$13,0),"",BC7+1))</f>
        <v/>
      </c>
      <c r="BE6" s="25" t="str">
        <f>IF(BD7="","",IF(BD7+1&gt;EOMONTH(главная!$N$13,0),"",BD7+1))</f>
        <v/>
      </c>
      <c r="BF6" s="25" t="str">
        <f>IF(BE7="","",IF(BE7+1&gt;EOMONTH(главная!$N$13,0),"",BE7+1))</f>
        <v/>
      </c>
      <c r="BG6" s="25" t="str">
        <f>IF(BF7="","",IF(BF7+1&gt;EOMONTH(главная!$N$13,0),"",BF7+1))</f>
        <v/>
      </c>
      <c r="BH6" s="25" t="str">
        <f>IF(BG7="","",IF(BG7+1&gt;EOMONTH(главная!$N$13,0),"",BG7+1))</f>
        <v/>
      </c>
      <c r="BI6" s="25" t="str">
        <f>IF(BH7="","",IF(BH7+1&gt;EOMONTH(главная!$N$13,0),"",BH7+1))</f>
        <v/>
      </c>
      <c r="BJ6" s="25" t="str">
        <f>IF(BI7="","",IF(BI7+1&gt;EOMONTH(главная!$N$13,0),"",BI7+1))</f>
        <v/>
      </c>
      <c r="BK6" s="25" t="str">
        <f>IF(BJ7="","",IF(BJ7+1&gt;EOMONTH(главная!$N$13,0),"",BJ7+1))</f>
        <v/>
      </c>
      <c r="BL6" s="25" t="str">
        <f>IF(BK7="","",IF(BK7+1&gt;EOMONTH(главная!$N$13,0),"",BK7+1))</f>
        <v/>
      </c>
      <c r="BM6" s="25" t="str">
        <f>IF(BL7="","",IF(BL7+1&gt;EOMONTH(главная!$N$13,0),"",BL7+1))</f>
        <v/>
      </c>
      <c r="BN6" s="25" t="str">
        <f>IF(BM7="","",IF(BM7+1&gt;EOMONTH(главная!$N$13,0),"",BM7+1))</f>
        <v/>
      </c>
      <c r="BO6" s="25" t="str">
        <f>IF(BN7="","",IF(BN7+1&gt;EOMONTH(главная!$N$13,0),"",BN7+1))</f>
        <v/>
      </c>
      <c r="BP6" s="25" t="str">
        <f>IF(BO7="","",IF(BO7+1&gt;EOMONTH(главная!$N$13,0),"",BO7+1))</f>
        <v/>
      </c>
      <c r="BQ6" s="25" t="str">
        <f>IF(BP7="","",IF(BP7+1&gt;EOMONTH(главная!$N$13,0),"",BP7+1))</f>
        <v/>
      </c>
      <c r="BR6" s="25" t="str">
        <f>IF(BQ7="","",IF(BQ7+1&gt;EOMONTH(главная!$N$13,0),"",BQ7+1))</f>
        <v/>
      </c>
      <c r="BS6" s="25" t="str">
        <f>IF(BR7="","",IF(BR7+1&gt;EOMONTH(главная!$N$13,0),"",BR7+1))</f>
        <v/>
      </c>
      <c r="BT6" s="25" t="str">
        <f>IF(BS7="","",IF(BS7+1&gt;EOMONTH(главная!$N$13,0),"",BS7+1))</f>
        <v/>
      </c>
      <c r="BU6" s="25" t="str">
        <f>IF(BT7="","",IF(BT7+1&gt;EOMONTH(главная!$N$13,0),"",BT7+1))</f>
        <v/>
      </c>
      <c r="BV6" s="25" t="str">
        <f>IF(BU7="","",IF(BU7+1&gt;EOMONTH(главная!$N$13,0),"",BU7+1))</f>
        <v/>
      </c>
      <c r="BW6" s="25" t="str">
        <f>IF(BV7="","",IF(BV7+1&gt;EOMONTH(главная!$N$13,0),"",BV7+1))</f>
        <v/>
      </c>
      <c r="BX6" s="25" t="str">
        <f>IF(BW7="","",IF(BW7+1&gt;EOMONTH(главная!$N$13,0),"",BW7+1))</f>
        <v/>
      </c>
      <c r="BY6" s="25" t="str">
        <f>IF(BX7="","",IF(BX7+1&gt;EOMONTH(главная!$N$13,0),"",BX7+1))</f>
        <v/>
      </c>
      <c r="BZ6" s="25" t="str">
        <f>IF(BY7="","",IF(BY7+1&gt;EOMONTH(главная!$N$13,0),"",BY7+1))</f>
        <v/>
      </c>
      <c r="CA6" s="25" t="str">
        <f>IF(BZ7="","",IF(BZ7+1&gt;EOMONTH(главная!$N$13,0),"",BZ7+1))</f>
        <v/>
      </c>
      <c r="CB6" s="25" t="str">
        <f>IF(CA7="","",IF(CA7+1&gt;EOMONTH(главная!$N$13,0),"",CA7+1))</f>
        <v/>
      </c>
      <c r="CC6" s="25" t="str">
        <f>IF(CB7="","",IF(CB7+1&gt;EOMONTH(главная!$N$13,0),"",CB7+1))</f>
        <v/>
      </c>
      <c r="CD6" s="25" t="str">
        <f>IF(CC7="","",IF(CC7+1&gt;EOMONTH(главная!$N$13,0),"",CC7+1))</f>
        <v/>
      </c>
      <c r="CE6" s="25" t="str">
        <f>IF(CD7="","",IF(CD7+1&gt;EOMONTH(главная!$N$13,0),"",CD7+1))</f>
        <v/>
      </c>
      <c r="CF6" s="25" t="str">
        <f>IF(CE7="","",IF(CE7+1&gt;EOMONTH(главная!$N$13,0),"",CE7+1))</f>
        <v/>
      </c>
      <c r="CG6" s="25" t="str">
        <f>IF(CF7="","",IF(CF7+1&gt;EOMONTH(главная!$N$13,0),"",CF7+1))</f>
        <v/>
      </c>
      <c r="CH6" s="25" t="str">
        <f>IF(CG7="","",IF(CG7+1&gt;EOMONTH(главная!$N$13,0),"",CG7+1))</f>
        <v/>
      </c>
      <c r="CI6" s="25" t="str">
        <f>IF(CH7="","",IF(CH7+1&gt;EOMONTH(главная!$N$13,0),"",CH7+1))</f>
        <v/>
      </c>
      <c r="CJ6" s="25" t="str">
        <f>IF(CI7="","",IF(CI7+1&gt;EOMONTH(главная!$N$13,0),"",CI7+1))</f>
        <v/>
      </c>
      <c r="CK6" s="25" t="str">
        <f>IF(CJ7="","",IF(CJ7+1&gt;EOMONTH(главная!$N$13,0),"",CJ7+1))</f>
        <v/>
      </c>
      <c r="CL6" s="25" t="str">
        <f>IF(CK7="","",IF(CK7+1&gt;EOMONTH(главная!$N$13,0),"",CK7+1))</f>
        <v/>
      </c>
      <c r="CM6" s="25" t="str">
        <f>IF(CL7="","",IF(CL7+1&gt;EOMONTH(главная!$N$13,0),"",CL7+1))</f>
        <v/>
      </c>
      <c r="CN6" s="25" t="str">
        <f>IF(CM7="","",IF(CM7+1&gt;EOMONTH(главная!$N$13,0),"",CM7+1))</f>
        <v/>
      </c>
      <c r="CO6" s="25" t="str">
        <f>IF(CN7="","",IF(CN7+1&gt;EOMONTH(главная!$N$13,0),"",CN7+1))</f>
        <v/>
      </c>
      <c r="CP6" s="25" t="str">
        <f>IF(CO7="","",IF(CO7+1&gt;EOMONTH(главная!$N$13,0),"",CO7+1))</f>
        <v/>
      </c>
      <c r="CQ6" s="25" t="str">
        <f>IF(CP7="","",IF(CP7+1&gt;EOMONTH(главная!$N$13,0),"",CP7+1))</f>
        <v/>
      </c>
      <c r="CR6" s="25" t="str">
        <f>IF(CQ7="","",IF(CQ7+1&gt;EOMONTH(главная!$N$13,0),"",CQ7+1))</f>
        <v/>
      </c>
      <c r="CS6" s="25" t="str">
        <f>IF(CR7="","",IF(CR7+1&gt;EOMONTH(главная!$N$13,0),"",CR7+1))</f>
        <v/>
      </c>
      <c r="CT6" s="25" t="str">
        <f>IF(CS7="","",IF(CS7+1&gt;EOMONTH(главная!$N$13,0),"",CS7+1))</f>
        <v/>
      </c>
      <c r="CU6" s="25" t="str">
        <f>IF(CT7="","",IF(CT7+1&gt;EOMONTH(главная!$N$13,0),"",CT7+1))</f>
        <v/>
      </c>
      <c r="CV6" s="25" t="str">
        <f>IF(CU7="","",IF(CU7+1&gt;EOMONTH(главная!$N$13,0),"",CU7+1))</f>
        <v/>
      </c>
      <c r="CW6" s="25" t="str">
        <f>IF(CV7="","",IF(CV7+1&gt;EOMONTH(главная!$N$13,0),"",CV7+1))</f>
        <v/>
      </c>
      <c r="CX6" s="25" t="str">
        <f>IF(CW7="","",IF(CW7+1&gt;EOMONTH(главная!$N$13,0),"",CW7+1))</f>
        <v/>
      </c>
      <c r="CY6" s="25" t="str">
        <f>IF(CX7="","",IF(CX7+1&gt;EOMONTH(главная!$N$13,0),"",CX7+1))</f>
        <v/>
      </c>
      <c r="CZ6" s="25" t="str">
        <f>IF(CY7="","",IF(CY7+1&gt;EOMONTH(главная!$N$13,0),"",CY7+1))</f>
        <v/>
      </c>
      <c r="DA6" s="25" t="str">
        <f>IF(CZ7="","",IF(CZ7+1&gt;EOMONTH(главная!$N$13,0),"",CZ7+1))</f>
        <v/>
      </c>
      <c r="DB6" s="25" t="str">
        <f>IF(DA7="","",IF(DA7+1&gt;EOMONTH(главная!$N$13,0),"",DA7+1))</f>
        <v/>
      </c>
      <c r="DC6" s="25" t="str">
        <f>IF(DB7="","",IF(DB7+1&gt;EOMONTH(главная!$N$13,0),"",DB7+1))</f>
        <v/>
      </c>
      <c r="DD6" s="25" t="str">
        <f>IF(DC7="","",IF(DC7+1&gt;EOMONTH(главная!$N$13,0),"",DC7+1))</f>
        <v/>
      </c>
      <c r="DE6" s="25" t="str">
        <f>IF(DD7="","",IF(DD7+1&gt;EOMONTH(главная!$N$13,0),"",DD7+1))</f>
        <v/>
      </c>
      <c r="DF6" s="25" t="str">
        <f>IF(DE7="","",IF(DE7+1&gt;EOMONTH(главная!$N$13,0),"",DE7+1))</f>
        <v/>
      </c>
      <c r="DG6" s="25" t="str">
        <f>IF(DF7="","",IF(DF7+1&gt;EOMONTH(главная!$N$13,0),"",DF7+1))</f>
        <v/>
      </c>
      <c r="DH6" s="25" t="str">
        <f>IF(DG7="","",IF(DG7+1&gt;EOMONTH(главная!$N$13,0),"",DG7+1))</f>
        <v/>
      </c>
      <c r="DI6" s="25" t="str">
        <f>IF(DH7="","",IF(DH7+1&gt;EOMONTH(главная!$N$13,0),"",DH7+1))</f>
        <v/>
      </c>
      <c r="DJ6" s="25" t="str">
        <f>IF(DI7="","",IF(DI7+1&gt;EOMONTH(главная!$N$13,0),"",DI7+1))</f>
        <v/>
      </c>
      <c r="DK6" s="25" t="str">
        <f>IF(DJ7="","",IF(DJ7+1&gt;EOMONTH(главная!$N$13,0),"",DJ7+1))</f>
        <v/>
      </c>
      <c r="DL6" s="25" t="str">
        <f>IF(DK7="","",IF(DK7+1&gt;EOMONTH(главная!$N$13,0),"",DK7+1))</f>
        <v/>
      </c>
      <c r="DM6" s="25" t="str">
        <f>IF(DL7="","",IF(DL7+1&gt;EOMONTH(главная!$N$13,0),"",DL7+1))</f>
        <v/>
      </c>
      <c r="DN6" s="25" t="str">
        <f>IF(DM7="","",IF(DM7+1&gt;EOMONTH(главная!$N$13,0),"",DM7+1))</f>
        <v/>
      </c>
      <c r="DO6" s="25" t="str">
        <f>IF(DN7="","",IF(DN7+1&gt;EOMONTH(главная!$N$13,0),"",DN7+1))</f>
        <v/>
      </c>
      <c r="DP6" s="25" t="str">
        <f>IF(DO7="","",IF(DO7+1&gt;EOMONTH(главная!$N$13,0),"",DO7+1))</f>
        <v/>
      </c>
      <c r="DQ6" s="25" t="str">
        <f>IF(DP7="","",IF(DP7+1&gt;EOMONTH(главная!$N$13,0),"",DP7+1))</f>
        <v/>
      </c>
      <c r="DR6" s="25" t="str">
        <f>IF(DQ7="","",IF(DQ7+1&gt;EOMONTH(главная!$N$13,0),"",DQ7+1))</f>
        <v/>
      </c>
      <c r="DS6" s="25" t="str">
        <f>IF(DR7="","",IF(DR7+1&gt;EOMONTH(главная!$N$13,0),"",DR7+1))</f>
        <v/>
      </c>
      <c r="DT6" s="25" t="str">
        <f>IF(DS7="","",IF(DS7+1&gt;EOMONTH(главная!$N$13,0),"",DS7+1))</f>
        <v/>
      </c>
      <c r="DU6" s="25" t="str">
        <f>IF(DT7="","",IF(DT7+1&gt;EOMONTH(главная!$N$13,0),"",DT7+1))</f>
        <v/>
      </c>
      <c r="DV6" s="25" t="str">
        <f>IF(DU7="","",IF(DU7+1&gt;EOMONTH(главная!$N$13,0),"",DU7+1))</f>
        <v/>
      </c>
      <c r="DW6" s="25" t="str">
        <f>IF(DV7="","",IF(DV7+1&gt;EOMONTH(главная!$N$13,0),"",DV7+1))</f>
        <v/>
      </c>
      <c r="DX6" s="25" t="str">
        <f>IF(DW7="","",IF(DW7+1&gt;EOMONTH(главная!$N$13,0),"",DW7+1))</f>
        <v/>
      </c>
      <c r="DY6" s="25" t="str">
        <f>IF(DX7="","",IF(DX7+1&gt;EOMONTH(главная!$N$13,0),"",DX7+1))</f>
        <v/>
      </c>
      <c r="DZ6" s="25" t="str">
        <f>IF(DY7="","",IF(DY7+1&gt;EOMONTH(главная!$N$13,0),"",DY7+1))</f>
        <v/>
      </c>
      <c r="EA6" s="25" t="str">
        <f>IF(DZ7="","",IF(DZ7+1&gt;EOMONTH(главная!$N$13,0),"",DZ7+1))</f>
        <v/>
      </c>
      <c r="EB6" s="25" t="str">
        <f>IF(EA7="","",IF(EA7+1&gt;EOMONTH(главная!$N$13,0),"",EA7+1))</f>
        <v/>
      </c>
      <c r="EC6" s="25" t="str">
        <f>IF(EB7="","",IF(EB7+1&gt;EOMONTH(главная!$N$13,0),"",EB7+1))</f>
        <v/>
      </c>
      <c r="ED6" s="25" t="str">
        <f>IF(EC7="","",IF(EC7+1&gt;EOMONTH(главная!$N$13,0),"",EC7+1))</f>
        <v/>
      </c>
      <c r="EE6" s="25" t="str">
        <f>IF(ED7="","",IF(ED7+1&gt;EOMONTH(главная!$N$13,0),"",ED7+1))</f>
        <v/>
      </c>
      <c r="EF6" s="25" t="str">
        <f>IF(EE7="","",IF(EE7+1&gt;EOMONTH(главная!$N$13,0),"",EE7+1))</f>
        <v/>
      </c>
      <c r="EG6" s="25" t="str">
        <f>IF(EF7="","",IF(EF7+1&gt;EOMONTH(главная!$N$13,0),"",EF7+1))</f>
        <v/>
      </c>
      <c r="EH6" s="25" t="str">
        <f>IF(EG7="","",IF(EG7+1&gt;EOMONTH(главная!$N$13,0),"",EG7+1))</f>
        <v/>
      </c>
      <c r="EI6" s="25" t="str">
        <f>IF(EH7="","",IF(EH7+1&gt;EOMONTH(главная!$N$13,0),"",EH7+1))</f>
        <v/>
      </c>
      <c r="EJ6" s="25" t="str">
        <f>IF(EI7="","",IF(EI7+1&gt;EOMONTH(главная!$N$13,0),"",EI7+1))</f>
        <v/>
      </c>
      <c r="EK6" s="25" t="str">
        <f>IF(EJ7="","",IF(EJ7+1&gt;EOMONTH(главная!$N$13,0),"",EJ7+1))</f>
        <v/>
      </c>
      <c r="EL6" s="25" t="str">
        <f>IF(EK7="","",IF(EK7+1&gt;EOMONTH(главная!$N$13,0),"",EK7+1))</f>
        <v/>
      </c>
      <c r="EM6" s="25" t="str">
        <f>IF(EL7="","",IF(EL7+1&gt;EOMONTH(главная!$N$13,0),"",EL7+1))</f>
        <v/>
      </c>
      <c r="EN6" s="25" t="str">
        <f>IF(EM7="","",IF(EM7+1&gt;EOMONTH(главная!$N$13,0),"",EM7+1))</f>
        <v/>
      </c>
      <c r="EO6" s="25" t="str">
        <f>IF(EN7="","",IF(EN7+1&gt;EOMONTH(главная!$N$13,0),"",EN7+1))</f>
        <v/>
      </c>
      <c r="EP6" s="25" t="str">
        <f>IF(EO7="","",IF(EO7+1&gt;EOMONTH(главная!$N$13,0),"",EO7+1))</f>
        <v/>
      </c>
      <c r="EQ6" s="25" t="str">
        <f>IF(EP7="","",IF(EP7+1&gt;EOMONTH(главная!$N$13,0),"",EP7+1))</f>
        <v/>
      </c>
      <c r="ER6" s="25" t="str">
        <f>IF(EQ7="","",IF(EQ7+1&gt;EOMONTH(главная!$N$13,0),"",EQ7+1))</f>
        <v/>
      </c>
      <c r="ES6" s="25" t="str">
        <f>IF(ER7="","",IF(ER7+1&gt;EOMONTH(главная!$N$13,0),"",ER7+1))</f>
        <v/>
      </c>
      <c r="ET6" s="25" t="str">
        <f>IF(ES7="","",IF(ES7+1&gt;EOMONTH(главная!$N$13,0),"",ES7+1))</f>
        <v/>
      </c>
      <c r="EU6" s="25" t="str">
        <f>IF(ET7="","",IF(ET7+1&gt;EOMONTH(главная!$N$13,0),"",ET7+1))</f>
        <v/>
      </c>
      <c r="EV6" s="25" t="str">
        <f>IF(EU7="","",IF(EU7+1&gt;EOMONTH(главная!$N$13,0),"",EU7+1))</f>
        <v/>
      </c>
      <c r="EW6" s="25" t="str">
        <f>IF(EV7="","",IF(EV7+1&gt;EOMONTH(главная!$N$13,0),"",EV7+1))</f>
        <v/>
      </c>
      <c r="EX6" s="25" t="str">
        <f>IF(EW7="","",IF(EW7+1&gt;EOMONTH(главная!$N$13,0),"",EW7+1))</f>
        <v/>
      </c>
      <c r="EY6" s="25" t="str">
        <f>IF(EX7="","",IF(EX7+1&gt;EOMONTH(главная!$N$13,0),"",EX7+1))</f>
        <v/>
      </c>
      <c r="EZ6" s="25" t="str">
        <f>IF(EY7="","",IF(EY7+1&gt;EOMONTH(главная!$N$13,0),"",EY7+1))</f>
        <v/>
      </c>
      <c r="FA6" s="25" t="str">
        <f>IF(EZ7="","",IF(EZ7+1&gt;EOMONTH(главная!$N$13,0),"",EZ7+1))</f>
        <v/>
      </c>
      <c r="FB6" s="25" t="str">
        <f>IF(FA7="","",IF(FA7+1&gt;EOMONTH(главная!$N$13,0),"",FA7+1))</f>
        <v/>
      </c>
      <c r="FC6" s="25" t="str">
        <f>IF(FB7="","",IF(FB7+1&gt;EOMONTH(главная!$N$13,0),"",FB7+1))</f>
        <v/>
      </c>
      <c r="FD6" s="25" t="str">
        <f>IF(FC7="","",IF(FC7+1&gt;EOMONTH(главная!$N$13,0),"",FC7+1))</f>
        <v/>
      </c>
      <c r="FE6" s="25" t="str">
        <f>IF(FD7="","",IF(FD7+1&gt;EOMONTH(главная!$N$13,0),"",FD7+1))</f>
        <v/>
      </c>
      <c r="FF6" s="25" t="str">
        <f>IF(FE7="","",IF(FE7+1&gt;EOMONTH(главная!$N$13,0),"",FE7+1))</f>
        <v/>
      </c>
      <c r="FG6" s="25" t="str">
        <f>IF(FF7="","",IF(FF7+1&gt;EOMONTH(главная!$N$13,0),"",FF7+1))</f>
        <v/>
      </c>
      <c r="FH6" s="25" t="str">
        <f>IF(FG7="","",IF(FG7+1&gt;EOMONTH(главная!$N$13,0),"",FG7+1))</f>
        <v/>
      </c>
      <c r="FI6" s="25" t="str">
        <f>IF(FH7="","",IF(FH7+1&gt;EOMONTH(главная!$N$13,0),"",FH7+1))</f>
        <v/>
      </c>
      <c r="FJ6" s="25" t="str">
        <f>IF(FI7="","",IF(FI7+1&gt;EOMONTH(главная!$N$13,0),"",FI7+1))</f>
        <v/>
      </c>
      <c r="FK6" s="25" t="str">
        <f>IF(FJ7="","",IF(FJ7+1&gt;EOMONTH(главная!$N$13,0),"",FJ7+1))</f>
        <v/>
      </c>
      <c r="FL6" s="25" t="str">
        <f>IF(FK7="","",IF(FK7+1&gt;EOMONTH(главная!$N$13,0),"",FK7+1))</f>
        <v/>
      </c>
      <c r="FM6" s="25" t="str">
        <f>IF(FL7="","",IF(FL7+1&gt;EOMONTH(главная!$N$13,0),"",FL7+1))</f>
        <v/>
      </c>
      <c r="FN6" s="25" t="str">
        <f>IF(FM7="","",IF(FM7+1&gt;EOMONTH(главная!$N$13,0),"",FM7+1))</f>
        <v/>
      </c>
      <c r="FO6" s="25" t="str">
        <f>IF(FN7="","",IF(FN7+1&gt;EOMONTH(главная!$N$13,0),"",FN7+1))</f>
        <v/>
      </c>
      <c r="FP6" s="25" t="str">
        <f>IF(FO7="","",IF(FO7+1&gt;EOMONTH(главная!$N$13,0),"",FO7+1))</f>
        <v/>
      </c>
      <c r="FQ6" s="25" t="str">
        <f>IF(FP7="","",IF(FP7+1&gt;EOMONTH(главная!$N$13,0),"",FP7+1))</f>
        <v/>
      </c>
      <c r="FR6" s="25" t="str">
        <f>IF(FQ7="","",IF(FQ7+1&gt;EOMONTH(главная!$N$13,0),"",FQ7+1))</f>
        <v/>
      </c>
      <c r="FS6" s="25" t="str">
        <f>IF(FR7="","",IF(FR7+1&gt;EOMONTH(главная!$N$13,0),"",FR7+1))</f>
        <v/>
      </c>
      <c r="FT6" s="25" t="str">
        <f>IF(FS7="","",IF(FS7+1&gt;EOMONTH(главная!$N$13,0),"",FS7+1))</f>
        <v/>
      </c>
      <c r="FU6" s="25" t="str">
        <f>IF(FT7="","",IF(FT7+1&gt;EOMONTH(главная!$N$13,0),"",FT7+1))</f>
        <v/>
      </c>
      <c r="FV6" s="25" t="str">
        <f>IF(FU7="","",IF(FU7+1&gt;EOMONTH(главная!$N$13,0),"",FU7+1))</f>
        <v/>
      </c>
      <c r="FW6" s="25" t="str">
        <f>IF(FV7="","",IF(FV7+1&gt;EOMONTH(главная!$N$13,0),"",FV7+1))</f>
        <v/>
      </c>
      <c r="FX6" s="25" t="str">
        <f>IF(FW7="","",IF(FW7+1&gt;EOMONTH(главная!$N$13,0),"",FW7+1))</f>
        <v/>
      </c>
      <c r="FY6" s="25" t="str">
        <f>IF(FX7="","",IF(FX7+1&gt;EOMONTH(главная!$N$13,0),"",FX7+1))</f>
        <v/>
      </c>
      <c r="FZ6" s="25" t="str">
        <f>IF(FY7="","",IF(FY7+1&gt;EOMONTH(главная!$N$13,0),"",FY7+1))</f>
        <v/>
      </c>
      <c r="GA6" s="25" t="str">
        <f>IF(FZ7="","",IF(FZ7+1&gt;EOMONTH(главная!$N$13,0),"",FZ7+1))</f>
        <v/>
      </c>
      <c r="GB6" s="25" t="str">
        <f>IF(GA7="","",IF(GA7+1&gt;EOMONTH(главная!$N$13,0),"",GA7+1))</f>
        <v/>
      </c>
      <c r="GC6" s="25" t="str">
        <f>IF(GB7="","",IF(GB7+1&gt;EOMONTH(главная!$N$13,0),"",GB7+1))</f>
        <v/>
      </c>
      <c r="GD6" s="25" t="str">
        <f>IF(GC7="","",IF(GC7+1&gt;EOMONTH(главная!$N$13,0),"",GC7+1))</f>
        <v/>
      </c>
      <c r="GE6" s="25" t="str">
        <f>IF(GD7="","",IF(GD7+1&gt;EOMONTH(главная!$N$13,0),"",GD7+1))</f>
        <v/>
      </c>
      <c r="GF6" s="25" t="str">
        <f>IF(GE7="","",IF(GE7+1&gt;EOMONTH(главная!$N$13,0),"",GE7+1))</f>
        <v/>
      </c>
      <c r="GG6" s="25" t="str">
        <f>IF(GF7="","",IF(GF7+1&gt;EOMONTH(главная!$N$13,0),"",GF7+1))</f>
        <v/>
      </c>
      <c r="GH6" s="25" t="str">
        <f>IF(GG7="","",IF(GG7+1&gt;EOMONTH(главная!$N$13,0),"",GG7+1))</f>
        <v/>
      </c>
      <c r="GI6" s="25" t="str">
        <f>IF(GH7="","",IF(GH7+1&gt;EOMONTH(главная!$N$13,0),"",GH7+1))</f>
        <v/>
      </c>
      <c r="GJ6" s="25" t="str">
        <f>IF(GI7="","",IF(GI7+1&gt;EOMONTH(главная!$N$13,0),"",GI7+1))</f>
        <v/>
      </c>
      <c r="GK6" s="25" t="str">
        <f>IF(GJ7="","",IF(GJ7+1&gt;EOMONTH(главная!$N$13,0),"",GJ7+1))</f>
        <v/>
      </c>
      <c r="GL6" s="25" t="str">
        <f>IF(GK7="","",IF(GK7+1&gt;EOMONTH(главная!$N$13,0),"",GK7+1))</f>
        <v/>
      </c>
      <c r="GM6" s="25" t="str">
        <f>IF(GL7="","",IF(GL7+1&gt;EOMONTH(главная!$N$13,0),"",GL7+1))</f>
        <v/>
      </c>
      <c r="GN6" s="25" t="str">
        <f>IF(GM7="","",IF(GM7+1&gt;EOMONTH(главная!$N$13,0),"",GM7+1))</f>
        <v/>
      </c>
      <c r="GO6" s="25" t="str">
        <f>IF(GN7="","",IF(GN7+1&gt;EOMONTH(главная!$N$13,0),"",GN7+1))</f>
        <v/>
      </c>
      <c r="GP6" s="25" t="str">
        <f>IF(GO7="","",IF(GO7+1&gt;EOMONTH(главная!$N$13,0),"",GO7+1))</f>
        <v/>
      </c>
      <c r="GQ6" s="25" t="str">
        <f>IF(GP7="","",IF(GP7+1&gt;EOMONTH(главная!$N$13,0),"",GP7+1))</f>
        <v/>
      </c>
      <c r="GR6" s="25" t="str">
        <f>IF(GQ7="","",IF(GQ7+1&gt;EOMONTH(главная!$N$13,0),"",GQ7+1))</f>
        <v/>
      </c>
      <c r="GS6" s="25" t="str">
        <f>IF(GR7="","",IF(GR7+1&gt;EOMONTH(главная!$N$13,0),"",GR7+1))</f>
        <v/>
      </c>
      <c r="GT6" s="25" t="str">
        <f>IF(GS7="","",IF(GS7+1&gt;EOMONTH(главная!$N$13,0),"",GS7+1))</f>
        <v/>
      </c>
      <c r="GU6" s="25" t="str">
        <f>IF(GT7="","",IF(GT7+1&gt;EOMONTH(главная!$N$13,0),"",GT7+1))</f>
        <v/>
      </c>
      <c r="GV6" s="25" t="str">
        <f>IF(GU7="","",IF(GU7+1&gt;EOMONTH(главная!$N$13,0),"",GU7+1))</f>
        <v/>
      </c>
      <c r="GW6" s="25" t="str">
        <f>IF(GV7="","",IF(GV7+1&gt;EOMONTH(главная!$N$13,0),"",GV7+1))</f>
        <v/>
      </c>
      <c r="GX6" s="25" t="str">
        <f>IF(GW7="","",IF(GW7+1&gt;EOMONTH(главная!$N$13,0),"",GW7+1))</f>
        <v/>
      </c>
      <c r="GY6" s="25" t="str">
        <f>IF(GX7="","",IF(GX7+1&gt;EOMONTH(главная!$N$13,0),"",GX7+1))</f>
        <v/>
      </c>
      <c r="GZ6" s="25" t="str">
        <f>IF(GY7="","",IF(GY7+1&gt;EOMONTH(главная!$N$13,0),"",GY7+1))</f>
        <v/>
      </c>
      <c r="HA6" s="25" t="str">
        <f>IF(GZ7="","",IF(GZ7+1&gt;EOMONTH(главная!$N$13,0),"",GZ7+1))</f>
        <v/>
      </c>
      <c r="HB6" s="25" t="str">
        <f>IF(HA7="","",IF(HA7+1&gt;EOMONTH(главная!$N$13,0),"",HA7+1))</f>
        <v/>
      </c>
      <c r="HC6" s="25" t="str">
        <f>IF(HB7="","",IF(HB7+1&gt;EOMONTH(главная!$N$13,0),"",HB7+1))</f>
        <v/>
      </c>
      <c r="HD6" s="25" t="str">
        <f>IF(HC7="","",IF(HC7+1&gt;EOMONTH(главная!$N$13,0),"",HC7+1))</f>
        <v/>
      </c>
      <c r="HE6" s="25" t="str">
        <f>IF(HD7="","",IF(HD7+1&gt;EOMONTH(главная!$N$13,0),"",HD7+1))</f>
        <v/>
      </c>
      <c r="HF6" s="25" t="str">
        <f>IF(HE7="","",IF(HE7+1&gt;EOMONTH(главная!$N$13,0),"",HE7+1))</f>
        <v/>
      </c>
      <c r="HG6" s="25" t="str">
        <f>IF(HF7="","",IF(HF7+1&gt;EOMONTH(главная!$N$13,0),"",HF7+1))</f>
        <v/>
      </c>
      <c r="HH6" s="25" t="str">
        <f>IF(HG7="","",IF(HG7+1&gt;EOMONTH(главная!$N$13,0),"",HG7+1))</f>
        <v/>
      </c>
      <c r="HI6" s="25" t="str">
        <f>IF(HH7="","",IF(HH7+1&gt;EOMONTH(главная!$N$13,0),"",HH7+1))</f>
        <v/>
      </c>
      <c r="HJ6" s="25" t="str">
        <f>IF(HI7="","",IF(HI7+1&gt;EOMONTH(главная!$N$13,0),"",HI7+1))</f>
        <v/>
      </c>
      <c r="HK6" s="25" t="str">
        <f>IF(HJ7="","",IF(HJ7+1&gt;EOMONTH(главная!$N$13,0),"",HJ7+1))</f>
        <v/>
      </c>
      <c r="HL6" s="25" t="str">
        <f>IF(HK7="","",IF(HK7+1&gt;EOMONTH(главная!$N$13,0),"",HK7+1))</f>
        <v/>
      </c>
      <c r="HM6" s="25" t="str">
        <f>IF(HL7="","",IF(HL7+1&gt;EOMONTH(главная!$N$13,0),"",HL7+1))</f>
        <v/>
      </c>
      <c r="HN6" s="25" t="str">
        <f>IF(HM7="","",IF(HM7+1&gt;EOMONTH(главная!$N$13,0),"",HM7+1))</f>
        <v/>
      </c>
      <c r="HO6" s="25" t="str">
        <f>IF(HN7="","",IF(HN7+1&gt;EOMONTH(главная!$N$13,0),"",HN7+1))</f>
        <v/>
      </c>
      <c r="HP6" s="25" t="str">
        <f>IF(HO7="","",IF(HO7+1&gt;EOMONTH(главная!$N$13,0),"",HO7+1))</f>
        <v/>
      </c>
      <c r="HQ6" s="25" t="str">
        <f>IF(HP7="","",IF(HP7+1&gt;EOMONTH(главная!$N$13,0),"",HP7+1))</f>
        <v/>
      </c>
      <c r="HR6" s="25" t="str">
        <f>IF(HQ7="","",IF(HQ7+1&gt;EOMONTH(главная!$N$13,0),"",HQ7+1))</f>
        <v/>
      </c>
      <c r="HS6" s="25" t="str">
        <f>IF(HR7="","",IF(HR7+1&gt;EOMONTH(главная!$N$13,0),"",HR7+1))</f>
        <v/>
      </c>
      <c r="HT6" s="25" t="str">
        <f>IF(HS7="","",IF(HS7+1&gt;EOMONTH(главная!$N$13,0),"",HS7+1))</f>
        <v/>
      </c>
      <c r="HU6" s="25" t="str">
        <f>IF(HT7="","",IF(HT7+1&gt;EOMONTH(главная!$N$13,0),"",HT7+1))</f>
        <v/>
      </c>
      <c r="HV6" s="25" t="str">
        <f>IF(HU7="","",IF(HU7+1&gt;EOMONTH(главная!$N$13,0),"",HU7+1))</f>
        <v/>
      </c>
      <c r="HW6" s="25" t="str">
        <f>IF(HV7="","",IF(HV7+1&gt;EOMONTH(главная!$N$13,0),"",HV7+1))</f>
        <v/>
      </c>
      <c r="HX6" s="25" t="str">
        <f>IF(HW7="","",IF(HW7+1&gt;EOMONTH(главная!$N$13,0),"",HW7+1))</f>
        <v/>
      </c>
      <c r="HY6" s="25" t="str">
        <f>IF(HX7="","",IF(HX7+1&gt;EOMONTH(главная!$N$13,0),"",HX7+1))</f>
        <v/>
      </c>
      <c r="HZ6" s="25" t="str">
        <f>IF(HY7="","",IF(HY7+1&gt;EOMONTH(главная!$N$13,0),"",HY7+1))</f>
        <v/>
      </c>
      <c r="IA6" s="25" t="str">
        <f>IF(HZ7="","",IF(HZ7+1&gt;EOMONTH(главная!$N$13,0),"",HZ7+1))</f>
        <v/>
      </c>
      <c r="IB6" s="25" t="str">
        <f>IF(IA7="","",IF(IA7+1&gt;EOMONTH(главная!$N$13,0),"",IA7+1))</f>
        <v/>
      </c>
      <c r="IC6" s="25" t="str">
        <f>IF(IB7="","",IF(IB7+1&gt;EOMONTH(главная!$N$13,0),"",IB7+1))</f>
        <v/>
      </c>
      <c r="ID6" s="25" t="str">
        <f>IF(IC7="","",IF(IC7+1&gt;EOMONTH(главная!$N$13,0),"",IC7+1))</f>
        <v/>
      </c>
      <c r="IE6" s="25" t="str">
        <f>IF(ID7="","",IF(ID7+1&gt;EOMONTH(главная!$N$13,0),"",ID7+1))</f>
        <v/>
      </c>
      <c r="IF6" s="25" t="str">
        <f>IF(IE7="","",IF(IE7+1&gt;EOMONTH(главная!$N$13,0),"",IE7+1))</f>
        <v/>
      </c>
      <c r="IG6" s="25" t="str">
        <f>IF(IF7="","",IF(IF7+1&gt;EOMONTH(главная!$N$13,0),"",IF7+1))</f>
        <v/>
      </c>
      <c r="IH6" s="25" t="str">
        <f>IF(IG7="","",IF(IG7+1&gt;EOMONTH(главная!$N$13,0),"",IG7+1))</f>
        <v/>
      </c>
      <c r="II6" s="25" t="str">
        <f>IF(IH7="","",IF(IH7+1&gt;EOMONTH(главная!$N$13,0),"",IH7+1))</f>
        <v/>
      </c>
      <c r="IJ6" s="25" t="str">
        <f>IF(II7="","",IF(II7+1&gt;EOMONTH(главная!$N$13,0),"",II7+1))</f>
        <v/>
      </c>
      <c r="IK6" s="25" t="str">
        <f>IF(IJ7="","",IF(IJ7+1&gt;EOMONTH(главная!$N$13,0),"",IJ7+1))</f>
        <v/>
      </c>
      <c r="IL6" s="25" t="str">
        <f>IF(IK7="","",IF(IK7+1&gt;EOMONTH(главная!$N$13,0),"",IK7+1))</f>
        <v/>
      </c>
      <c r="IM6" s="25" t="str">
        <f>IF(IL7="","",IF(IL7+1&gt;EOMONTH(главная!$N$13,0),"",IL7+1))</f>
        <v/>
      </c>
      <c r="IN6" s="25" t="str">
        <f>IF(IM7="","",IF(IM7+1&gt;EOMONTH(главная!$N$13,0),"",IM7+1))</f>
        <v/>
      </c>
      <c r="IO6" s="25" t="str">
        <f>IF(IN7="","",IF(IN7+1&gt;EOMONTH(главная!$N$13,0),"",IN7+1))</f>
        <v/>
      </c>
      <c r="IP6" s="25" t="str">
        <f>IF(IO7="","",IF(IO7+1&gt;EOMONTH(главная!$N$13,0),"",IO7+1))</f>
        <v/>
      </c>
      <c r="IQ6" s="25" t="str">
        <f>IF(IP7="","",IF(IP7+1&gt;EOMONTH(главная!$N$13,0),"",IP7+1))</f>
        <v/>
      </c>
      <c r="IR6" s="25" t="str">
        <f>IF(IQ7="","",IF(IQ7+1&gt;EOMONTH(главная!$N$13,0),"",IQ7+1))</f>
        <v/>
      </c>
      <c r="IS6" s="25" t="str">
        <f>IF(IR7="","",IF(IR7+1&gt;EOMONTH(главная!$N$13,0),"",IR7+1))</f>
        <v/>
      </c>
      <c r="IT6" s="25" t="str">
        <f>IF(IS7="","",IF(IS7+1&gt;EOMONTH(главная!$N$13,0),"",IS7+1))</f>
        <v/>
      </c>
      <c r="IU6" s="25" t="str">
        <f>IF(IT7="","",IF(IT7+1&gt;EOMONTH(главная!$N$13,0),"",IT7+1))</f>
        <v/>
      </c>
      <c r="IV6" s="25" t="str">
        <f>IF(IU7="","",IF(IU7+1&gt;EOMONTH(главная!$N$13,0),"",IU7+1))</f>
        <v/>
      </c>
      <c r="IW6" s="25" t="str">
        <f>IF(IV7="","",IF(IV7+1&gt;EOMONTH(главная!$N$13,0),"",IV7+1))</f>
        <v/>
      </c>
      <c r="IX6" s="25" t="str">
        <f>IF(IW7="","",IF(IW7+1&gt;EOMONTH(главная!$N$13,0),"",IW7+1))</f>
        <v/>
      </c>
      <c r="IY6" s="25" t="str">
        <f>IF(IX7="","",IF(IX7+1&gt;EOMONTH(главная!$N$13,0),"",IX7+1))</f>
        <v/>
      </c>
      <c r="IZ6" s="25" t="str">
        <f>IF(IY7="","",IF(IY7+1&gt;EOMONTH(главная!$N$13,0),"",IY7+1))</f>
        <v/>
      </c>
      <c r="JA6" s="25" t="str">
        <f>IF(IZ7="","",IF(IZ7+1&gt;EOMONTH(главная!$N$13,0),"",IZ7+1))</f>
        <v/>
      </c>
      <c r="JB6" s="25" t="str">
        <f>IF(JA7="","",IF(JA7+1&gt;EOMONTH(главная!$N$13,0),"",JA7+1))</f>
        <v/>
      </c>
      <c r="JC6" s="25" t="str">
        <f>IF(JB7="","",IF(JB7+1&gt;EOMONTH(главная!$N$13,0),"",JB7+1))</f>
        <v/>
      </c>
      <c r="JD6" s="25" t="str">
        <f>IF(JC7="","",IF(JC7+1&gt;EOMONTH(главная!$N$13,0),"",JC7+1))</f>
        <v/>
      </c>
      <c r="JE6" s="25" t="str">
        <f>IF(JD7="","",IF(JD7+1&gt;EOMONTH(главная!$N$13,0),"",JD7+1))</f>
        <v/>
      </c>
      <c r="JF6" s="25" t="str">
        <f>IF(JE7="","",IF(JE7+1&gt;EOMONTH(главная!$N$13,0),"",JE7+1))</f>
        <v/>
      </c>
      <c r="JG6" s="25" t="str">
        <f>IF(JF7="","",IF(JF7+1&gt;EOMONTH(главная!$N$13,0),"",JF7+1))</f>
        <v/>
      </c>
      <c r="JH6" s="25" t="str">
        <f>IF(JG7="","",IF(JG7+1&gt;EOMONTH(главная!$N$13,0),"",JG7+1))</f>
        <v/>
      </c>
      <c r="JI6" s="25" t="str">
        <f>IF(JH7="","",IF(JH7+1&gt;EOMONTH(главная!$N$13,0),"",JH7+1))</f>
        <v/>
      </c>
      <c r="JJ6" s="25" t="str">
        <f>IF(JI7="","",IF(JI7+1&gt;EOMONTH(главная!$N$13,0),"",JI7+1))</f>
        <v/>
      </c>
      <c r="JK6" s="25" t="str">
        <f>IF(JJ7="","",IF(JJ7+1&gt;EOMONTH(главная!$N$13,0),"",JJ7+1))</f>
        <v/>
      </c>
      <c r="JL6" s="25" t="str">
        <f>IF(JK7="","",IF(JK7+1&gt;EOMONTH(главная!$N$13,0),"",JK7+1))</f>
        <v/>
      </c>
      <c r="JM6" s="25" t="str">
        <f>IF(JL7="","",IF(JL7+1&gt;EOMONTH(главная!$N$13,0),"",JL7+1))</f>
        <v/>
      </c>
      <c r="JN6" s="25" t="str">
        <f>IF(JM7="","",IF(JM7+1&gt;EOMONTH(главная!$N$13,0),"",JM7+1))</f>
        <v/>
      </c>
      <c r="JO6" s="25" t="str">
        <f>IF(JN7="","",IF(JN7+1&gt;EOMONTH(главная!$N$13,0),"",JN7+1))</f>
        <v/>
      </c>
      <c r="JP6" s="25" t="str">
        <f>IF(JO7="","",IF(JO7+1&gt;EOMONTH(главная!$N$13,0),"",JO7+1))</f>
        <v/>
      </c>
      <c r="JQ6" s="25" t="str">
        <f>IF(JP7="","",IF(JP7+1&gt;EOMONTH(главная!$N$13,0),"",JP7+1))</f>
        <v/>
      </c>
      <c r="JR6" s="25" t="str">
        <f>IF(JQ7="","",IF(JQ7+1&gt;EOMONTH(главная!$N$13,0),"",JQ7+1))</f>
        <v/>
      </c>
      <c r="JS6" s="25" t="str">
        <f>IF(JR7="","",IF(JR7+1&gt;EOMONTH(главная!$N$13,0),"",JR7+1))</f>
        <v/>
      </c>
      <c r="JT6" s="25" t="str">
        <f>IF(JS7="","",IF(JS7+1&gt;EOMONTH(главная!$N$13,0),"",JS7+1))</f>
        <v/>
      </c>
      <c r="JU6" s="25" t="str">
        <f>IF(JT7="","",IF(JT7+1&gt;EOMONTH(главная!$N$13,0),"",JT7+1))</f>
        <v/>
      </c>
      <c r="JV6" s="25" t="str">
        <f>IF(JU7="","",IF(JU7+1&gt;EOMONTH(главная!$N$13,0),"",JU7+1))</f>
        <v/>
      </c>
      <c r="JW6" s="25" t="str">
        <f>IF(JV7="","",IF(JV7+1&gt;EOMONTH(главная!$N$13,0),"",JV7+1))</f>
        <v/>
      </c>
      <c r="JX6" s="25" t="str">
        <f>IF(JW7="","",IF(JW7+1&gt;EOMONTH(главная!$N$13,0),"",JW7+1))</f>
        <v/>
      </c>
      <c r="JY6" s="25" t="str">
        <f>IF(JX7="","",IF(JX7+1&gt;EOMONTH(главная!$N$13,0),"",JX7+1))</f>
        <v/>
      </c>
      <c r="JZ6" s="25" t="str">
        <f>IF(JY7="","",IF(JY7+1&gt;EOMONTH(главная!$N$13,0),"",JY7+1))</f>
        <v/>
      </c>
      <c r="KA6" s="25" t="str">
        <f>IF(JZ7="","",IF(JZ7+1&gt;EOMONTH(главная!$N$13,0),"",JZ7+1))</f>
        <v/>
      </c>
      <c r="KB6" s="25" t="str">
        <f>IF(KA7="","",IF(KA7+1&gt;EOMONTH(главная!$N$13,0),"",KA7+1))</f>
        <v/>
      </c>
      <c r="KC6" s="25" t="str">
        <f>IF(KB7="","",IF(KB7+1&gt;EOMONTH(главная!$N$13,0),"",KB7+1))</f>
        <v/>
      </c>
      <c r="KD6" s="25" t="str">
        <f>IF(KC7="","",IF(KC7+1&gt;EOMONTH(главная!$N$13,0),"",KC7+1))</f>
        <v/>
      </c>
      <c r="KE6" s="25" t="str">
        <f>IF(KD7="","",IF(KD7+1&gt;EOMONTH(главная!$N$13,0),"",KD7+1))</f>
        <v/>
      </c>
      <c r="KF6" s="25" t="str">
        <f>IF(KE7="","",IF(KE7+1&gt;EOMONTH(главная!$N$13,0),"",KE7+1))</f>
        <v/>
      </c>
      <c r="KG6" s="25" t="str">
        <f>IF(KF7="","",IF(KF7+1&gt;EOMONTH(главная!$N$13,0),"",KF7+1))</f>
        <v/>
      </c>
      <c r="KH6" s="25" t="str">
        <f>IF(KG7="","",IF(KG7+1&gt;EOMONTH(главная!$N$13,0),"",KG7+1))</f>
        <v/>
      </c>
      <c r="KI6" s="25" t="str">
        <f>IF(KH7="","",IF(KH7+1&gt;EOMONTH(главная!$N$13,0),"",KH7+1))</f>
        <v/>
      </c>
      <c r="KJ6" s="25" t="str">
        <f>IF(KI7="","",IF(KI7+1&gt;EOMONTH(главная!$N$13,0),"",KI7+1))</f>
        <v/>
      </c>
      <c r="KK6" s="25" t="str">
        <f>IF(KJ7="","",IF(KJ7+1&gt;EOMONTH(главная!$N$13,0),"",KJ7+1))</f>
        <v/>
      </c>
      <c r="KL6" s="25" t="str">
        <f>IF(KK7="","",IF(KK7+1&gt;EOMONTH(главная!$N$13,0),"",KK7+1))</f>
        <v/>
      </c>
      <c r="KM6" s="25" t="str">
        <f>IF(KL7="","",IF(KL7+1&gt;EOMONTH(главная!$N$13,0),"",KL7+1))</f>
        <v/>
      </c>
      <c r="KN6" s="25" t="str">
        <f>IF(KM7="","",IF(KM7+1&gt;EOMONTH(главная!$N$13,0),"",KM7+1))</f>
        <v/>
      </c>
      <c r="KO6" s="25" t="str">
        <f>IF(KN7="","",IF(KN7+1&gt;EOMONTH(главная!$N$13,0),"",KN7+1))</f>
        <v/>
      </c>
      <c r="KP6" s="25" t="str">
        <f>IF(KO7="","",IF(KO7+1&gt;EOMONTH(главная!$N$13,0),"",KO7+1))</f>
        <v/>
      </c>
      <c r="KQ6" s="25" t="str">
        <f>IF(KP7="","",IF(KP7+1&gt;EOMONTH(главная!$N$13,0),"",KP7+1))</f>
        <v/>
      </c>
      <c r="KR6" s="25" t="str">
        <f>IF(KQ7="","",IF(KQ7+1&gt;EOMONTH(главная!$N$13,0),"",KQ7+1))</f>
        <v/>
      </c>
      <c r="KS6" s="25" t="str">
        <f>IF(KR7="","",IF(KR7+1&gt;EOMONTH(главная!$N$13,0),"",KR7+1))</f>
        <v/>
      </c>
      <c r="KT6" s="25" t="str">
        <f>IF(KS7="","",IF(KS7+1&gt;EOMONTH(главная!$N$13,0),"",KS7+1))</f>
        <v/>
      </c>
      <c r="KU6" s="25" t="str">
        <f>IF(KT7="","",IF(KT7+1&gt;EOMONTH(главная!$N$13,0),"",KT7+1))</f>
        <v/>
      </c>
      <c r="KV6" s="25" t="str">
        <f>IF(KU7="","",IF(KU7+1&gt;EOMONTH(главная!$N$13,0),"",KU7+1))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233"/>
      <c r="U7" s="25">
        <f>IF(U6="","",EOMONTH(U6,0))</f>
        <v>44227</v>
      </c>
      <c r="V7" s="25">
        <f>IF(V6="","",EOMONTH(V6,0))</f>
        <v>44255</v>
      </c>
      <c r="W7" s="25">
        <f t="shared" ref="W7:CH7" si="5">IF(W6="","",EOMONTH(W6,0))</f>
        <v>44286</v>
      </c>
      <c r="X7" s="25">
        <f t="shared" si="5"/>
        <v>44316</v>
      </c>
      <c r="Y7" s="25">
        <f t="shared" si="5"/>
        <v>44347</v>
      </c>
      <c r="Z7" s="25">
        <f t="shared" si="5"/>
        <v>44377</v>
      </c>
      <c r="AA7" s="25">
        <f t="shared" si="5"/>
        <v>44408</v>
      </c>
      <c r="AB7" s="25">
        <f t="shared" si="5"/>
        <v>44439</v>
      </c>
      <c r="AC7" s="25">
        <f t="shared" si="5"/>
        <v>44469</v>
      </c>
      <c r="AD7" s="25">
        <f t="shared" si="5"/>
        <v>44500</v>
      </c>
      <c r="AE7" s="25">
        <f t="shared" si="5"/>
        <v>44530</v>
      </c>
      <c r="AF7" s="25">
        <f t="shared" si="5"/>
        <v>44561</v>
      </c>
      <c r="AG7" s="25">
        <f t="shared" si="5"/>
        <v>44592</v>
      </c>
      <c r="AH7" s="25" t="str">
        <f t="shared" si="5"/>
        <v/>
      </c>
      <c r="AI7" s="25" t="str">
        <f t="shared" si="5"/>
        <v/>
      </c>
      <c r="AJ7" s="25" t="str">
        <f t="shared" si="5"/>
        <v/>
      </c>
      <c r="AK7" s="25" t="str">
        <f t="shared" si="5"/>
        <v/>
      </c>
      <c r="AL7" s="25" t="str">
        <f t="shared" si="5"/>
        <v/>
      </c>
      <c r="AM7" s="25" t="str">
        <f t="shared" si="5"/>
        <v/>
      </c>
      <c r="AN7" s="25" t="str">
        <f t="shared" si="5"/>
        <v/>
      </c>
      <c r="AO7" s="25" t="str">
        <f t="shared" si="5"/>
        <v/>
      </c>
      <c r="AP7" s="25" t="str">
        <f t="shared" si="5"/>
        <v/>
      </c>
      <c r="AQ7" s="25" t="str">
        <f t="shared" si="5"/>
        <v/>
      </c>
      <c r="AR7" s="25" t="str">
        <f t="shared" si="5"/>
        <v/>
      </c>
      <c r="AS7" s="25" t="str">
        <f t="shared" si="5"/>
        <v/>
      </c>
      <c r="AT7" s="25" t="str">
        <f t="shared" si="5"/>
        <v/>
      </c>
      <c r="AU7" s="25" t="str">
        <f t="shared" si="5"/>
        <v/>
      </c>
      <c r="AV7" s="25" t="str">
        <f t="shared" si="5"/>
        <v/>
      </c>
      <c r="AW7" s="25" t="str">
        <f t="shared" si="5"/>
        <v/>
      </c>
      <c r="AX7" s="25" t="str">
        <f t="shared" si="5"/>
        <v/>
      </c>
      <c r="AY7" s="25" t="str">
        <f t="shared" si="5"/>
        <v/>
      </c>
      <c r="AZ7" s="25" t="str">
        <f t="shared" si="5"/>
        <v/>
      </c>
      <c r="BA7" s="25" t="str">
        <f t="shared" si="5"/>
        <v/>
      </c>
      <c r="BB7" s="25" t="str">
        <f t="shared" si="5"/>
        <v/>
      </c>
      <c r="BC7" s="25" t="str">
        <f t="shared" si="5"/>
        <v/>
      </c>
      <c r="BD7" s="25" t="str">
        <f t="shared" si="5"/>
        <v/>
      </c>
      <c r="BE7" s="25" t="str">
        <f t="shared" si="5"/>
        <v/>
      </c>
      <c r="BF7" s="25" t="str">
        <f t="shared" si="5"/>
        <v/>
      </c>
      <c r="BG7" s="25" t="str">
        <f t="shared" si="5"/>
        <v/>
      </c>
      <c r="BH7" s="25" t="str">
        <f t="shared" si="5"/>
        <v/>
      </c>
      <c r="BI7" s="25" t="str">
        <f t="shared" si="5"/>
        <v/>
      </c>
      <c r="BJ7" s="25" t="str">
        <f t="shared" si="5"/>
        <v/>
      </c>
      <c r="BK7" s="25" t="str">
        <f t="shared" si="5"/>
        <v/>
      </c>
      <c r="BL7" s="25" t="str">
        <f t="shared" si="5"/>
        <v/>
      </c>
      <c r="BM7" s="25" t="str">
        <f t="shared" si="5"/>
        <v/>
      </c>
      <c r="BN7" s="25" t="str">
        <f t="shared" si="5"/>
        <v/>
      </c>
      <c r="BO7" s="25" t="str">
        <f t="shared" si="5"/>
        <v/>
      </c>
      <c r="BP7" s="25" t="str">
        <f t="shared" si="5"/>
        <v/>
      </c>
      <c r="BQ7" s="25" t="str">
        <f t="shared" si="5"/>
        <v/>
      </c>
      <c r="BR7" s="25" t="str">
        <f t="shared" si="5"/>
        <v/>
      </c>
      <c r="BS7" s="25" t="str">
        <f t="shared" si="5"/>
        <v/>
      </c>
      <c r="BT7" s="25" t="str">
        <f t="shared" si="5"/>
        <v/>
      </c>
      <c r="BU7" s="25" t="str">
        <f t="shared" si="5"/>
        <v/>
      </c>
      <c r="BV7" s="25" t="str">
        <f t="shared" si="5"/>
        <v/>
      </c>
      <c r="BW7" s="25" t="str">
        <f t="shared" si="5"/>
        <v/>
      </c>
      <c r="BX7" s="25" t="str">
        <f t="shared" si="5"/>
        <v/>
      </c>
      <c r="BY7" s="25" t="str">
        <f t="shared" si="5"/>
        <v/>
      </c>
      <c r="BZ7" s="25" t="str">
        <f t="shared" si="5"/>
        <v/>
      </c>
      <c r="CA7" s="25" t="str">
        <f t="shared" si="5"/>
        <v/>
      </c>
      <c r="CB7" s="25" t="str">
        <f t="shared" si="5"/>
        <v/>
      </c>
      <c r="CC7" s="25" t="str">
        <f t="shared" si="5"/>
        <v/>
      </c>
      <c r="CD7" s="25" t="str">
        <f t="shared" si="5"/>
        <v/>
      </c>
      <c r="CE7" s="25" t="str">
        <f t="shared" si="5"/>
        <v/>
      </c>
      <c r="CF7" s="25" t="str">
        <f t="shared" si="5"/>
        <v/>
      </c>
      <c r="CG7" s="25" t="str">
        <f t="shared" si="5"/>
        <v/>
      </c>
      <c r="CH7" s="25" t="str">
        <f t="shared" si="5"/>
        <v/>
      </c>
      <c r="CI7" s="25" t="str">
        <f t="shared" ref="CI7:ET7" si="6">IF(CI6="","",EOMONTH(CI6,0))</f>
        <v/>
      </c>
      <c r="CJ7" s="25" t="str">
        <f t="shared" si="6"/>
        <v/>
      </c>
      <c r="CK7" s="25" t="str">
        <f t="shared" si="6"/>
        <v/>
      </c>
      <c r="CL7" s="25" t="str">
        <f t="shared" si="6"/>
        <v/>
      </c>
      <c r="CM7" s="25" t="str">
        <f t="shared" si="6"/>
        <v/>
      </c>
      <c r="CN7" s="25" t="str">
        <f t="shared" si="6"/>
        <v/>
      </c>
      <c r="CO7" s="25" t="str">
        <f t="shared" si="6"/>
        <v/>
      </c>
      <c r="CP7" s="25" t="str">
        <f t="shared" si="6"/>
        <v/>
      </c>
      <c r="CQ7" s="25" t="str">
        <f t="shared" si="6"/>
        <v/>
      </c>
      <c r="CR7" s="25" t="str">
        <f t="shared" si="6"/>
        <v/>
      </c>
      <c r="CS7" s="25" t="str">
        <f t="shared" si="6"/>
        <v/>
      </c>
      <c r="CT7" s="25" t="str">
        <f t="shared" si="6"/>
        <v/>
      </c>
      <c r="CU7" s="25" t="str">
        <f t="shared" si="6"/>
        <v/>
      </c>
      <c r="CV7" s="25" t="str">
        <f t="shared" si="6"/>
        <v/>
      </c>
      <c r="CW7" s="25" t="str">
        <f t="shared" si="6"/>
        <v/>
      </c>
      <c r="CX7" s="25" t="str">
        <f t="shared" si="6"/>
        <v/>
      </c>
      <c r="CY7" s="25" t="str">
        <f t="shared" si="6"/>
        <v/>
      </c>
      <c r="CZ7" s="25" t="str">
        <f t="shared" si="6"/>
        <v/>
      </c>
      <c r="DA7" s="25" t="str">
        <f t="shared" si="6"/>
        <v/>
      </c>
      <c r="DB7" s="25" t="str">
        <f t="shared" si="6"/>
        <v/>
      </c>
      <c r="DC7" s="25" t="str">
        <f t="shared" si="6"/>
        <v/>
      </c>
      <c r="DD7" s="25" t="str">
        <f t="shared" si="6"/>
        <v/>
      </c>
      <c r="DE7" s="25" t="str">
        <f t="shared" si="6"/>
        <v/>
      </c>
      <c r="DF7" s="25" t="str">
        <f t="shared" si="6"/>
        <v/>
      </c>
      <c r="DG7" s="25" t="str">
        <f t="shared" si="6"/>
        <v/>
      </c>
      <c r="DH7" s="25" t="str">
        <f t="shared" si="6"/>
        <v/>
      </c>
      <c r="DI7" s="25" t="str">
        <f t="shared" si="6"/>
        <v/>
      </c>
      <c r="DJ7" s="25" t="str">
        <f t="shared" si="6"/>
        <v/>
      </c>
      <c r="DK7" s="25" t="str">
        <f t="shared" si="6"/>
        <v/>
      </c>
      <c r="DL7" s="25" t="str">
        <f t="shared" si="6"/>
        <v/>
      </c>
      <c r="DM7" s="25" t="str">
        <f t="shared" si="6"/>
        <v/>
      </c>
      <c r="DN7" s="25" t="str">
        <f t="shared" si="6"/>
        <v/>
      </c>
      <c r="DO7" s="25" t="str">
        <f t="shared" si="6"/>
        <v/>
      </c>
      <c r="DP7" s="25" t="str">
        <f t="shared" si="6"/>
        <v/>
      </c>
      <c r="DQ7" s="25" t="str">
        <f t="shared" si="6"/>
        <v/>
      </c>
      <c r="DR7" s="25" t="str">
        <f t="shared" si="6"/>
        <v/>
      </c>
      <c r="DS7" s="25" t="str">
        <f t="shared" si="6"/>
        <v/>
      </c>
      <c r="DT7" s="25" t="str">
        <f t="shared" si="6"/>
        <v/>
      </c>
      <c r="DU7" s="25" t="str">
        <f t="shared" si="6"/>
        <v/>
      </c>
      <c r="DV7" s="25" t="str">
        <f t="shared" si="6"/>
        <v/>
      </c>
      <c r="DW7" s="25" t="str">
        <f t="shared" si="6"/>
        <v/>
      </c>
      <c r="DX7" s="25" t="str">
        <f t="shared" si="6"/>
        <v/>
      </c>
      <c r="DY7" s="25" t="str">
        <f t="shared" si="6"/>
        <v/>
      </c>
      <c r="DZ7" s="25" t="str">
        <f t="shared" si="6"/>
        <v/>
      </c>
      <c r="EA7" s="25" t="str">
        <f t="shared" si="6"/>
        <v/>
      </c>
      <c r="EB7" s="25" t="str">
        <f t="shared" si="6"/>
        <v/>
      </c>
      <c r="EC7" s="25" t="str">
        <f t="shared" si="6"/>
        <v/>
      </c>
      <c r="ED7" s="25" t="str">
        <f t="shared" si="6"/>
        <v/>
      </c>
      <c r="EE7" s="25" t="str">
        <f t="shared" si="6"/>
        <v/>
      </c>
      <c r="EF7" s="25" t="str">
        <f t="shared" si="6"/>
        <v/>
      </c>
      <c r="EG7" s="25" t="str">
        <f t="shared" si="6"/>
        <v/>
      </c>
      <c r="EH7" s="25" t="str">
        <f t="shared" si="6"/>
        <v/>
      </c>
      <c r="EI7" s="25" t="str">
        <f t="shared" si="6"/>
        <v/>
      </c>
      <c r="EJ7" s="25" t="str">
        <f t="shared" si="6"/>
        <v/>
      </c>
      <c r="EK7" s="25" t="str">
        <f t="shared" si="6"/>
        <v/>
      </c>
      <c r="EL7" s="25" t="str">
        <f t="shared" si="6"/>
        <v/>
      </c>
      <c r="EM7" s="25" t="str">
        <f t="shared" si="6"/>
        <v/>
      </c>
      <c r="EN7" s="25" t="str">
        <f t="shared" si="6"/>
        <v/>
      </c>
      <c r="EO7" s="25" t="str">
        <f t="shared" si="6"/>
        <v/>
      </c>
      <c r="EP7" s="25" t="str">
        <f t="shared" si="6"/>
        <v/>
      </c>
      <c r="EQ7" s="25" t="str">
        <f t="shared" si="6"/>
        <v/>
      </c>
      <c r="ER7" s="25" t="str">
        <f t="shared" si="6"/>
        <v/>
      </c>
      <c r="ES7" s="25" t="str">
        <f t="shared" si="6"/>
        <v/>
      </c>
      <c r="ET7" s="25" t="str">
        <f t="shared" si="6"/>
        <v/>
      </c>
      <c r="EU7" s="25" t="str">
        <f t="shared" ref="EU7:HF7" si="7">IF(EU6="","",EOMONTH(EU6,0))</f>
        <v/>
      </c>
      <c r="EV7" s="25" t="str">
        <f t="shared" si="7"/>
        <v/>
      </c>
      <c r="EW7" s="25" t="str">
        <f t="shared" si="7"/>
        <v/>
      </c>
      <c r="EX7" s="25" t="str">
        <f t="shared" si="7"/>
        <v/>
      </c>
      <c r="EY7" s="25" t="str">
        <f t="shared" si="7"/>
        <v/>
      </c>
      <c r="EZ7" s="25" t="str">
        <f t="shared" si="7"/>
        <v/>
      </c>
      <c r="FA7" s="25" t="str">
        <f t="shared" si="7"/>
        <v/>
      </c>
      <c r="FB7" s="25" t="str">
        <f t="shared" si="7"/>
        <v/>
      </c>
      <c r="FC7" s="25" t="str">
        <f t="shared" si="7"/>
        <v/>
      </c>
      <c r="FD7" s="25" t="str">
        <f t="shared" si="7"/>
        <v/>
      </c>
      <c r="FE7" s="25" t="str">
        <f t="shared" si="7"/>
        <v/>
      </c>
      <c r="FF7" s="25" t="str">
        <f t="shared" si="7"/>
        <v/>
      </c>
      <c r="FG7" s="25" t="str">
        <f t="shared" si="7"/>
        <v/>
      </c>
      <c r="FH7" s="25" t="str">
        <f t="shared" si="7"/>
        <v/>
      </c>
      <c r="FI7" s="25" t="str">
        <f t="shared" si="7"/>
        <v/>
      </c>
      <c r="FJ7" s="25" t="str">
        <f t="shared" si="7"/>
        <v/>
      </c>
      <c r="FK7" s="25" t="str">
        <f t="shared" si="7"/>
        <v/>
      </c>
      <c r="FL7" s="25" t="str">
        <f t="shared" si="7"/>
        <v/>
      </c>
      <c r="FM7" s="25" t="str">
        <f t="shared" si="7"/>
        <v/>
      </c>
      <c r="FN7" s="25" t="str">
        <f t="shared" si="7"/>
        <v/>
      </c>
      <c r="FO7" s="25" t="str">
        <f t="shared" si="7"/>
        <v/>
      </c>
      <c r="FP7" s="25" t="str">
        <f t="shared" si="7"/>
        <v/>
      </c>
      <c r="FQ7" s="25" t="str">
        <f t="shared" si="7"/>
        <v/>
      </c>
      <c r="FR7" s="25" t="str">
        <f t="shared" si="7"/>
        <v/>
      </c>
      <c r="FS7" s="25" t="str">
        <f t="shared" si="7"/>
        <v/>
      </c>
      <c r="FT7" s="25" t="str">
        <f t="shared" si="7"/>
        <v/>
      </c>
      <c r="FU7" s="25" t="str">
        <f t="shared" si="7"/>
        <v/>
      </c>
      <c r="FV7" s="25" t="str">
        <f t="shared" si="7"/>
        <v/>
      </c>
      <c r="FW7" s="25" t="str">
        <f t="shared" si="7"/>
        <v/>
      </c>
      <c r="FX7" s="25" t="str">
        <f t="shared" si="7"/>
        <v/>
      </c>
      <c r="FY7" s="25" t="str">
        <f t="shared" si="7"/>
        <v/>
      </c>
      <c r="FZ7" s="25" t="str">
        <f t="shared" si="7"/>
        <v/>
      </c>
      <c r="GA7" s="25" t="str">
        <f t="shared" si="7"/>
        <v/>
      </c>
      <c r="GB7" s="25" t="str">
        <f t="shared" si="7"/>
        <v/>
      </c>
      <c r="GC7" s="25" t="str">
        <f t="shared" si="7"/>
        <v/>
      </c>
      <c r="GD7" s="25" t="str">
        <f t="shared" si="7"/>
        <v/>
      </c>
      <c r="GE7" s="25" t="str">
        <f t="shared" si="7"/>
        <v/>
      </c>
      <c r="GF7" s="25" t="str">
        <f t="shared" si="7"/>
        <v/>
      </c>
      <c r="GG7" s="25" t="str">
        <f t="shared" si="7"/>
        <v/>
      </c>
      <c r="GH7" s="25" t="str">
        <f t="shared" si="7"/>
        <v/>
      </c>
      <c r="GI7" s="25" t="str">
        <f t="shared" si="7"/>
        <v/>
      </c>
      <c r="GJ7" s="25" t="str">
        <f t="shared" si="7"/>
        <v/>
      </c>
      <c r="GK7" s="25" t="str">
        <f t="shared" si="7"/>
        <v/>
      </c>
      <c r="GL7" s="25" t="str">
        <f t="shared" si="7"/>
        <v/>
      </c>
      <c r="GM7" s="25" t="str">
        <f t="shared" si="7"/>
        <v/>
      </c>
      <c r="GN7" s="25" t="str">
        <f t="shared" si="7"/>
        <v/>
      </c>
      <c r="GO7" s="25" t="str">
        <f t="shared" si="7"/>
        <v/>
      </c>
      <c r="GP7" s="25" t="str">
        <f t="shared" si="7"/>
        <v/>
      </c>
      <c r="GQ7" s="25" t="str">
        <f t="shared" si="7"/>
        <v/>
      </c>
      <c r="GR7" s="25" t="str">
        <f t="shared" si="7"/>
        <v/>
      </c>
      <c r="GS7" s="25" t="str">
        <f t="shared" si="7"/>
        <v/>
      </c>
      <c r="GT7" s="25" t="str">
        <f t="shared" si="7"/>
        <v/>
      </c>
      <c r="GU7" s="25" t="str">
        <f t="shared" si="7"/>
        <v/>
      </c>
      <c r="GV7" s="25" t="str">
        <f t="shared" si="7"/>
        <v/>
      </c>
      <c r="GW7" s="25" t="str">
        <f t="shared" si="7"/>
        <v/>
      </c>
      <c r="GX7" s="25" t="str">
        <f t="shared" si="7"/>
        <v/>
      </c>
      <c r="GY7" s="25" t="str">
        <f t="shared" si="7"/>
        <v/>
      </c>
      <c r="GZ7" s="25" t="str">
        <f t="shared" si="7"/>
        <v/>
      </c>
      <c r="HA7" s="25" t="str">
        <f t="shared" si="7"/>
        <v/>
      </c>
      <c r="HB7" s="25" t="str">
        <f t="shared" si="7"/>
        <v/>
      </c>
      <c r="HC7" s="25" t="str">
        <f t="shared" si="7"/>
        <v/>
      </c>
      <c r="HD7" s="25" t="str">
        <f t="shared" si="7"/>
        <v/>
      </c>
      <c r="HE7" s="25" t="str">
        <f t="shared" si="7"/>
        <v/>
      </c>
      <c r="HF7" s="25" t="str">
        <f t="shared" si="7"/>
        <v/>
      </c>
      <c r="HG7" s="25" t="str">
        <f t="shared" ref="HG7:JR7" si="8">IF(HG6="","",EOMONTH(HG6,0))</f>
        <v/>
      </c>
      <c r="HH7" s="25" t="str">
        <f t="shared" si="8"/>
        <v/>
      </c>
      <c r="HI7" s="25" t="str">
        <f t="shared" si="8"/>
        <v/>
      </c>
      <c r="HJ7" s="25" t="str">
        <f t="shared" si="8"/>
        <v/>
      </c>
      <c r="HK7" s="25" t="str">
        <f t="shared" si="8"/>
        <v/>
      </c>
      <c r="HL7" s="25" t="str">
        <f t="shared" si="8"/>
        <v/>
      </c>
      <c r="HM7" s="25" t="str">
        <f t="shared" si="8"/>
        <v/>
      </c>
      <c r="HN7" s="25" t="str">
        <f t="shared" si="8"/>
        <v/>
      </c>
      <c r="HO7" s="25" t="str">
        <f t="shared" si="8"/>
        <v/>
      </c>
      <c r="HP7" s="25" t="str">
        <f t="shared" si="8"/>
        <v/>
      </c>
      <c r="HQ7" s="25" t="str">
        <f t="shared" si="8"/>
        <v/>
      </c>
      <c r="HR7" s="25" t="str">
        <f t="shared" si="8"/>
        <v/>
      </c>
      <c r="HS7" s="25" t="str">
        <f t="shared" si="8"/>
        <v/>
      </c>
      <c r="HT7" s="25" t="str">
        <f t="shared" si="8"/>
        <v/>
      </c>
      <c r="HU7" s="25" t="str">
        <f t="shared" si="8"/>
        <v/>
      </c>
      <c r="HV7" s="25" t="str">
        <f t="shared" si="8"/>
        <v/>
      </c>
      <c r="HW7" s="25" t="str">
        <f t="shared" si="8"/>
        <v/>
      </c>
      <c r="HX7" s="25" t="str">
        <f t="shared" si="8"/>
        <v/>
      </c>
      <c r="HY7" s="25" t="str">
        <f t="shared" si="8"/>
        <v/>
      </c>
      <c r="HZ7" s="25" t="str">
        <f t="shared" si="8"/>
        <v/>
      </c>
      <c r="IA7" s="25" t="str">
        <f t="shared" si="8"/>
        <v/>
      </c>
      <c r="IB7" s="25" t="str">
        <f t="shared" si="8"/>
        <v/>
      </c>
      <c r="IC7" s="25" t="str">
        <f t="shared" si="8"/>
        <v/>
      </c>
      <c r="ID7" s="25" t="str">
        <f t="shared" si="8"/>
        <v/>
      </c>
      <c r="IE7" s="25" t="str">
        <f t="shared" si="8"/>
        <v/>
      </c>
      <c r="IF7" s="25" t="str">
        <f t="shared" si="8"/>
        <v/>
      </c>
      <c r="IG7" s="25" t="str">
        <f t="shared" si="8"/>
        <v/>
      </c>
      <c r="IH7" s="25" t="str">
        <f t="shared" si="8"/>
        <v/>
      </c>
      <c r="II7" s="25" t="str">
        <f t="shared" si="8"/>
        <v/>
      </c>
      <c r="IJ7" s="25" t="str">
        <f t="shared" si="8"/>
        <v/>
      </c>
      <c r="IK7" s="25" t="str">
        <f t="shared" si="8"/>
        <v/>
      </c>
      <c r="IL7" s="25" t="str">
        <f t="shared" si="8"/>
        <v/>
      </c>
      <c r="IM7" s="25" t="str">
        <f t="shared" si="8"/>
        <v/>
      </c>
      <c r="IN7" s="25" t="str">
        <f t="shared" si="8"/>
        <v/>
      </c>
      <c r="IO7" s="25" t="str">
        <f t="shared" si="8"/>
        <v/>
      </c>
      <c r="IP7" s="25" t="str">
        <f t="shared" si="8"/>
        <v/>
      </c>
      <c r="IQ7" s="25" t="str">
        <f t="shared" si="8"/>
        <v/>
      </c>
      <c r="IR7" s="25" t="str">
        <f t="shared" si="8"/>
        <v/>
      </c>
      <c r="IS7" s="25" t="str">
        <f t="shared" si="8"/>
        <v/>
      </c>
      <c r="IT7" s="25" t="str">
        <f t="shared" si="8"/>
        <v/>
      </c>
      <c r="IU7" s="25" t="str">
        <f t="shared" si="8"/>
        <v/>
      </c>
      <c r="IV7" s="25" t="str">
        <f t="shared" si="8"/>
        <v/>
      </c>
      <c r="IW7" s="25" t="str">
        <f t="shared" si="8"/>
        <v/>
      </c>
      <c r="IX7" s="25" t="str">
        <f t="shared" si="8"/>
        <v/>
      </c>
      <c r="IY7" s="25" t="str">
        <f t="shared" si="8"/>
        <v/>
      </c>
      <c r="IZ7" s="25" t="str">
        <f t="shared" si="8"/>
        <v/>
      </c>
      <c r="JA7" s="25" t="str">
        <f t="shared" si="8"/>
        <v/>
      </c>
      <c r="JB7" s="25" t="str">
        <f t="shared" si="8"/>
        <v/>
      </c>
      <c r="JC7" s="25" t="str">
        <f t="shared" si="8"/>
        <v/>
      </c>
      <c r="JD7" s="25" t="str">
        <f t="shared" si="8"/>
        <v/>
      </c>
      <c r="JE7" s="25" t="str">
        <f t="shared" si="8"/>
        <v/>
      </c>
      <c r="JF7" s="25" t="str">
        <f t="shared" si="8"/>
        <v/>
      </c>
      <c r="JG7" s="25" t="str">
        <f t="shared" si="8"/>
        <v/>
      </c>
      <c r="JH7" s="25" t="str">
        <f t="shared" si="8"/>
        <v/>
      </c>
      <c r="JI7" s="25" t="str">
        <f t="shared" si="8"/>
        <v/>
      </c>
      <c r="JJ7" s="25" t="str">
        <f t="shared" si="8"/>
        <v/>
      </c>
      <c r="JK7" s="25" t="str">
        <f t="shared" si="8"/>
        <v/>
      </c>
      <c r="JL7" s="25" t="str">
        <f t="shared" si="8"/>
        <v/>
      </c>
      <c r="JM7" s="25" t="str">
        <f t="shared" si="8"/>
        <v/>
      </c>
      <c r="JN7" s="25" t="str">
        <f t="shared" si="8"/>
        <v/>
      </c>
      <c r="JO7" s="25" t="str">
        <f t="shared" si="8"/>
        <v/>
      </c>
      <c r="JP7" s="25" t="str">
        <f t="shared" si="8"/>
        <v/>
      </c>
      <c r="JQ7" s="25" t="str">
        <f t="shared" si="8"/>
        <v/>
      </c>
      <c r="JR7" s="25" t="str">
        <f t="shared" si="8"/>
        <v/>
      </c>
      <c r="JS7" s="25" t="str">
        <f t="shared" ref="JS7:KV7" si="9">IF(JS6="","",EOMONTH(JS6,0))</f>
        <v/>
      </c>
      <c r="JT7" s="25" t="str">
        <f t="shared" si="9"/>
        <v/>
      </c>
      <c r="JU7" s="25" t="str">
        <f t="shared" si="9"/>
        <v/>
      </c>
      <c r="JV7" s="25" t="str">
        <f t="shared" si="9"/>
        <v/>
      </c>
      <c r="JW7" s="25" t="str">
        <f t="shared" si="9"/>
        <v/>
      </c>
      <c r="JX7" s="25" t="str">
        <f t="shared" si="9"/>
        <v/>
      </c>
      <c r="JY7" s="25" t="str">
        <f t="shared" si="9"/>
        <v/>
      </c>
      <c r="JZ7" s="25" t="str">
        <f t="shared" si="9"/>
        <v/>
      </c>
      <c r="KA7" s="25" t="str">
        <f t="shared" si="9"/>
        <v/>
      </c>
      <c r="KB7" s="25" t="str">
        <f t="shared" si="9"/>
        <v/>
      </c>
      <c r="KC7" s="25" t="str">
        <f t="shared" si="9"/>
        <v/>
      </c>
      <c r="KD7" s="25" t="str">
        <f t="shared" si="9"/>
        <v/>
      </c>
      <c r="KE7" s="25" t="str">
        <f t="shared" si="9"/>
        <v/>
      </c>
      <c r="KF7" s="25" t="str">
        <f t="shared" si="9"/>
        <v/>
      </c>
      <c r="KG7" s="25" t="str">
        <f t="shared" si="9"/>
        <v/>
      </c>
      <c r="KH7" s="25" t="str">
        <f t="shared" si="9"/>
        <v/>
      </c>
      <c r="KI7" s="25" t="str">
        <f t="shared" si="9"/>
        <v/>
      </c>
      <c r="KJ7" s="25" t="str">
        <f t="shared" si="9"/>
        <v/>
      </c>
      <c r="KK7" s="25" t="str">
        <f t="shared" si="9"/>
        <v/>
      </c>
      <c r="KL7" s="25" t="str">
        <f t="shared" si="9"/>
        <v/>
      </c>
      <c r="KM7" s="25" t="str">
        <f t="shared" si="9"/>
        <v/>
      </c>
      <c r="KN7" s="25" t="str">
        <f t="shared" si="9"/>
        <v/>
      </c>
      <c r="KO7" s="25" t="str">
        <f t="shared" si="9"/>
        <v/>
      </c>
      <c r="KP7" s="25" t="str">
        <f t="shared" si="9"/>
        <v/>
      </c>
      <c r="KQ7" s="25" t="str">
        <f t="shared" si="9"/>
        <v/>
      </c>
      <c r="KR7" s="25" t="str">
        <f t="shared" si="9"/>
        <v/>
      </c>
      <c r="KS7" s="25" t="str">
        <f t="shared" si="9"/>
        <v/>
      </c>
      <c r="KT7" s="25" t="str">
        <f t="shared" si="9"/>
        <v/>
      </c>
      <c r="KU7" s="25" t="str">
        <f t="shared" si="9"/>
        <v/>
      </c>
      <c r="KV7" s="25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233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233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233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kpi!$E$26</f>
        <v>количество заключенных договоров/окрытых магазинов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150</v>
      </c>
      <c r="S11" s="3"/>
      <c r="T11" s="41"/>
      <c r="U11" s="41">
        <f>IF(U$7="",0,IF(MAX($1:$1)=0,0,(условия!$U$44-условия!$N$32)/((MAX($1:$1)-1)*MAX($1:$1))*(U$1-1)+(условия!$U$44-условия!$N$32)/MAX($1:$1)/2))</f>
        <v>5.7692307692307692</v>
      </c>
      <c r="V11" s="41">
        <f>IF(V$7="",0,IF(MAX($1:$1)=0,0,(условия!$U$44-условия!$N$32)/((MAX($1:$1)-1)*MAX($1:$1))*(V$1-1)+(условия!$U$44-условия!$N$32)/MAX($1:$1)/2))</f>
        <v>6.7307692307692308</v>
      </c>
      <c r="W11" s="41">
        <f>IF(W$7="",0,IF(MAX($1:$1)=0,0,(условия!$U$44-условия!$N$32)/((MAX($1:$1)-1)*MAX($1:$1))*(W$1-1)+(условия!$U$44-условия!$N$32)/MAX($1:$1)/2))</f>
        <v>7.6923076923076925</v>
      </c>
      <c r="X11" s="41">
        <f>IF(X$7="",0,IF(MAX($1:$1)=0,0,(условия!$U$44-условия!$N$32)/((MAX($1:$1)-1)*MAX($1:$1))*(X$1-1)+(условия!$U$44-условия!$N$32)/MAX($1:$1)/2))</f>
        <v>8.6538461538461533</v>
      </c>
      <c r="Y11" s="41">
        <f>IF(Y$7="",0,IF(MAX($1:$1)=0,0,(условия!$U$44-условия!$N$32)/((MAX($1:$1)-1)*MAX($1:$1))*(Y$1-1)+(условия!$U$44-условия!$N$32)/MAX($1:$1)/2))</f>
        <v>9.615384615384615</v>
      </c>
      <c r="Z11" s="41">
        <f>IF(Z$7="",0,IF(MAX($1:$1)=0,0,(условия!$U$44-условия!$N$32)/((MAX($1:$1)-1)*MAX($1:$1))*(Z$1-1)+(условия!$U$44-условия!$N$32)/MAX($1:$1)/2))</f>
        <v>10.576923076923077</v>
      </c>
      <c r="AA11" s="41">
        <f>IF(AA$7="",0,IF(MAX($1:$1)=0,0,(условия!$U$44-условия!$N$32)/((MAX($1:$1)-1)*MAX($1:$1))*(AA$1-1)+(условия!$U$44-условия!$N$32)/MAX($1:$1)/2))</f>
        <v>11.538461538461538</v>
      </c>
      <c r="AB11" s="41">
        <f>IF(AB$7="",0,IF(MAX($1:$1)=0,0,(условия!$U$44-условия!$N$32)/((MAX($1:$1)-1)*MAX($1:$1))*(AB$1-1)+(условия!$U$44-условия!$N$32)/MAX($1:$1)/2))</f>
        <v>12.5</v>
      </c>
      <c r="AC11" s="41">
        <f>IF(AC$7="",0,IF(MAX($1:$1)=0,0,(условия!$U$44-условия!$N$32)/((MAX($1:$1)-1)*MAX($1:$1))*(AC$1-1)+(условия!$U$44-условия!$N$32)/MAX($1:$1)/2))</f>
        <v>13.461538461538462</v>
      </c>
      <c r="AD11" s="41">
        <f>IF(AD$7="",0,IF(MAX($1:$1)=0,0,(условия!$U$44-условия!$N$32)/((MAX($1:$1)-1)*MAX($1:$1))*(AD$1-1)+(условия!$U$44-условия!$N$32)/MAX($1:$1)/2))</f>
        <v>14.423076923076923</v>
      </c>
      <c r="AE11" s="41">
        <f>IF(AE$7="",0,IF(MAX($1:$1)=0,0,(условия!$U$44-условия!$N$32)/((MAX($1:$1)-1)*MAX($1:$1))*(AE$1-1)+(условия!$U$44-условия!$N$32)/MAX($1:$1)/2))</f>
        <v>15.384615384615383</v>
      </c>
      <c r="AF11" s="41">
        <f>IF(AF$7="",0,IF(MAX($1:$1)=0,0,(условия!$U$44-условия!$N$32)/((MAX($1:$1)-1)*MAX($1:$1))*(AF$1-1)+(условия!$U$44-условия!$N$32)/MAX($1:$1)/2))</f>
        <v>16.346153846153847</v>
      </c>
      <c r="AG11" s="41">
        <f>IF(AG$7="",0,IF(MAX($1:$1)=0,0,(условия!$U$44-условия!$N$32)/((MAX($1:$1)-1)*MAX($1:$1))*(AG$1-1)+(условия!$U$44-условия!$N$32)/MAX($1:$1)/2))</f>
        <v>17.307692307692307</v>
      </c>
      <c r="AH11" s="41">
        <f>IF(AH$7="",0,IF(MAX($1:$1)=0,0,(условия!$U$44-условия!$N$32)/((MAX($1:$1)-1)*MAX($1:$1))*(AH$1-1)+(условия!$U$44-условия!$N$32)/MAX($1:$1)/2))</f>
        <v>0</v>
      </c>
      <c r="AI11" s="41">
        <f>IF(AI$7="",0,IF(MAX($1:$1)=0,0,(условия!$U$44-условия!$N$32)/((MAX($1:$1)-1)*MAX($1:$1))*(AI$1-1)+(условия!$U$44-условия!$N$32)/MAX($1:$1)/2))</f>
        <v>0</v>
      </c>
      <c r="AJ11" s="41">
        <f>IF(AJ$7="",0,IF(MAX($1:$1)=0,0,(условия!$U$44-условия!$N$32)/((MAX($1:$1)-1)*MAX($1:$1))*(AJ$1-1)+(условия!$U$44-условия!$N$32)/MAX($1:$1)/2))</f>
        <v>0</v>
      </c>
      <c r="AK11" s="41">
        <f>IF(AK$7="",0,IF(MAX($1:$1)=0,0,(условия!$U$44-условия!$N$32)/((MAX($1:$1)-1)*MAX($1:$1))*(AK$1-1)+(условия!$U$44-условия!$N$32)/MAX($1:$1)/2))</f>
        <v>0</v>
      </c>
      <c r="AL11" s="41">
        <f>IF(AL$7="",0,IF(MAX($1:$1)=0,0,(условия!$U$44-условия!$N$32)/((MAX($1:$1)-1)*MAX($1:$1))*(AL$1-1)+(условия!$U$44-условия!$N$32)/MAX($1:$1)/2))</f>
        <v>0</v>
      </c>
      <c r="AM11" s="41">
        <f>IF(AM$7="",0,IF(MAX($1:$1)=0,0,(условия!$U$44-условия!$N$32)/((MAX($1:$1)-1)*MAX($1:$1))*(AM$1-1)+(условия!$U$44-условия!$N$32)/MAX($1:$1)/2))</f>
        <v>0</v>
      </c>
      <c r="AN11" s="41">
        <f>IF(AN$7="",0,IF(MAX($1:$1)=0,0,(условия!$U$44-условия!$N$32)/((MAX($1:$1)-1)*MAX($1:$1))*(AN$1-1)+(условия!$U$44-условия!$N$32)/MAX($1:$1)/2))</f>
        <v>0</v>
      </c>
      <c r="AO11" s="41">
        <f>IF(AO$7="",0,IF(MAX($1:$1)=0,0,(условия!$U$44-условия!$N$32)/((MAX($1:$1)-1)*MAX($1:$1))*(AO$1-1)+(условия!$U$44-условия!$N$32)/MAX($1:$1)/2))</f>
        <v>0</v>
      </c>
      <c r="AP11" s="41">
        <f>IF(AP$7="",0,IF(MAX($1:$1)=0,0,(условия!$U$44-условия!$N$32)/((MAX($1:$1)-1)*MAX($1:$1))*(AP$1-1)+(условия!$U$44-условия!$N$32)/MAX($1:$1)/2))</f>
        <v>0</v>
      </c>
      <c r="AQ11" s="41">
        <f>IF(AQ$7="",0,IF(MAX($1:$1)=0,0,(условия!$U$44-условия!$N$32)/((MAX($1:$1)-1)*MAX($1:$1))*(AQ$1-1)+(условия!$U$44-условия!$N$32)/MAX($1:$1)/2))</f>
        <v>0</v>
      </c>
      <c r="AR11" s="41">
        <f>IF(AR$7="",0,IF(MAX($1:$1)=0,0,(условия!$U$44-условия!$N$32)/((MAX($1:$1)-1)*MAX($1:$1))*(AR$1-1)+(условия!$U$44-условия!$N$32)/MAX($1:$1)/2))</f>
        <v>0</v>
      </c>
      <c r="AS11" s="41">
        <f>IF(AS$7="",0,IF(MAX($1:$1)=0,0,(условия!$U$44-условия!$N$32)/((MAX($1:$1)-1)*MAX($1:$1))*(AS$1-1)+(условия!$U$44-условия!$N$32)/MAX($1:$1)/2))</f>
        <v>0</v>
      </c>
      <c r="AT11" s="41">
        <f>IF(AT$7="",0,IF(MAX($1:$1)=0,0,(условия!$U$44-условия!$N$32)/((MAX($1:$1)-1)*MAX($1:$1))*(AT$1-1)+(условия!$U$44-условия!$N$32)/MAX($1:$1)/2))</f>
        <v>0</v>
      </c>
      <c r="AU11" s="41">
        <f>IF(AU$7="",0,IF(MAX($1:$1)=0,0,(условия!$U$44-условия!$N$32)/((MAX($1:$1)-1)*MAX($1:$1))*(AU$1-1)+(условия!$U$44-условия!$N$32)/MAX($1:$1)/2))</f>
        <v>0</v>
      </c>
      <c r="AV11" s="41">
        <f>IF(AV$7="",0,IF(MAX($1:$1)=0,0,(условия!$U$44-условия!$N$32)/((MAX($1:$1)-1)*MAX($1:$1))*(AV$1-1)+(условия!$U$44-условия!$N$32)/MAX($1:$1)/2))</f>
        <v>0</v>
      </c>
      <c r="AW11" s="41">
        <f>IF(AW$7="",0,IF(MAX($1:$1)=0,0,(условия!$U$44-условия!$N$32)/((MAX($1:$1)-1)*MAX($1:$1))*(AW$1-1)+(условия!$U$44-условия!$N$32)/MAX($1:$1)/2))</f>
        <v>0</v>
      </c>
      <c r="AX11" s="41">
        <f>IF(AX$7="",0,IF(MAX($1:$1)=0,0,(условия!$U$44-условия!$N$32)/((MAX($1:$1)-1)*MAX($1:$1))*(AX$1-1)+(условия!$U$44-условия!$N$32)/MAX($1:$1)/2))</f>
        <v>0</v>
      </c>
      <c r="AY11" s="41">
        <f>IF(AY$7="",0,IF(MAX($1:$1)=0,0,(условия!$U$44-условия!$N$32)/((MAX($1:$1)-1)*MAX($1:$1))*(AY$1-1)+(условия!$U$44-условия!$N$32)/MAX($1:$1)/2))</f>
        <v>0</v>
      </c>
      <c r="AZ11" s="41">
        <f>IF(AZ$7="",0,IF(MAX($1:$1)=0,0,(условия!$U$44-условия!$N$32)/((MAX($1:$1)-1)*MAX($1:$1))*(AZ$1-1)+(условия!$U$44-условия!$N$32)/MAX($1:$1)/2))</f>
        <v>0</v>
      </c>
      <c r="BA11" s="41">
        <f>IF(BA$7="",0,IF(MAX($1:$1)=0,0,(условия!$U$44-условия!$N$32)/((MAX($1:$1)-1)*MAX($1:$1))*(BA$1-1)+(условия!$U$44-условия!$N$32)/MAX($1:$1)/2))</f>
        <v>0</v>
      </c>
      <c r="BB11" s="41">
        <f>IF(BB$7="",0,IF(MAX($1:$1)=0,0,(условия!$U$44-условия!$N$32)/((MAX($1:$1)-1)*MAX($1:$1))*(BB$1-1)+(условия!$U$44-условия!$N$32)/MAX($1:$1)/2))</f>
        <v>0</v>
      </c>
      <c r="BC11" s="41">
        <f>IF(BC$7="",0,IF(MAX($1:$1)=0,0,(условия!$U$44-условия!$N$32)/((MAX($1:$1)-1)*MAX($1:$1))*(BC$1-1)+(условия!$U$44-условия!$N$32)/MAX($1:$1)/2))</f>
        <v>0</v>
      </c>
      <c r="BD11" s="41">
        <f>IF(BD$7="",0,IF(MAX($1:$1)=0,0,(условия!$U$44-условия!$N$32)/((MAX($1:$1)-1)*MAX($1:$1))*(BD$1-1)+(условия!$U$44-условия!$N$32)/MAX($1:$1)/2))</f>
        <v>0</v>
      </c>
      <c r="BE11" s="41">
        <f>IF(BE$7="",0,IF(MAX($1:$1)=0,0,(условия!$U$44-условия!$N$32)/((MAX($1:$1)-1)*MAX($1:$1))*(BE$1-1)+(условия!$U$44-условия!$N$32)/MAX($1:$1)/2))</f>
        <v>0</v>
      </c>
      <c r="BF11" s="41">
        <f>IF(BF$7="",0,IF(MAX($1:$1)=0,0,(условия!$U$44-условия!$N$32)/((MAX($1:$1)-1)*MAX($1:$1))*(BF$1-1)+(условия!$U$44-условия!$N$32)/MAX($1:$1)/2))</f>
        <v>0</v>
      </c>
      <c r="BG11" s="41">
        <f>IF(BG$7="",0,IF(MAX($1:$1)=0,0,(условия!$U$44-условия!$N$32)/((MAX($1:$1)-1)*MAX($1:$1))*(BG$1-1)+(условия!$U$44-условия!$N$32)/MAX($1:$1)/2))</f>
        <v>0</v>
      </c>
      <c r="BH11" s="41">
        <f>IF(BH$7="",0,IF(MAX($1:$1)=0,0,(условия!$U$44-условия!$N$32)/((MAX($1:$1)-1)*MAX($1:$1))*(BH$1-1)+(условия!$U$44-условия!$N$32)/MAX($1:$1)/2))</f>
        <v>0</v>
      </c>
      <c r="BI11" s="41">
        <f>IF(BI$7="",0,IF(MAX($1:$1)=0,0,(условия!$U$44-условия!$N$32)/((MAX($1:$1)-1)*MAX($1:$1))*(BI$1-1)+(условия!$U$44-условия!$N$32)/MAX($1:$1)/2))</f>
        <v>0</v>
      </c>
      <c r="BJ11" s="41">
        <f>IF(BJ$7="",0,IF(MAX($1:$1)=0,0,(условия!$U$44-условия!$N$32)/((MAX($1:$1)-1)*MAX($1:$1))*(BJ$1-1)+(условия!$U$44-условия!$N$32)/MAX($1:$1)/2))</f>
        <v>0</v>
      </c>
      <c r="BK11" s="41">
        <f>IF(BK$7="",0,IF(MAX($1:$1)=0,0,(условия!$U$44-условия!$N$32)/((MAX($1:$1)-1)*MAX($1:$1))*(BK$1-1)+(условия!$U$44-условия!$N$32)/MAX($1:$1)/2))</f>
        <v>0</v>
      </c>
      <c r="BL11" s="41">
        <f>IF(BL$7="",0,IF(MAX($1:$1)=0,0,(условия!$U$44-условия!$N$32)/((MAX($1:$1)-1)*MAX($1:$1))*(BL$1-1)+(условия!$U$44-условия!$N$32)/MAX($1:$1)/2))</f>
        <v>0</v>
      </c>
      <c r="BM11" s="41">
        <f>IF(BM$7="",0,IF(MAX($1:$1)=0,0,(условия!$U$44-условия!$N$32)/((MAX($1:$1)-1)*MAX($1:$1))*(BM$1-1)+(условия!$U$44-условия!$N$32)/MAX($1:$1)/2))</f>
        <v>0</v>
      </c>
      <c r="BN11" s="41">
        <f>IF(BN$7="",0,IF(MAX($1:$1)=0,0,(условия!$U$44-условия!$N$32)/((MAX($1:$1)-1)*MAX($1:$1))*(BN$1-1)+(условия!$U$44-условия!$N$32)/MAX($1:$1)/2))</f>
        <v>0</v>
      </c>
      <c r="BO11" s="41">
        <f>IF(BO$7="",0,IF(MAX($1:$1)=0,0,(условия!$U$44-условия!$N$32)/((MAX($1:$1)-1)*MAX($1:$1))*(BO$1-1)+(условия!$U$44-условия!$N$32)/MAX($1:$1)/2))</f>
        <v>0</v>
      </c>
      <c r="BP11" s="41">
        <f>IF(BP$7="",0,IF(MAX($1:$1)=0,0,(условия!$U$44-условия!$N$32)/((MAX($1:$1)-1)*MAX($1:$1))*(BP$1-1)+(условия!$U$44-условия!$N$32)/MAX($1:$1)/2))</f>
        <v>0</v>
      </c>
      <c r="BQ11" s="41">
        <f>IF(BQ$7="",0,IF(MAX($1:$1)=0,0,(условия!$U$44-условия!$N$32)/((MAX($1:$1)-1)*MAX($1:$1))*(BQ$1-1)+(условия!$U$44-условия!$N$32)/MAX($1:$1)/2))</f>
        <v>0</v>
      </c>
      <c r="BR11" s="41">
        <f>IF(BR$7="",0,IF(MAX($1:$1)=0,0,(условия!$U$44-условия!$N$32)/((MAX($1:$1)-1)*MAX($1:$1))*(BR$1-1)+(условия!$U$44-условия!$N$32)/MAX($1:$1)/2))</f>
        <v>0</v>
      </c>
      <c r="BS11" s="41">
        <f>IF(BS$7="",0,IF(MAX($1:$1)=0,0,(условия!$U$44-условия!$N$32)/((MAX($1:$1)-1)*MAX($1:$1))*(BS$1-1)+(условия!$U$44-условия!$N$32)/MAX($1:$1)/2))</f>
        <v>0</v>
      </c>
      <c r="BT11" s="41">
        <f>IF(BT$7="",0,IF(MAX($1:$1)=0,0,(условия!$U$44-условия!$N$32)/((MAX($1:$1)-1)*MAX($1:$1))*(BT$1-1)+(условия!$U$44-условия!$N$32)/MAX($1:$1)/2))</f>
        <v>0</v>
      </c>
      <c r="BU11" s="41">
        <f>IF(BU$7="",0,IF(MAX($1:$1)=0,0,(условия!$U$44-условия!$N$32)/((MAX($1:$1)-1)*MAX($1:$1))*(BU$1-1)+(условия!$U$44-условия!$N$32)/MAX($1:$1)/2))</f>
        <v>0</v>
      </c>
      <c r="BV11" s="41">
        <f>IF(BV$7="",0,IF(MAX($1:$1)=0,0,(условия!$U$44-условия!$N$32)/((MAX($1:$1)-1)*MAX($1:$1))*(BV$1-1)+(условия!$U$44-условия!$N$32)/MAX($1:$1)/2))</f>
        <v>0</v>
      </c>
      <c r="BW11" s="41">
        <f>IF(BW$7="",0,IF(MAX($1:$1)=0,0,(условия!$U$44-условия!$N$32)/((MAX($1:$1)-1)*MAX($1:$1))*(BW$1-1)+(условия!$U$44-условия!$N$32)/MAX($1:$1)/2))</f>
        <v>0</v>
      </c>
      <c r="BX11" s="41">
        <f>IF(BX$7="",0,IF(MAX($1:$1)=0,0,(условия!$U$44-условия!$N$32)/((MAX($1:$1)-1)*MAX($1:$1))*(BX$1-1)+(условия!$U$44-условия!$N$32)/MAX($1:$1)/2))</f>
        <v>0</v>
      </c>
      <c r="BY11" s="41">
        <f>IF(BY$7="",0,IF(MAX($1:$1)=0,0,(условия!$U$44-условия!$N$32)/((MAX($1:$1)-1)*MAX($1:$1))*(BY$1-1)+(условия!$U$44-условия!$N$32)/MAX($1:$1)/2))</f>
        <v>0</v>
      </c>
      <c r="BZ11" s="41">
        <f>IF(BZ$7="",0,IF(MAX($1:$1)=0,0,(условия!$U$44-условия!$N$32)/((MAX($1:$1)-1)*MAX($1:$1))*(BZ$1-1)+(условия!$U$44-условия!$N$32)/MAX($1:$1)/2))</f>
        <v>0</v>
      </c>
      <c r="CA11" s="41">
        <f>IF(CA$7="",0,IF(MAX($1:$1)=0,0,(условия!$U$44-условия!$N$32)/((MAX($1:$1)-1)*MAX($1:$1))*(CA$1-1)+(условия!$U$44-условия!$N$32)/MAX($1:$1)/2))</f>
        <v>0</v>
      </c>
      <c r="CB11" s="41">
        <f>IF(CB$7="",0,IF(MAX($1:$1)=0,0,(условия!$U$44-условия!$N$32)/((MAX($1:$1)-1)*MAX($1:$1))*(CB$1-1)+(условия!$U$44-условия!$N$32)/MAX($1:$1)/2))</f>
        <v>0</v>
      </c>
      <c r="CC11" s="41">
        <f>IF(CC$7="",0,IF(MAX($1:$1)=0,0,(условия!$U$44-условия!$N$32)/((MAX($1:$1)-1)*MAX($1:$1))*(CC$1-1)+(условия!$U$44-условия!$N$32)/MAX($1:$1)/2))</f>
        <v>0</v>
      </c>
      <c r="CD11" s="41">
        <f>IF(CD$7="",0,IF(MAX($1:$1)=0,0,(условия!$U$44-условия!$N$32)/((MAX($1:$1)-1)*MAX($1:$1))*(CD$1-1)+(условия!$U$44-условия!$N$32)/MAX($1:$1)/2))</f>
        <v>0</v>
      </c>
      <c r="CE11" s="41">
        <f>IF(CE$7="",0,IF(MAX($1:$1)=0,0,(условия!$U$44-условия!$N$32)/((MAX($1:$1)-1)*MAX($1:$1))*(CE$1-1)+(условия!$U$44-условия!$N$32)/MAX($1:$1)/2))</f>
        <v>0</v>
      </c>
      <c r="CF11" s="41">
        <f>IF(CF$7="",0,IF(MAX($1:$1)=0,0,(условия!$U$44-условия!$N$32)/((MAX($1:$1)-1)*MAX($1:$1))*(CF$1-1)+(условия!$U$44-условия!$N$32)/MAX($1:$1)/2))</f>
        <v>0</v>
      </c>
      <c r="CG11" s="41">
        <f>IF(CG$7="",0,IF(MAX($1:$1)=0,0,(условия!$U$44-условия!$N$32)/((MAX($1:$1)-1)*MAX($1:$1))*(CG$1-1)+(условия!$U$44-условия!$N$32)/MAX($1:$1)/2))</f>
        <v>0</v>
      </c>
      <c r="CH11" s="41">
        <f>IF(CH$7="",0,IF(MAX($1:$1)=0,0,(условия!$U$44-условия!$N$32)/((MAX($1:$1)-1)*MAX($1:$1))*(CH$1-1)+(условия!$U$44-условия!$N$32)/MAX($1:$1)/2))</f>
        <v>0</v>
      </c>
      <c r="CI11" s="41">
        <f>IF(CI$7="",0,IF(MAX($1:$1)=0,0,(условия!$U$44-условия!$N$32)/((MAX($1:$1)-1)*MAX($1:$1))*(CI$1-1)+(условия!$U$44-условия!$N$32)/MAX($1:$1)/2))</f>
        <v>0</v>
      </c>
      <c r="CJ11" s="41">
        <f>IF(CJ$7="",0,IF(MAX($1:$1)=0,0,(условия!$U$44-условия!$N$32)/((MAX($1:$1)-1)*MAX($1:$1))*(CJ$1-1)+(условия!$U$44-условия!$N$32)/MAX($1:$1)/2))</f>
        <v>0</v>
      </c>
      <c r="CK11" s="41">
        <f>IF(CK$7="",0,IF(MAX($1:$1)=0,0,(условия!$U$44-условия!$N$32)/((MAX($1:$1)-1)*MAX($1:$1))*(CK$1-1)+(условия!$U$44-условия!$N$32)/MAX($1:$1)/2))</f>
        <v>0</v>
      </c>
      <c r="CL11" s="41">
        <f>IF(CL$7="",0,IF(MAX($1:$1)=0,0,(условия!$U$44-условия!$N$32)/((MAX($1:$1)-1)*MAX($1:$1))*(CL$1-1)+(условия!$U$44-условия!$N$32)/MAX($1:$1)/2))</f>
        <v>0</v>
      </c>
      <c r="CM11" s="41">
        <f>IF(CM$7="",0,IF(MAX($1:$1)=0,0,(условия!$U$44-условия!$N$32)/((MAX($1:$1)-1)*MAX($1:$1))*(CM$1-1)+(условия!$U$44-условия!$N$32)/MAX($1:$1)/2))</f>
        <v>0</v>
      </c>
      <c r="CN11" s="41">
        <f>IF(CN$7="",0,IF(MAX($1:$1)=0,0,(условия!$U$44-условия!$N$32)/((MAX($1:$1)-1)*MAX($1:$1))*(CN$1-1)+(условия!$U$44-условия!$N$32)/MAX($1:$1)/2))</f>
        <v>0</v>
      </c>
      <c r="CO11" s="41">
        <f>IF(CO$7="",0,IF(MAX($1:$1)=0,0,(условия!$U$44-условия!$N$32)/((MAX($1:$1)-1)*MAX($1:$1))*(CO$1-1)+(условия!$U$44-условия!$N$32)/MAX($1:$1)/2))</f>
        <v>0</v>
      </c>
      <c r="CP11" s="41">
        <f>IF(CP$7="",0,IF(MAX($1:$1)=0,0,(условия!$U$44-условия!$N$32)/((MAX($1:$1)-1)*MAX($1:$1))*(CP$1-1)+(условия!$U$44-условия!$N$32)/MAX($1:$1)/2))</f>
        <v>0</v>
      </c>
      <c r="CQ11" s="41">
        <f>IF(CQ$7="",0,IF(MAX($1:$1)=0,0,(условия!$U$44-условия!$N$32)/((MAX($1:$1)-1)*MAX($1:$1))*(CQ$1-1)+(условия!$U$44-условия!$N$32)/MAX($1:$1)/2))</f>
        <v>0</v>
      </c>
      <c r="CR11" s="41">
        <f>IF(CR$7="",0,IF(MAX($1:$1)=0,0,(условия!$U$44-условия!$N$32)/((MAX($1:$1)-1)*MAX($1:$1))*(CR$1-1)+(условия!$U$44-условия!$N$32)/MAX($1:$1)/2))</f>
        <v>0</v>
      </c>
      <c r="CS11" s="41">
        <f>IF(CS$7="",0,IF(MAX($1:$1)=0,0,(условия!$U$44-условия!$N$32)/((MAX($1:$1)-1)*MAX($1:$1))*(CS$1-1)+(условия!$U$44-условия!$N$32)/MAX($1:$1)/2))</f>
        <v>0</v>
      </c>
      <c r="CT11" s="41">
        <f>IF(CT$7="",0,IF(MAX($1:$1)=0,0,(условия!$U$44-условия!$N$32)/((MAX($1:$1)-1)*MAX($1:$1))*(CT$1-1)+(условия!$U$44-условия!$N$32)/MAX($1:$1)/2))</f>
        <v>0</v>
      </c>
      <c r="CU11" s="41">
        <f>IF(CU$7="",0,IF(MAX($1:$1)=0,0,(условия!$U$44-условия!$N$32)/((MAX($1:$1)-1)*MAX($1:$1))*(CU$1-1)+(условия!$U$44-условия!$N$32)/MAX($1:$1)/2))</f>
        <v>0</v>
      </c>
      <c r="CV11" s="41">
        <f>IF(CV$7="",0,IF(MAX($1:$1)=0,0,(условия!$U$44-условия!$N$32)/((MAX($1:$1)-1)*MAX($1:$1))*(CV$1-1)+(условия!$U$44-условия!$N$32)/MAX($1:$1)/2))</f>
        <v>0</v>
      </c>
      <c r="CW11" s="41">
        <f>IF(CW$7="",0,IF(MAX($1:$1)=0,0,(условия!$U$44-условия!$N$32)/((MAX($1:$1)-1)*MAX($1:$1))*(CW$1-1)+(условия!$U$44-условия!$N$32)/MAX($1:$1)/2))</f>
        <v>0</v>
      </c>
      <c r="CX11" s="41">
        <f>IF(CX$7="",0,IF(MAX($1:$1)=0,0,(условия!$U$44-условия!$N$32)/((MAX($1:$1)-1)*MAX($1:$1))*(CX$1-1)+(условия!$U$44-условия!$N$32)/MAX($1:$1)/2))</f>
        <v>0</v>
      </c>
      <c r="CY11" s="41">
        <f>IF(CY$7="",0,IF(MAX($1:$1)=0,0,(условия!$U$44-условия!$N$32)/((MAX($1:$1)-1)*MAX($1:$1))*(CY$1-1)+(условия!$U$44-условия!$N$32)/MAX($1:$1)/2))</f>
        <v>0</v>
      </c>
      <c r="CZ11" s="41">
        <f>IF(CZ$7="",0,IF(MAX($1:$1)=0,0,(условия!$U$44-условия!$N$32)/((MAX($1:$1)-1)*MAX($1:$1))*(CZ$1-1)+(условия!$U$44-условия!$N$32)/MAX($1:$1)/2))</f>
        <v>0</v>
      </c>
      <c r="DA11" s="41">
        <f>IF(DA$7="",0,IF(MAX($1:$1)=0,0,(условия!$U$44-условия!$N$32)/((MAX($1:$1)-1)*MAX($1:$1))*(DA$1-1)+(условия!$U$44-условия!$N$32)/MAX($1:$1)/2))</f>
        <v>0</v>
      </c>
      <c r="DB11" s="41">
        <f>IF(DB$7="",0,IF(MAX($1:$1)=0,0,(условия!$U$44-условия!$N$32)/((MAX($1:$1)-1)*MAX($1:$1))*(DB$1-1)+(условия!$U$44-условия!$N$32)/MAX($1:$1)/2))</f>
        <v>0</v>
      </c>
      <c r="DC11" s="41">
        <f>IF(DC$7="",0,IF(MAX($1:$1)=0,0,(условия!$U$44-условия!$N$32)/((MAX($1:$1)-1)*MAX($1:$1))*(DC$1-1)+(условия!$U$44-условия!$N$32)/MAX($1:$1)/2))</f>
        <v>0</v>
      </c>
      <c r="DD11" s="41">
        <f>IF(DD$7="",0,IF(MAX($1:$1)=0,0,(условия!$U$44-условия!$N$32)/((MAX($1:$1)-1)*MAX($1:$1))*(DD$1-1)+(условия!$U$44-условия!$N$32)/MAX($1:$1)/2))</f>
        <v>0</v>
      </c>
      <c r="DE11" s="41">
        <f>IF(DE$7="",0,IF(MAX($1:$1)=0,0,(условия!$U$44-условия!$N$32)/((MAX($1:$1)-1)*MAX($1:$1))*(DE$1-1)+(условия!$U$44-условия!$N$32)/MAX($1:$1)/2))</f>
        <v>0</v>
      </c>
      <c r="DF11" s="41">
        <f>IF(DF$7="",0,IF(MAX($1:$1)=0,0,(условия!$U$44-условия!$N$32)/((MAX($1:$1)-1)*MAX($1:$1))*(DF$1-1)+(условия!$U$44-условия!$N$32)/MAX($1:$1)/2))</f>
        <v>0</v>
      </c>
      <c r="DG11" s="41">
        <f>IF(DG$7="",0,IF(MAX($1:$1)=0,0,(условия!$U$44-условия!$N$32)/((MAX($1:$1)-1)*MAX($1:$1))*(DG$1-1)+(условия!$U$44-условия!$N$32)/MAX($1:$1)/2))</f>
        <v>0</v>
      </c>
      <c r="DH11" s="41">
        <f>IF(DH$7="",0,IF(MAX($1:$1)=0,0,(условия!$U$44-условия!$N$32)/((MAX($1:$1)-1)*MAX($1:$1))*(DH$1-1)+(условия!$U$44-условия!$N$32)/MAX($1:$1)/2))</f>
        <v>0</v>
      </c>
      <c r="DI11" s="41">
        <f>IF(DI$7="",0,IF(MAX($1:$1)=0,0,(условия!$U$44-условия!$N$32)/((MAX($1:$1)-1)*MAX($1:$1))*(DI$1-1)+(условия!$U$44-условия!$N$32)/MAX($1:$1)/2))</f>
        <v>0</v>
      </c>
      <c r="DJ11" s="41">
        <f>IF(DJ$7="",0,IF(MAX($1:$1)=0,0,(условия!$U$44-условия!$N$32)/((MAX($1:$1)-1)*MAX($1:$1))*(DJ$1-1)+(условия!$U$44-условия!$N$32)/MAX($1:$1)/2))</f>
        <v>0</v>
      </c>
      <c r="DK11" s="41">
        <f>IF(DK$7="",0,IF(MAX($1:$1)=0,0,(условия!$U$44-условия!$N$32)/((MAX($1:$1)-1)*MAX($1:$1))*(DK$1-1)+(условия!$U$44-условия!$N$32)/MAX($1:$1)/2))</f>
        <v>0</v>
      </c>
      <c r="DL11" s="41">
        <f>IF(DL$7="",0,IF(MAX($1:$1)=0,0,(условия!$U$44-условия!$N$32)/((MAX($1:$1)-1)*MAX($1:$1))*(DL$1-1)+(условия!$U$44-условия!$N$32)/MAX($1:$1)/2))</f>
        <v>0</v>
      </c>
      <c r="DM11" s="41">
        <f>IF(DM$7="",0,IF(MAX($1:$1)=0,0,(условия!$U$44-условия!$N$32)/((MAX($1:$1)-1)*MAX($1:$1))*(DM$1-1)+(условия!$U$44-условия!$N$32)/MAX($1:$1)/2))</f>
        <v>0</v>
      </c>
      <c r="DN11" s="41">
        <f>IF(DN$7="",0,IF(MAX($1:$1)=0,0,(условия!$U$44-условия!$N$32)/((MAX($1:$1)-1)*MAX($1:$1))*(DN$1-1)+(условия!$U$44-условия!$N$32)/MAX($1:$1)/2))</f>
        <v>0</v>
      </c>
      <c r="DO11" s="41">
        <f>IF(DO$7="",0,IF(MAX($1:$1)=0,0,(условия!$U$44-условия!$N$32)/((MAX($1:$1)-1)*MAX($1:$1))*(DO$1-1)+(условия!$U$44-условия!$N$32)/MAX($1:$1)/2))</f>
        <v>0</v>
      </c>
      <c r="DP11" s="41">
        <f>IF(DP$7="",0,IF(MAX($1:$1)=0,0,(условия!$U$44-условия!$N$32)/((MAX($1:$1)-1)*MAX($1:$1))*(DP$1-1)+(условия!$U$44-условия!$N$32)/MAX($1:$1)/2))</f>
        <v>0</v>
      </c>
      <c r="DQ11" s="41">
        <f>IF(DQ$7="",0,IF(MAX($1:$1)=0,0,(условия!$U$44-условия!$N$32)/((MAX($1:$1)-1)*MAX($1:$1))*(DQ$1-1)+(условия!$U$44-условия!$N$32)/MAX($1:$1)/2))</f>
        <v>0</v>
      </c>
      <c r="DR11" s="41">
        <f>IF(DR$7="",0,IF(MAX($1:$1)=0,0,(условия!$U$44-условия!$N$32)/((MAX($1:$1)-1)*MAX($1:$1))*(DR$1-1)+(условия!$U$44-условия!$N$32)/MAX($1:$1)/2))</f>
        <v>0</v>
      </c>
      <c r="DS11" s="41">
        <f>IF(DS$7="",0,IF(MAX($1:$1)=0,0,(условия!$U$44-условия!$N$32)/((MAX($1:$1)-1)*MAX($1:$1))*(DS$1-1)+(условия!$U$44-условия!$N$32)/MAX($1:$1)/2))</f>
        <v>0</v>
      </c>
      <c r="DT11" s="41">
        <f>IF(DT$7="",0,IF(MAX($1:$1)=0,0,(условия!$U$44-условия!$N$32)/((MAX($1:$1)-1)*MAX($1:$1))*(DT$1-1)+(условия!$U$44-условия!$N$32)/MAX($1:$1)/2))</f>
        <v>0</v>
      </c>
      <c r="DU11" s="41">
        <f>IF(DU$7="",0,IF(MAX($1:$1)=0,0,(условия!$U$44-условия!$N$32)/((MAX($1:$1)-1)*MAX($1:$1))*(DU$1-1)+(условия!$U$44-условия!$N$32)/MAX($1:$1)/2))</f>
        <v>0</v>
      </c>
      <c r="DV11" s="41">
        <f>IF(DV$7="",0,IF(MAX($1:$1)=0,0,(условия!$U$44-условия!$N$32)/((MAX($1:$1)-1)*MAX($1:$1))*(DV$1-1)+(условия!$U$44-условия!$N$32)/MAX($1:$1)/2))</f>
        <v>0</v>
      </c>
      <c r="DW11" s="41">
        <f>IF(DW$7="",0,IF(MAX($1:$1)=0,0,(условия!$U$44-условия!$N$32)/((MAX($1:$1)-1)*MAX($1:$1))*(DW$1-1)+(условия!$U$44-условия!$N$32)/MAX($1:$1)/2))</f>
        <v>0</v>
      </c>
      <c r="DX11" s="41">
        <f>IF(DX$7="",0,IF(MAX($1:$1)=0,0,(условия!$U$44-условия!$N$32)/((MAX($1:$1)-1)*MAX($1:$1))*(DX$1-1)+(условия!$U$44-условия!$N$32)/MAX($1:$1)/2))</f>
        <v>0</v>
      </c>
      <c r="DY11" s="41">
        <f>IF(DY$7="",0,IF(MAX($1:$1)=0,0,(условия!$U$44-условия!$N$32)/((MAX($1:$1)-1)*MAX($1:$1))*(DY$1-1)+(условия!$U$44-условия!$N$32)/MAX($1:$1)/2))</f>
        <v>0</v>
      </c>
      <c r="DZ11" s="41">
        <f>IF(DZ$7="",0,IF(MAX($1:$1)=0,0,(условия!$U$44-условия!$N$32)/((MAX($1:$1)-1)*MAX($1:$1))*(DZ$1-1)+(условия!$U$44-условия!$N$32)/MAX($1:$1)/2))</f>
        <v>0</v>
      </c>
      <c r="EA11" s="41">
        <f>IF(EA$7="",0,IF(MAX($1:$1)=0,0,(условия!$U$44-условия!$N$32)/((MAX($1:$1)-1)*MAX($1:$1))*(EA$1-1)+(условия!$U$44-условия!$N$32)/MAX($1:$1)/2))</f>
        <v>0</v>
      </c>
      <c r="EB11" s="41">
        <f>IF(EB$7="",0,IF(MAX($1:$1)=0,0,(условия!$U$44-условия!$N$32)/((MAX($1:$1)-1)*MAX($1:$1))*(EB$1-1)+(условия!$U$44-условия!$N$32)/MAX($1:$1)/2))</f>
        <v>0</v>
      </c>
      <c r="EC11" s="41">
        <f>IF(EC$7="",0,IF(MAX($1:$1)=0,0,(условия!$U$44-условия!$N$32)/((MAX($1:$1)-1)*MAX($1:$1))*(EC$1-1)+(условия!$U$44-условия!$N$32)/MAX($1:$1)/2))</f>
        <v>0</v>
      </c>
      <c r="ED11" s="41">
        <f>IF(ED$7="",0,IF(MAX($1:$1)=0,0,(условия!$U$44-условия!$N$32)/((MAX($1:$1)-1)*MAX($1:$1))*(ED$1-1)+(условия!$U$44-условия!$N$32)/MAX($1:$1)/2))</f>
        <v>0</v>
      </c>
      <c r="EE11" s="41">
        <f>IF(EE$7="",0,IF(MAX($1:$1)=0,0,(условия!$U$44-условия!$N$32)/((MAX($1:$1)-1)*MAX($1:$1))*(EE$1-1)+(условия!$U$44-условия!$N$32)/MAX($1:$1)/2))</f>
        <v>0</v>
      </c>
      <c r="EF11" s="41">
        <f>IF(EF$7="",0,IF(MAX($1:$1)=0,0,(условия!$U$44-условия!$N$32)/((MAX($1:$1)-1)*MAX($1:$1))*(EF$1-1)+(условия!$U$44-условия!$N$32)/MAX($1:$1)/2))</f>
        <v>0</v>
      </c>
      <c r="EG11" s="41">
        <f>IF(EG$7="",0,IF(MAX($1:$1)=0,0,(условия!$U$44-условия!$N$32)/((MAX($1:$1)-1)*MAX($1:$1))*(EG$1-1)+(условия!$U$44-условия!$N$32)/MAX($1:$1)/2))</f>
        <v>0</v>
      </c>
      <c r="EH11" s="41">
        <f>IF(EH$7="",0,IF(MAX($1:$1)=0,0,(условия!$U$44-условия!$N$32)/((MAX($1:$1)-1)*MAX($1:$1))*(EH$1-1)+(условия!$U$44-условия!$N$32)/MAX($1:$1)/2))</f>
        <v>0</v>
      </c>
      <c r="EI11" s="41">
        <f>IF(EI$7="",0,IF(MAX($1:$1)=0,0,(условия!$U$44-условия!$N$32)/((MAX($1:$1)-1)*MAX($1:$1))*(EI$1-1)+(условия!$U$44-условия!$N$32)/MAX($1:$1)/2))</f>
        <v>0</v>
      </c>
      <c r="EJ11" s="41">
        <f>IF(EJ$7="",0,IF(MAX($1:$1)=0,0,(условия!$U$44-условия!$N$32)/((MAX($1:$1)-1)*MAX($1:$1))*(EJ$1-1)+(условия!$U$44-условия!$N$32)/MAX($1:$1)/2))</f>
        <v>0</v>
      </c>
      <c r="EK11" s="41">
        <f>IF(EK$7="",0,IF(MAX($1:$1)=0,0,(условия!$U$44-условия!$N$32)/((MAX($1:$1)-1)*MAX($1:$1))*(EK$1-1)+(условия!$U$44-условия!$N$32)/MAX($1:$1)/2))</f>
        <v>0</v>
      </c>
      <c r="EL11" s="41">
        <f>IF(EL$7="",0,IF(MAX($1:$1)=0,0,(условия!$U$44-условия!$N$32)/((MAX($1:$1)-1)*MAX($1:$1))*(EL$1-1)+(условия!$U$44-условия!$N$32)/MAX($1:$1)/2))</f>
        <v>0</v>
      </c>
      <c r="EM11" s="41">
        <f>IF(EM$7="",0,IF(MAX($1:$1)=0,0,(условия!$U$44-условия!$N$32)/((MAX($1:$1)-1)*MAX($1:$1))*(EM$1-1)+(условия!$U$44-условия!$N$32)/MAX($1:$1)/2))</f>
        <v>0</v>
      </c>
      <c r="EN11" s="41">
        <f>IF(EN$7="",0,IF(MAX($1:$1)=0,0,(условия!$U$44-условия!$N$32)/((MAX($1:$1)-1)*MAX($1:$1))*(EN$1-1)+(условия!$U$44-условия!$N$32)/MAX($1:$1)/2))</f>
        <v>0</v>
      </c>
      <c r="EO11" s="41">
        <f>IF(EO$7="",0,IF(MAX($1:$1)=0,0,(условия!$U$44-условия!$N$32)/((MAX($1:$1)-1)*MAX($1:$1))*(EO$1-1)+(условия!$U$44-условия!$N$32)/MAX($1:$1)/2))</f>
        <v>0</v>
      </c>
      <c r="EP11" s="41">
        <f>IF(EP$7="",0,IF(MAX($1:$1)=0,0,(условия!$U$44-условия!$N$32)/((MAX($1:$1)-1)*MAX($1:$1))*(EP$1-1)+(условия!$U$44-условия!$N$32)/MAX($1:$1)/2))</f>
        <v>0</v>
      </c>
      <c r="EQ11" s="41">
        <f>IF(EQ$7="",0,IF(MAX($1:$1)=0,0,(условия!$U$44-условия!$N$32)/((MAX($1:$1)-1)*MAX($1:$1))*(EQ$1-1)+(условия!$U$44-условия!$N$32)/MAX($1:$1)/2))</f>
        <v>0</v>
      </c>
      <c r="ER11" s="41">
        <f>IF(ER$7="",0,IF(MAX($1:$1)=0,0,(условия!$U$44-условия!$N$32)/((MAX($1:$1)-1)*MAX($1:$1))*(ER$1-1)+(условия!$U$44-условия!$N$32)/MAX($1:$1)/2))</f>
        <v>0</v>
      </c>
      <c r="ES11" s="41">
        <f>IF(ES$7="",0,IF(MAX($1:$1)=0,0,(условия!$U$44-условия!$N$32)/((MAX($1:$1)-1)*MAX($1:$1))*(ES$1-1)+(условия!$U$44-условия!$N$32)/MAX($1:$1)/2))</f>
        <v>0</v>
      </c>
      <c r="ET11" s="41">
        <f>IF(ET$7="",0,IF(MAX($1:$1)=0,0,(условия!$U$44-условия!$N$32)/((MAX($1:$1)-1)*MAX($1:$1))*(ET$1-1)+(условия!$U$44-условия!$N$32)/MAX($1:$1)/2))</f>
        <v>0</v>
      </c>
      <c r="EU11" s="41">
        <f>IF(EU$7="",0,IF(MAX($1:$1)=0,0,(условия!$U$44-условия!$N$32)/((MAX($1:$1)-1)*MAX($1:$1))*(EU$1-1)+(условия!$U$44-условия!$N$32)/MAX($1:$1)/2))</f>
        <v>0</v>
      </c>
      <c r="EV11" s="41">
        <f>IF(EV$7="",0,IF(MAX($1:$1)=0,0,(условия!$U$44-условия!$N$32)/((MAX($1:$1)-1)*MAX($1:$1))*(EV$1-1)+(условия!$U$44-условия!$N$32)/MAX($1:$1)/2))</f>
        <v>0</v>
      </c>
      <c r="EW11" s="41">
        <f>IF(EW$7="",0,IF(MAX($1:$1)=0,0,(условия!$U$44-условия!$N$32)/((MAX($1:$1)-1)*MAX($1:$1))*(EW$1-1)+(условия!$U$44-условия!$N$32)/MAX($1:$1)/2))</f>
        <v>0</v>
      </c>
      <c r="EX11" s="41">
        <f>IF(EX$7="",0,IF(MAX($1:$1)=0,0,(условия!$U$44-условия!$N$32)/((MAX($1:$1)-1)*MAX($1:$1))*(EX$1-1)+(условия!$U$44-условия!$N$32)/MAX($1:$1)/2))</f>
        <v>0</v>
      </c>
      <c r="EY11" s="41">
        <f>IF(EY$7="",0,IF(MAX($1:$1)=0,0,(условия!$U$44-условия!$N$32)/((MAX($1:$1)-1)*MAX($1:$1))*(EY$1-1)+(условия!$U$44-условия!$N$32)/MAX($1:$1)/2))</f>
        <v>0</v>
      </c>
      <c r="EZ11" s="41">
        <f>IF(EZ$7="",0,IF(MAX($1:$1)=0,0,(условия!$U$44-условия!$N$32)/((MAX($1:$1)-1)*MAX($1:$1))*(EZ$1-1)+(условия!$U$44-условия!$N$32)/MAX($1:$1)/2))</f>
        <v>0</v>
      </c>
      <c r="FA11" s="41">
        <f>IF(FA$7="",0,IF(MAX($1:$1)=0,0,(условия!$U$44-условия!$N$32)/((MAX($1:$1)-1)*MAX($1:$1))*(FA$1-1)+(условия!$U$44-условия!$N$32)/MAX($1:$1)/2))</f>
        <v>0</v>
      </c>
      <c r="FB11" s="41">
        <f>IF(FB$7="",0,IF(MAX($1:$1)=0,0,(условия!$U$44-условия!$N$32)/((MAX($1:$1)-1)*MAX($1:$1))*(FB$1-1)+(условия!$U$44-условия!$N$32)/MAX($1:$1)/2))</f>
        <v>0</v>
      </c>
      <c r="FC11" s="41">
        <f>IF(FC$7="",0,IF(MAX($1:$1)=0,0,(условия!$U$44-условия!$N$32)/((MAX($1:$1)-1)*MAX($1:$1))*(FC$1-1)+(условия!$U$44-условия!$N$32)/MAX($1:$1)/2))</f>
        <v>0</v>
      </c>
      <c r="FD11" s="41">
        <f>IF(FD$7="",0,IF(MAX($1:$1)=0,0,(условия!$U$44-условия!$N$32)/((MAX($1:$1)-1)*MAX($1:$1))*(FD$1-1)+(условия!$U$44-условия!$N$32)/MAX($1:$1)/2))</f>
        <v>0</v>
      </c>
      <c r="FE11" s="41">
        <f>IF(FE$7="",0,IF(MAX($1:$1)=0,0,(условия!$U$44-условия!$N$32)/((MAX($1:$1)-1)*MAX($1:$1))*(FE$1-1)+(условия!$U$44-условия!$N$32)/MAX($1:$1)/2))</f>
        <v>0</v>
      </c>
      <c r="FF11" s="41">
        <f>IF(FF$7="",0,IF(MAX($1:$1)=0,0,(условия!$U$44-условия!$N$32)/((MAX($1:$1)-1)*MAX($1:$1))*(FF$1-1)+(условия!$U$44-условия!$N$32)/MAX($1:$1)/2))</f>
        <v>0</v>
      </c>
      <c r="FG11" s="41">
        <f>IF(FG$7="",0,IF(MAX($1:$1)=0,0,(условия!$U$44-условия!$N$32)/((MAX($1:$1)-1)*MAX($1:$1))*(FG$1-1)+(условия!$U$44-условия!$N$32)/MAX($1:$1)/2))</f>
        <v>0</v>
      </c>
      <c r="FH11" s="41">
        <f>IF(FH$7="",0,IF(MAX($1:$1)=0,0,(условия!$U$44-условия!$N$32)/((MAX($1:$1)-1)*MAX($1:$1))*(FH$1-1)+(условия!$U$44-условия!$N$32)/MAX($1:$1)/2))</f>
        <v>0</v>
      </c>
      <c r="FI11" s="41">
        <f>IF(FI$7="",0,IF(MAX($1:$1)=0,0,(условия!$U$44-условия!$N$32)/((MAX($1:$1)-1)*MAX($1:$1))*(FI$1-1)+(условия!$U$44-условия!$N$32)/MAX($1:$1)/2))</f>
        <v>0</v>
      </c>
      <c r="FJ11" s="41">
        <f>IF(FJ$7="",0,IF(MAX($1:$1)=0,0,(условия!$U$44-условия!$N$32)/((MAX($1:$1)-1)*MAX($1:$1))*(FJ$1-1)+(условия!$U$44-условия!$N$32)/MAX($1:$1)/2))</f>
        <v>0</v>
      </c>
      <c r="FK11" s="41">
        <f>IF(FK$7="",0,IF(MAX($1:$1)=0,0,(условия!$U$44-условия!$N$32)/((MAX($1:$1)-1)*MAX($1:$1))*(FK$1-1)+(условия!$U$44-условия!$N$32)/MAX($1:$1)/2))</f>
        <v>0</v>
      </c>
      <c r="FL11" s="41">
        <f>IF(FL$7="",0,IF(MAX($1:$1)=0,0,(условия!$U$44-условия!$N$32)/((MAX($1:$1)-1)*MAX($1:$1))*(FL$1-1)+(условия!$U$44-условия!$N$32)/MAX($1:$1)/2))</f>
        <v>0</v>
      </c>
      <c r="FM11" s="41">
        <f>IF(FM$7="",0,IF(MAX($1:$1)=0,0,(условия!$U$44-условия!$N$32)/((MAX($1:$1)-1)*MAX($1:$1))*(FM$1-1)+(условия!$U$44-условия!$N$32)/MAX($1:$1)/2))</f>
        <v>0</v>
      </c>
      <c r="FN11" s="41">
        <f>IF(FN$7="",0,IF(MAX($1:$1)=0,0,(условия!$U$44-условия!$N$32)/((MAX($1:$1)-1)*MAX($1:$1))*(FN$1-1)+(условия!$U$44-условия!$N$32)/MAX($1:$1)/2))</f>
        <v>0</v>
      </c>
      <c r="FO11" s="41">
        <f>IF(FO$7="",0,IF(MAX($1:$1)=0,0,(условия!$U$44-условия!$N$32)/((MAX($1:$1)-1)*MAX($1:$1))*(FO$1-1)+(условия!$U$44-условия!$N$32)/MAX($1:$1)/2))</f>
        <v>0</v>
      </c>
      <c r="FP11" s="41">
        <f>IF(FP$7="",0,IF(MAX($1:$1)=0,0,(условия!$U$44-условия!$N$32)/((MAX($1:$1)-1)*MAX($1:$1))*(FP$1-1)+(условия!$U$44-условия!$N$32)/MAX($1:$1)/2))</f>
        <v>0</v>
      </c>
      <c r="FQ11" s="41">
        <f>IF(FQ$7="",0,IF(MAX($1:$1)=0,0,(условия!$U$44-условия!$N$32)/((MAX($1:$1)-1)*MAX($1:$1))*(FQ$1-1)+(условия!$U$44-условия!$N$32)/MAX($1:$1)/2))</f>
        <v>0</v>
      </c>
      <c r="FR11" s="41">
        <f>IF(FR$7="",0,IF(MAX($1:$1)=0,0,(условия!$U$44-условия!$N$32)/((MAX($1:$1)-1)*MAX($1:$1))*(FR$1-1)+(условия!$U$44-условия!$N$32)/MAX($1:$1)/2))</f>
        <v>0</v>
      </c>
      <c r="FS11" s="41">
        <f>IF(FS$7="",0,IF(MAX($1:$1)=0,0,(условия!$U$44-условия!$N$32)/((MAX($1:$1)-1)*MAX($1:$1))*(FS$1-1)+(условия!$U$44-условия!$N$32)/MAX($1:$1)/2))</f>
        <v>0</v>
      </c>
      <c r="FT11" s="41">
        <f>IF(FT$7="",0,IF(MAX($1:$1)=0,0,(условия!$U$44-условия!$N$32)/((MAX($1:$1)-1)*MAX($1:$1))*(FT$1-1)+(условия!$U$44-условия!$N$32)/MAX($1:$1)/2))</f>
        <v>0</v>
      </c>
      <c r="FU11" s="41">
        <f>IF(FU$7="",0,IF(MAX($1:$1)=0,0,(условия!$U$44-условия!$N$32)/((MAX($1:$1)-1)*MAX($1:$1))*(FU$1-1)+(условия!$U$44-условия!$N$32)/MAX($1:$1)/2))</f>
        <v>0</v>
      </c>
      <c r="FV11" s="41">
        <f>IF(FV$7="",0,IF(MAX($1:$1)=0,0,(условия!$U$44-условия!$N$32)/((MAX($1:$1)-1)*MAX($1:$1))*(FV$1-1)+(условия!$U$44-условия!$N$32)/MAX($1:$1)/2))</f>
        <v>0</v>
      </c>
      <c r="FW11" s="41">
        <f>IF(FW$7="",0,IF(MAX($1:$1)=0,0,(условия!$U$44-условия!$N$32)/((MAX($1:$1)-1)*MAX($1:$1))*(FW$1-1)+(условия!$U$44-условия!$N$32)/MAX($1:$1)/2))</f>
        <v>0</v>
      </c>
      <c r="FX11" s="41">
        <f>IF(FX$7="",0,IF(MAX($1:$1)=0,0,(условия!$U$44-условия!$N$32)/((MAX($1:$1)-1)*MAX($1:$1))*(FX$1-1)+(условия!$U$44-условия!$N$32)/MAX($1:$1)/2))</f>
        <v>0</v>
      </c>
      <c r="FY11" s="41">
        <f>IF(FY$7="",0,IF(MAX($1:$1)=0,0,(условия!$U$44-условия!$N$32)/((MAX($1:$1)-1)*MAX($1:$1))*(FY$1-1)+(условия!$U$44-условия!$N$32)/MAX($1:$1)/2))</f>
        <v>0</v>
      </c>
      <c r="FZ11" s="41">
        <f>IF(FZ$7="",0,IF(MAX($1:$1)=0,0,(условия!$U$44-условия!$N$32)/((MAX($1:$1)-1)*MAX($1:$1))*(FZ$1-1)+(условия!$U$44-условия!$N$32)/MAX($1:$1)/2))</f>
        <v>0</v>
      </c>
      <c r="GA11" s="41">
        <f>IF(GA$7="",0,IF(MAX($1:$1)=0,0,(условия!$U$44-условия!$N$32)/((MAX($1:$1)-1)*MAX($1:$1))*(GA$1-1)+(условия!$U$44-условия!$N$32)/MAX($1:$1)/2))</f>
        <v>0</v>
      </c>
      <c r="GB11" s="41">
        <f>IF(GB$7="",0,IF(MAX($1:$1)=0,0,(условия!$U$44-условия!$N$32)/((MAX($1:$1)-1)*MAX($1:$1))*(GB$1-1)+(условия!$U$44-условия!$N$32)/MAX($1:$1)/2))</f>
        <v>0</v>
      </c>
      <c r="GC11" s="41">
        <f>IF(GC$7="",0,IF(MAX($1:$1)=0,0,(условия!$U$44-условия!$N$32)/((MAX($1:$1)-1)*MAX($1:$1))*(GC$1-1)+(условия!$U$44-условия!$N$32)/MAX($1:$1)/2))</f>
        <v>0</v>
      </c>
      <c r="GD11" s="41">
        <f>IF(GD$7="",0,IF(MAX($1:$1)=0,0,(условия!$U$44-условия!$N$32)/((MAX($1:$1)-1)*MAX($1:$1))*(GD$1-1)+(условия!$U$44-условия!$N$32)/MAX($1:$1)/2))</f>
        <v>0</v>
      </c>
      <c r="GE11" s="41">
        <f>IF(GE$7="",0,IF(MAX($1:$1)=0,0,(условия!$U$44-условия!$N$32)/((MAX($1:$1)-1)*MAX($1:$1))*(GE$1-1)+(условия!$U$44-условия!$N$32)/MAX($1:$1)/2))</f>
        <v>0</v>
      </c>
      <c r="GF11" s="41">
        <f>IF(GF$7="",0,IF(MAX($1:$1)=0,0,(условия!$U$44-условия!$N$32)/((MAX($1:$1)-1)*MAX($1:$1))*(GF$1-1)+(условия!$U$44-условия!$N$32)/MAX($1:$1)/2))</f>
        <v>0</v>
      </c>
      <c r="GG11" s="41">
        <f>IF(GG$7="",0,IF(MAX($1:$1)=0,0,(условия!$U$44-условия!$N$32)/((MAX($1:$1)-1)*MAX($1:$1))*(GG$1-1)+(условия!$U$44-условия!$N$32)/MAX($1:$1)/2))</f>
        <v>0</v>
      </c>
      <c r="GH11" s="41">
        <f>IF(GH$7="",0,IF(MAX($1:$1)=0,0,(условия!$U$44-условия!$N$32)/((MAX($1:$1)-1)*MAX($1:$1))*(GH$1-1)+(условия!$U$44-условия!$N$32)/MAX($1:$1)/2))</f>
        <v>0</v>
      </c>
      <c r="GI11" s="41">
        <f>IF(GI$7="",0,IF(MAX($1:$1)=0,0,(условия!$U$44-условия!$N$32)/((MAX($1:$1)-1)*MAX($1:$1))*(GI$1-1)+(условия!$U$44-условия!$N$32)/MAX($1:$1)/2))</f>
        <v>0</v>
      </c>
      <c r="GJ11" s="41">
        <f>IF(GJ$7="",0,IF(MAX($1:$1)=0,0,(условия!$U$44-условия!$N$32)/((MAX($1:$1)-1)*MAX($1:$1))*(GJ$1-1)+(условия!$U$44-условия!$N$32)/MAX($1:$1)/2))</f>
        <v>0</v>
      </c>
      <c r="GK11" s="41">
        <f>IF(GK$7="",0,IF(MAX($1:$1)=0,0,(условия!$U$44-условия!$N$32)/((MAX($1:$1)-1)*MAX($1:$1))*(GK$1-1)+(условия!$U$44-условия!$N$32)/MAX($1:$1)/2))</f>
        <v>0</v>
      </c>
      <c r="GL11" s="41">
        <f>IF(GL$7="",0,IF(MAX($1:$1)=0,0,(условия!$U$44-условия!$N$32)/((MAX($1:$1)-1)*MAX($1:$1))*(GL$1-1)+(условия!$U$44-условия!$N$32)/MAX($1:$1)/2))</f>
        <v>0</v>
      </c>
      <c r="GM11" s="41">
        <f>IF(GM$7="",0,IF(MAX($1:$1)=0,0,(условия!$U$44-условия!$N$32)/((MAX($1:$1)-1)*MAX($1:$1))*(GM$1-1)+(условия!$U$44-условия!$N$32)/MAX($1:$1)/2))</f>
        <v>0</v>
      </c>
      <c r="GN11" s="41">
        <f>IF(GN$7="",0,IF(MAX($1:$1)=0,0,(условия!$U$44-условия!$N$32)/((MAX($1:$1)-1)*MAX($1:$1))*(GN$1-1)+(условия!$U$44-условия!$N$32)/MAX($1:$1)/2))</f>
        <v>0</v>
      </c>
      <c r="GO11" s="41">
        <f>IF(GO$7="",0,IF(MAX($1:$1)=0,0,(условия!$U$44-условия!$N$32)/((MAX($1:$1)-1)*MAX($1:$1))*(GO$1-1)+(условия!$U$44-условия!$N$32)/MAX($1:$1)/2))</f>
        <v>0</v>
      </c>
      <c r="GP11" s="41">
        <f>IF(GP$7="",0,IF(MAX($1:$1)=0,0,(условия!$U$44-условия!$N$32)/((MAX($1:$1)-1)*MAX($1:$1))*(GP$1-1)+(условия!$U$44-условия!$N$32)/MAX($1:$1)/2))</f>
        <v>0</v>
      </c>
      <c r="GQ11" s="41">
        <f>IF(GQ$7="",0,IF(MAX($1:$1)=0,0,(условия!$U$44-условия!$N$32)/((MAX($1:$1)-1)*MAX($1:$1))*(GQ$1-1)+(условия!$U$44-условия!$N$32)/MAX($1:$1)/2))</f>
        <v>0</v>
      </c>
      <c r="GR11" s="41">
        <f>IF(GR$7="",0,IF(MAX($1:$1)=0,0,(условия!$U$44-условия!$N$32)/((MAX($1:$1)-1)*MAX($1:$1))*(GR$1-1)+(условия!$U$44-условия!$N$32)/MAX($1:$1)/2))</f>
        <v>0</v>
      </c>
      <c r="GS11" s="41">
        <f>IF(GS$7="",0,IF(MAX($1:$1)=0,0,(условия!$U$44-условия!$N$32)/((MAX($1:$1)-1)*MAX($1:$1))*(GS$1-1)+(условия!$U$44-условия!$N$32)/MAX($1:$1)/2))</f>
        <v>0</v>
      </c>
      <c r="GT11" s="41">
        <f>IF(GT$7="",0,IF(MAX($1:$1)=0,0,(условия!$U$44-условия!$N$32)/((MAX($1:$1)-1)*MAX($1:$1))*(GT$1-1)+(условия!$U$44-условия!$N$32)/MAX($1:$1)/2))</f>
        <v>0</v>
      </c>
      <c r="GU11" s="41">
        <f>IF(GU$7="",0,IF(MAX($1:$1)=0,0,(условия!$U$44-условия!$N$32)/((MAX($1:$1)-1)*MAX($1:$1))*(GU$1-1)+(условия!$U$44-условия!$N$32)/MAX($1:$1)/2))</f>
        <v>0</v>
      </c>
      <c r="GV11" s="41">
        <f>IF(GV$7="",0,IF(MAX($1:$1)=0,0,(условия!$U$44-условия!$N$32)/((MAX($1:$1)-1)*MAX($1:$1))*(GV$1-1)+(условия!$U$44-условия!$N$32)/MAX($1:$1)/2))</f>
        <v>0</v>
      </c>
      <c r="GW11" s="41">
        <f>IF(GW$7="",0,IF(MAX($1:$1)=0,0,(условия!$U$44-условия!$N$32)/((MAX($1:$1)-1)*MAX($1:$1))*(GW$1-1)+(условия!$U$44-условия!$N$32)/MAX($1:$1)/2))</f>
        <v>0</v>
      </c>
      <c r="GX11" s="41">
        <f>IF(GX$7="",0,IF(MAX($1:$1)=0,0,(условия!$U$44-условия!$N$32)/((MAX($1:$1)-1)*MAX($1:$1))*(GX$1-1)+(условия!$U$44-условия!$N$32)/MAX($1:$1)/2))</f>
        <v>0</v>
      </c>
      <c r="GY11" s="41">
        <f>IF(GY$7="",0,IF(MAX($1:$1)=0,0,(условия!$U$44-условия!$N$32)/((MAX($1:$1)-1)*MAX($1:$1))*(GY$1-1)+(условия!$U$44-условия!$N$32)/MAX($1:$1)/2))</f>
        <v>0</v>
      </c>
      <c r="GZ11" s="41">
        <f>IF(GZ$7="",0,IF(MAX($1:$1)=0,0,(условия!$U$44-условия!$N$32)/((MAX($1:$1)-1)*MAX($1:$1))*(GZ$1-1)+(условия!$U$44-условия!$N$32)/MAX($1:$1)/2))</f>
        <v>0</v>
      </c>
      <c r="HA11" s="41">
        <f>IF(HA$7="",0,IF(MAX($1:$1)=0,0,(условия!$U$44-условия!$N$32)/((MAX($1:$1)-1)*MAX($1:$1))*(HA$1-1)+(условия!$U$44-условия!$N$32)/MAX($1:$1)/2))</f>
        <v>0</v>
      </c>
      <c r="HB11" s="41">
        <f>IF(HB$7="",0,IF(MAX($1:$1)=0,0,(условия!$U$44-условия!$N$32)/((MAX($1:$1)-1)*MAX($1:$1))*(HB$1-1)+(условия!$U$44-условия!$N$32)/MAX($1:$1)/2))</f>
        <v>0</v>
      </c>
      <c r="HC11" s="41">
        <f>IF(HC$7="",0,IF(MAX($1:$1)=0,0,(условия!$U$44-условия!$N$32)/((MAX($1:$1)-1)*MAX($1:$1))*(HC$1-1)+(условия!$U$44-условия!$N$32)/MAX($1:$1)/2))</f>
        <v>0</v>
      </c>
      <c r="HD11" s="41">
        <f>IF(HD$7="",0,IF(MAX($1:$1)=0,0,(условия!$U$44-условия!$N$32)/((MAX($1:$1)-1)*MAX($1:$1))*(HD$1-1)+(условия!$U$44-условия!$N$32)/MAX($1:$1)/2))</f>
        <v>0</v>
      </c>
      <c r="HE11" s="41">
        <f>IF(HE$7="",0,IF(MAX($1:$1)=0,0,(условия!$U$44-условия!$N$32)/((MAX($1:$1)-1)*MAX($1:$1))*(HE$1-1)+(условия!$U$44-условия!$N$32)/MAX($1:$1)/2))</f>
        <v>0</v>
      </c>
      <c r="HF11" s="41">
        <f>IF(HF$7="",0,IF(MAX($1:$1)=0,0,(условия!$U$44-условия!$N$32)/((MAX($1:$1)-1)*MAX($1:$1))*(HF$1-1)+(условия!$U$44-условия!$N$32)/MAX($1:$1)/2))</f>
        <v>0</v>
      </c>
      <c r="HG11" s="41">
        <f>IF(HG$7="",0,IF(MAX($1:$1)=0,0,(условия!$U$44-условия!$N$32)/((MAX($1:$1)-1)*MAX($1:$1))*(HG$1-1)+(условия!$U$44-условия!$N$32)/MAX($1:$1)/2))</f>
        <v>0</v>
      </c>
      <c r="HH11" s="41">
        <f>IF(HH$7="",0,IF(MAX($1:$1)=0,0,(условия!$U$44-условия!$N$32)/((MAX($1:$1)-1)*MAX($1:$1))*(HH$1-1)+(условия!$U$44-условия!$N$32)/MAX($1:$1)/2))</f>
        <v>0</v>
      </c>
      <c r="HI11" s="41">
        <f>IF(HI$7="",0,IF(MAX($1:$1)=0,0,(условия!$U$44-условия!$N$32)/((MAX($1:$1)-1)*MAX($1:$1))*(HI$1-1)+(условия!$U$44-условия!$N$32)/MAX($1:$1)/2))</f>
        <v>0</v>
      </c>
      <c r="HJ11" s="41">
        <f>IF(HJ$7="",0,IF(MAX($1:$1)=0,0,(условия!$U$44-условия!$N$32)/((MAX($1:$1)-1)*MAX($1:$1))*(HJ$1-1)+(условия!$U$44-условия!$N$32)/MAX($1:$1)/2))</f>
        <v>0</v>
      </c>
      <c r="HK11" s="41">
        <f>IF(HK$7="",0,IF(MAX($1:$1)=0,0,(условия!$U$44-условия!$N$32)/((MAX($1:$1)-1)*MAX($1:$1))*(HK$1-1)+(условия!$U$44-условия!$N$32)/MAX($1:$1)/2))</f>
        <v>0</v>
      </c>
      <c r="HL11" s="41">
        <f>IF(HL$7="",0,IF(MAX($1:$1)=0,0,(условия!$U$44-условия!$N$32)/((MAX($1:$1)-1)*MAX($1:$1))*(HL$1-1)+(условия!$U$44-условия!$N$32)/MAX($1:$1)/2))</f>
        <v>0</v>
      </c>
      <c r="HM11" s="41">
        <f>IF(HM$7="",0,IF(MAX($1:$1)=0,0,(условия!$U$44-условия!$N$32)/((MAX($1:$1)-1)*MAX($1:$1))*(HM$1-1)+(условия!$U$44-условия!$N$32)/MAX($1:$1)/2))</f>
        <v>0</v>
      </c>
      <c r="HN11" s="41">
        <f>IF(HN$7="",0,IF(MAX($1:$1)=0,0,(условия!$U$44-условия!$N$32)/((MAX($1:$1)-1)*MAX($1:$1))*(HN$1-1)+(условия!$U$44-условия!$N$32)/MAX($1:$1)/2))</f>
        <v>0</v>
      </c>
      <c r="HO11" s="41">
        <f>IF(HO$7="",0,IF(MAX($1:$1)=0,0,(условия!$U$44-условия!$N$32)/((MAX($1:$1)-1)*MAX($1:$1))*(HO$1-1)+(условия!$U$44-условия!$N$32)/MAX($1:$1)/2))</f>
        <v>0</v>
      </c>
      <c r="HP11" s="41">
        <f>IF(HP$7="",0,IF(MAX($1:$1)=0,0,(условия!$U$44-условия!$N$32)/((MAX($1:$1)-1)*MAX($1:$1))*(HP$1-1)+(условия!$U$44-условия!$N$32)/MAX($1:$1)/2))</f>
        <v>0</v>
      </c>
      <c r="HQ11" s="41">
        <f>IF(HQ$7="",0,IF(MAX($1:$1)=0,0,(условия!$U$44-условия!$N$32)/((MAX($1:$1)-1)*MAX($1:$1))*(HQ$1-1)+(условия!$U$44-условия!$N$32)/MAX($1:$1)/2))</f>
        <v>0</v>
      </c>
      <c r="HR11" s="41">
        <f>IF(HR$7="",0,IF(MAX($1:$1)=0,0,(условия!$U$44-условия!$N$32)/((MAX($1:$1)-1)*MAX($1:$1))*(HR$1-1)+(условия!$U$44-условия!$N$32)/MAX($1:$1)/2))</f>
        <v>0</v>
      </c>
      <c r="HS11" s="41">
        <f>IF(HS$7="",0,IF(MAX($1:$1)=0,0,(условия!$U$44-условия!$N$32)/((MAX($1:$1)-1)*MAX($1:$1))*(HS$1-1)+(условия!$U$44-условия!$N$32)/MAX($1:$1)/2))</f>
        <v>0</v>
      </c>
      <c r="HT11" s="41">
        <f>IF(HT$7="",0,IF(MAX($1:$1)=0,0,(условия!$U$44-условия!$N$32)/((MAX($1:$1)-1)*MAX($1:$1))*(HT$1-1)+(условия!$U$44-условия!$N$32)/MAX($1:$1)/2))</f>
        <v>0</v>
      </c>
      <c r="HU11" s="41">
        <f>IF(HU$7="",0,IF(MAX($1:$1)=0,0,(условия!$U$44-условия!$N$32)/((MAX($1:$1)-1)*MAX($1:$1))*(HU$1-1)+(условия!$U$44-условия!$N$32)/MAX($1:$1)/2))</f>
        <v>0</v>
      </c>
      <c r="HV11" s="41">
        <f>IF(HV$7="",0,IF(MAX($1:$1)=0,0,(условия!$U$44-условия!$N$32)/((MAX($1:$1)-1)*MAX($1:$1))*(HV$1-1)+(условия!$U$44-условия!$N$32)/MAX($1:$1)/2))</f>
        <v>0</v>
      </c>
      <c r="HW11" s="41">
        <f>IF(HW$7="",0,IF(MAX($1:$1)=0,0,(условия!$U$44-условия!$N$32)/((MAX($1:$1)-1)*MAX($1:$1))*(HW$1-1)+(условия!$U$44-условия!$N$32)/MAX($1:$1)/2))</f>
        <v>0</v>
      </c>
      <c r="HX11" s="41">
        <f>IF(HX$7="",0,IF(MAX($1:$1)=0,0,(условия!$U$44-условия!$N$32)/((MAX($1:$1)-1)*MAX($1:$1))*(HX$1-1)+(условия!$U$44-условия!$N$32)/MAX($1:$1)/2))</f>
        <v>0</v>
      </c>
      <c r="HY11" s="41">
        <f>IF(HY$7="",0,IF(MAX($1:$1)=0,0,(условия!$U$44-условия!$N$32)/((MAX($1:$1)-1)*MAX($1:$1))*(HY$1-1)+(условия!$U$44-условия!$N$32)/MAX($1:$1)/2))</f>
        <v>0</v>
      </c>
      <c r="HZ11" s="41">
        <f>IF(HZ$7="",0,IF(MAX($1:$1)=0,0,(условия!$U$44-условия!$N$32)/((MAX($1:$1)-1)*MAX($1:$1))*(HZ$1-1)+(условия!$U$44-условия!$N$32)/MAX($1:$1)/2))</f>
        <v>0</v>
      </c>
      <c r="IA11" s="41">
        <f>IF(IA$7="",0,IF(MAX($1:$1)=0,0,(условия!$U$44-условия!$N$32)/((MAX($1:$1)-1)*MAX($1:$1))*(IA$1-1)+(условия!$U$44-условия!$N$32)/MAX($1:$1)/2))</f>
        <v>0</v>
      </c>
      <c r="IB11" s="41">
        <f>IF(IB$7="",0,IF(MAX($1:$1)=0,0,(условия!$U$44-условия!$N$32)/((MAX($1:$1)-1)*MAX($1:$1))*(IB$1-1)+(условия!$U$44-условия!$N$32)/MAX($1:$1)/2))</f>
        <v>0</v>
      </c>
      <c r="IC11" s="41">
        <f>IF(IC$7="",0,IF(MAX($1:$1)=0,0,(условия!$U$44-условия!$N$32)/((MAX($1:$1)-1)*MAX($1:$1))*(IC$1-1)+(условия!$U$44-условия!$N$32)/MAX($1:$1)/2))</f>
        <v>0</v>
      </c>
      <c r="ID11" s="41">
        <f>IF(ID$7="",0,IF(MAX($1:$1)=0,0,(условия!$U$44-условия!$N$32)/((MAX($1:$1)-1)*MAX($1:$1))*(ID$1-1)+(условия!$U$44-условия!$N$32)/MAX($1:$1)/2))</f>
        <v>0</v>
      </c>
      <c r="IE11" s="41">
        <f>IF(IE$7="",0,IF(MAX($1:$1)=0,0,(условия!$U$44-условия!$N$32)/((MAX($1:$1)-1)*MAX($1:$1))*(IE$1-1)+(условия!$U$44-условия!$N$32)/MAX($1:$1)/2))</f>
        <v>0</v>
      </c>
      <c r="IF11" s="41">
        <f>IF(IF$7="",0,IF(MAX($1:$1)=0,0,(условия!$U$44-условия!$N$32)/((MAX($1:$1)-1)*MAX($1:$1))*(IF$1-1)+(условия!$U$44-условия!$N$32)/MAX($1:$1)/2))</f>
        <v>0</v>
      </c>
      <c r="IG11" s="41">
        <f>IF(IG$7="",0,IF(MAX($1:$1)=0,0,(условия!$U$44-условия!$N$32)/((MAX($1:$1)-1)*MAX($1:$1))*(IG$1-1)+(условия!$U$44-условия!$N$32)/MAX($1:$1)/2))</f>
        <v>0</v>
      </c>
      <c r="IH11" s="41">
        <f>IF(IH$7="",0,IF(MAX($1:$1)=0,0,(условия!$U$44-условия!$N$32)/((MAX($1:$1)-1)*MAX($1:$1))*(IH$1-1)+(условия!$U$44-условия!$N$32)/MAX($1:$1)/2))</f>
        <v>0</v>
      </c>
      <c r="II11" s="41">
        <f>IF(II$7="",0,IF(MAX($1:$1)=0,0,(условия!$U$44-условия!$N$32)/((MAX($1:$1)-1)*MAX($1:$1))*(II$1-1)+(условия!$U$44-условия!$N$32)/MAX($1:$1)/2))</f>
        <v>0</v>
      </c>
      <c r="IJ11" s="41">
        <f>IF(IJ$7="",0,IF(MAX($1:$1)=0,0,(условия!$U$44-условия!$N$32)/((MAX($1:$1)-1)*MAX($1:$1))*(IJ$1-1)+(условия!$U$44-условия!$N$32)/MAX($1:$1)/2))</f>
        <v>0</v>
      </c>
      <c r="IK11" s="41">
        <f>IF(IK$7="",0,IF(MAX($1:$1)=0,0,(условия!$U$44-условия!$N$32)/((MAX($1:$1)-1)*MAX($1:$1))*(IK$1-1)+(условия!$U$44-условия!$N$32)/MAX($1:$1)/2))</f>
        <v>0</v>
      </c>
      <c r="IL11" s="41">
        <f>IF(IL$7="",0,IF(MAX($1:$1)=0,0,(условия!$U$44-условия!$N$32)/((MAX($1:$1)-1)*MAX($1:$1))*(IL$1-1)+(условия!$U$44-условия!$N$32)/MAX($1:$1)/2))</f>
        <v>0</v>
      </c>
      <c r="IM11" s="41">
        <f>IF(IM$7="",0,IF(MAX($1:$1)=0,0,(условия!$U$44-условия!$N$32)/((MAX($1:$1)-1)*MAX($1:$1))*(IM$1-1)+(условия!$U$44-условия!$N$32)/MAX($1:$1)/2))</f>
        <v>0</v>
      </c>
      <c r="IN11" s="41">
        <f>IF(IN$7="",0,IF(MAX($1:$1)=0,0,(условия!$U$44-условия!$N$32)/((MAX($1:$1)-1)*MAX($1:$1))*(IN$1-1)+(условия!$U$44-условия!$N$32)/MAX($1:$1)/2))</f>
        <v>0</v>
      </c>
      <c r="IO11" s="41">
        <f>IF(IO$7="",0,IF(MAX($1:$1)=0,0,(условия!$U$44-условия!$N$32)/((MAX($1:$1)-1)*MAX($1:$1))*(IO$1-1)+(условия!$U$44-условия!$N$32)/MAX($1:$1)/2))</f>
        <v>0</v>
      </c>
      <c r="IP11" s="41">
        <f>IF(IP$7="",0,IF(MAX($1:$1)=0,0,(условия!$U$44-условия!$N$32)/((MAX($1:$1)-1)*MAX($1:$1))*(IP$1-1)+(условия!$U$44-условия!$N$32)/MAX($1:$1)/2))</f>
        <v>0</v>
      </c>
      <c r="IQ11" s="41">
        <f>IF(IQ$7="",0,IF(MAX($1:$1)=0,0,(условия!$U$44-условия!$N$32)/((MAX($1:$1)-1)*MAX($1:$1))*(IQ$1-1)+(условия!$U$44-условия!$N$32)/MAX($1:$1)/2))</f>
        <v>0</v>
      </c>
      <c r="IR11" s="41">
        <f>IF(IR$7="",0,IF(MAX($1:$1)=0,0,(условия!$U$44-условия!$N$32)/((MAX($1:$1)-1)*MAX($1:$1))*(IR$1-1)+(условия!$U$44-условия!$N$32)/MAX($1:$1)/2))</f>
        <v>0</v>
      </c>
      <c r="IS11" s="41">
        <f>IF(IS$7="",0,IF(MAX($1:$1)=0,0,(условия!$U$44-условия!$N$32)/((MAX($1:$1)-1)*MAX($1:$1))*(IS$1-1)+(условия!$U$44-условия!$N$32)/MAX($1:$1)/2))</f>
        <v>0</v>
      </c>
      <c r="IT11" s="41">
        <f>IF(IT$7="",0,IF(MAX($1:$1)=0,0,(условия!$U$44-условия!$N$32)/((MAX($1:$1)-1)*MAX($1:$1))*(IT$1-1)+(условия!$U$44-условия!$N$32)/MAX($1:$1)/2))</f>
        <v>0</v>
      </c>
      <c r="IU11" s="41">
        <f>IF(IU$7="",0,IF(MAX($1:$1)=0,0,(условия!$U$44-условия!$N$32)/((MAX($1:$1)-1)*MAX($1:$1))*(IU$1-1)+(условия!$U$44-условия!$N$32)/MAX($1:$1)/2))</f>
        <v>0</v>
      </c>
      <c r="IV11" s="41">
        <f>IF(IV$7="",0,IF(MAX($1:$1)=0,0,(условия!$U$44-условия!$N$32)/((MAX($1:$1)-1)*MAX($1:$1))*(IV$1-1)+(условия!$U$44-условия!$N$32)/MAX($1:$1)/2))</f>
        <v>0</v>
      </c>
      <c r="IW11" s="41">
        <f>IF(IW$7="",0,IF(MAX($1:$1)=0,0,(условия!$U$44-условия!$N$32)/((MAX($1:$1)-1)*MAX($1:$1))*(IW$1-1)+(условия!$U$44-условия!$N$32)/MAX($1:$1)/2))</f>
        <v>0</v>
      </c>
      <c r="IX11" s="41">
        <f>IF(IX$7="",0,IF(MAX($1:$1)=0,0,(условия!$U$44-условия!$N$32)/((MAX($1:$1)-1)*MAX($1:$1))*(IX$1-1)+(условия!$U$44-условия!$N$32)/MAX($1:$1)/2))</f>
        <v>0</v>
      </c>
      <c r="IY11" s="41">
        <f>IF(IY$7="",0,IF(MAX($1:$1)=0,0,(условия!$U$44-условия!$N$32)/((MAX($1:$1)-1)*MAX($1:$1))*(IY$1-1)+(условия!$U$44-условия!$N$32)/MAX($1:$1)/2))</f>
        <v>0</v>
      </c>
      <c r="IZ11" s="41">
        <f>IF(IZ$7="",0,IF(MAX($1:$1)=0,0,(условия!$U$44-условия!$N$32)/((MAX($1:$1)-1)*MAX($1:$1))*(IZ$1-1)+(условия!$U$44-условия!$N$32)/MAX($1:$1)/2))</f>
        <v>0</v>
      </c>
      <c r="JA11" s="41">
        <f>IF(JA$7="",0,IF(MAX($1:$1)=0,0,(условия!$U$44-условия!$N$32)/((MAX($1:$1)-1)*MAX($1:$1))*(JA$1-1)+(условия!$U$44-условия!$N$32)/MAX($1:$1)/2))</f>
        <v>0</v>
      </c>
      <c r="JB11" s="41">
        <f>IF(JB$7="",0,IF(MAX($1:$1)=0,0,(условия!$U$44-условия!$N$32)/((MAX($1:$1)-1)*MAX($1:$1))*(JB$1-1)+(условия!$U$44-условия!$N$32)/MAX($1:$1)/2))</f>
        <v>0</v>
      </c>
      <c r="JC11" s="41">
        <f>IF(JC$7="",0,IF(MAX($1:$1)=0,0,(условия!$U$44-условия!$N$32)/((MAX($1:$1)-1)*MAX($1:$1))*(JC$1-1)+(условия!$U$44-условия!$N$32)/MAX($1:$1)/2))</f>
        <v>0</v>
      </c>
      <c r="JD11" s="41">
        <f>IF(JD$7="",0,IF(MAX($1:$1)=0,0,(условия!$U$44-условия!$N$32)/((MAX($1:$1)-1)*MAX($1:$1))*(JD$1-1)+(условия!$U$44-условия!$N$32)/MAX($1:$1)/2))</f>
        <v>0</v>
      </c>
      <c r="JE11" s="41">
        <f>IF(JE$7="",0,IF(MAX($1:$1)=0,0,(условия!$U$44-условия!$N$32)/((MAX($1:$1)-1)*MAX($1:$1))*(JE$1-1)+(условия!$U$44-условия!$N$32)/MAX($1:$1)/2))</f>
        <v>0</v>
      </c>
      <c r="JF11" s="41">
        <f>IF(JF$7="",0,IF(MAX($1:$1)=0,0,(условия!$U$44-условия!$N$32)/((MAX($1:$1)-1)*MAX($1:$1))*(JF$1-1)+(условия!$U$44-условия!$N$32)/MAX($1:$1)/2))</f>
        <v>0</v>
      </c>
      <c r="JG11" s="41">
        <f>IF(JG$7="",0,IF(MAX($1:$1)=0,0,(условия!$U$44-условия!$N$32)/((MAX($1:$1)-1)*MAX($1:$1))*(JG$1-1)+(условия!$U$44-условия!$N$32)/MAX($1:$1)/2))</f>
        <v>0</v>
      </c>
      <c r="JH11" s="41">
        <f>IF(JH$7="",0,IF(MAX($1:$1)=0,0,(условия!$U$44-условия!$N$32)/((MAX($1:$1)-1)*MAX($1:$1))*(JH$1-1)+(условия!$U$44-условия!$N$32)/MAX($1:$1)/2))</f>
        <v>0</v>
      </c>
      <c r="JI11" s="41">
        <f>IF(JI$7="",0,IF(MAX($1:$1)=0,0,(условия!$U$44-условия!$N$32)/((MAX($1:$1)-1)*MAX($1:$1))*(JI$1-1)+(условия!$U$44-условия!$N$32)/MAX($1:$1)/2))</f>
        <v>0</v>
      </c>
      <c r="JJ11" s="41">
        <f>IF(JJ$7="",0,IF(MAX($1:$1)=0,0,(условия!$U$44-условия!$N$32)/((MAX($1:$1)-1)*MAX($1:$1))*(JJ$1-1)+(условия!$U$44-условия!$N$32)/MAX($1:$1)/2))</f>
        <v>0</v>
      </c>
      <c r="JK11" s="41">
        <f>IF(JK$7="",0,IF(MAX($1:$1)=0,0,(условия!$U$44-условия!$N$32)/((MAX($1:$1)-1)*MAX($1:$1))*(JK$1-1)+(условия!$U$44-условия!$N$32)/MAX($1:$1)/2))</f>
        <v>0</v>
      </c>
      <c r="JL11" s="41">
        <f>IF(JL$7="",0,IF(MAX($1:$1)=0,0,(условия!$U$44-условия!$N$32)/((MAX($1:$1)-1)*MAX($1:$1))*(JL$1-1)+(условия!$U$44-условия!$N$32)/MAX($1:$1)/2))</f>
        <v>0</v>
      </c>
      <c r="JM11" s="41">
        <f>IF(JM$7="",0,IF(MAX($1:$1)=0,0,(условия!$U$44-условия!$N$32)/((MAX($1:$1)-1)*MAX($1:$1))*(JM$1-1)+(условия!$U$44-условия!$N$32)/MAX($1:$1)/2))</f>
        <v>0</v>
      </c>
      <c r="JN11" s="41">
        <f>IF(JN$7="",0,IF(MAX($1:$1)=0,0,(условия!$U$44-условия!$N$32)/((MAX($1:$1)-1)*MAX($1:$1))*(JN$1-1)+(условия!$U$44-условия!$N$32)/MAX($1:$1)/2))</f>
        <v>0</v>
      </c>
      <c r="JO11" s="41">
        <f>IF(JO$7="",0,IF(MAX($1:$1)=0,0,(условия!$U$44-условия!$N$32)/((MAX($1:$1)-1)*MAX($1:$1))*(JO$1-1)+(условия!$U$44-условия!$N$32)/MAX($1:$1)/2))</f>
        <v>0</v>
      </c>
      <c r="JP11" s="41">
        <f>IF(JP$7="",0,IF(MAX($1:$1)=0,0,(условия!$U$44-условия!$N$32)/((MAX($1:$1)-1)*MAX($1:$1))*(JP$1-1)+(условия!$U$44-условия!$N$32)/MAX($1:$1)/2))</f>
        <v>0</v>
      </c>
      <c r="JQ11" s="41">
        <f>IF(JQ$7="",0,IF(MAX($1:$1)=0,0,(условия!$U$44-условия!$N$32)/((MAX($1:$1)-1)*MAX($1:$1))*(JQ$1-1)+(условия!$U$44-условия!$N$32)/MAX($1:$1)/2))</f>
        <v>0</v>
      </c>
      <c r="JR11" s="41">
        <f>IF(JR$7="",0,IF(MAX($1:$1)=0,0,(условия!$U$44-условия!$N$32)/((MAX($1:$1)-1)*MAX($1:$1))*(JR$1-1)+(условия!$U$44-условия!$N$32)/MAX($1:$1)/2))</f>
        <v>0</v>
      </c>
      <c r="JS11" s="41">
        <f>IF(JS$7="",0,IF(MAX($1:$1)=0,0,(условия!$U$44-условия!$N$32)/((MAX($1:$1)-1)*MAX($1:$1))*(JS$1-1)+(условия!$U$44-условия!$N$32)/MAX($1:$1)/2))</f>
        <v>0</v>
      </c>
      <c r="JT11" s="41">
        <f>IF(JT$7="",0,IF(MAX($1:$1)=0,0,(условия!$U$44-условия!$N$32)/((MAX($1:$1)-1)*MAX($1:$1))*(JT$1-1)+(условия!$U$44-условия!$N$32)/MAX($1:$1)/2))</f>
        <v>0</v>
      </c>
      <c r="JU11" s="41">
        <f>IF(JU$7="",0,IF(MAX($1:$1)=0,0,(условия!$U$44-условия!$N$32)/((MAX($1:$1)-1)*MAX($1:$1))*(JU$1-1)+(условия!$U$44-условия!$N$32)/MAX($1:$1)/2))</f>
        <v>0</v>
      </c>
      <c r="JV11" s="41">
        <f>IF(JV$7="",0,IF(MAX($1:$1)=0,0,(условия!$U$44-условия!$N$32)/((MAX($1:$1)-1)*MAX($1:$1))*(JV$1-1)+(условия!$U$44-условия!$N$32)/MAX($1:$1)/2))</f>
        <v>0</v>
      </c>
      <c r="JW11" s="41">
        <f>IF(JW$7="",0,IF(MAX($1:$1)=0,0,(условия!$U$44-условия!$N$32)/((MAX($1:$1)-1)*MAX($1:$1))*(JW$1-1)+(условия!$U$44-условия!$N$32)/MAX($1:$1)/2))</f>
        <v>0</v>
      </c>
      <c r="JX11" s="41">
        <f>IF(JX$7="",0,IF(MAX($1:$1)=0,0,(условия!$U$44-условия!$N$32)/((MAX($1:$1)-1)*MAX($1:$1))*(JX$1-1)+(условия!$U$44-условия!$N$32)/MAX($1:$1)/2))</f>
        <v>0</v>
      </c>
      <c r="JY11" s="41">
        <f>IF(JY$7="",0,IF(MAX($1:$1)=0,0,(условия!$U$44-условия!$N$32)/((MAX($1:$1)-1)*MAX($1:$1))*(JY$1-1)+(условия!$U$44-условия!$N$32)/MAX($1:$1)/2))</f>
        <v>0</v>
      </c>
      <c r="JZ11" s="41">
        <f>IF(JZ$7="",0,IF(MAX($1:$1)=0,0,(условия!$U$44-условия!$N$32)/((MAX($1:$1)-1)*MAX($1:$1))*(JZ$1-1)+(условия!$U$44-условия!$N$32)/MAX($1:$1)/2))</f>
        <v>0</v>
      </c>
      <c r="KA11" s="41">
        <f>IF(KA$7="",0,IF(MAX($1:$1)=0,0,(условия!$U$44-условия!$N$32)/((MAX($1:$1)-1)*MAX($1:$1))*(KA$1-1)+(условия!$U$44-условия!$N$32)/MAX($1:$1)/2))</f>
        <v>0</v>
      </c>
      <c r="KB11" s="41">
        <f>IF(KB$7="",0,IF(MAX($1:$1)=0,0,(условия!$U$44-условия!$N$32)/((MAX($1:$1)-1)*MAX($1:$1))*(KB$1-1)+(условия!$U$44-условия!$N$32)/MAX($1:$1)/2))</f>
        <v>0</v>
      </c>
      <c r="KC11" s="41">
        <f>IF(KC$7="",0,IF(MAX($1:$1)=0,0,(условия!$U$44-условия!$N$32)/((MAX($1:$1)-1)*MAX($1:$1))*(KC$1-1)+(условия!$U$44-условия!$N$32)/MAX($1:$1)/2))</f>
        <v>0</v>
      </c>
      <c r="KD11" s="41">
        <f>IF(KD$7="",0,IF(MAX($1:$1)=0,0,(условия!$U$44-условия!$N$32)/((MAX($1:$1)-1)*MAX($1:$1))*(KD$1-1)+(условия!$U$44-условия!$N$32)/MAX($1:$1)/2))</f>
        <v>0</v>
      </c>
      <c r="KE11" s="41">
        <f>IF(KE$7="",0,IF(MAX($1:$1)=0,0,(условия!$U$44-условия!$N$32)/((MAX($1:$1)-1)*MAX($1:$1))*(KE$1-1)+(условия!$U$44-условия!$N$32)/MAX($1:$1)/2))</f>
        <v>0</v>
      </c>
      <c r="KF11" s="41">
        <f>IF(KF$7="",0,IF(MAX($1:$1)=0,0,(условия!$U$44-условия!$N$32)/((MAX($1:$1)-1)*MAX($1:$1))*(KF$1-1)+(условия!$U$44-условия!$N$32)/MAX($1:$1)/2))</f>
        <v>0</v>
      </c>
      <c r="KG11" s="41">
        <f>IF(KG$7="",0,IF(MAX($1:$1)=0,0,(условия!$U$44-условия!$N$32)/((MAX($1:$1)-1)*MAX($1:$1))*(KG$1-1)+(условия!$U$44-условия!$N$32)/MAX($1:$1)/2))</f>
        <v>0</v>
      </c>
      <c r="KH11" s="41">
        <f>IF(KH$7="",0,IF(MAX($1:$1)=0,0,(условия!$U$44-условия!$N$32)/((MAX($1:$1)-1)*MAX($1:$1))*(KH$1-1)+(условия!$U$44-условия!$N$32)/MAX($1:$1)/2))</f>
        <v>0</v>
      </c>
      <c r="KI11" s="41">
        <f>IF(KI$7="",0,IF(MAX($1:$1)=0,0,(условия!$U$44-условия!$N$32)/((MAX($1:$1)-1)*MAX($1:$1))*(KI$1-1)+(условия!$U$44-условия!$N$32)/MAX($1:$1)/2))</f>
        <v>0</v>
      </c>
      <c r="KJ11" s="41">
        <f>IF(KJ$7="",0,IF(MAX($1:$1)=0,0,(условия!$U$44-условия!$N$32)/((MAX($1:$1)-1)*MAX($1:$1))*(KJ$1-1)+(условия!$U$44-условия!$N$32)/MAX($1:$1)/2))</f>
        <v>0</v>
      </c>
      <c r="KK11" s="41">
        <f>IF(KK$7="",0,IF(MAX($1:$1)=0,0,(условия!$U$44-условия!$N$32)/((MAX($1:$1)-1)*MAX($1:$1))*(KK$1-1)+(условия!$U$44-условия!$N$32)/MAX($1:$1)/2))</f>
        <v>0</v>
      </c>
      <c r="KL11" s="41">
        <f>IF(KL$7="",0,IF(MAX($1:$1)=0,0,(условия!$U$44-условия!$N$32)/((MAX($1:$1)-1)*MAX($1:$1))*(KL$1-1)+(условия!$U$44-условия!$N$32)/MAX($1:$1)/2))</f>
        <v>0</v>
      </c>
      <c r="KM11" s="41">
        <f>IF(KM$7="",0,IF(MAX($1:$1)=0,0,(условия!$U$44-условия!$N$32)/((MAX($1:$1)-1)*MAX($1:$1))*(KM$1-1)+(условия!$U$44-условия!$N$32)/MAX($1:$1)/2))</f>
        <v>0</v>
      </c>
      <c r="KN11" s="41">
        <f>IF(KN$7="",0,IF(MAX($1:$1)=0,0,(условия!$U$44-условия!$N$32)/((MAX($1:$1)-1)*MAX($1:$1))*(KN$1-1)+(условия!$U$44-условия!$N$32)/MAX($1:$1)/2))</f>
        <v>0</v>
      </c>
      <c r="KO11" s="41">
        <f>IF(KO$7="",0,IF(MAX($1:$1)=0,0,(условия!$U$44-условия!$N$32)/((MAX($1:$1)-1)*MAX($1:$1))*(KO$1-1)+(условия!$U$44-условия!$N$32)/MAX($1:$1)/2))</f>
        <v>0</v>
      </c>
      <c r="KP11" s="41">
        <f>IF(KP$7="",0,IF(MAX($1:$1)=0,0,(условия!$U$44-условия!$N$32)/((MAX($1:$1)-1)*MAX($1:$1))*(KP$1-1)+(условия!$U$44-условия!$N$32)/MAX($1:$1)/2))</f>
        <v>0</v>
      </c>
      <c r="KQ11" s="41">
        <f>IF(KQ$7="",0,IF(MAX($1:$1)=0,0,(условия!$U$44-условия!$N$32)/((MAX($1:$1)-1)*MAX($1:$1))*(KQ$1-1)+(условия!$U$44-условия!$N$32)/MAX($1:$1)/2))</f>
        <v>0</v>
      </c>
      <c r="KR11" s="41">
        <f>IF(KR$7="",0,IF(MAX($1:$1)=0,0,(условия!$U$44-условия!$N$32)/((MAX($1:$1)-1)*MAX($1:$1))*(KR$1-1)+(условия!$U$44-условия!$N$32)/MAX($1:$1)/2))</f>
        <v>0</v>
      </c>
      <c r="KS11" s="41">
        <f>IF(KS$7="",0,IF(MAX($1:$1)=0,0,(условия!$U$44-условия!$N$32)/((MAX($1:$1)-1)*MAX($1:$1))*(KS$1-1)+(условия!$U$44-условия!$N$32)/MAX($1:$1)/2))</f>
        <v>0</v>
      </c>
      <c r="KT11" s="41">
        <f>IF(KT$7="",0,IF(MAX($1:$1)=0,0,(условия!$U$44-условия!$N$32)/((MAX($1:$1)-1)*MAX($1:$1))*(KT$1-1)+(условия!$U$44-условия!$N$32)/MAX($1:$1)/2))</f>
        <v>0</v>
      </c>
      <c r="KU11" s="41">
        <f>IF(KU$7="",0,IF(MAX($1:$1)=0,0,(условия!$U$44-условия!$N$32)/((MAX($1:$1)-1)*MAX($1:$1))*(KU$1-1)+(условия!$U$44-условия!$N$32)/MAX($1:$1)/2))</f>
        <v>0</v>
      </c>
      <c r="KV11" s="41">
        <f>IF(KV$7="",0,IF(MAX($1:$1)=0,0,(условия!$U$44-условия!$N$32)/((MAX($1:$1)-1)*MAX($1:$1))*(KV$1-1)+(условия!$U$44-условия!$N$32)/MAX($1:$1)/2))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договоров/окрытых магазинов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постоянные-франшиза</v>
      </c>
      <c r="L12" s="1"/>
      <c r="M12" s="5"/>
      <c r="N12" s="45"/>
      <c r="O12" s="19"/>
      <c r="P12" s="1"/>
      <c r="Q12" s="1"/>
      <c r="R12" s="45">
        <f t="shared" si="10"/>
        <v>15</v>
      </c>
      <c r="S12" s="1"/>
      <c r="T12" s="40"/>
      <c r="U12" s="40">
        <f>IF(U$7="",0,U$11*условия!$U49)</f>
        <v>0.57692307692307698</v>
      </c>
      <c r="V12" s="40">
        <f>IF(V$7="",0,V$11*условия!$U49)</f>
        <v>0.67307692307692313</v>
      </c>
      <c r="W12" s="40">
        <f>IF(W$7="",0,W$11*условия!$U49)</f>
        <v>0.76923076923076927</v>
      </c>
      <c r="X12" s="40">
        <f>IF(X$7="",0,X$11*условия!$U49)</f>
        <v>0.86538461538461542</v>
      </c>
      <c r="Y12" s="40">
        <f>IF(Y$7="",0,Y$11*условия!$U49)</f>
        <v>0.96153846153846156</v>
      </c>
      <c r="Z12" s="40">
        <f>IF(Z$7="",0,Z$11*условия!$U49)</f>
        <v>1.0576923076923077</v>
      </c>
      <c r="AA12" s="40">
        <f>IF(AA$7="",0,AA$11*условия!$U49)</f>
        <v>1.153846153846154</v>
      </c>
      <c r="AB12" s="40">
        <f>IF(AB$7="",0,AB$11*условия!$U49)</f>
        <v>1.25</v>
      </c>
      <c r="AC12" s="40">
        <f>IF(AC$7="",0,AC$11*условия!$U49)</f>
        <v>1.3461538461538463</v>
      </c>
      <c r="AD12" s="40">
        <f>IF(AD$7="",0,AD$11*условия!$U49)</f>
        <v>1.4423076923076925</v>
      </c>
      <c r="AE12" s="40">
        <f>IF(AE$7="",0,AE$11*условия!$U49)</f>
        <v>1.5384615384615383</v>
      </c>
      <c r="AF12" s="40">
        <f>IF(AF$7="",0,AF$11*условия!$U49)</f>
        <v>1.6346153846153848</v>
      </c>
      <c r="AG12" s="40">
        <f>IF(AG$7="",0,AG$11*условия!$U49)</f>
        <v>1.7307692307692308</v>
      </c>
      <c r="AH12" s="40">
        <f>IF(AH$7="",0,AH$11*условия!$U49)</f>
        <v>0</v>
      </c>
      <c r="AI12" s="40">
        <f>IF(AI$7="",0,AI$11*условия!$U49)</f>
        <v>0</v>
      </c>
      <c r="AJ12" s="40">
        <f>IF(AJ$7="",0,AJ$11*условия!$U49)</f>
        <v>0</v>
      </c>
      <c r="AK12" s="40">
        <f>IF(AK$7="",0,AK$11*условия!$U49)</f>
        <v>0</v>
      </c>
      <c r="AL12" s="40">
        <f>IF(AL$7="",0,AL$11*условия!$U49)</f>
        <v>0</v>
      </c>
      <c r="AM12" s="40">
        <f>IF(AM$7="",0,AM$11*условия!$U49)</f>
        <v>0</v>
      </c>
      <c r="AN12" s="40">
        <f>IF(AN$7="",0,AN$11*условия!$U49)</f>
        <v>0</v>
      </c>
      <c r="AO12" s="40">
        <f>IF(AO$7="",0,AO$11*условия!$U49)</f>
        <v>0</v>
      </c>
      <c r="AP12" s="40">
        <f>IF(AP$7="",0,AP$11*условия!$U49)</f>
        <v>0</v>
      </c>
      <c r="AQ12" s="40">
        <f>IF(AQ$7="",0,AQ$11*условия!$U49)</f>
        <v>0</v>
      </c>
      <c r="AR12" s="40">
        <f>IF(AR$7="",0,AR$11*условия!$U49)</f>
        <v>0</v>
      </c>
      <c r="AS12" s="40">
        <f>IF(AS$7="",0,AS$11*условия!$U49)</f>
        <v>0</v>
      </c>
      <c r="AT12" s="40">
        <f>IF(AT$7="",0,AT$11*условия!$U49)</f>
        <v>0</v>
      </c>
      <c r="AU12" s="40">
        <f>IF(AU$7="",0,AU$11*условия!$U49)</f>
        <v>0</v>
      </c>
      <c r="AV12" s="40">
        <f>IF(AV$7="",0,AV$11*условия!$U49)</f>
        <v>0</v>
      </c>
      <c r="AW12" s="40">
        <f>IF(AW$7="",0,AW$11*условия!$U49)</f>
        <v>0</v>
      </c>
      <c r="AX12" s="40">
        <f>IF(AX$7="",0,AX$11*условия!$U49)</f>
        <v>0</v>
      </c>
      <c r="AY12" s="40">
        <f>IF(AY$7="",0,AY$11*условия!$U49)</f>
        <v>0</v>
      </c>
      <c r="AZ12" s="40">
        <f>IF(AZ$7="",0,AZ$11*условия!$U49)</f>
        <v>0</v>
      </c>
      <c r="BA12" s="40">
        <f>IF(BA$7="",0,BA$11*условия!$U49)</f>
        <v>0</v>
      </c>
      <c r="BB12" s="40">
        <f>IF(BB$7="",0,BB$11*условия!$U49)</f>
        <v>0</v>
      </c>
      <c r="BC12" s="40">
        <f>IF(BC$7="",0,BC$11*условия!$U49)</f>
        <v>0</v>
      </c>
      <c r="BD12" s="40">
        <f>IF(BD$7="",0,BD$11*условия!$U49)</f>
        <v>0</v>
      </c>
      <c r="BE12" s="40">
        <f>IF(BE$7="",0,BE$11*условия!$U49)</f>
        <v>0</v>
      </c>
      <c r="BF12" s="40">
        <f>IF(BF$7="",0,BF$11*условия!$U49)</f>
        <v>0</v>
      </c>
      <c r="BG12" s="40">
        <f>IF(BG$7="",0,BG$11*условия!$U49)</f>
        <v>0</v>
      </c>
      <c r="BH12" s="40">
        <f>IF(BH$7="",0,BH$11*условия!$U49)</f>
        <v>0</v>
      </c>
      <c r="BI12" s="40">
        <f>IF(BI$7="",0,BI$11*условия!$U49)</f>
        <v>0</v>
      </c>
      <c r="BJ12" s="40">
        <f>IF(BJ$7="",0,BJ$11*условия!$U49)</f>
        <v>0</v>
      </c>
      <c r="BK12" s="40">
        <f>IF(BK$7="",0,BK$11*условия!$U49)</f>
        <v>0</v>
      </c>
      <c r="BL12" s="40">
        <f>IF(BL$7="",0,BL$11*условия!$U49)</f>
        <v>0</v>
      </c>
      <c r="BM12" s="40">
        <f>IF(BM$7="",0,BM$11*условия!$U49)</f>
        <v>0</v>
      </c>
      <c r="BN12" s="40">
        <f>IF(BN$7="",0,BN$11*условия!$U49)</f>
        <v>0</v>
      </c>
      <c r="BO12" s="40">
        <f>IF(BO$7="",0,BO$11*условия!$U49)</f>
        <v>0</v>
      </c>
      <c r="BP12" s="40">
        <f>IF(BP$7="",0,BP$11*условия!$U49)</f>
        <v>0</v>
      </c>
      <c r="BQ12" s="40">
        <f>IF(BQ$7="",0,BQ$11*условия!$U49)</f>
        <v>0</v>
      </c>
      <c r="BR12" s="40">
        <f>IF(BR$7="",0,BR$11*условия!$U49)</f>
        <v>0</v>
      </c>
      <c r="BS12" s="40">
        <f>IF(BS$7="",0,BS$11*условия!$U49)</f>
        <v>0</v>
      </c>
      <c r="BT12" s="40">
        <f>IF(BT$7="",0,BT$11*условия!$U49)</f>
        <v>0</v>
      </c>
      <c r="BU12" s="40">
        <f>IF(BU$7="",0,BU$11*условия!$U49)</f>
        <v>0</v>
      </c>
      <c r="BV12" s="40">
        <f>IF(BV$7="",0,BV$11*условия!$U49)</f>
        <v>0</v>
      </c>
      <c r="BW12" s="40">
        <f>IF(BW$7="",0,BW$11*условия!$U49)</f>
        <v>0</v>
      </c>
      <c r="BX12" s="40">
        <f>IF(BX$7="",0,BX$11*условия!$U49)</f>
        <v>0</v>
      </c>
      <c r="BY12" s="40">
        <f>IF(BY$7="",0,BY$11*условия!$U49)</f>
        <v>0</v>
      </c>
      <c r="BZ12" s="40">
        <f>IF(BZ$7="",0,BZ$11*условия!$U49)</f>
        <v>0</v>
      </c>
      <c r="CA12" s="40">
        <f>IF(CA$7="",0,CA$11*условия!$U49)</f>
        <v>0</v>
      </c>
      <c r="CB12" s="40">
        <f>IF(CB$7="",0,CB$11*условия!$U49)</f>
        <v>0</v>
      </c>
      <c r="CC12" s="40">
        <f>IF(CC$7="",0,CC$11*условия!$U49)</f>
        <v>0</v>
      </c>
      <c r="CD12" s="40">
        <f>IF(CD$7="",0,CD$11*условия!$U49)</f>
        <v>0</v>
      </c>
      <c r="CE12" s="40">
        <f>IF(CE$7="",0,CE$11*условия!$U49)</f>
        <v>0</v>
      </c>
      <c r="CF12" s="40">
        <f>IF(CF$7="",0,CF$11*условия!$U49)</f>
        <v>0</v>
      </c>
      <c r="CG12" s="40">
        <f>IF(CG$7="",0,CG$11*условия!$U49)</f>
        <v>0</v>
      </c>
      <c r="CH12" s="40">
        <f>IF(CH$7="",0,CH$11*условия!$U49)</f>
        <v>0</v>
      </c>
      <c r="CI12" s="40">
        <f>IF(CI$7="",0,CI$11*условия!$U49)</f>
        <v>0</v>
      </c>
      <c r="CJ12" s="40">
        <f>IF(CJ$7="",0,CJ$11*условия!$U49)</f>
        <v>0</v>
      </c>
      <c r="CK12" s="40">
        <f>IF(CK$7="",0,CK$11*условия!$U49)</f>
        <v>0</v>
      </c>
      <c r="CL12" s="40">
        <f>IF(CL$7="",0,CL$11*условия!$U49)</f>
        <v>0</v>
      </c>
      <c r="CM12" s="40">
        <f>IF(CM$7="",0,CM$11*условия!$U49)</f>
        <v>0</v>
      </c>
      <c r="CN12" s="40">
        <f>IF(CN$7="",0,CN$11*условия!$U49)</f>
        <v>0</v>
      </c>
      <c r="CO12" s="40">
        <f>IF(CO$7="",0,CO$11*условия!$U49)</f>
        <v>0</v>
      </c>
      <c r="CP12" s="40">
        <f>IF(CP$7="",0,CP$11*условия!$U49)</f>
        <v>0</v>
      </c>
      <c r="CQ12" s="40">
        <f>IF(CQ$7="",0,CQ$11*условия!$U49)</f>
        <v>0</v>
      </c>
      <c r="CR12" s="40">
        <f>IF(CR$7="",0,CR$11*условия!$U49)</f>
        <v>0</v>
      </c>
      <c r="CS12" s="40">
        <f>IF(CS$7="",0,CS$11*условия!$U49)</f>
        <v>0</v>
      </c>
      <c r="CT12" s="40">
        <f>IF(CT$7="",0,CT$11*условия!$U49)</f>
        <v>0</v>
      </c>
      <c r="CU12" s="40">
        <f>IF(CU$7="",0,CU$11*условия!$U49)</f>
        <v>0</v>
      </c>
      <c r="CV12" s="40">
        <f>IF(CV$7="",0,CV$11*условия!$U49)</f>
        <v>0</v>
      </c>
      <c r="CW12" s="40">
        <f>IF(CW$7="",0,CW$11*условия!$U49)</f>
        <v>0</v>
      </c>
      <c r="CX12" s="40">
        <f>IF(CX$7="",0,CX$11*условия!$U49)</f>
        <v>0</v>
      </c>
      <c r="CY12" s="40">
        <f>IF(CY$7="",0,CY$11*условия!$U49)</f>
        <v>0</v>
      </c>
      <c r="CZ12" s="40">
        <f>IF(CZ$7="",0,CZ$11*условия!$U49)</f>
        <v>0</v>
      </c>
      <c r="DA12" s="40">
        <f>IF(DA$7="",0,DA$11*условия!$U49)</f>
        <v>0</v>
      </c>
      <c r="DB12" s="40">
        <f>IF(DB$7="",0,DB$11*условия!$U49)</f>
        <v>0</v>
      </c>
      <c r="DC12" s="40">
        <f>IF(DC$7="",0,DC$11*условия!$U49)</f>
        <v>0</v>
      </c>
      <c r="DD12" s="40">
        <f>IF(DD$7="",0,DD$11*условия!$U49)</f>
        <v>0</v>
      </c>
      <c r="DE12" s="40">
        <f>IF(DE$7="",0,DE$11*условия!$U49)</f>
        <v>0</v>
      </c>
      <c r="DF12" s="40">
        <f>IF(DF$7="",0,DF$11*условия!$U49)</f>
        <v>0</v>
      </c>
      <c r="DG12" s="40">
        <f>IF(DG$7="",0,DG$11*условия!$U49)</f>
        <v>0</v>
      </c>
      <c r="DH12" s="40">
        <f>IF(DH$7="",0,DH$11*условия!$U49)</f>
        <v>0</v>
      </c>
      <c r="DI12" s="40">
        <f>IF(DI$7="",0,DI$11*условия!$U49)</f>
        <v>0</v>
      </c>
      <c r="DJ12" s="40">
        <f>IF(DJ$7="",0,DJ$11*условия!$U49)</f>
        <v>0</v>
      </c>
      <c r="DK12" s="40">
        <f>IF(DK$7="",0,DK$11*условия!$U49)</f>
        <v>0</v>
      </c>
      <c r="DL12" s="40">
        <f>IF(DL$7="",0,DL$11*условия!$U49)</f>
        <v>0</v>
      </c>
      <c r="DM12" s="40">
        <f>IF(DM$7="",0,DM$11*условия!$U49)</f>
        <v>0</v>
      </c>
      <c r="DN12" s="40">
        <f>IF(DN$7="",0,DN$11*условия!$U49)</f>
        <v>0</v>
      </c>
      <c r="DO12" s="40">
        <f>IF(DO$7="",0,DO$11*условия!$U49)</f>
        <v>0</v>
      </c>
      <c r="DP12" s="40">
        <f>IF(DP$7="",0,DP$11*условия!$U49)</f>
        <v>0</v>
      </c>
      <c r="DQ12" s="40">
        <f>IF(DQ$7="",0,DQ$11*условия!$U49)</f>
        <v>0</v>
      </c>
      <c r="DR12" s="40">
        <f>IF(DR$7="",0,DR$11*условия!$U49)</f>
        <v>0</v>
      </c>
      <c r="DS12" s="40">
        <f>IF(DS$7="",0,DS$11*условия!$U49)</f>
        <v>0</v>
      </c>
      <c r="DT12" s="40">
        <f>IF(DT$7="",0,DT$11*условия!$U49)</f>
        <v>0</v>
      </c>
      <c r="DU12" s="40">
        <f>IF(DU$7="",0,DU$11*условия!$U49)</f>
        <v>0</v>
      </c>
      <c r="DV12" s="40">
        <f>IF(DV$7="",0,DV$11*условия!$U49)</f>
        <v>0</v>
      </c>
      <c r="DW12" s="40">
        <f>IF(DW$7="",0,DW$11*условия!$U49)</f>
        <v>0</v>
      </c>
      <c r="DX12" s="40">
        <f>IF(DX$7="",0,DX$11*условия!$U49)</f>
        <v>0</v>
      </c>
      <c r="DY12" s="40">
        <f>IF(DY$7="",0,DY$11*условия!$U49)</f>
        <v>0</v>
      </c>
      <c r="DZ12" s="40">
        <f>IF(DZ$7="",0,DZ$11*условия!$U49)</f>
        <v>0</v>
      </c>
      <c r="EA12" s="40">
        <f>IF(EA$7="",0,EA$11*условия!$U49)</f>
        <v>0</v>
      </c>
      <c r="EB12" s="40">
        <f>IF(EB$7="",0,EB$11*условия!$U49)</f>
        <v>0</v>
      </c>
      <c r="EC12" s="40">
        <f>IF(EC$7="",0,EC$11*условия!$U49)</f>
        <v>0</v>
      </c>
      <c r="ED12" s="40">
        <f>IF(ED$7="",0,ED$11*условия!$U49)</f>
        <v>0</v>
      </c>
      <c r="EE12" s="40">
        <f>IF(EE$7="",0,EE$11*условия!$U49)</f>
        <v>0</v>
      </c>
      <c r="EF12" s="40">
        <f>IF(EF$7="",0,EF$11*условия!$U49)</f>
        <v>0</v>
      </c>
      <c r="EG12" s="40">
        <f>IF(EG$7="",0,EG$11*условия!$U49)</f>
        <v>0</v>
      </c>
      <c r="EH12" s="40">
        <f>IF(EH$7="",0,EH$11*условия!$U49)</f>
        <v>0</v>
      </c>
      <c r="EI12" s="40">
        <f>IF(EI$7="",0,EI$11*условия!$U49)</f>
        <v>0</v>
      </c>
      <c r="EJ12" s="40">
        <f>IF(EJ$7="",0,EJ$11*условия!$U49)</f>
        <v>0</v>
      </c>
      <c r="EK12" s="40">
        <f>IF(EK$7="",0,EK$11*условия!$U49)</f>
        <v>0</v>
      </c>
      <c r="EL12" s="40">
        <f>IF(EL$7="",0,EL$11*условия!$U49)</f>
        <v>0</v>
      </c>
      <c r="EM12" s="40">
        <f>IF(EM$7="",0,EM$11*условия!$U49)</f>
        <v>0</v>
      </c>
      <c r="EN12" s="40">
        <f>IF(EN$7="",0,EN$11*условия!$U49)</f>
        <v>0</v>
      </c>
      <c r="EO12" s="40">
        <f>IF(EO$7="",0,EO$11*условия!$U49)</f>
        <v>0</v>
      </c>
      <c r="EP12" s="40">
        <f>IF(EP$7="",0,EP$11*условия!$U49)</f>
        <v>0</v>
      </c>
      <c r="EQ12" s="40">
        <f>IF(EQ$7="",0,EQ$11*условия!$U49)</f>
        <v>0</v>
      </c>
      <c r="ER12" s="40">
        <f>IF(ER$7="",0,ER$11*условия!$U49)</f>
        <v>0</v>
      </c>
      <c r="ES12" s="40">
        <f>IF(ES$7="",0,ES$11*условия!$U49)</f>
        <v>0</v>
      </c>
      <c r="ET12" s="40">
        <f>IF(ET$7="",0,ET$11*условия!$U49)</f>
        <v>0</v>
      </c>
      <c r="EU12" s="40">
        <f>IF(EU$7="",0,EU$11*условия!$U49)</f>
        <v>0</v>
      </c>
      <c r="EV12" s="40">
        <f>IF(EV$7="",0,EV$11*условия!$U49)</f>
        <v>0</v>
      </c>
      <c r="EW12" s="40">
        <f>IF(EW$7="",0,EW$11*условия!$U49)</f>
        <v>0</v>
      </c>
      <c r="EX12" s="40">
        <f>IF(EX$7="",0,EX$11*условия!$U49)</f>
        <v>0</v>
      </c>
      <c r="EY12" s="40">
        <f>IF(EY$7="",0,EY$11*условия!$U49)</f>
        <v>0</v>
      </c>
      <c r="EZ12" s="40">
        <f>IF(EZ$7="",0,EZ$11*условия!$U49)</f>
        <v>0</v>
      </c>
      <c r="FA12" s="40">
        <f>IF(FA$7="",0,FA$11*условия!$U49)</f>
        <v>0</v>
      </c>
      <c r="FB12" s="40">
        <f>IF(FB$7="",0,FB$11*условия!$U49)</f>
        <v>0</v>
      </c>
      <c r="FC12" s="40">
        <f>IF(FC$7="",0,FC$11*условия!$U49)</f>
        <v>0</v>
      </c>
      <c r="FD12" s="40">
        <f>IF(FD$7="",0,FD$11*условия!$U49)</f>
        <v>0</v>
      </c>
      <c r="FE12" s="40">
        <f>IF(FE$7="",0,FE$11*условия!$U49)</f>
        <v>0</v>
      </c>
      <c r="FF12" s="40">
        <f>IF(FF$7="",0,FF$11*условия!$U49)</f>
        <v>0</v>
      </c>
      <c r="FG12" s="40">
        <f>IF(FG$7="",0,FG$11*условия!$U49)</f>
        <v>0</v>
      </c>
      <c r="FH12" s="40">
        <f>IF(FH$7="",0,FH$11*условия!$U49)</f>
        <v>0</v>
      </c>
      <c r="FI12" s="40">
        <f>IF(FI$7="",0,FI$11*условия!$U49)</f>
        <v>0</v>
      </c>
      <c r="FJ12" s="40">
        <f>IF(FJ$7="",0,FJ$11*условия!$U49)</f>
        <v>0</v>
      </c>
      <c r="FK12" s="40">
        <f>IF(FK$7="",0,FK$11*условия!$U49)</f>
        <v>0</v>
      </c>
      <c r="FL12" s="40">
        <f>IF(FL$7="",0,FL$11*условия!$U49)</f>
        <v>0</v>
      </c>
      <c r="FM12" s="40">
        <f>IF(FM$7="",0,FM$11*условия!$U49)</f>
        <v>0</v>
      </c>
      <c r="FN12" s="40">
        <f>IF(FN$7="",0,FN$11*условия!$U49)</f>
        <v>0</v>
      </c>
      <c r="FO12" s="40">
        <f>IF(FO$7="",0,FO$11*условия!$U49)</f>
        <v>0</v>
      </c>
      <c r="FP12" s="40">
        <f>IF(FP$7="",0,FP$11*условия!$U49)</f>
        <v>0</v>
      </c>
      <c r="FQ12" s="40">
        <f>IF(FQ$7="",0,FQ$11*условия!$U49)</f>
        <v>0</v>
      </c>
      <c r="FR12" s="40">
        <f>IF(FR$7="",0,FR$11*условия!$U49)</f>
        <v>0</v>
      </c>
      <c r="FS12" s="40">
        <f>IF(FS$7="",0,FS$11*условия!$U49)</f>
        <v>0</v>
      </c>
      <c r="FT12" s="40">
        <f>IF(FT$7="",0,FT$11*условия!$U49)</f>
        <v>0</v>
      </c>
      <c r="FU12" s="40">
        <f>IF(FU$7="",0,FU$11*условия!$U49)</f>
        <v>0</v>
      </c>
      <c r="FV12" s="40">
        <f>IF(FV$7="",0,FV$11*условия!$U49)</f>
        <v>0</v>
      </c>
      <c r="FW12" s="40">
        <f>IF(FW$7="",0,FW$11*условия!$U49)</f>
        <v>0</v>
      </c>
      <c r="FX12" s="40">
        <f>IF(FX$7="",0,FX$11*условия!$U49)</f>
        <v>0</v>
      </c>
      <c r="FY12" s="40">
        <f>IF(FY$7="",0,FY$11*условия!$U49)</f>
        <v>0</v>
      </c>
      <c r="FZ12" s="40">
        <f>IF(FZ$7="",0,FZ$11*условия!$U49)</f>
        <v>0</v>
      </c>
      <c r="GA12" s="40">
        <f>IF(GA$7="",0,GA$11*условия!$U49)</f>
        <v>0</v>
      </c>
      <c r="GB12" s="40">
        <f>IF(GB$7="",0,GB$11*условия!$U49)</f>
        <v>0</v>
      </c>
      <c r="GC12" s="40">
        <f>IF(GC$7="",0,GC$11*условия!$U49)</f>
        <v>0</v>
      </c>
      <c r="GD12" s="40">
        <f>IF(GD$7="",0,GD$11*условия!$U49)</f>
        <v>0</v>
      </c>
      <c r="GE12" s="40">
        <f>IF(GE$7="",0,GE$11*условия!$U49)</f>
        <v>0</v>
      </c>
      <c r="GF12" s="40">
        <f>IF(GF$7="",0,GF$11*условия!$U49)</f>
        <v>0</v>
      </c>
      <c r="GG12" s="40">
        <f>IF(GG$7="",0,GG$11*условия!$U49)</f>
        <v>0</v>
      </c>
      <c r="GH12" s="40">
        <f>IF(GH$7="",0,GH$11*условия!$U49)</f>
        <v>0</v>
      </c>
      <c r="GI12" s="40">
        <f>IF(GI$7="",0,GI$11*условия!$U49)</f>
        <v>0</v>
      </c>
      <c r="GJ12" s="40">
        <f>IF(GJ$7="",0,GJ$11*условия!$U49)</f>
        <v>0</v>
      </c>
      <c r="GK12" s="40">
        <f>IF(GK$7="",0,GK$11*условия!$U49)</f>
        <v>0</v>
      </c>
      <c r="GL12" s="40">
        <f>IF(GL$7="",0,GL$11*условия!$U49)</f>
        <v>0</v>
      </c>
      <c r="GM12" s="40">
        <f>IF(GM$7="",0,GM$11*условия!$U49)</f>
        <v>0</v>
      </c>
      <c r="GN12" s="40">
        <f>IF(GN$7="",0,GN$11*условия!$U49)</f>
        <v>0</v>
      </c>
      <c r="GO12" s="40">
        <f>IF(GO$7="",0,GO$11*условия!$U49)</f>
        <v>0</v>
      </c>
      <c r="GP12" s="40">
        <f>IF(GP$7="",0,GP$11*условия!$U49)</f>
        <v>0</v>
      </c>
      <c r="GQ12" s="40">
        <f>IF(GQ$7="",0,GQ$11*условия!$U49)</f>
        <v>0</v>
      </c>
      <c r="GR12" s="40">
        <f>IF(GR$7="",0,GR$11*условия!$U49)</f>
        <v>0</v>
      </c>
      <c r="GS12" s="40">
        <f>IF(GS$7="",0,GS$11*условия!$U49)</f>
        <v>0</v>
      </c>
      <c r="GT12" s="40">
        <f>IF(GT$7="",0,GT$11*условия!$U49)</f>
        <v>0</v>
      </c>
      <c r="GU12" s="40">
        <f>IF(GU$7="",0,GU$11*условия!$U49)</f>
        <v>0</v>
      </c>
      <c r="GV12" s="40">
        <f>IF(GV$7="",0,GV$11*условия!$U49)</f>
        <v>0</v>
      </c>
      <c r="GW12" s="40">
        <f>IF(GW$7="",0,GW$11*условия!$U49)</f>
        <v>0</v>
      </c>
      <c r="GX12" s="40">
        <f>IF(GX$7="",0,GX$11*условия!$U49)</f>
        <v>0</v>
      </c>
      <c r="GY12" s="40">
        <f>IF(GY$7="",0,GY$11*условия!$U49)</f>
        <v>0</v>
      </c>
      <c r="GZ12" s="40">
        <f>IF(GZ$7="",0,GZ$11*условия!$U49)</f>
        <v>0</v>
      </c>
      <c r="HA12" s="40">
        <f>IF(HA$7="",0,HA$11*условия!$U49)</f>
        <v>0</v>
      </c>
      <c r="HB12" s="40">
        <f>IF(HB$7="",0,HB$11*условия!$U49)</f>
        <v>0</v>
      </c>
      <c r="HC12" s="40">
        <f>IF(HC$7="",0,HC$11*условия!$U49)</f>
        <v>0</v>
      </c>
      <c r="HD12" s="40">
        <f>IF(HD$7="",0,HD$11*условия!$U49)</f>
        <v>0</v>
      </c>
      <c r="HE12" s="40">
        <f>IF(HE$7="",0,HE$11*условия!$U49)</f>
        <v>0</v>
      </c>
      <c r="HF12" s="40">
        <f>IF(HF$7="",0,HF$11*условия!$U49)</f>
        <v>0</v>
      </c>
      <c r="HG12" s="40">
        <f>IF(HG$7="",0,HG$11*условия!$U49)</f>
        <v>0</v>
      </c>
      <c r="HH12" s="40">
        <f>IF(HH$7="",0,HH$11*условия!$U49)</f>
        <v>0</v>
      </c>
      <c r="HI12" s="40">
        <f>IF(HI$7="",0,HI$11*условия!$U49)</f>
        <v>0</v>
      </c>
      <c r="HJ12" s="40">
        <f>IF(HJ$7="",0,HJ$11*условия!$U49)</f>
        <v>0</v>
      </c>
      <c r="HK12" s="40">
        <f>IF(HK$7="",0,HK$11*условия!$U49)</f>
        <v>0</v>
      </c>
      <c r="HL12" s="40">
        <f>IF(HL$7="",0,HL$11*условия!$U49)</f>
        <v>0</v>
      </c>
      <c r="HM12" s="40">
        <f>IF(HM$7="",0,HM$11*условия!$U49)</f>
        <v>0</v>
      </c>
      <c r="HN12" s="40">
        <f>IF(HN$7="",0,HN$11*условия!$U49)</f>
        <v>0</v>
      </c>
      <c r="HO12" s="40">
        <f>IF(HO$7="",0,HO$11*условия!$U49)</f>
        <v>0</v>
      </c>
      <c r="HP12" s="40">
        <f>IF(HP$7="",0,HP$11*условия!$U49)</f>
        <v>0</v>
      </c>
      <c r="HQ12" s="40">
        <f>IF(HQ$7="",0,HQ$11*условия!$U49)</f>
        <v>0</v>
      </c>
      <c r="HR12" s="40">
        <f>IF(HR$7="",0,HR$11*условия!$U49)</f>
        <v>0</v>
      </c>
      <c r="HS12" s="40">
        <f>IF(HS$7="",0,HS$11*условия!$U49)</f>
        <v>0</v>
      </c>
      <c r="HT12" s="40">
        <f>IF(HT$7="",0,HT$11*условия!$U49)</f>
        <v>0</v>
      </c>
      <c r="HU12" s="40">
        <f>IF(HU$7="",0,HU$11*условия!$U49)</f>
        <v>0</v>
      </c>
      <c r="HV12" s="40">
        <f>IF(HV$7="",0,HV$11*условия!$U49)</f>
        <v>0</v>
      </c>
      <c r="HW12" s="40">
        <f>IF(HW$7="",0,HW$11*условия!$U49)</f>
        <v>0</v>
      </c>
      <c r="HX12" s="40">
        <f>IF(HX$7="",0,HX$11*условия!$U49)</f>
        <v>0</v>
      </c>
      <c r="HY12" s="40">
        <f>IF(HY$7="",0,HY$11*условия!$U49)</f>
        <v>0</v>
      </c>
      <c r="HZ12" s="40">
        <f>IF(HZ$7="",0,HZ$11*условия!$U49)</f>
        <v>0</v>
      </c>
      <c r="IA12" s="40">
        <f>IF(IA$7="",0,IA$11*условия!$U49)</f>
        <v>0</v>
      </c>
      <c r="IB12" s="40">
        <f>IF(IB$7="",0,IB$11*условия!$U49)</f>
        <v>0</v>
      </c>
      <c r="IC12" s="40">
        <f>IF(IC$7="",0,IC$11*условия!$U49)</f>
        <v>0</v>
      </c>
      <c r="ID12" s="40">
        <f>IF(ID$7="",0,ID$11*условия!$U49)</f>
        <v>0</v>
      </c>
      <c r="IE12" s="40">
        <f>IF(IE$7="",0,IE$11*условия!$U49)</f>
        <v>0</v>
      </c>
      <c r="IF12" s="40">
        <f>IF(IF$7="",0,IF$11*условия!$U49)</f>
        <v>0</v>
      </c>
      <c r="IG12" s="40">
        <f>IF(IG$7="",0,IG$11*условия!$U49)</f>
        <v>0</v>
      </c>
      <c r="IH12" s="40">
        <f>IF(IH$7="",0,IH$11*условия!$U49)</f>
        <v>0</v>
      </c>
      <c r="II12" s="40">
        <f>IF(II$7="",0,II$11*условия!$U49)</f>
        <v>0</v>
      </c>
      <c r="IJ12" s="40">
        <f>IF(IJ$7="",0,IJ$11*условия!$U49)</f>
        <v>0</v>
      </c>
      <c r="IK12" s="40">
        <f>IF(IK$7="",0,IK$11*условия!$U49)</f>
        <v>0</v>
      </c>
      <c r="IL12" s="40">
        <f>IF(IL$7="",0,IL$11*условия!$U49)</f>
        <v>0</v>
      </c>
      <c r="IM12" s="40">
        <f>IF(IM$7="",0,IM$11*условия!$U49)</f>
        <v>0</v>
      </c>
      <c r="IN12" s="40">
        <f>IF(IN$7="",0,IN$11*условия!$U49)</f>
        <v>0</v>
      </c>
      <c r="IO12" s="40">
        <f>IF(IO$7="",0,IO$11*условия!$U49)</f>
        <v>0</v>
      </c>
      <c r="IP12" s="40">
        <f>IF(IP$7="",0,IP$11*условия!$U49)</f>
        <v>0</v>
      </c>
      <c r="IQ12" s="40">
        <f>IF(IQ$7="",0,IQ$11*условия!$U49)</f>
        <v>0</v>
      </c>
      <c r="IR12" s="40">
        <f>IF(IR$7="",0,IR$11*условия!$U49)</f>
        <v>0</v>
      </c>
      <c r="IS12" s="40">
        <f>IF(IS$7="",0,IS$11*условия!$U49)</f>
        <v>0</v>
      </c>
      <c r="IT12" s="40">
        <f>IF(IT$7="",0,IT$11*условия!$U49)</f>
        <v>0</v>
      </c>
      <c r="IU12" s="40">
        <f>IF(IU$7="",0,IU$11*условия!$U49)</f>
        <v>0</v>
      </c>
      <c r="IV12" s="40">
        <f>IF(IV$7="",0,IV$11*условия!$U49)</f>
        <v>0</v>
      </c>
      <c r="IW12" s="40">
        <f>IF(IW$7="",0,IW$11*условия!$U49)</f>
        <v>0</v>
      </c>
      <c r="IX12" s="40">
        <f>IF(IX$7="",0,IX$11*условия!$U49)</f>
        <v>0</v>
      </c>
      <c r="IY12" s="40">
        <f>IF(IY$7="",0,IY$11*условия!$U49)</f>
        <v>0</v>
      </c>
      <c r="IZ12" s="40">
        <f>IF(IZ$7="",0,IZ$11*условия!$U49)</f>
        <v>0</v>
      </c>
      <c r="JA12" s="40">
        <f>IF(JA$7="",0,JA$11*условия!$U49)</f>
        <v>0</v>
      </c>
      <c r="JB12" s="40">
        <f>IF(JB$7="",0,JB$11*условия!$U49)</f>
        <v>0</v>
      </c>
      <c r="JC12" s="40">
        <f>IF(JC$7="",0,JC$11*условия!$U49)</f>
        <v>0</v>
      </c>
      <c r="JD12" s="40">
        <f>IF(JD$7="",0,JD$11*условия!$U49)</f>
        <v>0</v>
      </c>
      <c r="JE12" s="40">
        <f>IF(JE$7="",0,JE$11*условия!$U49)</f>
        <v>0</v>
      </c>
      <c r="JF12" s="40">
        <f>IF(JF$7="",0,JF$11*условия!$U49)</f>
        <v>0</v>
      </c>
      <c r="JG12" s="40">
        <f>IF(JG$7="",0,JG$11*условия!$U49)</f>
        <v>0</v>
      </c>
      <c r="JH12" s="40">
        <f>IF(JH$7="",0,JH$11*условия!$U49)</f>
        <v>0</v>
      </c>
      <c r="JI12" s="40">
        <f>IF(JI$7="",0,JI$11*условия!$U49)</f>
        <v>0</v>
      </c>
      <c r="JJ12" s="40">
        <f>IF(JJ$7="",0,JJ$11*условия!$U49)</f>
        <v>0</v>
      </c>
      <c r="JK12" s="40">
        <f>IF(JK$7="",0,JK$11*условия!$U49)</f>
        <v>0</v>
      </c>
      <c r="JL12" s="40">
        <f>IF(JL$7="",0,JL$11*условия!$U49)</f>
        <v>0</v>
      </c>
      <c r="JM12" s="40">
        <f>IF(JM$7="",0,JM$11*условия!$U49)</f>
        <v>0</v>
      </c>
      <c r="JN12" s="40">
        <f>IF(JN$7="",0,JN$11*условия!$U49)</f>
        <v>0</v>
      </c>
      <c r="JO12" s="40">
        <f>IF(JO$7="",0,JO$11*условия!$U49)</f>
        <v>0</v>
      </c>
      <c r="JP12" s="40">
        <f>IF(JP$7="",0,JP$11*условия!$U49)</f>
        <v>0</v>
      </c>
      <c r="JQ12" s="40">
        <f>IF(JQ$7="",0,JQ$11*условия!$U49)</f>
        <v>0</v>
      </c>
      <c r="JR12" s="40">
        <f>IF(JR$7="",0,JR$11*условия!$U49)</f>
        <v>0</v>
      </c>
      <c r="JS12" s="40">
        <f>IF(JS$7="",0,JS$11*условия!$U49)</f>
        <v>0</v>
      </c>
      <c r="JT12" s="40">
        <f>IF(JT$7="",0,JT$11*условия!$U49)</f>
        <v>0</v>
      </c>
      <c r="JU12" s="40">
        <f>IF(JU$7="",0,JU$11*условия!$U49)</f>
        <v>0</v>
      </c>
      <c r="JV12" s="40">
        <f>IF(JV$7="",0,JV$11*условия!$U49)</f>
        <v>0</v>
      </c>
      <c r="JW12" s="40">
        <f>IF(JW$7="",0,JW$11*условия!$U49)</f>
        <v>0</v>
      </c>
      <c r="JX12" s="40">
        <f>IF(JX$7="",0,JX$11*условия!$U49)</f>
        <v>0</v>
      </c>
      <c r="JY12" s="40">
        <f>IF(JY$7="",0,JY$11*условия!$U49)</f>
        <v>0</v>
      </c>
      <c r="JZ12" s="40">
        <f>IF(JZ$7="",0,JZ$11*условия!$U49)</f>
        <v>0</v>
      </c>
      <c r="KA12" s="40">
        <f>IF(KA$7="",0,KA$11*условия!$U49)</f>
        <v>0</v>
      </c>
      <c r="KB12" s="40">
        <f>IF(KB$7="",0,KB$11*условия!$U49)</f>
        <v>0</v>
      </c>
      <c r="KC12" s="40">
        <f>IF(KC$7="",0,KC$11*условия!$U49)</f>
        <v>0</v>
      </c>
      <c r="KD12" s="40">
        <f>IF(KD$7="",0,KD$11*условия!$U49)</f>
        <v>0</v>
      </c>
      <c r="KE12" s="40">
        <f>IF(KE$7="",0,KE$11*условия!$U49)</f>
        <v>0</v>
      </c>
      <c r="KF12" s="40">
        <f>IF(KF$7="",0,KF$11*условия!$U49)</f>
        <v>0</v>
      </c>
      <c r="KG12" s="40">
        <f>IF(KG$7="",0,KG$11*условия!$U49)</f>
        <v>0</v>
      </c>
      <c r="KH12" s="40">
        <f>IF(KH$7="",0,KH$11*условия!$U49)</f>
        <v>0</v>
      </c>
      <c r="KI12" s="40">
        <f>IF(KI$7="",0,KI$11*условия!$U49)</f>
        <v>0</v>
      </c>
      <c r="KJ12" s="40">
        <f>IF(KJ$7="",0,KJ$11*условия!$U49)</f>
        <v>0</v>
      </c>
      <c r="KK12" s="40">
        <f>IF(KK$7="",0,KK$11*условия!$U49)</f>
        <v>0</v>
      </c>
      <c r="KL12" s="40">
        <f>IF(KL$7="",0,KL$11*условия!$U49)</f>
        <v>0</v>
      </c>
      <c r="KM12" s="40">
        <f>IF(KM$7="",0,KM$11*условия!$U49)</f>
        <v>0</v>
      </c>
      <c r="KN12" s="40">
        <f>IF(KN$7="",0,KN$11*условия!$U49)</f>
        <v>0</v>
      </c>
      <c r="KO12" s="40">
        <f>IF(KO$7="",0,KO$11*условия!$U49)</f>
        <v>0</v>
      </c>
      <c r="KP12" s="40">
        <f>IF(KP$7="",0,KP$11*условия!$U49)</f>
        <v>0</v>
      </c>
      <c r="KQ12" s="40">
        <f>IF(KQ$7="",0,KQ$11*условия!$U49)</f>
        <v>0</v>
      </c>
      <c r="KR12" s="40">
        <f>IF(KR$7="",0,KR$11*условия!$U49)</f>
        <v>0</v>
      </c>
      <c r="KS12" s="40">
        <f>IF(KS$7="",0,KS$11*условия!$U49)</f>
        <v>0</v>
      </c>
      <c r="KT12" s="40">
        <f>IF(KT$7="",0,KT$11*условия!$U49)</f>
        <v>0</v>
      </c>
      <c r="KU12" s="40">
        <f>IF(KU$7="",0,KU$11*условия!$U49)</f>
        <v>0</v>
      </c>
      <c r="KV12" s="40">
        <f>IF(KV$7="",0,KV$11*условия!$U49)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договоров/окрытых магазинов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непостоянные-франшиза</v>
      </c>
      <c r="L13" s="1"/>
      <c r="M13" s="5"/>
      <c r="N13" s="40"/>
      <c r="O13" s="19"/>
      <c r="P13" s="1"/>
      <c r="Q13" s="1"/>
      <c r="R13" s="40">
        <f t="shared" si="10"/>
        <v>10.500000000000002</v>
      </c>
      <c r="S13" s="1"/>
      <c r="T13" s="40"/>
      <c r="U13" s="40">
        <f>IF(U$7="",0,U$11*условия!$U50)</f>
        <v>0.40384615384615385</v>
      </c>
      <c r="V13" s="40">
        <f>IF(V$7="",0,V$11*условия!$U50)</f>
        <v>0.4711538461538462</v>
      </c>
      <c r="W13" s="40">
        <f>IF(W$7="",0,W$11*условия!$U50)</f>
        <v>0.53846153846153855</v>
      </c>
      <c r="X13" s="40">
        <f>IF(X$7="",0,X$11*условия!$U50)</f>
        <v>0.60576923076923084</v>
      </c>
      <c r="Y13" s="40">
        <f>IF(Y$7="",0,Y$11*условия!$U50)</f>
        <v>0.67307692307692313</v>
      </c>
      <c r="Z13" s="40">
        <f>IF(Z$7="",0,Z$11*условия!$U50)</f>
        <v>0.74038461538461542</v>
      </c>
      <c r="AA13" s="40">
        <f>IF(AA$7="",0,AA$11*условия!$U50)</f>
        <v>0.80769230769230771</v>
      </c>
      <c r="AB13" s="40">
        <f>IF(AB$7="",0,AB$11*условия!$U50)</f>
        <v>0.87500000000000011</v>
      </c>
      <c r="AC13" s="40">
        <f>IF(AC$7="",0,AC$11*условия!$U50)</f>
        <v>0.9423076923076924</v>
      </c>
      <c r="AD13" s="40">
        <f>IF(AD$7="",0,AD$11*условия!$U50)</f>
        <v>1.0096153846153848</v>
      </c>
      <c r="AE13" s="40">
        <f>IF(AE$7="",0,AE$11*условия!$U50)</f>
        <v>1.0769230769230769</v>
      </c>
      <c r="AF13" s="40">
        <f>IF(AF$7="",0,AF$11*условия!$U50)</f>
        <v>1.1442307692307694</v>
      </c>
      <c r="AG13" s="40">
        <f>IF(AG$7="",0,AG$11*условия!$U50)</f>
        <v>1.2115384615384617</v>
      </c>
      <c r="AH13" s="40">
        <f>IF(AH$7="",0,AH$11*условия!$U50)</f>
        <v>0</v>
      </c>
      <c r="AI13" s="40">
        <f>IF(AI$7="",0,AI$11*условия!$U50)</f>
        <v>0</v>
      </c>
      <c r="AJ13" s="40">
        <f>IF(AJ$7="",0,AJ$11*условия!$U50)</f>
        <v>0</v>
      </c>
      <c r="AK13" s="40">
        <f>IF(AK$7="",0,AK$11*условия!$U50)</f>
        <v>0</v>
      </c>
      <c r="AL13" s="40">
        <f>IF(AL$7="",0,AL$11*условия!$U50)</f>
        <v>0</v>
      </c>
      <c r="AM13" s="40">
        <f>IF(AM$7="",0,AM$11*условия!$U50)</f>
        <v>0</v>
      </c>
      <c r="AN13" s="40">
        <f>IF(AN$7="",0,AN$11*условия!$U50)</f>
        <v>0</v>
      </c>
      <c r="AO13" s="40">
        <f>IF(AO$7="",0,AO$11*условия!$U50)</f>
        <v>0</v>
      </c>
      <c r="AP13" s="40">
        <f>IF(AP$7="",0,AP$11*условия!$U50)</f>
        <v>0</v>
      </c>
      <c r="AQ13" s="40">
        <f>IF(AQ$7="",0,AQ$11*условия!$U50)</f>
        <v>0</v>
      </c>
      <c r="AR13" s="40">
        <f>IF(AR$7="",0,AR$11*условия!$U50)</f>
        <v>0</v>
      </c>
      <c r="AS13" s="40">
        <f>IF(AS$7="",0,AS$11*условия!$U50)</f>
        <v>0</v>
      </c>
      <c r="AT13" s="40">
        <f>IF(AT$7="",0,AT$11*условия!$U50)</f>
        <v>0</v>
      </c>
      <c r="AU13" s="40">
        <f>IF(AU$7="",0,AU$11*условия!$U50)</f>
        <v>0</v>
      </c>
      <c r="AV13" s="40">
        <f>IF(AV$7="",0,AV$11*условия!$U50)</f>
        <v>0</v>
      </c>
      <c r="AW13" s="40">
        <f>IF(AW$7="",0,AW$11*условия!$U50)</f>
        <v>0</v>
      </c>
      <c r="AX13" s="40">
        <f>IF(AX$7="",0,AX$11*условия!$U50)</f>
        <v>0</v>
      </c>
      <c r="AY13" s="40">
        <f>IF(AY$7="",0,AY$11*условия!$U50)</f>
        <v>0</v>
      </c>
      <c r="AZ13" s="40">
        <f>IF(AZ$7="",0,AZ$11*условия!$U50)</f>
        <v>0</v>
      </c>
      <c r="BA13" s="40">
        <f>IF(BA$7="",0,BA$11*условия!$U50)</f>
        <v>0</v>
      </c>
      <c r="BB13" s="40">
        <f>IF(BB$7="",0,BB$11*условия!$U50)</f>
        <v>0</v>
      </c>
      <c r="BC13" s="40">
        <f>IF(BC$7="",0,BC$11*условия!$U50)</f>
        <v>0</v>
      </c>
      <c r="BD13" s="40">
        <f>IF(BD$7="",0,BD$11*условия!$U50)</f>
        <v>0</v>
      </c>
      <c r="BE13" s="40">
        <f>IF(BE$7="",0,BE$11*условия!$U50)</f>
        <v>0</v>
      </c>
      <c r="BF13" s="40">
        <f>IF(BF$7="",0,BF$11*условия!$U50)</f>
        <v>0</v>
      </c>
      <c r="BG13" s="40">
        <f>IF(BG$7="",0,BG$11*условия!$U50)</f>
        <v>0</v>
      </c>
      <c r="BH13" s="40">
        <f>IF(BH$7="",0,BH$11*условия!$U50)</f>
        <v>0</v>
      </c>
      <c r="BI13" s="40">
        <f>IF(BI$7="",0,BI$11*условия!$U50)</f>
        <v>0</v>
      </c>
      <c r="BJ13" s="40">
        <f>IF(BJ$7="",0,BJ$11*условия!$U50)</f>
        <v>0</v>
      </c>
      <c r="BK13" s="40">
        <f>IF(BK$7="",0,BK$11*условия!$U50)</f>
        <v>0</v>
      </c>
      <c r="BL13" s="40">
        <f>IF(BL$7="",0,BL$11*условия!$U50)</f>
        <v>0</v>
      </c>
      <c r="BM13" s="40">
        <f>IF(BM$7="",0,BM$11*условия!$U50)</f>
        <v>0</v>
      </c>
      <c r="BN13" s="40">
        <f>IF(BN$7="",0,BN$11*условия!$U50)</f>
        <v>0</v>
      </c>
      <c r="BO13" s="40">
        <f>IF(BO$7="",0,BO$11*условия!$U50)</f>
        <v>0</v>
      </c>
      <c r="BP13" s="40">
        <f>IF(BP$7="",0,BP$11*условия!$U50)</f>
        <v>0</v>
      </c>
      <c r="BQ13" s="40">
        <f>IF(BQ$7="",0,BQ$11*условия!$U50)</f>
        <v>0</v>
      </c>
      <c r="BR13" s="40">
        <f>IF(BR$7="",0,BR$11*условия!$U50)</f>
        <v>0</v>
      </c>
      <c r="BS13" s="40">
        <f>IF(BS$7="",0,BS$11*условия!$U50)</f>
        <v>0</v>
      </c>
      <c r="BT13" s="40">
        <f>IF(BT$7="",0,BT$11*условия!$U50)</f>
        <v>0</v>
      </c>
      <c r="BU13" s="40">
        <f>IF(BU$7="",0,BU$11*условия!$U50)</f>
        <v>0</v>
      </c>
      <c r="BV13" s="40">
        <f>IF(BV$7="",0,BV$11*условия!$U50)</f>
        <v>0</v>
      </c>
      <c r="BW13" s="40">
        <f>IF(BW$7="",0,BW$11*условия!$U50)</f>
        <v>0</v>
      </c>
      <c r="BX13" s="40">
        <f>IF(BX$7="",0,BX$11*условия!$U50)</f>
        <v>0</v>
      </c>
      <c r="BY13" s="40">
        <f>IF(BY$7="",0,BY$11*условия!$U50)</f>
        <v>0</v>
      </c>
      <c r="BZ13" s="40">
        <f>IF(BZ$7="",0,BZ$11*условия!$U50)</f>
        <v>0</v>
      </c>
      <c r="CA13" s="40">
        <f>IF(CA$7="",0,CA$11*условия!$U50)</f>
        <v>0</v>
      </c>
      <c r="CB13" s="40">
        <f>IF(CB$7="",0,CB$11*условия!$U50)</f>
        <v>0</v>
      </c>
      <c r="CC13" s="40">
        <f>IF(CC$7="",0,CC$11*условия!$U50)</f>
        <v>0</v>
      </c>
      <c r="CD13" s="40">
        <f>IF(CD$7="",0,CD$11*условия!$U50)</f>
        <v>0</v>
      </c>
      <c r="CE13" s="40">
        <f>IF(CE$7="",0,CE$11*условия!$U50)</f>
        <v>0</v>
      </c>
      <c r="CF13" s="40">
        <f>IF(CF$7="",0,CF$11*условия!$U50)</f>
        <v>0</v>
      </c>
      <c r="CG13" s="40">
        <f>IF(CG$7="",0,CG$11*условия!$U50)</f>
        <v>0</v>
      </c>
      <c r="CH13" s="40">
        <f>IF(CH$7="",0,CH$11*условия!$U50)</f>
        <v>0</v>
      </c>
      <c r="CI13" s="40">
        <f>IF(CI$7="",0,CI$11*условия!$U50)</f>
        <v>0</v>
      </c>
      <c r="CJ13" s="40">
        <f>IF(CJ$7="",0,CJ$11*условия!$U50)</f>
        <v>0</v>
      </c>
      <c r="CK13" s="40">
        <f>IF(CK$7="",0,CK$11*условия!$U50)</f>
        <v>0</v>
      </c>
      <c r="CL13" s="40">
        <f>IF(CL$7="",0,CL$11*условия!$U50)</f>
        <v>0</v>
      </c>
      <c r="CM13" s="40">
        <f>IF(CM$7="",0,CM$11*условия!$U50)</f>
        <v>0</v>
      </c>
      <c r="CN13" s="40">
        <f>IF(CN$7="",0,CN$11*условия!$U50)</f>
        <v>0</v>
      </c>
      <c r="CO13" s="40">
        <f>IF(CO$7="",0,CO$11*условия!$U50)</f>
        <v>0</v>
      </c>
      <c r="CP13" s="40">
        <f>IF(CP$7="",0,CP$11*условия!$U50)</f>
        <v>0</v>
      </c>
      <c r="CQ13" s="40">
        <f>IF(CQ$7="",0,CQ$11*условия!$U50)</f>
        <v>0</v>
      </c>
      <c r="CR13" s="40">
        <f>IF(CR$7="",0,CR$11*условия!$U50)</f>
        <v>0</v>
      </c>
      <c r="CS13" s="40">
        <f>IF(CS$7="",0,CS$11*условия!$U50)</f>
        <v>0</v>
      </c>
      <c r="CT13" s="40">
        <f>IF(CT$7="",0,CT$11*условия!$U50)</f>
        <v>0</v>
      </c>
      <c r="CU13" s="40">
        <f>IF(CU$7="",0,CU$11*условия!$U50)</f>
        <v>0</v>
      </c>
      <c r="CV13" s="40">
        <f>IF(CV$7="",0,CV$11*условия!$U50)</f>
        <v>0</v>
      </c>
      <c r="CW13" s="40">
        <f>IF(CW$7="",0,CW$11*условия!$U50)</f>
        <v>0</v>
      </c>
      <c r="CX13" s="40">
        <f>IF(CX$7="",0,CX$11*условия!$U50)</f>
        <v>0</v>
      </c>
      <c r="CY13" s="40">
        <f>IF(CY$7="",0,CY$11*условия!$U50)</f>
        <v>0</v>
      </c>
      <c r="CZ13" s="40">
        <f>IF(CZ$7="",0,CZ$11*условия!$U50)</f>
        <v>0</v>
      </c>
      <c r="DA13" s="40">
        <f>IF(DA$7="",0,DA$11*условия!$U50)</f>
        <v>0</v>
      </c>
      <c r="DB13" s="40">
        <f>IF(DB$7="",0,DB$11*условия!$U50)</f>
        <v>0</v>
      </c>
      <c r="DC13" s="40">
        <f>IF(DC$7="",0,DC$11*условия!$U50)</f>
        <v>0</v>
      </c>
      <c r="DD13" s="40">
        <f>IF(DD$7="",0,DD$11*условия!$U50)</f>
        <v>0</v>
      </c>
      <c r="DE13" s="40">
        <f>IF(DE$7="",0,DE$11*условия!$U50)</f>
        <v>0</v>
      </c>
      <c r="DF13" s="40">
        <f>IF(DF$7="",0,DF$11*условия!$U50)</f>
        <v>0</v>
      </c>
      <c r="DG13" s="40">
        <f>IF(DG$7="",0,DG$11*условия!$U50)</f>
        <v>0</v>
      </c>
      <c r="DH13" s="40">
        <f>IF(DH$7="",0,DH$11*условия!$U50)</f>
        <v>0</v>
      </c>
      <c r="DI13" s="40">
        <f>IF(DI$7="",0,DI$11*условия!$U50)</f>
        <v>0</v>
      </c>
      <c r="DJ13" s="40">
        <f>IF(DJ$7="",0,DJ$11*условия!$U50)</f>
        <v>0</v>
      </c>
      <c r="DK13" s="40">
        <f>IF(DK$7="",0,DK$11*условия!$U50)</f>
        <v>0</v>
      </c>
      <c r="DL13" s="40">
        <f>IF(DL$7="",0,DL$11*условия!$U50)</f>
        <v>0</v>
      </c>
      <c r="DM13" s="40">
        <f>IF(DM$7="",0,DM$11*условия!$U50)</f>
        <v>0</v>
      </c>
      <c r="DN13" s="40">
        <f>IF(DN$7="",0,DN$11*условия!$U50)</f>
        <v>0</v>
      </c>
      <c r="DO13" s="40">
        <f>IF(DO$7="",0,DO$11*условия!$U50)</f>
        <v>0</v>
      </c>
      <c r="DP13" s="40">
        <f>IF(DP$7="",0,DP$11*условия!$U50)</f>
        <v>0</v>
      </c>
      <c r="DQ13" s="40">
        <f>IF(DQ$7="",0,DQ$11*условия!$U50)</f>
        <v>0</v>
      </c>
      <c r="DR13" s="40">
        <f>IF(DR$7="",0,DR$11*условия!$U50)</f>
        <v>0</v>
      </c>
      <c r="DS13" s="40">
        <f>IF(DS$7="",0,DS$11*условия!$U50)</f>
        <v>0</v>
      </c>
      <c r="DT13" s="40">
        <f>IF(DT$7="",0,DT$11*условия!$U50)</f>
        <v>0</v>
      </c>
      <c r="DU13" s="40">
        <f>IF(DU$7="",0,DU$11*условия!$U50)</f>
        <v>0</v>
      </c>
      <c r="DV13" s="40">
        <f>IF(DV$7="",0,DV$11*условия!$U50)</f>
        <v>0</v>
      </c>
      <c r="DW13" s="40">
        <f>IF(DW$7="",0,DW$11*условия!$U50)</f>
        <v>0</v>
      </c>
      <c r="DX13" s="40">
        <f>IF(DX$7="",0,DX$11*условия!$U50)</f>
        <v>0</v>
      </c>
      <c r="DY13" s="40">
        <f>IF(DY$7="",0,DY$11*условия!$U50)</f>
        <v>0</v>
      </c>
      <c r="DZ13" s="40">
        <f>IF(DZ$7="",0,DZ$11*условия!$U50)</f>
        <v>0</v>
      </c>
      <c r="EA13" s="40">
        <f>IF(EA$7="",0,EA$11*условия!$U50)</f>
        <v>0</v>
      </c>
      <c r="EB13" s="40">
        <f>IF(EB$7="",0,EB$11*условия!$U50)</f>
        <v>0</v>
      </c>
      <c r="EC13" s="40">
        <f>IF(EC$7="",0,EC$11*условия!$U50)</f>
        <v>0</v>
      </c>
      <c r="ED13" s="40">
        <f>IF(ED$7="",0,ED$11*условия!$U50)</f>
        <v>0</v>
      </c>
      <c r="EE13" s="40">
        <f>IF(EE$7="",0,EE$11*условия!$U50)</f>
        <v>0</v>
      </c>
      <c r="EF13" s="40">
        <f>IF(EF$7="",0,EF$11*условия!$U50)</f>
        <v>0</v>
      </c>
      <c r="EG13" s="40">
        <f>IF(EG$7="",0,EG$11*условия!$U50)</f>
        <v>0</v>
      </c>
      <c r="EH13" s="40">
        <f>IF(EH$7="",0,EH$11*условия!$U50)</f>
        <v>0</v>
      </c>
      <c r="EI13" s="40">
        <f>IF(EI$7="",0,EI$11*условия!$U50)</f>
        <v>0</v>
      </c>
      <c r="EJ13" s="40">
        <f>IF(EJ$7="",0,EJ$11*условия!$U50)</f>
        <v>0</v>
      </c>
      <c r="EK13" s="40">
        <f>IF(EK$7="",0,EK$11*условия!$U50)</f>
        <v>0</v>
      </c>
      <c r="EL13" s="40">
        <f>IF(EL$7="",0,EL$11*условия!$U50)</f>
        <v>0</v>
      </c>
      <c r="EM13" s="40">
        <f>IF(EM$7="",0,EM$11*условия!$U50)</f>
        <v>0</v>
      </c>
      <c r="EN13" s="40">
        <f>IF(EN$7="",0,EN$11*условия!$U50)</f>
        <v>0</v>
      </c>
      <c r="EO13" s="40">
        <f>IF(EO$7="",0,EO$11*условия!$U50)</f>
        <v>0</v>
      </c>
      <c r="EP13" s="40">
        <f>IF(EP$7="",0,EP$11*условия!$U50)</f>
        <v>0</v>
      </c>
      <c r="EQ13" s="40">
        <f>IF(EQ$7="",0,EQ$11*условия!$U50)</f>
        <v>0</v>
      </c>
      <c r="ER13" s="40">
        <f>IF(ER$7="",0,ER$11*условия!$U50)</f>
        <v>0</v>
      </c>
      <c r="ES13" s="40">
        <f>IF(ES$7="",0,ES$11*условия!$U50)</f>
        <v>0</v>
      </c>
      <c r="ET13" s="40">
        <f>IF(ET$7="",0,ET$11*условия!$U50)</f>
        <v>0</v>
      </c>
      <c r="EU13" s="40">
        <f>IF(EU$7="",0,EU$11*условия!$U50)</f>
        <v>0</v>
      </c>
      <c r="EV13" s="40">
        <f>IF(EV$7="",0,EV$11*условия!$U50)</f>
        <v>0</v>
      </c>
      <c r="EW13" s="40">
        <f>IF(EW$7="",0,EW$11*условия!$U50)</f>
        <v>0</v>
      </c>
      <c r="EX13" s="40">
        <f>IF(EX$7="",0,EX$11*условия!$U50)</f>
        <v>0</v>
      </c>
      <c r="EY13" s="40">
        <f>IF(EY$7="",0,EY$11*условия!$U50)</f>
        <v>0</v>
      </c>
      <c r="EZ13" s="40">
        <f>IF(EZ$7="",0,EZ$11*условия!$U50)</f>
        <v>0</v>
      </c>
      <c r="FA13" s="40">
        <f>IF(FA$7="",0,FA$11*условия!$U50)</f>
        <v>0</v>
      </c>
      <c r="FB13" s="40">
        <f>IF(FB$7="",0,FB$11*условия!$U50)</f>
        <v>0</v>
      </c>
      <c r="FC13" s="40">
        <f>IF(FC$7="",0,FC$11*условия!$U50)</f>
        <v>0</v>
      </c>
      <c r="FD13" s="40">
        <f>IF(FD$7="",0,FD$11*условия!$U50)</f>
        <v>0</v>
      </c>
      <c r="FE13" s="40">
        <f>IF(FE$7="",0,FE$11*условия!$U50)</f>
        <v>0</v>
      </c>
      <c r="FF13" s="40">
        <f>IF(FF$7="",0,FF$11*условия!$U50)</f>
        <v>0</v>
      </c>
      <c r="FG13" s="40">
        <f>IF(FG$7="",0,FG$11*условия!$U50)</f>
        <v>0</v>
      </c>
      <c r="FH13" s="40">
        <f>IF(FH$7="",0,FH$11*условия!$U50)</f>
        <v>0</v>
      </c>
      <c r="FI13" s="40">
        <f>IF(FI$7="",0,FI$11*условия!$U50)</f>
        <v>0</v>
      </c>
      <c r="FJ13" s="40">
        <f>IF(FJ$7="",0,FJ$11*условия!$U50)</f>
        <v>0</v>
      </c>
      <c r="FK13" s="40">
        <f>IF(FK$7="",0,FK$11*условия!$U50)</f>
        <v>0</v>
      </c>
      <c r="FL13" s="40">
        <f>IF(FL$7="",0,FL$11*условия!$U50)</f>
        <v>0</v>
      </c>
      <c r="FM13" s="40">
        <f>IF(FM$7="",0,FM$11*условия!$U50)</f>
        <v>0</v>
      </c>
      <c r="FN13" s="40">
        <f>IF(FN$7="",0,FN$11*условия!$U50)</f>
        <v>0</v>
      </c>
      <c r="FO13" s="40">
        <f>IF(FO$7="",0,FO$11*условия!$U50)</f>
        <v>0</v>
      </c>
      <c r="FP13" s="40">
        <f>IF(FP$7="",0,FP$11*условия!$U50)</f>
        <v>0</v>
      </c>
      <c r="FQ13" s="40">
        <f>IF(FQ$7="",0,FQ$11*условия!$U50)</f>
        <v>0</v>
      </c>
      <c r="FR13" s="40">
        <f>IF(FR$7="",0,FR$11*условия!$U50)</f>
        <v>0</v>
      </c>
      <c r="FS13" s="40">
        <f>IF(FS$7="",0,FS$11*условия!$U50)</f>
        <v>0</v>
      </c>
      <c r="FT13" s="40">
        <f>IF(FT$7="",0,FT$11*условия!$U50)</f>
        <v>0</v>
      </c>
      <c r="FU13" s="40">
        <f>IF(FU$7="",0,FU$11*условия!$U50)</f>
        <v>0</v>
      </c>
      <c r="FV13" s="40">
        <f>IF(FV$7="",0,FV$11*условия!$U50)</f>
        <v>0</v>
      </c>
      <c r="FW13" s="40">
        <f>IF(FW$7="",0,FW$11*условия!$U50)</f>
        <v>0</v>
      </c>
      <c r="FX13" s="40">
        <f>IF(FX$7="",0,FX$11*условия!$U50)</f>
        <v>0</v>
      </c>
      <c r="FY13" s="40">
        <f>IF(FY$7="",0,FY$11*условия!$U50)</f>
        <v>0</v>
      </c>
      <c r="FZ13" s="40">
        <f>IF(FZ$7="",0,FZ$11*условия!$U50)</f>
        <v>0</v>
      </c>
      <c r="GA13" s="40">
        <f>IF(GA$7="",0,GA$11*условия!$U50)</f>
        <v>0</v>
      </c>
      <c r="GB13" s="40">
        <f>IF(GB$7="",0,GB$11*условия!$U50)</f>
        <v>0</v>
      </c>
      <c r="GC13" s="40">
        <f>IF(GC$7="",0,GC$11*условия!$U50)</f>
        <v>0</v>
      </c>
      <c r="GD13" s="40">
        <f>IF(GD$7="",0,GD$11*условия!$U50)</f>
        <v>0</v>
      </c>
      <c r="GE13" s="40">
        <f>IF(GE$7="",0,GE$11*условия!$U50)</f>
        <v>0</v>
      </c>
      <c r="GF13" s="40">
        <f>IF(GF$7="",0,GF$11*условия!$U50)</f>
        <v>0</v>
      </c>
      <c r="GG13" s="40">
        <f>IF(GG$7="",0,GG$11*условия!$U50)</f>
        <v>0</v>
      </c>
      <c r="GH13" s="40">
        <f>IF(GH$7="",0,GH$11*условия!$U50)</f>
        <v>0</v>
      </c>
      <c r="GI13" s="40">
        <f>IF(GI$7="",0,GI$11*условия!$U50)</f>
        <v>0</v>
      </c>
      <c r="GJ13" s="40">
        <f>IF(GJ$7="",0,GJ$11*условия!$U50)</f>
        <v>0</v>
      </c>
      <c r="GK13" s="40">
        <f>IF(GK$7="",0,GK$11*условия!$U50)</f>
        <v>0</v>
      </c>
      <c r="GL13" s="40">
        <f>IF(GL$7="",0,GL$11*условия!$U50)</f>
        <v>0</v>
      </c>
      <c r="GM13" s="40">
        <f>IF(GM$7="",0,GM$11*условия!$U50)</f>
        <v>0</v>
      </c>
      <c r="GN13" s="40">
        <f>IF(GN$7="",0,GN$11*условия!$U50)</f>
        <v>0</v>
      </c>
      <c r="GO13" s="40">
        <f>IF(GO$7="",0,GO$11*условия!$U50)</f>
        <v>0</v>
      </c>
      <c r="GP13" s="40">
        <f>IF(GP$7="",0,GP$11*условия!$U50)</f>
        <v>0</v>
      </c>
      <c r="GQ13" s="40">
        <f>IF(GQ$7="",0,GQ$11*условия!$U50)</f>
        <v>0</v>
      </c>
      <c r="GR13" s="40">
        <f>IF(GR$7="",0,GR$11*условия!$U50)</f>
        <v>0</v>
      </c>
      <c r="GS13" s="40">
        <f>IF(GS$7="",0,GS$11*условия!$U50)</f>
        <v>0</v>
      </c>
      <c r="GT13" s="40">
        <f>IF(GT$7="",0,GT$11*условия!$U50)</f>
        <v>0</v>
      </c>
      <c r="GU13" s="40">
        <f>IF(GU$7="",0,GU$11*условия!$U50)</f>
        <v>0</v>
      </c>
      <c r="GV13" s="40">
        <f>IF(GV$7="",0,GV$11*условия!$U50)</f>
        <v>0</v>
      </c>
      <c r="GW13" s="40">
        <f>IF(GW$7="",0,GW$11*условия!$U50)</f>
        <v>0</v>
      </c>
      <c r="GX13" s="40">
        <f>IF(GX$7="",0,GX$11*условия!$U50)</f>
        <v>0</v>
      </c>
      <c r="GY13" s="40">
        <f>IF(GY$7="",0,GY$11*условия!$U50)</f>
        <v>0</v>
      </c>
      <c r="GZ13" s="40">
        <f>IF(GZ$7="",0,GZ$11*условия!$U50)</f>
        <v>0</v>
      </c>
      <c r="HA13" s="40">
        <f>IF(HA$7="",0,HA$11*условия!$U50)</f>
        <v>0</v>
      </c>
      <c r="HB13" s="40">
        <f>IF(HB$7="",0,HB$11*условия!$U50)</f>
        <v>0</v>
      </c>
      <c r="HC13" s="40">
        <f>IF(HC$7="",0,HC$11*условия!$U50)</f>
        <v>0</v>
      </c>
      <c r="HD13" s="40">
        <f>IF(HD$7="",0,HD$11*условия!$U50)</f>
        <v>0</v>
      </c>
      <c r="HE13" s="40">
        <f>IF(HE$7="",0,HE$11*условия!$U50)</f>
        <v>0</v>
      </c>
      <c r="HF13" s="40">
        <f>IF(HF$7="",0,HF$11*условия!$U50)</f>
        <v>0</v>
      </c>
      <c r="HG13" s="40">
        <f>IF(HG$7="",0,HG$11*условия!$U50)</f>
        <v>0</v>
      </c>
      <c r="HH13" s="40">
        <f>IF(HH$7="",0,HH$11*условия!$U50)</f>
        <v>0</v>
      </c>
      <c r="HI13" s="40">
        <f>IF(HI$7="",0,HI$11*условия!$U50)</f>
        <v>0</v>
      </c>
      <c r="HJ13" s="40">
        <f>IF(HJ$7="",0,HJ$11*условия!$U50)</f>
        <v>0</v>
      </c>
      <c r="HK13" s="40">
        <f>IF(HK$7="",0,HK$11*условия!$U50)</f>
        <v>0</v>
      </c>
      <c r="HL13" s="40">
        <f>IF(HL$7="",0,HL$11*условия!$U50)</f>
        <v>0</v>
      </c>
      <c r="HM13" s="40">
        <f>IF(HM$7="",0,HM$11*условия!$U50)</f>
        <v>0</v>
      </c>
      <c r="HN13" s="40">
        <f>IF(HN$7="",0,HN$11*условия!$U50)</f>
        <v>0</v>
      </c>
      <c r="HO13" s="40">
        <f>IF(HO$7="",0,HO$11*условия!$U50)</f>
        <v>0</v>
      </c>
      <c r="HP13" s="40">
        <f>IF(HP$7="",0,HP$11*условия!$U50)</f>
        <v>0</v>
      </c>
      <c r="HQ13" s="40">
        <f>IF(HQ$7="",0,HQ$11*условия!$U50)</f>
        <v>0</v>
      </c>
      <c r="HR13" s="40">
        <f>IF(HR$7="",0,HR$11*условия!$U50)</f>
        <v>0</v>
      </c>
      <c r="HS13" s="40">
        <f>IF(HS$7="",0,HS$11*условия!$U50)</f>
        <v>0</v>
      </c>
      <c r="HT13" s="40">
        <f>IF(HT$7="",0,HT$11*условия!$U50)</f>
        <v>0</v>
      </c>
      <c r="HU13" s="40">
        <f>IF(HU$7="",0,HU$11*условия!$U50)</f>
        <v>0</v>
      </c>
      <c r="HV13" s="40">
        <f>IF(HV$7="",0,HV$11*условия!$U50)</f>
        <v>0</v>
      </c>
      <c r="HW13" s="40">
        <f>IF(HW$7="",0,HW$11*условия!$U50)</f>
        <v>0</v>
      </c>
      <c r="HX13" s="40">
        <f>IF(HX$7="",0,HX$11*условия!$U50)</f>
        <v>0</v>
      </c>
      <c r="HY13" s="40">
        <f>IF(HY$7="",0,HY$11*условия!$U50)</f>
        <v>0</v>
      </c>
      <c r="HZ13" s="40">
        <f>IF(HZ$7="",0,HZ$11*условия!$U50)</f>
        <v>0</v>
      </c>
      <c r="IA13" s="40">
        <f>IF(IA$7="",0,IA$11*условия!$U50)</f>
        <v>0</v>
      </c>
      <c r="IB13" s="40">
        <f>IF(IB$7="",0,IB$11*условия!$U50)</f>
        <v>0</v>
      </c>
      <c r="IC13" s="40">
        <f>IF(IC$7="",0,IC$11*условия!$U50)</f>
        <v>0</v>
      </c>
      <c r="ID13" s="40">
        <f>IF(ID$7="",0,ID$11*условия!$U50)</f>
        <v>0</v>
      </c>
      <c r="IE13" s="40">
        <f>IF(IE$7="",0,IE$11*условия!$U50)</f>
        <v>0</v>
      </c>
      <c r="IF13" s="40">
        <f>IF(IF$7="",0,IF$11*условия!$U50)</f>
        <v>0</v>
      </c>
      <c r="IG13" s="40">
        <f>IF(IG$7="",0,IG$11*условия!$U50)</f>
        <v>0</v>
      </c>
      <c r="IH13" s="40">
        <f>IF(IH$7="",0,IH$11*условия!$U50)</f>
        <v>0</v>
      </c>
      <c r="II13" s="40">
        <f>IF(II$7="",0,II$11*условия!$U50)</f>
        <v>0</v>
      </c>
      <c r="IJ13" s="40">
        <f>IF(IJ$7="",0,IJ$11*условия!$U50)</f>
        <v>0</v>
      </c>
      <c r="IK13" s="40">
        <f>IF(IK$7="",0,IK$11*условия!$U50)</f>
        <v>0</v>
      </c>
      <c r="IL13" s="40">
        <f>IF(IL$7="",0,IL$11*условия!$U50)</f>
        <v>0</v>
      </c>
      <c r="IM13" s="40">
        <f>IF(IM$7="",0,IM$11*условия!$U50)</f>
        <v>0</v>
      </c>
      <c r="IN13" s="40">
        <f>IF(IN$7="",0,IN$11*условия!$U50)</f>
        <v>0</v>
      </c>
      <c r="IO13" s="40">
        <f>IF(IO$7="",0,IO$11*условия!$U50)</f>
        <v>0</v>
      </c>
      <c r="IP13" s="40">
        <f>IF(IP$7="",0,IP$11*условия!$U50)</f>
        <v>0</v>
      </c>
      <c r="IQ13" s="40">
        <f>IF(IQ$7="",0,IQ$11*условия!$U50)</f>
        <v>0</v>
      </c>
      <c r="IR13" s="40">
        <f>IF(IR$7="",0,IR$11*условия!$U50)</f>
        <v>0</v>
      </c>
      <c r="IS13" s="40">
        <f>IF(IS$7="",0,IS$11*условия!$U50)</f>
        <v>0</v>
      </c>
      <c r="IT13" s="40">
        <f>IF(IT$7="",0,IT$11*условия!$U50)</f>
        <v>0</v>
      </c>
      <c r="IU13" s="40">
        <f>IF(IU$7="",0,IU$11*условия!$U50)</f>
        <v>0</v>
      </c>
      <c r="IV13" s="40">
        <f>IF(IV$7="",0,IV$11*условия!$U50)</f>
        <v>0</v>
      </c>
      <c r="IW13" s="40">
        <f>IF(IW$7="",0,IW$11*условия!$U50)</f>
        <v>0</v>
      </c>
      <c r="IX13" s="40">
        <f>IF(IX$7="",0,IX$11*условия!$U50)</f>
        <v>0</v>
      </c>
      <c r="IY13" s="40">
        <f>IF(IY$7="",0,IY$11*условия!$U50)</f>
        <v>0</v>
      </c>
      <c r="IZ13" s="40">
        <f>IF(IZ$7="",0,IZ$11*условия!$U50)</f>
        <v>0</v>
      </c>
      <c r="JA13" s="40">
        <f>IF(JA$7="",0,JA$11*условия!$U50)</f>
        <v>0</v>
      </c>
      <c r="JB13" s="40">
        <f>IF(JB$7="",0,JB$11*условия!$U50)</f>
        <v>0</v>
      </c>
      <c r="JC13" s="40">
        <f>IF(JC$7="",0,JC$11*условия!$U50)</f>
        <v>0</v>
      </c>
      <c r="JD13" s="40">
        <f>IF(JD$7="",0,JD$11*условия!$U50)</f>
        <v>0</v>
      </c>
      <c r="JE13" s="40">
        <f>IF(JE$7="",0,JE$11*условия!$U50)</f>
        <v>0</v>
      </c>
      <c r="JF13" s="40">
        <f>IF(JF$7="",0,JF$11*условия!$U50)</f>
        <v>0</v>
      </c>
      <c r="JG13" s="40">
        <f>IF(JG$7="",0,JG$11*условия!$U50)</f>
        <v>0</v>
      </c>
      <c r="JH13" s="40">
        <f>IF(JH$7="",0,JH$11*условия!$U50)</f>
        <v>0</v>
      </c>
      <c r="JI13" s="40">
        <f>IF(JI$7="",0,JI$11*условия!$U50)</f>
        <v>0</v>
      </c>
      <c r="JJ13" s="40">
        <f>IF(JJ$7="",0,JJ$11*условия!$U50)</f>
        <v>0</v>
      </c>
      <c r="JK13" s="40">
        <f>IF(JK$7="",0,JK$11*условия!$U50)</f>
        <v>0</v>
      </c>
      <c r="JL13" s="40">
        <f>IF(JL$7="",0,JL$11*условия!$U50)</f>
        <v>0</v>
      </c>
      <c r="JM13" s="40">
        <f>IF(JM$7="",0,JM$11*условия!$U50)</f>
        <v>0</v>
      </c>
      <c r="JN13" s="40">
        <f>IF(JN$7="",0,JN$11*условия!$U50)</f>
        <v>0</v>
      </c>
      <c r="JO13" s="40">
        <f>IF(JO$7="",0,JO$11*условия!$U50)</f>
        <v>0</v>
      </c>
      <c r="JP13" s="40">
        <f>IF(JP$7="",0,JP$11*условия!$U50)</f>
        <v>0</v>
      </c>
      <c r="JQ13" s="40">
        <f>IF(JQ$7="",0,JQ$11*условия!$U50)</f>
        <v>0</v>
      </c>
      <c r="JR13" s="40">
        <f>IF(JR$7="",0,JR$11*условия!$U50)</f>
        <v>0</v>
      </c>
      <c r="JS13" s="40">
        <f>IF(JS$7="",0,JS$11*условия!$U50)</f>
        <v>0</v>
      </c>
      <c r="JT13" s="40">
        <f>IF(JT$7="",0,JT$11*условия!$U50)</f>
        <v>0</v>
      </c>
      <c r="JU13" s="40">
        <f>IF(JU$7="",0,JU$11*условия!$U50)</f>
        <v>0</v>
      </c>
      <c r="JV13" s="40">
        <f>IF(JV$7="",0,JV$11*условия!$U50)</f>
        <v>0</v>
      </c>
      <c r="JW13" s="40">
        <f>IF(JW$7="",0,JW$11*условия!$U50)</f>
        <v>0</v>
      </c>
      <c r="JX13" s="40">
        <f>IF(JX$7="",0,JX$11*условия!$U50)</f>
        <v>0</v>
      </c>
      <c r="JY13" s="40">
        <f>IF(JY$7="",0,JY$11*условия!$U50)</f>
        <v>0</v>
      </c>
      <c r="JZ13" s="40">
        <f>IF(JZ$7="",0,JZ$11*условия!$U50)</f>
        <v>0</v>
      </c>
      <c r="KA13" s="40">
        <f>IF(KA$7="",0,KA$11*условия!$U50)</f>
        <v>0</v>
      </c>
      <c r="KB13" s="40">
        <f>IF(KB$7="",0,KB$11*условия!$U50)</f>
        <v>0</v>
      </c>
      <c r="KC13" s="40">
        <f>IF(KC$7="",0,KC$11*условия!$U50)</f>
        <v>0</v>
      </c>
      <c r="KD13" s="40">
        <f>IF(KD$7="",0,KD$11*условия!$U50)</f>
        <v>0</v>
      </c>
      <c r="KE13" s="40">
        <f>IF(KE$7="",0,KE$11*условия!$U50)</f>
        <v>0</v>
      </c>
      <c r="KF13" s="40">
        <f>IF(KF$7="",0,KF$11*условия!$U50)</f>
        <v>0</v>
      </c>
      <c r="KG13" s="40">
        <f>IF(KG$7="",0,KG$11*условия!$U50)</f>
        <v>0</v>
      </c>
      <c r="KH13" s="40">
        <f>IF(KH$7="",0,KH$11*условия!$U50)</f>
        <v>0</v>
      </c>
      <c r="KI13" s="40">
        <f>IF(KI$7="",0,KI$11*условия!$U50)</f>
        <v>0</v>
      </c>
      <c r="KJ13" s="40">
        <f>IF(KJ$7="",0,KJ$11*условия!$U50)</f>
        <v>0</v>
      </c>
      <c r="KK13" s="40">
        <f>IF(KK$7="",0,KK$11*условия!$U50)</f>
        <v>0</v>
      </c>
      <c r="KL13" s="40">
        <f>IF(KL$7="",0,KL$11*условия!$U50)</f>
        <v>0</v>
      </c>
      <c r="KM13" s="40">
        <f>IF(KM$7="",0,KM$11*условия!$U50)</f>
        <v>0</v>
      </c>
      <c r="KN13" s="40">
        <f>IF(KN$7="",0,KN$11*условия!$U50)</f>
        <v>0</v>
      </c>
      <c r="KO13" s="40">
        <f>IF(KO$7="",0,KO$11*условия!$U50)</f>
        <v>0</v>
      </c>
      <c r="KP13" s="40">
        <f>IF(KP$7="",0,KP$11*условия!$U50)</f>
        <v>0</v>
      </c>
      <c r="KQ13" s="40">
        <f>IF(KQ$7="",0,KQ$11*условия!$U50)</f>
        <v>0</v>
      </c>
      <c r="KR13" s="40">
        <f>IF(KR$7="",0,KR$11*условия!$U50)</f>
        <v>0</v>
      </c>
      <c r="KS13" s="40">
        <f>IF(KS$7="",0,KS$11*условия!$U50)</f>
        <v>0</v>
      </c>
      <c r="KT13" s="40">
        <f>IF(KT$7="",0,KT$11*условия!$U50)</f>
        <v>0</v>
      </c>
      <c r="KU13" s="40">
        <f>IF(KU$7="",0,KU$11*условия!$U50)</f>
        <v>0</v>
      </c>
      <c r="KV13" s="40">
        <f>IF(KV$7="",0,KV$11*условия!$U50)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договоров/окрытых магазинов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постоянные-Партнеры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22.5</v>
      </c>
      <c r="S14" s="1"/>
      <c r="T14" s="40"/>
      <c r="U14" s="40">
        <f>IF(U$7="",0,U$11*условия!$U51)</f>
        <v>0.86538461538461531</v>
      </c>
      <c r="V14" s="40">
        <f>IF(V$7="",0,V$11*условия!$U51)</f>
        <v>1.0096153846153846</v>
      </c>
      <c r="W14" s="40">
        <f>IF(W$7="",0,W$11*условия!$U51)</f>
        <v>1.1538461538461537</v>
      </c>
      <c r="X14" s="40">
        <f>IF(X$7="",0,X$11*условия!$U51)</f>
        <v>1.2980769230769229</v>
      </c>
      <c r="Y14" s="40">
        <f>IF(Y$7="",0,Y$11*условия!$U51)</f>
        <v>1.4423076923076923</v>
      </c>
      <c r="Z14" s="40">
        <f>IF(Z$7="",0,Z$11*условия!$U51)</f>
        <v>1.5865384615384615</v>
      </c>
      <c r="AA14" s="40">
        <f>IF(AA$7="",0,AA$11*условия!$U51)</f>
        <v>1.7307692307692306</v>
      </c>
      <c r="AB14" s="40">
        <f>IF(AB$7="",0,AB$11*условия!$U51)</f>
        <v>1.875</v>
      </c>
      <c r="AC14" s="40">
        <f>IF(AC$7="",0,AC$11*условия!$U51)</f>
        <v>2.0192307692307692</v>
      </c>
      <c r="AD14" s="40">
        <f>IF(AD$7="",0,AD$11*условия!$U51)</f>
        <v>2.1634615384615383</v>
      </c>
      <c r="AE14" s="40">
        <f>IF(AE$7="",0,AE$11*условия!$U51)</f>
        <v>2.3076923076923075</v>
      </c>
      <c r="AF14" s="40">
        <f>IF(AF$7="",0,AF$11*условия!$U51)</f>
        <v>2.4519230769230771</v>
      </c>
      <c r="AG14" s="40">
        <f>IF(AG$7="",0,AG$11*условия!$U51)</f>
        <v>2.5961538461538458</v>
      </c>
      <c r="AH14" s="40">
        <f>IF(AH$7="",0,AH$11*условия!$U51)</f>
        <v>0</v>
      </c>
      <c r="AI14" s="40">
        <f>IF(AI$7="",0,AI$11*условия!$U51)</f>
        <v>0</v>
      </c>
      <c r="AJ14" s="40">
        <f>IF(AJ$7="",0,AJ$11*условия!$U51)</f>
        <v>0</v>
      </c>
      <c r="AK14" s="40">
        <f>IF(AK$7="",0,AK$11*условия!$U51)</f>
        <v>0</v>
      </c>
      <c r="AL14" s="40">
        <f>IF(AL$7="",0,AL$11*условия!$U51)</f>
        <v>0</v>
      </c>
      <c r="AM14" s="40">
        <f>IF(AM$7="",0,AM$11*условия!$U51)</f>
        <v>0</v>
      </c>
      <c r="AN14" s="40">
        <f>IF(AN$7="",0,AN$11*условия!$U51)</f>
        <v>0</v>
      </c>
      <c r="AO14" s="40">
        <f>IF(AO$7="",0,AO$11*условия!$U51)</f>
        <v>0</v>
      </c>
      <c r="AP14" s="40">
        <f>IF(AP$7="",0,AP$11*условия!$U51)</f>
        <v>0</v>
      </c>
      <c r="AQ14" s="40">
        <f>IF(AQ$7="",0,AQ$11*условия!$U51)</f>
        <v>0</v>
      </c>
      <c r="AR14" s="40">
        <f>IF(AR$7="",0,AR$11*условия!$U51)</f>
        <v>0</v>
      </c>
      <c r="AS14" s="40">
        <f>IF(AS$7="",0,AS$11*условия!$U51)</f>
        <v>0</v>
      </c>
      <c r="AT14" s="40">
        <f>IF(AT$7="",0,AT$11*условия!$U51)</f>
        <v>0</v>
      </c>
      <c r="AU14" s="40">
        <f>IF(AU$7="",0,AU$11*условия!$U51)</f>
        <v>0</v>
      </c>
      <c r="AV14" s="40">
        <f>IF(AV$7="",0,AV$11*условия!$U51)</f>
        <v>0</v>
      </c>
      <c r="AW14" s="40">
        <f>IF(AW$7="",0,AW$11*условия!$U51)</f>
        <v>0</v>
      </c>
      <c r="AX14" s="40">
        <f>IF(AX$7="",0,AX$11*условия!$U51)</f>
        <v>0</v>
      </c>
      <c r="AY14" s="40">
        <f>IF(AY$7="",0,AY$11*условия!$U51)</f>
        <v>0</v>
      </c>
      <c r="AZ14" s="40">
        <f>IF(AZ$7="",0,AZ$11*условия!$U51)</f>
        <v>0</v>
      </c>
      <c r="BA14" s="40">
        <f>IF(BA$7="",0,BA$11*условия!$U51)</f>
        <v>0</v>
      </c>
      <c r="BB14" s="40">
        <f>IF(BB$7="",0,BB$11*условия!$U51)</f>
        <v>0</v>
      </c>
      <c r="BC14" s="40">
        <f>IF(BC$7="",0,BC$11*условия!$U51)</f>
        <v>0</v>
      </c>
      <c r="BD14" s="40">
        <f>IF(BD$7="",0,BD$11*условия!$U51)</f>
        <v>0</v>
      </c>
      <c r="BE14" s="40">
        <f>IF(BE$7="",0,BE$11*условия!$U51)</f>
        <v>0</v>
      </c>
      <c r="BF14" s="40">
        <f>IF(BF$7="",0,BF$11*условия!$U51)</f>
        <v>0</v>
      </c>
      <c r="BG14" s="40">
        <f>IF(BG$7="",0,BG$11*условия!$U51)</f>
        <v>0</v>
      </c>
      <c r="BH14" s="40">
        <f>IF(BH$7="",0,BH$11*условия!$U51)</f>
        <v>0</v>
      </c>
      <c r="BI14" s="40">
        <f>IF(BI$7="",0,BI$11*условия!$U51)</f>
        <v>0</v>
      </c>
      <c r="BJ14" s="40">
        <f>IF(BJ$7="",0,BJ$11*условия!$U51)</f>
        <v>0</v>
      </c>
      <c r="BK14" s="40">
        <f>IF(BK$7="",0,BK$11*условия!$U51)</f>
        <v>0</v>
      </c>
      <c r="BL14" s="40">
        <f>IF(BL$7="",0,BL$11*условия!$U51)</f>
        <v>0</v>
      </c>
      <c r="BM14" s="40">
        <f>IF(BM$7="",0,BM$11*условия!$U51)</f>
        <v>0</v>
      </c>
      <c r="BN14" s="40">
        <f>IF(BN$7="",0,BN$11*условия!$U51)</f>
        <v>0</v>
      </c>
      <c r="BO14" s="40">
        <f>IF(BO$7="",0,BO$11*условия!$U51)</f>
        <v>0</v>
      </c>
      <c r="BP14" s="40">
        <f>IF(BP$7="",0,BP$11*условия!$U51)</f>
        <v>0</v>
      </c>
      <c r="BQ14" s="40">
        <f>IF(BQ$7="",0,BQ$11*условия!$U51)</f>
        <v>0</v>
      </c>
      <c r="BR14" s="40">
        <f>IF(BR$7="",0,BR$11*условия!$U51)</f>
        <v>0</v>
      </c>
      <c r="BS14" s="40">
        <f>IF(BS$7="",0,BS$11*условия!$U51)</f>
        <v>0</v>
      </c>
      <c r="BT14" s="40">
        <f>IF(BT$7="",0,BT$11*условия!$U51)</f>
        <v>0</v>
      </c>
      <c r="BU14" s="40">
        <f>IF(BU$7="",0,BU$11*условия!$U51)</f>
        <v>0</v>
      </c>
      <c r="BV14" s="40">
        <f>IF(BV$7="",0,BV$11*условия!$U51)</f>
        <v>0</v>
      </c>
      <c r="BW14" s="40">
        <f>IF(BW$7="",0,BW$11*условия!$U51)</f>
        <v>0</v>
      </c>
      <c r="BX14" s="40">
        <f>IF(BX$7="",0,BX$11*условия!$U51)</f>
        <v>0</v>
      </c>
      <c r="BY14" s="40">
        <f>IF(BY$7="",0,BY$11*условия!$U51)</f>
        <v>0</v>
      </c>
      <c r="BZ14" s="40">
        <f>IF(BZ$7="",0,BZ$11*условия!$U51)</f>
        <v>0</v>
      </c>
      <c r="CA14" s="40">
        <f>IF(CA$7="",0,CA$11*условия!$U51)</f>
        <v>0</v>
      </c>
      <c r="CB14" s="40">
        <f>IF(CB$7="",0,CB$11*условия!$U51)</f>
        <v>0</v>
      </c>
      <c r="CC14" s="40">
        <f>IF(CC$7="",0,CC$11*условия!$U51)</f>
        <v>0</v>
      </c>
      <c r="CD14" s="40">
        <f>IF(CD$7="",0,CD$11*условия!$U51)</f>
        <v>0</v>
      </c>
      <c r="CE14" s="40">
        <f>IF(CE$7="",0,CE$11*условия!$U51)</f>
        <v>0</v>
      </c>
      <c r="CF14" s="40">
        <f>IF(CF$7="",0,CF$11*условия!$U51)</f>
        <v>0</v>
      </c>
      <c r="CG14" s="40">
        <f>IF(CG$7="",0,CG$11*условия!$U51)</f>
        <v>0</v>
      </c>
      <c r="CH14" s="40">
        <f>IF(CH$7="",0,CH$11*условия!$U51)</f>
        <v>0</v>
      </c>
      <c r="CI14" s="40">
        <f>IF(CI$7="",0,CI$11*условия!$U51)</f>
        <v>0</v>
      </c>
      <c r="CJ14" s="40">
        <f>IF(CJ$7="",0,CJ$11*условия!$U51)</f>
        <v>0</v>
      </c>
      <c r="CK14" s="40">
        <f>IF(CK$7="",0,CK$11*условия!$U51)</f>
        <v>0</v>
      </c>
      <c r="CL14" s="40">
        <f>IF(CL$7="",0,CL$11*условия!$U51)</f>
        <v>0</v>
      </c>
      <c r="CM14" s="40">
        <f>IF(CM$7="",0,CM$11*условия!$U51)</f>
        <v>0</v>
      </c>
      <c r="CN14" s="40">
        <f>IF(CN$7="",0,CN$11*условия!$U51)</f>
        <v>0</v>
      </c>
      <c r="CO14" s="40">
        <f>IF(CO$7="",0,CO$11*условия!$U51)</f>
        <v>0</v>
      </c>
      <c r="CP14" s="40">
        <f>IF(CP$7="",0,CP$11*условия!$U51)</f>
        <v>0</v>
      </c>
      <c r="CQ14" s="40">
        <f>IF(CQ$7="",0,CQ$11*условия!$U51)</f>
        <v>0</v>
      </c>
      <c r="CR14" s="40">
        <f>IF(CR$7="",0,CR$11*условия!$U51)</f>
        <v>0</v>
      </c>
      <c r="CS14" s="40">
        <f>IF(CS$7="",0,CS$11*условия!$U51)</f>
        <v>0</v>
      </c>
      <c r="CT14" s="40">
        <f>IF(CT$7="",0,CT$11*условия!$U51)</f>
        <v>0</v>
      </c>
      <c r="CU14" s="40">
        <f>IF(CU$7="",0,CU$11*условия!$U51)</f>
        <v>0</v>
      </c>
      <c r="CV14" s="40">
        <f>IF(CV$7="",0,CV$11*условия!$U51)</f>
        <v>0</v>
      </c>
      <c r="CW14" s="40">
        <f>IF(CW$7="",0,CW$11*условия!$U51)</f>
        <v>0</v>
      </c>
      <c r="CX14" s="40">
        <f>IF(CX$7="",0,CX$11*условия!$U51)</f>
        <v>0</v>
      </c>
      <c r="CY14" s="40">
        <f>IF(CY$7="",0,CY$11*условия!$U51)</f>
        <v>0</v>
      </c>
      <c r="CZ14" s="40">
        <f>IF(CZ$7="",0,CZ$11*условия!$U51)</f>
        <v>0</v>
      </c>
      <c r="DA14" s="40">
        <f>IF(DA$7="",0,DA$11*условия!$U51)</f>
        <v>0</v>
      </c>
      <c r="DB14" s="40">
        <f>IF(DB$7="",0,DB$11*условия!$U51)</f>
        <v>0</v>
      </c>
      <c r="DC14" s="40">
        <f>IF(DC$7="",0,DC$11*условия!$U51)</f>
        <v>0</v>
      </c>
      <c r="DD14" s="40">
        <f>IF(DD$7="",0,DD$11*условия!$U51)</f>
        <v>0</v>
      </c>
      <c r="DE14" s="40">
        <f>IF(DE$7="",0,DE$11*условия!$U51)</f>
        <v>0</v>
      </c>
      <c r="DF14" s="40">
        <f>IF(DF$7="",0,DF$11*условия!$U51)</f>
        <v>0</v>
      </c>
      <c r="DG14" s="40">
        <f>IF(DG$7="",0,DG$11*условия!$U51)</f>
        <v>0</v>
      </c>
      <c r="DH14" s="40">
        <f>IF(DH$7="",0,DH$11*условия!$U51)</f>
        <v>0</v>
      </c>
      <c r="DI14" s="40">
        <f>IF(DI$7="",0,DI$11*условия!$U51)</f>
        <v>0</v>
      </c>
      <c r="DJ14" s="40">
        <f>IF(DJ$7="",0,DJ$11*условия!$U51)</f>
        <v>0</v>
      </c>
      <c r="DK14" s="40">
        <f>IF(DK$7="",0,DK$11*условия!$U51)</f>
        <v>0</v>
      </c>
      <c r="DL14" s="40">
        <f>IF(DL$7="",0,DL$11*условия!$U51)</f>
        <v>0</v>
      </c>
      <c r="DM14" s="40">
        <f>IF(DM$7="",0,DM$11*условия!$U51)</f>
        <v>0</v>
      </c>
      <c r="DN14" s="40">
        <f>IF(DN$7="",0,DN$11*условия!$U51)</f>
        <v>0</v>
      </c>
      <c r="DO14" s="40">
        <f>IF(DO$7="",0,DO$11*условия!$U51)</f>
        <v>0</v>
      </c>
      <c r="DP14" s="40">
        <f>IF(DP$7="",0,DP$11*условия!$U51)</f>
        <v>0</v>
      </c>
      <c r="DQ14" s="40">
        <f>IF(DQ$7="",0,DQ$11*условия!$U51)</f>
        <v>0</v>
      </c>
      <c r="DR14" s="40">
        <f>IF(DR$7="",0,DR$11*условия!$U51)</f>
        <v>0</v>
      </c>
      <c r="DS14" s="40">
        <f>IF(DS$7="",0,DS$11*условия!$U51)</f>
        <v>0</v>
      </c>
      <c r="DT14" s="40">
        <f>IF(DT$7="",0,DT$11*условия!$U51)</f>
        <v>0</v>
      </c>
      <c r="DU14" s="40">
        <f>IF(DU$7="",0,DU$11*условия!$U51)</f>
        <v>0</v>
      </c>
      <c r="DV14" s="40">
        <f>IF(DV$7="",0,DV$11*условия!$U51)</f>
        <v>0</v>
      </c>
      <c r="DW14" s="40">
        <f>IF(DW$7="",0,DW$11*условия!$U51)</f>
        <v>0</v>
      </c>
      <c r="DX14" s="40">
        <f>IF(DX$7="",0,DX$11*условия!$U51)</f>
        <v>0</v>
      </c>
      <c r="DY14" s="40">
        <f>IF(DY$7="",0,DY$11*условия!$U51)</f>
        <v>0</v>
      </c>
      <c r="DZ14" s="40">
        <f>IF(DZ$7="",0,DZ$11*условия!$U51)</f>
        <v>0</v>
      </c>
      <c r="EA14" s="40">
        <f>IF(EA$7="",0,EA$11*условия!$U51)</f>
        <v>0</v>
      </c>
      <c r="EB14" s="40">
        <f>IF(EB$7="",0,EB$11*условия!$U51)</f>
        <v>0</v>
      </c>
      <c r="EC14" s="40">
        <f>IF(EC$7="",0,EC$11*условия!$U51)</f>
        <v>0</v>
      </c>
      <c r="ED14" s="40">
        <f>IF(ED$7="",0,ED$11*условия!$U51)</f>
        <v>0</v>
      </c>
      <c r="EE14" s="40">
        <f>IF(EE$7="",0,EE$11*условия!$U51)</f>
        <v>0</v>
      </c>
      <c r="EF14" s="40">
        <f>IF(EF$7="",0,EF$11*условия!$U51)</f>
        <v>0</v>
      </c>
      <c r="EG14" s="40">
        <f>IF(EG$7="",0,EG$11*условия!$U51)</f>
        <v>0</v>
      </c>
      <c r="EH14" s="40">
        <f>IF(EH$7="",0,EH$11*условия!$U51)</f>
        <v>0</v>
      </c>
      <c r="EI14" s="40">
        <f>IF(EI$7="",0,EI$11*условия!$U51)</f>
        <v>0</v>
      </c>
      <c r="EJ14" s="40">
        <f>IF(EJ$7="",0,EJ$11*условия!$U51)</f>
        <v>0</v>
      </c>
      <c r="EK14" s="40">
        <f>IF(EK$7="",0,EK$11*условия!$U51)</f>
        <v>0</v>
      </c>
      <c r="EL14" s="40">
        <f>IF(EL$7="",0,EL$11*условия!$U51)</f>
        <v>0</v>
      </c>
      <c r="EM14" s="40">
        <f>IF(EM$7="",0,EM$11*условия!$U51)</f>
        <v>0</v>
      </c>
      <c r="EN14" s="40">
        <f>IF(EN$7="",0,EN$11*условия!$U51)</f>
        <v>0</v>
      </c>
      <c r="EO14" s="40">
        <f>IF(EO$7="",0,EO$11*условия!$U51)</f>
        <v>0</v>
      </c>
      <c r="EP14" s="40">
        <f>IF(EP$7="",0,EP$11*условия!$U51)</f>
        <v>0</v>
      </c>
      <c r="EQ14" s="40">
        <f>IF(EQ$7="",0,EQ$11*условия!$U51)</f>
        <v>0</v>
      </c>
      <c r="ER14" s="40">
        <f>IF(ER$7="",0,ER$11*условия!$U51)</f>
        <v>0</v>
      </c>
      <c r="ES14" s="40">
        <f>IF(ES$7="",0,ES$11*условия!$U51)</f>
        <v>0</v>
      </c>
      <c r="ET14" s="40">
        <f>IF(ET$7="",0,ET$11*условия!$U51)</f>
        <v>0</v>
      </c>
      <c r="EU14" s="40">
        <f>IF(EU$7="",0,EU$11*условия!$U51)</f>
        <v>0</v>
      </c>
      <c r="EV14" s="40">
        <f>IF(EV$7="",0,EV$11*условия!$U51)</f>
        <v>0</v>
      </c>
      <c r="EW14" s="40">
        <f>IF(EW$7="",0,EW$11*условия!$U51)</f>
        <v>0</v>
      </c>
      <c r="EX14" s="40">
        <f>IF(EX$7="",0,EX$11*условия!$U51)</f>
        <v>0</v>
      </c>
      <c r="EY14" s="40">
        <f>IF(EY$7="",0,EY$11*условия!$U51)</f>
        <v>0</v>
      </c>
      <c r="EZ14" s="40">
        <f>IF(EZ$7="",0,EZ$11*условия!$U51)</f>
        <v>0</v>
      </c>
      <c r="FA14" s="40">
        <f>IF(FA$7="",0,FA$11*условия!$U51)</f>
        <v>0</v>
      </c>
      <c r="FB14" s="40">
        <f>IF(FB$7="",0,FB$11*условия!$U51)</f>
        <v>0</v>
      </c>
      <c r="FC14" s="40">
        <f>IF(FC$7="",0,FC$11*условия!$U51)</f>
        <v>0</v>
      </c>
      <c r="FD14" s="40">
        <f>IF(FD$7="",0,FD$11*условия!$U51)</f>
        <v>0</v>
      </c>
      <c r="FE14" s="40">
        <f>IF(FE$7="",0,FE$11*условия!$U51)</f>
        <v>0</v>
      </c>
      <c r="FF14" s="40">
        <f>IF(FF$7="",0,FF$11*условия!$U51)</f>
        <v>0</v>
      </c>
      <c r="FG14" s="40">
        <f>IF(FG$7="",0,FG$11*условия!$U51)</f>
        <v>0</v>
      </c>
      <c r="FH14" s="40">
        <f>IF(FH$7="",0,FH$11*условия!$U51)</f>
        <v>0</v>
      </c>
      <c r="FI14" s="40">
        <f>IF(FI$7="",0,FI$11*условия!$U51)</f>
        <v>0</v>
      </c>
      <c r="FJ14" s="40">
        <f>IF(FJ$7="",0,FJ$11*условия!$U51)</f>
        <v>0</v>
      </c>
      <c r="FK14" s="40">
        <f>IF(FK$7="",0,FK$11*условия!$U51)</f>
        <v>0</v>
      </c>
      <c r="FL14" s="40">
        <f>IF(FL$7="",0,FL$11*условия!$U51)</f>
        <v>0</v>
      </c>
      <c r="FM14" s="40">
        <f>IF(FM$7="",0,FM$11*условия!$U51)</f>
        <v>0</v>
      </c>
      <c r="FN14" s="40">
        <f>IF(FN$7="",0,FN$11*условия!$U51)</f>
        <v>0</v>
      </c>
      <c r="FO14" s="40">
        <f>IF(FO$7="",0,FO$11*условия!$U51)</f>
        <v>0</v>
      </c>
      <c r="FP14" s="40">
        <f>IF(FP$7="",0,FP$11*условия!$U51)</f>
        <v>0</v>
      </c>
      <c r="FQ14" s="40">
        <f>IF(FQ$7="",0,FQ$11*условия!$U51)</f>
        <v>0</v>
      </c>
      <c r="FR14" s="40">
        <f>IF(FR$7="",0,FR$11*условия!$U51)</f>
        <v>0</v>
      </c>
      <c r="FS14" s="40">
        <f>IF(FS$7="",0,FS$11*условия!$U51)</f>
        <v>0</v>
      </c>
      <c r="FT14" s="40">
        <f>IF(FT$7="",0,FT$11*условия!$U51)</f>
        <v>0</v>
      </c>
      <c r="FU14" s="40">
        <f>IF(FU$7="",0,FU$11*условия!$U51)</f>
        <v>0</v>
      </c>
      <c r="FV14" s="40">
        <f>IF(FV$7="",0,FV$11*условия!$U51)</f>
        <v>0</v>
      </c>
      <c r="FW14" s="40">
        <f>IF(FW$7="",0,FW$11*условия!$U51)</f>
        <v>0</v>
      </c>
      <c r="FX14" s="40">
        <f>IF(FX$7="",0,FX$11*условия!$U51)</f>
        <v>0</v>
      </c>
      <c r="FY14" s="40">
        <f>IF(FY$7="",0,FY$11*условия!$U51)</f>
        <v>0</v>
      </c>
      <c r="FZ14" s="40">
        <f>IF(FZ$7="",0,FZ$11*условия!$U51)</f>
        <v>0</v>
      </c>
      <c r="GA14" s="40">
        <f>IF(GA$7="",0,GA$11*условия!$U51)</f>
        <v>0</v>
      </c>
      <c r="GB14" s="40">
        <f>IF(GB$7="",0,GB$11*условия!$U51)</f>
        <v>0</v>
      </c>
      <c r="GC14" s="40">
        <f>IF(GC$7="",0,GC$11*условия!$U51)</f>
        <v>0</v>
      </c>
      <c r="GD14" s="40">
        <f>IF(GD$7="",0,GD$11*условия!$U51)</f>
        <v>0</v>
      </c>
      <c r="GE14" s="40">
        <f>IF(GE$7="",0,GE$11*условия!$U51)</f>
        <v>0</v>
      </c>
      <c r="GF14" s="40">
        <f>IF(GF$7="",0,GF$11*условия!$U51)</f>
        <v>0</v>
      </c>
      <c r="GG14" s="40">
        <f>IF(GG$7="",0,GG$11*условия!$U51)</f>
        <v>0</v>
      </c>
      <c r="GH14" s="40">
        <f>IF(GH$7="",0,GH$11*условия!$U51)</f>
        <v>0</v>
      </c>
      <c r="GI14" s="40">
        <f>IF(GI$7="",0,GI$11*условия!$U51)</f>
        <v>0</v>
      </c>
      <c r="GJ14" s="40">
        <f>IF(GJ$7="",0,GJ$11*условия!$U51)</f>
        <v>0</v>
      </c>
      <c r="GK14" s="40">
        <f>IF(GK$7="",0,GK$11*условия!$U51)</f>
        <v>0</v>
      </c>
      <c r="GL14" s="40">
        <f>IF(GL$7="",0,GL$11*условия!$U51)</f>
        <v>0</v>
      </c>
      <c r="GM14" s="40">
        <f>IF(GM$7="",0,GM$11*условия!$U51)</f>
        <v>0</v>
      </c>
      <c r="GN14" s="40">
        <f>IF(GN$7="",0,GN$11*условия!$U51)</f>
        <v>0</v>
      </c>
      <c r="GO14" s="40">
        <f>IF(GO$7="",0,GO$11*условия!$U51)</f>
        <v>0</v>
      </c>
      <c r="GP14" s="40">
        <f>IF(GP$7="",0,GP$11*условия!$U51)</f>
        <v>0</v>
      </c>
      <c r="GQ14" s="40">
        <f>IF(GQ$7="",0,GQ$11*условия!$U51)</f>
        <v>0</v>
      </c>
      <c r="GR14" s="40">
        <f>IF(GR$7="",0,GR$11*условия!$U51)</f>
        <v>0</v>
      </c>
      <c r="GS14" s="40">
        <f>IF(GS$7="",0,GS$11*условия!$U51)</f>
        <v>0</v>
      </c>
      <c r="GT14" s="40">
        <f>IF(GT$7="",0,GT$11*условия!$U51)</f>
        <v>0</v>
      </c>
      <c r="GU14" s="40">
        <f>IF(GU$7="",0,GU$11*условия!$U51)</f>
        <v>0</v>
      </c>
      <c r="GV14" s="40">
        <f>IF(GV$7="",0,GV$11*условия!$U51)</f>
        <v>0</v>
      </c>
      <c r="GW14" s="40">
        <f>IF(GW$7="",0,GW$11*условия!$U51)</f>
        <v>0</v>
      </c>
      <c r="GX14" s="40">
        <f>IF(GX$7="",0,GX$11*условия!$U51)</f>
        <v>0</v>
      </c>
      <c r="GY14" s="40">
        <f>IF(GY$7="",0,GY$11*условия!$U51)</f>
        <v>0</v>
      </c>
      <c r="GZ14" s="40">
        <f>IF(GZ$7="",0,GZ$11*условия!$U51)</f>
        <v>0</v>
      </c>
      <c r="HA14" s="40">
        <f>IF(HA$7="",0,HA$11*условия!$U51)</f>
        <v>0</v>
      </c>
      <c r="HB14" s="40">
        <f>IF(HB$7="",0,HB$11*условия!$U51)</f>
        <v>0</v>
      </c>
      <c r="HC14" s="40">
        <f>IF(HC$7="",0,HC$11*условия!$U51)</f>
        <v>0</v>
      </c>
      <c r="HD14" s="40">
        <f>IF(HD$7="",0,HD$11*условия!$U51)</f>
        <v>0</v>
      </c>
      <c r="HE14" s="40">
        <f>IF(HE$7="",0,HE$11*условия!$U51)</f>
        <v>0</v>
      </c>
      <c r="HF14" s="40">
        <f>IF(HF$7="",0,HF$11*условия!$U51)</f>
        <v>0</v>
      </c>
      <c r="HG14" s="40">
        <f>IF(HG$7="",0,HG$11*условия!$U51)</f>
        <v>0</v>
      </c>
      <c r="HH14" s="40">
        <f>IF(HH$7="",0,HH$11*условия!$U51)</f>
        <v>0</v>
      </c>
      <c r="HI14" s="40">
        <f>IF(HI$7="",0,HI$11*условия!$U51)</f>
        <v>0</v>
      </c>
      <c r="HJ14" s="40">
        <f>IF(HJ$7="",0,HJ$11*условия!$U51)</f>
        <v>0</v>
      </c>
      <c r="HK14" s="40">
        <f>IF(HK$7="",0,HK$11*условия!$U51)</f>
        <v>0</v>
      </c>
      <c r="HL14" s="40">
        <f>IF(HL$7="",0,HL$11*условия!$U51)</f>
        <v>0</v>
      </c>
      <c r="HM14" s="40">
        <f>IF(HM$7="",0,HM$11*условия!$U51)</f>
        <v>0</v>
      </c>
      <c r="HN14" s="40">
        <f>IF(HN$7="",0,HN$11*условия!$U51)</f>
        <v>0</v>
      </c>
      <c r="HO14" s="40">
        <f>IF(HO$7="",0,HO$11*условия!$U51)</f>
        <v>0</v>
      </c>
      <c r="HP14" s="40">
        <f>IF(HP$7="",0,HP$11*условия!$U51)</f>
        <v>0</v>
      </c>
      <c r="HQ14" s="40">
        <f>IF(HQ$7="",0,HQ$11*условия!$U51)</f>
        <v>0</v>
      </c>
      <c r="HR14" s="40">
        <f>IF(HR$7="",0,HR$11*условия!$U51)</f>
        <v>0</v>
      </c>
      <c r="HS14" s="40">
        <f>IF(HS$7="",0,HS$11*условия!$U51)</f>
        <v>0</v>
      </c>
      <c r="HT14" s="40">
        <f>IF(HT$7="",0,HT$11*условия!$U51)</f>
        <v>0</v>
      </c>
      <c r="HU14" s="40">
        <f>IF(HU$7="",0,HU$11*условия!$U51)</f>
        <v>0</v>
      </c>
      <c r="HV14" s="40">
        <f>IF(HV$7="",0,HV$11*условия!$U51)</f>
        <v>0</v>
      </c>
      <c r="HW14" s="40">
        <f>IF(HW$7="",0,HW$11*условия!$U51)</f>
        <v>0</v>
      </c>
      <c r="HX14" s="40">
        <f>IF(HX$7="",0,HX$11*условия!$U51)</f>
        <v>0</v>
      </c>
      <c r="HY14" s="40">
        <f>IF(HY$7="",0,HY$11*условия!$U51)</f>
        <v>0</v>
      </c>
      <c r="HZ14" s="40">
        <f>IF(HZ$7="",0,HZ$11*условия!$U51)</f>
        <v>0</v>
      </c>
      <c r="IA14" s="40">
        <f>IF(IA$7="",0,IA$11*условия!$U51)</f>
        <v>0</v>
      </c>
      <c r="IB14" s="40">
        <f>IF(IB$7="",0,IB$11*условия!$U51)</f>
        <v>0</v>
      </c>
      <c r="IC14" s="40">
        <f>IF(IC$7="",0,IC$11*условия!$U51)</f>
        <v>0</v>
      </c>
      <c r="ID14" s="40">
        <f>IF(ID$7="",0,ID$11*условия!$U51)</f>
        <v>0</v>
      </c>
      <c r="IE14" s="40">
        <f>IF(IE$7="",0,IE$11*условия!$U51)</f>
        <v>0</v>
      </c>
      <c r="IF14" s="40">
        <f>IF(IF$7="",0,IF$11*условия!$U51)</f>
        <v>0</v>
      </c>
      <c r="IG14" s="40">
        <f>IF(IG$7="",0,IG$11*условия!$U51)</f>
        <v>0</v>
      </c>
      <c r="IH14" s="40">
        <f>IF(IH$7="",0,IH$11*условия!$U51)</f>
        <v>0</v>
      </c>
      <c r="II14" s="40">
        <f>IF(II$7="",0,II$11*условия!$U51)</f>
        <v>0</v>
      </c>
      <c r="IJ14" s="40">
        <f>IF(IJ$7="",0,IJ$11*условия!$U51)</f>
        <v>0</v>
      </c>
      <c r="IK14" s="40">
        <f>IF(IK$7="",0,IK$11*условия!$U51)</f>
        <v>0</v>
      </c>
      <c r="IL14" s="40">
        <f>IF(IL$7="",0,IL$11*условия!$U51)</f>
        <v>0</v>
      </c>
      <c r="IM14" s="40">
        <f>IF(IM$7="",0,IM$11*условия!$U51)</f>
        <v>0</v>
      </c>
      <c r="IN14" s="40">
        <f>IF(IN$7="",0,IN$11*условия!$U51)</f>
        <v>0</v>
      </c>
      <c r="IO14" s="40">
        <f>IF(IO$7="",0,IO$11*условия!$U51)</f>
        <v>0</v>
      </c>
      <c r="IP14" s="40">
        <f>IF(IP$7="",0,IP$11*условия!$U51)</f>
        <v>0</v>
      </c>
      <c r="IQ14" s="40">
        <f>IF(IQ$7="",0,IQ$11*условия!$U51)</f>
        <v>0</v>
      </c>
      <c r="IR14" s="40">
        <f>IF(IR$7="",0,IR$11*условия!$U51)</f>
        <v>0</v>
      </c>
      <c r="IS14" s="40">
        <f>IF(IS$7="",0,IS$11*условия!$U51)</f>
        <v>0</v>
      </c>
      <c r="IT14" s="40">
        <f>IF(IT$7="",0,IT$11*условия!$U51)</f>
        <v>0</v>
      </c>
      <c r="IU14" s="40">
        <f>IF(IU$7="",0,IU$11*условия!$U51)</f>
        <v>0</v>
      </c>
      <c r="IV14" s="40">
        <f>IF(IV$7="",0,IV$11*условия!$U51)</f>
        <v>0</v>
      </c>
      <c r="IW14" s="40">
        <f>IF(IW$7="",0,IW$11*условия!$U51)</f>
        <v>0</v>
      </c>
      <c r="IX14" s="40">
        <f>IF(IX$7="",0,IX$11*условия!$U51)</f>
        <v>0</v>
      </c>
      <c r="IY14" s="40">
        <f>IF(IY$7="",0,IY$11*условия!$U51)</f>
        <v>0</v>
      </c>
      <c r="IZ14" s="40">
        <f>IF(IZ$7="",0,IZ$11*условия!$U51)</f>
        <v>0</v>
      </c>
      <c r="JA14" s="40">
        <f>IF(JA$7="",0,JA$11*условия!$U51)</f>
        <v>0</v>
      </c>
      <c r="JB14" s="40">
        <f>IF(JB$7="",0,JB$11*условия!$U51)</f>
        <v>0</v>
      </c>
      <c r="JC14" s="40">
        <f>IF(JC$7="",0,JC$11*условия!$U51)</f>
        <v>0</v>
      </c>
      <c r="JD14" s="40">
        <f>IF(JD$7="",0,JD$11*условия!$U51)</f>
        <v>0</v>
      </c>
      <c r="JE14" s="40">
        <f>IF(JE$7="",0,JE$11*условия!$U51)</f>
        <v>0</v>
      </c>
      <c r="JF14" s="40">
        <f>IF(JF$7="",0,JF$11*условия!$U51)</f>
        <v>0</v>
      </c>
      <c r="JG14" s="40">
        <f>IF(JG$7="",0,JG$11*условия!$U51)</f>
        <v>0</v>
      </c>
      <c r="JH14" s="40">
        <f>IF(JH$7="",0,JH$11*условия!$U51)</f>
        <v>0</v>
      </c>
      <c r="JI14" s="40">
        <f>IF(JI$7="",0,JI$11*условия!$U51)</f>
        <v>0</v>
      </c>
      <c r="JJ14" s="40">
        <f>IF(JJ$7="",0,JJ$11*условия!$U51)</f>
        <v>0</v>
      </c>
      <c r="JK14" s="40">
        <f>IF(JK$7="",0,JK$11*условия!$U51)</f>
        <v>0</v>
      </c>
      <c r="JL14" s="40">
        <f>IF(JL$7="",0,JL$11*условия!$U51)</f>
        <v>0</v>
      </c>
      <c r="JM14" s="40">
        <f>IF(JM$7="",0,JM$11*условия!$U51)</f>
        <v>0</v>
      </c>
      <c r="JN14" s="40">
        <f>IF(JN$7="",0,JN$11*условия!$U51)</f>
        <v>0</v>
      </c>
      <c r="JO14" s="40">
        <f>IF(JO$7="",0,JO$11*условия!$U51)</f>
        <v>0</v>
      </c>
      <c r="JP14" s="40">
        <f>IF(JP$7="",0,JP$11*условия!$U51)</f>
        <v>0</v>
      </c>
      <c r="JQ14" s="40">
        <f>IF(JQ$7="",0,JQ$11*условия!$U51)</f>
        <v>0</v>
      </c>
      <c r="JR14" s="40">
        <f>IF(JR$7="",0,JR$11*условия!$U51)</f>
        <v>0</v>
      </c>
      <c r="JS14" s="40">
        <f>IF(JS$7="",0,JS$11*условия!$U51)</f>
        <v>0</v>
      </c>
      <c r="JT14" s="40">
        <f>IF(JT$7="",0,JT$11*условия!$U51)</f>
        <v>0</v>
      </c>
      <c r="JU14" s="40">
        <f>IF(JU$7="",0,JU$11*условия!$U51)</f>
        <v>0</v>
      </c>
      <c r="JV14" s="40">
        <f>IF(JV$7="",0,JV$11*условия!$U51)</f>
        <v>0</v>
      </c>
      <c r="JW14" s="40">
        <f>IF(JW$7="",0,JW$11*условия!$U51)</f>
        <v>0</v>
      </c>
      <c r="JX14" s="40">
        <f>IF(JX$7="",0,JX$11*условия!$U51)</f>
        <v>0</v>
      </c>
      <c r="JY14" s="40">
        <f>IF(JY$7="",0,JY$11*условия!$U51)</f>
        <v>0</v>
      </c>
      <c r="JZ14" s="40">
        <f>IF(JZ$7="",0,JZ$11*условия!$U51)</f>
        <v>0</v>
      </c>
      <c r="KA14" s="40">
        <f>IF(KA$7="",0,KA$11*условия!$U51)</f>
        <v>0</v>
      </c>
      <c r="KB14" s="40">
        <f>IF(KB$7="",0,KB$11*условия!$U51)</f>
        <v>0</v>
      </c>
      <c r="KC14" s="40">
        <f>IF(KC$7="",0,KC$11*условия!$U51)</f>
        <v>0</v>
      </c>
      <c r="KD14" s="40">
        <f>IF(KD$7="",0,KD$11*условия!$U51)</f>
        <v>0</v>
      </c>
      <c r="KE14" s="40">
        <f>IF(KE$7="",0,KE$11*условия!$U51)</f>
        <v>0</v>
      </c>
      <c r="KF14" s="40">
        <f>IF(KF$7="",0,KF$11*условия!$U51)</f>
        <v>0</v>
      </c>
      <c r="KG14" s="40">
        <f>IF(KG$7="",0,KG$11*условия!$U51)</f>
        <v>0</v>
      </c>
      <c r="KH14" s="40">
        <f>IF(KH$7="",0,KH$11*условия!$U51)</f>
        <v>0</v>
      </c>
      <c r="KI14" s="40">
        <f>IF(KI$7="",0,KI$11*условия!$U51)</f>
        <v>0</v>
      </c>
      <c r="KJ14" s="40">
        <f>IF(KJ$7="",0,KJ$11*условия!$U51)</f>
        <v>0</v>
      </c>
      <c r="KK14" s="40">
        <f>IF(KK$7="",0,KK$11*условия!$U51)</f>
        <v>0</v>
      </c>
      <c r="KL14" s="40">
        <f>IF(KL$7="",0,KL$11*условия!$U51)</f>
        <v>0</v>
      </c>
      <c r="KM14" s="40">
        <f>IF(KM$7="",0,KM$11*условия!$U51)</f>
        <v>0</v>
      </c>
      <c r="KN14" s="40">
        <f>IF(KN$7="",0,KN$11*условия!$U51)</f>
        <v>0</v>
      </c>
      <c r="KO14" s="40">
        <f>IF(KO$7="",0,KO$11*условия!$U51)</f>
        <v>0</v>
      </c>
      <c r="KP14" s="40">
        <f>IF(KP$7="",0,KP$11*условия!$U51)</f>
        <v>0</v>
      </c>
      <c r="KQ14" s="40">
        <f>IF(KQ$7="",0,KQ$11*условия!$U51)</f>
        <v>0</v>
      </c>
      <c r="KR14" s="40">
        <f>IF(KR$7="",0,KR$11*условия!$U51)</f>
        <v>0</v>
      </c>
      <c r="KS14" s="40">
        <f>IF(KS$7="",0,KS$11*условия!$U51)</f>
        <v>0</v>
      </c>
      <c r="KT14" s="40">
        <f>IF(KT$7="",0,KT$11*условия!$U51)</f>
        <v>0</v>
      </c>
      <c r="KU14" s="40">
        <f>IF(KU$7="",0,KU$11*условия!$U51)</f>
        <v>0</v>
      </c>
      <c r="KV14" s="40">
        <f>IF(KV$7="",0,KV$11*условия!$U51)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договоров/окрытых магазинов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непостоянные-Партнеры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45</v>
      </c>
      <c r="S15" s="1"/>
      <c r="T15" s="40"/>
      <c r="U15" s="40">
        <f>IF(U$7="",0,U$11*условия!$U52)</f>
        <v>1.7307692307692306</v>
      </c>
      <c r="V15" s="40">
        <f>IF(V$7="",0,V$11*условия!$U52)</f>
        <v>2.0192307692307692</v>
      </c>
      <c r="W15" s="40">
        <f>IF(W$7="",0,W$11*условия!$U52)</f>
        <v>2.3076923076923075</v>
      </c>
      <c r="X15" s="40">
        <f>IF(X$7="",0,X$11*условия!$U52)</f>
        <v>2.5961538461538458</v>
      </c>
      <c r="Y15" s="40">
        <f>IF(Y$7="",0,Y$11*условия!$U52)</f>
        <v>2.8846153846153846</v>
      </c>
      <c r="Z15" s="40">
        <f>IF(Z$7="",0,Z$11*условия!$U52)</f>
        <v>3.1730769230769229</v>
      </c>
      <c r="AA15" s="40">
        <f>IF(AA$7="",0,AA$11*условия!$U52)</f>
        <v>3.4615384615384612</v>
      </c>
      <c r="AB15" s="40">
        <f>IF(AB$7="",0,AB$11*условия!$U52)</f>
        <v>3.75</v>
      </c>
      <c r="AC15" s="40">
        <f>IF(AC$7="",0,AC$11*условия!$U52)</f>
        <v>4.0384615384615383</v>
      </c>
      <c r="AD15" s="40">
        <f>IF(AD$7="",0,AD$11*условия!$U52)</f>
        <v>4.3269230769230766</v>
      </c>
      <c r="AE15" s="40">
        <f>IF(AE$7="",0,AE$11*условия!$U52)</f>
        <v>4.615384615384615</v>
      </c>
      <c r="AF15" s="40">
        <f>IF(AF$7="",0,AF$11*условия!$U52)</f>
        <v>4.9038461538461542</v>
      </c>
      <c r="AG15" s="40">
        <f>IF(AG$7="",0,AG$11*условия!$U52)</f>
        <v>5.1923076923076916</v>
      </c>
      <c r="AH15" s="40">
        <f>IF(AH$7="",0,AH$11*условия!$U52)</f>
        <v>0</v>
      </c>
      <c r="AI15" s="40">
        <f>IF(AI$7="",0,AI$11*условия!$U52)</f>
        <v>0</v>
      </c>
      <c r="AJ15" s="40">
        <f>IF(AJ$7="",0,AJ$11*условия!$U52)</f>
        <v>0</v>
      </c>
      <c r="AK15" s="40">
        <f>IF(AK$7="",0,AK$11*условия!$U52)</f>
        <v>0</v>
      </c>
      <c r="AL15" s="40">
        <f>IF(AL$7="",0,AL$11*условия!$U52)</f>
        <v>0</v>
      </c>
      <c r="AM15" s="40">
        <f>IF(AM$7="",0,AM$11*условия!$U52)</f>
        <v>0</v>
      </c>
      <c r="AN15" s="40">
        <f>IF(AN$7="",0,AN$11*условия!$U52)</f>
        <v>0</v>
      </c>
      <c r="AO15" s="40">
        <f>IF(AO$7="",0,AO$11*условия!$U52)</f>
        <v>0</v>
      </c>
      <c r="AP15" s="40">
        <f>IF(AP$7="",0,AP$11*условия!$U52)</f>
        <v>0</v>
      </c>
      <c r="AQ15" s="40">
        <f>IF(AQ$7="",0,AQ$11*условия!$U52)</f>
        <v>0</v>
      </c>
      <c r="AR15" s="40">
        <f>IF(AR$7="",0,AR$11*условия!$U52)</f>
        <v>0</v>
      </c>
      <c r="AS15" s="40">
        <f>IF(AS$7="",0,AS$11*условия!$U52)</f>
        <v>0</v>
      </c>
      <c r="AT15" s="40">
        <f>IF(AT$7="",0,AT$11*условия!$U52)</f>
        <v>0</v>
      </c>
      <c r="AU15" s="40">
        <f>IF(AU$7="",0,AU$11*условия!$U52)</f>
        <v>0</v>
      </c>
      <c r="AV15" s="40">
        <f>IF(AV$7="",0,AV$11*условия!$U52)</f>
        <v>0</v>
      </c>
      <c r="AW15" s="40">
        <f>IF(AW$7="",0,AW$11*условия!$U52)</f>
        <v>0</v>
      </c>
      <c r="AX15" s="40">
        <f>IF(AX$7="",0,AX$11*условия!$U52)</f>
        <v>0</v>
      </c>
      <c r="AY15" s="40">
        <f>IF(AY$7="",0,AY$11*условия!$U52)</f>
        <v>0</v>
      </c>
      <c r="AZ15" s="40">
        <f>IF(AZ$7="",0,AZ$11*условия!$U52)</f>
        <v>0</v>
      </c>
      <c r="BA15" s="40">
        <f>IF(BA$7="",0,BA$11*условия!$U52)</f>
        <v>0</v>
      </c>
      <c r="BB15" s="40">
        <f>IF(BB$7="",0,BB$11*условия!$U52)</f>
        <v>0</v>
      </c>
      <c r="BC15" s="40">
        <f>IF(BC$7="",0,BC$11*условия!$U52)</f>
        <v>0</v>
      </c>
      <c r="BD15" s="40">
        <f>IF(BD$7="",0,BD$11*условия!$U52)</f>
        <v>0</v>
      </c>
      <c r="BE15" s="40">
        <f>IF(BE$7="",0,BE$11*условия!$U52)</f>
        <v>0</v>
      </c>
      <c r="BF15" s="40">
        <f>IF(BF$7="",0,BF$11*условия!$U52)</f>
        <v>0</v>
      </c>
      <c r="BG15" s="40">
        <f>IF(BG$7="",0,BG$11*условия!$U52)</f>
        <v>0</v>
      </c>
      <c r="BH15" s="40">
        <f>IF(BH$7="",0,BH$11*условия!$U52)</f>
        <v>0</v>
      </c>
      <c r="BI15" s="40">
        <f>IF(BI$7="",0,BI$11*условия!$U52)</f>
        <v>0</v>
      </c>
      <c r="BJ15" s="40">
        <f>IF(BJ$7="",0,BJ$11*условия!$U52)</f>
        <v>0</v>
      </c>
      <c r="BK15" s="40">
        <f>IF(BK$7="",0,BK$11*условия!$U52)</f>
        <v>0</v>
      </c>
      <c r="BL15" s="40">
        <f>IF(BL$7="",0,BL$11*условия!$U52)</f>
        <v>0</v>
      </c>
      <c r="BM15" s="40">
        <f>IF(BM$7="",0,BM$11*условия!$U52)</f>
        <v>0</v>
      </c>
      <c r="BN15" s="40">
        <f>IF(BN$7="",0,BN$11*условия!$U52)</f>
        <v>0</v>
      </c>
      <c r="BO15" s="40">
        <f>IF(BO$7="",0,BO$11*условия!$U52)</f>
        <v>0</v>
      </c>
      <c r="BP15" s="40">
        <f>IF(BP$7="",0,BP$11*условия!$U52)</f>
        <v>0</v>
      </c>
      <c r="BQ15" s="40">
        <f>IF(BQ$7="",0,BQ$11*условия!$U52)</f>
        <v>0</v>
      </c>
      <c r="BR15" s="40">
        <f>IF(BR$7="",0,BR$11*условия!$U52)</f>
        <v>0</v>
      </c>
      <c r="BS15" s="40">
        <f>IF(BS$7="",0,BS$11*условия!$U52)</f>
        <v>0</v>
      </c>
      <c r="BT15" s="40">
        <f>IF(BT$7="",0,BT$11*условия!$U52)</f>
        <v>0</v>
      </c>
      <c r="BU15" s="40">
        <f>IF(BU$7="",0,BU$11*условия!$U52)</f>
        <v>0</v>
      </c>
      <c r="BV15" s="40">
        <f>IF(BV$7="",0,BV$11*условия!$U52)</f>
        <v>0</v>
      </c>
      <c r="BW15" s="40">
        <f>IF(BW$7="",0,BW$11*условия!$U52)</f>
        <v>0</v>
      </c>
      <c r="BX15" s="40">
        <f>IF(BX$7="",0,BX$11*условия!$U52)</f>
        <v>0</v>
      </c>
      <c r="BY15" s="40">
        <f>IF(BY$7="",0,BY$11*условия!$U52)</f>
        <v>0</v>
      </c>
      <c r="BZ15" s="40">
        <f>IF(BZ$7="",0,BZ$11*условия!$U52)</f>
        <v>0</v>
      </c>
      <c r="CA15" s="40">
        <f>IF(CA$7="",0,CA$11*условия!$U52)</f>
        <v>0</v>
      </c>
      <c r="CB15" s="40">
        <f>IF(CB$7="",0,CB$11*условия!$U52)</f>
        <v>0</v>
      </c>
      <c r="CC15" s="40">
        <f>IF(CC$7="",0,CC$11*условия!$U52)</f>
        <v>0</v>
      </c>
      <c r="CD15" s="40">
        <f>IF(CD$7="",0,CD$11*условия!$U52)</f>
        <v>0</v>
      </c>
      <c r="CE15" s="40">
        <f>IF(CE$7="",0,CE$11*условия!$U52)</f>
        <v>0</v>
      </c>
      <c r="CF15" s="40">
        <f>IF(CF$7="",0,CF$11*условия!$U52)</f>
        <v>0</v>
      </c>
      <c r="CG15" s="40">
        <f>IF(CG$7="",0,CG$11*условия!$U52)</f>
        <v>0</v>
      </c>
      <c r="CH15" s="40">
        <f>IF(CH$7="",0,CH$11*условия!$U52)</f>
        <v>0</v>
      </c>
      <c r="CI15" s="40">
        <f>IF(CI$7="",0,CI$11*условия!$U52)</f>
        <v>0</v>
      </c>
      <c r="CJ15" s="40">
        <f>IF(CJ$7="",0,CJ$11*условия!$U52)</f>
        <v>0</v>
      </c>
      <c r="CK15" s="40">
        <f>IF(CK$7="",0,CK$11*условия!$U52)</f>
        <v>0</v>
      </c>
      <c r="CL15" s="40">
        <f>IF(CL$7="",0,CL$11*условия!$U52)</f>
        <v>0</v>
      </c>
      <c r="CM15" s="40">
        <f>IF(CM$7="",0,CM$11*условия!$U52)</f>
        <v>0</v>
      </c>
      <c r="CN15" s="40">
        <f>IF(CN$7="",0,CN$11*условия!$U52)</f>
        <v>0</v>
      </c>
      <c r="CO15" s="40">
        <f>IF(CO$7="",0,CO$11*условия!$U52)</f>
        <v>0</v>
      </c>
      <c r="CP15" s="40">
        <f>IF(CP$7="",0,CP$11*условия!$U52)</f>
        <v>0</v>
      </c>
      <c r="CQ15" s="40">
        <f>IF(CQ$7="",0,CQ$11*условия!$U52)</f>
        <v>0</v>
      </c>
      <c r="CR15" s="40">
        <f>IF(CR$7="",0,CR$11*условия!$U52)</f>
        <v>0</v>
      </c>
      <c r="CS15" s="40">
        <f>IF(CS$7="",0,CS$11*условия!$U52)</f>
        <v>0</v>
      </c>
      <c r="CT15" s="40">
        <f>IF(CT$7="",0,CT$11*условия!$U52)</f>
        <v>0</v>
      </c>
      <c r="CU15" s="40">
        <f>IF(CU$7="",0,CU$11*условия!$U52)</f>
        <v>0</v>
      </c>
      <c r="CV15" s="40">
        <f>IF(CV$7="",0,CV$11*условия!$U52)</f>
        <v>0</v>
      </c>
      <c r="CW15" s="40">
        <f>IF(CW$7="",0,CW$11*условия!$U52)</f>
        <v>0</v>
      </c>
      <c r="CX15" s="40">
        <f>IF(CX$7="",0,CX$11*условия!$U52)</f>
        <v>0</v>
      </c>
      <c r="CY15" s="40">
        <f>IF(CY$7="",0,CY$11*условия!$U52)</f>
        <v>0</v>
      </c>
      <c r="CZ15" s="40">
        <f>IF(CZ$7="",0,CZ$11*условия!$U52)</f>
        <v>0</v>
      </c>
      <c r="DA15" s="40">
        <f>IF(DA$7="",0,DA$11*условия!$U52)</f>
        <v>0</v>
      </c>
      <c r="DB15" s="40">
        <f>IF(DB$7="",0,DB$11*условия!$U52)</f>
        <v>0</v>
      </c>
      <c r="DC15" s="40">
        <f>IF(DC$7="",0,DC$11*условия!$U52)</f>
        <v>0</v>
      </c>
      <c r="DD15" s="40">
        <f>IF(DD$7="",0,DD$11*условия!$U52)</f>
        <v>0</v>
      </c>
      <c r="DE15" s="40">
        <f>IF(DE$7="",0,DE$11*условия!$U52)</f>
        <v>0</v>
      </c>
      <c r="DF15" s="40">
        <f>IF(DF$7="",0,DF$11*условия!$U52)</f>
        <v>0</v>
      </c>
      <c r="DG15" s="40">
        <f>IF(DG$7="",0,DG$11*условия!$U52)</f>
        <v>0</v>
      </c>
      <c r="DH15" s="40">
        <f>IF(DH$7="",0,DH$11*условия!$U52)</f>
        <v>0</v>
      </c>
      <c r="DI15" s="40">
        <f>IF(DI$7="",0,DI$11*условия!$U52)</f>
        <v>0</v>
      </c>
      <c r="DJ15" s="40">
        <f>IF(DJ$7="",0,DJ$11*условия!$U52)</f>
        <v>0</v>
      </c>
      <c r="DK15" s="40">
        <f>IF(DK$7="",0,DK$11*условия!$U52)</f>
        <v>0</v>
      </c>
      <c r="DL15" s="40">
        <f>IF(DL$7="",0,DL$11*условия!$U52)</f>
        <v>0</v>
      </c>
      <c r="DM15" s="40">
        <f>IF(DM$7="",0,DM$11*условия!$U52)</f>
        <v>0</v>
      </c>
      <c r="DN15" s="40">
        <f>IF(DN$7="",0,DN$11*условия!$U52)</f>
        <v>0</v>
      </c>
      <c r="DO15" s="40">
        <f>IF(DO$7="",0,DO$11*условия!$U52)</f>
        <v>0</v>
      </c>
      <c r="DP15" s="40">
        <f>IF(DP$7="",0,DP$11*условия!$U52)</f>
        <v>0</v>
      </c>
      <c r="DQ15" s="40">
        <f>IF(DQ$7="",0,DQ$11*условия!$U52)</f>
        <v>0</v>
      </c>
      <c r="DR15" s="40">
        <f>IF(DR$7="",0,DR$11*условия!$U52)</f>
        <v>0</v>
      </c>
      <c r="DS15" s="40">
        <f>IF(DS$7="",0,DS$11*условия!$U52)</f>
        <v>0</v>
      </c>
      <c r="DT15" s="40">
        <f>IF(DT$7="",0,DT$11*условия!$U52)</f>
        <v>0</v>
      </c>
      <c r="DU15" s="40">
        <f>IF(DU$7="",0,DU$11*условия!$U52)</f>
        <v>0</v>
      </c>
      <c r="DV15" s="40">
        <f>IF(DV$7="",0,DV$11*условия!$U52)</f>
        <v>0</v>
      </c>
      <c r="DW15" s="40">
        <f>IF(DW$7="",0,DW$11*условия!$U52)</f>
        <v>0</v>
      </c>
      <c r="DX15" s="40">
        <f>IF(DX$7="",0,DX$11*условия!$U52)</f>
        <v>0</v>
      </c>
      <c r="DY15" s="40">
        <f>IF(DY$7="",0,DY$11*условия!$U52)</f>
        <v>0</v>
      </c>
      <c r="DZ15" s="40">
        <f>IF(DZ$7="",0,DZ$11*условия!$U52)</f>
        <v>0</v>
      </c>
      <c r="EA15" s="40">
        <f>IF(EA$7="",0,EA$11*условия!$U52)</f>
        <v>0</v>
      </c>
      <c r="EB15" s="40">
        <f>IF(EB$7="",0,EB$11*условия!$U52)</f>
        <v>0</v>
      </c>
      <c r="EC15" s="40">
        <f>IF(EC$7="",0,EC$11*условия!$U52)</f>
        <v>0</v>
      </c>
      <c r="ED15" s="40">
        <f>IF(ED$7="",0,ED$11*условия!$U52)</f>
        <v>0</v>
      </c>
      <c r="EE15" s="40">
        <f>IF(EE$7="",0,EE$11*условия!$U52)</f>
        <v>0</v>
      </c>
      <c r="EF15" s="40">
        <f>IF(EF$7="",0,EF$11*условия!$U52)</f>
        <v>0</v>
      </c>
      <c r="EG15" s="40">
        <f>IF(EG$7="",0,EG$11*условия!$U52)</f>
        <v>0</v>
      </c>
      <c r="EH15" s="40">
        <f>IF(EH$7="",0,EH$11*условия!$U52)</f>
        <v>0</v>
      </c>
      <c r="EI15" s="40">
        <f>IF(EI$7="",0,EI$11*условия!$U52)</f>
        <v>0</v>
      </c>
      <c r="EJ15" s="40">
        <f>IF(EJ$7="",0,EJ$11*условия!$U52)</f>
        <v>0</v>
      </c>
      <c r="EK15" s="40">
        <f>IF(EK$7="",0,EK$11*условия!$U52)</f>
        <v>0</v>
      </c>
      <c r="EL15" s="40">
        <f>IF(EL$7="",0,EL$11*условия!$U52)</f>
        <v>0</v>
      </c>
      <c r="EM15" s="40">
        <f>IF(EM$7="",0,EM$11*условия!$U52)</f>
        <v>0</v>
      </c>
      <c r="EN15" s="40">
        <f>IF(EN$7="",0,EN$11*условия!$U52)</f>
        <v>0</v>
      </c>
      <c r="EO15" s="40">
        <f>IF(EO$7="",0,EO$11*условия!$U52)</f>
        <v>0</v>
      </c>
      <c r="EP15" s="40">
        <f>IF(EP$7="",0,EP$11*условия!$U52)</f>
        <v>0</v>
      </c>
      <c r="EQ15" s="40">
        <f>IF(EQ$7="",0,EQ$11*условия!$U52)</f>
        <v>0</v>
      </c>
      <c r="ER15" s="40">
        <f>IF(ER$7="",0,ER$11*условия!$U52)</f>
        <v>0</v>
      </c>
      <c r="ES15" s="40">
        <f>IF(ES$7="",0,ES$11*условия!$U52)</f>
        <v>0</v>
      </c>
      <c r="ET15" s="40">
        <f>IF(ET$7="",0,ET$11*условия!$U52)</f>
        <v>0</v>
      </c>
      <c r="EU15" s="40">
        <f>IF(EU$7="",0,EU$11*условия!$U52)</f>
        <v>0</v>
      </c>
      <c r="EV15" s="40">
        <f>IF(EV$7="",0,EV$11*условия!$U52)</f>
        <v>0</v>
      </c>
      <c r="EW15" s="40">
        <f>IF(EW$7="",0,EW$11*условия!$U52)</f>
        <v>0</v>
      </c>
      <c r="EX15" s="40">
        <f>IF(EX$7="",0,EX$11*условия!$U52)</f>
        <v>0</v>
      </c>
      <c r="EY15" s="40">
        <f>IF(EY$7="",0,EY$11*условия!$U52)</f>
        <v>0</v>
      </c>
      <c r="EZ15" s="40">
        <f>IF(EZ$7="",0,EZ$11*условия!$U52)</f>
        <v>0</v>
      </c>
      <c r="FA15" s="40">
        <f>IF(FA$7="",0,FA$11*условия!$U52)</f>
        <v>0</v>
      </c>
      <c r="FB15" s="40">
        <f>IF(FB$7="",0,FB$11*условия!$U52)</f>
        <v>0</v>
      </c>
      <c r="FC15" s="40">
        <f>IF(FC$7="",0,FC$11*условия!$U52)</f>
        <v>0</v>
      </c>
      <c r="FD15" s="40">
        <f>IF(FD$7="",0,FD$11*условия!$U52)</f>
        <v>0</v>
      </c>
      <c r="FE15" s="40">
        <f>IF(FE$7="",0,FE$11*условия!$U52)</f>
        <v>0</v>
      </c>
      <c r="FF15" s="40">
        <f>IF(FF$7="",0,FF$11*условия!$U52)</f>
        <v>0</v>
      </c>
      <c r="FG15" s="40">
        <f>IF(FG$7="",0,FG$11*условия!$U52)</f>
        <v>0</v>
      </c>
      <c r="FH15" s="40">
        <f>IF(FH$7="",0,FH$11*условия!$U52)</f>
        <v>0</v>
      </c>
      <c r="FI15" s="40">
        <f>IF(FI$7="",0,FI$11*условия!$U52)</f>
        <v>0</v>
      </c>
      <c r="FJ15" s="40">
        <f>IF(FJ$7="",0,FJ$11*условия!$U52)</f>
        <v>0</v>
      </c>
      <c r="FK15" s="40">
        <f>IF(FK$7="",0,FK$11*условия!$U52)</f>
        <v>0</v>
      </c>
      <c r="FL15" s="40">
        <f>IF(FL$7="",0,FL$11*условия!$U52)</f>
        <v>0</v>
      </c>
      <c r="FM15" s="40">
        <f>IF(FM$7="",0,FM$11*условия!$U52)</f>
        <v>0</v>
      </c>
      <c r="FN15" s="40">
        <f>IF(FN$7="",0,FN$11*условия!$U52)</f>
        <v>0</v>
      </c>
      <c r="FO15" s="40">
        <f>IF(FO$7="",0,FO$11*условия!$U52)</f>
        <v>0</v>
      </c>
      <c r="FP15" s="40">
        <f>IF(FP$7="",0,FP$11*условия!$U52)</f>
        <v>0</v>
      </c>
      <c r="FQ15" s="40">
        <f>IF(FQ$7="",0,FQ$11*условия!$U52)</f>
        <v>0</v>
      </c>
      <c r="FR15" s="40">
        <f>IF(FR$7="",0,FR$11*условия!$U52)</f>
        <v>0</v>
      </c>
      <c r="FS15" s="40">
        <f>IF(FS$7="",0,FS$11*условия!$U52)</f>
        <v>0</v>
      </c>
      <c r="FT15" s="40">
        <f>IF(FT$7="",0,FT$11*условия!$U52)</f>
        <v>0</v>
      </c>
      <c r="FU15" s="40">
        <f>IF(FU$7="",0,FU$11*условия!$U52)</f>
        <v>0</v>
      </c>
      <c r="FV15" s="40">
        <f>IF(FV$7="",0,FV$11*условия!$U52)</f>
        <v>0</v>
      </c>
      <c r="FW15" s="40">
        <f>IF(FW$7="",0,FW$11*условия!$U52)</f>
        <v>0</v>
      </c>
      <c r="FX15" s="40">
        <f>IF(FX$7="",0,FX$11*условия!$U52)</f>
        <v>0</v>
      </c>
      <c r="FY15" s="40">
        <f>IF(FY$7="",0,FY$11*условия!$U52)</f>
        <v>0</v>
      </c>
      <c r="FZ15" s="40">
        <f>IF(FZ$7="",0,FZ$11*условия!$U52)</f>
        <v>0</v>
      </c>
      <c r="GA15" s="40">
        <f>IF(GA$7="",0,GA$11*условия!$U52)</f>
        <v>0</v>
      </c>
      <c r="GB15" s="40">
        <f>IF(GB$7="",0,GB$11*условия!$U52)</f>
        <v>0</v>
      </c>
      <c r="GC15" s="40">
        <f>IF(GC$7="",0,GC$11*условия!$U52)</f>
        <v>0</v>
      </c>
      <c r="GD15" s="40">
        <f>IF(GD$7="",0,GD$11*условия!$U52)</f>
        <v>0</v>
      </c>
      <c r="GE15" s="40">
        <f>IF(GE$7="",0,GE$11*условия!$U52)</f>
        <v>0</v>
      </c>
      <c r="GF15" s="40">
        <f>IF(GF$7="",0,GF$11*условия!$U52)</f>
        <v>0</v>
      </c>
      <c r="GG15" s="40">
        <f>IF(GG$7="",0,GG$11*условия!$U52)</f>
        <v>0</v>
      </c>
      <c r="GH15" s="40">
        <f>IF(GH$7="",0,GH$11*условия!$U52)</f>
        <v>0</v>
      </c>
      <c r="GI15" s="40">
        <f>IF(GI$7="",0,GI$11*условия!$U52)</f>
        <v>0</v>
      </c>
      <c r="GJ15" s="40">
        <f>IF(GJ$7="",0,GJ$11*условия!$U52)</f>
        <v>0</v>
      </c>
      <c r="GK15" s="40">
        <f>IF(GK$7="",0,GK$11*условия!$U52)</f>
        <v>0</v>
      </c>
      <c r="GL15" s="40">
        <f>IF(GL$7="",0,GL$11*условия!$U52)</f>
        <v>0</v>
      </c>
      <c r="GM15" s="40">
        <f>IF(GM$7="",0,GM$11*условия!$U52)</f>
        <v>0</v>
      </c>
      <c r="GN15" s="40">
        <f>IF(GN$7="",0,GN$11*условия!$U52)</f>
        <v>0</v>
      </c>
      <c r="GO15" s="40">
        <f>IF(GO$7="",0,GO$11*условия!$U52)</f>
        <v>0</v>
      </c>
      <c r="GP15" s="40">
        <f>IF(GP$7="",0,GP$11*условия!$U52)</f>
        <v>0</v>
      </c>
      <c r="GQ15" s="40">
        <f>IF(GQ$7="",0,GQ$11*условия!$U52)</f>
        <v>0</v>
      </c>
      <c r="GR15" s="40">
        <f>IF(GR$7="",0,GR$11*условия!$U52)</f>
        <v>0</v>
      </c>
      <c r="GS15" s="40">
        <f>IF(GS$7="",0,GS$11*условия!$U52)</f>
        <v>0</v>
      </c>
      <c r="GT15" s="40">
        <f>IF(GT$7="",0,GT$11*условия!$U52)</f>
        <v>0</v>
      </c>
      <c r="GU15" s="40">
        <f>IF(GU$7="",0,GU$11*условия!$U52)</f>
        <v>0</v>
      </c>
      <c r="GV15" s="40">
        <f>IF(GV$7="",0,GV$11*условия!$U52)</f>
        <v>0</v>
      </c>
      <c r="GW15" s="40">
        <f>IF(GW$7="",0,GW$11*условия!$U52)</f>
        <v>0</v>
      </c>
      <c r="GX15" s="40">
        <f>IF(GX$7="",0,GX$11*условия!$U52)</f>
        <v>0</v>
      </c>
      <c r="GY15" s="40">
        <f>IF(GY$7="",0,GY$11*условия!$U52)</f>
        <v>0</v>
      </c>
      <c r="GZ15" s="40">
        <f>IF(GZ$7="",0,GZ$11*условия!$U52)</f>
        <v>0</v>
      </c>
      <c r="HA15" s="40">
        <f>IF(HA$7="",0,HA$11*условия!$U52)</f>
        <v>0</v>
      </c>
      <c r="HB15" s="40">
        <f>IF(HB$7="",0,HB$11*условия!$U52)</f>
        <v>0</v>
      </c>
      <c r="HC15" s="40">
        <f>IF(HC$7="",0,HC$11*условия!$U52)</f>
        <v>0</v>
      </c>
      <c r="HD15" s="40">
        <f>IF(HD$7="",0,HD$11*условия!$U52)</f>
        <v>0</v>
      </c>
      <c r="HE15" s="40">
        <f>IF(HE$7="",0,HE$11*условия!$U52)</f>
        <v>0</v>
      </c>
      <c r="HF15" s="40">
        <f>IF(HF$7="",0,HF$11*условия!$U52)</f>
        <v>0</v>
      </c>
      <c r="HG15" s="40">
        <f>IF(HG$7="",0,HG$11*условия!$U52)</f>
        <v>0</v>
      </c>
      <c r="HH15" s="40">
        <f>IF(HH$7="",0,HH$11*условия!$U52)</f>
        <v>0</v>
      </c>
      <c r="HI15" s="40">
        <f>IF(HI$7="",0,HI$11*условия!$U52)</f>
        <v>0</v>
      </c>
      <c r="HJ15" s="40">
        <f>IF(HJ$7="",0,HJ$11*условия!$U52)</f>
        <v>0</v>
      </c>
      <c r="HK15" s="40">
        <f>IF(HK$7="",0,HK$11*условия!$U52)</f>
        <v>0</v>
      </c>
      <c r="HL15" s="40">
        <f>IF(HL$7="",0,HL$11*условия!$U52)</f>
        <v>0</v>
      </c>
      <c r="HM15" s="40">
        <f>IF(HM$7="",0,HM$11*условия!$U52)</f>
        <v>0</v>
      </c>
      <c r="HN15" s="40">
        <f>IF(HN$7="",0,HN$11*условия!$U52)</f>
        <v>0</v>
      </c>
      <c r="HO15" s="40">
        <f>IF(HO$7="",0,HO$11*условия!$U52)</f>
        <v>0</v>
      </c>
      <c r="HP15" s="40">
        <f>IF(HP$7="",0,HP$11*условия!$U52)</f>
        <v>0</v>
      </c>
      <c r="HQ15" s="40">
        <f>IF(HQ$7="",0,HQ$11*условия!$U52)</f>
        <v>0</v>
      </c>
      <c r="HR15" s="40">
        <f>IF(HR$7="",0,HR$11*условия!$U52)</f>
        <v>0</v>
      </c>
      <c r="HS15" s="40">
        <f>IF(HS$7="",0,HS$11*условия!$U52)</f>
        <v>0</v>
      </c>
      <c r="HT15" s="40">
        <f>IF(HT$7="",0,HT$11*условия!$U52)</f>
        <v>0</v>
      </c>
      <c r="HU15" s="40">
        <f>IF(HU$7="",0,HU$11*условия!$U52)</f>
        <v>0</v>
      </c>
      <c r="HV15" s="40">
        <f>IF(HV$7="",0,HV$11*условия!$U52)</f>
        <v>0</v>
      </c>
      <c r="HW15" s="40">
        <f>IF(HW$7="",0,HW$11*условия!$U52)</f>
        <v>0</v>
      </c>
      <c r="HX15" s="40">
        <f>IF(HX$7="",0,HX$11*условия!$U52)</f>
        <v>0</v>
      </c>
      <c r="HY15" s="40">
        <f>IF(HY$7="",0,HY$11*условия!$U52)</f>
        <v>0</v>
      </c>
      <c r="HZ15" s="40">
        <f>IF(HZ$7="",0,HZ$11*условия!$U52)</f>
        <v>0</v>
      </c>
      <c r="IA15" s="40">
        <f>IF(IA$7="",0,IA$11*условия!$U52)</f>
        <v>0</v>
      </c>
      <c r="IB15" s="40">
        <f>IF(IB$7="",0,IB$11*условия!$U52)</f>
        <v>0</v>
      </c>
      <c r="IC15" s="40">
        <f>IF(IC$7="",0,IC$11*условия!$U52)</f>
        <v>0</v>
      </c>
      <c r="ID15" s="40">
        <f>IF(ID$7="",0,ID$11*условия!$U52)</f>
        <v>0</v>
      </c>
      <c r="IE15" s="40">
        <f>IF(IE$7="",0,IE$11*условия!$U52)</f>
        <v>0</v>
      </c>
      <c r="IF15" s="40">
        <f>IF(IF$7="",0,IF$11*условия!$U52)</f>
        <v>0</v>
      </c>
      <c r="IG15" s="40">
        <f>IF(IG$7="",0,IG$11*условия!$U52)</f>
        <v>0</v>
      </c>
      <c r="IH15" s="40">
        <f>IF(IH$7="",0,IH$11*условия!$U52)</f>
        <v>0</v>
      </c>
      <c r="II15" s="40">
        <f>IF(II$7="",0,II$11*условия!$U52)</f>
        <v>0</v>
      </c>
      <c r="IJ15" s="40">
        <f>IF(IJ$7="",0,IJ$11*условия!$U52)</f>
        <v>0</v>
      </c>
      <c r="IK15" s="40">
        <f>IF(IK$7="",0,IK$11*условия!$U52)</f>
        <v>0</v>
      </c>
      <c r="IL15" s="40">
        <f>IF(IL$7="",0,IL$11*условия!$U52)</f>
        <v>0</v>
      </c>
      <c r="IM15" s="40">
        <f>IF(IM$7="",0,IM$11*условия!$U52)</f>
        <v>0</v>
      </c>
      <c r="IN15" s="40">
        <f>IF(IN$7="",0,IN$11*условия!$U52)</f>
        <v>0</v>
      </c>
      <c r="IO15" s="40">
        <f>IF(IO$7="",0,IO$11*условия!$U52)</f>
        <v>0</v>
      </c>
      <c r="IP15" s="40">
        <f>IF(IP$7="",0,IP$11*условия!$U52)</f>
        <v>0</v>
      </c>
      <c r="IQ15" s="40">
        <f>IF(IQ$7="",0,IQ$11*условия!$U52)</f>
        <v>0</v>
      </c>
      <c r="IR15" s="40">
        <f>IF(IR$7="",0,IR$11*условия!$U52)</f>
        <v>0</v>
      </c>
      <c r="IS15" s="40">
        <f>IF(IS$7="",0,IS$11*условия!$U52)</f>
        <v>0</v>
      </c>
      <c r="IT15" s="40">
        <f>IF(IT$7="",0,IT$11*условия!$U52)</f>
        <v>0</v>
      </c>
      <c r="IU15" s="40">
        <f>IF(IU$7="",0,IU$11*условия!$U52)</f>
        <v>0</v>
      </c>
      <c r="IV15" s="40">
        <f>IF(IV$7="",0,IV$11*условия!$U52)</f>
        <v>0</v>
      </c>
      <c r="IW15" s="40">
        <f>IF(IW$7="",0,IW$11*условия!$U52)</f>
        <v>0</v>
      </c>
      <c r="IX15" s="40">
        <f>IF(IX$7="",0,IX$11*условия!$U52)</f>
        <v>0</v>
      </c>
      <c r="IY15" s="40">
        <f>IF(IY$7="",0,IY$11*условия!$U52)</f>
        <v>0</v>
      </c>
      <c r="IZ15" s="40">
        <f>IF(IZ$7="",0,IZ$11*условия!$U52)</f>
        <v>0</v>
      </c>
      <c r="JA15" s="40">
        <f>IF(JA$7="",0,JA$11*условия!$U52)</f>
        <v>0</v>
      </c>
      <c r="JB15" s="40">
        <f>IF(JB$7="",0,JB$11*условия!$U52)</f>
        <v>0</v>
      </c>
      <c r="JC15" s="40">
        <f>IF(JC$7="",0,JC$11*условия!$U52)</f>
        <v>0</v>
      </c>
      <c r="JD15" s="40">
        <f>IF(JD$7="",0,JD$11*условия!$U52)</f>
        <v>0</v>
      </c>
      <c r="JE15" s="40">
        <f>IF(JE$7="",0,JE$11*условия!$U52)</f>
        <v>0</v>
      </c>
      <c r="JF15" s="40">
        <f>IF(JF$7="",0,JF$11*условия!$U52)</f>
        <v>0</v>
      </c>
      <c r="JG15" s="40">
        <f>IF(JG$7="",0,JG$11*условия!$U52)</f>
        <v>0</v>
      </c>
      <c r="JH15" s="40">
        <f>IF(JH$7="",0,JH$11*условия!$U52)</f>
        <v>0</v>
      </c>
      <c r="JI15" s="40">
        <f>IF(JI$7="",0,JI$11*условия!$U52)</f>
        <v>0</v>
      </c>
      <c r="JJ15" s="40">
        <f>IF(JJ$7="",0,JJ$11*условия!$U52)</f>
        <v>0</v>
      </c>
      <c r="JK15" s="40">
        <f>IF(JK$7="",0,JK$11*условия!$U52)</f>
        <v>0</v>
      </c>
      <c r="JL15" s="40">
        <f>IF(JL$7="",0,JL$11*условия!$U52)</f>
        <v>0</v>
      </c>
      <c r="JM15" s="40">
        <f>IF(JM$7="",0,JM$11*условия!$U52)</f>
        <v>0</v>
      </c>
      <c r="JN15" s="40">
        <f>IF(JN$7="",0,JN$11*условия!$U52)</f>
        <v>0</v>
      </c>
      <c r="JO15" s="40">
        <f>IF(JO$7="",0,JO$11*условия!$U52)</f>
        <v>0</v>
      </c>
      <c r="JP15" s="40">
        <f>IF(JP$7="",0,JP$11*условия!$U52)</f>
        <v>0</v>
      </c>
      <c r="JQ15" s="40">
        <f>IF(JQ$7="",0,JQ$11*условия!$U52)</f>
        <v>0</v>
      </c>
      <c r="JR15" s="40">
        <f>IF(JR$7="",0,JR$11*условия!$U52)</f>
        <v>0</v>
      </c>
      <c r="JS15" s="40">
        <f>IF(JS$7="",0,JS$11*условия!$U52)</f>
        <v>0</v>
      </c>
      <c r="JT15" s="40">
        <f>IF(JT$7="",0,JT$11*условия!$U52)</f>
        <v>0</v>
      </c>
      <c r="JU15" s="40">
        <f>IF(JU$7="",0,JU$11*условия!$U52)</f>
        <v>0</v>
      </c>
      <c r="JV15" s="40">
        <f>IF(JV$7="",0,JV$11*условия!$U52)</f>
        <v>0</v>
      </c>
      <c r="JW15" s="40">
        <f>IF(JW$7="",0,JW$11*условия!$U52)</f>
        <v>0</v>
      </c>
      <c r="JX15" s="40">
        <f>IF(JX$7="",0,JX$11*условия!$U52)</f>
        <v>0</v>
      </c>
      <c r="JY15" s="40">
        <f>IF(JY$7="",0,JY$11*условия!$U52)</f>
        <v>0</v>
      </c>
      <c r="JZ15" s="40">
        <f>IF(JZ$7="",0,JZ$11*условия!$U52)</f>
        <v>0</v>
      </c>
      <c r="KA15" s="40">
        <f>IF(KA$7="",0,KA$11*условия!$U52)</f>
        <v>0</v>
      </c>
      <c r="KB15" s="40">
        <f>IF(KB$7="",0,KB$11*условия!$U52)</f>
        <v>0</v>
      </c>
      <c r="KC15" s="40">
        <f>IF(KC$7="",0,KC$11*условия!$U52)</f>
        <v>0</v>
      </c>
      <c r="KD15" s="40">
        <f>IF(KD$7="",0,KD$11*условия!$U52)</f>
        <v>0</v>
      </c>
      <c r="KE15" s="40">
        <f>IF(KE$7="",0,KE$11*условия!$U52)</f>
        <v>0</v>
      </c>
      <c r="KF15" s="40">
        <f>IF(KF$7="",0,KF$11*условия!$U52)</f>
        <v>0</v>
      </c>
      <c r="KG15" s="40">
        <f>IF(KG$7="",0,KG$11*условия!$U52)</f>
        <v>0</v>
      </c>
      <c r="KH15" s="40">
        <f>IF(KH$7="",0,KH$11*условия!$U52)</f>
        <v>0</v>
      </c>
      <c r="KI15" s="40">
        <f>IF(KI$7="",0,KI$11*условия!$U52)</f>
        <v>0</v>
      </c>
      <c r="KJ15" s="40">
        <f>IF(KJ$7="",0,KJ$11*условия!$U52)</f>
        <v>0</v>
      </c>
      <c r="KK15" s="40">
        <f>IF(KK$7="",0,KK$11*условия!$U52)</f>
        <v>0</v>
      </c>
      <c r="KL15" s="40">
        <f>IF(KL$7="",0,KL$11*условия!$U52)</f>
        <v>0</v>
      </c>
      <c r="KM15" s="40">
        <f>IF(KM$7="",0,KM$11*условия!$U52)</f>
        <v>0</v>
      </c>
      <c r="KN15" s="40">
        <f>IF(KN$7="",0,KN$11*условия!$U52)</f>
        <v>0</v>
      </c>
      <c r="KO15" s="40">
        <f>IF(KO$7="",0,KO$11*условия!$U52)</f>
        <v>0</v>
      </c>
      <c r="KP15" s="40">
        <f>IF(KP$7="",0,KP$11*условия!$U52)</f>
        <v>0</v>
      </c>
      <c r="KQ15" s="40">
        <f>IF(KQ$7="",0,KQ$11*условия!$U52)</f>
        <v>0</v>
      </c>
      <c r="KR15" s="40">
        <f>IF(KR$7="",0,KR$11*условия!$U52)</f>
        <v>0</v>
      </c>
      <c r="KS15" s="40">
        <f>IF(KS$7="",0,KS$11*условия!$U52)</f>
        <v>0</v>
      </c>
      <c r="KT15" s="40">
        <f>IF(KT$7="",0,KT$11*условия!$U52)</f>
        <v>0</v>
      </c>
      <c r="KU15" s="40">
        <f>IF(KU$7="",0,KU$11*условия!$U52)</f>
        <v>0</v>
      </c>
      <c r="KV15" s="40">
        <f>IF(KV$7="",0,KV$11*условия!$U52)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договоров/окрытых магазинов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собственные магазины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37.5</v>
      </c>
      <c r="S16" s="1"/>
      <c r="T16" s="40"/>
      <c r="U16" s="40">
        <f>IF(U$7="",0,U$11*условия!$U53)</f>
        <v>1.4423076923076923</v>
      </c>
      <c r="V16" s="40">
        <f>IF(V$7="",0,V$11*условия!$U53)</f>
        <v>1.6826923076923077</v>
      </c>
      <c r="W16" s="40">
        <f>IF(W$7="",0,W$11*условия!$U53)</f>
        <v>1.9230769230769231</v>
      </c>
      <c r="X16" s="40">
        <f>IF(X$7="",0,X$11*условия!$U53)</f>
        <v>2.1634615384615383</v>
      </c>
      <c r="Y16" s="40">
        <f>IF(Y$7="",0,Y$11*условия!$U53)</f>
        <v>2.4038461538461537</v>
      </c>
      <c r="Z16" s="40">
        <f>IF(Z$7="",0,Z$11*условия!$U53)</f>
        <v>2.6442307692307692</v>
      </c>
      <c r="AA16" s="40">
        <f>IF(AA$7="",0,AA$11*условия!$U53)</f>
        <v>2.8846153846153846</v>
      </c>
      <c r="AB16" s="40">
        <f>IF(AB$7="",0,AB$11*условия!$U53)</f>
        <v>3.125</v>
      </c>
      <c r="AC16" s="40">
        <f>IF(AC$7="",0,AC$11*условия!$U53)</f>
        <v>3.3653846153846154</v>
      </c>
      <c r="AD16" s="40">
        <f>IF(AD$7="",0,AD$11*условия!$U53)</f>
        <v>3.6057692307692308</v>
      </c>
      <c r="AE16" s="40">
        <f>IF(AE$7="",0,AE$11*условия!$U53)</f>
        <v>3.8461538461538458</v>
      </c>
      <c r="AF16" s="40">
        <f>IF(AF$7="",0,AF$11*условия!$U53)</f>
        <v>4.0865384615384617</v>
      </c>
      <c r="AG16" s="40">
        <f>IF(AG$7="",0,AG$11*условия!$U53)</f>
        <v>4.3269230769230766</v>
      </c>
      <c r="AH16" s="40">
        <f>IF(AH$7="",0,AH$11*условия!$U53)</f>
        <v>0</v>
      </c>
      <c r="AI16" s="40">
        <f>IF(AI$7="",0,AI$11*условия!$U53)</f>
        <v>0</v>
      </c>
      <c r="AJ16" s="40">
        <f>IF(AJ$7="",0,AJ$11*условия!$U53)</f>
        <v>0</v>
      </c>
      <c r="AK16" s="40">
        <f>IF(AK$7="",0,AK$11*условия!$U53)</f>
        <v>0</v>
      </c>
      <c r="AL16" s="40">
        <f>IF(AL$7="",0,AL$11*условия!$U53)</f>
        <v>0</v>
      </c>
      <c r="AM16" s="40">
        <f>IF(AM$7="",0,AM$11*условия!$U53)</f>
        <v>0</v>
      </c>
      <c r="AN16" s="40">
        <f>IF(AN$7="",0,AN$11*условия!$U53)</f>
        <v>0</v>
      </c>
      <c r="AO16" s="40">
        <f>IF(AO$7="",0,AO$11*условия!$U53)</f>
        <v>0</v>
      </c>
      <c r="AP16" s="40">
        <f>IF(AP$7="",0,AP$11*условия!$U53)</f>
        <v>0</v>
      </c>
      <c r="AQ16" s="40">
        <f>IF(AQ$7="",0,AQ$11*условия!$U53)</f>
        <v>0</v>
      </c>
      <c r="AR16" s="40">
        <f>IF(AR$7="",0,AR$11*условия!$U53)</f>
        <v>0</v>
      </c>
      <c r="AS16" s="40">
        <f>IF(AS$7="",0,AS$11*условия!$U53)</f>
        <v>0</v>
      </c>
      <c r="AT16" s="40">
        <f>IF(AT$7="",0,AT$11*условия!$U53)</f>
        <v>0</v>
      </c>
      <c r="AU16" s="40">
        <f>IF(AU$7="",0,AU$11*условия!$U53)</f>
        <v>0</v>
      </c>
      <c r="AV16" s="40">
        <f>IF(AV$7="",0,AV$11*условия!$U53)</f>
        <v>0</v>
      </c>
      <c r="AW16" s="40">
        <f>IF(AW$7="",0,AW$11*условия!$U53)</f>
        <v>0</v>
      </c>
      <c r="AX16" s="40">
        <f>IF(AX$7="",0,AX$11*условия!$U53)</f>
        <v>0</v>
      </c>
      <c r="AY16" s="40">
        <f>IF(AY$7="",0,AY$11*условия!$U53)</f>
        <v>0</v>
      </c>
      <c r="AZ16" s="40">
        <f>IF(AZ$7="",0,AZ$11*условия!$U53)</f>
        <v>0</v>
      </c>
      <c r="BA16" s="40">
        <f>IF(BA$7="",0,BA$11*условия!$U53)</f>
        <v>0</v>
      </c>
      <c r="BB16" s="40">
        <f>IF(BB$7="",0,BB$11*условия!$U53)</f>
        <v>0</v>
      </c>
      <c r="BC16" s="40">
        <f>IF(BC$7="",0,BC$11*условия!$U53)</f>
        <v>0</v>
      </c>
      <c r="BD16" s="40">
        <f>IF(BD$7="",0,BD$11*условия!$U53)</f>
        <v>0</v>
      </c>
      <c r="BE16" s="40">
        <f>IF(BE$7="",0,BE$11*условия!$U53)</f>
        <v>0</v>
      </c>
      <c r="BF16" s="40">
        <f>IF(BF$7="",0,BF$11*условия!$U53)</f>
        <v>0</v>
      </c>
      <c r="BG16" s="40">
        <f>IF(BG$7="",0,BG$11*условия!$U53)</f>
        <v>0</v>
      </c>
      <c r="BH16" s="40">
        <f>IF(BH$7="",0,BH$11*условия!$U53)</f>
        <v>0</v>
      </c>
      <c r="BI16" s="40">
        <f>IF(BI$7="",0,BI$11*условия!$U53)</f>
        <v>0</v>
      </c>
      <c r="BJ16" s="40">
        <f>IF(BJ$7="",0,BJ$11*условия!$U53)</f>
        <v>0</v>
      </c>
      <c r="BK16" s="40">
        <f>IF(BK$7="",0,BK$11*условия!$U53)</f>
        <v>0</v>
      </c>
      <c r="BL16" s="40">
        <f>IF(BL$7="",0,BL$11*условия!$U53)</f>
        <v>0</v>
      </c>
      <c r="BM16" s="40">
        <f>IF(BM$7="",0,BM$11*условия!$U53)</f>
        <v>0</v>
      </c>
      <c r="BN16" s="40">
        <f>IF(BN$7="",0,BN$11*условия!$U53)</f>
        <v>0</v>
      </c>
      <c r="BO16" s="40">
        <f>IF(BO$7="",0,BO$11*условия!$U53)</f>
        <v>0</v>
      </c>
      <c r="BP16" s="40">
        <f>IF(BP$7="",0,BP$11*условия!$U53)</f>
        <v>0</v>
      </c>
      <c r="BQ16" s="40">
        <f>IF(BQ$7="",0,BQ$11*условия!$U53)</f>
        <v>0</v>
      </c>
      <c r="BR16" s="40">
        <f>IF(BR$7="",0,BR$11*условия!$U53)</f>
        <v>0</v>
      </c>
      <c r="BS16" s="40">
        <f>IF(BS$7="",0,BS$11*условия!$U53)</f>
        <v>0</v>
      </c>
      <c r="BT16" s="40">
        <f>IF(BT$7="",0,BT$11*условия!$U53)</f>
        <v>0</v>
      </c>
      <c r="BU16" s="40">
        <f>IF(BU$7="",0,BU$11*условия!$U53)</f>
        <v>0</v>
      </c>
      <c r="BV16" s="40">
        <f>IF(BV$7="",0,BV$11*условия!$U53)</f>
        <v>0</v>
      </c>
      <c r="BW16" s="40">
        <f>IF(BW$7="",0,BW$11*условия!$U53)</f>
        <v>0</v>
      </c>
      <c r="BX16" s="40">
        <f>IF(BX$7="",0,BX$11*условия!$U53)</f>
        <v>0</v>
      </c>
      <c r="BY16" s="40">
        <f>IF(BY$7="",0,BY$11*условия!$U53)</f>
        <v>0</v>
      </c>
      <c r="BZ16" s="40">
        <f>IF(BZ$7="",0,BZ$11*условия!$U53)</f>
        <v>0</v>
      </c>
      <c r="CA16" s="40">
        <f>IF(CA$7="",0,CA$11*условия!$U53)</f>
        <v>0</v>
      </c>
      <c r="CB16" s="40">
        <f>IF(CB$7="",0,CB$11*условия!$U53)</f>
        <v>0</v>
      </c>
      <c r="CC16" s="40">
        <f>IF(CC$7="",0,CC$11*условия!$U53)</f>
        <v>0</v>
      </c>
      <c r="CD16" s="40">
        <f>IF(CD$7="",0,CD$11*условия!$U53)</f>
        <v>0</v>
      </c>
      <c r="CE16" s="40">
        <f>IF(CE$7="",0,CE$11*условия!$U53)</f>
        <v>0</v>
      </c>
      <c r="CF16" s="40">
        <f>IF(CF$7="",0,CF$11*условия!$U53)</f>
        <v>0</v>
      </c>
      <c r="CG16" s="40">
        <f>IF(CG$7="",0,CG$11*условия!$U53)</f>
        <v>0</v>
      </c>
      <c r="CH16" s="40">
        <f>IF(CH$7="",0,CH$11*условия!$U53)</f>
        <v>0</v>
      </c>
      <c r="CI16" s="40">
        <f>IF(CI$7="",0,CI$11*условия!$U53)</f>
        <v>0</v>
      </c>
      <c r="CJ16" s="40">
        <f>IF(CJ$7="",0,CJ$11*условия!$U53)</f>
        <v>0</v>
      </c>
      <c r="CK16" s="40">
        <f>IF(CK$7="",0,CK$11*условия!$U53)</f>
        <v>0</v>
      </c>
      <c r="CL16" s="40">
        <f>IF(CL$7="",0,CL$11*условия!$U53)</f>
        <v>0</v>
      </c>
      <c r="CM16" s="40">
        <f>IF(CM$7="",0,CM$11*условия!$U53)</f>
        <v>0</v>
      </c>
      <c r="CN16" s="40">
        <f>IF(CN$7="",0,CN$11*условия!$U53)</f>
        <v>0</v>
      </c>
      <c r="CO16" s="40">
        <f>IF(CO$7="",0,CO$11*условия!$U53)</f>
        <v>0</v>
      </c>
      <c r="CP16" s="40">
        <f>IF(CP$7="",0,CP$11*условия!$U53)</f>
        <v>0</v>
      </c>
      <c r="CQ16" s="40">
        <f>IF(CQ$7="",0,CQ$11*условия!$U53)</f>
        <v>0</v>
      </c>
      <c r="CR16" s="40">
        <f>IF(CR$7="",0,CR$11*условия!$U53)</f>
        <v>0</v>
      </c>
      <c r="CS16" s="40">
        <f>IF(CS$7="",0,CS$11*условия!$U53)</f>
        <v>0</v>
      </c>
      <c r="CT16" s="40">
        <f>IF(CT$7="",0,CT$11*условия!$U53)</f>
        <v>0</v>
      </c>
      <c r="CU16" s="40">
        <f>IF(CU$7="",0,CU$11*условия!$U53)</f>
        <v>0</v>
      </c>
      <c r="CV16" s="40">
        <f>IF(CV$7="",0,CV$11*условия!$U53)</f>
        <v>0</v>
      </c>
      <c r="CW16" s="40">
        <f>IF(CW$7="",0,CW$11*условия!$U53)</f>
        <v>0</v>
      </c>
      <c r="CX16" s="40">
        <f>IF(CX$7="",0,CX$11*условия!$U53)</f>
        <v>0</v>
      </c>
      <c r="CY16" s="40">
        <f>IF(CY$7="",0,CY$11*условия!$U53)</f>
        <v>0</v>
      </c>
      <c r="CZ16" s="40">
        <f>IF(CZ$7="",0,CZ$11*условия!$U53)</f>
        <v>0</v>
      </c>
      <c r="DA16" s="40">
        <f>IF(DA$7="",0,DA$11*условия!$U53)</f>
        <v>0</v>
      </c>
      <c r="DB16" s="40">
        <f>IF(DB$7="",0,DB$11*условия!$U53)</f>
        <v>0</v>
      </c>
      <c r="DC16" s="40">
        <f>IF(DC$7="",0,DC$11*условия!$U53)</f>
        <v>0</v>
      </c>
      <c r="DD16" s="40">
        <f>IF(DD$7="",0,DD$11*условия!$U53)</f>
        <v>0</v>
      </c>
      <c r="DE16" s="40">
        <f>IF(DE$7="",0,DE$11*условия!$U53)</f>
        <v>0</v>
      </c>
      <c r="DF16" s="40">
        <f>IF(DF$7="",0,DF$11*условия!$U53)</f>
        <v>0</v>
      </c>
      <c r="DG16" s="40">
        <f>IF(DG$7="",0,DG$11*условия!$U53)</f>
        <v>0</v>
      </c>
      <c r="DH16" s="40">
        <f>IF(DH$7="",0,DH$11*условия!$U53)</f>
        <v>0</v>
      </c>
      <c r="DI16" s="40">
        <f>IF(DI$7="",0,DI$11*условия!$U53)</f>
        <v>0</v>
      </c>
      <c r="DJ16" s="40">
        <f>IF(DJ$7="",0,DJ$11*условия!$U53)</f>
        <v>0</v>
      </c>
      <c r="DK16" s="40">
        <f>IF(DK$7="",0,DK$11*условия!$U53)</f>
        <v>0</v>
      </c>
      <c r="DL16" s="40">
        <f>IF(DL$7="",0,DL$11*условия!$U53)</f>
        <v>0</v>
      </c>
      <c r="DM16" s="40">
        <f>IF(DM$7="",0,DM$11*условия!$U53)</f>
        <v>0</v>
      </c>
      <c r="DN16" s="40">
        <f>IF(DN$7="",0,DN$11*условия!$U53)</f>
        <v>0</v>
      </c>
      <c r="DO16" s="40">
        <f>IF(DO$7="",0,DO$11*условия!$U53)</f>
        <v>0</v>
      </c>
      <c r="DP16" s="40">
        <f>IF(DP$7="",0,DP$11*условия!$U53)</f>
        <v>0</v>
      </c>
      <c r="DQ16" s="40">
        <f>IF(DQ$7="",0,DQ$11*условия!$U53)</f>
        <v>0</v>
      </c>
      <c r="DR16" s="40">
        <f>IF(DR$7="",0,DR$11*условия!$U53)</f>
        <v>0</v>
      </c>
      <c r="DS16" s="40">
        <f>IF(DS$7="",0,DS$11*условия!$U53)</f>
        <v>0</v>
      </c>
      <c r="DT16" s="40">
        <f>IF(DT$7="",0,DT$11*условия!$U53)</f>
        <v>0</v>
      </c>
      <c r="DU16" s="40">
        <f>IF(DU$7="",0,DU$11*условия!$U53)</f>
        <v>0</v>
      </c>
      <c r="DV16" s="40">
        <f>IF(DV$7="",0,DV$11*условия!$U53)</f>
        <v>0</v>
      </c>
      <c r="DW16" s="40">
        <f>IF(DW$7="",0,DW$11*условия!$U53)</f>
        <v>0</v>
      </c>
      <c r="DX16" s="40">
        <f>IF(DX$7="",0,DX$11*условия!$U53)</f>
        <v>0</v>
      </c>
      <c r="DY16" s="40">
        <f>IF(DY$7="",0,DY$11*условия!$U53)</f>
        <v>0</v>
      </c>
      <c r="DZ16" s="40">
        <f>IF(DZ$7="",0,DZ$11*условия!$U53)</f>
        <v>0</v>
      </c>
      <c r="EA16" s="40">
        <f>IF(EA$7="",0,EA$11*условия!$U53)</f>
        <v>0</v>
      </c>
      <c r="EB16" s="40">
        <f>IF(EB$7="",0,EB$11*условия!$U53)</f>
        <v>0</v>
      </c>
      <c r="EC16" s="40">
        <f>IF(EC$7="",0,EC$11*условия!$U53)</f>
        <v>0</v>
      </c>
      <c r="ED16" s="40">
        <f>IF(ED$7="",0,ED$11*условия!$U53)</f>
        <v>0</v>
      </c>
      <c r="EE16" s="40">
        <f>IF(EE$7="",0,EE$11*условия!$U53)</f>
        <v>0</v>
      </c>
      <c r="EF16" s="40">
        <f>IF(EF$7="",0,EF$11*условия!$U53)</f>
        <v>0</v>
      </c>
      <c r="EG16" s="40">
        <f>IF(EG$7="",0,EG$11*условия!$U53)</f>
        <v>0</v>
      </c>
      <c r="EH16" s="40">
        <f>IF(EH$7="",0,EH$11*условия!$U53)</f>
        <v>0</v>
      </c>
      <c r="EI16" s="40">
        <f>IF(EI$7="",0,EI$11*условия!$U53)</f>
        <v>0</v>
      </c>
      <c r="EJ16" s="40">
        <f>IF(EJ$7="",0,EJ$11*условия!$U53)</f>
        <v>0</v>
      </c>
      <c r="EK16" s="40">
        <f>IF(EK$7="",0,EK$11*условия!$U53)</f>
        <v>0</v>
      </c>
      <c r="EL16" s="40">
        <f>IF(EL$7="",0,EL$11*условия!$U53)</f>
        <v>0</v>
      </c>
      <c r="EM16" s="40">
        <f>IF(EM$7="",0,EM$11*условия!$U53)</f>
        <v>0</v>
      </c>
      <c r="EN16" s="40">
        <f>IF(EN$7="",0,EN$11*условия!$U53)</f>
        <v>0</v>
      </c>
      <c r="EO16" s="40">
        <f>IF(EO$7="",0,EO$11*условия!$U53)</f>
        <v>0</v>
      </c>
      <c r="EP16" s="40">
        <f>IF(EP$7="",0,EP$11*условия!$U53)</f>
        <v>0</v>
      </c>
      <c r="EQ16" s="40">
        <f>IF(EQ$7="",0,EQ$11*условия!$U53)</f>
        <v>0</v>
      </c>
      <c r="ER16" s="40">
        <f>IF(ER$7="",0,ER$11*условия!$U53)</f>
        <v>0</v>
      </c>
      <c r="ES16" s="40">
        <f>IF(ES$7="",0,ES$11*условия!$U53)</f>
        <v>0</v>
      </c>
      <c r="ET16" s="40">
        <f>IF(ET$7="",0,ET$11*условия!$U53)</f>
        <v>0</v>
      </c>
      <c r="EU16" s="40">
        <f>IF(EU$7="",0,EU$11*условия!$U53)</f>
        <v>0</v>
      </c>
      <c r="EV16" s="40">
        <f>IF(EV$7="",0,EV$11*условия!$U53)</f>
        <v>0</v>
      </c>
      <c r="EW16" s="40">
        <f>IF(EW$7="",0,EW$11*условия!$U53)</f>
        <v>0</v>
      </c>
      <c r="EX16" s="40">
        <f>IF(EX$7="",0,EX$11*условия!$U53)</f>
        <v>0</v>
      </c>
      <c r="EY16" s="40">
        <f>IF(EY$7="",0,EY$11*условия!$U53)</f>
        <v>0</v>
      </c>
      <c r="EZ16" s="40">
        <f>IF(EZ$7="",0,EZ$11*условия!$U53)</f>
        <v>0</v>
      </c>
      <c r="FA16" s="40">
        <f>IF(FA$7="",0,FA$11*условия!$U53)</f>
        <v>0</v>
      </c>
      <c r="FB16" s="40">
        <f>IF(FB$7="",0,FB$11*условия!$U53)</f>
        <v>0</v>
      </c>
      <c r="FC16" s="40">
        <f>IF(FC$7="",0,FC$11*условия!$U53)</f>
        <v>0</v>
      </c>
      <c r="FD16" s="40">
        <f>IF(FD$7="",0,FD$11*условия!$U53)</f>
        <v>0</v>
      </c>
      <c r="FE16" s="40">
        <f>IF(FE$7="",0,FE$11*условия!$U53)</f>
        <v>0</v>
      </c>
      <c r="FF16" s="40">
        <f>IF(FF$7="",0,FF$11*условия!$U53)</f>
        <v>0</v>
      </c>
      <c r="FG16" s="40">
        <f>IF(FG$7="",0,FG$11*условия!$U53)</f>
        <v>0</v>
      </c>
      <c r="FH16" s="40">
        <f>IF(FH$7="",0,FH$11*условия!$U53)</f>
        <v>0</v>
      </c>
      <c r="FI16" s="40">
        <f>IF(FI$7="",0,FI$11*условия!$U53)</f>
        <v>0</v>
      </c>
      <c r="FJ16" s="40">
        <f>IF(FJ$7="",0,FJ$11*условия!$U53)</f>
        <v>0</v>
      </c>
      <c r="FK16" s="40">
        <f>IF(FK$7="",0,FK$11*условия!$U53)</f>
        <v>0</v>
      </c>
      <c r="FL16" s="40">
        <f>IF(FL$7="",0,FL$11*условия!$U53)</f>
        <v>0</v>
      </c>
      <c r="FM16" s="40">
        <f>IF(FM$7="",0,FM$11*условия!$U53)</f>
        <v>0</v>
      </c>
      <c r="FN16" s="40">
        <f>IF(FN$7="",0,FN$11*условия!$U53)</f>
        <v>0</v>
      </c>
      <c r="FO16" s="40">
        <f>IF(FO$7="",0,FO$11*условия!$U53)</f>
        <v>0</v>
      </c>
      <c r="FP16" s="40">
        <f>IF(FP$7="",0,FP$11*условия!$U53)</f>
        <v>0</v>
      </c>
      <c r="FQ16" s="40">
        <f>IF(FQ$7="",0,FQ$11*условия!$U53)</f>
        <v>0</v>
      </c>
      <c r="FR16" s="40">
        <f>IF(FR$7="",0,FR$11*условия!$U53)</f>
        <v>0</v>
      </c>
      <c r="FS16" s="40">
        <f>IF(FS$7="",0,FS$11*условия!$U53)</f>
        <v>0</v>
      </c>
      <c r="FT16" s="40">
        <f>IF(FT$7="",0,FT$11*условия!$U53)</f>
        <v>0</v>
      </c>
      <c r="FU16" s="40">
        <f>IF(FU$7="",0,FU$11*условия!$U53)</f>
        <v>0</v>
      </c>
      <c r="FV16" s="40">
        <f>IF(FV$7="",0,FV$11*условия!$U53)</f>
        <v>0</v>
      </c>
      <c r="FW16" s="40">
        <f>IF(FW$7="",0,FW$11*условия!$U53)</f>
        <v>0</v>
      </c>
      <c r="FX16" s="40">
        <f>IF(FX$7="",0,FX$11*условия!$U53)</f>
        <v>0</v>
      </c>
      <c r="FY16" s="40">
        <f>IF(FY$7="",0,FY$11*условия!$U53)</f>
        <v>0</v>
      </c>
      <c r="FZ16" s="40">
        <f>IF(FZ$7="",0,FZ$11*условия!$U53)</f>
        <v>0</v>
      </c>
      <c r="GA16" s="40">
        <f>IF(GA$7="",0,GA$11*условия!$U53)</f>
        <v>0</v>
      </c>
      <c r="GB16" s="40">
        <f>IF(GB$7="",0,GB$11*условия!$U53)</f>
        <v>0</v>
      </c>
      <c r="GC16" s="40">
        <f>IF(GC$7="",0,GC$11*условия!$U53)</f>
        <v>0</v>
      </c>
      <c r="GD16" s="40">
        <f>IF(GD$7="",0,GD$11*условия!$U53)</f>
        <v>0</v>
      </c>
      <c r="GE16" s="40">
        <f>IF(GE$7="",0,GE$11*условия!$U53)</f>
        <v>0</v>
      </c>
      <c r="GF16" s="40">
        <f>IF(GF$7="",0,GF$11*условия!$U53)</f>
        <v>0</v>
      </c>
      <c r="GG16" s="40">
        <f>IF(GG$7="",0,GG$11*условия!$U53)</f>
        <v>0</v>
      </c>
      <c r="GH16" s="40">
        <f>IF(GH$7="",0,GH$11*условия!$U53)</f>
        <v>0</v>
      </c>
      <c r="GI16" s="40">
        <f>IF(GI$7="",0,GI$11*условия!$U53)</f>
        <v>0</v>
      </c>
      <c r="GJ16" s="40">
        <f>IF(GJ$7="",0,GJ$11*условия!$U53)</f>
        <v>0</v>
      </c>
      <c r="GK16" s="40">
        <f>IF(GK$7="",0,GK$11*условия!$U53)</f>
        <v>0</v>
      </c>
      <c r="GL16" s="40">
        <f>IF(GL$7="",0,GL$11*условия!$U53)</f>
        <v>0</v>
      </c>
      <c r="GM16" s="40">
        <f>IF(GM$7="",0,GM$11*условия!$U53)</f>
        <v>0</v>
      </c>
      <c r="GN16" s="40">
        <f>IF(GN$7="",0,GN$11*условия!$U53)</f>
        <v>0</v>
      </c>
      <c r="GO16" s="40">
        <f>IF(GO$7="",0,GO$11*условия!$U53)</f>
        <v>0</v>
      </c>
      <c r="GP16" s="40">
        <f>IF(GP$7="",0,GP$11*условия!$U53)</f>
        <v>0</v>
      </c>
      <c r="GQ16" s="40">
        <f>IF(GQ$7="",0,GQ$11*условия!$U53)</f>
        <v>0</v>
      </c>
      <c r="GR16" s="40">
        <f>IF(GR$7="",0,GR$11*условия!$U53)</f>
        <v>0</v>
      </c>
      <c r="GS16" s="40">
        <f>IF(GS$7="",0,GS$11*условия!$U53)</f>
        <v>0</v>
      </c>
      <c r="GT16" s="40">
        <f>IF(GT$7="",0,GT$11*условия!$U53)</f>
        <v>0</v>
      </c>
      <c r="GU16" s="40">
        <f>IF(GU$7="",0,GU$11*условия!$U53)</f>
        <v>0</v>
      </c>
      <c r="GV16" s="40">
        <f>IF(GV$7="",0,GV$11*условия!$U53)</f>
        <v>0</v>
      </c>
      <c r="GW16" s="40">
        <f>IF(GW$7="",0,GW$11*условия!$U53)</f>
        <v>0</v>
      </c>
      <c r="GX16" s="40">
        <f>IF(GX$7="",0,GX$11*условия!$U53)</f>
        <v>0</v>
      </c>
      <c r="GY16" s="40">
        <f>IF(GY$7="",0,GY$11*условия!$U53)</f>
        <v>0</v>
      </c>
      <c r="GZ16" s="40">
        <f>IF(GZ$7="",0,GZ$11*условия!$U53)</f>
        <v>0</v>
      </c>
      <c r="HA16" s="40">
        <f>IF(HA$7="",0,HA$11*условия!$U53)</f>
        <v>0</v>
      </c>
      <c r="HB16" s="40">
        <f>IF(HB$7="",0,HB$11*условия!$U53)</f>
        <v>0</v>
      </c>
      <c r="HC16" s="40">
        <f>IF(HC$7="",0,HC$11*условия!$U53)</f>
        <v>0</v>
      </c>
      <c r="HD16" s="40">
        <f>IF(HD$7="",0,HD$11*условия!$U53)</f>
        <v>0</v>
      </c>
      <c r="HE16" s="40">
        <f>IF(HE$7="",0,HE$11*условия!$U53)</f>
        <v>0</v>
      </c>
      <c r="HF16" s="40">
        <f>IF(HF$7="",0,HF$11*условия!$U53)</f>
        <v>0</v>
      </c>
      <c r="HG16" s="40">
        <f>IF(HG$7="",0,HG$11*условия!$U53)</f>
        <v>0</v>
      </c>
      <c r="HH16" s="40">
        <f>IF(HH$7="",0,HH$11*условия!$U53)</f>
        <v>0</v>
      </c>
      <c r="HI16" s="40">
        <f>IF(HI$7="",0,HI$11*условия!$U53)</f>
        <v>0</v>
      </c>
      <c r="HJ16" s="40">
        <f>IF(HJ$7="",0,HJ$11*условия!$U53)</f>
        <v>0</v>
      </c>
      <c r="HK16" s="40">
        <f>IF(HK$7="",0,HK$11*условия!$U53)</f>
        <v>0</v>
      </c>
      <c r="HL16" s="40">
        <f>IF(HL$7="",0,HL$11*условия!$U53)</f>
        <v>0</v>
      </c>
      <c r="HM16" s="40">
        <f>IF(HM$7="",0,HM$11*условия!$U53)</f>
        <v>0</v>
      </c>
      <c r="HN16" s="40">
        <f>IF(HN$7="",0,HN$11*условия!$U53)</f>
        <v>0</v>
      </c>
      <c r="HO16" s="40">
        <f>IF(HO$7="",0,HO$11*условия!$U53)</f>
        <v>0</v>
      </c>
      <c r="HP16" s="40">
        <f>IF(HP$7="",0,HP$11*условия!$U53)</f>
        <v>0</v>
      </c>
      <c r="HQ16" s="40">
        <f>IF(HQ$7="",0,HQ$11*условия!$U53)</f>
        <v>0</v>
      </c>
      <c r="HR16" s="40">
        <f>IF(HR$7="",0,HR$11*условия!$U53)</f>
        <v>0</v>
      </c>
      <c r="HS16" s="40">
        <f>IF(HS$7="",0,HS$11*условия!$U53)</f>
        <v>0</v>
      </c>
      <c r="HT16" s="40">
        <f>IF(HT$7="",0,HT$11*условия!$U53)</f>
        <v>0</v>
      </c>
      <c r="HU16" s="40">
        <f>IF(HU$7="",0,HU$11*условия!$U53)</f>
        <v>0</v>
      </c>
      <c r="HV16" s="40">
        <f>IF(HV$7="",0,HV$11*условия!$U53)</f>
        <v>0</v>
      </c>
      <c r="HW16" s="40">
        <f>IF(HW$7="",0,HW$11*условия!$U53)</f>
        <v>0</v>
      </c>
      <c r="HX16" s="40">
        <f>IF(HX$7="",0,HX$11*условия!$U53)</f>
        <v>0</v>
      </c>
      <c r="HY16" s="40">
        <f>IF(HY$7="",0,HY$11*условия!$U53)</f>
        <v>0</v>
      </c>
      <c r="HZ16" s="40">
        <f>IF(HZ$7="",0,HZ$11*условия!$U53)</f>
        <v>0</v>
      </c>
      <c r="IA16" s="40">
        <f>IF(IA$7="",0,IA$11*условия!$U53)</f>
        <v>0</v>
      </c>
      <c r="IB16" s="40">
        <f>IF(IB$7="",0,IB$11*условия!$U53)</f>
        <v>0</v>
      </c>
      <c r="IC16" s="40">
        <f>IF(IC$7="",0,IC$11*условия!$U53)</f>
        <v>0</v>
      </c>
      <c r="ID16" s="40">
        <f>IF(ID$7="",0,ID$11*условия!$U53)</f>
        <v>0</v>
      </c>
      <c r="IE16" s="40">
        <f>IF(IE$7="",0,IE$11*условия!$U53)</f>
        <v>0</v>
      </c>
      <c r="IF16" s="40">
        <f>IF(IF$7="",0,IF$11*условия!$U53)</f>
        <v>0</v>
      </c>
      <c r="IG16" s="40">
        <f>IF(IG$7="",0,IG$11*условия!$U53)</f>
        <v>0</v>
      </c>
      <c r="IH16" s="40">
        <f>IF(IH$7="",0,IH$11*условия!$U53)</f>
        <v>0</v>
      </c>
      <c r="II16" s="40">
        <f>IF(II$7="",0,II$11*условия!$U53)</f>
        <v>0</v>
      </c>
      <c r="IJ16" s="40">
        <f>IF(IJ$7="",0,IJ$11*условия!$U53)</f>
        <v>0</v>
      </c>
      <c r="IK16" s="40">
        <f>IF(IK$7="",0,IK$11*условия!$U53)</f>
        <v>0</v>
      </c>
      <c r="IL16" s="40">
        <f>IF(IL$7="",0,IL$11*условия!$U53)</f>
        <v>0</v>
      </c>
      <c r="IM16" s="40">
        <f>IF(IM$7="",0,IM$11*условия!$U53)</f>
        <v>0</v>
      </c>
      <c r="IN16" s="40">
        <f>IF(IN$7="",0,IN$11*условия!$U53)</f>
        <v>0</v>
      </c>
      <c r="IO16" s="40">
        <f>IF(IO$7="",0,IO$11*условия!$U53)</f>
        <v>0</v>
      </c>
      <c r="IP16" s="40">
        <f>IF(IP$7="",0,IP$11*условия!$U53)</f>
        <v>0</v>
      </c>
      <c r="IQ16" s="40">
        <f>IF(IQ$7="",0,IQ$11*условия!$U53)</f>
        <v>0</v>
      </c>
      <c r="IR16" s="40">
        <f>IF(IR$7="",0,IR$11*условия!$U53)</f>
        <v>0</v>
      </c>
      <c r="IS16" s="40">
        <f>IF(IS$7="",0,IS$11*условия!$U53)</f>
        <v>0</v>
      </c>
      <c r="IT16" s="40">
        <f>IF(IT$7="",0,IT$11*условия!$U53)</f>
        <v>0</v>
      </c>
      <c r="IU16" s="40">
        <f>IF(IU$7="",0,IU$11*условия!$U53)</f>
        <v>0</v>
      </c>
      <c r="IV16" s="40">
        <f>IF(IV$7="",0,IV$11*условия!$U53)</f>
        <v>0</v>
      </c>
      <c r="IW16" s="40">
        <f>IF(IW$7="",0,IW$11*условия!$U53)</f>
        <v>0</v>
      </c>
      <c r="IX16" s="40">
        <f>IF(IX$7="",0,IX$11*условия!$U53)</f>
        <v>0</v>
      </c>
      <c r="IY16" s="40">
        <f>IF(IY$7="",0,IY$11*условия!$U53)</f>
        <v>0</v>
      </c>
      <c r="IZ16" s="40">
        <f>IF(IZ$7="",0,IZ$11*условия!$U53)</f>
        <v>0</v>
      </c>
      <c r="JA16" s="40">
        <f>IF(JA$7="",0,JA$11*условия!$U53)</f>
        <v>0</v>
      </c>
      <c r="JB16" s="40">
        <f>IF(JB$7="",0,JB$11*условия!$U53)</f>
        <v>0</v>
      </c>
      <c r="JC16" s="40">
        <f>IF(JC$7="",0,JC$11*условия!$U53)</f>
        <v>0</v>
      </c>
      <c r="JD16" s="40">
        <f>IF(JD$7="",0,JD$11*условия!$U53)</f>
        <v>0</v>
      </c>
      <c r="JE16" s="40">
        <f>IF(JE$7="",0,JE$11*условия!$U53)</f>
        <v>0</v>
      </c>
      <c r="JF16" s="40">
        <f>IF(JF$7="",0,JF$11*условия!$U53)</f>
        <v>0</v>
      </c>
      <c r="JG16" s="40">
        <f>IF(JG$7="",0,JG$11*условия!$U53)</f>
        <v>0</v>
      </c>
      <c r="JH16" s="40">
        <f>IF(JH$7="",0,JH$11*условия!$U53)</f>
        <v>0</v>
      </c>
      <c r="JI16" s="40">
        <f>IF(JI$7="",0,JI$11*условия!$U53)</f>
        <v>0</v>
      </c>
      <c r="JJ16" s="40">
        <f>IF(JJ$7="",0,JJ$11*условия!$U53)</f>
        <v>0</v>
      </c>
      <c r="JK16" s="40">
        <f>IF(JK$7="",0,JK$11*условия!$U53)</f>
        <v>0</v>
      </c>
      <c r="JL16" s="40">
        <f>IF(JL$7="",0,JL$11*условия!$U53)</f>
        <v>0</v>
      </c>
      <c r="JM16" s="40">
        <f>IF(JM$7="",0,JM$11*условия!$U53)</f>
        <v>0</v>
      </c>
      <c r="JN16" s="40">
        <f>IF(JN$7="",0,JN$11*условия!$U53)</f>
        <v>0</v>
      </c>
      <c r="JO16" s="40">
        <f>IF(JO$7="",0,JO$11*условия!$U53)</f>
        <v>0</v>
      </c>
      <c r="JP16" s="40">
        <f>IF(JP$7="",0,JP$11*условия!$U53)</f>
        <v>0</v>
      </c>
      <c r="JQ16" s="40">
        <f>IF(JQ$7="",0,JQ$11*условия!$U53)</f>
        <v>0</v>
      </c>
      <c r="JR16" s="40">
        <f>IF(JR$7="",0,JR$11*условия!$U53)</f>
        <v>0</v>
      </c>
      <c r="JS16" s="40">
        <f>IF(JS$7="",0,JS$11*условия!$U53)</f>
        <v>0</v>
      </c>
      <c r="JT16" s="40">
        <f>IF(JT$7="",0,JT$11*условия!$U53)</f>
        <v>0</v>
      </c>
      <c r="JU16" s="40">
        <f>IF(JU$7="",0,JU$11*условия!$U53)</f>
        <v>0</v>
      </c>
      <c r="JV16" s="40">
        <f>IF(JV$7="",0,JV$11*условия!$U53)</f>
        <v>0</v>
      </c>
      <c r="JW16" s="40">
        <f>IF(JW$7="",0,JW$11*условия!$U53)</f>
        <v>0</v>
      </c>
      <c r="JX16" s="40">
        <f>IF(JX$7="",0,JX$11*условия!$U53)</f>
        <v>0</v>
      </c>
      <c r="JY16" s="40">
        <f>IF(JY$7="",0,JY$11*условия!$U53)</f>
        <v>0</v>
      </c>
      <c r="JZ16" s="40">
        <f>IF(JZ$7="",0,JZ$11*условия!$U53)</f>
        <v>0</v>
      </c>
      <c r="KA16" s="40">
        <f>IF(KA$7="",0,KA$11*условия!$U53)</f>
        <v>0</v>
      </c>
      <c r="KB16" s="40">
        <f>IF(KB$7="",0,KB$11*условия!$U53)</f>
        <v>0</v>
      </c>
      <c r="KC16" s="40">
        <f>IF(KC$7="",0,KC$11*условия!$U53)</f>
        <v>0</v>
      </c>
      <c r="KD16" s="40">
        <f>IF(KD$7="",0,KD$11*условия!$U53)</f>
        <v>0</v>
      </c>
      <c r="KE16" s="40">
        <f>IF(KE$7="",0,KE$11*условия!$U53)</f>
        <v>0</v>
      </c>
      <c r="KF16" s="40">
        <f>IF(KF$7="",0,KF$11*условия!$U53)</f>
        <v>0</v>
      </c>
      <c r="KG16" s="40">
        <f>IF(KG$7="",0,KG$11*условия!$U53)</f>
        <v>0</v>
      </c>
      <c r="KH16" s="40">
        <f>IF(KH$7="",0,KH$11*условия!$U53)</f>
        <v>0</v>
      </c>
      <c r="KI16" s="40">
        <f>IF(KI$7="",0,KI$11*условия!$U53)</f>
        <v>0</v>
      </c>
      <c r="KJ16" s="40">
        <f>IF(KJ$7="",0,KJ$11*условия!$U53)</f>
        <v>0</v>
      </c>
      <c r="KK16" s="40">
        <f>IF(KK$7="",0,KK$11*условия!$U53)</f>
        <v>0</v>
      </c>
      <c r="KL16" s="40">
        <f>IF(KL$7="",0,KL$11*условия!$U53)</f>
        <v>0</v>
      </c>
      <c r="KM16" s="40">
        <f>IF(KM$7="",0,KM$11*условия!$U53)</f>
        <v>0</v>
      </c>
      <c r="KN16" s="40">
        <f>IF(KN$7="",0,KN$11*условия!$U53)</f>
        <v>0</v>
      </c>
      <c r="KO16" s="40">
        <f>IF(KO$7="",0,KO$11*условия!$U53)</f>
        <v>0</v>
      </c>
      <c r="KP16" s="40">
        <f>IF(KP$7="",0,KP$11*условия!$U53)</f>
        <v>0</v>
      </c>
      <c r="KQ16" s="40">
        <f>IF(KQ$7="",0,KQ$11*условия!$U53)</f>
        <v>0</v>
      </c>
      <c r="KR16" s="40">
        <f>IF(KR$7="",0,KR$11*условия!$U53)</f>
        <v>0</v>
      </c>
      <c r="KS16" s="40">
        <f>IF(KS$7="",0,KS$11*условия!$U53)</f>
        <v>0</v>
      </c>
      <c r="KT16" s="40">
        <f>IF(KT$7="",0,KT$11*условия!$U53)</f>
        <v>0</v>
      </c>
      <c r="KU16" s="40">
        <f>IF(KU$7="",0,KU$11*условия!$U53)</f>
        <v>0</v>
      </c>
      <c r="KV16" s="40">
        <f>IF(KV$7="",0,KV$11*условия!$U53)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договоров/окрытых магазинов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интернет сайт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19.5</v>
      </c>
      <c r="S17" s="1"/>
      <c r="T17" s="40"/>
      <c r="U17" s="40">
        <f>IF(U$7="",0,U$11*условия!$U54)</f>
        <v>0.75</v>
      </c>
      <c r="V17" s="40">
        <f>IF(V$7="",0,V$11*условия!$U54)</f>
        <v>0.875</v>
      </c>
      <c r="W17" s="40">
        <f>IF(W$7="",0,W$11*условия!$U54)</f>
        <v>1</v>
      </c>
      <c r="X17" s="40">
        <f>IF(X$7="",0,X$11*условия!$U54)</f>
        <v>1.125</v>
      </c>
      <c r="Y17" s="40">
        <f>IF(Y$7="",0,Y$11*условия!$U54)</f>
        <v>1.25</v>
      </c>
      <c r="Z17" s="40">
        <f>IF(Z$7="",0,Z$11*условия!$U54)</f>
        <v>1.375</v>
      </c>
      <c r="AA17" s="40">
        <f>IF(AA$7="",0,AA$11*условия!$U54)</f>
        <v>1.5</v>
      </c>
      <c r="AB17" s="40">
        <f>IF(AB$7="",0,AB$11*условия!$U54)</f>
        <v>1.625</v>
      </c>
      <c r="AC17" s="40">
        <f>IF(AC$7="",0,AC$11*условия!$U54)</f>
        <v>1.75</v>
      </c>
      <c r="AD17" s="40">
        <f>IF(AD$7="",0,AD$11*условия!$U54)</f>
        <v>1.875</v>
      </c>
      <c r="AE17" s="40">
        <f>IF(AE$7="",0,AE$11*условия!$U54)</f>
        <v>2</v>
      </c>
      <c r="AF17" s="40">
        <f>IF(AF$7="",0,AF$11*условия!$U54)</f>
        <v>2.125</v>
      </c>
      <c r="AG17" s="40">
        <f>IF(AG$7="",0,AG$11*условия!$U54)</f>
        <v>2.25</v>
      </c>
      <c r="AH17" s="40">
        <f>IF(AH$7="",0,AH$11*условия!$U54)</f>
        <v>0</v>
      </c>
      <c r="AI17" s="40">
        <f>IF(AI$7="",0,AI$11*условия!$U54)</f>
        <v>0</v>
      </c>
      <c r="AJ17" s="40">
        <f>IF(AJ$7="",0,AJ$11*условия!$U54)</f>
        <v>0</v>
      </c>
      <c r="AK17" s="40">
        <f>IF(AK$7="",0,AK$11*условия!$U54)</f>
        <v>0</v>
      </c>
      <c r="AL17" s="40">
        <f>IF(AL$7="",0,AL$11*условия!$U54)</f>
        <v>0</v>
      </c>
      <c r="AM17" s="40">
        <f>IF(AM$7="",0,AM$11*условия!$U54)</f>
        <v>0</v>
      </c>
      <c r="AN17" s="40">
        <f>IF(AN$7="",0,AN$11*условия!$U54)</f>
        <v>0</v>
      </c>
      <c r="AO17" s="40">
        <f>IF(AO$7="",0,AO$11*условия!$U54)</f>
        <v>0</v>
      </c>
      <c r="AP17" s="40">
        <f>IF(AP$7="",0,AP$11*условия!$U54)</f>
        <v>0</v>
      </c>
      <c r="AQ17" s="40">
        <f>IF(AQ$7="",0,AQ$11*условия!$U54)</f>
        <v>0</v>
      </c>
      <c r="AR17" s="40">
        <f>IF(AR$7="",0,AR$11*условия!$U54)</f>
        <v>0</v>
      </c>
      <c r="AS17" s="40">
        <f>IF(AS$7="",0,AS$11*условия!$U54)</f>
        <v>0</v>
      </c>
      <c r="AT17" s="40">
        <f>IF(AT$7="",0,AT$11*условия!$U54)</f>
        <v>0</v>
      </c>
      <c r="AU17" s="40">
        <f>IF(AU$7="",0,AU$11*условия!$U54)</f>
        <v>0</v>
      </c>
      <c r="AV17" s="40">
        <f>IF(AV$7="",0,AV$11*условия!$U54)</f>
        <v>0</v>
      </c>
      <c r="AW17" s="40">
        <f>IF(AW$7="",0,AW$11*условия!$U54)</f>
        <v>0</v>
      </c>
      <c r="AX17" s="40">
        <f>IF(AX$7="",0,AX$11*условия!$U54)</f>
        <v>0</v>
      </c>
      <c r="AY17" s="40">
        <f>IF(AY$7="",0,AY$11*условия!$U54)</f>
        <v>0</v>
      </c>
      <c r="AZ17" s="40">
        <f>IF(AZ$7="",0,AZ$11*условия!$U54)</f>
        <v>0</v>
      </c>
      <c r="BA17" s="40">
        <f>IF(BA$7="",0,BA$11*условия!$U54)</f>
        <v>0</v>
      </c>
      <c r="BB17" s="40">
        <f>IF(BB$7="",0,BB$11*условия!$U54)</f>
        <v>0</v>
      </c>
      <c r="BC17" s="40">
        <f>IF(BC$7="",0,BC$11*условия!$U54)</f>
        <v>0</v>
      </c>
      <c r="BD17" s="40">
        <f>IF(BD$7="",0,BD$11*условия!$U54)</f>
        <v>0</v>
      </c>
      <c r="BE17" s="40">
        <f>IF(BE$7="",0,BE$11*условия!$U54)</f>
        <v>0</v>
      </c>
      <c r="BF17" s="40">
        <f>IF(BF$7="",0,BF$11*условия!$U54)</f>
        <v>0</v>
      </c>
      <c r="BG17" s="40">
        <f>IF(BG$7="",0,BG$11*условия!$U54)</f>
        <v>0</v>
      </c>
      <c r="BH17" s="40">
        <f>IF(BH$7="",0,BH$11*условия!$U54)</f>
        <v>0</v>
      </c>
      <c r="BI17" s="40">
        <f>IF(BI$7="",0,BI$11*условия!$U54)</f>
        <v>0</v>
      </c>
      <c r="BJ17" s="40">
        <f>IF(BJ$7="",0,BJ$11*условия!$U54)</f>
        <v>0</v>
      </c>
      <c r="BK17" s="40">
        <f>IF(BK$7="",0,BK$11*условия!$U54)</f>
        <v>0</v>
      </c>
      <c r="BL17" s="40">
        <f>IF(BL$7="",0,BL$11*условия!$U54)</f>
        <v>0</v>
      </c>
      <c r="BM17" s="40">
        <f>IF(BM$7="",0,BM$11*условия!$U54)</f>
        <v>0</v>
      </c>
      <c r="BN17" s="40">
        <f>IF(BN$7="",0,BN$11*условия!$U54)</f>
        <v>0</v>
      </c>
      <c r="BO17" s="40">
        <f>IF(BO$7="",0,BO$11*условия!$U54)</f>
        <v>0</v>
      </c>
      <c r="BP17" s="40">
        <f>IF(BP$7="",0,BP$11*условия!$U54)</f>
        <v>0</v>
      </c>
      <c r="BQ17" s="40">
        <f>IF(BQ$7="",0,BQ$11*условия!$U54)</f>
        <v>0</v>
      </c>
      <c r="BR17" s="40">
        <f>IF(BR$7="",0,BR$11*условия!$U54)</f>
        <v>0</v>
      </c>
      <c r="BS17" s="40">
        <f>IF(BS$7="",0,BS$11*условия!$U54)</f>
        <v>0</v>
      </c>
      <c r="BT17" s="40">
        <f>IF(BT$7="",0,BT$11*условия!$U54)</f>
        <v>0</v>
      </c>
      <c r="BU17" s="40">
        <f>IF(BU$7="",0,BU$11*условия!$U54)</f>
        <v>0</v>
      </c>
      <c r="BV17" s="40">
        <f>IF(BV$7="",0,BV$11*условия!$U54)</f>
        <v>0</v>
      </c>
      <c r="BW17" s="40">
        <f>IF(BW$7="",0,BW$11*условия!$U54)</f>
        <v>0</v>
      </c>
      <c r="BX17" s="40">
        <f>IF(BX$7="",0,BX$11*условия!$U54)</f>
        <v>0</v>
      </c>
      <c r="BY17" s="40">
        <f>IF(BY$7="",0,BY$11*условия!$U54)</f>
        <v>0</v>
      </c>
      <c r="BZ17" s="40">
        <f>IF(BZ$7="",0,BZ$11*условия!$U54)</f>
        <v>0</v>
      </c>
      <c r="CA17" s="40">
        <f>IF(CA$7="",0,CA$11*условия!$U54)</f>
        <v>0</v>
      </c>
      <c r="CB17" s="40">
        <f>IF(CB$7="",0,CB$11*условия!$U54)</f>
        <v>0</v>
      </c>
      <c r="CC17" s="40">
        <f>IF(CC$7="",0,CC$11*условия!$U54)</f>
        <v>0</v>
      </c>
      <c r="CD17" s="40">
        <f>IF(CD$7="",0,CD$11*условия!$U54)</f>
        <v>0</v>
      </c>
      <c r="CE17" s="40">
        <f>IF(CE$7="",0,CE$11*условия!$U54)</f>
        <v>0</v>
      </c>
      <c r="CF17" s="40">
        <f>IF(CF$7="",0,CF$11*условия!$U54)</f>
        <v>0</v>
      </c>
      <c r="CG17" s="40">
        <f>IF(CG$7="",0,CG$11*условия!$U54)</f>
        <v>0</v>
      </c>
      <c r="CH17" s="40">
        <f>IF(CH$7="",0,CH$11*условия!$U54)</f>
        <v>0</v>
      </c>
      <c r="CI17" s="40">
        <f>IF(CI$7="",0,CI$11*условия!$U54)</f>
        <v>0</v>
      </c>
      <c r="CJ17" s="40">
        <f>IF(CJ$7="",0,CJ$11*условия!$U54)</f>
        <v>0</v>
      </c>
      <c r="CK17" s="40">
        <f>IF(CK$7="",0,CK$11*условия!$U54)</f>
        <v>0</v>
      </c>
      <c r="CL17" s="40">
        <f>IF(CL$7="",0,CL$11*условия!$U54)</f>
        <v>0</v>
      </c>
      <c r="CM17" s="40">
        <f>IF(CM$7="",0,CM$11*условия!$U54)</f>
        <v>0</v>
      </c>
      <c r="CN17" s="40">
        <f>IF(CN$7="",0,CN$11*условия!$U54)</f>
        <v>0</v>
      </c>
      <c r="CO17" s="40">
        <f>IF(CO$7="",0,CO$11*условия!$U54)</f>
        <v>0</v>
      </c>
      <c r="CP17" s="40">
        <f>IF(CP$7="",0,CP$11*условия!$U54)</f>
        <v>0</v>
      </c>
      <c r="CQ17" s="40">
        <f>IF(CQ$7="",0,CQ$11*условия!$U54)</f>
        <v>0</v>
      </c>
      <c r="CR17" s="40">
        <f>IF(CR$7="",0,CR$11*условия!$U54)</f>
        <v>0</v>
      </c>
      <c r="CS17" s="40">
        <f>IF(CS$7="",0,CS$11*условия!$U54)</f>
        <v>0</v>
      </c>
      <c r="CT17" s="40">
        <f>IF(CT$7="",0,CT$11*условия!$U54)</f>
        <v>0</v>
      </c>
      <c r="CU17" s="40">
        <f>IF(CU$7="",0,CU$11*условия!$U54)</f>
        <v>0</v>
      </c>
      <c r="CV17" s="40">
        <f>IF(CV$7="",0,CV$11*условия!$U54)</f>
        <v>0</v>
      </c>
      <c r="CW17" s="40">
        <f>IF(CW$7="",0,CW$11*условия!$U54)</f>
        <v>0</v>
      </c>
      <c r="CX17" s="40">
        <f>IF(CX$7="",0,CX$11*условия!$U54)</f>
        <v>0</v>
      </c>
      <c r="CY17" s="40">
        <f>IF(CY$7="",0,CY$11*условия!$U54)</f>
        <v>0</v>
      </c>
      <c r="CZ17" s="40">
        <f>IF(CZ$7="",0,CZ$11*условия!$U54)</f>
        <v>0</v>
      </c>
      <c r="DA17" s="40">
        <f>IF(DA$7="",0,DA$11*условия!$U54)</f>
        <v>0</v>
      </c>
      <c r="DB17" s="40">
        <f>IF(DB$7="",0,DB$11*условия!$U54)</f>
        <v>0</v>
      </c>
      <c r="DC17" s="40">
        <f>IF(DC$7="",0,DC$11*условия!$U54)</f>
        <v>0</v>
      </c>
      <c r="DD17" s="40">
        <f>IF(DD$7="",0,DD$11*условия!$U54)</f>
        <v>0</v>
      </c>
      <c r="DE17" s="40">
        <f>IF(DE$7="",0,DE$11*условия!$U54)</f>
        <v>0</v>
      </c>
      <c r="DF17" s="40">
        <f>IF(DF$7="",0,DF$11*условия!$U54)</f>
        <v>0</v>
      </c>
      <c r="DG17" s="40">
        <f>IF(DG$7="",0,DG$11*условия!$U54)</f>
        <v>0</v>
      </c>
      <c r="DH17" s="40">
        <f>IF(DH$7="",0,DH$11*условия!$U54)</f>
        <v>0</v>
      </c>
      <c r="DI17" s="40">
        <f>IF(DI$7="",0,DI$11*условия!$U54)</f>
        <v>0</v>
      </c>
      <c r="DJ17" s="40">
        <f>IF(DJ$7="",0,DJ$11*условия!$U54)</f>
        <v>0</v>
      </c>
      <c r="DK17" s="40">
        <f>IF(DK$7="",0,DK$11*условия!$U54)</f>
        <v>0</v>
      </c>
      <c r="DL17" s="40">
        <f>IF(DL$7="",0,DL$11*условия!$U54)</f>
        <v>0</v>
      </c>
      <c r="DM17" s="40">
        <f>IF(DM$7="",0,DM$11*условия!$U54)</f>
        <v>0</v>
      </c>
      <c r="DN17" s="40">
        <f>IF(DN$7="",0,DN$11*условия!$U54)</f>
        <v>0</v>
      </c>
      <c r="DO17" s="40">
        <f>IF(DO$7="",0,DO$11*условия!$U54)</f>
        <v>0</v>
      </c>
      <c r="DP17" s="40">
        <f>IF(DP$7="",0,DP$11*условия!$U54)</f>
        <v>0</v>
      </c>
      <c r="DQ17" s="40">
        <f>IF(DQ$7="",0,DQ$11*условия!$U54)</f>
        <v>0</v>
      </c>
      <c r="DR17" s="40">
        <f>IF(DR$7="",0,DR$11*условия!$U54)</f>
        <v>0</v>
      </c>
      <c r="DS17" s="40">
        <f>IF(DS$7="",0,DS$11*условия!$U54)</f>
        <v>0</v>
      </c>
      <c r="DT17" s="40">
        <f>IF(DT$7="",0,DT$11*условия!$U54)</f>
        <v>0</v>
      </c>
      <c r="DU17" s="40">
        <f>IF(DU$7="",0,DU$11*условия!$U54)</f>
        <v>0</v>
      </c>
      <c r="DV17" s="40">
        <f>IF(DV$7="",0,DV$11*условия!$U54)</f>
        <v>0</v>
      </c>
      <c r="DW17" s="40">
        <f>IF(DW$7="",0,DW$11*условия!$U54)</f>
        <v>0</v>
      </c>
      <c r="DX17" s="40">
        <f>IF(DX$7="",0,DX$11*условия!$U54)</f>
        <v>0</v>
      </c>
      <c r="DY17" s="40">
        <f>IF(DY$7="",0,DY$11*условия!$U54)</f>
        <v>0</v>
      </c>
      <c r="DZ17" s="40">
        <f>IF(DZ$7="",0,DZ$11*условия!$U54)</f>
        <v>0</v>
      </c>
      <c r="EA17" s="40">
        <f>IF(EA$7="",0,EA$11*условия!$U54)</f>
        <v>0</v>
      </c>
      <c r="EB17" s="40">
        <f>IF(EB$7="",0,EB$11*условия!$U54)</f>
        <v>0</v>
      </c>
      <c r="EC17" s="40">
        <f>IF(EC$7="",0,EC$11*условия!$U54)</f>
        <v>0</v>
      </c>
      <c r="ED17" s="40">
        <f>IF(ED$7="",0,ED$11*условия!$U54)</f>
        <v>0</v>
      </c>
      <c r="EE17" s="40">
        <f>IF(EE$7="",0,EE$11*условия!$U54)</f>
        <v>0</v>
      </c>
      <c r="EF17" s="40">
        <f>IF(EF$7="",0,EF$11*условия!$U54)</f>
        <v>0</v>
      </c>
      <c r="EG17" s="40">
        <f>IF(EG$7="",0,EG$11*условия!$U54)</f>
        <v>0</v>
      </c>
      <c r="EH17" s="40">
        <f>IF(EH$7="",0,EH$11*условия!$U54)</f>
        <v>0</v>
      </c>
      <c r="EI17" s="40">
        <f>IF(EI$7="",0,EI$11*условия!$U54)</f>
        <v>0</v>
      </c>
      <c r="EJ17" s="40">
        <f>IF(EJ$7="",0,EJ$11*условия!$U54)</f>
        <v>0</v>
      </c>
      <c r="EK17" s="40">
        <f>IF(EK$7="",0,EK$11*условия!$U54)</f>
        <v>0</v>
      </c>
      <c r="EL17" s="40">
        <f>IF(EL$7="",0,EL$11*условия!$U54)</f>
        <v>0</v>
      </c>
      <c r="EM17" s="40">
        <f>IF(EM$7="",0,EM$11*условия!$U54)</f>
        <v>0</v>
      </c>
      <c r="EN17" s="40">
        <f>IF(EN$7="",0,EN$11*условия!$U54)</f>
        <v>0</v>
      </c>
      <c r="EO17" s="40">
        <f>IF(EO$7="",0,EO$11*условия!$U54)</f>
        <v>0</v>
      </c>
      <c r="EP17" s="40">
        <f>IF(EP$7="",0,EP$11*условия!$U54)</f>
        <v>0</v>
      </c>
      <c r="EQ17" s="40">
        <f>IF(EQ$7="",0,EQ$11*условия!$U54)</f>
        <v>0</v>
      </c>
      <c r="ER17" s="40">
        <f>IF(ER$7="",0,ER$11*условия!$U54)</f>
        <v>0</v>
      </c>
      <c r="ES17" s="40">
        <f>IF(ES$7="",0,ES$11*условия!$U54)</f>
        <v>0</v>
      </c>
      <c r="ET17" s="40">
        <f>IF(ET$7="",0,ET$11*условия!$U54)</f>
        <v>0</v>
      </c>
      <c r="EU17" s="40">
        <f>IF(EU$7="",0,EU$11*условия!$U54)</f>
        <v>0</v>
      </c>
      <c r="EV17" s="40">
        <f>IF(EV$7="",0,EV$11*условия!$U54)</f>
        <v>0</v>
      </c>
      <c r="EW17" s="40">
        <f>IF(EW$7="",0,EW$11*условия!$U54)</f>
        <v>0</v>
      </c>
      <c r="EX17" s="40">
        <f>IF(EX$7="",0,EX$11*условия!$U54)</f>
        <v>0</v>
      </c>
      <c r="EY17" s="40">
        <f>IF(EY$7="",0,EY$11*условия!$U54)</f>
        <v>0</v>
      </c>
      <c r="EZ17" s="40">
        <f>IF(EZ$7="",0,EZ$11*условия!$U54)</f>
        <v>0</v>
      </c>
      <c r="FA17" s="40">
        <f>IF(FA$7="",0,FA$11*условия!$U54)</f>
        <v>0</v>
      </c>
      <c r="FB17" s="40">
        <f>IF(FB$7="",0,FB$11*условия!$U54)</f>
        <v>0</v>
      </c>
      <c r="FC17" s="40">
        <f>IF(FC$7="",0,FC$11*условия!$U54)</f>
        <v>0</v>
      </c>
      <c r="FD17" s="40">
        <f>IF(FD$7="",0,FD$11*условия!$U54)</f>
        <v>0</v>
      </c>
      <c r="FE17" s="40">
        <f>IF(FE$7="",0,FE$11*условия!$U54)</f>
        <v>0</v>
      </c>
      <c r="FF17" s="40">
        <f>IF(FF$7="",0,FF$11*условия!$U54)</f>
        <v>0</v>
      </c>
      <c r="FG17" s="40">
        <f>IF(FG$7="",0,FG$11*условия!$U54)</f>
        <v>0</v>
      </c>
      <c r="FH17" s="40">
        <f>IF(FH$7="",0,FH$11*условия!$U54)</f>
        <v>0</v>
      </c>
      <c r="FI17" s="40">
        <f>IF(FI$7="",0,FI$11*условия!$U54)</f>
        <v>0</v>
      </c>
      <c r="FJ17" s="40">
        <f>IF(FJ$7="",0,FJ$11*условия!$U54)</f>
        <v>0</v>
      </c>
      <c r="FK17" s="40">
        <f>IF(FK$7="",0,FK$11*условия!$U54)</f>
        <v>0</v>
      </c>
      <c r="FL17" s="40">
        <f>IF(FL$7="",0,FL$11*условия!$U54)</f>
        <v>0</v>
      </c>
      <c r="FM17" s="40">
        <f>IF(FM$7="",0,FM$11*условия!$U54)</f>
        <v>0</v>
      </c>
      <c r="FN17" s="40">
        <f>IF(FN$7="",0,FN$11*условия!$U54)</f>
        <v>0</v>
      </c>
      <c r="FO17" s="40">
        <f>IF(FO$7="",0,FO$11*условия!$U54)</f>
        <v>0</v>
      </c>
      <c r="FP17" s="40">
        <f>IF(FP$7="",0,FP$11*условия!$U54)</f>
        <v>0</v>
      </c>
      <c r="FQ17" s="40">
        <f>IF(FQ$7="",0,FQ$11*условия!$U54)</f>
        <v>0</v>
      </c>
      <c r="FR17" s="40">
        <f>IF(FR$7="",0,FR$11*условия!$U54)</f>
        <v>0</v>
      </c>
      <c r="FS17" s="40">
        <f>IF(FS$7="",0,FS$11*условия!$U54)</f>
        <v>0</v>
      </c>
      <c r="FT17" s="40">
        <f>IF(FT$7="",0,FT$11*условия!$U54)</f>
        <v>0</v>
      </c>
      <c r="FU17" s="40">
        <f>IF(FU$7="",0,FU$11*условия!$U54)</f>
        <v>0</v>
      </c>
      <c r="FV17" s="40">
        <f>IF(FV$7="",0,FV$11*условия!$U54)</f>
        <v>0</v>
      </c>
      <c r="FW17" s="40">
        <f>IF(FW$7="",0,FW$11*условия!$U54)</f>
        <v>0</v>
      </c>
      <c r="FX17" s="40">
        <f>IF(FX$7="",0,FX$11*условия!$U54)</f>
        <v>0</v>
      </c>
      <c r="FY17" s="40">
        <f>IF(FY$7="",0,FY$11*условия!$U54)</f>
        <v>0</v>
      </c>
      <c r="FZ17" s="40">
        <f>IF(FZ$7="",0,FZ$11*условия!$U54)</f>
        <v>0</v>
      </c>
      <c r="GA17" s="40">
        <f>IF(GA$7="",0,GA$11*условия!$U54)</f>
        <v>0</v>
      </c>
      <c r="GB17" s="40">
        <f>IF(GB$7="",0,GB$11*условия!$U54)</f>
        <v>0</v>
      </c>
      <c r="GC17" s="40">
        <f>IF(GC$7="",0,GC$11*условия!$U54)</f>
        <v>0</v>
      </c>
      <c r="GD17" s="40">
        <f>IF(GD$7="",0,GD$11*условия!$U54)</f>
        <v>0</v>
      </c>
      <c r="GE17" s="40">
        <f>IF(GE$7="",0,GE$11*условия!$U54)</f>
        <v>0</v>
      </c>
      <c r="GF17" s="40">
        <f>IF(GF$7="",0,GF$11*условия!$U54)</f>
        <v>0</v>
      </c>
      <c r="GG17" s="40">
        <f>IF(GG$7="",0,GG$11*условия!$U54)</f>
        <v>0</v>
      </c>
      <c r="GH17" s="40">
        <f>IF(GH$7="",0,GH$11*условия!$U54)</f>
        <v>0</v>
      </c>
      <c r="GI17" s="40">
        <f>IF(GI$7="",0,GI$11*условия!$U54)</f>
        <v>0</v>
      </c>
      <c r="GJ17" s="40">
        <f>IF(GJ$7="",0,GJ$11*условия!$U54)</f>
        <v>0</v>
      </c>
      <c r="GK17" s="40">
        <f>IF(GK$7="",0,GK$11*условия!$U54)</f>
        <v>0</v>
      </c>
      <c r="GL17" s="40">
        <f>IF(GL$7="",0,GL$11*условия!$U54)</f>
        <v>0</v>
      </c>
      <c r="GM17" s="40">
        <f>IF(GM$7="",0,GM$11*условия!$U54)</f>
        <v>0</v>
      </c>
      <c r="GN17" s="40">
        <f>IF(GN$7="",0,GN$11*условия!$U54)</f>
        <v>0</v>
      </c>
      <c r="GO17" s="40">
        <f>IF(GO$7="",0,GO$11*условия!$U54)</f>
        <v>0</v>
      </c>
      <c r="GP17" s="40">
        <f>IF(GP$7="",0,GP$11*условия!$U54)</f>
        <v>0</v>
      </c>
      <c r="GQ17" s="40">
        <f>IF(GQ$7="",0,GQ$11*условия!$U54)</f>
        <v>0</v>
      </c>
      <c r="GR17" s="40">
        <f>IF(GR$7="",0,GR$11*условия!$U54)</f>
        <v>0</v>
      </c>
      <c r="GS17" s="40">
        <f>IF(GS$7="",0,GS$11*условия!$U54)</f>
        <v>0</v>
      </c>
      <c r="GT17" s="40">
        <f>IF(GT$7="",0,GT$11*условия!$U54)</f>
        <v>0</v>
      </c>
      <c r="GU17" s="40">
        <f>IF(GU$7="",0,GU$11*условия!$U54)</f>
        <v>0</v>
      </c>
      <c r="GV17" s="40">
        <f>IF(GV$7="",0,GV$11*условия!$U54)</f>
        <v>0</v>
      </c>
      <c r="GW17" s="40">
        <f>IF(GW$7="",0,GW$11*условия!$U54)</f>
        <v>0</v>
      </c>
      <c r="GX17" s="40">
        <f>IF(GX$7="",0,GX$11*условия!$U54)</f>
        <v>0</v>
      </c>
      <c r="GY17" s="40">
        <f>IF(GY$7="",0,GY$11*условия!$U54)</f>
        <v>0</v>
      </c>
      <c r="GZ17" s="40">
        <f>IF(GZ$7="",0,GZ$11*условия!$U54)</f>
        <v>0</v>
      </c>
      <c r="HA17" s="40">
        <f>IF(HA$7="",0,HA$11*условия!$U54)</f>
        <v>0</v>
      </c>
      <c r="HB17" s="40">
        <f>IF(HB$7="",0,HB$11*условия!$U54)</f>
        <v>0</v>
      </c>
      <c r="HC17" s="40">
        <f>IF(HC$7="",0,HC$11*условия!$U54)</f>
        <v>0</v>
      </c>
      <c r="HD17" s="40">
        <f>IF(HD$7="",0,HD$11*условия!$U54)</f>
        <v>0</v>
      </c>
      <c r="HE17" s="40">
        <f>IF(HE$7="",0,HE$11*условия!$U54)</f>
        <v>0</v>
      </c>
      <c r="HF17" s="40">
        <f>IF(HF$7="",0,HF$11*условия!$U54)</f>
        <v>0</v>
      </c>
      <c r="HG17" s="40">
        <f>IF(HG$7="",0,HG$11*условия!$U54)</f>
        <v>0</v>
      </c>
      <c r="HH17" s="40">
        <f>IF(HH$7="",0,HH$11*условия!$U54)</f>
        <v>0</v>
      </c>
      <c r="HI17" s="40">
        <f>IF(HI$7="",0,HI$11*условия!$U54)</f>
        <v>0</v>
      </c>
      <c r="HJ17" s="40">
        <f>IF(HJ$7="",0,HJ$11*условия!$U54)</f>
        <v>0</v>
      </c>
      <c r="HK17" s="40">
        <f>IF(HK$7="",0,HK$11*условия!$U54)</f>
        <v>0</v>
      </c>
      <c r="HL17" s="40">
        <f>IF(HL$7="",0,HL$11*условия!$U54)</f>
        <v>0</v>
      </c>
      <c r="HM17" s="40">
        <f>IF(HM$7="",0,HM$11*условия!$U54)</f>
        <v>0</v>
      </c>
      <c r="HN17" s="40">
        <f>IF(HN$7="",0,HN$11*условия!$U54)</f>
        <v>0</v>
      </c>
      <c r="HO17" s="40">
        <f>IF(HO$7="",0,HO$11*условия!$U54)</f>
        <v>0</v>
      </c>
      <c r="HP17" s="40">
        <f>IF(HP$7="",0,HP$11*условия!$U54)</f>
        <v>0</v>
      </c>
      <c r="HQ17" s="40">
        <f>IF(HQ$7="",0,HQ$11*условия!$U54)</f>
        <v>0</v>
      </c>
      <c r="HR17" s="40">
        <f>IF(HR$7="",0,HR$11*условия!$U54)</f>
        <v>0</v>
      </c>
      <c r="HS17" s="40">
        <f>IF(HS$7="",0,HS$11*условия!$U54)</f>
        <v>0</v>
      </c>
      <c r="HT17" s="40">
        <f>IF(HT$7="",0,HT$11*условия!$U54)</f>
        <v>0</v>
      </c>
      <c r="HU17" s="40">
        <f>IF(HU$7="",0,HU$11*условия!$U54)</f>
        <v>0</v>
      </c>
      <c r="HV17" s="40">
        <f>IF(HV$7="",0,HV$11*условия!$U54)</f>
        <v>0</v>
      </c>
      <c r="HW17" s="40">
        <f>IF(HW$7="",0,HW$11*условия!$U54)</f>
        <v>0</v>
      </c>
      <c r="HX17" s="40">
        <f>IF(HX$7="",0,HX$11*условия!$U54)</f>
        <v>0</v>
      </c>
      <c r="HY17" s="40">
        <f>IF(HY$7="",0,HY$11*условия!$U54)</f>
        <v>0</v>
      </c>
      <c r="HZ17" s="40">
        <f>IF(HZ$7="",0,HZ$11*условия!$U54)</f>
        <v>0</v>
      </c>
      <c r="IA17" s="40">
        <f>IF(IA$7="",0,IA$11*условия!$U54)</f>
        <v>0</v>
      </c>
      <c r="IB17" s="40">
        <f>IF(IB$7="",0,IB$11*условия!$U54)</f>
        <v>0</v>
      </c>
      <c r="IC17" s="40">
        <f>IF(IC$7="",0,IC$11*условия!$U54)</f>
        <v>0</v>
      </c>
      <c r="ID17" s="40">
        <f>IF(ID$7="",0,ID$11*условия!$U54)</f>
        <v>0</v>
      </c>
      <c r="IE17" s="40">
        <f>IF(IE$7="",0,IE$11*условия!$U54)</f>
        <v>0</v>
      </c>
      <c r="IF17" s="40">
        <f>IF(IF$7="",0,IF$11*условия!$U54)</f>
        <v>0</v>
      </c>
      <c r="IG17" s="40">
        <f>IF(IG$7="",0,IG$11*условия!$U54)</f>
        <v>0</v>
      </c>
      <c r="IH17" s="40">
        <f>IF(IH$7="",0,IH$11*условия!$U54)</f>
        <v>0</v>
      </c>
      <c r="II17" s="40">
        <f>IF(II$7="",0,II$11*условия!$U54)</f>
        <v>0</v>
      </c>
      <c r="IJ17" s="40">
        <f>IF(IJ$7="",0,IJ$11*условия!$U54)</f>
        <v>0</v>
      </c>
      <c r="IK17" s="40">
        <f>IF(IK$7="",0,IK$11*условия!$U54)</f>
        <v>0</v>
      </c>
      <c r="IL17" s="40">
        <f>IF(IL$7="",0,IL$11*условия!$U54)</f>
        <v>0</v>
      </c>
      <c r="IM17" s="40">
        <f>IF(IM$7="",0,IM$11*условия!$U54)</f>
        <v>0</v>
      </c>
      <c r="IN17" s="40">
        <f>IF(IN$7="",0,IN$11*условия!$U54)</f>
        <v>0</v>
      </c>
      <c r="IO17" s="40">
        <f>IF(IO$7="",0,IO$11*условия!$U54)</f>
        <v>0</v>
      </c>
      <c r="IP17" s="40">
        <f>IF(IP$7="",0,IP$11*условия!$U54)</f>
        <v>0</v>
      </c>
      <c r="IQ17" s="40">
        <f>IF(IQ$7="",0,IQ$11*условия!$U54)</f>
        <v>0</v>
      </c>
      <c r="IR17" s="40">
        <f>IF(IR$7="",0,IR$11*условия!$U54)</f>
        <v>0</v>
      </c>
      <c r="IS17" s="40">
        <f>IF(IS$7="",0,IS$11*условия!$U54)</f>
        <v>0</v>
      </c>
      <c r="IT17" s="40">
        <f>IF(IT$7="",0,IT$11*условия!$U54)</f>
        <v>0</v>
      </c>
      <c r="IU17" s="40">
        <f>IF(IU$7="",0,IU$11*условия!$U54)</f>
        <v>0</v>
      </c>
      <c r="IV17" s="40">
        <f>IF(IV$7="",0,IV$11*условия!$U54)</f>
        <v>0</v>
      </c>
      <c r="IW17" s="40">
        <f>IF(IW$7="",0,IW$11*условия!$U54)</f>
        <v>0</v>
      </c>
      <c r="IX17" s="40">
        <f>IF(IX$7="",0,IX$11*условия!$U54)</f>
        <v>0</v>
      </c>
      <c r="IY17" s="40">
        <f>IF(IY$7="",0,IY$11*условия!$U54)</f>
        <v>0</v>
      </c>
      <c r="IZ17" s="40">
        <f>IF(IZ$7="",0,IZ$11*условия!$U54)</f>
        <v>0</v>
      </c>
      <c r="JA17" s="40">
        <f>IF(JA$7="",0,JA$11*условия!$U54)</f>
        <v>0</v>
      </c>
      <c r="JB17" s="40">
        <f>IF(JB$7="",0,JB$11*условия!$U54)</f>
        <v>0</v>
      </c>
      <c r="JC17" s="40">
        <f>IF(JC$7="",0,JC$11*условия!$U54)</f>
        <v>0</v>
      </c>
      <c r="JD17" s="40">
        <f>IF(JD$7="",0,JD$11*условия!$U54)</f>
        <v>0</v>
      </c>
      <c r="JE17" s="40">
        <f>IF(JE$7="",0,JE$11*условия!$U54)</f>
        <v>0</v>
      </c>
      <c r="JF17" s="40">
        <f>IF(JF$7="",0,JF$11*условия!$U54)</f>
        <v>0</v>
      </c>
      <c r="JG17" s="40">
        <f>IF(JG$7="",0,JG$11*условия!$U54)</f>
        <v>0</v>
      </c>
      <c r="JH17" s="40">
        <f>IF(JH$7="",0,JH$11*условия!$U54)</f>
        <v>0</v>
      </c>
      <c r="JI17" s="40">
        <f>IF(JI$7="",0,JI$11*условия!$U54)</f>
        <v>0</v>
      </c>
      <c r="JJ17" s="40">
        <f>IF(JJ$7="",0,JJ$11*условия!$U54)</f>
        <v>0</v>
      </c>
      <c r="JK17" s="40">
        <f>IF(JK$7="",0,JK$11*условия!$U54)</f>
        <v>0</v>
      </c>
      <c r="JL17" s="40">
        <f>IF(JL$7="",0,JL$11*условия!$U54)</f>
        <v>0</v>
      </c>
      <c r="JM17" s="40">
        <f>IF(JM$7="",0,JM$11*условия!$U54)</f>
        <v>0</v>
      </c>
      <c r="JN17" s="40">
        <f>IF(JN$7="",0,JN$11*условия!$U54)</f>
        <v>0</v>
      </c>
      <c r="JO17" s="40">
        <f>IF(JO$7="",0,JO$11*условия!$U54)</f>
        <v>0</v>
      </c>
      <c r="JP17" s="40">
        <f>IF(JP$7="",0,JP$11*условия!$U54)</f>
        <v>0</v>
      </c>
      <c r="JQ17" s="40">
        <f>IF(JQ$7="",0,JQ$11*условия!$U54)</f>
        <v>0</v>
      </c>
      <c r="JR17" s="40">
        <f>IF(JR$7="",0,JR$11*условия!$U54)</f>
        <v>0</v>
      </c>
      <c r="JS17" s="40">
        <f>IF(JS$7="",0,JS$11*условия!$U54)</f>
        <v>0</v>
      </c>
      <c r="JT17" s="40">
        <f>IF(JT$7="",0,JT$11*условия!$U54)</f>
        <v>0</v>
      </c>
      <c r="JU17" s="40">
        <f>IF(JU$7="",0,JU$11*условия!$U54)</f>
        <v>0</v>
      </c>
      <c r="JV17" s="40">
        <f>IF(JV$7="",0,JV$11*условия!$U54)</f>
        <v>0</v>
      </c>
      <c r="JW17" s="40">
        <f>IF(JW$7="",0,JW$11*условия!$U54)</f>
        <v>0</v>
      </c>
      <c r="JX17" s="40">
        <f>IF(JX$7="",0,JX$11*условия!$U54)</f>
        <v>0</v>
      </c>
      <c r="JY17" s="40">
        <f>IF(JY$7="",0,JY$11*условия!$U54)</f>
        <v>0</v>
      </c>
      <c r="JZ17" s="40">
        <f>IF(JZ$7="",0,JZ$11*условия!$U54)</f>
        <v>0</v>
      </c>
      <c r="KA17" s="40">
        <f>IF(KA$7="",0,KA$11*условия!$U54)</f>
        <v>0</v>
      </c>
      <c r="KB17" s="40">
        <f>IF(KB$7="",0,KB$11*условия!$U54)</f>
        <v>0</v>
      </c>
      <c r="KC17" s="40">
        <f>IF(KC$7="",0,KC$11*условия!$U54)</f>
        <v>0</v>
      </c>
      <c r="KD17" s="40">
        <f>IF(KD$7="",0,KD$11*условия!$U54)</f>
        <v>0</v>
      </c>
      <c r="KE17" s="40">
        <f>IF(KE$7="",0,KE$11*условия!$U54)</f>
        <v>0</v>
      </c>
      <c r="KF17" s="40">
        <f>IF(KF$7="",0,KF$11*условия!$U54)</f>
        <v>0</v>
      </c>
      <c r="KG17" s="40">
        <f>IF(KG$7="",0,KG$11*условия!$U54)</f>
        <v>0</v>
      </c>
      <c r="KH17" s="40">
        <f>IF(KH$7="",0,KH$11*условия!$U54)</f>
        <v>0</v>
      </c>
      <c r="KI17" s="40">
        <f>IF(KI$7="",0,KI$11*условия!$U54)</f>
        <v>0</v>
      </c>
      <c r="KJ17" s="40">
        <f>IF(KJ$7="",0,KJ$11*условия!$U54)</f>
        <v>0</v>
      </c>
      <c r="KK17" s="40">
        <f>IF(KK$7="",0,KK$11*условия!$U54)</f>
        <v>0</v>
      </c>
      <c r="KL17" s="40">
        <f>IF(KL$7="",0,KL$11*условия!$U54)</f>
        <v>0</v>
      </c>
      <c r="KM17" s="40">
        <f>IF(KM$7="",0,KM$11*условия!$U54)</f>
        <v>0</v>
      </c>
      <c r="KN17" s="40">
        <f>IF(KN$7="",0,KN$11*условия!$U54)</f>
        <v>0</v>
      </c>
      <c r="KO17" s="40">
        <f>IF(KO$7="",0,KO$11*условия!$U54)</f>
        <v>0</v>
      </c>
      <c r="KP17" s="40">
        <f>IF(KP$7="",0,KP$11*условия!$U54)</f>
        <v>0</v>
      </c>
      <c r="KQ17" s="40">
        <f>IF(KQ$7="",0,KQ$11*условия!$U54)</f>
        <v>0</v>
      </c>
      <c r="KR17" s="40">
        <f>IF(KR$7="",0,KR$11*условия!$U54)</f>
        <v>0</v>
      </c>
      <c r="KS17" s="40">
        <f>IF(KS$7="",0,KS$11*условия!$U54)</f>
        <v>0</v>
      </c>
      <c r="KT17" s="40">
        <f>IF(KT$7="",0,KT$11*условия!$U54)</f>
        <v>0</v>
      </c>
      <c r="KU17" s="40">
        <f>IF(KU$7="",0,KU$11*условия!$U54)</f>
        <v>0</v>
      </c>
      <c r="KV17" s="40">
        <f>IF(KV$7="",0,KV$11*условия!$U54)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9"/>
      <c r="F19" s="1"/>
      <c r="G19" s="1"/>
      <c r="H19" s="11"/>
      <c r="I19" s="1"/>
      <c r="J19" s="1"/>
      <c r="K19" s="9"/>
      <c r="L19" s="1"/>
      <c r="M19" s="5"/>
      <c r="N19" s="9"/>
      <c r="O19" s="19"/>
      <c r="P19" s="1"/>
      <c r="Q19" s="1"/>
      <c r="R19" s="49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kpi!$E$27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 t="s">
        <v>7</v>
      </c>
      <c r="L22" s="3"/>
      <c r="M22" s="5"/>
      <c r="N22" s="231" t="str">
        <f>условия!$E$58</f>
        <v>средний срок аннулирования договоров</v>
      </c>
      <c r="O22" s="19"/>
      <c r="P22" s="3"/>
      <c r="Q22" s="3"/>
      <c r="R22" s="44">
        <f t="shared" ref="R22:R24" si="12">SUMIFS($T22:$KW22,$T$1:$KW$1,"&gt;="&amp;1,$T$1:$KW$1,"&lt;="&amp;MAX($1:$1))</f>
        <v>55.5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0.40384615384615385</v>
      </c>
      <c r="Y22" s="41">
        <f t="shared" si="13"/>
        <v>0.4711538461538462</v>
      </c>
      <c r="Z22" s="41">
        <f t="shared" si="13"/>
        <v>2.2692307692307692</v>
      </c>
      <c r="AA22" s="41">
        <f t="shared" si="13"/>
        <v>2.625</v>
      </c>
      <c r="AB22" s="41">
        <f t="shared" si="13"/>
        <v>2.9807692307692308</v>
      </c>
      <c r="AC22" s="41">
        <f t="shared" si="13"/>
        <v>3.3365384615384612</v>
      </c>
      <c r="AD22" s="41">
        <f t="shared" si="13"/>
        <v>3.6923076923076925</v>
      </c>
      <c r="AE22" s="41">
        <f t="shared" si="13"/>
        <v>4.0480769230769234</v>
      </c>
      <c r="AF22" s="41">
        <f t="shared" si="13"/>
        <v>4.4038461538461533</v>
      </c>
      <c r="AG22" s="41">
        <f t="shared" si="13"/>
        <v>31.26923076923077</v>
      </c>
      <c r="AH22" s="41">
        <f t="shared" si="13"/>
        <v>0</v>
      </c>
      <c r="AI22" s="41">
        <f t="shared" si="13"/>
        <v>0</v>
      </c>
      <c r="AJ22" s="41">
        <f t="shared" si="13"/>
        <v>0</v>
      </c>
      <c r="AK22" s="41">
        <f t="shared" si="13"/>
        <v>0</v>
      </c>
      <c r="AL22" s="41">
        <f t="shared" si="13"/>
        <v>0</v>
      </c>
      <c r="AM22" s="41">
        <f t="shared" si="13"/>
        <v>0</v>
      </c>
      <c r="AN22" s="41">
        <f t="shared" si="13"/>
        <v>0</v>
      </c>
      <c r="AO22" s="41">
        <f t="shared" si="13"/>
        <v>0</v>
      </c>
      <c r="AP22" s="41">
        <f t="shared" si="13"/>
        <v>0</v>
      </c>
      <c r="AQ22" s="41">
        <f t="shared" si="13"/>
        <v>0</v>
      </c>
      <c r="AR22" s="41">
        <f t="shared" si="13"/>
        <v>0</v>
      </c>
      <c r="AS22" s="41">
        <f t="shared" si="13"/>
        <v>0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постоянные-франшиза</v>
      </c>
      <c r="L23" s="1"/>
      <c r="M23" s="5"/>
      <c r="N23" s="45">
        <f>условия!U59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непостоянные-франшиза</v>
      </c>
      <c r="L24" s="1"/>
      <c r="M24" s="5"/>
      <c r="N24" s="40">
        <f>условия!U60</f>
        <v>90</v>
      </c>
      <c r="O24" s="19"/>
      <c r="P24" s="1"/>
      <c r="Q24" s="1"/>
      <c r="R24" s="40">
        <f t="shared" si="12"/>
        <v>10.500000000000002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0.40384615384615385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0.4711538461538462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0.53846153846153855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0.60576923076923084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0.67307692307692313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0.74038461538461542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0.80769230769230771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0.87500000000000011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0.9423076923076924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4.4423076923076934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постоянные-Партнеры</v>
      </c>
      <c r="L25" s="1"/>
      <c r="M25" s="5"/>
      <c r="N25" s="40">
        <f>условия!U61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непостоянные-Партнеры</v>
      </c>
      <c r="L26" s="1"/>
      <c r="M26" s="5"/>
      <c r="N26" s="40">
        <f>условия!U62</f>
        <v>150</v>
      </c>
      <c r="O26" s="19"/>
      <c r="P26" s="1"/>
      <c r="Q26" s="1"/>
      <c r="R26" s="40">
        <f>SUMIFS($T26:$KW26,$T$1:$KW$1,"&gt;="&amp;1,$T$1:$KW$1,"&lt;="&amp;MAX($1:$1))</f>
        <v>45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1.7307692307692306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2.0192307692307692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2.3076923076923075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2.5961538461538458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2.8846153846153846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3.1730769230769229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3.4615384615384612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26.826923076923077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0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0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0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0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0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0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0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0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0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0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0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0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собственные магазины</v>
      </c>
      <c r="L27" s="1"/>
      <c r="M27" s="5"/>
      <c r="N27" s="40">
        <f>условия!U63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интернет сайт</v>
      </c>
      <c r="L28" s="1"/>
      <c r="M28" s="5"/>
      <c r="N28" s="40">
        <f>условия!U64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9"/>
      <c r="F30" s="1"/>
      <c r="G30" s="1"/>
      <c r="H30" s="11"/>
      <c r="I30" s="1"/>
      <c r="J30" s="1"/>
      <c r="K30" s="9"/>
      <c r="L30" s="1"/>
      <c r="M30" s="5"/>
      <c r="N30" s="9"/>
      <c r="O30" s="19"/>
      <c r="P30" s="1"/>
      <c r="Q30" s="1"/>
      <c r="R30" s="49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kpi!$E$28</f>
        <v>количество рабочих договоров/открытых магазинов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5.7692307692307692</v>
      </c>
      <c r="V33" s="41">
        <f t="shared" ref="V33" si="19">IF(V$7="",0,SUM(V34:V40))</f>
        <v>12.5</v>
      </c>
      <c r="W33" s="41">
        <f t="shared" ref="W33" si="20">IF(W$7="",0,SUM(W34:W40))</f>
        <v>20.192307692307693</v>
      </c>
      <c r="X33" s="41">
        <f t="shared" ref="X33" si="21">IF(X$7="",0,SUM(X34:X40))</f>
        <v>28.442307692307693</v>
      </c>
      <c r="Y33" s="41">
        <f t="shared" ref="Y33" si="22">IF(Y$7="",0,SUM(Y34:Y40))</f>
        <v>37.58653846153846</v>
      </c>
      <c r="Z33" s="41">
        <f t="shared" ref="Z33" si="23">IF(Z$7="",0,SUM(Z34:Z40))</f>
        <v>45.894230769230774</v>
      </c>
      <c r="AA33" s="41">
        <f t="shared" ref="AA33" si="24">IF(AA$7="",0,SUM(AA34:AA40))</f>
        <v>54.807692307692307</v>
      </c>
      <c r="AB33" s="41">
        <f t="shared" ref="AB33" si="25">IF(AB$7="",0,SUM(AB34:AB40))</f>
        <v>64.326923076923066</v>
      </c>
      <c r="AC33" s="41">
        <f t="shared" ref="AC33" si="26">IF(AC$7="",0,SUM(AC34:AC40))</f>
        <v>74.45192307692308</v>
      </c>
      <c r="AD33" s="41">
        <f t="shared" ref="AD33" si="27">IF(AD$7="",0,SUM(AD34:AD40))</f>
        <v>85.182692307692307</v>
      </c>
      <c r="AE33" s="41">
        <f t="shared" ref="AE33" si="28">IF(AE$7="",0,SUM(AE34:AE40))</f>
        <v>96.519230769230774</v>
      </c>
      <c r="AF33" s="41">
        <f t="shared" ref="AF33" si="29">IF(AF$7="",0,SUM(AF34:AF40))</f>
        <v>108.46153846153845</v>
      </c>
      <c r="AG33" s="41">
        <f t="shared" ref="AG33" si="30">IF(AG$7="",0,SUM(AG34:AG40))</f>
        <v>94.5</v>
      </c>
      <c r="AH33" s="41">
        <f t="shared" ref="AH33" si="31">IF(AH$7="",0,SUM(AH34:AH40))</f>
        <v>0</v>
      </c>
      <c r="AI33" s="41">
        <f t="shared" ref="AI33" si="32">IF(AI$7="",0,SUM(AI34:AI40))</f>
        <v>0</v>
      </c>
      <c r="AJ33" s="41">
        <f t="shared" ref="AJ33" si="33">IF(AJ$7="",0,SUM(AJ34:AJ40))</f>
        <v>0</v>
      </c>
      <c r="AK33" s="41">
        <f t="shared" ref="AK33" si="34">IF(AK$7="",0,SUM(AK34:AK40))</f>
        <v>0</v>
      </c>
      <c r="AL33" s="41">
        <f t="shared" ref="AL33" si="35">IF(AL$7="",0,SUM(AL34:AL40))</f>
        <v>0</v>
      </c>
      <c r="AM33" s="41">
        <f t="shared" ref="AM33" si="36">IF(AM$7="",0,SUM(AM34:AM40))</f>
        <v>0</v>
      </c>
      <c r="AN33" s="41">
        <f t="shared" ref="AN33" si="37">IF(AN$7="",0,SUM(AN34:AN40))</f>
        <v>0</v>
      </c>
      <c r="AO33" s="41">
        <f t="shared" ref="AO33" si="38">IF(AO$7="",0,SUM(AO34:AO40))</f>
        <v>0</v>
      </c>
      <c r="AP33" s="41">
        <f t="shared" ref="AP33" si="39">IF(AP$7="",0,SUM(AP34:AP40))</f>
        <v>0</v>
      </c>
      <c r="AQ33" s="41">
        <f t="shared" ref="AQ33" si="40">IF(AQ$7="",0,SUM(AQ34:AQ40))</f>
        <v>0</v>
      </c>
      <c r="AR33" s="41">
        <f t="shared" ref="AR33" si="41">IF(AR$7="",0,SUM(AR34:AR40))</f>
        <v>0</v>
      </c>
      <c r="AS33" s="41">
        <f t="shared" ref="AS33" si="42">IF(AS$7="",0,SUM(AS34:AS40))</f>
        <v>0</v>
      </c>
      <c r="AT33" s="41">
        <f t="shared" ref="AT33" si="43">IF(AT$7="",0,SUM(AT34:AT40))</f>
        <v>0</v>
      </c>
      <c r="AU33" s="41">
        <f t="shared" ref="AU33" si="44">IF(AU$7="",0,SUM(AU34:AU40))</f>
        <v>0</v>
      </c>
      <c r="AV33" s="41">
        <f t="shared" ref="AV33" si="45">IF(AV$7="",0,SUM(AV34:AV40))</f>
        <v>0</v>
      </c>
      <c r="AW33" s="41">
        <f t="shared" ref="AW33" si="46">IF(AW$7="",0,SUM(AW34:AW40))</f>
        <v>0</v>
      </c>
      <c r="AX33" s="41">
        <f t="shared" ref="AX33" si="47">IF(AX$7="",0,SUM(AX34:AX40))</f>
        <v>0</v>
      </c>
      <c r="AY33" s="41">
        <f t="shared" ref="AY33" si="48">IF(AY$7="",0,SUM(AY34:AY40))</f>
        <v>0</v>
      </c>
      <c r="AZ33" s="41">
        <f t="shared" ref="AZ33" si="49">IF(AZ$7="",0,SUM(AZ34:AZ40))</f>
        <v>0</v>
      </c>
      <c r="BA33" s="41">
        <f t="shared" ref="BA33" si="50">IF(BA$7="",0,SUM(BA34:BA40))</f>
        <v>0</v>
      </c>
      <c r="BB33" s="41">
        <f t="shared" ref="BB33" si="51">IF(BB$7="",0,SUM(BB34:BB40))</f>
        <v>0</v>
      </c>
      <c r="BC33" s="41">
        <f t="shared" ref="BC33" si="52">IF(BC$7="",0,SUM(BC34:BC40))</f>
        <v>0</v>
      </c>
      <c r="BD33" s="41">
        <f t="shared" ref="BD33" si="53">IF(BD$7="",0,SUM(BD34:BD40))</f>
        <v>0</v>
      </c>
      <c r="BE33" s="41">
        <f t="shared" ref="BE33" si="54">IF(BE$7="",0,SUM(BE34:BE40))</f>
        <v>0</v>
      </c>
      <c r="BF33" s="41">
        <f t="shared" ref="BF33" si="55">IF(BF$7="",0,SUM(BF34:BF40))</f>
        <v>0</v>
      </c>
      <c r="BG33" s="41">
        <f t="shared" ref="BG33" si="56">IF(BG$7="",0,SUM(BG34:BG40))</f>
        <v>0</v>
      </c>
      <c r="BH33" s="41">
        <f t="shared" ref="BH33" si="57">IF(BH$7="",0,SUM(BH34:BH40))</f>
        <v>0</v>
      </c>
      <c r="BI33" s="41">
        <f t="shared" ref="BI33" si="58">IF(BI$7="",0,SUM(BI34:BI40))</f>
        <v>0</v>
      </c>
      <c r="BJ33" s="41">
        <f t="shared" ref="BJ33" si="59">IF(BJ$7="",0,SUM(BJ34:BJ40))</f>
        <v>0</v>
      </c>
      <c r="BK33" s="41">
        <f t="shared" ref="BK33" si="60">IF(BK$7="",0,SUM(BK34:BK40))</f>
        <v>0</v>
      </c>
      <c r="BL33" s="41">
        <f t="shared" ref="BL33" si="61">IF(BL$7="",0,SUM(BL34:BL40))</f>
        <v>0</v>
      </c>
      <c r="BM33" s="41">
        <f t="shared" ref="BM33" si="62">IF(BM$7="",0,SUM(BM34:BM40))</f>
        <v>0</v>
      </c>
      <c r="BN33" s="41">
        <f t="shared" ref="BN33" si="63">IF(BN$7="",0,SUM(BN34:BN40))</f>
        <v>0</v>
      </c>
      <c r="BO33" s="41">
        <f t="shared" ref="BO33" si="64">IF(BO$7="",0,SUM(BO34:BO40))</f>
        <v>0</v>
      </c>
      <c r="BP33" s="41">
        <f t="shared" ref="BP33" si="65">IF(BP$7="",0,SUM(BP34:BP40))</f>
        <v>0</v>
      </c>
      <c r="BQ33" s="41">
        <f t="shared" ref="BQ33" si="66">IF(BQ$7="",0,SUM(BQ34:BQ40))</f>
        <v>0</v>
      </c>
      <c r="BR33" s="41">
        <f t="shared" ref="BR33" si="67">IF(BR$7="",0,SUM(BR34:BR40))</f>
        <v>0</v>
      </c>
      <c r="BS33" s="41">
        <f t="shared" ref="BS33" si="68">IF(BS$7="",0,SUM(BS34:BS40))</f>
        <v>0</v>
      </c>
      <c r="BT33" s="41">
        <f t="shared" ref="BT33" si="69">IF(BT$7="",0,SUM(BT34:BT40))</f>
        <v>0</v>
      </c>
      <c r="BU33" s="41">
        <f t="shared" ref="BU33" si="70">IF(BU$7="",0,SUM(BU34:BU40))</f>
        <v>0</v>
      </c>
      <c r="BV33" s="41">
        <f t="shared" ref="BV33" si="71">IF(BV$7="",0,SUM(BV34:BV40))</f>
        <v>0</v>
      </c>
      <c r="BW33" s="41">
        <f t="shared" ref="BW33" si="72">IF(BW$7="",0,SUM(BW34:BW40))</f>
        <v>0</v>
      </c>
      <c r="BX33" s="41">
        <f t="shared" ref="BX33" si="73">IF(BX$7="",0,SUM(BX34:BX40))</f>
        <v>0</v>
      </c>
      <c r="BY33" s="41">
        <f t="shared" ref="BY33" si="74">IF(BY$7="",0,SUM(BY34:BY40))</f>
        <v>0</v>
      </c>
      <c r="BZ33" s="41">
        <f t="shared" ref="BZ33" si="75">IF(BZ$7="",0,SUM(BZ34:BZ40))</f>
        <v>0</v>
      </c>
      <c r="CA33" s="41">
        <f t="shared" ref="CA33" si="76">IF(CA$7="",0,SUM(CA34:CA40))</f>
        <v>0</v>
      </c>
      <c r="CB33" s="41">
        <f t="shared" ref="CB33" si="77">IF(CB$7="",0,SUM(CB34:CB40))</f>
        <v>0</v>
      </c>
      <c r="CC33" s="41">
        <f t="shared" ref="CC33" si="78">IF(CC$7="",0,SUM(CC34:CC40))</f>
        <v>0</v>
      </c>
      <c r="CD33" s="41">
        <f t="shared" ref="CD33" si="79">IF(CD$7="",0,SUM(CD34:CD40))</f>
        <v>0</v>
      </c>
      <c r="CE33" s="41">
        <f t="shared" ref="CE33" si="80">IF(CE$7="",0,SUM(CE34:CE40))</f>
        <v>0</v>
      </c>
      <c r="CF33" s="41">
        <f t="shared" ref="CF33" si="81">IF(CF$7="",0,SUM(CF34:CF40))</f>
        <v>0</v>
      </c>
      <c r="CG33" s="41">
        <f t="shared" ref="CG33" si="82">IF(CG$7="",0,SUM(CG34:CG40))</f>
        <v>0</v>
      </c>
      <c r="CH33" s="41">
        <f t="shared" ref="CH33" si="83">IF(CH$7="",0,SUM(CH34:CH40))</f>
        <v>0</v>
      </c>
      <c r="CI33" s="41">
        <f t="shared" ref="CI33" si="84">IF(CI$7="",0,SUM(CI34:CI40))</f>
        <v>0</v>
      </c>
      <c r="CJ33" s="41">
        <f t="shared" ref="CJ33" si="85">IF(CJ$7="",0,SUM(CJ34:CJ40))</f>
        <v>0</v>
      </c>
      <c r="CK33" s="41">
        <f t="shared" ref="CK33" si="86">IF(CK$7="",0,SUM(CK34:CK40))</f>
        <v>0</v>
      </c>
      <c r="CL33" s="41">
        <f t="shared" ref="CL33" si="87">IF(CL$7="",0,SUM(CL34:CL40))</f>
        <v>0</v>
      </c>
      <c r="CM33" s="41">
        <f t="shared" ref="CM33" si="88">IF(CM$7="",0,SUM(CM34:CM40))</f>
        <v>0</v>
      </c>
      <c r="CN33" s="41">
        <f t="shared" ref="CN33" si="89">IF(CN$7="",0,SUM(CN34:CN40))</f>
        <v>0</v>
      </c>
      <c r="CO33" s="41">
        <f t="shared" ref="CO33" si="90">IF(CO$7="",0,SUM(CO34:CO40))</f>
        <v>0</v>
      </c>
      <c r="CP33" s="41">
        <f t="shared" ref="CP33" si="91">IF(CP$7="",0,SUM(CP34:CP40))</f>
        <v>0</v>
      </c>
      <c r="CQ33" s="41">
        <f t="shared" ref="CQ33" si="92">IF(CQ$7="",0,SUM(CQ34:CQ40))</f>
        <v>0</v>
      </c>
      <c r="CR33" s="41">
        <f t="shared" ref="CR33" si="93">IF(CR$7="",0,SUM(CR34:CR40))</f>
        <v>0</v>
      </c>
      <c r="CS33" s="41">
        <f t="shared" ref="CS33" si="94">IF(CS$7="",0,SUM(CS34:CS40))</f>
        <v>0</v>
      </c>
      <c r="CT33" s="41">
        <f t="shared" ref="CT33" si="95">IF(CT$7="",0,SUM(CT34:CT40))</f>
        <v>0</v>
      </c>
      <c r="CU33" s="41">
        <f t="shared" ref="CU33" si="96">IF(CU$7="",0,SUM(CU34:CU40))</f>
        <v>0</v>
      </c>
      <c r="CV33" s="41">
        <f t="shared" ref="CV33" si="97">IF(CV$7="",0,SUM(CV34:CV40))</f>
        <v>0</v>
      </c>
      <c r="CW33" s="41">
        <f t="shared" ref="CW33" si="98">IF(CW$7="",0,SUM(CW34:CW40))</f>
        <v>0</v>
      </c>
      <c r="CX33" s="41">
        <f t="shared" ref="CX33" si="99">IF(CX$7="",0,SUM(CX34:CX40))</f>
        <v>0</v>
      </c>
      <c r="CY33" s="41">
        <f t="shared" ref="CY33" si="100">IF(CY$7="",0,SUM(CY34:CY40))</f>
        <v>0</v>
      </c>
      <c r="CZ33" s="41">
        <f t="shared" ref="CZ33" si="101">IF(CZ$7="",0,SUM(CZ34:CZ40))</f>
        <v>0</v>
      </c>
      <c r="DA33" s="41">
        <f t="shared" ref="DA33" si="102">IF(DA$7="",0,SUM(DA34:DA40))</f>
        <v>0</v>
      </c>
      <c r="DB33" s="41">
        <f t="shared" ref="DB33" si="103">IF(DB$7="",0,SUM(DB34:DB40))</f>
        <v>0</v>
      </c>
      <c r="DC33" s="41">
        <f t="shared" ref="DC33" si="104">IF(DC$7="",0,SUM(DC34:DC40))</f>
        <v>0</v>
      </c>
      <c r="DD33" s="41">
        <f t="shared" ref="DD33" si="105">IF(DD$7="",0,SUM(DD34:DD40))</f>
        <v>0</v>
      </c>
      <c r="DE33" s="41">
        <f t="shared" ref="DE33" si="106">IF(DE$7="",0,SUM(DE34:DE40))</f>
        <v>0</v>
      </c>
      <c r="DF33" s="41">
        <f t="shared" ref="DF33" si="107">IF(DF$7="",0,SUM(DF34:DF40))</f>
        <v>0</v>
      </c>
      <c r="DG33" s="41">
        <f t="shared" ref="DG33" si="108">IF(DG$7="",0,SUM(DG34:DG40))</f>
        <v>0</v>
      </c>
      <c r="DH33" s="41">
        <f t="shared" ref="DH33" si="109">IF(DH$7="",0,SUM(DH34:DH40))</f>
        <v>0</v>
      </c>
      <c r="DI33" s="41">
        <f t="shared" ref="DI33" si="110">IF(DI$7="",0,SUM(DI34:DI40))</f>
        <v>0</v>
      </c>
      <c r="DJ33" s="41">
        <f t="shared" ref="DJ33" si="111">IF(DJ$7="",0,SUM(DJ34:DJ40))</f>
        <v>0</v>
      </c>
      <c r="DK33" s="41">
        <f t="shared" ref="DK33" si="112">IF(DK$7="",0,SUM(DK34:DK40))</f>
        <v>0</v>
      </c>
      <c r="DL33" s="41">
        <f t="shared" ref="DL33" si="113">IF(DL$7="",0,SUM(DL34:DL40))</f>
        <v>0</v>
      </c>
      <c r="DM33" s="41">
        <f t="shared" ref="DM33" si="114">IF(DM$7="",0,SUM(DM34:DM40))</f>
        <v>0</v>
      </c>
      <c r="DN33" s="41">
        <f t="shared" ref="DN33" si="115">IF(DN$7="",0,SUM(DN34:DN40))</f>
        <v>0</v>
      </c>
      <c r="DO33" s="41">
        <f t="shared" ref="DO33" si="116">IF(DO$7="",0,SUM(DO34:DO40))</f>
        <v>0</v>
      </c>
      <c r="DP33" s="41">
        <f t="shared" ref="DP33" si="117">IF(DP$7="",0,SUM(DP34:DP40))</f>
        <v>0</v>
      </c>
      <c r="DQ33" s="41">
        <f t="shared" ref="DQ33" si="118">IF(DQ$7="",0,SUM(DQ34:DQ40))</f>
        <v>0</v>
      </c>
      <c r="DR33" s="41">
        <f t="shared" ref="DR33" si="119">IF(DR$7="",0,SUM(DR34:DR40))</f>
        <v>0</v>
      </c>
      <c r="DS33" s="41">
        <f t="shared" ref="DS33" si="120">IF(DS$7="",0,SUM(DS34:DS40))</f>
        <v>0</v>
      </c>
      <c r="DT33" s="41">
        <f t="shared" ref="DT33" si="121">IF(DT$7="",0,SUM(DT34:DT40))</f>
        <v>0</v>
      </c>
      <c r="DU33" s="41">
        <f t="shared" ref="DU33" si="122">IF(DU$7="",0,SUM(DU34:DU40))</f>
        <v>0</v>
      </c>
      <c r="DV33" s="41">
        <f t="shared" ref="DV33" si="123">IF(DV$7="",0,SUM(DV34:DV40))</f>
        <v>0</v>
      </c>
      <c r="DW33" s="41">
        <f t="shared" ref="DW33" si="124">IF(DW$7="",0,SUM(DW34:DW40))</f>
        <v>0</v>
      </c>
      <c r="DX33" s="41">
        <f t="shared" ref="DX33" si="125">IF(DX$7="",0,SUM(DX34:DX40))</f>
        <v>0</v>
      </c>
      <c r="DY33" s="41">
        <f t="shared" ref="DY33" si="126">IF(DY$7="",0,SUM(DY34:DY40))</f>
        <v>0</v>
      </c>
      <c r="DZ33" s="41">
        <f t="shared" ref="DZ33" si="127">IF(DZ$7="",0,SUM(DZ34:DZ40))</f>
        <v>0</v>
      </c>
      <c r="EA33" s="41">
        <f t="shared" ref="EA33" si="128">IF(EA$7="",0,SUM(EA34:EA40))</f>
        <v>0</v>
      </c>
      <c r="EB33" s="41">
        <f t="shared" ref="EB33" si="129">IF(EB$7="",0,SUM(EB34:EB40))</f>
        <v>0</v>
      </c>
      <c r="EC33" s="41">
        <f t="shared" ref="EC33" si="130">IF(EC$7="",0,SUM(EC34:EC40))</f>
        <v>0</v>
      </c>
      <c r="ED33" s="41">
        <f t="shared" ref="ED33" si="131">IF(ED$7="",0,SUM(ED34:ED40))</f>
        <v>0</v>
      </c>
      <c r="EE33" s="41">
        <f t="shared" ref="EE33" si="132">IF(EE$7="",0,SUM(EE34:EE40))</f>
        <v>0</v>
      </c>
      <c r="EF33" s="41">
        <f t="shared" ref="EF33" si="133">IF(EF$7="",0,SUM(EF34:EF40))</f>
        <v>0</v>
      </c>
      <c r="EG33" s="41">
        <f t="shared" ref="EG33" si="134">IF(EG$7="",0,SUM(EG34:EG40))</f>
        <v>0</v>
      </c>
      <c r="EH33" s="41">
        <f t="shared" ref="EH33" si="135">IF(EH$7="",0,SUM(EH34:EH40))</f>
        <v>0</v>
      </c>
      <c r="EI33" s="41">
        <f t="shared" ref="EI33" si="136">IF(EI$7="",0,SUM(EI34:EI40))</f>
        <v>0</v>
      </c>
      <c r="EJ33" s="41">
        <f t="shared" ref="EJ33" si="137">IF(EJ$7="",0,SUM(EJ34:EJ40))</f>
        <v>0</v>
      </c>
      <c r="EK33" s="41">
        <f t="shared" ref="EK33" si="138">IF(EK$7="",0,SUM(EK34:EK40))</f>
        <v>0</v>
      </c>
      <c r="EL33" s="41">
        <f t="shared" ref="EL33" si="139">IF(EL$7="",0,SUM(EL34:EL40))</f>
        <v>0</v>
      </c>
      <c r="EM33" s="41">
        <f t="shared" ref="EM33" si="140">IF(EM$7="",0,SUM(EM34:EM40))</f>
        <v>0</v>
      </c>
      <c r="EN33" s="41">
        <f t="shared" ref="EN33" si="141">IF(EN$7="",0,SUM(EN34:EN40))</f>
        <v>0</v>
      </c>
      <c r="EO33" s="41">
        <f t="shared" ref="EO33" si="142">IF(EO$7="",0,SUM(EO34:EO40))</f>
        <v>0</v>
      </c>
      <c r="EP33" s="41">
        <f t="shared" ref="EP33" si="143">IF(EP$7="",0,SUM(EP34:EP40))</f>
        <v>0</v>
      </c>
      <c r="EQ33" s="41">
        <f t="shared" ref="EQ33" si="144">IF(EQ$7="",0,SUM(EQ34:EQ40))</f>
        <v>0</v>
      </c>
      <c r="ER33" s="41">
        <f t="shared" ref="ER33" si="145">IF(ER$7="",0,SUM(ER34:ER40))</f>
        <v>0</v>
      </c>
      <c r="ES33" s="41">
        <f t="shared" ref="ES33" si="146">IF(ES$7="",0,SUM(ES34:ES40))</f>
        <v>0</v>
      </c>
      <c r="ET33" s="41">
        <f t="shared" ref="ET33" si="147">IF(ET$7="",0,SUM(ET34:ET40))</f>
        <v>0</v>
      </c>
      <c r="EU33" s="41">
        <f t="shared" ref="EU33" si="148">IF(EU$7="",0,SUM(EU34:EU40))</f>
        <v>0</v>
      </c>
      <c r="EV33" s="41">
        <f t="shared" ref="EV33" si="149">IF(EV$7="",0,SUM(EV34:EV40))</f>
        <v>0</v>
      </c>
      <c r="EW33" s="41">
        <f t="shared" ref="EW33" si="150">IF(EW$7="",0,SUM(EW34:EW40))</f>
        <v>0</v>
      </c>
      <c r="EX33" s="41">
        <f t="shared" ref="EX33" si="151">IF(EX$7="",0,SUM(EX34:EX40))</f>
        <v>0</v>
      </c>
      <c r="EY33" s="41">
        <f t="shared" ref="EY33" si="152">IF(EY$7="",0,SUM(EY34:EY40))</f>
        <v>0</v>
      </c>
      <c r="EZ33" s="41">
        <f t="shared" ref="EZ33" si="153">IF(EZ$7="",0,SUM(EZ34:EZ40))</f>
        <v>0</v>
      </c>
      <c r="FA33" s="41">
        <f t="shared" ref="FA33" si="154">IF(FA$7="",0,SUM(FA34:FA40))</f>
        <v>0</v>
      </c>
      <c r="FB33" s="41">
        <f t="shared" ref="FB33" si="155">IF(FB$7="",0,SUM(FB34:FB40))</f>
        <v>0</v>
      </c>
      <c r="FC33" s="41">
        <f t="shared" ref="FC33" si="156">IF(FC$7="",0,SUM(FC34:FC40))</f>
        <v>0</v>
      </c>
      <c r="FD33" s="41">
        <f t="shared" ref="FD33" si="157">IF(FD$7="",0,SUM(FD34:FD40))</f>
        <v>0</v>
      </c>
      <c r="FE33" s="41">
        <f t="shared" ref="FE33" si="158">IF(FE$7="",0,SUM(FE34:FE40))</f>
        <v>0</v>
      </c>
      <c r="FF33" s="41">
        <f t="shared" ref="FF33" si="159">IF(FF$7="",0,SUM(FF34:FF40))</f>
        <v>0</v>
      </c>
      <c r="FG33" s="41">
        <f t="shared" ref="FG33" si="160">IF(FG$7="",0,SUM(FG34:FG40))</f>
        <v>0</v>
      </c>
      <c r="FH33" s="41">
        <f t="shared" ref="FH33" si="161">IF(FH$7="",0,SUM(FH34:FH40))</f>
        <v>0</v>
      </c>
      <c r="FI33" s="41">
        <f t="shared" ref="FI33" si="162">IF(FI$7="",0,SUM(FI34:FI40))</f>
        <v>0</v>
      </c>
      <c r="FJ33" s="41">
        <f t="shared" ref="FJ33" si="163">IF(FJ$7="",0,SUM(FJ34:FJ40))</f>
        <v>0</v>
      </c>
      <c r="FK33" s="41">
        <f t="shared" ref="FK33" si="164">IF(FK$7="",0,SUM(FK34:FK40))</f>
        <v>0</v>
      </c>
      <c r="FL33" s="41">
        <f t="shared" ref="FL33" si="165">IF(FL$7="",0,SUM(FL34:FL40))</f>
        <v>0</v>
      </c>
      <c r="FM33" s="41">
        <f t="shared" ref="FM33" si="166">IF(FM$7="",0,SUM(FM34:FM40))</f>
        <v>0</v>
      </c>
      <c r="FN33" s="41">
        <f t="shared" ref="FN33" si="167">IF(FN$7="",0,SUM(FN34:FN40))</f>
        <v>0</v>
      </c>
      <c r="FO33" s="41">
        <f t="shared" ref="FO33" si="168">IF(FO$7="",0,SUM(FO34:FO40))</f>
        <v>0</v>
      </c>
      <c r="FP33" s="41">
        <f t="shared" ref="FP33" si="169">IF(FP$7="",0,SUM(FP34:FP40))</f>
        <v>0</v>
      </c>
      <c r="FQ33" s="41">
        <f t="shared" ref="FQ33" si="170">IF(FQ$7="",0,SUM(FQ34:FQ40))</f>
        <v>0</v>
      </c>
      <c r="FR33" s="41">
        <f t="shared" ref="FR33" si="171">IF(FR$7="",0,SUM(FR34:FR40))</f>
        <v>0</v>
      </c>
      <c r="FS33" s="41">
        <f t="shared" ref="FS33" si="172">IF(FS$7="",0,SUM(FS34:FS40))</f>
        <v>0</v>
      </c>
      <c r="FT33" s="41">
        <f t="shared" ref="FT33" si="173">IF(FT$7="",0,SUM(FT34:FT40))</f>
        <v>0</v>
      </c>
      <c r="FU33" s="41">
        <f t="shared" ref="FU33" si="174">IF(FU$7="",0,SUM(FU34:FU40))</f>
        <v>0</v>
      </c>
      <c r="FV33" s="41">
        <f t="shared" ref="FV33" si="175">IF(FV$7="",0,SUM(FV34:FV40))</f>
        <v>0</v>
      </c>
      <c r="FW33" s="41">
        <f t="shared" ref="FW33" si="176">IF(FW$7="",0,SUM(FW34:FW40))</f>
        <v>0</v>
      </c>
      <c r="FX33" s="41">
        <f t="shared" ref="FX33" si="177">IF(FX$7="",0,SUM(FX34:FX40))</f>
        <v>0</v>
      </c>
      <c r="FY33" s="41">
        <f t="shared" ref="FY33" si="178">IF(FY$7="",0,SUM(FY34:FY40))</f>
        <v>0</v>
      </c>
      <c r="FZ33" s="41">
        <f t="shared" ref="FZ33" si="179">IF(FZ$7="",0,SUM(FZ34:FZ40))</f>
        <v>0</v>
      </c>
      <c r="GA33" s="41">
        <f t="shared" ref="GA33" si="180">IF(GA$7="",0,SUM(GA34:GA40))</f>
        <v>0</v>
      </c>
      <c r="GB33" s="41">
        <f t="shared" ref="GB33" si="181">IF(GB$7="",0,SUM(GB34:GB40))</f>
        <v>0</v>
      </c>
      <c r="GC33" s="41">
        <f t="shared" ref="GC33" si="182">IF(GC$7="",0,SUM(GC34:GC40))</f>
        <v>0</v>
      </c>
      <c r="GD33" s="41">
        <f t="shared" ref="GD33" si="183">IF(GD$7="",0,SUM(GD34:GD40))</f>
        <v>0</v>
      </c>
      <c r="GE33" s="41">
        <f t="shared" ref="GE33" si="184">IF(GE$7="",0,SUM(GE34:GE40))</f>
        <v>0</v>
      </c>
      <c r="GF33" s="41">
        <f t="shared" ref="GF33" si="185">IF(GF$7="",0,SUM(GF34:GF40))</f>
        <v>0</v>
      </c>
      <c r="GG33" s="41">
        <f t="shared" ref="GG33" si="186">IF(GG$7="",0,SUM(GG34:GG40))</f>
        <v>0</v>
      </c>
      <c r="GH33" s="41">
        <f t="shared" ref="GH33" si="187">IF(GH$7="",0,SUM(GH34:GH40))</f>
        <v>0</v>
      </c>
      <c r="GI33" s="41">
        <f t="shared" ref="GI33" si="188">IF(GI$7="",0,SUM(GI34:GI40))</f>
        <v>0</v>
      </c>
      <c r="GJ33" s="41">
        <f t="shared" ref="GJ33" si="189">IF(GJ$7="",0,SUM(GJ34:GJ40))</f>
        <v>0</v>
      </c>
      <c r="GK33" s="41">
        <f t="shared" ref="GK33" si="190">IF(GK$7="",0,SUM(GK34:GK40))</f>
        <v>0</v>
      </c>
      <c r="GL33" s="41">
        <f t="shared" ref="GL33" si="191">IF(GL$7="",0,SUM(GL34:GL40))</f>
        <v>0</v>
      </c>
      <c r="GM33" s="41">
        <f t="shared" ref="GM33" si="192">IF(GM$7="",0,SUM(GM34:GM40))</f>
        <v>0</v>
      </c>
      <c r="GN33" s="41">
        <f t="shared" ref="GN33" si="193">IF(GN$7="",0,SUM(GN34:GN40))</f>
        <v>0</v>
      </c>
      <c r="GO33" s="41">
        <f t="shared" ref="GO33" si="194">IF(GO$7="",0,SUM(GO34:GO40))</f>
        <v>0</v>
      </c>
      <c r="GP33" s="41">
        <f t="shared" ref="GP33" si="195">IF(GP$7="",0,SUM(GP34:GP40))</f>
        <v>0</v>
      </c>
      <c r="GQ33" s="41">
        <f t="shared" ref="GQ33" si="196">IF(GQ$7="",0,SUM(GQ34:GQ40))</f>
        <v>0</v>
      </c>
      <c r="GR33" s="41">
        <f t="shared" ref="GR33" si="197">IF(GR$7="",0,SUM(GR34:GR40))</f>
        <v>0</v>
      </c>
      <c r="GS33" s="41">
        <f t="shared" ref="GS33" si="198">IF(GS$7="",0,SUM(GS34:GS40))</f>
        <v>0</v>
      </c>
      <c r="GT33" s="41">
        <f t="shared" ref="GT33" si="199">IF(GT$7="",0,SUM(GT34:GT40))</f>
        <v>0</v>
      </c>
      <c r="GU33" s="41">
        <f t="shared" ref="GU33" si="200">IF(GU$7="",0,SUM(GU34:GU40))</f>
        <v>0</v>
      </c>
      <c r="GV33" s="41">
        <f t="shared" ref="GV33" si="201">IF(GV$7="",0,SUM(GV34:GV40))</f>
        <v>0</v>
      </c>
      <c r="GW33" s="41">
        <f t="shared" ref="GW33" si="202">IF(GW$7="",0,SUM(GW34:GW40))</f>
        <v>0</v>
      </c>
      <c r="GX33" s="41">
        <f t="shared" ref="GX33" si="203">IF(GX$7="",0,SUM(GX34:GX40))</f>
        <v>0</v>
      </c>
      <c r="GY33" s="41">
        <f t="shared" ref="GY33" si="204">IF(GY$7="",0,SUM(GY34:GY40))</f>
        <v>0</v>
      </c>
      <c r="GZ33" s="41">
        <f t="shared" ref="GZ33" si="205">IF(GZ$7="",0,SUM(GZ34:GZ40))</f>
        <v>0</v>
      </c>
      <c r="HA33" s="41">
        <f t="shared" ref="HA33" si="206">IF(HA$7="",0,SUM(HA34:HA40))</f>
        <v>0</v>
      </c>
      <c r="HB33" s="41">
        <f t="shared" ref="HB33" si="207">IF(HB$7="",0,SUM(HB34:HB40))</f>
        <v>0</v>
      </c>
      <c r="HC33" s="41">
        <f t="shared" ref="HC33" si="208">IF(HC$7="",0,SUM(HC34:HC40))</f>
        <v>0</v>
      </c>
      <c r="HD33" s="41">
        <f t="shared" ref="HD33" si="209">IF(HD$7="",0,SUM(HD34:HD40))</f>
        <v>0</v>
      </c>
      <c r="HE33" s="41">
        <f t="shared" ref="HE33" si="210">IF(HE$7="",0,SUM(HE34:HE40))</f>
        <v>0</v>
      </c>
      <c r="HF33" s="41">
        <f t="shared" ref="HF33" si="211">IF(HF$7="",0,SUM(HF34:HF40))</f>
        <v>0</v>
      </c>
      <c r="HG33" s="41">
        <f t="shared" ref="HG33" si="212">IF(HG$7="",0,SUM(HG34:HG40))</f>
        <v>0</v>
      </c>
      <c r="HH33" s="41">
        <f t="shared" ref="HH33" si="213">IF(HH$7="",0,SUM(HH34:HH40))</f>
        <v>0</v>
      </c>
      <c r="HI33" s="41">
        <f t="shared" ref="HI33" si="214">IF(HI$7="",0,SUM(HI34:HI40))</f>
        <v>0</v>
      </c>
      <c r="HJ33" s="41">
        <f t="shared" ref="HJ33" si="215">IF(HJ$7="",0,SUM(HJ34:HJ40))</f>
        <v>0</v>
      </c>
      <c r="HK33" s="41">
        <f t="shared" ref="HK33" si="216">IF(HK$7="",0,SUM(HK34:HK40))</f>
        <v>0</v>
      </c>
      <c r="HL33" s="41">
        <f t="shared" ref="HL33" si="217">IF(HL$7="",0,SUM(HL34:HL40))</f>
        <v>0</v>
      </c>
      <c r="HM33" s="41">
        <f t="shared" ref="HM33" si="218">IF(HM$7="",0,SUM(HM34:HM40))</f>
        <v>0</v>
      </c>
      <c r="HN33" s="41">
        <f t="shared" ref="HN33" si="219">IF(HN$7="",0,SUM(HN34:HN40))</f>
        <v>0</v>
      </c>
      <c r="HO33" s="41">
        <f t="shared" ref="HO33" si="220">IF(HO$7="",0,SUM(HO34:HO40))</f>
        <v>0</v>
      </c>
      <c r="HP33" s="41">
        <f t="shared" ref="HP33" si="221">IF(HP$7="",0,SUM(HP34:HP40))</f>
        <v>0</v>
      </c>
      <c r="HQ33" s="41">
        <f t="shared" ref="HQ33" si="222">IF(HQ$7="",0,SUM(HQ34:HQ40))</f>
        <v>0</v>
      </c>
      <c r="HR33" s="41">
        <f t="shared" ref="HR33" si="223">IF(HR$7="",0,SUM(HR34:HR40))</f>
        <v>0</v>
      </c>
      <c r="HS33" s="41">
        <f t="shared" ref="HS33" si="224">IF(HS$7="",0,SUM(HS34:HS40))</f>
        <v>0</v>
      </c>
      <c r="HT33" s="41">
        <f t="shared" ref="HT33" si="225">IF(HT$7="",0,SUM(HT34:HT40))</f>
        <v>0</v>
      </c>
      <c r="HU33" s="41">
        <f t="shared" ref="HU33" si="226">IF(HU$7="",0,SUM(HU34:HU40))</f>
        <v>0</v>
      </c>
      <c r="HV33" s="41">
        <f t="shared" ref="HV33" si="227">IF(HV$7="",0,SUM(HV34:HV40))</f>
        <v>0</v>
      </c>
      <c r="HW33" s="41">
        <f t="shared" ref="HW33" si="228">IF(HW$7="",0,SUM(HW34:HW40))</f>
        <v>0</v>
      </c>
      <c r="HX33" s="41">
        <f t="shared" ref="HX33" si="229">IF(HX$7="",0,SUM(HX34:HX40))</f>
        <v>0</v>
      </c>
      <c r="HY33" s="41">
        <f t="shared" ref="HY33" si="230">IF(HY$7="",0,SUM(HY34:HY40))</f>
        <v>0</v>
      </c>
      <c r="HZ33" s="41">
        <f t="shared" ref="HZ33" si="231">IF(HZ$7="",0,SUM(HZ34:HZ40))</f>
        <v>0</v>
      </c>
      <c r="IA33" s="41">
        <f t="shared" ref="IA33" si="232">IF(IA$7="",0,SUM(IA34:IA40))</f>
        <v>0</v>
      </c>
      <c r="IB33" s="41">
        <f t="shared" ref="IB33" si="233">IF(IB$7="",0,SUM(IB34:IB40))</f>
        <v>0</v>
      </c>
      <c r="IC33" s="41">
        <f t="shared" ref="IC33" si="234">IF(IC$7="",0,SUM(IC34:IC40))</f>
        <v>0</v>
      </c>
      <c r="ID33" s="41">
        <f t="shared" ref="ID33" si="235">IF(ID$7="",0,SUM(ID34:ID40))</f>
        <v>0</v>
      </c>
      <c r="IE33" s="41">
        <f t="shared" ref="IE33" si="236">IF(IE$7="",0,SUM(IE34:IE40))</f>
        <v>0</v>
      </c>
      <c r="IF33" s="41">
        <f t="shared" ref="IF33" si="237">IF(IF$7="",0,SUM(IF34:IF40))</f>
        <v>0</v>
      </c>
      <c r="IG33" s="41">
        <f t="shared" ref="IG33" si="238">IF(IG$7="",0,SUM(IG34:IG40))</f>
        <v>0</v>
      </c>
      <c r="IH33" s="41">
        <f t="shared" ref="IH33" si="239">IF(IH$7="",0,SUM(IH34:IH40))</f>
        <v>0</v>
      </c>
      <c r="II33" s="41">
        <f t="shared" ref="II33" si="240">IF(II$7="",0,SUM(II34:II40))</f>
        <v>0</v>
      </c>
      <c r="IJ33" s="41">
        <f t="shared" ref="IJ33" si="241">IF(IJ$7="",0,SUM(IJ34:IJ40))</f>
        <v>0</v>
      </c>
      <c r="IK33" s="41">
        <f t="shared" ref="IK33" si="242">IF(IK$7="",0,SUM(IK34:IK40))</f>
        <v>0</v>
      </c>
      <c r="IL33" s="41">
        <f t="shared" ref="IL33" si="243">IF(IL$7="",0,SUM(IL34:IL40))</f>
        <v>0</v>
      </c>
      <c r="IM33" s="41">
        <f t="shared" ref="IM33" si="244">IF(IM$7="",0,SUM(IM34:IM40))</f>
        <v>0</v>
      </c>
      <c r="IN33" s="41">
        <f t="shared" ref="IN33" si="245">IF(IN$7="",0,SUM(IN34:IN40))</f>
        <v>0</v>
      </c>
      <c r="IO33" s="41">
        <f t="shared" ref="IO33" si="246">IF(IO$7="",0,SUM(IO34:IO40))</f>
        <v>0</v>
      </c>
      <c r="IP33" s="41">
        <f t="shared" ref="IP33" si="247">IF(IP$7="",0,SUM(IP34:IP40))</f>
        <v>0</v>
      </c>
      <c r="IQ33" s="41">
        <f t="shared" ref="IQ33" si="248">IF(IQ$7="",0,SUM(IQ34:IQ40))</f>
        <v>0</v>
      </c>
      <c r="IR33" s="41">
        <f t="shared" ref="IR33" si="249">IF(IR$7="",0,SUM(IR34:IR40))</f>
        <v>0</v>
      </c>
      <c r="IS33" s="41">
        <f t="shared" ref="IS33" si="250">IF(IS$7="",0,SUM(IS34:IS40))</f>
        <v>0</v>
      </c>
      <c r="IT33" s="41">
        <f t="shared" ref="IT33" si="251">IF(IT$7="",0,SUM(IT34:IT40))</f>
        <v>0</v>
      </c>
      <c r="IU33" s="41">
        <f t="shared" ref="IU33" si="252">IF(IU$7="",0,SUM(IU34:IU40))</f>
        <v>0</v>
      </c>
      <c r="IV33" s="41">
        <f t="shared" ref="IV33" si="253">IF(IV$7="",0,SUM(IV34:IV40))</f>
        <v>0</v>
      </c>
      <c r="IW33" s="41">
        <f t="shared" ref="IW33" si="254">IF(IW$7="",0,SUM(IW34:IW40))</f>
        <v>0</v>
      </c>
      <c r="IX33" s="41">
        <f t="shared" ref="IX33" si="255">IF(IX$7="",0,SUM(IX34:IX40))</f>
        <v>0</v>
      </c>
      <c r="IY33" s="41">
        <f t="shared" ref="IY33" si="256">IF(IY$7="",0,SUM(IY34:IY40))</f>
        <v>0</v>
      </c>
      <c r="IZ33" s="41">
        <f t="shared" ref="IZ33" si="257">IF(IZ$7="",0,SUM(IZ34:IZ40))</f>
        <v>0</v>
      </c>
      <c r="JA33" s="41">
        <f t="shared" ref="JA33" si="258">IF(JA$7="",0,SUM(JA34:JA40))</f>
        <v>0</v>
      </c>
      <c r="JB33" s="41">
        <f t="shared" ref="JB33" si="259">IF(JB$7="",0,SUM(JB34:JB40))</f>
        <v>0</v>
      </c>
      <c r="JC33" s="41">
        <f t="shared" ref="JC33" si="260">IF(JC$7="",0,SUM(JC34:JC40))</f>
        <v>0</v>
      </c>
      <c r="JD33" s="41">
        <f t="shared" ref="JD33" si="261">IF(JD$7="",0,SUM(JD34:JD40))</f>
        <v>0</v>
      </c>
      <c r="JE33" s="41">
        <f t="shared" ref="JE33" si="262">IF(JE$7="",0,SUM(JE34:JE40))</f>
        <v>0</v>
      </c>
      <c r="JF33" s="41">
        <f t="shared" ref="JF33" si="263">IF(JF$7="",0,SUM(JF34:JF40))</f>
        <v>0</v>
      </c>
      <c r="JG33" s="41">
        <f t="shared" ref="JG33" si="264">IF(JG$7="",0,SUM(JG34:JG40))</f>
        <v>0</v>
      </c>
      <c r="JH33" s="41">
        <f t="shared" ref="JH33" si="265">IF(JH$7="",0,SUM(JH34:JH40))</f>
        <v>0</v>
      </c>
      <c r="JI33" s="41">
        <f t="shared" ref="JI33" si="266">IF(JI$7="",0,SUM(JI34:JI40))</f>
        <v>0</v>
      </c>
      <c r="JJ33" s="41">
        <f t="shared" ref="JJ33" si="267">IF(JJ$7="",0,SUM(JJ34:JJ40))</f>
        <v>0</v>
      </c>
      <c r="JK33" s="41">
        <f t="shared" ref="JK33" si="268">IF(JK$7="",0,SUM(JK34:JK40))</f>
        <v>0</v>
      </c>
      <c r="JL33" s="41">
        <f t="shared" ref="JL33" si="269">IF(JL$7="",0,SUM(JL34:JL40))</f>
        <v>0</v>
      </c>
      <c r="JM33" s="41">
        <f t="shared" ref="JM33" si="270">IF(JM$7="",0,SUM(JM34:JM40))</f>
        <v>0</v>
      </c>
      <c r="JN33" s="41">
        <f t="shared" ref="JN33" si="271">IF(JN$7="",0,SUM(JN34:JN40))</f>
        <v>0</v>
      </c>
      <c r="JO33" s="41">
        <f t="shared" ref="JO33" si="272">IF(JO$7="",0,SUM(JO34:JO40))</f>
        <v>0</v>
      </c>
      <c r="JP33" s="41">
        <f t="shared" ref="JP33" si="273">IF(JP$7="",0,SUM(JP34:JP40))</f>
        <v>0</v>
      </c>
      <c r="JQ33" s="41">
        <f t="shared" ref="JQ33" si="274">IF(JQ$7="",0,SUM(JQ34:JQ40))</f>
        <v>0</v>
      </c>
      <c r="JR33" s="41">
        <f t="shared" ref="JR33" si="275">IF(JR$7="",0,SUM(JR34:JR40))</f>
        <v>0</v>
      </c>
      <c r="JS33" s="41">
        <f t="shared" ref="JS33" si="276">IF(JS$7="",0,SUM(JS34:JS40))</f>
        <v>0</v>
      </c>
      <c r="JT33" s="41">
        <f t="shared" ref="JT33" si="277">IF(JT$7="",0,SUM(JT34:JT40))</f>
        <v>0</v>
      </c>
      <c r="JU33" s="41">
        <f t="shared" ref="JU33" si="278">IF(JU$7="",0,SUM(JU34:JU40))</f>
        <v>0</v>
      </c>
      <c r="JV33" s="41">
        <f t="shared" ref="JV33" si="279">IF(JV$7="",0,SUM(JV34:JV40))</f>
        <v>0</v>
      </c>
      <c r="JW33" s="41">
        <f t="shared" ref="JW33" si="280">IF(JW$7="",0,SUM(JW34:JW40))</f>
        <v>0</v>
      </c>
      <c r="JX33" s="41">
        <f t="shared" ref="JX33" si="281">IF(JX$7="",0,SUM(JX34:JX40))</f>
        <v>0</v>
      </c>
      <c r="JY33" s="41">
        <f t="shared" ref="JY33" si="282">IF(JY$7="",0,SUM(JY34:JY40))</f>
        <v>0</v>
      </c>
      <c r="JZ33" s="41">
        <f t="shared" ref="JZ33" si="283">IF(JZ$7="",0,SUM(JZ34:JZ40))</f>
        <v>0</v>
      </c>
      <c r="KA33" s="41">
        <f t="shared" ref="KA33" si="284">IF(KA$7="",0,SUM(KA34:KA40))</f>
        <v>0</v>
      </c>
      <c r="KB33" s="41">
        <f t="shared" ref="KB33" si="285">IF(KB$7="",0,SUM(KB34:KB40))</f>
        <v>0</v>
      </c>
      <c r="KC33" s="41">
        <f t="shared" ref="KC33" si="286">IF(KC$7="",0,SUM(KC34:KC40))</f>
        <v>0</v>
      </c>
      <c r="KD33" s="41">
        <f t="shared" ref="KD33" si="287">IF(KD$7="",0,SUM(KD34:KD40))</f>
        <v>0</v>
      </c>
      <c r="KE33" s="41">
        <f t="shared" ref="KE33" si="288">IF(KE$7="",0,SUM(KE34:KE40))</f>
        <v>0</v>
      </c>
      <c r="KF33" s="41">
        <f t="shared" ref="KF33" si="289">IF(KF$7="",0,SUM(KF34:KF40))</f>
        <v>0</v>
      </c>
      <c r="KG33" s="41">
        <f t="shared" ref="KG33" si="290">IF(KG$7="",0,SUM(KG34:KG40))</f>
        <v>0</v>
      </c>
      <c r="KH33" s="41">
        <f t="shared" ref="KH33" si="291">IF(KH$7="",0,SUM(KH34:KH40))</f>
        <v>0</v>
      </c>
      <c r="KI33" s="41">
        <f t="shared" ref="KI33" si="292">IF(KI$7="",0,SUM(KI34:KI40))</f>
        <v>0</v>
      </c>
      <c r="KJ33" s="41">
        <f t="shared" ref="KJ33" si="293">IF(KJ$7="",0,SUM(KJ34:KJ40))</f>
        <v>0</v>
      </c>
      <c r="KK33" s="41">
        <f t="shared" ref="KK33" si="294">IF(KK$7="",0,SUM(KK34:KK40))</f>
        <v>0</v>
      </c>
      <c r="KL33" s="41">
        <f t="shared" ref="KL33" si="295">IF(KL$7="",0,SUM(KL34:KL40))</f>
        <v>0</v>
      </c>
      <c r="KM33" s="41">
        <f t="shared" ref="KM33" si="296">IF(KM$7="",0,SUM(KM34:KM40))</f>
        <v>0</v>
      </c>
      <c r="KN33" s="41">
        <f t="shared" ref="KN33" si="297">IF(KN$7="",0,SUM(KN34:KN40))</f>
        <v>0</v>
      </c>
      <c r="KO33" s="41">
        <f t="shared" ref="KO33" si="298">IF(KO$7="",0,SUM(KO34:KO40))</f>
        <v>0</v>
      </c>
      <c r="KP33" s="41">
        <f t="shared" ref="KP33" si="299">IF(KP$7="",0,SUM(KP34:KP40))</f>
        <v>0</v>
      </c>
      <c r="KQ33" s="41">
        <f t="shared" ref="KQ33" si="300">IF(KQ$7="",0,SUM(KQ34:KQ40))</f>
        <v>0</v>
      </c>
      <c r="KR33" s="41">
        <f t="shared" ref="KR33" si="301">IF(KR$7="",0,SUM(KR34:KR40))</f>
        <v>0</v>
      </c>
      <c r="KS33" s="41">
        <f t="shared" ref="KS33" si="302">IF(KS$7="",0,SUM(KS34:KS40))</f>
        <v>0</v>
      </c>
      <c r="KT33" s="41">
        <f t="shared" ref="KT33" si="303">IF(KT$7="",0,SUM(KT34:KT40))</f>
        <v>0</v>
      </c>
      <c r="KU33" s="41">
        <f t="shared" ref="KU33" si="304">IF(KU$7="",0,SUM(KU34:KU40))</f>
        <v>0</v>
      </c>
      <c r="KV33" s="41">
        <f t="shared" ref="KV33" si="305">IF(KV$7="",0,SUM(KV34:KV40))</f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договоров/открытых магазинов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постоянные-франшиза</v>
      </c>
      <c r="L34" s="1"/>
      <c r="M34" s="5"/>
      <c r="N34" s="45"/>
      <c r="O34" s="19"/>
      <c r="P34" s="1"/>
      <c r="Q34" s="1"/>
      <c r="R34" s="45"/>
      <c r="S34" s="1"/>
      <c r="T34" s="232">
        <f>условия!$N$32*условия!U49</f>
        <v>0</v>
      </c>
      <c r="U34" s="40">
        <f>IF(U$7="",0,T34+U12-U23)</f>
        <v>0.57692307692307698</v>
      </c>
      <c r="V34" s="40">
        <f t="shared" ref="V34:CG35" si="306">IF(V$7="",0,U34+V12-V23)</f>
        <v>1.25</v>
      </c>
      <c r="W34" s="40">
        <f t="shared" si="306"/>
        <v>2.0192307692307692</v>
      </c>
      <c r="X34" s="40">
        <f t="shared" si="306"/>
        <v>2.8846153846153846</v>
      </c>
      <c r="Y34" s="40">
        <f t="shared" si="306"/>
        <v>3.8461538461538463</v>
      </c>
      <c r="Z34" s="40">
        <f t="shared" si="306"/>
        <v>4.9038461538461542</v>
      </c>
      <c r="AA34" s="40">
        <f t="shared" si="306"/>
        <v>6.0576923076923084</v>
      </c>
      <c r="AB34" s="40">
        <f t="shared" si="306"/>
        <v>7.3076923076923084</v>
      </c>
      <c r="AC34" s="40">
        <f t="shared" si="306"/>
        <v>8.6538461538461551</v>
      </c>
      <c r="AD34" s="40">
        <f t="shared" si="306"/>
        <v>10.096153846153847</v>
      </c>
      <c r="AE34" s="40">
        <f t="shared" si="306"/>
        <v>11.634615384615385</v>
      </c>
      <c r="AF34" s="40">
        <f t="shared" si="306"/>
        <v>13.26923076923077</v>
      </c>
      <c r="AG34" s="40">
        <f t="shared" si="306"/>
        <v>15</v>
      </c>
      <c r="AH34" s="40">
        <f t="shared" si="306"/>
        <v>0</v>
      </c>
      <c r="AI34" s="40">
        <f t="shared" si="306"/>
        <v>0</v>
      </c>
      <c r="AJ34" s="40">
        <f t="shared" si="306"/>
        <v>0</v>
      </c>
      <c r="AK34" s="40">
        <f t="shared" si="306"/>
        <v>0</v>
      </c>
      <c r="AL34" s="40">
        <f t="shared" si="306"/>
        <v>0</v>
      </c>
      <c r="AM34" s="40">
        <f t="shared" si="306"/>
        <v>0</v>
      </c>
      <c r="AN34" s="40">
        <f t="shared" si="306"/>
        <v>0</v>
      </c>
      <c r="AO34" s="40">
        <f t="shared" si="306"/>
        <v>0</v>
      </c>
      <c r="AP34" s="40">
        <f t="shared" si="306"/>
        <v>0</v>
      </c>
      <c r="AQ34" s="40">
        <f t="shared" si="306"/>
        <v>0</v>
      </c>
      <c r="AR34" s="40">
        <f t="shared" si="306"/>
        <v>0</v>
      </c>
      <c r="AS34" s="40">
        <f t="shared" si="306"/>
        <v>0</v>
      </c>
      <c r="AT34" s="40">
        <f t="shared" si="306"/>
        <v>0</v>
      </c>
      <c r="AU34" s="40">
        <f t="shared" si="306"/>
        <v>0</v>
      </c>
      <c r="AV34" s="40">
        <f t="shared" si="306"/>
        <v>0</v>
      </c>
      <c r="AW34" s="40">
        <f t="shared" si="306"/>
        <v>0</v>
      </c>
      <c r="AX34" s="40">
        <f t="shared" si="306"/>
        <v>0</v>
      </c>
      <c r="AY34" s="40">
        <f t="shared" si="306"/>
        <v>0</v>
      </c>
      <c r="AZ34" s="40">
        <f t="shared" si="306"/>
        <v>0</v>
      </c>
      <c r="BA34" s="40">
        <f t="shared" si="306"/>
        <v>0</v>
      </c>
      <c r="BB34" s="40">
        <f t="shared" si="306"/>
        <v>0</v>
      </c>
      <c r="BC34" s="40">
        <f t="shared" si="306"/>
        <v>0</v>
      </c>
      <c r="BD34" s="40">
        <f t="shared" si="306"/>
        <v>0</v>
      </c>
      <c r="BE34" s="40">
        <f t="shared" si="306"/>
        <v>0</v>
      </c>
      <c r="BF34" s="40">
        <f t="shared" si="306"/>
        <v>0</v>
      </c>
      <c r="BG34" s="40">
        <f t="shared" si="306"/>
        <v>0</v>
      </c>
      <c r="BH34" s="40">
        <f t="shared" si="306"/>
        <v>0</v>
      </c>
      <c r="BI34" s="40">
        <f t="shared" si="306"/>
        <v>0</v>
      </c>
      <c r="BJ34" s="40">
        <f t="shared" si="306"/>
        <v>0</v>
      </c>
      <c r="BK34" s="40">
        <f t="shared" si="306"/>
        <v>0</v>
      </c>
      <c r="BL34" s="40">
        <f t="shared" si="306"/>
        <v>0</v>
      </c>
      <c r="BM34" s="40">
        <f t="shared" si="306"/>
        <v>0</v>
      </c>
      <c r="BN34" s="40">
        <f t="shared" si="306"/>
        <v>0</v>
      </c>
      <c r="BO34" s="40">
        <f t="shared" si="306"/>
        <v>0</v>
      </c>
      <c r="BP34" s="40">
        <f t="shared" si="306"/>
        <v>0</v>
      </c>
      <c r="BQ34" s="40">
        <f t="shared" si="306"/>
        <v>0</v>
      </c>
      <c r="BR34" s="40">
        <f t="shared" si="306"/>
        <v>0</v>
      </c>
      <c r="BS34" s="40">
        <f t="shared" si="306"/>
        <v>0</v>
      </c>
      <c r="BT34" s="40">
        <f t="shared" si="306"/>
        <v>0</v>
      </c>
      <c r="BU34" s="40">
        <f t="shared" si="306"/>
        <v>0</v>
      </c>
      <c r="BV34" s="40">
        <f t="shared" si="306"/>
        <v>0</v>
      </c>
      <c r="BW34" s="40">
        <f t="shared" si="306"/>
        <v>0</v>
      </c>
      <c r="BX34" s="40">
        <f t="shared" si="306"/>
        <v>0</v>
      </c>
      <c r="BY34" s="40">
        <f t="shared" si="306"/>
        <v>0</v>
      </c>
      <c r="BZ34" s="40">
        <f t="shared" si="306"/>
        <v>0</v>
      </c>
      <c r="CA34" s="40">
        <f t="shared" si="306"/>
        <v>0</v>
      </c>
      <c r="CB34" s="40">
        <f t="shared" si="306"/>
        <v>0</v>
      </c>
      <c r="CC34" s="40">
        <f t="shared" si="306"/>
        <v>0</v>
      </c>
      <c r="CD34" s="40">
        <f t="shared" si="306"/>
        <v>0</v>
      </c>
      <c r="CE34" s="40">
        <f t="shared" si="306"/>
        <v>0</v>
      </c>
      <c r="CF34" s="40">
        <f t="shared" si="306"/>
        <v>0</v>
      </c>
      <c r="CG34" s="40">
        <f t="shared" si="306"/>
        <v>0</v>
      </c>
      <c r="CH34" s="40">
        <f t="shared" ref="CH34:ES37" si="307">IF(CH$7="",0,CG34+CH12-CH23)</f>
        <v>0</v>
      </c>
      <c r="CI34" s="40">
        <f t="shared" si="307"/>
        <v>0</v>
      </c>
      <c r="CJ34" s="40">
        <f t="shared" si="307"/>
        <v>0</v>
      </c>
      <c r="CK34" s="40">
        <f t="shared" si="307"/>
        <v>0</v>
      </c>
      <c r="CL34" s="40">
        <f t="shared" si="307"/>
        <v>0</v>
      </c>
      <c r="CM34" s="40">
        <f t="shared" si="307"/>
        <v>0</v>
      </c>
      <c r="CN34" s="40">
        <f t="shared" si="307"/>
        <v>0</v>
      </c>
      <c r="CO34" s="40">
        <f t="shared" si="307"/>
        <v>0</v>
      </c>
      <c r="CP34" s="40">
        <f t="shared" si="307"/>
        <v>0</v>
      </c>
      <c r="CQ34" s="40">
        <f t="shared" si="307"/>
        <v>0</v>
      </c>
      <c r="CR34" s="40">
        <f t="shared" si="307"/>
        <v>0</v>
      </c>
      <c r="CS34" s="40">
        <f t="shared" si="307"/>
        <v>0</v>
      </c>
      <c r="CT34" s="40">
        <f t="shared" si="307"/>
        <v>0</v>
      </c>
      <c r="CU34" s="40">
        <f t="shared" si="307"/>
        <v>0</v>
      </c>
      <c r="CV34" s="40">
        <f t="shared" si="307"/>
        <v>0</v>
      </c>
      <c r="CW34" s="40">
        <f t="shared" si="307"/>
        <v>0</v>
      </c>
      <c r="CX34" s="40">
        <f t="shared" si="307"/>
        <v>0</v>
      </c>
      <c r="CY34" s="40">
        <f t="shared" si="307"/>
        <v>0</v>
      </c>
      <c r="CZ34" s="40">
        <f t="shared" si="307"/>
        <v>0</v>
      </c>
      <c r="DA34" s="40">
        <f t="shared" si="307"/>
        <v>0</v>
      </c>
      <c r="DB34" s="40">
        <f t="shared" si="307"/>
        <v>0</v>
      </c>
      <c r="DC34" s="40">
        <f t="shared" si="307"/>
        <v>0</v>
      </c>
      <c r="DD34" s="40">
        <f t="shared" si="307"/>
        <v>0</v>
      </c>
      <c r="DE34" s="40">
        <f t="shared" si="307"/>
        <v>0</v>
      </c>
      <c r="DF34" s="40">
        <f t="shared" si="307"/>
        <v>0</v>
      </c>
      <c r="DG34" s="40">
        <f t="shared" si="307"/>
        <v>0</v>
      </c>
      <c r="DH34" s="40">
        <f t="shared" si="307"/>
        <v>0</v>
      </c>
      <c r="DI34" s="40">
        <f t="shared" si="307"/>
        <v>0</v>
      </c>
      <c r="DJ34" s="40">
        <f t="shared" si="307"/>
        <v>0</v>
      </c>
      <c r="DK34" s="40">
        <f t="shared" si="307"/>
        <v>0</v>
      </c>
      <c r="DL34" s="40">
        <f t="shared" si="307"/>
        <v>0</v>
      </c>
      <c r="DM34" s="40">
        <f t="shared" si="307"/>
        <v>0</v>
      </c>
      <c r="DN34" s="40">
        <f t="shared" si="307"/>
        <v>0</v>
      </c>
      <c r="DO34" s="40">
        <f t="shared" si="307"/>
        <v>0</v>
      </c>
      <c r="DP34" s="40">
        <f t="shared" si="307"/>
        <v>0</v>
      </c>
      <c r="DQ34" s="40">
        <f t="shared" si="307"/>
        <v>0</v>
      </c>
      <c r="DR34" s="40">
        <f t="shared" si="307"/>
        <v>0</v>
      </c>
      <c r="DS34" s="40">
        <f t="shared" si="307"/>
        <v>0</v>
      </c>
      <c r="DT34" s="40">
        <f t="shared" si="307"/>
        <v>0</v>
      </c>
      <c r="DU34" s="40">
        <f t="shared" si="307"/>
        <v>0</v>
      </c>
      <c r="DV34" s="40">
        <f t="shared" si="307"/>
        <v>0</v>
      </c>
      <c r="DW34" s="40">
        <f t="shared" si="307"/>
        <v>0</v>
      </c>
      <c r="DX34" s="40">
        <f t="shared" si="307"/>
        <v>0</v>
      </c>
      <c r="DY34" s="40">
        <f t="shared" si="307"/>
        <v>0</v>
      </c>
      <c r="DZ34" s="40">
        <f t="shared" si="307"/>
        <v>0</v>
      </c>
      <c r="EA34" s="40">
        <f t="shared" si="307"/>
        <v>0</v>
      </c>
      <c r="EB34" s="40">
        <f t="shared" si="307"/>
        <v>0</v>
      </c>
      <c r="EC34" s="40">
        <f t="shared" si="307"/>
        <v>0</v>
      </c>
      <c r="ED34" s="40">
        <f t="shared" si="307"/>
        <v>0</v>
      </c>
      <c r="EE34" s="40">
        <f t="shared" si="307"/>
        <v>0</v>
      </c>
      <c r="EF34" s="40">
        <f t="shared" si="307"/>
        <v>0</v>
      </c>
      <c r="EG34" s="40">
        <f t="shared" si="307"/>
        <v>0</v>
      </c>
      <c r="EH34" s="40">
        <f t="shared" si="307"/>
        <v>0</v>
      </c>
      <c r="EI34" s="40">
        <f t="shared" si="307"/>
        <v>0</v>
      </c>
      <c r="EJ34" s="40">
        <f t="shared" si="307"/>
        <v>0</v>
      </c>
      <c r="EK34" s="40">
        <f t="shared" si="307"/>
        <v>0</v>
      </c>
      <c r="EL34" s="40">
        <f t="shared" si="307"/>
        <v>0</v>
      </c>
      <c r="EM34" s="40">
        <f t="shared" si="307"/>
        <v>0</v>
      </c>
      <c r="EN34" s="40">
        <f t="shared" si="307"/>
        <v>0</v>
      </c>
      <c r="EO34" s="40">
        <f t="shared" si="307"/>
        <v>0</v>
      </c>
      <c r="EP34" s="40">
        <f t="shared" si="307"/>
        <v>0</v>
      </c>
      <c r="EQ34" s="40">
        <f t="shared" si="307"/>
        <v>0</v>
      </c>
      <c r="ER34" s="40">
        <f t="shared" si="307"/>
        <v>0</v>
      </c>
      <c r="ES34" s="40">
        <f t="shared" si="307"/>
        <v>0</v>
      </c>
      <c r="ET34" s="40">
        <f t="shared" ref="ET34:HE39" si="308">IF(ET$7="",0,ES34+ET12-ET23)</f>
        <v>0</v>
      </c>
      <c r="EU34" s="40">
        <f t="shared" si="308"/>
        <v>0</v>
      </c>
      <c r="EV34" s="40">
        <f t="shared" si="308"/>
        <v>0</v>
      </c>
      <c r="EW34" s="40">
        <f t="shared" si="308"/>
        <v>0</v>
      </c>
      <c r="EX34" s="40">
        <f t="shared" si="308"/>
        <v>0</v>
      </c>
      <c r="EY34" s="40">
        <f t="shared" si="308"/>
        <v>0</v>
      </c>
      <c r="EZ34" s="40">
        <f t="shared" si="308"/>
        <v>0</v>
      </c>
      <c r="FA34" s="40">
        <f t="shared" si="308"/>
        <v>0</v>
      </c>
      <c r="FB34" s="40">
        <f t="shared" si="308"/>
        <v>0</v>
      </c>
      <c r="FC34" s="40">
        <f t="shared" si="308"/>
        <v>0</v>
      </c>
      <c r="FD34" s="40">
        <f t="shared" si="308"/>
        <v>0</v>
      </c>
      <c r="FE34" s="40">
        <f t="shared" si="308"/>
        <v>0</v>
      </c>
      <c r="FF34" s="40">
        <f t="shared" si="308"/>
        <v>0</v>
      </c>
      <c r="FG34" s="40">
        <f t="shared" si="308"/>
        <v>0</v>
      </c>
      <c r="FH34" s="40">
        <f t="shared" si="308"/>
        <v>0</v>
      </c>
      <c r="FI34" s="40">
        <f t="shared" si="308"/>
        <v>0</v>
      </c>
      <c r="FJ34" s="40">
        <f t="shared" si="308"/>
        <v>0</v>
      </c>
      <c r="FK34" s="40">
        <f t="shared" si="308"/>
        <v>0</v>
      </c>
      <c r="FL34" s="40">
        <f t="shared" si="308"/>
        <v>0</v>
      </c>
      <c r="FM34" s="40">
        <f t="shared" si="308"/>
        <v>0</v>
      </c>
      <c r="FN34" s="40">
        <f t="shared" si="308"/>
        <v>0</v>
      </c>
      <c r="FO34" s="40">
        <f t="shared" si="308"/>
        <v>0</v>
      </c>
      <c r="FP34" s="40">
        <f t="shared" si="308"/>
        <v>0</v>
      </c>
      <c r="FQ34" s="40">
        <f t="shared" si="308"/>
        <v>0</v>
      </c>
      <c r="FR34" s="40">
        <f t="shared" si="308"/>
        <v>0</v>
      </c>
      <c r="FS34" s="40">
        <f t="shared" si="308"/>
        <v>0</v>
      </c>
      <c r="FT34" s="40">
        <f t="shared" si="308"/>
        <v>0</v>
      </c>
      <c r="FU34" s="40">
        <f t="shared" si="308"/>
        <v>0</v>
      </c>
      <c r="FV34" s="40">
        <f t="shared" si="308"/>
        <v>0</v>
      </c>
      <c r="FW34" s="40">
        <f t="shared" si="308"/>
        <v>0</v>
      </c>
      <c r="FX34" s="40">
        <f t="shared" si="308"/>
        <v>0</v>
      </c>
      <c r="FY34" s="40">
        <f t="shared" si="308"/>
        <v>0</v>
      </c>
      <c r="FZ34" s="40">
        <f t="shared" si="308"/>
        <v>0</v>
      </c>
      <c r="GA34" s="40">
        <f t="shared" si="308"/>
        <v>0</v>
      </c>
      <c r="GB34" s="40">
        <f t="shared" si="308"/>
        <v>0</v>
      </c>
      <c r="GC34" s="40">
        <f t="shared" si="308"/>
        <v>0</v>
      </c>
      <c r="GD34" s="40">
        <f t="shared" si="308"/>
        <v>0</v>
      </c>
      <c r="GE34" s="40">
        <f t="shared" si="308"/>
        <v>0</v>
      </c>
      <c r="GF34" s="40">
        <f t="shared" si="308"/>
        <v>0</v>
      </c>
      <c r="GG34" s="40">
        <f t="shared" si="308"/>
        <v>0</v>
      </c>
      <c r="GH34" s="40">
        <f t="shared" si="308"/>
        <v>0</v>
      </c>
      <c r="GI34" s="40">
        <f t="shared" si="308"/>
        <v>0</v>
      </c>
      <c r="GJ34" s="40">
        <f t="shared" si="308"/>
        <v>0</v>
      </c>
      <c r="GK34" s="40">
        <f t="shared" si="308"/>
        <v>0</v>
      </c>
      <c r="GL34" s="40">
        <f t="shared" si="308"/>
        <v>0</v>
      </c>
      <c r="GM34" s="40">
        <f t="shared" si="308"/>
        <v>0</v>
      </c>
      <c r="GN34" s="40">
        <f t="shared" si="308"/>
        <v>0</v>
      </c>
      <c r="GO34" s="40">
        <f t="shared" si="308"/>
        <v>0</v>
      </c>
      <c r="GP34" s="40">
        <f t="shared" si="308"/>
        <v>0</v>
      </c>
      <c r="GQ34" s="40">
        <f t="shared" si="308"/>
        <v>0</v>
      </c>
      <c r="GR34" s="40">
        <f t="shared" si="308"/>
        <v>0</v>
      </c>
      <c r="GS34" s="40">
        <f t="shared" si="308"/>
        <v>0</v>
      </c>
      <c r="GT34" s="40">
        <f t="shared" si="308"/>
        <v>0</v>
      </c>
      <c r="GU34" s="40">
        <f t="shared" si="308"/>
        <v>0</v>
      </c>
      <c r="GV34" s="40">
        <f t="shared" si="308"/>
        <v>0</v>
      </c>
      <c r="GW34" s="40">
        <f t="shared" si="308"/>
        <v>0</v>
      </c>
      <c r="GX34" s="40">
        <f t="shared" si="308"/>
        <v>0</v>
      </c>
      <c r="GY34" s="40">
        <f t="shared" si="308"/>
        <v>0</v>
      </c>
      <c r="GZ34" s="40">
        <f t="shared" si="308"/>
        <v>0</v>
      </c>
      <c r="HA34" s="40">
        <f t="shared" si="308"/>
        <v>0</v>
      </c>
      <c r="HB34" s="40">
        <f t="shared" si="308"/>
        <v>0</v>
      </c>
      <c r="HC34" s="40">
        <f t="shared" si="308"/>
        <v>0</v>
      </c>
      <c r="HD34" s="40">
        <f t="shared" si="308"/>
        <v>0</v>
      </c>
      <c r="HE34" s="40">
        <f t="shared" si="308"/>
        <v>0</v>
      </c>
      <c r="HF34" s="40">
        <f t="shared" ref="HF34:JQ37" si="309">IF(HF$7="",0,HE34+HF12-HF23)</f>
        <v>0</v>
      </c>
      <c r="HG34" s="40">
        <f t="shared" si="309"/>
        <v>0</v>
      </c>
      <c r="HH34" s="40">
        <f t="shared" si="309"/>
        <v>0</v>
      </c>
      <c r="HI34" s="40">
        <f t="shared" si="309"/>
        <v>0</v>
      </c>
      <c r="HJ34" s="40">
        <f t="shared" si="309"/>
        <v>0</v>
      </c>
      <c r="HK34" s="40">
        <f t="shared" si="309"/>
        <v>0</v>
      </c>
      <c r="HL34" s="40">
        <f t="shared" si="309"/>
        <v>0</v>
      </c>
      <c r="HM34" s="40">
        <f t="shared" si="309"/>
        <v>0</v>
      </c>
      <c r="HN34" s="40">
        <f t="shared" si="309"/>
        <v>0</v>
      </c>
      <c r="HO34" s="40">
        <f t="shared" si="309"/>
        <v>0</v>
      </c>
      <c r="HP34" s="40">
        <f t="shared" si="309"/>
        <v>0</v>
      </c>
      <c r="HQ34" s="40">
        <f t="shared" si="309"/>
        <v>0</v>
      </c>
      <c r="HR34" s="40">
        <f t="shared" si="309"/>
        <v>0</v>
      </c>
      <c r="HS34" s="40">
        <f t="shared" si="309"/>
        <v>0</v>
      </c>
      <c r="HT34" s="40">
        <f t="shared" si="309"/>
        <v>0</v>
      </c>
      <c r="HU34" s="40">
        <f t="shared" si="309"/>
        <v>0</v>
      </c>
      <c r="HV34" s="40">
        <f t="shared" si="309"/>
        <v>0</v>
      </c>
      <c r="HW34" s="40">
        <f t="shared" si="309"/>
        <v>0</v>
      </c>
      <c r="HX34" s="40">
        <f t="shared" si="309"/>
        <v>0</v>
      </c>
      <c r="HY34" s="40">
        <f t="shared" si="309"/>
        <v>0</v>
      </c>
      <c r="HZ34" s="40">
        <f t="shared" si="309"/>
        <v>0</v>
      </c>
      <c r="IA34" s="40">
        <f t="shared" si="309"/>
        <v>0</v>
      </c>
      <c r="IB34" s="40">
        <f t="shared" si="309"/>
        <v>0</v>
      </c>
      <c r="IC34" s="40">
        <f t="shared" si="309"/>
        <v>0</v>
      </c>
      <c r="ID34" s="40">
        <f t="shared" si="309"/>
        <v>0</v>
      </c>
      <c r="IE34" s="40">
        <f t="shared" si="309"/>
        <v>0</v>
      </c>
      <c r="IF34" s="40">
        <f t="shared" si="309"/>
        <v>0</v>
      </c>
      <c r="IG34" s="40">
        <f t="shared" si="309"/>
        <v>0</v>
      </c>
      <c r="IH34" s="40">
        <f t="shared" si="309"/>
        <v>0</v>
      </c>
      <c r="II34" s="40">
        <f t="shared" si="309"/>
        <v>0</v>
      </c>
      <c r="IJ34" s="40">
        <f t="shared" si="309"/>
        <v>0</v>
      </c>
      <c r="IK34" s="40">
        <f t="shared" si="309"/>
        <v>0</v>
      </c>
      <c r="IL34" s="40">
        <f t="shared" si="309"/>
        <v>0</v>
      </c>
      <c r="IM34" s="40">
        <f t="shared" si="309"/>
        <v>0</v>
      </c>
      <c r="IN34" s="40">
        <f t="shared" si="309"/>
        <v>0</v>
      </c>
      <c r="IO34" s="40">
        <f t="shared" si="309"/>
        <v>0</v>
      </c>
      <c r="IP34" s="40">
        <f t="shared" si="309"/>
        <v>0</v>
      </c>
      <c r="IQ34" s="40">
        <f t="shared" si="309"/>
        <v>0</v>
      </c>
      <c r="IR34" s="40">
        <f t="shared" si="309"/>
        <v>0</v>
      </c>
      <c r="IS34" s="40">
        <f t="shared" si="309"/>
        <v>0</v>
      </c>
      <c r="IT34" s="40">
        <f t="shared" si="309"/>
        <v>0</v>
      </c>
      <c r="IU34" s="40">
        <f t="shared" si="309"/>
        <v>0</v>
      </c>
      <c r="IV34" s="40">
        <f t="shared" si="309"/>
        <v>0</v>
      </c>
      <c r="IW34" s="40">
        <f t="shared" si="309"/>
        <v>0</v>
      </c>
      <c r="IX34" s="40">
        <f t="shared" si="309"/>
        <v>0</v>
      </c>
      <c r="IY34" s="40">
        <f t="shared" si="309"/>
        <v>0</v>
      </c>
      <c r="IZ34" s="40">
        <f t="shared" si="309"/>
        <v>0</v>
      </c>
      <c r="JA34" s="40">
        <f t="shared" si="309"/>
        <v>0</v>
      </c>
      <c r="JB34" s="40">
        <f t="shared" si="309"/>
        <v>0</v>
      </c>
      <c r="JC34" s="40">
        <f t="shared" si="309"/>
        <v>0</v>
      </c>
      <c r="JD34" s="40">
        <f t="shared" si="309"/>
        <v>0</v>
      </c>
      <c r="JE34" s="40">
        <f t="shared" si="309"/>
        <v>0</v>
      </c>
      <c r="JF34" s="40">
        <f t="shared" si="309"/>
        <v>0</v>
      </c>
      <c r="JG34" s="40">
        <f t="shared" si="309"/>
        <v>0</v>
      </c>
      <c r="JH34" s="40">
        <f t="shared" si="309"/>
        <v>0</v>
      </c>
      <c r="JI34" s="40">
        <f t="shared" si="309"/>
        <v>0</v>
      </c>
      <c r="JJ34" s="40">
        <f t="shared" si="309"/>
        <v>0</v>
      </c>
      <c r="JK34" s="40">
        <f t="shared" si="309"/>
        <v>0</v>
      </c>
      <c r="JL34" s="40">
        <f t="shared" si="309"/>
        <v>0</v>
      </c>
      <c r="JM34" s="40">
        <f t="shared" si="309"/>
        <v>0</v>
      </c>
      <c r="JN34" s="40">
        <f t="shared" si="309"/>
        <v>0</v>
      </c>
      <c r="JO34" s="40">
        <f t="shared" si="309"/>
        <v>0</v>
      </c>
      <c r="JP34" s="40">
        <f t="shared" si="309"/>
        <v>0</v>
      </c>
      <c r="JQ34" s="40">
        <f t="shared" si="309"/>
        <v>0</v>
      </c>
      <c r="JR34" s="40">
        <f t="shared" ref="JR34:KV36" si="310">IF(JR$7="",0,JQ34+JR12-JR23)</f>
        <v>0</v>
      </c>
      <c r="JS34" s="40">
        <f t="shared" si="310"/>
        <v>0</v>
      </c>
      <c r="JT34" s="40">
        <f t="shared" si="310"/>
        <v>0</v>
      </c>
      <c r="JU34" s="40">
        <f t="shared" si="310"/>
        <v>0</v>
      </c>
      <c r="JV34" s="40">
        <f t="shared" si="310"/>
        <v>0</v>
      </c>
      <c r="JW34" s="40">
        <f t="shared" si="310"/>
        <v>0</v>
      </c>
      <c r="JX34" s="40">
        <f t="shared" si="310"/>
        <v>0</v>
      </c>
      <c r="JY34" s="40">
        <f t="shared" si="310"/>
        <v>0</v>
      </c>
      <c r="JZ34" s="40">
        <f t="shared" si="310"/>
        <v>0</v>
      </c>
      <c r="KA34" s="40">
        <f t="shared" si="310"/>
        <v>0</v>
      </c>
      <c r="KB34" s="40">
        <f t="shared" si="310"/>
        <v>0</v>
      </c>
      <c r="KC34" s="40">
        <f t="shared" si="310"/>
        <v>0</v>
      </c>
      <c r="KD34" s="40">
        <f t="shared" si="310"/>
        <v>0</v>
      </c>
      <c r="KE34" s="40">
        <f t="shared" si="310"/>
        <v>0</v>
      </c>
      <c r="KF34" s="40">
        <f t="shared" si="310"/>
        <v>0</v>
      </c>
      <c r="KG34" s="40">
        <f t="shared" si="310"/>
        <v>0</v>
      </c>
      <c r="KH34" s="40">
        <f t="shared" si="310"/>
        <v>0</v>
      </c>
      <c r="KI34" s="40">
        <f t="shared" si="310"/>
        <v>0</v>
      </c>
      <c r="KJ34" s="40">
        <f t="shared" si="310"/>
        <v>0</v>
      </c>
      <c r="KK34" s="40">
        <f t="shared" si="310"/>
        <v>0</v>
      </c>
      <c r="KL34" s="40">
        <f t="shared" si="310"/>
        <v>0</v>
      </c>
      <c r="KM34" s="40">
        <f t="shared" si="310"/>
        <v>0</v>
      </c>
      <c r="KN34" s="40">
        <f t="shared" si="310"/>
        <v>0</v>
      </c>
      <c r="KO34" s="40">
        <f t="shared" si="310"/>
        <v>0</v>
      </c>
      <c r="KP34" s="40">
        <f t="shared" si="310"/>
        <v>0</v>
      </c>
      <c r="KQ34" s="40">
        <f t="shared" si="310"/>
        <v>0</v>
      </c>
      <c r="KR34" s="40">
        <f t="shared" si="310"/>
        <v>0</v>
      </c>
      <c r="KS34" s="40">
        <f t="shared" si="310"/>
        <v>0</v>
      </c>
      <c r="KT34" s="40">
        <f t="shared" si="310"/>
        <v>0</v>
      </c>
      <c r="KU34" s="40">
        <f t="shared" si="310"/>
        <v>0</v>
      </c>
      <c r="KV34" s="40">
        <f t="shared" si="310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договоров/открытых магазинов</v>
      </c>
      <c r="F35" s="1"/>
      <c r="G35" s="1"/>
      <c r="H35" s="11" t="str">
        <f t="shared" ref="H35:H39" si="311">H34</f>
        <v>клиенты</v>
      </c>
      <c r="I35" s="1"/>
      <c r="J35" s="1"/>
      <c r="K35" s="1" t="str">
        <f>справочники!$U$12</f>
        <v>непостоянные-франшиза</v>
      </c>
      <c r="L35" s="1"/>
      <c r="M35" s="5"/>
      <c r="N35" s="40"/>
      <c r="O35" s="19"/>
      <c r="P35" s="1"/>
      <c r="Q35" s="1"/>
      <c r="R35" s="40"/>
      <c r="S35" s="1"/>
      <c r="T35" s="232">
        <f>условия!$N$32*условия!U50</f>
        <v>0</v>
      </c>
      <c r="U35" s="40">
        <f t="shared" ref="U35:AJ39" si="312">IF(U$7="",0,T35+U13-U24)</f>
        <v>0.40384615384615385</v>
      </c>
      <c r="V35" s="40">
        <f t="shared" si="312"/>
        <v>0.875</v>
      </c>
      <c r="W35" s="40">
        <f>IF(W$7="",0,V35+W13-W24)</f>
        <v>1.4134615384615385</v>
      </c>
      <c r="X35" s="40">
        <f t="shared" si="312"/>
        <v>1.6153846153846154</v>
      </c>
      <c r="Y35" s="40">
        <f t="shared" si="312"/>
        <v>1.8173076923076921</v>
      </c>
      <c r="Z35" s="40">
        <f t="shared" si="312"/>
        <v>2.0192307692307692</v>
      </c>
      <c r="AA35" s="40">
        <f t="shared" si="312"/>
        <v>2.2211538461538458</v>
      </c>
      <c r="AB35" s="40">
        <f t="shared" si="312"/>
        <v>2.4230769230769225</v>
      </c>
      <c r="AC35" s="40">
        <f t="shared" si="312"/>
        <v>2.6249999999999996</v>
      </c>
      <c r="AD35" s="40">
        <f t="shared" si="312"/>
        <v>2.8269230769230766</v>
      </c>
      <c r="AE35" s="40">
        <f t="shared" si="312"/>
        <v>3.0288461538461533</v>
      </c>
      <c r="AF35" s="40">
        <f t="shared" si="312"/>
        <v>3.2307692307692299</v>
      </c>
      <c r="AG35" s="40">
        <f t="shared" si="312"/>
        <v>-1.7763568394002505E-15</v>
      </c>
      <c r="AH35" s="40">
        <f t="shared" si="312"/>
        <v>0</v>
      </c>
      <c r="AI35" s="40">
        <f t="shared" si="312"/>
        <v>0</v>
      </c>
      <c r="AJ35" s="40">
        <f t="shared" si="312"/>
        <v>0</v>
      </c>
      <c r="AK35" s="40">
        <f t="shared" si="306"/>
        <v>0</v>
      </c>
      <c r="AL35" s="40">
        <f t="shared" si="306"/>
        <v>0</v>
      </c>
      <c r="AM35" s="40">
        <f t="shared" si="306"/>
        <v>0</v>
      </c>
      <c r="AN35" s="40">
        <f t="shared" si="306"/>
        <v>0</v>
      </c>
      <c r="AO35" s="40">
        <f t="shared" si="306"/>
        <v>0</v>
      </c>
      <c r="AP35" s="40">
        <f t="shared" si="306"/>
        <v>0</v>
      </c>
      <c r="AQ35" s="40">
        <f t="shared" si="306"/>
        <v>0</v>
      </c>
      <c r="AR35" s="40">
        <f t="shared" si="306"/>
        <v>0</v>
      </c>
      <c r="AS35" s="40">
        <f t="shared" si="306"/>
        <v>0</v>
      </c>
      <c r="AT35" s="40">
        <f t="shared" si="306"/>
        <v>0</v>
      </c>
      <c r="AU35" s="40">
        <f t="shared" si="306"/>
        <v>0</v>
      </c>
      <c r="AV35" s="40">
        <f t="shared" si="306"/>
        <v>0</v>
      </c>
      <c r="AW35" s="40">
        <f t="shared" si="306"/>
        <v>0</v>
      </c>
      <c r="AX35" s="40">
        <f t="shared" si="306"/>
        <v>0</v>
      </c>
      <c r="AY35" s="40">
        <f t="shared" si="306"/>
        <v>0</v>
      </c>
      <c r="AZ35" s="40">
        <f t="shared" si="306"/>
        <v>0</v>
      </c>
      <c r="BA35" s="40">
        <f t="shared" si="306"/>
        <v>0</v>
      </c>
      <c r="BB35" s="40">
        <f t="shared" si="306"/>
        <v>0</v>
      </c>
      <c r="BC35" s="40">
        <f t="shared" si="306"/>
        <v>0</v>
      </c>
      <c r="BD35" s="40">
        <f t="shared" si="306"/>
        <v>0</v>
      </c>
      <c r="BE35" s="40">
        <f t="shared" si="306"/>
        <v>0</v>
      </c>
      <c r="BF35" s="40">
        <f t="shared" si="306"/>
        <v>0</v>
      </c>
      <c r="BG35" s="40">
        <f t="shared" si="306"/>
        <v>0</v>
      </c>
      <c r="BH35" s="40">
        <f t="shared" si="306"/>
        <v>0</v>
      </c>
      <c r="BI35" s="40">
        <f t="shared" si="306"/>
        <v>0</v>
      </c>
      <c r="BJ35" s="40">
        <f t="shared" si="306"/>
        <v>0</v>
      </c>
      <c r="BK35" s="40">
        <f t="shared" si="306"/>
        <v>0</v>
      </c>
      <c r="BL35" s="40">
        <f t="shared" si="306"/>
        <v>0</v>
      </c>
      <c r="BM35" s="40">
        <f t="shared" si="306"/>
        <v>0</v>
      </c>
      <c r="BN35" s="40">
        <f t="shared" si="306"/>
        <v>0</v>
      </c>
      <c r="BO35" s="40">
        <f t="shared" si="306"/>
        <v>0</v>
      </c>
      <c r="BP35" s="40">
        <f t="shared" si="306"/>
        <v>0</v>
      </c>
      <c r="BQ35" s="40">
        <f t="shared" si="306"/>
        <v>0</v>
      </c>
      <c r="BR35" s="40">
        <f t="shared" si="306"/>
        <v>0</v>
      </c>
      <c r="BS35" s="40">
        <f t="shared" si="306"/>
        <v>0</v>
      </c>
      <c r="BT35" s="40">
        <f t="shared" si="306"/>
        <v>0</v>
      </c>
      <c r="BU35" s="40">
        <f t="shared" si="306"/>
        <v>0</v>
      </c>
      <c r="BV35" s="40">
        <f t="shared" si="306"/>
        <v>0</v>
      </c>
      <c r="BW35" s="40">
        <f t="shared" si="306"/>
        <v>0</v>
      </c>
      <c r="BX35" s="40">
        <f t="shared" si="306"/>
        <v>0</v>
      </c>
      <c r="BY35" s="40">
        <f t="shared" si="306"/>
        <v>0</v>
      </c>
      <c r="BZ35" s="40">
        <f t="shared" si="306"/>
        <v>0</v>
      </c>
      <c r="CA35" s="40">
        <f t="shared" si="306"/>
        <v>0</v>
      </c>
      <c r="CB35" s="40">
        <f t="shared" si="306"/>
        <v>0</v>
      </c>
      <c r="CC35" s="40">
        <f t="shared" si="306"/>
        <v>0</v>
      </c>
      <c r="CD35" s="40">
        <f t="shared" si="306"/>
        <v>0</v>
      </c>
      <c r="CE35" s="40">
        <f t="shared" si="306"/>
        <v>0</v>
      </c>
      <c r="CF35" s="40">
        <f t="shared" si="306"/>
        <v>0</v>
      </c>
      <c r="CG35" s="40">
        <f t="shared" si="306"/>
        <v>0</v>
      </c>
      <c r="CH35" s="40">
        <f t="shared" si="307"/>
        <v>0</v>
      </c>
      <c r="CI35" s="40">
        <f t="shared" si="307"/>
        <v>0</v>
      </c>
      <c r="CJ35" s="40">
        <f t="shared" si="307"/>
        <v>0</v>
      </c>
      <c r="CK35" s="40">
        <f t="shared" si="307"/>
        <v>0</v>
      </c>
      <c r="CL35" s="40">
        <f t="shared" si="307"/>
        <v>0</v>
      </c>
      <c r="CM35" s="40">
        <f t="shared" si="307"/>
        <v>0</v>
      </c>
      <c r="CN35" s="40">
        <f t="shared" si="307"/>
        <v>0</v>
      </c>
      <c r="CO35" s="40">
        <f t="shared" si="307"/>
        <v>0</v>
      </c>
      <c r="CP35" s="40">
        <f t="shared" si="307"/>
        <v>0</v>
      </c>
      <c r="CQ35" s="40">
        <f t="shared" si="307"/>
        <v>0</v>
      </c>
      <c r="CR35" s="40">
        <f t="shared" si="307"/>
        <v>0</v>
      </c>
      <c r="CS35" s="40">
        <f t="shared" si="307"/>
        <v>0</v>
      </c>
      <c r="CT35" s="40">
        <f t="shared" si="307"/>
        <v>0</v>
      </c>
      <c r="CU35" s="40">
        <f t="shared" si="307"/>
        <v>0</v>
      </c>
      <c r="CV35" s="40">
        <f t="shared" si="307"/>
        <v>0</v>
      </c>
      <c r="CW35" s="40">
        <f t="shared" si="307"/>
        <v>0</v>
      </c>
      <c r="CX35" s="40">
        <f t="shared" si="307"/>
        <v>0</v>
      </c>
      <c r="CY35" s="40">
        <f t="shared" si="307"/>
        <v>0</v>
      </c>
      <c r="CZ35" s="40">
        <f t="shared" si="307"/>
        <v>0</v>
      </c>
      <c r="DA35" s="40">
        <f t="shared" si="307"/>
        <v>0</v>
      </c>
      <c r="DB35" s="40">
        <f t="shared" si="307"/>
        <v>0</v>
      </c>
      <c r="DC35" s="40">
        <f t="shared" si="307"/>
        <v>0</v>
      </c>
      <c r="DD35" s="40">
        <f t="shared" si="307"/>
        <v>0</v>
      </c>
      <c r="DE35" s="40">
        <f t="shared" si="307"/>
        <v>0</v>
      </c>
      <c r="DF35" s="40">
        <f t="shared" si="307"/>
        <v>0</v>
      </c>
      <c r="DG35" s="40">
        <f t="shared" si="307"/>
        <v>0</v>
      </c>
      <c r="DH35" s="40">
        <f t="shared" si="307"/>
        <v>0</v>
      </c>
      <c r="DI35" s="40">
        <f t="shared" si="307"/>
        <v>0</v>
      </c>
      <c r="DJ35" s="40">
        <f t="shared" si="307"/>
        <v>0</v>
      </c>
      <c r="DK35" s="40">
        <f t="shared" si="307"/>
        <v>0</v>
      </c>
      <c r="DL35" s="40">
        <f t="shared" si="307"/>
        <v>0</v>
      </c>
      <c r="DM35" s="40">
        <f t="shared" si="307"/>
        <v>0</v>
      </c>
      <c r="DN35" s="40">
        <f t="shared" si="307"/>
        <v>0</v>
      </c>
      <c r="DO35" s="40">
        <f t="shared" si="307"/>
        <v>0</v>
      </c>
      <c r="DP35" s="40">
        <f t="shared" si="307"/>
        <v>0</v>
      </c>
      <c r="DQ35" s="40">
        <f t="shared" si="307"/>
        <v>0</v>
      </c>
      <c r="DR35" s="40">
        <f t="shared" si="307"/>
        <v>0</v>
      </c>
      <c r="DS35" s="40">
        <f t="shared" si="307"/>
        <v>0</v>
      </c>
      <c r="DT35" s="40">
        <f t="shared" si="307"/>
        <v>0</v>
      </c>
      <c r="DU35" s="40">
        <f t="shared" si="307"/>
        <v>0</v>
      </c>
      <c r="DV35" s="40">
        <f t="shared" si="307"/>
        <v>0</v>
      </c>
      <c r="DW35" s="40">
        <f t="shared" si="307"/>
        <v>0</v>
      </c>
      <c r="DX35" s="40">
        <f t="shared" si="307"/>
        <v>0</v>
      </c>
      <c r="DY35" s="40">
        <f t="shared" si="307"/>
        <v>0</v>
      </c>
      <c r="DZ35" s="40">
        <f t="shared" si="307"/>
        <v>0</v>
      </c>
      <c r="EA35" s="40">
        <f t="shared" si="307"/>
        <v>0</v>
      </c>
      <c r="EB35" s="40">
        <f t="shared" si="307"/>
        <v>0</v>
      </c>
      <c r="EC35" s="40">
        <f t="shared" si="307"/>
        <v>0</v>
      </c>
      <c r="ED35" s="40">
        <f t="shared" si="307"/>
        <v>0</v>
      </c>
      <c r="EE35" s="40">
        <f t="shared" si="307"/>
        <v>0</v>
      </c>
      <c r="EF35" s="40">
        <f t="shared" si="307"/>
        <v>0</v>
      </c>
      <c r="EG35" s="40">
        <f t="shared" si="307"/>
        <v>0</v>
      </c>
      <c r="EH35" s="40">
        <f t="shared" si="307"/>
        <v>0</v>
      </c>
      <c r="EI35" s="40">
        <f t="shared" si="307"/>
        <v>0</v>
      </c>
      <c r="EJ35" s="40">
        <f t="shared" si="307"/>
        <v>0</v>
      </c>
      <c r="EK35" s="40">
        <f t="shared" si="307"/>
        <v>0</v>
      </c>
      <c r="EL35" s="40">
        <f t="shared" si="307"/>
        <v>0</v>
      </c>
      <c r="EM35" s="40">
        <f t="shared" si="307"/>
        <v>0</v>
      </c>
      <c r="EN35" s="40">
        <f t="shared" si="307"/>
        <v>0</v>
      </c>
      <c r="EO35" s="40">
        <f t="shared" si="307"/>
        <v>0</v>
      </c>
      <c r="EP35" s="40">
        <f t="shared" si="307"/>
        <v>0</v>
      </c>
      <c r="EQ35" s="40">
        <f t="shared" si="307"/>
        <v>0</v>
      </c>
      <c r="ER35" s="40">
        <f t="shared" si="307"/>
        <v>0</v>
      </c>
      <c r="ES35" s="40">
        <f t="shared" si="307"/>
        <v>0</v>
      </c>
      <c r="ET35" s="40">
        <f t="shared" si="308"/>
        <v>0</v>
      </c>
      <c r="EU35" s="40">
        <f t="shared" si="308"/>
        <v>0</v>
      </c>
      <c r="EV35" s="40">
        <f t="shared" si="308"/>
        <v>0</v>
      </c>
      <c r="EW35" s="40">
        <f t="shared" si="308"/>
        <v>0</v>
      </c>
      <c r="EX35" s="40">
        <f t="shared" si="308"/>
        <v>0</v>
      </c>
      <c r="EY35" s="40">
        <f t="shared" si="308"/>
        <v>0</v>
      </c>
      <c r="EZ35" s="40">
        <f t="shared" si="308"/>
        <v>0</v>
      </c>
      <c r="FA35" s="40">
        <f t="shared" si="308"/>
        <v>0</v>
      </c>
      <c r="FB35" s="40">
        <f t="shared" si="308"/>
        <v>0</v>
      </c>
      <c r="FC35" s="40">
        <f t="shared" si="308"/>
        <v>0</v>
      </c>
      <c r="FD35" s="40">
        <f t="shared" si="308"/>
        <v>0</v>
      </c>
      <c r="FE35" s="40">
        <f t="shared" si="308"/>
        <v>0</v>
      </c>
      <c r="FF35" s="40">
        <f t="shared" si="308"/>
        <v>0</v>
      </c>
      <c r="FG35" s="40">
        <f t="shared" si="308"/>
        <v>0</v>
      </c>
      <c r="FH35" s="40">
        <f t="shared" si="308"/>
        <v>0</v>
      </c>
      <c r="FI35" s="40">
        <f t="shared" si="308"/>
        <v>0</v>
      </c>
      <c r="FJ35" s="40">
        <f t="shared" si="308"/>
        <v>0</v>
      </c>
      <c r="FK35" s="40">
        <f t="shared" si="308"/>
        <v>0</v>
      </c>
      <c r="FL35" s="40">
        <f t="shared" si="308"/>
        <v>0</v>
      </c>
      <c r="FM35" s="40">
        <f t="shared" si="308"/>
        <v>0</v>
      </c>
      <c r="FN35" s="40">
        <f t="shared" si="308"/>
        <v>0</v>
      </c>
      <c r="FO35" s="40">
        <f t="shared" si="308"/>
        <v>0</v>
      </c>
      <c r="FP35" s="40">
        <f t="shared" si="308"/>
        <v>0</v>
      </c>
      <c r="FQ35" s="40">
        <f t="shared" si="308"/>
        <v>0</v>
      </c>
      <c r="FR35" s="40">
        <f t="shared" si="308"/>
        <v>0</v>
      </c>
      <c r="FS35" s="40">
        <f t="shared" si="308"/>
        <v>0</v>
      </c>
      <c r="FT35" s="40">
        <f t="shared" si="308"/>
        <v>0</v>
      </c>
      <c r="FU35" s="40">
        <f t="shared" si="308"/>
        <v>0</v>
      </c>
      <c r="FV35" s="40">
        <f t="shared" si="308"/>
        <v>0</v>
      </c>
      <c r="FW35" s="40">
        <f t="shared" si="308"/>
        <v>0</v>
      </c>
      <c r="FX35" s="40">
        <f t="shared" si="308"/>
        <v>0</v>
      </c>
      <c r="FY35" s="40">
        <f t="shared" si="308"/>
        <v>0</v>
      </c>
      <c r="FZ35" s="40">
        <f t="shared" si="308"/>
        <v>0</v>
      </c>
      <c r="GA35" s="40">
        <f t="shared" si="308"/>
        <v>0</v>
      </c>
      <c r="GB35" s="40">
        <f t="shared" si="308"/>
        <v>0</v>
      </c>
      <c r="GC35" s="40">
        <f t="shared" si="308"/>
        <v>0</v>
      </c>
      <c r="GD35" s="40">
        <f t="shared" si="308"/>
        <v>0</v>
      </c>
      <c r="GE35" s="40">
        <f t="shared" si="308"/>
        <v>0</v>
      </c>
      <c r="GF35" s="40">
        <f t="shared" si="308"/>
        <v>0</v>
      </c>
      <c r="GG35" s="40">
        <f t="shared" si="308"/>
        <v>0</v>
      </c>
      <c r="GH35" s="40">
        <f t="shared" si="308"/>
        <v>0</v>
      </c>
      <c r="GI35" s="40">
        <f t="shared" si="308"/>
        <v>0</v>
      </c>
      <c r="GJ35" s="40">
        <f t="shared" si="308"/>
        <v>0</v>
      </c>
      <c r="GK35" s="40">
        <f t="shared" si="308"/>
        <v>0</v>
      </c>
      <c r="GL35" s="40">
        <f t="shared" si="308"/>
        <v>0</v>
      </c>
      <c r="GM35" s="40">
        <f t="shared" si="308"/>
        <v>0</v>
      </c>
      <c r="GN35" s="40">
        <f t="shared" si="308"/>
        <v>0</v>
      </c>
      <c r="GO35" s="40">
        <f t="shared" si="308"/>
        <v>0</v>
      </c>
      <c r="GP35" s="40">
        <f t="shared" si="308"/>
        <v>0</v>
      </c>
      <c r="GQ35" s="40">
        <f t="shared" si="308"/>
        <v>0</v>
      </c>
      <c r="GR35" s="40">
        <f t="shared" si="308"/>
        <v>0</v>
      </c>
      <c r="GS35" s="40">
        <f t="shared" si="308"/>
        <v>0</v>
      </c>
      <c r="GT35" s="40">
        <f t="shared" si="308"/>
        <v>0</v>
      </c>
      <c r="GU35" s="40">
        <f t="shared" si="308"/>
        <v>0</v>
      </c>
      <c r="GV35" s="40">
        <f t="shared" si="308"/>
        <v>0</v>
      </c>
      <c r="GW35" s="40">
        <f t="shared" si="308"/>
        <v>0</v>
      </c>
      <c r="GX35" s="40">
        <f t="shared" si="308"/>
        <v>0</v>
      </c>
      <c r="GY35" s="40">
        <f t="shared" si="308"/>
        <v>0</v>
      </c>
      <c r="GZ35" s="40">
        <f t="shared" si="308"/>
        <v>0</v>
      </c>
      <c r="HA35" s="40">
        <f t="shared" si="308"/>
        <v>0</v>
      </c>
      <c r="HB35" s="40">
        <f t="shared" si="308"/>
        <v>0</v>
      </c>
      <c r="HC35" s="40">
        <f t="shared" si="308"/>
        <v>0</v>
      </c>
      <c r="HD35" s="40">
        <f t="shared" si="308"/>
        <v>0</v>
      </c>
      <c r="HE35" s="40">
        <f t="shared" si="308"/>
        <v>0</v>
      </c>
      <c r="HF35" s="40">
        <f t="shared" si="309"/>
        <v>0</v>
      </c>
      <c r="HG35" s="40">
        <f t="shared" si="309"/>
        <v>0</v>
      </c>
      <c r="HH35" s="40">
        <f t="shared" si="309"/>
        <v>0</v>
      </c>
      <c r="HI35" s="40">
        <f t="shared" si="309"/>
        <v>0</v>
      </c>
      <c r="HJ35" s="40">
        <f t="shared" si="309"/>
        <v>0</v>
      </c>
      <c r="HK35" s="40">
        <f t="shared" si="309"/>
        <v>0</v>
      </c>
      <c r="HL35" s="40">
        <f t="shared" si="309"/>
        <v>0</v>
      </c>
      <c r="HM35" s="40">
        <f t="shared" si="309"/>
        <v>0</v>
      </c>
      <c r="HN35" s="40">
        <f t="shared" si="309"/>
        <v>0</v>
      </c>
      <c r="HO35" s="40">
        <f t="shared" si="309"/>
        <v>0</v>
      </c>
      <c r="HP35" s="40">
        <f t="shared" si="309"/>
        <v>0</v>
      </c>
      <c r="HQ35" s="40">
        <f t="shared" si="309"/>
        <v>0</v>
      </c>
      <c r="HR35" s="40">
        <f t="shared" si="309"/>
        <v>0</v>
      </c>
      <c r="HS35" s="40">
        <f t="shared" si="309"/>
        <v>0</v>
      </c>
      <c r="HT35" s="40">
        <f t="shared" si="309"/>
        <v>0</v>
      </c>
      <c r="HU35" s="40">
        <f t="shared" si="309"/>
        <v>0</v>
      </c>
      <c r="HV35" s="40">
        <f t="shared" si="309"/>
        <v>0</v>
      </c>
      <c r="HW35" s="40">
        <f t="shared" si="309"/>
        <v>0</v>
      </c>
      <c r="HX35" s="40">
        <f t="shared" si="309"/>
        <v>0</v>
      </c>
      <c r="HY35" s="40">
        <f t="shared" si="309"/>
        <v>0</v>
      </c>
      <c r="HZ35" s="40">
        <f t="shared" si="309"/>
        <v>0</v>
      </c>
      <c r="IA35" s="40">
        <f t="shared" si="309"/>
        <v>0</v>
      </c>
      <c r="IB35" s="40">
        <f t="shared" si="309"/>
        <v>0</v>
      </c>
      <c r="IC35" s="40">
        <f t="shared" si="309"/>
        <v>0</v>
      </c>
      <c r="ID35" s="40">
        <f t="shared" si="309"/>
        <v>0</v>
      </c>
      <c r="IE35" s="40">
        <f t="shared" si="309"/>
        <v>0</v>
      </c>
      <c r="IF35" s="40">
        <f t="shared" si="309"/>
        <v>0</v>
      </c>
      <c r="IG35" s="40">
        <f t="shared" si="309"/>
        <v>0</v>
      </c>
      <c r="IH35" s="40">
        <f t="shared" si="309"/>
        <v>0</v>
      </c>
      <c r="II35" s="40">
        <f t="shared" si="309"/>
        <v>0</v>
      </c>
      <c r="IJ35" s="40">
        <f t="shared" si="309"/>
        <v>0</v>
      </c>
      <c r="IK35" s="40">
        <f t="shared" si="309"/>
        <v>0</v>
      </c>
      <c r="IL35" s="40">
        <f t="shared" si="309"/>
        <v>0</v>
      </c>
      <c r="IM35" s="40">
        <f t="shared" si="309"/>
        <v>0</v>
      </c>
      <c r="IN35" s="40">
        <f t="shared" si="309"/>
        <v>0</v>
      </c>
      <c r="IO35" s="40">
        <f t="shared" si="309"/>
        <v>0</v>
      </c>
      <c r="IP35" s="40">
        <f t="shared" si="309"/>
        <v>0</v>
      </c>
      <c r="IQ35" s="40">
        <f t="shared" si="309"/>
        <v>0</v>
      </c>
      <c r="IR35" s="40">
        <f t="shared" si="309"/>
        <v>0</v>
      </c>
      <c r="IS35" s="40">
        <f t="shared" si="309"/>
        <v>0</v>
      </c>
      <c r="IT35" s="40">
        <f t="shared" si="309"/>
        <v>0</v>
      </c>
      <c r="IU35" s="40">
        <f t="shared" si="309"/>
        <v>0</v>
      </c>
      <c r="IV35" s="40">
        <f t="shared" si="309"/>
        <v>0</v>
      </c>
      <c r="IW35" s="40">
        <f t="shared" si="309"/>
        <v>0</v>
      </c>
      <c r="IX35" s="40">
        <f t="shared" si="309"/>
        <v>0</v>
      </c>
      <c r="IY35" s="40">
        <f t="shared" si="309"/>
        <v>0</v>
      </c>
      <c r="IZ35" s="40">
        <f t="shared" si="309"/>
        <v>0</v>
      </c>
      <c r="JA35" s="40">
        <f t="shared" si="309"/>
        <v>0</v>
      </c>
      <c r="JB35" s="40">
        <f t="shared" si="309"/>
        <v>0</v>
      </c>
      <c r="JC35" s="40">
        <f t="shared" si="309"/>
        <v>0</v>
      </c>
      <c r="JD35" s="40">
        <f t="shared" si="309"/>
        <v>0</v>
      </c>
      <c r="JE35" s="40">
        <f t="shared" si="309"/>
        <v>0</v>
      </c>
      <c r="JF35" s="40">
        <f t="shared" si="309"/>
        <v>0</v>
      </c>
      <c r="JG35" s="40">
        <f t="shared" si="309"/>
        <v>0</v>
      </c>
      <c r="JH35" s="40">
        <f t="shared" si="309"/>
        <v>0</v>
      </c>
      <c r="JI35" s="40">
        <f t="shared" si="309"/>
        <v>0</v>
      </c>
      <c r="JJ35" s="40">
        <f t="shared" si="309"/>
        <v>0</v>
      </c>
      <c r="JK35" s="40">
        <f t="shared" si="309"/>
        <v>0</v>
      </c>
      <c r="JL35" s="40">
        <f t="shared" si="309"/>
        <v>0</v>
      </c>
      <c r="JM35" s="40">
        <f t="shared" si="309"/>
        <v>0</v>
      </c>
      <c r="JN35" s="40">
        <f t="shared" si="309"/>
        <v>0</v>
      </c>
      <c r="JO35" s="40">
        <f t="shared" si="309"/>
        <v>0</v>
      </c>
      <c r="JP35" s="40">
        <f t="shared" si="309"/>
        <v>0</v>
      </c>
      <c r="JQ35" s="40">
        <f t="shared" si="309"/>
        <v>0</v>
      </c>
      <c r="JR35" s="40">
        <f t="shared" si="310"/>
        <v>0</v>
      </c>
      <c r="JS35" s="40">
        <f t="shared" si="310"/>
        <v>0</v>
      </c>
      <c r="JT35" s="40">
        <f t="shared" si="310"/>
        <v>0</v>
      </c>
      <c r="JU35" s="40">
        <f t="shared" si="310"/>
        <v>0</v>
      </c>
      <c r="JV35" s="40">
        <f t="shared" si="310"/>
        <v>0</v>
      </c>
      <c r="JW35" s="40">
        <f t="shared" si="310"/>
        <v>0</v>
      </c>
      <c r="JX35" s="40">
        <f t="shared" si="310"/>
        <v>0</v>
      </c>
      <c r="JY35" s="40">
        <f t="shared" si="310"/>
        <v>0</v>
      </c>
      <c r="JZ35" s="40">
        <f t="shared" si="310"/>
        <v>0</v>
      </c>
      <c r="KA35" s="40">
        <f t="shared" si="310"/>
        <v>0</v>
      </c>
      <c r="KB35" s="40">
        <f t="shared" si="310"/>
        <v>0</v>
      </c>
      <c r="KC35" s="40">
        <f t="shared" si="310"/>
        <v>0</v>
      </c>
      <c r="KD35" s="40">
        <f t="shared" si="310"/>
        <v>0</v>
      </c>
      <c r="KE35" s="40">
        <f t="shared" si="310"/>
        <v>0</v>
      </c>
      <c r="KF35" s="40">
        <f t="shared" si="310"/>
        <v>0</v>
      </c>
      <c r="KG35" s="40">
        <f t="shared" si="310"/>
        <v>0</v>
      </c>
      <c r="KH35" s="40">
        <f t="shared" si="310"/>
        <v>0</v>
      </c>
      <c r="KI35" s="40">
        <f t="shared" si="310"/>
        <v>0</v>
      </c>
      <c r="KJ35" s="40">
        <f t="shared" si="310"/>
        <v>0</v>
      </c>
      <c r="KK35" s="40">
        <f t="shared" si="310"/>
        <v>0</v>
      </c>
      <c r="KL35" s="40">
        <f t="shared" si="310"/>
        <v>0</v>
      </c>
      <c r="KM35" s="40">
        <f t="shared" si="310"/>
        <v>0</v>
      </c>
      <c r="KN35" s="40">
        <f t="shared" si="310"/>
        <v>0</v>
      </c>
      <c r="KO35" s="40">
        <f t="shared" si="310"/>
        <v>0</v>
      </c>
      <c r="KP35" s="40">
        <f t="shared" si="310"/>
        <v>0</v>
      </c>
      <c r="KQ35" s="40">
        <f t="shared" si="310"/>
        <v>0</v>
      </c>
      <c r="KR35" s="40">
        <f t="shared" si="310"/>
        <v>0</v>
      </c>
      <c r="KS35" s="40">
        <f t="shared" si="310"/>
        <v>0</v>
      </c>
      <c r="KT35" s="40">
        <f t="shared" si="310"/>
        <v>0</v>
      </c>
      <c r="KU35" s="40">
        <f t="shared" si="310"/>
        <v>0</v>
      </c>
      <c r="KV35" s="40">
        <f t="shared" si="310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договоров/открытых магазинов</v>
      </c>
      <c r="F36" s="1"/>
      <c r="G36" s="1"/>
      <c r="H36" s="11" t="str">
        <f t="shared" si="311"/>
        <v>клиенты</v>
      </c>
      <c r="I36" s="1"/>
      <c r="J36" s="1"/>
      <c r="K36" s="1" t="str">
        <f>справочники!$U$13</f>
        <v>постоянные-Партнеры</v>
      </c>
      <c r="L36" s="1"/>
      <c r="M36" s="5"/>
      <c r="N36" s="40"/>
      <c r="O36" s="19"/>
      <c r="P36" s="1"/>
      <c r="Q36" s="1"/>
      <c r="R36" s="40"/>
      <c r="S36" s="1"/>
      <c r="T36" s="232">
        <f>условия!$N$32*условия!U51</f>
        <v>0</v>
      </c>
      <c r="U36" s="40">
        <f t="shared" si="312"/>
        <v>0.86538461538461531</v>
      </c>
      <c r="V36" s="40">
        <f t="shared" ref="V36:CG39" si="313">IF(V$7="",0,U36+V14-V25)</f>
        <v>1.875</v>
      </c>
      <c r="W36" s="40">
        <f t="shared" si="313"/>
        <v>3.0288461538461537</v>
      </c>
      <c r="X36" s="40">
        <f t="shared" si="313"/>
        <v>4.3269230769230766</v>
      </c>
      <c r="Y36" s="40">
        <f t="shared" si="313"/>
        <v>5.7692307692307692</v>
      </c>
      <c r="Z36" s="40">
        <f t="shared" si="313"/>
        <v>7.3557692307692308</v>
      </c>
      <c r="AA36" s="40">
        <f t="shared" si="313"/>
        <v>9.0865384615384617</v>
      </c>
      <c r="AB36" s="40">
        <f t="shared" si="313"/>
        <v>10.961538461538462</v>
      </c>
      <c r="AC36" s="40">
        <f t="shared" si="313"/>
        <v>12.98076923076923</v>
      </c>
      <c r="AD36" s="40">
        <f t="shared" si="313"/>
        <v>15.144230769230768</v>
      </c>
      <c r="AE36" s="40">
        <f t="shared" si="313"/>
        <v>17.451923076923077</v>
      </c>
      <c r="AF36" s="40">
        <f t="shared" si="313"/>
        <v>19.903846153846153</v>
      </c>
      <c r="AG36" s="40">
        <f t="shared" si="313"/>
        <v>22.5</v>
      </c>
      <c r="AH36" s="40">
        <f t="shared" si="313"/>
        <v>0</v>
      </c>
      <c r="AI36" s="40">
        <f t="shared" si="313"/>
        <v>0</v>
      </c>
      <c r="AJ36" s="40">
        <f t="shared" si="313"/>
        <v>0</v>
      </c>
      <c r="AK36" s="40">
        <f t="shared" si="313"/>
        <v>0</v>
      </c>
      <c r="AL36" s="40">
        <f t="shared" si="313"/>
        <v>0</v>
      </c>
      <c r="AM36" s="40">
        <f t="shared" si="313"/>
        <v>0</v>
      </c>
      <c r="AN36" s="40">
        <f t="shared" si="313"/>
        <v>0</v>
      </c>
      <c r="AO36" s="40">
        <f t="shared" si="313"/>
        <v>0</v>
      </c>
      <c r="AP36" s="40">
        <f t="shared" si="313"/>
        <v>0</v>
      </c>
      <c r="AQ36" s="40">
        <f t="shared" si="313"/>
        <v>0</v>
      </c>
      <c r="AR36" s="40">
        <f t="shared" si="313"/>
        <v>0</v>
      </c>
      <c r="AS36" s="40">
        <f t="shared" si="313"/>
        <v>0</v>
      </c>
      <c r="AT36" s="40">
        <f t="shared" si="313"/>
        <v>0</v>
      </c>
      <c r="AU36" s="40">
        <f t="shared" si="313"/>
        <v>0</v>
      </c>
      <c r="AV36" s="40">
        <f t="shared" si="313"/>
        <v>0</v>
      </c>
      <c r="AW36" s="40">
        <f t="shared" si="313"/>
        <v>0</v>
      </c>
      <c r="AX36" s="40">
        <f t="shared" si="313"/>
        <v>0</v>
      </c>
      <c r="AY36" s="40">
        <f t="shared" si="313"/>
        <v>0</v>
      </c>
      <c r="AZ36" s="40">
        <f t="shared" si="313"/>
        <v>0</v>
      </c>
      <c r="BA36" s="40">
        <f t="shared" si="313"/>
        <v>0</v>
      </c>
      <c r="BB36" s="40">
        <f t="shared" si="313"/>
        <v>0</v>
      </c>
      <c r="BC36" s="40">
        <f t="shared" si="313"/>
        <v>0</v>
      </c>
      <c r="BD36" s="40">
        <f t="shared" si="313"/>
        <v>0</v>
      </c>
      <c r="BE36" s="40">
        <f t="shared" si="313"/>
        <v>0</v>
      </c>
      <c r="BF36" s="40">
        <f t="shared" si="313"/>
        <v>0</v>
      </c>
      <c r="BG36" s="40">
        <f t="shared" si="313"/>
        <v>0</v>
      </c>
      <c r="BH36" s="40">
        <f t="shared" si="313"/>
        <v>0</v>
      </c>
      <c r="BI36" s="40">
        <f t="shared" si="313"/>
        <v>0</v>
      </c>
      <c r="BJ36" s="40">
        <f t="shared" si="313"/>
        <v>0</v>
      </c>
      <c r="BK36" s="40">
        <f t="shared" si="313"/>
        <v>0</v>
      </c>
      <c r="BL36" s="40">
        <f t="shared" si="313"/>
        <v>0</v>
      </c>
      <c r="BM36" s="40">
        <f t="shared" si="313"/>
        <v>0</v>
      </c>
      <c r="BN36" s="40">
        <f t="shared" si="313"/>
        <v>0</v>
      </c>
      <c r="BO36" s="40">
        <f t="shared" si="313"/>
        <v>0</v>
      </c>
      <c r="BP36" s="40">
        <f t="shared" si="313"/>
        <v>0</v>
      </c>
      <c r="BQ36" s="40">
        <f t="shared" si="313"/>
        <v>0</v>
      </c>
      <c r="BR36" s="40">
        <f t="shared" si="313"/>
        <v>0</v>
      </c>
      <c r="BS36" s="40">
        <f t="shared" si="313"/>
        <v>0</v>
      </c>
      <c r="BT36" s="40">
        <f t="shared" si="313"/>
        <v>0</v>
      </c>
      <c r="BU36" s="40">
        <f t="shared" si="313"/>
        <v>0</v>
      </c>
      <c r="BV36" s="40">
        <f t="shared" si="313"/>
        <v>0</v>
      </c>
      <c r="BW36" s="40">
        <f t="shared" si="313"/>
        <v>0</v>
      </c>
      <c r="BX36" s="40">
        <f t="shared" si="313"/>
        <v>0</v>
      </c>
      <c r="BY36" s="40">
        <f t="shared" si="313"/>
        <v>0</v>
      </c>
      <c r="BZ36" s="40">
        <f t="shared" si="313"/>
        <v>0</v>
      </c>
      <c r="CA36" s="40">
        <f t="shared" si="313"/>
        <v>0</v>
      </c>
      <c r="CB36" s="40">
        <f t="shared" si="313"/>
        <v>0</v>
      </c>
      <c r="CC36" s="40">
        <f t="shared" si="313"/>
        <v>0</v>
      </c>
      <c r="CD36" s="40">
        <f t="shared" si="313"/>
        <v>0</v>
      </c>
      <c r="CE36" s="40">
        <f t="shared" si="313"/>
        <v>0</v>
      </c>
      <c r="CF36" s="40">
        <f t="shared" si="313"/>
        <v>0</v>
      </c>
      <c r="CG36" s="40">
        <f t="shared" si="313"/>
        <v>0</v>
      </c>
      <c r="CH36" s="40">
        <f t="shared" si="307"/>
        <v>0</v>
      </c>
      <c r="CI36" s="40">
        <f t="shared" si="307"/>
        <v>0</v>
      </c>
      <c r="CJ36" s="40">
        <f t="shared" si="307"/>
        <v>0</v>
      </c>
      <c r="CK36" s="40">
        <f t="shared" si="307"/>
        <v>0</v>
      </c>
      <c r="CL36" s="40">
        <f t="shared" si="307"/>
        <v>0</v>
      </c>
      <c r="CM36" s="40">
        <f t="shared" si="307"/>
        <v>0</v>
      </c>
      <c r="CN36" s="40">
        <f t="shared" si="307"/>
        <v>0</v>
      </c>
      <c r="CO36" s="40">
        <f t="shared" si="307"/>
        <v>0</v>
      </c>
      <c r="CP36" s="40">
        <f t="shared" si="307"/>
        <v>0</v>
      </c>
      <c r="CQ36" s="40">
        <f t="shared" si="307"/>
        <v>0</v>
      </c>
      <c r="CR36" s="40">
        <f t="shared" si="307"/>
        <v>0</v>
      </c>
      <c r="CS36" s="40">
        <f t="shared" si="307"/>
        <v>0</v>
      </c>
      <c r="CT36" s="40">
        <f t="shared" si="307"/>
        <v>0</v>
      </c>
      <c r="CU36" s="40">
        <f t="shared" si="307"/>
        <v>0</v>
      </c>
      <c r="CV36" s="40">
        <f t="shared" si="307"/>
        <v>0</v>
      </c>
      <c r="CW36" s="40">
        <f t="shared" si="307"/>
        <v>0</v>
      </c>
      <c r="CX36" s="40">
        <f t="shared" si="307"/>
        <v>0</v>
      </c>
      <c r="CY36" s="40">
        <f t="shared" si="307"/>
        <v>0</v>
      </c>
      <c r="CZ36" s="40">
        <f t="shared" si="307"/>
        <v>0</v>
      </c>
      <c r="DA36" s="40">
        <f t="shared" si="307"/>
        <v>0</v>
      </c>
      <c r="DB36" s="40">
        <f t="shared" si="307"/>
        <v>0</v>
      </c>
      <c r="DC36" s="40">
        <f t="shared" si="307"/>
        <v>0</v>
      </c>
      <c r="DD36" s="40">
        <f t="shared" si="307"/>
        <v>0</v>
      </c>
      <c r="DE36" s="40">
        <f t="shared" si="307"/>
        <v>0</v>
      </c>
      <c r="DF36" s="40">
        <f t="shared" si="307"/>
        <v>0</v>
      </c>
      <c r="DG36" s="40">
        <f t="shared" si="307"/>
        <v>0</v>
      </c>
      <c r="DH36" s="40">
        <f t="shared" si="307"/>
        <v>0</v>
      </c>
      <c r="DI36" s="40">
        <f t="shared" si="307"/>
        <v>0</v>
      </c>
      <c r="DJ36" s="40">
        <f t="shared" si="307"/>
        <v>0</v>
      </c>
      <c r="DK36" s="40">
        <f t="shared" si="307"/>
        <v>0</v>
      </c>
      <c r="DL36" s="40">
        <f t="shared" si="307"/>
        <v>0</v>
      </c>
      <c r="DM36" s="40">
        <f t="shared" si="307"/>
        <v>0</v>
      </c>
      <c r="DN36" s="40">
        <f t="shared" si="307"/>
        <v>0</v>
      </c>
      <c r="DO36" s="40">
        <f t="shared" si="307"/>
        <v>0</v>
      </c>
      <c r="DP36" s="40">
        <f t="shared" si="307"/>
        <v>0</v>
      </c>
      <c r="DQ36" s="40">
        <f t="shared" si="307"/>
        <v>0</v>
      </c>
      <c r="DR36" s="40">
        <f t="shared" si="307"/>
        <v>0</v>
      </c>
      <c r="DS36" s="40">
        <f t="shared" si="307"/>
        <v>0</v>
      </c>
      <c r="DT36" s="40">
        <f t="shared" si="307"/>
        <v>0</v>
      </c>
      <c r="DU36" s="40">
        <f t="shared" si="307"/>
        <v>0</v>
      </c>
      <c r="DV36" s="40">
        <f t="shared" si="307"/>
        <v>0</v>
      </c>
      <c r="DW36" s="40">
        <f t="shared" si="307"/>
        <v>0</v>
      </c>
      <c r="DX36" s="40">
        <f t="shared" si="307"/>
        <v>0</v>
      </c>
      <c r="DY36" s="40">
        <f t="shared" si="307"/>
        <v>0</v>
      </c>
      <c r="DZ36" s="40">
        <f t="shared" si="307"/>
        <v>0</v>
      </c>
      <c r="EA36" s="40">
        <f t="shared" si="307"/>
        <v>0</v>
      </c>
      <c r="EB36" s="40">
        <f t="shared" si="307"/>
        <v>0</v>
      </c>
      <c r="EC36" s="40">
        <f t="shared" si="307"/>
        <v>0</v>
      </c>
      <c r="ED36" s="40">
        <f t="shared" si="307"/>
        <v>0</v>
      </c>
      <c r="EE36" s="40">
        <f t="shared" si="307"/>
        <v>0</v>
      </c>
      <c r="EF36" s="40">
        <f t="shared" si="307"/>
        <v>0</v>
      </c>
      <c r="EG36" s="40">
        <f t="shared" si="307"/>
        <v>0</v>
      </c>
      <c r="EH36" s="40">
        <f t="shared" si="307"/>
        <v>0</v>
      </c>
      <c r="EI36" s="40">
        <f t="shared" si="307"/>
        <v>0</v>
      </c>
      <c r="EJ36" s="40">
        <f t="shared" si="307"/>
        <v>0</v>
      </c>
      <c r="EK36" s="40">
        <f t="shared" si="307"/>
        <v>0</v>
      </c>
      <c r="EL36" s="40">
        <f t="shared" si="307"/>
        <v>0</v>
      </c>
      <c r="EM36" s="40">
        <f t="shared" si="307"/>
        <v>0</v>
      </c>
      <c r="EN36" s="40">
        <f t="shared" si="307"/>
        <v>0</v>
      </c>
      <c r="EO36" s="40">
        <f t="shared" si="307"/>
        <v>0</v>
      </c>
      <c r="EP36" s="40">
        <f t="shared" si="307"/>
        <v>0</v>
      </c>
      <c r="EQ36" s="40">
        <f t="shared" si="307"/>
        <v>0</v>
      </c>
      <c r="ER36" s="40">
        <f t="shared" si="307"/>
        <v>0</v>
      </c>
      <c r="ES36" s="40">
        <f t="shared" si="307"/>
        <v>0</v>
      </c>
      <c r="ET36" s="40">
        <f t="shared" si="308"/>
        <v>0</v>
      </c>
      <c r="EU36" s="40">
        <f t="shared" si="308"/>
        <v>0</v>
      </c>
      <c r="EV36" s="40">
        <f t="shared" si="308"/>
        <v>0</v>
      </c>
      <c r="EW36" s="40">
        <f t="shared" si="308"/>
        <v>0</v>
      </c>
      <c r="EX36" s="40">
        <f t="shared" si="308"/>
        <v>0</v>
      </c>
      <c r="EY36" s="40">
        <f t="shared" si="308"/>
        <v>0</v>
      </c>
      <c r="EZ36" s="40">
        <f t="shared" si="308"/>
        <v>0</v>
      </c>
      <c r="FA36" s="40">
        <f t="shared" si="308"/>
        <v>0</v>
      </c>
      <c r="FB36" s="40">
        <f t="shared" si="308"/>
        <v>0</v>
      </c>
      <c r="FC36" s="40">
        <f t="shared" si="308"/>
        <v>0</v>
      </c>
      <c r="FD36" s="40">
        <f t="shared" si="308"/>
        <v>0</v>
      </c>
      <c r="FE36" s="40">
        <f t="shared" si="308"/>
        <v>0</v>
      </c>
      <c r="FF36" s="40">
        <f t="shared" si="308"/>
        <v>0</v>
      </c>
      <c r="FG36" s="40">
        <f t="shared" si="308"/>
        <v>0</v>
      </c>
      <c r="FH36" s="40">
        <f t="shared" si="308"/>
        <v>0</v>
      </c>
      <c r="FI36" s="40">
        <f t="shared" si="308"/>
        <v>0</v>
      </c>
      <c r="FJ36" s="40">
        <f t="shared" si="308"/>
        <v>0</v>
      </c>
      <c r="FK36" s="40">
        <f t="shared" si="308"/>
        <v>0</v>
      </c>
      <c r="FL36" s="40">
        <f t="shared" si="308"/>
        <v>0</v>
      </c>
      <c r="FM36" s="40">
        <f t="shared" si="308"/>
        <v>0</v>
      </c>
      <c r="FN36" s="40">
        <f t="shared" si="308"/>
        <v>0</v>
      </c>
      <c r="FO36" s="40">
        <f t="shared" si="308"/>
        <v>0</v>
      </c>
      <c r="FP36" s="40">
        <f t="shared" si="308"/>
        <v>0</v>
      </c>
      <c r="FQ36" s="40">
        <f t="shared" si="308"/>
        <v>0</v>
      </c>
      <c r="FR36" s="40">
        <f t="shared" si="308"/>
        <v>0</v>
      </c>
      <c r="FS36" s="40">
        <f t="shared" si="308"/>
        <v>0</v>
      </c>
      <c r="FT36" s="40">
        <f t="shared" si="308"/>
        <v>0</v>
      </c>
      <c r="FU36" s="40">
        <f t="shared" si="308"/>
        <v>0</v>
      </c>
      <c r="FV36" s="40">
        <f t="shared" si="308"/>
        <v>0</v>
      </c>
      <c r="FW36" s="40">
        <f t="shared" si="308"/>
        <v>0</v>
      </c>
      <c r="FX36" s="40">
        <f t="shared" si="308"/>
        <v>0</v>
      </c>
      <c r="FY36" s="40">
        <f t="shared" si="308"/>
        <v>0</v>
      </c>
      <c r="FZ36" s="40">
        <f t="shared" si="308"/>
        <v>0</v>
      </c>
      <c r="GA36" s="40">
        <f t="shared" si="308"/>
        <v>0</v>
      </c>
      <c r="GB36" s="40">
        <f t="shared" si="308"/>
        <v>0</v>
      </c>
      <c r="GC36" s="40">
        <f t="shared" si="308"/>
        <v>0</v>
      </c>
      <c r="GD36" s="40">
        <f t="shared" si="308"/>
        <v>0</v>
      </c>
      <c r="GE36" s="40">
        <f t="shared" si="308"/>
        <v>0</v>
      </c>
      <c r="GF36" s="40">
        <f t="shared" si="308"/>
        <v>0</v>
      </c>
      <c r="GG36" s="40">
        <f t="shared" si="308"/>
        <v>0</v>
      </c>
      <c r="GH36" s="40">
        <f t="shared" si="308"/>
        <v>0</v>
      </c>
      <c r="GI36" s="40">
        <f t="shared" si="308"/>
        <v>0</v>
      </c>
      <c r="GJ36" s="40">
        <f t="shared" si="308"/>
        <v>0</v>
      </c>
      <c r="GK36" s="40">
        <f t="shared" si="308"/>
        <v>0</v>
      </c>
      <c r="GL36" s="40">
        <f t="shared" si="308"/>
        <v>0</v>
      </c>
      <c r="GM36" s="40">
        <f t="shared" si="308"/>
        <v>0</v>
      </c>
      <c r="GN36" s="40">
        <f t="shared" si="308"/>
        <v>0</v>
      </c>
      <c r="GO36" s="40">
        <f t="shared" si="308"/>
        <v>0</v>
      </c>
      <c r="GP36" s="40">
        <f t="shared" si="308"/>
        <v>0</v>
      </c>
      <c r="GQ36" s="40">
        <f t="shared" si="308"/>
        <v>0</v>
      </c>
      <c r="GR36" s="40">
        <f t="shared" si="308"/>
        <v>0</v>
      </c>
      <c r="GS36" s="40">
        <f t="shared" si="308"/>
        <v>0</v>
      </c>
      <c r="GT36" s="40">
        <f t="shared" si="308"/>
        <v>0</v>
      </c>
      <c r="GU36" s="40">
        <f t="shared" si="308"/>
        <v>0</v>
      </c>
      <c r="GV36" s="40">
        <f t="shared" si="308"/>
        <v>0</v>
      </c>
      <c r="GW36" s="40">
        <f t="shared" si="308"/>
        <v>0</v>
      </c>
      <c r="GX36" s="40">
        <f t="shared" si="308"/>
        <v>0</v>
      </c>
      <c r="GY36" s="40">
        <f t="shared" si="308"/>
        <v>0</v>
      </c>
      <c r="GZ36" s="40">
        <f t="shared" si="308"/>
        <v>0</v>
      </c>
      <c r="HA36" s="40">
        <f t="shared" si="308"/>
        <v>0</v>
      </c>
      <c r="HB36" s="40">
        <f t="shared" si="308"/>
        <v>0</v>
      </c>
      <c r="HC36" s="40">
        <f t="shared" si="308"/>
        <v>0</v>
      </c>
      <c r="HD36" s="40">
        <f t="shared" si="308"/>
        <v>0</v>
      </c>
      <c r="HE36" s="40">
        <f t="shared" si="308"/>
        <v>0</v>
      </c>
      <c r="HF36" s="40">
        <f t="shared" si="309"/>
        <v>0</v>
      </c>
      <c r="HG36" s="40">
        <f t="shared" si="309"/>
        <v>0</v>
      </c>
      <c r="HH36" s="40">
        <f t="shared" si="309"/>
        <v>0</v>
      </c>
      <c r="HI36" s="40">
        <f t="shared" si="309"/>
        <v>0</v>
      </c>
      <c r="HJ36" s="40">
        <f t="shared" si="309"/>
        <v>0</v>
      </c>
      <c r="HK36" s="40">
        <f t="shared" si="309"/>
        <v>0</v>
      </c>
      <c r="HL36" s="40">
        <f t="shared" si="309"/>
        <v>0</v>
      </c>
      <c r="HM36" s="40">
        <f t="shared" si="309"/>
        <v>0</v>
      </c>
      <c r="HN36" s="40">
        <f t="shared" si="309"/>
        <v>0</v>
      </c>
      <c r="HO36" s="40">
        <f t="shared" si="309"/>
        <v>0</v>
      </c>
      <c r="HP36" s="40">
        <f t="shared" si="309"/>
        <v>0</v>
      </c>
      <c r="HQ36" s="40">
        <f t="shared" si="309"/>
        <v>0</v>
      </c>
      <c r="HR36" s="40">
        <f t="shared" si="309"/>
        <v>0</v>
      </c>
      <c r="HS36" s="40">
        <f t="shared" si="309"/>
        <v>0</v>
      </c>
      <c r="HT36" s="40">
        <f t="shared" si="309"/>
        <v>0</v>
      </c>
      <c r="HU36" s="40">
        <f t="shared" si="309"/>
        <v>0</v>
      </c>
      <c r="HV36" s="40">
        <f t="shared" si="309"/>
        <v>0</v>
      </c>
      <c r="HW36" s="40">
        <f t="shared" si="309"/>
        <v>0</v>
      </c>
      <c r="HX36" s="40">
        <f t="shared" si="309"/>
        <v>0</v>
      </c>
      <c r="HY36" s="40">
        <f t="shared" si="309"/>
        <v>0</v>
      </c>
      <c r="HZ36" s="40">
        <f t="shared" si="309"/>
        <v>0</v>
      </c>
      <c r="IA36" s="40">
        <f t="shared" si="309"/>
        <v>0</v>
      </c>
      <c r="IB36" s="40">
        <f t="shared" si="309"/>
        <v>0</v>
      </c>
      <c r="IC36" s="40">
        <f t="shared" si="309"/>
        <v>0</v>
      </c>
      <c r="ID36" s="40">
        <f t="shared" si="309"/>
        <v>0</v>
      </c>
      <c r="IE36" s="40">
        <f t="shared" si="309"/>
        <v>0</v>
      </c>
      <c r="IF36" s="40">
        <f t="shared" si="309"/>
        <v>0</v>
      </c>
      <c r="IG36" s="40">
        <f t="shared" si="309"/>
        <v>0</v>
      </c>
      <c r="IH36" s="40">
        <f t="shared" si="309"/>
        <v>0</v>
      </c>
      <c r="II36" s="40">
        <f t="shared" si="309"/>
        <v>0</v>
      </c>
      <c r="IJ36" s="40">
        <f t="shared" si="309"/>
        <v>0</v>
      </c>
      <c r="IK36" s="40">
        <f t="shared" si="309"/>
        <v>0</v>
      </c>
      <c r="IL36" s="40">
        <f t="shared" si="309"/>
        <v>0</v>
      </c>
      <c r="IM36" s="40">
        <f t="shared" si="309"/>
        <v>0</v>
      </c>
      <c r="IN36" s="40">
        <f t="shared" si="309"/>
        <v>0</v>
      </c>
      <c r="IO36" s="40">
        <f t="shared" si="309"/>
        <v>0</v>
      </c>
      <c r="IP36" s="40">
        <f t="shared" si="309"/>
        <v>0</v>
      </c>
      <c r="IQ36" s="40">
        <f t="shared" si="309"/>
        <v>0</v>
      </c>
      <c r="IR36" s="40">
        <f t="shared" si="309"/>
        <v>0</v>
      </c>
      <c r="IS36" s="40">
        <f t="shared" si="309"/>
        <v>0</v>
      </c>
      <c r="IT36" s="40">
        <f t="shared" si="309"/>
        <v>0</v>
      </c>
      <c r="IU36" s="40">
        <f t="shared" si="309"/>
        <v>0</v>
      </c>
      <c r="IV36" s="40">
        <f t="shared" si="309"/>
        <v>0</v>
      </c>
      <c r="IW36" s="40">
        <f t="shared" si="309"/>
        <v>0</v>
      </c>
      <c r="IX36" s="40">
        <f t="shared" si="309"/>
        <v>0</v>
      </c>
      <c r="IY36" s="40">
        <f t="shared" si="309"/>
        <v>0</v>
      </c>
      <c r="IZ36" s="40">
        <f t="shared" si="309"/>
        <v>0</v>
      </c>
      <c r="JA36" s="40">
        <f t="shared" si="309"/>
        <v>0</v>
      </c>
      <c r="JB36" s="40">
        <f t="shared" si="309"/>
        <v>0</v>
      </c>
      <c r="JC36" s="40">
        <f t="shared" si="309"/>
        <v>0</v>
      </c>
      <c r="JD36" s="40">
        <f t="shared" si="309"/>
        <v>0</v>
      </c>
      <c r="JE36" s="40">
        <f t="shared" si="309"/>
        <v>0</v>
      </c>
      <c r="JF36" s="40">
        <f t="shared" si="309"/>
        <v>0</v>
      </c>
      <c r="JG36" s="40">
        <f t="shared" si="309"/>
        <v>0</v>
      </c>
      <c r="JH36" s="40">
        <f t="shared" si="309"/>
        <v>0</v>
      </c>
      <c r="JI36" s="40">
        <f t="shared" si="309"/>
        <v>0</v>
      </c>
      <c r="JJ36" s="40">
        <f t="shared" si="309"/>
        <v>0</v>
      </c>
      <c r="JK36" s="40">
        <f t="shared" si="309"/>
        <v>0</v>
      </c>
      <c r="JL36" s="40">
        <f t="shared" si="309"/>
        <v>0</v>
      </c>
      <c r="JM36" s="40">
        <f t="shared" si="309"/>
        <v>0</v>
      </c>
      <c r="JN36" s="40">
        <f t="shared" si="309"/>
        <v>0</v>
      </c>
      <c r="JO36" s="40">
        <f t="shared" si="309"/>
        <v>0</v>
      </c>
      <c r="JP36" s="40">
        <f t="shared" si="309"/>
        <v>0</v>
      </c>
      <c r="JQ36" s="40">
        <f t="shared" si="309"/>
        <v>0</v>
      </c>
      <c r="JR36" s="40">
        <f t="shared" si="310"/>
        <v>0</v>
      </c>
      <c r="JS36" s="40">
        <f t="shared" si="310"/>
        <v>0</v>
      </c>
      <c r="JT36" s="40">
        <f t="shared" si="310"/>
        <v>0</v>
      </c>
      <c r="JU36" s="40">
        <f t="shared" si="310"/>
        <v>0</v>
      </c>
      <c r="JV36" s="40">
        <f t="shared" si="310"/>
        <v>0</v>
      </c>
      <c r="JW36" s="40">
        <f t="shared" si="310"/>
        <v>0</v>
      </c>
      <c r="JX36" s="40">
        <f t="shared" si="310"/>
        <v>0</v>
      </c>
      <c r="JY36" s="40">
        <f t="shared" si="310"/>
        <v>0</v>
      </c>
      <c r="JZ36" s="40">
        <f t="shared" si="310"/>
        <v>0</v>
      </c>
      <c r="KA36" s="40">
        <f t="shared" si="310"/>
        <v>0</v>
      </c>
      <c r="KB36" s="40">
        <f t="shared" si="310"/>
        <v>0</v>
      </c>
      <c r="KC36" s="40">
        <f t="shared" si="310"/>
        <v>0</v>
      </c>
      <c r="KD36" s="40">
        <f t="shared" si="310"/>
        <v>0</v>
      </c>
      <c r="KE36" s="40">
        <f t="shared" si="310"/>
        <v>0</v>
      </c>
      <c r="KF36" s="40">
        <f t="shared" si="310"/>
        <v>0</v>
      </c>
      <c r="KG36" s="40">
        <f t="shared" si="310"/>
        <v>0</v>
      </c>
      <c r="KH36" s="40">
        <f t="shared" si="310"/>
        <v>0</v>
      </c>
      <c r="KI36" s="40">
        <f t="shared" si="310"/>
        <v>0</v>
      </c>
      <c r="KJ36" s="40">
        <f t="shared" si="310"/>
        <v>0</v>
      </c>
      <c r="KK36" s="40">
        <f t="shared" si="310"/>
        <v>0</v>
      </c>
      <c r="KL36" s="40">
        <f t="shared" si="310"/>
        <v>0</v>
      </c>
      <c r="KM36" s="40">
        <f t="shared" si="310"/>
        <v>0</v>
      </c>
      <c r="KN36" s="40">
        <f t="shared" si="310"/>
        <v>0</v>
      </c>
      <c r="KO36" s="40">
        <f t="shared" si="310"/>
        <v>0</v>
      </c>
      <c r="KP36" s="40">
        <f t="shared" si="310"/>
        <v>0</v>
      </c>
      <c r="KQ36" s="40">
        <f t="shared" si="310"/>
        <v>0</v>
      </c>
      <c r="KR36" s="40">
        <f t="shared" si="310"/>
        <v>0</v>
      </c>
      <c r="KS36" s="40">
        <f t="shared" si="310"/>
        <v>0</v>
      </c>
      <c r="KT36" s="40">
        <f t="shared" si="310"/>
        <v>0</v>
      </c>
      <c r="KU36" s="40">
        <f t="shared" si="310"/>
        <v>0</v>
      </c>
      <c r="KV36" s="40">
        <f t="shared" si="310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договоров/открытых магазинов</v>
      </c>
      <c r="F37" s="1"/>
      <c r="G37" s="1"/>
      <c r="H37" s="11" t="str">
        <f t="shared" si="311"/>
        <v>клиенты</v>
      </c>
      <c r="I37" s="1"/>
      <c r="J37" s="1"/>
      <c r="K37" s="1" t="str">
        <f>справочники!$U$14</f>
        <v>непостоянные-Партнеры</v>
      </c>
      <c r="L37" s="1"/>
      <c r="M37" s="5"/>
      <c r="N37" s="40"/>
      <c r="O37" s="19"/>
      <c r="P37" s="1"/>
      <c r="Q37" s="1"/>
      <c r="R37" s="40"/>
      <c r="S37" s="1"/>
      <c r="T37" s="232">
        <f>условия!$N$32*условия!U52</f>
        <v>0</v>
      </c>
      <c r="U37" s="40">
        <f t="shared" si="312"/>
        <v>1.7307692307692306</v>
      </c>
      <c r="V37" s="40">
        <f t="shared" si="313"/>
        <v>3.75</v>
      </c>
      <c r="W37" s="40">
        <f t="shared" si="313"/>
        <v>6.0576923076923075</v>
      </c>
      <c r="X37" s="40">
        <f t="shared" si="313"/>
        <v>8.6538461538461533</v>
      </c>
      <c r="Y37" s="40">
        <f t="shared" si="313"/>
        <v>11.538461538461538</v>
      </c>
      <c r="Z37" s="40">
        <f t="shared" si="313"/>
        <v>12.980769230769232</v>
      </c>
      <c r="AA37" s="40">
        <f t="shared" si="313"/>
        <v>14.423076923076923</v>
      </c>
      <c r="AB37" s="40">
        <f t="shared" si="313"/>
        <v>15.865384615384617</v>
      </c>
      <c r="AC37" s="40">
        <f t="shared" si="313"/>
        <v>17.307692307692307</v>
      </c>
      <c r="AD37" s="40">
        <f t="shared" si="313"/>
        <v>18.75</v>
      </c>
      <c r="AE37" s="40">
        <f t="shared" si="313"/>
        <v>20.19230769230769</v>
      </c>
      <c r="AF37" s="40">
        <f t="shared" si="313"/>
        <v>21.634615384615383</v>
      </c>
      <c r="AG37" s="40">
        <f t="shared" si="313"/>
        <v>-3.5527136788005009E-15</v>
      </c>
      <c r="AH37" s="40">
        <f t="shared" si="313"/>
        <v>0</v>
      </c>
      <c r="AI37" s="40">
        <f t="shared" si="313"/>
        <v>0</v>
      </c>
      <c r="AJ37" s="40">
        <f t="shared" si="313"/>
        <v>0</v>
      </c>
      <c r="AK37" s="40">
        <f t="shared" si="313"/>
        <v>0</v>
      </c>
      <c r="AL37" s="40">
        <f t="shared" si="313"/>
        <v>0</v>
      </c>
      <c r="AM37" s="40">
        <f t="shared" si="313"/>
        <v>0</v>
      </c>
      <c r="AN37" s="40">
        <f t="shared" si="313"/>
        <v>0</v>
      </c>
      <c r="AO37" s="40">
        <f t="shared" si="313"/>
        <v>0</v>
      </c>
      <c r="AP37" s="40">
        <f t="shared" si="313"/>
        <v>0</v>
      </c>
      <c r="AQ37" s="40">
        <f t="shared" si="313"/>
        <v>0</v>
      </c>
      <c r="AR37" s="40">
        <f t="shared" si="313"/>
        <v>0</v>
      </c>
      <c r="AS37" s="40">
        <f t="shared" si="313"/>
        <v>0</v>
      </c>
      <c r="AT37" s="40">
        <f t="shared" si="313"/>
        <v>0</v>
      </c>
      <c r="AU37" s="40">
        <f t="shared" si="313"/>
        <v>0</v>
      </c>
      <c r="AV37" s="40">
        <f t="shared" si="313"/>
        <v>0</v>
      </c>
      <c r="AW37" s="40">
        <f t="shared" si="313"/>
        <v>0</v>
      </c>
      <c r="AX37" s="40">
        <f t="shared" si="313"/>
        <v>0</v>
      </c>
      <c r="AY37" s="40">
        <f t="shared" si="313"/>
        <v>0</v>
      </c>
      <c r="AZ37" s="40">
        <f t="shared" si="313"/>
        <v>0</v>
      </c>
      <c r="BA37" s="40">
        <f t="shared" si="313"/>
        <v>0</v>
      </c>
      <c r="BB37" s="40">
        <f t="shared" si="313"/>
        <v>0</v>
      </c>
      <c r="BC37" s="40">
        <f t="shared" si="313"/>
        <v>0</v>
      </c>
      <c r="BD37" s="40">
        <f t="shared" si="313"/>
        <v>0</v>
      </c>
      <c r="BE37" s="40">
        <f t="shared" si="313"/>
        <v>0</v>
      </c>
      <c r="BF37" s="40">
        <f t="shared" si="313"/>
        <v>0</v>
      </c>
      <c r="BG37" s="40">
        <f t="shared" si="313"/>
        <v>0</v>
      </c>
      <c r="BH37" s="40">
        <f t="shared" si="313"/>
        <v>0</v>
      </c>
      <c r="BI37" s="40">
        <f t="shared" si="313"/>
        <v>0</v>
      </c>
      <c r="BJ37" s="40">
        <f t="shared" si="313"/>
        <v>0</v>
      </c>
      <c r="BK37" s="40">
        <f t="shared" si="313"/>
        <v>0</v>
      </c>
      <c r="BL37" s="40">
        <f t="shared" si="313"/>
        <v>0</v>
      </c>
      <c r="BM37" s="40">
        <f t="shared" si="313"/>
        <v>0</v>
      </c>
      <c r="BN37" s="40">
        <f t="shared" si="313"/>
        <v>0</v>
      </c>
      <c r="BO37" s="40">
        <f t="shared" si="313"/>
        <v>0</v>
      </c>
      <c r="BP37" s="40">
        <f t="shared" si="313"/>
        <v>0</v>
      </c>
      <c r="BQ37" s="40">
        <f t="shared" si="313"/>
        <v>0</v>
      </c>
      <c r="BR37" s="40">
        <f t="shared" si="313"/>
        <v>0</v>
      </c>
      <c r="BS37" s="40">
        <f t="shared" si="313"/>
        <v>0</v>
      </c>
      <c r="BT37" s="40">
        <f t="shared" si="313"/>
        <v>0</v>
      </c>
      <c r="BU37" s="40">
        <f t="shared" si="313"/>
        <v>0</v>
      </c>
      <c r="BV37" s="40">
        <f t="shared" si="313"/>
        <v>0</v>
      </c>
      <c r="BW37" s="40">
        <f t="shared" si="313"/>
        <v>0</v>
      </c>
      <c r="BX37" s="40">
        <f t="shared" si="313"/>
        <v>0</v>
      </c>
      <c r="BY37" s="40">
        <f t="shared" si="313"/>
        <v>0</v>
      </c>
      <c r="BZ37" s="40">
        <f t="shared" si="313"/>
        <v>0</v>
      </c>
      <c r="CA37" s="40">
        <f t="shared" si="313"/>
        <v>0</v>
      </c>
      <c r="CB37" s="40">
        <f t="shared" si="313"/>
        <v>0</v>
      </c>
      <c r="CC37" s="40">
        <f t="shared" si="313"/>
        <v>0</v>
      </c>
      <c r="CD37" s="40">
        <f t="shared" si="313"/>
        <v>0</v>
      </c>
      <c r="CE37" s="40">
        <f t="shared" si="313"/>
        <v>0</v>
      </c>
      <c r="CF37" s="40">
        <f t="shared" si="313"/>
        <v>0</v>
      </c>
      <c r="CG37" s="40">
        <f t="shared" si="313"/>
        <v>0</v>
      </c>
      <c r="CH37" s="40">
        <f t="shared" si="307"/>
        <v>0</v>
      </c>
      <c r="CI37" s="40">
        <f t="shared" si="307"/>
        <v>0</v>
      </c>
      <c r="CJ37" s="40">
        <f t="shared" si="307"/>
        <v>0</v>
      </c>
      <c r="CK37" s="40">
        <f t="shared" si="307"/>
        <v>0</v>
      </c>
      <c r="CL37" s="40">
        <f t="shared" si="307"/>
        <v>0</v>
      </c>
      <c r="CM37" s="40">
        <f t="shared" si="307"/>
        <v>0</v>
      </c>
      <c r="CN37" s="40">
        <f t="shared" si="307"/>
        <v>0</v>
      </c>
      <c r="CO37" s="40">
        <f t="shared" si="307"/>
        <v>0</v>
      </c>
      <c r="CP37" s="40">
        <f t="shared" si="307"/>
        <v>0</v>
      </c>
      <c r="CQ37" s="40">
        <f t="shared" si="307"/>
        <v>0</v>
      </c>
      <c r="CR37" s="40">
        <f t="shared" si="307"/>
        <v>0</v>
      </c>
      <c r="CS37" s="40">
        <f t="shared" si="307"/>
        <v>0</v>
      </c>
      <c r="CT37" s="40">
        <f t="shared" si="307"/>
        <v>0</v>
      </c>
      <c r="CU37" s="40">
        <f t="shared" si="307"/>
        <v>0</v>
      </c>
      <c r="CV37" s="40">
        <f t="shared" si="307"/>
        <v>0</v>
      </c>
      <c r="CW37" s="40">
        <f t="shared" si="307"/>
        <v>0</v>
      </c>
      <c r="CX37" s="40">
        <f t="shared" si="307"/>
        <v>0</v>
      </c>
      <c r="CY37" s="40">
        <f t="shared" si="307"/>
        <v>0</v>
      </c>
      <c r="CZ37" s="40">
        <f t="shared" si="307"/>
        <v>0</v>
      </c>
      <c r="DA37" s="40">
        <f t="shared" si="307"/>
        <v>0</v>
      </c>
      <c r="DB37" s="40">
        <f t="shared" si="307"/>
        <v>0</v>
      </c>
      <c r="DC37" s="40">
        <f t="shared" si="307"/>
        <v>0</v>
      </c>
      <c r="DD37" s="40">
        <f t="shared" si="307"/>
        <v>0</v>
      </c>
      <c r="DE37" s="40">
        <f t="shared" si="307"/>
        <v>0</v>
      </c>
      <c r="DF37" s="40">
        <f t="shared" si="307"/>
        <v>0</v>
      </c>
      <c r="DG37" s="40">
        <f t="shared" si="307"/>
        <v>0</v>
      </c>
      <c r="DH37" s="40">
        <f t="shared" si="307"/>
        <v>0</v>
      </c>
      <c r="DI37" s="40">
        <f t="shared" si="307"/>
        <v>0</v>
      </c>
      <c r="DJ37" s="40">
        <f t="shared" si="307"/>
        <v>0</v>
      </c>
      <c r="DK37" s="40">
        <f t="shared" si="307"/>
        <v>0</v>
      </c>
      <c r="DL37" s="40">
        <f t="shared" si="307"/>
        <v>0</v>
      </c>
      <c r="DM37" s="40">
        <f t="shared" si="307"/>
        <v>0</v>
      </c>
      <c r="DN37" s="40">
        <f t="shared" si="307"/>
        <v>0</v>
      </c>
      <c r="DO37" s="40">
        <f t="shared" si="307"/>
        <v>0</v>
      </c>
      <c r="DP37" s="40">
        <f t="shared" si="307"/>
        <v>0</v>
      </c>
      <c r="DQ37" s="40">
        <f t="shared" si="307"/>
        <v>0</v>
      </c>
      <c r="DR37" s="40">
        <f t="shared" si="307"/>
        <v>0</v>
      </c>
      <c r="DS37" s="40">
        <f t="shared" si="307"/>
        <v>0</v>
      </c>
      <c r="DT37" s="40">
        <f t="shared" si="307"/>
        <v>0</v>
      </c>
      <c r="DU37" s="40">
        <f t="shared" si="307"/>
        <v>0</v>
      </c>
      <c r="DV37" s="40">
        <f t="shared" si="307"/>
        <v>0</v>
      </c>
      <c r="DW37" s="40">
        <f t="shared" si="307"/>
        <v>0</v>
      </c>
      <c r="DX37" s="40">
        <f t="shared" si="307"/>
        <v>0</v>
      </c>
      <c r="DY37" s="40">
        <f t="shared" si="307"/>
        <v>0</v>
      </c>
      <c r="DZ37" s="40">
        <f t="shared" si="307"/>
        <v>0</v>
      </c>
      <c r="EA37" s="40">
        <f t="shared" si="307"/>
        <v>0</v>
      </c>
      <c r="EB37" s="40">
        <f t="shared" si="307"/>
        <v>0</v>
      </c>
      <c r="EC37" s="40">
        <f t="shared" si="307"/>
        <v>0</v>
      </c>
      <c r="ED37" s="40">
        <f t="shared" si="307"/>
        <v>0</v>
      </c>
      <c r="EE37" s="40">
        <f t="shared" si="307"/>
        <v>0</v>
      </c>
      <c r="EF37" s="40">
        <f t="shared" si="307"/>
        <v>0</v>
      </c>
      <c r="EG37" s="40">
        <f t="shared" si="307"/>
        <v>0</v>
      </c>
      <c r="EH37" s="40">
        <f t="shared" si="307"/>
        <v>0</v>
      </c>
      <c r="EI37" s="40">
        <f t="shared" si="307"/>
        <v>0</v>
      </c>
      <c r="EJ37" s="40">
        <f t="shared" si="307"/>
        <v>0</v>
      </c>
      <c r="EK37" s="40">
        <f t="shared" si="307"/>
        <v>0</v>
      </c>
      <c r="EL37" s="40">
        <f t="shared" si="307"/>
        <v>0</v>
      </c>
      <c r="EM37" s="40">
        <f t="shared" si="307"/>
        <v>0</v>
      </c>
      <c r="EN37" s="40">
        <f t="shared" si="307"/>
        <v>0</v>
      </c>
      <c r="EO37" s="40">
        <f t="shared" si="307"/>
        <v>0</v>
      </c>
      <c r="EP37" s="40">
        <f t="shared" si="307"/>
        <v>0</v>
      </c>
      <c r="EQ37" s="40">
        <f t="shared" si="307"/>
        <v>0</v>
      </c>
      <c r="ER37" s="40">
        <f t="shared" si="307"/>
        <v>0</v>
      </c>
      <c r="ES37" s="40">
        <f t="shared" ref="ES37:HD39" si="314">IF(ES$7="",0,ER37+ES15-ES26)</f>
        <v>0</v>
      </c>
      <c r="ET37" s="40">
        <f t="shared" si="314"/>
        <v>0</v>
      </c>
      <c r="EU37" s="40">
        <f t="shared" si="314"/>
        <v>0</v>
      </c>
      <c r="EV37" s="40">
        <f t="shared" si="314"/>
        <v>0</v>
      </c>
      <c r="EW37" s="40">
        <f t="shared" si="314"/>
        <v>0</v>
      </c>
      <c r="EX37" s="40">
        <f t="shared" si="314"/>
        <v>0</v>
      </c>
      <c r="EY37" s="40">
        <f t="shared" si="314"/>
        <v>0</v>
      </c>
      <c r="EZ37" s="40">
        <f t="shared" si="314"/>
        <v>0</v>
      </c>
      <c r="FA37" s="40">
        <f t="shared" si="314"/>
        <v>0</v>
      </c>
      <c r="FB37" s="40">
        <f t="shared" si="314"/>
        <v>0</v>
      </c>
      <c r="FC37" s="40">
        <f t="shared" si="314"/>
        <v>0</v>
      </c>
      <c r="FD37" s="40">
        <f t="shared" si="314"/>
        <v>0</v>
      </c>
      <c r="FE37" s="40">
        <f t="shared" si="314"/>
        <v>0</v>
      </c>
      <c r="FF37" s="40">
        <f t="shared" si="314"/>
        <v>0</v>
      </c>
      <c r="FG37" s="40">
        <f t="shared" si="314"/>
        <v>0</v>
      </c>
      <c r="FH37" s="40">
        <f t="shared" si="314"/>
        <v>0</v>
      </c>
      <c r="FI37" s="40">
        <f t="shared" si="314"/>
        <v>0</v>
      </c>
      <c r="FJ37" s="40">
        <f t="shared" si="314"/>
        <v>0</v>
      </c>
      <c r="FK37" s="40">
        <f t="shared" si="314"/>
        <v>0</v>
      </c>
      <c r="FL37" s="40">
        <f t="shared" si="314"/>
        <v>0</v>
      </c>
      <c r="FM37" s="40">
        <f t="shared" si="314"/>
        <v>0</v>
      </c>
      <c r="FN37" s="40">
        <f t="shared" si="314"/>
        <v>0</v>
      </c>
      <c r="FO37" s="40">
        <f t="shared" si="314"/>
        <v>0</v>
      </c>
      <c r="FP37" s="40">
        <f t="shared" si="314"/>
        <v>0</v>
      </c>
      <c r="FQ37" s="40">
        <f t="shared" si="314"/>
        <v>0</v>
      </c>
      <c r="FR37" s="40">
        <f t="shared" si="314"/>
        <v>0</v>
      </c>
      <c r="FS37" s="40">
        <f t="shared" si="314"/>
        <v>0</v>
      </c>
      <c r="FT37" s="40">
        <f t="shared" si="314"/>
        <v>0</v>
      </c>
      <c r="FU37" s="40">
        <f t="shared" si="314"/>
        <v>0</v>
      </c>
      <c r="FV37" s="40">
        <f t="shared" si="314"/>
        <v>0</v>
      </c>
      <c r="FW37" s="40">
        <f t="shared" si="314"/>
        <v>0</v>
      </c>
      <c r="FX37" s="40">
        <f t="shared" si="314"/>
        <v>0</v>
      </c>
      <c r="FY37" s="40">
        <f t="shared" si="314"/>
        <v>0</v>
      </c>
      <c r="FZ37" s="40">
        <f t="shared" si="314"/>
        <v>0</v>
      </c>
      <c r="GA37" s="40">
        <f t="shared" si="314"/>
        <v>0</v>
      </c>
      <c r="GB37" s="40">
        <f t="shared" si="314"/>
        <v>0</v>
      </c>
      <c r="GC37" s="40">
        <f t="shared" si="314"/>
        <v>0</v>
      </c>
      <c r="GD37" s="40">
        <f t="shared" si="314"/>
        <v>0</v>
      </c>
      <c r="GE37" s="40">
        <f t="shared" si="314"/>
        <v>0</v>
      </c>
      <c r="GF37" s="40">
        <f t="shared" si="314"/>
        <v>0</v>
      </c>
      <c r="GG37" s="40">
        <f t="shared" si="314"/>
        <v>0</v>
      </c>
      <c r="GH37" s="40">
        <f t="shared" si="314"/>
        <v>0</v>
      </c>
      <c r="GI37" s="40">
        <f t="shared" si="314"/>
        <v>0</v>
      </c>
      <c r="GJ37" s="40">
        <f t="shared" si="314"/>
        <v>0</v>
      </c>
      <c r="GK37" s="40">
        <f t="shared" si="314"/>
        <v>0</v>
      </c>
      <c r="GL37" s="40">
        <f t="shared" si="314"/>
        <v>0</v>
      </c>
      <c r="GM37" s="40">
        <f t="shared" si="314"/>
        <v>0</v>
      </c>
      <c r="GN37" s="40">
        <f t="shared" si="314"/>
        <v>0</v>
      </c>
      <c r="GO37" s="40">
        <f t="shared" si="314"/>
        <v>0</v>
      </c>
      <c r="GP37" s="40">
        <f t="shared" si="314"/>
        <v>0</v>
      </c>
      <c r="GQ37" s="40">
        <f t="shared" si="314"/>
        <v>0</v>
      </c>
      <c r="GR37" s="40">
        <f t="shared" si="314"/>
        <v>0</v>
      </c>
      <c r="GS37" s="40">
        <f t="shared" si="314"/>
        <v>0</v>
      </c>
      <c r="GT37" s="40">
        <f t="shared" si="314"/>
        <v>0</v>
      </c>
      <c r="GU37" s="40">
        <f t="shared" si="314"/>
        <v>0</v>
      </c>
      <c r="GV37" s="40">
        <f t="shared" si="314"/>
        <v>0</v>
      </c>
      <c r="GW37" s="40">
        <f t="shared" si="314"/>
        <v>0</v>
      </c>
      <c r="GX37" s="40">
        <f t="shared" si="314"/>
        <v>0</v>
      </c>
      <c r="GY37" s="40">
        <f t="shared" si="314"/>
        <v>0</v>
      </c>
      <c r="GZ37" s="40">
        <f t="shared" si="314"/>
        <v>0</v>
      </c>
      <c r="HA37" s="40">
        <f t="shared" si="314"/>
        <v>0</v>
      </c>
      <c r="HB37" s="40">
        <f t="shared" si="314"/>
        <v>0</v>
      </c>
      <c r="HC37" s="40">
        <f t="shared" si="314"/>
        <v>0</v>
      </c>
      <c r="HD37" s="40">
        <f t="shared" si="314"/>
        <v>0</v>
      </c>
      <c r="HE37" s="40">
        <f t="shared" si="308"/>
        <v>0</v>
      </c>
      <c r="HF37" s="40">
        <f t="shared" si="309"/>
        <v>0</v>
      </c>
      <c r="HG37" s="40">
        <f t="shared" si="309"/>
        <v>0</v>
      </c>
      <c r="HH37" s="40">
        <f t="shared" si="309"/>
        <v>0</v>
      </c>
      <c r="HI37" s="40">
        <f t="shared" si="309"/>
        <v>0</v>
      </c>
      <c r="HJ37" s="40">
        <f t="shared" si="309"/>
        <v>0</v>
      </c>
      <c r="HK37" s="40">
        <f t="shared" si="309"/>
        <v>0</v>
      </c>
      <c r="HL37" s="40">
        <f t="shared" si="309"/>
        <v>0</v>
      </c>
      <c r="HM37" s="40">
        <f t="shared" si="309"/>
        <v>0</v>
      </c>
      <c r="HN37" s="40">
        <f t="shared" si="309"/>
        <v>0</v>
      </c>
      <c r="HO37" s="40">
        <f t="shared" si="309"/>
        <v>0</v>
      </c>
      <c r="HP37" s="40">
        <f t="shared" si="309"/>
        <v>0</v>
      </c>
      <c r="HQ37" s="40">
        <f t="shared" si="309"/>
        <v>0</v>
      </c>
      <c r="HR37" s="40">
        <f t="shared" si="309"/>
        <v>0</v>
      </c>
      <c r="HS37" s="40">
        <f t="shared" si="309"/>
        <v>0</v>
      </c>
      <c r="HT37" s="40">
        <f t="shared" si="309"/>
        <v>0</v>
      </c>
      <c r="HU37" s="40">
        <f t="shared" si="309"/>
        <v>0</v>
      </c>
      <c r="HV37" s="40">
        <f t="shared" si="309"/>
        <v>0</v>
      </c>
      <c r="HW37" s="40">
        <f t="shared" si="309"/>
        <v>0</v>
      </c>
      <c r="HX37" s="40">
        <f t="shared" si="309"/>
        <v>0</v>
      </c>
      <c r="HY37" s="40">
        <f t="shared" si="309"/>
        <v>0</v>
      </c>
      <c r="HZ37" s="40">
        <f t="shared" si="309"/>
        <v>0</v>
      </c>
      <c r="IA37" s="40">
        <f t="shared" si="309"/>
        <v>0</v>
      </c>
      <c r="IB37" s="40">
        <f t="shared" si="309"/>
        <v>0</v>
      </c>
      <c r="IC37" s="40">
        <f t="shared" si="309"/>
        <v>0</v>
      </c>
      <c r="ID37" s="40">
        <f t="shared" si="309"/>
        <v>0</v>
      </c>
      <c r="IE37" s="40">
        <f t="shared" si="309"/>
        <v>0</v>
      </c>
      <c r="IF37" s="40">
        <f t="shared" si="309"/>
        <v>0</v>
      </c>
      <c r="IG37" s="40">
        <f t="shared" si="309"/>
        <v>0</v>
      </c>
      <c r="IH37" s="40">
        <f t="shared" si="309"/>
        <v>0</v>
      </c>
      <c r="II37" s="40">
        <f t="shared" si="309"/>
        <v>0</v>
      </c>
      <c r="IJ37" s="40">
        <f t="shared" si="309"/>
        <v>0</v>
      </c>
      <c r="IK37" s="40">
        <f t="shared" si="309"/>
        <v>0</v>
      </c>
      <c r="IL37" s="40">
        <f t="shared" si="309"/>
        <v>0</v>
      </c>
      <c r="IM37" s="40">
        <f t="shared" si="309"/>
        <v>0</v>
      </c>
      <c r="IN37" s="40">
        <f t="shared" si="309"/>
        <v>0</v>
      </c>
      <c r="IO37" s="40">
        <f t="shared" si="309"/>
        <v>0</v>
      </c>
      <c r="IP37" s="40">
        <f t="shared" si="309"/>
        <v>0</v>
      </c>
      <c r="IQ37" s="40">
        <f t="shared" si="309"/>
        <v>0</v>
      </c>
      <c r="IR37" s="40">
        <f t="shared" si="309"/>
        <v>0</v>
      </c>
      <c r="IS37" s="40">
        <f t="shared" si="309"/>
        <v>0</v>
      </c>
      <c r="IT37" s="40">
        <f t="shared" si="309"/>
        <v>0</v>
      </c>
      <c r="IU37" s="40">
        <f t="shared" si="309"/>
        <v>0</v>
      </c>
      <c r="IV37" s="40">
        <f t="shared" si="309"/>
        <v>0</v>
      </c>
      <c r="IW37" s="40">
        <f t="shared" si="309"/>
        <v>0</v>
      </c>
      <c r="IX37" s="40">
        <f t="shared" si="309"/>
        <v>0</v>
      </c>
      <c r="IY37" s="40">
        <f t="shared" si="309"/>
        <v>0</v>
      </c>
      <c r="IZ37" s="40">
        <f t="shared" si="309"/>
        <v>0</v>
      </c>
      <c r="JA37" s="40">
        <f t="shared" si="309"/>
        <v>0</v>
      </c>
      <c r="JB37" s="40">
        <f t="shared" si="309"/>
        <v>0</v>
      </c>
      <c r="JC37" s="40">
        <f t="shared" si="309"/>
        <v>0</v>
      </c>
      <c r="JD37" s="40">
        <f t="shared" si="309"/>
        <v>0</v>
      </c>
      <c r="JE37" s="40">
        <f t="shared" si="309"/>
        <v>0</v>
      </c>
      <c r="JF37" s="40">
        <f t="shared" si="309"/>
        <v>0</v>
      </c>
      <c r="JG37" s="40">
        <f t="shared" si="309"/>
        <v>0</v>
      </c>
      <c r="JH37" s="40">
        <f t="shared" si="309"/>
        <v>0</v>
      </c>
      <c r="JI37" s="40">
        <f t="shared" si="309"/>
        <v>0</v>
      </c>
      <c r="JJ37" s="40">
        <f t="shared" si="309"/>
        <v>0</v>
      </c>
      <c r="JK37" s="40">
        <f t="shared" si="309"/>
        <v>0</v>
      </c>
      <c r="JL37" s="40">
        <f t="shared" si="309"/>
        <v>0</v>
      </c>
      <c r="JM37" s="40">
        <f t="shared" si="309"/>
        <v>0</v>
      </c>
      <c r="JN37" s="40">
        <f t="shared" si="309"/>
        <v>0</v>
      </c>
      <c r="JO37" s="40">
        <f t="shared" si="309"/>
        <v>0</v>
      </c>
      <c r="JP37" s="40">
        <f t="shared" si="309"/>
        <v>0</v>
      </c>
      <c r="JQ37" s="40">
        <f t="shared" ref="JQ37:KV39" si="315">IF(JQ$7="",0,JP37+JQ15-JQ26)</f>
        <v>0</v>
      </c>
      <c r="JR37" s="40">
        <f t="shared" si="315"/>
        <v>0</v>
      </c>
      <c r="JS37" s="40">
        <f t="shared" si="315"/>
        <v>0</v>
      </c>
      <c r="JT37" s="40">
        <f t="shared" si="315"/>
        <v>0</v>
      </c>
      <c r="JU37" s="40">
        <f t="shared" si="315"/>
        <v>0</v>
      </c>
      <c r="JV37" s="40">
        <f t="shared" si="315"/>
        <v>0</v>
      </c>
      <c r="JW37" s="40">
        <f t="shared" si="315"/>
        <v>0</v>
      </c>
      <c r="JX37" s="40">
        <f t="shared" si="315"/>
        <v>0</v>
      </c>
      <c r="JY37" s="40">
        <f t="shared" si="315"/>
        <v>0</v>
      </c>
      <c r="JZ37" s="40">
        <f t="shared" si="315"/>
        <v>0</v>
      </c>
      <c r="KA37" s="40">
        <f t="shared" si="315"/>
        <v>0</v>
      </c>
      <c r="KB37" s="40">
        <f t="shared" si="315"/>
        <v>0</v>
      </c>
      <c r="KC37" s="40">
        <f t="shared" si="315"/>
        <v>0</v>
      </c>
      <c r="KD37" s="40">
        <f t="shared" si="315"/>
        <v>0</v>
      </c>
      <c r="KE37" s="40">
        <f t="shared" si="315"/>
        <v>0</v>
      </c>
      <c r="KF37" s="40">
        <f t="shared" si="315"/>
        <v>0</v>
      </c>
      <c r="KG37" s="40">
        <f t="shared" si="315"/>
        <v>0</v>
      </c>
      <c r="KH37" s="40">
        <f t="shared" si="315"/>
        <v>0</v>
      </c>
      <c r="KI37" s="40">
        <f t="shared" si="315"/>
        <v>0</v>
      </c>
      <c r="KJ37" s="40">
        <f t="shared" si="315"/>
        <v>0</v>
      </c>
      <c r="KK37" s="40">
        <f t="shared" si="315"/>
        <v>0</v>
      </c>
      <c r="KL37" s="40">
        <f t="shared" si="315"/>
        <v>0</v>
      </c>
      <c r="KM37" s="40">
        <f t="shared" si="315"/>
        <v>0</v>
      </c>
      <c r="KN37" s="40">
        <f t="shared" si="315"/>
        <v>0</v>
      </c>
      <c r="KO37" s="40">
        <f t="shared" si="315"/>
        <v>0</v>
      </c>
      <c r="KP37" s="40">
        <f t="shared" si="315"/>
        <v>0</v>
      </c>
      <c r="KQ37" s="40">
        <f t="shared" si="315"/>
        <v>0</v>
      </c>
      <c r="KR37" s="40">
        <f t="shared" si="315"/>
        <v>0</v>
      </c>
      <c r="KS37" s="40">
        <f t="shared" si="315"/>
        <v>0</v>
      </c>
      <c r="KT37" s="40">
        <f t="shared" si="315"/>
        <v>0</v>
      </c>
      <c r="KU37" s="40">
        <f t="shared" si="315"/>
        <v>0</v>
      </c>
      <c r="KV37" s="40">
        <f t="shared" si="315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договоров/открытых магазинов</v>
      </c>
      <c r="F38" s="1"/>
      <c r="G38" s="1"/>
      <c r="H38" s="11" t="str">
        <f t="shared" si="311"/>
        <v>клиенты</v>
      </c>
      <c r="I38" s="1"/>
      <c r="J38" s="1"/>
      <c r="K38" s="1" t="str">
        <f>справочники!$U$15</f>
        <v>собственные магазины</v>
      </c>
      <c r="L38" s="1"/>
      <c r="M38" s="5"/>
      <c r="N38" s="40"/>
      <c r="O38" s="19"/>
      <c r="P38" s="1"/>
      <c r="Q38" s="1"/>
      <c r="R38" s="40"/>
      <c r="S38" s="1"/>
      <c r="T38" s="232">
        <f>условия!$N$32*условия!U53</f>
        <v>0</v>
      </c>
      <c r="U38" s="40">
        <f t="shared" si="312"/>
        <v>1.4423076923076923</v>
      </c>
      <c r="V38" s="40">
        <f t="shared" si="313"/>
        <v>3.125</v>
      </c>
      <c r="W38" s="40">
        <f t="shared" si="313"/>
        <v>5.0480769230769234</v>
      </c>
      <c r="X38" s="40">
        <f t="shared" si="313"/>
        <v>7.2115384615384617</v>
      </c>
      <c r="Y38" s="40">
        <f t="shared" si="313"/>
        <v>9.615384615384615</v>
      </c>
      <c r="Z38" s="40">
        <f t="shared" si="313"/>
        <v>12.259615384615383</v>
      </c>
      <c r="AA38" s="40">
        <f t="shared" si="313"/>
        <v>15.144230769230768</v>
      </c>
      <c r="AB38" s="40">
        <f t="shared" si="313"/>
        <v>18.269230769230766</v>
      </c>
      <c r="AC38" s="40">
        <f t="shared" si="313"/>
        <v>21.634615384615383</v>
      </c>
      <c r="AD38" s="40">
        <f t="shared" si="313"/>
        <v>25.240384615384613</v>
      </c>
      <c r="AE38" s="40">
        <f t="shared" si="313"/>
        <v>29.08653846153846</v>
      </c>
      <c r="AF38" s="40">
        <f t="shared" si="313"/>
        <v>33.17307692307692</v>
      </c>
      <c r="AG38" s="40">
        <f t="shared" si="313"/>
        <v>37.5</v>
      </c>
      <c r="AH38" s="40">
        <f t="shared" si="313"/>
        <v>0</v>
      </c>
      <c r="AI38" s="40">
        <f t="shared" si="313"/>
        <v>0</v>
      </c>
      <c r="AJ38" s="40">
        <f t="shared" si="313"/>
        <v>0</v>
      </c>
      <c r="AK38" s="40">
        <f t="shared" si="313"/>
        <v>0</v>
      </c>
      <c r="AL38" s="40">
        <f t="shared" si="313"/>
        <v>0</v>
      </c>
      <c r="AM38" s="40">
        <f t="shared" si="313"/>
        <v>0</v>
      </c>
      <c r="AN38" s="40">
        <f t="shared" si="313"/>
        <v>0</v>
      </c>
      <c r="AO38" s="40">
        <f t="shared" si="313"/>
        <v>0</v>
      </c>
      <c r="AP38" s="40">
        <f t="shared" si="313"/>
        <v>0</v>
      </c>
      <c r="AQ38" s="40">
        <f t="shared" si="313"/>
        <v>0</v>
      </c>
      <c r="AR38" s="40">
        <f t="shared" si="313"/>
        <v>0</v>
      </c>
      <c r="AS38" s="40">
        <f t="shared" si="313"/>
        <v>0</v>
      </c>
      <c r="AT38" s="40">
        <f t="shared" si="313"/>
        <v>0</v>
      </c>
      <c r="AU38" s="40">
        <f t="shared" si="313"/>
        <v>0</v>
      </c>
      <c r="AV38" s="40">
        <f t="shared" si="313"/>
        <v>0</v>
      </c>
      <c r="AW38" s="40">
        <f t="shared" si="313"/>
        <v>0</v>
      </c>
      <c r="AX38" s="40">
        <f t="shared" si="313"/>
        <v>0</v>
      </c>
      <c r="AY38" s="40">
        <f t="shared" si="313"/>
        <v>0</v>
      </c>
      <c r="AZ38" s="40">
        <f t="shared" si="313"/>
        <v>0</v>
      </c>
      <c r="BA38" s="40">
        <f t="shared" si="313"/>
        <v>0</v>
      </c>
      <c r="BB38" s="40">
        <f t="shared" si="313"/>
        <v>0</v>
      </c>
      <c r="BC38" s="40">
        <f t="shared" si="313"/>
        <v>0</v>
      </c>
      <c r="BD38" s="40">
        <f t="shared" si="313"/>
        <v>0</v>
      </c>
      <c r="BE38" s="40">
        <f t="shared" si="313"/>
        <v>0</v>
      </c>
      <c r="BF38" s="40">
        <f t="shared" si="313"/>
        <v>0</v>
      </c>
      <c r="BG38" s="40">
        <f t="shared" si="313"/>
        <v>0</v>
      </c>
      <c r="BH38" s="40">
        <f t="shared" si="313"/>
        <v>0</v>
      </c>
      <c r="BI38" s="40">
        <f t="shared" si="313"/>
        <v>0</v>
      </c>
      <c r="BJ38" s="40">
        <f t="shared" si="313"/>
        <v>0</v>
      </c>
      <c r="BK38" s="40">
        <f t="shared" si="313"/>
        <v>0</v>
      </c>
      <c r="BL38" s="40">
        <f t="shared" si="313"/>
        <v>0</v>
      </c>
      <c r="BM38" s="40">
        <f t="shared" si="313"/>
        <v>0</v>
      </c>
      <c r="BN38" s="40">
        <f t="shared" si="313"/>
        <v>0</v>
      </c>
      <c r="BO38" s="40">
        <f t="shared" si="313"/>
        <v>0</v>
      </c>
      <c r="BP38" s="40">
        <f t="shared" si="313"/>
        <v>0</v>
      </c>
      <c r="BQ38" s="40">
        <f t="shared" si="313"/>
        <v>0</v>
      </c>
      <c r="BR38" s="40">
        <f t="shared" si="313"/>
        <v>0</v>
      </c>
      <c r="BS38" s="40">
        <f t="shared" si="313"/>
        <v>0</v>
      </c>
      <c r="BT38" s="40">
        <f t="shared" si="313"/>
        <v>0</v>
      </c>
      <c r="BU38" s="40">
        <f t="shared" si="313"/>
        <v>0</v>
      </c>
      <c r="BV38" s="40">
        <f t="shared" si="313"/>
        <v>0</v>
      </c>
      <c r="BW38" s="40">
        <f t="shared" si="313"/>
        <v>0</v>
      </c>
      <c r="BX38" s="40">
        <f t="shared" si="313"/>
        <v>0</v>
      </c>
      <c r="BY38" s="40">
        <f t="shared" si="313"/>
        <v>0</v>
      </c>
      <c r="BZ38" s="40">
        <f t="shared" si="313"/>
        <v>0</v>
      </c>
      <c r="CA38" s="40">
        <f t="shared" si="313"/>
        <v>0</v>
      </c>
      <c r="CB38" s="40">
        <f t="shared" si="313"/>
        <v>0</v>
      </c>
      <c r="CC38" s="40">
        <f t="shared" si="313"/>
        <v>0</v>
      </c>
      <c r="CD38" s="40">
        <f t="shared" si="313"/>
        <v>0</v>
      </c>
      <c r="CE38" s="40">
        <f t="shared" si="313"/>
        <v>0</v>
      </c>
      <c r="CF38" s="40">
        <f t="shared" si="313"/>
        <v>0</v>
      </c>
      <c r="CG38" s="40">
        <f t="shared" si="313"/>
        <v>0</v>
      </c>
      <c r="CH38" s="40">
        <f t="shared" ref="CH38:ES39" si="316">IF(CH$7="",0,CG38+CH16-CH27)</f>
        <v>0</v>
      </c>
      <c r="CI38" s="40">
        <f t="shared" si="316"/>
        <v>0</v>
      </c>
      <c r="CJ38" s="40">
        <f t="shared" si="316"/>
        <v>0</v>
      </c>
      <c r="CK38" s="40">
        <f t="shared" si="316"/>
        <v>0</v>
      </c>
      <c r="CL38" s="40">
        <f t="shared" si="316"/>
        <v>0</v>
      </c>
      <c r="CM38" s="40">
        <f t="shared" si="316"/>
        <v>0</v>
      </c>
      <c r="CN38" s="40">
        <f t="shared" si="316"/>
        <v>0</v>
      </c>
      <c r="CO38" s="40">
        <f t="shared" si="316"/>
        <v>0</v>
      </c>
      <c r="CP38" s="40">
        <f t="shared" si="316"/>
        <v>0</v>
      </c>
      <c r="CQ38" s="40">
        <f t="shared" si="316"/>
        <v>0</v>
      </c>
      <c r="CR38" s="40">
        <f t="shared" si="316"/>
        <v>0</v>
      </c>
      <c r="CS38" s="40">
        <f t="shared" si="316"/>
        <v>0</v>
      </c>
      <c r="CT38" s="40">
        <f t="shared" si="316"/>
        <v>0</v>
      </c>
      <c r="CU38" s="40">
        <f t="shared" si="316"/>
        <v>0</v>
      </c>
      <c r="CV38" s="40">
        <f t="shared" si="316"/>
        <v>0</v>
      </c>
      <c r="CW38" s="40">
        <f t="shared" si="316"/>
        <v>0</v>
      </c>
      <c r="CX38" s="40">
        <f t="shared" si="316"/>
        <v>0</v>
      </c>
      <c r="CY38" s="40">
        <f t="shared" si="316"/>
        <v>0</v>
      </c>
      <c r="CZ38" s="40">
        <f t="shared" si="316"/>
        <v>0</v>
      </c>
      <c r="DA38" s="40">
        <f t="shared" si="316"/>
        <v>0</v>
      </c>
      <c r="DB38" s="40">
        <f t="shared" si="316"/>
        <v>0</v>
      </c>
      <c r="DC38" s="40">
        <f t="shared" si="316"/>
        <v>0</v>
      </c>
      <c r="DD38" s="40">
        <f t="shared" si="316"/>
        <v>0</v>
      </c>
      <c r="DE38" s="40">
        <f t="shared" si="316"/>
        <v>0</v>
      </c>
      <c r="DF38" s="40">
        <f t="shared" si="316"/>
        <v>0</v>
      </c>
      <c r="DG38" s="40">
        <f t="shared" si="316"/>
        <v>0</v>
      </c>
      <c r="DH38" s="40">
        <f t="shared" si="316"/>
        <v>0</v>
      </c>
      <c r="DI38" s="40">
        <f t="shared" si="316"/>
        <v>0</v>
      </c>
      <c r="DJ38" s="40">
        <f t="shared" si="316"/>
        <v>0</v>
      </c>
      <c r="DK38" s="40">
        <f t="shared" si="316"/>
        <v>0</v>
      </c>
      <c r="DL38" s="40">
        <f t="shared" si="316"/>
        <v>0</v>
      </c>
      <c r="DM38" s="40">
        <f t="shared" si="316"/>
        <v>0</v>
      </c>
      <c r="DN38" s="40">
        <f t="shared" si="316"/>
        <v>0</v>
      </c>
      <c r="DO38" s="40">
        <f t="shared" si="316"/>
        <v>0</v>
      </c>
      <c r="DP38" s="40">
        <f t="shared" si="316"/>
        <v>0</v>
      </c>
      <c r="DQ38" s="40">
        <f t="shared" si="316"/>
        <v>0</v>
      </c>
      <c r="DR38" s="40">
        <f t="shared" si="316"/>
        <v>0</v>
      </c>
      <c r="DS38" s="40">
        <f t="shared" si="316"/>
        <v>0</v>
      </c>
      <c r="DT38" s="40">
        <f t="shared" si="316"/>
        <v>0</v>
      </c>
      <c r="DU38" s="40">
        <f t="shared" si="316"/>
        <v>0</v>
      </c>
      <c r="DV38" s="40">
        <f t="shared" si="316"/>
        <v>0</v>
      </c>
      <c r="DW38" s="40">
        <f t="shared" si="316"/>
        <v>0</v>
      </c>
      <c r="DX38" s="40">
        <f t="shared" si="316"/>
        <v>0</v>
      </c>
      <c r="DY38" s="40">
        <f t="shared" si="316"/>
        <v>0</v>
      </c>
      <c r="DZ38" s="40">
        <f t="shared" si="316"/>
        <v>0</v>
      </c>
      <c r="EA38" s="40">
        <f t="shared" si="316"/>
        <v>0</v>
      </c>
      <c r="EB38" s="40">
        <f t="shared" si="316"/>
        <v>0</v>
      </c>
      <c r="EC38" s="40">
        <f t="shared" si="316"/>
        <v>0</v>
      </c>
      <c r="ED38" s="40">
        <f t="shared" si="316"/>
        <v>0</v>
      </c>
      <c r="EE38" s="40">
        <f t="shared" si="316"/>
        <v>0</v>
      </c>
      <c r="EF38" s="40">
        <f t="shared" si="316"/>
        <v>0</v>
      </c>
      <c r="EG38" s="40">
        <f t="shared" si="316"/>
        <v>0</v>
      </c>
      <c r="EH38" s="40">
        <f t="shared" si="316"/>
        <v>0</v>
      </c>
      <c r="EI38" s="40">
        <f t="shared" si="316"/>
        <v>0</v>
      </c>
      <c r="EJ38" s="40">
        <f t="shared" si="316"/>
        <v>0</v>
      </c>
      <c r="EK38" s="40">
        <f t="shared" si="316"/>
        <v>0</v>
      </c>
      <c r="EL38" s="40">
        <f t="shared" si="316"/>
        <v>0</v>
      </c>
      <c r="EM38" s="40">
        <f t="shared" si="316"/>
        <v>0</v>
      </c>
      <c r="EN38" s="40">
        <f t="shared" si="316"/>
        <v>0</v>
      </c>
      <c r="EO38" s="40">
        <f t="shared" si="316"/>
        <v>0</v>
      </c>
      <c r="EP38" s="40">
        <f t="shared" si="316"/>
        <v>0</v>
      </c>
      <c r="EQ38" s="40">
        <f t="shared" si="316"/>
        <v>0</v>
      </c>
      <c r="ER38" s="40">
        <f t="shared" si="316"/>
        <v>0</v>
      </c>
      <c r="ES38" s="40">
        <f t="shared" si="316"/>
        <v>0</v>
      </c>
      <c r="ET38" s="40">
        <f t="shared" si="314"/>
        <v>0</v>
      </c>
      <c r="EU38" s="40">
        <f t="shared" si="314"/>
        <v>0</v>
      </c>
      <c r="EV38" s="40">
        <f t="shared" si="314"/>
        <v>0</v>
      </c>
      <c r="EW38" s="40">
        <f t="shared" si="314"/>
        <v>0</v>
      </c>
      <c r="EX38" s="40">
        <f t="shared" si="314"/>
        <v>0</v>
      </c>
      <c r="EY38" s="40">
        <f t="shared" si="314"/>
        <v>0</v>
      </c>
      <c r="EZ38" s="40">
        <f t="shared" si="314"/>
        <v>0</v>
      </c>
      <c r="FA38" s="40">
        <f t="shared" si="314"/>
        <v>0</v>
      </c>
      <c r="FB38" s="40">
        <f t="shared" si="314"/>
        <v>0</v>
      </c>
      <c r="FC38" s="40">
        <f t="shared" si="314"/>
        <v>0</v>
      </c>
      <c r="FD38" s="40">
        <f t="shared" si="314"/>
        <v>0</v>
      </c>
      <c r="FE38" s="40">
        <f t="shared" si="314"/>
        <v>0</v>
      </c>
      <c r="FF38" s="40">
        <f t="shared" si="314"/>
        <v>0</v>
      </c>
      <c r="FG38" s="40">
        <f t="shared" si="314"/>
        <v>0</v>
      </c>
      <c r="FH38" s="40">
        <f t="shared" si="314"/>
        <v>0</v>
      </c>
      <c r="FI38" s="40">
        <f t="shared" si="314"/>
        <v>0</v>
      </c>
      <c r="FJ38" s="40">
        <f t="shared" si="314"/>
        <v>0</v>
      </c>
      <c r="FK38" s="40">
        <f t="shared" si="314"/>
        <v>0</v>
      </c>
      <c r="FL38" s="40">
        <f t="shared" si="314"/>
        <v>0</v>
      </c>
      <c r="FM38" s="40">
        <f t="shared" si="314"/>
        <v>0</v>
      </c>
      <c r="FN38" s="40">
        <f t="shared" si="314"/>
        <v>0</v>
      </c>
      <c r="FO38" s="40">
        <f t="shared" si="314"/>
        <v>0</v>
      </c>
      <c r="FP38" s="40">
        <f t="shared" si="314"/>
        <v>0</v>
      </c>
      <c r="FQ38" s="40">
        <f t="shared" si="314"/>
        <v>0</v>
      </c>
      <c r="FR38" s="40">
        <f t="shared" si="314"/>
        <v>0</v>
      </c>
      <c r="FS38" s="40">
        <f t="shared" si="314"/>
        <v>0</v>
      </c>
      <c r="FT38" s="40">
        <f t="shared" si="314"/>
        <v>0</v>
      </c>
      <c r="FU38" s="40">
        <f t="shared" si="314"/>
        <v>0</v>
      </c>
      <c r="FV38" s="40">
        <f t="shared" si="314"/>
        <v>0</v>
      </c>
      <c r="FW38" s="40">
        <f t="shared" si="314"/>
        <v>0</v>
      </c>
      <c r="FX38" s="40">
        <f t="shared" si="314"/>
        <v>0</v>
      </c>
      <c r="FY38" s="40">
        <f t="shared" si="314"/>
        <v>0</v>
      </c>
      <c r="FZ38" s="40">
        <f t="shared" si="314"/>
        <v>0</v>
      </c>
      <c r="GA38" s="40">
        <f t="shared" si="314"/>
        <v>0</v>
      </c>
      <c r="GB38" s="40">
        <f t="shared" si="314"/>
        <v>0</v>
      </c>
      <c r="GC38" s="40">
        <f t="shared" si="314"/>
        <v>0</v>
      </c>
      <c r="GD38" s="40">
        <f t="shared" si="314"/>
        <v>0</v>
      </c>
      <c r="GE38" s="40">
        <f t="shared" si="314"/>
        <v>0</v>
      </c>
      <c r="GF38" s="40">
        <f t="shared" si="314"/>
        <v>0</v>
      </c>
      <c r="GG38" s="40">
        <f t="shared" si="314"/>
        <v>0</v>
      </c>
      <c r="GH38" s="40">
        <f t="shared" si="314"/>
        <v>0</v>
      </c>
      <c r="GI38" s="40">
        <f t="shared" si="314"/>
        <v>0</v>
      </c>
      <c r="GJ38" s="40">
        <f t="shared" si="314"/>
        <v>0</v>
      </c>
      <c r="GK38" s="40">
        <f t="shared" si="314"/>
        <v>0</v>
      </c>
      <c r="GL38" s="40">
        <f t="shared" si="314"/>
        <v>0</v>
      </c>
      <c r="GM38" s="40">
        <f t="shared" si="314"/>
        <v>0</v>
      </c>
      <c r="GN38" s="40">
        <f t="shared" si="314"/>
        <v>0</v>
      </c>
      <c r="GO38" s="40">
        <f t="shared" si="314"/>
        <v>0</v>
      </c>
      <c r="GP38" s="40">
        <f t="shared" si="314"/>
        <v>0</v>
      </c>
      <c r="GQ38" s="40">
        <f t="shared" si="314"/>
        <v>0</v>
      </c>
      <c r="GR38" s="40">
        <f t="shared" si="314"/>
        <v>0</v>
      </c>
      <c r="GS38" s="40">
        <f t="shared" si="314"/>
        <v>0</v>
      </c>
      <c r="GT38" s="40">
        <f t="shared" si="314"/>
        <v>0</v>
      </c>
      <c r="GU38" s="40">
        <f t="shared" si="314"/>
        <v>0</v>
      </c>
      <c r="GV38" s="40">
        <f t="shared" si="314"/>
        <v>0</v>
      </c>
      <c r="GW38" s="40">
        <f t="shared" si="314"/>
        <v>0</v>
      </c>
      <c r="GX38" s="40">
        <f t="shared" si="314"/>
        <v>0</v>
      </c>
      <c r="GY38" s="40">
        <f t="shared" si="314"/>
        <v>0</v>
      </c>
      <c r="GZ38" s="40">
        <f t="shared" si="314"/>
        <v>0</v>
      </c>
      <c r="HA38" s="40">
        <f t="shared" si="314"/>
        <v>0</v>
      </c>
      <c r="HB38" s="40">
        <f t="shared" si="314"/>
        <v>0</v>
      </c>
      <c r="HC38" s="40">
        <f t="shared" si="314"/>
        <v>0</v>
      </c>
      <c r="HD38" s="40">
        <f t="shared" si="314"/>
        <v>0</v>
      </c>
      <c r="HE38" s="40">
        <f t="shared" si="308"/>
        <v>0</v>
      </c>
      <c r="HF38" s="40">
        <f t="shared" ref="HF38:JQ39" si="317">IF(HF$7="",0,HE38+HF16-HF27)</f>
        <v>0</v>
      </c>
      <c r="HG38" s="40">
        <f t="shared" si="317"/>
        <v>0</v>
      </c>
      <c r="HH38" s="40">
        <f t="shared" si="317"/>
        <v>0</v>
      </c>
      <c r="HI38" s="40">
        <f t="shared" si="317"/>
        <v>0</v>
      </c>
      <c r="HJ38" s="40">
        <f t="shared" si="317"/>
        <v>0</v>
      </c>
      <c r="HK38" s="40">
        <f t="shared" si="317"/>
        <v>0</v>
      </c>
      <c r="HL38" s="40">
        <f t="shared" si="317"/>
        <v>0</v>
      </c>
      <c r="HM38" s="40">
        <f t="shared" si="317"/>
        <v>0</v>
      </c>
      <c r="HN38" s="40">
        <f t="shared" si="317"/>
        <v>0</v>
      </c>
      <c r="HO38" s="40">
        <f t="shared" si="317"/>
        <v>0</v>
      </c>
      <c r="HP38" s="40">
        <f t="shared" si="317"/>
        <v>0</v>
      </c>
      <c r="HQ38" s="40">
        <f t="shared" si="317"/>
        <v>0</v>
      </c>
      <c r="HR38" s="40">
        <f t="shared" si="317"/>
        <v>0</v>
      </c>
      <c r="HS38" s="40">
        <f t="shared" si="317"/>
        <v>0</v>
      </c>
      <c r="HT38" s="40">
        <f t="shared" si="317"/>
        <v>0</v>
      </c>
      <c r="HU38" s="40">
        <f t="shared" si="317"/>
        <v>0</v>
      </c>
      <c r="HV38" s="40">
        <f t="shared" si="317"/>
        <v>0</v>
      </c>
      <c r="HW38" s="40">
        <f t="shared" si="317"/>
        <v>0</v>
      </c>
      <c r="HX38" s="40">
        <f t="shared" si="317"/>
        <v>0</v>
      </c>
      <c r="HY38" s="40">
        <f t="shared" si="317"/>
        <v>0</v>
      </c>
      <c r="HZ38" s="40">
        <f t="shared" si="317"/>
        <v>0</v>
      </c>
      <c r="IA38" s="40">
        <f t="shared" si="317"/>
        <v>0</v>
      </c>
      <c r="IB38" s="40">
        <f t="shared" si="317"/>
        <v>0</v>
      </c>
      <c r="IC38" s="40">
        <f t="shared" si="317"/>
        <v>0</v>
      </c>
      <c r="ID38" s="40">
        <f t="shared" si="317"/>
        <v>0</v>
      </c>
      <c r="IE38" s="40">
        <f t="shared" si="317"/>
        <v>0</v>
      </c>
      <c r="IF38" s="40">
        <f t="shared" si="317"/>
        <v>0</v>
      </c>
      <c r="IG38" s="40">
        <f t="shared" si="317"/>
        <v>0</v>
      </c>
      <c r="IH38" s="40">
        <f t="shared" si="317"/>
        <v>0</v>
      </c>
      <c r="II38" s="40">
        <f t="shared" si="317"/>
        <v>0</v>
      </c>
      <c r="IJ38" s="40">
        <f t="shared" si="317"/>
        <v>0</v>
      </c>
      <c r="IK38" s="40">
        <f t="shared" si="317"/>
        <v>0</v>
      </c>
      <c r="IL38" s="40">
        <f t="shared" si="317"/>
        <v>0</v>
      </c>
      <c r="IM38" s="40">
        <f t="shared" si="317"/>
        <v>0</v>
      </c>
      <c r="IN38" s="40">
        <f t="shared" si="317"/>
        <v>0</v>
      </c>
      <c r="IO38" s="40">
        <f t="shared" si="317"/>
        <v>0</v>
      </c>
      <c r="IP38" s="40">
        <f t="shared" si="317"/>
        <v>0</v>
      </c>
      <c r="IQ38" s="40">
        <f t="shared" si="317"/>
        <v>0</v>
      </c>
      <c r="IR38" s="40">
        <f t="shared" si="317"/>
        <v>0</v>
      </c>
      <c r="IS38" s="40">
        <f t="shared" si="317"/>
        <v>0</v>
      </c>
      <c r="IT38" s="40">
        <f t="shared" si="317"/>
        <v>0</v>
      </c>
      <c r="IU38" s="40">
        <f t="shared" si="317"/>
        <v>0</v>
      </c>
      <c r="IV38" s="40">
        <f t="shared" si="317"/>
        <v>0</v>
      </c>
      <c r="IW38" s="40">
        <f t="shared" si="317"/>
        <v>0</v>
      </c>
      <c r="IX38" s="40">
        <f t="shared" si="317"/>
        <v>0</v>
      </c>
      <c r="IY38" s="40">
        <f t="shared" si="317"/>
        <v>0</v>
      </c>
      <c r="IZ38" s="40">
        <f t="shared" si="317"/>
        <v>0</v>
      </c>
      <c r="JA38" s="40">
        <f t="shared" si="317"/>
        <v>0</v>
      </c>
      <c r="JB38" s="40">
        <f t="shared" si="317"/>
        <v>0</v>
      </c>
      <c r="JC38" s="40">
        <f t="shared" si="317"/>
        <v>0</v>
      </c>
      <c r="JD38" s="40">
        <f t="shared" si="317"/>
        <v>0</v>
      </c>
      <c r="JE38" s="40">
        <f t="shared" si="317"/>
        <v>0</v>
      </c>
      <c r="JF38" s="40">
        <f t="shared" si="317"/>
        <v>0</v>
      </c>
      <c r="JG38" s="40">
        <f t="shared" si="317"/>
        <v>0</v>
      </c>
      <c r="JH38" s="40">
        <f t="shared" si="317"/>
        <v>0</v>
      </c>
      <c r="JI38" s="40">
        <f t="shared" si="317"/>
        <v>0</v>
      </c>
      <c r="JJ38" s="40">
        <f t="shared" si="317"/>
        <v>0</v>
      </c>
      <c r="JK38" s="40">
        <f t="shared" si="317"/>
        <v>0</v>
      </c>
      <c r="JL38" s="40">
        <f t="shared" si="317"/>
        <v>0</v>
      </c>
      <c r="JM38" s="40">
        <f t="shared" si="317"/>
        <v>0</v>
      </c>
      <c r="JN38" s="40">
        <f t="shared" si="317"/>
        <v>0</v>
      </c>
      <c r="JO38" s="40">
        <f t="shared" si="317"/>
        <v>0</v>
      </c>
      <c r="JP38" s="40">
        <f t="shared" si="317"/>
        <v>0</v>
      </c>
      <c r="JQ38" s="40">
        <f t="shared" si="317"/>
        <v>0</v>
      </c>
      <c r="JR38" s="40">
        <f t="shared" si="315"/>
        <v>0</v>
      </c>
      <c r="JS38" s="40">
        <f t="shared" si="315"/>
        <v>0</v>
      </c>
      <c r="JT38" s="40">
        <f t="shared" si="315"/>
        <v>0</v>
      </c>
      <c r="JU38" s="40">
        <f t="shared" si="315"/>
        <v>0</v>
      </c>
      <c r="JV38" s="40">
        <f t="shared" si="315"/>
        <v>0</v>
      </c>
      <c r="JW38" s="40">
        <f t="shared" si="315"/>
        <v>0</v>
      </c>
      <c r="JX38" s="40">
        <f t="shared" si="315"/>
        <v>0</v>
      </c>
      <c r="JY38" s="40">
        <f t="shared" si="315"/>
        <v>0</v>
      </c>
      <c r="JZ38" s="40">
        <f t="shared" si="315"/>
        <v>0</v>
      </c>
      <c r="KA38" s="40">
        <f t="shared" si="315"/>
        <v>0</v>
      </c>
      <c r="KB38" s="40">
        <f t="shared" si="315"/>
        <v>0</v>
      </c>
      <c r="KC38" s="40">
        <f t="shared" si="315"/>
        <v>0</v>
      </c>
      <c r="KD38" s="40">
        <f t="shared" si="315"/>
        <v>0</v>
      </c>
      <c r="KE38" s="40">
        <f t="shared" si="315"/>
        <v>0</v>
      </c>
      <c r="KF38" s="40">
        <f t="shared" si="315"/>
        <v>0</v>
      </c>
      <c r="KG38" s="40">
        <f t="shared" si="315"/>
        <v>0</v>
      </c>
      <c r="KH38" s="40">
        <f t="shared" si="315"/>
        <v>0</v>
      </c>
      <c r="KI38" s="40">
        <f t="shared" si="315"/>
        <v>0</v>
      </c>
      <c r="KJ38" s="40">
        <f t="shared" si="315"/>
        <v>0</v>
      </c>
      <c r="KK38" s="40">
        <f t="shared" si="315"/>
        <v>0</v>
      </c>
      <c r="KL38" s="40">
        <f t="shared" si="315"/>
        <v>0</v>
      </c>
      <c r="KM38" s="40">
        <f t="shared" si="315"/>
        <v>0</v>
      </c>
      <c r="KN38" s="40">
        <f t="shared" si="315"/>
        <v>0</v>
      </c>
      <c r="KO38" s="40">
        <f t="shared" si="315"/>
        <v>0</v>
      </c>
      <c r="KP38" s="40">
        <f t="shared" si="315"/>
        <v>0</v>
      </c>
      <c r="KQ38" s="40">
        <f t="shared" si="315"/>
        <v>0</v>
      </c>
      <c r="KR38" s="40">
        <f t="shared" si="315"/>
        <v>0</v>
      </c>
      <c r="KS38" s="40">
        <f t="shared" si="315"/>
        <v>0</v>
      </c>
      <c r="KT38" s="40">
        <f t="shared" si="315"/>
        <v>0</v>
      </c>
      <c r="KU38" s="40">
        <f t="shared" si="315"/>
        <v>0</v>
      </c>
      <c r="KV38" s="40">
        <f t="shared" si="315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договоров/открытых магазинов</v>
      </c>
      <c r="F39" s="1"/>
      <c r="G39" s="1"/>
      <c r="H39" s="11" t="str">
        <f t="shared" si="311"/>
        <v>клиенты</v>
      </c>
      <c r="I39" s="1"/>
      <c r="J39" s="1"/>
      <c r="K39" s="1" t="str">
        <f>справочники!$U$16</f>
        <v>интернет сайт</v>
      </c>
      <c r="L39" s="1"/>
      <c r="M39" s="5"/>
      <c r="N39" s="40"/>
      <c r="O39" s="19"/>
      <c r="P39" s="1"/>
      <c r="Q39" s="1"/>
      <c r="R39" s="40"/>
      <c r="S39" s="1"/>
      <c r="T39" s="232">
        <f>условия!$N$32*условия!U54</f>
        <v>0</v>
      </c>
      <c r="U39" s="40">
        <f t="shared" si="312"/>
        <v>0.75</v>
      </c>
      <c r="V39" s="40">
        <f t="shared" si="313"/>
        <v>1.625</v>
      </c>
      <c r="W39" s="40">
        <f t="shared" si="313"/>
        <v>2.625</v>
      </c>
      <c r="X39" s="40">
        <f t="shared" si="313"/>
        <v>3.75</v>
      </c>
      <c r="Y39" s="40">
        <f t="shared" si="313"/>
        <v>5</v>
      </c>
      <c r="Z39" s="40">
        <f t="shared" si="313"/>
        <v>6.375</v>
      </c>
      <c r="AA39" s="40">
        <f t="shared" si="313"/>
        <v>7.875</v>
      </c>
      <c r="AB39" s="40">
        <f t="shared" si="313"/>
        <v>9.5</v>
      </c>
      <c r="AC39" s="40">
        <f t="shared" si="313"/>
        <v>11.25</v>
      </c>
      <c r="AD39" s="40">
        <f t="shared" si="313"/>
        <v>13.125</v>
      </c>
      <c r="AE39" s="40">
        <f t="shared" si="313"/>
        <v>15.125</v>
      </c>
      <c r="AF39" s="40">
        <f t="shared" si="313"/>
        <v>17.25</v>
      </c>
      <c r="AG39" s="40">
        <f t="shared" si="313"/>
        <v>19.5</v>
      </c>
      <c r="AH39" s="40">
        <f t="shared" si="313"/>
        <v>0</v>
      </c>
      <c r="AI39" s="40">
        <f t="shared" si="313"/>
        <v>0</v>
      </c>
      <c r="AJ39" s="40">
        <f t="shared" si="313"/>
        <v>0</v>
      </c>
      <c r="AK39" s="40">
        <f t="shared" si="313"/>
        <v>0</v>
      </c>
      <c r="AL39" s="40">
        <f t="shared" si="313"/>
        <v>0</v>
      </c>
      <c r="AM39" s="40">
        <f t="shared" si="313"/>
        <v>0</v>
      </c>
      <c r="AN39" s="40">
        <f t="shared" si="313"/>
        <v>0</v>
      </c>
      <c r="AO39" s="40">
        <f t="shared" si="313"/>
        <v>0</v>
      </c>
      <c r="AP39" s="40">
        <f t="shared" si="313"/>
        <v>0</v>
      </c>
      <c r="AQ39" s="40">
        <f t="shared" si="313"/>
        <v>0</v>
      </c>
      <c r="AR39" s="40">
        <f t="shared" si="313"/>
        <v>0</v>
      </c>
      <c r="AS39" s="40">
        <f t="shared" si="313"/>
        <v>0</v>
      </c>
      <c r="AT39" s="40">
        <f t="shared" si="313"/>
        <v>0</v>
      </c>
      <c r="AU39" s="40">
        <f t="shared" si="313"/>
        <v>0</v>
      </c>
      <c r="AV39" s="40">
        <f t="shared" si="313"/>
        <v>0</v>
      </c>
      <c r="AW39" s="40">
        <f t="shared" si="313"/>
        <v>0</v>
      </c>
      <c r="AX39" s="40">
        <f t="shared" si="313"/>
        <v>0</v>
      </c>
      <c r="AY39" s="40">
        <f t="shared" si="313"/>
        <v>0</v>
      </c>
      <c r="AZ39" s="40">
        <f t="shared" si="313"/>
        <v>0</v>
      </c>
      <c r="BA39" s="40">
        <f t="shared" si="313"/>
        <v>0</v>
      </c>
      <c r="BB39" s="40">
        <f t="shared" si="313"/>
        <v>0</v>
      </c>
      <c r="BC39" s="40">
        <f t="shared" si="313"/>
        <v>0</v>
      </c>
      <c r="BD39" s="40">
        <f t="shared" si="313"/>
        <v>0</v>
      </c>
      <c r="BE39" s="40">
        <f t="shared" si="313"/>
        <v>0</v>
      </c>
      <c r="BF39" s="40">
        <f t="shared" si="313"/>
        <v>0</v>
      </c>
      <c r="BG39" s="40">
        <f t="shared" si="313"/>
        <v>0</v>
      </c>
      <c r="BH39" s="40">
        <f t="shared" si="313"/>
        <v>0</v>
      </c>
      <c r="BI39" s="40">
        <f t="shared" si="313"/>
        <v>0</v>
      </c>
      <c r="BJ39" s="40">
        <f t="shared" si="313"/>
        <v>0</v>
      </c>
      <c r="BK39" s="40">
        <f t="shared" si="313"/>
        <v>0</v>
      </c>
      <c r="BL39" s="40">
        <f t="shared" si="313"/>
        <v>0</v>
      </c>
      <c r="BM39" s="40">
        <f t="shared" si="313"/>
        <v>0</v>
      </c>
      <c r="BN39" s="40">
        <f t="shared" si="313"/>
        <v>0</v>
      </c>
      <c r="BO39" s="40">
        <f t="shared" si="313"/>
        <v>0</v>
      </c>
      <c r="BP39" s="40">
        <f t="shared" si="313"/>
        <v>0</v>
      </c>
      <c r="BQ39" s="40">
        <f t="shared" si="313"/>
        <v>0</v>
      </c>
      <c r="BR39" s="40">
        <f t="shared" si="313"/>
        <v>0</v>
      </c>
      <c r="BS39" s="40">
        <f t="shared" si="313"/>
        <v>0</v>
      </c>
      <c r="BT39" s="40">
        <f t="shared" si="313"/>
        <v>0</v>
      </c>
      <c r="BU39" s="40">
        <f t="shared" si="313"/>
        <v>0</v>
      </c>
      <c r="BV39" s="40">
        <f t="shared" si="313"/>
        <v>0</v>
      </c>
      <c r="BW39" s="40">
        <f t="shared" si="313"/>
        <v>0</v>
      </c>
      <c r="BX39" s="40">
        <f t="shared" si="313"/>
        <v>0</v>
      </c>
      <c r="BY39" s="40">
        <f t="shared" si="313"/>
        <v>0</v>
      </c>
      <c r="BZ39" s="40">
        <f t="shared" si="313"/>
        <v>0</v>
      </c>
      <c r="CA39" s="40">
        <f t="shared" si="313"/>
        <v>0</v>
      </c>
      <c r="CB39" s="40">
        <f t="shared" si="313"/>
        <v>0</v>
      </c>
      <c r="CC39" s="40">
        <f t="shared" si="313"/>
        <v>0</v>
      </c>
      <c r="CD39" s="40">
        <f t="shared" si="313"/>
        <v>0</v>
      </c>
      <c r="CE39" s="40">
        <f t="shared" si="313"/>
        <v>0</v>
      </c>
      <c r="CF39" s="40">
        <f t="shared" si="313"/>
        <v>0</v>
      </c>
      <c r="CG39" s="40">
        <f t="shared" ref="CG39:ER39" si="318">IF(CG$7="",0,CF39+CG17-CG28)</f>
        <v>0</v>
      </c>
      <c r="CH39" s="40">
        <f t="shared" si="318"/>
        <v>0</v>
      </c>
      <c r="CI39" s="40">
        <f t="shared" si="318"/>
        <v>0</v>
      </c>
      <c r="CJ39" s="40">
        <f t="shared" si="318"/>
        <v>0</v>
      </c>
      <c r="CK39" s="40">
        <f t="shared" si="318"/>
        <v>0</v>
      </c>
      <c r="CL39" s="40">
        <f t="shared" si="318"/>
        <v>0</v>
      </c>
      <c r="CM39" s="40">
        <f t="shared" si="318"/>
        <v>0</v>
      </c>
      <c r="CN39" s="40">
        <f t="shared" si="318"/>
        <v>0</v>
      </c>
      <c r="CO39" s="40">
        <f t="shared" si="318"/>
        <v>0</v>
      </c>
      <c r="CP39" s="40">
        <f t="shared" si="318"/>
        <v>0</v>
      </c>
      <c r="CQ39" s="40">
        <f t="shared" si="318"/>
        <v>0</v>
      </c>
      <c r="CR39" s="40">
        <f t="shared" si="318"/>
        <v>0</v>
      </c>
      <c r="CS39" s="40">
        <f t="shared" si="318"/>
        <v>0</v>
      </c>
      <c r="CT39" s="40">
        <f t="shared" si="318"/>
        <v>0</v>
      </c>
      <c r="CU39" s="40">
        <f t="shared" si="318"/>
        <v>0</v>
      </c>
      <c r="CV39" s="40">
        <f t="shared" si="318"/>
        <v>0</v>
      </c>
      <c r="CW39" s="40">
        <f t="shared" si="318"/>
        <v>0</v>
      </c>
      <c r="CX39" s="40">
        <f t="shared" si="318"/>
        <v>0</v>
      </c>
      <c r="CY39" s="40">
        <f t="shared" si="318"/>
        <v>0</v>
      </c>
      <c r="CZ39" s="40">
        <f t="shared" si="318"/>
        <v>0</v>
      </c>
      <c r="DA39" s="40">
        <f t="shared" si="318"/>
        <v>0</v>
      </c>
      <c r="DB39" s="40">
        <f t="shared" si="318"/>
        <v>0</v>
      </c>
      <c r="DC39" s="40">
        <f t="shared" si="318"/>
        <v>0</v>
      </c>
      <c r="DD39" s="40">
        <f t="shared" si="318"/>
        <v>0</v>
      </c>
      <c r="DE39" s="40">
        <f t="shared" si="318"/>
        <v>0</v>
      </c>
      <c r="DF39" s="40">
        <f t="shared" si="318"/>
        <v>0</v>
      </c>
      <c r="DG39" s="40">
        <f t="shared" si="318"/>
        <v>0</v>
      </c>
      <c r="DH39" s="40">
        <f t="shared" si="318"/>
        <v>0</v>
      </c>
      <c r="DI39" s="40">
        <f t="shared" si="318"/>
        <v>0</v>
      </c>
      <c r="DJ39" s="40">
        <f t="shared" si="318"/>
        <v>0</v>
      </c>
      <c r="DK39" s="40">
        <f t="shared" si="318"/>
        <v>0</v>
      </c>
      <c r="DL39" s="40">
        <f t="shared" si="318"/>
        <v>0</v>
      </c>
      <c r="DM39" s="40">
        <f t="shared" si="318"/>
        <v>0</v>
      </c>
      <c r="DN39" s="40">
        <f t="shared" si="318"/>
        <v>0</v>
      </c>
      <c r="DO39" s="40">
        <f t="shared" si="318"/>
        <v>0</v>
      </c>
      <c r="DP39" s="40">
        <f t="shared" si="318"/>
        <v>0</v>
      </c>
      <c r="DQ39" s="40">
        <f t="shared" si="318"/>
        <v>0</v>
      </c>
      <c r="DR39" s="40">
        <f t="shared" si="318"/>
        <v>0</v>
      </c>
      <c r="DS39" s="40">
        <f t="shared" si="318"/>
        <v>0</v>
      </c>
      <c r="DT39" s="40">
        <f t="shared" si="318"/>
        <v>0</v>
      </c>
      <c r="DU39" s="40">
        <f t="shared" si="318"/>
        <v>0</v>
      </c>
      <c r="DV39" s="40">
        <f t="shared" si="318"/>
        <v>0</v>
      </c>
      <c r="DW39" s="40">
        <f t="shared" si="318"/>
        <v>0</v>
      </c>
      <c r="DX39" s="40">
        <f t="shared" si="318"/>
        <v>0</v>
      </c>
      <c r="DY39" s="40">
        <f t="shared" si="318"/>
        <v>0</v>
      </c>
      <c r="DZ39" s="40">
        <f t="shared" si="318"/>
        <v>0</v>
      </c>
      <c r="EA39" s="40">
        <f t="shared" si="318"/>
        <v>0</v>
      </c>
      <c r="EB39" s="40">
        <f t="shared" si="318"/>
        <v>0</v>
      </c>
      <c r="EC39" s="40">
        <f t="shared" si="318"/>
        <v>0</v>
      </c>
      <c r="ED39" s="40">
        <f t="shared" si="318"/>
        <v>0</v>
      </c>
      <c r="EE39" s="40">
        <f t="shared" si="318"/>
        <v>0</v>
      </c>
      <c r="EF39" s="40">
        <f t="shared" si="318"/>
        <v>0</v>
      </c>
      <c r="EG39" s="40">
        <f t="shared" si="318"/>
        <v>0</v>
      </c>
      <c r="EH39" s="40">
        <f t="shared" si="318"/>
        <v>0</v>
      </c>
      <c r="EI39" s="40">
        <f t="shared" si="318"/>
        <v>0</v>
      </c>
      <c r="EJ39" s="40">
        <f t="shared" si="318"/>
        <v>0</v>
      </c>
      <c r="EK39" s="40">
        <f t="shared" si="318"/>
        <v>0</v>
      </c>
      <c r="EL39" s="40">
        <f t="shared" si="318"/>
        <v>0</v>
      </c>
      <c r="EM39" s="40">
        <f t="shared" si="318"/>
        <v>0</v>
      </c>
      <c r="EN39" s="40">
        <f t="shared" si="318"/>
        <v>0</v>
      </c>
      <c r="EO39" s="40">
        <f t="shared" si="318"/>
        <v>0</v>
      </c>
      <c r="EP39" s="40">
        <f t="shared" si="318"/>
        <v>0</v>
      </c>
      <c r="EQ39" s="40">
        <f t="shared" si="318"/>
        <v>0</v>
      </c>
      <c r="ER39" s="40">
        <f t="shared" si="318"/>
        <v>0</v>
      </c>
      <c r="ES39" s="40">
        <f t="shared" si="316"/>
        <v>0</v>
      </c>
      <c r="ET39" s="40">
        <f t="shared" si="314"/>
        <v>0</v>
      </c>
      <c r="EU39" s="40">
        <f t="shared" si="314"/>
        <v>0</v>
      </c>
      <c r="EV39" s="40">
        <f t="shared" si="314"/>
        <v>0</v>
      </c>
      <c r="EW39" s="40">
        <f t="shared" si="314"/>
        <v>0</v>
      </c>
      <c r="EX39" s="40">
        <f t="shared" si="314"/>
        <v>0</v>
      </c>
      <c r="EY39" s="40">
        <f t="shared" si="314"/>
        <v>0</v>
      </c>
      <c r="EZ39" s="40">
        <f t="shared" si="314"/>
        <v>0</v>
      </c>
      <c r="FA39" s="40">
        <f t="shared" si="314"/>
        <v>0</v>
      </c>
      <c r="FB39" s="40">
        <f t="shared" si="314"/>
        <v>0</v>
      </c>
      <c r="FC39" s="40">
        <f t="shared" si="314"/>
        <v>0</v>
      </c>
      <c r="FD39" s="40">
        <f t="shared" si="314"/>
        <v>0</v>
      </c>
      <c r="FE39" s="40">
        <f t="shared" si="314"/>
        <v>0</v>
      </c>
      <c r="FF39" s="40">
        <f t="shared" si="314"/>
        <v>0</v>
      </c>
      <c r="FG39" s="40">
        <f t="shared" si="314"/>
        <v>0</v>
      </c>
      <c r="FH39" s="40">
        <f t="shared" si="314"/>
        <v>0</v>
      </c>
      <c r="FI39" s="40">
        <f t="shared" si="314"/>
        <v>0</v>
      </c>
      <c r="FJ39" s="40">
        <f t="shared" si="314"/>
        <v>0</v>
      </c>
      <c r="FK39" s="40">
        <f t="shared" si="314"/>
        <v>0</v>
      </c>
      <c r="FL39" s="40">
        <f t="shared" si="314"/>
        <v>0</v>
      </c>
      <c r="FM39" s="40">
        <f t="shared" si="314"/>
        <v>0</v>
      </c>
      <c r="FN39" s="40">
        <f t="shared" si="314"/>
        <v>0</v>
      </c>
      <c r="FO39" s="40">
        <f t="shared" si="314"/>
        <v>0</v>
      </c>
      <c r="FP39" s="40">
        <f t="shared" si="314"/>
        <v>0</v>
      </c>
      <c r="FQ39" s="40">
        <f t="shared" si="314"/>
        <v>0</v>
      </c>
      <c r="FR39" s="40">
        <f t="shared" si="314"/>
        <v>0</v>
      </c>
      <c r="FS39" s="40">
        <f t="shared" si="314"/>
        <v>0</v>
      </c>
      <c r="FT39" s="40">
        <f t="shared" si="314"/>
        <v>0</v>
      </c>
      <c r="FU39" s="40">
        <f t="shared" si="314"/>
        <v>0</v>
      </c>
      <c r="FV39" s="40">
        <f t="shared" si="314"/>
        <v>0</v>
      </c>
      <c r="FW39" s="40">
        <f t="shared" si="314"/>
        <v>0</v>
      </c>
      <c r="FX39" s="40">
        <f t="shared" si="314"/>
        <v>0</v>
      </c>
      <c r="FY39" s="40">
        <f t="shared" si="314"/>
        <v>0</v>
      </c>
      <c r="FZ39" s="40">
        <f t="shared" si="314"/>
        <v>0</v>
      </c>
      <c r="GA39" s="40">
        <f t="shared" si="314"/>
        <v>0</v>
      </c>
      <c r="GB39" s="40">
        <f t="shared" si="314"/>
        <v>0</v>
      </c>
      <c r="GC39" s="40">
        <f t="shared" si="314"/>
        <v>0</v>
      </c>
      <c r="GD39" s="40">
        <f t="shared" si="314"/>
        <v>0</v>
      </c>
      <c r="GE39" s="40">
        <f t="shared" si="314"/>
        <v>0</v>
      </c>
      <c r="GF39" s="40">
        <f t="shared" si="314"/>
        <v>0</v>
      </c>
      <c r="GG39" s="40">
        <f t="shared" si="314"/>
        <v>0</v>
      </c>
      <c r="GH39" s="40">
        <f t="shared" si="314"/>
        <v>0</v>
      </c>
      <c r="GI39" s="40">
        <f t="shared" si="314"/>
        <v>0</v>
      </c>
      <c r="GJ39" s="40">
        <f t="shared" si="314"/>
        <v>0</v>
      </c>
      <c r="GK39" s="40">
        <f t="shared" si="314"/>
        <v>0</v>
      </c>
      <c r="GL39" s="40">
        <f t="shared" si="314"/>
        <v>0</v>
      </c>
      <c r="GM39" s="40">
        <f t="shared" si="314"/>
        <v>0</v>
      </c>
      <c r="GN39" s="40">
        <f t="shared" si="314"/>
        <v>0</v>
      </c>
      <c r="GO39" s="40">
        <f t="shared" si="314"/>
        <v>0</v>
      </c>
      <c r="GP39" s="40">
        <f t="shared" si="314"/>
        <v>0</v>
      </c>
      <c r="GQ39" s="40">
        <f t="shared" si="314"/>
        <v>0</v>
      </c>
      <c r="GR39" s="40">
        <f t="shared" si="314"/>
        <v>0</v>
      </c>
      <c r="GS39" s="40">
        <f t="shared" si="314"/>
        <v>0</v>
      </c>
      <c r="GT39" s="40">
        <f t="shared" si="314"/>
        <v>0</v>
      </c>
      <c r="GU39" s="40">
        <f t="shared" si="314"/>
        <v>0</v>
      </c>
      <c r="GV39" s="40">
        <f t="shared" si="314"/>
        <v>0</v>
      </c>
      <c r="GW39" s="40">
        <f t="shared" si="314"/>
        <v>0</v>
      </c>
      <c r="GX39" s="40">
        <f t="shared" si="314"/>
        <v>0</v>
      </c>
      <c r="GY39" s="40">
        <f t="shared" si="314"/>
        <v>0</v>
      </c>
      <c r="GZ39" s="40">
        <f t="shared" si="314"/>
        <v>0</v>
      </c>
      <c r="HA39" s="40">
        <f t="shared" si="314"/>
        <v>0</v>
      </c>
      <c r="HB39" s="40">
        <f t="shared" si="314"/>
        <v>0</v>
      </c>
      <c r="HC39" s="40">
        <f t="shared" si="314"/>
        <v>0</v>
      </c>
      <c r="HD39" s="40">
        <f t="shared" si="314"/>
        <v>0</v>
      </c>
      <c r="HE39" s="40">
        <f t="shared" si="308"/>
        <v>0</v>
      </c>
      <c r="HF39" s="40">
        <f t="shared" si="317"/>
        <v>0</v>
      </c>
      <c r="HG39" s="40">
        <f t="shared" si="317"/>
        <v>0</v>
      </c>
      <c r="HH39" s="40">
        <f t="shared" si="317"/>
        <v>0</v>
      </c>
      <c r="HI39" s="40">
        <f t="shared" si="317"/>
        <v>0</v>
      </c>
      <c r="HJ39" s="40">
        <f t="shared" si="317"/>
        <v>0</v>
      </c>
      <c r="HK39" s="40">
        <f t="shared" si="317"/>
        <v>0</v>
      </c>
      <c r="HL39" s="40">
        <f t="shared" si="317"/>
        <v>0</v>
      </c>
      <c r="HM39" s="40">
        <f t="shared" si="317"/>
        <v>0</v>
      </c>
      <c r="HN39" s="40">
        <f t="shared" si="317"/>
        <v>0</v>
      </c>
      <c r="HO39" s="40">
        <f t="shared" si="317"/>
        <v>0</v>
      </c>
      <c r="HP39" s="40">
        <f t="shared" si="317"/>
        <v>0</v>
      </c>
      <c r="HQ39" s="40">
        <f t="shared" si="317"/>
        <v>0</v>
      </c>
      <c r="HR39" s="40">
        <f t="shared" si="317"/>
        <v>0</v>
      </c>
      <c r="HS39" s="40">
        <f t="shared" si="317"/>
        <v>0</v>
      </c>
      <c r="HT39" s="40">
        <f t="shared" si="317"/>
        <v>0</v>
      </c>
      <c r="HU39" s="40">
        <f t="shared" si="317"/>
        <v>0</v>
      </c>
      <c r="HV39" s="40">
        <f t="shared" si="317"/>
        <v>0</v>
      </c>
      <c r="HW39" s="40">
        <f t="shared" si="317"/>
        <v>0</v>
      </c>
      <c r="HX39" s="40">
        <f t="shared" si="317"/>
        <v>0</v>
      </c>
      <c r="HY39" s="40">
        <f t="shared" si="317"/>
        <v>0</v>
      </c>
      <c r="HZ39" s="40">
        <f t="shared" si="317"/>
        <v>0</v>
      </c>
      <c r="IA39" s="40">
        <f t="shared" si="317"/>
        <v>0</v>
      </c>
      <c r="IB39" s="40">
        <f t="shared" si="317"/>
        <v>0</v>
      </c>
      <c r="IC39" s="40">
        <f t="shared" si="317"/>
        <v>0</v>
      </c>
      <c r="ID39" s="40">
        <f t="shared" si="317"/>
        <v>0</v>
      </c>
      <c r="IE39" s="40">
        <f t="shared" si="317"/>
        <v>0</v>
      </c>
      <c r="IF39" s="40">
        <f t="shared" si="317"/>
        <v>0</v>
      </c>
      <c r="IG39" s="40">
        <f t="shared" si="317"/>
        <v>0</v>
      </c>
      <c r="IH39" s="40">
        <f t="shared" si="317"/>
        <v>0</v>
      </c>
      <c r="II39" s="40">
        <f t="shared" si="317"/>
        <v>0</v>
      </c>
      <c r="IJ39" s="40">
        <f t="shared" si="317"/>
        <v>0</v>
      </c>
      <c r="IK39" s="40">
        <f t="shared" si="317"/>
        <v>0</v>
      </c>
      <c r="IL39" s="40">
        <f t="shared" si="317"/>
        <v>0</v>
      </c>
      <c r="IM39" s="40">
        <f t="shared" si="317"/>
        <v>0</v>
      </c>
      <c r="IN39" s="40">
        <f t="shared" si="317"/>
        <v>0</v>
      </c>
      <c r="IO39" s="40">
        <f t="shared" si="317"/>
        <v>0</v>
      </c>
      <c r="IP39" s="40">
        <f t="shared" si="317"/>
        <v>0</v>
      </c>
      <c r="IQ39" s="40">
        <f t="shared" si="317"/>
        <v>0</v>
      </c>
      <c r="IR39" s="40">
        <f t="shared" si="317"/>
        <v>0</v>
      </c>
      <c r="IS39" s="40">
        <f t="shared" si="317"/>
        <v>0</v>
      </c>
      <c r="IT39" s="40">
        <f t="shared" si="317"/>
        <v>0</v>
      </c>
      <c r="IU39" s="40">
        <f t="shared" si="317"/>
        <v>0</v>
      </c>
      <c r="IV39" s="40">
        <f t="shared" si="317"/>
        <v>0</v>
      </c>
      <c r="IW39" s="40">
        <f t="shared" si="317"/>
        <v>0</v>
      </c>
      <c r="IX39" s="40">
        <f t="shared" si="317"/>
        <v>0</v>
      </c>
      <c r="IY39" s="40">
        <f t="shared" si="317"/>
        <v>0</v>
      </c>
      <c r="IZ39" s="40">
        <f t="shared" si="317"/>
        <v>0</v>
      </c>
      <c r="JA39" s="40">
        <f t="shared" si="317"/>
        <v>0</v>
      </c>
      <c r="JB39" s="40">
        <f t="shared" si="317"/>
        <v>0</v>
      </c>
      <c r="JC39" s="40">
        <f t="shared" si="317"/>
        <v>0</v>
      </c>
      <c r="JD39" s="40">
        <f t="shared" si="317"/>
        <v>0</v>
      </c>
      <c r="JE39" s="40">
        <f t="shared" si="317"/>
        <v>0</v>
      </c>
      <c r="JF39" s="40">
        <f t="shared" si="317"/>
        <v>0</v>
      </c>
      <c r="JG39" s="40">
        <f t="shared" si="317"/>
        <v>0</v>
      </c>
      <c r="JH39" s="40">
        <f t="shared" si="317"/>
        <v>0</v>
      </c>
      <c r="JI39" s="40">
        <f t="shared" si="317"/>
        <v>0</v>
      </c>
      <c r="JJ39" s="40">
        <f t="shared" si="317"/>
        <v>0</v>
      </c>
      <c r="JK39" s="40">
        <f t="shared" si="317"/>
        <v>0</v>
      </c>
      <c r="JL39" s="40">
        <f t="shared" si="317"/>
        <v>0</v>
      </c>
      <c r="JM39" s="40">
        <f t="shared" si="317"/>
        <v>0</v>
      </c>
      <c r="JN39" s="40">
        <f t="shared" si="317"/>
        <v>0</v>
      </c>
      <c r="JO39" s="40">
        <f t="shared" si="317"/>
        <v>0</v>
      </c>
      <c r="JP39" s="40">
        <f t="shared" si="317"/>
        <v>0</v>
      </c>
      <c r="JQ39" s="40">
        <f t="shared" si="317"/>
        <v>0</v>
      </c>
      <c r="JR39" s="40">
        <f t="shared" si="315"/>
        <v>0</v>
      </c>
      <c r="JS39" s="40">
        <f t="shared" si="315"/>
        <v>0</v>
      </c>
      <c r="JT39" s="40">
        <f t="shared" si="315"/>
        <v>0</v>
      </c>
      <c r="JU39" s="40">
        <f t="shared" si="315"/>
        <v>0</v>
      </c>
      <c r="JV39" s="40">
        <f t="shared" si="315"/>
        <v>0</v>
      </c>
      <c r="JW39" s="40">
        <f t="shared" si="315"/>
        <v>0</v>
      </c>
      <c r="JX39" s="40">
        <f t="shared" si="315"/>
        <v>0</v>
      </c>
      <c r="JY39" s="40">
        <f t="shared" si="315"/>
        <v>0</v>
      </c>
      <c r="JZ39" s="40">
        <f t="shared" si="315"/>
        <v>0</v>
      </c>
      <c r="KA39" s="40">
        <f t="shared" si="315"/>
        <v>0</v>
      </c>
      <c r="KB39" s="40">
        <f t="shared" si="315"/>
        <v>0</v>
      </c>
      <c r="KC39" s="40">
        <f t="shared" si="315"/>
        <v>0</v>
      </c>
      <c r="KD39" s="40">
        <f t="shared" si="315"/>
        <v>0</v>
      </c>
      <c r="KE39" s="40">
        <f t="shared" si="315"/>
        <v>0</v>
      </c>
      <c r="KF39" s="40">
        <f t="shared" si="315"/>
        <v>0</v>
      </c>
      <c r="KG39" s="40">
        <f t="shared" si="315"/>
        <v>0</v>
      </c>
      <c r="KH39" s="40">
        <f t="shared" si="315"/>
        <v>0</v>
      </c>
      <c r="KI39" s="40">
        <f t="shared" si="315"/>
        <v>0</v>
      </c>
      <c r="KJ39" s="40">
        <f t="shared" si="315"/>
        <v>0</v>
      </c>
      <c r="KK39" s="40">
        <f t="shared" si="315"/>
        <v>0</v>
      </c>
      <c r="KL39" s="40">
        <f t="shared" si="315"/>
        <v>0</v>
      </c>
      <c r="KM39" s="40">
        <f t="shared" si="315"/>
        <v>0</v>
      </c>
      <c r="KN39" s="40">
        <f t="shared" si="315"/>
        <v>0</v>
      </c>
      <c r="KO39" s="40">
        <f t="shared" si="315"/>
        <v>0</v>
      </c>
      <c r="KP39" s="40">
        <f t="shared" si="315"/>
        <v>0</v>
      </c>
      <c r="KQ39" s="40">
        <f t="shared" si="315"/>
        <v>0</v>
      </c>
      <c r="KR39" s="40">
        <f t="shared" si="315"/>
        <v>0</v>
      </c>
      <c r="KS39" s="40">
        <f t="shared" si="315"/>
        <v>0</v>
      </c>
      <c r="KT39" s="40">
        <f t="shared" si="315"/>
        <v>0</v>
      </c>
      <c r="KU39" s="40">
        <f t="shared" si="315"/>
        <v>0</v>
      </c>
      <c r="KV39" s="40">
        <f t="shared" si="315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9"/>
      <c r="F41" s="1"/>
      <c r="G41" s="1"/>
      <c r="H41" s="11"/>
      <c r="I41" s="1"/>
      <c r="J41" s="1"/>
      <c r="K41" s="9"/>
      <c r="L41" s="1"/>
      <c r="M41" s="5"/>
      <c r="N41" s="9"/>
      <c r="O41" s="19"/>
      <c r="P41" s="1"/>
      <c r="Q41" s="1"/>
      <c r="R41" s="49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kpi!$E$29</f>
        <v>объем продаж</v>
      </c>
      <c r="F43" s="3"/>
      <c r="G43" s="3"/>
      <c r="H43" s="39" t="str">
        <f>IF(OR($E43="",$E43=0),"",INDEX(kpi!$I:$I,SUMIFS(kpi!$A:$A,kpi!$E:$E,$E43)))</f>
        <v>ед.ГП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>
        <f t="shared" ref="R43:R45" si="319">SUMIFS($T43:$KW43,$T$1:$KW$1,"&gt;="&amp;1,$T$1:$KW$1,"&lt;="&amp;MAX($1:$1))</f>
        <v>7424269.2307692301</v>
      </c>
      <c r="S43" s="3"/>
      <c r="T43" s="41"/>
      <c r="U43" s="41">
        <f>IF(U$7="",0,SUM(U44:U50))</f>
        <v>61730.769230769227</v>
      </c>
      <c r="V43" s="41">
        <f t="shared" ref="V43" si="320">IF(V$7="",0,SUM(V44:V50))</f>
        <v>133750</v>
      </c>
      <c r="W43" s="41">
        <f t="shared" ref="W43" si="321">IF(W$7="",0,SUM(W44:W50))</f>
        <v>216057.69230769231</v>
      </c>
      <c r="X43" s="41">
        <f t="shared" ref="X43" si="322">IF(X$7="",0,SUM(X44:X50))</f>
        <v>305423.07692307694</v>
      </c>
      <c r="Y43" s="41">
        <f t="shared" ref="Y43" si="323">IF(Y$7="",0,SUM(Y44:Y50))</f>
        <v>404538.4615384615</v>
      </c>
      <c r="Z43" s="41">
        <f t="shared" ref="Z43" si="324">IF(Z$7="",0,SUM(Z44:Z50))</f>
        <v>487442.30769230769</v>
      </c>
      <c r="AA43" s="41">
        <f t="shared" ref="AA43" si="325">IF(AA$7="",0,SUM(AA44:AA50))</f>
        <v>575769.23076923075</v>
      </c>
      <c r="AB43" s="41">
        <f t="shared" ref="AB43" si="326">IF(AB$7="",0,SUM(AB44:AB50))</f>
        <v>669519.23076923087</v>
      </c>
      <c r="AC43" s="41">
        <f t="shared" ref="AC43" si="327">IF(AC$7="",0,SUM(AC44:AC50))</f>
        <v>768692.30769230763</v>
      </c>
      <c r="AD43" s="41">
        <f t="shared" ref="AD43" si="328">IF(AD$7="",0,SUM(AD44:AD50))</f>
        <v>873288.4615384615</v>
      </c>
      <c r="AE43" s="41">
        <f t="shared" ref="AE43" si="329">IF(AE$7="",0,SUM(AE44:AE50))</f>
        <v>983307.69230769225</v>
      </c>
      <c r="AF43" s="41">
        <f t="shared" ref="AF43" si="330">IF(AF$7="",0,SUM(AF44:AF50))</f>
        <v>1098750</v>
      </c>
      <c r="AG43" s="41">
        <f t="shared" ref="AG43" si="331">IF(AG$7="",0,SUM(AG44:AG50))</f>
        <v>846000</v>
      </c>
      <c r="AH43" s="41">
        <f t="shared" ref="AH43" si="332">IF(AH$7="",0,SUM(AH44:AH50))</f>
        <v>0</v>
      </c>
      <c r="AI43" s="41">
        <f t="shared" ref="AI43" si="333">IF(AI$7="",0,SUM(AI44:AI50))</f>
        <v>0</v>
      </c>
      <c r="AJ43" s="41">
        <f t="shared" ref="AJ43" si="334">IF(AJ$7="",0,SUM(AJ44:AJ50))</f>
        <v>0</v>
      </c>
      <c r="AK43" s="41">
        <f t="shared" ref="AK43" si="335">IF(AK$7="",0,SUM(AK44:AK50))</f>
        <v>0</v>
      </c>
      <c r="AL43" s="41">
        <f t="shared" ref="AL43" si="336">IF(AL$7="",0,SUM(AL44:AL50))</f>
        <v>0</v>
      </c>
      <c r="AM43" s="41">
        <f t="shared" ref="AM43" si="337">IF(AM$7="",0,SUM(AM44:AM50))</f>
        <v>0</v>
      </c>
      <c r="AN43" s="41">
        <f t="shared" ref="AN43" si="338">IF(AN$7="",0,SUM(AN44:AN50))</f>
        <v>0</v>
      </c>
      <c r="AO43" s="41">
        <f t="shared" ref="AO43" si="339">IF(AO$7="",0,SUM(AO44:AO50))</f>
        <v>0</v>
      </c>
      <c r="AP43" s="41">
        <f t="shared" ref="AP43" si="340">IF(AP$7="",0,SUM(AP44:AP50))</f>
        <v>0</v>
      </c>
      <c r="AQ43" s="41">
        <f t="shared" ref="AQ43" si="341">IF(AQ$7="",0,SUM(AQ44:AQ50))</f>
        <v>0</v>
      </c>
      <c r="AR43" s="41">
        <f t="shared" ref="AR43" si="342">IF(AR$7="",0,SUM(AR44:AR50))</f>
        <v>0</v>
      </c>
      <c r="AS43" s="41">
        <f t="shared" ref="AS43" si="343">IF(AS$7="",0,SUM(AS44:AS50))</f>
        <v>0</v>
      </c>
      <c r="AT43" s="41">
        <f t="shared" ref="AT43" si="344">IF(AT$7="",0,SUM(AT44:AT50))</f>
        <v>0</v>
      </c>
      <c r="AU43" s="41">
        <f t="shared" ref="AU43" si="345">IF(AU$7="",0,SUM(AU44:AU50))</f>
        <v>0</v>
      </c>
      <c r="AV43" s="41">
        <f t="shared" ref="AV43" si="346">IF(AV$7="",0,SUM(AV44:AV50))</f>
        <v>0</v>
      </c>
      <c r="AW43" s="41">
        <f t="shared" ref="AW43" si="347">IF(AW$7="",0,SUM(AW44:AW50))</f>
        <v>0</v>
      </c>
      <c r="AX43" s="41">
        <f t="shared" ref="AX43" si="348">IF(AX$7="",0,SUM(AX44:AX50))</f>
        <v>0</v>
      </c>
      <c r="AY43" s="41">
        <f t="shared" ref="AY43" si="349">IF(AY$7="",0,SUM(AY44:AY50))</f>
        <v>0</v>
      </c>
      <c r="AZ43" s="41">
        <f t="shared" ref="AZ43" si="350">IF(AZ$7="",0,SUM(AZ44:AZ50))</f>
        <v>0</v>
      </c>
      <c r="BA43" s="41">
        <f t="shared" ref="BA43" si="351">IF(BA$7="",0,SUM(BA44:BA50))</f>
        <v>0</v>
      </c>
      <c r="BB43" s="41">
        <f t="shared" ref="BB43" si="352">IF(BB$7="",0,SUM(BB44:BB50))</f>
        <v>0</v>
      </c>
      <c r="BC43" s="41">
        <f t="shared" ref="BC43" si="353">IF(BC$7="",0,SUM(BC44:BC50))</f>
        <v>0</v>
      </c>
      <c r="BD43" s="41">
        <f t="shared" ref="BD43" si="354">IF(BD$7="",0,SUM(BD44:BD50))</f>
        <v>0</v>
      </c>
      <c r="BE43" s="41">
        <f t="shared" ref="BE43" si="355">IF(BE$7="",0,SUM(BE44:BE50))</f>
        <v>0</v>
      </c>
      <c r="BF43" s="41">
        <f t="shared" ref="BF43" si="356">IF(BF$7="",0,SUM(BF44:BF50))</f>
        <v>0</v>
      </c>
      <c r="BG43" s="41">
        <f t="shared" ref="BG43" si="357">IF(BG$7="",0,SUM(BG44:BG50))</f>
        <v>0</v>
      </c>
      <c r="BH43" s="41">
        <f t="shared" ref="BH43" si="358">IF(BH$7="",0,SUM(BH44:BH50))</f>
        <v>0</v>
      </c>
      <c r="BI43" s="41">
        <f t="shared" ref="BI43" si="359">IF(BI$7="",0,SUM(BI44:BI50))</f>
        <v>0</v>
      </c>
      <c r="BJ43" s="41">
        <f t="shared" ref="BJ43" si="360">IF(BJ$7="",0,SUM(BJ44:BJ50))</f>
        <v>0</v>
      </c>
      <c r="BK43" s="41">
        <f t="shared" ref="BK43" si="361">IF(BK$7="",0,SUM(BK44:BK50))</f>
        <v>0</v>
      </c>
      <c r="BL43" s="41">
        <f t="shared" ref="BL43" si="362">IF(BL$7="",0,SUM(BL44:BL50))</f>
        <v>0</v>
      </c>
      <c r="BM43" s="41">
        <f t="shared" ref="BM43" si="363">IF(BM$7="",0,SUM(BM44:BM50))</f>
        <v>0</v>
      </c>
      <c r="BN43" s="41">
        <f t="shared" ref="BN43" si="364">IF(BN$7="",0,SUM(BN44:BN50))</f>
        <v>0</v>
      </c>
      <c r="BO43" s="41">
        <f t="shared" ref="BO43" si="365">IF(BO$7="",0,SUM(BO44:BO50))</f>
        <v>0</v>
      </c>
      <c r="BP43" s="41">
        <f t="shared" ref="BP43" si="366">IF(BP$7="",0,SUM(BP44:BP50))</f>
        <v>0</v>
      </c>
      <c r="BQ43" s="41">
        <f t="shared" ref="BQ43" si="367">IF(BQ$7="",0,SUM(BQ44:BQ50))</f>
        <v>0</v>
      </c>
      <c r="BR43" s="41">
        <f t="shared" ref="BR43" si="368">IF(BR$7="",0,SUM(BR44:BR50))</f>
        <v>0</v>
      </c>
      <c r="BS43" s="41">
        <f t="shared" ref="BS43" si="369">IF(BS$7="",0,SUM(BS44:BS50))</f>
        <v>0</v>
      </c>
      <c r="BT43" s="41">
        <f t="shared" ref="BT43" si="370">IF(BT$7="",0,SUM(BT44:BT50))</f>
        <v>0</v>
      </c>
      <c r="BU43" s="41">
        <f t="shared" ref="BU43" si="371">IF(BU$7="",0,SUM(BU44:BU50))</f>
        <v>0</v>
      </c>
      <c r="BV43" s="41">
        <f t="shared" ref="BV43" si="372">IF(BV$7="",0,SUM(BV44:BV50))</f>
        <v>0</v>
      </c>
      <c r="BW43" s="41">
        <f t="shared" ref="BW43" si="373">IF(BW$7="",0,SUM(BW44:BW50))</f>
        <v>0</v>
      </c>
      <c r="BX43" s="41">
        <f t="shared" ref="BX43" si="374">IF(BX$7="",0,SUM(BX44:BX50))</f>
        <v>0</v>
      </c>
      <c r="BY43" s="41">
        <f t="shared" ref="BY43" si="375">IF(BY$7="",0,SUM(BY44:BY50))</f>
        <v>0</v>
      </c>
      <c r="BZ43" s="41">
        <f t="shared" ref="BZ43" si="376">IF(BZ$7="",0,SUM(BZ44:BZ50))</f>
        <v>0</v>
      </c>
      <c r="CA43" s="41">
        <f t="shared" ref="CA43" si="377">IF(CA$7="",0,SUM(CA44:CA50))</f>
        <v>0</v>
      </c>
      <c r="CB43" s="41">
        <f t="shared" ref="CB43" si="378">IF(CB$7="",0,SUM(CB44:CB50))</f>
        <v>0</v>
      </c>
      <c r="CC43" s="41">
        <f t="shared" ref="CC43" si="379">IF(CC$7="",0,SUM(CC44:CC50))</f>
        <v>0</v>
      </c>
      <c r="CD43" s="41">
        <f t="shared" ref="CD43" si="380">IF(CD$7="",0,SUM(CD44:CD50))</f>
        <v>0</v>
      </c>
      <c r="CE43" s="41">
        <f t="shared" ref="CE43" si="381">IF(CE$7="",0,SUM(CE44:CE50))</f>
        <v>0</v>
      </c>
      <c r="CF43" s="41">
        <f t="shared" ref="CF43" si="382">IF(CF$7="",0,SUM(CF44:CF50))</f>
        <v>0</v>
      </c>
      <c r="CG43" s="41">
        <f t="shared" ref="CG43" si="383">IF(CG$7="",0,SUM(CG44:CG50))</f>
        <v>0</v>
      </c>
      <c r="CH43" s="41">
        <f t="shared" ref="CH43" si="384">IF(CH$7="",0,SUM(CH44:CH50))</f>
        <v>0</v>
      </c>
      <c r="CI43" s="41">
        <f t="shared" ref="CI43" si="385">IF(CI$7="",0,SUM(CI44:CI50))</f>
        <v>0</v>
      </c>
      <c r="CJ43" s="41">
        <f t="shared" ref="CJ43" si="386">IF(CJ$7="",0,SUM(CJ44:CJ50))</f>
        <v>0</v>
      </c>
      <c r="CK43" s="41">
        <f t="shared" ref="CK43" si="387">IF(CK$7="",0,SUM(CK44:CK50))</f>
        <v>0</v>
      </c>
      <c r="CL43" s="41">
        <f t="shared" ref="CL43" si="388">IF(CL$7="",0,SUM(CL44:CL50))</f>
        <v>0</v>
      </c>
      <c r="CM43" s="41">
        <f t="shared" ref="CM43" si="389">IF(CM$7="",0,SUM(CM44:CM50))</f>
        <v>0</v>
      </c>
      <c r="CN43" s="41">
        <f t="shared" ref="CN43" si="390">IF(CN$7="",0,SUM(CN44:CN50))</f>
        <v>0</v>
      </c>
      <c r="CO43" s="41">
        <f t="shared" ref="CO43" si="391">IF(CO$7="",0,SUM(CO44:CO50))</f>
        <v>0</v>
      </c>
      <c r="CP43" s="41">
        <f t="shared" ref="CP43" si="392">IF(CP$7="",0,SUM(CP44:CP50))</f>
        <v>0</v>
      </c>
      <c r="CQ43" s="41">
        <f t="shared" ref="CQ43" si="393">IF(CQ$7="",0,SUM(CQ44:CQ50))</f>
        <v>0</v>
      </c>
      <c r="CR43" s="41">
        <f t="shared" ref="CR43" si="394">IF(CR$7="",0,SUM(CR44:CR50))</f>
        <v>0</v>
      </c>
      <c r="CS43" s="41">
        <f t="shared" ref="CS43" si="395">IF(CS$7="",0,SUM(CS44:CS50))</f>
        <v>0</v>
      </c>
      <c r="CT43" s="41">
        <f t="shared" ref="CT43" si="396">IF(CT$7="",0,SUM(CT44:CT50))</f>
        <v>0</v>
      </c>
      <c r="CU43" s="41">
        <f t="shared" ref="CU43" si="397">IF(CU$7="",0,SUM(CU44:CU50))</f>
        <v>0</v>
      </c>
      <c r="CV43" s="41">
        <f t="shared" ref="CV43" si="398">IF(CV$7="",0,SUM(CV44:CV50))</f>
        <v>0</v>
      </c>
      <c r="CW43" s="41">
        <f t="shared" ref="CW43" si="399">IF(CW$7="",0,SUM(CW44:CW50))</f>
        <v>0</v>
      </c>
      <c r="CX43" s="41">
        <f t="shared" ref="CX43" si="400">IF(CX$7="",0,SUM(CX44:CX50))</f>
        <v>0</v>
      </c>
      <c r="CY43" s="41">
        <f t="shared" ref="CY43" si="401">IF(CY$7="",0,SUM(CY44:CY50))</f>
        <v>0</v>
      </c>
      <c r="CZ43" s="41">
        <f t="shared" ref="CZ43" si="402">IF(CZ$7="",0,SUM(CZ44:CZ50))</f>
        <v>0</v>
      </c>
      <c r="DA43" s="41">
        <f t="shared" ref="DA43" si="403">IF(DA$7="",0,SUM(DA44:DA50))</f>
        <v>0</v>
      </c>
      <c r="DB43" s="41">
        <f t="shared" ref="DB43" si="404">IF(DB$7="",0,SUM(DB44:DB50))</f>
        <v>0</v>
      </c>
      <c r="DC43" s="41">
        <f t="shared" ref="DC43" si="405">IF(DC$7="",0,SUM(DC44:DC50))</f>
        <v>0</v>
      </c>
      <c r="DD43" s="41">
        <f t="shared" ref="DD43" si="406">IF(DD$7="",0,SUM(DD44:DD50))</f>
        <v>0</v>
      </c>
      <c r="DE43" s="41">
        <f t="shared" ref="DE43" si="407">IF(DE$7="",0,SUM(DE44:DE50))</f>
        <v>0</v>
      </c>
      <c r="DF43" s="41">
        <f t="shared" ref="DF43" si="408">IF(DF$7="",0,SUM(DF44:DF50))</f>
        <v>0</v>
      </c>
      <c r="DG43" s="41">
        <f t="shared" ref="DG43" si="409">IF(DG$7="",0,SUM(DG44:DG50))</f>
        <v>0</v>
      </c>
      <c r="DH43" s="41">
        <f t="shared" ref="DH43" si="410">IF(DH$7="",0,SUM(DH44:DH50))</f>
        <v>0</v>
      </c>
      <c r="DI43" s="41">
        <f t="shared" ref="DI43" si="411">IF(DI$7="",0,SUM(DI44:DI50))</f>
        <v>0</v>
      </c>
      <c r="DJ43" s="41">
        <f t="shared" ref="DJ43" si="412">IF(DJ$7="",0,SUM(DJ44:DJ50))</f>
        <v>0</v>
      </c>
      <c r="DK43" s="41">
        <f t="shared" ref="DK43" si="413">IF(DK$7="",0,SUM(DK44:DK50))</f>
        <v>0</v>
      </c>
      <c r="DL43" s="41">
        <f t="shared" ref="DL43" si="414">IF(DL$7="",0,SUM(DL44:DL50))</f>
        <v>0</v>
      </c>
      <c r="DM43" s="41">
        <f t="shared" ref="DM43" si="415">IF(DM$7="",0,SUM(DM44:DM50))</f>
        <v>0</v>
      </c>
      <c r="DN43" s="41">
        <f t="shared" ref="DN43" si="416">IF(DN$7="",0,SUM(DN44:DN50))</f>
        <v>0</v>
      </c>
      <c r="DO43" s="41">
        <f t="shared" ref="DO43" si="417">IF(DO$7="",0,SUM(DO44:DO50))</f>
        <v>0</v>
      </c>
      <c r="DP43" s="41">
        <f t="shared" ref="DP43" si="418">IF(DP$7="",0,SUM(DP44:DP50))</f>
        <v>0</v>
      </c>
      <c r="DQ43" s="41">
        <f t="shared" ref="DQ43" si="419">IF(DQ$7="",0,SUM(DQ44:DQ50))</f>
        <v>0</v>
      </c>
      <c r="DR43" s="41">
        <f t="shared" ref="DR43" si="420">IF(DR$7="",0,SUM(DR44:DR50))</f>
        <v>0</v>
      </c>
      <c r="DS43" s="41">
        <f t="shared" ref="DS43" si="421">IF(DS$7="",0,SUM(DS44:DS50))</f>
        <v>0</v>
      </c>
      <c r="DT43" s="41">
        <f t="shared" ref="DT43" si="422">IF(DT$7="",0,SUM(DT44:DT50))</f>
        <v>0</v>
      </c>
      <c r="DU43" s="41">
        <f t="shared" ref="DU43" si="423">IF(DU$7="",0,SUM(DU44:DU50))</f>
        <v>0</v>
      </c>
      <c r="DV43" s="41">
        <f t="shared" ref="DV43" si="424">IF(DV$7="",0,SUM(DV44:DV50))</f>
        <v>0</v>
      </c>
      <c r="DW43" s="41">
        <f t="shared" ref="DW43" si="425">IF(DW$7="",0,SUM(DW44:DW50))</f>
        <v>0</v>
      </c>
      <c r="DX43" s="41">
        <f t="shared" ref="DX43" si="426">IF(DX$7="",0,SUM(DX44:DX50))</f>
        <v>0</v>
      </c>
      <c r="DY43" s="41">
        <f t="shared" ref="DY43" si="427">IF(DY$7="",0,SUM(DY44:DY50))</f>
        <v>0</v>
      </c>
      <c r="DZ43" s="41">
        <f t="shared" ref="DZ43" si="428">IF(DZ$7="",0,SUM(DZ44:DZ50))</f>
        <v>0</v>
      </c>
      <c r="EA43" s="41">
        <f t="shared" ref="EA43" si="429">IF(EA$7="",0,SUM(EA44:EA50))</f>
        <v>0</v>
      </c>
      <c r="EB43" s="41">
        <f t="shared" ref="EB43" si="430">IF(EB$7="",0,SUM(EB44:EB50))</f>
        <v>0</v>
      </c>
      <c r="EC43" s="41">
        <f t="shared" ref="EC43" si="431">IF(EC$7="",0,SUM(EC44:EC50))</f>
        <v>0</v>
      </c>
      <c r="ED43" s="41">
        <f t="shared" ref="ED43" si="432">IF(ED$7="",0,SUM(ED44:ED50))</f>
        <v>0</v>
      </c>
      <c r="EE43" s="41">
        <f t="shared" ref="EE43" si="433">IF(EE$7="",0,SUM(EE44:EE50))</f>
        <v>0</v>
      </c>
      <c r="EF43" s="41">
        <f t="shared" ref="EF43" si="434">IF(EF$7="",0,SUM(EF44:EF50))</f>
        <v>0</v>
      </c>
      <c r="EG43" s="41">
        <f t="shared" ref="EG43" si="435">IF(EG$7="",0,SUM(EG44:EG50))</f>
        <v>0</v>
      </c>
      <c r="EH43" s="41">
        <f t="shared" ref="EH43" si="436">IF(EH$7="",0,SUM(EH44:EH50))</f>
        <v>0</v>
      </c>
      <c r="EI43" s="41">
        <f t="shared" ref="EI43" si="437">IF(EI$7="",0,SUM(EI44:EI50))</f>
        <v>0</v>
      </c>
      <c r="EJ43" s="41">
        <f t="shared" ref="EJ43" si="438">IF(EJ$7="",0,SUM(EJ44:EJ50))</f>
        <v>0</v>
      </c>
      <c r="EK43" s="41">
        <f t="shared" ref="EK43" si="439">IF(EK$7="",0,SUM(EK44:EK50))</f>
        <v>0</v>
      </c>
      <c r="EL43" s="41">
        <f t="shared" ref="EL43" si="440">IF(EL$7="",0,SUM(EL44:EL50))</f>
        <v>0</v>
      </c>
      <c r="EM43" s="41">
        <f t="shared" ref="EM43" si="441">IF(EM$7="",0,SUM(EM44:EM50))</f>
        <v>0</v>
      </c>
      <c r="EN43" s="41">
        <f t="shared" ref="EN43" si="442">IF(EN$7="",0,SUM(EN44:EN50))</f>
        <v>0</v>
      </c>
      <c r="EO43" s="41">
        <f t="shared" ref="EO43" si="443">IF(EO$7="",0,SUM(EO44:EO50))</f>
        <v>0</v>
      </c>
      <c r="EP43" s="41">
        <f t="shared" ref="EP43" si="444">IF(EP$7="",0,SUM(EP44:EP50))</f>
        <v>0</v>
      </c>
      <c r="EQ43" s="41">
        <f t="shared" ref="EQ43" si="445">IF(EQ$7="",0,SUM(EQ44:EQ50))</f>
        <v>0</v>
      </c>
      <c r="ER43" s="41">
        <f t="shared" ref="ER43" si="446">IF(ER$7="",0,SUM(ER44:ER50))</f>
        <v>0</v>
      </c>
      <c r="ES43" s="41">
        <f t="shared" ref="ES43" si="447">IF(ES$7="",0,SUM(ES44:ES50))</f>
        <v>0</v>
      </c>
      <c r="ET43" s="41">
        <f t="shared" ref="ET43" si="448">IF(ET$7="",0,SUM(ET44:ET50))</f>
        <v>0</v>
      </c>
      <c r="EU43" s="41">
        <f t="shared" ref="EU43" si="449">IF(EU$7="",0,SUM(EU44:EU50))</f>
        <v>0</v>
      </c>
      <c r="EV43" s="41">
        <f t="shared" ref="EV43" si="450">IF(EV$7="",0,SUM(EV44:EV50))</f>
        <v>0</v>
      </c>
      <c r="EW43" s="41">
        <f t="shared" ref="EW43" si="451">IF(EW$7="",0,SUM(EW44:EW50))</f>
        <v>0</v>
      </c>
      <c r="EX43" s="41">
        <f t="shared" ref="EX43" si="452">IF(EX$7="",0,SUM(EX44:EX50))</f>
        <v>0</v>
      </c>
      <c r="EY43" s="41">
        <f t="shared" ref="EY43" si="453">IF(EY$7="",0,SUM(EY44:EY50))</f>
        <v>0</v>
      </c>
      <c r="EZ43" s="41">
        <f t="shared" ref="EZ43" si="454">IF(EZ$7="",0,SUM(EZ44:EZ50))</f>
        <v>0</v>
      </c>
      <c r="FA43" s="41">
        <f t="shared" ref="FA43" si="455">IF(FA$7="",0,SUM(FA44:FA50))</f>
        <v>0</v>
      </c>
      <c r="FB43" s="41">
        <f t="shared" ref="FB43" si="456">IF(FB$7="",0,SUM(FB44:FB50))</f>
        <v>0</v>
      </c>
      <c r="FC43" s="41">
        <f t="shared" ref="FC43" si="457">IF(FC$7="",0,SUM(FC44:FC50))</f>
        <v>0</v>
      </c>
      <c r="FD43" s="41">
        <f t="shared" ref="FD43" si="458">IF(FD$7="",0,SUM(FD44:FD50))</f>
        <v>0</v>
      </c>
      <c r="FE43" s="41">
        <f t="shared" ref="FE43" si="459">IF(FE$7="",0,SUM(FE44:FE50))</f>
        <v>0</v>
      </c>
      <c r="FF43" s="41">
        <f t="shared" ref="FF43" si="460">IF(FF$7="",0,SUM(FF44:FF50))</f>
        <v>0</v>
      </c>
      <c r="FG43" s="41">
        <f t="shared" ref="FG43" si="461">IF(FG$7="",0,SUM(FG44:FG50))</f>
        <v>0</v>
      </c>
      <c r="FH43" s="41">
        <f t="shared" ref="FH43" si="462">IF(FH$7="",0,SUM(FH44:FH50))</f>
        <v>0</v>
      </c>
      <c r="FI43" s="41">
        <f t="shared" ref="FI43" si="463">IF(FI$7="",0,SUM(FI44:FI50))</f>
        <v>0</v>
      </c>
      <c r="FJ43" s="41">
        <f t="shared" ref="FJ43" si="464">IF(FJ$7="",0,SUM(FJ44:FJ50))</f>
        <v>0</v>
      </c>
      <c r="FK43" s="41">
        <f t="shared" ref="FK43" si="465">IF(FK$7="",0,SUM(FK44:FK50))</f>
        <v>0</v>
      </c>
      <c r="FL43" s="41">
        <f t="shared" ref="FL43" si="466">IF(FL$7="",0,SUM(FL44:FL50))</f>
        <v>0</v>
      </c>
      <c r="FM43" s="41">
        <f t="shared" ref="FM43" si="467">IF(FM$7="",0,SUM(FM44:FM50))</f>
        <v>0</v>
      </c>
      <c r="FN43" s="41">
        <f t="shared" ref="FN43" si="468">IF(FN$7="",0,SUM(FN44:FN50))</f>
        <v>0</v>
      </c>
      <c r="FO43" s="41">
        <f t="shared" ref="FO43" si="469">IF(FO$7="",0,SUM(FO44:FO50))</f>
        <v>0</v>
      </c>
      <c r="FP43" s="41">
        <f t="shared" ref="FP43" si="470">IF(FP$7="",0,SUM(FP44:FP50))</f>
        <v>0</v>
      </c>
      <c r="FQ43" s="41">
        <f t="shared" ref="FQ43" si="471">IF(FQ$7="",0,SUM(FQ44:FQ50))</f>
        <v>0</v>
      </c>
      <c r="FR43" s="41">
        <f t="shared" ref="FR43" si="472">IF(FR$7="",0,SUM(FR44:FR50))</f>
        <v>0</v>
      </c>
      <c r="FS43" s="41">
        <f t="shared" ref="FS43" si="473">IF(FS$7="",0,SUM(FS44:FS50))</f>
        <v>0</v>
      </c>
      <c r="FT43" s="41">
        <f t="shared" ref="FT43" si="474">IF(FT$7="",0,SUM(FT44:FT50))</f>
        <v>0</v>
      </c>
      <c r="FU43" s="41">
        <f t="shared" ref="FU43" si="475">IF(FU$7="",0,SUM(FU44:FU50))</f>
        <v>0</v>
      </c>
      <c r="FV43" s="41">
        <f t="shared" ref="FV43" si="476">IF(FV$7="",0,SUM(FV44:FV50))</f>
        <v>0</v>
      </c>
      <c r="FW43" s="41">
        <f t="shared" ref="FW43" si="477">IF(FW$7="",0,SUM(FW44:FW50))</f>
        <v>0</v>
      </c>
      <c r="FX43" s="41">
        <f t="shared" ref="FX43" si="478">IF(FX$7="",0,SUM(FX44:FX50))</f>
        <v>0</v>
      </c>
      <c r="FY43" s="41">
        <f t="shared" ref="FY43" si="479">IF(FY$7="",0,SUM(FY44:FY50))</f>
        <v>0</v>
      </c>
      <c r="FZ43" s="41">
        <f t="shared" ref="FZ43" si="480">IF(FZ$7="",0,SUM(FZ44:FZ50))</f>
        <v>0</v>
      </c>
      <c r="GA43" s="41">
        <f t="shared" ref="GA43" si="481">IF(GA$7="",0,SUM(GA44:GA50))</f>
        <v>0</v>
      </c>
      <c r="GB43" s="41">
        <f t="shared" ref="GB43" si="482">IF(GB$7="",0,SUM(GB44:GB50))</f>
        <v>0</v>
      </c>
      <c r="GC43" s="41">
        <f t="shared" ref="GC43" si="483">IF(GC$7="",0,SUM(GC44:GC50))</f>
        <v>0</v>
      </c>
      <c r="GD43" s="41">
        <f t="shared" ref="GD43" si="484">IF(GD$7="",0,SUM(GD44:GD50))</f>
        <v>0</v>
      </c>
      <c r="GE43" s="41">
        <f t="shared" ref="GE43" si="485">IF(GE$7="",0,SUM(GE44:GE50))</f>
        <v>0</v>
      </c>
      <c r="GF43" s="41">
        <f t="shared" ref="GF43" si="486">IF(GF$7="",0,SUM(GF44:GF50))</f>
        <v>0</v>
      </c>
      <c r="GG43" s="41">
        <f t="shared" ref="GG43" si="487">IF(GG$7="",0,SUM(GG44:GG50))</f>
        <v>0</v>
      </c>
      <c r="GH43" s="41">
        <f t="shared" ref="GH43" si="488">IF(GH$7="",0,SUM(GH44:GH50))</f>
        <v>0</v>
      </c>
      <c r="GI43" s="41">
        <f t="shared" ref="GI43" si="489">IF(GI$7="",0,SUM(GI44:GI50))</f>
        <v>0</v>
      </c>
      <c r="GJ43" s="41">
        <f t="shared" ref="GJ43" si="490">IF(GJ$7="",0,SUM(GJ44:GJ50))</f>
        <v>0</v>
      </c>
      <c r="GK43" s="41">
        <f t="shared" ref="GK43" si="491">IF(GK$7="",0,SUM(GK44:GK50))</f>
        <v>0</v>
      </c>
      <c r="GL43" s="41">
        <f t="shared" ref="GL43" si="492">IF(GL$7="",0,SUM(GL44:GL50))</f>
        <v>0</v>
      </c>
      <c r="GM43" s="41">
        <f t="shared" ref="GM43" si="493">IF(GM$7="",0,SUM(GM44:GM50))</f>
        <v>0</v>
      </c>
      <c r="GN43" s="41">
        <f t="shared" ref="GN43" si="494">IF(GN$7="",0,SUM(GN44:GN50))</f>
        <v>0</v>
      </c>
      <c r="GO43" s="41">
        <f t="shared" ref="GO43" si="495">IF(GO$7="",0,SUM(GO44:GO50))</f>
        <v>0</v>
      </c>
      <c r="GP43" s="41">
        <f t="shared" ref="GP43" si="496">IF(GP$7="",0,SUM(GP44:GP50))</f>
        <v>0</v>
      </c>
      <c r="GQ43" s="41">
        <f t="shared" ref="GQ43" si="497">IF(GQ$7="",0,SUM(GQ44:GQ50))</f>
        <v>0</v>
      </c>
      <c r="GR43" s="41">
        <f t="shared" ref="GR43" si="498">IF(GR$7="",0,SUM(GR44:GR50))</f>
        <v>0</v>
      </c>
      <c r="GS43" s="41">
        <f t="shared" ref="GS43" si="499">IF(GS$7="",0,SUM(GS44:GS50))</f>
        <v>0</v>
      </c>
      <c r="GT43" s="41">
        <f t="shared" ref="GT43" si="500">IF(GT$7="",0,SUM(GT44:GT50))</f>
        <v>0</v>
      </c>
      <c r="GU43" s="41">
        <f t="shared" ref="GU43" si="501">IF(GU$7="",0,SUM(GU44:GU50))</f>
        <v>0</v>
      </c>
      <c r="GV43" s="41">
        <f t="shared" ref="GV43" si="502">IF(GV$7="",0,SUM(GV44:GV50))</f>
        <v>0</v>
      </c>
      <c r="GW43" s="41">
        <f t="shared" ref="GW43" si="503">IF(GW$7="",0,SUM(GW44:GW50))</f>
        <v>0</v>
      </c>
      <c r="GX43" s="41">
        <f t="shared" ref="GX43" si="504">IF(GX$7="",0,SUM(GX44:GX50))</f>
        <v>0</v>
      </c>
      <c r="GY43" s="41">
        <f t="shared" ref="GY43" si="505">IF(GY$7="",0,SUM(GY44:GY50))</f>
        <v>0</v>
      </c>
      <c r="GZ43" s="41">
        <f t="shared" ref="GZ43" si="506">IF(GZ$7="",0,SUM(GZ44:GZ50))</f>
        <v>0</v>
      </c>
      <c r="HA43" s="41">
        <f t="shared" ref="HA43" si="507">IF(HA$7="",0,SUM(HA44:HA50))</f>
        <v>0</v>
      </c>
      <c r="HB43" s="41">
        <f t="shared" ref="HB43" si="508">IF(HB$7="",0,SUM(HB44:HB50))</f>
        <v>0</v>
      </c>
      <c r="HC43" s="41">
        <f t="shared" ref="HC43" si="509">IF(HC$7="",0,SUM(HC44:HC50))</f>
        <v>0</v>
      </c>
      <c r="HD43" s="41">
        <f t="shared" ref="HD43" si="510">IF(HD$7="",0,SUM(HD44:HD50))</f>
        <v>0</v>
      </c>
      <c r="HE43" s="41">
        <f t="shared" ref="HE43" si="511">IF(HE$7="",0,SUM(HE44:HE50))</f>
        <v>0</v>
      </c>
      <c r="HF43" s="41">
        <f t="shared" ref="HF43" si="512">IF(HF$7="",0,SUM(HF44:HF50))</f>
        <v>0</v>
      </c>
      <c r="HG43" s="41">
        <f t="shared" ref="HG43" si="513">IF(HG$7="",0,SUM(HG44:HG50))</f>
        <v>0</v>
      </c>
      <c r="HH43" s="41">
        <f t="shared" ref="HH43" si="514">IF(HH$7="",0,SUM(HH44:HH50))</f>
        <v>0</v>
      </c>
      <c r="HI43" s="41">
        <f t="shared" ref="HI43" si="515">IF(HI$7="",0,SUM(HI44:HI50))</f>
        <v>0</v>
      </c>
      <c r="HJ43" s="41">
        <f t="shared" ref="HJ43" si="516">IF(HJ$7="",0,SUM(HJ44:HJ50))</f>
        <v>0</v>
      </c>
      <c r="HK43" s="41">
        <f t="shared" ref="HK43" si="517">IF(HK$7="",0,SUM(HK44:HK50))</f>
        <v>0</v>
      </c>
      <c r="HL43" s="41">
        <f t="shared" ref="HL43" si="518">IF(HL$7="",0,SUM(HL44:HL50))</f>
        <v>0</v>
      </c>
      <c r="HM43" s="41">
        <f t="shared" ref="HM43" si="519">IF(HM$7="",0,SUM(HM44:HM50))</f>
        <v>0</v>
      </c>
      <c r="HN43" s="41">
        <f t="shared" ref="HN43" si="520">IF(HN$7="",0,SUM(HN44:HN50))</f>
        <v>0</v>
      </c>
      <c r="HO43" s="41">
        <f t="shared" ref="HO43" si="521">IF(HO$7="",0,SUM(HO44:HO50))</f>
        <v>0</v>
      </c>
      <c r="HP43" s="41">
        <f t="shared" ref="HP43" si="522">IF(HP$7="",0,SUM(HP44:HP50))</f>
        <v>0</v>
      </c>
      <c r="HQ43" s="41">
        <f t="shared" ref="HQ43" si="523">IF(HQ$7="",0,SUM(HQ44:HQ50))</f>
        <v>0</v>
      </c>
      <c r="HR43" s="41">
        <f t="shared" ref="HR43" si="524">IF(HR$7="",0,SUM(HR44:HR50))</f>
        <v>0</v>
      </c>
      <c r="HS43" s="41">
        <f t="shared" ref="HS43" si="525">IF(HS$7="",0,SUM(HS44:HS50))</f>
        <v>0</v>
      </c>
      <c r="HT43" s="41">
        <f t="shared" ref="HT43" si="526">IF(HT$7="",0,SUM(HT44:HT50))</f>
        <v>0</v>
      </c>
      <c r="HU43" s="41">
        <f t="shared" ref="HU43" si="527">IF(HU$7="",0,SUM(HU44:HU50))</f>
        <v>0</v>
      </c>
      <c r="HV43" s="41">
        <f t="shared" ref="HV43" si="528">IF(HV$7="",0,SUM(HV44:HV50))</f>
        <v>0</v>
      </c>
      <c r="HW43" s="41">
        <f t="shared" ref="HW43" si="529">IF(HW$7="",0,SUM(HW44:HW50))</f>
        <v>0</v>
      </c>
      <c r="HX43" s="41">
        <f t="shared" ref="HX43" si="530">IF(HX$7="",0,SUM(HX44:HX50))</f>
        <v>0</v>
      </c>
      <c r="HY43" s="41">
        <f t="shared" ref="HY43" si="531">IF(HY$7="",0,SUM(HY44:HY50))</f>
        <v>0</v>
      </c>
      <c r="HZ43" s="41">
        <f t="shared" ref="HZ43" si="532">IF(HZ$7="",0,SUM(HZ44:HZ50))</f>
        <v>0</v>
      </c>
      <c r="IA43" s="41">
        <f t="shared" ref="IA43" si="533">IF(IA$7="",0,SUM(IA44:IA50))</f>
        <v>0</v>
      </c>
      <c r="IB43" s="41">
        <f t="shared" ref="IB43" si="534">IF(IB$7="",0,SUM(IB44:IB50))</f>
        <v>0</v>
      </c>
      <c r="IC43" s="41">
        <f t="shared" ref="IC43" si="535">IF(IC$7="",0,SUM(IC44:IC50))</f>
        <v>0</v>
      </c>
      <c r="ID43" s="41">
        <f t="shared" ref="ID43" si="536">IF(ID$7="",0,SUM(ID44:ID50))</f>
        <v>0</v>
      </c>
      <c r="IE43" s="41">
        <f t="shared" ref="IE43" si="537">IF(IE$7="",0,SUM(IE44:IE50))</f>
        <v>0</v>
      </c>
      <c r="IF43" s="41">
        <f t="shared" ref="IF43" si="538">IF(IF$7="",0,SUM(IF44:IF50))</f>
        <v>0</v>
      </c>
      <c r="IG43" s="41">
        <f t="shared" ref="IG43" si="539">IF(IG$7="",0,SUM(IG44:IG50))</f>
        <v>0</v>
      </c>
      <c r="IH43" s="41">
        <f t="shared" ref="IH43" si="540">IF(IH$7="",0,SUM(IH44:IH50))</f>
        <v>0</v>
      </c>
      <c r="II43" s="41">
        <f t="shared" ref="II43" si="541">IF(II$7="",0,SUM(II44:II50))</f>
        <v>0</v>
      </c>
      <c r="IJ43" s="41">
        <f t="shared" ref="IJ43" si="542">IF(IJ$7="",0,SUM(IJ44:IJ50))</f>
        <v>0</v>
      </c>
      <c r="IK43" s="41">
        <f t="shared" ref="IK43" si="543">IF(IK$7="",0,SUM(IK44:IK50))</f>
        <v>0</v>
      </c>
      <c r="IL43" s="41">
        <f t="shared" ref="IL43" si="544">IF(IL$7="",0,SUM(IL44:IL50))</f>
        <v>0</v>
      </c>
      <c r="IM43" s="41">
        <f t="shared" ref="IM43" si="545">IF(IM$7="",0,SUM(IM44:IM50))</f>
        <v>0</v>
      </c>
      <c r="IN43" s="41">
        <f t="shared" ref="IN43" si="546">IF(IN$7="",0,SUM(IN44:IN50))</f>
        <v>0</v>
      </c>
      <c r="IO43" s="41">
        <f t="shared" ref="IO43" si="547">IF(IO$7="",0,SUM(IO44:IO50))</f>
        <v>0</v>
      </c>
      <c r="IP43" s="41">
        <f t="shared" ref="IP43" si="548">IF(IP$7="",0,SUM(IP44:IP50))</f>
        <v>0</v>
      </c>
      <c r="IQ43" s="41">
        <f t="shared" ref="IQ43" si="549">IF(IQ$7="",0,SUM(IQ44:IQ50))</f>
        <v>0</v>
      </c>
      <c r="IR43" s="41">
        <f t="shared" ref="IR43" si="550">IF(IR$7="",0,SUM(IR44:IR50))</f>
        <v>0</v>
      </c>
      <c r="IS43" s="41">
        <f t="shared" ref="IS43" si="551">IF(IS$7="",0,SUM(IS44:IS50))</f>
        <v>0</v>
      </c>
      <c r="IT43" s="41">
        <f t="shared" ref="IT43" si="552">IF(IT$7="",0,SUM(IT44:IT50))</f>
        <v>0</v>
      </c>
      <c r="IU43" s="41">
        <f t="shared" ref="IU43" si="553">IF(IU$7="",0,SUM(IU44:IU50))</f>
        <v>0</v>
      </c>
      <c r="IV43" s="41">
        <f t="shared" ref="IV43" si="554">IF(IV$7="",0,SUM(IV44:IV50))</f>
        <v>0</v>
      </c>
      <c r="IW43" s="41">
        <f t="shared" ref="IW43" si="555">IF(IW$7="",0,SUM(IW44:IW50))</f>
        <v>0</v>
      </c>
      <c r="IX43" s="41">
        <f t="shared" ref="IX43" si="556">IF(IX$7="",0,SUM(IX44:IX50))</f>
        <v>0</v>
      </c>
      <c r="IY43" s="41">
        <f t="shared" ref="IY43" si="557">IF(IY$7="",0,SUM(IY44:IY50))</f>
        <v>0</v>
      </c>
      <c r="IZ43" s="41">
        <f t="shared" ref="IZ43" si="558">IF(IZ$7="",0,SUM(IZ44:IZ50))</f>
        <v>0</v>
      </c>
      <c r="JA43" s="41">
        <f t="shared" ref="JA43" si="559">IF(JA$7="",0,SUM(JA44:JA50))</f>
        <v>0</v>
      </c>
      <c r="JB43" s="41">
        <f t="shared" ref="JB43" si="560">IF(JB$7="",0,SUM(JB44:JB50))</f>
        <v>0</v>
      </c>
      <c r="JC43" s="41">
        <f t="shared" ref="JC43" si="561">IF(JC$7="",0,SUM(JC44:JC50))</f>
        <v>0</v>
      </c>
      <c r="JD43" s="41">
        <f t="shared" ref="JD43" si="562">IF(JD$7="",0,SUM(JD44:JD50))</f>
        <v>0</v>
      </c>
      <c r="JE43" s="41">
        <f t="shared" ref="JE43" si="563">IF(JE$7="",0,SUM(JE44:JE50))</f>
        <v>0</v>
      </c>
      <c r="JF43" s="41">
        <f t="shared" ref="JF43" si="564">IF(JF$7="",0,SUM(JF44:JF50))</f>
        <v>0</v>
      </c>
      <c r="JG43" s="41">
        <f t="shared" ref="JG43" si="565">IF(JG$7="",0,SUM(JG44:JG50))</f>
        <v>0</v>
      </c>
      <c r="JH43" s="41">
        <f t="shared" ref="JH43" si="566">IF(JH$7="",0,SUM(JH44:JH50))</f>
        <v>0</v>
      </c>
      <c r="JI43" s="41">
        <f t="shared" ref="JI43" si="567">IF(JI$7="",0,SUM(JI44:JI50))</f>
        <v>0</v>
      </c>
      <c r="JJ43" s="41">
        <f t="shared" ref="JJ43" si="568">IF(JJ$7="",0,SUM(JJ44:JJ50))</f>
        <v>0</v>
      </c>
      <c r="JK43" s="41">
        <f t="shared" ref="JK43" si="569">IF(JK$7="",0,SUM(JK44:JK50))</f>
        <v>0</v>
      </c>
      <c r="JL43" s="41">
        <f t="shared" ref="JL43" si="570">IF(JL$7="",0,SUM(JL44:JL50))</f>
        <v>0</v>
      </c>
      <c r="JM43" s="41">
        <f t="shared" ref="JM43" si="571">IF(JM$7="",0,SUM(JM44:JM50))</f>
        <v>0</v>
      </c>
      <c r="JN43" s="41">
        <f t="shared" ref="JN43" si="572">IF(JN$7="",0,SUM(JN44:JN50))</f>
        <v>0</v>
      </c>
      <c r="JO43" s="41">
        <f t="shared" ref="JO43" si="573">IF(JO$7="",0,SUM(JO44:JO50))</f>
        <v>0</v>
      </c>
      <c r="JP43" s="41">
        <f t="shared" ref="JP43" si="574">IF(JP$7="",0,SUM(JP44:JP50))</f>
        <v>0</v>
      </c>
      <c r="JQ43" s="41">
        <f t="shared" ref="JQ43" si="575">IF(JQ$7="",0,SUM(JQ44:JQ50))</f>
        <v>0</v>
      </c>
      <c r="JR43" s="41">
        <f t="shared" ref="JR43" si="576">IF(JR$7="",0,SUM(JR44:JR50))</f>
        <v>0</v>
      </c>
      <c r="JS43" s="41">
        <f t="shared" ref="JS43" si="577">IF(JS$7="",0,SUM(JS44:JS50))</f>
        <v>0</v>
      </c>
      <c r="JT43" s="41">
        <f t="shared" ref="JT43" si="578">IF(JT$7="",0,SUM(JT44:JT50))</f>
        <v>0</v>
      </c>
      <c r="JU43" s="41">
        <f t="shared" ref="JU43" si="579">IF(JU$7="",0,SUM(JU44:JU50))</f>
        <v>0</v>
      </c>
      <c r="JV43" s="41">
        <f t="shared" ref="JV43" si="580">IF(JV$7="",0,SUM(JV44:JV50))</f>
        <v>0</v>
      </c>
      <c r="JW43" s="41">
        <f t="shared" ref="JW43" si="581">IF(JW$7="",0,SUM(JW44:JW50))</f>
        <v>0</v>
      </c>
      <c r="JX43" s="41">
        <f t="shared" ref="JX43" si="582">IF(JX$7="",0,SUM(JX44:JX50))</f>
        <v>0</v>
      </c>
      <c r="JY43" s="41">
        <f t="shared" ref="JY43" si="583">IF(JY$7="",0,SUM(JY44:JY50))</f>
        <v>0</v>
      </c>
      <c r="JZ43" s="41">
        <f t="shared" ref="JZ43" si="584">IF(JZ$7="",0,SUM(JZ44:JZ50))</f>
        <v>0</v>
      </c>
      <c r="KA43" s="41">
        <f t="shared" ref="KA43" si="585">IF(KA$7="",0,SUM(KA44:KA50))</f>
        <v>0</v>
      </c>
      <c r="KB43" s="41">
        <f t="shared" ref="KB43" si="586">IF(KB$7="",0,SUM(KB44:KB50))</f>
        <v>0</v>
      </c>
      <c r="KC43" s="41">
        <f t="shared" ref="KC43" si="587">IF(KC$7="",0,SUM(KC44:KC50))</f>
        <v>0</v>
      </c>
      <c r="KD43" s="41">
        <f t="shared" ref="KD43" si="588">IF(KD$7="",0,SUM(KD44:KD50))</f>
        <v>0</v>
      </c>
      <c r="KE43" s="41">
        <f t="shared" ref="KE43" si="589">IF(KE$7="",0,SUM(KE44:KE50))</f>
        <v>0</v>
      </c>
      <c r="KF43" s="41">
        <f t="shared" ref="KF43" si="590">IF(KF$7="",0,SUM(KF44:KF50))</f>
        <v>0</v>
      </c>
      <c r="KG43" s="41">
        <f t="shared" ref="KG43" si="591">IF(KG$7="",0,SUM(KG44:KG50))</f>
        <v>0</v>
      </c>
      <c r="KH43" s="41">
        <f t="shared" ref="KH43" si="592">IF(KH$7="",0,SUM(KH44:KH50))</f>
        <v>0</v>
      </c>
      <c r="KI43" s="41">
        <f t="shared" ref="KI43" si="593">IF(KI$7="",0,SUM(KI44:KI50))</f>
        <v>0</v>
      </c>
      <c r="KJ43" s="41">
        <f t="shared" ref="KJ43" si="594">IF(KJ$7="",0,SUM(KJ44:KJ50))</f>
        <v>0</v>
      </c>
      <c r="KK43" s="41">
        <f t="shared" ref="KK43" si="595">IF(KK$7="",0,SUM(KK44:KK50))</f>
        <v>0</v>
      </c>
      <c r="KL43" s="41">
        <f t="shared" ref="KL43" si="596">IF(KL$7="",0,SUM(KL44:KL50))</f>
        <v>0</v>
      </c>
      <c r="KM43" s="41">
        <f t="shared" ref="KM43" si="597">IF(KM$7="",0,SUM(KM44:KM50))</f>
        <v>0</v>
      </c>
      <c r="KN43" s="41">
        <f t="shared" ref="KN43" si="598">IF(KN$7="",0,SUM(KN44:KN50))</f>
        <v>0</v>
      </c>
      <c r="KO43" s="41">
        <f t="shared" ref="KO43" si="599">IF(KO$7="",0,SUM(KO44:KO50))</f>
        <v>0</v>
      </c>
      <c r="KP43" s="41">
        <f t="shared" ref="KP43" si="600">IF(KP$7="",0,SUM(KP44:KP50))</f>
        <v>0</v>
      </c>
      <c r="KQ43" s="41">
        <f t="shared" ref="KQ43" si="601">IF(KQ$7="",0,SUM(KQ44:KQ50))</f>
        <v>0</v>
      </c>
      <c r="KR43" s="41">
        <f t="shared" ref="KR43" si="602">IF(KR$7="",0,SUM(KR44:KR50))</f>
        <v>0</v>
      </c>
      <c r="KS43" s="41">
        <f t="shared" ref="KS43" si="603">IF(KS$7="",0,SUM(KS44:KS50))</f>
        <v>0</v>
      </c>
      <c r="KT43" s="41">
        <f t="shared" ref="KT43" si="604">IF(KT$7="",0,SUM(KT44:KT50))</f>
        <v>0</v>
      </c>
      <c r="KU43" s="41">
        <f t="shared" ref="KU43" si="605">IF(KU$7="",0,SUM(KU44:KU50))</f>
        <v>0</v>
      </c>
      <c r="KV43" s="41">
        <f t="shared" ref="KV43" si="606">IF(KV$7="",0,SUM(KV44:KV50))</f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объем продаж</v>
      </c>
      <c r="F44" s="1"/>
      <c r="G44" s="1"/>
      <c r="H44" s="11" t="str">
        <f>H43</f>
        <v>ед.ГП</v>
      </c>
      <c r="I44" s="1"/>
      <c r="J44" s="1"/>
      <c r="K44" s="43" t="str">
        <f>справочники!$U$11</f>
        <v>постоянные-франшиза</v>
      </c>
      <c r="L44" s="1"/>
      <c r="M44" s="5"/>
      <c r="N44" s="45"/>
      <c r="O44" s="19"/>
      <c r="P44" s="1"/>
      <c r="Q44" s="1"/>
      <c r="R44" s="45">
        <f t="shared" si="319"/>
        <v>875000</v>
      </c>
      <c r="S44" s="1"/>
      <c r="T44" s="232"/>
      <c r="U44" s="40">
        <f>IF(U$7="",0,U34*условия!$U69)</f>
        <v>5769.2307692307695</v>
      </c>
      <c r="V44" s="40">
        <f>IF(V$7="",0,V34*условия!$U69)</f>
        <v>12500</v>
      </c>
      <c r="W44" s="40">
        <f>IF(W$7="",0,W34*условия!$U69)</f>
        <v>20192.307692307691</v>
      </c>
      <c r="X44" s="40">
        <f>IF(X$7="",0,X34*условия!$U69)</f>
        <v>28846.153846153848</v>
      </c>
      <c r="Y44" s="40">
        <f>IF(Y$7="",0,Y34*условия!$U69)</f>
        <v>38461.538461538461</v>
      </c>
      <c r="Z44" s="40">
        <f>IF(Z$7="",0,Z34*условия!$U69)</f>
        <v>49038.461538461539</v>
      </c>
      <c r="AA44" s="40">
        <f>IF(AA$7="",0,AA34*условия!$U69)</f>
        <v>60576.923076923085</v>
      </c>
      <c r="AB44" s="40">
        <f>IF(AB$7="",0,AB34*условия!$U69)</f>
        <v>73076.923076923078</v>
      </c>
      <c r="AC44" s="40">
        <f>IF(AC$7="",0,AC34*условия!$U69)</f>
        <v>86538.461538461546</v>
      </c>
      <c r="AD44" s="40">
        <f>IF(AD$7="",0,AD34*условия!$U69)</f>
        <v>100961.53846153847</v>
      </c>
      <c r="AE44" s="40">
        <f>IF(AE$7="",0,AE34*условия!$U69)</f>
        <v>116346.15384615384</v>
      </c>
      <c r="AF44" s="40">
        <f>IF(AF$7="",0,AF34*условия!$U69)</f>
        <v>132692.30769230769</v>
      </c>
      <c r="AG44" s="40">
        <f>IF(AG$7="",0,AG34*условия!$U69)</f>
        <v>150000</v>
      </c>
      <c r="AH44" s="40">
        <f>IF(AH$7="",0,AH34*условия!$U69)</f>
        <v>0</v>
      </c>
      <c r="AI44" s="40">
        <f>IF(AI$7="",0,AI34*условия!$U69)</f>
        <v>0</v>
      </c>
      <c r="AJ44" s="40">
        <f>IF(AJ$7="",0,AJ34*условия!$U69)</f>
        <v>0</v>
      </c>
      <c r="AK44" s="40">
        <f>IF(AK$7="",0,AK34*условия!$U69)</f>
        <v>0</v>
      </c>
      <c r="AL44" s="40">
        <f>IF(AL$7="",0,AL34*условия!$U69)</f>
        <v>0</v>
      </c>
      <c r="AM44" s="40">
        <f>IF(AM$7="",0,AM34*условия!$U69)</f>
        <v>0</v>
      </c>
      <c r="AN44" s="40">
        <f>IF(AN$7="",0,AN34*условия!$U69)</f>
        <v>0</v>
      </c>
      <c r="AO44" s="40">
        <f>IF(AO$7="",0,AO34*условия!$U69)</f>
        <v>0</v>
      </c>
      <c r="AP44" s="40">
        <f>IF(AP$7="",0,AP34*условия!$U69)</f>
        <v>0</v>
      </c>
      <c r="AQ44" s="40">
        <f>IF(AQ$7="",0,AQ34*условия!$U69)</f>
        <v>0</v>
      </c>
      <c r="AR44" s="40">
        <f>IF(AR$7="",0,AR34*условия!$U69)</f>
        <v>0</v>
      </c>
      <c r="AS44" s="40">
        <f>IF(AS$7="",0,AS34*условия!$U69)</f>
        <v>0</v>
      </c>
      <c r="AT44" s="40">
        <f>IF(AT$7="",0,AT34*условия!$U69)</f>
        <v>0</v>
      </c>
      <c r="AU44" s="40">
        <f>IF(AU$7="",0,AU34*условия!$U69)</f>
        <v>0</v>
      </c>
      <c r="AV44" s="40">
        <f>IF(AV$7="",0,AV34*условия!$U69)</f>
        <v>0</v>
      </c>
      <c r="AW44" s="40">
        <f>IF(AW$7="",0,AW34*условия!$U69)</f>
        <v>0</v>
      </c>
      <c r="AX44" s="40">
        <f>IF(AX$7="",0,AX34*условия!$U69)</f>
        <v>0</v>
      </c>
      <c r="AY44" s="40">
        <f>IF(AY$7="",0,AY34*условия!$U69)</f>
        <v>0</v>
      </c>
      <c r="AZ44" s="40">
        <f>IF(AZ$7="",0,AZ34*условия!$U69)</f>
        <v>0</v>
      </c>
      <c r="BA44" s="40">
        <f>IF(BA$7="",0,BA34*условия!$U69)</f>
        <v>0</v>
      </c>
      <c r="BB44" s="40">
        <f>IF(BB$7="",0,BB34*условия!$U69)</f>
        <v>0</v>
      </c>
      <c r="BC44" s="40">
        <f>IF(BC$7="",0,BC34*условия!$U69)</f>
        <v>0</v>
      </c>
      <c r="BD44" s="40">
        <f>IF(BD$7="",0,BD34*условия!$U69)</f>
        <v>0</v>
      </c>
      <c r="BE44" s="40">
        <f>IF(BE$7="",0,BE34*условия!$U69)</f>
        <v>0</v>
      </c>
      <c r="BF44" s="40">
        <f>IF(BF$7="",0,BF34*условия!$U69)</f>
        <v>0</v>
      </c>
      <c r="BG44" s="40">
        <f>IF(BG$7="",0,BG34*условия!$U69)</f>
        <v>0</v>
      </c>
      <c r="BH44" s="40">
        <f>IF(BH$7="",0,BH34*условия!$U69)</f>
        <v>0</v>
      </c>
      <c r="BI44" s="40">
        <f>IF(BI$7="",0,BI34*условия!$U69)</f>
        <v>0</v>
      </c>
      <c r="BJ44" s="40">
        <f>IF(BJ$7="",0,BJ34*условия!$U69)</f>
        <v>0</v>
      </c>
      <c r="BK44" s="40">
        <f>IF(BK$7="",0,BK34*условия!$U69)</f>
        <v>0</v>
      </c>
      <c r="BL44" s="40">
        <f>IF(BL$7="",0,BL34*условия!$U69)</f>
        <v>0</v>
      </c>
      <c r="BM44" s="40">
        <f>IF(BM$7="",0,BM34*условия!$U69)</f>
        <v>0</v>
      </c>
      <c r="BN44" s="40">
        <f>IF(BN$7="",0,BN34*условия!$U69)</f>
        <v>0</v>
      </c>
      <c r="BO44" s="40">
        <f>IF(BO$7="",0,BO34*условия!$U69)</f>
        <v>0</v>
      </c>
      <c r="BP44" s="40">
        <f>IF(BP$7="",0,BP34*условия!$U69)</f>
        <v>0</v>
      </c>
      <c r="BQ44" s="40">
        <f>IF(BQ$7="",0,BQ34*условия!$U69)</f>
        <v>0</v>
      </c>
      <c r="BR44" s="40">
        <f>IF(BR$7="",0,BR34*условия!$U69)</f>
        <v>0</v>
      </c>
      <c r="BS44" s="40">
        <f>IF(BS$7="",0,BS34*условия!$U69)</f>
        <v>0</v>
      </c>
      <c r="BT44" s="40">
        <f>IF(BT$7="",0,BT34*условия!$U69)</f>
        <v>0</v>
      </c>
      <c r="BU44" s="40">
        <f>IF(BU$7="",0,BU34*условия!$U69)</f>
        <v>0</v>
      </c>
      <c r="BV44" s="40">
        <f>IF(BV$7="",0,BV34*условия!$U69)</f>
        <v>0</v>
      </c>
      <c r="BW44" s="40">
        <f>IF(BW$7="",0,BW34*условия!$U69)</f>
        <v>0</v>
      </c>
      <c r="BX44" s="40">
        <f>IF(BX$7="",0,BX34*условия!$U69)</f>
        <v>0</v>
      </c>
      <c r="BY44" s="40">
        <f>IF(BY$7="",0,BY34*условия!$U69)</f>
        <v>0</v>
      </c>
      <c r="BZ44" s="40">
        <f>IF(BZ$7="",0,BZ34*условия!$U69)</f>
        <v>0</v>
      </c>
      <c r="CA44" s="40">
        <f>IF(CA$7="",0,CA34*условия!$U69)</f>
        <v>0</v>
      </c>
      <c r="CB44" s="40">
        <f>IF(CB$7="",0,CB34*условия!$U69)</f>
        <v>0</v>
      </c>
      <c r="CC44" s="40">
        <f>IF(CC$7="",0,CC34*условия!$U69)</f>
        <v>0</v>
      </c>
      <c r="CD44" s="40">
        <f>IF(CD$7="",0,CD34*условия!$U69)</f>
        <v>0</v>
      </c>
      <c r="CE44" s="40">
        <f>IF(CE$7="",0,CE34*условия!$U69)</f>
        <v>0</v>
      </c>
      <c r="CF44" s="40">
        <f>IF(CF$7="",0,CF34*условия!$U69)</f>
        <v>0</v>
      </c>
      <c r="CG44" s="40">
        <f>IF(CG$7="",0,CG34*условия!$U69)</f>
        <v>0</v>
      </c>
      <c r="CH44" s="40">
        <f>IF(CH$7="",0,CH34*условия!$U69)</f>
        <v>0</v>
      </c>
      <c r="CI44" s="40">
        <f>IF(CI$7="",0,CI34*условия!$U69)</f>
        <v>0</v>
      </c>
      <c r="CJ44" s="40">
        <f>IF(CJ$7="",0,CJ34*условия!$U69)</f>
        <v>0</v>
      </c>
      <c r="CK44" s="40">
        <f>IF(CK$7="",0,CK34*условия!$U69)</f>
        <v>0</v>
      </c>
      <c r="CL44" s="40">
        <f>IF(CL$7="",0,CL34*условия!$U69)</f>
        <v>0</v>
      </c>
      <c r="CM44" s="40">
        <f>IF(CM$7="",0,CM34*условия!$U69)</f>
        <v>0</v>
      </c>
      <c r="CN44" s="40">
        <f>IF(CN$7="",0,CN34*условия!$U69)</f>
        <v>0</v>
      </c>
      <c r="CO44" s="40">
        <f>IF(CO$7="",0,CO34*условия!$U69)</f>
        <v>0</v>
      </c>
      <c r="CP44" s="40">
        <f>IF(CP$7="",0,CP34*условия!$U69)</f>
        <v>0</v>
      </c>
      <c r="CQ44" s="40">
        <f>IF(CQ$7="",0,CQ34*условия!$U69)</f>
        <v>0</v>
      </c>
      <c r="CR44" s="40">
        <f>IF(CR$7="",0,CR34*условия!$U69)</f>
        <v>0</v>
      </c>
      <c r="CS44" s="40">
        <f>IF(CS$7="",0,CS34*условия!$U69)</f>
        <v>0</v>
      </c>
      <c r="CT44" s="40">
        <f>IF(CT$7="",0,CT34*условия!$U69)</f>
        <v>0</v>
      </c>
      <c r="CU44" s="40">
        <f>IF(CU$7="",0,CU34*условия!$U69)</f>
        <v>0</v>
      </c>
      <c r="CV44" s="40">
        <f>IF(CV$7="",0,CV34*условия!$U69)</f>
        <v>0</v>
      </c>
      <c r="CW44" s="40">
        <f>IF(CW$7="",0,CW34*условия!$U69)</f>
        <v>0</v>
      </c>
      <c r="CX44" s="40">
        <f>IF(CX$7="",0,CX34*условия!$U69)</f>
        <v>0</v>
      </c>
      <c r="CY44" s="40">
        <f>IF(CY$7="",0,CY34*условия!$U69)</f>
        <v>0</v>
      </c>
      <c r="CZ44" s="40">
        <f>IF(CZ$7="",0,CZ34*условия!$U69)</f>
        <v>0</v>
      </c>
      <c r="DA44" s="40">
        <f>IF(DA$7="",0,DA34*условия!$U69)</f>
        <v>0</v>
      </c>
      <c r="DB44" s="40">
        <f>IF(DB$7="",0,DB34*условия!$U69)</f>
        <v>0</v>
      </c>
      <c r="DC44" s="40">
        <f>IF(DC$7="",0,DC34*условия!$U69)</f>
        <v>0</v>
      </c>
      <c r="DD44" s="40">
        <f>IF(DD$7="",0,DD34*условия!$U69)</f>
        <v>0</v>
      </c>
      <c r="DE44" s="40">
        <f>IF(DE$7="",0,DE34*условия!$U69)</f>
        <v>0</v>
      </c>
      <c r="DF44" s="40">
        <f>IF(DF$7="",0,DF34*условия!$U69)</f>
        <v>0</v>
      </c>
      <c r="DG44" s="40">
        <f>IF(DG$7="",0,DG34*условия!$U69)</f>
        <v>0</v>
      </c>
      <c r="DH44" s="40">
        <f>IF(DH$7="",0,DH34*условия!$U69)</f>
        <v>0</v>
      </c>
      <c r="DI44" s="40">
        <f>IF(DI$7="",0,DI34*условия!$U69)</f>
        <v>0</v>
      </c>
      <c r="DJ44" s="40">
        <f>IF(DJ$7="",0,DJ34*условия!$U69)</f>
        <v>0</v>
      </c>
      <c r="DK44" s="40">
        <f>IF(DK$7="",0,DK34*условия!$U69)</f>
        <v>0</v>
      </c>
      <c r="DL44" s="40">
        <f>IF(DL$7="",0,DL34*условия!$U69)</f>
        <v>0</v>
      </c>
      <c r="DM44" s="40">
        <f>IF(DM$7="",0,DM34*условия!$U69)</f>
        <v>0</v>
      </c>
      <c r="DN44" s="40">
        <f>IF(DN$7="",0,DN34*условия!$U69)</f>
        <v>0</v>
      </c>
      <c r="DO44" s="40">
        <f>IF(DO$7="",0,DO34*условия!$U69)</f>
        <v>0</v>
      </c>
      <c r="DP44" s="40">
        <f>IF(DP$7="",0,DP34*условия!$U69)</f>
        <v>0</v>
      </c>
      <c r="DQ44" s="40">
        <f>IF(DQ$7="",0,DQ34*условия!$U69)</f>
        <v>0</v>
      </c>
      <c r="DR44" s="40">
        <f>IF(DR$7="",0,DR34*условия!$U69)</f>
        <v>0</v>
      </c>
      <c r="DS44" s="40">
        <f>IF(DS$7="",0,DS34*условия!$U69)</f>
        <v>0</v>
      </c>
      <c r="DT44" s="40">
        <f>IF(DT$7="",0,DT34*условия!$U69)</f>
        <v>0</v>
      </c>
      <c r="DU44" s="40">
        <f>IF(DU$7="",0,DU34*условия!$U69)</f>
        <v>0</v>
      </c>
      <c r="DV44" s="40">
        <f>IF(DV$7="",0,DV34*условия!$U69)</f>
        <v>0</v>
      </c>
      <c r="DW44" s="40">
        <f>IF(DW$7="",0,DW34*условия!$U69)</f>
        <v>0</v>
      </c>
      <c r="DX44" s="40">
        <f>IF(DX$7="",0,DX34*условия!$U69)</f>
        <v>0</v>
      </c>
      <c r="DY44" s="40">
        <f>IF(DY$7="",0,DY34*условия!$U69)</f>
        <v>0</v>
      </c>
      <c r="DZ44" s="40">
        <f>IF(DZ$7="",0,DZ34*условия!$U69)</f>
        <v>0</v>
      </c>
      <c r="EA44" s="40">
        <f>IF(EA$7="",0,EA34*условия!$U69)</f>
        <v>0</v>
      </c>
      <c r="EB44" s="40">
        <f>IF(EB$7="",0,EB34*условия!$U69)</f>
        <v>0</v>
      </c>
      <c r="EC44" s="40">
        <f>IF(EC$7="",0,EC34*условия!$U69)</f>
        <v>0</v>
      </c>
      <c r="ED44" s="40">
        <f>IF(ED$7="",0,ED34*условия!$U69)</f>
        <v>0</v>
      </c>
      <c r="EE44" s="40">
        <f>IF(EE$7="",0,EE34*условия!$U69)</f>
        <v>0</v>
      </c>
      <c r="EF44" s="40">
        <f>IF(EF$7="",0,EF34*условия!$U69)</f>
        <v>0</v>
      </c>
      <c r="EG44" s="40">
        <f>IF(EG$7="",0,EG34*условия!$U69)</f>
        <v>0</v>
      </c>
      <c r="EH44" s="40">
        <f>IF(EH$7="",0,EH34*условия!$U69)</f>
        <v>0</v>
      </c>
      <c r="EI44" s="40">
        <f>IF(EI$7="",0,EI34*условия!$U69)</f>
        <v>0</v>
      </c>
      <c r="EJ44" s="40">
        <f>IF(EJ$7="",0,EJ34*условия!$U69)</f>
        <v>0</v>
      </c>
      <c r="EK44" s="40">
        <f>IF(EK$7="",0,EK34*условия!$U69)</f>
        <v>0</v>
      </c>
      <c r="EL44" s="40">
        <f>IF(EL$7="",0,EL34*условия!$U69)</f>
        <v>0</v>
      </c>
      <c r="EM44" s="40">
        <f>IF(EM$7="",0,EM34*условия!$U69)</f>
        <v>0</v>
      </c>
      <c r="EN44" s="40">
        <f>IF(EN$7="",0,EN34*условия!$U69)</f>
        <v>0</v>
      </c>
      <c r="EO44" s="40">
        <f>IF(EO$7="",0,EO34*условия!$U69)</f>
        <v>0</v>
      </c>
      <c r="EP44" s="40">
        <f>IF(EP$7="",0,EP34*условия!$U69)</f>
        <v>0</v>
      </c>
      <c r="EQ44" s="40">
        <f>IF(EQ$7="",0,EQ34*условия!$U69)</f>
        <v>0</v>
      </c>
      <c r="ER44" s="40">
        <f>IF(ER$7="",0,ER34*условия!$U69)</f>
        <v>0</v>
      </c>
      <c r="ES44" s="40">
        <f>IF(ES$7="",0,ES34*условия!$U69)</f>
        <v>0</v>
      </c>
      <c r="ET44" s="40">
        <f>IF(ET$7="",0,ET34*условия!$U69)</f>
        <v>0</v>
      </c>
      <c r="EU44" s="40">
        <f>IF(EU$7="",0,EU34*условия!$U69)</f>
        <v>0</v>
      </c>
      <c r="EV44" s="40">
        <f>IF(EV$7="",0,EV34*условия!$U69)</f>
        <v>0</v>
      </c>
      <c r="EW44" s="40">
        <f>IF(EW$7="",0,EW34*условия!$U69)</f>
        <v>0</v>
      </c>
      <c r="EX44" s="40">
        <f>IF(EX$7="",0,EX34*условия!$U69)</f>
        <v>0</v>
      </c>
      <c r="EY44" s="40">
        <f>IF(EY$7="",0,EY34*условия!$U69)</f>
        <v>0</v>
      </c>
      <c r="EZ44" s="40">
        <f>IF(EZ$7="",0,EZ34*условия!$U69)</f>
        <v>0</v>
      </c>
      <c r="FA44" s="40">
        <f>IF(FA$7="",0,FA34*условия!$U69)</f>
        <v>0</v>
      </c>
      <c r="FB44" s="40">
        <f>IF(FB$7="",0,FB34*условия!$U69)</f>
        <v>0</v>
      </c>
      <c r="FC44" s="40">
        <f>IF(FC$7="",0,FC34*условия!$U69)</f>
        <v>0</v>
      </c>
      <c r="FD44" s="40">
        <f>IF(FD$7="",0,FD34*условия!$U69)</f>
        <v>0</v>
      </c>
      <c r="FE44" s="40">
        <f>IF(FE$7="",0,FE34*условия!$U69)</f>
        <v>0</v>
      </c>
      <c r="FF44" s="40">
        <f>IF(FF$7="",0,FF34*условия!$U69)</f>
        <v>0</v>
      </c>
      <c r="FG44" s="40">
        <f>IF(FG$7="",0,FG34*условия!$U69)</f>
        <v>0</v>
      </c>
      <c r="FH44" s="40">
        <f>IF(FH$7="",0,FH34*условия!$U69)</f>
        <v>0</v>
      </c>
      <c r="FI44" s="40">
        <f>IF(FI$7="",0,FI34*условия!$U69)</f>
        <v>0</v>
      </c>
      <c r="FJ44" s="40">
        <f>IF(FJ$7="",0,FJ34*условия!$U69)</f>
        <v>0</v>
      </c>
      <c r="FK44" s="40">
        <f>IF(FK$7="",0,FK34*условия!$U69)</f>
        <v>0</v>
      </c>
      <c r="FL44" s="40">
        <f>IF(FL$7="",0,FL34*условия!$U69)</f>
        <v>0</v>
      </c>
      <c r="FM44" s="40">
        <f>IF(FM$7="",0,FM34*условия!$U69)</f>
        <v>0</v>
      </c>
      <c r="FN44" s="40">
        <f>IF(FN$7="",0,FN34*условия!$U69)</f>
        <v>0</v>
      </c>
      <c r="FO44" s="40">
        <f>IF(FO$7="",0,FO34*условия!$U69)</f>
        <v>0</v>
      </c>
      <c r="FP44" s="40">
        <f>IF(FP$7="",0,FP34*условия!$U69)</f>
        <v>0</v>
      </c>
      <c r="FQ44" s="40">
        <f>IF(FQ$7="",0,FQ34*условия!$U69)</f>
        <v>0</v>
      </c>
      <c r="FR44" s="40">
        <f>IF(FR$7="",0,FR34*условия!$U69)</f>
        <v>0</v>
      </c>
      <c r="FS44" s="40">
        <f>IF(FS$7="",0,FS34*условия!$U69)</f>
        <v>0</v>
      </c>
      <c r="FT44" s="40">
        <f>IF(FT$7="",0,FT34*условия!$U69)</f>
        <v>0</v>
      </c>
      <c r="FU44" s="40">
        <f>IF(FU$7="",0,FU34*условия!$U69)</f>
        <v>0</v>
      </c>
      <c r="FV44" s="40">
        <f>IF(FV$7="",0,FV34*условия!$U69)</f>
        <v>0</v>
      </c>
      <c r="FW44" s="40">
        <f>IF(FW$7="",0,FW34*условия!$U69)</f>
        <v>0</v>
      </c>
      <c r="FX44" s="40">
        <f>IF(FX$7="",0,FX34*условия!$U69)</f>
        <v>0</v>
      </c>
      <c r="FY44" s="40">
        <f>IF(FY$7="",0,FY34*условия!$U69)</f>
        <v>0</v>
      </c>
      <c r="FZ44" s="40">
        <f>IF(FZ$7="",0,FZ34*условия!$U69)</f>
        <v>0</v>
      </c>
      <c r="GA44" s="40">
        <f>IF(GA$7="",0,GA34*условия!$U69)</f>
        <v>0</v>
      </c>
      <c r="GB44" s="40">
        <f>IF(GB$7="",0,GB34*условия!$U69)</f>
        <v>0</v>
      </c>
      <c r="GC44" s="40">
        <f>IF(GC$7="",0,GC34*условия!$U69)</f>
        <v>0</v>
      </c>
      <c r="GD44" s="40">
        <f>IF(GD$7="",0,GD34*условия!$U69)</f>
        <v>0</v>
      </c>
      <c r="GE44" s="40">
        <f>IF(GE$7="",0,GE34*условия!$U69)</f>
        <v>0</v>
      </c>
      <c r="GF44" s="40">
        <f>IF(GF$7="",0,GF34*условия!$U69)</f>
        <v>0</v>
      </c>
      <c r="GG44" s="40">
        <f>IF(GG$7="",0,GG34*условия!$U69)</f>
        <v>0</v>
      </c>
      <c r="GH44" s="40">
        <f>IF(GH$7="",0,GH34*условия!$U69)</f>
        <v>0</v>
      </c>
      <c r="GI44" s="40">
        <f>IF(GI$7="",0,GI34*условия!$U69)</f>
        <v>0</v>
      </c>
      <c r="GJ44" s="40">
        <f>IF(GJ$7="",0,GJ34*условия!$U69)</f>
        <v>0</v>
      </c>
      <c r="GK44" s="40">
        <f>IF(GK$7="",0,GK34*условия!$U69)</f>
        <v>0</v>
      </c>
      <c r="GL44" s="40">
        <f>IF(GL$7="",0,GL34*условия!$U69)</f>
        <v>0</v>
      </c>
      <c r="GM44" s="40">
        <f>IF(GM$7="",0,GM34*условия!$U69)</f>
        <v>0</v>
      </c>
      <c r="GN44" s="40">
        <f>IF(GN$7="",0,GN34*условия!$U69)</f>
        <v>0</v>
      </c>
      <c r="GO44" s="40">
        <f>IF(GO$7="",0,GO34*условия!$U69)</f>
        <v>0</v>
      </c>
      <c r="GP44" s="40">
        <f>IF(GP$7="",0,GP34*условия!$U69)</f>
        <v>0</v>
      </c>
      <c r="GQ44" s="40">
        <f>IF(GQ$7="",0,GQ34*условия!$U69)</f>
        <v>0</v>
      </c>
      <c r="GR44" s="40">
        <f>IF(GR$7="",0,GR34*условия!$U69)</f>
        <v>0</v>
      </c>
      <c r="GS44" s="40">
        <f>IF(GS$7="",0,GS34*условия!$U69)</f>
        <v>0</v>
      </c>
      <c r="GT44" s="40">
        <f>IF(GT$7="",0,GT34*условия!$U69)</f>
        <v>0</v>
      </c>
      <c r="GU44" s="40">
        <f>IF(GU$7="",0,GU34*условия!$U69)</f>
        <v>0</v>
      </c>
      <c r="GV44" s="40">
        <f>IF(GV$7="",0,GV34*условия!$U69)</f>
        <v>0</v>
      </c>
      <c r="GW44" s="40">
        <f>IF(GW$7="",0,GW34*условия!$U69)</f>
        <v>0</v>
      </c>
      <c r="GX44" s="40">
        <f>IF(GX$7="",0,GX34*условия!$U69)</f>
        <v>0</v>
      </c>
      <c r="GY44" s="40">
        <f>IF(GY$7="",0,GY34*условия!$U69)</f>
        <v>0</v>
      </c>
      <c r="GZ44" s="40">
        <f>IF(GZ$7="",0,GZ34*условия!$U69)</f>
        <v>0</v>
      </c>
      <c r="HA44" s="40">
        <f>IF(HA$7="",0,HA34*условия!$U69)</f>
        <v>0</v>
      </c>
      <c r="HB44" s="40">
        <f>IF(HB$7="",0,HB34*условия!$U69)</f>
        <v>0</v>
      </c>
      <c r="HC44" s="40">
        <f>IF(HC$7="",0,HC34*условия!$U69)</f>
        <v>0</v>
      </c>
      <c r="HD44" s="40">
        <f>IF(HD$7="",0,HD34*условия!$U69)</f>
        <v>0</v>
      </c>
      <c r="HE44" s="40">
        <f>IF(HE$7="",0,HE34*условия!$U69)</f>
        <v>0</v>
      </c>
      <c r="HF44" s="40">
        <f>IF(HF$7="",0,HF34*условия!$U69)</f>
        <v>0</v>
      </c>
      <c r="HG44" s="40">
        <f>IF(HG$7="",0,HG34*условия!$U69)</f>
        <v>0</v>
      </c>
      <c r="HH44" s="40">
        <f>IF(HH$7="",0,HH34*условия!$U69)</f>
        <v>0</v>
      </c>
      <c r="HI44" s="40">
        <f>IF(HI$7="",0,HI34*условия!$U69)</f>
        <v>0</v>
      </c>
      <c r="HJ44" s="40">
        <f>IF(HJ$7="",0,HJ34*условия!$U69)</f>
        <v>0</v>
      </c>
      <c r="HK44" s="40">
        <f>IF(HK$7="",0,HK34*условия!$U69)</f>
        <v>0</v>
      </c>
      <c r="HL44" s="40">
        <f>IF(HL$7="",0,HL34*условия!$U69)</f>
        <v>0</v>
      </c>
      <c r="HM44" s="40">
        <f>IF(HM$7="",0,HM34*условия!$U69)</f>
        <v>0</v>
      </c>
      <c r="HN44" s="40">
        <f>IF(HN$7="",0,HN34*условия!$U69)</f>
        <v>0</v>
      </c>
      <c r="HO44" s="40">
        <f>IF(HO$7="",0,HO34*условия!$U69)</f>
        <v>0</v>
      </c>
      <c r="HP44" s="40">
        <f>IF(HP$7="",0,HP34*условия!$U69)</f>
        <v>0</v>
      </c>
      <c r="HQ44" s="40">
        <f>IF(HQ$7="",0,HQ34*условия!$U69)</f>
        <v>0</v>
      </c>
      <c r="HR44" s="40">
        <f>IF(HR$7="",0,HR34*условия!$U69)</f>
        <v>0</v>
      </c>
      <c r="HS44" s="40">
        <f>IF(HS$7="",0,HS34*условия!$U69)</f>
        <v>0</v>
      </c>
      <c r="HT44" s="40">
        <f>IF(HT$7="",0,HT34*условия!$U69)</f>
        <v>0</v>
      </c>
      <c r="HU44" s="40">
        <f>IF(HU$7="",0,HU34*условия!$U69)</f>
        <v>0</v>
      </c>
      <c r="HV44" s="40">
        <f>IF(HV$7="",0,HV34*условия!$U69)</f>
        <v>0</v>
      </c>
      <c r="HW44" s="40">
        <f>IF(HW$7="",0,HW34*условия!$U69)</f>
        <v>0</v>
      </c>
      <c r="HX44" s="40">
        <f>IF(HX$7="",0,HX34*условия!$U69)</f>
        <v>0</v>
      </c>
      <c r="HY44" s="40">
        <f>IF(HY$7="",0,HY34*условия!$U69)</f>
        <v>0</v>
      </c>
      <c r="HZ44" s="40">
        <f>IF(HZ$7="",0,HZ34*условия!$U69)</f>
        <v>0</v>
      </c>
      <c r="IA44" s="40">
        <f>IF(IA$7="",0,IA34*условия!$U69)</f>
        <v>0</v>
      </c>
      <c r="IB44" s="40">
        <f>IF(IB$7="",0,IB34*условия!$U69)</f>
        <v>0</v>
      </c>
      <c r="IC44" s="40">
        <f>IF(IC$7="",0,IC34*условия!$U69)</f>
        <v>0</v>
      </c>
      <c r="ID44" s="40">
        <f>IF(ID$7="",0,ID34*условия!$U69)</f>
        <v>0</v>
      </c>
      <c r="IE44" s="40">
        <f>IF(IE$7="",0,IE34*условия!$U69)</f>
        <v>0</v>
      </c>
      <c r="IF44" s="40">
        <f>IF(IF$7="",0,IF34*условия!$U69)</f>
        <v>0</v>
      </c>
      <c r="IG44" s="40">
        <f>IF(IG$7="",0,IG34*условия!$U69)</f>
        <v>0</v>
      </c>
      <c r="IH44" s="40">
        <f>IF(IH$7="",0,IH34*условия!$U69)</f>
        <v>0</v>
      </c>
      <c r="II44" s="40">
        <f>IF(II$7="",0,II34*условия!$U69)</f>
        <v>0</v>
      </c>
      <c r="IJ44" s="40">
        <f>IF(IJ$7="",0,IJ34*условия!$U69)</f>
        <v>0</v>
      </c>
      <c r="IK44" s="40">
        <f>IF(IK$7="",0,IK34*условия!$U69)</f>
        <v>0</v>
      </c>
      <c r="IL44" s="40">
        <f>IF(IL$7="",0,IL34*условия!$U69)</f>
        <v>0</v>
      </c>
      <c r="IM44" s="40">
        <f>IF(IM$7="",0,IM34*условия!$U69)</f>
        <v>0</v>
      </c>
      <c r="IN44" s="40">
        <f>IF(IN$7="",0,IN34*условия!$U69)</f>
        <v>0</v>
      </c>
      <c r="IO44" s="40">
        <f>IF(IO$7="",0,IO34*условия!$U69)</f>
        <v>0</v>
      </c>
      <c r="IP44" s="40">
        <f>IF(IP$7="",0,IP34*условия!$U69)</f>
        <v>0</v>
      </c>
      <c r="IQ44" s="40">
        <f>IF(IQ$7="",0,IQ34*условия!$U69)</f>
        <v>0</v>
      </c>
      <c r="IR44" s="40">
        <f>IF(IR$7="",0,IR34*условия!$U69)</f>
        <v>0</v>
      </c>
      <c r="IS44" s="40">
        <f>IF(IS$7="",0,IS34*условия!$U69)</f>
        <v>0</v>
      </c>
      <c r="IT44" s="40">
        <f>IF(IT$7="",0,IT34*условия!$U69)</f>
        <v>0</v>
      </c>
      <c r="IU44" s="40">
        <f>IF(IU$7="",0,IU34*условия!$U69)</f>
        <v>0</v>
      </c>
      <c r="IV44" s="40">
        <f>IF(IV$7="",0,IV34*условия!$U69)</f>
        <v>0</v>
      </c>
      <c r="IW44" s="40">
        <f>IF(IW$7="",0,IW34*условия!$U69)</f>
        <v>0</v>
      </c>
      <c r="IX44" s="40">
        <f>IF(IX$7="",0,IX34*условия!$U69)</f>
        <v>0</v>
      </c>
      <c r="IY44" s="40">
        <f>IF(IY$7="",0,IY34*условия!$U69)</f>
        <v>0</v>
      </c>
      <c r="IZ44" s="40">
        <f>IF(IZ$7="",0,IZ34*условия!$U69)</f>
        <v>0</v>
      </c>
      <c r="JA44" s="40">
        <f>IF(JA$7="",0,JA34*условия!$U69)</f>
        <v>0</v>
      </c>
      <c r="JB44" s="40">
        <f>IF(JB$7="",0,JB34*условия!$U69)</f>
        <v>0</v>
      </c>
      <c r="JC44" s="40">
        <f>IF(JC$7="",0,JC34*условия!$U69)</f>
        <v>0</v>
      </c>
      <c r="JD44" s="40">
        <f>IF(JD$7="",0,JD34*условия!$U69)</f>
        <v>0</v>
      </c>
      <c r="JE44" s="40">
        <f>IF(JE$7="",0,JE34*условия!$U69)</f>
        <v>0</v>
      </c>
      <c r="JF44" s="40">
        <f>IF(JF$7="",0,JF34*условия!$U69)</f>
        <v>0</v>
      </c>
      <c r="JG44" s="40">
        <f>IF(JG$7="",0,JG34*условия!$U69)</f>
        <v>0</v>
      </c>
      <c r="JH44" s="40">
        <f>IF(JH$7="",0,JH34*условия!$U69)</f>
        <v>0</v>
      </c>
      <c r="JI44" s="40">
        <f>IF(JI$7="",0,JI34*условия!$U69)</f>
        <v>0</v>
      </c>
      <c r="JJ44" s="40">
        <f>IF(JJ$7="",0,JJ34*условия!$U69)</f>
        <v>0</v>
      </c>
      <c r="JK44" s="40">
        <f>IF(JK$7="",0,JK34*условия!$U69)</f>
        <v>0</v>
      </c>
      <c r="JL44" s="40">
        <f>IF(JL$7="",0,JL34*условия!$U69)</f>
        <v>0</v>
      </c>
      <c r="JM44" s="40">
        <f>IF(JM$7="",0,JM34*условия!$U69)</f>
        <v>0</v>
      </c>
      <c r="JN44" s="40">
        <f>IF(JN$7="",0,JN34*условия!$U69)</f>
        <v>0</v>
      </c>
      <c r="JO44" s="40">
        <f>IF(JO$7="",0,JO34*условия!$U69)</f>
        <v>0</v>
      </c>
      <c r="JP44" s="40">
        <f>IF(JP$7="",0,JP34*условия!$U69)</f>
        <v>0</v>
      </c>
      <c r="JQ44" s="40">
        <f>IF(JQ$7="",0,JQ34*условия!$U69)</f>
        <v>0</v>
      </c>
      <c r="JR44" s="40">
        <f>IF(JR$7="",0,JR34*условия!$U69)</f>
        <v>0</v>
      </c>
      <c r="JS44" s="40">
        <f>IF(JS$7="",0,JS34*условия!$U69)</f>
        <v>0</v>
      </c>
      <c r="JT44" s="40">
        <f>IF(JT$7="",0,JT34*условия!$U69)</f>
        <v>0</v>
      </c>
      <c r="JU44" s="40">
        <f>IF(JU$7="",0,JU34*условия!$U69)</f>
        <v>0</v>
      </c>
      <c r="JV44" s="40">
        <f>IF(JV$7="",0,JV34*условия!$U69)</f>
        <v>0</v>
      </c>
      <c r="JW44" s="40">
        <f>IF(JW$7="",0,JW34*условия!$U69)</f>
        <v>0</v>
      </c>
      <c r="JX44" s="40">
        <f>IF(JX$7="",0,JX34*условия!$U69)</f>
        <v>0</v>
      </c>
      <c r="JY44" s="40">
        <f>IF(JY$7="",0,JY34*условия!$U69)</f>
        <v>0</v>
      </c>
      <c r="JZ44" s="40">
        <f>IF(JZ$7="",0,JZ34*условия!$U69)</f>
        <v>0</v>
      </c>
      <c r="KA44" s="40">
        <f>IF(KA$7="",0,KA34*условия!$U69)</f>
        <v>0</v>
      </c>
      <c r="KB44" s="40">
        <f>IF(KB$7="",0,KB34*условия!$U69)</f>
        <v>0</v>
      </c>
      <c r="KC44" s="40">
        <f>IF(KC$7="",0,KC34*условия!$U69)</f>
        <v>0</v>
      </c>
      <c r="KD44" s="40">
        <f>IF(KD$7="",0,KD34*условия!$U69)</f>
        <v>0</v>
      </c>
      <c r="KE44" s="40">
        <f>IF(KE$7="",0,KE34*условия!$U69)</f>
        <v>0</v>
      </c>
      <c r="KF44" s="40">
        <f>IF(KF$7="",0,KF34*условия!$U69)</f>
        <v>0</v>
      </c>
      <c r="KG44" s="40">
        <f>IF(KG$7="",0,KG34*условия!$U69)</f>
        <v>0</v>
      </c>
      <c r="KH44" s="40">
        <f>IF(KH$7="",0,KH34*условия!$U69)</f>
        <v>0</v>
      </c>
      <c r="KI44" s="40">
        <f>IF(KI$7="",0,KI34*условия!$U69)</f>
        <v>0</v>
      </c>
      <c r="KJ44" s="40">
        <f>IF(KJ$7="",0,KJ34*условия!$U69)</f>
        <v>0</v>
      </c>
      <c r="KK44" s="40">
        <f>IF(KK$7="",0,KK34*условия!$U69)</f>
        <v>0</v>
      </c>
      <c r="KL44" s="40">
        <f>IF(KL$7="",0,KL34*условия!$U69)</f>
        <v>0</v>
      </c>
      <c r="KM44" s="40">
        <f>IF(KM$7="",0,KM34*условия!$U69)</f>
        <v>0</v>
      </c>
      <c r="KN44" s="40">
        <f>IF(KN$7="",0,KN34*условия!$U69)</f>
        <v>0</v>
      </c>
      <c r="KO44" s="40">
        <f>IF(KO$7="",0,KO34*условия!$U69)</f>
        <v>0</v>
      </c>
      <c r="KP44" s="40">
        <f>IF(KP$7="",0,KP34*условия!$U69)</f>
        <v>0</v>
      </c>
      <c r="KQ44" s="40">
        <f>IF(KQ$7="",0,KQ34*условия!$U69)</f>
        <v>0</v>
      </c>
      <c r="KR44" s="40">
        <f>IF(KR$7="",0,KR34*условия!$U69)</f>
        <v>0</v>
      </c>
      <c r="KS44" s="40">
        <f>IF(KS$7="",0,KS34*условия!$U69)</f>
        <v>0</v>
      </c>
      <c r="KT44" s="40">
        <f>IF(KT$7="",0,KT34*условия!$U69)</f>
        <v>0</v>
      </c>
      <c r="KU44" s="40">
        <f>IF(KU$7="",0,KU34*условия!$U69)</f>
        <v>0</v>
      </c>
      <c r="KV44" s="40">
        <f>IF(KV$7="",0,KV34*условия!$U69)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объем продаж</v>
      </c>
      <c r="F45" s="1"/>
      <c r="G45" s="1"/>
      <c r="H45" s="11" t="str">
        <f t="shared" ref="H45:H49" si="607">H44</f>
        <v>ед.ГП</v>
      </c>
      <c r="I45" s="1"/>
      <c r="J45" s="1"/>
      <c r="K45" s="1" t="str">
        <f>справочники!$U$12</f>
        <v>непостоянные-франшиза</v>
      </c>
      <c r="L45" s="1"/>
      <c r="M45" s="5"/>
      <c r="N45" s="40"/>
      <c r="O45" s="19"/>
      <c r="P45" s="1"/>
      <c r="Q45" s="1"/>
      <c r="R45" s="40">
        <f t="shared" si="319"/>
        <v>195999.99999999997</v>
      </c>
      <c r="S45" s="1"/>
      <c r="T45" s="232"/>
      <c r="U45" s="40">
        <f>IF(U$7="",0,U35*условия!$U70)</f>
        <v>3230.7692307692309</v>
      </c>
      <c r="V45" s="40">
        <f>IF(V$7="",0,V35*условия!$U70)</f>
        <v>7000</v>
      </c>
      <c r="W45" s="40">
        <f>IF(W$7="",0,W35*условия!$U70)</f>
        <v>11307.692307692309</v>
      </c>
      <c r="X45" s="40">
        <f>IF(X$7="",0,X35*условия!$U70)</f>
        <v>12923.076923076924</v>
      </c>
      <c r="Y45" s="40">
        <f>IF(Y$7="",0,Y35*условия!$U70)</f>
        <v>14538.461538461537</v>
      </c>
      <c r="Z45" s="40">
        <f>IF(Z$7="",0,Z35*условия!$U70)</f>
        <v>16153.846153846152</v>
      </c>
      <c r="AA45" s="40">
        <f>IF(AA$7="",0,AA35*условия!$U70)</f>
        <v>17769.230769230766</v>
      </c>
      <c r="AB45" s="40">
        <f>IF(AB$7="",0,AB35*условия!$U70)</f>
        <v>19384.615384615379</v>
      </c>
      <c r="AC45" s="40">
        <f>IF(AC$7="",0,AC35*условия!$U70)</f>
        <v>20999.999999999996</v>
      </c>
      <c r="AD45" s="40">
        <f>IF(AD$7="",0,AD35*условия!$U70)</f>
        <v>22615.384615384613</v>
      </c>
      <c r="AE45" s="40">
        <f>IF(AE$7="",0,AE35*условия!$U70)</f>
        <v>24230.769230769227</v>
      </c>
      <c r="AF45" s="40">
        <f>IF(AF$7="",0,AF35*условия!$U70)</f>
        <v>25846.15384615384</v>
      </c>
      <c r="AG45" s="40">
        <f>IF(AG$7="",0,AG35*условия!$U70)</f>
        <v>-1.4210854715202004E-11</v>
      </c>
      <c r="AH45" s="40">
        <f>IF(AH$7="",0,AH35*условия!$U70)</f>
        <v>0</v>
      </c>
      <c r="AI45" s="40">
        <f>IF(AI$7="",0,AI35*условия!$U70)</f>
        <v>0</v>
      </c>
      <c r="AJ45" s="40">
        <f>IF(AJ$7="",0,AJ35*условия!$U70)</f>
        <v>0</v>
      </c>
      <c r="AK45" s="40">
        <f>IF(AK$7="",0,AK35*условия!$U70)</f>
        <v>0</v>
      </c>
      <c r="AL45" s="40">
        <f>IF(AL$7="",0,AL35*условия!$U70)</f>
        <v>0</v>
      </c>
      <c r="AM45" s="40">
        <f>IF(AM$7="",0,AM35*условия!$U70)</f>
        <v>0</v>
      </c>
      <c r="AN45" s="40">
        <f>IF(AN$7="",0,AN35*условия!$U70)</f>
        <v>0</v>
      </c>
      <c r="AO45" s="40">
        <f>IF(AO$7="",0,AO35*условия!$U70)</f>
        <v>0</v>
      </c>
      <c r="AP45" s="40">
        <f>IF(AP$7="",0,AP35*условия!$U70)</f>
        <v>0</v>
      </c>
      <c r="AQ45" s="40">
        <f>IF(AQ$7="",0,AQ35*условия!$U70)</f>
        <v>0</v>
      </c>
      <c r="AR45" s="40">
        <f>IF(AR$7="",0,AR35*условия!$U70)</f>
        <v>0</v>
      </c>
      <c r="AS45" s="40">
        <f>IF(AS$7="",0,AS35*условия!$U70)</f>
        <v>0</v>
      </c>
      <c r="AT45" s="40">
        <f>IF(AT$7="",0,AT35*условия!$U70)</f>
        <v>0</v>
      </c>
      <c r="AU45" s="40">
        <f>IF(AU$7="",0,AU35*условия!$U70)</f>
        <v>0</v>
      </c>
      <c r="AV45" s="40">
        <f>IF(AV$7="",0,AV35*условия!$U70)</f>
        <v>0</v>
      </c>
      <c r="AW45" s="40">
        <f>IF(AW$7="",0,AW35*условия!$U70)</f>
        <v>0</v>
      </c>
      <c r="AX45" s="40">
        <f>IF(AX$7="",0,AX35*условия!$U70)</f>
        <v>0</v>
      </c>
      <c r="AY45" s="40">
        <f>IF(AY$7="",0,AY35*условия!$U70)</f>
        <v>0</v>
      </c>
      <c r="AZ45" s="40">
        <f>IF(AZ$7="",0,AZ35*условия!$U70)</f>
        <v>0</v>
      </c>
      <c r="BA45" s="40">
        <f>IF(BA$7="",0,BA35*условия!$U70)</f>
        <v>0</v>
      </c>
      <c r="BB45" s="40">
        <f>IF(BB$7="",0,BB35*условия!$U70)</f>
        <v>0</v>
      </c>
      <c r="BC45" s="40">
        <f>IF(BC$7="",0,BC35*условия!$U70)</f>
        <v>0</v>
      </c>
      <c r="BD45" s="40">
        <f>IF(BD$7="",0,BD35*условия!$U70)</f>
        <v>0</v>
      </c>
      <c r="BE45" s="40">
        <f>IF(BE$7="",0,BE35*условия!$U70)</f>
        <v>0</v>
      </c>
      <c r="BF45" s="40">
        <f>IF(BF$7="",0,BF35*условия!$U70)</f>
        <v>0</v>
      </c>
      <c r="BG45" s="40">
        <f>IF(BG$7="",0,BG35*условия!$U70)</f>
        <v>0</v>
      </c>
      <c r="BH45" s="40">
        <f>IF(BH$7="",0,BH35*условия!$U70)</f>
        <v>0</v>
      </c>
      <c r="BI45" s="40">
        <f>IF(BI$7="",0,BI35*условия!$U70)</f>
        <v>0</v>
      </c>
      <c r="BJ45" s="40">
        <f>IF(BJ$7="",0,BJ35*условия!$U70)</f>
        <v>0</v>
      </c>
      <c r="BK45" s="40">
        <f>IF(BK$7="",0,BK35*условия!$U70)</f>
        <v>0</v>
      </c>
      <c r="BL45" s="40">
        <f>IF(BL$7="",0,BL35*условия!$U70)</f>
        <v>0</v>
      </c>
      <c r="BM45" s="40">
        <f>IF(BM$7="",0,BM35*условия!$U70)</f>
        <v>0</v>
      </c>
      <c r="BN45" s="40">
        <f>IF(BN$7="",0,BN35*условия!$U70)</f>
        <v>0</v>
      </c>
      <c r="BO45" s="40">
        <f>IF(BO$7="",0,BO35*условия!$U70)</f>
        <v>0</v>
      </c>
      <c r="BP45" s="40">
        <f>IF(BP$7="",0,BP35*условия!$U70)</f>
        <v>0</v>
      </c>
      <c r="BQ45" s="40">
        <f>IF(BQ$7="",0,BQ35*условия!$U70)</f>
        <v>0</v>
      </c>
      <c r="BR45" s="40">
        <f>IF(BR$7="",0,BR35*условия!$U70)</f>
        <v>0</v>
      </c>
      <c r="BS45" s="40">
        <f>IF(BS$7="",0,BS35*условия!$U70)</f>
        <v>0</v>
      </c>
      <c r="BT45" s="40">
        <f>IF(BT$7="",0,BT35*условия!$U70)</f>
        <v>0</v>
      </c>
      <c r="BU45" s="40">
        <f>IF(BU$7="",0,BU35*условия!$U70)</f>
        <v>0</v>
      </c>
      <c r="BV45" s="40">
        <f>IF(BV$7="",0,BV35*условия!$U70)</f>
        <v>0</v>
      </c>
      <c r="BW45" s="40">
        <f>IF(BW$7="",0,BW35*условия!$U70)</f>
        <v>0</v>
      </c>
      <c r="BX45" s="40">
        <f>IF(BX$7="",0,BX35*условия!$U70)</f>
        <v>0</v>
      </c>
      <c r="BY45" s="40">
        <f>IF(BY$7="",0,BY35*условия!$U70)</f>
        <v>0</v>
      </c>
      <c r="BZ45" s="40">
        <f>IF(BZ$7="",0,BZ35*условия!$U70)</f>
        <v>0</v>
      </c>
      <c r="CA45" s="40">
        <f>IF(CA$7="",0,CA35*условия!$U70)</f>
        <v>0</v>
      </c>
      <c r="CB45" s="40">
        <f>IF(CB$7="",0,CB35*условия!$U70)</f>
        <v>0</v>
      </c>
      <c r="CC45" s="40">
        <f>IF(CC$7="",0,CC35*условия!$U70)</f>
        <v>0</v>
      </c>
      <c r="CD45" s="40">
        <f>IF(CD$7="",0,CD35*условия!$U70)</f>
        <v>0</v>
      </c>
      <c r="CE45" s="40">
        <f>IF(CE$7="",0,CE35*условия!$U70)</f>
        <v>0</v>
      </c>
      <c r="CF45" s="40">
        <f>IF(CF$7="",0,CF35*условия!$U70)</f>
        <v>0</v>
      </c>
      <c r="CG45" s="40">
        <f>IF(CG$7="",0,CG35*условия!$U70)</f>
        <v>0</v>
      </c>
      <c r="CH45" s="40">
        <f>IF(CH$7="",0,CH35*условия!$U70)</f>
        <v>0</v>
      </c>
      <c r="CI45" s="40">
        <f>IF(CI$7="",0,CI35*условия!$U70)</f>
        <v>0</v>
      </c>
      <c r="CJ45" s="40">
        <f>IF(CJ$7="",0,CJ35*условия!$U70)</f>
        <v>0</v>
      </c>
      <c r="CK45" s="40">
        <f>IF(CK$7="",0,CK35*условия!$U70)</f>
        <v>0</v>
      </c>
      <c r="CL45" s="40">
        <f>IF(CL$7="",0,CL35*условия!$U70)</f>
        <v>0</v>
      </c>
      <c r="CM45" s="40">
        <f>IF(CM$7="",0,CM35*условия!$U70)</f>
        <v>0</v>
      </c>
      <c r="CN45" s="40">
        <f>IF(CN$7="",0,CN35*условия!$U70)</f>
        <v>0</v>
      </c>
      <c r="CO45" s="40">
        <f>IF(CO$7="",0,CO35*условия!$U70)</f>
        <v>0</v>
      </c>
      <c r="CP45" s="40">
        <f>IF(CP$7="",0,CP35*условия!$U70)</f>
        <v>0</v>
      </c>
      <c r="CQ45" s="40">
        <f>IF(CQ$7="",0,CQ35*условия!$U70)</f>
        <v>0</v>
      </c>
      <c r="CR45" s="40">
        <f>IF(CR$7="",0,CR35*условия!$U70)</f>
        <v>0</v>
      </c>
      <c r="CS45" s="40">
        <f>IF(CS$7="",0,CS35*условия!$U70)</f>
        <v>0</v>
      </c>
      <c r="CT45" s="40">
        <f>IF(CT$7="",0,CT35*условия!$U70)</f>
        <v>0</v>
      </c>
      <c r="CU45" s="40">
        <f>IF(CU$7="",0,CU35*условия!$U70)</f>
        <v>0</v>
      </c>
      <c r="CV45" s="40">
        <f>IF(CV$7="",0,CV35*условия!$U70)</f>
        <v>0</v>
      </c>
      <c r="CW45" s="40">
        <f>IF(CW$7="",0,CW35*условия!$U70)</f>
        <v>0</v>
      </c>
      <c r="CX45" s="40">
        <f>IF(CX$7="",0,CX35*условия!$U70)</f>
        <v>0</v>
      </c>
      <c r="CY45" s="40">
        <f>IF(CY$7="",0,CY35*условия!$U70)</f>
        <v>0</v>
      </c>
      <c r="CZ45" s="40">
        <f>IF(CZ$7="",0,CZ35*условия!$U70)</f>
        <v>0</v>
      </c>
      <c r="DA45" s="40">
        <f>IF(DA$7="",0,DA35*условия!$U70)</f>
        <v>0</v>
      </c>
      <c r="DB45" s="40">
        <f>IF(DB$7="",0,DB35*условия!$U70)</f>
        <v>0</v>
      </c>
      <c r="DC45" s="40">
        <f>IF(DC$7="",0,DC35*условия!$U70)</f>
        <v>0</v>
      </c>
      <c r="DD45" s="40">
        <f>IF(DD$7="",0,DD35*условия!$U70)</f>
        <v>0</v>
      </c>
      <c r="DE45" s="40">
        <f>IF(DE$7="",0,DE35*условия!$U70)</f>
        <v>0</v>
      </c>
      <c r="DF45" s="40">
        <f>IF(DF$7="",0,DF35*условия!$U70)</f>
        <v>0</v>
      </c>
      <c r="DG45" s="40">
        <f>IF(DG$7="",0,DG35*условия!$U70)</f>
        <v>0</v>
      </c>
      <c r="DH45" s="40">
        <f>IF(DH$7="",0,DH35*условия!$U70)</f>
        <v>0</v>
      </c>
      <c r="DI45" s="40">
        <f>IF(DI$7="",0,DI35*условия!$U70)</f>
        <v>0</v>
      </c>
      <c r="DJ45" s="40">
        <f>IF(DJ$7="",0,DJ35*условия!$U70)</f>
        <v>0</v>
      </c>
      <c r="DK45" s="40">
        <f>IF(DK$7="",0,DK35*условия!$U70)</f>
        <v>0</v>
      </c>
      <c r="DL45" s="40">
        <f>IF(DL$7="",0,DL35*условия!$U70)</f>
        <v>0</v>
      </c>
      <c r="DM45" s="40">
        <f>IF(DM$7="",0,DM35*условия!$U70)</f>
        <v>0</v>
      </c>
      <c r="DN45" s="40">
        <f>IF(DN$7="",0,DN35*условия!$U70)</f>
        <v>0</v>
      </c>
      <c r="DO45" s="40">
        <f>IF(DO$7="",0,DO35*условия!$U70)</f>
        <v>0</v>
      </c>
      <c r="DP45" s="40">
        <f>IF(DP$7="",0,DP35*условия!$U70)</f>
        <v>0</v>
      </c>
      <c r="DQ45" s="40">
        <f>IF(DQ$7="",0,DQ35*условия!$U70)</f>
        <v>0</v>
      </c>
      <c r="DR45" s="40">
        <f>IF(DR$7="",0,DR35*условия!$U70)</f>
        <v>0</v>
      </c>
      <c r="DS45" s="40">
        <f>IF(DS$7="",0,DS35*условия!$U70)</f>
        <v>0</v>
      </c>
      <c r="DT45" s="40">
        <f>IF(DT$7="",0,DT35*условия!$U70)</f>
        <v>0</v>
      </c>
      <c r="DU45" s="40">
        <f>IF(DU$7="",0,DU35*условия!$U70)</f>
        <v>0</v>
      </c>
      <c r="DV45" s="40">
        <f>IF(DV$7="",0,DV35*условия!$U70)</f>
        <v>0</v>
      </c>
      <c r="DW45" s="40">
        <f>IF(DW$7="",0,DW35*условия!$U70)</f>
        <v>0</v>
      </c>
      <c r="DX45" s="40">
        <f>IF(DX$7="",0,DX35*условия!$U70)</f>
        <v>0</v>
      </c>
      <c r="DY45" s="40">
        <f>IF(DY$7="",0,DY35*условия!$U70)</f>
        <v>0</v>
      </c>
      <c r="DZ45" s="40">
        <f>IF(DZ$7="",0,DZ35*условия!$U70)</f>
        <v>0</v>
      </c>
      <c r="EA45" s="40">
        <f>IF(EA$7="",0,EA35*условия!$U70)</f>
        <v>0</v>
      </c>
      <c r="EB45" s="40">
        <f>IF(EB$7="",0,EB35*условия!$U70)</f>
        <v>0</v>
      </c>
      <c r="EC45" s="40">
        <f>IF(EC$7="",0,EC35*условия!$U70)</f>
        <v>0</v>
      </c>
      <c r="ED45" s="40">
        <f>IF(ED$7="",0,ED35*условия!$U70)</f>
        <v>0</v>
      </c>
      <c r="EE45" s="40">
        <f>IF(EE$7="",0,EE35*условия!$U70)</f>
        <v>0</v>
      </c>
      <c r="EF45" s="40">
        <f>IF(EF$7="",0,EF35*условия!$U70)</f>
        <v>0</v>
      </c>
      <c r="EG45" s="40">
        <f>IF(EG$7="",0,EG35*условия!$U70)</f>
        <v>0</v>
      </c>
      <c r="EH45" s="40">
        <f>IF(EH$7="",0,EH35*условия!$U70)</f>
        <v>0</v>
      </c>
      <c r="EI45" s="40">
        <f>IF(EI$7="",0,EI35*условия!$U70)</f>
        <v>0</v>
      </c>
      <c r="EJ45" s="40">
        <f>IF(EJ$7="",0,EJ35*условия!$U70)</f>
        <v>0</v>
      </c>
      <c r="EK45" s="40">
        <f>IF(EK$7="",0,EK35*условия!$U70)</f>
        <v>0</v>
      </c>
      <c r="EL45" s="40">
        <f>IF(EL$7="",0,EL35*условия!$U70)</f>
        <v>0</v>
      </c>
      <c r="EM45" s="40">
        <f>IF(EM$7="",0,EM35*условия!$U70)</f>
        <v>0</v>
      </c>
      <c r="EN45" s="40">
        <f>IF(EN$7="",0,EN35*условия!$U70)</f>
        <v>0</v>
      </c>
      <c r="EO45" s="40">
        <f>IF(EO$7="",0,EO35*условия!$U70)</f>
        <v>0</v>
      </c>
      <c r="EP45" s="40">
        <f>IF(EP$7="",0,EP35*условия!$U70)</f>
        <v>0</v>
      </c>
      <c r="EQ45" s="40">
        <f>IF(EQ$7="",0,EQ35*условия!$U70)</f>
        <v>0</v>
      </c>
      <c r="ER45" s="40">
        <f>IF(ER$7="",0,ER35*условия!$U70)</f>
        <v>0</v>
      </c>
      <c r="ES45" s="40">
        <f>IF(ES$7="",0,ES35*условия!$U70)</f>
        <v>0</v>
      </c>
      <c r="ET45" s="40">
        <f>IF(ET$7="",0,ET35*условия!$U70)</f>
        <v>0</v>
      </c>
      <c r="EU45" s="40">
        <f>IF(EU$7="",0,EU35*условия!$U70)</f>
        <v>0</v>
      </c>
      <c r="EV45" s="40">
        <f>IF(EV$7="",0,EV35*условия!$U70)</f>
        <v>0</v>
      </c>
      <c r="EW45" s="40">
        <f>IF(EW$7="",0,EW35*условия!$U70)</f>
        <v>0</v>
      </c>
      <c r="EX45" s="40">
        <f>IF(EX$7="",0,EX35*условия!$U70)</f>
        <v>0</v>
      </c>
      <c r="EY45" s="40">
        <f>IF(EY$7="",0,EY35*условия!$U70)</f>
        <v>0</v>
      </c>
      <c r="EZ45" s="40">
        <f>IF(EZ$7="",0,EZ35*условия!$U70)</f>
        <v>0</v>
      </c>
      <c r="FA45" s="40">
        <f>IF(FA$7="",0,FA35*условия!$U70)</f>
        <v>0</v>
      </c>
      <c r="FB45" s="40">
        <f>IF(FB$7="",0,FB35*условия!$U70)</f>
        <v>0</v>
      </c>
      <c r="FC45" s="40">
        <f>IF(FC$7="",0,FC35*условия!$U70)</f>
        <v>0</v>
      </c>
      <c r="FD45" s="40">
        <f>IF(FD$7="",0,FD35*условия!$U70)</f>
        <v>0</v>
      </c>
      <c r="FE45" s="40">
        <f>IF(FE$7="",0,FE35*условия!$U70)</f>
        <v>0</v>
      </c>
      <c r="FF45" s="40">
        <f>IF(FF$7="",0,FF35*условия!$U70)</f>
        <v>0</v>
      </c>
      <c r="FG45" s="40">
        <f>IF(FG$7="",0,FG35*условия!$U70)</f>
        <v>0</v>
      </c>
      <c r="FH45" s="40">
        <f>IF(FH$7="",0,FH35*условия!$U70)</f>
        <v>0</v>
      </c>
      <c r="FI45" s="40">
        <f>IF(FI$7="",0,FI35*условия!$U70)</f>
        <v>0</v>
      </c>
      <c r="FJ45" s="40">
        <f>IF(FJ$7="",0,FJ35*условия!$U70)</f>
        <v>0</v>
      </c>
      <c r="FK45" s="40">
        <f>IF(FK$7="",0,FK35*условия!$U70)</f>
        <v>0</v>
      </c>
      <c r="FL45" s="40">
        <f>IF(FL$7="",0,FL35*условия!$U70)</f>
        <v>0</v>
      </c>
      <c r="FM45" s="40">
        <f>IF(FM$7="",0,FM35*условия!$U70)</f>
        <v>0</v>
      </c>
      <c r="FN45" s="40">
        <f>IF(FN$7="",0,FN35*условия!$U70)</f>
        <v>0</v>
      </c>
      <c r="FO45" s="40">
        <f>IF(FO$7="",0,FO35*условия!$U70)</f>
        <v>0</v>
      </c>
      <c r="FP45" s="40">
        <f>IF(FP$7="",0,FP35*условия!$U70)</f>
        <v>0</v>
      </c>
      <c r="FQ45" s="40">
        <f>IF(FQ$7="",0,FQ35*условия!$U70)</f>
        <v>0</v>
      </c>
      <c r="FR45" s="40">
        <f>IF(FR$7="",0,FR35*условия!$U70)</f>
        <v>0</v>
      </c>
      <c r="FS45" s="40">
        <f>IF(FS$7="",0,FS35*условия!$U70)</f>
        <v>0</v>
      </c>
      <c r="FT45" s="40">
        <f>IF(FT$7="",0,FT35*условия!$U70)</f>
        <v>0</v>
      </c>
      <c r="FU45" s="40">
        <f>IF(FU$7="",0,FU35*условия!$U70)</f>
        <v>0</v>
      </c>
      <c r="FV45" s="40">
        <f>IF(FV$7="",0,FV35*условия!$U70)</f>
        <v>0</v>
      </c>
      <c r="FW45" s="40">
        <f>IF(FW$7="",0,FW35*условия!$U70)</f>
        <v>0</v>
      </c>
      <c r="FX45" s="40">
        <f>IF(FX$7="",0,FX35*условия!$U70)</f>
        <v>0</v>
      </c>
      <c r="FY45" s="40">
        <f>IF(FY$7="",0,FY35*условия!$U70)</f>
        <v>0</v>
      </c>
      <c r="FZ45" s="40">
        <f>IF(FZ$7="",0,FZ35*условия!$U70)</f>
        <v>0</v>
      </c>
      <c r="GA45" s="40">
        <f>IF(GA$7="",0,GA35*условия!$U70)</f>
        <v>0</v>
      </c>
      <c r="GB45" s="40">
        <f>IF(GB$7="",0,GB35*условия!$U70)</f>
        <v>0</v>
      </c>
      <c r="GC45" s="40">
        <f>IF(GC$7="",0,GC35*условия!$U70)</f>
        <v>0</v>
      </c>
      <c r="GD45" s="40">
        <f>IF(GD$7="",0,GD35*условия!$U70)</f>
        <v>0</v>
      </c>
      <c r="GE45" s="40">
        <f>IF(GE$7="",0,GE35*условия!$U70)</f>
        <v>0</v>
      </c>
      <c r="GF45" s="40">
        <f>IF(GF$7="",0,GF35*условия!$U70)</f>
        <v>0</v>
      </c>
      <c r="GG45" s="40">
        <f>IF(GG$7="",0,GG35*условия!$U70)</f>
        <v>0</v>
      </c>
      <c r="GH45" s="40">
        <f>IF(GH$7="",0,GH35*условия!$U70)</f>
        <v>0</v>
      </c>
      <c r="GI45" s="40">
        <f>IF(GI$7="",0,GI35*условия!$U70)</f>
        <v>0</v>
      </c>
      <c r="GJ45" s="40">
        <f>IF(GJ$7="",0,GJ35*условия!$U70)</f>
        <v>0</v>
      </c>
      <c r="GK45" s="40">
        <f>IF(GK$7="",0,GK35*условия!$U70)</f>
        <v>0</v>
      </c>
      <c r="GL45" s="40">
        <f>IF(GL$7="",0,GL35*условия!$U70)</f>
        <v>0</v>
      </c>
      <c r="GM45" s="40">
        <f>IF(GM$7="",0,GM35*условия!$U70)</f>
        <v>0</v>
      </c>
      <c r="GN45" s="40">
        <f>IF(GN$7="",0,GN35*условия!$U70)</f>
        <v>0</v>
      </c>
      <c r="GO45" s="40">
        <f>IF(GO$7="",0,GO35*условия!$U70)</f>
        <v>0</v>
      </c>
      <c r="GP45" s="40">
        <f>IF(GP$7="",0,GP35*условия!$U70)</f>
        <v>0</v>
      </c>
      <c r="GQ45" s="40">
        <f>IF(GQ$7="",0,GQ35*условия!$U70)</f>
        <v>0</v>
      </c>
      <c r="GR45" s="40">
        <f>IF(GR$7="",0,GR35*условия!$U70)</f>
        <v>0</v>
      </c>
      <c r="GS45" s="40">
        <f>IF(GS$7="",0,GS35*условия!$U70)</f>
        <v>0</v>
      </c>
      <c r="GT45" s="40">
        <f>IF(GT$7="",0,GT35*условия!$U70)</f>
        <v>0</v>
      </c>
      <c r="GU45" s="40">
        <f>IF(GU$7="",0,GU35*условия!$U70)</f>
        <v>0</v>
      </c>
      <c r="GV45" s="40">
        <f>IF(GV$7="",0,GV35*условия!$U70)</f>
        <v>0</v>
      </c>
      <c r="GW45" s="40">
        <f>IF(GW$7="",0,GW35*условия!$U70)</f>
        <v>0</v>
      </c>
      <c r="GX45" s="40">
        <f>IF(GX$7="",0,GX35*условия!$U70)</f>
        <v>0</v>
      </c>
      <c r="GY45" s="40">
        <f>IF(GY$7="",0,GY35*условия!$U70)</f>
        <v>0</v>
      </c>
      <c r="GZ45" s="40">
        <f>IF(GZ$7="",0,GZ35*условия!$U70)</f>
        <v>0</v>
      </c>
      <c r="HA45" s="40">
        <f>IF(HA$7="",0,HA35*условия!$U70)</f>
        <v>0</v>
      </c>
      <c r="HB45" s="40">
        <f>IF(HB$7="",0,HB35*условия!$U70)</f>
        <v>0</v>
      </c>
      <c r="HC45" s="40">
        <f>IF(HC$7="",0,HC35*условия!$U70)</f>
        <v>0</v>
      </c>
      <c r="HD45" s="40">
        <f>IF(HD$7="",0,HD35*условия!$U70)</f>
        <v>0</v>
      </c>
      <c r="HE45" s="40">
        <f>IF(HE$7="",0,HE35*условия!$U70)</f>
        <v>0</v>
      </c>
      <c r="HF45" s="40">
        <f>IF(HF$7="",0,HF35*условия!$U70)</f>
        <v>0</v>
      </c>
      <c r="HG45" s="40">
        <f>IF(HG$7="",0,HG35*условия!$U70)</f>
        <v>0</v>
      </c>
      <c r="HH45" s="40">
        <f>IF(HH$7="",0,HH35*условия!$U70)</f>
        <v>0</v>
      </c>
      <c r="HI45" s="40">
        <f>IF(HI$7="",0,HI35*условия!$U70)</f>
        <v>0</v>
      </c>
      <c r="HJ45" s="40">
        <f>IF(HJ$7="",0,HJ35*условия!$U70)</f>
        <v>0</v>
      </c>
      <c r="HK45" s="40">
        <f>IF(HK$7="",0,HK35*условия!$U70)</f>
        <v>0</v>
      </c>
      <c r="HL45" s="40">
        <f>IF(HL$7="",0,HL35*условия!$U70)</f>
        <v>0</v>
      </c>
      <c r="HM45" s="40">
        <f>IF(HM$7="",0,HM35*условия!$U70)</f>
        <v>0</v>
      </c>
      <c r="HN45" s="40">
        <f>IF(HN$7="",0,HN35*условия!$U70)</f>
        <v>0</v>
      </c>
      <c r="HO45" s="40">
        <f>IF(HO$7="",0,HO35*условия!$U70)</f>
        <v>0</v>
      </c>
      <c r="HP45" s="40">
        <f>IF(HP$7="",0,HP35*условия!$U70)</f>
        <v>0</v>
      </c>
      <c r="HQ45" s="40">
        <f>IF(HQ$7="",0,HQ35*условия!$U70)</f>
        <v>0</v>
      </c>
      <c r="HR45" s="40">
        <f>IF(HR$7="",0,HR35*условия!$U70)</f>
        <v>0</v>
      </c>
      <c r="HS45" s="40">
        <f>IF(HS$7="",0,HS35*условия!$U70)</f>
        <v>0</v>
      </c>
      <c r="HT45" s="40">
        <f>IF(HT$7="",0,HT35*условия!$U70)</f>
        <v>0</v>
      </c>
      <c r="HU45" s="40">
        <f>IF(HU$7="",0,HU35*условия!$U70)</f>
        <v>0</v>
      </c>
      <c r="HV45" s="40">
        <f>IF(HV$7="",0,HV35*условия!$U70)</f>
        <v>0</v>
      </c>
      <c r="HW45" s="40">
        <f>IF(HW$7="",0,HW35*условия!$U70)</f>
        <v>0</v>
      </c>
      <c r="HX45" s="40">
        <f>IF(HX$7="",0,HX35*условия!$U70)</f>
        <v>0</v>
      </c>
      <c r="HY45" s="40">
        <f>IF(HY$7="",0,HY35*условия!$U70)</f>
        <v>0</v>
      </c>
      <c r="HZ45" s="40">
        <f>IF(HZ$7="",0,HZ35*условия!$U70)</f>
        <v>0</v>
      </c>
      <c r="IA45" s="40">
        <f>IF(IA$7="",0,IA35*условия!$U70)</f>
        <v>0</v>
      </c>
      <c r="IB45" s="40">
        <f>IF(IB$7="",0,IB35*условия!$U70)</f>
        <v>0</v>
      </c>
      <c r="IC45" s="40">
        <f>IF(IC$7="",0,IC35*условия!$U70)</f>
        <v>0</v>
      </c>
      <c r="ID45" s="40">
        <f>IF(ID$7="",0,ID35*условия!$U70)</f>
        <v>0</v>
      </c>
      <c r="IE45" s="40">
        <f>IF(IE$7="",0,IE35*условия!$U70)</f>
        <v>0</v>
      </c>
      <c r="IF45" s="40">
        <f>IF(IF$7="",0,IF35*условия!$U70)</f>
        <v>0</v>
      </c>
      <c r="IG45" s="40">
        <f>IF(IG$7="",0,IG35*условия!$U70)</f>
        <v>0</v>
      </c>
      <c r="IH45" s="40">
        <f>IF(IH$7="",0,IH35*условия!$U70)</f>
        <v>0</v>
      </c>
      <c r="II45" s="40">
        <f>IF(II$7="",0,II35*условия!$U70)</f>
        <v>0</v>
      </c>
      <c r="IJ45" s="40">
        <f>IF(IJ$7="",0,IJ35*условия!$U70)</f>
        <v>0</v>
      </c>
      <c r="IK45" s="40">
        <f>IF(IK$7="",0,IK35*условия!$U70)</f>
        <v>0</v>
      </c>
      <c r="IL45" s="40">
        <f>IF(IL$7="",0,IL35*условия!$U70)</f>
        <v>0</v>
      </c>
      <c r="IM45" s="40">
        <f>IF(IM$7="",0,IM35*условия!$U70)</f>
        <v>0</v>
      </c>
      <c r="IN45" s="40">
        <f>IF(IN$7="",0,IN35*условия!$U70)</f>
        <v>0</v>
      </c>
      <c r="IO45" s="40">
        <f>IF(IO$7="",0,IO35*условия!$U70)</f>
        <v>0</v>
      </c>
      <c r="IP45" s="40">
        <f>IF(IP$7="",0,IP35*условия!$U70)</f>
        <v>0</v>
      </c>
      <c r="IQ45" s="40">
        <f>IF(IQ$7="",0,IQ35*условия!$U70)</f>
        <v>0</v>
      </c>
      <c r="IR45" s="40">
        <f>IF(IR$7="",0,IR35*условия!$U70)</f>
        <v>0</v>
      </c>
      <c r="IS45" s="40">
        <f>IF(IS$7="",0,IS35*условия!$U70)</f>
        <v>0</v>
      </c>
      <c r="IT45" s="40">
        <f>IF(IT$7="",0,IT35*условия!$U70)</f>
        <v>0</v>
      </c>
      <c r="IU45" s="40">
        <f>IF(IU$7="",0,IU35*условия!$U70)</f>
        <v>0</v>
      </c>
      <c r="IV45" s="40">
        <f>IF(IV$7="",0,IV35*условия!$U70)</f>
        <v>0</v>
      </c>
      <c r="IW45" s="40">
        <f>IF(IW$7="",0,IW35*условия!$U70)</f>
        <v>0</v>
      </c>
      <c r="IX45" s="40">
        <f>IF(IX$7="",0,IX35*условия!$U70)</f>
        <v>0</v>
      </c>
      <c r="IY45" s="40">
        <f>IF(IY$7="",0,IY35*условия!$U70)</f>
        <v>0</v>
      </c>
      <c r="IZ45" s="40">
        <f>IF(IZ$7="",0,IZ35*условия!$U70)</f>
        <v>0</v>
      </c>
      <c r="JA45" s="40">
        <f>IF(JA$7="",0,JA35*условия!$U70)</f>
        <v>0</v>
      </c>
      <c r="JB45" s="40">
        <f>IF(JB$7="",0,JB35*условия!$U70)</f>
        <v>0</v>
      </c>
      <c r="JC45" s="40">
        <f>IF(JC$7="",0,JC35*условия!$U70)</f>
        <v>0</v>
      </c>
      <c r="JD45" s="40">
        <f>IF(JD$7="",0,JD35*условия!$U70)</f>
        <v>0</v>
      </c>
      <c r="JE45" s="40">
        <f>IF(JE$7="",0,JE35*условия!$U70)</f>
        <v>0</v>
      </c>
      <c r="JF45" s="40">
        <f>IF(JF$7="",0,JF35*условия!$U70)</f>
        <v>0</v>
      </c>
      <c r="JG45" s="40">
        <f>IF(JG$7="",0,JG35*условия!$U70)</f>
        <v>0</v>
      </c>
      <c r="JH45" s="40">
        <f>IF(JH$7="",0,JH35*условия!$U70)</f>
        <v>0</v>
      </c>
      <c r="JI45" s="40">
        <f>IF(JI$7="",0,JI35*условия!$U70)</f>
        <v>0</v>
      </c>
      <c r="JJ45" s="40">
        <f>IF(JJ$7="",0,JJ35*условия!$U70)</f>
        <v>0</v>
      </c>
      <c r="JK45" s="40">
        <f>IF(JK$7="",0,JK35*условия!$U70)</f>
        <v>0</v>
      </c>
      <c r="JL45" s="40">
        <f>IF(JL$7="",0,JL35*условия!$U70)</f>
        <v>0</v>
      </c>
      <c r="JM45" s="40">
        <f>IF(JM$7="",0,JM35*условия!$U70)</f>
        <v>0</v>
      </c>
      <c r="JN45" s="40">
        <f>IF(JN$7="",0,JN35*условия!$U70)</f>
        <v>0</v>
      </c>
      <c r="JO45" s="40">
        <f>IF(JO$7="",0,JO35*условия!$U70)</f>
        <v>0</v>
      </c>
      <c r="JP45" s="40">
        <f>IF(JP$7="",0,JP35*условия!$U70)</f>
        <v>0</v>
      </c>
      <c r="JQ45" s="40">
        <f>IF(JQ$7="",0,JQ35*условия!$U70)</f>
        <v>0</v>
      </c>
      <c r="JR45" s="40">
        <f>IF(JR$7="",0,JR35*условия!$U70)</f>
        <v>0</v>
      </c>
      <c r="JS45" s="40">
        <f>IF(JS$7="",0,JS35*условия!$U70)</f>
        <v>0</v>
      </c>
      <c r="JT45" s="40">
        <f>IF(JT$7="",0,JT35*условия!$U70)</f>
        <v>0</v>
      </c>
      <c r="JU45" s="40">
        <f>IF(JU$7="",0,JU35*условия!$U70)</f>
        <v>0</v>
      </c>
      <c r="JV45" s="40">
        <f>IF(JV$7="",0,JV35*условия!$U70)</f>
        <v>0</v>
      </c>
      <c r="JW45" s="40">
        <f>IF(JW$7="",0,JW35*условия!$U70)</f>
        <v>0</v>
      </c>
      <c r="JX45" s="40">
        <f>IF(JX$7="",0,JX35*условия!$U70)</f>
        <v>0</v>
      </c>
      <c r="JY45" s="40">
        <f>IF(JY$7="",0,JY35*условия!$U70)</f>
        <v>0</v>
      </c>
      <c r="JZ45" s="40">
        <f>IF(JZ$7="",0,JZ35*условия!$U70)</f>
        <v>0</v>
      </c>
      <c r="KA45" s="40">
        <f>IF(KA$7="",0,KA35*условия!$U70)</f>
        <v>0</v>
      </c>
      <c r="KB45" s="40">
        <f>IF(KB$7="",0,KB35*условия!$U70)</f>
        <v>0</v>
      </c>
      <c r="KC45" s="40">
        <f>IF(KC$7="",0,KC35*условия!$U70)</f>
        <v>0</v>
      </c>
      <c r="KD45" s="40">
        <f>IF(KD$7="",0,KD35*условия!$U70)</f>
        <v>0</v>
      </c>
      <c r="KE45" s="40">
        <f>IF(KE$7="",0,KE35*условия!$U70)</f>
        <v>0</v>
      </c>
      <c r="KF45" s="40">
        <f>IF(KF$7="",0,KF35*условия!$U70)</f>
        <v>0</v>
      </c>
      <c r="KG45" s="40">
        <f>IF(KG$7="",0,KG35*условия!$U70)</f>
        <v>0</v>
      </c>
      <c r="KH45" s="40">
        <f>IF(KH$7="",0,KH35*условия!$U70)</f>
        <v>0</v>
      </c>
      <c r="KI45" s="40">
        <f>IF(KI$7="",0,KI35*условия!$U70)</f>
        <v>0</v>
      </c>
      <c r="KJ45" s="40">
        <f>IF(KJ$7="",0,KJ35*условия!$U70)</f>
        <v>0</v>
      </c>
      <c r="KK45" s="40">
        <f>IF(KK$7="",0,KK35*условия!$U70)</f>
        <v>0</v>
      </c>
      <c r="KL45" s="40">
        <f>IF(KL$7="",0,KL35*условия!$U70)</f>
        <v>0</v>
      </c>
      <c r="KM45" s="40">
        <f>IF(KM$7="",0,KM35*условия!$U70)</f>
        <v>0</v>
      </c>
      <c r="KN45" s="40">
        <f>IF(KN$7="",0,KN35*условия!$U70)</f>
        <v>0</v>
      </c>
      <c r="KO45" s="40">
        <f>IF(KO$7="",0,KO35*условия!$U70)</f>
        <v>0</v>
      </c>
      <c r="KP45" s="40">
        <f>IF(KP$7="",0,KP35*условия!$U70)</f>
        <v>0</v>
      </c>
      <c r="KQ45" s="40">
        <f>IF(KQ$7="",0,KQ35*условия!$U70)</f>
        <v>0</v>
      </c>
      <c r="KR45" s="40">
        <f>IF(KR$7="",0,KR35*условия!$U70)</f>
        <v>0</v>
      </c>
      <c r="KS45" s="40">
        <f>IF(KS$7="",0,KS35*условия!$U70)</f>
        <v>0</v>
      </c>
      <c r="KT45" s="40">
        <f>IF(KT$7="",0,KT35*условия!$U70)</f>
        <v>0</v>
      </c>
      <c r="KU45" s="40">
        <f>IF(KU$7="",0,KU35*условия!$U70)</f>
        <v>0</v>
      </c>
      <c r="KV45" s="40">
        <f>IF(KV$7="",0,KV35*условия!$U70)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объем продаж</v>
      </c>
      <c r="F46" s="1"/>
      <c r="G46" s="1"/>
      <c r="H46" s="11" t="str">
        <f t="shared" si="607"/>
        <v>ед.ГП</v>
      </c>
      <c r="I46" s="1"/>
      <c r="J46" s="1"/>
      <c r="K46" s="1" t="str">
        <f>справочники!$U$13</f>
        <v>постоянные-Партнеры</v>
      </c>
      <c r="L46" s="1"/>
      <c r="M46" s="5"/>
      <c r="N46" s="40"/>
      <c r="O46" s="19"/>
      <c r="P46" s="1"/>
      <c r="Q46" s="1"/>
      <c r="R46" s="40">
        <f>SUMIFS($T46:$KW46,$T$1:$KW$1,"&gt;="&amp;1,$T$1:$KW$1,"&lt;="&amp;MAX($1:$1))</f>
        <v>2625000</v>
      </c>
      <c r="S46" s="1"/>
      <c r="T46" s="232"/>
      <c r="U46" s="40">
        <f>IF(U$7="",0,U36*условия!$U71)</f>
        <v>17307.692307692305</v>
      </c>
      <c r="V46" s="40">
        <f>IF(V$7="",0,V36*условия!$U71)</f>
        <v>37500</v>
      </c>
      <c r="W46" s="40">
        <f>IF(W$7="",0,W36*условия!$U71)</f>
        <v>60576.923076923078</v>
      </c>
      <c r="X46" s="40">
        <f>IF(X$7="",0,X36*условия!$U71)</f>
        <v>86538.461538461532</v>
      </c>
      <c r="Y46" s="40">
        <f>IF(Y$7="",0,Y36*условия!$U71)</f>
        <v>115384.61538461539</v>
      </c>
      <c r="Z46" s="40">
        <f>IF(Z$7="",0,Z36*условия!$U71)</f>
        <v>147115.38461538462</v>
      </c>
      <c r="AA46" s="40">
        <f>IF(AA$7="",0,AA36*условия!$U71)</f>
        <v>181730.76923076922</v>
      </c>
      <c r="AB46" s="40">
        <f>IF(AB$7="",0,AB36*условия!$U71)</f>
        <v>219230.76923076922</v>
      </c>
      <c r="AC46" s="40">
        <f>IF(AC$7="",0,AC36*условия!$U71)</f>
        <v>259615.3846153846</v>
      </c>
      <c r="AD46" s="40">
        <f>IF(AD$7="",0,AD36*условия!$U71)</f>
        <v>302884.61538461538</v>
      </c>
      <c r="AE46" s="40">
        <f>IF(AE$7="",0,AE36*условия!$U71)</f>
        <v>349038.46153846156</v>
      </c>
      <c r="AF46" s="40">
        <f>IF(AF$7="",0,AF36*условия!$U71)</f>
        <v>398076.92307692306</v>
      </c>
      <c r="AG46" s="40">
        <f>IF(AG$7="",0,AG36*условия!$U71)</f>
        <v>450000</v>
      </c>
      <c r="AH46" s="40">
        <f>IF(AH$7="",0,AH36*условия!$U71)</f>
        <v>0</v>
      </c>
      <c r="AI46" s="40">
        <f>IF(AI$7="",0,AI36*условия!$U71)</f>
        <v>0</v>
      </c>
      <c r="AJ46" s="40">
        <f>IF(AJ$7="",0,AJ36*условия!$U71)</f>
        <v>0</v>
      </c>
      <c r="AK46" s="40">
        <f>IF(AK$7="",0,AK36*условия!$U71)</f>
        <v>0</v>
      </c>
      <c r="AL46" s="40">
        <f>IF(AL$7="",0,AL36*условия!$U71)</f>
        <v>0</v>
      </c>
      <c r="AM46" s="40">
        <f>IF(AM$7="",0,AM36*условия!$U71)</f>
        <v>0</v>
      </c>
      <c r="AN46" s="40">
        <f>IF(AN$7="",0,AN36*условия!$U71)</f>
        <v>0</v>
      </c>
      <c r="AO46" s="40">
        <f>IF(AO$7="",0,AO36*условия!$U71)</f>
        <v>0</v>
      </c>
      <c r="AP46" s="40">
        <f>IF(AP$7="",0,AP36*условия!$U71)</f>
        <v>0</v>
      </c>
      <c r="AQ46" s="40">
        <f>IF(AQ$7="",0,AQ36*условия!$U71)</f>
        <v>0</v>
      </c>
      <c r="AR46" s="40">
        <f>IF(AR$7="",0,AR36*условия!$U71)</f>
        <v>0</v>
      </c>
      <c r="AS46" s="40">
        <f>IF(AS$7="",0,AS36*условия!$U71)</f>
        <v>0</v>
      </c>
      <c r="AT46" s="40">
        <f>IF(AT$7="",0,AT36*условия!$U71)</f>
        <v>0</v>
      </c>
      <c r="AU46" s="40">
        <f>IF(AU$7="",0,AU36*условия!$U71)</f>
        <v>0</v>
      </c>
      <c r="AV46" s="40">
        <f>IF(AV$7="",0,AV36*условия!$U71)</f>
        <v>0</v>
      </c>
      <c r="AW46" s="40">
        <f>IF(AW$7="",0,AW36*условия!$U71)</f>
        <v>0</v>
      </c>
      <c r="AX46" s="40">
        <f>IF(AX$7="",0,AX36*условия!$U71)</f>
        <v>0</v>
      </c>
      <c r="AY46" s="40">
        <f>IF(AY$7="",0,AY36*условия!$U71)</f>
        <v>0</v>
      </c>
      <c r="AZ46" s="40">
        <f>IF(AZ$7="",0,AZ36*условия!$U71)</f>
        <v>0</v>
      </c>
      <c r="BA46" s="40">
        <f>IF(BA$7="",0,BA36*условия!$U71)</f>
        <v>0</v>
      </c>
      <c r="BB46" s="40">
        <f>IF(BB$7="",0,BB36*условия!$U71)</f>
        <v>0</v>
      </c>
      <c r="BC46" s="40">
        <f>IF(BC$7="",0,BC36*условия!$U71)</f>
        <v>0</v>
      </c>
      <c r="BD46" s="40">
        <f>IF(BD$7="",0,BD36*условия!$U71)</f>
        <v>0</v>
      </c>
      <c r="BE46" s="40">
        <f>IF(BE$7="",0,BE36*условия!$U71)</f>
        <v>0</v>
      </c>
      <c r="BF46" s="40">
        <f>IF(BF$7="",0,BF36*условия!$U71)</f>
        <v>0</v>
      </c>
      <c r="BG46" s="40">
        <f>IF(BG$7="",0,BG36*условия!$U71)</f>
        <v>0</v>
      </c>
      <c r="BH46" s="40">
        <f>IF(BH$7="",0,BH36*условия!$U71)</f>
        <v>0</v>
      </c>
      <c r="BI46" s="40">
        <f>IF(BI$7="",0,BI36*условия!$U71)</f>
        <v>0</v>
      </c>
      <c r="BJ46" s="40">
        <f>IF(BJ$7="",0,BJ36*условия!$U71)</f>
        <v>0</v>
      </c>
      <c r="BK46" s="40">
        <f>IF(BK$7="",0,BK36*условия!$U71)</f>
        <v>0</v>
      </c>
      <c r="BL46" s="40">
        <f>IF(BL$7="",0,BL36*условия!$U71)</f>
        <v>0</v>
      </c>
      <c r="BM46" s="40">
        <f>IF(BM$7="",0,BM36*условия!$U71)</f>
        <v>0</v>
      </c>
      <c r="BN46" s="40">
        <f>IF(BN$7="",0,BN36*условия!$U71)</f>
        <v>0</v>
      </c>
      <c r="BO46" s="40">
        <f>IF(BO$7="",0,BO36*условия!$U71)</f>
        <v>0</v>
      </c>
      <c r="BP46" s="40">
        <f>IF(BP$7="",0,BP36*условия!$U71)</f>
        <v>0</v>
      </c>
      <c r="BQ46" s="40">
        <f>IF(BQ$7="",0,BQ36*условия!$U71)</f>
        <v>0</v>
      </c>
      <c r="BR46" s="40">
        <f>IF(BR$7="",0,BR36*условия!$U71)</f>
        <v>0</v>
      </c>
      <c r="BS46" s="40">
        <f>IF(BS$7="",0,BS36*условия!$U71)</f>
        <v>0</v>
      </c>
      <c r="BT46" s="40">
        <f>IF(BT$7="",0,BT36*условия!$U71)</f>
        <v>0</v>
      </c>
      <c r="BU46" s="40">
        <f>IF(BU$7="",0,BU36*условия!$U71)</f>
        <v>0</v>
      </c>
      <c r="BV46" s="40">
        <f>IF(BV$7="",0,BV36*условия!$U71)</f>
        <v>0</v>
      </c>
      <c r="BW46" s="40">
        <f>IF(BW$7="",0,BW36*условия!$U71)</f>
        <v>0</v>
      </c>
      <c r="BX46" s="40">
        <f>IF(BX$7="",0,BX36*условия!$U71)</f>
        <v>0</v>
      </c>
      <c r="BY46" s="40">
        <f>IF(BY$7="",0,BY36*условия!$U71)</f>
        <v>0</v>
      </c>
      <c r="BZ46" s="40">
        <f>IF(BZ$7="",0,BZ36*условия!$U71)</f>
        <v>0</v>
      </c>
      <c r="CA46" s="40">
        <f>IF(CA$7="",0,CA36*условия!$U71)</f>
        <v>0</v>
      </c>
      <c r="CB46" s="40">
        <f>IF(CB$7="",0,CB36*условия!$U71)</f>
        <v>0</v>
      </c>
      <c r="CC46" s="40">
        <f>IF(CC$7="",0,CC36*условия!$U71)</f>
        <v>0</v>
      </c>
      <c r="CD46" s="40">
        <f>IF(CD$7="",0,CD36*условия!$U71)</f>
        <v>0</v>
      </c>
      <c r="CE46" s="40">
        <f>IF(CE$7="",0,CE36*условия!$U71)</f>
        <v>0</v>
      </c>
      <c r="CF46" s="40">
        <f>IF(CF$7="",0,CF36*условия!$U71)</f>
        <v>0</v>
      </c>
      <c r="CG46" s="40">
        <f>IF(CG$7="",0,CG36*условия!$U71)</f>
        <v>0</v>
      </c>
      <c r="CH46" s="40">
        <f>IF(CH$7="",0,CH36*условия!$U71)</f>
        <v>0</v>
      </c>
      <c r="CI46" s="40">
        <f>IF(CI$7="",0,CI36*условия!$U71)</f>
        <v>0</v>
      </c>
      <c r="CJ46" s="40">
        <f>IF(CJ$7="",0,CJ36*условия!$U71)</f>
        <v>0</v>
      </c>
      <c r="CK46" s="40">
        <f>IF(CK$7="",0,CK36*условия!$U71)</f>
        <v>0</v>
      </c>
      <c r="CL46" s="40">
        <f>IF(CL$7="",0,CL36*условия!$U71)</f>
        <v>0</v>
      </c>
      <c r="CM46" s="40">
        <f>IF(CM$7="",0,CM36*условия!$U71)</f>
        <v>0</v>
      </c>
      <c r="CN46" s="40">
        <f>IF(CN$7="",0,CN36*условия!$U71)</f>
        <v>0</v>
      </c>
      <c r="CO46" s="40">
        <f>IF(CO$7="",0,CO36*условия!$U71)</f>
        <v>0</v>
      </c>
      <c r="CP46" s="40">
        <f>IF(CP$7="",0,CP36*условия!$U71)</f>
        <v>0</v>
      </c>
      <c r="CQ46" s="40">
        <f>IF(CQ$7="",0,CQ36*условия!$U71)</f>
        <v>0</v>
      </c>
      <c r="CR46" s="40">
        <f>IF(CR$7="",0,CR36*условия!$U71)</f>
        <v>0</v>
      </c>
      <c r="CS46" s="40">
        <f>IF(CS$7="",0,CS36*условия!$U71)</f>
        <v>0</v>
      </c>
      <c r="CT46" s="40">
        <f>IF(CT$7="",0,CT36*условия!$U71)</f>
        <v>0</v>
      </c>
      <c r="CU46" s="40">
        <f>IF(CU$7="",0,CU36*условия!$U71)</f>
        <v>0</v>
      </c>
      <c r="CV46" s="40">
        <f>IF(CV$7="",0,CV36*условия!$U71)</f>
        <v>0</v>
      </c>
      <c r="CW46" s="40">
        <f>IF(CW$7="",0,CW36*условия!$U71)</f>
        <v>0</v>
      </c>
      <c r="CX46" s="40">
        <f>IF(CX$7="",0,CX36*условия!$U71)</f>
        <v>0</v>
      </c>
      <c r="CY46" s="40">
        <f>IF(CY$7="",0,CY36*условия!$U71)</f>
        <v>0</v>
      </c>
      <c r="CZ46" s="40">
        <f>IF(CZ$7="",0,CZ36*условия!$U71)</f>
        <v>0</v>
      </c>
      <c r="DA46" s="40">
        <f>IF(DA$7="",0,DA36*условия!$U71)</f>
        <v>0</v>
      </c>
      <c r="DB46" s="40">
        <f>IF(DB$7="",0,DB36*условия!$U71)</f>
        <v>0</v>
      </c>
      <c r="DC46" s="40">
        <f>IF(DC$7="",0,DC36*условия!$U71)</f>
        <v>0</v>
      </c>
      <c r="DD46" s="40">
        <f>IF(DD$7="",0,DD36*условия!$U71)</f>
        <v>0</v>
      </c>
      <c r="DE46" s="40">
        <f>IF(DE$7="",0,DE36*условия!$U71)</f>
        <v>0</v>
      </c>
      <c r="DF46" s="40">
        <f>IF(DF$7="",0,DF36*условия!$U71)</f>
        <v>0</v>
      </c>
      <c r="DG46" s="40">
        <f>IF(DG$7="",0,DG36*условия!$U71)</f>
        <v>0</v>
      </c>
      <c r="DH46" s="40">
        <f>IF(DH$7="",0,DH36*условия!$U71)</f>
        <v>0</v>
      </c>
      <c r="DI46" s="40">
        <f>IF(DI$7="",0,DI36*условия!$U71)</f>
        <v>0</v>
      </c>
      <c r="DJ46" s="40">
        <f>IF(DJ$7="",0,DJ36*условия!$U71)</f>
        <v>0</v>
      </c>
      <c r="DK46" s="40">
        <f>IF(DK$7="",0,DK36*условия!$U71)</f>
        <v>0</v>
      </c>
      <c r="DL46" s="40">
        <f>IF(DL$7="",0,DL36*условия!$U71)</f>
        <v>0</v>
      </c>
      <c r="DM46" s="40">
        <f>IF(DM$7="",0,DM36*условия!$U71)</f>
        <v>0</v>
      </c>
      <c r="DN46" s="40">
        <f>IF(DN$7="",0,DN36*условия!$U71)</f>
        <v>0</v>
      </c>
      <c r="DO46" s="40">
        <f>IF(DO$7="",0,DO36*условия!$U71)</f>
        <v>0</v>
      </c>
      <c r="DP46" s="40">
        <f>IF(DP$7="",0,DP36*условия!$U71)</f>
        <v>0</v>
      </c>
      <c r="DQ46" s="40">
        <f>IF(DQ$7="",0,DQ36*условия!$U71)</f>
        <v>0</v>
      </c>
      <c r="DR46" s="40">
        <f>IF(DR$7="",0,DR36*условия!$U71)</f>
        <v>0</v>
      </c>
      <c r="DS46" s="40">
        <f>IF(DS$7="",0,DS36*условия!$U71)</f>
        <v>0</v>
      </c>
      <c r="DT46" s="40">
        <f>IF(DT$7="",0,DT36*условия!$U71)</f>
        <v>0</v>
      </c>
      <c r="DU46" s="40">
        <f>IF(DU$7="",0,DU36*условия!$U71)</f>
        <v>0</v>
      </c>
      <c r="DV46" s="40">
        <f>IF(DV$7="",0,DV36*условия!$U71)</f>
        <v>0</v>
      </c>
      <c r="DW46" s="40">
        <f>IF(DW$7="",0,DW36*условия!$U71)</f>
        <v>0</v>
      </c>
      <c r="DX46" s="40">
        <f>IF(DX$7="",0,DX36*условия!$U71)</f>
        <v>0</v>
      </c>
      <c r="DY46" s="40">
        <f>IF(DY$7="",0,DY36*условия!$U71)</f>
        <v>0</v>
      </c>
      <c r="DZ46" s="40">
        <f>IF(DZ$7="",0,DZ36*условия!$U71)</f>
        <v>0</v>
      </c>
      <c r="EA46" s="40">
        <f>IF(EA$7="",0,EA36*условия!$U71)</f>
        <v>0</v>
      </c>
      <c r="EB46" s="40">
        <f>IF(EB$7="",0,EB36*условия!$U71)</f>
        <v>0</v>
      </c>
      <c r="EC46" s="40">
        <f>IF(EC$7="",0,EC36*условия!$U71)</f>
        <v>0</v>
      </c>
      <c r="ED46" s="40">
        <f>IF(ED$7="",0,ED36*условия!$U71)</f>
        <v>0</v>
      </c>
      <c r="EE46" s="40">
        <f>IF(EE$7="",0,EE36*условия!$U71)</f>
        <v>0</v>
      </c>
      <c r="EF46" s="40">
        <f>IF(EF$7="",0,EF36*условия!$U71)</f>
        <v>0</v>
      </c>
      <c r="EG46" s="40">
        <f>IF(EG$7="",0,EG36*условия!$U71)</f>
        <v>0</v>
      </c>
      <c r="EH46" s="40">
        <f>IF(EH$7="",0,EH36*условия!$U71)</f>
        <v>0</v>
      </c>
      <c r="EI46" s="40">
        <f>IF(EI$7="",0,EI36*условия!$U71)</f>
        <v>0</v>
      </c>
      <c r="EJ46" s="40">
        <f>IF(EJ$7="",0,EJ36*условия!$U71)</f>
        <v>0</v>
      </c>
      <c r="EK46" s="40">
        <f>IF(EK$7="",0,EK36*условия!$U71)</f>
        <v>0</v>
      </c>
      <c r="EL46" s="40">
        <f>IF(EL$7="",0,EL36*условия!$U71)</f>
        <v>0</v>
      </c>
      <c r="EM46" s="40">
        <f>IF(EM$7="",0,EM36*условия!$U71)</f>
        <v>0</v>
      </c>
      <c r="EN46" s="40">
        <f>IF(EN$7="",0,EN36*условия!$U71)</f>
        <v>0</v>
      </c>
      <c r="EO46" s="40">
        <f>IF(EO$7="",0,EO36*условия!$U71)</f>
        <v>0</v>
      </c>
      <c r="EP46" s="40">
        <f>IF(EP$7="",0,EP36*условия!$U71)</f>
        <v>0</v>
      </c>
      <c r="EQ46" s="40">
        <f>IF(EQ$7="",0,EQ36*условия!$U71)</f>
        <v>0</v>
      </c>
      <c r="ER46" s="40">
        <f>IF(ER$7="",0,ER36*условия!$U71)</f>
        <v>0</v>
      </c>
      <c r="ES46" s="40">
        <f>IF(ES$7="",0,ES36*условия!$U71)</f>
        <v>0</v>
      </c>
      <c r="ET46" s="40">
        <f>IF(ET$7="",0,ET36*условия!$U71)</f>
        <v>0</v>
      </c>
      <c r="EU46" s="40">
        <f>IF(EU$7="",0,EU36*условия!$U71)</f>
        <v>0</v>
      </c>
      <c r="EV46" s="40">
        <f>IF(EV$7="",0,EV36*условия!$U71)</f>
        <v>0</v>
      </c>
      <c r="EW46" s="40">
        <f>IF(EW$7="",0,EW36*условия!$U71)</f>
        <v>0</v>
      </c>
      <c r="EX46" s="40">
        <f>IF(EX$7="",0,EX36*условия!$U71)</f>
        <v>0</v>
      </c>
      <c r="EY46" s="40">
        <f>IF(EY$7="",0,EY36*условия!$U71)</f>
        <v>0</v>
      </c>
      <c r="EZ46" s="40">
        <f>IF(EZ$7="",0,EZ36*условия!$U71)</f>
        <v>0</v>
      </c>
      <c r="FA46" s="40">
        <f>IF(FA$7="",0,FA36*условия!$U71)</f>
        <v>0</v>
      </c>
      <c r="FB46" s="40">
        <f>IF(FB$7="",0,FB36*условия!$U71)</f>
        <v>0</v>
      </c>
      <c r="FC46" s="40">
        <f>IF(FC$7="",0,FC36*условия!$U71)</f>
        <v>0</v>
      </c>
      <c r="FD46" s="40">
        <f>IF(FD$7="",0,FD36*условия!$U71)</f>
        <v>0</v>
      </c>
      <c r="FE46" s="40">
        <f>IF(FE$7="",0,FE36*условия!$U71)</f>
        <v>0</v>
      </c>
      <c r="FF46" s="40">
        <f>IF(FF$7="",0,FF36*условия!$U71)</f>
        <v>0</v>
      </c>
      <c r="FG46" s="40">
        <f>IF(FG$7="",0,FG36*условия!$U71)</f>
        <v>0</v>
      </c>
      <c r="FH46" s="40">
        <f>IF(FH$7="",0,FH36*условия!$U71)</f>
        <v>0</v>
      </c>
      <c r="FI46" s="40">
        <f>IF(FI$7="",0,FI36*условия!$U71)</f>
        <v>0</v>
      </c>
      <c r="FJ46" s="40">
        <f>IF(FJ$7="",0,FJ36*условия!$U71)</f>
        <v>0</v>
      </c>
      <c r="FK46" s="40">
        <f>IF(FK$7="",0,FK36*условия!$U71)</f>
        <v>0</v>
      </c>
      <c r="FL46" s="40">
        <f>IF(FL$7="",0,FL36*условия!$U71)</f>
        <v>0</v>
      </c>
      <c r="FM46" s="40">
        <f>IF(FM$7="",0,FM36*условия!$U71)</f>
        <v>0</v>
      </c>
      <c r="FN46" s="40">
        <f>IF(FN$7="",0,FN36*условия!$U71)</f>
        <v>0</v>
      </c>
      <c r="FO46" s="40">
        <f>IF(FO$7="",0,FO36*условия!$U71)</f>
        <v>0</v>
      </c>
      <c r="FP46" s="40">
        <f>IF(FP$7="",0,FP36*условия!$U71)</f>
        <v>0</v>
      </c>
      <c r="FQ46" s="40">
        <f>IF(FQ$7="",0,FQ36*условия!$U71)</f>
        <v>0</v>
      </c>
      <c r="FR46" s="40">
        <f>IF(FR$7="",0,FR36*условия!$U71)</f>
        <v>0</v>
      </c>
      <c r="FS46" s="40">
        <f>IF(FS$7="",0,FS36*условия!$U71)</f>
        <v>0</v>
      </c>
      <c r="FT46" s="40">
        <f>IF(FT$7="",0,FT36*условия!$U71)</f>
        <v>0</v>
      </c>
      <c r="FU46" s="40">
        <f>IF(FU$7="",0,FU36*условия!$U71)</f>
        <v>0</v>
      </c>
      <c r="FV46" s="40">
        <f>IF(FV$7="",0,FV36*условия!$U71)</f>
        <v>0</v>
      </c>
      <c r="FW46" s="40">
        <f>IF(FW$7="",0,FW36*условия!$U71)</f>
        <v>0</v>
      </c>
      <c r="FX46" s="40">
        <f>IF(FX$7="",0,FX36*условия!$U71)</f>
        <v>0</v>
      </c>
      <c r="FY46" s="40">
        <f>IF(FY$7="",0,FY36*условия!$U71)</f>
        <v>0</v>
      </c>
      <c r="FZ46" s="40">
        <f>IF(FZ$7="",0,FZ36*условия!$U71)</f>
        <v>0</v>
      </c>
      <c r="GA46" s="40">
        <f>IF(GA$7="",0,GA36*условия!$U71)</f>
        <v>0</v>
      </c>
      <c r="GB46" s="40">
        <f>IF(GB$7="",0,GB36*условия!$U71)</f>
        <v>0</v>
      </c>
      <c r="GC46" s="40">
        <f>IF(GC$7="",0,GC36*условия!$U71)</f>
        <v>0</v>
      </c>
      <c r="GD46" s="40">
        <f>IF(GD$7="",0,GD36*условия!$U71)</f>
        <v>0</v>
      </c>
      <c r="GE46" s="40">
        <f>IF(GE$7="",0,GE36*условия!$U71)</f>
        <v>0</v>
      </c>
      <c r="GF46" s="40">
        <f>IF(GF$7="",0,GF36*условия!$U71)</f>
        <v>0</v>
      </c>
      <c r="GG46" s="40">
        <f>IF(GG$7="",0,GG36*условия!$U71)</f>
        <v>0</v>
      </c>
      <c r="GH46" s="40">
        <f>IF(GH$7="",0,GH36*условия!$U71)</f>
        <v>0</v>
      </c>
      <c r="GI46" s="40">
        <f>IF(GI$7="",0,GI36*условия!$U71)</f>
        <v>0</v>
      </c>
      <c r="GJ46" s="40">
        <f>IF(GJ$7="",0,GJ36*условия!$U71)</f>
        <v>0</v>
      </c>
      <c r="GK46" s="40">
        <f>IF(GK$7="",0,GK36*условия!$U71)</f>
        <v>0</v>
      </c>
      <c r="GL46" s="40">
        <f>IF(GL$7="",0,GL36*условия!$U71)</f>
        <v>0</v>
      </c>
      <c r="GM46" s="40">
        <f>IF(GM$7="",0,GM36*условия!$U71)</f>
        <v>0</v>
      </c>
      <c r="GN46" s="40">
        <f>IF(GN$7="",0,GN36*условия!$U71)</f>
        <v>0</v>
      </c>
      <c r="GO46" s="40">
        <f>IF(GO$7="",0,GO36*условия!$U71)</f>
        <v>0</v>
      </c>
      <c r="GP46" s="40">
        <f>IF(GP$7="",0,GP36*условия!$U71)</f>
        <v>0</v>
      </c>
      <c r="GQ46" s="40">
        <f>IF(GQ$7="",0,GQ36*условия!$U71)</f>
        <v>0</v>
      </c>
      <c r="GR46" s="40">
        <f>IF(GR$7="",0,GR36*условия!$U71)</f>
        <v>0</v>
      </c>
      <c r="GS46" s="40">
        <f>IF(GS$7="",0,GS36*условия!$U71)</f>
        <v>0</v>
      </c>
      <c r="GT46" s="40">
        <f>IF(GT$7="",0,GT36*условия!$U71)</f>
        <v>0</v>
      </c>
      <c r="GU46" s="40">
        <f>IF(GU$7="",0,GU36*условия!$U71)</f>
        <v>0</v>
      </c>
      <c r="GV46" s="40">
        <f>IF(GV$7="",0,GV36*условия!$U71)</f>
        <v>0</v>
      </c>
      <c r="GW46" s="40">
        <f>IF(GW$7="",0,GW36*условия!$U71)</f>
        <v>0</v>
      </c>
      <c r="GX46" s="40">
        <f>IF(GX$7="",0,GX36*условия!$U71)</f>
        <v>0</v>
      </c>
      <c r="GY46" s="40">
        <f>IF(GY$7="",0,GY36*условия!$U71)</f>
        <v>0</v>
      </c>
      <c r="GZ46" s="40">
        <f>IF(GZ$7="",0,GZ36*условия!$U71)</f>
        <v>0</v>
      </c>
      <c r="HA46" s="40">
        <f>IF(HA$7="",0,HA36*условия!$U71)</f>
        <v>0</v>
      </c>
      <c r="HB46" s="40">
        <f>IF(HB$7="",0,HB36*условия!$U71)</f>
        <v>0</v>
      </c>
      <c r="HC46" s="40">
        <f>IF(HC$7="",0,HC36*условия!$U71)</f>
        <v>0</v>
      </c>
      <c r="HD46" s="40">
        <f>IF(HD$7="",0,HD36*условия!$U71)</f>
        <v>0</v>
      </c>
      <c r="HE46" s="40">
        <f>IF(HE$7="",0,HE36*условия!$U71)</f>
        <v>0</v>
      </c>
      <c r="HF46" s="40">
        <f>IF(HF$7="",0,HF36*условия!$U71)</f>
        <v>0</v>
      </c>
      <c r="HG46" s="40">
        <f>IF(HG$7="",0,HG36*условия!$U71)</f>
        <v>0</v>
      </c>
      <c r="HH46" s="40">
        <f>IF(HH$7="",0,HH36*условия!$U71)</f>
        <v>0</v>
      </c>
      <c r="HI46" s="40">
        <f>IF(HI$7="",0,HI36*условия!$U71)</f>
        <v>0</v>
      </c>
      <c r="HJ46" s="40">
        <f>IF(HJ$7="",0,HJ36*условия!$U71)</f>
        <v>0</v>
      </c>
      <c r="HK46" s="40">
        <f>IF(HK$7="",0,HK36*условия!$U71)</f>
        <v>0</v>
      </c>
      <c r="HL46" s="40">
        <f>IF(HL$7="",0,HL36*условия!$U71)</f>
        <v>0</v>
      </c>
      <c r="HM46" s="40">
        <f>IF(HM$7="",0,HM36*условия!$U71)</f>
        <v>0</v>
      </c>
      <c r="HN46" s="40">
        <f>IF(HN$7="",0,HN36*условия!$U71)</f>
        <v>0</v>
      </c>
      <c r="HO46" s="40">
        <f>IF(HO$7="",0,HO36*условия!$U71)</f>
        <v>0</v>
      </c>
      <c r="HP46" s="40">
        <f>IF(HP$7="",0,HP36*условия!$U71)</f>
        <v>0</v>
      </c>
      <c r="HQ46" s="40">
        <f>IF(HQ$7="",0,HQ36*условия!$U71)</f>
        <v>0</v>
      </c>
      <c r="HR46" s="40">
        <f>IF(HR$7="",0,HR36*условия!$U71)</f>
        <v>0</v>
      </c>
      <c r="HS46" s="40">
        <f>IF(HS$7="",0,HS36*условия!$U71)</f>
        <v>0</v>
      </c>
      <c r="HT46" s="40">
        <f>IF(HT$7="",0,HT36*условия!$U71)</f>
        <v>0</v>
      </c>
      <c r="HU46" s="40">
        <f>IF(HU$7="",0,HU36*условия!$U71)</f>
        <v>0</v>
      </c>
      <c r="HV46" s="40">
        <f>IF(HV$7="",0,HV36*условия!$U71)</f>
        <v>0</v>
      </c>
      <c r="HW46" s="40">
        <f>IF(HW$7="",0,HW36*условия!$U71)</f>
        <v>0</v>
      </c>
      <c r="HX46" s="40">
        <f>IF(HX$7="",0,HX36*условия!$U71)</f>
        <v>0</v>
      </c>
      <c r="HY46" s="40">
        <f>IF(HY$7="",0,HY36*условия!$U71)</f>
        <v>0</v>
      </c>
      <c r="HZ46" s="40">
        <f>IF(HZ$7="",0,HZ36*условия!$U71)</f>
        <v>0</v>
      </c>
      <c r="IA46" s="40">
        <f>IF(IA$7="",0,IA36*условия!$U71)</f>
        <v>0</v>
      </c>
      <c r="IB46" s="40">
        <f>IF(IB$7="",0,IB36*условия!$U71)</f>
        <v>0</v>
      </c>
      <c r="IC46" s="40">
        <f>IF(IC$7="",0,IC36*условия!$U71)</f>
        <v>0</v>
      </c>
      <c r="ID46" s="40">
        <f>IF(ID$7="",0,ID36*условия!$U71)</f>
        <v>0</v>
      </c>
      <c r="IE46" s="40">
        <f>IF(IE$7="",0,IE36*условия!$U71)</f>
        <v>0</v>
      </c>
      <c r="IF46" s="40">
        <f>IF(IF$7="",0,IF36*условия!$U71)</f>
        <v>0</v>
      </c>
      <c r="IG46" s="40">
        <f>IF(IG$7="",0,IG36*условия!$U71)</f>
        <v>0</v>
      </c>
      <c r="IH46" s="40">
        <f>IF(IH$7="",0,IH36*условия!$U71)</f>
        <v>0</v>
      </c>
      <c r="II46" s="40">
        <f>IF(II$7="",0,II36*условия!$U71)</f>
        <v>0</v>
      </c>
      <c r="IJ46" s="40">
        <f>IF(IJ$7="",0,IJ36*условия!$U71)</f>
        <v>0</v>
      </c>
      <c r="IK46" s="40">
        <f>IF(IK$7="",0,IK36*условия!$U71)</f>
        <v>0</v>
      </c>
      <c r="IL46" s="40">
        <f>IF(IL$7="",0,IL36*условия!$U71)</f>
        <v>0</v>
      </c>
      <c r="IM46" s="40">
        <f>IF(IM$7="",0,IM36*условия!$U71)</f>
        <v>0</v>
      </c>
      <c r="IN46" s="40">
        <f>IF(IN$7="",0,IN36*условия!$U71)</f>
        <v>0</v>
      </c>
      <c r="IO46" s="40">
        <f>IF(IO$7="",0,IO36*условия!$U71)</f>
        <v>0</v>
      </c>
      <c r="IP46" s="40">
        <f>IF(IP$7="",0,IP36*условия!$U71)</f>
        <v>0</v>
      </c>
      <c r="IQ46" s="40">
        <f>IF(IQ$7="",0,IQ36*условия!$U71)</f>
        <v>0</v>
      </c>
      <c r="IR46" s="40">
        <f>IF(IR$7="",0,IR36*условия!$U71)</f>
        <v>0</v>
      </c>
      <c r="IS46" s="40">
        <f>IF(IS$7="",0,IS36*условия!$U71)</f>
        <v>0</v>
      </c>
      <c r="IT46" s="40">
        <f>IF(IT$7="",0,IT36*условия!$U71)</f>
        <v>0</v>
      </c>
      <c r="IU46" s="40">
        <f>IF(IU$7="",0,IU36*условия!$U71)</f>
        <v>0</v>
      </c>
      <c r="IV46" s="40">
        <f>IF(IV$7="",0,IV36*условия!$U71)</f>
        <v>0</v>
      </c>
      <c r="IW46" s="40">
        <f>IF(IW$7="",0,IW36*условия!$U71)</f>
        <v>0</v>
      </c>
      <c r="IX46" s="40">
        <f>IF(IX$7="",0,IX36*условия!$U71)</f>
        <v>0</v>
      </c>
      <c r="IY46" s="40">
        <f>IF(IY$7="",0,IY36*условия!$U71)</f>
        <v>0</v>
      </c>
      <c r="IZ46" s="40">
        <f>IF(IZ$7="",0,IZ36*условия!$U71)</f>
        <v>0</v>
      </c>
      <c r="JA46" s="40">
        <f>IF(JA$7="",0,JA36*условия!$U71)</f>
        <v>0</v>
      </c>
      <c r="JB46" s="40">
        <f>IF(JB$7="",0,JB36*условия!$U71)</f>
        <v>0</v>
      </c>
      <c r="JC46" s="40">
        <f>IF(JC$7="",0,JC36*условия!$U71)</f>
        <v>0</v>
      </c>
      <c r="JD46" s="40">
        <f>IF(JD$7="",0,JD36*условия!$U71)</f>
        <v>0</v>
      </c>
      <c r="JE46" s="40">
        <f>IF(JE$7="",0,JE36*условия!$U71)</f>
        <v>0</v>
      </c>
      <c r="JF46" s="40">
        <f>IF(JF$7="",0,JF36*условия!$U71)</f>
        <v>0</v>
      </c>
      <c r="JG46" s="40">
        <f>IF(JG$7="",0,JG36*условия!$U71)</f>
        <v>0</v>
      </c>
      <c r="JH46" s="40">
        <f>IF(JH$7="",0,JH36*условия!$U71)</f>
        <v>0</v>
      </c>
      <c r="JI46" s="40">
        <f>IF(JI$7="",0,JI36*условия!$U71)</f>
        <v>0</v>
      </c>
      <c r="JJ46" s="40">
        <f>IF(JJ$7="",0,JJ36*условия!$U71)</f>
        <v>0</v>
      </c>
      <c r="JK46" s="40">
        <f>IF(JK$7="",0,JK36*условия!$U71)</f>
        <v>0</v>
      </c>
      <c r="JL46" s="40">
        <f>IF(JL$7="",0,JL36*условия!$U71)</f>
        <v>0</v>
      </c>
      <c r="JM46" s="40">
        <f>IF(JM$7="",0,JM36*условия!$U71)</f>
        <v>0</v>
      </c>
      <c r="JN46" s="40">
        <f>IF(JN$7="",0,JN36*условия!$U71)</f>
        <v>0</v>
      </c>
      <c r="JO46" s="40">
        <f>IF(JO$7="",0,JO36*условия!$U71)</f>
        <v>0</v>
      </c>
      <c r="JP46" s="40">
        <f>IF(JP$7="",0,JP36*условия!$U71)</f>
        <v>0</v>
      </c>
      <c r="JQ46" s="40">
        <f>IF(JQ$7="",0,JQ36*условия!$U71)</f>
        <v>0</v>
      </c>
      <c r="JR46" s="40">
        <f>IF(JR$7="",0,JR36*условия!$U71)</f>
        <v>0</v>
      </c>
      <c r="JS46" s="40">
        <f>IF(JS$7="",0,JS36*условия!$U71)</f>
        <v>0</v>
      </c>
      <c r="JT46" s="40">
        <f>IF(JT$7="",0,JT36*условия!$U71)</f>
        <v>0</v>
      </c>
      <c r="JU46" s="40">
        <f>IF(JU$7="",0,JU36*условия!$U71)</f>
        <v>0</v>
      </c>
      <c r="JV46" s="40">
        <f>IF(JV$7="",0,JV36*условия!$U71)</f>
        <v>0</v>
      </c>
      <c r="JW46" s="40">
        <f>IF(JW$7="",0,JW36*условия!$U71)</f>
        <v>0</v>
      </c>
      <c r="JX46" s="40">
        <f>IF(JX$7="",0,JX36*условия!$U71)</f>
        <v>0</v>
      </c>
      <c r="JY46" s="40">
        <f>IF(JY$7="",0,JY36*условия!$U71)</f>
        <v>0</v>
      </c>
      <c r="JZ46" s="40">
        <f>IF(JZ$7="",0,JZ36*условия!$U71)</f>
        <v>0</v>
      </c>
      <c r="KA46" s="40">
        <f>IF(KA$7="",0,KA36*условия!$U71)</f>
        <v>0</v>
      </c>
      <c r="KB46" s="40">
        <f>IF(KB$7="",0,KB36*условия!$U71)</f>
        <v>0</v>
      </c>
      <c r="KC46" s="40">
        <f>IF(KC$7="",0,KC36*условия!$U71)</f>
        <v>0</v>
      </c>
      <c r="KD46" s="40">
        <f>IF(KD$7="",0,KD36*условия!$U71)</f>
        <v>0</v>
      </c>
      <c r="KE46" s="40">
        <f>IF(KE$7="",0,KE36*условия!$U71)</f>
        <v>0</v>
      </c>
      <c r="KF46" s="40">
        <f>IF(KF$7="",0,KF36*условия!$U71)</f>
        <v>0</v>
      </c>
      <c r="KG46" s="40">
        <f>IF(KG$7="",0,KG36*условия!$U71)</f>
        <v>0</v>
      </c>
      <c r="KH46" s="40">
        <f>IF(KH$7="",0,KH36*условия!$U71)</f>
        <v>0</v>
      </c>
      <c r="KI46" s="40">
        <f>IF(KI$7="",0,KI36*условия!$U71)</f>
        <v>0</v>
      </c>
      <c r="KJ46" s="40">
        <f>IF(KJ$7="",0,KJ36*условия!$U71)</f>
        <v>0</v>
      </c>
      <c r="KK46" s="40">
        <f>IF(KK$7="",0,KK36*условия!$U71)</f>
        <v>0</v>
      </c>
      <c r="KL46" s="40">
        <f>IF(KL$7="",0,KL36*условия!$U71)</f>
        <v>0</v>
      </c>
      <c r="KM46" s="40">
        <f>IF(KM$7="",0,KM36*условия!$U71)</f>
        <v>0</v>
      </c>
      <c r="KN46" s="40">
        <f>IF(KN$7="",0,KN36*условия!$U71)</f>
        <v>0</v>
      </c>
      <c r="KO46" s="40">
        <f>IF(KO$7="",0,KO36*условия!$U71)</f>
        <v>0</v>
      </c>
      <c r="KP46" s="40">
        <f>IF(KP$7="",0,KP36*условия!$U71)</f>
        <v>0</v>
      </c>
      <c r="KQ46" s="40">
        <f>IF(KQ$7="",0,KQ36*условия!$U71)</f>
        <v>0</v>
      </c>
      <c r="KR46" s="40">
        <f>IF(KR$7="",0,KR36*условия!$U71)</f>
        <v>0</v>
      </c>
      <c r="KS46" s="40">
        <f>IF(KS$7="",0,KS36*условия!$U71)</f>
        <v>0</v>
      </c>
      <c r="KT46" s="40">
        <f>IF(KT$7="",0,KT36*условия!$U71)</f>
        <v>0</v>
      </c>
      <c r="KU46" s="40">
        <f>IF(KU$7="",0,KU36*условия!$U71)</f>
        <v>0</v>
      </c>
      <c r="KV46" s="40">
        <f>IF(KV$7="",0,KV36*условия!$U71)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объем продаж</v>
      </c>
      <c r="F47" s="1"/>
      <c r="G47" s="1"/>
      <c r="H47" s="11" t="str">
        <f t="shared" si="607"/>
        <v>ед.ГП</v>
      </c>
      <c r="I47" s="1"/>
      <c r="J47" s="1"/>
      <c r="K47" s="1" t="str">
        <f>справочники!$U$14</f>
        <v>непостоянные-Партнеры</v>
      </c>
      <c r="L47" s="1"/>
      <c r="M47" s="5"/>
      <c r="N47" s="40"/>
      <c r="O47" s="19"/>
      <c r="P47" s="1"/>
      <c r="Q47" s="1"/>
      <c r="R47" s="40">
        <f>SUMIFS($T47:$KW47,$T$1:$KW$1,"&gt;="&amp;1,$T$1:$KW$1,"&lt;="&amp;MAX($1:$1))</f>
        <v>2293269.230769231</v>
      </c>
      <c r="S47" s="1"/>
      <c r="T47" s="232"/>
      <c r="U47" s="40">
        <f>IF(U$7="",0,U37*условия!$U72)</f>
        <v>25961.538461538461</v>
      </c>
      <c r="V47" s="40">
        <f>IF(V$7="",0,V37*условия!$U72)</f>
        <v>56250</v>
      </c>
      <c r="W47" s="40">
        <f>IF(W$7="",0,W37*условия!$U72)</f>
        <v>90865.38461538461</v>
      </c>
      <c r="X47" s="40">
        <f>IF(X$7="",0,X37*условия!$U72)</f>
        <v>129807.6923076923</v>
      </c>
      <c r="Y47" s="40">
        <f>IF(Y$7="",0,Y37*условия!$U72)</f>
        <v>173076.92307692306</v>
      </c>
      <c r="Z47" s="40">
        <f>IF(Z$7="",0,Z37*условия!$U72)</f>
        <v>194711.53846153847</v>
      </c>
      <c r="AA47" s="40">
        <f>IF(AA$7="",0,AA37*условия!$U72)</f>
        <v>216346.15384615384</v>
      </c>
      <c r="AB47" s="40">
        <f>IF(AB$7="",0,AB37*условия!$U72)</f>
        <v>237980.76923076925</v>
      </c>
      <c r="AC47" s="40">
        <f>IF(AC$7="",0,AC37*условия!$U72)</f>
        <v>259615.3846153846</v>
      </c>
      <c r="AD47" s="40">
        <f>IF(AD$7="",0,AD37*условия!$U72)</f>
        <v>281250</v>
      </c>
      <c r="AE47" s="40">
        <f>IF(AE$7="",0,AE37*условия!$U72)</f>
        <v>302884.61538461538</v>
      </c>
      <c r="AF47" s="40">
        <f>IF(AF$7="",0,AF37*условия!$U72)</f>
        <v>324519.23076923075</v>
      </c>
      <c r="AG47" s="40">
        <f>IF(AG$7="",0,AG37*условия!$U72)</f>
        <v>-5.3290705182007514E-11</v>
      </c>
      <c r="AH47" s="40">
        <f>IF(AH$7="",0,AH37*условия!$U72)</f>
        <v>0</v>
      </c>
      <c r="AI47" s="40">
        <f>IF(AI$7="",0,AI37*условия!$U72)</f>
        <v>0</v>
      </c>
      <c r="AJ47" s="40">
        <f>IF(AJ$7="",0,AJ37*условия!$U72)</f>
        <v>0</v>
      </c>
      <c r="AK47" s="40">
        <f>IF(AK$7="",0,AK37*условия!$U72)</f>
        <v>0</v>
      </c>
      <c r="AL47" s="40">
        <f>IF(AL$7="",0,AL37*условия!$U72)</f>
        <v>0</v>
      </c>
      <c r="AM47" s="40">
        <f>IF(AM$7="",0,AM37*условия!$U72)</f>
        <v>0</v>
      </c>
      <c r="AN47" s="40">
        <f>IF(AN$7="",0,AN37*условия!$U72)</f>
        <v>0</v>
      </c>
      <c r="AO47" s="40">
        <f>IF(AO$7="",0,AO37*условия!$U72)</f>
        <v>0</v>
      </c>
      <c r="AP47" s="40">
        <f>IF(AP$7="",0,AP37*условия!$U72)</f>
        <v>0</v>
      </c>
      <c r="AQ47" s="40">
        <f>IF(AQ$7="",0,AQ37*условия!$U72)</f>
        <v>0</v>
      </c>
      <c r="AR47" s="40">
        <f>IF(AR$7="",0,AR37*условия!$U72)</f>
        <v>0</v>
      </c>
      <c r="AS47" s="40">
        <f>IF(AS$7="",0,AS37*условия!$U72)</f>
        <v>0</v>
      </c>
      <c r="AT47" s="40">
        <f>IF(AT$7="",0,AT37*условия!$U72)</f>
        <v>0</v>
      </c>
      <c r="AU47" s="40">
        <f>IF(AU$7="",0,AU37*условия!$U72)</f>
        <v>0</v>
      </c>
      <c r="AV47" s="40">
        <f>IF(AV$7="",0,AV37*условия!$U72)</f>
        <v>0</v>
      </c>
      <c r="AW47" s="40">
        <f>IF(AW$7="",0,AW37*условия!$U72)</f>
        <v>0</v>
      </c>
      <c r="AX47" s="40">
        <f>IF(AX$7="",0,AX37*условия!$U72)</f>
        <v>0</v>
      </c>
      <c r="AY47" s="40">
        <f>IF(AY$7="",0,AY37*условия!$U72)</f>
        <v>0</v>
      </c>
      <c r="AZ47" s="40">
        <f>IF(AZ$7="",0,AZ37*условия!$U72)</f>
        <v>0</v>
      </c>
      <c r="BA47" s="40">
        <f>IF(BA$7="",0,BA37*условия!$U72)</f>
        <v>0</v>
      </c>
      <c r="BB47" s="40">
        <f>IF(BB$7="",0,BB37*условия!$U72)</f>
        <v>0</v>
      </c>
      <c r="BC47" s="40">
        <f>IF(BC$7="",0,BC37*условия!$U72)</f>
        <v>0</v>
      </c>
      <c r="BD47" s="40">
        <f>IF(BD$7="",0,BD37*условия!$U72)</f>
        <v>0</v>
      </c>
      <c r="BE47" s="40">
        <f>IF(BE$7="",0,BE37*условия!$U72)</f>
        <v>0</v>
      </c>
      <c r="BF47" s="40">
        <f>IF(BF$7="",0,BF37*условия!$U72)</f>
        <v>0</v>
      </c>
      <c r="BG47" s="40">
        <f>IF(BG$7="",0,BG37*условия!$U72)</f>
        <v>0</v>
      </c>
      <c r="BH47" s="40">
        <f>IF(BH$7="",0,BH37*условия!$U72)</f>
        <v>0</v>
      </c>
      <c r="BI47" s="40">
        <f>IF(BI$7="",0,BI37*условия!$U72)</f>
        <v>0</v>
      </c>
      <c r="BJ47" s="40">
        <f>IF(BJ$7="",0,BJ37*условия!$U72)</f>
        <v>0</v>
      </c>
      <c r="BK47" s="40">
        <f>IF(BK$7="",0,BK37*условия!$U72)</f>
        <v>0</v>
      </c>
      <c r="BL47" s="40">
        <f>IF(BL$7="",0,BL37*условия!$U72)</f>
        <v>0</v>
      </c>
      <c r="BM47" s="40">
        <f>IF(BM$7="",0,BM37*условия!$U72)</f>
        <v>0</v>
      </c>
      <c r="BN47" s="40">
        <f>IF(BN$7="",0,BN37*условия!$U72)</f>
        <v>0</v>
      </c>
      <c r="BO47" s="40">
        <f>IF(BO$7="",0,BO37*условия!$U72)</f>
        <v>0</v>
      </c>
      <c r="BP47" s="40">
        <f>IF(BP$7="",0,BP37*условия!$U72)</f>
        <v>0</v>
      </c>
      <c r="BQ47" s="40">
        <f>IF(BQ$7="",0,BQ37*условия!$U72)</f>
        <v>0</v>
      </c>
      <c r="BR47" s="40">
        <f>IF(BR$7="",0,BR37*условия!$U72)</f>
        <v>0</v>
      </c>
      <c r="BS47" s="40">
        <f>IF(BS$7="",0,BS37*условия!$U72)</f>
        <v>0</v>
      </c>
      <c r="BT47" s="40">
        <f>IF(BT$7="",0,BT37*условия!$U72)</f>
        <v>0</v>
      </c>
      <c r="BU47" s="40">
        <f>IF(BU$7="",0,BU37*условия!$U72)</f>
        <v>0</v>
      </c>
      <c r="BV47" s="40">
        <f>IF(BV$7="",0,BV37*условия!$U72)</f>
        <v>0</v>
      </c>
      <c r="BW47" s="40">
        <f>IF(BW$7="",0,BW37*условия!$U72)</f>
        <v>0</v>
      </c>
      <c r="BX47" s="40">
        <f>IF(BX$7="",0,BX37*условия!$U72)</f>
        <v>0</v>
      </c>
      <c r="BY47" s="40">
        <f>IF(BY$7="",0,BY37*условия!$U72)</f>
        <v>0</v>
      </c>
      <c r="BZ47" s="40">
        <f>IF(BZ$7="",0,BZ37*условия!$U72)</f>
        <v>0</v>
      </c>
      <c r="CA47" s="40">
        <f>IF(CA$7="",0,CA37*условия!$U72)</f>
        <v>0</v>
      </c>
      <c r="CB47" s="40">
        <f>IF(CB$7="",0,CB37*условия!$U72)</f>
        <v>0</v>
      </c>
      <c r="CC47" s="40">
        <f>IF(CC$7="",0,CC37*условия!$U72)</f>
        <v>0</v>
      </c>
      <c r="CD47" s="40">
        <f>IF(CD$7="",0,CD37*условия!$U72)</f>
        <v>0</v>
      </c>
      <c r="CE47" s="40">
        <f>IF(CE$7="",0,CE37*условия!$U72)</f>
        <v>0</v>
      </c>
      <c r="CF47" s="40">
        <f>IF(CF$7="",0,CF37*условия!$U72)</f>
        <v>0</v>
      </c>
      <c r="CG47" s="40">
        <f>IF(CG$7="",0,CG37*условия!$U72)</f>
        <v>0</v>
      </c>
      <c r="CH47" s="40">
        <f>IF(CH$7="",0,CH37*условия!$U72)</f>
        <v>0</v>
      </c>
      <c r="CI47" s="40">
        <f>IF(CI$7="",0,CI37*условия!$U72)</f>
        <v>0</v>
      </c>
      <c r="CJ47" s="40">
        <f>IF(CJ$7="",0,CJ37*условия!$U72)</f>
        <v>0</v>
      </c>
      <c r="CK47" s="40">
        <f>IF(CK$7="",0,CK37*условия!$U72)</f>
        <v>0</v>
      </c>
      <c r="CL47" s="40">
        <f>IF(CL$7="",0,CL37*условия!$U72)</f>
        <v>0</v>
      </c>
      <c r="CM47" s="40">
        <f>IF(CM$7="",0,CM37*условия!$U72)</f>
        <v>0</v>
      </c>
      <c r="CN47" s="40">
        <f>IF(CN$7="",0,CN37*условия!$U72)</f>
        <v>0</v>
      </c>
      <c r="CO47" s="40">
        <f>IF(CO$7="",0,CO37*условия!$U72)</f>
        <v>0</v>
      </c>
      <c r="CP47" s="40">
        <f>IF(CP$7="",0,CP37*условия!$U72)</f>
        <v>0</v>
      </c>
      <c r="CQ47" s="40">
        <f>IF(CQ$7="",0,CQ37*условия!$U72)</f>
        <v>0</v>
      </c>
      <c r="CR47" s="40">
        <f>IF(CR$7="",0,CR37*условия!$U72)</f>
        <v>0</v>
      </c>
      <c r="CS47" s="40">
        <f>IF(CS$7="",0,CS37*условия!$U72)</f>
        <v>0</v>
      </c>
      <c r="CT47" s="40">
        <f>IF(CT$7="",0,CT37*условия!$U72)</f>
        <v>0</v>
      </c>
      <c r="CU47" s="40">
        <f>IF(CU$7="",0,CU37*условия!$U72)</f>
        <v>0</v>
      </c>
      <c r="CV47" s="40">
        <f>IF(CV$7="",0,CV37*условия!$U72)</f>
        <v>0</v>
      </c>
      <c r="CW47" s="40">
        <f>IF(CW$7="",0,CW37*условия!$U72)</f>
        <v>0</v>
      </c>
      <c r="CX47" s="40">
        <f>IF(CX$7="",0,CX37*условия!$U72)</f>
        <v>0</v>
      </c>
      <c r="CY47" s="40">
        <f>IF(CY$7="",0,CY37*условия!$U72)</f>
        <v>0</v>
      </c>
      <c r="CZ47" s="40">
        <f>IF(CZ$7="",0,CZ37*условия!$U72)</f>
        <v>0</v>
      </c>
      <c r="DA47" s="40">
        <f>IF(DA$7="",0,DA37*условия!$U72)</f>
        <v>0</v>
      </c>
      <c r="DB47" s="40">
        <f>IF(DB$7="",0,DB37*условия!$U72)</f>
        <v>0</v>
      </c>
      <c r="DC47" s="40">
        <f>IF(DC$7="",0,DC37*условия!$U72)</f>
        <v>0</v>
      </c>
      <c r="DD47" s="40">
        <f>IF(DD$7="",0,DD37*условия!$U72)</f>
        <v>0</v>
      </c>
      <c r="DE47" s="40">
        <f>IF(DE$7="",0,DE37*условия!$U72)</f>
        <v>0</v>
      </c>
      <c r="DF47" s="40">
        <f>IF(DF$7="",0,DF37*условия!$U72)</f>
        <v>0</v>
      </c>
      <c r="DG47" s="40">
        <f>IF(DG$7="",0,DG37*условия!$U72)</f>
        <v>0</v>
      </c>
      <c r="DH47" s="40">
        <f>IF(DH$7="",0,DH37*условия!$U72)</f>
        <v>0</v>
      </c>
      <c r="DI47" s="40">
        <f>IF(DI$7="",0,DI37*условия!$U72)</f>
        <v>0</v>
      </c>
      <c r="DJ47" s="40">
        <f>IF(DJ$7="",0,DJ37*условия!$U72)</f>
        <v>0</v>
      </c>
      <c r="DK47" s="40">
        <f>IF(DK$7="",0,DK37*условия!$U72)</f>
        <v>0</v>
      </c>
      <c r="DL47" s="40">
        <f>IF(DL$7="",0,DL37*условия!$U72)</f>
        <v>0</v>
      </c>
      <c r="DM47" s="40">
        <f>IF(DM$7="",0,DM37*условия!$U72)</f>
        <v>0</v>
      </c>
      <c r="DN47" s="40">
        <f>IF(DN$7="",0,DN37*условия!$U72)</f>
        <v>0</v>
      </c>
      <c r="DO47" s="40">
        <f>IF(DO$7="",0,DO37*условия!$U72)</f>
        <v>0</v>
      </c>
      <c r="DP47" s="40">
        <f>IF(DP$7="",0,DP37*условия!$U72)</f>
        <v>0</v>
      </c>
      <c r="DQ47" s="40">
        <f>IF(DQ$7="",0,DQ37*условия!$U72)</f>
        <v>0</v>
      </c>
      <c r="DR47" s="40">
        <f>IF(DR$7="",0,DR37*условия!$U72)</f>
        <v>0</v>
      </c>
      <c r="DS47" s="40">
        <f>IF(DS$7="",0,DS37*условия!$U72)</f>
        <v>0</v>
      </c>
      <c r="DT47" s="40">
        <f>IF(DT$7="",0,DT37*условия!$U72)</f>
        <v>0</v>
      </c>
      <c r="DU47" s="40">
        <f>IF(DU$7="",0,DU37*условия!$U72)</f>
        <v>0</v>
      </c>
      <c r="DV47" s="40">
        <f>IF(DV$7="",0,DV37*условия!$U72)</f>
        <v>0</v>
      </c>
      <c r="DW47" s="40">
        <f>IF(DW$7="",0,DW37*условия!$U72)</f>
        <v>0</v>
      </c>
      <c r="DX47" s="40">
        <f>IF(DX$7="",0,DX37*условия!$U72)</f>
        <v>0</v>
      </c>
      <c r="DY47" s="40">
        <f>IF(DY$7="",0,DY37*условия!$U72)</f>
        <v>0</v>
      </c>
      <c r="DZ47" s="40">
        <f>IF(DZ$7="",0,DZ37*условия!$U72)</f>
        <v>0</v>
      </c>
      <c r="EA47" s="40">
        <f>IF(EA$7="",0,EA37*условия!$U72)</f>
        <v>0</v>
      </c>
      <c r="EB47" s="40">
        <f>IF(EB$7="",0,EB37*условия!$U72)</f>
        <v>0</v>
      </c>
      <c r="EC47" s="40">
        <f>IF(EC$7="",0,EC37*условия!$U72)</f>
        <v>0</v>
      </c>
      <c r="ED47" s="40">
        <f>IF(ED$7="",0,ED37*условия!$U72)</f>
        <v>0</v>
      </c>
      <c r="EE47" s="40">
        <f>IF(EE$7="",0,EE37*условия!$U72)</f>
        <v>0</v>
      </c>
      <c r="EF47" s="40">
        <f>IF(EF$7="",0,EF37*условия!$U72)</f>
        <v>0</v>
      </c>
      <c r="EG47" s="40">
        <f>IF(EG$7="",0,EG37*условия!$U72)</f>
        <v>0</v>
      </c>
      <c r="EH47" s="40">
        <f>IF(EH$7="",0,EH37*условия!$U72)</f>
        <v>0</v>
      </c>
      <c r="EI47" s="40">
        <f>IF(EI$7="",0,EI37*условия!$U72)</f>
        <v>0</v>
      </c>
      <c r="EJ47" s="40">
        <f>IF(EJ$7="",0,EJ37*условия!$U72)</f>
        <v>0</v>
      </c>
      <c r="EK47" s="40">
        <f>IF(EK$7="",0,EK37*условия!$U72)</f>
        <v>0</v>
      </c>
      <c r="EL47" s="40">
        <f>IF(EL$7="",0,EL37*условия!$U72)</f>
        <v>0</v>
      </c>
      <c r="EM47" s="40">
        <f>IF(EM$7="",0,EM37*условия!$U72)</f>
        <v>0</v>
      </c>
      <c r="EN47" s="40">
        <f>IF(EN$7="",0,EN37*условия!$U72)</f>
        <v>0</v>
      </c>
      <c r="EO47" s="40">
        <f>IF(EO$7="",0,EO37*условия!$U72)</f>
        <v>0</v>
      </c>
      <c r="EP47" s="40">
        <f>IF(EP$7="",0,EP37*условия!$U72)</f>
        <v>0</v>
      </c>
      <c r="EQ47" s="40">
        <f>IF(EQ$7="",0,EQ37*условия!$U72)</f>
        <v>0</v>
      </c>
      <c r="ER47" s="40">
        <f>IF(ER$7="",0,ER37*условия!$U72)</f>
        <v>0</v>
      </c>
      <c r="ES47" s="40">
        <f>IF(ES$7="",0,ES37*условия!$U72)</f>
        <v>0</v>
      </c>
      <c r="ET47" s="40">
        <f>IF(ET$7="",0,ET37*условия!$U72)</f>
        <v>0</v>
      </c>
      <c r="EU47" s="40">
        <f>IF(EU$7="",0,EU37*условия!$U72)</f>
        <v>0</v>
      </c>
      <c r="EV47" s="40">
        <f>IF(EV$7="",0,EV37*условия!$U72)</f>
        <v>0</v>
      </c>
      <c r="EW47" s="40">
        <f>IF(EW$7="",0,EW37*условия!$U72)</f>
        <v>0</v>
      </c>
      <c r="EX47" s="40">
        <f>IF(EX$7="",0,EX37*условия!$U72)</f>
        <v>0</v>
      </c>
      <c r="EY47" s="40">
        <f>IF(EY$7="",0,EY37*условия!$U72)</f>
        <v>0</v>
      </c>
      <c r="EZ47" s="40">
        <f>IF(EZ$7="",0,EZ37*условия!$U72)</f>
        <v>0</v>
      </c>
      <c r="FA47" s="40">
        <f>IF(FA$7="",0,FA37*условия!$U72)</f>
        <v>0</v>
      </c>
      <c r="FB47" s="40">
        <f>IF(FB$7="",0,FB37*условия!$U72)</f>
        <v>0</v>
      </c>
      <c r="FC47" s="40">
        <f>IF(FC$7="",0,FC37*условия!$U72)</f>
        <v>0</v>
      </c>
      <c r="FD47" s="40">
        <f>IF(FD$7="",0,FD37*условия!$U72)</f>
        <v>0</v>
      </c>
      <c r="FE47" s="40">
        <f>IF(FE$7="",0,FE37*условия!$U72)</f>
        <v>0</v>
      </c>
      <c r="FF47" s="40">
        <f>IF(FF$7="",0,FF37*условия!$U72)</f>
        <v>0</v>
      </c>
      <c r="FG47" s="40">
        <f>IF(FG$7="",0,FG37*условия!$U72)</f>
        <v>0</v>
      </c>
      <c r="FH47" s="40">
        <f>IF(FH$7="",0,FH37*условия!$U72)</f>
        <v>0</v>
      </c>
      <c r="FI47" s="40">
        <f>IF(FI$7="",0,FI37*условия!$U72)</f>
        <v>0</v>
      </c>
      <c r="FJ47" s="40">
        <f>IF(FJ$7="",0,FJ37*условия!$U72)</f>
        <v>0</v>
      </c>
      <c r="FK47" s="40">
        <f>IF(FK$7="",0,FK37*условия!$U72)</f>
        <v>0</v>
      </c>
      <c r="FL47" s="40">
        <f>IF(FL$7="",0,FL37*условия!$U72)</f>
        <v>0</v>
      </c>
      <c r="FM47" s="40">
        <f>IF(FM$7="",0,FM37*условия!$U72)</f>
        <v>0</v>
      </c>
      <c r="FN47" s="40">
        <f>IF(FN$7="",0,FN37*условия!$U72)</f>
        <v>0</v>
      </c>
      <c r="FO47" s="40">
        <f>IF(FO$7="",0,FO37*условия!$U72)</f>
        <v>0</v>
      </c>
      <c r="FP47" s="40">
        <f>IF(FP$7="",0,FP37*условия!$U72)</f>
        <v>0</v>
      </c>
      <c r="FQ47" s="40">
        <f>IF(FQ$7="",0,FQ37*условия!$U72)</f>
        <v>0</v>
      </c>
      <c r="FR47" s="40">
        <f>IF(FR$7="",0,FR37*условия!$U72)</f>
        <v>0</v>
      </c>
      <c r="FS47" s="40">
        <f>IF(FS$7="",0,FS37*условия!$U72)</f>
        <v>0</v>
      </c>
      <c r="FT47" s="40">
        <f>IF(FT$7="",0,FT37*условия!$U72)</f>
        <v>0</v>
      </c>
      <c r="FU47" s="40">
        <f>IF(FU$7="",0,FU37*условия!$U72)</f>
        <v>0</v>
      </c>
      <c r="FV47" s="40">
        <f>IF(FV$7="",0,FV37*условия!$U72)</f>
        <v>0</v>
      </c>
      <c r="FW47" s="40">
        <f>IF(FW$7="",0,FW37*условия!$U72)</f>
        <v>0</v>
      </c>
      <c r="FX47" s="40">
        <f>IF(FX$7="",0,FX37*условия!$U72)</f>
        <v>0</v>
      </c>
      <c r="FY47" s="40">
        <f>IF(FY$7="",0,FY37*условия!$U72)</f>
        <v>0</v>
      </c>
      <c r="FZ47" s="40">
        <f>IF(FZ$7="",0,FZ37*условия!$U72)</f>
        <v>0</v>
      </c>
      <c r="GA47" s="40">
        <f>IF(GA$7="",0,GA37*условия!$U72)</f>
        <v>0</v>
      </c>
      <c r="GB47" s="40">
        <f>IF(GB$7="",0,GB37*условия!$U72)</f>
        <v>0</v>
      </c>
      <c r="GC47" s="40">
        <f>IF(GC$7="",0,GC37*условия!$U72)</f>
        <v>0</v>
      </c>
      <c r="GD47" s="40">
        <f>IF(GD$7="",0,GD37*условия!$U72)</f>
        <v>0</v>
      </c>
      <c r="GE47" s="40">
        <f>IF(GE$7="",0,GE37*условия!$U72)</f>
        <v>0</v>
      </c>
      <c r="GF47" s="40">
        <f>IF(GF$7="",0,GF37*условия!$U72)</f>
        <v>0</v>
      </c>
      <c r="GG47" s="40">
        <f>IF(GG$7="",0,GG37*условия!$U72)</f>
        <v>0</v>
      </c>
      <c r="GH47" s="40">
        <f>IF(GH$7="",0,GH37*условия!$U72)</f>
        <v>0</v>
      </c>
      <c r="GI47" s="40">
        <f>IF(GI$7="",0,GI37*условия!$U72)</f>
        <v>0</v>
      </c>
      <c r="GJ47" s="40">
        <f>IF(GJ$7="",0,GJ37*условия!$U72)</f>
        <v>0</v>
      </c>
      <c r="GK47" s="40">
        <f>IF(GK$7="",0,GK37*условия!$U72)</f>
        <v>0</v>
      </c>
      <c r="GL47" s="40">
        <f>IF(GL$7="",0,GL37*условия!$U72)</f>
        <v>0</v>
      </c>
      <c r="GM47" s="40">
        <f>IF(GM$7="",0,GM37*условия!$U72)</f>
        <v>0</v>
      </c>
      <c r="GN47" s="40">
        <f>IF(GN$7="",0,GN37*условия!$U72)</f>
        <v>0</v>
      </c>
      <c r="GO47" s="40">
        <f>IF(GO$7="",0,GO37*условия!$U72)</f>
        <v>0</v>
      </c>
      <c r="GP47" s="40">
        <f>IF(GP$7="",0,GP37*условия!$U72)</f>
        <v>0</v>
      </c>
      <c r="GQ47" s="40">
        <f>IF(GQ$7="",0,GQ37*условия!$U72)</f>
        <v>0</v>
      </c>
      <c r="GR47" s="40">
        <f>IF(GR$7="",0,GR37*условия!$U72)</f>
        <v>0</v>
      </c>
      <c r="GS47" s="40">
        <f>IF(GS$7="",0,GS37*условия!$U72)</f>
        <v>0</v>
      </c>
      <c r="GT47" s="40">
        <f>IF(GT$7="",0,GT37*условия!$U72)</f>
        <v>0</v>
      </c>
      <c r="GU47" s="40">
        <f>IF(GU$7="",0,GU37*условия!$U72)</f>
        <v>0</v>
      </c>
      <c r="GV47" s="40">
        <f>IF(GV$7="",0,GV37*условия!$U72)</f>
        <v>0</v>
      </c>
      <c r="GW47" s="40">
        <f>IF(GW$7="",0,GW37*условия!$U72)</f>
        <v>0</v>
      </c>
      <c r="GX47" s="40">
        <f>IF(GX$7="",0,GX37*условия!$U72)</f>
        <v>0</v>
      </c>
      <c r="GY47" s="40">
        <f>IF(GY$7="",0,GY37*условия!$U72)</f>
        <v>0</v>
      </c>
      <c r="GZ47" s="40">
        <f>IF(GZ$7="",0,GZ37*условия!$U72)</f>
        <v>0</v>
      </c>
      <c r="HA47" s="40">
        <f>IF(HA$7="",0,HA37*условия!$U72)</f>
        <v>0</v>
      </c>
      <c r="HB47" s="40">
        <f>IF(HB$7="",0,HB37*условия!$U72)</f>
        <v>0</v>
      </c>
      <c r="HC47" s="40">
        <f>IF(HC$7="",0,HC37*условия!$U72)</f>
        <v>0</v>
      </c>
      <c r="HD47" s="40">
        <f>IF(HD$7="",0,HD37*условия!$U72)</f>
        <v>0</v>
      </c>
      <c r="HE47" s="40">
        <f>IF(HE$7="",0,HE37*условия!$U72)</f>
        <v>0</v>
      </c>
      <c r="HF47" s="40">
        <f>IF(HF$7="",0,HF37*условия!$U72)</f>
        <v>0</v>
      </c>
      <c r="HG47" s="40">
        <f>IF(HG$7="",0,HG37*условия!$U72)</f>
        <v>0</v>
      </c>
      <c r="HH47" s="40">
        <f>IF(HH$7="",0,HH37*условия!$U72)</f>
        <v>0</v>
      </c>
      <c r="HI47" s="40">
        <f>IF(HI$7="",0,HI37*условия!$U72)</f>
        <v>0</v>
      </c>
      <c r="HJ47" s="40">
        <f>IF(HJ$7="",0,HJ37*условия!$U72)</f>
        <v>0</v>
      </c>
      <c r="HK47" s="40">
        <f>IF(HK$7="",0,HK37*условия!$U72)</f>
        <v>0</v>
      </c>
      <c r="HL47" s="40">
        <f>IF(HL$7="",0,HL37*условия!$U72)</f>
        <v>0</v>
      </c>
      <c r="HM47" s="40">
        <f>IF(HM$7="",0,HM37*условия!$U72)</f>
        <v>0</v>
      </c>
      <c r="HN47" s="40">
        <f>IF(HN$7="",0,HN37*условия!$U72)</f>
        <v>0</v>
      </c>
      <c r="HO47" s="40">
        <f>IF(HO$7="",0,HO37*условия!$U72)</f>
        <v>0</v>
      </c>
      <c r="HP47" s="40">
        <f>IF(HP$7="",0,HP37*условия!$U72)</f>
        <v>0</v>
      </c>
      <c r="HQ47" s="40">
        <f>IF(HQ$7="",0,HQ37*условия!$U72)</f>
        <v>0</v>
      </c>
      <c r="HR47" s="40">
        <f>IF(HR$7="",0,HR37*условия!$U72)</f>
        <v>0</v>
      </c>
      <c r="HS47" s="40">
        <f>IF(HS$7="",0,HS37*условия!$U72)</f>
        <v>0</v>
      </c>
      <c r="HT47" s="40">
        <f>IF(HT$7="",0,HT37*условия!$U72)</f>
        <v>0</v>
      </c>
      <c r="HU47" s="40">
        <f>IF(HU$7="",0,HU37*условия!$U72)</f>
        <v>0</v>
      </c>
      <c r="HV47" s="40">
        <f>IF(HV$7="",0,HV37*условия!$U72)</f>
        <v>0</v>
      </c>
      <c r="HW47" s="40">
        <f>IF(HW$7="",0,HW37*условия!$U72)</f>
        <v>0</v>
      </c>
      <c r="HX47" s="40">
        <f>IF(HX$7="",0,HX37*условия!$U72)</f>
        <v>0</v>
      </c>
      <c r="HY47" s="40">
        <f>IF(HY$7="",0,HY37*условия!$U72)</f>
        <v>0</v>
      </c>
      <c r="HZ47" s="40">
        <f>IF(HZ$7="",0,HZ37*условия!$U72)</f>
        <v>0</v>
      </c>
      <c r="IA47" s="40">
        <f>IF(IA$7="",0,IA37*условия!$U72)</f>
        <v>0</v>
      </c>
      <c r="IB47" s="40">
        <f>IF(IB$7="",0,IB37*условия!$U72)</f>
        <v>0</v>
      </c>
      <c r="IC47" s="40">
        <f>IF(IC$7="",0,IC37*условия!$U72)</f>
        <v>0</v>
      </c>
      <c r="ID47" s="40">
        <f>IF(ID$7="",0,ID37*условия!$U72)</f>
        <v>0</v>
      </c>
      <c r="IE47" s="40">
        <f>IF(IE$7="",0,IE37*условия!$U72)</f>
        <v>0</v>
      </c>
      <c r="IF47" s="40">
        <f>IF(IF$7="",0,IF37*условия!$U72)</f>
        <v>0</v>
      </c>
      <c r="IG47" s="40">
        <f>IF(IG$7="",0,IG37*условия!$U72)</f>
        <v>0</v>
      </c>
      <c r="IH47" s="40">
        <f>IF(IH$7="",0,IH37*условия!$U72)</f>
        <v>0</v>
      </c>
      <c r="II47" s="40">
        <f>IF(II$7="",0,II37*условия!$U72)</f>
        <v>0</v>
      </c>
      <c r="IJ47" s="40">
        <f>IF(IJ$7="",0,IJ37*условия!$U72)</f>
        <v>0</v>
      </c>
      <c r="IK47" s="40">
        <f>IF(IK$7="",0,IK37*условия!$U72)</f>
        <v>0</v>
      </c>
      <c r="IL47" s="40">
        <f>IF(IL$7="",0,IL37*условия!$U72)</f>
        <v>0</v>
      </c>
      <c r="IM47" s="40">
        <f>IF(IM$7="",0,IM37*условия!$U72)</f>
        <v>0</v>
      </c>
      <c r="IN47" s="40">
        <f>IF(IN$7="",0,IN37*условия!$U72)</f>
        <v>0</v>
      </c>
      <c r="IO47" s="40">
        <f>IF(IO$7="",0,IO37*условия!$U72)</f>
        <v>0</v>
      </c>
      <c r="IP47" s="40">
        <f>IF(IP$7="",0,IP37*условия!$U72)</f>
        <v>0</v>
      </c>
      <c r="IQ47" s="40">
        <f>IF(IQ$7="",0,IQ37*условия!$U72)</f>
        <v>0</v>
      </c>
      <c r="IR47" s="40">
        <f>IF(IR$7="",0,IR37*условия!$U72)</f>
        <v>0</v>
      </c>
      <c r="IS47" s="40">
        <f>IF(IS$7="",0,IS37*условия!$U72)</f>
        <v>0</v>
      </c>
      <c r="IT47" s="40">
        <f>IF(IT$7="",0,IT37*условия!$U72)</f>
        <v>0</v>
      </c>
      <c r="IU47" s="40">
        <f>IF(IU$7="",0,IU37*условия!$U72)</f>
        <v>0</v>
      </c>
      <c r="IV47" s="40">
        <f>IF(IV$7="",0,IV37*условия!$U72)</f>
        <v>0</v>
      </c>
      <c r="IW47" s="40">
        <f>IF(IW$7="",0,IW37*условия!$U72)</f>
        <v>0</v>
      </c>
      <c r="IX47" s="40">
        <f>IF(IX$7="",0,IX37*условия!$U72)</f>
        <v>0</v>
      </c>
      <c r="IY47" s="40">
        <f>IF(IY$7="",0,IY37*условия!$U72)</f>
        <v>0</v>
      </c>
      <c r="IZ47" s="40">
        <f>IF(IZ$7="",0,IZ37*условия!$U72)</f>
        <v>0</v>
      </c>
      <c r="JA47" s="40">
        <f>IF(JA$7="",0,JA37*условия!$U72)</f>
        <v>0</v>
      </c>
      <c r="JB47" s="40">
        <f>IF(JB$7="",0,JB37*условия!$U72)</f>
        <v>0</v>
      </c>
      <c r="JC47" s="40">
        <f>IF(JC$7="",0,JC37*условия!$U72)</f>
        <v>0</v>
      </c>
      <c r="JD47" s="40">
        <f>IF(JD$7="",0,JD37*условия!$U72)</f>
        <v>0</v>
      </c>
      <c r="JE47" s="40">
        <f>IF(JE$7="",0,JE37*условия!$U72)</f>
        <v>0</v>
      </c>
      <c r="JF47" s="40">
        <f>IF(JF$7="",0,JF37*условия!$U72)</f>
        <v>0</v>
      </c>
      <c r="JG47" s="40">
        <f>IF(JG$7="",0,JG37*условия!$U72)</f>
        <v>0</v>
      </c>
      <c r="JH47" s="40">
        <f>IF(JH$7="",0,JH37*условия!$U72)</f>
        <v>0</v>
      </c>
      <c r="JI47" s="40">
        <f>IF(JI$7="",0,JI37*условия!$U72)</f>
        <v>0</v>
      </c>
      <c r="JJ47" s="40">
        <f>IF(JJ$7="",0,JJ37*условия!$U72)</f>
        <v>0</v>
      </c>
      <c r="JK47" s="40">
        <f>IF(JK$7="",0,JK37*условия!$U72)</f>
        <v>0</v>
      </c>
      <c r="JL47" s="40">
        <f>IF(JL$7="",0,JL37*условия!$U72)</f>
        <v>0</v>
      </c>
      <c r="JM47" s="40">
        <f>IF(JM$7="",0,JM37*условия!$U72)</f>
        <v>0</v>
      </c>
      <c r="JN47" s="40">
        <f>IF(JN$7="",0,JN37*условия!$U72)</f>
        <v>0</v>
      </c>
      <c r="JO47" s="40">
        <f>IF(JO$7="",0,JO37*условия!$U72)</f>
        <v>0</v>
      </c>
      <c r="JP47" s="40">
        <f>IF(JP$7="",0,JP37*условия!$U72)</f>
        <v>0</v>
      </c>
      <c r="JQ47" s="40">
        <f>IF(JQ$7="",0,JQ37*условия!$U72)</f>
        <v>0</v>
      </c>
      <c r="JR47" s="40">
        <f>IF(JR$7="",0,JR37*условия!$U72)</f>
        <v>0</v>
      </c>
      <c r="JS47" s="40">
        <f>IF(JS$7="",0,JS37*условия!$U72)</f>
        <v>0</v>
      </c>
      <c r="JT47" s="40">
        <f>IF(JT$7="",0,JT37*условия!$U72)</f>
        <v>0</v>
      </c>
      <c r="JU47" s="40">
        <f>IF(JU$7="",0,JU37*условия!$U72)</f>
        <v>0</v>
      </c>
      <c r="JV47" s="40">
        <f>IF(JV$7="",0,JV37*условия!$U72)</f>
        <v>0</v>
      </c>
      <c r="JW47" s="40">
        <f>IF(JW$7="",0,JW37*условия!$U72)</f>
        <v>0</v>
      </c>
      <c r="JX47" s="40">
        <f>IF(JX$7="",0,JX37*условия!$U72)</f>
        <v>0</v>
      </c>
      <c r="JY47" s="40">
        <f>IF(JY$7="",0,JY37*условия!$U72)</f>
        <v>0</v>
      </c>
      <c r="JZ47" s="40">
        <f>IF(JZ$7="",0,JZ37*условия!$U72)</f>
        <v>0</v>
      </c>
      <c r="KA47" s="40">
        <f>IF(KA$7="",0,KA37*условия!$U72)</f>
        <v>0</v>
      </c>
      <c r="KB47" s="40">
        <f>IF(KB$7="",0,KB37*условия!$U72)</f>
        <v>0</v>
      </c>
      <c r="KC47" s="40">
        <f>IF(KC$7="",0,KC37*условия!$U72)</f>
        <v>0</v>
      </c>
      <c r="KD47" s="40">
        <f>IF(KD$7="",0,KD37*условия!$U72)</f>
        <v>0</v>
      </c>
      <c r="KE47" s="40">
        <f>IF(KE$7="",0,KE37*условия!$U72)</f>
        <v>0</v>
      </c>
      <c r="KF47" s="40">
        <f>IF(KF$7="",0,KF37*условия!$U72)</f>
        <v>0</v>
      </c>
      <c r="KG47" s="40">
        <f>IF(KG$7="",0,KG37*условия!$U72)</f>
        <v>0</v>
      </c>
      <c r="KH47" s="40">
        <f>IF(KH$7="",0,KH37*условия!$U72)</f>
        <v>0</v>
      </c>
      <c r="KI47" s="40">
        <f>IF(KI$7="",0,KI37*условия!$U72)</f>
        <v>0</v>
      </c>
      <c r="KJ47" s="40">
        <f>IF(KJ$7="",0,KJ37*условия!$U72)</f>
        <v>0</v>
      </c>
      <c r="KK47" s="40">
        <f>IF(KK$7="",0,KK37*условия!$U72)</f>
        <v>0</v>
      </c>
      <c r="KL47" s="40">
        <f>IF(KL$7="",0,KL37*условия!$U72)</f>
        <v>0</v>
      </c>
      <c r="KM47" s="40">
        <f>IF(KM$7="",0,KM37*условия!$U72)</f>
        <v>0</v>
      </c>
      <c r="KN47" s="40">
        <f>IF(KN$7="",0,KN37*условия!$U72)</f>
        <v>0</v>
      </c>
      <c r="KO47" s="40">
        <f>IF(KO$7="",0,KO37*условия!$U72)</f>
        <v>0</v>
      </c>
      <c r="KP47" s="40">
        <f>IF(KP$7="",0,KP37*условия!$U72)</f>
        <v>0</v>
      </c>
      <c r="KQ47" s="40">
        <f>IF(KQ$7="",0,KQ37*условия!$U72)</f>
        <v>0</v>
      </c>
      <c r="KR47" s="40">
        <f>IF(KR$7="",0,KR37*условия!$U72)</f>
        <v>0</v>
      </c>
      <c r="KS47" s="40">
        <f>IF(KS$7="",0,KS37*условия!$U72)</f>
        <v>0</v>
      </c>
      <c r="KT47" s="40">
        <f>IF(KT$7="",0,KT37*условия!$U72)</f>
        <v>0</v>
      </c>
      <c r="KU47" s="40">
        <f>IF(KU$7="",0,KU37*условия!$U72)</f>
        <v>0</v>
      </c>
      <c r="KV47" s="40">
        <f>IF(KV$7="",0,KV37*условия!$U72)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объем продаж</v>
      </c>
      <c r="F48" s="1"/>
      <c r="G48" s="1"/>
      <c r="H48" s="11" t="str">
        <f t="shared" si="607"/>
        <v>ед.ГП</v>
      </c>
      <c r="I48" s="1"/>
      <c r="J48" s="1"/>
      <c r="K48" s="1" t="str">
        <f>справочники!$U$15</f>
        <v>собственные магазины</v>
      </c>
      <c r="L48" s="1"/>
      <c r="M48" s="5"/>
      <c r="N48" s="40"/>
      <c r="O48" s="19"/>
      <c r="P48" s="1"/>
      <c r="Q48" s="1"/>
      <c r="R48" s="40">
        <f>SUMIFS($T48:$KW48,$T$1:$KW$1,"&gt;="&amp;1,$T$1:$KW$1,"&lt;="&amp;MAX($1:$1))</f>
        <v>1093750</v>
      </c>
      <c r="S48" s="1"/>
      <c r="T48" s="232"/>
      <c r="U48" s="40">
        <f>IF(U$7="",0,U38*условия!$U73)</f>
        <v>7211.5384615384619</v>
      </c>
      <c r="V48" s="40">
        <f>IF(V$7="",0,V38*условия!$U73)</f>
        <v>15625</v>
      </c>
      <c r="W48" s="40">
        <f>IF(W$7="",0,W38*условия!$U73)</f>
        <v>25240.384615384617</v>
      </c>
      <c r="X48" s="40">
        <f>IF(X$7="",0,X38*условия!$U73)</f>
        <v>36057.692307692305</v>
      </c>
      <c r="Y48" s="40">
        <f>IF(Y$7="",0,Y38*условия!$U73)</f>
        <v>48076.923076923078</v>
      </c>
      <c r="Z48" s="40">
        <f>IF(Z$7="",0,Z38*условия!$U73)</f>
        <v>61298.076923076915</v>
      </c>
      <c r="AA48" s="40">
        <f>IF(AA$7="",0,AA38*условия!$U73)</f>
        <v>75721.153846153844</v>
      </c>
      <c r="AB48" s="40">
        <f>IF(AB$7="",0,AB38*условия!$U73)</f>
        <v>91346.153846153829</v>
      </c>
      <c r="AC48" s="40">
        <f>IF(AC$7="",0,AC38*условия!$U73)</f>
        <v>108173.07692307692</v>
      </c>
      <c r="AD48" s="40">
        <f>IF(AD$7="",0,AD38*условия!$U73)</f>
        <v>126201.92307692306</v>
      </c>
      <c r="AE48" s="40">
        <f>IF(AE$7="",0,AE38*условия!$U73)</f>
        <v>145432.69230769231</v>
      </c>
      <c r="AF48" s="40">
        <f>IF(AF$7="",0,AF38*условия!$U73)</f>
        <v>165865.3846153846</v>
      </c>
      <c r="AG48" s="40">
        <f>IF(AG$7="",0,AG38*условия!$U73)</f>
        <v>187500</v>
      </c>
      <c r="AH48" s="40">
        <f>IF(AH$7="",0,AH38*условия!$U73)</f>
        <v>0</v>
      </c>
      <c r="AI48" s="40">
        <f>IF(AI$7="",0,AI38*условия!$U73)</f>
        <v>0</v>
      </c>
      <c r="AJ48" s="40">
        <f>IF(AJ$7="",0,AJ38*условия!$U73)</f>
        <v>0</v>
      </c>
      <c r="AK48" s="40">
        <f>IF(AK$7="",0,AK38*условия!$U73)</f>
        <v>0</v>
      </c>
      <c r="AL48" s="40">
        <f>IF(AL$7="",0,AL38*условия!$U73)</f>
        <v>0</v>
      </c>
      <c r="AM48" s="40">
        <f>IF(AM$7="",0,AM38*условия!$U73)</f>
        <v>0</v>
      </c>
      <c r="AN48" s="40">
        <f>IF(AN$7="",0,AN38*условия!$U73)</f>
        <v>0</v>
      </c>
      <c r="AO48" s="40">
        <f>IF(AO$7="",0,AO38*условия!$U73)</f>
        <v>0</v>
      </c>
      <c r="AP48" s="40">
        <f>IF(AP$7="",0,AP38*условия!$U73)</f>
        <v>0</v>
      </c>
      <c r="AQ48" s="40">
        <f>IF(AQ$7="",0,AQ38*условия!$U73)</f>
        <v>0</v>
      </c>
      <c r="AR48" s="40">
        <f>IF(AR$7="",0,AR38*условия!$U73)</f>
        <v>0</v>
      </c>
      <c r="AS48" s="40">
        <f>IF(AS$7="",0,AS38*условия!$U73)</f>
        <v>0</v>
      </c>
      <c r="AT48" s="40">
        <f>IF(AT$7="",0,AT38*условия!$U73)</f>
        <v>0</v>
      </c>
      <c r="AU48" s="40">
        <f>IF(AU$7="",0,AU38*условия!$U73)</f>
        <v>0</v>
      </c>
      <c r="AV48" s="40">
        <f>IF(AV$7="",0,AV38*условия!$U73)</f>
        <v>0</v>
      </c>
      <c r="AW48" s="40">
        <f>IF(AW$7="",0,AW38*условия!$U73)</f>
        <v>0</v>
      </c>
      <c r="AX48" s="40">
        <f>IF(AX$7="",0,AX38*условия!$U73)</f>
        <v>0</v>
      </c>
      <c r="AY48" s="40">
        <f>IF(AY$7="",0,AY38*условия!$U73)</f>
        <v>0</v>
      </c>
      <c r="AZ48" s="40">
        <f>IF(AZ$7="",0,AZ38*условия!$U73)</f>
        <v>0</v>
      </c>
      <c r="BA48" s="40">
        <f>IF(BA$7="",0,BA38*условия!$U73)</f>
        <v>0</v>
      </c>
      <c r="BB48" s="40">
        <f>IF(BB$7="",0,BB38*условия!$U73)</f>
        <v>0</v>
      </c>
      <c r="BC48" s="40">
        <f>IF(BC$7="",0,BC38*условия!$U73)</f>
        <v>0</v>
      </c>
      <c r="BD48" s="40">
        <f>IF(BD$7="",0,BD38*условия!$U73)</f>
        <v>0</v>
      </c>
      <c r="BE48" s="40">
        <f>IF(BE$7="",0,BE38*условия!$U73)</f>
        <v>0</v>
      </c>
      <c r="BF48" s="40">
        <f>IF(BF$7="",0,BF38*условия!$U73)</f>
        <v>0</v>
      </c>
      <c r="BG48" s="40">
        <f>IF(BG$7="",0,BG38*условия!$U73)</f>
        <v>0</v>
      </c>
      <c r="BH48" s="40">
        <f>IF(BH$7="",0,BH38*условия!$U73)</f>
        <v>0</v>
      </c>
      <c r="BI48" s="40">
        <f>IF(BI$7="",0,BI38*условия!$U73)</f>
        <v>0</v>
      </c>
      <c r="BJ48" s="40">
        <f>IF(BJ$7="",0,BJ38*условия!$U73)</f>
        <v>0</v>
      </c>
      <c r="BK48" s="40">
        <f>IF(BK$7="",0,BK38*условия!$U73)</f>
        <v>0</v>
      </c>
      <c r="BL48" s="40">
        <f>IF(BL$7="",0,BL38*условия!$U73)</f>
        <v>0</v>
      </c>
      <c r="BM48" s="40">
        <f>IF(BM$7="",0,BM38*условия!$U73)</f>
        <v>0</v>
      </c>
      <c r="BN48" s="40">
        <f>IF(BN$7="",0,BN38*условия!$U73)</f>
        <v>0</v>
      </c>
      <c r="BO48" s="40">
        <f>IF(BO$7="",0,BO38*условия!$U73)</f>
        <v>0</v>
      </c>
      <c r="BP48" s="40">
        <f>IF(BP$7="",0,BP38*условия!$U73)</f>
        <v>0</v>
      </c>
      <c r="BQ48" s="40">
        <f>IF(BQ$7="",0,BQ38*условия!$U73)</f>
        <v>0</v>
      </c>
      <c r="BR48" s="40">
        <f>IF(BR$7="",0,BR38*условия!$U73)</f>
        <v>0</v>
      </c>
      <c r="BS48" s="40">
        <f>IF(BS$7="",0,BS38*условия!$U73)</f>
        <v>0</v>
      </c>
      <c r="BT48" s="40">
        <f>IF(BT$7="",0,BT38*условия!$U73)</f>
        <v>0</v>
      </c>
      <c r="BU48" s="40">
        <f>IF(BU$7="",0,BU38*условия!$U73)</f>
        <v>0</v>
      </c>
      <c r="BV48" s="40">
        <f>IF(BV$7="",0,BV38*условия!$U73)</f>
        <v>0</v>
      </c>
      <c r="BW48" s="40">
        <f>IF(BW$7="",0,BW38*условия!$U73)</f>
        <v>0</v>
      </c>
      <c r="BX48" s="40">
        <f>IF(BX$7="",0,BX38*условия!$U73)</f>
        <v>0</v>
      </c>
      <c r="BY48" s="40">
        <f>IF(BY$7="",0,BY38*условия!$U73)</f>
        <v>0</v>
      </c>
      <c r="BZ48" s="40">
        <f>IF(BZ$7="",0,BZ38*условия!$U73)</f>
        <v>0</v>
      </c>
      <c r="CA48" s="40">
        <f>IF(CA$7="",0,CA38*условия!$U73)</f>
        <v>0</v>
      </c>
      <c r="CB48" s="40">
        <f>IF(CB$7="",0,CB38*условия!$U73)</f>
        <v>0</v>
      </c>
      <c r="CC48" s="40">
        <f>IF(CC$7="",0,CC38*условия!$U73)</f>
        <v>0</v>
      </c>
      <c r="CD48" s="40">
        <f>IF(CD$7="",0,CD38*условия!$U73)</f>
        <v>0</v>
      </c>
      <c r="CE48" s="40">
        <f>IF(CE$7="",0,CE38*условия!$U73)</f>
        <v>0</v>
      </c>
      <c r="CF48" s="40">
        <f>IF(CF$7="",0,CF38*условия!$U73)</f>
        <v>0</v>
      </c>
      <c r="CG48" s="40">
        <f>IF(CG$7="",0,CG38*условия!$U73)</f>
        <v>0</v>
      </c>
      <c r="CH48" s="40">
        <f>IF(CH$7="",0,CH38*условия!$U73)</f>
        <v>0</v>
      </c>
      <c r="CI48" s="40">
        <f>IF(CI$7="",0,CI38*условия!$U73)</f>
        <v>0</v>
      </c>
      <c r="CJ48" s="40">
        <f>IF(CJ$7="",0,CJ38*условия!$U73)</f>
        <v>0</v>
      </c>
      <c r="CK48" s="40">
        <f>IF(CK$7="",0,CK38*условия!$U73)</f>
        <v>0</v>
      </c>
      <c r="CL48" s="40">
        <f>IF(CL$7="",0,CL38*условия!$U73)</f>
        <v>0</v>
      </c>
      <c r="CM48" s="40">
        <f>IF(CM$7="",0,CM38*условия!$U73)</f>
        <v>0</v>
      </c>
      <c r="CN48" s="40">
        <f>IF(CN$7="",0,CN38*условия!$U73)</f>
        <v>0</v>
      </c>
      <c r="CO48" s="40">
        <f>IF(CO$7="",0,CO38*условия!$U73)</f>
        <v>0</v>
      </c>
      <c r="CP48" s="40">
        <f>IF(CP$7="",0,CP38*условия!$U73)</f>
        <v>0</v>
      </c>
      <c r="CQ48" s="40">
        <f>IF(CQ$7="",0,CQ38*условия!$U73)</f>
        <v>0</v>
      </c>
      <c r="CR48" s="40">
        <f>IF(CR$7="",0,CR38*условия!$U73)</f>
        <v>0</v>
      </c>
      <c r="CS48" s="40">
        <f>IF(CS$7="",0,CS38*условия!$U73)</f>
        <v>0</v>
      </c>
      <c r="CT48" s="40">
        <f>IF(CT$7="",0,CT38*условия!$U73)</f>
        <v>0</v>
      </c>
      <c r="CU48" s="40">
        <f>IF(CU$7="",0,CU38*условия!$U73)</f>
        <v>0</v>
      </c>
      <c r="CV48" s="40">
        <f>IF(CV$7="",0,CV38*условия!$U73)</f>
        <v>0</v>
      </c>
      <c r="CW48" s="40">
        <f>IF(CW$7="",0,CW38*условия!$U73)</f>
        <v>0</v>
      </c>
      <c r="CX48" s="40">
        <f>IF(CX$7="",0,CX38*условия!$U73)</f>
        <v>0</v>
      </c>
      <c r="CY48" s="40">
        <f>IF(CY$7="",0,CY38*условия!$U73)</f>
        <v>0</v>
      </c>
      <c r="CZ48" s="40">
        <f>IF(CZ$7="",0,CZ38*условия!$U73)</f>
        <v>0</v>
      </c>
      <c r="DA48" s="40">
        <f>IF(DA$7="",0,DA38*условия!$U73)</f>
        <v>0</v>
      </c>
      <c r="DB48" s="40">
        <f>IF(DB$7="",0,DB38*условия!$U73)</f>
        <v>0</v>
      </c>
      <c r="DC48" s="40">
        <f>IF(DC$7="",0,DC38*условия!$U73)</f>
        <v>0</v>
      </c>
      <c r="DD48" s="40">
        <f>IF(DD$7="",0,DD38*условия!$U73)</f>
        <v>0</v>
      </c>
      <c r="DE48" s="40">
        <f>IF(DE$7="",0,DE38*условия!$U73)</f>
        <v>0</v>
      </c>
      <c r="DF48" s="40">
        <f>IF(DF$7="",0,DF38*условия!$U73)</f>
        <v>0</v>
      </c>
      <c r="DG48" s="40">
        <f>IF(DG$7="",0,DG38*условия!$U73)</f>
        <v>0</v>
      </c>
      <c r="DH48" s="40">
        <f>IF(DH$7="",0,DH38*условия!$U73)</f>
        <v>0</v>
      </c>
      <c r="DI48" s="40">
        <f>IF(DI$7="",0,DI38*условия!$U73)</f>
        <v>0</v>
      </c>
      <c r="DJ48" s="40">
        <f>IF(DJ$7="",0,DJ38*условия!$U73)</f>
        <v>0</v>
      </c>
      <c r="DK48" s="40">
        <f>IF(DK$7="",0,DK38*условия!$U73)</f>
        <v>0</v>
      </c>
      <c r="DL48" s="40">
        <f>IF(DL$7="",0,DL38*условия!$U73)</f>
        <v>0</v>
      </c>
      <c r="DM48" s="40">
        <f>IF(DM$7="",0,DM38*условия!$U73)</f>
        <v>0</v>
      </c>
      <c r="DN48" s="40">
        <f>IF(DN$7="",0,DN38*условия!$U73)</f>
        <v>0</v>
      </c>
      <c r="DO48" s="40">
        <f>IF(DO$7="",0,DO38*условия!$U73)</f>
        <v>0</v>
      </c>
      <c r="DP48" s="40">
        <f>IF(DP$7="",0,DP38*условия!$U73)</f>
        <v>0</v>
      </c>
      <c r="DQ48" s="40">
        <f>IF(DQ$7="",0,DQ38*условия!$U73)</f>
        <v>0</v>
      </c>
      <c r="DR48" s="40">
        <f>IF(DR$7="",0,DR38*условия!$U73)</f>
        <v>0</v>
      </c>
      <c r="DS48" s="40">
        <f>IF(DS$7="",0,DS38*условия!$U73)</f>
        <v>0</v>
      </c>
      <c r="DT48" s="40">
        <f>IF(DT$7="",0,DT38*условия!$U73)</f>
        <v>0</v>
      </c>
      <c r="DU48" s="40">
        <f>IF(DU$7="",0,DU38*условия!$U73)</f>
        <v>0</v>
      </c>
      <c r="DV48" s="40">
        <f>IF(DV$7="",0,DV38*условия!$U73)</f>
        <v>0</v>
      </c>
      <c r="DW48" s="40">
        <f>IF(DW$7="",0,DW38*условия!$U73)</f>
        <v>0</v>
      </c>
      <c r="DX48" s="40">
        <f>IF(DX$7="",0,DX38*условия!$U73)</f>
        <v>0</v>
      </c>
      <c r="DY48" s="40">
        <f>IF(DY$7="",0,DY38*условия!$U73)</f>
        <v>0</v>
      </c>
      <c r="DZ48" s="40">
        <f>IF(DZ$7="",0,DZ38*условия!$U73)</f>
        <v>0</v>
      </c>
      <c r="EA48" s="40">
        <f>IF(EA$7="",0,EA38*условия!$U73)</f>
        <v>0</v>
      </c>
      <c r="EB48" s="40">
        <f>IF(EB$7="",0,EB38*условия!$U73)</f>
        <v>0</v>
      </c>
      <c r="EC48" s="40">
        <f>IF(EC$7="",0,EC38*условия!$U73)</f>
        <v>0</v>
      </c>
      <c r="ED48" s="40">
        <f>IF(ED$7="",0,ED38*условия!$U73)</f>
        <v>0</v>
      </c>
      <c r="EE48" s="40">
        <f>IF(EE$7="",0,EE38*условия!$U73)</f>
        <v>0</v>
      </c>
      <c r="EF48" s="40">
        <f>IF(EF$7="",0,EF38*условия!$U73)</f>
        <v>0</v>
      </c>
      <c r="EG48" s="40">
        <f>IF(EG$7="",0,EG38*условия!$U73)</f>
        <v>0</v>
      </c>
      <c r="EH48" s="40">
        <f>IF(EH$7="",0,EH38*условия!$U73)</f>
        <v>0</v>
      </c>
      <c r="EI48" s="40">
        <f>IF(EI$7="",0,EI38*условия!$U73)</f>
        <v>0</v>
      </c>
      <c r="EJ48" s="40">
        <f>IF(EJ$7="",0,EJ38*условия!$U73)</f>
        <v>0</v>
      </c>
      <c r="EK48" s="40">
        <f>IF(EK$7="",0,EK38*условия!$U73)</f>
        <v>0</v>
      </c>
      <c r="EL48" s="40">
        <f>IF(EL$7="",0,EL38*условия!$U73)</f>
        <v>0</v>
      </c>
      <c r="EM48" s="40">
        <f>IF(EM$7="",0,EM38*условия!$U73)</f>
        <v>0</v>
      </c>
      <c r="EN48" s="40">
        <f>IF(EN$7="",0,EN38*условия!$U73)</f>
        <v>0</v>
      </c>
      <c r="EO48" s="40">
        <f>IF(EO$7="",0,EO38*условия!$U73)</f>
        <v>0</v>
      </c>
      <c r="EP48" s="40">
        <f>IF(EP$7="",0,EP38*условия!$U73)</f>
        <v>0</v>
      </c>
      <c r="EQ48" s="40">
        <f>IF(EQ$7="",0,EQ38*условия!$U73)</f>
        <v>0</v>
      </c>
      <c r="ER48" s="40">
        <f>IF(ER$7="",0,ER38*условия!$U73)</f>
        <v>0</v>
      </c>
      <c r="ES48" s="40">
        <f>IF(ES$7="",0,ES38*условия!$U73)</f>
        <v>0</v>
      </c>
      <c r="ET48" s="40">
        <f>IF(ET$7="",0,ET38*условия!$U73)</f>
        <v>0</v>
      </c>
      <c r="EU48" s="40">
        <f>IF(EU$7="",0,EU38*условия!$U73)</f>
        <v>0</v>
      </c>
      <c r="EV48" s="40">
        <f>IF(EV$7="",0,EV38*условия!$U73)</f>
        <v>0</v>
      </c>
      <c r="EW48" s="40">
        <f>IF(EW$7="",0,EW38*условия!$U73)</f>
        <v>0</v>
      </c>
      <c r="EX48" s="40">
        <f>IF(EX$7="",0,EX38*условия!$U73)</f>
        <v>0</v>
      </c>
      <c r="EY48" s="40">
        <f>IF(EY$7="",0,EY38*условия!$U73)</f>
        <v>0</v>
      </c>
      <c r="EZ48" s="40">
        <f>IF(EZ$7="",0,EZ38*условия!$U73)</f>
        <v>0</v>
      </c>
      <c r="FA48" s="40">
        <f>IF(FA$7="",0,FA38*условия!$U73)</f>
        <v>0</v>
      </c>
      <c r="FB48" s="40">
        <f>IF(FB$7="",0,FB38*условия!$U73)</f>
        <v>0</v>
      </c>
      <c r="FC48" s="40">
        <f>IF(FC$7="",0,FC38*условия!$U73)</f>
        <v>0</v>
      </c>
      <c r="FD48" s="40">
        <f>IF(FD$7="",0,FD38*условия!$U73)</f>
        <v>0</v>
      </c>
      <c r="FE48" s="40">
        <f>IF(FE$7="",0,FE38*условия!$U73)</f>
        <v>0</v>
      </c>
      <c r="FF48" s="40">
        <f>IF(FF$7="",0,FF38*условия!$U73)</f>
        <v>0</v>
      </c>
      <c r="FG48" s="40">
        <f>IF(FG$7="",0,FG38*условия!$U73)</f>
        <v>0</v>
      </c>
      <c r="FH48" s="40">
        <f>IF(FH$7="",0,FH38*условия!$U73)</f>
        <v>0</v>
      </c>
      <c r="FI48" s="40">
        <f>IF(FI$7="",0,FI38*условия!$U73)</f>
        <v>0</v>
      </c>
      <c r="FJ48" s="40">
        <f>IF(FJ$7="",0,FJ38*условия!$U73)</f>
        <v>0</v>
      </c>
      <c r="FK48" s="40">
        <f>IF(FK$7="",0,FK38*условия!$U73)</f>
        <v>0</v>
      </c>
      <c r="FL48" s="40">
        <f>IF(FL$7="",0,FL38*условия!$U73)</f>
        <v>0</v>
      </c>
      <c r="FM48" s="40">
        <f>IF(FM$7="",0,FM38*условия!$U73)</f>
        <v>0</v>
      </c>
      <c r="FN48" s="40">
        <f>IF(FN$7="",0,FN38*условия!$U73)</f>
        <v>0</v>
      </c>
      <c r="FO48" s="40">
        <f>IF(FO$7="",0,FO38*условия!$U73)</f>
        <v>0</v>
      </c>
      <c r="FP48" s="40">
        <f>IF(FP$7="",0,FP38*условия!$U73)</f>
        <v>0</v>
      </c>
      <c r="FQ48" s="40">
        <f>IF(FQ$7="",0,FQ38*условия!$U73)</f>
        <v>0</v>
      </c>
      <c r="FR48" s="40">
        <f>IF(FR$7="",0,FR38*условия!$U73)</f>
        <v>0</v>
      </c>
      <c r="FS48" s="40">
        <f>IF(FS$7="",0,FS38*условия!$U73)</f>
        <v>0</v>
      </c>
      <c r="FT48" s="40">
        <f>IF(FT$7="",0,FT38*условия!$U73)</f>
        <v>0</v>
      </c>
      <c r="FU48" s="40">
        <f>IF(FU$7="",0,FU38*условия!$U73)</f>
        <v>0</v>
      </c>
      <c r="FV48" s="40">
        <f>IF(FV$7="",0,FV38*условия!$U73)</f>
        <v>0</v>
      </c>
      <c r="FW48" s="40">
        <f>IF(FW$7="",0,FW38*условия!$U73)</f>
        <v>0</v>
      </c>
      <c r="FX48" s="40">
        <f>IF(FX$7="",0,FX38*условия!$U73)</f>
        <v>0</v>
      </c>
      <c r="FY48" s="40">
        <f>IF(FY$7="",0,FY38*условия!$U73)</f>
        <v>0</v>
      </c>
      <c r="FZ48" s="40">
        <f>IF(FZ$7="",0,FZ38*условия!$U73)</f>
        <v>0</v>
      </c>
      <c r="GA48" s="40">
        <f>IF(GA$7="",0,GA38*условия!$U73)</f>
        <v>0</v>
      </c>
      <c r="GB48" s="40">
        <f>IF(GB$7="",0,GB38*условия!$U73)</f>
        <v>0</v>
      </c>
      <c r="GC48" s="40">
        <f>IF(GC$7="",0,GC38*условия!$U73)</f>
        <v>0</v>
      </c>
      <c r="GD48" s="40">
        <f>IF(GD$7="",0,GD38*условия!$U73)</f>
        <v>0</v>
      </c>
      <c r="GE48" s="40">
        <f>IF(GE$7="",0,GE38*условия!$U73)</f>
        <v>0</v>
      </c>
      <c r="GF48" s="40">
        <f>IF(GF$7="",0,GF38*условия!$U73)</f>
        <v>0</v>
      </c>
      <c r="GG48" s="40">
        <f>IF(GG$7="",0,GG38*условия!$U73)</f>
        <v>0</v>
      </c>
      <c r="GH48" s="40">
        <f>IF(GH$7="",0,GH38*условия!$U73)</f>
        <v>0</v>
      </c>
      <c r="GI48" s="40">
        <f>IF(GI$7="",0,GI38*условия!$U73)</f>
        <v>0</v>
      </c>
      <c r="GJ48" s="40">
        <f>IF(GJ$7="",0,GJ38*условия!$U73)</f>
        <v>0</v>
      </c>
      <c r="GK48" s="40">
        <f>IF(GK$7="",0,GK38*условия!$U73)</f>
        <v>0</v>
      </c>
      <c r="GL48" s="40">
        <f>IF(GL$7="",0,GL38*условия!$U73)</f>
        <v>0</v>
      </c>
      <c r="GM48" s="40">
        <f>IF(GM$7="",0,GM38*условия!$U73)</f>
        <v>0</v>
      </c>
      <c r="GN48" s="40">
        <f>IF(GN$7="",0,GN38*условия!$U73)</f>
        <v>0</v>
      </c>
      <c r="GO48" s="40">
        <f>IF(GO$7="",0,GO38*условия!$U73)</f>
        <v>0</v>
      </c>
      <c r="GP48" s="40">
        <f>IF(GP$7="",0,GP38*условия!$U73)</f>
        <v>0</v>
      </c>
      <c r="GQ48" s="40">
        <f>IF(GQ$7="",0,GQ38*условия!$U73)</f>
        <v>0</v>
      </c>
      <c r="GR48" s="40">
        <f>IF(GR$7="",0,GR38*условия!$U73)</f>
        <v>0</v>
      </c>
      <c r="GS48" s="40">
        <f>IF(GS$7="",0,GS38*условия!$U73)</f>
        <v>0</v>
      </c>
      <c r="GT48" s="40">
        <f>IF(GT$7="",0,GT38*условия!$U73)</f>
        <v>0</v>
      </c>
      <c r="GU48" s="40">
        <f>IF(GU$7="",0,GU38*условия!$U73)</f>
        <v>0</v>
      </c>
      <c r="GV48" s="40">
        <f>IF(GV$7="",0,GV38*условия!$U73)</f>
        <v>0</v>
      </c>
      <c r="GW48" s="40">
        <f>IF(GW$7="",0,GW38*условия!$U73)</f>
        <v>0</v>
      </c>
      <c r="GX48" s="40">
        <f>IF(GX$7="",0,GX38*условия!$U73)</f>
        <v>0</v>
      </c>
      <c r="GY48" s="40">
        <f>IF(GY$7="",0,GY38*условия!$U73)</f>
        <v>0</v>
      </c>
      <c r="GZ48" s="40">
        <f>IF(GZ$7="",0,GZ38*условия!$U73)</f>
        <v>0</v>
      </c>
      <c r="HA48" s="40">
        <f>IF(HA$7="",0,HA38*условия!$U73)</f>
        <v>0</v>
      </c>
      <c r="HB48" s="40">
        <f>IF(HB$7="",0,HB38*условия!$U73)</f>
        <v>0</v>
      </c>
      <c r="HC48" s="40">
        <f>IF(HC$7="",0,HC38*условия!$U73)</f>
        <v>0</v>
      </c>
      <c r="HD48" s="40">
        <f>IF(HD$7="",0,HD38*условия!$U73)</f>
        <v>0</v>
      </c>
      <c r="HE48" s="40">
        <f>IF(HE$7="",0,HE38*условия!$U73)</f>
        <v>0</v>
      </c>
      <c r="HF48" s="40">
        <f>IF(HF$7="",0,HF38*условия!$U73)</f>
        <v>0</v>
      </c>
      <c r="HG48" s="40">
        <f>IF(HG$7="",0,HG38*условия!$U73)</f>
        <v>0</v>
      </c>
      <c r="HH48" s="40">
        <f>IF(HH$7="",0,HH38*условия!$U73)</f>
        <v>0</v>
      </c>
      <c r="HI48" s="40">
        <f>IF(HI$7="",0,HI38*условия!$U73)</f>
        <v>0</v>
      </c>
      <c r="HJ48" s="40">
        <f>IF(HJ$7="",0,HJ38*условия!$U73)</f>
        <v>0</v>
      </c>
      <c r="HK48" s="40">
        <f>IF(HK$7="",0,HK38*условия!$U73)</f>
        <v>0</v>
      </c>
      <c r="HL48" s="40">
        <f>IF(HL$7="",0,HL38*условия!$U73)</f>
        <v>0</v>
      </c>
      <c r="HM48" s="40">
        <f>IF(HM$7="",0,HM38*условия!$U73)</f>
        <v>0</v>
      </c>
      <c r="HN48" s="40">
        <f>IF(HN$7="",0,HN38*условия!$U73)</f>
        <v>0</v>
      </c>
      <c r="HO48" s="40">
        <f>IF(HO$7="",0,HO38*условия!$U73)</f>
        <v>0</v>
      </c>
      <c r="HP48" s="40">
        <f>IF(HP$7="",0,HP38*условия!$U73)</f>
        <v>0</v>
      </c>
      <c r="HQ48" s="40">
        <f>IF(HQ$7="",0,HQ38*условия!$U73)</f>
        <v>0</v>
      </c>
      <c r="HR48" s="40">
        <f>IF(HR$7="",0,HR38*условия!$U73)</f>
        <v>0</v>
      </c>
      <c r="HS48" s="40">
        <f>IF(HS$7="",0,HS38*условия!$U73)</f>
        <v>0</v>
      </c>
      <c r="HT48" s="40">
        <f>IF(HT$7="",0,HT38*условия!$U73)</f>
        <v>0</v>
      </c>
      <c r="HU48" s="40">
        <f>IF(HU$7="",0,HU38*условия!$U73)</f>
        <v>0</v>
      </c>
      <c r="HV48" s="40">
        <f>IF(HV$7="",0,HV38*условия!$U73)</f>
        <v>0</v>
      </c>
      <c r="HW48" s="40">
        <f>IF(HW$7="",0,HW38*условия!$U73)</f>
        <v>0</v>
      </c>
      <c r="HX48" s="40">
        <f>IF(HX$7="",0,HX38*условия!$U73)</f>
        <v>0</v>
      </c>
      <c r="HY48" s="40">
        <f>IF(HY$7="",0,HY38*условия!$U73)</f>
        <v>0</v>
      </c>
      <c r="HZ48" s="40">
        <f>IF(HZ$7="",0,HZ38*условия!$U73)</f>
        <v>0</v>
      </c>
      <c r="IA48" s="40">
        <f>IF(IA$7="",0,IA38*условия!$U73)</f>
        <v>0</v>
      </c>
      <c r="IB48" s="40">
        <f>IF(IB$7="",0,IB38*условия!$U73)</f>
        <v>0</v>
      </c>
      <c r="IC48" s="40">
        <f>IF(IC$7="",0,IC38*условия!$U73)</f>
        <v>0</v>
      </c>
      <c r="ID48" s="40">
        <f>IF(ID$7="",0,ID38*условия!$U73)</f>
        <v>0</v>
      </c>
      <c r="IE48" s="40">
        <f>IF(IE$7="",0,IE38*условия!$U73)</f>
        <v>0</v>
      </c>
      <c r="IF48" s="40">
        <f>IF(IF$7="",0,IF38*условия!$U73)</f>
        <v>0</v>
      </c>
      <c r="IG48" s="40">
        <f>IF(IG$7="",0,IG38*условия!$U73)</f>
        <v>0</v>
      </c>
      <c r="IH48" s="40">
        <f>IF(IH$7="",0,IH38*условия!$U73)</f>
        <v>0</v>
      </c>
      <c r="II48" s="40">
        <f>IF(II$7="",0,II38*условия!$U73)</f>
        <v>0</v>
      </c>
      <c r="IJ48" s="40">
        <f>IF(IJ$7="",0,IJ38*условия!$U73)</f>
        <v>0</v>
      </c>
      <c r="IK48" s="40">
        <f>IF(IK$7="",0,IK38*условия!$U73)</f>
        <v>0</v>
      </c>
      <c r="IL48" s="40">
        <f>IF(IL$7="",0,IL38*условия!$U73)</f>
        <v>0</v>
      </c>
      <c r="IM48" s="40">
        <f>IF(IM$7="",0,IM38*условия!$U73)</f>
        <v>0</v>
      </c>
      <c r="IN48" s="40">
        <f>IF(IN$7="",0,IN38*условия!$U73)</f>
        <v>0</v>
      </c>
      <c r="IO48" s="40">
        <f>IF(IO$7="",0,IO38*условия!$U73)</f>
        <v>0</v>
      </c>
      <c r="IP48" s="40">
        <f>IF(IP$7="",0,IP38*условия!$U73)</f>
        <v>0</v>
      </c>
      <c r="IQ48" s="40">
        <f>IF(IQ$7="",0,IQ38*условия!$U73)</f>
        <v>0</v>
      </c>
      <c r="IR48" s="40">
        <f>IF(IR$7="",0,IR38*условия!$U73)</f>
        <v>0</v>
      </c>
      <c r="IS48" s="40">
        <f>IF(IS$7="",0,IS38*условия!$U73)</f>
        <v>0</v>
      </c>
      <c r="IT48" s="40">
        <f>IF(IT$7="",0,IT38*условия!$U73)</f>
        <v>0</v>
      </c>
      <c r="IU48" s="40">
        <f>IF(IU$7="",0,IU38*условия!$U73)</f>
        <v>0</v>
      </c>
      <c r="IV48" s="40">
        <f>IF(IV$7="",0,IV38*условия!$U73)</f>
        <v>0</v>
      </c>
      <c r="IW48" s="40">
        <f>IF(IW$7="",0,IW38*условия!$U73)</f>
        <v>0</v>
      </c>
      <c r="IX48" s="40">
        <f>IF(IX$7="",0,IX38*условия!$U73)</f>
        <v>0</v>
      </c>
      <c r="IY48" s="40">
        <f>IF(IY$7="",0,IY38*условия!$U73)</f>
        <v>0</v>
      </c>
      <c r="IZ48" s="40">
        <f>IF(IZ$7="",0,IZ38*условия!$U73)</f>
        <v>0</v>
      </c>
      <c r="JA48" s="40">
        <f>IF(JA$7="",0,JA38*условия!$U73)</f>
        <v>0</v>
      </c>
      <c r="JB48" s="40">
        <f>IF(JB$7="",0,JB38*условия!$U73)</f>
        <v>0</v>
      </c>
      <c r="JC48" s="40">
        <f>IF(JC$7="",0,JC38*условия!$U73)</f>
        <v>0</v>
      </c>
      <c r="JD48" s="40">
        <f>IF(JD$7="",0,JD38*условия!$U73)</f>
        <v>0</v>
      </c>
      <c r="JE48" s="40">
        <f>IF(JE$7="",0,JE38*условия!$U73)</f>
        <v>0</v>
      </c>
      <c r="JF48" s="40">
        <f>IF(JF$7="",0,JF38*условия!$U73)</f>
        <v>0</v>
      </c>
      <c r="JG48" s="40">
        <f>IF(JG$7="",0,JG38*условия!$U73)</f>
        <v>0</v>
      </c>
      <c r="JH48" s="40">
        <f>IF(JH$7="",0,JH38*условия!$U73)</f>
        <v>0</v>
      </c>
      <c r="JI48" s="40">
        <f>IF(JI$7="",0,JI38*условия!$U73)</f>
        <v>0</v>
      </c>
      <c r="JJ48" s="40">
        <f>IF(JJ$7="",0,JJ38*условия!$U73)</f>
        <v>0</v>
      </c>
      <c r="JK48" s="40">
        <f>IF(JK$7="",0,JK38*условия!$U73)</f>
        <v>0</v>
      </c>
      <c r="JL48" s="40">
        <f>IF(JL$7="",0,JL38*условия!$U73)</f>
        <v>0</v>
      </c>
      <c r="JM48" s="40">
        <f>IF(JM$7="",0,JM38*условия!$U73)</f>
        <v>0</v>
      </c>
      <c r="JN48" s="40">
        <f>IF(JN$7="",0,JN38*условия!$U73)</f>
        <v>0</v>
      </c>
      <c r="JO48" s="40">
        <f>IF(JO$7="",0,JO38*условия!$U73)</f>
        <v>0</v>
      </c>
      <c r="JP48" s="40">
        <f>IF(JP$7="",0,JP38*условия!$U73)</f>
        <v>0</v>
      </c>
      <c r="JQ48" s="40">
        <f>IF(JQ$7="",0,JQ38*условия!$U73)</f>
        <v>0</v>
      </c>
      <c r="JR48" s="40">
        <f>IF(JR$7="",0,JR38*условия!$U73)</f>
        <v>0</v>
      </c>
      <c r="JS48" s="40">
        <f>IF(JS$7="",0,JS38*условия!$U73)</f>
        <v>0</v>
      </c>
      <c r="JT48" s="40">
        <f>IF(JT$7="",0,JT38*условия!$U73)</f>
        <v>0</v>
      </c>
      <c r="JU48" s="40">
        <f>IF(JU$7="",0,JU38*условия!$U73)</f>
        <v>0</v>
      </c>
      <c r="JV48" s="40">
        <f>IF(JV$7="",0,JV38*условия!$U73)</f>
        <v>0</v>
      </c>
      <c r="JW48" s="40">
        <f>IF(JW$7="",0,JW38*условия!$U73)</f>
        <v>0</v>
      </c>
      <c r="JX48" s="40">
        <f>IF(JX$7="",0,JX38*условия!$U73)</f>
        <v>0</v>
      </c>
      <c r="JY48" s="40">
        <f>IF(JY$7="",0,JY38*условия!$U73)</f>
        <v>0</v>
      </c>
      <c r="JZ48" s="40">
        <f>IF(JZ$7="",0,JZ38*условия!$U73)</f>
        <v>0</v>
      </c>
      <c r="KA48" s="40">
        <f>IF(KA$7="",0,KA38*условия!$U73)</f>
        <v>0</v>
      </c>
      <c r="KB48" s="40">
        <f>IF(KB$7="",0,KB38*условия!$U73)</f>
        <v>0</v>
      </c>
      <c r="KC48" s="40">
        <f>IF(KC$7="",0,KC38*условия!$U73)</f>
        <v>0</v>
      </c>
      <c r="KD48" s="40">
        <f>IF(KD$7="",0,KD38*условия!$U73)</f>
        <v>0</v>
      </c>
      <c r="KE48" s="40">
        <f>IF(KE$7="",0,KE38*условия!$U73)</f>
        <v>0</v>
      </c>
      <c r="KF48" s="40">
        <f>IF(KF$7="",0,KF38*условия!$U73)</f>
        <v>0</v>
      </c>
      <c r="KG48" s="40">
        <f>IF(KG$7="",0,KG38*условия!$U73)</f>
        <v>0</v>
      </c>
      <c r="KH48" s="40">
        <f>IF(KH$7="",0,KH38*условия!$U73)</f>
        <v>0</v>
      </c>
      <c r="KI48" s="40">
        <f>IF(KI$7="",0,KI38*условия!$U73)</f>
        <v>0</v>
      </c>
      <c r="KJ48" s="40">
        <f>IF(KJ$7="",0,KJ38*условия!$U73)</f>
        <v>0</v>
      </c>
      <c r="KK48" s="40">
        <f>IF(KK$7="",0,KK38*условия!$U73)</f>
        <v>0</v>
      </c>
      <c r="KL48" s="40">
        <f>IF(KL$7="",0,KL38*условия!$U73)</f>
        <v>0</v>
      </c>
      <c r="KM48" s="40">
        <f>IF(KM$7="",0,KM38*условия!$U73)</f>
        <v>0</v>
      </c>
      <c r="KN48" s="40">
        <f>IF(KN$7="",0,KN38*условия!$U73)</f>
        <v>0</v>
      </c>
      <c r="KO48" s="40">
        <f>IF(KO$7="",0,KO38*условия!$U73)</f>
        <v>0</v>
      </c>
      <c r="KP48" s="40">
        <f>IF(KP$7="",0,KP38*условия!$U73)</f>
        <v>0</v>
      </c>
      <c r="KQ48" s="40">
        <f>IF(KQ$7="",0,KQ38*условия!$U73)</f>
        <v>0</v>
      </c>
      <c r="KR48" s="40">
        <f>IF(KR$7="",0,KR38*условия!$U73)</f>
        <v>0</v>
      </c>
      <c r="KS48" s="40">
        <f>IF(KS$7="",0,KS38*условия!$U73)</f>
        <v>0</v>
      </c>
      <c r="KT48" s="40">
        <f>IF(KT$7="",0,KT38*условия!$U73)</f>
        <v>0</v>
      </c>
      <c r="KU48" s="40">
        <f>IF(KU$7="",0,KU38*условия!$U73)</f>
        <v>0</v>
      </c>
      <c r="KV48" s="40">
        <f>IF(KV$7="",0,KV38*условия!$U73)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объем продаж</v>
      </c>
      <c r="F49" s="1"/>
      <c r="G49" s="1"/>
      <c r="H49" s="11" t="str">
        <f t="shared" si="607"/>
        <v>ед.ГП</v>
      </c>
      <c r="I49" s="1"/>
      <c r="J49" s="1"/>
      <c r="K49" s="1" t="str">
        <f>справочники!$U$16</f>
        <v>интернет сайт</v>
      </c>
      <c r="L49" s="1"/>
      <c r="M49" s="5"/>
      <c r="N49" s="40"/>
      <c r="O49" s="19"/>
      <c r="P49" s="1"/>
      <c r="Q49" s="1"/>
      <c r="R49" s="40">
        <f>SUMIFS($T49:$KW49,$T$1:$KW$1,"&gt;="&amp;1,$T$1:$KW$1,"&lt;="&amp;MAX($1:$1))</f>
        <v>341250</v>
      </c>
      <c r="S49" s="1"/>
      <c r="T49" s="232"/>
      <c r="U49" s="40">
        <f>IF(U$7="",0,U39*условия!$U74)</f>
        <v>2250</v>
      </c>
      <c r="V49" s="40">
        <f>IF(V$7="",0,V39*условия!$U74)</f>
        <v>4875</v>
      </c>
      <c r="W49" s="40">
        <f>IF(W$7="",0,W39*условия!$U74)</f>
        <v>7875</v>
      </c>
      <c r="X49" s="40">
        <f>IF(X$7="",0,X39*условия!$U74)</f>
        <v>11250</v>
      </c>
      <c r="Y49" s="40">
        <f>IF(Y$7="",0,Y39*условия!$U74)</f>
        <v>15000</v>
      </c>
      <c r="Z49" s="40">
        <f>IF(Z$7="",0,Z39*условия!$U74)</f>
        <v>19125</v>
      </c>
      <c r="AA49" s="40">
        <f>IF(AA$7="",0,AA39*условия!$U74)</f>
        <v>23625</v>
      </c>
      <c r="AB49" s="40">
        <f>IF(AB$7="",0,AB39*условия!$U74)</f>
        <v>28500</v>
      </c>
      <c r="AC49" s="40">
        <f>IF(AC$7="",0,AC39*условия!$U74)</f>
        <v>33750</v>
      </c>
      <c r="AD49" s="40">
        <f>IF(AD$7="",0,AD39*условия!$U74)</f>
        <v>39375</v>
      </c>
      <c r="AE49" s="40">
        <f>IF(AE$7="",0,AE39*условия!$U74)</f>
        <v>45375</v>
      </c>
      <c r="AF49" s="40">
        <f>IF(AF$7="",0,AF39*условия!$U74)</f>
        <v>51750</v>
      </c>
      <c r="AG49" s="40">
        <f>IF(AG$7="",0,AG39*условия!$U74)</f>
        <v>58500</v>
      </c>
      <c r="AH49" s="40">
        <f>IF(AH$7="",0,AH39*условия!$U74)</f>
        <v>0</v>
      </c>
      <c r="AI49" s="40">
        <f>IF(AI$7="",0,AI39*условия!$U74)</f>
        <v>0</v>
      </c>
      <c r="AJ49" s="40">
        <f>IF(AJ$7="",0,AJ39*условия!$U74)</f>
        <v>0</v>
      </c>
      <c r="AK49" s="40">
        <f>IF(AK$7="",0,AK39*условия!$U74)</f>
        <v>0</v>
      </c>
      <c r="AL49" s="40">
        <f>IF(AL$7="",0,AL39*условия!$U74)</f>
        <v>0</v>
      </c>
      <c r="AM49" s="40">
        <f>IF(AM$7="",0,AM39*условия!$U74)</f>
        <v>0</v>
      </c>
      <c r="AN49" s="40">
        <f>IF(AN$7="",0,AN39*условия!$U74)</f>
        <v>0</v>
      </c>
      <c r="AO49" s="40">
        <f>IF(AO$7="",0,AO39*условия!$U74)</f>
        <v>0</v>
      </c>
      <c r="AP49" s="40">
        <f>IF(AP$7="",0,AP39*условия!$U74)</f>
        <v>0</v>
      </c>
      <c r="AQ49" s="40">
        <f>IF(AQ$7="",0,AQ39*условия!$U74)</f>
        <v>0</v>
      </c>
      <c r="AR49" s="40">
        <f>IF(AR$7="",0,AR39*условия!$U74)</f>
        <v>0</v>
      </c>
      <c r="AS49" s="40">
        <f>IF(AS$7="",0,AS39*условия!$U74)</f>
        <v>0</v>
      </c>
      <c r="AT49" s="40">
        <f>IF(AT$7="",0,AT39*условия!$U74)</f>
        <v>0</v>
      </c>
      <c r="AU49" s="40">
        <f>IF(AU$7="",0,AU39*условия!$U74)</f>
        <v>0</v>
      </c>
      <c r="AV49" s="40">
        <f>IF(AV$7="",0,AV39*условия!$U74)</f>
        <v>0</v>
      </c>
      <c r="AW49" s="40">
        <f>IF(AW$7="",0,AW39*условия!$U74)</f>
        <v>0</v>
      </c>
      <c r="AX49" s="40">
        <f>IF(AX$7="",0,AX39*условия!$U74)</f>
        <v>0</v>
      </c>
      <c r="AY49" s="40">
        <f>IF(AY$7="",0,AY39*условия!$U74)</f>
        <v>0</v>
      </c>
      <c r="AZ49" s="40">
        <f>IF(AZ$7="",0,AZ39*условия!$U74)</f>
        <v>0</v>
      </c>
      <c r="BA49" s="40">
        <f>IF(BA$7="",0,BA39*условия!$U74)</f>
        <v>0</v>
      </c>
      <c r="BB49" s="40">
        <f>IF(BB$7="",0,BB39*условия!$U74)</f>
        <v>0</v>
      </c>
      <c r="BC49" s="40">
        <f>IF(BC$7="",0,BC39*условия!$U74)</f>
        <v>0</v>
      </c>
      <c r="BD49" s="40">
        <f>IF(BD$7="",0,BD39*условия!$U74)</f>
        <v>0</v>
      </c>
      <c r="BE49" s="40">
        <f>IF(BE$7="",0,BE39*условия!$U74)</f>
        <v>0</v>
      </c>
      <c r="BF49" s="40">
        <f>IF(BF$7="",0,BF39*условия!$U74)</f>
        <v>0</v>
      </c>
      <c r="BG49" s="40">
        <f>IF(BG$7="",0,BG39*условия!$U74)</f>
        <v>0</v>
      </c>
      <c r="BH49" s="40">
        <f>IF(BH$7="",0,BH39*условия!$U74)</f>
        <v>0</v>
      </c>
      <c r="BI49" s="40">
        <f>IF(BI$7="",0,BI39*условия!$U74)</f>
        <v>0</v>
      </c>
      <c r="BJ49" s="40">
        <f>IF(BJ$7="",0,BJ39*условия!$U74)</f>
        <v>0</v>
      </c>
      <c r="BK49" s="40">
        <f>IF(BK$7="",0,BK39*условия!$U74)</f>
        <v>0</v>
      </c>
      <c r="BL49" s="40">
        <f>IF(BL$7="",0,BL39*условия!$U74)</f>
        <v>0</v>
      </c>
      <c r="BM49" s="40">
        <f>IF(BM$7="",0,BM39*условия!$U74)</f>
        <v>0</v>
      </c>
      <c r="BN49" s="40">
        <f>IF(BN$7="",0,BN39*условия!$U74)</f>
        <v>0</v>
      </c>
      <c r="BO49" s="40">
        <f>IF(BO$7="",0,BO39*условия!$U74)</f>
        <v>0</v>
      </c>
      <c r="BP49" s="40">
        <f>IF(BP$7="",0,BP39*условия!$U74)</f>
        <v>0</v>
      </c>
      <c r="BQ49" s="40">
        <f>IF(BQ$7="",0,BQ39*условия!$U74)</f>
        <v>0</v>
      </c>
      <c r="BR49" s="40">
        <f>IF(BR$7="",0,BR39*условия!$U74)</f>
        <v>0</v>
      </c>
      <c r="BS49" s="40">
        <f>IF(BS$7="",0,BS39*условия!$U74)</f>
        <v>0</v>
      </c>
      <c r="BT49" s="40">
        <f>IF(BT$7="",0,BT39*условия!$U74)</f>
        <v>0</v>
      </c>
      <c r="BU49" s="40">
        <f>IF(BU$7="",0,BU39*условия!$U74)</f>
        <v>0</v>
      </c>
      <c r="BV49" s="40">
        <f>IF(BV$7="",0,BV39*условия!$U74)</f>
        <v>0</v>
      </c>
      <c r="BW49" s="40">
        <f>IF(BW$7="",0,BW39*условия!$U74)</f>
        <v>0</v>
      </c>
      <c r="BX49" s="40">
        <f>IF(BX$7="",0,BX39*условия!$U74)</f>
        <v>0</v>
      </c>
      <c r="BY49" s="40">
        <f>IF(BY$7="",0,BY39*условия!$U74)</f>
        <v>0</v>
      </c>
      <c r="BZ49" s="40">
        <f>IF(BZ$7="",0,BZ39*условия!$U74)</f>
        <v>0</v>
      </c>
      <c r="CA49" s="40">
        <f>IF(CA$7="",0,CA39*условия!$U74)</f>
        <v>0</v>
      </c>
      <c r="CB49" s="40">
        <f>IF(CB$7="",0,CB39*условия!$U74)</f>
        <v>0</v>
      </c>
      <c r="CC49" s="40">
        <f>IF(CC$7="",0,CC39*условия!$U74)</f>
        <v>0</v>
      </c>
      <c r="CD49" s="40">
        <f>IF(CD$7="",0,CD39*условия!$U74)</f>
        <v>0</v>
      </c>
      <c r="CE49" s="40">
        <f>IF(CE$7="",0,CE39*условия!$U74)</f>
        <v>0</v>
      </c>
      <c r="CF49" s="40">
        <f>IF(CF$7="",0,CF39*условия!$U74)</f>
        <v>0</v>
      </c>
      <c r="CG49" s="40">
        <f>IF(CG$7="",0,CG39*условия!$U74)</f>
        <v>0</v>
      </c>
      <c r="CH49" s="40">
        <f>IF(CH$7="",0,CH39*условия!$U74)</f>
        <v>0</v>
      </c>
      <c r="CI49" s="40">
        <f>IF(CI$7="",0,CI39*условия!$U74)</f>
        <v>0</v>
      </c>
      <c r="CJ49" s="40">
        <f>IF(CJ$7="",0,CJ39*условия!$U74)</f>
        <v>0</v>
      </c>
      <c r="CK49" s="40">
        <f>IF(CK$7="",0,CK39*условия!$U74)</f>
        <v>0</v>
      </c>
      <c r="CL49" s="40">
        <f>IF(CL$7="",0,CL39*условия!$U74)</f>
        <v>0</v>
      </c>
      <c r="CM49" s="40">
        <f>IF(CM$7="",0,CM39*условия!$U74)</f>
        <v>0</v>
      </c>
      <c r="CN49" s="40">
        <f>IF(CN$7="",0,CN39*условия!$U74)</f>
        <v>0</v>
      </c>
      <c r="CO49" s="40">
        <f>IF(CO$7="",0,CO39*условия!$U74)</f>
        <v>0</v>
      </c>
      <c r="CP49" s="40">
        <f>IF(CP$7="",0,CP39*условия!$U74)</f>
        <v>0</v>
      </c>
      <c r="CQ49" s="40">
        <f>IF(CQ$7="",0,CQ39*условия!$U74)</f>
        <v>0</v>
      </c>
      <c r="CR49" s="40">
        <f>IF(CR$7="",0,CR39*условия!$U74)</f>
        <v>0</v>
      </c>
      <c r="CS49" s="40">
        <f>IF(CS$7="",0,CS39*условия!$U74)</f>
        <v>0</v>
      </c>
      <c r="CT49" s="40">
        <f>IF(CT$7="",0,CT39*условия!$U74)</f>
        <v>0</v>
      </c>
      <c r="CU49" s="40">
        <f>IF(CU$7="",0,CU39*условия!$U74)</f>
        <v>0</v>
      </c>
      <c r="CV49" s="40">
        <f>IF(CV$7="",0,CV39*условия!$U74)</f>
        <v>0</v>
      </c>
      <c r="CW49" s="40">
        <f>IF(CW$7="",0,CW39*условия!$U74)</f>
        <v>0</v>
      </c>
      <c r="CX49" s="40">
        <f>IF(CX$7="",0,CX39*условия!$U74)</f>
        <v>0</v>
      </c>
      <c r="CY49" s="40">
        <f>IF(CY$7="",0,CY39*условия!$U74)</f>
        <v>0</v>
      </c>
      <c r="CZ49" s="40">
        <f>IF(CZ$7="",0,CZ39*условия!$U74)</f>
        <v>0</v>
      </c>
      <c r="DA49" s="40">
        <f>IF(DA$7="",0,DA39*условия!$U74)</f>
        <v>0</v>
      </c>
      <c r="DB49" s="40">
        <f>IF(DB$7="",0,DB39*условия!$U74)</f>
        <v>0</v>
      </c>
      <c r="DC49" s="40">
        <f>IF(DC$7="",0,DC39*условия!$U74)</f>
        <v>0</v>
      </c>
      <c r="DD49" s="40">
        <f>IF(DD$7="",0,DD39*условия!$U74)</f>
        <v>0</v>
      </c>
      <c r="DE49" s="40">
        <f>IF(DE$7="",0,DE39*условия!$U74)</f>
        <v>0</v>
      </c>
      <c r="DF49" s="40">
        <f>IF(DF$7="",0,DF39*условия!$U74)</f>
        <v>0</v>
      </c>
      <c r="DG49" s="40">
        <f>IF(DG$7="",0,DG39*условия!$U74)</f>
        <v>0</v>
      </c>
      <c r="DH49" s="40">
        <f>IF(DH$7="",0,DH39*условия!$U74)</f>
        <v>0</v>
      </c>
      <c r="DI49" s="40">
        <f>IF(DI$7="",0,DI39*условия!$U74)</f>
        <v>0</v>
      </c>
      <c r="DJ49" s="40">
        <f>IF(DJ$7="",0,DJ39*условия!$U74)</f>
        <v>0</v>
      </c>
      <c r="DK49" s="40">
        <f>IF(DK$7="",0,DK39*условия!$U74)</f>
        <v>0</v>
      </c>
      <c r="DL49" s="40">
        <f>IF(DL$7="",0,DL39*условия!$U74)</f>
        <v>0</v>
      </c>
      <c r="DM49" s="40">
        <f>IF(DM$7="",0,DM39*условия!$U74)</f>
        <v>0</v>
      </c>
      <c r="DN49" s="40">
        <f>IF(DN$7="",0,DN39*условия!$U74)</f>
        <v>0</v>
      </c>
      <c r="DO49" s="40">
        <f>IF(DO$7="",0,DO39*условия!$U74)</f>
        <v>0</v>
      </c>
      <c r="DP49" s="40">
        <f>IF(DP$7="",0,DP39*условия!$U74)</f>
        <v>0</v>
      </c>
      <c r="DQ49" s="40">
        <f>IF(DQ$7="",0,DQ39*условия!$U74)</f>
        <v>0</v>
      </c>
      <c r="DR49" s="40">
        <f>IF(DR$7="",0,DR39*условия!$U74)</f>
        <v>0</v>
      </c>
      <c r="DS49" s="40">
        <f>IF(DS$7="",0,DS39*условия!$U74)</f>
        <v>0</v>
      </c>
      <c r="DT49" s="40">
        <f>IF(DT$7="",0,DT39*условия!$U74)</f>
        <v>0</v>
      </c>
      <c r="DU49" s="40">
        <f>IF(DU$7="",0,DU39*условия!$U74)</f>
        <v>0</v>
      </c>
      <c r="DV49" s="40">
        <f>IF(DV$7="",0,DV39*условия!$U74)</f>
        <v>0</v>
      </c>
      <c r="DW49" s="40">
        <f>IF(DW$7="",0,DW39*условия!$U74)</f>
        <v>0</v>
      </c>
      <c r="DX49" s="40">
        <f>IF(DX$7="",0,DX39*условия!$U74)</f>
        <v>0</v>
      </c>
      <c r="DY49" s="40">
        <f>IF(DY$7="",0,DY39*условия!$U74)</f>
        <v>0</v>
      </c>
      <c r="DZ49" s="40">
        <f>IF(DZ$7="",0,DZ39*условия!$U74)</f>
        <v>0</v>
      </c>
      <c r="EA49" s="40">
        <f>IF(EA$7="",0,EA39*условия!$U74)</f>
        <v>0</v>
      </c>
      <c r="EB49" s="40">
        <f>IF(EB$7="",0,EB39*условия!$U74)</f>
        <v>0</v>
      </c>
      <c r="EC49" s="40">
        <f>IF(EC$7="",0,EC39*условия!$U74)</f>
        <v>0</v>
      </c>
      <c r="ED49" s="40">
        <f>IF(ED$7="",0,ED39*условия!$U74)</f>
        <v>0</v>
      </c>
      <c r="EE49" s="40">
        <f>IF(EE$7="",0,EE39*условия!$U74)</f>
        <v>0</v>
      </c>
      <c r="EF49" s="40">
        <f>IF(EF$7="",0,EF39*условия!$U74)</f>
        <v>0</v>
      </c>
      <c r="EG49" s="40">
        <f>IF(EG$7="",0,EG39*условия!$U74)</f>
        <v>0</v>
      </c>
      <c r="EH49" s="40">
        <f>IF(EH$7="",0,EH39*условия!$U74)</f>
        <v>0</v>
      </c>
      <c r="EI49" s="40">
        <f>IF(EI$7="",0,EI39*условия!$U74)</f>
        <v>0</v>
      </c>
      <c r="EJ49" s="40">
        <f>IF(EJ$7="",0,EJ39*условия!$U74)</f>
        <v>0</v>
      </c>
      <c r="EK49" s="40">
        <f>IF(EK$7="",0,EK39*условия!$U74)</f>
        <v>0</v>
      </c>
      <c r="EL49" s="40">
        <f>IF(EL$7="",0,EL39*условия!$U74)</f>
        <v>0</v>
      </c>
      <c r="EM49" s="40">
        <f>IF(EM$7="",0,EM39*условия!$U74)</f>
        <v>0</v>
      </c>
      <c r="EN49" s="40">
        <f>IF(EN$7="",0,EN39*условия!$U74)</f>
        <v>0</v>
      </c>
      <c r="EO49" s="40">
        <f>IF(EO$7="",0,EO39*условия!$U74)</f>
        <v>0</v>
      </c>
      <c r="EP49" s="40">
        <f>IF(EP$7="",0,EP39*условия!$U74)</f>
        <v>0</v>
      </c>
      <c r="EQ49" s="40">
        <f>IF(EQ$7="",0,EQ39*условия!$U74)</f>
        <v>0</v>
      </c>
      <c r="ER49" s="40">
        <f>IF(ER$7="",0,ER39*условия!$U74)</f>
        <v>0</v>
      </c>
      <c r="ES49" s="40">
        <f>IF(ES$7="",0,ES39*условия!$U74)</f>
        <v>0</v>
      </c>
      <c r="ET49" s="40">
        <f>IF(ET$7="",0,ET39*условия!$U74)</f>
        <v>0</v>
      </c>
      <c r="EU49" s="40">
        <f>IF(EU$7="",0,EU39*условия!$U74)</f>
        <v>0</v>
      </c>
      <c r="EV49" s="40">
        <f>IF(EV$7="",0,EV39*условия!$U74)</f>
        <v>0</v>
      </c>
      <c r="EW49" s="40">
        <f>IF(EW$7="",0,EW39*условия!$U74)</f>
        <v>0</v>
      </c>
      <c r="EX49" s="40">
        <f>IF(EX$7="",0,EX39*условия!$U74)</f>
        <v>0</v>
      </c>
      <c r="EY49" s="40">
        <f>IF(EY$7="",0,EY39*условия!$U74)</f>
        <v>0</v>
      </c>
      <c r="EZ49" s="40">
        <f>IF(EZ$7="",0,EZ39*условия!$U74)</f>
        <v>0</v>
      </c>
      <c r="FA49" s="40">
        <f>IF(FA$7="",0,FA39*условия!$U74)</f>
        <v>0</v>
      </c>
      <c r="FB49" s="40">
        <f>IF(FB$7="",0,FB39*условия!$U74)</f>
        <v>0</v>
      </c>
      <c r="FC49" s="40">
        <f>IF(FC$7="",0,FC39*условия!$U74)</f>
        <v>0</v>
      </c>
      <c r="FD49" s="40">
        <f>IF(FD$7="",0,FD39*условия!$U74)</f>
        <v>0</v>
      </c>
      <c r="FE49" s="40">
        <f>IF(FE$7="",0,FE39*условия!$U74)</f>
        <v>0</v>
      </c>
      <c r="FF49" s="40">
        <f>IF(FF$7="",0,FF39*условия!$U74)</f>
        <v>0</v>
      </c>
      <c r="FG49" s="40">
        <f>IF(FG$7="",0,FG39*условия!$U74)</f>
        <v>0</v>
      </c>
      <c r="FH49" s="40">
        <f>IF(FH$7="",0,FH39*условия!$U74)</f>
        <v>0</v>
      </c>
      <c r="FI49" s="40">
        <f>IF(FI$7="",0,FI39*условия!$U74)</f>
        <v>0</v>
      </c>
      <c r="FJ49" s="40">
        <f>IF(FJ$7="",0,FJ39*условия!$U74)</f>
        <v>0</v>
      </c>
      <c r="FK49" s="40">
        <f>IF(FK$7="",0,FK39*условия!$U74)</f>
        <v>0</v>
      </c>
      <c r="FL49" s="40">
        <f>IF(FL$7="",0,FL39*условия!$U74)</f>
        <v>0</v>
      </c>
      <c r="FM49" s="40">
        <f>IF(FM$7="",0,FM39*условия!$U74)</f>
        <v>0</v>
      </c>
      <c r="FN49" s="40">
        <f>IF(FN$7="",0,FN39*условия!$U74)</f>
        <v>0</v>
      </c>
      <c r="FO49" s="40">
        <f>IF(FO$7="",0,FO39*условия!$U74)</f>
        <v>0</v>
      </c>
      <c r="FP49" s="40">
        <f>IF(FP$7="",0,FP39*условия!$U74)</f>
        <v>0</v>
      </c>
      <c r="FQ49" s="40">
        <f>IF(FQ$7="",0,FQ39*условия!$U74)</f>
        <v>0</v>
      </c>
      <c r="FR49" s="40">
        <f>IF(FR$7="",0,FR39*условия!$U74)</f>
        <v>0</v>
      </c>
      <c r="FS49" s="40">
        <f>IF(FS$7="",0,FS39*условия!$U74)</f>
        <v>0</v>
      </c>
      <c r="FT49" s="40">
        <f>IF(FT$7="",0,FT39*условия!$U74)</f>
        <v>0</v>
      </c>
      <c r="FU49" s="40">
        <f>IF(FU$7="",0,FU39*условия!$U74)</f>
        <v>0</v>
      </c>
      <c r="FV49" s="40">
        <f>IF(FV$7="",0,FV39*условия!$U74)</f>
        <v>0</v>
      </c>
      <c r="FW49" s="40">
        <f>IF(FW$7="",0,FW39*условия!$U74)</f>
        <v>0</v>
      </c>
      <c r="FX49" s="40">
        <f>IF(FX$7="",0,FX39*условия!$U74)</f>
        <v>0</v>
      </c>
      <c r="FY49" s="40">
        <f>IF(FY$7="",0,FY39*условия!$U74)</f>
        <v>0</v>
      </c>
      <c r="FZ49" s="40">
        <f>IF(FZ$7="",0,FZ39*условия!$U74)</f>
        <v>0</v>
      </c>
      <c r="GA49" s="40">
        <f>IF(GA$7="",0,GA39*условия!$U74)</f>
        <v>0</v>
      </c>
      <c r="GB49" s="40">
        <f>IF(GB$7="",0,GB39*условия!$U74)</f>
        <v>0</v>
      </c>
      <c r="GC49" s="40">
        <f>IF(GC$7="",0,GC39*условия!$U74)</f>
        <v>0</v>
      </c>
      <c r="GD49" s="40">
        <f>IF(GD$7="",0,GD39*условия!$U74)</f>
        <v>0</v>
      </c>
      <c r="GE49" s="40">
        <f>IF(GE$7="",0,GE39*условия!$U74)</f>
        <v>0</v>
      </c>
      <c r="GF49" s="40">
        <f>IF(GF$7="",0,GF39*условия!$U74)</f>
        <v>0</v>
      </c>
      <c r="GG49" s="40">
        <f>IF(GG$7="",0,GG39*условия!$U74)</f>
        <v>0</v>
      </c>
      <c r="GH49" s="40">
        <f>IF(GH$7="",0,GH39*условия!$U74)</f>
        <v>0</v>
      </c>
      <c r="GI49" s="40">
        <f>IF(GI$7="",0,GI39*условия!$U74)</f>
        <v>0</v>
      </c>
      <c r="GJ49" s="40">
        <f>IF(GJ$7="",0,GJ39*условия!$U74)</f>
        <v>0</v>
      </c>
      <c r="GK49" s="40">
        <f>IF(GK$7="",0,GK39*условия!$U74)</f>
        <v>0</v>
      </c>
      <c r="GL49" s="40">
        <f>IF(GL$7="",0,GL39*условия!$U74)</f>
        <v>0</v>
      </c>
      <c r="GM49" s="40">
        <f>IF(GM$7="",0,GM39*условия!$U74)</f>
        <v>0</v>
      </c>
      <c r="GN49" s="40">
        <f>IF(GN$7="",0,GN39*условия!$U74)</f>
        <v>0</v>
      </c>
      <c r="GO49" s="40">
        <f>IF(GO$7="",0,GO39*условия!$U74)</f>
        <v>0</v>
      </c>
      <c r="GP49" s="40">
        <f>IF(GP$7="",0,GP39*условия!$U74)</f>
        <v>0</v>
      </c>
      <c r="GQ49" s="40">
        <f>IF(GQ$7="",0,GQ39*условия!$U74)</f>
        <v>0</v>
      </c>
      <c r="GR49" s="40">
        <f>IF(GR$7="",0,GR39*условия!$U74)</f>
        <v>0</v>
      </c>
      <c r="GS49" s="40">
        <f>IF(GS$7="",0,GS39*условия!$U74)</f>
        <v>0</v>
      </c>
      <c r="GT49" s="40">
        <f>IF(GT$7="",0,GT39*условия!$U74)</f>
        <v>0</v>
      </c>
      <c r="GU49" s="40">
        <f>IF(GU$7="",0,GU39*условия!$U74)</f>
        <v>0</v>
      </c>
      <c r="GV49" s="40">
        <f>IF(GV$7="",0,GV39*условия!$U74)</f>
        <v>0</v>
      </c>
      <c r="GW49" s="40">
        <f>IF(GW$7="",0,GW39*условия!$U74)</f>
        <v>0</v>
      </c>
      <c r="GX49" s="40">
        <f>IF(GX$7="",0,GX39*условия!$U74)</f>
        <v>0</v>
      </c>
      <c r="GY49" s="40">
        <f>IF(GY$7="",0,GY39*условия!$U74)</f>
        <v>0</v>
      </c>
      <c r="GZ49" s="40">
        <f>IF(GZ$7="",0,GZ39*условия!$U74)</f>
        <v>0</v>
      </c>
      <c r="HA49" s="40">
        <f>IF(HA$7="",0,HA39*условия!$U74)</f>
        <v>0</v>
      </c>
      <c r="HB49" s="40">
        <f>IF(HB$7="",0,HB39*условия!$U74)</f>
        <v>0</v>
      </c>
      <c r="HC49" s="40">
        <f>IF(HC$7="",0,HC39*условия!$U74)</f>
        <v>0</v>
      </c>
      <c r="HD49" s="40">
        <f>IF(HD$7="",0,HD39*условия!$U74)</f>
        <v>0</v>
      </c>
      <c r="HE49" s="40">
        <f>IF(HE$7="",0,HE39*условия!$U74)</f>
        <v>0</v>
      </c>
      <c r="HF49" s="40">
        <f>IF(HF$7="",0,HF39*условия!$U74)</f>
        <v>0</v>
      </c>
      <c r="HG49" s="40">
        <f>IF(HG$7="",0,HG39*условия!$U74)</f>
        <v>0</v>
      </c>
      <c r="HH49" s="40">
        <f>IF(HH$7="",0,HH39*условия!$U74)</f>
        <v>0</v>
      </c>
      <c r="HI49" s="40">
        <f>IF(HI$7="",0,HI39*условия!$U74)</f>
        <v>0</v>
      </c>
      <c r="HJ49" s="40">
        <f>IF(HJ$7="",0,HJ39*условия!$U74)</f>
        <v>0</v>
      </c>
      <c r="HK49" s="40">
        <f>IF(HK$7="",0,HK39*условия!$U74)</f>
        <v>0</v>
      </c>
      <c r="HL49" s="40">
        <f>IF(HL$7="",0,HL39*условия!$U74)</f>
        <v>0</v>
      </c>
      <c r="HM49" s="40">
        <f>IF(HM$7="",0,HM39*условия!$U74)</f>
        <v>0</v>
      </c>
      <c r="HN49" s="40">
        <f>IF(HN$7="",0,HN39*условия!$U74)</f>
        <v>0</v>
      </c>
      <c r="HO49" s="40">
        <f>IF(HO$7="",0,HO39*условия!$U74)</f>
        <v>0</v>
      </c>
      <c r="HP49" s="40">
        <f>IF(HP$7="",0,HP39*условия!$U74)</f>
        <v>0</v>
      </c>
      <c r="HQ49" s="40">
        <f>IF(HQ$7="",0,HQ39*условия!$U74)</f>
        <v>0</v>
      </c>
      <c r="HR49" s="40">
        <f>IF(HR$7="",0,HR39*условия!$U74)</f>
        <v>0</v>
      </c>
      <c r="HS49" s="40">
        <f>IF(HS$7="",0,HS39*условия!$U74)</f>
        <v>0</v>
      </c>
      <c r="HT49" s="40">
        <f>IF(HT$7="",0,HT39*условия!$U74)</f>
        <v>0</v>
      </c>
      <c r="HU49" s="40">
        <f>IF(HU$7="",0,HU39*условия!$U74)</f>
        <v>0</v>
      </c>
      <c r="HV49" s="40">
        <f>IF(HV$7="",0,HV39*условия!$U74)</f>
        <v>0</v>
      </c>
      <c r="HW49" s="40">
        <f>IF(HW$7="",0,HW39*условия!$U74)</f>
        <v>0</v>
      </c>
      <c r="HX49" s="40">
        <f>IF(HX$7="",0,HX39*условия!$U74)</f>
        <v>0</v>
      </c>
      <c r="HY49" s="40">
        <f>IF(HY$7="",0,HY39*условия!$U74)</f>
        <v>0</v>
      </c>
      <c r="HZ49" s="40">
        <f>IF(HZ$7="",0,HZ39*условия!$U74)</f>
        <v>0</v>
      </c>
      <c r="IA49" s="40">
        <f>IF(IA$7="",0,IA39*условия!$U74)</f>
        <v>0</v>
      </c>
      <c r="IB49" s="40">
        <f>IF(IB$7="",0,IB39*условия!$U74)</f>
        <v>0</v>
      </c>
      <c r="IC49" s="40">
        <f>IF(IC$7="",0,IC39*условия!$U74)</f>
        <v>0</v>
      </c>
      <c r="ID49" s="40">
        <f>IF(ID$7="",0,ID39*условия!$U74)</f>
        <v>0</v>
      </c>
      <c r="IE49" s="40">
        <f>IF(IE$7="",0,IE39*условия!$U74)</f>
        <v>0</v>
      </c>
      <c r="IF49" s="40">
        <f>IF(IF$7="",0,IF39*условия!$U74)</f>
        <v>0</v>
      </c>
      <c r="IG49" s="40">
        <f>IF(IG$7="",0,IG39*условия!$U74)</f>
        <v>0</v>
      </c>
      <c r="IH49" s="40">
        <f>IF(IH$7="",0,IH39*условия!$U74)</f>
        <v>0</v>
      </c>
      <c r="II49" s="40">
        <f>IF(II$7="",0,II39*условия!$U74)</f>
        <v>0</v>
      </c>
      <c r="IJ49" s="40">
        <f>IF(IJ$7="",0,IJ39*условия!$U74)</f>
        <v>0</v>
      </c>
      <c r="IK49" s="40">
        <f>IF(IK$7="",0,IK39*условия!$U74)</f>
        <v>0</v>
      </c>
      <c r="IL49" s="40">
        <f>IF(IL$7="",0,IL39*условия!$U74)</f>
        <v>0</v>
      </c>
      <c r="IM49" s="40">
        <f>IF(IM$7="",0,IM39*условия!$U74)</f>
        <v>0</v>
      </c>
      <c r="IN49" s="40">
        <f>IF(IN$7="",0,IN39*условия!$U74)</f>
        <v>0</v>
      </c>
      <c r="IO49" s="40">
        <f>IF(IO$7="",0,IO39*условия!$U74)</f>
        <v>0</v>
      </c>
      <c r="IP49" s="40">
        <f>IF(IP$7="",0,IP39*условия!$U74)</f>
        <v>0</v>
      </c>
      <c r="IQ49" s="40">
        <f>IF(IQ$7="",0,IQ39*условия!$U74)</f>
        <v>0</v>
      </c>
      <c r="IR49" s="40">
        <f>IF(IR$7="",0,IR39*условия!$U74)</f>
        <v>0</v>
      </c>
      <c r="IS49" s="40">
        <f>IF(IS$7="",0,IS39*условия!$U74)</f>
        <v>0</v>
      </c>
      <c r="IT49" s="40">
        <f>IF(IT$7="",0,IT39*условия!$U74)</f>
        <v>0</v>
      </c>
      <c r="IU49" s="40">
        <f>IF(IU$7="",0,IU39*условия!$U74)</f>
        <v>0</v>
      </c>
      <c r="IV49" s="40">
        <f>IF(IV$7="",0,IV39*условия!$U74)</f>
        <v>0</v>
      </c>
      <c r="IW49" s="40">
        <f>IF(IW$7="",0,IW39*условия!$U74)</f>
        <v>0</v>
      </c>
      <c r="IX49" s="40">
        <f>IF(IX$7="",0,IX39*условия!$U74)</f>
        <v>0</v>
      </c>
      <c r="IY49" s="40">
        <f>IF(IY$7="",0,IY39*условия!$U74)</f>
        <v>0</v>
      </c>
      <c r="IZ49" s="40">
        <f>IF(IZ$7="",0,IZ39*условия!$U74)</f>
        <v>0</v>
      </c>
      <c r="JA49" s="40">
        <f>IF(JA$7="",0,JA39*условия!$U74)</f>
        <v>0</v>
      </c>
      <c r="JB49" s="40">
        <f>IF(JB$7="",0,JB39*условия!$U74)</f>
        <v>0</v>
      </c>
      <c r="JC49" s="40">
        <f>IF(JC$7="",0,JC39*условия!$U74)</f>
        <v>0</v>
      </c>
      <c r="JD49" s="40">
        <f>IF(JD$7="",0,JD39*условия!$U74)</f>
        <v>0</v>
      </c>
      <c r="JE49" s="40">
        <f>IF(JE$7="",0,JE39*условия!$U74)</f>
        <v>0</v>
      </c>
      <c r="JF49" s="40">
        <f>IF(JF$7="",0,JF39*условия!$U74)</f>
        <v>0</v>
      </c>
      <c r="JG49" s="40">
        <f>IF(JG$7="",0,JG39*условия!$U74)</f>
        <v>0</v>
      </c>
      <c r="JH49" s="40">
        <f>IF(JH$7="",0,JH39*условия!$U74)</f>
        <v>0</v>
      </c>
      <c r="JI49" s="40">
        <f>IF(JI$7="",0,JI39*условия!$U74)</f>
        <v>0</v>
      </c>
      <c r="JJ49" s="40">
        <f>IF(JJ$7="",0,JJ39*условия!$U74)</f>
        <v>0</v>
      </c>
      <c r="JK49" s="40">
        <f>IF(JK$7="",0,JK39*условия!$U74)</f>
        <v>0</v>
      </c>
      <c r="JL49" s="40">
        <f>IF(JL$7="",0,JL39*условия!$U74)</f>
        <v>0</v>
      </c>
      <c r="JM49" s="40">
        <f>IF(JM$7="",0,JM39*условия!$U74)</f>
        <v>0</v>
      </c>
      <c r="JN49" s="40">
        <f>IF(JN$7="",0,JN39*условия!$U74)</f>
        <v>0</v>
      </c>
      <c r="JO49" s="40">
        <f>IF(JO$7="",0,JO39*условия!$U74)</f>
        <v>0</v>
      </c>
      <c r="JP49" s="40">
        <f>IF(JP$7="",0,JP39*условия!$U74)</f>
        <v>0</v>
      </c>
      <c r="JQ49" s="40">
        <f>IF(JQ$7="",0,JQ39*условия!$U74)</f>
        <v>0</v>
      </c>
      <c r="JR49" s="40">
        <f>IF(JR$7="",0,JR39*условия!$U74)</f>
        <v>0</v>
      </c>
      <c r="JS49" s="40">
        <f>IF(JS$7="",0,JS39*условия!$U74)</f>
        <v>0</v>
      </c>
      <c r="JT49" s="40">
        <f>IF(JT$7="",0,JT39*условия!$U74)</f>
        <v>0</v>
      </c>
      <c r="JU49" s="40">
        <f>IF(JU$7="",0,JU39*условия!$U74)</f>
        <v>0</v>
      </c>
      <c r="JV49" s="40">
        <f>IF(JV$7="",0,JV39*условия!$U74)</f>
        <v>0</v>
      </c>
      <c r="JW49" s="40">
        <f>IF(JW$7="",0,JW39*условия!$U74)</f>
        <v>0</v>
      </c>
      <c r="JX49" s="40">
        <f>IF(JX$7="",0,JX39*условия!$U74)</f>
        <v>0</v>
      </c>
      <c r="JY49" s="40">
        <f>IF(JY$7="",0,JY39*условия!$U74)</f>
        <v>0</v>
      </c>
      <c r="JZ49" s="40">
        <f>IF(JZ$7="",0,JZ39*условия!$U74)</f>
        <v>0</v>
      </c>
      <c r="KA49" s="40">
        <f>IF(KA$7="",0,KA39*условия!$U74)</f>
        <v>0</v>
      </c>
      <c r="KB49" s="40">
        <f>IF(KB$7="",0,KB39*условия!$U74)</f>
        <v>0</v>
      </c>
      <c r="KC49" s="40">
        <f>IF(KC$7="",0,KC39*условия!$U74)</f>
        <v>0</v>
      </c>
      <c r="KD49" s="40">
        <f>IF(KD$7="",0,KD39*условия!$U74)</f>
        <v>0</v>
      </c>
      <c r="KE49" s="40">
        <f>IF(KE$7="",0,KE39*условия!$U74)</f>
        <v>0</v>
      </c>
      <c r="KF49" s="40">
        <f>IF(KF$7="",0,KF39*условия!$U74)</f>
        <v>0</v>
      </c>
      <c r="KG49" s="40">
        <f>IF(KG$7="",0,KG39*условия!$U74)</f>
        <v>0</v>
      </c>
      <c r="KH49" s="40">
        <f>IF(KH$7="",0,KH39*условия!$U74)</f>
        <v>0</v>
      </c>
      <c r="KI49" s="40">
        <f>IF(KI$7="",0,KI39*условия!$U74)</f>
        <v>0</v>
      </c>
      <c r="KJ49" s="40">
        <f>IF(KJ$7="",0,KJ39*условия!$U74)</f>
        <v>0</v>
      </c>
      <c r="KK49" s="40">
        <f>IF(KK$7="",0,KK39*условия!$U74)</f>
        <v>0</v>
      </c>
      <c r="KL49" s="40">
        <f>IF(KL$7="",0,KL39*условия!$U74)</f>
        <v>0</v>
      </c>
      <c r="KM49" s="40">
        <f>IF(KM$7="",0,KM39*условия!$U74)</f>
        <v>0</v>
      </c>
      <c r="KN49" s="40">
        <f>IF(KN$7="",0,KN39*условия!$U74)</f>
        <v>0</v>
      </c>
      <c r="KO49" s="40">
        <f>IF(KO$7="",0,KO39*условия!$U74)</f>
        <v>0</v>
      </c>
      <c r="KP49" s="40">
        <f>IF(KP$7="",0,KP39*условия!$U74)</f>
        <v>0</v>
      </c>
      <c r="KQ49" s="40">
        <f>IF(KQ$7="",0,KQ39*условия!$U74)</f>
        <v>0</v>
      </c>
      <c r="KR49" s="40">
        <f>IF(KR$7="",0,KR39*условия!$U74)</f>
        <v>0</v>
      </c>
      <c r="KS49" s="40">
        <f>IF(KS$7="",0,KS39*условия!$U74)</f>
        <v>0</v>
      </c>
      <c r="KT49" s="40">
        <f>IF(KT$7="",0,KT39*условия!$U74)</f>
        <v>0</v>
      </c>
      <c r="KU49" s="40">
        <f>IF(KU$7="",0,KU39*условия!$U74)</f>
        <v>0</v>
      </c>
      <c r="KV49" s="40">
        <f>IF(KV$7="",0,KV39*условия!$U74)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40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9"/>
      <c r="F51" s="1"/>
      <c r="G51" s="1"/>
      <c r="H51" s="11"/>
      <c r="I51" s="1"/>
      <c r="J51" s="1"/>
      <c r="K51" s="9"/>
      <c r="L51" s="1"/>
      <c r="M51" s="5"/>
      <c r="N51" s="9"/>
      <c r="O51" s="19"/>
      <c r="P51" s="1"/>
      <c r="Q51" s="1"/>
      <c r="R51" s="49"/>
      <c r="S51" s="1"/>
      <c r="T51" s="40"/>
      <c r="U51" s="40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1" t="s">
        <v>25</v>
      </c>
      <c r="D53" s="80"/>
      <c r="E53" s="42" t="str">
        <f>kpi!$E$30</f>
        <v>доход от продаж продукции</v>
      </c>
      <c r="F53" s="3"/>
      <c r="G53" s="3"/>
      <c r="H53" s="39" t="str">
        <f>IF(OR($E53="",$E53=0),"",INDEX(kpi!$I:$I,SUMIFS(kpi!$A:$A,kpi!$E:$E,$E53)))</f>
        <v>руб.</v>
      </c>
      <c r="I53" s="3"/>
      <c r="J53" s="3"/>
      <c r="K53" s="42" t="s">
        <v>7</v>
      </c>
      <c r="L53" s="3"/>
      <c r="M53" s="5"/>
      <c r="N53" s="44"/>
      <c r="O53" s="19"/>
      <c r="P53" s="3"/>
      <c r="Q53" s="3"/>
      <c r="R53" s="44">
        <f t="shared" ref="R53:R55" si="608">SUMIFS($T53:$KW53,$T$1:$KW$1,"&gt;="&amp;1,$T$1:$KW$1,"&lt;="&amp;MAX($1:$1))</f>
        <v>6886232.4396153828</v>
      </c>
      <c r="S53" s="3"/>
      <c r="T53" s="41"/>
      <c r="U53" s="41">
        <f>IF(U$7="",0,SUM(U54:U60))</f>
        <v>57257.140384615363</v>
      </c>
      <c r="V53" s="41">
        <f t="shared" ref="V53" si="609">IF(V$7="",0,SUM(V54:V60))</f>
        <v>124057.1375</v>
      </c>
      <c r="W53" s="41">
        <f t="shared" ref="W53" si="610">IF(W$7="",0,SUM(W54:W60))</f>
        <v>200399.99134615381</v>
      </c>
      <c r="X53" s="41">
        <f t="shared" ref="X53" si="611">IF(X$7="",0,SUM(X54:X60))</f>
        <v>283289.06653846148</v>
      </c>
      <c r="Y53" s="41">
        <f t="shared" ref="Y53" si="612">IF(Y$7="",0,SUM(Y54:Y60))</f>
        <v>375221.55923076917</v>
      </c>
      <c r="Z53" s="41">
        <f t="shared" ref="Z53" si="613">IF(Z$7="",0,SUM(Z54:Z60))</f>
        <v>452117.36365384609</v>
      </c>
      <c r="AA53" s="41">
        <f t="shared" ref="AA53" si="614">IF(AA$7="",0,SUM(AA54:AA60))</f>
        <v>534043.2346153846</v>
      </c>
      <c r="AB53" s="41">
        <f t="shared" ref="AB53" si="615">IF(AB$7="",0,SUM(AB54:AB60))</f>
        <v>620999.17211538448</v>
      </c>
      <c r="AC53" s="41">
        <f t="shared" ref="AC53" si="616">IF(AC$7="",0,SUM(AC54:AC60))</f>
        <v>712985.17615384585</v>
      </c>
      <c r="AD53" s="41">
        <f t="shared" ref="AD53" si="617">IF(AD$7="",0,SUM(AD54:AD60))</f>
        <v>810001.24673076917</v>
      </c>
      <c r="AE53" s="41">
        <f t="shared" ref="AE53" si="618">IF(AE$7="",0,SUM(AE54:AE60))</f>
        <v>912047.38384615362</v>
      </c>
      <c r="AF53" s="41">
        <f t="shared" ref="AF53" si="619">IF(AF$7="",0,SUM(AF54:AF60))</f>
        <v>1019123.5874999998</v>
      </c>
      <c r="AG53" s="41">
        <f t="shared" ref="AG53" si="620">IF(AG$7="",0,SUM(AG54:AG60))</f>
        <v>784690.37999999989</v>
      </c>
      <c r="AH53" s="41">
        <f t="shared" ref="AH53" si="621">IF(AH$7="",0,SUM(AH54:AH60))</f>
        <v>0</v>
      </c>
      <c r="AI53" s="41">
        <f t="shared" ref="AI53" si="622">IF(AI$7="",0,SUM(AI54:AI60))</f>
        <v>0</v>
      </c>
      <c r="AJ53" s="41">
        <f t="shared" ref="AJ53" si="623">IF(AJ$7="",0,SUM(AJ54:AJ60))</f>
        <v>0</v>
      </c>
      <c r="AK53" s="41">
        <f t="shared" ref="AK53" si="624">IF(AK$7="",0,SUM(AK54:AK60))</f>
        <v>0</v>
      </c>
      <c r="AL53" s="41">
        <f t="shared" ref="AL53" si="625">IF(AL$7="",0,SUM(AL54:AL60))</f>
        <v>0</v>
      </c>
      <c r="AM53" s="41">
        <f t="shared" ref="AM53" si="626">IF(AM$7="",0,SUM(AM54:AM60))</f>
        <v>0</v>
      </c>
      <c r="AN53" s="41">
        <f t="shared" ref="AN53" si="627">IF(AN$7="",0,SUM(AN54:AN60))</f>
        <v>0</v>
      </c>
      <c r="AO53" s="41">
        <f t="shared" ref="AO53" si="628">IF(AO$7="",0,SUM(AO54:AO60))</f>
        <v>0</v>
      </c>
      <c r="AP53" s="41">
        <f t="shared" ref="AP53" si="629">IF(AP$7="",0,SUM(AP54:AP60))</f>
        <v>0</v>
      </c>
      <c r="AQ53" s="41">
        <f t="shared" ref="AQ53" si="630">IF(AQ$7="",0,SUM(AQ54:AQ60))</f>
        <v>0</v>
      </c>
      <c r="AR53" s="41">
        <f t="shared" ref="AR53" si="631">IF(AR$7="",0,SUM(AR54:AR60))</f>
        <v>0</v>
      </c>
      <c r="AS53" s="41">
        <f t="shared" ref="AS53" si="632">IF(AS$7="",0,SUM(AS54:AS60))</f>
        <v>0</v>
      </c>
      <c r="AT53" s="41">
        <f t="shared" ref="AT53" si="633">IF(AT$7="",0,SUM(AT54:AT60))</f>
        <v>0</v>
      </c>
      <c r="AU53" s="41">
        <f t="shared" ref="AU53" si="634">IF(AU$7="",0,SUM(AU54:AU60))</f>
        <v>0</v>
      </c>
      <c r="AV53" s="41">
        <f t="shared" ref="AV53" si="635">IF(AV$7="",0,SUM(AV54:AV60))</f>
        <v>0</v>
      </c>
      <c r="AW53" s="41">
        <f t="shared" ref="AW53" si="636">IF(AW$7="",0,SUM(AW54:AW60))</f>
        <v>0</v>
      </c>
      <c r="AX53" s="41">
        <f t="shared" ref="AX53" si="637">IF(AX$7="",0,SUM(AX54:AX60))</f>
        <v>0</v>
      </c>
      <c r="AY53" s="41">
        <f t="shared" ref="AY53" si="638">IF(AY$7="",0,SUM(AY54:AY60))</f>
        <v>0</v>
      </c>
      <c r="AZ53" s="41">
        <f t="shared" ref="AZ53" si="639">IF(AZ$7="",0,SUM(AZ54:AZ60))</f>
        <v>0</v>
      </c>
      <c r="BA53" s="41">
        <f t="shared" ref="BA53" si="640">IF(BA$7="",0,SUM(BA54:BA60))</f>
        <v>0</v>
      </c>
      <c r="BB53" s="41">
        <f t="shared" ref="BB53" si="641">IF(BB$7="",0,SUM(BB54:BB60))</f>
        <v>0</v>
      </c>
      <c r="BC53" s="41">
        <f t="shared" ref="BC53" si="642">IF(BC$7="",0,SUM(BC54:BC60))</f>
        <v>0</v>
      </c>
      <c r="BD53" s="41">
        <f t="shared" ref="BD53" si="643">IF(BD$7="",0,SUM(BD54:BD60))</f>
        <v>0</v>
      </c>
      <c r="BE53" s="41">
        <f t="shared" ref="BE53" si="644">IF(BE$7="",0,SUM(BE54:BE60))</f>
        <v>0</v>
      </c>
      <c r="BF53" s="41">
        <f t="shared" ref="BF53" si="645">IF(BF$7="",0,SUM(BF54:BF60))</f>
        <v>0</v>
      </c>
      <c r="BG53" s="41">
        <f t="shared" ref="BG53" si="646">IF(BG$7="",0,SUM(BG54:BG60))</f>
        <v>0</v>
      </c>
      <c r="BH53" s="41">
        <f t="shared" ref="BH53" si="647">IF(BH$7="",0,SUM(BH54:BH60))</f>
        <v>0</v>
      </c>
      <c r="BI53" s="41">
        <f t="shared" ref="BI53" si="648">IF(BI$7="",0,SUM(BI54:BI60))</f>
        <v>0</v>
      </c>
      <c r="BJ53" s="41">
        <f t="shared" ref="BJ53" si="649">IF(BJ$7="",0,SUM(BJ54:BJ60))</f>
        <v>0</v>
      </c>
      <c r="BK53" s="41">
        <f t="shared" ref="BK53" si="650">IF(BK$7="",0,SUM(BK54:BK60))</f>
        <v>0</v>
      </c>
      <c r="BL53" s="41">
        <f t="shared" ref="BL53" si="651">IF(BL$7="",0,SUM(BL54:BL60))</f>
        <v>0</v>
      </c>
      <c r="BM53" s="41">
        <f t="shared" ref="BM53" si="652">IF(BM$7="",0,SUM(BM54:BM60))</f>
        <v>0</v>
      </c>
      <c r="BN53" s="41">
        <f t="shared" ref="BN53" si="653">IF(BN$7="",0,SUM(BN54:BN60))</f>
        <v>0</v>
      </c>
      <c r="BO53" s="41">
        <f t="shared" ref="BO53" si="654">IF(BO$7="",0,SUM(BO54:BO60))</f>
        <v>0</v>
      </c>
      <c r="BP53" s="41">
        <f t="shared" ref="BP53" si="655">IF(BP$7="",0,SUM(BP54:BP60))</f>
        <v>0</v>
      </c>
      <c r="BQ53" s="41">
        <f t="shared" ref="BQ53" si="656">IF(BQ$7="",0,SUM(BQ54:BQ60))</f>
        <v>0</v>
      </c>
      <c r="BR53" s="41">
        <f t="shared" ref="BR53" si="657">IF(BR$7="",0,SUM(BR54:BR60))</f>
        <v>0</v>
      </c>
      <c r="BS53" s="41">
        <f t="shared" ref="BS53" si="658">IF(BS$7="",0,SUM(BS54:BS60))</f>
        <v>0</v>
      </c>
      <c r="BT53" s="41">
        <f t="shared" ref="BT53" si="659">IF(BT$7="",0,SUM(BT54:BT60))</f>
        <v>0</v>
      </c>
      <c r="BU53" s="41">
        <f t="shared" ref="BU53" si="660">IF(BU$7="",0,SUM(BU54:BU60))</f>
        <v>0</v>
      </c>
      <c r="BV53" s="41">
        <f t="shared" ref="BV53" si="661">IF(BV$7="",0,SUM(BV54:BV60))</f>
        <v>0</v>
      </c>
      <c r="BW53" s="41">
        <f t="shared" ref="BW53" si="662">IF(BW$7="",0,SUM(BW54:BW60))</f>
        <v>0</v>
      </c>
      <c r="BX53" s="41">
        <f t="shared" ref="BX53" si="663">IF(BX$7="",0,SUM(BX54:BX60))</f>
        <v>0</v>
      </c>
      <c r="BY53" s="41">
        <f t="shared" ref="BY53" si="664">IF(BY$7="",0,SUM(BY54:BY60))</f>
        <v>0</v>
      </c>
      <c r="BZ53" s="41">
        <f t="shared" ref="BZ53" si="665">IF(BZ$7="",0,SUM(BZ54:BZ60))</f>
        <v>0</v>
      </c>
      <c r="CA53" s="41">
        <f t="shared" ref="CA53" si="666">IF(CA$7="",0,SUM(CA54:CA60))</f>
        <v>0</v>
      </c>
      <c r="CB53" s="41">
        <f t="shared" ref="CB53" si="667">IF(CB$7="",0,SUM(CB54:CB60))</f>
        <v>0</v>
      </c>
      <c r="CC53" s="41">
        <f t="shared" ref="CC53" si="668">IF(CC$7="",0,SUM(CC54:CC60))</f>
        <v>0</v>
      </c>
      <c r="CD53" s="41">
        <f t="shared" ref="CD53" si="669">IF(CD$7="",0,SUM(CD54:CD60))</f>
        <v>0</v>
      </c>
      <c r="CE53" s="41">
        <f t="shared" ref="CE53" si="670">IF(CE$7="",0,SUM(CE54:CE60))</f>
        <v>0</v>
      </c>
      <c r="CF53" s="41">
        <f t="shared" ref="CF53" si="671">IF(CF$7="",0,SUM(CF54:CF60))</f>
        <v>0</v>
      </c>
      <c r="CG53" s="41">
        <f t="shared" ref="CG53" si="672">IF(CG$7="",0,SUM(CG54:CG60))</f>
        <v>0</v>
      </c>
      <c r="CH53" s="41">
        <f t="shared" ref="CH53" si="673">IF(CH$7="",0,SUM(CH54:CH60))</f>
        <v>0</v>
      </c>
      <c r="CI53" s="41">
        <f t="shared" ref="CI53" si="674">IF(CI$7="",0,SUM(CI54:CI60))</f>
        <v>0</v>
      </c>
      <c r="CJ53" s="41">
        <f t="shared" ref="CJ53" si="675">IF(CJ$7="",0,SUM(CJ54:CJ60))</f>
        <v>0</v>
      </c>
      <c r="CK53" s="41">
        <f t="shared" ref="CK53" si="676">IF(CK$7="",0,SUM(CK54:CK60))</f>
        <v>0</v>
      </c>
      <c r="CL53" s="41">
        <f t="shared" ref="CL53" si="677">IF(CL$7="",0,SUM(CL54:CL60))</f>
        <v>0</v>
      </c>
      <c r="CM53" s="41">
        <f t="shared" ref="CM53" si="678">IF(CM$7="",0,SUM(CM54:CM60))</f>
        <v>0</v>
      </c>
      <c r="CN53" s="41">
        <f t="shared" ref="CN53" si="679">IF(CN$7="",0,SUM(CN54:CN60))</f>
        <v>0</v>
      </c>
      <c r="CO53" s="41">
        <f t="shared" ref="CO53" si="680">IF(CO$7="",0,SUM(CO54:CO60))</f>
        <v>0</v>
      </c>
      <c r="CP53" s="41">
        <f t="shared" ref="CP53" si="681">IF(CP$7="",0,SUM(CP54:CP60))</f>
        <v>0</v>
      </c>
      <c r="CQ53" s="41">
        <f t="shared" ref="CQ53" si="682">IF(CQ$7="",0,SUM(CQ54:CQ60))</f>
        <v>0</v>
      </c>
      <c r="CR53" s="41">
        <f t="shared" ref="CR53" si="683">IF(CR$7="",0,SUM(CR54:CR60))</f>
        <v>0</v>
      </c>
      <c r="CS53" s="41">
        <f t="shared" ref="CS53" si="684">IF(CS$7="",0,SUM(CS54:CS60))</f>
        <v>0</v>
      </c>
      <c r="CT53" s="41">
        <f t="shared" ref="CT53" si="685">IF(CT$7="",0,SUM(CT54:CT60))</f>
        <v>0</v>
      </c>
      <c r="CU53" s="41">
        <f t="shared" ref="CU53" si="686">IF(CU$7="",0,SUM(CU54:CU60))</f>
        <v>0</v>
      </c>
      <c r="CV53" s="41">
        <f t="shared" ref="CV53" si="687">IF(CV$7="",0,SUM(CV54:CV60))</f>
        <v>0</v>
      </c>
      <c r="CW53" s="41">
        <f t="shared" ref="CW53" si="688">IF(CW$7="",0,SUM(CW54:CW60))</f>
        <v>0</v>
      </c>
      <c r="CX53" s="41">
        <f t="shared" ref="CX53" si="689">IF(CX$7="",0,SUM(CX54:CX60))</f>
        <v>0</v>
      </c>
      <c r="CY53" s="41">
        <f t="shared" ref="CY53" si="690">IF(CY$7="",0,SUM(CY54:CY60))</f>
        <v>0</v>
      </c>
      <c r="CZ53" s="41">
        <f t="shared" ref="CZ53" si="691">IF(CZ$7="",0,SUM(CZ54:CZ60))</f>
        <v>0</v>
      </c>
      <c r="DA53" s="41">
        <f t="shared" ref="DA53" si="692">IF(DA$7="",0,SUM(DA54:DA60))</f>
        <v>0</v>
      </c>
      <c r="DB53" s="41">
        <f t="shared" ref="DB53" si="693">IF(DB$7="",0,SUM(DB54:DB60))</f>
        <v>0</v>
      </c>
      <c r="DC53" s="41">
        <f t="shared" ref="DC53" si="694">IF(DC$7="",0,SUM(DC54:DC60))</f>
        <v>0</v>
      </c>
      <c r="DD53" s="41">
        <f t="shared" ref="DD53" si="695">IF(DD$7="",0,SUM(DD54:DD60))</f>
        <v>0</v>
      </c>
      <c r="DE53" s="41">
        <f t="shared" ref="DE53" si="696">IF(DE$7="",0,SUM(DE54:DE60))</f>
        <v>0</v>
      </c>
      <c r="DF53" s="41">
        <f t="shared" ref="DF53" si="697">IF(DF$7="",0,SUM(DF54:DF60))</f>
        <v>0</v>
      </c>
      <c r="DG53" s="41">
        <f t="shared" ref="DG53" si="698">IF(DG$7="",0,SUM(DG54:DG60))</f>
        <v>0</v>
      </c>
      <c r="DH53" s="41">
        <f t="shared" ref="DH53" si="699">IF(DH$7="",0,SUM(DH54:DH60))</f>
        <v>0</v>
      </c>
      <c r="DI53" s="41">
        <f t="shared" ref="DI53" si="700">IF(DI$7="",0,SUM(DI54:DI60))</f>
        <v>0</v>
      </c>
      <c r="DJ53" s="41">
        <f t="shared" ref="DJ53" si="701">IF(DJ$7="",0,SUM(DJ54:DJ60))</f>
        <v>0</v>
      </c>
      <c r="DK53" s="41">
        <f t="shared" ref="DK53" si="702">IF(DK$7="",0,SUM(DK54:DK60))</f>
        <v>0</v>
      </c>
      <c r="DL53" s="41">
        <f t="shared" ref="DL53" si="703">IF(DL$7="",0,SUM(DL54:DL60))</f>
        <v>0</v>
      </c>
      <c r="DM53" s="41">
        <f t="shared" ref="DM53" si="704">IF(DM$7="",0,SUM(DM54:DM60))</f>
        <v>0</v>
      </c>
      <c r="DN53" s="41">
        <f t="shared" ref="DN53" si="705">IF(DN$7="",0,SUM(DN54:DN60))</f>
        <v>0</v>
      </c>
      <c r="DO53" s="41">
        <f t="shared" ref="DO53" si="706">IF(DO$7="",0,SUM(DO54:DO60))</f>
        <v>0</v>
      </c>
      <c r="DP53" s="41">
        <f t="shared" ref="DP53" si="707">IF(DP$7="",0,SUM(DP54:DP60))</f>
        <v>0</v>
      </c>
      <c r="DQ53" s="41">
        <f t="shared" ref="DQ53" si="708">IF(DQ$7="",0,SUM(DQ54:DQ60))</f>
        <v>0</v>
      </c>
      <c r="DR53" s="41">
        <f t="shared" ref="DR53" si="709">IF(DR$7="",0,SUM(DR54:DR60))</f>
        <v>0</v>
      </c>
      <c r="DS53" s="41">
        <f t="shared" ref="DS53" si="710">IF(DS$7="",0,SUM(DS54:DS60))</f>
        <v>0</v>
      </c>
      <c r="DT53" s="41">
        <f t="shared" ref="DT53" si="711">IF(DT$7="",0,SUM(DT54:DT60))</f>
        <v>0</v>
      </c>
      <c r="DU53" s="41">
        <f t="shared" ref="DU53" si="712">IF(DU$7="",0,SUM(DU54:DU60))</f>
        <v>0</v>
      </c>
      <c r="DV53" s="41">
        <f t="shared" ref="DV53" si="713">IF(DV$7="",0,SUM(DV54:DV60))</f>
        <v>0</v>
      </c>
      <c r="DW53" s="41">
        <f t="shared" ref="DW53" si="714">IF(DW$7="",0,SUM(DW54:DW60))</f>
        <v>0</v>
      </c>
      <c r="DX53" s="41">
        <f t="shared" ref="DX53" si="715">IF(DX$7="",0,SUM(DX54:DX60))</f>
        <v>0</v>
      </c>
      <c r="DY53" s="41">
        <f t="shared" ref="DY53" si="716">IF(DY$7="",0,SUM(DY54:DY60))</f>
        <v>0</v>
      </c>
      <c r="DZ53" s="41">
        <f t="shared" ref="DZ53" si="717">IF(DZ$7="",0,SUM(DZ54:DZ60))</f>
        <v>0</v>
      </c>
      <c r="EA53" s="41">
        <f t="shared" ref="EA53" si="718">IF(EA$7="",0,SUM(EA54:EA60))</f>
        <v>0</v>
      </c>
      <c r="EB53" s="41">
        <f t="shared" ref="EB53" si="719">IF(EB$7="",0,SUM(EB54:EB60))</f>
        <v>0</v>
      </c>
      <c r="EC53" s="41">
        <f t="shared" ref="EC53" si="720">IF(EC$7="",0,SUM(EC54:EC60))</f>
        <v>0</v>
      </c>
      <c r="ED53" s="41">
        <f t="shared" ref="ED53" si="721">IF(ED$7="",0,SUM(ED54:ED60))</f>
        <v>0</v>
      </c>
      <c r="EE53" s="41">
        <f t="shared" ref="EE53" si="722">IF(EE$7="",0,SUM(EE54:EE60))</f>
        <v>0</v>
      </c>
      <c r="EF53" s="41">
        <f t="shared" ref="EF53" si="723">IF(EF$7="",0,SUM(EF54:EF60))</f>
        <v>0</v>
      </c>
      <c r="EG53" s="41">
        <f t="shared" ref="EG53" si="724">IF(EG$7="",0,SUM(EG54:EG60))</f>
        <v>0</v>
      </c>
      <c r="EH53" s="41">
        <f t="shared" ref="EH53" si="725">IF(EH$7="",0,SUM(EH54:EH60))</f>
        <v>0</v>
      </c>
      <c r="EI53" s="41">
        <f t="shared" ref="EI53" si="726">IF(EI$7="",0,SUM(EI54:EI60))</f>
        <v>0</v>
      </c>
      <c r="EJ53" s="41">
        <f t="shared" ref="EJ53" si="727">IF(EJ$7="",0,SUM(EJ54:EJ60))</f>
        <v>0</v>
      </c>
      <c r="EK53" s="41">
        <f t="shared" ref="EK53" si="728">IF(EK$7="",0,SUM(EK54:EK60))</f>
        <v>0</v>
      </c>
      <c r="EL53" s="41">
        <f t="shared" ref="EL53" si="729">IF(EL$7="",0,SUM(EL54:EL60))</f>
        <v>0</v>
      </c>
      <c r="EM53" s="41">
        <f t="shared" ref="EM53" si="730">IF(EM$7="",0,SUM(EM54:EM60))</f>
        <v>0</v>
      </c>
      <c r="EN53" s="41">
        <f t="shared" ref="EN53" si="731">IF(EN$7="",0,SUM(EN54:EN60))</f>
        <v>0</v>
      </c>
      <c r="EO53" s="41">
        <f t="shared" ref="EO53" si="732">IF(EO$7="",0,SUM(EO54:EO60))</f>
        <v>0</v>
      </c>
      <c r="EP53" s="41">
        <f t="shared" ref="EP53" si="733">IF(EP$7="",0,SUM(EP54:EP60))</f>
        <v>0</v>
      </c>
      <c r="EQ53" s="41">
        <f t="shared" ref="EQ53" si="734">IF(EQ$7="",0,SUM(EQ54:EQ60))</f>
        <v>0</v>
      </c>
      <c r="ER53" s="41">
        <f t="shared" ref="ER53" si="735">IF(ER$7="",0,SUM(ER54:ER60))</f>
        <v>0</v>
      </c>
      <c r="ES53" s="41">
        <f t="shared" ref="ES53" si="736">IF(ES$7="",0,SUM(ES54:ES60))</f>
        <v>0</v>
      </c>
      <c r="ET53" s="41">
        <f t="shared" ref="ET53" si="737">IF(ET$7="",0,SUM(ET54:ET60))</f>
        <v>0</v>
      </c>
      <c r="EU53" s="41">
        <f t="shared" ref="EU53" si="738">IF(EU$7="",0,SUM(EU54:EU60))</f>
        <v>0</v>
      </c>
      <c r="EV53" s="41">
        <f t="shared" ref="EV53" si="739">IF(EV$7="",0,SUM(EV54:EV60))</f>
        <v>0</v>
      </c>
      <c r="EW53" s="41">
        <f t="shared" ref="EW53" si="740">IF(EW$7="",0,SUM(EW54:EW60))</f>
        <v>0</v>
      </c>
      <c r="EX53" s="41">
        <f t="shared" ref="EX53" si="741">IF(EX$7="",0,SUM(EX54:EX60))</f>
        <v>0</v>
      </c>
      <c r="EY53" s="41">
        <f t="shared" ref="EY53" si="742">IF(EY$7="",0,SUM(EY54:EY60))</f>
        <v>0</v>
      </c>
      <c r="EZ53" s="41">
        <f t="shared" ref="EZ53" si="743">IF(EZ$7="",0,SUM(EZ54:EZ60))</f>
        <v>0</v>
      </c>
      <c r="FA53" s="41">
        <f t="shared" ref="FA53" si="744">IF(FA$7="",0,SUM(FA54:FA60))</f>
        <v>0</v>
      </c>
      <c r="FB53" s="41">
        <f t="shared" ref="FB53" si="745">IF(FB$7="",0,SUM(FB54:FB60))</f>
        <v>0</v>
      </c>
      <c r="FC53" s="41">
        <f t="shared" ref="FC53" si="746">IF(FC$7="",0,SUM(FC54:FC60))</f>
        <v>0</v>
      </c>
      <c r="FD53" s="41">
        <f t="shared" ref="FD53" si="747">IF(FD$7="",0,SUM(FD54:FD60))</f>
        <v>0</v>
      </c>
      <c r="FE53" s="41">
        <f t="shared" ref="FE53" si="748">IF(FE$7="",0,SUM(FE54:FE60))</f>
        <v>0</v>
      </c>
      <c r="FF53" s="41">
        <f t="shared" ref="FF53" si="749">IF(FF$7="",0,SUM(FF54:FF60))</f>
        <v>0</v>
      </c>
      <c r="FG53" s="41">
        <f t="shared" ref="FG53" si="750">IF(FG$7="",0,SUM(FG54:FG60))</f>
        <v>0</v>
      </c>
      <c r="FH53" s="41">
        <f t="shared" ref="FH53" si="751">IF(FH$7="",0,SUM(FH54:FH60))</f>
        <v>0</v>
      </c>
      <c r="FI53" s="41">
        <f t="shared" ref="FI53" si="752">IF(FI$7="",0,SUM(FI54:FI60))</f>
        <v>0</v>
      </c>
      <c r="FJ53" s="41">
        <f t="shared" ref="FJ53" si="753">IF(FJ$7="",0,SUM(FJ54:FJ60))</f>
        <v>0</v>
      </c>
      <c r="FK53" s="41">
        <f t="shared" ref="FK53" si="754">IF(FK$7="",0,SUM(FK54:FK60))</f>
        <v>0</v>
      </c>
      <c r="FL53" s="41">
        <f t="shared" ref="FL53" si="755">IF(FL$7="",0,SUM(FL54:FL60))</f>
        <v>0</v>
      </c>
      <c r="FM53" s="41">
        <f t="shared" ref="FM53" si="756">IF(FM$7="",0,SUM(FM54:FM60))</f>
        <v>0</v>
      </c>
      <c r="FN53" s="41">
        <f t="shared" ref="FN53" si="757">IF(FN$7="",0,SUM(FN54:FN60))</f>
        <v>0</v>
      </c>
      <c r="FO53" s="41">
        <f t="shared" ref="FO53" si="758">IF(FO$7="",0,SUM(FO54:FO60))</f>
        <v>0</v>
      </c>
      <c r="FP53" s="41">
        <f t="shared" ref="FP53" si="759">IF(FP$7="",0,SUM(FP54:FP60))</f>
        <v>0</v>
      </c>
      <c r="FQ53" s="41">
        <f t="shared" ref="FQ53" si="760">IF(FQ$7="",0,SUM(FQ54:FQ60))</f>
        <v>0</v>
      </c>
      <c r="FR53" s="41">
        <f t="shared" ref="FR53" si="761">IF(FR$7="",0,SUM(FR54:FR60))</f>
        <v>0</v>
      </c>
      <c r="FS53" s="41">
        <f t="shared" ref="FS53" si="762">IF(FS$7="",0,SUM(FS54:FS60))</f>
        <v>0</v>
      </c>
      <c r="FT53" s="41">
        <f t="shared" ref="FT53" si="763">IF(FT$7="",0,SUM(FT54:FT60))</f>
        <v>0</v>
      </c>
      <c r="FU53" s="41">
        <f t="shared" ref="FU53" si="764">IF(FU$7="",0,SUM(FU54:FU60))</f>
        <v>0</v>
      </c>
      <c r="FV53" s="41">
        <f t="shared" ref="FV53" si="765">IF(FV$7="",0,SUM(FV54:FV60))</f>
        <v>0</v>
      </c>
      <c r="FW53" s="41">
        <f t="shared" ref="FW53" si="766">IF(FW$7="",0,SUM(FW54:FW60))</f>
        <v>0</v>
      </c>
      <c r="FX53" s="41">
        <f t="shared" ref="FX53" si="767">IF(FX$7="",0,SUM(FX54:FX60))</f>
        <v>0</v>
      </c>
      <c r="FY53" s="41">
        <f t="shared" ref="FY53" si="768">IF(FY$7="",0,SUM(FY54:FY60))</f>
        <v>0</v>
      </c>
      <c r="FZ53" s="41">
        <f t="shared" ref="FZ53" si="769">IF(FZ$7="",0,SUM(FZ54:FZ60))</f>
        <v>0</v>
      </c>
      <c r="GA53" s="41">
        <f t="shared" ref="GA53" si="770">IF(GA$7="",0,SUM(GA54:GA60))</f>
        <v>0</v>
      </c>
      <c r="GB53" s="41">
        <f t="shared" ref="GB53" si="771">IF(GB$7="",0,SUM(GB54:GB60))</f>
        <v>0</v>
      </c>
      <c r="GC53" s="41">
        <f t="shared" ref="GC53" si="772">IF(GC$7="",0,SUM(GC54:GC60))</f>
        <v>0</v>
      </c>
      <c r="GD53" s="41">
        <f t="shared" ref="GD53" si="773">IF(GD$7="",0,SUM(GD54:GD60))</f>
        <v>0</v>
      </c>
      <c r="GE53" s="41">
        <f t="shared" ref="GE53" si="774">IF(GE$7="",0,SUM(GE54:GE60))</f>
        <v>0</v>
      </c>
      <c r="GF53" s="41">
        <f t="shared" ref="GF53" si="775">IF(GF$7="",0,SUM(GF54:GF60))</f>
        <v>0</v>
      </c>
      <c r="GG53" s="41">
        <f t="shared" ref="GG53" si="776">IF(GG$7="",0,SUM(GG54:GG60))</f>
        <v>0</v>
      </c>
      <c r="GH53" s="41">
        <f t="shared" ref="GH53" si="777">IF(GH$7="",0,SUM(GH54:GH60))</f>
        <v>0</v>
      </c>
      <c r="GI53" s="41">
        <f t="shared" ref="GI53" si="778">IF(GI$7="",0,SUM(GI54:GI60))</f>
        <v>0</v>
      </c>
      <c r="GJ53" s="41">
        <f t="shared" ref="GJ53" si="779">IF(GJ$7="",0,SUM(GJ54:GJ60))</f>
        <v>0</v>
      </c>
      <c r="GK53" s="41">
        <f t="shared" ref="GK53" si="780">IF(GK$7="",0,SUM(GK54:GK60))</f>
        <v>0</v>
      </c>
      <c r="GL53" s="41">
        <f t="shared" ref="GL53" si="781">IF(GL$7="",0,SUM(GL54:GL60))</f>
        <v>0</v>
      </c>
      <c r="GM53" s="41">
        <f t="shared" ref="GM53" si="782">IF(GM$7="",0,SUM(GM54:GM60))</f>
        <v>0</v>
      </c>
      <c r="GN53" s="41">
        <f t="shared" ref="GN53" si="783">IF(GN$7="",0,SUM(GN54:GN60))</f>
        <v>0</v>
      </c>
      <c r="GO53" s="41">
        <f t="shared" ref="GO53" si="784">IF(GO$7="",0,SUM(GO54:GO60))</f>
        <v>0</v>
      </c>
      <c r="GP53" s="41">
        <f t="shared" ref="GP53" si="785">IF(GP$7="",0,SUM(GP54:GP60))</f>
        <v>0</v>
      </c>
      <c r="GQ53" s="41">
        <f t="shared" ref="GQ53" si="786">IF(GQ$7="",0,SUM(GQ54:GQ60))</f>
        <v>0</v>
      </c>
      <c r="GR53" s="41">
        <f t="shared" ref="GR53" si="787">IF(GR$7="",0,SUM(GR54:GR60))</f>
        <v>0</v>
      </c>
      <c r="GS53" s="41">
        <f t="shared" ref="GS53" si="788">IF(GS$7="",0,SUM(GS54:GS60))</f>
        <v>0</v>
      </c>
      <c r="GT53" s="41">
        <f t="shared" ref="GT53" si="789">IF(GT$7="",0,SUM(GT54:GT60))</f>
        <v>0</v>
      </c>
      <c r="GU53" s="41">
        <f t="shared" ref="GU53" si="790">IF(GU$7="",0,SUM(GU54:GU60))</f>
        <v>0</v>
      </c>
      <c r="GV53" s="41">
        <f t="shared" ref="GV53" si="791">IF(GV$7="",0,SUM(GV54:GV60))</f>
        <v>0</v>
      </c>
      <c r="GW53" s="41">
        <f t="shared" ref="GW53" si="792">IF(GW$7="",0,SUM(GW54:GW60))</f>
        <v>0</v>
      </c>
      <c r="GX53" s="41">
        <f t="shared" ref="GX53" si="793">IF(GX$7="",0,SUM(GX54:GX60))</f>
        <v>0</v>
      </c>
      <c r="GY53" s="41">
        <f t="shared" ref="GY53" si="794">IF(GY$7="",0,SUM(GY54:GY60))</f>
        <v>0</v>
      </c>
      <c r="GZ53" s="41">
        <f t="shared" ref="GZ53" si="795">IF(GZ$7="",0,SUM(GZ54:GZ60))</f>
        <v>0</v>
      </c>
      <c r="HA53" s="41">
        <f t="shared" ref="HA53" si="796">IF(HA$7="",0,SUM(HA54:HA60))</f>
        <v>0</v>
      </c>
      <c r="HB53" s="41">
        <f t="shared" ref="HB53" si="797">IF(HB$7="",0,SUM(HB54:HB60))</f>
        <v>0</v>
      </c>
      <c r="HC53" s="41">
        <f t="shared" ref="HC53" si="798">IF(HC$7="",0,SUM(HC54:HC60))</f>
        <v>0</v>
      </c>
      <c r="HD53" s="41">
        <f t="shared" ref="HD53" si="799">IF(HD$7="",0,SUM(HD54:HD60))</f>
        <v>0</v>
      </c>
      <c r="HE53" s="41">
        <f t="shared" ref="HE53" si="800">IF(HE$7="",0,SUM(HE54:HE60))</f>
        <v>0</v>
      </c>
      <c r="HF53" s="41">
        <f t="shared" ref="HF53" si="801">IF(HF$7="",0,SUM(HF54:HF60))</f>
        <v>0</v>
      </c>
      <c r="HG53" s="41">
        <f t="shared" ref="HG53" si="802">IF(HG$7="",0,SUM(HG54:HG60))</f>
        <v>0</v>
      </c>
      <c r="HH53" s="41">
        <f t="shared" ref="HH53" si="803">IF(HH$7="",0,SUM(HH54:HH60))</f>
        <v>0</v>
      </c>
      <c r="HI53" s="41">
        <f t="shared" ref="HI53" si="804">IF(HI$7="",0,SUM(HI54:HI60))</f>
        <v>0</v>
      </c>
      <c r="HJ53" s="41">
        <f t="shared" ref="HJ53" si="805">IF(HJ$7="",0,SUM(HJ54:HJ60))</f>
        <v>0</v>
      </c>
      <c r="HK53" s="41">
        <f t="shared" ref="HK53" si="806">IF(HK$7="",0,SUM(HK54:HK60))</f>
        <v>0</v>
      </c>
      <c r="HL53" s="41">
        <f t="shared" ref="HL53" si="807">IF(HL$7="",0,SUM(HL54:HL60))</f>
        <v>0</v>
      </c>
      <c r="HM53" s="41">
        <f t="shared" ref="HM53" si="808">IF(HM$7="",0,SUM(HM54:HM60))</f>
        <v>0</v>
      </c>
      <c r="HN53" s="41">
        <f t="shared" ref="HN53" si="809">IF(HN$7="",0,SUM(HN54:HN60))</f>
        <v>0</v>
      </c>
      <c r="HO53" s="41">
        <f t="shared" ref="HO53" si="810">IF(HO$7="",0,SUM(HO54:HO60))</f>
        <v>0</v>
      </c>
      <c r="HP53" s="41">
        <f t="shared" ref="HP53" si="811">IF(HP$7="",0,SUM(HP54:HP60))</f>
        <v>0</v>
      </c>
      <c r="HQ53" s="41">
        <f t="shared" ref="HQ53" si="812">IF(HQ$7="",0,SUM(HQ54:HQ60))</f>
        <v>0</v>
      </c>
      <c r="HR53" s="41">
        <f t="shared" ref="HR53" si="813">IF(HR$7="",0,SUM(HR54:HR60))</f>
        <v>0</v>
      </c>
      <c r="HS53" s="41">
        <f t="shared" ref="HS53" si="814">IF(HS$7="",0,SUM(HS54:HS60))</f>
        <v>0</v>
      </c>
      <c r="HT53" s="41">
        <f t="shared" ref="HT53" si="815">IF(HT$7="",0,SUM(HT54:HT60))</f>
        <v>0</v>
      </c>
      <c r="HU53" s="41">
        <f t="shared" ref="HU53" si="816">IF(HU$7="",0,SUM(HU54:HU60))</f>
        <v>0</v>
      </c>
      <c r="HV53" s="41">
        <f t="shared" ref="HV53" si="817">IF(HV$7="",0,SUM(HV54:HV60))</f>
        <v>0</v>
      </c>
      <c r="HW53" s="41">
        <f t="shared" ref="HW53" si="818">IF(HW$7="",0,SUM(HW54:HW60))</f>
        <v>0</v>
      </c>
      <c r="HX53" s="41">
        <f t="shared" ref="HX53" si="819">IF(HX$7="",0,SUM(HX54:HX60))</f>
        <v>0</v>
      </c>
      <c r="HY53" s="41">
        <f t="shared" ref="HY53" si="820">IF(HY$7="",0,SUM(HY54:HY60))</f>
        <v>0</v>
      </c>
      <c r="HZ53" s="41">
        <f t="shared" ref="HZ53" si="821">IF(HZ$7="",0,SUM(HZ54:HZ60))</f>
        <v>0</v>
      </c>
      <c r="IA53" s="41">
        <f t="shared" ref="IA53" si="822">IF(IA$7="",0,SUM(IA54:IA60))</f>
        <v>0</v>
      </c>
      <c r="IB53" s="41">
        <f t="shared" ref="IB53" si="823">IF(IB$7="",0,SUM(IB54:IB60))</f>
        <v>0</v>
      </c>
      <c r="IC53" s="41">
        <f t="shared" ref="IC53" si="824">IF(IC$7="",0,SUM(IC54:IC60))</f>
        <v>0</v>
      </c>
      <c r="ID53" s="41">
        <f t="shared" ref="ID53" si="825">IF(ID$7="",0,SUM(ID54:ID60))</f>
        <v>0</v>
      </c>
      <c r="IE53" s="41">
        <f t="shared" ref="IE53" si="826">IF(IE$7="",0,SUM(IE54:IE60))</f>
        <v>0</v>
      </c>
      <c r="IF53" s="41">
        <f t="shared" ref="IF53" si="827">IF(IF$7="",0,SUM(IF54:IF60))</f>
        <v>0</v>
      </c>
      <c r="IG53" s="41">
        <f t="shared" ref="IG53" si="828">IF(IG$7="",0,SUM(IG54:IG60))</f>
        <v>0</v>
      </c>
      <c r="IH53" s="41">
        <f t="shared" ref="IH53" si="829">IF(IH$7="",0,SUM(IH54:IH60))</f>
        <v>0</v>
      </c>
      <c r="II53" s="41">
        <f t="shared" ref="II53" si="830">IF(II$7="",0,SUM(II54:II60))</f>
        <v>0</v>
      </c>
      <c r="IJ53" s="41">
        <f t="shared" ref="IJ53" si="831">IF(IJ$7="",0,SUM(IJ54:IJ60))</f>
        <v>0</v>
      </c>
      <c r="IK53" s="41">
        <f t="shared" ref="IK53" si="832">IF(IK$7="",0,SUM(IK54:IK60))</f>
        <v>0</v>
      </c>
      <c r="IL53" s="41">
        <f t="shared" ref="IL53" si="833">IF(IL$7="",0,SUM(IL54:IL60))</f>
        <v>0</v>
      </c>
      <c r="IM53" s="41">
        <f t="shared" ref="IM53" si="834">IF(IM$7="",0,SUM(IM54:IM60))</f>
        <v>0</v>
      </c>
      <c r="IN53" s="41">
        <f t="shared" ref="IN53" si="835">IF(IN$7="",0,SUM(IN54:IN60))</f>
        <v>0</v>
      </c>
      <c r="IO53" s="41">
        <f t="shared" ref="IO53" si="836">IF(IO$7="",0,SUM(IO54:IO60))</f>
        <v>0</v>
      </c>
      <c r="IP53" s="41">
        <f t="shared" ref="IP53" si="837">IF(IP$7="",0,SUM(IP54:IP60))</f>
        <v>0</v>
      </c>
      <c r="IQ53" s="41">
        <f t="shared" ref="IQ53" si="838">IF(IQ$7="",0,SUM(IQ54:IQ60))</f>
        <v>0</v>
      </c>
      <c r="IR53" s="41">
        <f t="shared" ref="IR53" si="839">IF(IR$7="",0,SUM(IR54:IR60))</f>
        <v>0</v>
      </c>
      <c r="IS53" s="41">
        <f t="shared" ref="IS53" si="840">IF(IS$7="",0,SUM(IS54:IS60))</f>
        <v>0</v>
      </c>
      <c r="IT53" s="41">
        <f t="shared" ref="IT53" si="841">IF(IT$7="",0,SUM(IT54:IT60))</f>
        <v>0</v>
      </c>
      <c r="IU53" s="41">
        <f t="shared" ref="IU53" si="842">IF(IU$7="",0,SUM(IU54:IU60))</f>
        <v>0</v>
      </c>
      <c r="IV53" s="41">
        <f t="shared" ref="IV53" si="843">IF(IV$7="",0,SUM(IV54:IV60))</f>
        <v>0</v>
      </c>
      <c r="IW53" s="41">
        <f t="shared" ref="IW53" si="844">IF(IW$7="",0,SUM(IW54:IW60))</f>
        <v>0</v>
      </c>
      <c r="IX53" s="41">
        <f t="shared" ref="IX53" si="845">IF(IX$7="",0,SUM(IX54:IX60))</f>
        <v>0</v>
      </c>
      <c r="IY53" s="41">
        <f t="shared" ref="IY53" si="846">IF(IY$7="",0,SUM(IY54:IY60))</f>
        <v>0</v>
      </c>
      <c r="IZ53" s="41">
        <f t="shared" ref="IZ53" si="847">IF(IZ$7="",0,SUM(IZ54:IZ60))</f>
        <v>0</v>
      </c>
      <c r="JA53" s="41">
        <f t="shared" ref="JA53" si="848">IF(JA$7="",0,SUM(JA54:JA60))</f>
        <v>0</v>
      </c>
      <c r="JB53" s="41">
        <f t="shared" ref="JB53" si="849">IF(JB$7="",0,SUM(JB54:JB60))</f>
        <v>0</v>
      </c>
      <c r="JC53" s="41">
        <f t="shared" ref="JC53" si="850">IF(JC$7="",0,SUM(JC54:JC60))</f>
        <v>0</v>
      </c>
      <c r="JD53" s="41">
        <f t="shared" ref="JD53" si="851">IF(JD$7="",0,SUM(JD54:JD60))</f>
        <v>0</v>
      </c>
      <c r="JE53" s="41">
        <f t="shared" ref="JE53" si="852">IF(JE$7="",0,SUM(JE54:JE60))</f>
        <v>0</v>
      </c>
      <c r="JF53" s="41">
        <f t="shared" ref="JF53" si="853">IF(JF$7="",0,SUM(JF54:JF60))</f>
        <v>0</v>
      </c>
      <c r="JG53" s="41">
        <f t="shared" ref="JG53" si="854">IF(JG$7="",0,SUM(JG54:JG60))</f>
        <v>0</v>
      </c>
      <c r="JH53" s="41">
        <f t="shared" ref="JH53" si="855">IF(JH$7="",0,SUM(JH54:JH60))</f>
        <v>0</v>
      </c>
      <c r="JI53" s="41">
        <f t="shared" ref="JI53" si="856">IF(JI$7="",0,SUM(JI54:JI60))</f>
        <v>0</v>
      </c>
      <c r="JJ53" s="41">
        <f t="shared" ref="JJ53" si="857">IF(JJ$7="",0,SUM(JJ54:JJ60))</f>
        <v>0</v>
      </c>
      <c r="JK53" s="41">
        <f t="shared" ref="JK53" si="858">IF(JK$7="",0,SUM(JK54:JK60))</f>
        <v>0</v>
      </c>
      <c r="JL53" s="41">
        <f t="shared" ref="JL53" si="859">IF(JL$7="",0,SUM(JL54:JL60))</f>
        <v>0</v>
      </c>
      <c r="JM53" s="41">
        <f t="shared" ref="JM53" si="860">IF(JM$7="",0,SUM(JM54:JM60))</f>
        <v>0</v>
      </c>
      <c r="JN53" s="41">
        <f t="shared" ref="JN53" si="861">IF(JN$7="",0,SUM(JN54:JN60))</f>
        <v>0</v>
      </c>
      <c r="JO53" s="41">
        <f t="shared" ref="JO53" si="862">IF(JO$7="",0,SUM(JO54:JO60))</f>
        <v>0</v>
      </c>
      <c r="JP53" s="41">
        <f t="shared" ref="JP53" si="863">IF(JP$7="",0,SUM(JP54:JP60))</f>
        <v>0</v>
      </c>
      <c r="JQ53" s="41">
        <f t="shared" ref="JQ53" si="864">IF(JQ$7="",0,SUM(JQ54:JQ60))</f>
        <v>0</v>
      </c>
      <c r="JR53" s="41">
        <f t="shared" ref="JR53" si="865">IF(JR$7="",0,SUM(JR54:JR60))</f>
        <v>0</v>
      </c>
      <c r="JS53" s="41">
        <f t="shared" ref="JS53" si="866">IF(JS$7="",0,SUM(JS54:JS60))</f>
        <v>0</v>
      </c>
      <c r="JT53" s="41">
        <f t="shared" ref="JT53" si="867">IF(JT$7="",0,SUM(JT54:JT60))</f>
        <v>0</v>
      </c>
      <c r="JU53" s="41">
        <f t="shared" ref="JU53" si="868">IF(JU$7="",0,SUM(JU54:JU60))</f>
        <v>0</v>
      </c>
      <c r="JV53" s="41">
        <f t="shared" ref="JV53" si="869">IF(JV$7="",0,SUM(JV54:JV60))</f>
        <v>0</v>
      </c>
      <c r="JW53" s="41">
        <f t="shared" ref="JW53" si="870">IF(JW$7="",0,SUM(JW54:JW60))</f>
        <v>0</v>
      </c>
      <c r="JX53" s="41">
        <f t="shared" ref="JX53" si="871">IF(JX$7="",0,SUM(JX54:JX60))</f>
        <v>0</v>
      </c>
      <c r="JY53" s="41">
        <f t="shared" ref="JY53" si="872">IF(JY$7="",0,SUM(JY54:JY60))</f>
        <v>0</v>
      </c>
      <c r="JZ53" s="41">
        <f t="shared" ref="JZ53" si="873">IF(JZ$7="",0,SUM(JZ54:JZ60))</f>
        <v>0</v>
      </c>
      <c r="KA53" s="41">
        <f t="shared" ref="KA53" si="874">IF(KA$7="",0,SUM(KA54:KA60))</f>
        <v>0</v>
      </c>
      <c r="KB53" s="41">
        <f t="shared" ref="KB53" si="875">IF(KB$7="",0,SUM(KB54:KB60))</f>
        <v>0</v>
      </c>
      <c r="KC53" s="41">
        <f t="shared" ref="KC53" si="876">IF(KC$7="",0,SUM(KC54:KC60))</f>
        <v>0</v>
      </c>
      <c r="KD53" s="41">
        <f t="shared" ref="KD53" si="877">IF(KD$7="",0,SUM(KD54:KD60))</f>
        <v>0</v>
      </c>
      <c r="KE53" s="41">
        <f t="shared" ref="KE53" si="878">IF(KE$7="",0,SUM(KE54:KE60))</f>
        <v>0</v>
      </c>
      <c r="KF53" s="41">
        <f t="shared" ref="KF53" si="879">IF(KF$7="",0,SUM(KF54:KF60))</f>
        <v>0</v>
      </c>
      <c r="KG53" s="41">
        <f t="shared" ref="KG53" si="880">IF(KG$7="",0,SUM(KG54:KG60))</f>
        <v>0</v>
      </c>
      <c r="KH53" s="41">
        <f t="shared" ref="KH53" si="881">IF(KH$7="",0,SUM(KH54:KH60))</f>
        <v>0</v>
      </c>
      <c r="KI53" s="41">
        <f t="shared" ref="KI53" si="882">IF(KI$7="",0,SUM(KI54:KI60))</f>
        <v>0</v>
      </c>
      <c r="KJ53" s="41">
        <f t="shared" ref="KJ53" si="883">IF(KJ$7="",0,SUM(KJ54:KJ60))</f>
        <v>0</v>
      </c>
      <c r="KK53" s="41">
        <f t="shared" ref="KK53" si="884">IF(KK$7="",0,SUM(KK54:KK60))</f>
        <v>0</v>
      </c>
      <c r="KL53" s="41">
        <f t="shared" ref="KL53" si="885">IF(KL$7="",0,SUM(KL54:KL60))</f>
        <v>0</v>
      </c>
      <c r="KM53" s="41">
        <f t="shared" ref="KM53" si="886">IF(KM$7="",0,SUM(KM54:KM60))</f>
        <v>0</v>
      </c>
      <c r="KN53" s="41">
        <f t="shared" ref="KN53" si="887">IF(KN$7="",0,SUM(KN54:KN60))</f>
        <v>0</v>
      </c>
      <c r="KO53" s="41">
        <f t="shared" ref="KO53" si="888">IF(KO$7="",0,SUM(KO54:KO60))</f>
        <v>0</v>
      </c>
      <c r="KP53" s="41">
        <f t="shared" ref="KP53" si="889">IF(KP$7="",0,SUM(KP54:KP60))</f>
        <v>0</v>
      </c>
      <c r="KQ53" s="41">
        <f t="shared" ref="KQ53" si="890">IF(KQ$7="",0,SUM(KQ54:KQ60))</f>
        <v>0</v>
      </c>
      <c r="KR53" s="41">
        <f t="shared" ref="KR53" si="891">IF(KR$7="",0,SUM(KR54:KR60))</f>
        <v>0</v>
      </c>
      <c r="KS53" s="41">
        <f t="shared" ref="KS53" si="892">IF(KS$7="",0,SUM(KS54:KS60))</f>
        <v>0</v>
      </c>
      <c r="KT53" s="41">
        <f t="shared" ref="KT53" si="893">IF(KT$7="",0,SUM(KT54:KT60))</f>
        <v>0</v>
      </c>
      <c r="KU53" s="41">
        <f t="shared" ref="KU53" si="894">IF(KU$7="",0,SUM(KU54:KU60))</f>
        <v>0</v>
      </c>
      <c r="KV53" s="41">
        <f t="shared" ref="KV53" si="895">IF(KV$7="",0,SUM(KV54:KV60))</f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доход от продаж продукции</v>
      </c>
      <c r="F54" s="1"/>
      <c r="G54" s="1"/>
      <c r="H54" s="11" t="str">
        <f>H53</f>
        <v>руб.</v>
      </c>
      <c r="I54" s="1"/>
      <c r="J54" s="1"/>
      <c r="K54" s="43" t="str">
        <f>справочники!$U$11</f>
        <v>постоянные-франшиза</v>
      </c>
      <c r="L54" s="1"/>
      <c r="M54" s="5"/>
      <c r="N54" s="45"/>
      <c r="O54" s="19"/>
      <c r="P54" s="1"/>
      <c r="Q54" s="1"/>
      <c r="R54" s="45">
        <f t="shared" si="608"/>
        <v>811588.74999999988</v>
      </c>
      <c r="S54" s="1"/>
      <c r="T54" s="232"/>
      <c r="U54" s="40">
        <f>IF(U$7="",0,U44/100*условия!$U$18)</f>
        <v>5351.1346153846143</v>
      </c>
      <c r="V54" s="40">
        <f>IF(V$7="",0,V44/100*условия!$U$18)</f>
        <v>11594.124999999998</v>
      </c>
      <c r="W54" s="40">
        <f>IF(W$7="",0,W44/100*условия!$U$18)</f>
        <v>18728.971153846149</v>
      </c>
      <c r="X54" s="40">
        <f>IF(X$7="",0,X44/100*условия!$U$18)</f>
        <v>26755.673076923071</v>
      </c>
      <c r="Y54" s="40">
        <f>IF(Y$7="",0,Y44/100*условия!$U$18)</f>
        <v>35674.230769230759</v>
      </c>
      <c r="Z54" s="40">
        <f>IF(Z$7="",0,Z44/100*условия!$U$18)</f>
        <v>45484.644230769227</v>
      </c>
      <c r="AA54" s="40">
        <f>IF(AA$7="",0,AA44/100*условия!$U$18)</f>
        <v>56186.913461538461</v>
      </c>
      <c r="AB54" s="40">
        <f>IF(AB$7="",0,AB44/100*условия!$U$18)</f>
        <v>67781.038461538454</v>
      </c>
      <c r="AC54" s="40">
        <f>IF(AC$7="",0,AC44/100*условия!$U$18)</f>
        <v>80267.01923076922</v>
      </c>
      <c r="AD54" s="40">
        <f>IF(AD$7="",0,AD44/100*условия!$U$18)</f>
        <v>93644.855769230751</v>
      </c>
      <c r="AE54" s="40">
        <f>IF(AE$7="",0,AE44/100*условия!$U$18)</f>
        <v>107914.54807692305</v>
      </c>
      <c r="AF54" s="40">
        <f>IF(AF$7="",0,AF44/100*условия!$U$18)</f>
        <v>123076.09615384613</v>
      </c>
      <c r="AG54" s="40">
        <f>IF(AG$7="",0,AG44/100*условия!$U$18)</f>
        <v>139129.49999999997</v>
      </c>
      <c r="AH54" s="40">
        <f>IF(AH$7="",0,AH44/100*условия!$U$18)</f>
        <v>0</v>
      </c>
      <c r="AI54" s="40">
        <f>IF(AI$7="",0,AI44/100*условия!$U$18)</f>
        <v>0</v>
      </c>
      <c r="AJ54" s="40">
        <f>IF(AJ$7="",0,AJ44/100*условия!$U$18)</f>
        <v>0</v>
      </c>
      <c r="AK54" s="40">
        <f>IF(AK$7="",0,AK44/100*условия!$U$18)</f>
        <v>0</v>
      </c>
      <c r="AL54" s="40">
        <f>IF(AL$7="",0,AL44/100*условия!$U$18)</f>
        <v>0</v>
      </c>
      <c r="AM54" s="40">
        <f>IF(AM$7="",0,AM44/100*условия!$U$18)</f>
        <v>0</v>
      </c>
      <c r="AN54" s="40">
        <f>IF(AN$7="",0,AN44/100*условия!$U$18)</f>
        <v>0</v>
      </c>
      <c r="AO54" s="40">
        <f>IF(AO$7="",0,AO44/100*условия!$U$18)</f>
        <v>0</v>
      </c>
      <c r="AP54" s="40">
        <f>IF(AP$7="",0,AP44/100*условия!$U$18)</f>
        <v>0</v>
      </c>
      <c r="AQ54" s="40">
        <f>IF(AQ$7="",0,AQ44/100*условия!$U$18)</f>
        <v>0</v>
      </c>
      <c r="AR54" s="40">
        <f>IF(AR$7="",0,AR44/100*условия!$U$18)</f>
        <v>0</v>
      </c>
      <c r="AS54" s="40">
        <f>IF(AS$7="",0,AS44/100*условия!$U$18)</f>
        <v>0</v>
      </c>
      <c r="AT54" s="40">
        <f>IF(AT$7="",0,AT44/100*условия!$U$18)</f>
        <v>0</v>
      </c>
      <c r="AU54" s="40">
        <f>IF(AU$7="",0,AU44/100*условия!$U$18)</f>
        <v>0</v>
      </c>
      <c r="AV54" s="40">
        <f>IF(AV$7="",0,AV44/100*условия!$U$18)</f>
        <v>0</v>
      </c>
      <c r="AW54" s="40">
        <f>IF(AW$7="",0,AW44/100*условия!$U$18)</f>
        <v>0</v>
      </c>
      <c r="AX54" s="40">
        <f>IF(AX$7="",0,AX44/100*условия!$U$18)</f>
        <v>0</v>
      </c>
      <c r="AY54" s="40">
        <f>IF(AY$7="",0,AY44/100*условия!$U$18)</f>
        <v>0</v>
      </c>
      <c r="AZ54" s="40">
        <f>IF(AZ$7="",0,AZ44/100*условия!$U$18)</f>
        <v>0</v>
      </c>
      <c r="BA54" s="40">
        <f>IF(BA$7="",0,BA44/100*условия!$U$18)</f>
        <v>0</v>
      </c>
      <c r="BB54" s="40">
        <f>IF(BB$7="",0,BB44/100*условия!$U$18)</f>
        <v>0</v>
      </c>
      <c r="BC54" s="40">
        <f>IF(BC$7="",0,BC44/100*условия!$U$18)</f>
        <v>0</v>
      </c>
      <c r="BD54" s="40">
        <f>IF(BD$7="",0,BD44/100*условия!$U$18)</f>
        <v>0</v>
      </c>
      <c r="BE54" s="40">
        <f>IF(BE$7="",0,BE44/100*условия!$U$18)</f>
        <v>0</v>
      </c>
      <c r="BF54" s="40">
        <f>IF(BF$7="",0,BF44/100*условия!$U$18)</f>
        <v>0</v>
      </c>
      <c r="BG54" s="40">
        <f>IF(BG$7="",0,BG44/100*условия!$U$18)</f>
        <v>0</v>
      </c>
      <c r="BH54" s="40">
        <f>IF(BH$7="",0,BH44/100*условия!$U$18)</f>
        <v>0</v>
      </c>
      <c r="BI54" s="40">
        <f>IF(BI$7="",0,BI44/100*условия!$U$18)</f>
        <v>0</v>
      </c>
      <c r="BJ54" s="40">
        <f>IF(BJ$7="",0,BJ44/100*условия!$U$18)</f>
        <v>0</v>
      </c>
      <c r="BK54" s="40">
        <f>IF(BK$7="",0,BK44/100*условия!$U$18)</f>
        <v>0</v>
      </c>
      <c r="BL54" s="40">
        <f>IF(BL$7="",0,BL44/100*условия!$U$18)</f>
        <v>0</v>
      </c>
      <c r="BM54" s="40">
        <f>IF(BM$7="",0,BM44/100*условия!$U$18)</f>
        <v>0</v>
      </c>
      <c r="BN54" s="40">
        <f>IF(BN$7="",0,BN44/100*условия!$U$18)</f>
        <v>0</v>
      </c>
      <c r="BO54" s="40">
        <f>IF(BO$7="",0,BO44/100*условия!$U$18)</f>
        <v>0</v>
      </c>
      <c r="BP54" s="40">
        <f>IF(BP$7="",0,BP44/100*условия!$U$18)</f>
        <v>0</v>
      </c>
      <c r="BQ54" s="40">
        <f>IF(BQ$7="",0,BQ44/100*условия!$U$18)</f>
        <v>0</v>
      </c>
      <c r="BR54" s="40">
        <f>IF(BR$7="",0,BR44/100*условия!$U$18)</f>
        <v>0</v>
      </c>
      <c r="BS54" s="40">
        <f>IF(BS$7="",0,BS44/100*условия!$U$18)</f>
        <v>0</v>
      </c>
      <c r="BT54" s="40">
        <f>IF(BT$7="",0,BT44/100*условия!$U$18)</f>
        <v>0</v>
      </c>
      <c r="BU54" s="40">
        <f>IF(BU$7="",0,BU44/100*условия!$U$18)</f>
        <v>0</v>
      </c>
      <c r="BV54" s="40">
        <f>IF(BV$7="",0,BV44/100*условия!$U$18)</f>
        <v>0</v>
      </c>
      <c r="BW54" s="40">
        <f>IF(BW$7="",0,BW44/100*условия!$U$18)</f>
        <v>0</v>
      </c>
      <c r="BX54" s="40">
        <f>IF(BX$7="",0,BX44/100*условия!$U$18)</f>
        <v>0</v>
      </c>
      <c r="BY54" s="40">
        <f>IF(BY$7="",0,BY44/100*условия!$U$18)</f>
        <v>0</v>
      </c>
      <c r="BZ54" s="40">
        <f>IF(BZ$7="",0,BZ44/100*условия!$U$18)</f>
        <v>0</v>
      </c>
      <c r="CA54" s="40">
        <f>IF(CA$7="",0,CA44/100*условия!$U$18)</f>
        <v>0</v>
      </c>
      <c r="CB54" s="40">
        <f>IF(CB$7="",0,CB44/100*условия!$U$18)</f>
        <v>0</v>
      </c>
      <c r="CC54" s="40">
        <f>IF(CC$7="",0,CC44/100*условия!$U$18)</f>
        <v>0</v>
      </c>
      <c r="CD54" s="40">
        <f>IF(CD$7="",0,CD44/100*условия!$U$18)</f>
        <v>0</v>
      </c>
      <c r="CE54" s="40">
        <f>IF(CE$7="",0,CE44/100*условия!$U$18)</f>
        <v>0</v>
      </c>
      <c r="CF54" s="40">
        <f>IF(CF$7="",0,CF44/100*условия!$U$18)</f>
        <v>0</v>
      </c>
      <c r="CG54" s="40">
        <f>IF(CG$7="",0,CG44/100*условия!$U$18)</f>
        <v>0</v>
      </c>
      <c r="CH54" s="40">
        <f>IF(CH$7="",0,CH44/100*условия!$U$18)</f>
        <v>0</v>
      </c>
      <c r="CI54" s="40">
        <f>IF(CI$7="",0,CI44/100*условия!$U$18)</f>
        <v>0</v>
      </c>
      <c r="CJ54" s="40">
        <f>IF(CJ$7="",0,CJ44/100*условия!$U$18)</f>
        <v>0</v>
      </c>
      <c r="CK54" s="40">
        <f>IF(CK$7="",0,CK44/100*условия!$U$18)</f>
        <v>0</v>
      </c>
      <c r="CL54" s="40">
        <f>IF(CL$7="",0,CL44/100*условия!$U$18)</f>
        <v>0</v>
      </c>
      <c r="CM54" s="40">
        <f>IF(CM$7="",0,CM44/100*условия!$U$18)</f>
        <v>0</v>
      </c>
      <c r="CN54" s="40">
        <f>IF(CN$7="",0,CN44/100*условия!$U$18)</f>
        <v>0</v>
      </c>
      <c r="CO54" s="40">
        <f>IF(CO$7="",0,CO44/100*условия!$U$18)</f>
        <v>0</v>
      </c>
      <c r="CP54" s="40">
        <f>IF(CP$7="",0,CP44/100*условия!$U$18)</f>
        <v>0</v>
      </c>
      <c r="CQ54" s="40">
        <f>IF(CQ$7="",0,CQ44/100*условия!$U$18)</f>
        <v>0</v>
      </c>
      <c r="CR54" s="40">
        <f>IF(CR$7="",0,CR44/100*условия!$U$18)</f>
        <v>0</v>
      </c>
      <c r="CS54" s="40">
        <f>IF(CS$7="",0,CS44/100*условия!$U$18)</f>
        <v>0</v>
      </c>
      <c r="CT54" s="40">
        <f>IF(CT$7="",0,CT44/100*условия!$U$18)</f>
        <v>0</v>
      </c>
      <c r="CU54" s="40">
        <f>IF(CU$7="",0,CU44/100*условия!$U$18)</f>
        <v>0</v>
      </c>
      <c r="CV54" s="40">
        <f>IF(CV$7="",0,CV44/100*условия!$U$18)</f>
        <v>0</v>
      </c>
      <c r="CW54" s="40">
        <f>IF(CW$7="",0,CW44/100*условия!$U$18)</f>
        <v>0</v>
      </c>
      <c r="CX54" s="40">
        <f>IF(CX$7="",0,CX44/100*условия!$U$18)</f>
        <v>0</v>
      </c>
      <c r="CY54" s="40">
        <f>IF(CY$7="",0,CY44/100*условия!$U$18)</f>
        <v>0</v>
      </c>
      <c r="CZ54" s="40">
        <f>IF(CZ$7="",0,CZ44/100*условия!$U$18)</f>
        <v>0</v>
      </c>
      <c r="DA54" s="40">
        <f>IF(DA$7="",0,DA44/100*условия!$U$18)</f>
        <v>0</v>
      </c>
      <c r="DB54" s="40">
        <f>IF(DB$7="",0,DB44/100*условия!$U$18)</f>
        <v>0</v>
      </c>
      <c r="DC54" s="40">
        <f>IF(DC$7="",0,DC44/100*условия!$U$18)</f>
        <v>0</v>
      </c>
      <c r="DD54" s="40">
        <f>IF(DD$7="",0,DD44/100*условия!$U$18)</f>
        <v>0</v>
      </c>
      <c r="DE54" s="40">
        <f>IF(DE$7="",0,DE44/100*условия!$U$18)</f>
        <v>0</v>
      </c>
      <c r="DF54" s="40">
        <f>IF(DF$7="",0,DF44/100*условия!$U$18)</f>
        <v>0</v>
      </c>
      <c r="DG54" s="40">
        <f>IF(DG$7="",0,DG44/100*условия!$U$18)</f>
        <v>0</v>
      </c>
      <c r="DH54" s="40">
        <f>IF(DH$7="",0,DH44/100*условия!$U$18)</f>
        <v>0</v>
      </c>
      <c r="DI54" s="40">
        <f>IF(DI$7="",0,DI44/100*условия!$U$18)</f>
        <v>0</v>
      </c>
      <c r="DJ54" s="40">
        <f>IF(DJ$7="",0,DJ44/100*условия!$U$18)</f>
        <v>0</v>
      </c>
      <c r="DK54" s="40">
        <f>IF(DK$7="",0,DK44/100*условия!$U$18)</f>
        <v>0</v>
      </c>
      <c r="DL54" s="40">
        <f>IF(DL$7="",0,DL44/100*условия!$U$18)</f>
        <v>0</v>
      </c>
      <c r="DM54" s="40">
        <f>IF(DM$7="",0,DM44/100*условия!$U$18)</f>
        <v>0</v>
      </c>
      <c r="DN54" s="40">
        <f>IF(DN$7="",0,DN44/100*условия!$U$18)</f>
        <v>0</v>
      </c>
      <c r="DO54" s="40">
        <f>IF(DO$7="",0,DO44/100*условия!$U$18)</f>
        <v>0</v>
      </c>
      <c r="DP54" s="40">
        <f>IF(DP$7="",0,DP44/100*условия!$U$18)</f>
        <v>0</v>
      </c>
      <c r="DQ54" s="40">
        <f>IF(DQ$7="",0,DQ44/100*условия!$U$18)</f>
        <v>0</v>
      </c>
      <c r="DR54" s="40">
        <f>IF(DR$7="",0,DR44/100*условия!$U$18)</f>
        <v>0</v>
      </c>
      <c r="DS54" s="40">
        <f>IF(DS$7="",0,DS44/100*условия!$U$18)</f>
        <v>0</v>
      </c>
      <c r="DT54" s="40">
        <f>IF(DT$7="",0,DT44/100*условия!$U$18)</f>
        <v>0</v>
      </c>
      <c r="DU54" s="40">
        <f>IF(DU$7="",0,DU44/100*условия!$U$18)</f>
        <v>0</v>
      </c>
      <c r="DV54" s="40">
        <f>IF(DV$7="",0,DV44/100*условия!$U$18)</f>
        <v>0</v>
      </c>
      <c r="DW54" s="40">
        <f>IF(DW$7="",0,DW44/100*условия!$U$18)</f>
        <v>0</v>
      </c>
      <c r="DX54" s="40">
        <f>IF(DX$7="",0,DX44/100*условия!$U$18)</f>
        <v>0</v>
      </c>
      <c r="DY54" s="40">
        <f>IF(DY$7="",0,DY44/100*условия!$U$18)</f>
        <v>0</v>
      </c>
      <c r="DZ54" s="40">
        <f>IF(DZ$7="",0,DZ44/100*условия!$U$18)</f>
        <v>0</v>
      </c>
      <c r="EA54" s="40">
        <f>IF(EA$7="",0,EA44/100*условия!$U$18)</f>
        <v>0</v>
      </c>
      <c r="EB54" s="40">
        <f>IF(EB$7="",0,EB44/100*условия!$U$18)</f>
        <v>0</v>
      </c>
      <c r="EC54" s="40">
        <f>IF(EC$7="",0,EC44/100*условия!$U$18)</f>
        <v>0</v>
      </c>
      <c r="ED54" s="40">
        <f>IF(ED$7="",0,ED44/100*условия!$U$18)</f>
        <v>0</v>
      </c>
      <c r="EE54" s="40">
        <f>IF(EE$7="",0,EE44/100*условия!$U$18)</f>
        <v>0</v>
      </c>
      <c r="EF54" s="40">
        <f>IF(EF$7="",0,EF44/100*условия!$U$18)</f>
        <v>0</v>
      </c>
      <c r="EG54" s="40">
        <f>IF(EG$7="",0,EG44/100*условия!$U$18)</f>
        <v>0</v>
      </c>
      <c r="EH54" s="40">
        <f>IF(EH$7="",0,EH44/100*условия!$U$18)</f>
        <v>0</v>
      </c>
      <c r="EI54" s="40">
        <f>IF(EI$7="",0,EI44/100*условия!$U$18)</f>
        <v>0</v>
      </c>
      <c r="EJ54" s="40">
        <f>IF(EJ$7="",0,EJ44/100*условия!$U$18)</f>
        <v>0</v>
      </c>
      <c r="EK54" s="40">
        <f>IF(EK$7="",0,EK44/100*условия!$U$18)</f>
        <v>0</v>
      </c>
      <c r="EL54" s="40">
        <f>IF(EL$7="",0,EL44/100*условия!$U$18)</f>
        <v>0</v>
      </c>
      <c r="EM54" s="40">
        <f>IF(EM$7="",0,EM44/100*условия!$U$18)</f>
        <v>0</v>
      </c>
      <c r="EN54" s="40">
        <f>IF(EN$7="",0,EN44/100*условия!$U$18)</f>
        <v>0</v>
      </c>
      <c r="EO54" s="40">
        <f>IF(EO$7="",0,EO44/100*условия!$U$18)</f>
        <v>0</v>
      </c>
      <c r="EP54" s="40">
        <f>IF(EP$7="",0,EP44/100*условия!$U$18)</f>
        <v>0</v>
      </c>
      <c r="EQ54" s="40">
        <f>IF(EQ$7="",0,EQ44/100*условия!$U$18)</f>
        <v>0</v>
      </c>
      <c r="ER54" s="40">
        <f>IF(ER$7="",0,ER44/100*условия!$U$18)</f>
        <v>0</v>
      </c>
      <c r="ES54" s="40">
        <f>IF(ES$7="",0,ES44/100*условия!$U$18)</f>
        <v>0</v>
      </c>
      <c r="ET54" s="40">
        <f>IF(ET$7="",0,ET44/100*условия!$U$18)</f>
        <v>0</v>
      </c>
      <c r="EU54" s="40">
        <f>IF(EU$7="",0,EU44/100*условия!$U$18)</f>
        <v>0</v>
      </c>
      <c r="EV54" s="40">
        <f>IF(EV$7="",0,EV44/100*условия!$U$18)</f>
        <v>0</v>
      </c>
      <c r="EW54" s="40">
        <f>IF(EW$7="",0,EW44/100*условия!$U$18)</f>
        <v>0</v>
      </c>
      <c r="EX54" s="40">
        <f>IF(EX$7="",0,EX44/100*условия!$U$18)</f>
        <v>0</v>
      </c>
      <c r="EY54" s="40">
        <f>IF(EY$7="",0,EY44/100*условия!$U$18)</f>
        <v>0</v>
      </c>
      <c r="EZ54" s="40">
        <f>IF(EZ$7="",0,EZ44/100*условия!$U$18)</f>
        <v>0</v>
      </c>
      <c r="FA54" s="40">
        <f>IF(FA$7="",0,FA44/100*условия!$U$18)</f>
        <v>0</v>
      </c>
      <c r="FB54" s="40">
        <f>IF(FB$7="",0,FB44/100*условия!$U$18)</f>
        <v>0</v>
      </c>
      <c r="FC54" s="40">
        <f>IF(FC$7="",0,FC44/100*условия!$U$18)</f>
        <v>0</v>
      </c>
      <c r="FD54" s="40">
        <f>IF(FD$7="",0,FD44/100*условия!$U$18)</f>
        <v>0</v>
      </c>
      <c r="FE54" s="40">
        <f>IF(FE$7="",0,FE44/100*условия!$U$18)</f>
        <v>0</v>
      </c>
      <c r="FF54" s="40">
        <f>IF(FF$7="",0,FF44/100*условия!$U$18)</f>
        <v>0</v>
      </c>
      <c r="FG54" s="40">
        <f>IF(FG$7="",0,FG44/100*условия!$U$18)</f>
        <v>0</v>
      </c>
      <c r="FH54" s="40">
        <f>IF(FH$7="",0,FH44/100*условия!$U$18)</f>
        <v>0</v>
      </c>
      <c r="FI54" s="40">
        <f>IF(FI$7="",0,FI44/100*условия!$U$18)</f>
        <v>0</v>
      </c>
      <c r="FJ54" s="40">
        <f>IF(FJ$7="",0,FJ44/100*условия!$U$18)</f>
        <v>0</v>
      </c>
      <c r="FK54" s="40">
        <f>IF(FK$7="",0,FK44/100*условия!$U$18)</f>
        <v>0</v>
      </c>
      <c r="FL54" s="40">
        <f>IF(FL$7="",0,FL44/100*условия!$U$18)</f>
        <v>0</v>
      </c>
      <c r="FM54" s="40">
        <f>IF(FM$7="",0,FM44/100*условия!$U$18)</f>
        <v>0</v>
      </c>
      <c r="FN54" s="40">
        <f>IF(FN$7="",0,FN44/100*условия!$U$18)</f>
        <v>0</v>
      </c>
      <c r="FO54" s="40">
        <f>IF(FO$7="",0,FO44/100*условия!$U$18)</f>
        <v>0</v>
      </c>
      <c r="FP54" s="40">
        <f>IF(FP$7="",0,FP44/100*условия!$U$18)</f>
        <v>0</v>
      </c>
      <c r="FQ54" s="40">
        <f>IF(FQ$7="",0,FQ44/100*условия!$U$18)</f>
        <v>0</v>
      </c>
      <c r="FR54" s="40">
        <f>IF(FR$7="",0,FR44/100*условия!$U$18)</f>
        <v>0</v>
      </c>
      <c r="FS54" s="40">
        <f>IF(FS$7="",0,FS44/100*условия!$U$18)</f>
        <v>0</v>
      </c>
      <c r="FT54" s="40">
        <f>IF(FT$7="",0,FT44/100*условия!$U$18)</f>
        <v>0</v>
      </c>
      <c r="FU54" s="40">
        <f>IF(FU$7="",0,FU44/100*условия!$U$18)</f>
        <v>0</v>
      </c>
      <c r="FV54" s="40">
        <f>IF(FV$7="",0,FV44/100*условия!$U$18)</f>
        <v>0</v>
      </c>
      <c r="FW54" s="40">
        <f>IF(FW$7="",0,FW44/100*условия!$U$18)</f>
        <v>0</v>
      </c>
      <c r="FX54" s="40">
        <f>IF(FX$7="",0,FX44/100*условия!$U$18)</f>
        <v>0</v>
      </c>
      <c r="FY54" s="40">
        <f>IF(FY$7="",0,FY44/100*условия!$U$18)</f>
        <v>0</v>
      </c>
      <c r="FZ54" s="40">
        <f>IF(FZ$7="",0,FZ44/100*условия!$U$18)</f>
        <v>0</v>
      </c>
      <c r="GA54" s="40">
        <f>IF(GA$7="",0,GA44/100*условия!$U$18)</f>
        <v>0</v>
      </c>
      <c r="GB54" s="40">
        <f>IF(GB$7="",0,GB44/100*условия!$U$18)</f>
        <v>0</v>
      </c>
      <c r="GC54" s="40">
        <f>IF(GC$7="",0,GC44/100*условия!$U$18)</f>
        <v>0</v>
      </c>
      <c r="GD54" s="40">
        <f>IF(GD$7="",0,GD44/100*условия!$U$18)</f>
        <v>0</v>
      </c>
      <c r="GE54" s="40">
        <f>IF(GE$7="",0,GE44/100*условия!$U$18)</f>
        <v>0</v>
      </c>
      <c r="GF54" s="40">
        <f>IF(GF$7="",0,GF44/100*условия!$U$18)</f>
        <v>0</v>
      </c>
      <c r="GG54" s="40">
        <f>IF(GG$7="",0,GG44/100*условия!$U$18)</f>
        <v>0</v>
      </c>
      <c r="GH54" s="40">
        <f>IF(GH$7="",0,GH44/100*условия!$U$18)</f>
        <v>0</v>
      </c>
      <c r="GI54" s="40">
        <f>IF(GI$7="",0,GI44/100*условия!$U$18)</f>
        <v>0</v>
      </c>
      <c r="GJ54" s="40">
        <f>IF(GJ$7="",0,GJ44/100*условия!$U$18)</f>
        <v>0</v>
      </c>
      <c r="GK54" s="40">
        <f>IF(GK$7="",0,GK44/100*условия!$U$18)</f>
        <v>0</v>
      </c>
      <c r="GL54" s="40">
        <f>IF(GL$7="",0,GL44/100*условия!$U$18)</f>
        <v>0</v>
      </c>
      <c r="GM54" s="40">
        <f>IF(GM$7="",0,GM44/100*условия!$U$18)</f>
        <v>0</v>
      </c>
      <c r="GN54" s="40">
        <f>IF(GN$7="",0,GN44/100*условия!$U$18)</f>
        <v>0</v>
      </c>
      <c r="GO54" s="40">
        <f>IF(GO$7="",0,GO44/100*условия!$U$18)</f>
        <v>0</v>
      </c>
      <c r="GP54" s="40">
        <f>IF(GP$7="",0,GP44/100*условия!$U$18)</f>
        <v>0</v>
      </c>
      <c r="GQ54" s="40">
        <f>IF(GQ$7="",0,GQ44/100*условия!$U$18)</f>
        <v>0</v>
      </c>
      <c r="GR54" s="40">
        <f>IF(GR$7="",0,GR44/100*условия!$U$18)</f>
        <v>0</v>
      </c>
      <c r="GS54" s="40">
        <f>IF(GS$7="",0,GS44/100*условия!$U$18)</f>
        <v>0</v>
      </c>
      <c r="GT54" s="40">
        <f>IF(GT$7="",0,GT44/100*условия!$U$18)</f>
        <v>0</v>
      </c>
      <c r="GU54" s="40">
        <f>IF(GU$7="",0,GU44/100*условия!$U$18)</f>
        <v>0</v>
      </c>
      <c r="GV54" s="40">
        <f>IF(GV$7="",0,GV44/100*условия!$U$18)</f>
        <v>0</v>
      </c>
      <c r="GW54" s="40">
        <f>IF(GW$7="",0,GW44/100*условия!$U$18)</f>
        <v>0</v>
      </c>
      <c r="GX54" s="40">
        <f>IF(GX$7="",0,GX44/100*условия!$U$18)</f>
        <v>0</v>
      </c>
      <c r="GY54" s="40">
        <f>IF(GY$7="",0,GY44/100*условия!$U$18)</f>
        <v>0</v>
      </c>
      <c r="GZ54" s="40">
        <f>IF(GZ$7="",0,GZ44/100*условия!$U$18)</f>
        <v>0</v>
      </c>
      <c r="HA54" s="40">
        <f>IF(HA$7="",0,HA44/100*условия!$U$18)</f>
        <v>0</v>
      </c>
      <c r="HB54" s="40">
        <f>IF(HB$7="",0,HB44/100*условия!$U$18)</f>
        <v>0</v>
      </c>
      <c r="HC54" s="40">
        <f>IF(HC$7="",0,HC44/100*условия!$U$18)</f>
        <v>0</v>
      </c>
      <c r="HD54" s="40">
        <f>IF(HD$7="",0,HD44/100*условия!$U$18)</f>
        <v>0</v>
      </c>
      <c r="HE54" s="40">
        <f>IF(HE$7="",0,HE44/100*условия!$U$18)</f>
        <v>0</v>
      </c>
      <c r="HF54" s="40">
        <f>IF(HF$7="",0,HF44/100*условия!$U$18)</f>
        <v>0</v>
      </c>
      <c r="HG54" s="40">
        <f>IF(HG$7="",0,HG44/100*условия!$U$18)</f>
        <v>0</v>
      </c>
      <c r="HH54" s="40">
        <f>IF(HH$7="",0,HH44/100*условия!$U$18)</f>
        <v>0</v>
      </c>
      <c r="HI54" s="40">
        <f>IF(HI$7="",0,HI44/100*условия!$U$18)</f>
        <v>0</v>
      </c>
      <c r="HJ54" s="40">
        <f>IF(HJ$7="",0,HJ44/100*условия!$U$18)</f>
        <v>0</v>
      </c>
      <c r="HK54" s="40">
        <f>IF(HK$7="",0,HK44/100*условия!$U$18)</f>
        <v>0</v>
      </c>
      <c r="HL54" s="40">
        <f>IF(HL$7="",0,HL44/100*условия!$U$18)</f>
        <v>0</v>
      </c>
      <c r="HM54" s="40">
        <f>IF(HM$7="",0,HM44/100*условия!$U$18)</f>
        <v>0</v>
      </c>
      <c r="HN54" s="40">
        <f>IF(HN$7="",0,HN44/100*условия!$U$18)</f>
        <v>0</v>
      </c>
      <c r="HO54" s="40">
        <f>IF(HO$7="",0,HO44/100*условия!$U$18)</f>
        <v>0</v>
      </c>
      <c r="HP54" s="40">
        <f>IF(HP$7="",0,HP44/100*условия!$U$18)</f>
        <v>0</v>
      </c>
      <c r="HQ54" s="40">
        <f>IF(HQ$7="",0,HQ44/100*условия!$U$18)</f>
        <v>0</v>
      </c>
      <c r="HR54" s="40">
        <f>IF(HR$7="",0,HR44/100*условия!$U$18)</f>
        <v>0</v>
      </c>
      <c r="HS54" s="40">
        <f>IF(HS$7="",0,HS44/100*условия!$U$18)</f>
        <v>0</v>
      </c>
      <c r="HT54" s="40">
        <f>IF(HT$7="",0,HT44/100*условия!$U$18)</f>
        <v>0</v>
      </c>
      <c r="HU54" s="40">
        <f>IF(HU$7="",0,HU44/100*условия!$U$18)</f>
        <v>0</v>
      </c>
      <c r="HV54" s="40">
        <f>IF(HV$7="",0,HV44/100*условия!$U$18)</f>
        <v>0</v>
      </c>
      <c r="HW54" s="40">
        <f>IF(HW$7="",0,HW44/100*условия!$U$18)</f>
        <v>0</v>
      </c>
      <c r="HX54" s="40">
        <f>IF(HX$7="",0,HX44/100*условия!$U$18)</f>
        <v>0</v>
      </c>
      <c r="HY54" s="40">
        <f>IF(HY$7="",0,HY44/100*условия!$U$18)</f>
        <v>0</v>
      </c>
      <c r="HZ54" s="40">
        <f>IF(HZ$7="",0,HZ44/100*условия!$U$18)</f>
        <v>0</v>
      </c>
      <c r="IA54" s="40">
        <f>IF(IA$7="",0,IA44/100*условия!$U$18)</f>
        <v>0</v>
      </c>
      <c r="IB54" s="40">
        <f>IF(IB$7="",0,IB44/100*условия!$U$18)</f>
        <v>0</v>
      </c>
      <c r="IC54" s="40">
        <f>IF(IC$7="",0,IC44/100*условия!$U$18)</f>
        <v>0</v>
      </c>
      <c r="ID54" s="40">
        <f>IF(ID$7="",0,ID44/100*условия!$U$18)</f>
        <v>0</v>
      </c>
      <c r="IE54" s="40">
        <f>IF(IE$7="",0,IE44/100*условия!$U$18)</f>
        <v>0</v>
      </c>
      <c r="IF54" s="40">
        <f>IF(IF$7="",0,IF44/100*условия!$U$18)</f>
        <v>0</v>
      </c>
      <c r="IG54" s="40">
        <f>IF(IG$7="",0,IG44/100*условия!$U$18)</f>
        <v>0</v>
      </c>
      <c r="IH54" s="40">
        <f>IF(IH$7="",0,IH44/100*условия!$U$18)</f>
        <v>0</v>
      </c>
      <c r="II54" s="40">
        <f>IF(II$7="",0,II44/100*условия!$U$18)</f>
        <v>0</v>
      </c>
      <c r="IJ54" s="40">
        <f>IF(IJ$7="",0,IJ44/100*условия!$U$18)</f>
        <v>0</v>
      </c>
      <c r="IK54" s="40">
        <f>IF(IK$7="",0,IK44/100*условия!$U$18)</f>
        <v>0</v>
      </c>
      <c r="IL54" s="40">
        <f>IF(IL$7="",0,IL44/100*условия!$U$18)</f>
        <v>0</v>
      </c>
      <c r="IM54" s="40">
        <f>IF(IM$7="",0,IM44/100*условия!$U$18)</f>
        <v>0</v>
      </c>
      <c r="IN54" s="40">
        <f>IF(IN$7="",0,IN44/100*условия!$U$18)</f>
        <v>0</v>
      </c>
      <c r="IO54" s="40">
        <f>IF(IO$7="",0,IO44/100*условия!$U$18)</f>
        <v>0</v>
      </c>
      <c r="IP54" s="40">
        <f>IF(IP$7="",0,IP44/100*условия!$U$18)</f>
        <v>0</v>
      </c>
      <c r="IQ54" s="40">
        <f>IF(IQ$7="",0,IQ44/100*условия!$U$18)</f>
        <v>0</v>
      </c>
      <c r="IR54" s="40">
        <f>IF(IR$7="",0,IR44/100*условия!$U$18)</f>
        <v>0</v>
      </c>
      <c r="IS54" s="40">
        <f>IF(IS$7="",0,IS44/100*условия!$U$18)</f>
        <v>0</v>
      </c>
      <c r="IT54" s="40">
        <f>IF(IT$7="",0,IT44/100*условия!$U$18)</f>
        <v>0</v>
      </c>
      <c r="IU54" s="40">
        <f>IF(IU$7="",0,IU44/100*условия!$U$18)</f>
        <v>0</v>
      </c>
      <c r="IV54" s="40">
        <f>IF(IV$7="",0,IV44/100*условия!$U$18)</f>
        <v>0</v>
      </c>
      <c r="IW54" s="40">
        <f>IF(IW$7="",0,IW44/100*условия!$U$18)</f>
        <v>0</v>
      </c>
      <c r="IX54" s="40">
        <f>IF(IX$7="",0,IX44/100*условия!$U$18)</f>
        <v>0</v>
      </c>
      <c r="IY54" s="40">
        <f>IF(IY$7="",0,IY44/100*условия!$U$18)</f>
        <v>0</v>
      </c>
      <c r="IZ54" s="40">
        <f>IF(IZ$7="",0,IZ44/100*условия!$U$18)</f>
        <v>0</v>
      </c>
      <c r="JA54" s="40">
        <f>IF(JA$7="",0,JA44/100*условия!$U$18)</f>
        <v>0</v>
      </c>
      <c r="JB54" s="40">
        <f>IF(JB$7="",0,JB44/100*условия!$U$18)</f>
        <v>0</v>
      </c>
      <c r="JC54" s="40">
        <f>IF(JC$7="",0,JC44/100*условия!$U$18)</f>
        <v>0</v>
      </c>
      <c r="JD54" s="40">
        <f>IF(JD$7="",0,JD44/100*условия!$U$18)</f>
        <v>0</v>
      </c>
      <c r="JE54" s="40">
        <f>IF(JE$7="",0,JE44/100*условия!$U$18)</f>
        <v>0</v>
      </c>
      <c r="JF54" s="40">
        <f>IF(JF$7="",0,JF44/100*условия!$U$18)</f>
        <v>0</v>
      </c>
      <c r="JG54" s="40">
        <f>IF(JG$7="",0,JG44/100*условия!$U$18)</f>
        <v>0</v>
      </c>
      <c r="JH54" s="40">
        <f>IF(JH$7="",0,JH44/100*условия!$U$18)</f>
        <v>0</v>
      </c>
      <c r="JI54" s="40">
        <f>IF(JI$7="",0,JI44/100*условия!$U$18)</f>
        <v>0</v>
      </c>
      <c r="JJ54" s="40">
        <f>IF(JJ$7="",0,JJ44/100*условия!$U$18)</f>
        <v>0</v>
      </c>
      <c r="JK54" s="40">
        <f>IF(JK$7="",0,JK44/100*условия!$U$18)</f>
        <v>0</v>
      </c>
      <c r="JL54" s="40">
        <f>IF(JL$7="",0,JL44/100*условия!$U$18)</f>
        <v>0</v>
      </c>
      <c r="JM54" s="40">
        <f>IF(JM$7="",0,JM44/100*условия!$U$18)</f>
        <v>0</v>
      </c>
      <c r="JN54" s="40">
        <f>IF(JN$7="",0,JN44/100*условия!$U$18)</f>
        <v>0</v>
      </c>
      <c r="JO54" s="40">
        <f>IF(JO$7="",0,JO44/100*условия!$U$18)</f>
        <v>0</v>
      </c>
      <c r="JP54" s="40">
        <f>IF(JP$7="",0,JP44/100*условия!$U$18)</f>
        <v>0</v>
      </c>
      <c r="JQ54" s="40">
        <f>IF(JQ$7="",0,JQ44/100*условия!$U$18)</f>
        <v>0</v>
      </c>
      <c r="JR54" s="40">
        <f>IF(JR$7="",0,JR44/100*условия!$U$18)</f>
        <v>0</v>
      </c>
      <c r="JS54" s="40">
        <f>IF(JS$7="",0,JS44/100*условия!$U$18)</f>
        <v>0</v>
      </c>
      <c r="JT54" s="40">
        <f>IF(JT$7="",0,JT44/100*условия!$U$18)</f>
        <v>0</v>
      </c>
      <c r="JU54" s="40">
        <f>IF(JU$7="",0,JU44/100*условия!$U$18)</f>
        <v>0</v>
      </c>
      <c r="JV54" s="40">
        <f>IF(JV$7="",0,JV44/100*условия!$U$18)</f>
        <v>0</v>
      </c>
      <c r="JW54" s="40">
        <f>IF(JW$7="",0,JW44/100*условия!$U$18)</f>
        <v>0</v>
      </c>
      <c r="JX54" s="40">
        <f>IF(JX$7="",0,JX44/100*условия!$U$18)</f>
        <v>0</v>
      </c>
      <c r="JY54" s="40">
        <f>IF(JY$7="",0,JY44/100*условия!$U$18)</f>
        <v>0</v>
      </c>
      <c r="JZ54" s="40">
        <f>IF(JZ$7="",0,JZ44/100*условия!$U$18)</f>
        <v>0</v>
      </c>
      <c r="KA54" s="40">
        <f>IF(KA$7="",0,KA44/100*условия!$U$18)</f>
        <v>0</v>
      </c>
      <c r="KB54" s="40">
        <f>IF(KB$7="",0,KB44/100*условия!$U$18)</f>
        <v>0</v>
      </c>
      <c r="KC54" s="40">
        <f>IF(KC$7="",0,KC44/100*условия!$U$18)</f>
        <v>0</v>
      </c>
      <c r="KD54" s="40">
        <f>IF(KD$7="",0,KD44/100*условия!$U$18)</f>
        <v>0</v>
      </c>
      <c r="KE54" s="40">
        <f>IF(KE$7="",0,KE44/100*условия!$U$18)</f>
        <v>0</v>
      </c>
      <c r="KF54" s="40">
        <f>IF(KF$7="",0,KF44/100*условия!$U$18)</f>
        <v>0</v>
      </c>
      <c r="KG54" s="40">
        <f>IF(KG$7="",0,KG44/100*условия!$U$18)</f>
        <v>0</v>
      </c>
      <c r="KH54" s="40">
        <f>IF(KH$7="",0,KH44/100*условия!$U$18)</f>
        <v>0</v>
      </c>
      <c r="KI54" s="40">
        <f>IF(KI$7="",0,KI44/100*условия!$U$18)</f>
        <v>0</v>
      </c>
      <c r="KJ54" s="40">
        <f>IF(KJ$7="",0,KJ44/100*условия!$U$18)</f>
        <v>0</v>
      </c>
      <c r="KK54" s="40">
        <f>IF(KK$7="",0,KK44/100*условия!$U$18)</f>
        <v>0</v>
      </c>
      <c r="KL54" s="40">
        <f>IF(KL$7="",0,KL44/100*условия!$U$18)</f>
        <v>0</v>
      </c>
      <c r="KM54" s="40">
        <f>IF(KM$7="",0,KM44/100*условия!$U$18)</f>
        <v>0</v>
      </c>
      <c r="KN54" s="40">
        <f>IF(KN$7="",0,KN44/100*условия!$U$18)</f>
        <v>0</v>
      </c>
      <c r="KO54" s="40">
        <f>IF(KO$7="",0,KO44/100*условия!$U$18)</f>
        <v>0</v>
      </c>
      <c r="KP54" s="40">
        <f>IF(KP$7="",0,KP44/100*условия!$U$18)</f>
        <v>0</v>
      </c>
      <c r="KQ54" s="40">
        <f>IF(KQ$7="",0,KQ44/100*условия!$U$18)</f>
        <v>0</v>
      </c>
      <c r="KR54" s="40">
        <f>IF(KR$7="",0,KR44/100*условия!$U$18)</f>
        <v>0</v>
      </c>
      <c r="KS54" s="40">
        <f>IF(KS$7="",0,KS44/100*условия!$U$18)</f>
        <v>0</v>
      </c>
      <c r="KT54" s="40">
        <f>IF(KT$7="",0,KT44/100*условия!$U$18)</f>
        <v>0</v>
      </c>
      <c r="KU54" s="40">
        <f>IF(KU$7="",0,KU44/100*условия!$U$18)</f>
        <v>0</v>
      </c>
      <c r="KV54" s="40">
        <f>IF(KV$7="",0,KV44/100*условия!$U$18)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доход от продаж продукции</v>
      </c>
      <c r="F55" s="1"/>
      <c r="G55" s="1"/>
      <c r="H55" s="11" t="str">
        <f t="shared" ref="H55:H59" si="896">H54</f>
        <v>руб.</v>
      </c>
      <c r="I55" s="1"/>
      <c r="J55" s="1"/>
      <c r="K55" s="1" t="str">
        <f>справочники!$U$12</f>
        <v>непостоянные-франшиза</v>
      </c>
      <c r="L55" s="1"/>
      <c r="M55" s="5"/>
      <c r="N55" s="40"/>
      <c r="O55" s="19"/>
      <c r="P55" s="1"/>
      <c r="Q55" s="1"/>
      <c r="R55" s="40">
        <f t="shared" si="608"/>
        <v>181795.87999999995</v>
      </c>
      <c r="S55" s="1"/>
      <c r="T55" s="232"/>
      <c r="U55" s="40">
        <f>IF(U$7="",0,U45/100*условия!$U$18)</f>
        <v>2996.6353846153843</v>
      </c>
      <c r="V55" s="40">
        <f>IF(V$7="",0,V45/100*условия!$U$18)</f>
        <v>6492.7099999999991</v>
      </c>
      <c r="W55" s="40">
        <f>IF(W$7="",0,W45/100*условия!$U$18)</f>
        <v>10488.223846153845</v>
      </c>
      <c r="X55" s="40">
        <f>IF(X$7="",0,X45/100*условия!$U$18)</f>
        <v>11986.541538461537</v>
      </c>
      <c r="Y55" s="40">
        <f>IF(Y$7="",0,Y45/100*условия!$U$18)</f>
        <v>13484.859230769227</v>
      </c>
      <c r="Z55" s="40">
        <f>IF(Z$7="",0,Z45/100*условия!$U$18)</f>
        <v>14983.176923076919</v>
      </c>
      <c r="AA55" s="40">
        <f>IF(AA$7="",0,AA45/100*условия!$U$18)</f>
        <v>16481.49461538461</v>
      </c>
      <c r="AB55" s="40">
        <f>IF(AB$7="",0,AB45/100*условия!$U$18)</f>
        <v>17979.8123076923</v>
      </c>
      <c r="AC55" s="40">
        <f>IF(AC$7="",0,AC45/100*условия!$U$18)</f>
        <v>19478.129999999994</v>
      </c>
      <c r="AD55" s="40">
        <f>IF(AD$7="",0,AD45/100*условия!$U$18)</f>
        <v>20976.447692307687</v>
      </c>
      <c r="AE55" s="40">
        <f>IF(AE$7="",0,AE45/100*условия!$U$18)</f>
        <v>22474.765384615377</v>
      </c>
      <c r="AF55" s="40">
        <f>IF(AF$7="",0,AF45/100*условия!$U$18)</f>
        <v>23973.083076923067</v>
      </c>
      <c r="AG55" s="40">
        <f>IF(AG$7="",0,AG45/100*условия!$U$18)</f>
        <v>-1.3180994073991313E-11</v>
      </c>
      <c r="AH55" s="40">
        <f>IF(AH$7="",0,AH45/100*условия!$U$18)</f>
        <v>0</v>
      </c>
      <c r="AI55" s="40">
        <f>IF(AI$7="",0,AI45/100*условия!$U$18)</f>
        <v>0</v>
      </c>
      <c r="AJ55" s="40">
        <f>IF(AJ$7="",0,AJ45/100*условия!$U$18)</f>
        <v>0</v>
      </c>
      <c r="AK55" s="40">
        <f>IF(AK$7="",0,AK45/100*условия!$U$18)</f>
        <v>0</v>
      </c>
      <c r="AL55" s="40">
        <f>IF(AL$7="",0,AL45/100*условия!$U$18)</f>
        <v>0</v>
      </c>
      <c r="AM55" s="40">
        <f>IF(AM$7="",0,AM45/100*условия!$U$18)</f>
        <v>0</v>
      </c>
      <c r="AN55" s="40">
        <f>IF(AN$7="",0,AN45/100*условия!$U$18)</f>
        <v>0</v>
      </c>
      <c r="AO55" s="40">
        <f>IF(AO$7="",0,AO45/100*условия!$U$18)</f>
        <v>0</v>
      </c>
      <c r="AP55" s="40">
        <f>IF(AP$7="",0,AP45/100*условия!$U$18)</f>
        <v>0</v>
      </c>
      <c r="AQ55" s="40">
        <f>IF(AQ$7="",0,AQ45/100*условия!$U$18)</f>
        <v>0</v>
      </c>
      <c r="AR55" s="40">
        <f>IF(AR$7="",0,AR45/100*условия!$U$18)</f>
        <v>0</v>
      </c>
      <c r="AS55" s="40">
        <f>IF(AS$7="",0,AS45/100*условия!$U$18)</f>
        <v>0</v>
      </c>
      <c r="AT55" s="40">
        <f>IF(AT$7="",0,AT45/100*условия!$U$18)</f>
        <v>0</v>
      </c>
      <c r="AU55" s="40">
        <f>IF(AU$7="",0,AU45/100*условия!$U$18)</f>
        <v>0</v>
      </c>
      <c r="AV55" s="40">
        <f>IF(AV$7="",0,AV45/100*условия!$U$18)</f>
        <v>0</v>
      </c>
      <c r="AW55" s="40">
        <f>IF(AW$7="",0,AW45/100*условия!$U$18)</f>
        <v>0</v>
      </c>
      <c r="AX55" s="40">
        <f>IF(AX$7="",0,AX45/100*условия!$U$18)</f>
        <v>0</v>
      </c>
      <c r="AY55" s="40">
        <f>IF(AY$7="",0,AY45/100*условия!$U$18)</f>
        <v>0</v>
      </c>
      <c r="AZ55" s="40">
        <f>IF(AZ$7="",0,AZ45/100*условия!$U$18)</f>
        <v>0</v>
      </c>
      <c r="BA55" s="40">
        <f>IF(BA$7="",0,BA45/100*условия!$U$18)</f>
        <v>0</v>
      </c>
      <c r="BB55" s="40">
        <f>IF(BB$7="",0,BB45/100*условия!$U$18)</f>
        <v>0</v>
      </c>
      <c r="BC55" s="40">
        <f>IF(BC$7="",0,BC45/100*условия!$U$18)</f>
        <v>0</v>
      </c>
      <c r="BD55" s="40">
        <f>IF(BD$7="",0,BD45/100*условия!$U$18)</f>
        <v>0</v>
      </c>
      <c r="BE55" s="40">
        <f>IF(BE$7="",0,BE45/100*условия!$U$18)</f>
        <v>0</v>
      </c>
      <c r="BF55" s="40">
        <f>IF(BF$7="",0,BF45/100*условия!$U$18)</f>
        <v>0</v>
      </c>
      <c r="BG55" s="40">
        <f>IF(BG$7="",0,BG45/100*условия!$U$18)</f>
        <v>0</v>
      </c>
      <c r="BH55" s="40">
        <f>IF(BH$7="",0,BH45/100*условия!$U$18)</f>
        <v>0</v>
      </c>
      <c r="BI55" s="40">
        <f>IF(BI$7="",0,BI45/100*условия!$U$18)</f>
        <v>0</v>
      </c>
      <c r="BJ55" s="40">
        <f>IF(BJ$7="",0,BJ45/100*условия!$U$18)</f>
        <v>0</v>
      </c>
      <c r="BK55" s="40">
        <f>IF(BK$7="",0,BK45/100*условия!$U$18)</f>
        <v>0</v>
      </c>
      <c r="BL55" s="40">
        <f>IF(BL$7="",0,BL45/100*условия!$U$18)</f>
        <v>0</v>
      </c>
      <c r="BM55" s="40">
        <f>IF(BM$7="",0,BM45/100*условия!$U$18)</f>
        <v>0</v>
      </c>
      <c r="BN55" s="40">
        <f>IF(BN$7="",0,BN45/100*условия!$U$18)</f>
        <v>0</v>
      </c>
      <c r="BO55" s="40">
        <f>IF(BO$7="",0,BO45/100*условия!$U$18)</f>
        <v>0</v>
      </c>
      <c r="BP55" s="40">
        <f>IF(BP$7="",0,BP45/100*условия!$U$18)</f>
        <v>0</v>
      </c>
      <c r="BQ55" s="40">
        <f>IF(BQ$7="",0,BQ45/100*условия!$U$18)</f>
        <v>0</v>
      </c>
      <c r="BR55" s="40">
        <f>IF(BR$7="",0,BR45/100*условия!$U$18)</f>
        <v>0</v>
      </c>
      <c r="BS55" s="40">
        <f>IF(BS$7="",0,BS45/100*условия!$U$18)</f>
        <v>0</v>
      </c>
      <c r="BT55" s="40">
        <f>IF(BT$7="",0,BT45/100*условия!$U$18)</f>
        <v>0</v>
      </c>
      <c r="BU55" s="40">
        <f>IF(BU$7="",0,BU45/100*условия!$U$18)</f>
        <v>0</v>
      </c>
      <c r="BV55" s="40">
        <f>IF(BV$7="",0,BV45/100*условия!$U$18)</f>
        <v>0</v>
      </c>
      <c r="BW55" s="40">
        <f>IF(BW$7="",0,BW45/100*условия!$U$18)</f>
        <v>0</v>
      </c>
      <c r="BX55" s="40">
        <f>IF(BX$7="",0,BX45/100*условия!$U$18)</f>
        <v>0</v>
      </c>
      <c r="BY55" s="40">
        <f>IF(BY$7="",0,BY45/100*условия!$U$18)</f>
        <v>0</v>
      </c>
      <c r="BZ55" s="40">
        <f>IF(BZ$7="",0,BZ45/100*условия!$U$18)</f>
        <v>0</v>
      </c>
      <c r="CA55" s="40">
        <f>IF(CA$7="",0,CA45/100*условия!$U$18)</f>
        <v>0</v>
      </c>
      <c r="CB55" s="40">
        <f>IF(CB$7="",0,CB45/100*условия!$U$18)</f>
        <v>0</v>
      </c>
      <c r="CC55" s="40">
        <f>IF(CC$7="",0,CC45/100*условия!$U$18)</f>
        <v>0</v>
      </c>
      <c r="CD55" s="40">
        <f>IF(CD$7="",0,CD45/100*условия!$U$18)</f>
        <v>0</v>
      </c>
      <c r="CE55" s="40">
        <f>IF(CE$7="",0,CE45/100*условия!$U$18)</f>
        <v>0</v>
      </c>
      <c r="CF55" s="40">
        <f>IF(CF$7="",0,CF45/100*условия!$U$18)</f>
        <v>0</v>
      </c>
      <c r="CG55" s="40">
        <f>IF(CG$7="",0,CG45/100*условия!$U$18)</f>
        <v>0</v>
      </c>
      <c r="CH55" s="40">
        <f>IF(CH$7="",0,CH45/100*условия!$U$18)</f>
        <v>0</v>
      </c>
      <c r="CI55" s="40">
        <f>IF(CI$7="",0,CI45/100*условия!$U$18)</f>
        <v>0</v>
      </c>
      <c r="CJ55" s="40">
        <f>IF(CJ$7="",0,CJ45/100*условия!$U$18)</f>
        <v>0</v>
      </c>
      <c r="CK55" s="40">
        <f>IF(CK$7="",0,CK45/100*условия!$U$18)</f>
        <v>0</v>
      </c>
      <c r="CL55" s="40">
        <f>IF(CL$7="",0,CL45/100*условия!$U$18)</f>
        <v>0</v>
      </c>
      <c r="CM55" s="40">
        <f>IF(CM$7="",0,CM45/100*условия!$U$18)</f>
        <v>0</v>
      </c>
      <c r="CN55" s="40">
        <f>IF(CN$7="",0,CN45/100*условия!$U$18)</f>
        <v>0</v>
      </c>
      <c r="CO55" s="40">
        <f>IF(CO$7="",0,CO45/100*условия!$U$18)</f>
        <v>0</v>
      </c>
      <c r="CP55" s="40">
        <f>IF(CP$7="",0,CP45/100*условия!$U$18)</f>
        <v>0</v>
      </c>
      <c r="CQ55" s="40">
        <f>IF(CQ$7="",0,CQ45/100*условия!$U$18)</f>
        <v>0</v>
      </c>
      <c r="CR55" s="40">
        <f>IF(CR$7="",0,CR45/100*условия!$U$18)</f>
        <v>0</v>
      </c>
      <c r="CS55" s="40">
        <f>IF(CS$7="",0,CS45/100*условия!$U$18)</f>
        <v>0</v>
      </c>
      <c r="CT55" s="40">
        <f>IF(CT$7="",0,CT45/100*условия!$U$18)</f>
        <v>0</v>
      </c>
      <c r="CU55" s="40">
        <f>IF(CU$7="",0,CU45/100*условия!$U$18)</f>
        <v>0</v>
      </c>
      <c r="CV55" s="40">
        <f>IF(CV$7="",0,CV45/100*условия!$U$18)</f>
        <v>0</v>
      </c>
      <c r="CW55" s="40">
        <f>IF(CW$7="",0,CW45/100*условия!$U$18)</f>
        <v>0</v>
      </c>
      <c r="CX55" s="40">
        <f>IF(CX$7="",0,CX45/100*условия!$U$18)</f>
        <v>0</v>
      </c>
      <c r="CY55" s="40">
        <f>IF(CY$7="",0,CY45/100*условия!$U$18)</f>
        <v>0</v>
      </c>
      <c r="CZ55" s="40">
        <f>IF(CZ$7="",0,CZ45/100*условия!$U$18)</f>
        <v>0</v>
      </c>
      <c r="DA55" s="40">
        <f>IF(DA$7="",0,DA45/100*условия!$U$18)</f>
        <v>0</v>
      </c>
      <c r="DB55" s="40">
        <f>IF(DB$7="",0,DB45/100*условия!$U$18)</f>
        <v>0</v>
      </c>
      <c r="DC55" s="40">
        <f>IF(DC$7="",0,DC45/100*условия!$U$18)</f>
        <v>0</v>
      </c>
      <c r="DD55" s="40">
        <f>IF(DD$7="",0,DD45/100*условия!$U$18)</f>
        <v>0</v>
      </c>
      <c r="DE55" s="40">
        <f>IF(DE$7="",0,DE45/100*условия!$U$18)</f>
        <v>0</v>
      </c>
      <c r="DF55" s="40">
        <f>IF(DF$7="",0,DF45/100*условия!$U$18)</f>
        <v>0</v>
      </c>
      <c r="DG55" s="40">
        <f>IF(DG$7="",0,DG45/100*условия!$U$18)</f>
        <v>0</v>
      </c>
      <c r="DH55" s="40">
        <f>IF(DH$7="",0,DH45/100*условия!$U$18)</f>
        <v>0</v>
      </c>
      <c r="DI55" s="40">
        <f>IF(DI$7="",0,DI45/100*условия!$U$18)</f>
        <v>0</v>
      </c>
      <c r="DJ55" s="40">
        <f>IF(DJ$7="",0,DJ45/100*условия!$U$18)</f>
        <v>0</v>
      </c>
      <c r="DK55" s="40">
        <f>IF(DK$7="",0,DK45/100*условия!$U$18)</f>
        <v>0</v>
      </c>
      <c r="DL55" s="40">
        <f>IF(DL$7="",0,DL45/100*условия!$U$18)</f>
        <v>0</v>
      </c>
      <c r="DM55" s="40">
        <f>IF(DM$7="",0,DM45/100*условия!$U$18)</f>
        <v>0</v>
      </c>
      <c r="DN55" s="40">
        <f>IF(DN$7="",0,DN45/100*условия!$U$18)</f>
        <v>0</v>
      </c>
      <c r="DO55" s="40">
        <f>IF(DO$7="",0,DO45/100*условия!$U$18)</f>
        <v>0</v>
      </c>
      <c r="DP55" s="40">
        <f>IF(DP$7="",0,DP45/100*условия!$U$18)</f>
        <v>0</v>
      </c>
      <c r="DQ55" s="40">
        <f>IF(DQ$7="",0,DQ45/100*условия!$U$18)</f>
        <v>0</v>
      </c>
      <c r="DR55" s="40">
        <f>IF(DR$7="",0,DR45/100*условия!$U$18)</f>
        <v>0</v>
      </c>
      <c r="DS55" s="40">
        <f>IF(DS$7="",0,DS45/100*условия!$U$18)</f>
        <v>0</v>
      </c>
      <c r="DT55" s="40">
        <f>IF(DT$7="",0,DT45/100*условия!$U$18)</f>
        <v>0</v>
      </c>
      <c r="DU55" s="40">
        <f>IF(DU$7="",0,DU45/100*условия!$U$18)</f>
        <v>0</v>
      </c>
      <c r="DV55" s="40">
        <f>IF(DV$7="",0,DV45/100*условия!$U$18)</f>
        <v>0</v>
      </c>
      <c r="DW55" s="40">
        <f>IF(DW$7="",0,DW45/100*условия!$U$18)</f>
        <v>0</v>
      </c>
      <c r="DX55" s="40">
        <f>IF(DX$7="",0,DX45/100*условия!$U$18)</f>
        <v>0</v>
      </c>
      <c r="DY55" s="40">
        <f>IF(DY$7="",0,DY45/100*условия!$U$18)</f>
        <v>0</v>
      </c>
      <c r="DZ55" s="40">
        <f>IF(DZ$7="",0,DZ45/100*условия!$U$18)</f>
        <v>0</v>
      </c>
      <c r="EA55" s="40">
        <f>IF(EA$7="",0,EA45/100*условия!$U$18)</f>
        <v>0</v>
      </c>
      <c r="EB55" s="40">
        <f>IF(EB$7="",0,EB45/100*условия!$U$18)</f>
        <v>0</v>
      </c>
      <c r="EC55" s="40">
        <f>IF(EC$7="",0,EC45/100*условия!$U$18)</f>
        <v>0</v>
      </c>
      <c r="ED55" s="40">
        <f>IF(ED$7="",0,ED45/100*условия!$U$18)</f>
        <v>0</v>
      </c>
      <c r="EE55" s="40">
        <f>IF(EE$7="",0,EE45/100*условия!$U$18)</f>
        <v>0</v>
      </c>
      <c r="EF55" s="40">
        <f>IF(EF$7="",0,EF45/100*условия!$U$18)</f>
        <v>0</v>
      </c>
      <c r="EG55" s="40">
        <f>IF(EG$7="",0,EG45/100*условия!$U$18)</f>
        <v>0</v>
      </c>
      <c r="EH55" s="40">
        <f>IF(EH$7="",0,EH45/100*условия!$U$18)</f>
        <v>0</v>
      </c>
      <c r="EI55" s="40">
        <f>IF(EI$7="",0,EI45/100*условия!$U$18)</f>
        <v>0</v>
      </c>
      <c r="EJ55" s="40">
        <f>IF(EJ$7="",0,EJ45/100*условия!$U$18)</f>
        <v>0</v>
      </c>
      <c r="EK55" s="40">
        <f>IF(EK$7="",0,EK45/100*условия!$U$18)</f>
        <v>0</v>
      </c>
      <c r="EL55" s="40">
        <f>IF(EL$7="",0,EL45/100*условия!$U$18)</f>
        <v>0</v>
      </c>
      <c r="EM55" s="40">
        <f>IF(EM$7="",0,EM45/100*условия!$U$18)</f>
        <v>0</v>
      </c>
      <c r="EN55" s="40">
        <f>IF(EN$7="",0,EN45/100*условия!$U$18)</f>
        <v>0</v>
      </c>
      <c r="EO55" s="40">
        <f>IF(EO$7="",0,EO45/100*условия!$U$18)</f>
        <v>0</v>
      </c>
      <c r="EP55" s="40">
        <f>IF(EP$7="",0,EP45/100*условия!$U$18)</f>
        <v>0</v>
      </c>
      <c r="EQ55" s="40">
        <f>IF(EQ$7="",0,EQ45/100*условия!$U$18)</f>
        <v>0</v>
      </c>
      <c r="ER55" s="40">
        <f>IF(ER$7="",0,ER45/100*условия!$U$18)</f>
        <v>0</v>
      </c>
      <c r="ES55" s="40">
        <f>IF(ES$7="",0,ES45/100*условия!$U$18)</f>
        <v>0</v>
      </c>
      <c r="ET55" s="40">
        <f>IF(ET$7="",0,ET45/100*условия!$U$18)</f>
        <v>0</v>
      </c>
      <c r="EU55" s="40">
        <f>IF(EU$7="",0,EU45/100*условия!$U$18)</f>
        <v>0</v>
      </c>
      <c r="EV55" s="40">
        <f>IF(EV$7="",0,EV45/100*условия!$U$18)</f>
        <v>0</v>
      </c>
      <c r="EW55" s="40">
        <f>IF(EW$7="",0,EW45/100*условия!$U$18)</f>
        <v>0</v>
      </c>
      <c r="EX55" s="40">
        <f>IF(EX$7="",0,EX45/100*условия!$U$18)</f>
        <v>0</v>
      </c>
      <c r="EY55" s="40">
        <f>IF(EY$7="",0,EY45/100*условия!$U$18)</f>
        <v>0</v>
      </c>
      <c r="EZ55" s="40">
        <f>IF(EZ$7="",0,EZ45/100*условия!$U$18)</f>
        <v>0</v>
      </c>
      <c r="FA55" s="40">
        <f>IF(FA$7="",0,FA45/100*условия!$U$18)</f>
        <v>0</v>
      </c>
      <c r="FB55" s="40">
        <f>IF(FB$7="",0,FB45/100*условия!$U$18)</f>
        <v>0</v>
      </c>
      <c r="FC55" s="40">
        <f>IF(FC$7="",0,FC45/100*условия!$U$18)</f>
        <v>0</v>
      </c>
      <c r="FD55" s="40">
        <f>IF(FD$7="",0,FD45/100*условия!$U$18)</f>
        <v>0</v>
      </c>
      <c r="FE55" s="40">
        <f>IF(FE$7="",0,FE45/100*условия!$U$18)</f>
        <v>0</v>
      </c>
      <c r="FF55" s="40">
        <f>IF(FF$7="",0,FF45/100*условия!$U$18)</f>
        <v>0</v>
      </c>
      <c r="FG55" s="40">
        <f>IF(FG$7="",0,FG45/100*условия!$U$18)</f>
        <v>0</v>
      </c>
      <c r="FH55" s="40">
        <f>IF(FH$7="",0,FH45/100*условия!$U$18)</f>
        <v>0</v>
      </c>
      <c r="FI55" s="40">
        <f>IF(FI$7="",0,FI45/100*условия!$U$18)</f>
        <v>0</v>
      </c>
      <c r="FJ55" s="40">
        <f>IF(FJ$7="",0,FJ45/100*условия!$U$18)</f>
        <v>0</v>
      </c>
      <c r="FK55" s="40">
        <f>IF(FK$7="",0,FK45/100*условия!$U$18)</f>
        <v>0</v>
      </c>
      <c r="FL55" s="40">
        <f>IF(FL$7="",0,FL45/100*условия!$U$18)</f>
        <v>0</v>
      </c>
      <c r="FM55" s="40">
        <f>IF(FM$7="",0,FM45/100*условия!$U$18)</f>
        <v>0</v>
      </c>
      <c r="FN55" s="40">
        <f>IF(FN$7="",0,FN45/100*условия!$U$18)</f>
        <v>0</v>
      </c>
      <c r="FO55" s="40">
        <f>IF(FO$7="",0,FO45/100*условия!$U$18)</f>
        <v>0</v>
      </c>
      <c r="FP55" s="40">
        <f>IF(FP$7="",0,FP45/100*условия!$U$18)</f>
        <v>0</v>
      </c>
      <c r="FQ55" s="40">
        <f>IF(FQ$7="",0,FQ45/100*условия!$U$18)</f>
        <v>0</v>
      </c>
      <c r="FR55" s="40">
        <f>IF(FR$7="",0,FR45/100*условия!$U$18)</f>
        <v>0</v>
      </c>
      <c r="FS55" s="40">
        <f>IF(FS$7="",0,FS45/100*условия!$U$18)</f>
        <v>0</v>
      </c>
      <c r="FT55" s="40">
        <f>IF(FT$7="",0,FT45/100*условия!$U$18)</f>
        <v>0</v>
      </c>
      <c r="FU55" s="40">
        <f>IF(FU$7="",0,FU45/100*условия!$U$18)</f>
        <v>0</v>
      </c>
      <c r="FV55" s="40">
        <f>IF(FV$7="",0,FV45/100*условия!$U$18)</f>
        <v>0</v>
      </c>
      <c r="FW55" s="40">
        <f>IF(FW$7="",0,FW45/100*условия!$U$18)</f>
        <v>0</v>
      </c>
      <c r="FX55" s="40">
        <f>IF(FX$7="",0,FX45/100*условия!$U$18)</f>
        <v>0</v>
      </c>
      <c r="FY55" s="40">
        <f>IF(FY$7="",0,FY45/100*условия!$U$18)</f>
        <v>0</v>
      </c>
      <c r="FZ55" s="40">
        <f>IF(FZ$7="",0,FZ45/100*условия!$U$18)</f>
        <v>0</v>
      </c>
      <c r="GA55" s="40">
        <f>IF(GA$7="",0,GA45/100*условия!$U$18)</f>
        <v>0</v>
      </c>
      <c r="GB55" s="40">
        <f>IF(GB$7="",0,GB45/100*условия!$U$18)</f>
        <v>0</v>
      </c>
      <c r="GC55" s="40">
        <f>IF(GC$7="",0,GC45/100*условия!$U$18)</f>
        <v>0</v>
      </c>
      <c r="GD55" s="40">
        <f>IF(GD$7="",0,GD45/100*условия!$U$18)</f>
        <v>0</v>
      </c>
      <c r="GE55" s="40">
        <f>IF(GE$7="",0,GE45/100*условия!$U$18)</f>
        <v>0</v>
      </c>
      <c r="GF55" s="40">
        <f>IF(GF$7="",0,GF45/100*условия!$U$18)</f>
        <v>0</v>
      </c>
      <c r="GG55" s="40">
        <f>IF(GG$7="",0,GG45/100*условия!$U$18)</f>
        <v>0</v>
      </c>
      <c r="GH55" s="40">
        <f>IF(GH$7="",0,GH45/100*условия!$U$18)</f>
        <v>0</v>
      </c>
      <c r="GI55" s="40">
        <f>IF(GI$7="",0,GI45/100*условия!$U$18)</f>
        <v>0</v>
      </c>
      <c r="GJ55" s="40">
        <f>IF(GJ$7="",0,GJ45/100*условия!$U$18)</f>
        <v>0</v>
      </c>
      <c r="GK55" s="40">
        <f>IF(GK$7="",0,GK45/100*условия!$U$18)</f>
        <v>0</v>
      </c>
      <c r="GL55" s="40">
        <f>IF(GL$7="",0,GL45/100*условия!$U$18)</f>
        <v>0</v>
      </c>
      <c r="GM55" s="40">
        <f>IF(GM$7="",0,GM45/100*условия!$U$18)</f>
        <v>0</v>
      </c>
      <c r="GN55" s="40">
        <f>IF(GN$7="",0,GN45/100*условия!$U$18)</f>
        <v>0</v>
      </c>
      <c r="GO55" s="40">
        <f>IF(GO$7="",0,GO45/100*условия!$U$18)</f>
        <v>0</v>
      </c>
      <c r="GP55" s="40">
        <f>IF(GP$7="",0,GP45/100*условия!$U$18)</f>
        <v>0</v>
      </c>
      <c r="GQ55" s="40">
        <f>IF(GQ$7="",0,GQ45/100*условия!$U$18)</f>
        <v>0</v>
      </c>
      <c r="GR55" s="40">
        <f>IF(GR$7="",0,GR45/100*условия!$U$18)</f>
        <v>0</v>
      </c>
      <c r="GS55" s="40">
        <f>IF(GS$7="",0,GS45/100*условия!$U$18)</f>
        <v>0</v>
      </c>
      <c r="GT55" s="40">
        <f>IF(GT$7="",0,GT45/100*условия!$U$18)</f>
        <v>0</v>
      </c>
      <c r="GU55" s="40">
        <f>IF(GU$7="",0,GU45/100*условия!$U$18)</f>
        <v>0</v>
      </c>
      <c r="GV55" s="40">
        <f>IF(GV$7="",0,GV45/100*условия!$U$18)</f>
        <v>0</v>
      </c>
      <c r="GW55" s="40">
        <f>IF(GW$7="",0,GW45/100*условия!$U$18)</f>
        <v>0</v>
      </c>
      <c r="GX55" s="40">
        <f>IF(GX$7="",0,GX45/100*условия!$U$18)</f>
        <v>0</v>
      </c>
      <c r="GY55" s="40">
        <f>IF(GY$7="",0,GY45/100*условия!$U$18)</f>
        <v>0</v>
      </c>
      <c r="GZ55" s="40">
        <f>IF(GZ$7="",0,GZ45/100*условия!$U$18)</f>
        <v>0</v>
      </c>
      <c r="HA55" s="40">
        <f>IF(HA$7="",0,HA45/100*условия!$U$18)</f>
        <v>0</v>
      </c>
      <c r="HB55" s="40">
        <f>IF(HB$7="",0,HB45/100*условия!$U$18)</f>
        <v>0</v>
      </c>
      <c r="HC55" s="40">
        <f>IF(HC$7="",0,HC45/100*условия!$U$18)</f>
        <v>0</v>
      </c>
      <c r="HD55" s="40">
        <f>IF(HD$7="",0,HD45/100*условия!$U$18)</f>
        <v>0</v>
      </c>
      <c r="HE55" s="40">
        <f>IF(HE$7="",0,HE45/100*условия!$U$18)</f>
        <v>0</v>
      </c>
      <c r="HF55" s="40">
        <f>IF(HF$7="",0,HF45/100*условия!$U$18)</f>
        <v>0</v>
      </c>
      <c r="HG55" s="40">
        <f>IF(HG$7="",0,HG45/100*условия!$U$18)</f>
        <v>0</v>
      </c>
      <c r="HH55" s="40">
        <f>IF(HH$7="",0,HH45/100*условия!$U$18)</f>
        <v>0</v>
      </c>
      <c r="HI55" s="40">
        <f>IF(HI$7="",0,HI45/100*условия!$U$18)</f>
        <v>0</v>
      </c>
      <c r="HJ55" s="40">
        <f>IF(HJ$7="",0,HJ45/100*условия!$U$18)</f>
        <v>0</v>
      </c>
      <c r="HK55" s="40">
        <f>IF(HK$7="",0,HK45/100*условия!$U$18)</f>
        <v>0</v>
      </c>
      <c r="HL55" s="40">
        <f>IF(HL$7="",0,HL45/100*условия!$U$18)</f>
        <v>0</v>
      </c>
      <c r="HM55" s="40">
        <f>IF(HM$7="",0,HM45/100*условия!$U$18)</f>
        <v>0</v>
      </c>
      <c r="HN55" s="40">
        <f>IF(HN$7="",0,HN45/100*условия!$U$18)</f>
        <v>0</v>
      </c>
      <c r="HO55" s="40">
        <f>IF(HO$7="",0,HO45/100*условия!$U$18)</f>
        <v>0</v>
      </c>
      <c r="HP55" s="40">
        <f>IF(HP$7="",0,HP45/100*условия!$U$18)</f>
        <v>0</v>
      </c>
      <c r="HQ55" s="40">
        <f>IF(HQ$7="",0,HQ45/100*условия!$U$18)</f>
        <v>0</v>
      </c>
      <c r="HR55" s="40">
        <f>IF(HR$7="",0,HR45/100*условия!$U$18)</f>
        <v>0</v>
      </c>
      <c r="HS55" s="40">
        <f>IF(HS$7="",0,HS45/100*условия!$U$18)</f>
        <v>0</v>
      </c>
      <c r="HT55" s="40">
        <f>IF(HT$7="",0,HT45/100*условия!$U$18)</f>
        <v>0</v>
      </c>
      <c r="HU55" s="40">
        <f>IF(HU$7="",0,HU45/100*условия!$U$18)</f>
        <v>0</v>
      </c>
      <c r="HV55" s="40">
        <f>IF(HV$7="",0,HV45/100*условия!$U$18)</f>
        <v>0</v>
      </c>
      <c r="HW55" s="40">
        <f>IF(HW$7="",0,HW45/100*условия!$U$18)</f>
        <v>0</v>
      </c>
      <c r="HX55" s="40">
        <f>IF(HX$7="",0,HX45/100*условия!$U$18)</f>
        <v>0</v>
      </c>
      <c r="HY55" s="40">
        <f>IF(HY$7="",0,HY45/100*условия!$U$18)</f>
        <v>0</v>
      </c>
      <c r="HZ55" s="40">
        <f>IF(HZ$7="",0,HZ45/100*условия!$U$18)</f>
        <v>0</v>
      </c>
      <c r="IA55" s="40">
        <f>IF(IA$7="",0,IA45/100*условия!$U$18)</f>
        <v>0</v>
      </c>
      <c r="IB55" s="40">
        <f>IF(IB$7="",0,IB45/100*условия!$U$18)</f>
        <v>0</v>
      </c>
      <c r="IC55" s="40">
        <f>IF(IC$7="",0,IC45/100*условия!$U$18)</f>
        <v>0</v>
      </c>
      <c r="ID55" s="40">
        <f>IF(ID$7="",0,ID45/100*условия!$U$18)</f>
        <v>0</v>
      </c>
      <c r="IE55" s="40">
        <f>IF(IE$7="",0,IE45/100*условия!$U$18)</f>
        <v>0</v>
      </c>
      <c r="IF55" s="40">
        <f>IF(IF$7="",0,IF45/100*условия!$U$18)</f>
        <v>0</v>
      </c>
      <c r="IG55" s="40">
        <f>IF(IG$7="",0,IG45/100*условия!$U$18)</f>
        <v>0</v>
      </c>
      <c r="IH55" s="40">
        <f>IF(IH$7="",0,IH45/100*условия!$U$18)</f>
        <v>0</v>
      </c>
      <c r="II55" s="40">
        <f>IF(II$7="",0,II45/100*условия!$U$18)</f>
        <v>0</v>
      </c>
      <c r="IJ55" s="40">
        <f>IF(IJ$7="",0,IJ45/100*условия!$U$18)</f>
        <v>0</v>
      </c>
      <c r="IK55" s="40">
        <f>IF(IK$7="",0,IK45/100*условия!$U$18)</f>
        <v>0</v>
      </c>
      <c r="IL55" s="40">
        <f>IF(IL$7="",0,IL45/100*условия!$U$18)</f>
        <v>0</v>
      </c>
      <c r="IM55" s="40">
        <f>IF(IM$7="",0,IM45/100*условия!$U$18)</f>
        <v>0</v>
      </c>
      <c r="IN55" s="40">
        <f>IF(IN$7="",0,IN45/100*условия!$U$18)</f>
        <v>0</v>
      </c>
      <c r="IO55" s="40">
        <f>IF(IO$7="",0,IO45/100*условия!$U$18)</f>
        <v>0</v>
      </c>
      <c r="IP55" s="40">
        <f>IF(IP$7="",0,IP45/100*условия!$U$18)</f>
        <v>0</v>
      </c>
      <c r="IQ55" s="40">
        <f>IF(IQ$7="",0,IQ45/100*условия!$U$18)</f>
        <v>0</v>
      </c>
      <c r="IR55" s="40">
        <f>IF(IR$7="",0,IR45/100*условия!$U$18)</f>
        <v>0</v>
      </c>
      <c r="IS55" s="40">
        <f>IF(IS$7="",0,IS45/100*условия!$U$18)</f>
        <v>0</v>
      </c>
      <c r="IT55" s="40">
        <f>IF(IT$7="",0,IT45/100*условия!$U$18)</f>
        <v>0</v>
      </c>
      <c r="IU55" s="40">
        <f>IF(IU$7="",0,IU45/100*условия!$U$18)</f>
        <v>0</v>
      </c>
      <c r="IV55" s="40">
        <f>IF(IV$7="",0,IV45/100*условия!$U$18)</f>
        <v>0</v>
      </c>
      <c r="IW55" s="40">
        <f>IF(IW$7="",0,IW45/100*условия!$U$18)</f>
        <v>0</v>
      </c>
      <c r="IX55" s="40">
        <f>IF(IX$7="",0,IX45/100*условия!$U$18)</f>
        <v>0</v>
      </c>
      <c r="IY55" s="40">
        <f>IF(IY$7="",0,IY45/100*условия!$U$18)</f>
        <v>0</v>
      </c>
      <c r="IZ55" s="40">
        <f>IF(IZ$7="",0,IZ45/100*условия!$U$18)</f>
        <v>0</v>
      </c>
      <c r="JA55" s="40">
        <f>IF(JA$7="",0,JA45/100*условия!$U$18)</f>
        <v>0</v>
      </c>
      <c r="JB55" s="40">
        <f>IF(JB$7="",0,JB45/100*условия!$U$18)</f>
        <v>0</v>
      </c>
      <c r="JC55" s="40">
        <f>IF(JC$7="",0,JC45/100*условия!$U$18)</f>
        <v>0</v>
      </c>
      <c r="JD55" s="40">
        <f>IF(JD$7="",0,JD45/100*условия!$U$18)</f>
        <v>0</v>
      </c>
      <c r="JE55" s="40">
        <f>IF(JE$7="",0,JE45/100*условия!$U$18)</f>
        <v>0</v>
      </c>
      <c r="JF55" s="40">
        <f>IF(JF$7="",0,JF45/100*условия!$U$18)</f>
        <v>0</v>
      </c>
      <c r="JG55" s="40">
        <f>IF(JG$7="",0,JG45/100*условия!$U$18)</f>
        <v>0</v>
      </c>
      <c r="JH55" s="40">
        <f>IF(JH$7="",0,JH45/100*условия!$U$18)</f>
        <v>0</v>
      </c>
      <c r="JI55" s="40">
        <f>IF(JI$7="",0,JI45/100*условия!$U$18)</f>
        <v>0</v>
      </c>
      <c r="JJ55" s="40">
        <f>IF(JJ$7="",0,JJ45/100*условия!$U$18)</f>
        <v>0</v>
      </c>
      <c r="JK55" s="40">
        <f>IF(JK$7="",0,JK45/100*условия!$U$18)</f>
        <v>0</v>
      </c>
      <c r="JL55" s="40">
        <f>IF(JL$7="",0,JL45/100*условия!$U$18)</f>
        <v>0</v>
      </c>
      <c r="JM55" s="40">
        <f>IF(JM$7="",0,JM45/100*условия!$U$18)</f>
        <v>0</v>
      </c>
      <c r="JN55" s="40">
        <f>IF(JN$7="",0,JN45/100*условия!$U$18)</f>
        <v>0</v>
      </c>
      <c r="JO55" s="40">
        <f>IF(JO$7="",0,JO45/100*условия!$U$18)</f>
        <v>0</v>
      </c>
      <c r="JP55" s="40">
        <f>IF(JP$7="",0,JP45/100*условия!$U$18)</f>
        <v>0</v>
      </c>
      <c r="JQ55" s="40">
        <f>IF(JQ$7="",0,JQ45/100*условия!$U$18)</f>
        <v>0</v>
      </c>
      <c r="JR55" s="40">
        <f>IF(JR$7="",0,JR45/100*условия!$U$18)</f>
        <v>0</v>
      </c>
      <c r="JS55" s="40">
        <f>IF(JS$7="",0,JS45/100*условия!$U$18)</f>
        <v>0</v>
      </c>
      <c r="JT55" s="40">
        <f>IF(JT$7="",0,JT45/100*условия!$U$18)</f>
        <v>0</v>
      </c>
      <c r="JU55" s="40">
        <f>IF(JU$7="",0,JU45/100*условия!$U$18)</f>
        <v>0</v>
      </c>
      <c r="JV55" s="40">
        <f>IF(JV$7="",0,JV45/100*условия!$U$18)</f>
        <v>0</v>
      </c>
      <c r="JW55" s="40">
        <f>IF(JW$7="",0,JW45/100*условия!$U$18)</f>
        <v>0</v>
      </c>
      <c r="JX55" s="40">
        <f>IF(JX$7="",0,JX45/100*условия!$U$18)</f>
        <v>0</v>
      </c>
      <c r="JY55" s="40">
        <f>IF(JY$7="",0,JY45/100*условия!$U$18)</f>
        <v>0</v>
      </c>
      <c r="JZ55" s="40">
        <f>IF(JZ$7="",0,JZ45/100*условия!$U$18)</f>
        <v>0</v>
      </c>
      <c r="KA55" s="40">
        <f>IF(KA$7="",0,KA45/100*условия!$U$18)</f>
        <v>0</v>
      </c>
      <c r="KB55" s="40">
        <f>IF(KB$7="",0,KB45/100*условия!$U$18)</f>
        <v>0</v>
      </c>
      <c r="KC55" s="40">
        <f>IF(KC$7="",0,KC45/100*условия!$U$18)</f>
        <v>0</v>
      </c>
      <c r="KD55" s="40">
        <f>IF(KD$7="",0,KD45/100*условия!$U$18)</f>
        <v>0</v>
      </c>
      <c r="KE55" s="40">
        <f>IF(KE$7="",0,KE45/100*условия!$U$18)</f>
        <v>0</v>
      </c>
      <c r="KF55" s="40">
        <f>IF(KF$7="",0,KF45/100*условия!$U$18)</f>
        <v>0</v>
      </c>
      <c r="KG55" s="40">
        <f>IF(KG$7="",0,KG45/100*условия!$U$18)</f>
        <v>0</v>
      </c>
      <c r="KH55" s="40">
        <f>IF(KH$7="",0,KH45/100*условия!$U$18)</f>
        <v>0</v>
      </c>
      <c r="KI55" s="40">
        <f>IF(KI$7="",0,KI45/100*условия!$U$18)</f>
        <v>0</v>
      </c>
      <c r="KJ55" s="40">
        <f>IF(KJ$7="",0,KJ45/100*условия!$U$18)</f>
        <v>0</v>
      </c>
      <c r="KK55" s="40">
        <f>IF(KK$7="",0,KK45/100*условия!$U$18)</f>
        <v>0</v>
      </c>
      <c r="KL55" s="40">
        <f>IF(KL$7="",0,KL45/100*условия!$U$18)</f>
        <v>0</v>
      </c>
      <c r="KM55" s="40">
        <f>IF(KM$7="",0,KM45/100*условия!$U$18)</f>
        <v>0</v>
      </c>
      <c r="KN55" s="40">
        <f>IF(KN$7="",0,KN45/100*условия!$U$18)</f>
        <v>0</v>
      </c>
      <c r="KO55" s="40">
        <f>IF(KO$7="",0,KO45/100*условия!$U$18)</f>
        <v>0</v>
      </c>
      <c r="KP55" s="40">
        <f>IF(KP$7="",0,KP45/100*условия!$U$18)</f>
        <v>0</v>
      </c>
      <c r="KQ55" s="40">
        <f>IF(KQ$7="",0,KQ45/100*условия!$U$18)</f>
        <v>0</v>
      </c>
      <c r="KR55" s="40">
        <f>IF(KR$7="",0,KR45/100*условия!$U$18)</f>
        <v>0</v>
      </c>
      <c r="KS55" s="40">
        <f>IF(KS$7="",0,KS45/100*условия!$U$18)</f>
        <v>0</v>
      </c>
      <c r="KT55" s="40">
        <f>IF(KT$7="",0,KT45/100*условия!$U$18)</f>
        <v>0</v>
      </c>
      <c r="KU55" s="40">
        <f>IF(KU$7="",0,KU45/100*условия!$U$18)</f>
        <v>0</v>
      </c>
      <c r="KV55" s="40">
        <f>IF(KV$7="",0,KV45/100*условия!$U$18)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доход от продаж продукции</v>
      </c>
      <c r="F56" s="1"/>
      <c r="G56" s="1"/>
      <c r="H56" s="11" t="str">
        <f t="shared" si="896"/>
        <v>руб.</v>
      </c>
      <c r="I56" s="1"/>
      <c r="J56" s="1"/>
      <c r="K56" s="1" t="str">
        <f>справочники!$U$13</f>
        <v>постоянные-Партнеры</v>
      </c>
      <c r="L56" s="1"/>
      <c r="M56" s="5"/>
      <c r="N56" s="40"/>
      <c r="O56" s="19"/>
      <c r="P56" s="1"/>
      <c r="Q56" s="1"/>
      <c r="R56" s="40">
        <f>SUMIFS($T56:$KW56,$T$1:$KW$1,"&gt;="&amp;1,$T$1:$KW$1,"&lt;="&amp;MAX($1:$1))</f>
        <v>2434766.2499999995</v>
      </c>
      <c r="S56" s="1"/>
      <c r="T56" s="232"/>
      <c r="U56" s="40">
        <f>IF(U$7="",0,U46/100*условия!$U$18)</f>
        <v>16053.40384615384</v>
      </c>
      <c r="V56" s="40">
        <f>IF(V$7="",0,V46/100*условия!$U$18)</f>
        <v>34782.374999999993</v>
      </c>
      <c r="W56" s="40">
        <f>IF(W$7="",0,W46/100*условия!$U$18)</f>
        <v>56186.913461538461</v>
      </c>
      <c r="X56" s="40">
        <f>IF(X$7="",0,X46/100*условия!$U$18)</f>
        <v>80267.01923076922</v>
      </c>
      <c r="Y56" s="40">
        <f>IF(Y$7="",0,Y46/100*условия!$U$18)</f>
        <v>107022.69230769228</v>
      </c>
      <c r="Z56" s="40">
        <f>IF(Z$7="",0,Z46/100*условия!$U$18)</f>
        <v>136453.93269230769</v>
      </c>
      <c r="AA56" s="40">
        <f>IF(AA$7="",0,AA46/100*условия!$U$18)</f>
        <v>168560.74038461535</v>
      </c>
      <c r="AB56" s="40">
        <f>IF(AB$7="",0,AB46/100*условия!$U$18)</f>
        <v>203343.11538461535</v>
      </c>
      <c r="AC56" s="40">
        <f>IF(AC$7="",0,AC46/100*условия!$U$18)</f>
        <v>240801.05769230763</v>
      </c>
      <c r="AD56" s="40">
        <f>IF(AD$7="",0,AD46/100*условия!$U$18)</f>
        <v>280934.56730769225</v>
      </c>
      <c r="AE56" s="40">
        <f>IF(AE$7="",0,AE46/100*условия!$U$18)</f>
        <v>323743.64423076919</v>
      </c>
      <c r="AF56" s="40">
        <f>IF(AF$7="",0,AF46/100*условия!$U$18)</f>
        <v>369228.28846153838</v>
      </c>
      <c r="AG56" s="40">
        <f>IF(AG$7="",0,AG46/100*условия!$U$18)</f>
        <v>417388.49999999994</v>
      </c>
      <c r="AH56" s="40">
        <f>IF(AH$7="",0,AH46/100*условия!$U$18)</f>
        <v>0</v>
      </c>
      <c r="AI56" s="40">
        <f>IF(AI$7="",0,AI46/100*условия!$U$18)</f>
        <v>0</v>
      </c>
      <c r="AJ56" s="40">
        <f>IF(AJ$7="",0,AJ46/100*условия!$U$18)</f>
        <v>0</v>
      </c>
      <c r="AK56" s="40">
        <f>IF(AK$7="",0,AK46/100*условия!$U$18)</f>
        <v>0</v>
      </c>
      <c r="AL56" s="40">
        <f>IF(AL$7="",0,AL46/100*условия!$U$18)</f>
        <v>0</v>
      </c>
      <c r="AM56" s="40">
        <f>IF(AM$7="",0,AM46/100*условия!$U$18)</f>
        <v>0</v>
      </c>
      <c r="AN56" s="40">
        <f>IF(AN$7="",0,AN46/100*условия!$U$18)</f>
        <v>0</v>
      </c>
      <c r="AO56" s="40">
        <f>IF(AO$7="",0,AO46/100*условия!$U$18)</f>
        <v>0</v>
      </c>
      <c r="AP56" s="40">
        <f>IF(AP$7="",0,AP46/100*условия!$U$18)</f>
        <v>0</v>
      </c>
      <c r="AQ56" s="40">
        <f>IF(AQ$7="",0,AQ46/100*условия!$U$18)</f>
        <v>0</v>
      </c>
      <c r="AR56" s="40">
        <f>IF(AR$7="",0,AR46/100*условия!$U$18)</f>
        <v>0</v>
      </c>
      <c r="AS56" s="40">
        <f>IF(AS$7="",0,AS46/100*условия!$U$18)</f>
        <v>0</v>
      </c>
      <c r="AT56" s="40">
        <f>IF(AT$7="",0,AT46/100*условия!$U$18)</f>
        <v>0</v>
      </c>
      <c r="AU56" s="40">
        <f>IF(AU$7="",0,AU46/100*условия!$U$18)</f>
        <v>0</v>
      </c>
      <c r="AV56" s="40">
        <f>IF(AV$7="",0,AV46/100*условия!$U$18)</f>
        <v>0</v>
      </c>
      <c r="AW56" s="40">
        <f>IF(AW$7="",0,AW46/100*условия!$U$18)</f>
        <v>0</v>
      </c>
      <c r="AX56" s="40">
        <f>IF(AX$7="",0,AX46/100*условия!$U$18)</f>
        <v>0</v>
      </c>
      <c r="AY56" s="40">
        <f>IF(AY$7="",0,AY46/100*условия!$U$18)</f>
        <v>0</v>
      </c>
      <c r="AZ56" s="40">
        <f>IF(AZ$7="",0,AZ46/100*условия!$U$18)</f>
        <v>0</v>
      </c>
      <c r="BA56" s="40">
        <f>IF(BA$7="",0,BA46/100*условия!$U$18)</f>
        <v>0</v>
      </c>
      <c r="BB56" s="40">
        <f>IF(BB$7="",0,BB46/100*условия!$U$18)</f>
        <v>0</v>
      </c>
      <c r="BC56" s="40">
        <f>IF(BC$7="",0,BC46/100*условия!$U$18)</f>
        <v>0</v>
      </c>
      <c r="BD56" s="40">
        <f>IF(BD$7="",0,BD46/100*условия!$U$18)</f>
        <v>0</v>
      </c>
      <c r="BE56" s="40">
        <f>IF(BE$7="",0,BE46/100*условия!$U$18)</f>
        <v>0</v>
      </c>
      <c r="BF56" s="40">
        <f>IF(BF$7="",0,BF46/100*условия!$U$18)</f>
        <v>0</v>
      </c>
      <c r="BG56" s="40">
        <f>IF(BG$7="",0,BG46/100*условия!$U$18)</f>
        <v>0</v>
      </c>
      <c r="BH56" s="40">
        <f>IF(BH$7="",0,BH46/100*условия!$U$18)</f>
        <v>0</v>
      </c>
      <c r="BI56" s="40">
        <f>IF(BI$7="",0,BI46/100*условия!$U$18)</f>
        <v>0</v>
      </c>
      <c r="BJ56" s="40">
        <f>IF(BJ$7="",0,BJ46/100*условия!$U$18)</f>
        <v>0</v>
      </c>
      <c r="BK56" s="40">
        <f>IF(BK$7="",0,BK46/100*условия!$U$18)</f>
        <v>0</v>
      </c>
      <c r="BL56" s="40">
        <f>IF(BL$7="",0,BL46/100*условия!$U$18)</f>
        <v>0</v>
      </c>
      <c r="BM56" s="40">
        <f>IF(BM$7="",0,BM46/100*условия!$U$18)</f>
        <v>0</v>
      </c>
      <c r="BN56" s="40">
        <f>IF(BN$7="",0,BN46/100*условия!$U$18)</f>
        <v>0</v>
      </c>
      <c r="BO56" s="40">
        <f>IF(BO$7="",0,BO46/100*условия!$U$18)</f>
        <v>0</v>
      </c>
      <c r="BP56" s="40">
        <f>IF(BP$7="",0,BP46/100*условия!$U$18)</f>
        <v>0</v>
      </c>
      <c r="BQ56" s="40">
        <f>IF(BQ$7="",0,BQ46/100*условия!$U$18)</f>
        <v>0</v>
      </c>
      <c r="BR56" s="40">
        <f>IF(BR$7="",0,BR46/100*условия!$U$18)</f>
        <v>0</v>
      </c>
      <c r="BS56" s="40">
        <f>IF(BS$7="",0,BS46/100*условия!$U$18)</f>
        <v>0</v>
      </c>
      <c r="BT56" s="40">
        <f>IF(BT$7="",0,BT46/100*условия!$U$18)</f>
        <v>0</v>
      </c>
      <c r="BU56" s="40">
        <f>IF(BU$7="",0,BU46/100*условия!$U$18)</f>
        <v>0</v>
      </c>
      <c r="BV56" s="40">
        <f>IF(BV$7="",0,BV46/100*условия!$U$18)</f>
        <v>0</v>
      </c>
      <c r="BW56" s="40">
        <f>IF(BW$7="",0,BW46/100*условия!$U$18)</f>
        <v>0</v>
      </c>
      <c r="BX56" s="40">
        <f>IF(BX$7="",0,BX46/100*условия!$U$18)</f>
        <v>0</v>
      </c>
      <c r="BY56" s="40">
        <f>IF(BY$7="",0,BY46/100*условия!$U$18)</f>
        <v>0</v>
      </c>
      <c r="BZ56" s="40">
        <f>IF(BZ$7="",0,BZ46/100*условия!$U$18)</f>
        <v>0</v>
      </c>
      <c r="CA56" s="40">
        <f>IF(CA$7="",0,CA46/100*условия!$U$18)</f>
        <v>0</v>
      </c>
      <c r="CB56" s="40">
        <f>IF(CB$7="",0,CB46/100*условия!$U$18)</f>
        <v>0</v>
      </c>
      <c r="CC56" s="40">
        <f>IF(CC$7="",0,CC46/100*условия!$U$18)</f>
        <v>0</v>
      </c>
      <c r="CD56" s="40">
        <f>IF(CD$7="",0,CD46/100*условия!$U$18)</f>
        <v>0</v>
      </c>
      <c r="CE56" s="40">
        <f>IF(CE$7="",0,CE46/100*условия!$U$18)</f>
        <v>0</v>
      </c>
      <c r="CF56" s="40">
        <f>IF(CF$7="",0,CF46/100*условия!$U$18)</f>
        <v>0</v>
      </c>
      <c r="CG56" s="40">
        <f>IF(CG$7="",0,CG46/100*условия!$U$18)</f>
        <v>0</v>
      </c>
      <c r="CH56" s="40">
        <f>IF(CH$7="",0,CH46/100*условия!$U$18)</f>
        <v>0</v>
      </c>
      <c r="CI56" s="40">
        <f>IF(CI$7="",0,CI46/100*условия!$U$18)</f>
        <v>0</v>
      </c>
      <c r="CJ56" s="40">
        <f>IF(CJ$7="",0,CJ46/100*условия!$U$18)</f>
        <v>0</v>
      </c>
      <c r="CK56" s="40">
        <f>IF(CK$7="",0,CK46/100*условия!$U$18)</f>
        <v>0</v>
      </c>
      <c r="CL56" s="40">
        <f>IF(CL$7="",0,CL46/100*условия!$U$18)</f>
        <v>0</v>
      </c>
      <c r="CM56" s="40">
        <f>IF(CM$7="",0,CM46/100*условия!$U$18)</f>
        <v>0</v>
      </c>
      <c r="CN56" s="40">
        <f>IF(CN$7="",0,CN46/100*условия!$U$18)</f>
        <v>0</v>
      </c>
      <c r="CO56" s="40">
        <f>IF(CO$7="",0,CO46/100*условия!$U$18)</f>
        <v>0</v>
      </c>
      <c r="CP56" s="40">
        <f>IF(CP$7="",0,CP46/100*условия!$U$18)</f>
        <v>0</v>
      </c>
      <c r="CQ56" s="40">
        <f>IF(CQ$7="",0,CQ46/100*условия!$U$18)</f>
        <v>0</v>
      </c>
      <c r="CR56" s="40">
        <f>IF(CR$7="",0,CR46/100*условия!$U$18)</f>
        <v>0</v>
      </c>
      <c r="CS56" s="40">
        <f>IF(CS$7="",0,CS46/100*условия!$U$18)</f>
        <v>0</v>
      </c>
      <c r="CT56" s="40">
        <f>IF(CT$7="",0,CT46/100*условия!$U$18)</f>
        <v>0</v>
      </c>
      <c r="CU56" s="40">
        <f>IF(CU$7="",0,CU46/100*условия!$U$18)</f>
        <v>0</v>
      </c>
      <c r="CV56" s="40">
        <f>IF(CV$7="",0,CV46/100*условия!$U$18)</f>
        <v>0</v>
      </c>
      <c r="CW56" s="40">
        <f>IF(CW$7="",0,CW46/100*условия!$U$18)</f>
        <v>0</v>
      </c>
      <c r="CX56" s="40">
        <f>IF(CX$7="",0,CX46/100*условия!$U$18)</f>
        <v>0</v>
      </c>
      <c r="CY56" s="40">
        <f>IF(CY$7="",0,CY46/100*условия!$U$18)</f>
        <v>0</v>
      </c>
      <c r="CZ56" s="40">
        <f>IF(CZ$7="",0,CZ46/100*условия!$U$18)</f>
        <v>0</v>
      </c>
      <c r="DA56" s="40">
        <f>IF(DA$7="",0,DA46/100*условия!$U$18)</f>
        <v>0</v>
      </c>
      <c r="DB56" s="40">
        <f>IF(DB$7="",0,DB46/100*условия!$U$18)</f>
        <v>0</v>
      </c>
      <c r="DC56" s="40">
        <f>IF(DC$7="",0,DC46/100*условия!$U$18)</f>
        <v>0</v>
      </c>
      <c r="DD56" s="40">
        <f>IF(DD$7="",0,DD46/100*условия!$U$18)</f>
        <v>0</v>
      </c>
      <c r="DE56" s="40">
        <f>IF(DE$7="",0,DE46/100*условия!$U$18)</f>
        <v>0</v>
      </c>
      <c r="DF56" s="40">
        <f>IF(DF$7="",0,DF46/100*условия!$U$18)</f>
        <v>0</v>
      </c>
      <c r="DG56" s="40">
        <f>IF(DG$7="",0,DG46/100*условия!$U$18)</f>
        <v>0</v>
      </c>
      <c r="DH56" s="40">
        <f>IF(DH$7="",0,DH46/100*условия!$U$18)</f>
        <v>0</v>
      </c>
      <c r="DI56" s="40">
        <f>IF(DI$7="",0,DI46/100*условия!$U$18)</f>
        <v>0</v>
      </c>
      <c r="DJ56" s="40">
        <f>IF(DJ$7="",0,DJ46/100*условия!$U$18)</f>
        <v>0</v>
      </c>
      <c r="DK56" s="40">
        <f>IF(DK$7="",0,DK46/100*условия!$U$18)</f>
        <v>0</v>
      </c>
      <c r="DL56" s="40">
        <f>IF(DL$7="",0,DL46/100*условия!$U$18)</f>
        <v>0</v>
      </c>
      <c r="DM56" s="40">
        <f>IF(DM$7="",0,DM46/100*условия!$U$18)</f>
        <v>0</v>
      </c>
      <c r="DN56" s="40">
        <f>IF(DN$7="",0,DN46/100*условия!$U$18)</f>
        <v>0</v>
      </c>
      <c r="DO56" s="40">
        <f>IF(DO$7="",0,DO46/100*условия!$U$18)</f>
        <v>0</v>
      </c>
      <c r="DP56" s="40">
        <f>IF(DP$7="",0,DP46/100*условия!$U$18)</f>
        <v>0</v>
      </c>
      <c r="DQ56" s="40">
        <f>IF(DQ$7="",0,DQ46/100*условия!$U$18)</f>
        <v>0</v>
      </c>
      <c r="DR56" s="40">
        <f>IF(DR$7="",0,DR46/100*условия!$U$18)</f>
        <v>0</v>
      </c>
      <c r="DS56" s="40">
        <f>IF(DS$7="",0,DS46/100*условия!$U$18)</f>
        <v>0</v>
      </c>
      <c r="DT56" s="40">
        <f>IF(DT$7="",0,DT46/100*условия!$U$18)</f>
        <v>0</v>
      </c>
      <c r="DU56" s="40">
        <f>IF(DU$7="",0,DU46/100*условия!$U$18)</f>
        <v>0</v>
      </c>
      <c r="DV56" s="40">
        <f>IF(DV$7="",0,DV46/100*условия!$U$18)</f>
        <v>0</v>
      </c>
      <c r="DW56" s="40">
        <f>IF(DW$7="",0,DW46/100*условия!$U$18)</f>
        <v>0</v>
      </c>
      <c r="DX56" s="40">
        <f>IF(DX$7="",0,DX46/100*условия!$U$18)</f>
        <v>0</v>
      </c>
      <c r="DY56" s="40">
        <f>IF(DY$7="",0,DY46/100*условия!$U$18)</f>
        <v>0</v>
      </c>
      <c r="DZ56" s="40">
        <f>IF(DZ$7="",0,DZ46/100*условия!$U$18)</f>
        <v>0</v>
      </c>
      <c r="EA56" s="40">
        <f>IF(EA$7="",0,EA46/100*условия!$U$18)</f>
        <v>0</v>
      </c>
      <c r="EB56" s="40">
        <f>IF(EB$7="",0,EB46/100*условия!$U$18)</f>
        <v>0</v>
      </c>
      <c r="EC56" s="40">
        <f>IF(EC$7="",0,EC46/100*условия!$U$18)</f>
        <v>0</v>
      </c>
      <c r="ED56" s="40">
        <f>IF(ED$7="",0,ED46/100*условия!$U$18)</f>
        <v>0</v>
      </c>
      <c r="EE56" s="40">
        <f>IF(EE$7="",0,EE46/100*условия!$U$18)</f>
        <v>0</v>
      </c>
      <c r="EF56" s="40">
        <f>IF(EF$7="",0,EF46/100*условия!$U$18)</f>
        <v>0</v>
      </c>
      <c r="EG56" s="40">
        <f>IF(EG$7="",0,EG46/100*условия!$U$18)</f>
        <v>0</v>
      </c>
      <c r="EH56" s="40">
        <f>IF(EH$7="",0,EH46/100*условия!$U$18)</f>
        <v>0</v>
      </c>
      <c r="EI56" s="40">
        <f>IF(EI$7="",0,EI46/100*условия!$U$18)</f>
        <v>0</v>
      </c>
      <c r="EJ56" s="40">
        <f>IF(EJ$7="",0,EJ46/100*условия!$U$18)</f>
        <v>0</v>
      </c>
      <c r="EK56" s="40">
        <f>IF(EK$7="",0,EK46/100*условия!$U$18)</f>
        <v>0</v>
      </c>
      <c r="EL56" s="40">
        <f>IF(EL$7="",0,EL46/100*условия!$U$18)</f>
        <v>0</v>
      </c>
      <c r="EM56" s="40">
        <f>IF(EM$7="",0,EM46/100*условия!$U$18)</f>
        <v>0</v>
      </c>
      <c r="EN56" s="40">
        <f>IF(EN$7="",0,EN46/100*условия!$U$18)</f>
        <v>0</v>
      </c>
      <c r="EO56" s="40">
        <f>IF(EO$7="",0,EO46/100*условия!$U$18)</f>
        <v>0</v>
      </c>
      <c r="EP56" s="40">
        <f>IF(EP$7="",0,EP46/100*условия!$U$18)</f>
        <v>0</v>
      </c>
      <c r="EQ56" s="40">
        <f>IF(EQ$7="",0,EQ46/100*условия!$U$18)</f>
        <v>0</v>
      </c>
      <c r="ER56" s="40">
        <f>IF(ER$7="",0,ER46/100*условия!$U$18)</f>
        <v>0</v>
      </c>
      <c r="ES56" s="40">
        <f>IF(ES$7="",0,ES46/100*условия!$U$18)</f>
        <v>0</v>
      </c>
      <c r="ET56" s="40">
        <f>IF(ET$7="",0,ET46/100*условия!$U$18)</f>
        <v>0</v>
      </c>
      <c r="EU56" s="40">
        <f>IF(EU$7="",0,EU46/100*условия!$U$18)</f>
        <v>0</v>
      </c>
      <c r="EV56" s="40">
        <f>IF(EV$7="",0,EV46/100*условия!$U$18)</f>
        <v>0</v>
      </c>
      <c r="EW56" s="40">
        <f>IF(EW$7="",0,EW46/100*условия!$U$18)</f>
        <v>0</v>
      </c>
      <c r="EX56" s="40">
        <f>IF(EX$7="",0,EX46/100*условия!$U$18)</f>
        <v>0</v>
      </c>
      <c r="EY56" s="40">
        <f>IF(EY$7="",0,EY46/100*условия!$U$18)</f>
        <v>0</v>
      </c>
      <c r="EZ56" s="40">
        <f>IF(EZ$7="",0,EZ46/100*условия!$U$18)</f>
        <v>0</v>
      </c>
      <c r="FA56" s="40">
        <f>IF(FA$7="",0,FA46/100*условия!$U$18)</f>
        <v>0</v>
      </c>
      <c r="FB56" s="40">
        <f>IF(FB$7="",0,FB46/100*условия!$U$18)</f>
        <v>0</v>
      </c>
      <c r="FC56" s="40">
        <f>IF(FC$7="",0,FC46/100*условия!$U$18)</f>
        <v>0</v>
      </c>
      <c r="FD56" s="40">
        <f>IF(FD$7="",0,FD46/100*условия!$U$18)</f>
        <v>0</v>
      </c>
      <c r="FE56" s="40">
        <f>IF(FE$7="",0,FE46/100*условия!$U$18)</f>
        <v>0</v>
      </c>
      <c r="FF56" s="40">
        <f>IF(FF$7="",0,FF46/100*условия!$U$18)</f>
        <v>0</v>
      </c>
      <c r="FG56" s="40">
        <f>IF(FG$7="",0,FG46/100*условия!$U$18)</f>
        <v>0</v>
      </c>
      <c r="FH56" s="40">
        <f>IF(FH$7="",0,FH46/100*условия!$U$18)</f>
        <v>0</v>
      </c>
      <c r="FI56" s="40">
        <f>IF(FI$7="",0,FI46/100*условия!$U$18)</f>
        <v>0</v>
      </c>
      <c r="FJ56" s="40">
        <f>IF(FJ$7="",0,FJ46/100*условия!$U$18)</f>
        <v>0</v>
      </c>
      <c r="FK56" s="40">
        <f>IF(FK$7="",0,FK46/100*условия!$U$18)</f>
        <v>0</v>
      </c>
      <c r="FL56" s="40">
        <f>IF(FL$7="",0,FL46/100*условия!$U$18)</f>
        <v>0</v>
      </c>
      <c r="FM56" s="40">
        <f>IF(FM$7="",0,FM46/100*условия!$U$18)</f>
        <v>0</v>
      </c>
      <c r="FN56" s="40">
        <f>IF(FN$7="",0,FN46/100*условия!$U$18)</f>
        <v>0</v>
      </c>
      <c r="FO56" s="40">
        <f>IF(FO$7="",0,FO46/100*условия!$U$18)</f>
        <v>0</v>
      </c>
      <c r="FP56" s="40">
        <f>IF(FP$7="",0,FP46/100*условия!$U$18)</f>
        <v>0</v>
      </c>
      <c r="FQ56" s="40">
        <f>IF(FQ$7="",0,FQ46/100*условия!$U$18)</f>
        <v>0</v>
      </c>
      <c r="FR56" s="40">
        <f>IF(FR$7="",0,FR46/100*условия!$U$18)</f>
        <v>0</v>
      </c>
      <c r="FS56" s="40">
        <f>IF(FS$7="",0,FS46/100*условия!$U$18)</f>
        <v>0</v>
      </c>
      <c r="FT56" s="40">
        <f>IF(FT$7="",0,FT46/100*условия!$U$18)</f>
        <v>0</v>
      </c>
      <c r="FU56" s="40">
        <f>IF(FU$7="",0,FU46/100*условия!$U$18)</f>
        <v>0</v>
      </c>
      <c r="FV56" s="40">
        <f>IF(FV$7="",0,FV46/100*условия!$U$18)</f>
        <v>0</v>
      </c>
      <c r="FW56" s="40">
        <f>IF(FW$7="",0,FW46/100*условия!$U$18)</f>
        <v>0</v>
      </c>
      <c r="FX56" s="40">
        <f>IF(FX$7="",0,FX46/100*условия!$U$18)</f>
        <v>0</v>
      </c>
      <c r="FY56" s="40">
        <f>IF(FY$7="",0,FY46/100*условия!$U$18)</f>
        <v>0</v>
      </c>
      <c r="FZ56" s="40">
        <f>IF(FZ$7="",0,FZ46/100*условия!$U$18)</f>
        <v>0</v>
      </c>
      <c r="GA56" s="40">
        <f>IF(GA$7="",0,GA46/100*условия!$U$18)</f>
        <v>0</v>
      </c>
      <c r="GB56" s="40">
        <f>IF(GB$7="",0,GB46/100*условия!$U$18)</f>
        <v>0</v>
      </c>
      <c r="GC56" s="40">
        <f>IF(GC$7="",0,GC46/100*условия!$U$18)</f>
        <v>0</v>
      </c>
      <c r="GD56" s="40">
        <f>IF(GD$7="",0,GD46/100*условия!$U$18)</f>
        <v>0</v>
      </c>
      <c r="GE56" s="40">
        <f>IF(GE$7="",0,GE46/100*условия!$U$18)</f>
        <v>0</v>
      </c>
      <c r="GF56" s="40">
        <f>IF(GF$7="",0,GF46/100*условия!$U$18)</f>
        <v>0</v>
      </c>
      <c r="GG56" s="40">
        <f>IF(GG$7="",0,GG46/100*условия!$U$18)</f>
        <v>0</v>
      </c>
      <c r="GH56" s="40">
        <f>IF(GH$7="",0,GH46/100*условия!$U$18)</f>
        <v>0</v>
      </c>
      <c r="GI56" s="40">
        <f>IF(GI$7="",0,GI46/100*условия!$U$18)</f>
        <v>0</v>
      </c>
      <c r="GJ56" s="40">
        <f>IF(GJ$7="",0,GJ46/100*условия!$U$18)</f>
        <v>0</v>
      </c>
      <c r="GK56" s="40">
        <f>IF(GK$7="",0,GK46/100*условия!$U$18)</f>
        <v>0</v>
      </c>
      <c r="GL56" s="40">
        <f>IF(GL$7="",0,GL46/100*условия!$U$18)</f>
        <v>0</v>
      </c>
      <c r="GM56" s="40">
        <f>IF(GM$7="",0,GM46/100*условия!$U$18)</f>
        <v>0</v>
      </c>
      <c r="GN56" s="40">
        <f>IF(GN$7="",0,GN46/100*условия!$U$18)</f>
        <v>0</v>
      </c>
      <c r="GO56" s="40">
        <f>IF(GO$7="",0,GO46/100*условия!$U$18)</f>
        <v>0</v>
      </c>
      <c r="GP56" s="40">
        <f>IF(GP$7="",0,GP46/100*условия!$U$18)</f>
        <v>0</v>
      </c>
      <c r="GQ56" s="40">
        <f>IF(GQ$7="",0,GQ46/100*условия!$U$18)</f>
        <v>0</v>
      </c>
      <c r="GR56" s="40">
        <f>IF(GR$7="",0,GR46/100*условия!$U$18)</f>
        <v>0</v>
      </c>
      <c r="GS56" s="40">
        <f>IF(GS$7="",0,GS46/100*условия!$U$18)</f>
        <v>0</v>
      </c>
      <c r="GT56" s="40">
        <f>IF(GT$7="",0,GT46/100*условия!$U$18)</f>
        <v>0</v>
      </c>
      <c r="GU56" s="40">
        <f>IF(GU$7="",0,GU46/100*условия!$U$18)</f>
        <v>0</v>
      </c>
      <c r="GV56" s="40">
        <f>IF(GV$7="",0,GV46/100*условия!$U$18)</f>
        <v>0</v>
      </c>
      <c r="GW56" s="40">
        <f>IF(GW$7="",0,GW46/100*условия!$U$18)</f>
        <v>0</v>
      </c>
      <c r="GX56" s="40">
        <f>IF(GX$7="",0,GX46/100*условия!$U$18)</f>
        <v>0</v>
      </c>
      <c r="GY56" s="40">
        <f>IF(GY$7="",0,GY46/100*условия!$U$18)</f>
        <v>0</v>
      </c>
      <c r="GZ56" s="40">
        <f>IF(GZ$7="",0,GZ46/100*условия!$U$18)</f>
        <v>0</v>
      </c>
      <c r="HA56" s="40">
        <f>IF(HA$7="",0,HA46/100*условия!$U$18)</f>
        <v>0</v>
      </c>
      <c r="HB56" s="40">
        <f>IF(HB$7="",0,HB46/100*условия!$U$18)</f>
        <v>0</v>
      </c>
      <c r="HC56" s="40">
        <f>IF(HC$7="",0,HC46/100*условия!$U$18)</f>
        <v>0</v>
      </c>
      <c r="HD56" s="40">
        <f>IF(HD$7="",0,HD46/100*условия!$U$18)</f>
        <v>0</v>
      </c>
      <c r="HE56" s="40">
        <f>IF(HE$7="",0,HE46/100*условия!$U$18)</f>
        <v>0</v>
      </c>
      <c r="HF56" s="40">
        <f>IF(HF$7="",0,HF46/100*условия!$U$18)</f>
        <v>0</v>
      </c>
      <c r="HG56" s="40">
        <f>IF(HG$7="",0,HG46/100*условия!$U$18)</f>
        <v>0</v>
      </c>
      <c r="HH56" s="40">
        <f>IF(HH$7="",0,HH46/100*условия!$U$18)</f>
        <v>0</v>
      </c>
      <c r="HI56" s="40">
        <f>IF(HI$7="",0,HI46/100*условия!$U$18)</f>
        <v>0</v>
      </c>
      <c r="HJ56" s="40">
        <f>IF(HJ$7="",0,HJ46/100*условия!$U$18)</f>
        <v>0</v>
      </c>
      <c r="HK56" s="40">
        <f>IF(HK$7="",0,HK46/100*условия!$U$18)</f>
        <v>0</v>
      </c>
      <c r="HL56" s="40">
        <f>IF(HL$7="",0,HL46/100*условия!$U$18)</f>
        <v>0</v>
      </c>
      <c r="HM56" s="40">
        <f>IF(HM$7="",0,HM46/100*условия!$U$18)</f>
        <v>0</v>
      </c>
      <c r="HN56" s="40">
        <f>IF(HN$7="",0,HN46/100*условия!$U$18)</f>
        <v>0</v>
      </c>
      <c r="HO56" s="40">
        <f>IF(HO$7="",0,HO46/100*условия!$U$18)</f>
        <v>0</v>
      </c>
      <c r="HP56" s="40">
        <f>IF(HP$7="",0,HP46/100*условия!$U$18)</f>
        <v>0</v>
      </c>
      <c r="HQ56" s="40">
        <f>IF(HQ$7="",0,HQ46/100*условия!$U$18)</f>
        <v>0</v>
      </c>
      <c r="HR56" s="40">
        <f>IF(HR$7="",0,HR46/100*условия!$U$18)</f>
        <v>0</v>
      </c>
      <c r="HS56" s="40">
        <f>IF(HS$7="",0,HS46/100*условия!$U$18)</f>
        <v>0</v>
      </c>
      <c r="HT56" s="40">
        <f>IF(HT$7="",0,HT46/100*условия!$U$18)</f>
        <v>0</v>
      </c>
      <c r="HU56" s="40">
        <f>IF(HU$7="",0,HU46/100*условия!$U$18)</f>
        <v>0</v>
      </c>
      <c r="HV56" s="40">
        <f>IF(HV$7="",0,HV46/100*условия!$U$18)</f>
        <v>0</v>
      </c>
      <c r="HW56" s="40">
        <f>IF(HW$7="",0,HW46/100*условия!$U$18)</f>
        <v>0</v>
      </c>
      <c r="HX56" s="40">
        <f>IF(HX$7="",0,HX46/100*условия!$U$18)</f>
        <v>0</v>
      </c>
      <c r="HY56" s="40">
        <f>IF(HY$7="",0,HY46/100*условия!$U$18)</f>
        <v>0</v>
      </c>
      <c r="HZ56" s="40">
        <f>IF(HZ$7="",0,HZ46/100*условия!$U$18)</f>
        <v>0</v>
      </c>
      <c r="IA56" s="40">
        <f>IF(IA$7="",0,IA46/100*условия!$U$18)</f>
        <v>0</v>
      </c>
      <c r="IB56" s="40">
        <f>IF(IB$7="",0,IB46/100*условия!$U$18)</f>
        <v>0</v>
      </c>
      <c r="IC56" s="40">
        <f>IF(IC$7="",0,IC46/100*условия!$U$18)</f>
        <v>0</v>
      </c>
      <c r="ID56" s="40">
        <f>IF(ID$7="",0,ID46/100*условия!$U$18)</f>
        <v>0</v>
      </c>
      <c r="IE56" s="40">
        <f>IF(IE$7="",0,IE46/100*условия!$U$18)</f>
        <v>0</v>
      </c>
      <c r="IF56" s="40">
        <f>IF(IF$7="",0,IF46/100*условия!$U$18)</f>
        <v>0</v>
      </c>
      <c r="IG56" s="40">
        <f>IF(IG$7="",0,IG46/100*условия!$U$18)</f>
        <v>0</v>
      </c>
      <c r="IH56" s="40">
        <f>IF(IH$7="",0,IH46/100*условия!$U$18)</f>
        <v>0</v>
      </c>
      <c r="II56" s="40">
        <f>IF(II$7="",0,II46/100*условия!$U$18)</f>
        <v>0</v>
      </c>
      <c r="IJ56" s="40">
        <f>IF(IJ$7="",0,IJ46/100*условия!$U$18)</f>
        <v>0</v>
      </c>
      <c r="IK56" s="40">
        <f>IF(IK$7="",0,IK46/100*условия!$U$18)</f>
        <v>0</v>
      </c>
      <c r="IL56" s="40">
        <f>IF(IL$7="",0,IL46/100*условия!$U$18)</f>
        <v>0</v>
      </c>
      <c r="IM56" s="40">
        <f>IF(IM$7="",0,IM46/100*условия!$U$18)</f>
        <v>0</v>
      </c>
      <c r="IN56" s="40">
        <f>IF(IN$7="",0,IN46/100*условия!$U$18)</f>
        <v>0</v>
      </c>
      <c r="IO56" s="40">
        <f>IF(IO$7="",0,IO46/100*условия!$U$18)</f>
        <v>0</v>
      </c>
      <c r="IP56" s="40">
        <f>IF(IP$7="",0,IP46/100*условия!$U$18)</f>
        <v>0</v>
      </c>
      <c r="IQ56" s="40">
        <f>IF(IQ$7="",0,IQ46/100*условия!$U$18)</f>
        <v>0</v>
      </c>
      <c r="IR56" s="40">
        <f>IF(IR$7="",0,IR46/100*условия!$U$18)</f>
        <v>0</v>
      </c>
      <c r="IS56" s="40">
        <f>IF(IS$7="",0,IS46/100*условия!$U$18)</f>
        <v>0</v>
      </c>
      <c r="IT56" s="40">
        <f>IF(IT$7="",0,IT46/100*условия!$U$18)</f>
        <v>0</v>
      </c>
      <c r="IU56" s="40">
        <f>IF(IU$7="",0,IU46/100*условия!$U$18)</f>
        <v>0</v>
      </c>
      <c r="IV56" s="40">
        <f>IF(IV$7="",0,IV46/100*условия!$U$18)</f>
        <v>0</v>
      </c>
      <c r="IW56" s="40">
        <f>IF(IW$7="",0,IW46/100*условия!$U$18)</f>
        <v>0</v>
      </c>
      <c r="IX56" s="40">
        <f>IF(IX$7="",0,IX46/100*условия!$U$18)</f>
        <v>0</v>
      </c>
      <c r="IY56" s="40">
        <f>IF(IY$7="",0,IY46/100*условия!$U$18)</f>
        <v>0</v>
      </c>
      <c r="IZ56" s="40">
        <f>IF(IZ$7="",0,IZ46/100*условия!$U$18)</f>
        <v>0</v>
      </c>
      <c r="JA56" s="40">
        <f>IF(JA$7="",0,JA46/100*условия!$U$18)</f>
        <v>0</v>
      </c>
      <c r="JB56" s="40">
        <f>IF(JB$7="",0,JB46/100*условия!$U$18)</f>
        <v>0</v>
      </c>
      <c r="JC56" s="40">
        <f>IF(JC$7="",0,JC46/100*условия!$U$18)</f>
        <v>0</v>
      </c>
      <c r="JD56" s="40">
        <f>IF(JD$7="",0,JD46/100*условия!$U$18)</f>
        <v>0</v>
      </c>
      <c r="JE56" s="40">
        <f>IF(JE$7="",0,JE46/100*условия!$U$18)</f>
        <v>0</v>
      </c>
      <c r="JF56" s="40">
        <f>IF(JF$7="",0,JF46/100*условия!$U$18)</f>
        <v>0</v>
      </c>
      <c r="JG56" s="40">
        <f>IF(JG$7="",0,JG46/100*условия!$U$18)</f>
        <v>0</v>
      </c>
      <c r="JH56" s="40">
        <f>IF(JH$7="",0,JH46/100*условия!$U$18)</f>
        <v>0</v>
      </c>
      <c r="JI56" s="40">
        <f>IF(JI$7="",0,JI46/100*условия!$U$18)</f>
        <v>0</v>
      </c>
      <c r="JJ56" s="40">
        <f>IF(JJ$7="",0,JJ46/100*условия!$U$18)</f>
        <v>0</v>
      </c>
      <c r="JK56" s="40">
        <f>IF(JK$7="",0,JK46/100*условия!$U$18)</f>
        <v>0</v>
      </c>
      <c r="JL56" s="40">
        <f>IF(JL$7="",0,JL46/100*условия!$U$18)</f>
        <v>0</v>
      </c>
      <c r="JM56" s="40">
        <f>IF(JM$7="",0,JM46/100*условия!$U$18)</f>
        <v>0</v>
      </c>
      <c r="JN56" s="40">
        <f>IF(JN$7="",0,JN46/100*условия!$U$18)</f>
        <v>0</v>
      </c>
      <c r="JO56" s="40">
        <f>IF(JO$7="",0,JO46/100*условия!$U$18)</f>
        <v>0</v>
      </c>
      <c r="JP56" s="40">
        <f>IF(JP$7="",0,JP46/100*условия!$U$18)</f>
        <v>0</v>
      </c>
      <c r="JQ56" s="40">
        <f>IF(JQ$7="",0,JQ46/100*условия!$U$18)</f>
        <v>0</v>
      </c>
      <c r="JR56" s="40">
        <f>IF(JR$7="",0,JR46/100*условия!$U$18)</f>
        <v>0</v>
      </c>
      <c r="JS56" s="40">
        <f>IF(JS$7="",0,JS46/100*условия!$U$18)</f>
        <v>0</v>
      </c>
      <c r="JT56" s="40">
        <f>IF(JT$7="",0,JT46/100*условия!$U$18)</f>
        <v>0</v>
      </c>
      <c r="JU56" s="40">
        <f>IF(JU$7="",0,JU46/100*условия!$U$18)</f>
        <v>0</v>
      </c>
      <c r="JV56" s="40">
        <f>IF(JV$7="",0,JV46/100*условия!$U$18)</f>
        <v>0</v>
      </c>
      <c r="JW56" s="40">
        <f>IF(JW$7="",0,JW46/100*условия!$U$18)</f>
        <v>0</v>
      </c>
      <c r="JX56" s="40">
        <f>IF(JX$7="",0,JX46/100*условия!$U$18)</f>
        <v>0</v>
      </c>
      <c r="JY56" s="40">
        <f>IF(JY$7="",0,JY46/100*условия!$U$18)</f>
        <v>0</v>
      </c>
      <c r="JZ56" s="40">
        <f>IF(JZ$7="",0,JZ46/100*условия!$U$18)</f>
        <v>0</v>
      </c>
      <c r="KA56" s="40">
        <f>IF(KA$7="",0,KA46/100*условия!$U$18)</f>
        <v>0</v>
      </c>
      <c r="KB56" s="40">
        <f>IF(KB$7="",0,KB46/100*условия!$U$18)</f>
        <v>0</v>
      </c>
      <c r="KC56" s="40">
        <f>IF(KC$7="",0,KC46/100*условия!$U$18)</f>
        <v>0</v>
      </c>
      <c r="KD56" s="40">
        <f>IF(KD$7="",0,KD46/100*условия!$U$18)</f>
        <v>0</v>
      </c>
      <c r="KE56" s="40">
        <f>IF(KE$7="",0,KE46/100*условия!$U$18)</f>
        <v>0</v>
      </c>
      <c r="KF56" s="40">
        <f>IF(KF$7="",0,KF46/100*условия!$U$18)</f>
        <v>0</v>
      </c>
      <c r="KG56" s="40">
        <f>IF(KG$7="",0,KG46/100*условия!$U$18)</f>
        <v>0</v>
      </c>
      <c r="KH56" s="40">
        <f>IF(KH$7="",0,KH46/100*условия!$U$18)</f>
        <v>0</v>
      </c>
      <c r="KI56" s="40">
        <f>IF(KI$7="",0,KI46/100*условия!$U$18)</f>
        <v>0</v>
      </c>
      <c r="KJ56" s="40">
        <f>IF(KJ$7="",0,KJ46/100*условия!$U$18)</f>
        <v>0</v>
      </c>
      <c r="KK56" s="40">
        <f>IF(KK$7="",0,KK46/100*условия!$U$18)</f>
        <v>0</v>
      </c>
      <c r="KL56" s="40">
        <f>IF(KL$7="",0,KL46/100*условия!$U$18)</f>
        <v>0</v>
      </c>
      <c r="KM56" s="40">
        <f>IF(KM$7="",0,KM46/100*условия!$U$18)</f>
        <v>0</v>
      </c>
      <c r="KN56" s="40">
        <f>IF(KN$7="",0,KN46/100*условия!$U$18)</f>
        <v>0</v>
      </c>
      <c r="KO56" s="40">
        <f>IF(KO$7="",0,KO46/100*условия!$U$18)</f>
        <v>0</v>
      </c>
      <c r="KP56" s="40">
        <f>IF(KP$7="",0,KP46/100*условия!$U$18)</f>
        <v>0</v>
      </c>
      <c r="KQ56" s="40">
        <f>IF(KQ$7="",0,KQ46/100*условия!$U$18)</f>
        <v>0</v>
      </c>
      <c r="KR56" s="40">
        <f>IF(KR$7="",0,KR46/100*условия!$U$18)</f>
        <v>0</v>
      </c>
      <c r="KS56" s="40">
        <f>IF(KS$7="",0,KS46/100*условия!$U$18)</f>
        <v>0</v>
      </c>
      <c r="KT56" s="40">
        <f>IF(KT$7="",0,KT46/100*условия!$U$18)</f>
        <v>0</v>
      </c>
      <c r="KU56" s="40">
        <f>IF(KU$7="",0,KU46/100*условия!$U$18)</f>
        <v>0</v>
      </c>
      <c r="KV56" s="40">
        <f>IF(KV$7="",0,KV46/100*условия!$U$18)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доход от продаж продукции</v>
      </c>
      <c r="F57" s="1"/>
      <c r="G57" s="1"/>
      <c r="H57" s="11" t="str">
        <f t="shared" si="896"/>
        <v>руб.</v>
      </c>
      <c r="I57" s="1"/>
      <c r="J57" s="1"/>
      <c r="K57" s="1" t="str">
        <f>справочники!$U$14</f>
        <v>непостоянные-Партнеры</v>
      </c>
      <c r="L57" s="1"/>
      <c r="M57" s="5"/>
      <c r="N57" s="40"/>
      <c r="O57" s="19"/>
      <c r="P57" s="1"/>
      <c r="Q57" s="1"/>
      <c r="R57" s="40">
        <f>SUMIFS($T57:$KW57,$T$1:$KW$1,"&gt;="&amp;1,$T$1:$KW$1,"&lt;="&amp;MAX($1:$1))</f>
        <v>2127076.0096153845</v>
      </c>
      <c r="S57" s="1"/>
      <c r="T57" s="232"/>
      <c r="U57" s="40">
        <f>IF(U$7="",0,U47/100*условия!$U$18)</f>
        <v>24080.105769230762</v>
      </c>
      <c r="V57" s="40">
        <f>IF(V$7="",0,V47/100*условия!$U$18)</f>
        <v>52173.562499999993</v>
      </c>
      <c r="W57" s="40">
        <f>IF(W$7="",0,W47/100*условия!$U$18)</f>
        <v>84280.370192307673</v>
      </c>
      <c r="X57" s="40">
        <f>IF(X$7="",0,X47/100*условия!$U$18)</f>
        <v>120400.52884615381</v>
      </c>
      <c r="Y57" s="40">
        <f>IF(Y$7="",0,Y47/100*условия!$U$18)</f>
        <v>160534.03846153844</v>
      </c>
      <c r="Z57" s="40">
        <f>IF(Z$7="",0,Z47/100*условия!$U$18)</f>
        <v>180600.79326923075</v>
      </c>
      <c r="AA57" s="40">
        <f>IF(AA$7="",0,AA47/100*условия!$U$18)</f>
        <v>200667.54807692306</v>
      </c>
      <c r="AB57" s="40">
        <f>IF(AB$7="",0,AB47/100*условия!$U$18)</f>
        <v>220734.30288461535</v>
      </c>
      <c r="AC57" s="40">
        <f>IF(AC$7="",0,AC47/100*условия!$U$18)</f>
        <v>240801.05769230763</v>
      </c>
      <c r="AD57" s="40">
        <f>IF(AD$7="",0,AD47/100*условия!$U$18)</f>
        <v>260867.81249999997</v>
      </c>
      <c r="AE57" s="40">
        <f>IF(AE$7="",0,AE47/100*условия!$U$18)</f>
        <v>280934.56730769225</v>
      </c>
      <c r="AF57" s="40">
        <f>IF(AF$7="",0,AF47/100*условия!$U$18)</f>
        <v>301001.32211538457</v>
      </c>
      <c r="AG57" s="40">
        <f>IF(AG$7="",0,AG47/100*условия!$U$18)</f>
        <v>-4.9428727777467419E-11</v>
      </c>
      <c r="AH57" s="40">
        <f>IF(AH$7="",0,AH47/100*условия!$U$18)</f>
        <v>0</v>
      </c>
      <c r="AI57" s="40">
        <f>IF(AI$7="",0,AI47/100*условия!$U$18)</f>
        <v>0</v>
      </c>
      <c r="AJ57" s="40">
        <f>IF(AJ$7="",0,AJ47/100*условия!$U$18)</f>
        <v>0</v>
      </c>
      <c r="AK57" s="40">
        <f>IF(AK$7="",0,AK47/100*условия!$U$18)</f>
        <v>0</v>
      </c>
      <c r="AL57" s="40">
        <f>IF(AL$7="",0,AL47/100*условия!$U$18)</f>
        <v>0</v>
      </c>
      <c r="AM57" s="40">
        <f>IF(AM$7="",0,AM47/100*условия!$U$18)</f>
        <v>0</v>
      </c>
      <c r="AN57" s="40">
        <f>IF(AN$7="",0,AN47/100*условия!$U$18)</f>
        <v>0</v>
      </c>
      <c r="AO57" s="40">
        <f>IF(AO$7="",0,AO47/100*условия!$U$18)</f>
        <v>0</v>
      </c>
      <c r="AP57" s="40">
        <f>IF(AP$7="",0,AP47/100*условия!$U$18)</f>
        <v>0</v>
      </c>
      <c r="AQ57" s="40">
        <f>IF(AQ$7="",0,AQ47/100*условия!$U$18)</f>
        <v>0</v>
      </c>
      <c r="AR57" s="40">
        <f>IF(AR$7="",0,AR47/100*условия!$U$18)</f>
        <v>0</v>
      </c>
      <c r="AS57" s="40">
        <f>IF(AS$7="",0,AS47/100*условия!$U$18)</f>
        <v>0</v>
      </c>
      <c r="AT57" s="40">
        <f>IF(AT$7="",0,AT47/100*условия!$U$18)</f>
        <v>0</v>
      </c>
      <c r="AU57" s="40">
        <f>IF(AU$7="",0,AU47/100*условия!$U$18)</f>
        <v>0</v>
      </c>
      <c r="AV57" s="40">
        <f>IF(AV$7="",0,AV47/100*условия!$U$18)</f>
        <v>0</v>
      </c>
      <c r="AW57" s="40">
        <f>IF(AW$7="",0,AW47/100*условия!$U$18)</f>
        <v>0</v>
      </c>
      <c r="AX57" s="40">
        <f>IF(AX$7="",0,AX47/100*условия!$U$18)</f>
        <v>0</v>
      </c>
      <c r="AY57" s="40">
        <f>IF(AY$7="",0,AY47/100*условия!$U$18)</f>
        <v>0</v>
      </c>
      <c r="AZ57" s="40">
        <f>IF(AZ$7="",0,AZ47/100*условия!$U$18)</f>
        <v>0</v>
      </c>
      <c r="BA57" s="40">
        <f>IF(BA$7="",0,BA47/100*условия!$U$18)</f>
        <v>0</v>
      </c>
      <c r="BB57" s="40">
        <f>IF(BB$7="",0,BB47/100*условия!$U$18)</f>
        <v>0</v>
      </c>
      <c r="BC57" s="40">
        <f>IF(BC$7="",0,BC47/100*условия!$U$18)</f>
        <v>0</v>
      </c>
      <c r="BD57" s="40">
        <f>IF(BD$7="",0,BD47/100*условия!$U$18)</f>
        <v>0</v>
      </c>
      <c r="BE57" s="40">
        <f>IF(BE$7="",0,BE47/100*условия!$U$18)</f>
        <v>0</v>
      </c>
      <c r="BF57" s="40">
        <f>IF(BF$7="",0,BF47/100*условия!$U$18)</f>
        <v>0</v>
      </c>
      <c r="BG57" s="40">
        <f>IF(BG$7="",0,BG47/100*условия!$U$18)</f>
        <v>0</v>
      </c>
      <c r="BH57" s="40">
        <f>IF(BH$7="",0,BH47/100*условия!$U$18)</f>
        <v>0</v>
      </c>
      <c r="BI57" s="40">
        <f>IF(BI$7="",0,BI47/100*условия!$U$18)</f>
        <v>0</v>
      </c>
      <c r="BJ57" s="40">
        <f>IF(BJ$7="",0,BJ47/100*условия!$U$18)</f>
        <v>0</v>
      </c>
      <c r="BK57" s="40">
        <f>IF(BK$7="",0,BK47/100*условия!$U$18)</f>
        <v>0</v>
      </c>
      <c r="BL57" s="40">
        <f>IF(BL$7="",0,BL47/100*условия!$U$18)</f>
        <v>0</v>
      </c>
      <c r="BM57" s="40">
        <f>IF(BM$7="",0,BM47/100*условия!$U$18)</f>
        <v>0</v>
      </c>
      <c r="BN57" s="40">
        <f>IF(BN$7="",0,BN47/100*условия!$U$18)</f>
        <v>0</v>
      </c>
      <c r="BO57" s="40">
        <f>IF(BO$7="",0,BO47/100*условия!$U$18)</f>
        <v>0</v>
      </c>
      <c r="BP57" s="40">
        <f>IF(BP$7="",0,BP47/100*условия!$U$18)</f>
        <v>0</v>
      </c>
      <c r="BQ57" s="40">
        <f>IF(BQ$7="",0,BQ47/100*условия!$U$18)</f>
        <v>0</v>
      </c>
      <c r="BR57" s="40">
        <f>IF(BR$7="",0,BR47/100*условия!$U$18)</f>
        <v>0</v>
      </c>
      <c r="BS57" s="40">
        <f>IF(BS$7="",0,BS47/100*условия!$U$18)</f>
        <v>0</v>
      </c>
      <c r="BT57" s="40">
        <f>IF(BT$7="",0,BT47/100*условия!$U$18)</f>
        <v>0</v>
      </c>
      <c r="BU57" s="40">
        <f>IF(BU$7="",0,BU47/100*условия!$U$18)</f>
        <v>0</v>
      </c>
      <c r="BV57" s="40">
        <f>IF(BV$7="",0,BV47/100*условия!$U$18)</f>
        <v>0</v>
      </c>
      <c r="BW57" s="40">
        <f>IF(BW$7="",0,BW47/100*условия!$U$18)</f>
        <v>0</v>
      </c>
      <c r="BX57" s="40">
        <f>IF(BX$7="",0,BX47/100*условия!$U$18)</f>
        <v>0</v>
      </c>
      <c r="BY57" s="40">
        <f>IF(BY$7="",0,BY47/100*условия!$U$18)</f>
        <v>0</v>
      </c>
      <c r="BZ57" s="40">
        <f>IF(BZ$7="",0,BZ47/100*условия!$U$18)</f>
        <v>0</v>
      </c>
      <c r="CA57" s="40">
        <f>IF(CA$7="",0,CA47/100*условия!$U$18)</f>
        <v>0</v>
      </c>
      <c r="CB57" s="40">
        <f>IF(CB$7="",0,CB47/100*условия!$U$18)</f>
        <v>0</v>
      </c>
      <c r="CC57" s="40">
        <f>IF(CC$7="",0,CC47/100*условия!$U$18)</f>
        <v>0</v>
      </c>
      <c r="CD57" s="40">
        <f>IF(CD$7="",0,CD47/100*условия!$U$18)</f>
        <v>0</v>
      </c>
      <c r="CE57" s="40">
        <f>IF(CE$7="",0,CE47/100*условия!$U$18)</f>
        <v>0</v>
      </c>
      <c r="CF57" s="40">
        <f>IF(CF$7="",0,CF47/100*условия!$U$18)</f>
        <v>0</v>
      </c>
      <c r="CG57" s="40">
        <f>IF(CG$7="",0,CG47/100*условия!$U$18)</f>
        <v>0</v>
      </c>
      <c r="CH57" s="40">
        <f>IF(CH$7="",0,CH47/100*условия!$U$18)</f>
        <v>0</v>
      </c>
      <c r="CI57" s="40">
        <f>IF(CI$7="",0,CI47/100*условия!$U$18)</f>
        <v>0</v>
      </c>
      <c r="CJ57" s="40">
        <f>IF(CJ$7="",0,CJ47/100*условия!$U$18)</f>
        <v>0</v>
      </c>
      <c r="CK57" s="40">
        <f>IF(CK$7="",0,CK47/100*условия!$U$18)</f>
        <v>0</v>
      </c>
      <c r="CL57" s="40">
        <f>IF(CL$7="",0,CL47/100*условия!$U$18)</f>
        <v>0</v>
      </c>
      <c r="CM57" s="40">
        <f>IF(CM$7="",0,CM47/100*условия!$U$18)</f>
        <v>0</v>
      </c>
      <c r="CN57" s="40">
        <f>IF(CN$7="",0,CN47/100*условия!$U$18)</f>
        <v>0</v>
      </c>
      <c r="CO57" s="40">
        <f>IF(CO$7="",0,CO47/100*условия!$U$18)</f>
        <v>0</v>
      </c>
      <c r="CP57" s="40">
        <f>IF(CP$7="",0,CP47/100*условия!$U$18)</f>
        <v>0</v>
      </c>
      <c r="CQ57" s="40">
        <f>IF(CQ$7="",0,CQ47/100*условия!$U$18)</f>
        <v>0</v>
      </c>
      <c r="CR57" s="40">
        <f>IF(CR$7="",0,CR47/100*условия!$U$18)</f>
        <v>0</v>
      </c>
      <c r="CS57" s="40">
        <f>IF(CS$7="",0,CS47/100*условия!$U$18)</f>
        <v>0</v>
      </c>
      <c r="CT57" s="40">
        <f>IF(CT$7="",0,CT47/100*условия!$U$18)</f>
        <v>0</v>
      </c>
      <c r="CU57" s="40">
        <f>IF(CU$7="",0,CU47/100*условия!$U$18)</f>
        <v>0</v>
      </c>
      <c r="CV57" s="40">
        <f>IF(CV$7="",0,CV47/100*условия!$U$18)</f>
        <v>0</v>
      </c>
      <c r="CW57" s="40">
        <f>IF(CW$7="",0,CW47/100*условия!$U$18)</f>
        <v>0</v>
      </c>
      <c r="CX57" s="40">
        <f>IF(CX$7="",0,CX47/100*условия!$U$18)</f>
        <v>0</v>
      </c>
      <c r="CY57" s="40">
        <f>IF(CY$7="",0,CY47/100*условия!$U$18)</f>
        <v>0</v>
      </c>
      <c r="CZ57" s="40">
        <f>IF(CZ$7="",0,CZ47/100*условия!$U$18)</f>
        <v>0</v>
      </c>
      <c r="DA57" s="40">
        <f>IF(DA$7="",0,DA47/100*условия!$U$18)</f>
        <v>0</v>
      </c>
      <c r="DB57" s="40">
        <f>IF(DB$7="",0,DB47/100*условия!$U$18)</f>
        <v>0</v>
      </c>
      <c r="DC57" s="40">
        <f>IF(DC$7="",0,DC47/100*условия!$U$18)</f>
        <v>0</v>
      </c>
      <c r="DD57" s="40">
        <f>IF(DD$7="",0,DD47/100*условия!$U$18)</f>
        <v>0</v>
      </c>
      <c r="DE57" s="40">
        <f>IF(DE$7="",0,DE47/100*условия!$U$18)</f>
        <v>0</v>
      </c>
      <c r="DF57" s="40">
        <f>IF(DF$7="",0,DF47/100*условия!$U$18)</f>
        <v>0</v>
      </c>
      <c r="DG57" s="40">
        <f>IF(DG$7="",0,DG47/100*условия!$U$18)</f>
        <v>0</v>
      </c>
      <c r="DH57" s="40">
        <f>IF(DH$7="",0,DH47/100*условия!$U$18)</f>
        <v>0</v>
      </c>
      <c r="DI57" s="40">
        <f>IF(DI$7="",0,DI47/100*условия!$U$18)</f>
        <v>0</v>
      </c>
      <c r="DJ57" s="40">
        <f>IF(DJ$7="",0,DJ47/100*условия!$U$18)</f>
        <v>0</v>
      </c>
      <c r="DK57" s="40">
        <f>IF(DK$7="",0,DK47/100*условия!$U$18)</f>
        <v>0</v>
      </c>
      <c r="DL57" s="40">
        <f>IF(DL$7="",0,DL47/100*условия!$U$18)</f>
        <v>0</v>
      </c>
      <c r="DM57" s="40">
        <f>IF(DM$7="",0,DM47/100*условия!$U$18)</f>
        <v>0</v>
      </c>
      <c r="DN57" s="40">
        <f>IF(DN$7="",0,DN47/100*условия!$U$18)</f>
        <v>0</v>
      </c>
      <c r="DO57" s="40">
        <f>IF(DO$7="",0,DO47/100*условия!$U$18)</f>
        <v>0</v>
      </c>
      <c r="DP57" s="40">
        <f>IF(DP$7="",0,DP47/100*условия!$U$18)</f>
        <v>0</v>
      </c>
      <c r="DQ57" s="40">
        <f>IF(DQ$7="",0,DQ47/100*условия!$U$18)</f>
        <v>0</v>
      </c>
      <c r="DR57" s="40">
        <f>IF(DR$7="",0,DR47/100*условия!$U$18)</f>
        <v>0</v>
      </c>
      <c r="DS57" s="40">
        <f>IF(DS$7="",0,DS47/100*условия!$U$18)</f>
        <v>0</v>
      </c>
      <c r="DT57" s="40">
        <f>IF(DT$7="",0,DT47/100*условия!$U$18)</f>
        <v>0</v>
      </c>
      <c r="DU57" s="40">
        <f>IF(DU$7="",0,DU47/100*условия!$U$18)</f>
        <v>0</v>
      </c>
      <c r="DV57" s="40">
        <f>IF(DV$7="",0,DV47/100*условия!$U$18)</f>
        <v>0</v>
      </c>
      <c r="DW57" s="40">
        <f>IF(DW$7="",0,DW47/100*условия!$U$18)</f>
        <v>0</v>
      </c>
      <c r="DX57" s="40">
        <f>IF(DX$7="",0,DX47/100*условия!$U$18)</f>
        <v>0</v>
      </c>
      <c r="DY57" s="40">
        <f>IF(DY$7="",0,DY47/100*условия!$U$18)</f>
        <v>0</v>
      </c>
      <c r="DZ57" s="40">
        <f>IF(DZ$7="",0,DZ47/100*условия!$U$18)</f>
        <v>0</v>
      </c>
      <c r="EA57" s="40">
        <f>IF(EA$7="",0,EA47/100*условия!$U$18)</f>
        <v>0</v>
      </c>
      <c r="EB57" s="40">
        <f>IF(EB$7="",0,EB47/100*условия!$U$18)</f>
        <v>0</v>
      </c>
      <c r="EC57" s="40">
        <f>IF(EC$7="",0,EC47/100*условия!$U$18)</f>
        <v>0</v>
      </c>
      <c r="ED57" s="40">
        <f>IF(ED$7="",0,ED47/100*условия!$U$18)</f>
        <v>0</v>
      </c>
      <c r="EE57" s="40">
        <f>IF(EE$7="",0,EE47/100*условия!$U$18)</f>
        <v>0</v>
      </c>
      <c r="EF57" s="40">
        <f>IF(EF$7="",0,EF47/100*условия!$U$18)</f>
        <v>0</v>
      </c>
      <c r="EG57" s="40">
        <f>IF(EG$7="",0,EG47/100*условия!$U$18)</f>
        <v>0</v>
      </c>
      <c r="EH57" s="40">
        <f>IF(EH$7="",0,EH47/100*условия!$U$18)</f>
        <v>0</v>
      </c>
      <c r="EI57" s="40">
        <f>IF(EI$7="",0,EI47/100*условия!$U$18)</f>
        <v>0</v>
      </c>
      <c r="EJ57" s="40">
        <f>IF(EJ$7="",0,EJ47/100*условия!$U$18)</f>
        <v>0</v>
      </c>
      <c r="EK57" s="40">
        <f>IF(EK$7="",0,EK47/100*условия!$U$18)</f>
        <v>0</v>
      </c>
      <c r="EL57" s="40">
        <f>IF(EL$7="",0,EL47/100*условия!$U$18)</f>
        <v>0</v>
      </c>
      <c r="EM57" s="40">
        <f>IF(EM$7="",0,EM47/100*условия!$U$18)</f>
        <v>0</v>
      </c>
      <c r="EN57" s="40">
        <f>IF(EN$7="",0,EN47/100*условия!$U$18)</f>
        <v>0</v>
      </c>
      <c r="EO57" s="40">
        <f>IF(EO$7="",0,EO47/100*условия!$U$18)</f>
        <v>0</v>
      </c>
      <c r="EP57" s="40">
        <f>IF(EP$7="",0,EP47/100*условия!$U$18)</f>
        <v>0</v>
      </c>
      <c r="EQ57" s="40">
        <f>IF(EQ$7="",0,EQ47/100*условия!$U$18)</f>
        <v>0</v>
      </c>
      <c r="ER57" s="40">
        <f>IF(ER$7="",0,ER47/100*условия!$U$18)</f>
        <v>0</v>
      </c>
      <c r="ES57" s="40">
        <f>IF(ES$7="",0,ES47/100*условия!$U$18)</f>
        <v>0</v>
      </c>
      <c r="ET57" s="40">
        <f>IF(ET$7="",0,ET47/100*условия!$U$18)</f>
        <v>0</v>
      </c>
      <c r="EU57" s="40">
        <f>IF(EU$7="",0,EU47/100*условия!$U$18)</f>
        <v>0</v>
      </c>
      <c r="EV57" s="40">
        <f>IF(EV$7="",0,EV47/100*условия!$U$18)</f>
        <v>0</v>
      </c>
      <c r="EW57" s="40">
        <f>IF(EW$7="",0,EW47/100*условия!$U$18)</f>
        <v>0</v>
      </c>
      <c r="EX57" s="40">
        <f>IF(EX$7="",0,EX47/100*условия!$U$18)</f>
        <v>0</v>
      </c>
      <c r="EY57" s="40">
        <f>IF(EY$7="",0,EY47/100*условия!$U$18)</f>
        <v>0</v>
      </c>
      <c r="EZ57" s="40">
        <f>IF(EZ$7="",0,EZ47/100*условия!$U$18)</f>
        <v>0</v>
      </c>
      <c r="FA57" s="40">
        <f>IF(FA$7="",0,FA47/100*условия!$U$18)</f>
        <v>0</v>
      </c>
      <c r="FB57" s="40">
        <f>IF(FB$7="",0,FB47/100*условия!$U$18)</f>
        <v>0</v>
      </c>
      <c r="FC57" s="40">
        <f>IF(FC$7="",0,FC47/100*условия!$U$18)</f>
        <v>0</v>
      </c>
      <c r="FD57" s="40">
        <f>IF(FD$7="",0,FD47/100*условия!$U$18)</f>
        <v>0</v>
      </c>
      <c r="FE57" s="40">
        <f>IF(FE$7="",0,FE47/100*условия!$U$18)</f>
        <v>0</v>
      </c>
      <c r="FF57" s="40">
        <f>IF(FF$7="",0,FF47/100*условия!$U$18)</f>
        <v>0</v>
      </c>
      <c r="FG57" s="40">
        <f>IF(FG$7="",0,FG47/100*условия!$U$18)</f>
        <v>0</v>
      </c>
      <c r="FH57" s="40">
        <f>IF(FH$7="",0,FH47/100*условия!$U$18)</f>
        <v>0</v>
      </c>
      <c r="FI57" s="40">
        <f>IF(FI$7="",0,FI47/100*условия!$U$18)</f>
        <v>0</v>
      </c>
      <c r="FJ57" s="40">
        <f>IF(FJ$7="",0,FJ47/100*условия!$U$18)</f>
        <v>0</v>
      </c>
      <c r="FK57" s="40">
        <f>IF(FK$7="",0,FK47/100*условия!$U$18)</f>
        <v>0</v>
      </c>
      <c r="FL57" s="40">
        <f>IF(FL$7="",0,FL47/100*условия!$U$18)</f>
        <v>0</v>
      </c>
      <c r="FM57" s="40">
        <f>IF(FM$7="",0,FM47/100*условия!$U$18)</f>
        <v>0</v>
      </c>
      <c r="FN57" s="40">
        <f>IF(FN$7="",0,FN47/100*условия!$U$18)</f>
        <v>0</v>
      </c>
      <c r="FO57" s="40">
        <f>IF(FO$7="",0,FO47/100*условия!$U$18)</f>
        <v>0</v>
      </c>
      <c r="FP57" s="40">
        <f>IF(FP$7="",0,FP47/100*условия!$U$18)</f>
        <v>0</v>
      </c>
      <c r="FQ57" s="40">
        <f>IF(FQ$7="",0,FQ47/100*условия!$U$18)</f>
        <v>0</v>
      </c>
      <c r="FR57" s="40">
        <f>IF(FR$7="",0,FR47/100*условия!$U$18)</f>
        <v>0</v>
      </c>
      <c r="FS57" s="40">
        <f>IF(FS$7="",0,FS47/100*условия!$U$18)</f>
        <v>0</v>
      </c>
      <c r="FT57" s="40">
        <f>IF(FT$7="",0,FT47/100*условия!$U$18)</f>
        <v>0</v>
      </c>
      <c r="FU57" s="40">
        <f>IF(FU$7="",0,FU47/100*условия!$U$18)</f>
        <v>0</v>
      </c>
      <c r="FV57" s="40">
        <f>IF(FV$7="",0,FV47/100*условия!$U$18)</f>
        <v>0</v>
      </c>
      <c r="FW57" s="40">
        <f>IF(FW$7="",0,FW47/100*условия!$U$18)</f>
        <v>0</v>
      </c>
      <c r="FX57" s="40">
        <f>IF(FX$7="",0,FX47/100*условия!$U$18)</f>
        <v>0</v>
      </c>
      <c r="FY57" s="40">
        <f>IF(FY$7="",0,FY47/100*условия!$U$18)</f>
        <v>0</v>
      </c>
      <c r="FZ57" s="40">
        <f>IF(FZ$7="",0,FZ47/100*условия!$U$18)</f>
        <v>0</v>
      </c>
      <c r="GA57" s="40">
        <f>IF(GA$7="",0,GA47/100*условия!$U$18)</f>
        <v>0</v>
      </c>
      <c r="GB57" s="40">
        <f>IF(GB$7="",0,GB47/100*условия!$U$18)</f>
        <v>0</v>
      </c>
      <c r="GC57" s="40">
        <f>IF(GC$7="",0,GC47/100*условия!$U$18)</f>
        <v>0</v>
      </c>
      <c r="GD57" s="40">
        <f>IF(GD$7="",0,GD47/100*условия!$U$18)</f>
        <v>0</v>
      </c>
      <c r="GE57" s="40">
        <f>IF(GE$7="",0,GE47/100*условия!$U$18)</f>
        <v>0</v>
      </c>
      <c r="GF57" s="40">
        <f>IF(GF$7="",0,GF47/100*условия!$U$18)</f>
        <v>0</v>
      </c>
      <c r="GG57" s="40">
        <f>IF(GG$7="",0,GG47/100*условия!$U$18)</f>
        <v>0</v>
      </c>
      <c r="GH57" s="40">
        <f>IF(GH$7="",0,GH47/100*условия!$U$18)</f>
        <v>0</v>
      </c>
      <c r="GI57" s="40">
        <f>IF(GI$7="",0,GI47/100*условия!$U$18)</f>
        <v>0</v>
      </c>
      <c r="GJ57" s="40">
        <f>IF(GJ$7="",0,GJ47/100*условия!$U$18)</f>
        <v>0</v>
      </c>
      <c r="GK57" s="40">
        <f>IF(GK$7="",0,GK47/100*условия!$U$18)</f>
        <v>0</v>
      </c>
      <c r="GL57" s="40">
        <f>IF(GL$7="",0,GL47/100*условия!$U$18)</f>
        <v>0</v>
      </c>
      <c r="GM57" s="40">
        <f>IF(GM$7="",0,GM47/100*условия!$U$18)</f>
        <v>0</v>
      </c>
      <c r="GN57" s="40">
        <f>IF(GN$7="",0,GN47/100*условия!$U$18)</f>
        <v>0</v>
      </c>
      <c r="GO57" s="40">
        <f>IF(GO$7="",0,GO47/100*условия!$U$18)</f>
        <v>0</v>
      </c>
      <c r="GP57" s="40">
        <f>IF(GP$7="",0,GP47/100*условия!$U$18)</f>
        <v>0</v>
      </c>
      <c r="GQ57" s="40">
        <f>IF(GQ$7="",0,GQ47/100*условия!$U$18)</f>
        <v>0</v>
      </c>
      <c r="GR57" s="40">
        <f>IF(GR$7="",0,GR47/100*условия!$U$18)</f>
        <v>0</v>
      </c>
      <c r="GS57" s="40">
        <f>IF(GS$7="",0,GS47/100*условия!$U$18)</f>
        <v>0</v>
      </c>
      <c r="GT57" s="40">
        <f>IF(GT$7="",0,GT47/100*условия!$U$18)</f>
        <v>0</v>
      </c>
      <c r="GU57" s="40">
        <f>IF(GU$7="",0,GU47/100*условия!$U$18)</f>
        <v>0</v>
      </c>
      <c r="GV57" s="40">
        <f>IF(GV$7="",0,GV47/100*условия!$U$18)</f>
        <v>0</v>
      </c>
      <c r="GW57" s="40">
        <f>IF(GW$7="",0,GW47/100*условия!$U$18)</f>
        <v>0</v>
      </c>
      <c r="GX57" s="40">
        <f>IF(GX$7="",0,GX47/100*условия!$U$18)</f>
        <v>0</v>
      </c>
      <c r="GY57" s="40">
        <f>IF(GY$7="",0,GY47/100*условия!$U$18)</f>
        <v>0</v>
      </c>
      <c r="GZ57" s="40">
        <f>IF(GZ$7="",0,GZ47/100*условия!$U$18)</f>
        <v>0</v>
      </c>
      <c r="HA57" s="40">
        <f>IF(HA$7="",0,HA47/100*условия!$U$18)</f>
        <v>0</v>
      </c>
      <c r="HB57" s="40">
        <f>IF(HB$7="",0,HB47/100*условия!$U$18)</f>
        <v>0</v>
      </c>
      <c r="HC57" s="40">
        <f>IF(HC$7="",0,HC47/100*условия!$U$18)</f>
        <v>0</v>
      </c>
      <c r="HD57" s="40">
        <f>IF(HD$7="",0,HD47/100*условия!$U$18)</f>
        <v>0</v>
      </c>
      <c r="HE57" s="40">
        <f>IF(HE$7="",0,HE47/100*условия!$U$18)</f>
        <v>0</v>
      </c>
      <c r="HF57" s="40">
        <f>IF(HF$7="",0,HF47/100*условия!$U$18)</f>
        <v>0</v>
      </c>
      <c r="HG57" s="40">
        <f>IF(HG$7="",0,HG47/100*условия!$U$18)</f>
        <v>0</v>
      </c>
      <c r="HH57" s="40">
        <f>IF(HH$7="",0,HH47/100*условия!$U$18)</f>
        <v>0</v>
      </c>
      <c r="HI57" s="40">
        <f>IF(HI$7="",0,HI47/100*условия!$U$18)</f>
        <v>0</v>
      </c>
      <c r="HJ57" s="40">
        <f>IF(HJ$7="",0,HJ47/100*условия!$U$18)</f>
        <v>0</v>
      </c>
      <c r="HK57" s="40">
        <f>IF(HK$7="",0,HK47/100*условия!$U$18)</f>
        <v>0</v>
      </c>
      <c r="HL57" s="40">
        <f>IF(HL$7="",0,HL47/100*условия!$U$18)</f>
        <v>0</v>
      </c>
      <c r="HM57" s="40">
        <f>IF(HM$7="",0,HM47/100*условия!$U$18)</f>
        <v>0</v>
      </c>
      <c r="HN57" s="40">
        <f>IF(HN$7="",0,HN47/100*условия!$U$18)</f>
        <v>0</v>
      </c>
      <c r="HO57" s="40">
        <f>IF(HO$7="",0,HO47/100*условия!$U$18)</f>
        <v>0</v>
      </c>
      <c r="HP57" s="40">
        <f>IF(HP$7="",0,HP47/100*условия!$U$18)</f>
        <v>0</v>
      </c>
      <c r="HQ57" s="40">
        <f>IF(HQ$7="",0,HQ47/100*условия!$U$18)</f>
        <v>0</v>
      </c>
      <c r="HR57" s="40">
        <f>IF(HR$7="",0,HR47/100*условия!$U$18)</f>
        <v>0</v>
      </c>
      <c r="HS57" s="40">
        <f>IF(HS$7="",0,HS47/100*условия!$U$18)</f>
        <v>0</v>
      </c>
      <c r="HT57" s="40">
        <f>IF(HT$7="",0,HT47/100*условия!$U$18)</f>
        <v>0</v>
      </c>
      <c r="HU57" s="40">
        <f>IF(HU$7="",0,HU47/100*условия!$U$18)</f>
        <v>0</v>
      </c>
      <c r="HV57" s="40">
        <f>IF(HV$7="",0,HV47/100*условия!$U$18)</f>
        <v>0</v>
      </c>
      <c r="HW57" s="40">
        <f>IF(HW$7="",0,HW47/100*условия!$U$18)</f>
        <v>0</v>
      </c>
      <c r="HX57" s="40">
        <f>IF(HX$7="",0,HX47/100*условия!$U$18)</f>
        <v>0</v>
      </c>
      <c r="HY57" s="40">
        <f>IF(HY$7="",0,HY47/100*условия!$U$18)</f>
        <v>0</v>
      </c>
      <c r="HZ57" s="40">
        <f>IF(HZ$7="",0,HZ47/100*условия!$U$18)</f>
        <v>0</v>
      </c>
      <c r="IA57" s="40">
        <f>IF(IA$7="",0,IA47/100*условия!$U$18)</f>
        <v>0</v>
      </c>
      <c r="IB57" s="40">
        <f>IF(IB$7="",0,IB47/100*условия!$U$18)</f>
        <v>0</v>
      </c>
      <c r="IC57" s="40">
        <f>IF(IC$7="",0,IC47/100*условия!$U$18)</f>
        <v>0</v>
      </c>
      <c r="ID57" s="40">
        <f>IF(ID$7="",0,ID47/100*условия!$U$18)</f>
        <v>0</v>
      </c>
      <c r="IE57" s="40">
        <f>IF(IE$7="",0,IE47/100*условия!$U$18)</f>
        <v>0</v>
      </c>
      <c r="IF57" s="40">
        <f>IF(IF$7="",0,IF47/100*условия!$U$18)</f>
        <v>0</v>
      </c>
      <c r="IG57" s="40">
        <f>IF(IG$7="",0,IG47/100*условия!$U$18)</f>
        <v>0</v>
      </c>
      <c r="IH57" s="40">
        <f>IF(IH$7="",0,IH47/100*условия!$U$18)</f>
        <v>0</v>
      </c>
      <c r="II57" s="40">
        <f>IF(II$7="",0,II47/100*условия!$U$18)</f>
        <v>0</v>
      </c>
      <c r="IJ57" s="40">
        <f>IF(IJ$7="",0,IJ47/100*условия!$U$18)</f>
        <v>0</v>
      </c>
      <c r="IK57" s="40">
        <f>IF(IK$7="",0,IK47/100*условия!$U$18)</f>
        <v>0</v>
      </c>
      <c r="IL57" s="40">
        <f>IF(IL$7="",0,IL47/100*условия!$U$18)</f>
        <v>0</v>
      </c>
      <c r="IM57" s="40">
        <f>IF(IM$7="",0,IM47/100*условия!$U$18)</f>
        <v>0</v>
      </c>
      <c r="IN57" s="40">
        <f>IF(IN$7="",0,IN47/100*условия!$U$18)</f>
        <v>0</v>
      </c>
      <c r="IO57" s="40">
        <f>IF(IO$7="",0,IO47/100*условия!$U$18)</f>
        <v>0</v>
      </c>
      <c r="IP57" s="40">
        <f>IF(IP$7="",0,IP47/100*условия!$U$18)</f>
        <v>0</v>
      </c>
      <c r="IQ57" s="40">
        <f>IF(IQ$7="",0,IQ47/100*условия!$U$18)</f>
        <v>0</v>
      </c>
      <c r="IR57" s="40">
        <f>IF(IR$7="",0,IR47/100*условия!$U$18)</f>
        <v>0</v>
      </c>
      <c r="IS57" s="40">
        <f>IF(IS$7="",0,IS47/100*условия!$U$18)</f>
        <v>0</v>
      </c>
      <c r="IT57" s="40">
        <f>IF(IT$7="",0,IT47/100*условия!$U$18)</f>
        <v>0</v>
      </c>
      <c r="IU57" s="40">
        <f>IF(IU$7="",0,IU47/100*условия!$U$18)</f>
        <v>0</v>
      </c>
      <c r="IV57" s="40">
        <f>IF(IV$7="",0,IV47/100*условия!$U$18)</f>
        <v>0</v>
      </c>
      <c r="IW57" s="40">
        <f>IF(IW$7="",0,IW47/100*условия!$U$18)</f>
        <v>0</v>
      </c>
      <c r="IX57" s="40">
        <f>IF(IX$7="",0,IX47/100*условия!$U$18)</f>
        <v>0</v>
      </c>
      <c r="IY57" s="40">
        <f>IF(IY$7="",0,IY47/100*условия!$U$18)</f>
        <v>0</v>
      </c>
      <c r="IZ57" s="40">
        <f>IF(IZ$7="",0,IZ47/100*условия!$U$18)</f>
        <v>0</v>
      </c>
      <c r="JA57" s="40">
        <f>IF(JA$7="",0,JA47/100*условия!$U$18)</f>
        <v>0</v>
      </c>
      <c r="JB57" s="40">
        <f>IF(JB$7="",0,JB47/100*условия!$U$18)</f>
        <v>0</v>
      </c>
      <c r="JC57" s="40">
        <f>IF(JC$7="",0,JC47/100*условия!$U$18)</f>
        <v>0</v>
      </c>
      <c r="JD57" s="40">
        <f>IF(JD$7="",0,JD47/100*условия!$U$18)</f>
        <v>0</v>
      </c>
      <c r="JE57" s="40">
        <f>IF(JE$7="",0,JE47/100*условия!$U$18)</f>
        <v>0</v>
      </c>
      <c r="JF57" s="40">
        <f>IF(JF$7="",0,JF47/100*условия!$U$18)</f>
        <v>0</v>
      </c>
      <c r="JG57" s="40">
        <f>IF(JG$7="",0,JG47/100*условия!$U$18)</f>
        <v>0</v>
      </c>
      <c r="JH57" s="40">
        <f>IF(JH$7="",0,JH47/100*условия!$U$18)</f>
        <v>0</v>
      </c>
      <c r="JI57" s="40">
        <f>IF(JI$7="",0,JI47/100*условия!$U$18)</f>
        <v>0</v>
      </c>
      <c r="JJ57" s="40">
        <f>IF(JJ$7="",0,JJ47/100*условия!$U$18)</f>
        <v>0</v>
      </c>
      <c r="JK57" s="40">
        <f>IF(JK$7="",0,JK47/100*условия!$U$18)</f>
        <v>0</v>
      </c>
      <c r="JL57" s="40">
        <f>IF(JL$7="",0,JL47/100*условия!$U$18)</f>
        <v>0</v>
      </c>
      <c r="JM57" s="40">
        <f>IF(JM$7="",0,JM47/100*условия!$U$18)</f>
        <v>0</v>
      </c>
      <c r="JN57" s="40">
        <f>IF(JN$7="",0,JN47/100*условия!$U$18)</f>
        <v>0</v>
      </c>
      <c r="JO57" s="40">
        <f>IF(JO$7="",0,JO47/100*условия!$U$18)</f>
        <v>0</v>
      </c>
      <c r="JP57" s="40">
        <f>IF(JP$7="",0,JP47/100*условия!$U$18)</f>
        <v>0</v>
      </c>
      <c r="JQ57" s="40">
        <f>IF(JQ$7="",0,JQ47/100*условия!$U$18)</f>
        <v>0</v>
      </c>
      <c r="JR57" s="40">
        <f>IF(JR$7="",0,JR47/100*условия!$U$18)</f>
        <v>0</v>
      </c>
      <c r="JS57" s="40">
        <f>IF(JS$7="",0,JS47/100*условия!$U$18)</f>
        <v>0</v>
      </c>
      <c r="JT57" s="40">
        <f>IF(JT$7="",0,JT47/100*условия!$U$18)</f>
        <v>0</v>
      </c>
      <c r="JU57" s="40">
        <f>IF(JU$7="",0,JU47/100*условия!$U$18)</f>
        <v>0</v>
      </c>
      <c r="JV57" s="40">
        <f>IF(JV$7="",0,JV47/100*условия!$U$18)</f>
        <v>0</v>
      </c>
      <c r="JW57" s="40">
        <f>IF(JW$7="",0,JW47/100*условия!$U$18)</f>
        <v>0</v>
      </c>
      <c r="JX57" s="40">
        <f>IF(JX$7="",0,JX47/100*условия!$U$18)</f>
        <v>0</v>
      </c>
      <c r="JY57" s="40">
        <f>IF(JY$7="",0,JY47/100*условия!$U$18)</f>
        <v>0</v>
      </c>
      <c r="JZ57" s="40">
        <f>IF(JZ$7="",0,JZ47/100*условия!$U$18)</f>
        <v>0</v>
      </c>
      <c r="KA57" s="40">
        <f>IF(KA$7="",0,KA47/100*условия!$U$18)</f>
        <v>0</v>
      </c>
      <c r="KB57" s="40">
        <f>IF(KB$7="",0,KB47/100*условия!$U$18)</f>
        <v>0</v>
      </c>
      <c r="KC57" s="40">
        <f>IF(KC$7="",0,KC47/100*условия!$U$18)</f>
        <v>0</v>
      </c>
      <c r="KD57" s="40">
        <f>IF(KD$7="",0,KD47/100*условия!$U$18)</f>
        <v>0</v>
      </c>
      <c r="KE57" s="40">
        <f>IF(KE$7="",0,KE47/100*условия!$U$18)</f>
        <v>0</v>
      </c>
      <c r="KF57" s="40">
        <f>IF(KF$7="",0,KF47/100*условия!$U$18)</f>
        <v>0</v>
      </c>
      <c r="KG57" s="40">
        <f>IF(KG$7="",0,KG47/100*условия!$U$18)</f>
        <v>0</v>
      </c>
      <c r="KH57" s="40">
        <f>IF(KH$7="",0,KH47/100*условия!$U$18)</f>
        <v>0</v>
      </c>
      <c r="KI57" s="40">
        <f>IF(KI$7="",0,KI47/100*условия!$U$18)</f>
        <v>0</v>
      </c>
      <c r="KJ57" s="40">
        <f>IF(KJ$7="",0,KJ47/100*условия!$U$18)</f>
        <v>0</v>
      </c>
      <c r="KK57" s="40">
        <f>IF(KK$7="",0,KK47/100*условия!$U$18)</f>
        <v>0</v>
      </c>
      <c r="KL57" s="40">
        <f>IF(KL$7="",0,KL47/100*условия!$U$18)</f>
        <v>0</v>
      </c>
      <c r="KM57" s="40">
        <f>IF(KM$7="",0,KM47/100*условия!$U$18)</f>
        <v>0</v>
      </c>
      <c r="KN57" s="40">
        <f>IF(KN$7="",0,KN47/100*условия!$U$18)</f>
        <v>0</v>
      </c>
      <c r="KO57" s="40">
        <f>IF(KO$7="",0,KO47/100*условия!$U$18)</f>
        <v>0</v>
      </c>
      <c r="KP57" s="40">
        <f>IF(KP$7="",0,KP47/100*условия!$U$18)</f>
        <v>0</v>
      </c>
      <c r="KQ57" s="40">
        <f>IF(KQ$7="",0,KQ47/100*условия!$U$18)</f>
        <v>0</v>
      </c>
      <c r="KR57" s="40">
        <f>IF(KR$7="",0,KR47/100*условия!$U$18)</f>
        <v>0</v>
      </c>
      <c r="KS57" s="40">
        <f>IF(KS$7="",0,KS47/100*условия!$U$18)</f>
        <v>0</v>
      </c>
      <c r="KT57" s="40">
        <f>IF(KT$7="",0,KT47/100*условия!$U$18)</f>
        <v>0</v>
      </c>
      <c r="KU57" s="40">
        <f>IF(KU$7="",0,KU47/100*условия!$U$18)</f>
        <v>0</v>
      </c>
      <c r="KV57" s="40">
        <f>IF(KV$7="",0,KV47/100*условия!$U$18)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доход от продаж продукции</v>
      </c>
      <c r="F58" s="1"/>
      <c r="G58" s="1"/>
      <c r="H58" s="11" t="str">
        <f t="shared" si="896"/>
        <v>руб.</v>
      </c>
      <c r="I58" s="1"/>
      <c r="J58" s="1"/>
      <c r="K58" s="1" t="str">
        <f>справочники!$U$15</f>
        <v>собственные магазины</v>
      </c>
      <c r="L58" s="1"/>
      <c r="M58" s="5"/>
      <c r="N58" s="40"/>
      <c r="O58" s="19"/>
      <c r="P58" s="1"/>
      <c r="Q58" s="1"/>
      <c r="R58" s="40">
        <f>SUMIFS($T58:$KW58,$T$1:$KW$1,"&gt;="&amp;1,$T$1:$KW$1,"&lt;="&amp;MAX($1:$1))</f>
        <v>1014485.9374999997</v>
      </c>
      <c r="S58" s="1"/>
      <c r="T58" s="232"/>
      <c r="U58" s="40">
        <f>IF(U$7="",0,U48/100*условия!$U$18)</f>
        <v>6688.9182692307677</v>
      </c>
      <c r="V58" s="40">
        <f>IF(V$7="",0,V48/100*условия!$U$18)</f>
        <v>14492.656249999998</v>
      </c>
      <c r="W58" s="40">
        <f>IF(W$7="",0,W48/100*условия!$U$18)</f>
        <v>23411.213942307688</v>
      </c>
      <c r="X58" s="40">
        <f>IF(X$7="",0,X48/100*условия!$U$18)</f>
        <v>33444.591346153837</v>
      </c>
      <c r="Y58" s="40">
        <f>IF(Y$7="",0,Y48/100*условия!$U$18)</f>
        <v>44592.788461538454</v>
      </c>
      <c r="Z58" s="40">
        <f>IF(Z$7="",0,Z48/100*условия!$U$18)</f>
        <v>56855.805288461524</v>
      </c>
      <c r="AA58" s="40">
        <f>IF(AA$7="",0,AA48/100*условия!$U$18)</f>
        <v>70233.641826923063</v>
      </c>
      <c r="AB58" s="40">
        <f>IF(AB$7="",0,AB48/100*условия!$U$18)</f>
        <v>84726.298076923049</v>
      </c>
      <c r="AC58" s="40">
        <f>IF(AC$7="",0,AC48/100*условия!$U$18)</f>
        <v>100333.77403846153</v>
      </c>
      <c r="AD58" s="40">
        <f>IF(AD$7="",0,AD48/100*условия!$U$18)</f>
        <v>117056.06971153844</v>
      </c>
      <c r="AE58" s="40">
        <f>IF(AE$7="",0,AE48/100*условия!$U$18)</f>
        <v>134893.18509615381</v>
      </c>
      <c r="AF58" s="40">
        <f>IF(AF$7="",0,AF48/100*условия!$U$18)</f>
        <v>153845.12019230766</v>
      </c>
      <c r="AG58" s="40">
        <f>IF(AG$7="",0,AG48/100*условия!$U$18)</f>
        <v>173911.87499999997</v>
      </c>
      <c r="AH58" s="40">
        <f>IF(AH$7="",0,AH48/100*условия!$U$18)</f>
        <v>0</v>
      </c>
      <c r="AI58" s="40">
        <f>IF(AI$7="",0,AI48/100*условия!$U$18)</f>
        <v>0</v>
      </c>
      <c r="AJ58" s="40">
        <f>IF(AJ$7="",0,AJ48/100*условия!$U$18)</f>
        <v>0</v>
      </c>
      <c r="AK58" s="40">
        <f>IF(AK$7="",0,AK48/100*условия!$U$18)</f>
        <v>0</v>
      </c>
      <c r="AL58" s="40">
        <f>IF(AL$7="",0,AL48/100*условия!$U$18)</f>
        <v>0</v>
      </c>
      <c r="AM58" s="40">
        <f>IF(AM$7="",0,AM48/100*условия!$U$18)</f>
        <v>0</v>
      </c>
      <c r="AN58" s="40">
        <f>IF(AN$7="",0,AN48/100*условия!$U$18)</f>
        <v>0</v>
      </c>
      <c r="AO58" s="40">
        <f>IF(AO$7="",0,AO48/100*условия!$U$18)</f>
        <v>0</v>
      </c>
      <c r="AP58" s="40">
        <f>IF(AP$7="",0,AP48/100*условия!$U$18)</f>
        <v>0</v>
      </c>
      <c r="AQ58" s="40">
        <f>IF(AQ$7="",0,AQ48/100*условия!$U$18)</f>
        <v>0</v>
      </c>
      <c r="AR58" s="40">
        <f>IF(AR$7="",0,AR48/100*условия!$U$18)</f>
        <v>0</v>
      </c>
      <c r="AS58" s="40">
        <f>IF(AS$7="",0,AS48/100*условия!$U$18)</f>
        <v>0</v>
      </c>
      <c r="AT58" s="40">
        <f>IF(AT$7="",0,AT48/100*условия!$U$18)</f>
        <v>0</v>
      </c>
      <c r="AU58" s="40">
        <f>IF(AU$7="",0,AU48/100*условия!$U$18)</f>
        <v>0</v>
      </c>
      <c r="AV58" s="40">
        <f>IF(AV$7="",0,AV48/100*условия!$U$18)</f>
        <v>0</v>
      </c>
      <c r="AW58" s="40">
        <f>IF(AW$7="",0,AW48/100*условия!$U$18)</f>
        <v>0</v>
      </c>
      <c r="AX58" s="40">
        <f>IF(AX$7="",0,AX48/100*условия!$U$18)</f>
        <v>0</v>
      </c>
      <c r="AY58" s="40">
        <f>IF(AY$7="",0,AY48/100*условия!$U$18)</f>
        <v>0</v>
      </c>
      <c r="AZ58" s="40">
        <f>IF(AZ$7="",0,AZ48/100*условия!$U$18)</f>
        <v>0</v>
      </c>
      <c r="BA58" s="40">
        <f>IF(BA$7="",0,BA48/100*условия!$U$18)</f>
        <v>0</v>
      </c>
      <c r="BB58" s="40">
        <f>IF(BB$7="",0,BB48/100*условия!$U$18)</f>
        <v>0</v>
      </c>
      <c r="BC58" s="40">
        <f>IF(BC$7="",0,BC48/100*условия!$U$18)</f>
        <v>0</v>
      </c>
      <c r="BD58" s="40">
        <f>IF(BD$7="",0,BD48/100*условия!$U$18)</f>
        <v>0</v>
      </c>
      <c r="BE58" s="40">
        <f>IF(BE$7="",0,BE48/100*условия!$U$18)</f>
        <v>0</v>
      </c>
      <c r="BF58" s="40">
        <f>IF(BF$7="",0,BF48/100*условия!$U$18)</f>
        <v>0</v>
      </c>
      <c r="BG58" s="40">
        <f>IF(BG$7="",0,BG48/100*условия!$U$18)</f>
        <v>0</v>
      </c>
      <c r="BH58" s="40">
        <f>IF(BH$7="",0,BH48/100*условия!$U$18)</f>
        <v>0</v>
      </c>
      <c r="BI58" s="40">
        <f>IF(BI$7="",0,BI48/100*условия!$U$18)</f>
        <v>0</v>
      </c>
      <c r="BJ58" s="40">
        <f>IF(BJ$7="",0,BJ48/100*условия!$U$18)</f>
        <v>0</v>
      </c>
      <c r="BK58" s="40">
        <f>IF(BK$7="",0,BK48/100*условия!$U$18)</f>
        <v>0</v>
      </c>
      <c r="BL58" s="40">
        <f>IF(BL$7="",0,BL48/100*условия!$U$18)</f>
        <v>0</v>
      </c>
      <c r="BM58" s="40">
        <f>IF(BM$7="",0,BM48/100*условия!$U$18)</f>
        <v>0</v>
      </c>
      <c r="BN58" s="40">
        <f>IF(BN$7="",0,BN48/100*условия!$U$18)</f>
        <v>0</v>
      </c>
      <c r="BO58" s="40">
        <f>IF(BO$7="",0,BO48/100*условия!$U$18)</f>
        <v>0</v>
      </c>
      <c r="BP58" s="40">
        <f>IF(BP$7="",0,BP48/100*условия!$U$18)</f>
        <v>0</v>
      </c>
      <c r="BQ58" s="40">
        <f>IF(BQ$7="",0,BQ48/100*условия!$U$18)</f>
        <v>0</v>
      </c>
      <c r="BR58" s="40">
        <f>IF(BR$7="",0,BR48/100*условия!$U$18)</f>
        <v>0</v>
      </c>
      <c r="BS58" s="40">
        <f>IF(BS$7="",0,BS48/100*условия!$U$18)</f>
        <v>0</v>
      </c>
      <c r="BT58" s="40">
        <f>IF(BT$7="",0,BT48/100*условия!$U$18)</f>
        <v>0</v>
      </c>
      <c r="BU58" s="40">
        <f>IF(BU$7="",0,BU48/100*условия!$U$18)</f>
        <v>0</v>
      </c>
      <c r="BV58" s="40">
        <f>IF(BV$7="",0,BV48/100*условия!$U$18)</f>
        <v>0</v>
      </c>
      <c r="BW58" s="40">
        <f>IF(BW$7="",0,BW48/100*условия!$U$18)</f>
        <v>0</v>
      </c>
      <c r="BX58" s="40">
        <f>IF(BX$7="",0,BX48/100*условия!$U$18)</f>
        <v>0</v>
      </c>
      <c r="BY58" s="40">
        <f>IF(BY$7="",0,BY48/100*условия!$U$18)</f>
        <v>0</v>
      </c>
      <c r="BZ58" s="40">
        <f>IF(BZ$7="",0,BZ48/100*условия!$U$18)</f>
        <v>0</v>
      </c>
      <c r="CA58" s="40">
        <f>IF(CA$7="",0,CA48/100*условия!$U$18)</f>
        <v>0</v>
      </c>
      <c r="CB58" s="40">
        <f>IF(CB$7="",0,CB48/100*условия!$U$18)</f>
        <v>0</v>
      </c>
      <c r="CC58" s="40">
        <f>IF(CC$7="",0,CC48/100*условия!$U$18)</f>
        <v>0</v>
      </c>
      <c r="CD58" s="40">
        <f>IF(CD$7="",0,CD48/100*условия!$U$18)</f>
        <v>0</v>
      </c>
      <c r="CE58" s="40">
        <f>IF(CE$7="",0,CE48/100*условия!$U$18)</f>
        <v>0</v>
      </c>
      <c r="CF58" s="40">
        <f>IF(CF$7="",0,CF48/100*условия!$U$18)</f>
        <v>0</v>
      </c>
      <c r="CG58" s="40">
        <f>IF(CG$7="",0,CG48/100*условия!$U$18)</f>
        <v>0</v>
      </c>
      <c r="CH58" s="40">
        <f>IF(CH$7="",0,CH48/100*условия!$U$18)</f>
        <v>0</v>
      </c>
      <c r="CI58" s="40">
        <f>IF(CI$7="",0,CI48/100*условия!$U$18)</f>
        <v>0</v>
      </c>
      <c r="CJ58" s="40">
        <f>IF(CJ$7="",0,CJ48/100*условия!$U$18)</f>
        <v>0</v>
      </c>
      <c r="CK58" s="40">
        <f>IF(CK$7="",0,CK48/100*условия!$U$18)</f>
        <v>0</v>
      </c>
      <c r="CL58" s="40">
        <f>IF(CL$7="",0,CL48/100*условия!$U$18)</f>
        <v>0</v>
      </c>
      <c r="CM58" s="40">
        <f>IF(CM$7="",0,CM48/100*условия!$U$18)</f>
        <v>0</v>
      </c>
      <c r="CN58" s="40">
        <f>IF(CN$7="",0,CN48/100*условия!$U$18)</f>
        <v>0</v>
      </c>
      <c r="CO58" s="40">
        <f>IF(CO$7="",0,CO48/100*условия!$U$18)</f>
        <v>0</v>
      </c>
      <c r="CP58" s="40">
        <f>IF(CP$7="",0,CP48/100*условия!$U$18)</f>
        <v>0</v>
      </c>
      <c r="CQ58" s="40">
        <f>IF(CQ$7="",0,CQ48/100*условия!$U$18)</f>
        <v>0</v>
      </c>
      <c r="CR58" s="40">
        <f>IF(CR$7="",0,CR48/100*условия!$U$18)</f>
        <v>0</v>
      </c>
      <c r="CS58" s="40">
        <f>IF(CS$7="",0,CS48/100*условия!$U$18)</f>
        <v>0</v>
      </c>
      <c r="CT58" s="40">
        <f>IF(CT$7="",0,CT48/100*условия!$U$18)</f>
        <v>0</v>
      </c>
      <c r="CU58" s="40">
        <f>IF(CU$7="",0,CU48/100*условия!$U$18)</f>
        <v>0</v>
      </c>
      <c r="CV58" s="40">
        <f>IF(CV$7="",0,CV48/100*условия!$U$18)</f>
        <v>0</v>
      </c>
      <c r="CW58" s="40">
        <f>IF(CW$7="",0,CW48/100*условия!$U$18)</f>
        <v>0</v>
      </c>
      <c r="CX58" s="40">
        <f>IF(CX$7="",0,CX48/100*условия!$U$18)</f>
        <v>0</v>
      </c>
      <c r="CY58" s="40">
        <f>IF(CY$7="",0,CY48/100*условия!$U$18)</f>
        <v>0</v>
      </c>
      <c r="CZ58" s="40">
        <f>IF(CZ$7="",0,CZ48/100*условия!$U$18)</f>
        <v>0</v>
      </c>
      <c r="DA58" s="40">
        <f>IF(DA$7="",0,DA48/100*условия!$U$18)</f>
        <v>0</v>
      </c>
      <c r="DB58" s="40">
        <f>IF(DB$7="",0,DB48/100*условия!$U$18)</f>
        <v>0</v>
      </c>
      <c r="DC58" s="40">
        <f>IF(DC$7="",0,DC48/100*условия!$U$18)</f>
        <v>0</v>
      </c>
      <c r="DD58" s="40">
        <f>IF(DD$7="",0,DD48/100*условия!$U$18)</f>
        <v>0</v>
      </c>
      <c r="DE58" s="40">
        <f>IF(DE$7="",0,DE48/100*условия!$U$18)</f>
        <v>0</v>
      </c>
      <c r="DF58" s="40">
        <f>IF(DF$7="",0,DF48/100*условия!$U$18)</f>
        <v>0</v>
      </c>
      <c r="DG58" s="40">
        <f>IF(DG$7="",0,DG48/100*условия!$U$18)</f>
        <v>0</v>
      </c>
      <c r="DH58" s="40">
        <f>IF(DH$7="",0,DH48/100*условия!$U$18)</f>
        <v>0</v>
      </c>
      <c r="DI58" s="40">
        <f>IF(DI$7="",0,DI48/100*условия!$U$18)</f>
        <v>0</v>
      </c>
      <c r="DJ58" s="40">
        <f>IF(DJ$7="",0,DJ48/100*условия!$U$18)</f>
        <v>0</v>
      </c>
      <c r="DK58" s="40">
        <f>IF(DK$7="",0,DK48/100*условия!$U$18)</f>
        <v>0</v>
      </c>
      <c r="DL58" s="40">
        <f>IF(DL$7="",0,DL48/100*условия!$U$18)</f>
        <v>0</v>
      </c>
      <c r="DM58" s="40">
        <f>IF(DM$7="",0,DM48/100*условия!$U$18)</f>
        <v>0</v>
      </c>
      <c r="DN58" s="40">
        <f>IF(DN$7="",0,DN48/100*условия!$U$18)</f>
        <v>0</v>
      </c>
      <c r="DO58" s="40">
        <f>IF(DO$7="",0,DO48/100*условия!$U$18)</f>
        <v>0</v>
      </c>
      <c r="DP58" s="40">
        <f>IF(DP$7="",0,DP48/100*условия!$U$18)</f>
        <v>0</v>
      </c>
      <c r="DQ58" s="40">
        <f>IF(DQ$7="",0,DQ48/100*условия!$U$18)</f>
        <v>0</v>
      </c>
      <c r="DR58" s="40">
        <f>IF(DR$7="",0,DR48/100*условия!$U$18)</f>
        <v>0</v>
      </c>
      <c r="DS58" s="40">
        <f>IF(DS$7="",0,DS48/100*условия!$U$18)</f>
        <v>0</v>
      </c>
      <c r="DT58" s="40">
        <f>IF(DT$7="",0,DT48/100*условия!$U$18)</f>
        <v>0</v>
      </c>
      <c r="DU58" s="40">
        <f>IF(DU$7="",0,DU48/100*условия!$U$18)</f>
        <v>0</v>
      </c>
      <c r="DV58" s="40">
        <f>IF(DV$7="",0,DV48/100*условия!$U$18)</f>
        <v>0</v>
      </c>
      <c r="DW58" s="40">
        <f>IF(DW$7="",0,DW48/100*условия!$U$18)</f>
        <v>0</v>
      </c>
      <c r="DX58" s="40">
        <f>IF(DX$7="",0,DX48/100*условия!$U$18)</f>
        <v>0</v>
      </c>
      <c r="DY58" s="40">
        <f>IF(DY$7="",0,DY48/100*условия!$U$18)</f>
        <v>0</v>
      </c>
      <c r="DZ58" s="40">
        <f>IF(DZ$7="",0,DZ48/100*условия!$U$18)</f>
        <v>0</v>
      </c>
      <c r="EA58" s="40">
        <f>IF(EA$7="",0,EA48/100*условия!$U$18)</f>
        <v>0</v>
      </c>
      <c r="EB58" s="40">
        <f>IF(EB$7="",0,EB48/100*условия!$U$18)</f>
        <v>0</v>
      </c>
      <c r="EC58" s="40">
        <f>IF(EC$7="",0,EC48/100*условия!$U$18)</f>
        <v>0</v>
      </c>
      <c r="ED58" s="40">
        <f>IF(ED$7="",0,ED48/100*условия!$U$18)</f>
        <v>0</v>
      </c>
      <c r="EE58" s="40">
        <f>IF(EE$7="",0,EE48/100*условия!$U$18)</f>
        <v>0</v>
      </c>
      <c r="EF58" s="40">
        <f>IF(EF$7="",0,EF48/100*условия!$U$18)</f>
        <v>0</v>
      </c>
      <c r="EG58" s="40">
        <f>IF(EG$7="",0,EG48/100*условия!$U$18)</f>
        <v>0</v>
      </c>
      <c r="EH58" s="40">
        <f>IF(EH$7="",0,EH48/100*условия!$U$18)</f>
        <v>0</v>
      </c>
      <c r="EI58" s="40">
        <f>IF(EI$7="",0,EI48/100*условия!$U$18)</f>
        <v>0</v>
      </c>
      <c r="EJ58" s="40">
        <f>IF(EJ$7="",0,EJ48/100*условия!$U$18)</f>
        <v>0</v>
      </c>
      <c r="EK58" s="40">
        <f>IF(EK$7="",0,EK48/100*условия!$U$18)</f>
        <v>0</v>
      </c>
      <c r="EL58" s="40">
        <f>IF(EL$7="",0,EL48/100*условия!$U$18)</f>
        <v>0</v>
      </c>
      <c r="EM58" s="40">
        <f>IF(EM$7="",0,EM48/100*условия!$U$18)</f>
        <v>0</v>
      </c>
      <c r="EN58" s="40">
        <f>IF(EN$7="",0,EN48/100*условия!$U$18)</f>
        <v>0</v>
      </c>
      <c r="EO58" s="40">
        <f>IF(EO$7="",0,EO48/100*условия!$U$18)</f>
        <v>0</v>
      </c>
      <c r="EP58" s="40">
        <f>IF(EP$7="",0,EP48/100*условия!$U$18)</f>
        <v>0</v>
      </c>
      <c r="EQ58" s="40">
        <f>IF(EQ$7="",0,EQ48/100*условия!$U$18)</f>
        <v>0</v>
      </c>
      <c r="ER58" s="40">
        <f>IF(ER$7="",0,ER48/100*условия!$U$18)</f>
        <v>0</v>
      </c>
      <c r="ES58" s="40">
        <f>IF(ES$7="",0,ES48/100*условия!$U$18)</f>
        <v>0</v>
      </c>
      <c r="ET58" s="40">
        <f>IF(ET$7="",0,ET48/100*условия!$U$18)</f>
        <v>0</v>
      </c>
      <c r="EU58" s="40">
        <f>IF(EU$7="",0,EU48/100*условия!$U$18)</f>
        <v>0</v>
      </c>
      <c r="EV58" s="40">
        <f>IF(EV$7="",0,EV48/100*условия!$U$18)</f>
        <v>0</v>
      </c>
      <c r="EW58" s="40">
        <f>IF(EW$7="",0,EW48/100*условия!$U$18)</f>
        <v>0</v>
      </c>
      <c r="EX58" s="40">
        <f>IF(EX$7="",0,EX48/100*условия!$U$18)</f>
        <v>0</v>
      </c>
      <c r="EY58" s="40">
        <f>IF(EY$7="",0,EY48/100*условия!$U$18)</f>
        <v>0</v>
      </c>
      <c r="EZ58" s="40">
        <f>IF(EZ$7="",0,EZ48/100*условия!$U$18)</f>
        <v>0</v>
      </c>
      <c r="FA58" s="40">
        <f>IF(FA$7="",0,FA48/100*условия!$U$18)</f>
        <v>0</v>
      </c>
      <c r="FB58" s="40">
        <f>IF(FB$7="",0,FB48/100*условия!$U$18)</f>
        <v>0</v>
      </c>
      <c r="FC58" s="40">
        <f>IF(FC$7="",0,FC48/100*условия!$U$18)</f>
        <v>0</v>
      </c>
      <c r="FD58" s="40">
        <f>IF(FD$7="",0,FD48/100*условия!$U$18)</f>
        <v>0</v>
      </c>
      <c r="FE58" s="40">
        <f>IF(FE$7="",0,FE48/100*условия!$U$18)</f>
        <v>0</v>
      </c>
      <c r="FF58" s="40">
        <f>IF(FF$7="",0,FF48/100*условия!$U$18)</f>
        <v>0</v>
      </c>
      <c r="FG58" s="40">
        <f>IF(FG$7="",0,FG48/100*условия!$U$18)</f>
        <v>0</v>
      </c>
      <c r="FH58" s="40">
        <f>IF(FH$7="",0,FH48/100*условия!$U$18)</f>
        <v>0</v>
      </c>
      <c r="FI58" s="40">
        <f>IF(FI$7="",0,FI48/100*условия!$U$18)</f>
        <v>0</v>
      </c>
      <c r="FJ58" s="40">
        <f>IF(FJ$7="",0,FJ48/100*условия!$U$18)</f>
        <v>0</v>
      </c>
      <c r="FK58" s="40">
        <f>IF(FK$7="",0,FK48/100*условия!$U$18)</f>
        <v>0</v>
      </c>
      <c r="FL58" s="40">
        <f>IF(FL$7="",0,FL48/100*условия!$U$18)</f>
        <v>0</v>
      </c>
      <c r="FM58" s="40">
        <f>IF(FM$7="",0,FM48/100*условия!$U$18)</f>
        <v>0</v>
      </c>
      <c r="FN58" s="40">
        <f>IF(FN$7="",0,FN48/100*условия!$U$18)</f>
        <v>0</v>
      </c>
      <c r="FO58" s="40">
        <f>IF(FO$7="",0,FO48/100*условия!$U$18)</f>
        <v>0</v>
      </c>
      <c r="FP58" s="40">
        <f>IF(FP$7="",0,FP48/100*условия!$U$18)</f>
        <v>0</v>
      </c>
      <c r="FQ58" s="40">
        <f>IF(FQ$7="",0,FQ48/100*условия!$U$18)</f>
        <v>0</v>
      </c>
      <c r="FR58" s="40">
        <f>IF(FR$7="",0,FR48/100*условия!$U$18)</f>
        <v>0</v>
      </c>
      <c r="FS58" s="40">
        <f>IF(FS$7="",0,FS48/100*условия!$U$18)</f>
        <v>0</v>
      </c>
      <c r="FT58" s="40">
        <f>IF(FT$7="",0,FT48/100*условия!$U$18)</f>
        <v>0</v>
      </c>
      <c r="FU58" s="40">
        <f>IF(FU$7="",0,FU48/100*условия!$U$18)</f>
        <v>0</v>
      </c>
      <c r="FV58" s="40">
        <f>IF(FV$7="",0,FV48/100*условия!$U$18)</f>
        <v>0</v>
      </c>
      <c r="FW58" s="40">
        <f>IF(FW$7="",0,FW48/100*условия!$U$18)</f>
        <v>0</v>
      </c>
      <c r="FX58" s="40">
        <f>IF(FX$7="",0,FX48/100*условия!$U$18)</f>
        <v>0</v>
      </c>
      <c r="FY58" s="40">
        <f>IF(FY$7="",0,FY48/100*условия!$U$18)</f>
        <v>0</v>
      </c>
      <c r="FZ58" s="40">
        <f>IF(FZ$7="",0,FZ48/100*условия!$U$18)</f>
        <v>0</v>
      </c>
      <c r="GA58" s="40">
        <f>IF(GA$7="",0,GA48/100*условия!$U$18)</f>
        <v>0</v>
      </c>
      <c r="GB58" s="40">
        <f>IF(GB$7="",0,GB48/100*условия!$U$18)</f>
        <v>0</v>
      </c>
      <c r="GC58" s="40">
        <f>IF(GC$7="",0,GC48/100*условия!$U$18)</f>
        <v>0</v>
      </c>
      <c r="GD58" s="40">
        <f>IF(GD$7="",0,GD48/100*условия!$U$18)</f>
        <v>0</v>
      </c>
      <c r="GE58" s="40">
        <f>IF(GE$7="",0,GE48/100*условия!$U$18)</f>
        <v>0</v>
      </c>
      <c r="GF58" s="40">
        <f>IF(GF$7="",0,GF48/100*условия!$U$18)</f>
        <v>0</v>
      </c>
      <c r="GG58" s="40">
        <f>IF(GG$7="",0,GG48/100*условия!$U$18)</f>
        <v>0</v>
      </c>
      <c r="GH58" s="40">
        <f>IF(GH$7="",0,GH48/100*условия!$U$18)</f>
        <v>0</v>
      </c>
      <c r="GI58" s="40">
        <f>IF(GI$7="",0,GI48/100*условия!$U$18)</f>
        <v>0</v>
      </c>
      <c r="GJ58" s="40">
        <f>IF(GJ$7="",0,GJ48/100*условия!$U$18)</f>
        <v>0</v>
      </c>
      <c r="GK58" s="40">
        <f>IF(GK$7="",0,GK48/100*условия!$U$18)</f>
        <v>0</v>
      </c>
      <c r="GL58" s="40">
        <f>IF(GL$7="",0,GL48/100*условия!$U$18)</f>
        <v>0</v>
      </c>
      <c r="GM58" s="40">
        <f>IF(GM$7="",0,GM48/100*условия!$U$18)</f>
        <v>0</v>
      </c>
      <c r="GN58" s="40">
        <f>IF(GN$7="",0,GN48/100*условия!$U$18)</f>
        <v>0</v>
      </c>
      <c r="GO58" s="40">
        <f>IF(GO$7="",0,GO48/100*условия!$U$18)</f>
        <v>0</v>
      </c>
      <c r="GP58" s="40">
        <f>IF(GP$7="",0,GP48/100*условия!$U$18)</f>
        <v>0</v>
      </c>
      <c r="GQ58" s="40">
        <f>IF(GQ$7="",0,GQ48/100*условия!$U$18)</f>
        <v>0</v>
      </c>
      <c r="GR58" s="40">
        <f>IF(GR$7="",0,GR48/100*условия!$U$18)</f>
        <v>0</v>
      </c>
      <c r="GS58" s="40">
        <f>IF(GS$7="",0,GS48/100*условия!$U$18)</f>
        <v>0</v>
      </c>
      <c r="GT58" s="40">
        <f>IF(GT$7="",0,GT48/100*условия!$U$18)</f>
        <v>0</v>
      </c>
      <c r="GU58" s="40">
        <f>IF(GU$7="",0,GU48/100*условия!$U$18)</f>
        <v>0</v>
      </c>
      <c r="GV58" s="40">
        <f>IF(GV$7="",0,GV48/100*условия!$U$18)</f>
        <v>0</v>
      </c>
      <c r="GW58" s="40">
        <f>IF(GW$7="",0,GW48/100*условия!$U$18)</f>
        <v>0</v>
      </c>
      <c r="GX58" s="40">
        <f>IF(GX$7="",0,GX48/100*условия!$U$18)</f>
        <v>0</v>
      </c>
      <c r="GY58" s="40">
        <f>IF(GY$7="",0,GY48/100*условия!$U$18)</f>
        <v>0</v>
      </c>
      <c r="GZ58" s="40">
        <f>IF(GZ$7="",0,GZ48/100*условия!$U$18)</f>
        <v>0</v>
      </c>
      <c r="HA58" s="40">
        <f>IF(HA$7="",0,HA48/100*условия!$U$18)</f>
        <v>0</v>
      </c>
      <c r="HB58" s="40">
        <f>IF(HB$7="",0,HB48/100*условия!$U$18)</f>
        <v>0</v>
      </c>
      <c r="HC58" s="40">
        <f>IF(HC$7="",0,HC48/100*условия!$U$18)</f>
        <v>0</v>
      </c>
      <c r="HD58" s="40">
        <f>IF(HD$7="",0,HD48/100*условия!$U$18)</f>
        <v>0</v>
      </c>
      <c r="HE58" s="40">
        <f>IF(HE$7="",0,HE48/100*условия!$U$18)</f>
        <v>0</v>
      </c>
      <c r="HF58" s="40">
        <f>IF(HF$7="",0,HF48/100*условия!$U$18)</f>
        <v>0</v>
      </c>
      <c r="HG58" s="40">
        <f>IF(HG$7="",0,HG48/100*условия!$U$18)</f>
        <v>0</v>
      </c>
      <c r="HH58" s="40">
        <f>IF(HH$7="",0,HH48/100*условия!$U$18)</f>
        <v>0</v>
      </c>
      <c r="HI58" s="40">
        <f>IF(HI$7="",0,HI48/100*условия!$U$18)</f>
        <v>0</v>
      </c>
      <c r="HJ58" s="40">
        <f>IF(HJ$7="",0,HJ48/100*условия!$U$18)</f>
        <v>0</v>
      </c>
      <c r="HK58" s="40">
        <f>IF(HK$7="",0,HK48/100*условия!$U$18)</f>
        <v>0</v>
      </c>
      <c r="HL58" s="40">
        <f>IF(HL$7="",0,HL48/100*условия!$U$18)</f>
        <v>0</v>
      </c>
      <c r="HM58" s="40">
        <f>IF(HM$7="",0,HM48/100*условия!$U$18)</f>
        <v>0</v>
      </c>
      <c r="HN58" s="40">
        <f>IF(HN$7="",0,HN48/100*условия!$U$18)</f>
        <v>0</v>
      </c>
      <c r="HO58" s="40">
        <f>IF(HO$7="",0,HO48/100*условия!$U$18)</f>
        <v>0</v>
      </c>
      <c r="HP58" s="40">
        <f>IF(HP$7="",0,HP48/100*условия!$U$18)</f>
        <v>0</v>
      </c>
      <c r="HQ58" s="40">
        <f>IF(HQ$7="",0,HQ48/100*условия!$U$18)</f>
        <v>0</v>
      </c>
      <c r="HR58" s="40">
        <f>IF(HR$7="",0,HR48/100*условия!$U$18)</f>
        <v>0</v>
      </c>
      <c r="HS58" s="40">
        <f>IF(HS$7="",0,HS48/100*условия!$U$18)</f>
        <v>0</v>
      </c>
      <c r="HT58" s="40">
        <f>IF(HT$7="",0,HT48/100*условия!$U$18)</f>
        <v>0</v>
      </c>
      <c r="HU58" s="40">
        <f>IF(HU$7="",0,HU48/100*условия!$U$18)</f>
        <v>0</v>
      </c>
      <c r="HV58" s="40">
        <f>IF(HV$7="",0,HV48/100*условия!$U$18)</f>
        <v>0</v>
      </c>
      <c r="HW58" s="40">
        <f>IF(HW$7="",0,HW48/100*условия!$U$18)</f>
        <v>0</v>
      </c>
      <c r="HX58" s="40">
        <f>IF(HX$7="",0,HX48/100*условия!$U$18)</f>
        <v>0</v>
      </c>
      <c r="HY58" s="40">
        <f>IF(HY$7="",0,HY48/100*условия!$U$18)</f>
        <v>0</v>
      </c>
      <c r="HZ58" s="40">
        <f>IF(HZ$7="",0,HZ48/100*условия!$U$18)</f>
        <v>0</v>
      </c>
      <c r="IA58" s="40">
        <f>IF(IA$7="",0,IA48/100*условия!$U$18)</f>
        <v>0</v>
      </c>
      <c r="IB58" s="40">
        <f>IF(IB$7="",0,IB48/100*условия!$U$18)</f>
        <v>0</v>
      </c>
      <c r="IC58" s="40">
        <f>IF(IC$7="",0,IC48/100*условия!$U$18)</f>
        <v>0</v>
      </c>
      <c r="ID58" s="40">
        <f>IF(ID$7="",0,ID48/100*условия!$U$18)</f>
        <v>0</v>
      </c>
      <c r="IE58" s="40">
        <f>IF(IE$7="",0,IE48/100*условия!$U$18)</f>
        <v>0</v>
      </c>
      <c r="IF58" s="40">
        <f>IF(IF$7="",0,IF48/100*условия!$U$18)</f>
        <v>0</v>
      </c>
      <c r="IG58" s="40">
        <f>IF(IG$7="",0,IG48/100*условия!$U$18)</f>
        <v>0</v>
      </c>
      <c r="IH58" s="40">
        <f>IF(IH$7="",0,IH48/100*условия!$U$18)</f>
        <v>0</v>
      </c>
      <c r="II58" s="40">
        <f>IF(II$7="",0,II48/100*условия!$U$18)</f>
        <v>0</v>
      </c>
      <c r="IJ58" s="40">
        <f>IF(IJ$7="",0,IJ48/100*условия!$U$18)</f>
        <v>0</v>
      </c>
      <c r="IK58" s="40">
        <f>IF(IK$7="",0,IK48/100*условия!$U$18)</f>
        <v>0</v>
      </c>
      <c r="IL58" s="40">
        <f>IF(IL$7="",0,IL48/100*условия!$U$18)</f>
        <v>0</v>
      </c>
      <c r="IM58" s="40">
        <f>IF(IM$7="",0,IM48/100*условия!$U$18)</f>
        <v>0</v>
      </c>
      <c r="IN58" s="40">
        <f>IF(IN$7="",0,IN48/100*условия!$U$18)</f>
        <v>0</v>
      </c>
      <c r="IO58" s="40">
        <f>IF(IO$7="",0,IO48/100*условия!$U$18)</f>
        <v>0</v>
      </c>
      <c r="IP58" s="40">
        <f>IF(IP$7="",0,IP48/100*условия!$U$18)</f>
        <v>0</v>
      </c>
      <c r="IQ58" s="40">
        <f>IF(IQ$7="",0,IQ48/100*условия!$U$18)</f>
        <v>0</v>
      </c>
      <c r="IR58" s="40">
        <f>IF(IR$7="",0,IR48/100*условия!$U$18)</f>
        <v>0</v>
      </c>
      <c r="IS58" s="40">
        <f>IF(IS$7="",0,IS48/100*условия!$U$18)</f>
        <v>0</v>
      </c>
      <c r="IT58" s="40">
        <f>IF(IT$7="",0,IT48/100*условия!$U$18)</f>
        <v>0</v>
      </c>
      <c r="IU58" s="40">
        <f>IF(IU$7="",0,IU48/100*условия!$U$18)</f>
        <v>0</v>
      </c>
      <c r="IV58" s="40">
        <f>IF(IV$7="",0,IV48/100*условия!$U$18)</f>
        <v>0</v>
      </c>
      <c r="IW58" s="40">
        <f>IF(IW$7="",0,IW48/100*условия!$U$18)</f>
        <v>0</v>
      </c>
      <c r="IX58" s="40">
        <f>IF(IX$7="",0,IX48/100*условия!$U$18)</f>
        <v>0</v>
      </c>
      <c r="IY58" s="40">
        <f>IF(IY$7="",0,IY48/100*условия!$U$18)</f>
        <v>0</v>
      </c>
      <c r="IZ58" s="40">
        <f>IF(IZ$7="",0,IZ48/100*условия!$U$18)</f>
        <v>0</v>
      </c>
      <c r="JA58" s="40">
        <f>IF(JA$7="",0,JA48/100*условия!$U$18)</f>
        <v>0</v>
      </c>
      <c r="JB58" s="40">
        <f>IF(JB$7="",0,JB48/100*условия!$U$18)</f>
        <v>0</v>
      </c>
      <c r="JC58" s="40">
        <f>IF(JC$7="",0,JC48/100*условия!$U$18)</f>
        <v>0</v>
      </c>
      <c r="JD58" s="40">
        <f>IF(JD$7="",0,JD48/100*условия!$U$18)</f>
        <v>0</v>
      </c>
      <c r="JE58" s="40">
        <f>IF(JE$7="",0,JE48/100*условия!$U$18)</f>
        <v>0</v>
      </c>
      <c r="JF58" s="40">
        <f>IF(JF$7="",0,JF48/100*условия!$U$18)</f>
        <v>0</v>
      </c>
      <c r="JG58" s="40">
        <f>IF(JG$7="",0,JG48/100*условия!$U$18)</f>
        <v>0</v>
      </c>
      <c r="JH58" s="40">
        <f>IF(JH$7="",0,JH48/100*условия!$U$18)</f>
        <v>0</v>
      </c>
      <c r="JI58" s="40">
        <f>IF(JI$7="",0,JI48/100*условия!$U$18)</f>
        <v>0</v>
      </c>
      <c r="JJ58" s="40">
        <f>IF(JJ$7="",0,JJ48/100*условия!$U$18)</f>
        <v>0</v>
      </c>
      <c r="JK58" s="40">
        <f>IF(JK$7="",0,JK48/100*условия!$U$18)</f>
        <v>0</v>
      </c>
      <c r="JL58" s="40">
        <f>IF(JL$7="",0,JL48/100*условия!$U$18)</f>
        <v>0</v>
      </c>
      <c r="JM58" s="40">
        <f>IF(JM$7="",0,JM48/100*условия!$U$18)</f>
        <v>0</v>
      </c>
      <c r="JN58" s="40">
        <f>IF(JN$7="",0,JN48/100*условия!$U$18)</f>
        <v>0</v>
      </c>
      <c r="JO58" s="40">
        <f>IF(JO$7="",0,JO48/100*условия!$U$18)</f>
        <v>0</v>
      </c>
      <c r="JP58" s="40">
        <f>IF(JP$7="",0,JP48/100*условия!$U$18)</f>
        <v>0</v>
      </c>
      <c r="JQ58" s="40">
        <f>IF(JQ$7="",0,JQ48/100*условия!$U$18)</f>
        <v>0</v>
      </c>
      <c r="JR58" s="40">
        <f>IF(JR$7="",0,JR48/100*условия!$U$18)</f>
        <v>0</v>
      </c>
      <c r="JS58" s="40">
        <f>IF(JS$7="",0,JS48/100*условия!$U$18)</f>
        <v>0</v>
      </c>
      <c r="JT58" s="40">
        <f>IF(JT$7="",0,JT48/100*условия!$U$18)</f>
        <v>0</v>
      </c>
      <c r="JU58" s="40">
        <f>IF(JU$7="",0,JU48/100*условия!$U$18)</f>
        <v>0</v>
      </c>
      <c r="JV58" s="40">
        <f>IF(JV$7="",0,JV48/100*условия!$U$18)</f>
        <v>0</v>
      </c>
      <c r="JW58" s="40">
        <f>IF(JW$7="",0,JW48/100*условия!$U$18)</f>
        <v>0</v>
      </c>
      <c r="JX58" s="40">
        <f>IF(JX$7="",0,JX48/100*условия!$U$18)</f>
        <v>0</v>
      </c>
      <c r="JY58" s="40">
        <f>IF(JY$7="",0,JY48/100*условия!$U$18)</f>
        <v>0</v>
      </c>
      <c r="JZ58" s="40">
        <f>IF(JZ$7="",0,JZ48/100*условия!$U$18)</f>
        <v>0</v>
      </c>
      <c r="KA58" s="40">
        <f>IF(KA$7="",0,KA48/100*условия!$U$18)</f>
        <v>0</v>
      </c>
      <c r="KB58" s="40">
        <f>IF(KB$7="",0,KB48/100*условия!$U$18)</f>
        <v>0</v>
      </c>
      <c r="KC58" s="40">
        <f>IF(KC$7="",0,KC48/100*условия!$U$18)</f>
        <v>0</v>
      </c>
      <c r="KD58" s="40">
        <f>IF(KD$7="",0,KD48/100*условия!$U$18)</f>
        <v>0</v>
      </c>
      <c r="KE58" s="40">
        <f>IF(KE$7="",0,KE48/100*условия!$U$18)</f>
        <v>0</v>
      </c>
      <c r="KF58" s="40">
        <f>IF(KF$7="",0,KF48/100*условия!$U$18)</f>
        <v>0</v>
      </c>
      <c r="KG58" s="40">
        <f>IF(KG$7="",0,KG48/100*условия!$U$18)</f>
        <v>0</v>
      </c>
      <c r="KH58" s="40">
        <f>IF(KH$7="",0,KH48/100*условия!$U$18)</f>
        <v>0</v>
      </c>
      <c r="KI58" s="40">
        <f>IF(KI$7="",0,KI48/100*условия!$U$18)</f>
        <v>0</v>
      </c>
      <c r="KJ58" s="40">
        <f>IF(KJ$7="",0,KJ48/100*условия!$U$18)</f>
        <v>0</v>
      </c>
      <c r="KK58" s="40">
        <f>IF(KK$7="",0,KK48/100*условия!$U$18)</f>
        <v>0</v>
      </c>
      <c r="KL58" s="40">
        <f>IF(KL$7="",0,KL48/100*условия!$U$18)</f>
        <v>0</v>
      </c>
      <c r="KM58" s="40">
        <f>IF(KM$7="",0,KM48/100*условия!$U$18)</f>
        <v>0</v>
      </c>
      <c r="KN58" s="40">
        <f>IF(KN$7="",0,KN48/100*условия!$U$18)</f>
        <v>0</v>
      </c>
      <c r="KO58" s="40">
        <f>IF(KO$7="",0,KO48/100*условия!$U$18)</f>
        <v>0</v>
      </c>
      <c r="KP58" s="40">
        <f>IF(KP$7="",0,KP48/100*условия!$U$18)</f>
        <v>0</v>
      </c>
      <c r="KQ58" s="40">
        <f>IF(KQ$7="",0,KQ48/100*условия!$U$18)</f>
        <v>0</v>
      </c>
      <c r="KR58" s="40">
        <f>IF(KR$7="",0,KR48/100*условия!$U$18)</f>
        <v>0</v>
      </c>
      <c r="KS58" s="40">
        <f>IF(KS$7="",0,KS48/100*условия!$U$18)</f>
        <v>0</v>
      </c>
      <c r="KT58" s="40">
        <f>IF(KT$7="",0,KT48/100*условия!$U$18)</f>
        <v>0</v>
      </c>
      <c r="KU58" s="40">
        <f>IF(KU$7="",0,KU48/100*условия!$U$18)</f>
        <v>0</v>
      </c>
      <c r="KV58" s="40">
        <f>IF(KV$7="",0,KV48/100*условия!$U$18)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доход от продаж продукции</v>
      </c>
      <c r="F59" s="1"/>
      <c r="G59" s="1"/>
      <c r="H59" s="11" t="str">
        <f t="shared" si="896"/>
        <v>руб.</v>
      </c>
      <c r="I59" s="1"/>
      <c r="J59" s="1"/>
      <c r="K59" s="1" t="str">
        <f>справочники!$U$16</f>
        <v>интернет сайт</v>
      </c>
      <c r="L59" s="1"/>
      <c r="M59" s="5"/>
      <c r="N59" s="40"/>
      <c r="O59" s="19"/>
      <c r="P59" s="1"/>
      <c r="Q59" s="1"/>
      <c r="R59" s="40">
        <f>SUMIFS($T59:$KW59,$T$1:$KW$1,"&gt;="&amp;1,$T$1:$KW$1,"&lt;="&amp;MAX($1:$1))</f>
        <v>316519.61249999993</v>
      </c>
      <c r="S59" s="1"/>
      <c r="T59" s="232"/>
      <c r="U59" s="40">
        <f>IF(U$7="",0,U49/100*условия!$U$18)</f>
        <v>2086.9424999999997</v>
      </c>
      <c r="V59" s="40">
        <f>IF(V$7="",0,V49/100*условия!$U$18)</f>
        <v>4521.7087499999989</v>
      </c>
      <c r="W59" s="40">
        <f>IF(W$7="",0,W49/100*условия!$U$18)</f>
        <v>7304.298749999999</v>
      </c>
      <c r="X59" s="40">
        <f>IF(X$7="",0,X49/100*условия!$U$18)</f>
        <v>10434.712499999998</v>
      </c>
      <c r="Y59" s="40">
        <f>IF(Y$7="",0,Y49/100*условия!$U$18)</f>
        <v>13912.949999999997</v>
      </c>
      <c r="Z59" s="40">
        <f>IF(Z$7="",0,Z49/100*условия!$U$18)</f>
        <v>17739.011249999996</v>
      </c>
      <c r="AA59" s="40">
        <f>IF(AA$7="",0,AA49/100*условия!$U$18)</f>
        <v>21912.896249999998</v>
      </c>
      <c r="AB59" s="40">
        <f>IF(AB$7="",0,AB49/100*условия!$U$18)</f>
        <v>26434.604999999996</v>
      </c>
      <c r="AC59" s="40">
        <f>IF(AC$7="",0,AC49/100*условия!$U$18)</f>
        <v>31304.137499999993</v>
      </c>
      <c r="AD59" s="40">
        <f>IF(AD$7="",0,AD49/100*условия!$U$18)</f>
        <v>36521.493749999994</v>
      </c>
      <c r="AE59" s="40">
        <f>IF(AE$7="",0,AE49/100*условия!$U$18)</f>
        <v>42086.673749999994</v>
      </c>
      <c r="AF59" s="40">
        <f>IF(AF$7="",0,AF49/100*условия!$U$18)</f>
        <v>47999.677499999991</v>
      </c>
      <c r="AG59" s="40">
        <f>IF(AG$7="",0,AG49/100*условия!$U$18)</f>
        <v>54260.50499999999</v>
      </c>
      <c r="AH59" s="40">
        <f>IF(AH$7="",0,AH49/100*условия!$U$18)</f>
        <v>0</v>
      </c>
      <c r="AI59" s="40">
        <f>IF(AI$7="",0,AI49/100*условия!$U$18)</f>
        <v>0</v>
      </c>
      <c r="AJ59" s="40">
        <f>IF(AJ$7="",0,AJ49/100*условия!$U$18)</f>
        <v>0</v>
      </c>
      <c r="AK59" s="40">
        <f>IF(AK$7="",0,AK49/100*условия!$U$18)</f>
        <v>0</v>
      </c>
      <c r="AL59" s="40">
        <f>IF(AL$7="",0,AL49/100*условия!$U$18)</f>
        <v>0</v>
      </c>
      <c r="AM59" s="40">
        <f>IF(AM$7="",0,AM49/100*условия!$U$18)</f>
        <v>0</v>
      </c>
      <c r="AN59" s="40">
        <f>IF(AN$7="",0,AN49/100*условия!$U$18)</f>
        <v>0</v>
      </c>
      <c r="AO59" s="40">
        <f>IF(AO$7="",0,AO49/100*условия!$U$18)</f>
        <v>0</v>
      </c>
      <c r="AP59" s="40">
        <f>IF(AP$7="",0,AP49/100*условия!$U$18)</f>
        <v>0</v>
      </c>
      <c r="AQ59" s="40">
        <f>IF(AQ$7="",0,AQ49/100*условия!$U$18)</f>
        <v>0</v>
      </c>
      <c r="AR59" s="40">
        <f>IF(AR$7="",0,AR49/100*условия!$U$18)</f>
        <v>0</v>
      </c>
      <c r="AS59" s="40">
        <f>IF(AS$7="",0,AS49/100*условия!$U$18)</f>
        <v>0</v>
      </c>
      <c r="AT59" s="40">
        <f>IF(AT$7="",0,AT49/100*условия!$U$18)</f>
        <v>0</v>
      </c>
      <c r="AU59" s="40">
        <f>IF(AU$7="",0,AU49/100*условия!$U$18)</f>
        <v>0</v>
      </c>
      <c r="AV59" s="40">
        <f>IF(AV$7="",0,AV49/100*условия!$U$18)</f>
        <v>0</v>
      </c>
      <c r="AW59" s="40">
        <f>IF(AW$7="",0,AW49/100*условия!$U$18)</f>
        <v>0</v>
      </c>
      <c r="AX59" s="40">
        <f>IF(AX$7="",0,AX49/100*условия!$U$18)</f>
        <v>0</v>
      </c>
      <c r="AY59" s="40">
        <f>IF(AY$7="",0,AY49/100*условия!$U$18)</f>
        <v>0</v>
      </c>
      <c r="AZ59" s="40">
        <f>IF(AZ$7="",0,AZ49/100*условия!$U$18)</f>
        <v>0</v>
      </c>
      <c r="BA59" s="40">
        <f>IF(BA$7="",0,BA49/100*условия!$U$18)</f>
        <v>0</v>
      </c>
      <c r="BB59" s="40">
        <f>IF(BB$7="",0,BB49/100*условия!$U$18)</f>
        <v>0</v>
      </c>
      <c r="BC59" s="40">
        <f>IF(BC$7="",0,BC49/100*условия!$U$18)</f>
        <v>0</v>
      </c>
      <c r="BD59" s="40">
        <f>IF(BD$7="",0,BD49/100*условия!$U$18)</f>
        <v>0</v>
      </c>
      <c r="BE59" s="40">
        <f>IF(BE$7="",0,BE49/100*условия!$U$18)</f>
        <v>0</v>
      </c>
      <c r="BF59" s="40">
        <f>IF(BF$7="",0,BF49/100*условия!$U$18)</f>
        <v>0</v>
      </c>
      <c r="BG59" s="40">
        <f>IF(BG$7="",0,BG49/100*условия!$U$18)</f>
        <v>0</v>
      </c>
      <c r="BH59" s="40">
        <f>IF(BH$7="",0,BH49/100*условия!$U$18)</f>
        <v>0</v>
      </c>
      <c r="BI59" s="40">
        <f>IF(BI$7="",0,BI49/100*условия!$U$18)</f>
        <v>0</v>
      </c>
      <c r="BJ59" s="40">
        <f>IF(BJ$7="",0,BJ49/100*условия!$U$18)</f>
        <v>0</v>
      </c>
      <c r="BK59" s="40">
        <f>IF(BK$7="",0,BK49/100*условия!$U$18)</f>
        <v>0</v>
      </c>
      <c r="BL59" s="40">
        <f>IF(BL$7="",0,BL49/100*условия!$U$18)</f>
        <v>0</v>
      </c>
      <c r="BM59" s="40">
        <f>IF(BM$7="",0,BM49/100*условия!$U$18)</f>
        <v>0</v>
      </c>
      <c r="BN59" s="40">
        <f>IF(BN$7="",0,BN49/100*условия!$U$18)</f>
        <v>0</v>
      </c>
      <c r="BO59" s="40">
        <f>IF(BO$7="",0,BO49/100*условия!$U$18)</f>
        <v>0</v>
      </c>
      <c r="BP59" s="40">
        <f>IF(BP$7="",0,BP49/100*условия!$U$18)</f>
        <v>0</v>
      </c>
      <c r="BQ59" s="40">
        <f>IF(BQ$7="",0,BQ49/100*условия!$U$18)</f>
        <v>0</v>
      </c>
      <c r="BR59" s="40">
        <f>IF(BR$7="",0,BR49/100*условия!$U$18)</f>
        <v>0</v>
      </c>
      <c r="BS59" s="40">
        <f>IF(BS$7="",0,BS49/100*условия!$U$18)</f>
        <v>0</v>
      </c>
      <c r="BT59" s="40">
        <f>IF(BT$7="",0,BT49/100*условия!$U$18)</f>
        <v>0</v>
      </c>
      <c r="BU59" s="40">
        <f>IF(BU$7="",0,BU49/100*условия!$U$18)</f>
        <v>0</v>
      </c>
      <c r="BV59" s="40">
        <f>IF(BV$7="",0,BV49/100*условия!$U$18)</f>
        <v>0</v>
      </c>
      <c r="BW59" s="40">
        <f>IF(BW$7="",0,BW49/100*условия!$U$18)</f>
        <v>0</v>
      </c>
      <c r="BX59" s="40">
        <f>IF(BX$7="",0,BX49/100*условия!$U$18)</f>
        <v>0</v>
      </c>
      <c r="BY59" s="40">
        <f>IF(BY$7="",0,BY49/100*условия!$U$18)</f>
        <v>0</v>
      </c>
      <c r="BZ59" s="40">
        <f>IF(BZ$7="",0,BZ49/100*условия!$U$18)</f>
        <v>0</v>
      </c>
      <c r="CA59" s="40">
        <f>IF(CA$7="",0,CA49/100*условия!$U$18)</f>
        <v>0</v>
      </c>
      <c r="CB59" s="40">
        <f>IF(CB$7="",0,CB49/100*условия!$U$18)</f>
        <v>0</v>
      </c>
      <c r="CC59" s="40">
        <f>IF(CC$7="",0,CC49/100*условия!$U$18)</f>
        <v>0</v>
      </c>
      <c r="CD59" s="40">
        <f>IF(CD$7="",0,CD49/100*условия!$U$18)</f>
        <v>0</v>
      </c>
      <c r="CE59" s="40">
        <f>IF(CE$7="",0,CE49/100*условия!$U$18)</f>
        <v>0</v>
      </c>
      <c r="CF59" s="40">
        <f>IF(CF$7="",0,CF49/100*условия!$U$18)</f>
        <v>0</v>
      </c>
      <c r="CG59" s="40">
        <f>IF(CG$7="",0,CG49/100*условия!$U$18)</f>
        <v>0</v>
      </c>
      <c r="CH59" s="40">
        <f>IF(CH$7="",0,CH49/100*условия!$U$18)</f>
        <v>0</v>
      </c>
      <c r="CI59" s="40">
        <f>IF(CI$7="",0,CI49/100*условия!$U$18)</f>
        <v>0</v>
      </c>
      <c r="CJ59" s="40">
        <f>IF(CJ$7="",0,CJ49/100*условия!$U$18)</f>
        <v>0</v>
      </c>
      <c r="CK59" s="40">
        <f>IF(CK$7="",0,CK49/100*условия!$U$18)</f>
        <v>0</v>
      </c>
      <c r="CL59" s="40">
        <f>IF(CL$7="",0,CL49/100*условия!$U$18)</f>
        <v>0</v>
      </c>
      <c r="CM59" s="40">
        <f>IF(CM$7="",0,CM49/100*условия!$U$18)</f>
        <v>0</v>
      </c>
      <c r="CN59" s="40">
        <f>IF(CN$7="",0,CN49/100*условия!$U$18)</f>
        <v>0</v>
      </c>
      <c r="CO59" s="40">
        <f>IF(CO$7="",0,CO49/100*условия!$U$18)</f>
        <v>0</v>
      </c>
      <c r="CP59" s="40">
        <f>IF(CP$7="",0,CP49/100*условия!$U$18)</f>
        <v>0</v>
      </c>
      <c r="CQ59" s="40">
        <f>IF(CQ$7="",0,CQ49/100*условия!$U$18)</f>
        <v>0</v>
      </c>
      <c r="CR59" s="40">
        <f>IF(CR$7="",0,CR49/100*условия!$U$18)</f>
        <v>0</v>
      </c>
      <c r="CS59" s="40">
        <f>IF(CS$7="",0,CS49/100*условия!$U$18)</f>
        <v>0</v>
      </c>
      <c r="CT59" s="40">
        <f>IF(CT$7="",0,CT49/100*условия!$U$18)</f>
        <v>0</v>
      </c>
      <c r="CU59" s="40">
        <f>IF(CU$7="",0,CU49/100*условия!$U$18)</f>
        <v>0</v>
      </c>
      <c r="CV59" s="40">
        <f>IF(CV$7="",0,CV49/100*условия!$U$18)</f>
        <v>0</v>
      </c>
      <c r="CW59" s="40">
        <f>IF(CW$7="",0,CW49/100*условия!$U$18)</f>
        <v>0</v>
      </c>
      <c r="CX59" s="40">
        <f>IF(CX$7="",0,CX49/100*условия!$U$18)</f>
        <v>0</v>
      </c>
      <c r="CY59" s="40">
        <f>IF(CY$7="",0,CY49/100*условия!$U$18)</f>
        <v>0</v>
      </c>
      <c r="CZ59" s="40">
        <f>IF(CZ$7="",0,CZ49/100*условия!$U$18)</f>
        <v>0</v>
      </c>
      <c r="DA59" s="40">
        <f>IF(DA$7="",0,DA49/100*условия!$U$18)</f>
        <v>0</v>
      </c>
      <c r="DB59" s="40">
        <f>IF(DB$7="",0,DB49/100*условия!$U$18)</f>
        <v>0</v>
      </c>
      <c r="DC59" s="40">
        <f>IF(DC$7="",0,DC49/100*условия!$U$18)</f>
        <v>0</v>
      </c>
      <c r="DD59" s="40">
        <f>IF(DD$7="",0,DD49/100*условия!$U$18)</f>
        <v>0</v>
      </c>
      <c r="DE59" s="40">
        <f>IF(DE$7="",0,DE49/100*условия!$U$18)</f>
        <v>0</v>
      </c>
      <c r="DF59" s="40">
        <f>IF(DF$7="",0,DF49/100*условия!$U$18)</f>
        <v>0</v>
      </c>
      <c r="DG59" s="40">
        <f>IF(DG$7="",0,DG49/100*условия!$U$18)</f>
        <v>0</v>
      </c>
      <c r="DH59" s="40">
        <f>IF(DH$7="",0,DH49/100*условия!$U$18)</f>
        <v>0</v>
      </c>
      <c r="DI59" s="40">
        <f>IF(DI$7="",0,DI49/100*условия!$U$18)</f>
        <v>0</v>
      </c>
      <c r="DJ59" s="40">
        <f>IF(DJ$7="",0,DJ49/100*условия!$U$18)</f>
        <v>0</v>
      </c>
      <c r="DK59" s="40">
        <f>IF(DK$7="",0,DK49/100*условия!$U$18)</f>
        <v>0</v>
      </c>
      <c r="DL59" s="40">
        <f>IF(DL$7="",0,DL49/100*условия!$U$18)</f>
        <v>0</v>
      </c>
      <c r="DM59" s="40">
        <f>IF(DM$7="",0,DM49/100*условия!$U$18)</f>
        <v>0</v>
      </c>
      <c r="DN59" s="40">
        <f>IF(DN$7="",0,DN49/100*условия!$U$18)</f>
        <v>0</v>
      </c>
      <c r="DO59" s="40">
        <f>IF(DO$7="",0,DO49/100*условия!$U$18)</f>
        <v>0</v>
      </c>
      <c r="DP59" s="40">
        <f>IF(DP$7="",0,DP49/100*условия!$U$18)</f>
        <v>0</v>
      </c>
      <c r="DQ59" s="40">
        <f>IF(DQ$7="",0,DQ49/100*условия!$U$18)</f>
        <v>0</v>
      </c>
      <c r="DR59" s="40">
        <f>IF(DR$7="",0,DR49/100*условия!$U$18)</f>
        <v>0</v>
      </c>
      <c r="DS59" s="40">
        <f>IF(DS$7="",0,DS49/100*условия!$U$18)</f>
        <v>0</v>
      </c>
      <c r="DT59" s="40">
        <f>IF(DT$7="",0,DT49/100*условия!$U$18)</f>
        <v>0</v>
      </c>
      <c r="DU59" s="40">
        <f>IF(DU$7="",0,DU49/100*условия!$U$18)</f>
        <v>0</v>
      </c>
      <c r="DV59" s="40">
        <f>IF(DV$7="",0,DV49/100*условия!$U$18)</f>
        <v>0</v>
      </c>
      <c r="DW59" s="40">
        <f>IF(DW$7="",0,DW49/100*условия!$U$18)</f>
        <v>0</v>
      </c>
      <c r="DX59" s="40">
        <f>IF(DX$7="",0,DX49/100*условия!$U$18)</f>
        <v>0</v>
      </c>
      <c r="DY59" s="40">
        <f>IF(DY$7="",0,DY49/100*условия!$U$18)</f>
        <v>0</v>
      </c>
      <c r="DZ59" s="40">
        <f>IF(DZ$7="",0,DZ49/100*условия!$U$18)</f>
        <v>0</v>
      </c>
      <c r="EA59" s="40">
        <f>IF(EA$7="",0,EA49/100*условия!$U$18)</f>
        <v>0</v>
      </c>
      <c r="EB59" s="40">
        <f>IF(EB$7="",0,EB49/100*условия!$U$18)</f>
        <v>0</v>
      </c>
      <c r="EC59" s="40">
        <f>IF(EC$7="",0,EC49/100*условия!$U$18)</f>
        <v>0</v>
      </c>
      <c r="ED59" s="40">
        <f>IF(ED$7="",0,ED49/100*условия!$U$18)</f>
        <v>0</v>
      </c>
      <c r="EE59" s="40">
        <f>IF(EE$7="",0,EE49/100*условия!$U$18)</f>
        <v>0</v>
      </c>
      <c r="EF59" s="40">
        <f>IF(EF$7="",0,EF49/100*условия!$U$18)</f>
        <v>0</v>
      </c>
      <c r="EG59" s="40">
        <f>IF(EG$7="",0,EG49/100*условия!$U$18)</f>
        <v>0</v>
      </c>
      <c r="EH59" s="40">
        <f>IF(EH$7="",0,EH49/100*условия!$U$18)</f>
        <v>0</v>
      </c>
      <c r="EI59" s="40">
        <f>IF(EI$7="",0,EI49/100*условия!$U$18)</f>
        <v>0</v>
      </c>
      <c r="EJ59" s="40">
        <f>IF(EJ$7="",0,EJ49/100*условия!$U$18)</f>
        <v>0</v>
      </c>
      <c r="EK59" s="40">
        <f>IF(EK$7="",0,EK49/100*условия!$U$18)</f>
        <v>0</v>
      </c>
      <c r="EL59" s="40">
        <f>IF(EL$7="",0,EL49/100*условия!$U$18)</f>
        <v>0</v>
      </c>
      <c r="EM59" s="40">
        <f>IF(EM$7="",0,EM49/100*условия!$U$18)</f>
        <v>0</v>
      </c>
      <c r="EN59" s="40">
        <f>IF(EN$7="",0,EN49/100*условия!$U$18)</f>
        <v>0</v>
      </c>
      <c r="EO59" s="40">
        <f>IF(EO$7="",0,EO49/100*условия!$U$18)</f>
        <v>0</v>
      </c>
      <c r="EP59" s="40">
        <f>IF(EP$7="",0,EP49/100*условия!$U$18)</f>
        <v>0</v>
      </c>
      <c r="EQ59" s="40">
        <f>IF(EQ$7="",0,EQ49/100*условия!$U$18)</f>
        <v>0</v>
      </c>
      <c r="ER59" s="40">
        <f>IF(ER$7="",0,ER49/100*условия!$U$18)</f>
        <v>0</v>
      </c>
      <c r="ES59" s="40">
        <f>IF(ES$7="",0,ES49/100*условия!$U$18)</f>
        <v>0</v>
      </c>
      <c r="ET59" s="40">
        <f>IF(ET$7="",0,ET49/100*условия!$U$18)</f>
        <v>0</v>
      </c>
      <c r="EU59" s="40">
        <f>IF(EU$7="",0,EU49/100*условия!$U$18)</f>
        <v>0</v>
      </c>
      <c r="EV59" s="40">
        <f>IF(EV$7="",0,EV49/100*условия!$U$18)</f>
        <v>0</v>
      </c>
      <c r="EW59" s="40">
        <f>IF(EW$7="",0,EW49/100*условия!$U$18)</f>
        <v>0</v>
      </c>
      <c r="EX59" s="40">
        <f>IF(EX$7="",0,EX49/100*условия!$U$18)</f>
        <v>0</v>
      </c>
      <c r="EY59" s="40">
        <f>IF(EY$7="",0,EY49/100*условия!$U$18)</f>
        <v>0</v>
      </c>
      <c r="EZ59" s="40">
        <f>IF(EZ$7="",0,EZ49/100*условия!$U$18)</f>
        <v>0</v>
      </c>
      <c r="FA59" s="40">
        <f>IF(FA$7="",0,FA49/100*условия!$U$18)</f>
        <v>0</v>
      </c>
      <c r="FB59" s="40">
        <f>IF(FB$7="",0,FB49/100*условия!$U$18)</f>
        <v>0</v>
      </c>
      <c r="FC59" s="40">
        <f>IF(FC$7="",0,FC49/100*условия!$U$18)</f>
        <v>0</v>
      </c>
      <c r="FD59" s="40">
        <f>IF(FD$7="",0,FD49/100*условия!$U$18)</f>
        <v>0</v>
      </c>
      <c r="FE59" s="40">
        <f>IF(FE$7="",0,FE49/100*условия!$U$18)</f>
        <v>0</v>
      </c>
      <c r="FF59" s="40">
        <f>IF(FF$7="",0,FF49/100*условия!$U$18)</f>
        <v>0</v>
      </c>
      <c r="FG59" s="40">
        <f>IF(FG$7="",0,FG49/100*условия!$U$18)</f>
        <v>0</v>
      </c>
      <c r="FH59" s="40">
        <f>IF(FH$7="",0,FH49/100*условия!$U$18)</f>
        <v>0</v>
      </c>
      <c r="FI59" s="40">
        <f>IF(FI$7="",0,FI49/100*условия!$U$18)</f>
        <v>0</v>
      </c>
      <c r="FJ59" s="40">
        <f>IF(FJ$7="",0,FJ49/100*условия!$U$18)</f>
        <v>0</v>
      </c>
      <c r="FK59" s="40">
        <f>IF(FK$7="",0,FK49/100*условия!$U$18)</f>
        <v>0</v>
      </c>
      <c r="FL59" s="40">
        <f>IF(FL$7="",0,FL49/100*условия!$U$18)</f>
        <v>0</v>
      </c>
      <c r="FM59" s="40">
        <f>IF(FM$7="",0,FM49/100*условия!$U$18)</f>
        <v>0</v>
      </c>
      <c r="FN59" s="40">
        <f>IF(FN$7="",0,FN49/100*условия!$U$18)</f>
        <v>0</v>
      </c>
      <c r="FO59" s="40">
        <f>IF(FO$7="",0,FO49/100*условия!$U$18)</f>
        <v>0</v>
      </c>
      <c r="FP59" s="40">
        <f>IF(FP$7="",0,FP49/100*условия!$U$18)</f>
        <v>0</v>
      </c>
      <c r="FQ59" s="40">
        <f>IF(FQ$7="",0,FQ49/100*условия!$U$18)</f>
        <v>0</v>
      </c>
      <c r="FR59" s="40">
        <f>IF(FR$7="",0,FR49/100*условия!$U$18)</f>
        <v>0</v>
      </c>
      <c r="FS59" s="40">
        <f>IF(FS$7="",0,FS49/100*условия!$U$18)</f>
        <v>0</v>
      </c>
      <c r="FT59" s="40">
        <f>IF(FT$7="",0,FT49/100*условия!$U$18)</f>
        <v>0</v>
      </c>
      <c r="FU59" s="40">
        <f>IF(FU$7="",0,FU49/100*условия!$U$18)</f>
        <v>0</v>
      </c>
      <c r="FV59" s="40">
        <f>IF(FV$7="",0,FV49/100*условия!$U$18)</f>
        <v>0</v>
      </c>
      <c r="FW59" s="40">
        <f>IF(FW$7="",0,FW49/100*условия!$U$18)</f>
        <v>0</v>
      </c>
      <c r="FX59" s="40">
        <f>IF(FX$7="",0,FX49/100*условия!$U$18)</f>
        <v>0</v>
      </c>
      <c r="FY59" s="40">
        <f>IF(FY$7="",0,FY49/100*условия!$U$18)</f>
        <v>0</v>
      </c>
      <c r="FZ59" s="40">
        <f>IF(FZ$7="",0,FZ49/100*условия!$U$18)</f>
        <v>0</v>
      </c>
      <c r="GA59" s="40">
        <f>IF(GA$7="",0,GA49/100*условия!$U$18)</f>
        <v>0</v>
      </c>
      <c r="GB59" s="40">
        <f>IF(GB$7="",0,GB49/100*условия!$U$18)</f>
        <v>0</v>
      </c>
      <c r="GC59" s="40">
        <f>IF(GC$7="",0,GC49/100*условия!$U$18)</f>
        <v>0</v>
      </c>
      <c r="GD59" s="40">
        <f>IF(GD$7="",0,GD49/100*условия!$U$18)</f>
        <v>0</v>
      </c>
      <c r="GE59" s="40">
        <f>IF(GE$7="",0,GE49/100*условия!$U$18)</f>
        <v>0</v>
      </c>
      <c r="GF59" s="40">
        <f>IF(GF$7="",0,GF49/100*условия!$U$18)</f>
        <v>0</v>
      </c>
      <c r="GG59" s="40">
        <f>IF(GG$7="",0,GG49/100*условия!$U$18)</f>
        <v>0</v>
      </c>
      <c r="GH59" s="40">
        <f>IF(GH$7="",0,GH49/100*условия!$U$18)</f>
        <v>0</v>
      </c>
      <c r="GI59" s="40">
        <f>IF(GI$7="",0,GI49/100*условия!$U$18)</f>
        <v>0</v>
      </c>
      <c r="GJ59" s="40">
        <f>IF(GJ$7="",0,GJ49/100*условия!$U$18)</f>
        <v>0</v>
      </c>
      <c r="GK59" s="40">
        <f>IF(GK$7="",0,GK49/100*условия!$U$18)</f>
        <v>0</v>
      </c>
      <c r="GL59" s="40">
        <f>IF(GL$7="",0,GL49/100*условия!$U$18)</f>
        <v>0</v>
      </c>
      <c r="GM59" s="40">
        <f>IF(GM$7="",0,GM49/100*условия!$U$18)</f>
        <v>0</v>
      </c>
      <c r="GN59" s="40">
        <f>IF(GN$7="",0,GN49/100*условия!$U$18)</f>
        <v>0</v>
      </c>
      <c r="GO59" s="40">
        <f>IF(GO$7="",0,GO49/100*условия!$U$18)</f>
        <v>0</v>
      </c>
      <c r="GP59" s="40">
        <f>IF(GP$7="",0,GP49/100*условия!$U$18)</f>
        <v>0</v>
      </c>
      <c r="GQ59" s="40">
        <f>IF(GQ$7="",0,GQ49/100*условия!$U$18)</f>
        <v>0</v>
      </c>
      <c r="GR59" s="40">
        <f>IF(GR$7="",0,GR49/100*условия!$U$18)</f>
        <v>0</v>
      </c>
      <c r="GS59" s="40">
        <f>IF(GS$7="",0,GS49/100*условия!$U$18)</f>
        <v>0</v>
      </c>
      <c r="GT59" s="40">
        <f>IF(GT$7="",0,GT49/100*условия!$U$18)</f>
        <v>0</v>
      </c>
      <c r="GU59" s="40">
        <f>IF(GU$7="",0,GU49/100*условия!$U$18)</f>
        <v>0</v>
      </c>
      <c r="GV59" s="40">
        <f>IF(GV$7="",0,GV49/100*условия!$U$18)</f>
        <v>0</v>
      </c>
      <c r="GW59" s="40">
        <f>IF(GW$7="",0,GW49/100*условия!$U$18)</f>
        <v>0</v>
      </c>
      <c r="GX59" s="40">
        <f>IF(GX$7="",0,GX49/100*условия!$U$18)</f>
        <v>0</v>
      </c>
      <c r="GY59" s="40">
        <f>IF(GY$7="",0,GY49/100*условия!$U$18)</f>
        <v>0</v>
      </c>
      <c r="GZ59" s="40">
        <f>IF(GZ$7="",0,GZ49/100*условия!$U$18)</f>
        <v>0</v>
      </c>
      <c r="HA59" s="40">
        <f>IF(HA$7="",0,HA49/100*условия!$U$18)</f>
        <v>0</v>
      </c>
      <c r="HB59" s="40">
        <f>IF(HB$7="",0,HB49/100*условия!$U$18)</f>
        <v>0</v>
      </c>
      <c r="HC59" s="40">
        <f>IF(HC$7="",0,HC49/100*условия!$U$18)</f>
        <v>0</v>
      </c>
      <c r="HD59" s="40">
        <f>IF(HD$7="",0,HD49/100*условия!$U$18)</f>
        <v>0</v>
      </c>
      <c r="HE59" s="40">
        <f>IF(HE$7="",0,HE49/100*условия!$U$18)</f>
        <v>0</v>
      </c>
      <c r="HF59" s="40">
        <f>IF(HF$7="",0,HF49/100*условия!$U$18)</f>
        <v>0</v>
      </c>
      <c r="HG59" s="40">
        <f>IF(HG$7="",0,HG49/100*условия!$U$18)</f>
        <v>0</v>
      </c>
      <c r="HH59" s="40">
        <f>IF(HH$7="",0,HH49/100*условия!$U$18)</f>
        <v>0</v>
      </c>
      <c r="HI59" s="40">
        <f>IF(HI$7="",0,HI49/100*условия!$U$18)</f>
        <v>0</v>
      </c>
      <c r="HJ59" s="40">
        <f>IF(HJ$7="",0,HJ49/100*условия!$U$18)</f>
        <v>0</v>
      </c>
      <c r="HK59" s="40">
        <f>IF(HK$7="",0,HK49/100*условия!$U$18)</f>
        <v>0</v>
      </c>
      <c r="HL59" s="40">
        <f>IF(HL$7="",0,HL49/100*условия!$U$18)</f>
        <v>0</v>
      </c>
      <c r="HM59" s="40">
        <f>IF(HM$7="",0,HM49/100*условия!$U$18)</f>
        <v>0</v>
      </c>
      <c r="HN59" s="40">
        <f>IF(HN$7="",0,HN49/100*условия!$U$18)</f>
        <v>0</v>
      </c>
      <c r="HO59" s="40">
        <f>IF(HO$7="",0,HO49/100*условия!$U$18)</f>
        <v>0</v>
      </c>
      <c r="HP59" s="40">
        <f>IF(HP$7="",0,HP49/100*условия!$U$18)</f>
        <v>0</v>
      </c>
      <c r="HQ59" s="40">
        <f>IF(HQ$7="",0,HQ49/100*условия!$U$18)</f>
        <v>0</v>
      </c>
      <c r="HR59" s="40">
        <f>IF(HR$7="",0,HR49/100*условия!$U$18)</f>
        <v>0</v>
      </c>
      <c r="HS59" s="40">
        <f>IF(HS$7="",0,HS49/100*условия!$U$18)</f>
        <v>0</v>
      </c>
      <c r="HT59" s="40">
        <f>IF(HT$7="",0,HT49/100*условия!$U$18)</f>
        <v>0</v>
      </c>
      <c r="HU59" s="40">
        <f>IF(HU$7="",0,HU49/100*условия!$U$18)</f>
        <v>0</v>
      </c>
      <c r="HV59" s="40">
        <f>IF(HV$7="",0,HV49/100*условия!$U$18)</f>
        <v>0</v>
      </c>
      <c r="HW59" s="40">
        <f>IF(HW$7="",0,HW49/100*условия!$U$18)</f>
        <v>0</v>
      </c>
      <c r="HX59" s="40">
        <f>IF(HX$7="",0,HX49/100*условия!$U$18)</f>
        <v>0</v>
      </c>
      <c r="HY59" s="40">
        <f>IF(HY$7="",0,HY49/100*условия!$U$18)</f>
        <v>0</v>
      </c>
      <c r="HZ59" s="40">
        <f>IF(HZ$7="",0,HZ49/100*условия!$U$18)</f>
        <v>0</v>
      </c>
      <c r="IA59" s="40">
        <f>IF(IA$7="",0,IA49/100*условия!$U$18)</f>
        <v>0</v>
      </c>
      <c r="IB59" s="40">
        <f>IF(IB$7="",0,IB49/100*условия!$U$18)</f>
        <v>0</v>
      </c>
      <c r="IC59" s="40">
        <f>IF(IC$7="",0,IC49/100*условия!$U$18)</f>
        <v>0</v>
      </c>
      <c r="ID59" s="40">
        <f>IF(ID$7="",0,ID49/100*условия!$U$18)</f>
        <v>0</v>
      </c>
      <c r="IE59" s="40">
        <f>IF(IE$7="",0,IE49/100*условия!$U$18)</f>
        <v>0</v>
      </c>
      <c r="IF59" s="40">
        <f>IF(IF$7="",0,IF49/100*условия!$U$18)</f>
        <v>0</v>
      </c>
      <c r="IG59" s="40">
        <f>IF(IG$7="",0,IG49/100*условия!$U$18)</f>
        <v>0</v>
      </c>
      <c r="IH59" s="40">
        <f>IF(IH$7="",0,IH49/100*условия!$U$18)</f>
        <v>0</v>
      </c>
      <c r="II59" s="40">
        <f>IF(II$7="",0,II49/100*условия!$U$18)</f>
        <v>0</v>
      </c>
      <c r="IJ59" s="40">
        <f>IF(IJ$7="",0,IJ49/100*условия!$U$18)</f>
        <v>0</v>
      </c>
      <c r="IK59" s="40">
        <f>IF(IK$7="",0,IK49/100*условия!$U$18)</f>
        <v>0</v>
      </c>
      <c r="IL59" s="40">
        <f>IF(IL$7="",0,IL49/100*условия!$U$18)</f>
        <v>0</v>
      </c>
      <c r="IM59" s="40">
        <f>IF(IM$7="",0,IM49/100*условия!$U$18)</f>
        <v>0</v>
      </c>
      <c r="IN59" s="40">
        <f>IF(IN$7="",0,IN49/100*условия!$U$18)</f>
        <v>0</v>
      </c>
      <c r="IO59" s="40">
        <f>IF(IO$7="",0,IO49/100*условия!$U$18)</f>
        <v>0</v>
      </c>
      <c r="IP59" s="40">
        <f>IF(IP$7="",0,IP49/100*условия!$U$18)</f>
        <v>0</v>
      </c>
      <c r="IQ59" s="40">
        <f>IF(IQ$7="",0,IQ49/100*условия!$U$18)</f>
        <v>0</v>
      </c>
      <c r="IR59" s="40">
        <f>IF(IR$7="",0,IR49/100*условия!$U$18)</f>
        <v>0</v>
      </c>
      <c r="IS59" s="40">
        <f>IF(IS$7="",0,IS49/100*условия!$U$18)</f>
        <v>0</v>
      </c>
      <c r="IT59" s="40">
        <f>IF(IT$7="",0,IT49/100*условия!$U$18)</f>
        <v>0</v>
      </c>
      <c r="IU59" s="40">
        <f>IF(IU$7="",0,IU49/100*условия!$U$18)</f>
        <v>0</v>
      </c>
      <c r="IV59" s="40">
        <f>IF(IV$7="",0,IV49/100*условия!$U$18)</f>
        <v>0</v>
      </c>
      <c r="IW59" s="40">
        <f>IF(IW$7="",0,IW49/100*условия!$U$18)</f>
        <v>0</v>
      </c>
      <c r="IX59" s="40">
        <f>IF(IX$7="",0,IX49/100*условия!$U$18)</f>
        <v>0</v>
      </c>
      <c r="IY59" s="40">
        <f>IF(IY$7="",0,IY49/100*условия!$U$18)</f>
        <v>0</v>
      </c>
      <c r="IZ59" s="40">
        <f>IF(IZ$7="",0,IZ49/100*условия!$U$18)</f>
        <v>0</v>
      </c>
      <c r="JA59" s="40">
        <f>IF(JA$7="",0,JA49/100*условия!$U$18)</f>
        <v>0</v>
      </c>
      <c r="JB59" s="40">
        <f>IF(JB$7="",0,JB49/100*условия!$U$18)</f>
        <v>0</v>
      </c>
      <c r="JC59" s="40">
        <f>IF(JC$7="",0,JC49/100*условия!$U$18)</f>
        <v>0</v>
      </c>
      <c r="JD59" s="40">
        <f>IF(JD$7="",0,JD49/100*условия!$U$18)</f>
        <v>0</v>
      </c>
      <c r="JE59" s="40">
        <f>IF(JE$7="",0,JE49/100*условия!$U$18)</f>
        <v>0</v>
      </c>
      <c r="JF59" s="40">
        <f>IF(JF$7="",0,JF49/100*условия!$U$18)</f>
        <v>0</v>
      </c>
      <c r="JG59" s="40">
        <f>IF(JG$7="",0,JG49/100*условия!$U$18)</f>
        <v>0</v>
      </c>
      <c r="JH59" s="40">
        <f>IF(JH$7="",0,JH49/100*условия!$U$18)</f>
        <v>0</v>
      </c>
      <c r="JI59" s="40">
        <f>IF(JI$7="",0,JI49/100*условия!$U$18)</f>
        <v>0</v>
      </c>
      <c r="JJ59" s="40">
        <f>IF(JJ$7="",0,JJ49/100*условия!$U$18)</f>
        <v>0</v>
      </c>
      <c r="JK59" s="40">
        <f>IF(JK$7="",0,JK49/100*условия!$U$18)</f>
        <v>0</v>
      </c>
      <c r="JL59" s="40">
        <f>IF(JL$7="",0,JL49/100*условия!$U$18)</f>
        <v>0</v>
      </c>
      <c r="JM59" s="40">
        <f>IF(JM$7="",0,JM49/100*условия!$U$18)</f>
        <v>0</v>
      </c>
      <c r="JN59" s="40">
        <f>IF(JN$7="",0,JN49/100*условия!$U$18)</f>
        <v>0</v>
      </c>
      <c r="JO59" s="40">
        <f>IF(JO$7="",0,JO49/100*условия!$U$18)</f>
        <v>0</v>
      </c>
      <c r="JP59" s="40">
        <f>IF(JP$7="",0,JP49/100*условия!$U$18)</f>
        <v>0</v>
      </c>
      <c r="JQ59" s="40">
        <f>IF(JQ$7="",0,JQ49/100*условия!$U$18)</f>
        <v>0</v>
      </c>
      <c r="JR59" s="40">
        <f>IF(JR$7="",0,JR49/100*условия!$U$18)</f>
        <v>0</v>
      </c>
      <c r="JS59" s="40">
        <f>IF(JS$7="",0,JS49/100*условия!$U$18)</f>
        <v>0</v>
      </c>
      <c r="JT59" s="40">
        <f>IF(JT$7="",0,JT49/100*условия!$U$18)</f>
        <v>0</v>
      </c>
      <c r="JU59" s="40">
        <f>IF(JU$7="",0,JU49/100*условия!$U$18)</f>
        <v>0</v>
      </c>
      <c r="JV59" s="40">
        <f>IF(JV$7="",0,JV49/100*условия!$U$18)</f>
        <v>0</v>
      </c>
      <c r="JW59" s="40">
        <f>IF(JW$7="",0,JW49/100*условия!$U$18)</f>
        <v>0</v>
      </c>
      <c r="JX59" s="40">
        <f>IF(JX$7="",0,JX49/100*условия!$U$18)</f>
        <v>0</v>
      </c>
      <c r="JY59" s="40">
        <f>IF(JY$7="",0,JY49/100*условия!$U$18)</f>
        <v>0</v>
      </c>
      <c r="JZ59" s="40">
        <f>IF(JZ$7="",0,JZ49/100*условия!$U$18)</f>
        <v>0</v>
      </c>
      <c r="KA59" s="40">
        <f>IF(KA$7="",0,KA49/100*условия!$U$18)</f>
        <v>0</v>
      </c>
      <c r="KB59" s="40">
        <f>IF(KB$7="",0,KB49/100*условия!$U$18)</f>
        <v>0</v>
      </c>
      <c r="KC59" s="40">
        <f>IF(KC$7="",0,KC49/100*условия!$U$18)</f>
        <v>0</v>
      </c>
      <c r="KD59" s="40">
        <f>IF(KD$7="",0,KD49/100*условия!$U$18)</f>
        <v>0</v>
      </c>
      <c r="KE59" s="40">
        <f>IF(KE$7="",0,KE49/100*условия!$U$18)</f>
        <v>0</v>
      </c>
      <c r="KF59" s="40">
        <f>IF(KF$7="",0,KF49/100*условия!$U$18)</f>
        <v>0</v>
      </c>
      <c r="KG59" s="40">
        <f>IF(KG$7="",0,KG49/100*условия!$U$18)</f>
        <v>0</v>
      </c>
      <c r="KH59" s="40">
        <f>IF(KH$7="",0,KH49/100*условия!$U$18)</f>
        <v>0</v>
      </c>
      <c r="KI59" s="40">
        <f>IF(KI$7="",0,KI49/100*условия!$U$18)</f>
        <v>0</v>
      </c>
      <c r="KJ59" s="40">
        <f>IF(KJ$7="",0,KJ49/100*условия!$U$18)</f>
        <v>0</v>
      </c>
      <c r="KK59" s="40">
        <f>IF(KK$7="",0,KK49/100*условия!$U$18)</f>
        <v>0</v>
      </c>
      <c r="KL59" s="40">
        <f>IF(KL$7="",0,KL49/100*условия!$U$18)</f>
        <v>0</v>
      </c>
      <c r="KM59" s="40">
        <f>IF(KM$7="",0,KM49/100*условия!$U$18)</f>
        <v>0</v>
      </c>
      <c r="KN59" s="40">
        <f>IF(KN$7="",0,KN49/100*условия!$U$18)</f>
        <v>0</v>
      </c>
      <c r="KO59" s="40">
        <f>IF(KO$7="",0,KO49/100*условия!$U$18)</f>
        <v>0</v>
      </c>
      <c r="KP59" s="40">
        <f>IF(KP$7="",0,KP49/100*условия!$U$18)</f>
        <v>0</v>
      </c>
      <c r="KQ59" s="40">
        <f>IF(KQ$7="",0,KQ49/100*условия!$U$18)</f>
        <v>0</v>
      </c>
      <c r="KR59" s="40">
        <f>IF(KR$7="",0,KR49/100*условия!$U$18)</f>
        <v>0</v>
      </c>
      <c r="KS59" s="40">
        <f>IF(KS$7="",0,KS49/100*условия!$U$18)</f>
        <v>0</v>
      </c>
      <c r="KT59" s="40">
        <f>IF(KT$7="",0,KT49/100*условия!$U$18)</f>
        <v>0</v>
      </c>
      <c r="KU59" s="40">
        <f>IF(KU$7="",0,KU49/100*условия!$U$18)</f>
        <v>0</v>
      </c>
      <c r="KV59" s="40">
        <f>IF(KV$7="",0,KV49/100*условия!$U$18)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9"/>
      <c r="F61" s="1"/>
      <c r="G61" s="1"/>
      <c r="H61" s="11"/>
      <c r="I61" s="1"/>
      <c r="J61" s="1"/>
      <c r="K61" s="9"/>
      <c r="L61" s="1"/>
      <c r="M61" s="5"/>
      <c r="N61" s="9"/>
      <c r="O61" s="19"/>
      <c r="P61" s="1"/>
      <c r="Q61" s="1"/>
      <c r="R61" s="49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7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76" customFormat="1" x14ac:dyDescent="0.25">
      <c r="A63" s="70"/>
      <c r="B63" s="82" t="s">
        <v>29</v>
      </c>
      <c r="C63" s="82" t="s">
        <v>27</v>
      </c>
      <c r="D63" s="82"/>
      <c r="E63" s="71" t="str">
        <f>kpi!$E$35</f>
        <v>себестоимость продаж продукции</v>
      </c>
      <c r="F63" s="70"/>
      <c r="G63" s="70"/>
      <c r="H63" s="72" t="str">
        <f>IF(OR($E63="",$E63=0),"",INDEX(kpi!$I:$I,SUMIFS(kpi!$A:$A,kpi!$E:$E,$E63)))</f>
        <v>руб.</v>
      </c>
      <c r="I63" s="70"/>
      <c r="J63" s="70"/>
      <c r="K63" s="77"/>
      <c r="L63" s="70"/>
      <c r="M63" s="73"/>
      <c r="N63" s="74"/>
      <c r="O63" s="73"/>
      <c r="P63" s="70"/>
      <c r="Q63" s="70"/>
      <c r="R63" s="78">
        <f>SUMIFS($T63:$KW63,$T$1:$KW$1,"&gt;="&amp;1,$T$1:$KW$1,"&lt;="&amp;MAX($1:$1))</f>
        <v>3924670.4543099958</v>
      </c>
      <c r="S63" s="70"/>
      <c r="T63" s="73"/>
      <c r="U63" s="75">
        <f>IF(U$7="",0,U53*(1-условия!$U$25))</f>
        <v>32632.562019403835</v>
      </c>
      <c r="V63" s="75">
        <f>IF(V$7="",0,V53*(1-условия!$U$25))</f>
        <v>70703.884375374997</v>
      </c>
      <c r="W63" s="75">
        <f>IF(W$7="",0,W53*(1-условия!$U$25))</f>
        <v>114213.96706791344</v>
      </c>
      <c r="X63" s="75">
        <f>IF(X$7="",0,X53*(1-условия!$U$25))</f>
        <v>161454.93769226538</v>
      </c>
      <c r="Y63" s="75">
        <f>IF(Y$7="",0,Y53*(1-условия!$U$25))</f>
        <v>213850.0232523923</v>
      </c>
      <c r="Z63" s="75">
        <f>IF(Z$7="",0,Z53*(1-условия!$U$25))</f>
        <v>257675.24906723652</v>
      </c>
      <c r="AA63" s="75">
        <f>IF(AA$7="",0,AA53*(1-условия!$U$25))</f>
        <v>304367.26070434618</v>
      </c>
      <c r="AB63" s="75">
        <f>IF(AB$7="",0,AB53*(1-условия!$U$25))</f>
        <v>353926.05816372111</v>
      </c>
      <c r="AC63" s="75">
        <f>IF(AC$7="",0,AC53*(1-условия!$U$25))</f>
        <v>406351.64144536143</v>
      </c>
      <c r="AD63" s="75">
        <f>IF(AD$7="",0,AD53*(1-условия!$U$25))</f>
        <v>461644.01054926729</v>
      </c>
      <c r="AE63" s="75">
        <f>IF(AE$7="",0,AE53*(1-условия!$U$25))</f>
        <v>519803.16547543835</v>
      </c>
      <c r="AF63" s="75">
        <f>IF(AF$7="",0,AF53*(1-условия!$U$25))</f>
        <v>580829.10622387496</v>
      </c>
      <c r="AG63" s="75">
        <f>IF(AG$7="",0,AG53*(1-условия!$U$25))</f>
        <v>447218.58827339998</v>
      </c>
      <c r="AH63" s="75">
        <f>IF(AH$7="",0,AH53*(1-условия!$U$25))</f>
        <v>0</v>
      </c>
      <c r="AI63" s="75">
        <f>IF(AI$7="",0,AI53*(1-условия!$U$25))</f>
        <v>0</v>
      </c>
      <c r="AJ63" s="75">
        <f>IF(AJ$7="",0,AJ53*(1-условия!$U$25))</f>
        <v>0</v>
      </c>
      <c r="AK63" s="75">
        <f>IF(AK$7="",0,AK53*(1-условия!$U$25))</f>
        <v>0</v>
      </c>
      <c r="AL63" s="75">
        <f>IF(AL$7="",0,AL53*(1-условия!$U$25))</f>
        <v>0</v>
      </c>
      <c r="AM63" s="75">
        <f>IF(AM$7="",0,AM53*(1-условия!$U$25))</f>
        <v>0</v>
      </c>
      <c r="AN63" s="75">
        <f>IF(AN$7="",0,AN53*(1-условия!$U$25))</f>
        <v>0</v>
      </c>
      <c r="AO63" s="75">
        <f>IF(AO$7="",0,AO53*(1-условия!$U$25))</f>
        <v>0</v>
      </c>
      <c r="AP63" s="75">
        <f>IF(AP$7="",0,AP53*(1-условия!$U$25))</f>
        <v>0</v>
      </c>
      <c r="AQ63" s="75">
        <f>IF(AQ$7="",0,AQ53*(1-условия!$U$25))</f>
        <v>0</v>
      </c>
      <c r="AR63" s="75">
        <f>IF(AR$7="",0,AR53*(1-условия!$U$25))</f>
        <v>0</v>
      </c>
      <c r="AS63" s="75">
        <f>IF(AS$7="",0,AS53*(1-условия!$U$25))</f>
        <v>0</v>
      </c>
      <c r="AT63" s="75">
        <f>IF(AT$7="",0,AT53*(1-условия!$U$25))</f>
        <v>0</v>
      </c>
      <c r="AU63" s="75">
        <f>IF(AU$7="",0,AU53*(1-условия!$U$25))</f>
        <v>0</v>
      </c>
      <c r="AV63" s="75">
        <f>IF(AV$7="",0,AV53*(1-условия!$U$25))</f>
        <v>0</v>
      </c>
      <c r="AW63" s="75">
        <f>IF(AW$7="",0,AW53*(1-условия!$U$25))</f>
        <v>0</v>
      </c>
      <c r="AX63" s="75">
        <f>IF(AX$7="",0,AX53*(1-условия!$U$25))</f>
        <v>0</v>
      </c>
      <c r="AY63" s="75">
        <f>IF(AY$7="",0,AY53*(1-условия!$U$25))</f>
        <v>0</v>
      </c>
      <c r="AZ63" s="75">
        <f>IF(AZ$7="",0,AZ53*(1-условия!$U$25))</f>
        <v>0</v>
      </c>
      <c r="BA63" s="75">
        <f>IF(BA$7="",0,BA53*(1-условия!$U$25))</f>
        <v>0</v>
      </c>
      <c r="BB63" s="75">
        <f>IF(BB$7="",0,BB53*(1-условия!$U$25))</f>
        <v>0</v>
      </c>
      <c r="BC63" s="75">
        <f>IF(BC$7="",0,BC53*(1-условия!$U$25))</f>
        <v>0</v>
      </c>
      <c r="BD63" s="75">
        <f>IF(BD$7="",0,BD53*(1-условия!$U$25))</f>
        <v>0</v>
      </c>
      <c r="BE63" s="75">
        <f>IF(BE$7="",0,BE53*(1-условия!$U$25))</f>
        <v>0</v>
      </c>
      <c r="BF63" s="75">
        <f>IF(BF$7="",0,BF53*(1-условия!$U$25))</f>
        <v>0</v>
      </c>
      <c r="BG63" s="75">
        <f>IF(BG$7="",0,BG53*(1-условия!$U$25))</f>
        <v>0</v>
      </c>
      <c r="BH63" s="75">
        <f>IF(BH$7="",0,BH53*(1-условия!$U$25))</f>
        <v>0</v>
      </c>
      <c r="BI63" s="75">
        <f>IF(BI$7="",0,BI53*(1-условия!$U$25))</f>
        <v>0</v>
      </c>
      <c r="BJ63" s="75">
        <f>IF(BJ$7="",0,BJ53*(1-условия!$U$25))</f>
        <v>0</v>
      </c>
      <c r="BK63" s="75">
        <f>IF(BK$7="",0,BK53*(1-условия!$U$25))</f>
        <v>0</v>
      </c>
      <c r="BL63" s="75">
        <f>IF(BL$7="",0,BL53*(1-условия!$U$25))</f>
        <v>0</v>
      </c>
      <c r="BM63" s="75">
        <f>IF(BM$7="",0,BM53*(1-условия!$U$25))</f>
        <v>0</v>
      </c>
      <c r="BN63" s="75">
        <f>IF(BN$7="",0,BN53*(1-условия!$U$25))</f>
        <v>0</v>
      </c>
      <c r="BO63" s="75">
        <f>IF(BO$7="",0,BO53*(1-условия!$U$25))</f>
        <v>0</v>
      </c>
      <c r="BP63" s="75">
        <f>IF(BP$7="",0,BP53*(1-условия!$U$25))</f>
        <v>0</v>
      </c>
      <c r="BQ63" s="75">
        <f>IF(BQ$7="",0,BQ53*(1-условия!$U$25))</f>
        <v>0</v>
      </c>
      <c r="BR63" s="75">
        <f>IF(BR$7="",0,BR53*(1-условия!$U$25))</f>
        <v>0</v>
      </c>
      <c r="BS63" s="75">
        <f>IF(BS$7="",0,BS53*(1-условия!$U$25))</f>
        <v>0</v>
      </c>
      <c r="BT63" s="75">
        <f>IF(BT$7="",0,BT53*(1-условия!$U$25))</f>
        <v>0</v>
      </c>
      <c r="BU63" s="75">
        <f>IF(BU$7="",0,BU53*(1-условия!$U$25))</f>
        <v>0</v>
      </c>
      <c r="BV63" s="75">
        <f>IF(BV$7="",0,BV53*(1-условия!$U$25))</f>
        <v>0</v>
      </c>
      <c r="BW63" s="75">
        <f>IF(BW$7="",0,BW53*(1-условия!$U$25))</f>
        <v>0</v>
      </c>
      <c r="BX63" s="75">
        <f>IF(BX$7="",0,BX53*(1-условия!$U$25))</f>
        <v>0</v>
      </c>
      <c r="BY63" s="75">
        <f>IF(BY$7="",0,BY53*(1-условия!$U$25))</f>
        <v>0</v>
      </c>
      <c r="BZ63" s="75">
        <f>IF(BZ$7="",0,BZ53*(1-условия!$U$25))</f>
        <v>0</v>
      </c>
      <c r="CA63" s="75">
        <f>IF(CA$7="",0,CA53*(1-условия!$U$25))</f>
        <v>0</v>
      </c>
      <c r="CB63" s="75">
        <f>IF(CB$7="",0,CB53*(1-условия!$U$25))</f>
        <v>0</v>
      </c>
      <c r="CC63" s="75">
        <f>IF(CC$7="",0,CC53*(1-условия!$U$25))</f>
        <v>0</v>
      </c>
      <c r="CD63" s="75">
        <f>IF(CD$7="",0,CD53*(1-условия!$U$25))</f>
        <v>0</v>
      </c>
      <c r="CE63" s="75">
        <f>IF(CE$7="",0,CE53*(1-условия!$U$25))</f>
        <v>0</v>
      </c>
      <c r="CF63" s="75">
        <f>IF(CF$7="",0,CF53*(1-условия!$U$25))</f>
        <v>0</v>
      </c>
      <c r="CG63" s="75">
        <f>IF(CG$7="",0,CG53*(1-условия!$U$25))</f>
        <v>0</v>
      </c>
      <c r="CH63" s="75">
        <f>IF(CH$7="",0,CH53*(1-условия!$U$25))</f>
        <v>0</v>
      </c>
      <c r="CI63" s="75">
        <f>IF(CI$7="",0,CI53*(1-условия!$U$25))</f>
        <v>0</v>
      </c>
      <c r="CJ63" s="75">
        <f>IF(CJ$7="",0,CJ53*(1-условия!$U$25))</f>
        <v>0</v>
      </c>
      <c r="CK63" s="75">
        <f>IF(CK$7="",0,CK53*(1-условия!$U$25))</f>
        <v>0</v>
      </c>
      <c r="CL63" s="75">
        <f>IF(CL$7="",0,CL53*(1-условия!$U$25))</f>
        <v>0</v>
      </c>
      <c r="CM63" s="75">
        <f>IF(CM$7="",0,CM53*(1-условия!$U$25))</f>
        <v>0</v>
      </c>
      <c r="CN63" s="75">
        <f>IF(CN$7="",0,CN53*(1-условия!$U$25))</f>
        <v>0</v>
      </c>
      <c r="CO63" s="75">
        <f>IF(CO$7="",0,CO53*(1-условия!$U$25))</f>
        <v>0</v>
      </c>
      <c r="CP63" s="75">
        <f>IF(CP$7="",0,CP53*(1-условия!$U$25))</f>
        <v>0</v>
      </c>
      <c r="CQ63" s="75">
        <f>IF(CQ$7="",0,CQ53*(1-условия!$U$25))</f>
        <v>0</v>
      </c>
      <c r="CR63" s="75">
        <f>IF(CR$7="",0,CR53*(1-условия!$U$25))</f>
        <v>0</v>
      </c>
      <c r="CS63" s="75">
        <f>IF(CS$7="",0,CS53*(1-условия!$U$25))</f>
        <v>0</v>
      </c>
      <c r="CT63" s="75">
        <f>IF(CT$7="",0,CT53*(1-условия!$U$25))</f>
        <v>0</v>
      </c>
      <c r="CU63" s="75">
        <f>IF(CU$7="",0,CU53*(1-условия!$U$25))</f>
        <v>0</v>
      </c>
      <c r="CV63" s="75">
        <f>IF(CV$7="",0,CV53*(1-условия!$U$25))</f>
        <v>0</v>
      </c>
      <c r="CW63" s="75">
        <f>IF(CW$7="",0,CW53*(1-условия!$U$25))</f>
        <v>0</v>
      </c>
      <c r="CX63" s="75">
        <f>IF(CX$7="",0,CX53*(1-условия!$U$25))</f>
        <v>0</v>
      </c>
      <c r="CY63" s="75">
        <f>IF(CY$7="",0,CY53*(1-условия!$U$25))</f>
        <v>0</v>
      </c>
      <c r="CZ63" s="75">
        <f>IF(CZ$7="",0,CZ53*(1-условия!$U$25))</f>
        <v>0</v>
      </c>
      <c r="DA63" s="75">
        <f>IF(DA$7="",0,DA53*(1-условия!$U$25))</f>
        <v>0</v>
      </c>
      <c r="DB63" s="75">
        <f>IF(DB$7="",0,DB53*(1-условия!$U$25))</f>
        <v>0</v>
      </c>
      <c r="DC63" s="75">
        <f>IF(DC$7="",0,DC53*(1-условия!$U$25))</f>
        <v>0</v>
      </c>
      <c r="DD63" s="75">
        <f>IF(DD$7="",0,DD53*(1-условия!$U$25))</f>
        <v>0</v>
      </c>
      <c r="DE63" s="75">
        <f>IF(DE$7="",0,DE53*(1-условия!$U$25))</f>
        <v>0</v>
      </c>
      <c r="DF63" s="75">
        <f>IF(DF$7="",0,DF53*(1-условия!$U$25))</f>
        <v>0</v>
      </c>
      <c r="DG63" s="75">
        <f>IF(DG$7="",0,DG53*(1-условия!$U$25))</f>
        <v>0</v>
      </c>
      <c r="DH63" s="75">
        <f>IF(DH$7="",0,DH53*(1-условия!$U$25))</f>
        <v>0</v>
      </c>
      <c r="DI63" s="75">
        <f>IF(DI$7="",0,DI53*(1-условия!$U$25))</f>
        <v>0</v>
      </c>
      <c r="DJ63" s="75">
        <f>IF(DJ$7="",0,DJ53*(1-условия!$U$25))</f>
        <v>0</v>
      </c>
      <c r="DK63" s="75">
        <f>IF(DK$7="",0,DK53*(1-условия!$U$25))</f>
        <v>0</v>
      </c>
      <c r="DL63" s="75">
        <f>IF(DL$7="",0,DL53*(1-условия!$U$25))</f>
        <v>0</v>
      </c>
      <c r="DM63" s="75">
        <f>IF(DM$7="",0,DM53*(1-условия!$U$25))</f>
        <v>0</v>
      </c>
      <c r="DN63" s="75">
        <f>IF(DN$7="",0,DN53*(1-условия!$U$25))</f>
        <v>0</v>
      </c>
      <c r="DO63" s="75">
        <f>IF(DO$7="",0,DO53*(1-условия!$U$25))</f>
        <v>0</v>
      </c>
      <c r="DP63" s="75">
        <f>IF(DP$7="",0,DP53*(1-условия!$U$25))</f>
        <v>0</v>
      </c>
      <c r="DQ63" s="75">
        <f>IF(DQ$7="",0,DQ53*(1-условия!$U$25))</f>
        <v>0</v>
      </c>
      <c r="DR63" s="75">
        <f>IF(DR$7="",0,DR53*(1-условия!$U$25))</f>
        <v>0</v>
      </c>
      <c r="DS63" s="75">
        <f>IF(DS$7="",0,DS53*(1-условия!$U$25))</f>
        <v>0</v>
      </c>
      <c r="DT63" s="75">
        <f>IF(DT$7="",0,DT53*(1-условия!$U$25))</f>
        <v>0</v>
      </c>
      <c r="DU63" s="75">
        <f>IF(DU$7="",0,DU53*(1-условия!$U$25))</f>
        <v>0</v>
      </c>
      <c r="DV63" s="75">
        <f>IF(DV$7="",0,DV53*(1-условия!$U$25))</f>
        <v>0</v>
      </c>
      <c r="DW63" s="75">
        <f>IF(DW$7="",0,DW53*(1-условия!$U$25))</f>
        <v>0</v>
      </c>
      <c r="DX63" s="75">
        <f>IF(DX$7="",0,DX53*(1-условия!$U$25))</f>
        <v>0</v>
      </c>
      <c r="DY63" s="75">
        <f>IF(DY$7="",0,DY53*(1-условия!$U$25))</f>
        <v>0</v>
      </c>
      <c r="DZ63" s="75">
        <f>IF(DZ$7="",0,DZ53*(1-условия!$U$25))</f>
        <v>0</v>
      </c>
      <c r="EA63" s="75">
        <f>IF(EA$7="",0,EA53*(1-условия!$U$25))</f>
        <v>0</v>
      </c>
      <c r="EB63" s="75">
        <f>IF(EB$7="",0,EB53*(1-условия!$U$25))</f>
        <v>0</v>
      </c>
      <c r="EC63" s="75">
        <f>IF(EC$7="",0,EC53*(1-условия!$U$25))</f>
        <v>0</v>
      </c>
      <c r="ED63" s="75">
        <f>IF(ED$7="",0,ED53*(1-условия!$U$25))</f>
        <v>0</v>
      </c>
      <c r="EE63" s="75">
        <f>IF(EE$7="",0,EE53*(1-условия!$U$25))</f>
        <v>0</v>
      </c>
      <c r="EF63" s="75">
        <f>IF(EF$7="",0,EF53*(1-условия!$U$25))</f>
        <v>0</v>
      </c>
      <c r="EG63" s="75">
        <f>IF(EG$7="",0,EG53*(1-условия!$U$25))</f>
        <v>0</v>
      </c>
      <c r="EH63" s="75">
        <f>IF(EH$7="",0,EH53*(1-условия!$U$25))</f>
        <v>0</v>
      </c>
      <c r="EI63" s="75">
        <f>IF(EI$7="",0,EI53*(1-условия!$U$25))</f>
        <v>0</v>
      </c>
      <c r="EJ63" s="75">
        <f>IF(EJ$7="",0,EJ53*(1-условия!$U$25))</f>
        <v>0</v>
      </c>
      <c r="EK63" s="75">
        <f>IF(EK$7="",0,EK53*(1-условия!$U$25))</f>
        <v>0</v>
      </c>
      <c r="EL63" s="75">
        <f>IF(EL$7="",0,EL53*(1-условия!$U$25))</f>
        <v>0</v>
      </c>
      <c r="EM63" s="75">
        <f>IF(EM$7="",0,EM53*(1-условия!$U$25))</f>
        <v>0</v>
      </c>
      <c r="EN63" s="75">
        <f>IF(EN$7="",0,EN53*(1-условия!$U$25))</f>
        <v>0</v>
      </c>
      <c r="EO63" s="75">
        <f>IF(EO$7="",0,EO53*(1-условия!$U$25))</f>
        <v>0</v>
      </c>
      <c r="EP63" s="75">
        <f>IF(EP$7="",0,EP53*(1-условия!$U$25))</f>
        <v>0</v>
      </c>
      <c r="EQ63" s="75">
        <f>IF(EQ$7="",0,EQ53*(1-условия!$U$25))</f>
        <v>0</v>
      </c>
      <c r="ER63" s="75">
        <f>IF(ER$7="",0,ER53*(1-условия!$U$25))</f>
        <v>0</v>
      </c>
      <c r="ES63" s="75">
        <f>IF(ES$7="",0,ES53*(1-условия!$U$25))</f>
        <v>0</v>
      </c>
      <c r="ET63" s="75">
        <f>IF(ET$7="",0,ET53*(1-условия!$U$25))</f>
        <v>0</v>
      </c>
      <c r="EU63" s="75">
        <f>IF(EU$7="",0,EU53*(1-условия!$U$25))</f>
        <v>0</v>
      </c>
      <c r="EV63" s="75">
        <f>IF(EV$7="",0,EV53*(1-условия!$U$25))</f>
        <v>0</v>
      </c>
      <c r="EW63" s="75">
        <f>IF(EW$7="",0,EW53*(1-условия!$U$25))</f>
        <v>0</v>
      </c>
      <c r="EX63" s="75">
        <f>IF(EX$7="",0,EX53*(1-условия!$U$25))</f>
        <v>0</v>
      </c>
      <c r="EY63" s="75">
        <f>IF(EY$7="",0,EY53*(1-условия!$U$25))</f>
        <v>0</v>
      </c>
      <c r="EZ63" s="75">
        <f>IF(EZ$7="",0,EZ53*(1-условия!$U$25))</f>
        <v>0</v>
      </c>
      <c r="FA63" s="75">
        <f>IF(FA$7="",0,FA53*(1-условия!$U$25))</f>
        <v>0</v>
      </c>
      <c r="FB63" s="75">
        <f>IF(FB$7="",0,FB53*(1-условия!$U$25))</f>
        <v>0</v>
      </c>
      <c r="FC63" s="75">
        <f>IF(FC$7="",0,FC53*(1-условия!$U$25))</f>
        <v>0</v>
      </c>
      <c r="FD63" s="75">
        <f>IF(FD$7="",0,FD53*(1-условия!$U$25))</f>
        <v>0</v>
      </c>
      <c r="FE63" s="75">
        <f>IF(FE$7="",0,FE53*(1-условия!$U$25))</f>
        <v>0</v>
      </c>
      <c r="FF63" s="75">
        <f>IF(FF$7="",0,FF53*(1-условия!$U$25))</f>
        <v>0</v>
      </c>
      <c r="FG63" s="75">
        <f>IF(FG$7="",0,FG53*(1-условия!$U$25))</f>
        <v>0</v>
      </c>
      <c r="FH63" s="75">
        <f>IF(FH$7="",0,FH53*(1-условия!$U$25))</f>
        <v>0</v>
      </c>
      <c r="FI63" s="75">
        <f>IF(FI$7="",0,FI53*(1-условия!$U$25))</f>
        <v>0</v>
      </c>
      <c r="FJ63" s="75">
        <f>IF(FJ$7="",0,FJ53*(1-условия!$U$25))</f>
        <v>0</v>
      </c>
      <c r="FK63" s="75">
        <f>IF(FK$7="",0,FK53*(1-условия!$U$25))</f>
        <v>0</v>
      </c>
      <c r="FL63" s="75">
        <f>IF(FL$7="",0,FL53*(1-условия!$U$25))</f>
        <v>0</v>
      </c>
      <c r="FM63" s="75">
        <f>IF(FM$7="",0,FM53*(1-условия!$U$25))</f>
        <v>0</v>
      </c>
      <c r="FN63" s="75">
        <f>IF(FN$7="",0,FN53*(1-условия!$U$25))</f>
        <v>0</v>
      </c>
      <c r="FO63" s="75">
        <f>IF(FO$7="",0,FO53*(1-условия!$U$25))</f>
        <v>0</v>
      </c>
      <c r="FP63" s="75">
        <f>IF(FP$7="",0,FP53*(1-условия!$U$25))</f>
        <v>0</v>
      </c>
      <c r="FQ63" s="75">
        <f>IF(FQ$7="",0,FQ53*(1-условия!$U$25))</f>
        <v>0</v>
      </c>
      <c r="FR63" s="75">
        <f>IF(FR$7="",0,FR53*(1-условия!$U$25))</f>
        <v>0</v>
      </c>
      <c r="FS63" s="75">
        <f>IF(FS$7="",0,FS53*(1-условия!$U$25))</f>
        <v>0</v>
      </c>
      <c r="FT63" s="75">
        <f>IF(FT$7="",0,FT53*(1-условия!$U$25))</f>
        <v>0</v>
      </c>
      <c r="FU63" s="75">
        <f>IF(FU$7="",0,FU53*(1-условия!$U$25))</f>
        <v>0</v>
      </c>
      <c r="FV63" s="75">
        <f>IF(FV$7="",0,FV53*(1-условия!$U$25))</f>
        <v>0</v>
      </c>
      <c r="FW63" s="75">
        <f>IF(FW$7="",0,FW53*(1-условия!$U$25))</f>
        <v>0</v>
      </c>
      <c r="FX63" s="75">
        <f>IF(FX$7="",0,FX53*(1-условия!$U$25))</f>
        <v>0</v>
      </c>
      <c r="FY63" s="75">
        <f>IF(FY$7="",0,FY53*(1-условия!$U$25))</f>
        <v>0</v>
      </c>
      <c r="FZ63" s="75">
        <f>IF(FZ$7="",0,FZ53*(1-условия!$U$25))</f>
        <v>0</v>
      </c>
      <c r="GA63" s="75">
        <f>IF(GA$7="",0,GA53*(1-условия!$U$25))</f>
        <v>0</v>
      </c>
      <c r="GB63" s="75">
        <f>IF(GB$7="",0,GB53*(1-условия!$U$25))</f>
        <v>0</v>
      </c>
      <c r="GC63" s="75">
        <f>IF(GC$7="",0,GC53*(1-условия!$U$25))</f>
        <v>0</v>
      </c>
      <c r="GD63" s="75">
        <f>IF(GD$7="",0,GD53*(1-условия!$U$25))</f>
        <v>0</v>
      </c>
      <c r="GE63" s="75">
        <f>IF(GE$7="",0,GE53*(1-условия!$U$25))</f>
        <v>0</v>
      </c>
      <c r="GF63" s="75">
        <f>IF(GF$7="",0,GF53*(1-условия!$U$25))</f>
        <v>0</v>
      </c>
      <c r="GG63" s="75">
        <f>IF(GG$7="",0,GG53*(1-условия!$U$25))</f>
        <v>0</v>
      </c>
      <c r="GH63" s="75">
        <f>IF(GH$7="",0,GH53*(1-условия!$U$25))</f>
        <v>0</v>
      </c>
      <c r="GI63" s="75">
        <f>IF(GI$7="",0,GI53*(1-условия!$U$25))</f>
        <v>0</v>
      </c>
      <c r="GJ63" s="75">
        <f>IF(GJ$7="",0,GJ53*(1-условия!$U$25))</f>
        <v>0</v>
      </c>
      <c r="GK63" s="75">
        <f>IF(GK$7="",0,GK53*(1-условия!$U$25))</f>
        <v>0</v>
      </c>
      <c r="GL63" s="75">
        <f>IF(GL$7="",0,GL53*(1-условия!$U$25))</f>
        <v>0</v>
      </c>
      <c r="GM63" s="75">
        <f>IF(GM$7="",0,GM53*(1-условия!$U$25))</f>
        <v>0</v>
      </c>
      <c r="GN63" s="75">
        <f>IF(GN$7="",0,GN53*(1-условия!$U$25))</f>
        <v>0</v>
      </c>
      <c r="GO63" s="75">
        <f>IF(GO$7="",0,GO53*(1-условия!$U$25))</f>
        <v>0</v>
      </c>
      <c r="GP63" s="75">
        <f>IF(GP$7="",0,GP53*(1-условия!$U$25))</f>
        <v>0</v>
      </c>
      <c r="GQ63" s="75">
        <f>IF(GQ$7="",0,GQ53*(1-условия!$U$25))</f>
        <v>0</v>
      </c>
      <c r="GR63" s="75">
        <f>IF(GR$7="",0,GR53*(1-условия!$U$25))</f>
        <v>0</v>
      </c>
      <c r="GS63" s="75">
        <f>IF(GS$7="",0,GS53*(1-условия!$U$25))</f>
        <v>0</v>
      </c>
      <c r="GT63" s="75">
        <f>IF(GT$7="",0,GT53*(1-условия!$U$25))</f>
        <v>0</v>
      </c>
      <c r="GU63" s="75">
        <f>IF(GU$7="",0,GU53*(1-условия!$U$25))</f>
        <v>0</v>
      </c>
      <c r="GV63" s="75">
        <f>IF(GV$7="",0,GV53*(1-условия!$U$25))</f>
        <v>0</v>
      </c>
      <c r="GW63" s="75">
        <f>IF(GW$7="",0,GW53*(1-условия!$U$25))</f>
        <v>0</v>
      </c>
      <c r="GX63" s="75">
        <f>IF(GX$7="",0,GX53*(1-условия!$U$25))</f>
        <v>0</v>
      </c>
      <c r="GY63" s="75">
        <f>IF(GY$7="",0,GY53*(1-условия!$U$25))</f>
        <v>0</v>
      </c>
      <c r="GZ63" s="75">
        <f>IF(GZ$7="",0,GZ53*(1-условия!$U$25))</f>
        <v>0</v>
      </c>
      <c r="HA63" s="75">
        <f>IF(HA$7="",0,HA53*(1-условия!$U$25))</f>
        <v>0</v>
      </c>
      <c r="HB63" s="75">
        <f>IF(HB$7="",0,HB53*(1-условия!$U$25))</f>
        <v>0</v>
      </c>
      <c r="HC63" s="75">
        <f>IF(HC$7="",0,HC53*(1-условия!$U$25))</f>
        <v>0</v>
      </c>
      <c r="HD63" s="75">
        <f>IF(HD$7="",0,HD53*(1-условия!$U$25))</f>
        <v>0</v>
      </c>
      <c r="HE63" s="75">
        <f>IF(HE$7="",0,HE53*(1-условия!$U$25))</f>
        <v>0</v>
      </c>
      <c r="HF63" s="75">
        <f>IF(HF$7="",0,HF53*(1-условия!$U$25))</f>
        <v>0</v>
      </c>
      <c r="HG63" s="75">
        <f>IF(HG$7="",0,HG53*(1-условия!$U$25))</f>
        <v>0</v>
      </c>
      <c r="HH63" s="75">
        <f>IF(HH$7="",0,HH53*(1-условия!$U$25))</f>
        <v>0</v>
      </c>
      <c r="HI63" s="75">
        <f>IF(HI$7="",0,HI53*(1-условия!$U$25))</f>
        <v>0</v>
      </c>
      <c r="HJ63" s="75">
        <f>IF(HJ$7="",0,HJ53*(1-условия!$U$25))</f>
        <v>0</v>
      </c>
      <c r="HK63" s="75">
        <f>IF(HK$7="",0,HK53*(1-условия!$U$25))</f>
        <v>0</v>
      </c>
      <c r="HL63" s="75">
        <f>IF(HL$7="",0,HL53*(1-условия!$U$25))</f>
        <v>0</v>
      </c>
      <c r="HM63" s="75">
        <f>IF(HM$7="",0,HM53*(1-условия!$U$25))</f>
        <v>0</v>
      </c>
      <c r="HN63" s="75">
        <f>IF(HN$7="",0,HN53*(1-условия!$U$25))</f>
        <v>0</v>
      </c>
      <c r="HO63" s="75">
        <f>IF(HO$7="",0,HO53*(1-условия!$U$25))</f>
        <v>0</v>
      </c>
      <c r="HP63" s="75">
        <f>IF(HP$7="",0,HP53*(1-условия!$U$25))</f>
        <v>0</v>
      </c>
      <c r="HQ63" s="75">
        <f>IF(HQ$7="",0,HQ53*(1-условия!$U$25))</f>
        <v>0</v>
      </c>
      <c r="HR63" s="75">
        <f>IF(HR$7="",0,HR53*(1-условия!$U$25))</f>
        <v>0</v>
      </c>
      <c r="HS63" s="75">
        <f>IF(HS$7="",0,HS53*(1-условия!$U$25))</f>
        <v>0</v>
      </c>
      <c r="HT63" s="75">
        <f>IF(HT$7="",0,HT53*(1-условия!$U$25))</f>
        <v>0</v>
      </c>
      <c r="HU63" s="75">
        <f>IF(HU$7="",0,HU53*(1-условия!$U$25))</f>
        <v>0</v>
      </c>
      <c r="HV63" s="75">
        <f>IF(HV$7="",0,HV53*(1-условия!$U$25))</f>
        <v>0</v>
      </c>
      <c r="HW63" s="75">
        <f>IF(HW$7="",0,HW53*(1-условия!$U$25))</f>
        <v>0</v>
      </c>
      <c r="HX63" s="75">
        <f>IF(HX$7="",0,HX53*(1-условия!$U$25))</f>
        <v>0</v>
      </c>
      <c r="HY63" s="75">
        <f>IF(HY$7="",0,HY53*(1-условия!$U$25))</f>
        <v>0</v>
      </c>
      <c r="HZ63" s="75">
        <f>IF(HZ$7="",0,HZ53*(1-условия!$U$25))</f>
        <v>0</v>
      </c>
      <c r="IA63" s="75">
        <f>IF(IA$7="",0,IA53*(1-условия!$U$25))</f>
        <v>0</v>
      </c>
      <c r="IB63" s="75">
        <f>IF(IB$7="",0,IB53*(1-условия!$U$25))</f>
        <v>0</v>
      </c>
      <c r="IC63" s="75">
        <f>IF(IC$7="",0,IC53*(1-условия!$U$25))</f>
        <v>0</v>
      </c>
      <c r="ID63" s="75">
        <f>IF(ID$7="",0,ID53*(1-условия!$U$25))</f>
        <v>0</v>
      </c>
      <c r="IE63" s="75">
        <f>IF(IE$7="",0,IE53*(1-условия!$U$25))</f>
        <v>0</v>
      </c>
      <c r="IF63" s="75">
        <f>IF(IF$7="",0,IF53*(1-условия!$U$25))</f>
        <v>0</v>
      </c>
      <c r="IG63" s="75">
        <f>IF(IG$7="",0,IG53*(1-условия!$U$25))</f>
        <v>0</v>
      </c>
      <c r="IH63" s="75">
        <f>IF(IH$7="",0,IH53*(1-условия!$U$25))</f>
        <v>0</v>
      </c>
      <c r="II63" s="75">
        <f>IF(II$7="",0,II53*(1-условия!$U$25))</f>
        <v>0</v>
      </c>
      <c r="IJ63" s="75">
        <f>IF(IJ$7="",0,IJ53*(1-условия!$U$25))</f>
        <v>0</v>
      </c>
      <c r="IK63" s="75">
        <f>IF(IK$7="",0,IK53*(1-условия!$U$25))</f>
        <v>0</v>
      </c>
      <c r="IL63" s="75">
        <f>IF(IL$7="",0,IL53*(1-условия!$U$25))</f>
        <v>0</v>
      </c>
      <c r="IM63" s="75">
        <f>IF(IM$7="",0,IM53*(1-условия!$U$25))</f>
        <v>0</v>
      </c>
      <c r="IN63" s="75">
        <f>IF(IN$7="",0,IN53*(1-условия!$U$25))</f>
        <v>0</v>
      </c>
      <c r="IO63" s="75">
        <f>IF(IO$7="",0,IO53*(1-условия!$U$25))</f>
        <v>0</v>
      </c>
      <c r="IP63" s="75">
        <f>IF(IP$7="",0,IP53*(1-условия!$U$25))</f>
        <v>0</v>
      </c>
      <c r="IQ63" s="75">
        <f>IF(IQ$7="",0,IQ53*(1-условия!$U$25))</f>
        <v>0</v>
      </c>
      <c r="IR63" s="75">
        <f>IF(IR$7="",0,IR53*(1-условия!$U$25))</f>
        <v>0</v>
      </c>
      <c r="IS63" s="75">
        <f>IF(IS$7="",0,IS53*(1-условия!$U$25))</f>
        <v>0</v>
      </c>
      <c r="IT63" s="75">
        <f>IF(IT$7="",0,IT53*(1-условия!$U$25))</f>
        <v>0</v>
      </c>
      <c r="IU63" s="75">
        <f>IF(IU$7="",0,IU53*(1-условия!$U$25))</f>
        <v>0</v>
      </c>
      <c r="IV63" s="75">
        <f>IF(IV$7="",0,IV53*(1-условия!$U$25))</f>
        <v>0</v>
      </c>
      <c r="IW63" s="75">
        <f>IF(IW$7="",0,IW53*(1-условия!$U$25))</f>
        <v>0</v>
      </c>
      <c r="IX63" s="75">
        <f>IF(IX$7="",0,IX53*(1-условия!$U$25))</f>
        <v>0</v>
      </c>
      <c r="IY63" s="75">
        <f>IF(IY$7="",0,IY53*(1-условия!$U$25))</f>
        <v>0</v>
      </c>
      <c r="IZ63" s="75">
        <f>IF(IZ$7="",0,IZ53*(1-условия!$U$25))</f>
        <v>0</v>
      </c>
      <c r="JA63" s="75">
        <f>IF(JA$7="",0,JA53*(1-условия!$U$25))</f>
        <v>0</v>
      </c>
      <c r="JB63" s="75">
        <f>IF(JB$7="",0,JB53*(1-условия!$U$25))</f>
        <v>0</v>
      </c>
      <c r="JC63" s="75">
        <f>IF(JC$7="",0,JC53*(1-условия!$U$25))</f>
        <v>0</v>
      </c>
      <c r="JD63" s="75">
        <f>IF(JD$7="",0,JD53*(1-условия!$U$25))</f>
        <v>0</v>
      </c>
      <c r="JE63" s="75">
        <f>IF(JE$7="",0,JE53*(1-условия!$U$25))</f>
        <v>0</v>
      </c>
      <c r="JF63" s="75">
        <f>IF(JF$7="",0,JF53*(1-условия!$U$25))</f>
        <v>0</v>
      </c>
      <c r="JG63" s="75">
        <f>IF(JG$7="",0,JG53*(1-условия!$U$25))</f>
        <v>0</v>
      </c>
      <c r="JH63" s="75">
        <f>IF(JH$7="",0,JH53*(1-условия!$U$25))</f>
        <v>0</v>
      </c>
      <c r="JI63" s="75">
        <f>IF(JI$7="",0,JI53*(1-условия!$U$25))</f>
        <v>0</v>
      </c>
      <c r="JJ63" s="75">
        <f>IF(JJ$7="",0,JJ53*(1-условия!$U$25))</f>
        <v>0</v>
      </c>
      <c r="JK63" s="75">
        <f>IF(JK$7="",0,JK53*(1-условия!$U$25))</f>
        <v>0</v>
      </c>
      <c r="JL63" s="75">
        <f>IF(JL$7="",0,JL53*(1-условия!$U$25))</f>
        <v>0</v>
      </c>
      <c r="JM63" s="75">
        <f>IF(JM$7="",0,JM53*(1-условия!$U$25))</f>
        <v>0</v>
      </c>
      <c r="JN63" s="75">
        <f>IF(JN$7="",0,JN53*(1-условия!$U$25))</f>
        <v>0</v>
      </c>
      <c r="JO63" s="75">
        <f>IF(JO$7="",0,JO53*(1-условия!$U$25))</f>
        <v>0</v>
      </c>
      <c r="JP63" s="75">
        <f>IF(JP$7="",0,JP53*(1-условия!$U$25))</f>
        <v>0</v>
      </c>
      <c r="JQ63" s="75">
        <f>IF(JQ$7="",0,JQ53*(1-условия!$U$25))</f>
        <v>0</v>
      </c>
      <c r="JR63" s="75">
        <f>IF(JR$7="",0,JR53*(1-условия!$U$25))</f>
        <v>0</v>
      </c>
      <c r="JS63" s="75">
        <f>IF(JS$7="",0,JS53*(1-условия!$U$25))</f>
        <v>0</v>
      </c>
      <c r="JT63" s="75">
        <f>IF(JT$7="",0,JT53*(1-условия!$U$25))</f>
        <v>0</v>
      </c>
      <c r="JU63" s="75">
        <f>IF(JU$7="",0,JU53*(1-условия!$U$25))</f>
        <v>0</v>
      </c>
      <c r="JV63" s="75">
        <f>IF(JV$7="",0,JV53*(1-условия!$U$25))</f>
        <v>0</v>
      </c>
      <c r="JW63" s="75">
        <f>IF(JW$7="",0,JW53*(1-условия!$U$25))</f>
        <v>0</v>
      </c>
      <c r="JX63" s="75">
        <f>IF(JX$7="",0,JX53*(1-условия!$U$25))</f>
        <v>0</v>
      </c>
      <c r="JY63" s="75">
        <f>IF(JY$7="",0,JY53*(1-условия!$U$25))</f>
        <v>0</v>
      </c>
      <c r="JZ63" s="75">
        <f>IF(JZ$7="",0,JZ53*(1-условия!$U$25))</f>
        <v>0</v>
      </c>
      <c r="KA63" s="75">
        <f>IF(KA$7="",0,KA53*(1-условия!$U$25))</f>
        <v>0</v>
      </c>
      <c r="KB63" s="75">
        <f>IF(KB$7="",0,KB53*(1-условия!$U$25))</f>
        <v>0</v>
      </c>
      <c r="KC63" s="75">
        <f>IF(KC$7="",0,KC53*(1-условия!$U$25))</f>
        <v>0</v>
      </c>
      <c r="KD63" s="75">
        <f>IF(KD$7="",0,KD53*(1-условия!$U$25))</f>
        <v>0</v>
      </c>
      <c r="KE63" s="75">
        <f>IF(KE$7="",0,KE53*(1-условия!$U$25))</f>
        <v>0</v>
      </c>
      <c r="KF63" s="75">
        <f>IF(KF$7="",0,KF53*(1-условия!$U$25))</f>
        <v>0</v>
      </c>
      <c r="KG63" s="75">
        <f>IF(KG$7="",0,KG53*(1-условия!$U$25))</f>
        <v>0</v>
      </c>
      <c r="KH63" s="75">
        <f>IF(KH$7="",0,KH53*(1-условия!$U$25))</f>
        <v>0</v>
      </c>
      <c r="KI63" s="75">
        <f>IF(KI$7="",0,KI53*(1-условия!$U$25))</f>
        <v>0</v>
      </c>
      <c r="KJ63" s="75">
        <f>IF(KJ$7="",0,KJ53*(1-условия!$U$25))</f>
        <v>0</v>
      </c>
      <c r="KK63" s="75">
        <f>IF(KK$7="",0,KK53*(1-условия!$U$25))</f>
        <v>0</v>
      </c>
      <c r="KL63" s="75">
        <f>IF(KL$7="",0,KL53*(1-условия!$U$25))</f>
        <v>0</v>
      </c>
      <c r="KM63" s="75">
        <f>IF(KM$7="",0,KM53*(1-условия!$U$25))</f>
        <v>0</v>
      </c>
      <c r="KN63" s="75">
        <f>IF(KN$7="",0,KN53*(1-условия!$U$25))</f>
        <v>0</v>
      </c>
      <c r="KO63" s="75">
        <f>IF(KO$7="",0,KO53*(1-условия!$U$25))</f>
        <v>0</v>
      </c>
      <c r="KP63" s="75">
        <f>IF(KP$7="",0,KP53*(1-условия!$U$25))</f>
        <v>0</v>
      </c>
      <c r="KQ63" s="75">
        <f>IF(KQ$7="",0,KQ53*(1-условия!$U$25))</f>
        <v>0</v>
      </c>
      <c r="KR63" s="75">
        <f>IF(KR$7="",0,KR53*(1-условия!$U$25))</f>
        <v>0</v>
      </c>
      <c r="KS63" s="75">
        <f>IF(KS$7="",0,KS53*(1-условия!$U$25))</f>
        <v>0</v>
      </c>
      <c r="KT63" s="75">
        <f>IF(KT$7="",0,KT53*(1-условия!$U$25))</f>
        <v>0</v>
      </c>
      <c r="KU63" s="75">
        <f>IF(KU$7="",0,KU53*(1-условия!$U$25))</f>
        <v>0</v>
      </c>
      <c r="KV63" s="75">
        <f>IF(KV$7="",0,KV53*(1-условия!$U$25))</f>
        <v>0</v>
      </c>
      <c r="KW63" s="70"/>
      <c r="KX63" s="70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36"/>
      <c r="L64" s="1"/>
      <c r="M64" s="5"/>
      <c r="N64" s="1"/>
      <c r="O64" s="19"/>
      <c r="P64" s="1"/>
      <c r="Q64" s="1"/>
      <c r="R64" s="4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76" customFormat="1" x14ac:dyDescent="0.25">
      <c r="A65" s="70"/>
      <c r="B65" s="72"/>
      <c r="C65" s="72"/>
      <c r="D65" s="82" t="s">
        <v>28</v>
      </c>
      <c r="E65" s="70" t="str">
        <f>kpi!$E$37</f>
        <v>оплата себестоимостных расходов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tr">
        <f>kpi!E43</f>
        <v>операционный цикл</v>
      </c>
      <c r="L65" s="70"/>
      <c r="M65" s="73"/>
      <c r="N65" s="75">
        <f>-условия!$U$144</f>
        <v>-20</v>
      </c>
      <c r="O65" s="73"/>
      <c r="P65" s="70"/>
      <c r="Q65" s="70"/>
      <c r="R65" s="75">
        <f>SUMIFS($T65:$KW65,$T$1:$KW$1,"&gt;="&amp;1,$T$1:$KW$1,"&lt;="&amp;MAX($1:$1))</f>
        <v>3924670.4543099958</v>
      </c>
      <c r="S65" s="70"/>
      <c r="T65" s="70"/>
      <c r="U65" s="75">
        <f>IF(U$7="",0,IF(U$1=MAX($1:$1),$R63-SUM($T65:T65),IF(U$1=1,SUMIFS(63:63,$1:$1,"&gt;="&amp;1,$1:$1,"&lt;="&amp;INT(-$N65/30))+(-$N65/30-INT(-$N65/30))*SUMIFS(63:63,$1:$1,INT(-$N65/30)+1),0)+(-$N65/30-INT(-$N65/30))*SUMIFS(63:63,$1:$1,U$1+INT(-$N65/30)+1)+(INT(-$N65/30)+1--$N65/30)*SUMIFS(63:63,$1:$1,U$1+INT(-$N65/30))))</f>
        <v>79768.484936320499</v>
      </c>
      <c r="V65" s="75">
        <f>IF(V$7="",0,IF(V$1=MAX($1:$1),$R63-SUM($T65:U65),IF(V$1=1,SUMIFS(63:63,$1:$1,"&gt;="&amp;1,$1:$1,"&lt;="&amp;INT(-$N65/30))+(-$N65/30-INT(-$N65/30))*SUMIFS(63:63,$1:$1,INT(-$N65/30)+1),0)+(-$N65/30-INT(-$N65/30))*SUMIFS(63:63,$1:$1,V$1+INT(-$N65/30)+1)+(INT(-$N65/30)+1--$N65/30)*SUMIFS(63:63,$1:$1,V$1+INT(-$N65/30))))</f>
        <v>99710.606170400628</v>
      </c>
      <c r="W65" s="75">
        <f>IF(W$7="",0,IF(W$1=MAX($1:$1),$R63-SUM($T65:V65),IF(W$1=1,SUMIFS(63:63,$1:$1,"&gt;="&amp;1,$1:$1,"&lt;="&amp;INT(-$N65/30))+(-$N65/30-INT(-$N65/30))*SUMIFS(63:63,$1:$1,INT(-$N65/30)+1),0)+(-$N65/30-INT(-$N65/30))*SUMIFS(63:63,$1:$1,W$1+INT(-$N65/30)+1)+(INT(-$N65/30)+1--$N65/30)*SUMIFS(63:63,$1:$1,W$1+INT(-$N65/30))))</f>
        <v>145707.94748414806</v>
      </c>
      <c r="X65" s="75">
        <f>IF(X$7="",0,IF(X$1=MAX($1:$1),$R63-SUM($T65:W65),IF(X$1=1,SUMIFS(63:63,$1:$1,"&gt;="&amp;1,$1:$1,"&lt;="&amp;INT(-$N65/30))+(-$N65/30-INT(-$N65/30))*SUMIFS(63:63,$1:$1,INT(-$N65/30)+1),0)+(-$N65/30-INT(-$N65/30))*SUMIFS(63:63,$1:$1,X$1+INT(-$N65/30)+1)+(INT(-$N65/30)+1--$N65/30)*SUMIFS(63:63,$1:$1,X$1+INT(-$N65/30))))</f>
        <v>196384.99473234999</v>
      </c>
      <c r="Y65" s="75">
        <f>IF(Y$7="",0,IF(Y$1=MAX($1:$1),$R63-SUM($T65:X65),IF(Y$1=1,SUMIFS(63:63,$1:$1,"&gt;="&amp;1,$1:$1,"&lt;="&amp;INT(-$N65/30))+(-$N65/30-INT(-$N65/30))*SUMIFS(63:63,$1:$1,INT(-$N65/30)+1),0)+(-$N65/30-INT(-$N65/30))*SUMIFS(63:63,$1:$1,Y$1+INT(-$N65/30)+1)+(INT(-$N65/30)+1--$N65/30)*SUMIFS(63:63,$1:$1,Y$1+INT(-$N65/30))))</f>
        <v>243066.84046228844</v>
      </c>
      <c r="Z65" s="75">
        <f>IF(Z$7="",0,IF(Z$1=MAX($1:$1),$R63-SUM($T65:Y65),IF(Z$1=1,SUMIFS(63:63,$1:$1,"&gt;="&amp;1,$1:$1,"&lt;="&amp;INT(-$N65/30))+(-$N65/30-INT(-$N65/30))*SUMIFS(63:63,$1:$1,INT(-$N65/30)+1),0)+(-$N65/30-INT(-$N65/30))*SUMIFS(63:63,$1:$1,Z$1+INT(-$N65/30)+1)+(INT(-$N65/30)+1--$N65/30)*SUMIFS(63:63,$1:$1,Z$1+INT(-$N65/30))))</f>
        <v>288803.2568253096</v>
      </c>
      <c r="AA65" s="75">
        <f>IF(AA$7="",0,IF(AA$1=MAX($1:$1),$R63-SUM($T65:Z65),IF(AA$1=1,SUMIFS(63:63,$1:$1,"&gt;="&amp;1,$1:$1,"&lt;="&amp;INT(-$N65/30))+(-$N65/30-INT(-$N65/30))*SUMIFS(63:63,$1:$1,INT(-$N65/30)+1),0)+(-$N65/30-INT(-$N65/30))*SUMIFS(63:63,$1:$1,AA$1+INT(-$N65/30)+1)+(INT(-$N65/30)+1--$N65/30)*SUMIFS(63:63,$1:$1,AA$1+INT(-$N65/30))))</f>
        <v>337406.45901059615</v>
      </c>
      <c r="AB65" s="75">
        <f>IF(AB$7="",0,IF(AB$1=MAX($1:$1),$R63-SUM($T65:AA65),IF(AB$1=1,SUMIFS(63:63,$1:$1,"&gt;="&amp;1,$1:$1,"&lt;="&amp;INT(-$N65/30))+(-$N65/30-INT(-$N65/30))*SUMIFS(63:63,$1:$1,INT(-$N65/30)+1),0)+(-$N65/30-INT(-$N65/30))*SUMIFS(63:63,$1:$1,AB$1+INT(-$N65/30)+1)+(INT(-$N65/30)+1--$N65/30)*SUMIFS(63:63,$1:$1,AB$1+INT(-$N65/30))))</f>
        <v>388876.44701814797</v>
      </c>
      <c r="AC65" s="75">
        <f>IF(AC$7="",0,IF(AC$1=MAX($1:$1),$R63-SUM($T65:AB65),IF(AC$1=1,SUMIFS(63:63,$1:$1,"&gt;="&amp;1,$1:$1,"&lt;="&amp;INT(-$N65/30))+(-$N65/30-INT(-$N65/30))*SUMIFS(63:63,$1:$1,INT(-$N65/30)+1),0)+(-$N65/30-INT(-$N65/30))*SUMIFS(63:63,$1:$1,AC$1+INT(-$N65/30)+1)+(INT(-$N65/30)+1--$N65/30)*SUMIFS(63:63,$1:$1,AC$1+INT(-$N65/30))))</f>
        <v>443213.22084796533</v>
      </c>
      <c r="AD65" s="75">
        <f>IF(AD$7="",0,IF(AD$1=MAX($1:$1),$R63-SUM($T65:AC65),IF(AD$1=1,SUMIFS(63:63,$1:$1,"&gt;="&amp;1,$1:$1,"&lt;="&amp;INT(-$N65/30))+(-$N65/30-INT(-$N65/30))*SUMIFS(63:63,$1:$1,INT(-$N65/30)+1),0)+(-$N65/30-INT(-$N65/30))*SUMIFS(63:63,$1:$1,AD$1+INT(-$N65/30)+1)+(INT(-$N65/30)+1--$N65/30)*SUMIFS(63:63,$1:$1,AD$1+INT(-$N65/30))))</f>
        <v>500416.78050004801</v>
      </c>
      <c r="AE65" s="75">
        <f>IF(AE$7="",0,IF(AE$1=MAX($1:$1),$R63-SUM($T65:AD65),IF(AE$1=1,SUMIFS(63:63,$1:$1,"&gt;="&amp;1,$1:$1,"&lt;="&amp;INT(-$N65/30))+(-$N65/30-INT(-$N65/30))*SUMIFS(63:63,$1:$1,INT(-$N65/30)+1),0)+(-$N65/30-INT(-$N65/30))*SUMIFS(63:63,$1:$1,AE$1+INT(-$N65/30)+1)+(INT(-$N65/30)+1--$N65/30)*SUMIFS(63:63,$1:$1,AE$1+INT(-$N65/30))))</f>
        <v>560487.12597439613</v>
      </c>
      <c r="AF65" s="75">
        <f>IF(AF$7="",0,IF(AF$1=MAX($1:$1),$R63-SUM($T65:AE65),IF(AF$1=1,SUMIFS(63:63,$1:$1,"&gt;="&amp;1,$1:$1,"&lt;="&amp;INT(-$N65/30))+(-$N65/30-INT(-$N65/30))*SUMIFS(63:63,$1:$1,INT(-$N65/30)+1),0)+(-$N65/30-INT(-$N65/30))*SUMIFS(63:63,$1:$1,AF$1+INT(-$N65/30)+1)+(INT(-$N65/30)+1--$N65/30)*SUMIFS(63:63,$1:$1,AF$1+INT(-$N65/30))))</f>
        <v>491755.42759022495</v>
      </c>
      <c r="AG65" s="75">
        <f>IF(AG$7="",0,IF(AG$1=MAX($1:$1),$R63-SUM($T65:AF65),IF(AG$1=1,SUMIFS(63:63,$1:$1,"&gt;="&amp;1,$1:$1,"&lt;="&amp;INT(-$N65/30))+(-$N65/30-INT(-$N65/30))*SUMIFS(63:63,$1:$1,INT(-$N65/30)+1),0)+(-$N65/30-INT(-$N65/30))*SUMIFS(63:63,$1:$1,AG$1+INT(-$N65/30)+1)+(INT(-$N65/30)+1--$N65/30)*SUMIFS(63:63,$1:$1,AG$1+INT(-$N65/30))))</f>
        <v>149072.86275780015</v>
      </c>
      <c r="AH65" s="75">
        <f>IF(AH$7="",0,IF(AH$1=MAX($1:$1),$R63-SUM($T65:AG65),IF(AH$1=1,SUMIFS(63:63,$1:$1,"&gt;="&amp;1,$1:$1,"&lt;="&amp;INT(-$N65/30))+(-$N65/30-INT(-$N65/30))*SUMIFS(63:63,$1:$1,INT(-$N65/30)+1),0)+(-$N65/30-INT(-$N65/30))*SUMIFS(63:63,$1:$1,AH$1+INT(-$N65/30)+1)+(INT(-$N65/30)+1--$N65/30)*SUMIFS(63:63,$1:$1,AH$1+INT(-$N65/30))))</f>
        <v>0</v>
      </c>
      <c r="AI65" s="75">
        <f>IF(AI$7="",0,IF(AI$1=MAX($1:$1),$R63-SUM($T65:AH65),IF(AI$1=1,SUMIFS(63:63,$1:$1,"&gt;="&amp;1,$1:$1,"&lt;="&amp;INT(-$N65/30))+(-$N65/30-INT(-$N65/30))*SUMIFS(63:63,$1:$1,INT(-$N65/30)+1),0)+(-$N65/30-INT(-$N65/30))*SUMIFS(63:63,$1:$1,AI$1+INT(-$N65/30)+1)+(INT(-$N65/30)+1--$N65/30)*SUMIFS(63:63,$1:$1,AI$1+INT(-$N65/30))))</f>
        <v>0</v>
      </c>
      <c r="AJ65" s="75">
        <f>IF(AJ$7="",0,IF(AJ$1=MAX($1:$1),$R63-SUM($T65:AI65),IF(AJ$1=1,SUMIFS(63:63,$1:$1,"&gt;="&amp;1,$1:$1,"&lt;="&amp;INT(-$N65/30))+(-$N65/30-INT(-$N65/30))*SUMIFS(63:63,$1:$1,INT(-$N65/30)+1),0)+(-$N65/30-INT(-$N65/30))*SUMIFS(63:63,$1:$1,AJ$1+INT(-$N65/30)+1)+(INT(-$N65/30)+1--$N65/30)*SUMIFS(63:63,$1:$1,AJ$1+INT(-$N65/30))))</f>
        <v>0</v>
      </c>
      <c r="AK65" s="75">
        <f>IF(AK$7="",0,IF(AK$1=MAX($1:$1),$R63-SUM($T65:AJ65),IF(AK$1=1,SUMIFS(63:63,$1:$1,"&gt;="&amp;1,$1:$1,"&lt;="&amp;INT(-$N65/30))+(-$N65/30-INT(-$N65/30))*SUMIFS(63:63,$1:$1,INT(-$N65/30)+1),0)+(-$N65/30-INT(-$N65/30))*SUMIFS(63:63,$1:$1,AK$1+INT(-$N65/30)+1)+(INT(-$N65/30)+1--$N65/30)*SUMIFS(63:63,$1:$1,AK$1+INT(-$N65/30))))</f>
        <v>0</v>
      </c>
      <c r="AL65" s="75">
        <f>IF(AL$7="",0,IF(AL$1=MAX($1:$1),$R63-SUM($T65:AK65),IF(AL$1=1,SUMIFS(63:63,$1:$1,"&gt;="&amp;1,$1:$1,"&lt;="&amp;INT(-$N65/30))+(-$N65/30-INT(-$N65/30))*SUMIFS(63:63,$1:$1,INT(-$N65/30)+1),0)+(-$N65/30-INT(-$N65/30))*SUMIFS(63:63,$1:$1,AL$1+INT(-$N65/30)+1)+(INT(-$N65/30)+1--$N65/30)*SUMIFS(63:63,$1:$1,AL$1+INT(-$N65/30))))</f>
        <v>0</v>
      </c>
      <c r="AM65" s="75">
        <f>IF(AM$7="",0,IF(AM$1=MAX($1:$1),$R63-SUM($T65:AL65),IF(AM$1=1,SUMIFS(63:63,$1:$1,"&gt;="&amp;1,$1:$1,"&lt;="&amp;INT(-$N65/30))+(-$N65/30-INT(-$N65/30))*SUMIFS(63:63,$1:$1,INT(-$N65/30)+1),0)+(-$N65/30-INT(-$N65/30))*SUMIFS(63:63,$1:$1,AM$1+INT(-$N65/30)+1)+(INT(-$N65/30)+1--$N65/30)*SUMIFS(63:63,$1:$1,AM$1+INT(-$N65/30))))</f>
        <v>0</v>
      </c>
      <c r="AN65" s="75">
        <f>IF(AN$7="",0,IF(AN$1=MAX($1:$1),$R63-SUM($T65:AM65),IF(AN$1=1,SUMIFS(63:63,$1:$1,"&gt;="&amp;1,$1:$1,"&lt;="&amp;INT(-$N65/30))+(-$N65/30-INT(-$N65/30))*SUMIFS(63:63,$1:$1,INT(-$N65/30)+1),0)+(-$N65/30-INT(-$N65/30))*SUMIFS(63:63,$1:$1,AN$1+INT(-$N65/30)+1)+(INT(-$N65/30)+1--$N65/30)*SUMIFS(63:63,$1:$1,AN$1+INT(-$N65/30))))</f>
        <v>0</v>
      </c>
      <c r="AO65" s="75">
        <f>IF(AO$7="",0,IF(AO$1=MAX($1:$1),$R63-SUM($T65:AN65),IF(AO$1=1,SUMIFS(63:63,$1:$1,"&gt;="&amp;1,$1:$1,"&lt;="&amp;INT(-$N65/30))+(-$N65/30-INT(-$N65/30))*SUMIFS(63:63,$1:$1,INT(-$N65/30)+1),0)+(-$N65/30-INT(-$N65/30))*SUMIFS(63:63,$1:$1,AO$1+INT(-$N65/30)+1)+(INT(-$N65/30)+1--$N65/30)*SUMIFS(63:63,$1:$1,AO$1+INT(-$N65/30))))</f>
        <v>0</v>
      </c>
      <c r="AP65" s="75">
        <f>IF(AP$7="",0,IF(AP$1=MAX($1:$1),$R63-SUM($T65:AO65),IF(AP$1=1,SUMIFS(63:63,$1:$1,"&gt;="&amp;1,$1:$1,"&lt;="&amp;INT(-$N65/30))+(-$N65/30-INT(-$N65/30))*SUMIFS(63:63,$1:$1,INT(-$N65/30)+1),0)+(-$N65/30-INT(-$N65/30))*SUMIFS(63:63,$1:$1,AP$1+INT(-$N65/30)+1)+(INT(-$N65/30)+1--$N65/30)*SUMIFS(63:63,$1:$1,AP$1+INT(-$N65/30))))</f>
        <v>0</v>
      </c>
      <c r="AQ65" s="75">
        <f>IF(AQ$7="",0,IF(AQ$1=MAX($1:$1),$R63-SUM($T65:AP65),IF(AQ$1=1,SUMIFS(63:63,$1:$1,"&gt;="&amp;1,$1:$1,"&lt;="&amp;INT(-$N65/30))+(-$N65/30-INT(-$N65/30))*SUMIFS(63:63,$1:$1,INT(-$N65/30)+1),0)+(-$N65/30-INT(-$N65/30))*SUMIFS(63:63,$1:$1,AQ$1+INT(-$N65/30)+1)+(INT(-$N65/30)+1--$N65/30)*SUMIFS(63:63,$1:$1,AQ$1+INT(-$N65/30))))</f>
        <v>0</v>
      </c>
      <c r="AR65" s="75">
        <f>IF(AR$7="",0,IF(AR$1=MAX($1:$1),$R63-SUM($T65:AQ65),IF(AR$1=1,SUMIFS(63:63,$1:$1,"&gt;="&amp;1,$1:$1,"&lt;="&amp;INT(-$N65/30))+(-$N65/30-INT(-$N65/30))*SUMIFS(63:63,$1:$1,INT(-$N65/30)+1),0)+(-$N65/30-INT(-$N65/30))*SUMIFS(63:63,$1:$1,AR$1+INT(-$N65/30)+1)+(INT(-$N65/30)+1--$N65/30)*SUMIFS(63:63,$1:$1,AR$1+INT(-$N65/30))))</f>
        <v>0</v>
      </c>
      <c r="AS65" s="75">
        <f>IF(AS$7="",0,IF(AS$1=MAX($1:$1),$R63-SUM($T65:AR65),IF(AS$1=1,SUMIFS(63:63,$1:$1,"&gt;="&amp;1,$1:$1,"&lt;="&amp;INT(-$N65/30))+(-$N65/30-INT(-$N65/30))*SUMIFS(63:63,$1:$1,INT(-$N65/30)+1),0)+(-$N65/30-INT(-$N65/30))*SUMIFS(63:63,$1:$1,AS$1+INT(-$N65/30)+1)+(INT(-$N65/30)+1--$N65/30)*SUMIFS(63:63,$1:$1,AS$1+INT(-$N65/30))))</f>
        <v>0</v>
      </c>
      <c r="AT65" s="75">
        <f>IF(AT$7="",0,IF(AT$1=MAX($1:$1),$R63-SUM($T65:AS65),IF(AT$1=1,SUMIFS(63:63,$1:$1,"&gt;="&amp;1,$1:$1,"&lt;="&amp;INT(-$N65/30))+(-$N65/30-INT(-$N65/30))*SUMIFS(63:63,$1:$1,INT(-$N65/30)+1),0)+(-$N65/30-INT(-$N65/30))*SUMIFS(63:63,$1:$1,AT$1+INT(-$N65/30)+1)+(INT(-$N65/30)+1--$N65/30)*SUMIFS(63:63,$1:$1,AT$1+INT(-$N65/30))))</f>
        <v>0</v>
      </c>
      <c r="AU65" s="75">
        <f>IF(AU$7="",0,IF(AU$1=MAX($1:$1),$R63-SUM($T65:AT65),IF(AU$1=1,SUMIFS(63:63,$1:$1,"&gt;="&amp;1,$1:$1,"&lt;="&amp;INT(-$N65/30))+(-$N65/30-INT(-$N65/30))*SUMIFS(63:63,$1:$1,INT(-$N65/30)+1),0)+(-$N65/30-INT(-$N65/30))*SUMIFS(63:63,$1:$1,AU$1+INT(-$N65/30)+1)+(INT(-$N65/30)+1--$N65/30)*SUMIFS(63:63,$1:$1,AU$1+INT(-$N65/30))))</f>
        <v>0</v>
      </c>
      <c r="AV65" s="75">
        <f>IF(AV$7="",0,IF(AV$1=MAX($1:$1),$R63-SUM($T65:AU65),IF(AV$1=1,SUMIFS(63:63,$1:$1,"&gt;="&amp;1,$1:$1,"&lt;="&amp;INT(-$N65/30))+(-$N65/30-INT(-$N65/30))*SUMIFS(63:63,$1:$1,INT(-$N65/30)+1),0)+(-$N65/30-INT(-$N65/30))*SUMIFS(63:63,$1:$1,AV$1+INT(-$N65/30)+1)+(INT(-$N65/30)+1--$N65/30)*SUMIFS(63:63,$1:$1,AV$1+INT(-$N65/30))))</f>
        <v>0</v>
      </c>
      <c r="AW65" s="75">
        <f>IF(AW$7="",0,IF(AW$1=MAX($1:$1),$R63-SUM($T65:AV65),IF(AW$1=1,SUMIFS(63:63,$1:$1,"&gt;="&amp;1,$1:$1,"&lt;="&amp;INT(-$N65/30))+(-$N65/30-INT(-$N65/30))*SUMIFS(63:63,$1:$1,INT(-$N65/30)+1),0)+(-$N65/30-INT(-$N65/30))*SUMIFS(63:63,$1:$1,AW$1+INT(-$N65/30)+1)+(INT(-$N65/30)+1--$N65/30)*SUMIFS(63:63,$1:$1,AW$1+INT(-$N65/30))))</f>
        <v>0</v>
      </c>
      <c r="AX65" s="75">
        <f>IF(AX$7="",0,IF(AX$1=MAX($1:$1),$R63-SUM($T65:AW65),IF(AX$1=1,SUMIFS(63:63,$1:$1,"&gt;="&amp;1,$1:$1,"&lt;="&amp;INT(-$N65/30))+(-$N65/30-INT(-$N65/30))*SUMIFS(63:63,$1:$1,INT(-$N65/30)+1),0)+(-$N65/30-INT(-$N65/30))*SUMIFS(63:63,$1:$1,AX$1+INT(-$N65/30)+1)+(INT(-$N65/30)+1--$N65/30)*SUMIFS(63:63,$1:$1,AX$1+INT(-$N65/30))))</f>
        <v>0</v>
      </c>
      <c r="AY65" s="75">
        <f>IF(AY$7="",0,IF(AY$1=MAX($1:$1),$R63-SUM($T65:AX65),IF(AY$1=1,SUMIFS(63:63,$1:$1,"&gt;="&amp;1,$1:$1,"&lt;="&amp;INT(-$N65/30))+(-$N65/30-INT(-$N65/30))*SUMIFS(63:63,$1:$1,INT(-$N65/30)+1),0)+(-$N65/30-INT(-$N65/30))*SUMIFS(63:63,$1:$1,AY$1+INT(-$N65/30)+1)+(INT(-$N65/30)+1--$N65/30)*SUMIFS(63:63,$1:$1,AY$1+INT(-$N65/30))))</f>
        <v>0</v>
      </c>
      <c r="AZ65" s="75">
        <f>IF(AZ$7="",0,IF(AZ$1=MAX($1:$1),$R63-SUM($T65:AY65),IF(AZ$1=1,SUMIFS(63:63,$1:$1,"&gt;="&amp;1,$1:$1,"&lt;="&amp;INT(-$N65/30))+(-$N65/30-INT(-$N65/30))*SUMIFS(63:63,$1:$1,INT(-$N65/30)+1),0)+(-$N65/30-INT(-$N65/30))*SUMIFS(63:63,$1:$1,AZ$1+INT(-$N65/30)+1)+(INT(-$N65/30)+1--$N65/30)*SUMIFS(63:63,$1:$1,AZ$1+INT(-$N65/30))))</f>
        <v>0</v>
      </c>
      <c r="BA65" s="75">
        <f>IF(BA$7="",0,IF(BA$1=MAX($1:$1),$R63-SUM($T65:AZ65),IF(BA$1=1,SUMIFS(63:63,$1:$1,"&gt;="&amp;1,$1:$1,"&lt;="&amp;INT(-$N65/30))+(-$N65/30-INT(-$N65/30))*SUMIFS(63:63,$1:$1,INT(-$N65/30)+1),0)+(-$N65/30-INT(-$N65/30))*SUMIFS(63:63,$1:$1,BA$1+INT(-$N65/30)+1)+(INT(-$N65/30)+1--$N65/30)*SUMIFS(63:63,$1:$1,BA$1+INT(-$N65/30))))</f>
        <v>0</v>
      </c>
      <c r="BB65" s="75">
        <f>IF(BB$7="",0,IF(BB$1=MAX($1:$1),$R63-SUM($T65:BA65),IF(BB$1=1,SUMIFS(63:63,$1:$1,"&gt;="&amp;1,$1:$1,"&lt;="&amp;INT(-$N65/30))+(-$N65/30-INT(-$N65/30))*SUMIFS(63:63,$1:$1,INT(-$N65/30)+1),0)+(-$N65/30-INT(-$N65/30))*SUMIFS(63:63,$1:$1,BB$1+INT(-$N65/30)+1)+(INT(-$N65/30)+1--$N65/30)*SUMIFS(63:63,$1:$1,BB$1+INT(-$N65/30))))</f>
        <v>0</v>
      </c>
      <c r="BC65" s="75">
        <f>IF(BC$7="",0,IF(BC$1=MAX($1:$1),$R63-SUM($T65:BB65),IF(BC$1=1,SUMIFS(63:63,$1:$1,"&gt;="&amp;1,$1:$1,"&lt;="&amp;INT(-$N65/30))+(-$N65/30-INT(-$N65/30))*SUMIFS(63:63,$1:$1,INT(-$N65/30)+1),0)+(-$N65/30-INT(-$N65/30))*SUMIFS(63:63,$1:$1,BC$1+INT(-$N65/30)+1)+(INT(-$N65/30)+1--$N65/30)*SUMIFS(63:63,$1:$1,BC$1+INT(-$N65/30))))</f>
        <v>0</v>
      </c>
      <c r="BD65" s="75">
        <f>IF(BD$7="",0,IF(BD$1=MAX($1:$1),$R63-SUM($T65:BC65),IF(BD$1=1,SUMIFS(63:63,$1:$1,"&gt;="&amp;1,$1:$1,"&lt;="&amp;INT(-$N65/30))+(-$N65/30-INT(-$N65/30))*SUMIFS(63:63,$1:$1,INT(-$N65/30)+1),0)+(-$N65/30-INT(-$N65/30))*SUMIFS(63:63,$1:$1,BD$1+INT(-$N65/30)+1)+(INT(-$N65/30)+1--$N65/30)*SUMIFS(63:63,$1:$1,BD$1+INT(-$N65/30))))</f>
        <v>0</v>
      </c>
      <c r="BE65" s="75">
        <f>IF(BE$7="",0,IF(BE$1=MAX($1:$1),$R63-SUM($T65:BD65),IF(BE$1=1,SUMIFS(63:63,$1:$1,"&gt;="&amp;1,$1:$1,"&lt;="&amp;INT(-$N65/30))+(-$N65/30-INT(-$N65/30))*SUMIFS(63:63,$1:$1,INT(-$N65/30)+1),0)+(-$N65/30-INT(-$N65/30))*SUMIFS(63:63,$1:$1,BE$1+INT(-$N65/30)+1)+(INT(-$N65/30)+1--$N65/30)*SUMIFS(63:63,$1:$1,BE$1+INT(-$N65/30))))</f>
        <v>0</v>
      </c>
      <c r="BF65" s="75">
        <f>IF(BF$7="",0,IF(BF$1=MAX($1:$1),$R63-SUM($T65:BE65),IF(BF$1=1,SUMIFS(63:63,$1:$1,"&gt;="&amp;1,$1:$1,"&lt;="&amp;INT(-$N65/30))+(-$N65/30-INT(-$N65/30))*SUMIFS(63:63,$1:$1,INT(-$N65/30)+1),0)+(-$N65/30-INT(-$N65/30))*SUMIFS(63:63,$1:$1,BF$1+INT(-$N65/30)+1)+(INT(-$N65/30)+1--$N65/30)*SUMIFS(63:63,$1:$1,BF$1+INT(-$N65/30))))</f>
        <v>0</v>
      </c>
      <c r="BG65" s="75">
        <f>IF(BG$7="",0,IF(BG$1=MAX($1:$1),$R63-SUM($T65:BF65),IF(BG$1=1,SUMIFS(63:63,$1:$1,"&gt;="&amp;1,$1:$1,"&lt;="&amp;INT(-$N65/30))+(-$N65/30-INT(-$N65/30))*SUMIFS(63:63,$1:$1,INT(-$N65/30)+1),0)+(-$N65/30-INT(-$N65/30))*SUMIFS(63:63,$1:$1,BG$1+INT(-$N65/30)+1)+(INT(-$N65/30)+1--$N65/30)*SUMIFS(63:63,$1:$1,BG$1+INT(-$N65/30))))</f>
        <v>0</v>
      </c>
      <c r="BH65" s="75">
        <f>IF(BH$7="",0,IF(BH$1=MAX($1:$1),$R63-SUM($T65:BG65),IF(BH$1=1,SUMIFS(63:63,$1:$1,"&gt;="&amp;1,$1:$1,"&lt;="&amp;INT(-$N65/30))+(-$N65/30-INT(-$N65/30))*SUMIFS(63:63,$1:$1,INT(-$N65/30)+1),0)+(-$N65/30-INT(-$N65/30))*SUMIFS(63:63,$1:$1,BH$1+INT(-$N65/30)+1)+(INT(-$N65/30)+1--$N65/30)*SUMIFS(63:63,$1:$1,BH$1+INT(-$N65/30))))</f>
        <v>0</v>
      </c>
      <c r="BI65" s="75">
        <f>IF(BI$7="",0,IF(BI$1=MAX($1:$1),$R63-SUM($T65:BH65),IF(BI$1=1,SUMIFS(63:63,$1:$1,"&gt;="&amp;1,$1:$1,"&lt;="&amp;INT(-$N65/30))+(-$N65/30-INT(-$N65/30))*SUMIFS(63:63,$1:$1,INT(-$N65/30)+1),0)+(-$N65/30-INT(-$N65/30))*SUMIFS(63:63,$1:$1,BI$1+INT(-$N65/30)+1)+(INT(-$N65/30)+1--$N65/30)*SUMIFS(63:63,$1:$1,BI$1+INT(-$N65/30))))</f>
        <v>0</v>
      </c>
      <c r="BJ65" s="75">
        <f>IF(BJ$7="",0,IF(BJ$1=MAX($1:$1),$R63-SUM($T65:BI65),IF(BJ$1=1,SUMIFS(63:63,$1:$1,"&gt;="&amp;1,$1:$1,"&lt;="&amp;INT(-$N65/30))+(-$N65/30-INT(-$N65/30))*SUMIFS(63:63,$1:$1,INT(-$N65/30)+1),0)+(-$N65/30-INT(-$N65/30))*SUMIFS(63:63,$1:$1,BJ$1+INT(-$N65/30)+1)+(INT(-$N65/30)+1--$N65/30)*SUMIFS(63:63,$1:$1,BJ$1+INT(-$N65/30))))</f>
        <v>0</v>
      </c>
      <c r="BK65" s="75">
        <f>IF(BK$7="",0,IF(BK$1=MAX($1:$1),$R63-SUM($T65:BJ65),IF(BK$1=1,SUMIFS(63:63,$1:$1,"&gt;="&amp;1,$1:$1,"&lt;="&amp;INT(-$N65/30))+(-$N65/30-INT(-$N65/30))*SUMIFS(63:63,$1:$1,INT(-$N65/30)+1),0)+(-$N65/30-INT(-$N65/30))*SUMIFS(63:63,$1:$1,BK$1+INT(-$N65/30)+1)+(INT(-$N65/30)+1--$N65/30)*SUMIFS(63:63,$1:$1,BK$1+INT(-$N65/30))))</f>
        <v>0</v>
      </c>
      <c r="BL65" s="75">
        <f>IF(BL$7="",0,IF(BL$1=MAX($1:$1),$R63-SUM($T65:BK65),IF(BL$1=1,SUMIFS(63:63,$1:$1,"&gt;="&amp;1,$1:$1,"&lt;="&amp;INT(-$N65/30))+(-$N65/30-INT(-$N65/30))*SUMIFS(63:63,$1:$1,INT(-$N65/30)+1),0)+(-$N65/30-INT(-$N65/30))*SUMIFS(63:63,$1:$1,BL$1+INT(-$N65/30)+1)+(INT(-$N65/30)+1--$N65/30)*SUMIFS(63:63,$1:$1,BL$1+INT(-$N65/30))))</f>
        <v>0</v>
      </c>
      <c r="BM65" s="75">
        <f>IF(BM$7="",0,IF(BM$1=MAX($1:$1),$R63-SUM($T65:BL65),IF(BM$1=1,SUMIFS(63:63,$1:$1,"&gt;="&amp;1,$1:$1,"&lt;="&amp;INT(-$N65/30))+(-$N65/30-INT(-$N65/30))*SUMIFS(63:63,$1:$1,INT(-$N65/30)+1),0)+(-$N65/30-INT(-$N65/30))*SUMIFS(63:63,$1:$1,BM$1+INT(-$N65/30)+1)+(INT(-$N65/30)+1--$N65/30)*SUMIFS(63:63,$1:$1,BM$1+INT(-$N65/30))))</f>
        <v>0</v>
      </c>
      <c r="BN65" s="75">
        <f>IF(BN$7="",0,IF(BN$1=MAX($1:$1),$R63-SUM($T65:BM65),IF(BN$1=1,SUMIFS(63:63,$1:$1,"&gt;="&amp;1,$1:$1,"&lt;="&amp;INT(-$N65/30))+(-$N65/30-INT(-$N65/30))*SUMIFS(63:63,$1:$1,INT(-$N65/30)+1),0)+(-$N65/30-INT(-$N65/30))*SUMIFS(63:63,$1:$1,BN$1+INT(-$N65/30)+1)+(INT(-$N65/30)+1--$N65/30)*SUMIFS(63:63,$1:$1,BN$1+INT(-$N65/30))))</f>
        <v>0</v>
      </c>
      <c r="BO65" s="75">
        <f>IF(BO$7="",0,IF(BO$1=MAX($1:$1),$R63-SUM($T65:BN65),IF(BO$1=1,SUMIFS(63:63,$1:$1,"&gt;="&amp;1,$1:$1,"&lt;="&amp;INT(-$N65/30))+(-$N65/30-INT(-$N65/30))*SUMIFS(63:63,$1:$1,INT(-$N65/30)+1),0)+(-$N65/30-INT(-$N65/30))*SUMIFS(63:63,$1:$1,BO$1+INT(-$N65/30)+1)+(INT(-$N65/30)+1--$N65/30)*SUMIFS(63:63,$1:$1,BO$1+INT(-$N65/30))))</f>
        <v>0</v>
      </c>
      <c r="BP65" s="75">
        <f>IF(BP$7="",0,IF(BP$1=MAX($1:$1),$R63-SUM($T65:BO65),IF(BP$1=1,SUMIFS(63:63,$1:$1,"&gt;="&amp;1,$1:$1,"&lt;="&amp;INT(-$N65/30))+(-$N65/30-INT(-$N65/30))*SUMIFS(63:63,$1:$1,INT(-$N65/30)+1),0)+(-$N65/30-INT(-$N65/30))*SUMIFS(63:63,$1:$1,BP$1+INT(-$N65/30)+1)+(INT(-$N65/30)+1--$N65/30)*SUMIFS(63:63,$1:$1,BP$1+INT(-$N65/30))))</f>
        <v>0</v>
      </c>
      <c r="BQ65" s="75">
        <f>IF(BQ$7="",0,IF(BQ$1=MAX($1:$1),$R63-SUM($T65:BP65),IF(BQ$1=1,SUMIFS(63:63,$1:$1,"&gt;="&amp;1,$1:$1,"&lt;="&amp;INT(-$N65/30))+(-$N65/30-INT(-$N65/30))*SUMIFS(63:63,$1:$1,INT(-$N65/30)+1),0)+(-$N65/30-INT(-$N65/30))*SUMIFS(63:63,$1:$1,BQ$1+INT(-$N65/30)+1)+(INT(-$N65/30)+1--$N65/30)*SUMIFS(63:63,$1:$1,BQ$1+INT(-$N65/30))))</f>
        <v>0</v>
      </c>
      <c r="BR65" s="75">
        <f>IF(BR$7="",0,IF(BR$1=MAX($1:$1),$R63-SUM($T65:BQ65),IF(BR$1=1,SUMIFS(63:63,$1:$1,"&gt;="&amp;1,$1:$1,"&lt;="&amp;INT(-$N65/30))+(-$N65/30-INT(-$N65/30))*SUMIFS(63:63,$1:$1,INT(-$N65/30)+1),0)+(-$N65/30-INT(-$N65/30))*SUMIFS(63:63,$1:$1,BR$1+INT(-$N65/30)+1)+(INT(-$N65/30)+1--$N65/30)*SUMIFS(63:63,$1:$1,BR$1+INT(-$N65/30))))</f>
        <v>0</v>
      </c>
      <c r="BS65" s="75">
        <f>IF(BS$7="",0,IF(BS$1=MAX($1:$1),$R63-SUM($T65:BR65),IF(BS$1=1,SUMIFS(63:63,$1:$1,"&gt;="&amp;1,$1:$1,"&lt;="&amp;INT(-$N65/30))+(-$N65/30-INT(-$N65/30))*SUMIFS(63:63,$1:$1,INT(-$N65/30)+1),0)+(-$N65/30-INT(-$N65/30))*SUMIFS(63:63,$1:$1,BS$1+INT(-$N65/30)+1)+(INT(-$N65/30)+1--$N65/30)*SUMIFS(63:63,$1:$1,BS$1+INT(-$N65/30))))</f>
        <v>0</v>
      </c>
      <c r="BT65" s="75">
        <f>IF(BT$7="",0,IF(BT$1=MAX($1:$1),$R63-SUM($T65:BS65),IF(BT$1=1,SUMIFS(63:63,$1:$1,"&gt;="&amp;1,$1:$1,"&lt;="&amp;INT(-$N65/30))+(-$N65/30-INT(-$N65/30))*SUMIFS(63:63,$1:$1,INT(-$N65/30)+1),0)+(-$N65/30-INT(-$N65/30))*SUMIFS(63:63,$1:$1,BT$1+INT(-$N65/30)+1)+(INT(-$N65/30)+1--$N65/30)*SUMIFS(63:63,$1:$1,BT$1+INT(-$N65/30))))</f>
        <v>0</v>
      </c>
      <c r="BU65" s="75">
        <f>IF(BU$7="",0,IF(BU$1=MAX($1:$1),$R63-SUM($T65:BT65),IF(BU$1=1,SUMIFS(63:63,$1:$1,"&gt;="&amp;1,$1:$1,"&lt;="&amp;INT(-$N65/30))+(-$N65/30-INT(-$N65/30))*SUMIFS(63:63,$1:$1,INT(-$N65/30)+1),0)+(-$N65/30-INT(-$N65/30))*SUMIFS(63:63,$1:$1,BU$1+INT(-$N65/30)+1)+(INT(-$N65/30)+1--$N65/30)*SUMIFS(63:63,$1:$1,BU$1+INT(-$N65/30))))</f>
        <v>0</v>
      </c>
      <c r="BV65" s="75">
        <f>IF(BV$7="",0,IF(BV$1=MAX($1:$1),$R63-SUM($T65:BU65),IF(BV$1=1,SUMIFS(63:63,$1:$1,"&gt;="&amp;1,$1:$1,"&lt;="&amp;INT(-$N65/30))+(-$N65/30-INT(-$N65/30))*SUMIFS(63:63,$1:$1,INT(-$N65/30)+1),0)+(-$N65/30-INT(-$N65/30))*SUMIFS(63:63,$1:$1,BV$1+INT(-$N65/30)+1)+(INT(-$N65/30)+1--$N65/30)*SUMIFS(63:63,$1:$1,BV$1+INT(-$N65/30))))</f>
        <v>0</v>
      </c>
      <c r="BW65" s="75">
        <f>IF(BW$7="",0,IF(BW$1=MAX($1:$1),$R63-SUM($T65:BV65),IF(BW$1=1,SUMIFS(63:63,$1:$1,"&gt;="&amp;1,$1:$1,"&lt;="&amp;INT(-$N65/30))+(-$N65/30-INT(-$N65/30))*SUMIFS(63:63,$1:$1,INT(-$N65/30)+1),0)+(-$N65/30-INT(-$N65/30))*SUMIFS(63:63,$1:$1,BW$1+INT(-$N65/30)+1)+(INT(-$N65/30)+1--$N65/30)*SUMIFS(63:63,$1:$1,BW$1+INT(-$N65/30))))</f>
        <v>0</v>
      </c>
      <c r="BX65" s="75">
        <f>IF(BX$7="",0,IF(BX$1=MAX($1:$1),$R63-SUM($T65:BW65),IF(BX$1=1,SUMIFS(63:63,$1:$1,"&gt;="&amp;1,$1:$1,"&lt;="&amp;INT(-$N65/30))+(-$N65/30-INT(-$N65/30))*SUMIFS(63:63,$1:$1,INT(-$N65/30)+1),0)+(-$N65/30-INT(-$N65/30))*SUMIFS(63:63,$1:$1,BX$1+INT(-$N65/30)+1)+(INT(-$N65/30)+1--$N65/30)*SUMIFS(63:63,$1:$1,BX$1+INT(-$N65/30))))</f>
        <v>0</v>
      </c>
      <c r="BY65" s="75">
        <f>IF(BY$7="",0,IF(BY$1=MAX($1:$1),$R63-SUM($T65:BX65),IF(BY$1=1,SUMIFS(63:63,$1:$1,"&gt;="&amp;1,$1:$1,"&lt;="&amp;INT(-$N65/30))+(-$N65/30-INT(-$N65/30))*SUMIFS(63:63,$1:$1,INT(-$N65/30)+1),0)+(-$N65/30-INT(-$N65/30))*SUMIFS(63:63,$1:$1,BY$1+INT(-$N65/30)+1)+(INT(-$N65/30)+1--$N65/30)*SUMIFS(63:63,$1:$1,BY$1+INT(-$N65/30))))</f>
        <v>0</v>
      </c>
      <c r="BZ65" s="75">
        <f>IF(BZ$7="",0,IF(BZ$1=MAX($1:$1),$R63-SUM($T65:BY65),IF(BZ$1=1,SUMIFS(63:63,$1:$1,"&gt;="&amp;1,$1:$1,"&lt;="&amp;INT(-$N65/30))+(-$N65/30-INT(-$N65/30))*SUMIFS(63:63,$1:$1,INT(-$N65/30)+1),0)+(-$N65/30-INT(-$N65/30))*SUMIFS(63:63,$1:$1,BZ$1+INT(-$N65/30)+1)+(INT(-$N65/30)+1--$N65/30)*SUMIFS(63:63,$1:$1,BZ$1+INT(-$N65/30))))</f>
        <v>0</v>
      </c>
      <c r="CA65" s="75">
        <f>IF(CA$7="",0,IF(CA$1=MAX($1:$1),$R63-SUM($T65:BZ65),IF(CA$1=1,SUMIFS(63:63,$1:$1,"&gt;="&amp;1,$1:$1,"&lt;="&amp;INT(-$N65/30))+(-$N65/30-INT(-$N65/30))*SUMIFS(63:63,$1:$1,INT(-$N65/30)+1),0)+(-$N65/30-INT(-$N65/30))*SUMIFS(63:63,$1:$1,CA$1+INT(-$N65/30)+1)+(INT(-$N65/30)+1--$N65/30)*SUMIFS(63:63,$1:$1,CA$1+INT(-$N65/30))))</f>
        <v>0</v>
      </c>
      <c r="CB65" s="75">
        <f>IF(CB$7="",0,IF(CB$1=MAX($1:$1),$R63-SUM($T65:CA65),IF(CB$1=1,SUMIFS(63:63,$1:$1,"&gt;="&amp;1,$1:$1,"&lt;="&amp;INT(-$N65/30))+(-$N65/30-INT(-$N65/30))*SUMIFS(63:63,$1:$1,INT(-$N65/30)+1),0)+(-$N65/30-INT(-$N65/30))*SUMIFS(63:63,$1:$1,CB$1+INT(-$N65/30)+1)+(INT(-$N65/30)+1--$N65/30)*SUMIFS(63:63,$1:$1,CB$1+INT(-$N65/30))))</f>
        <v>0</v>
      </c>
      <c r="CC65" s="75">
        <f>IF(CC$7="",0,IF(CC$1=MAX($1:$1),$R63-SUM($T65:CB65),IF(CC$1=1,SUMIFS(63:63,$1:$1,"&gt;="&amp;1,$1:$1,"&lt;="&amp;INT(-$N65/30))+(-$N65/30-INT(-$N65/30))*SUMIFS(63:63,$1:$1,INT(-$N65/30)+1),0)+(-$N65/30-INT(-$N65/30))*SUMIFS(63:63,$1:$1,CC$1+INT(-$N65/30)+1)+(INT(-$N65/30)+1--$N65/30)*SUMIFS(63:63,$1:$1,CC$1+INT(-$N65/30))))</f>
        <v>0</v>
      </c>
      <c r="CD65" s="75">
        <f>IF(CD$7="",0,IF(CD$1=MAX($1:$1),$R63-SUM($T65:CC65),IF(CD$1=1,SUMIFS(63:63,$1:$1,"&gt;="&amp;1,$1:$1,"&lt;="&amp;INT(-$N65/30))+(-$N65/30-INT(-$N65/30))*SUMIFS(63:63,$1:$1,INT(-$N65/30)+1),0)+(-$N65/30-INT(-$N65/30))*SUMIFS(63:63,$1:$1,CD$1+INT(-$N65/30)+1)+(INT(-$N65/30)+1--$N65/30)*SUMIFS(63:63,$1:$1,CD$1+INT(-$N65/30))))</f>
        <v>0</v>
      </c>
      <c r="CE65" s="75">
        <f>IF(CE$7="",0,IF(CE$1=MAX($1:$1),$R63-SUM($T65:CD65),IF(CE$1=1,SUMIFS(63:63,$1:$1,"&gt;="&amp;1,$1:$1,"&lt;="&amp;INT(-$N65/30))+(-$N65/30-INT(-$N65/30))*SUMIFS(63:63,$1:$1,INT(-$N65/30)+1),0)+(-$N65/30-INT(-$N65/30))*SUMIFS(63:63,$1:$1,CE$1+INT(-$N65/30)+1)+(INT(-$N65/30)+1--$N65/30)*SUMIFS(63:63,$1:$1,CE$1+INT(-$N65/30))))</f>
        <v>0</v>
      </c>
      <c r="CF65" s="75">
        <f>IF(CF$7="",0,IF(CF$1=MAX($1:$1),$R63-SUM($T65:CE65),IF(CF$1=1,SUMIFS(63:63,$1:$1,"&gt;="&amp;1,$1:$1,"&lt;="&amp;INT(-$N65/30))+(-$N65/30-INT(-$N65/30))*SUMIFS(63:63,$1:$1,INT(-$N65/30)+1),0)+(-$N65/30-INT(-$N65/30))*SUMIFS(63:63,$1:$1,CF$1+INT(-$N65/30)+1)+(INT(-$N65/30)+1--$N65/30)*SUMIFS(63:63,$1:$1,CF$1+INT(-$N65/30))))</f>
        <v>0</v>
      </c>
      <c r="CG65" s="75">
        <f>IF(CG$7="",0,IF(CG$1=MAX($1:$1),$R63-SUM($T65:CF65),IF(CG$1=1,SUMIFS(63:63,$1:$1,"&gt;="&amp;1,$1:$1,"&lt;="&amp;INT(-$N65/30))+(-$N65/30-INT(-$N65/30))*SUMIFS(63:63,$1:$1,INT(-$N65/30)+1),0)+(-$N65/30-INT(-$N65/30))*SUMIFS(63:63,$1:$1,CG$1+INT(-$N65/30)+1)+(INT(-$N65/30)+1--$N65/30)*SUMIFS(63:63,$1:$1,CG$1+INT(-$N65/30))))</f>
        <v>0</v>
      </c>
      <c r="CH65" s="75">
        <f>IF(CH$7="",0,IF(CH$1=MAX($1:$1),$R63-SUM($T65:CG65),IF(CH$1=1,SUMIFS(63:63,$1:$1,"&gt;="&amp;1,$1:$1,"&lt;="&amp;INT(-$N65/30))+(-$N65/30-INT(-$N65/30))*SUMIFS(63:63,$1:$1,INT(-$N65/30)+1),0)+(-$N65/30-INT(-$N65/30))*SUMIFS(63:63,$1:$1,CH$1+INT(-$N65/30)+1)+(INT(-$N65/30)+1--$N65/30)*SUMIFS(63:63,$1:$1,CH$1+INT(-$N65/30))))</f>
        <v>0</v>
      </c>
      <c r="CI65" s="75">
        <f>IF(CI$7="",0,IF(CI$1=MAX($1:$1),$R63-SUM($T65:CH65),IF(CI$1=1,SUMIFS(63:63,$1:$1,"&gt;="&amp;1,$1:$1,"&lt;="&amp;INT(-$N65/30))+(-$N65/30-INT(-$N65/30))*SUMIFS(63:63,$1:$1,INT(-$N65/30)+1),0)+(-$N65/30-INT(-$N65/30))*SUMIFS(63:63,$1:$1,CI$1+INT(-$N65/30)+1)+(INT(-$N65/30)+1--$N65/30)*SUMIFS(63:63,$1:$1,CI$1+INT(-$N65/30))))</f>
        <v>0</v>
      </c>
      <c r="CJ65" s="75">
        <f>IF(CJ$7="",0,IF(CJ$1=MAX($1:$1),$R63-SUM($T65:CI65),IF(CJ$1=1,SUMIFS(63:63,$1:$1,"&gt;="&amp;1,$1:$1,"&lt;="&amp;INT(-$N65/30))+(-$N65/30-INT(-$N65/30))*SUMIFS(63:63,$1:$1,INT(-$N65/30)+1),0)+(-$N65/30-INT(-$N65/30))*SUMIFS(63:63,$1:$1,CJ$1+INT(-$N65/30)+1)+(INT(-$N65/30)+1--$N65/30)*SUMIFS(63:63,$1:$1,CJ$1+INT(-$N65/30))))</f>
        <v>0</v>
      </c>
      <c r="CK65" s="75">
        <f>IF(CK$7="",0,IF(CK$1=MAX($1:$1),$R63-SUM($T65:CJ65),IF(CK$1=1,SUMIFS(63:63,$1:$1,"&gt;="&amp;1,$1:$1,"&lt;="&amp;INT(-$N65/30))+(-$N65/30-INT(-$N65/30))*SUMIFS(63:63,$1:$1,INT(-$N65/30)+1),0)+(-$N65/30-INT(-$N65/30))*SUMIFS(63:63,$1:$1,CK$1+INT(-$N65/30)+1)+(INT(-$N65/30)+1--$N65/30)*SUMIFS(63:63,$1:$1,CK$1+INT(-$N65/30))))</f>
        <v>0</v>
      </c>
      <c r="CL65" s="75">
        <f>IF(CL$7="",0,IF(CL$1=MAX($1:$1),$R63-SUM($T65:CK65),IF(CL$1=1,SUMIFS(63:63,$1:$1,"&gt;="&amp;1,$1:$1,"&lt;="&amp;INT(-$N65/30))+(-$N65/30-INT(-$N65/30))*SUMIFS(63:63,$1:$1,INT(-$N65/30)+1),0)+(-$N65/30-INT(-$N65/30))*SUMIFS(63:63,$1:$1,CL$1+INT(-$N65/30)+1)+(INT(-$N65/30)+1--$N65/30)*SUMIFS(63:63,$1:$1,CL$1+INT(-$N65/30))))</f>
        <v>0</v>
      </c>
      <c r="CM65" s="75">
        <f>IF(CM$7="",0,IF(CM$1=MAX($1:$1),$R63-SUM($T65:CL65),IF(CM$1=1,SUMIFS(63:63,$1:$1,"&gt;="&amp;1,$1:$1,"&lt;="&amp;INT(-$N65/30))+(-$N65/30-INT(-$N65/30))*SUMIFS(63:63,$1:$1,INT(-$N65/30)+1),0)+(-$N65/30-INT(-$N65/30))*SUMIFS(63:63,$1:$1,CM$1+INT(-$N65/30)+1)+(INT(-$N65/30)+1--$N65/30)*SUMIFS(63:63,$1:$1,CM$1+INT(-$N65/30))))</f>
        <v>0</v>
      </c>
      <c r="CN65" s="75">
        <f>IF(CN$7="",0,IF(CN$1=MAX($1:$1),$R63-SUM($T65:CM65),IF(CN$1=1,SUMIFS(63:63,$1:$1,"&gt;="&amp;1,$1:$1,"&lt;="&amp;INT(-$N65/30))+(-$N65/30-INT(-$N65/30))*SUMIFS(63:63,$1:$1,INT(-$N65/30)+1),0)+(-$N65/30-INT(-$N65/30))*SUMIFS(63:63,$1:$1,CN$1+INT(-$N65/30)+1)+(INT(-$N65/30)+1--$N65/30)*SUMIFS(63:63,$1:$1,CN$1+INT(-$N65/30))))</f>
        <v>0</v>
      </c>
      <c r="CO65" s="75">
        <f>IF(CO$7="",0,IF(CO$1=MAX($1:$1),$R63-SUM($T65:CN65),IF(CO$1=1,SUMIFS(63:63,$1:$1,"&gt;="&amp;1,$1:$1,"&lt;="&amp;INT(-$N65/30))+(-$N65/30-INT(-$N65/30))*SUMIFS(63:63,$1:$1,INT(-$N65/30)+1),0)+(-$N65/30-INT(-$N65/30))*SUMIFS(63:63,$1:$1,CO$1+INT(-$N65/30)+1)+(INT(-$N65/30)+1--$N65/30)*SUMIFS(63:63,$1:$1,CO$1+INT(-$N65/30))))</f>
        <v>0</v>
      </c>
      <c r="CP65" s="75">
        <f>IF(CP$7="",0,IF(CP$1=MAX($1:$1),$R63-SUM($T65:CO65),IF(CP$1=1,SUMIFS(63:63,$1:$1,"&gt;="&amp;1,$1:$1,"&lt;="&amp;INT(-$N65/30))+(-$N65/30-INT(-$N65/30))*SUMIFS(63:63,$1:$1,INT(-$N65/30)+1),0)+(-$N65/30-INT(-$N65/30))*SUMIFS(63:63,$1:$1,CP$1+INT(-$N65/30)+1)+(INT(-$N65/30)+1--$N65/30)*SUMIFS(63:63,$1:$1,CP$1+INT(-$N65/30))))</f>
        <v>0</v>
      </c>
      <c r="CQ65" s="75">
        <f>IF(CQ$7="",0,IF(CQ$1=MAX($1:$1),$R63-SUM($T65:CP65),IF(CQ$1=1,SUMIFS(63:63,$1:$1,"&gt;="&amp;1,$1:$1,"&lt;="&amp;INT(-$N65/30))+(-$N65/30-INT(-$N65/30))*SUMIFS(63:63,$1:$1,INT(-$N65/30)+1),0)+(-$N65/30-INT(-$N65/30))*SUMIFS(63:63,$1:$1,CQ$1+INT(-$N65/30)+1)+(INT(-$N65/30)+1--$N65/30)*SUMIFS(63:63,$1:$1,CQ$1+INT(-$N65/30))))</f>
        <v>0</v>
      </c>
      <c r="CR65" s="75">
        <f>IF(CR$7="",0,IF(CR$1=MAX($1:$1),$R63-SUM($T65:CQ65),IF(CR$1=1,SUMIFS(63:63,$1:$1,"&gt;="&amp;1,$1:$1,"&lt;="&amp;INT(-$N65/30))+(-$N65/30-INT(-$N65/30))*SUMIFS(63:63,$1:$1,INT(-$N65/30)+1),0)+(-$N65/30-INT(-$N65/30))*SUMIFS(63:63,$1:$1,CR$1+INT(-$N65/30)+1)+(INT(-$N65/30)+1--$N65/30)*SUMIFS(63:63,$1:$1,CR$1+INT(-$N65/30))))</f>
        <v>0</v>
      </c>
      <c r="CS65" s="75">
        <f>IF(CS$7="",0,IF(CS$1=MAX($1:$1),$R63-SUM($T65:CR65),IF(CS$1=1,SUMIFS(63:63,$1:$1,"&gt;="&amp;1,$1:$1,"&lt;="&amp;INT(-$N65/30))+(-$N65/30-INT(-$N65/30))*SUMIFS(63:63,$1:$1,INT(-$N65/30)+1),0)+(-$N65/30-INT(-$N65/30))*SUMIFS(63:63,$1:$1,CS$1+INT(-$N65/30)+1)+(INT(-$N65/30)+1--$N65/30)*SUMIFS(63:63,$1:$1,CS$1+INT(-$N65/30))))</f>
        <v>0</v>
      </c>
      <c r="CT65" s="75">
        <f>IF(CT$7="",0,IF(CT$1=MAX($1:$1),$R63-SUM($T65:CS65),IF(CT$1=1,SUMIFS(63:63,$1:$1,"&gt;="&amp;1,$1:$1,"&lt;="&amp;INT(-$N65/30))+(-$N65/30-INT(-$N65/30))*SUMIFS(63:63,$1:$1,INT(-$N65/30)+1),0)+(-$N65/30-INT(-$N65/30))*SUMIFS(63:63,$1:$1,CT$1+INT(-$N65/30)+1)+(INT(-$N65/30)+1--$N65/30)*SUMIFS(63:63,$1:$1,CT$1+INT(-$N65/30))))</f>
        <v>0</v>
      </c>
      <c r="CU65" s="75">
        <f>IF(CU$7="",0,IF(CU$1=MAX($1:$1),$R63-SUM($T65:CT65),IF(CU$1=1,SUMIFS(63:63,$1:$1,"&gt;="&amp;1,$1:$1,"&lt;="&amp;INT(-$N65/30))+(-$N65/30-INT(-$N65/30))*SUMIFS(63:63,$1:$1,INT(-$N65/30)+1),0)+(-$N65/30-INT(-$N65/30))*SUMIFS(63:63,$1:$1,CU$1+INT(-$N65/30)+1)+(INT(-$N65/30)+1--$N65/30)*SUMIFS(63:63,$1:$1,CU$1+INT(-$N65/30))))</f>
        <v>0</v>
      </c>
      <c r="CV65" s="75">
        <f>IF(CV$7="",0,IF(CV$1=MAX($1:$1),$R63-SUM($T65:CU65),IF(CV$1=1,SUMIFS(63:63,$1:$1,"&gt;="&amp;1,$1:$1,"&lt;="&amp;INT(-$N65/30))+(-$N65/30-INT(-$N65/30))*SUMIFS(63:63,$1:$1,INT(-$N65/30)+1),0)+(-$N65/30-INT(-$N65/30))*SUMIFS(63:63,$1:$1,CV$1+INT(-$N65/30)+1)+(INT(-$N65/30)+1--$N65/30)*SUMIFS(63:63,$1:$1,CV$1+INT(-$N65/30))))</f>
        <v>0</v>
      </c>
      <c r="CW65" s="75">
        <f>IF(CW$7="",0,IF(CW$1=MAX($1:$1),$R63-SUM($T65:CV65),IF(CW$1=1,SUMIFS(63:63,$1:$1,"&gt;="&amp;1,$1:$1,"&lt;="&amp;INT(-$N65/30))+(-$N65/30-INT(-$N65/30))*SUMIFS(63:63,$1:$1,INT(-$N65/30)+1),0)+(-$N65/30-INT(-$N65/30))*SUMIFS(63:63,$1:$1,CW$1+INT(-$N65/30)+1)+(INT(-$N65/30)+1--$N65/30)*SUMIFS(63:63,$1:$1,CW$1+INT(-$N65/30))))</f>
        <v>0</v>
      </c>
      <c r="CX65" s="75">
        <f>IF(CX$7="",0,IF(CX$1=MAX($1:$1),$R63-SUM($T65:CW65),IF(CX$1=1,SUMIFS(63:63,$1:$1,"&gt;="&amp;1,$1:$1,"&lt;="&amp;INT(-$N65/30))+(-$N65/30-INT(-$N65/30))*SUMIFS(63:63,$1:$1,INT(-$N65/30)+1),0)+(-$N65/30-INT(-$N65/30))*SUMIFS(63:63,$1:$1,CX$1+INT(-$N65/30)+1)+(INT(-$N65/30)+1--$N65/30)*SUMIFS(63:63,$1:$1,CX$1+INT(-$N65/30))))</f>
        <v>0</v>
      </c>
      <c r="CY65" s="75">
        <f>IF(CY$7="",0,IF(CY$1=MAX($1:$1),$R63-SUM($T65:CX65),IF(CY$1=1,SUMIFS(63:63,$1:$1,"&gt;="&amp;1,$1:$1,"&lt;="&amp;INT(-$N65/30))+(-$N65/30-INT(-$N65/30))*SUMIFS(63:63,$1:$1,INT(-$N65/30)+1),0)+(-$N65/30-INT(-$N65/30))*SUMIFS(63:63,$1:$1,CY$1+INT(-$N65/30)+1)+(INT(-$N65/30)+1--$N65/30)*SUMIFS(63:63,$1:$1,CY$1+INT(-$N65/30))))</f>
        <v>0</v>
      </c>
      <c r="CZ65" s="75">
        <f>IF(CZ$7="",0,IF(CZ$1=MAX($1:$1),$R63-SUM($T65:CY65),IF(CZ$1=1,SUMIFS(63:63,$1:$1,"&gt;="&amp;1,$1:$1,"&lt;="&amp;INT(-$N65/30))+(-$N65/30-INT(-$N65/30))*SUMIFS(63:63,$1:$1,INT(-$N65/30)+1),0)+(-$N65/30-INT(-$N65/30))*SUMIFS(63:63,$1:$1,CZ$1+INT(-$N65/30)+1)+(INT(-$N65/30)+1--$N65/30)*SUMIFS(63:63,$1:$1,CZ$1+INT(-$N65/30))))</f>
        <v>0</v>
      </c>
      <c r="DA65" s="75">
        <f>IF(DA$7="",0,IF(DA$1=MAX($1:$1),$R63-SUM($T65:CZ65),IF(DA$1=1,SUMIFS(63:63,$1:$1,"&gt;="&amp;1,$1:$1,"&lt;="&amp;INT(-$N65/30))+(-$N65/30-INT(-$N65/30))*SUMIFS(63:63,$1:$1,INT(-$N65/30)+1),0)+(-$N65/30-INT(-$N65/30))*SUMIFS(63:63,$1:$1,DA$1+INT(-$N65/30)+1)+(INT(-$N65/30)+1--$N65/30)*SUMIFS(63:63,$1:$1,DA$1+INT(-$N65/30))))</f>
        <v>0</v>
      </c>
      <c r="DB65" s="75">
        <f>IF(DB$7="",0,IF(DB$1=MAX($1:$1),$R63-SUM($T65:DA65),IF(DB$1=1,SUMIFS(63:63,$1:$1,"&gt;="&amp;1,$1:$1,"&lt;="&amp;INT(-$N65/30))+(-$N65/30-INT(-$N65/30))*SUMIFS(63:63,$1:$1,INT(-$N65/30)+1),0)+(-$N65/30-INT(-$N65/30))*SUMIFS(63:63,$1:$1,DB$1+INT(-$N65/30)+1)+(INT(-$N65/30)+1--$N65/30)*SUMIFS(63:63,$1:$1,DB$1+INT(-$N65/30))))</f>
        <v>0</v>
      </c>
      <c r="DC65" s="75">
        <f>IF(DC$7="",0,IF(DC$1=MAX($1:$1),$R63-SUM($T65:DB65),IF(DC$1=1,SUMIFS(63:63,$1:$1,"&gt;="&amp;1,$1:$1,"&lt;="&amp;INT(-$N65/30))+(-$N65/30-INT(-$N65/30))*SUMIFS(63:63,$1:$1,INT(-$N65/30)+1),0)+(-$N65/30-INT(-$N65/30))*SUMIFS(63:63,$1:$1,DC$1+INT(-$N65/30)+1)+(INT(-$N65/30)+1--$N65/30)*SUMIFS(63:63,$1:$1,DC$1+INT(-$N65/30))))</f>
        <v>0</v>
      </c>
      <c r="DD65" s="75">
        <f>IF(DD$7="",0,IF(DD$1=MAX($1:$1),$R63-SUM($T65:DC65),IF(DD$1=1,SUMIFS(63:63,$1:$1,"&gt;="&amp;1,$1:$1,"&lt;="&amp;INT(-$N65/30))+(-$N65/30-INT(-$N65/30))*SUMIFS(63:63,$1:$1,INT(-$N65/30)+1),0)+(-$N65/30-INT(-$N65/30))*SUMIFS(63:63,$1:$1,DD$1+INT(-$N65/30)+1)+(INT(-$N65/30)+1--$N65/30)*SUMIFS(63:63,$1:$1,DD$1+INT(-$N65/30))))</f>
        <v>0</v>
      </c>
      <c r="DE65" s="75">
        <f>IF(DE$7="",0,IF(DE$1=MAX($1:$1),$R63-SUM($T65:DD65),IF(DE$1=1,SUMIFS(63:63,$1:$1,"&gt;="&amp;1,$1:$1,"&lt;="&amp;INT(-$N65/30))+(-$N65/30-INT(-$N65/30))*SUMIFS(63:63,$1:$1,INT(-$N65/30)+1),0)+(-$N65/30-INT(-$N65/30))*SUMIFS(63:63,$1:$1,DE$1+INT(-$N65/30)+1)+(INT(-$N65/30)+1--$N65/30)*SUMIFS(63:63,$1:$1,DE$1+INT(-$N65/30))))</f>
        <v>0</v>
      </c>
      <c r="DF65" s="75">
        <f>IF(DF$7="",0,IF(DF$1=MAX($1:$1),$R63-SUM($T65:DE65),IF(DF$1=1,SUMIFS(63:63,$1:$1,"&gt;="&amp;1,$1:$1,"&lt;="&amp;INT(-$N65/30))+(-$N65/30-INT(-$N65/30))*SUMIFS(63:63,$1:$1,INT(-$N65/30)+1),0)+(-$N65/30-INT(-$N65/30))*SUMIFS(63:63,$1:$1,DF$1+INT(-$N65/30)+1)+(INT(-$N65/30)+1--$N65/30)*SUMIFS(63:63,$1:$1,DF$1+INT(-$N65/30))))</f>
        <v>0</v>
      </c>
      <c r="DG65" s="75">
        <f>IF(DG$7="",0,IF(DG$1=MAX($1:$1),$R63-SUM($T65:DF65),IF(DG$1=1,SUMIFS(63:63,$1:$1,"&gt;="&amp;1,$1:$1,"&lt;="&amp;INT(-$N65/30))+(-$N65/30-INT(-$N65/30))*SUMIFS(63:63,$1:$1,INT(-$N65/30)+1),0)+(-$N65/30-INT(-$N65/30))*SUMIFS(63:63,$1:$1,DG$1+INT(-$N65/30)+1)+(INT(-$N65/30)+1--$N65/30)*SUMIFS(63:63,$1:$1,DG$1+INT(-$N65/30))))</f>
        <v>0</v>
      </c>
      <c r="DH65" s="75">
        <f>IF(DH$7="",0,IF(DH$1=MAX($1:$1),$R63-SUM($T65:DG65),IF(DH$1=1,SUMIFS(63:63,$1:$1,"&gt;="&amp;1,$1:$1,"&lt;="&amp;INT(-$N65/30))+(-$N65/30-INT(-$N65/30))*SUMIFS(63:63,$1:$1,INT(-$N65/30)+1),0)+(-$N65/30-INT(-$N65/30))*SUMIFS(63:63,$1:$1,DH$1+INT(-$N65/30)+1)+(INT(-$N65/30)+1--$N65/30)*SUMIFS(63:63,$1:$1,DH$1+INT(-$N65/30))))</f>
        <v>0</v>
      </c>
      <c r="DI65" s="75">
        <f>IF(DI$7="",0,IF(DI$1=MAX($1:$1),$R63-SUM($T65:DH65),IF(DI$1=1,SUMIFS(63:63,$1:$1,"&gt;="&amp;1,$1:$1,"&lt;="&amp;INT(-$N65/30))+(-$N65/30-INT(-$N65/30))*SUMIFS(63:63,$1:$1,INT(-$N65/30)+1),0)+(-$N65/30-INT(-$N65/30))*SUMIFS(63:63,$1:$1,DI$1+INT(-$N65/30)+1)+(INT(-$N65/30)+1--$N65/30)*SUMIFS(63:63,$1:$1,DI$1+INT(-$N65/30))))</f>
        <v>0</v>
      </c>
      <c r="DJ65" s="75">
        <f>IF(DJ$7="",0,IF(DJ$1=MAX($1:$1),$R63-SUM($T65:DI65),IF(DJ$1=1,SUMIFS(63:63,$1:$1,"&gt;="&amp;1,$1:$1,"&lt;="&amp;INT(-$N65/30))+(-$N65/30-INT(-$N65/30))*SUMIFS(63:63,$1:$1,INT(-$N65/30)+1),0)+(-$N65/30-INT(-$N65/30))*SUMIFS(63:63,$1:$1,DJ$1+INT(-$N65/30)+1)+(INT(-$N65/30)+1--$N65/30)*SUMIFS(63:63,$1:$1,DJ$1+INT(-$N65/30))))</f>
        <v>0</v>
      </c>
      <c r="DK65" s="75">
        <f>IF(DK$7="",0,IF(DK$1=MAX($1:$1),$R63-SUM($T65:DJ65),IF(DK$1=1,SUMIFS(63:63,$1:$1,"&gt;="&amp;1,$1:$1,"&lt;="&amp;INT(-$N65/30))+(-$N65/30-INT(-$N65/30))*SUMIFS(63:63,$1:$1,INT(-$N65/30)+1),0)+(-$N65/30-INT(-$N65/30))*SUMIFS(63:63,$1:$1,DK$1+INT(-$N65/30)+1)+(INT(-$N65/30)+1--$N65/30)*SUMIFS(63:63,$1:$1,DK$1+INT(-$N65/30))))</f>
        <v>0</v>
      </c>
      <c r="DL65" s="75">
        <f>IF(DL$7="",0,IF(DL$1=MAX($1:$1),$R63-SUM($T65:DK65),IF(DL$1=1,SUMIFS(63:63,$1:$1,"&gt;="&amp;1,$1:$1,"&lt;="&amp;INT(-$N65/30))+(-$N65/30-INT(-$N65/30))*SUMIFS(63:63,$1:$1,INT(-$N65/30)+1),0)+(-$N65/30-INT(-$N65/30))*SUMIFS(63:63,$1:$1,DL$1+INT(-$N65/30)+1)+(INT(-$N65/30)+1--$N65/30)*SUMIFS(63:63,$1:$1,DL$1+INT(-$N65/30))))</f>
        <v>0</v>
      </c>
      <c r="DM65" s="75">
        <f>IF(DM$7="",0,IF(DM$1=MAX($1:$1),$R63-SUM($T65:DL65),IF(DM$1=1,SUMIFS(63:63,$1:$1,"&gt;="&amp;1,$1:$1,"&lt;="&amp;INT(-$N65/30))+(-$N65/30-INT(-$N65/30))*SUMIFS(63:63,$1:$1,INT(-$N65/30)+1),0)+(-$N65/30-INT(-$N65/30))*SUMIFS(63:63,$1:$1,DM$1+INT(-$N65/30)+1)+(INT(-$N65/30)+1--$N65/30)*SUMIFS(63:63,$1:$1,DM$1+INT(-$N65/30))))</f>
        <v>0</v>
      </c>
      <c r="DN65" s="75">
        <f>IF(DN$7="",0,IF(DN$1=MAX($1:$1),$R63-SUM($T65:DM65),IF(DN$1=1,SUMIFS(63:63,$1:$1,"&gt;="&amp;1,$1:$1,"&lt;="&amp;INT(-$N65/30))+(-$N65/30-INT(-$N65/30))*SUMIFS(63:63,$1:$1,INT(-$N65/30)+1),0)+(-$N65/30-INT(-$N65/30))*SUMIFS(63:63,$1:$1,DN$1+INT(-$N65/30)+1)+(INT(-$N65/30)+1--$N65/30)*SUMIFS(63:63,$1:$1,DN$1+INT(-$N65/30))))</f>
        <v>0</v>
      </c>
      <c r="DO65" s="75">
        <f>IF(DO$7="",0,IF(DO$1=MAX($1:$1),$R63-SUM($T65:DN65),IF(DO$1=1,SUMIFS(63:63,$1:$1,"&gt;="&amp;1,$1:$1,"&lt;="&amp;INT(-$N65/30))+(-$N65/30-INT(-$N65/30))*SUMIFS(63:63,$1:$1,INT(-$N65/30)+1),0)+(-$N65/30-INT(-$N65/30))*SUMIFS(63:63,$1:$1,DO$1+INT(-$N65/30)+1)+(INT(-$N65/30)+1--$N65/30)*SUMIFS(63:63,$1:$1,DO$1+INT(-$N65/30))))</f>
        <v>0</v>
      </c>
      <c r="DP65" s="75">
        <f>IF(DP$7="",0,IF(DP$1=MAX($1:$1),$R63-SUM($T65:DO65),IF(DP$1=1,SUMIFS(63:63,$1:$1,"&gt;="&amp;1,$1:$1,"&lt;="&amp;INT(-$N65/30))+(-$N65/30-INT(-$N65/30))*SUMIFS(63:63,$1:$1,INT(-$N65/30)+1),0)+(-$N65/30-INT(-$N65/30))*SUMIFS(63:63,$1:$1,DP$1+INT(-$N65/30)+1)+(INT(-$N65/30)+1--$N65/30)*SUMIFS(63:63,$1:$1,DP$1+INT(-$N65/30))))</f>
        <v>0</v>
      </c>
      <c r="DQ65" s="75">
        <f>IF(DQ$7="",0,IF(DQ$1=MAX($1:$1),$R63-SUM($T65:DP65),IF(DQ$1=1,SUMIFS(63:63,$1:$1,"&gt;="&amp;1,$1:$1,"&lt;="&amp;INT(-$N65/30))+(-$N65/30-INT(-$N65/30))*SUMIFS(63:63,$1:$1,INT(-$N65/30)+1),0)+(-$N65/30-INT(-$N65/30))*SUMIFS(63:63,$1:$1,DQ$1+INT(-$N65/30)+1)+(INT(-$N65/30)+1--$N65/30)*SUMIFS(63:63,$1:$1,DQ$1+INT(-$N65/30))))</f>
        <v>0</v>
      </c>
      <c r="DR65" s="75">
        <f>IF(DR$7="",0,IF(DR$1=MAX($1:$1),$R63-SUM($T65:DQ65),IF(DR$1=1,SUMIFS(63:63,$1:$1,"&gt;="&amp;1,$1:$1,"&lt;="&amp;INT(-$N65/30))+(-$N65/30-INT(-$N65/30))*SUMIFS(63:63,$1:$1,INT(-$N65/30)+1),0)+(-$N65/30-INT(-$N65/30))*SUMIFS(63:63,$1:$1,DR$1+INT(-$N65/30)+1)+(INT(-$N65/30)+1--$N65/30)*SUMIFS(63:63,$1:$1,DR$1+INT(-$N65/30))))</f>
        <v>0</v>
      </c>
      <c r="DS65" s="75">
        <f>IF(DS$7="",0,IF(DS$1=MAX($1:$1),$R63-SUM($T65:DR65),IF(DS$1=1,SUMIFS(63:63,$1:$1,"&gt;="&amp;1,$1:$1,"&lt;="&amp;INT(-$N65/30))+(-$N65/30-INT(-$N65/30))*SUMIFS(63:63,$1:$1,INT(-$N65/30)+1),0)+(-$N65/30-INT(-$N65/30))*SUMIFS(63:63,$1:$1,DS$1+INT(-$N65/30)+1)+(INT(-$N65/30)+1--$N65/30)*SUMIFS(63:63,$1:$1,DS$1+INT(-$N65/30))))</f>
        <v>0</v>
      </c>
      <c r="DT65" s="75">
        <f>IF(DT$7="",0,IF(DT$1=MAX($1:$1),$R63-SUM($T65:DS65),IF(DT$1=1,SUMIFS(63:63,$1:$1,"&gt;="&amp;1,$1:$1,"&lt;="&amp;INT(-$N65/30))+(-$N65/30-INT(-$N65/30))*SUMIFS(63:63,$1:$1,INT(-$N65/30)+1),0)+(-$N65/30-INT(-$N65/30))*SUMIFS(63:63,$1:$1,DT$1+INT(-$N65/30)+1)+(INT(-$N65/30)+1--$N65/30)*SUMIFS(63:63,$1:$1,DT$1+INT(-$N65/30))))</f>
        <v>0</v>
      </c>
      <c r="DU65" s="75">
        <f>IF(DU$7="",0,IF(DU$1=MAX($1:$1),$R63-SUM($T65:DT65),IF(DU$1=1,SUMIFS(63:63,$1:$1,"&gt;="&amp;1,$1:$1,"&lt;="&amp;INT(-$N65/30))+(-$N65/30-INT(-$N65/30))*SUMIFS(63:63,$1:$1,INT(-$N65/30)+1),0)+(-$N65/30-INT(-$N65/30))*SUMIFS(63:63,$1:$1,DU$1+INT(-$N65/30)+1)+(INT(-$N65/30)+1--$N65/30)*SUMIFS(63:63,$1:$1,DU$1+INT(-$N65/30))))</f>
        <v>0</v>
      </c>
      <c r="DV65" s="75">
        <f>IF(DV$7="",0,IF(DV$1=MAX($1:$1),$R63-SUM($T65:DU65),IF(DV$1=1,SUMIFS(63:63,$1:$1,"&gt;="&amp;1,$1:$1,"&lt;="&amp;INT(-$N65/30))+(-$N65/30-INT(-$N65/30))*SUMIFS(63:63,$1:$1,INT(-$N65/30)+1),0)+(-$N65/30-INT(-$N65/30))*SUMIFS(63:63,$1:$1,DV$1+INT(-$N65/30)+1)+(INT(-$N65/30)+1--$N65/30)*SUMIFS(63:63,$1:$1,DV$1+INT(-$N65/30))))</f>
        <v>0</v>
      </c>
      <c r="DW65" s="75">
        <f>IF(DW$7="",0,IF(DW$1=MAX($1:$1),$R63-SUM($T65:DV65),IF(DW$1=1,SUMIFS(63:63,$1:$1,"&gt;="&amp;1,$1:$1,"&lt;="&amp;INT(-$N65/30))+(-$N65/30-INT(-$N65/30))*SUMIFS(63:63,$1:$1,INT(-$N65/30)+1),0)+(-$N65/30-INT(-$N65/30))*SUMIFS(63:63,$1:$1,DW$1+INT(-$N65/30)+1)+(INT(-$N65/30)+1--$N65/30)*SUMIFS(63:63,$1:$1,DW$1+INT(-$N65/30))))</f>
        <v>0</v>
      </c>
      <c r="DX65" s="75">
        <f>IF(DX$7="",0,IF(DX$1=MAX($1:$1),$R63-SUM($T65:DW65),IF(DX$1=1,SUMIFS(63:63,$1:$1,"&gt;="&amp;1,$1:$1,"&lt;="&amp;INT(-$N65/30))+(-$N65/30-INT(-$N65/30))*SUMIFS(63:63,$1:$1,INT(-$N65/30)+1),0)+(-$N65/30-INT(-$N65/30))*SUMIFS(63:63,$1:$1,DX$1+INT(-$N65/30)+1)+(INT(-$N65/30)+1--$N65/30)*SUMIFS(63:63,$1:$1,DX$1+INT(-$N65/30))))</f>
        <v>0</v>
      </c>
      <c r="DY65" s="75">
        <f>IF(DY$7="",0,IF(DY$1=MAX($1:$1),$R63-SUM($T65:DX65),IF(DY$1=1,SUMIFS(63:63,$1:$1,"&gt;="&amp;1,$1:$1,"&lt;="&amp;INT(-$N65/30))+(-$N65/30-INT(-$N65/30))*SUMIFS(63:63,$1:$1,INT(-$N65/30)+1),0)+(-$N65/30-INT(-$N65/30))*SUMIFS(63:63,$1:$1,DY$1+INT(-$N65/30)+1)+(INT(-$N65/30)+1--$N65/30)*SUMIFS(63:63,$1:$1,DY$1+INT(-$N65/30))))</f>
        <v>0</v>
      </c>
      <c r="DZ65" s="75">
        <f>IF(DZ$7="",0,IF(DZ$1=MAX($1:$1),$R63-SUM($T65:DY65),IF(DZ$1=1,SUMIFS(63:63,$1:$1,"&gt;="&amp;1,$1:$1,"&lt;="&amp;INT(-$N65/30))+(-$N65/30-INT(-$N65/30))*SUMIFS(63:63,$1:$1,INT(-$N65/30)+1),0)+(-$N65/30-INT(-$N65/30))*SUMIFS(63:63,$1:$1,DZ$1+INT(-$N65/30)+1)+(INT(-$N65/30)+1--$N65/30)*SUMIFS(63:63,$1:$1,DZ$1+INT(-$N65/30))))</f>
        <v>0</v>
      </c>
      <c r="EA65" s="75">
        <f>IF(EA$7="",0,IF(EA$1=MAX($1:$1),$R63-SUM($T65:DZ65),IF(EA$1=1,SUMIFS(63:63,$1:$1,"&gt;="&amp;1,$1:$1,"&lt;="&amp;INT(-$N65/30))+(-$N65/30-INT(-$N65/30))*SUMIFS(63:63,$1:$1,INT(-$N65/30)+1),0)+(-$N65/30-INT(-$N65/30))*SUMIFS(63:63,$1:$1,EA$1+INT(-$N65/30)+1)+(INT(-$N65/30)+1--$N65/30)*SUMIFS(63:63,$1:$1,EA$1+INT(-$N65/30))))</f>
        <v>0</v>
      </c>
      <c r="EB65" s="75">
        <f>IF(EB$7="",0,IF(EB$1=MAX($1:$1),$R63-SUM($T65:EA65),IF(EB$1=1,SUMIFS(63:63,$1:$1,"&gt;="&amp;1,$1:$1,"&lt;="&amp;INT(-$N65/30))+(-$N65/30-INT(-$N65/30))*SUMIFS(63:63,$1:$1,INT(-$N65/30)+1),0)+(-$N65/30-INT(-$N65/30))*SUMIFS(63:63,$1:$1,EB$1+INT(-$N65/30)+1)+(INT(-$N65/30)+1--$N65/30)*SUMIFS(63:63,$1:$1,EB$1+INT(-$N65/30))))</f>
        <v>0</v>
      </c>
      <c r="EC65" s="75">
        <f>IF(EC$7="",0,IF(EC$1=MAX($1:$1),$R63-SUM($T65:EB65),IF(EC$1=1,SUMIFS(63:63,$1:$1,"&gt;="&amp;1,$1:$1,"&lt;="&amp;INT(-$N65/30))+(-$N65/30-INT(-$N65/30))*SUMIFS(63:63,$1:$1,INT(-$N65/30)+1),0)+(-$N65/30-INT(-$N65/30))*SUMIFS(63:63,$1:$1,EC$1+INT(-$N65/30)+1)+(INT(-$N65/30)+1--$N65/30)*SUMIFS(63:63,$1:$1,EC$1+INT(-$N65/30))))</f>
        <v>0</v>
      </c>
      <c r="ED65" s="75">
        <f>IF(ED$7="",0,IF(ED$1=MAX($1:$1),$R63-SUM($T65:EC65),IF(ED$1=1,SUMIFS(63:63,$1:$1,"&gt;="&amp;1,$1:$1,"&lt;="&amp;INT(-$N65/30))+(-$N65/30-INT(-$N65/30))*SUMIFS(63:63,$1:$1,INT(-$N65/30)+1),0)+(-$N65/30-INT(-$N65/30))*SUMIFS(63:63,$1:$1,ED$1+INT(-$N65/30)+1)+(INT(-$N65/30)+1--$N65/30)*SUMIFS(63:63,$1:$1,ED$1+INT(-$N65/30))))</f>
        <v>0</v>
      </c>
      <c r="EE65" s="75">
        <f>IF(EE$7="",0,IF(EE$1=MAX($1:$1),$R63-SUM($T65:ED65),IF(EE$1=1,SUMIFS(63:63,$1:$1,"&gt;="&amp;1,$1:$1,"&lt;="&amp;INT(-$N65/30))+(-$N65/30-INT(-$N65/30))*SUMIFS(63:63,$1:$1,INT(-$N65/30)+1),0)+(-$N65/30-INT(-$N65/30))*SUMIFS(63:63,$1:$1,EE$1+INT(-$N65/30)+1)+(INT(-$N65/30)+1--$N65/30)*SUMIFS(63:63,$1:$1,EE$1+INT(-$N65/30))))</f>
        <v>0</v>
      </c>
      <c r="EF65" s="75">
        <f>IF(EF$7="",0,IF(EF$1=MAX($1:$1),$R63-SUM($T65:EE65),IF(EF$1=1,SUMIFS(63:63,$1:$1,"&gt;="&amp;1,$1:$1,"&lt;="&amp;INT(-$N65/30))+(-$N65/30-INT(-$N65/30))*SUMIFS(63:63,$1:$1,INT(-$N65/30)+1),0)+(-$N65/30-INT(-$N65/30))*SUMIFS(63:63,$1:$1,EF$1+INT(-$N65/30)+1)+(INT(-$N65/30)+1--$N65/30)*SUMIFS(63:63,$1:$1,EF$1+INT(-$N65/30))))</f>
        <v>0</v>
      </c>
      <c r="EG65" s="75">
        <f>IF(EG$7="",0,IF(EG$1=MAX($1:$1),$R63-SUM($T65:EF65),IF(EG$1=1,SUMIFS(63:63,$1:$1,"&gt;="&amp;1,$1:$1,"&lt;="&amp;INT(-$N65/30))+(-$N65/30-INT(-$N65/30))*SUMIFS(63:63,$1:$1,INT(-$N65/30)+1),0)+(-$N65/30-INT(-$N65/30))*SUMIFS(63:63,$1:$1,EG$1+INT(-$N65/30)+1)+(INT(-$N65/30)+1--$N65/30)*SUMIFS(63:63,$1:$1,EG$1+INT(-$N65/30))))</f>
        <v>0</v>
      </c>
      <c r="EH65" s="75">
        <f>IF(EH$7="",0,IF(EH$1=MAX($1:$1),$R63-SUM($T65:EG65),IF(EH$1=1,SUMIFS(63:63,$1:$1,"&gt;="&amp;1,$1:$1,"&lt;="&amp;INT(-$N65/30))+(-$N65/30-INT(-$N65/30))*SUMIFS(63:63,$1:$1,INT(-$N65/30)+1),0)+(-$N65/30-INT(-$N65/30))*SUMIFS(63:63,$1:$1,EH$1+INT(-$N65/30)+1)+(INT(-$N65/30)+1--$N65/30)*SUMIFS(63:63,$1:$1,EH$1+INT(-$N65/30))))</f>
        <v>0</v>
      </c>
      <c r="EI65" s="75">
        <f>IF(EI$7="",0,IF(EI$1=MAX($1:$1),$R63-SUM($T65:EH65),IF(EI$1=1,SUMIFS(63:63,$1:$1,"&gt;="&amp;1,$1:$1,"&lt;="&amp;INT(-$N65/30))+(-$N65/30-INT(-$N65/30))*SUMIFS(63:63,$1:$1,INT(-$N65/30)+1),0)+(-$N65/30-INT(-$N65/30))*SUMIFS(63:63,$1:$1,EI$1+INT(-$N65/30)+1)+(INT(-$N65/30)+1--$N65/30)*SUMIFS(63:63,$1:$1,EI$1+INT(-$N65/30))))</f>
        <v>0</v>
      </c>
      <c r="EJ65" s="75">
        <f>IF(EJ$7="",0,IF(EJ$1=MAX($1:$1),$R63-SUM($T65:EI65),IF(EJ$1=1,SUMIFS(63:63,$1:$1,"&gt;="&amp;1,$1:$1,"&lt;="&amp;INT(-$N65/30))+(-$N65/30-INT(-$N65/30))*SUMIFS(63:63,$1:$1,INT(-$N65/30)+1),0)+(-$N65/30-INT(-$N65/30))*SUMIFS(63:63,$1:$1,EJ$1+INT(-$N65/30)+1)+(INT(-$N65/30)+1--$N65/30)*SUMIFS(63:63,$1:$1,EJ$1+INT(-$N65/30))))</f>
        <v>0</v>
      </c>
      <c r="EK65" s="75">
        <f>IF(EK$7="",0,IF(EK$1=MAX($1:$1),$R63-SUM($T65:EJ65),IF(EK$1=1,SUMIFS(63:63,$1:$1,"&gt;="&amp;1,$1:$1,"&lt;="&amp;INT(-$N65/30))+(-$N65/30-INT(-$N65/30))*SUMIFS(63:63,$1:$1,INT(-$N65/30)+1),0)+(-$N65/30-INT(-$N65/30))*SUMIFS(63:63,$1:$1,EK$1+INT(-$N65/30)+1)+(INT(-$N65/30)+1--$N65/30)*SUMIFS(63:63,$1:$1,EK$1+INT(-$N65/30))))</f>
        <v>0</v>
      </c>
      <c r="EL65" s="75">
        <f>IF(EL$7="",0,IF(EL$1=MAX($1:$1),$R63-SUM($T65:EK65),IF(EL$1=1,SUMIFS(63:63,$1:$1,"&gt;="&amp;1,$1:$1,"&lt;="&amp;INT(-$N65/30))+(-$N65/30-INT(-$N65/30))*SUMIFS(63:63,$1:$1,INT(-$N65/30)+1),0)+(-$N65/30-INT(-$N65/30))*SUMIFS(63:63,$1:$1,EL$1+INT(-$N65/30)+1)+(INT(-$N65/30)+1--$N65/30)*SUMIFS(63:63,$1:$1,EL$1+INT(-$N65/30))))</f>
        <v>0</v>
      </c>
      <c r="EM65" s="75">
        <f>IF(EM$7="",0,IF(EM$1=MAX($1:$1),$R63-SUM($T65:EL65),IF(EM$1=1,SUMIFS(63:63,$1:$1,"&gt;="&amp;1,$1:$1,"&lt;="&amp;INT(-$N65/30))+(-$N65/30-INT(-$N65/30))*SUMIFS(63:63,$1:$1,INT(-$N65/30)+1),0)+(-$N65/30-INT(-$N65/30))*SUMIFS(63:63,$1:$1,EM$1+INT(-$N65/30)+1)+(INT(-$N65/30)+1--$N65/30)*SUMIFS(63:63,$1:$1,EM$1+INT(-$N65/30))))</f>
        <v>0</v>
      </c>
      <c r="EN65" s="75">
        <f>IF(EN$7="",0,IF(EN$1=MAX($1:$1),$R63-SUM($T65:EM65),IF(EN$1=1,SUMIFS(63:63,$1:$1,"&gt;="&amp;1,$1:$1,"&lt;="&amp;INT(-$N65/30))+(-$N65/30-INT(-$N65/30))*SUMIFS(63:63,$1:$1,INT(-$N65/30)+1),0)+(-$N65/30-INT(-$N65/30))*SUMIFS(63:63,$1:$1,EN$1+INT(-$N65/30)+1)+(INT(-$N65/30)+1--$N65/30)*SUMIFS(63:63,$1:$1,EN$1+INT(-$N65/30))))</f>
        <v>0</v>
      </c>
      <c r="EO65" s="75">
        <f>IF(EO$7="",0,IF(EO$1=MAX($1:$1),$R63-SUM($T65:EN65),IF(EO$1=1,SUMIFS(63:63,$1:$1,"&gt;="&amp;1,$1:$1,"&lt;="&amp;INT(-$N65/30))+(-$N65/30-INT(-$N65/30))*SUMIFS(63:63,$1:$1,INT(-$N65/30)+1),0)+(-$N65/30-INT(-$N65/30))*SUMIFS(63:63,$1:$1,EO$1+INT(-$N65/30)+1)+(INT(-$N65/30)+1--$N65/30)*SUMIFS(63:63,$1:$1,EO$1+INT(-$N65/30))))</f>
        <v>0</v>
      </c>
      <c r="EP65" s="75">
        <f>IF(EP$7="",0,IF(EP$1=MAX($1:$1),$R63-SUM($T65:EO65),IF(EP$1=1,SUMIFS(63:63,$1:$1,"&gt;="&amp;1,$1:$1,"&lt;="&amp;INT(-$N65/30))+(-$N65/30-INT(-$N65/30))*SUMIFS(63:63,$1:$1,INT(-$N65/30)+1),0)+(-$N65/30-INT(-$N65/30))*SUMIFS(63:63,$1:$1,EP$1+INT(-$N65/30)+1)+(INT(-$N65/30)+1--$N65/30)*SUMIFS(63:63,$1:$1,EP$1+INT(-$N65/30))))</f>
        <v>0</v>
      </c>
      <c r="EQ65" s="75">
        <f>IF(EQ$7="",0,IF(EQ$1=MAX($1:$1),$R63-SUM($T65:EP65),IF(EQ$1=1,SUMIFS(63:63,$1:$1,"&gt;="&amp;1,$1:$1,"&lt;="&amp;INT(-$N65/30))+(-$N65/30-INT(-$N65/30))*SUMIFS(63:63,$1:$1,INT(-$N65/30)+1),0)+(-$N65/30-INT(-$N65/30))*SUMIFS(63:63,$1:$1,EQ$1+INT(-$N65/30)+1)+(INT(-$N65/30)+1--$N65/30)*SUMIFS(63:63,$1:$1,EQ$1+INT(-$N65/30))))</f>
        <v>0</v>
      </c>
      <c r="ER65" s="75">
        <f>IF(ER$7="",0,IF(ER$1=MAX($1:$1),$R63-SUM($T65:EQ65),IF(ER$1=1,SUMIFS(63:63,$1:$1,"&gt;="&amp;1,$1:$1,"&lt;="&amp;INT(-$N65/30))+(-$N65/30-INT(-$N65/30))*SUMIFS(63:63,$1:$1,INT(-$N65/30)+1),0)+(-$N65/30-INT(-$N65/30))*SUMIFS(63:63,$1:$1,ER$1+INT(-$N65/30)+1)+(INT(-$N65/30)+1--$N65/30)*SUMIFS(63:63,$1:$1,ER$1+INT(-$N65/30))))</f>
        <v>0</v>
      </c>
      <c r="ES65" s="75">
        <f>IF(ES$7="",0,IF(ES$1=MAX($1:$1),$R63-SUM($T65:ER65),IF(ES$1=1,SUMIFS(63:63,$1:$1,"&gt;="&amp;1,$1:$1,"&lt;="&amp;INT(-$N65/30))+(-$N65/30-INT(-$N65/30))*SUMIFS(63:63,$1:$1,INT(-$N65/30)+1),0)+(-$N65/30-INT(-$N65/30))*SUMIFS(63:63,$1:$1,ES$1+INT(-$N65/30)+1)+(INT(-$N65/30)+1--$N65/30)*SUMIFS(63:63,$1:$1,ES$1+INT(-$N65/30))))</f>
        <v>0</v>
      </c>
      <c r="ET65" s="75">
        <f>IF(ET$7="",0,IF(ET$1=MAX($1:$1),$R63-SUM($T65:ES65),IF(ET$1=1,SUMIFS(63:63,$1:$1,"&gt;="&amp;1,$1:$1,"&lt;="&amp;INT(-$N65/30))+(-$N65/30-INT(-$N65/30))*SUMIFS(63:63,$1:$1,INT(-$N65/30)+1),0)+(-$N65/30-INT(-$N65/30))*SUMIFS(63:63,$1:$1,ET$1+INT(-$N65/30)+1)+(INT(-$N65/30)+1--$N65/30)*SUMIFS(63:63,$1:$1,ET$1+INT(-$N65/30))))</f>
        <v>0</v>
      </c>
      <c r="EU65" s="75">
        <f>IF(EU$7="",0,IF(EU$1=MAX($1:$1),$R63-SUM($T65:ET65),IF(EU$1=1,SUMIFS(63:63,$1:$1,"&gt;="&amp;1,$1:$1,"&lt;="&amp;INT(-$N65/30))+(-$N65/30-INT(-$N65/30))*SUMIFS(63:63,$1:$1,INT(-$N65/30)+1),0)+(-$N65/30-INT(-$N65/30))*SUMIFS(63:63,$1:$1,EU$1+INT(-$N65/30)+1)+(INT(-$N65/30)+1--$N65/30)*SUMIFS(63:63,$1:$1,EU$1+INT(-$N65/30))))</f>
        <v>0</v>
      </c>
      <c r="EV65" s="75">
        <f>IF(EV$7="",0,IF(EV$1=MAX($1:$1),$R63-SUM($T65:EU65),IF(EV$1=1,SUMIFS(63:63,$1:$1,"&gt;="&amp;1,$1:$1,"&lt;="&amp;INT(-$N65/30))+(-$N65/30-INT(-$N65/30))*SUMIFS(63:63,$1:$1,INT(-$N65/30)+1),0)+(-$N65/30-INT(-$N65/30))*SUMIFS(63:63,$1:$1,EV$1+INT(-$N65/30)+1)+(INT(-$N65/30)+1--$N65/30)*SUMIFS(63:63,$1:$1,EV$1+INT(-$N65/30))))</f>
        <v>0</v>
      </c>
      <c r="EW65" s="75">
        <f>IF(EW$7="",0,IF(EW$1=MAX($1:$1),$R63-SUM($T65:EV65),IF(EW$1=1,SUMIFS(63:63,$1:$1,"&gt;="&amp;1,$1:$1,"&lt;="&amp;INT(-$N65/30))+(-$N65/30-INT(-$N65/30))*SUMIFS(63:63,$1:$1,INT(-$N65/30)+1),0)+(-$N65/30-INT(-$N65/30))*SUMIFS(63:63,$1:$1,EW$1+INT(-$N65/30)+1)+(INT(-$N65/30)+1--$N65/30)*SUMIFS(63:63,$1:$1,EW$1+INT(-$N65/30))))</f>
        <v>0</v>
      </c>
      <c r="EX65" s="75">
        <f>IF(EX$7="",0,IF(EX$1=MAX($1:$1),$R63-SUM($T65:EW65),IF(EX$1=1,SUMIFS(63:63,$1:$1,"&gt;="&amp;1,$1:$1,"&lt;="&amp;INT(-$N65/30))+(-$N65/30-INT(-$N65/30))*SUMIFS(63:63,$1:$1,INT(-$N65/30)+1),0)+(-$N65/30-INT(-$N65/30))*SUMIFS(63:63,$1:$1,EX$1+INT(-$N65/30)+1)+(INT(-$N65/30)+1--$N65/30)*SUMIFS(63:63,$1:$1,EX$1+INT(-$N65/30))))</f>
        <v>0</v>
      </c>
      <c r="EY65" s="75">
        <f>IF(EY$7="",0,IF(EY$1=MAX($1:$1),$R63-SUM($T65:EX65),IF(EY$1=1,SUMIFS(63:63,$1:$1,"&gt;="&amp;1,$1:$1,"&lt;="&amp;INT(-$N65/30))+(-$N65/30-INT(-$N65/30))*SUMIFS(63:63,$1:$1,INT(-$N65/30)+1),0)+(-$N65/30-INT(-$N65/30))*SUMIFS(63:63,$1:$1,EY$1+INT(-$N65/30)+1)+(INT(-$N65/30)+1--$N65/30)*SUMIFS(63:63,$1:$1,EY$1+INT(-$N65/30))))</f>
        <v>0</v>
      </c>
      <c r="EZ65" s="75">
        <f>IF(EZ$7="",0,IF(EZ$1=MAX($1:$1),$R63-SUM($T65:EY65),IF(EZ$1=1,SUMIFS(63:63,$1:$1,"&gt;="&amp;1,$1:$1,"&lt;="&amp;INT(-$N65/30))+(-$N65/30-INT(-$N65/30))*SUMIFS(63:63,$1:$1,INT(-$N65/30)+1),0)+(-$N65/30-INT(-$N65/30))*SUMIFS(63:63,$1:$1,EZ$1+INT(-$N65/30)+1)+(INT(-$N65/30)+1--$N65/30)*SUMIFS(63:63,$1:$1,EZ$1+INT(-$N65/30))))</f>
        <v>0</v>
      </c>
      <c r="FA65" s="75">
        <f>IF(FA$7="",0,IF(FA$1=MAX($1:$1),$R63-SUM($T65:EZ65),IF(FA$1=1,SUMIFS(63:63,$1:$1,"&gt;="&amp;1,$1:$1,"&lt;="&amp;INT(-$N65/30))+(-$N65/30-INT(-$N65/30))*SUMIFS(63:63,$1:$1,INT(-$N65/30)+1),0)+(-$N65/30-INT(-$N65/30))*SUMIFS(63:63,$1:$1,FA$1+INT(-$N65/30)+1)+(INT(-$N65/30)+1--$N65/30)*SUMIFS(63:63,$1:$1,FA$1+INT(-$N65/30))))</f>
        <v>0</v>
      </c>
      <c r="FB65" s="75">
        <f>IF(FB$7="",0,IF(FB$1=MAX($1:$1),$R63-SUM($T65:FA65),IF(FB$1=1,SUMIFS(63:63,$1:$1,"&gt;="&amp;1,$1:$1,"&lt;="&amp;INT(-$N65/30))+(-$N65/30-INT(-$N65/30))*SUMIFS(63:63,$1:$1,INT(-$N65/30)+1),0)+(-$N65/30-INT(-$N65/30))*SUMIFS(63:63,$1:$1,FB$1+INT(-$N65/30)+1)+(INT(-$N65/30)+1--$N65/30)*SUMIFS(63:63,$1:$1,FB$1+INT(-$N65/30))))</f>
        <v>0</v>
      </c>
      <c r="FC65" s="75">
        <f>IF(FC$7="",0,IF(FC$1=MAX($1:$1),$R63-SUM($T65:FB65),IF(FC$1=1,SUMIFS(63:63,$1:$1,"&gt;="&amp;1,$1:$1,"&lt;="&amp;INT(-$N65/30))+(-$N65/30-INT(-$N65/30))*SUMIFS(63:63,$1:$1,INT(-$N65/30)+1),0)+(-$N65/30-INT(-$N65/30))*SUMIFS(63:63,$1:$1,FC$1+INT(-$N65/30)+1)+(INT(-$N65/30)+1--$N65/30)*SUMIFS(63:63,$1:$1,FC$1+INT(-$N65/30))))</f>
        <v>0</v>
      </c>
      <c r="FD65" s="75">
        <f>IF(FD$7="",0,IF(FD$1=MAX($1:$1),$R63-SUM($T65:FC65),IF(FD$1=1,SUMIFS(63:63,$1:$1,"&gt;="&amp;1,$1:$1,"&lt;="&amp;INT(-$N65/30))+(-$N65/30-INT(-$N65/30))*SUMIFS(63:63,$1:$1,INT(-$N65/30)+1),0)+(-$N65/30-INT(-$N65/30))*SUMIFS(63:63,$1:$1,FD$1+INT(-$N65/30)+1)+(INT(-$N65/30)+1--$N65/30)*SUMIFS(63:63,$1:$1,FD$1+INT(-$N65/30))))</f>
        <v>0</v>
      </c>
      <c r="FE65" s="75">
        <f>IF(FE$7="",0,IF(FE$1=MAX($1:$1),$R63-SUM($T65:FD65),IF(FE$1=1,SUMIFS(63:63,$1:$1,"&gt;="&amp;1,$1:$1,"&lt;="&amp;INT(-$N65/30))+(-$N65/30-INT(-$N65/30))*SUMIFS(63:63,$1:$1,INT(-$N65/30)+1),0)+(-$N65/30-INT(-$N65/30))*SUMIFS(63:63,$1:$1,FE$1+INT(-$N65/30)+1)+(INT(-$N65/30)+1--$N65/30)*SUMIFS(63:63,$1:$1,FE$1+INT(-$N65/30))))</f>
        <v>0</v>
      </c>
      <c r="FF65" s="75">
        <f>IF(FF$7="",0,IF(FF$1=MAX($1:$1),$R63-SUM($T65:FE65),IF(FF$1=1,SUMIFS(63:63,$1:$1,"&gt;="&amp;1,$1:$1,"&lt;="&amp;INT(-$N65/30))+(-$N65/30-INT(-$N65/30))*SUMIFS(63:63,$1:$1,INT(-$N65/30)+1),0)+(-$N65/30-INT(-$N65/30))*SUMIFS(63:63,$1:$1,FF$1+INT(-$N65/30)+1)+(INT(-$N65/30)+1--$N65/30)*SUMIFS(63:63,$1:$1,FF$1+INT(-$N65/30))))</f>
        <v>0</v>
      </c>
      <c r="FG65" s="75">
        <f>IF(FG$7="",0,IF(FG$1=MAX($1:$1),$R63-SUM($T65:FF65),IF(FG$1=1,SUMIFS(63:63,$1:$1,"&gt;="&amp;1,$1:$1,"&lt;="&amp;INT(-$N65/30))+(-$N65/30-INT(-$N65/30))*SUMIFS(63:63,$1:$1,INT(-$N65/30)+1),0)+(-$N65/30-INT(-$N65/30))*SUMIFS(63:63,$1:$1,FG$1+INT(-$N65/30)+1)+(INT(-$N65/30)+1--$N65/30)*SUMIFS(63:63,$1:$1,FG$1+INT(-$N65/30))))</f>
        <v>0</v>
      </c>
      <c r="FH65" s="75">
        <f>IF(FH$7="",0,IF(FH$1=MAX($1:$1),$R63-SUM($T65:FG65),IF(FH$1=1,SUMIFS(63:63,$1:$1,"&gt;="&amp;1,$1:$1,"&lt;="&amp;INT(-$N65/30))+(-$N65/30-INT(-$N65/30))*SUMIFS(63:63,$1:$1,INT(-$N65/30)+1),0)+(-$N65/30-INT(-$N65/30))*SUMIFS(63:63,$1:$1,FH$1+INT(-$N65/30)+1)+(INT(-$N65/30)+1--$N65/30)*SUMIFS(63:63,$1:$1,FH$1+INT(-$N65/30))))</f>
        <v>0</v>
      </c>
      <c r="FI65" s="75">
        <f>IF(FI$7="",0,IF(FI$1=MAX($1:$1),$R63-SUM($T65:FH65),IF(FI$1=1,SUMIFS(63:63,$1:$1,"&gt;="&amp;1,$1:$1,"&lt;="&amp;INT(-$N65/30))+(-$N65/30-INT(-$N65/30))*SUMIFS(63:63,$1:$1,INT(-$N65/30)+1),0)+(-$N65/30-INT(-$N65/30))*SUMIFS(63:63,$1:$1,FI$1+INT(-$N65/30)+1)+(INT(-$N65/30)+1--$N65/30)*SUMIFS(63:63,$1:$1,FI$1+INT(-$N65/30))))</f>
        <v>0</v>
      </c>
      <c r="FJ65" s="75">
        <f>IF(FJ$7="",0,IF(FJ$1=MAX($1:$1),$R63-SUM($T65:FI65),IF(FJ$1=1,SUMIFS(63:63,$1:$1,"&gt;="&amp;1,$1:$1,"&lt;="&amp;INT(-$N65/30))+(-$N65/30-INT(-$N65/30))*SUMIFS(63:63,$1:$1,INT(-$N65/30)+1),0)+(-$N65/30-INT(-$N65/30))*SUMIFS(63:63,$1:$1,FJ$1+INT(-$N65/30)+1)+(INT(-$N65/30)+1--$N65/30)*SUMIFS(63:63,$1:$1,FJ$1+INT(-$N65/30))))</f>
        <v>0</v>
      </c>
      <c r="FK65" s="75">
        <f>IF(FK$7="",0,IF(FK$1=MAX($1:$1),$R63-SUM($T65:FJ65),IF(FK$1=1,SUMIFS(63:63,$1:$1,"&gt;="&amp;1,$1:$1,"&lt;="&amp;INT(-$N65/30))+(-$N65/30-INT(-$N65/30))*SUMIFS(63:63,$1:$1,INT(-$N65/30)+1),0)+(-$N65/30-INT(-$N65/30))*SUMIFS(63:63,$1:$1,FK$1+INT(-$N65/30)+1)+(INT(-$N65/30)+1--$N65/30)*SUMIFS(63:63,$1:$1,FK$1+INT(-$N65/30))))</f>
        <v>0</v>
      </c>
      <c r="FL65" s="75">
        <f>IF(FL$7="",0,IF(FL$1=MAX($1:$1),$R63-SUM($T65:FK65),IF(FL$1=1,SUMIFS(63:63,$1:$1,"&gt;="&amp;1,$1:$1,"&lt;="&amp;INT(-$N65/30))+(-$N65/30-INT(-$N65/30))*SUMIFS(63:63,$1:$1,INT(-$N65/30)+1),0)+(-$N65/30-INT(-$N65/30))*SUMIFS(63:63,$1:$1,FL$1+INT(-$N65/30)+1)+(INT(-$N65/30)+1--$N65/30)*SUMIFS(63:63,$1:$1,FL$1+INT(-$N65/30))))</f>
        <v>0</v>
      </c>
      <c r="FM65" s="75">
        <f>IF(FM$7="",0,IF(FM$1=MAX($1:$1),$R63-SUM($T65:FL65),IF(FM$1=1,SUMIFS(63:63,$1:$1,"&gt;="&amp;1,$1:$1,"&lt;="&amp;INT(-$N65/30))+(-$N65/30-INT(-$N65/30))*SUMIFS(63:63,$1:$1,INT(-$N65/30)+1),0)+(-$N65/30-INT(-$N65/30))*SUMIFS(63:63,$1:$1,FM$1+INT(-$N65/30)+1)+(INT(-$N65/30)+1--$N65/30)*SUMIFS(63:63,$1:$1,FM$1+INT(-$N65/30))))</f>
        <v>0</v>
      </c>
      <c r="FN65" s="75">
        <f>IF(FN$7="",0,IF(FN$1=MAX($1:$1),$R63-SUM($T65:FM65),IF(FN$1=1,SUMIFS(63:63,$1:$1,"&gt;="&amp;1,$1:$1,"&lt;="&amp;INT(-$N65/30))+(-$N65/30-INT(-$N65/30))*SUMIFS(63:63,$1:$1,INT(-$N65/30)+1),0)+(-$N65/30-INT(-$N65/30))*SUMIFS(63:63,$1:$1,FN$1+INT(-$N65/30)+1)+(INT(-$N65/30)+1--$N65/30)*SUMIFS(63:63,$1:$1,FN$1+INT(-$N65/30))))</f>
        <v>0</v>
      </c>
      <c r="FO65" s="75">
        <f>IF(FO$7="",0,IF(FO$1=MAX($1:$1),$R63-SUM($T65:FN65),IF(FO$1=1,SUMIFS(63:63,$1:$1,"&gt;="&amp;1,$1:$1,"&lt;="&amp;INT(-$N65/30))+(-$N65/30-INT(-$N65/30))*SUMIFS(63:63,$1:$1,INT(-$N65/30)+1),0)+(-$N65/30-INT(-$N65/30))*SUMIFS(63:63,$1:$1,FO$1+INT(-$N65/30)+1)+(INT(-$N65/30)+1--$N65/30)*SUMIFS(63:63,$1:$1,FO$1+INT(-$N65/30))))</f>
        <v>0</v>
      </c>
      <c r="FP65" s="75">
        <f>IF(FP$7="",0,IF(FP$1=MAX($1:$1),$R63-SUM($T65:FO65),IF(FP$1=1,SUMIFS(63:63,$1:$1,"&gt;="&amp;1,$1:$1,"&lt;="&amp;INT(-$N65/30))+(-$N65/30-INT(-$N65/30))*SUMIFS(63:63,$1:$1,INT(-$N65/30)+1),0)+(-$N65/30-INT(-$N65/30))*SUMIFS(63:63,$1:$1,FP$1+INT(-$N65/30)+1)+(INT(-$N65/30)+1--$N65/30)*SUMIFS(63:63,$1:$1,FP$1+INT(-$N65/30))))</f>
        <v>0</v>
      </c>
      <c r="FQ65" s="75">
        <f>IF(FQ$7="",0,IF(FQ$1=MAX($1:$1),$R63-SUM($T65:FP65),IF(FQ$1=1,SUMIFS(63:63,$1:$1,"&gt;="&amp;1,$1:$1,"&lt;="&amp;INT(-$N65/30))+(-$N65/30-INT(-$N65/30))*SUMIFS(63:63,$1:$1,INT(-$N65/30)+1),0)+(-$N65/30-INT(-$N65/30))*SUMIFS(63:63,$1:$1,FQ$1+INT(-$N65/30)+1)+(INT(-$N65/30)+1--$N65/30)*SUMIFS(63:63,$1:$1,FQ$1+INT(-$N65/30))))</f>
        <v>0</v>
      </c>
      <c r="FR65" s="75">
        <f>IF(FR$7="",0,IF(FR$1=MAX($1:$1),$R63-SUM($T65:FQ65),IF(FR$1=1,SUMIFS(63:63,$1:$1,"&gt;="&amp;1,$1:$1,"&lt;="&amp;INT(-$N65/30))+(-$N65/30-INT(-$N65/30))*SUMIFS(63:63,$1:$1,INT(-$N65/30)+1),0)+(-$N65/30-INT(-$N65/30))*SUMIFS(63:63,$1:$1,FR$1+INT(-$N65/30)+1)+(INT(-$N65/30)+1--$N65/30)*SUMIFS(63:63,$1:$1,FR$1+INT(-$N65/30))))</f>
        <v>0</v>
      </c>
      <c r="FS65" s="75">
        <f>IF(FS$7="",0,IF(FS$1=MAX($1:$1),$R63-SUM($T65:FR65),IF(FS$1=1,SUMIFS(63:63,$1:$1,"&gt;="&amp;1,$1:$1,"&lt;="&amp;INT(-$N65/30))+(-$N65/30-INT(-$N65/30))*SUMIFS(63:63,$1:$1,INT(-$N65/30)+1),0)+(-$N65/30-INT(-$N65/30))*SUMIFS(63:63,$1:$1,FS$1+INT(-$N65/30)+1)+(INT(-$N65/30)+1--$N65/30)*SUMIFS(63:63,$1:$1,FS$1+INT(-$N65/30))))</f>
        <v>0</v>
      </c>
      <c r="FT65" s="75">
        <f>IF(FT$7="",0,IF(FT$1=MAX($1:$1),$R63-SUM($T65:FS65),IF(FT$1=1,SUMIFS(63:63,$1:$1,"&gt;="&amp;1,$1:$1,"&lt;="&amp;INT(-$N65/30))+(-$N65/30-INT(-$N65/30))*SUMIFS(63:63,$1:$1,INT(-$N65/30)+1),0)+(-$N65/30-INT(-$N65/30))*SUMIFS(63:63,$1:$1,FT$1+INT(-$N65/30)+1)+(INT(-$N65/30)+1--$N65/30)*SUMIFS(63:63,$1:$1,FT$1+INT(-$N65/30))))</f>
        <v>0</v>
      </c>
      <c r="FU65" s="75">
        <f>IF(FU$7="",0,IF(FU$1=MAX($1:$1),$R63-SUM($T65:FT65),IF(FU$1=1,SUMIFS(63:63,$1:$1,"&gt;="&amp;1,$1:$1,"&lt;="&amp;INT(-$N65/30))+(-$N65/30-INT(-$N65/30))*SUMIFS(63:63,$1:$1,INT(-$N65/30)+1),0)+(-$N65/30-INT(-$N65/30))*SUMIFS(63:63,$1:$1,FU$1+INT(-$N65/30)+1)+(INT(-$N65/30)+1--$N65/30)*SUMIFS(63:63,$1:$1,FU$1+INT(-$N65/30))))</f>
        <v>0</v>
      </c>
      <c r="FV65" s="75">
        <f>IF(FV$7="",0,IF(FV$1=MAX($1:$1),$R63-SUM($T65:FU65),IF(FV$1=1,SUMIFS(63:63,$1:$1,"&gt;="&amp;1,$1:$1,"&lt;="&amp;INT(-$N65/30))+(-$N65/30-INT(-$N65/30))*SUMIFS(63:63,$1:$1,INT(-$N65/30)+1),0)+(-$N65/30-INT(-$N65/30))*SUMIFS(63:63,$1:$1,FV$1+INT(-$N65/30)+1)+(INT(-$N65/30)+1--$N65/30)*SUMIFS(63:63,$1:$1,FV$1+INT(-$N65/30))))</f>
        <v>0</v>
      </c>
      <c r="FW65" s="75">
        <f>IF(FW$7="",0,IF(FW$1=MAX($1:$1),$R63-SUM($T65:FV65),IF(FW$1=1,SUMIFS(63:63,$1:$1,"&gt;="&amp;1,$1:$1,"&lt;="&amp;INT(-$N65/30))+(-$N65/30-INT(-$N65/30))*SUMIFS(63:63,$1:$1,INT(-$N65/30)+1),0)+(-$N65/30-INT(-$N65/30))*SUMIFS(63:63,$1:$1,FW$1+INT(-$N65/30)+1)+(INT(-$N65/30)+1--$N65/30)*SUMIFS(63:63,$1:$1,FW$1+INT(-$N65/30))))</f>
        <v>0</v>
      </c>
      <c r="FX65" s="75">
        <f>IF(FX$7="",0,IF(FX$1=MAX($1:$1),$R63-SUM($T65:FW65),IF(FX$1=1,SUMIFS(63:63,$1:$1,"&gt;="&amp;1,$1:$1,"&lt;="&amp;INT(-$N65/30))+(-$N65/30-INT(-$N65/30))*SUMIFS(63:63,$1:$1,INT(-$N65/30)+1),0)+(-$N65/30-INT(-$N65/30))*SUMIFS(63:63,$1:$1,FX$1+INT(-$N65/30)+1)+(INT(-$N65/30)+1--$N65/30)*SUMIFS(63:63,$1:$1,FX$1+INT(-$N65/30))))</f>
        <v>0</v>
      </c>
      <c r="FY65" s="75">
        <f>IF(FY$7="",0,IF(FY$1=MAX($1:$1),$R63-SUM($T65:FX65),IF(FY$1=1,SUMIFS(63:63,$1:$1,"&gt;="&amp;1,$1:$1,"&lt;="&amp;INT(-$N65/30))+(-$N65/30-INT(-$N65/30))*SUMIFS(63:63,$1:$1,INT(-$N65/30)+1),0)+(-$N65/30-INT(-$N65/30))*SUMIFS(63:63,$1:$1,FY$1+INT(-$N65/30)+1)+(INT(-$N65/30)+1--$N65/30)*SUMIFS(63:63,$1:$1,FY$1+INT(-$N65/30))))</f>
        <v>0</v>
      </c>
      <c r="FZ65" s="75">
        <f>IF(FZ$7="",0,IF(FZ$1=MAX($1:$1),$R63-SUM($T65:FY65),IF(FZ$1=1,SUMIFS(63:63,$1:$1,"&gt;="&amp;1,$1:$1,"&lt;="&amp;INT(-$N65/30))+(-$N65/30-INT(-$N65/30))*SUMIFS(63:63,$1:$1,INT(-$N65/30)+1),0)+(-$N65/30-INT(-$N65/30))*SUMIFS(63:63,$1:$1,FZ$1+INT(-$N65/30)+1)+(INT(-$N65/30)+1--$N65/30)*SUMIFS(63:63,$1:$1,FZ$1+INT(-$N65/30))))</f>
        <v>0</v>
      </c>
      <c r="GA65" s="75">
        <f>IF(GA$7="",0,IF(GA$1=MAX($1:$1),$R63-SUM($T65:FZ65),IF(GA$1=1,SUMIFS(63:63,$1:$1,"&gt;="&amp;1,$1:$1,"&lt;="&amp;INT(-$N65/30))+(-$N65/30-INT(-$N65/30))*SUMIFS(63:63,$1:$1,INT(-$N65/30)+1),0)+(-$N65/30-INT(-$N65/30))*SUMIFS(63:63,$1:$1,GA$1+INT(-$N65/30)+1)+(INT(-$N65/30)+1--$N65/30)*SUMIFS(63:63,$1:$1,GA$1+INT(-$N65/30))))</f>
        <v>0</v>
      </c>
      <c r="GB65" s="75">
        <f>IF(GB$7="",0,IF(GB$1=MAX($1:$1),$R63-SUM($T65:GA65),IF(GB$1=1,SUMIFS(63:63,$1:$1,"&gt;="&amp;1,$1:$1,"&lt;="&amp;INT(-$N65/30))+(-$N65/30-INT(-$N65/30))*SUMIFS(63:63,$1:$1,INT(-$N65/30)+1),0)+(-$N65/30-INT(-$N65/30))*SUMIFS(63:63,$1:$1,GB$1+INT(-$N65/30)+1)+(INT(-$N65/30)+1--$N65/30)*SUMIFS(63:63,$1:$1,GB$1+INT(-$N65/30))))</f>
        <v>0</v>
      </c>
      <c r="GC65" s="75">
        <f>IF(GC$7="",0,IF(GC$1=MAX($1:$1),$R63-SUM($T65:GB65),IF(GC$1=1,SUMIFS(63:63,$1:$1,"&gt;="&amp;1,$1:$1,"&lt;="&amp;INT(-$N65/30))+(-$N65/30-INT(-$N65/30))*SUMIFS(63:63,$1:$1,INT(-$N65/30)+1),0)+(-$N65/30-INT(-$N65/30))*SUMIFS(63:63,$1:$1,GC$1+INT(-$N65/30)+1)+(INT(-$N65/30)+1--$N65/30)*SUMIFS(63:63,$1:$1,GC$1+INT(-$N65/30))))</f>
        <v>0</v>
      </c>
      <c r="GD65" s="75">
        <f>IF(GD$7="",0,IF(GD$1=MAX($1:$1),$R63-SUM($T65:GC65),IF(GD$1=1,SUMIFS(63:63,$1:$1,"&gt;="&amp;1,$1:$1,"&lt;="&amp;INT(-$N65/30))+(-$N65/30-INT(-$N65/30))*SUMIFS(63:63,$1:$1,INT(-$N65/30)+1),0)+(-$N65/30-INT(-$N65/30))*SUMIFS(63:63,$1:$1,GD$1+INT(-$N65/30)+1)+(INT(-$N65/30)+1--$N65/30)*SUMIFS(63:63,$1:$1,GD$1+INT(-$N65/30))))</f>
        <v>0</v>
      </c>
      <c r="GE65" s="75">
        <f>IF(GE$7="",0,IF(GE$1=MAX($1:$1),$R63-SUM($T65:GD65),IF(GE$1=1,SUMIFS(63:63,$1:$1,"&gt;="&amp;1,$1:$1,"&lt;="&amp;INT(-$N65/30))+(-$N65/30-INT(-$N65/30))*SUMIFS(63:63,$1:$1,INT(-$N65/30)+1),0)+(-$N65/30-INT(-$N65/30))*SUMIFS(63:63,$1:$1,GE$1+INT(-$N65/30)+1)+(INT(-$N65/30)+1--$N65/30)*SUMIFS(63:63,$1:$1,GE$1+INT(-$N65/30))))</f>
        <v>0</v>
      </c>
      <c r="GF65" s="75">
        <f>IF(GF$7="",0,IF(GF$1=MAX($1:$1),$R63-SUM($T65:GE65),IF(GF$1=1,SUMIFS(63:63,$1:$1,"&gt;="&amp;1,$1:$1,"&lt;="&amp;INT(-$N65/30))+(-$N65/30-INT(-$N65/30))*SUMIFS(63:63,$1:$1,INT(-$N65/30)+1),0)+(-$N65/30-INT(-$N65/30))*SUMIFS(63:63,$1:$1,GF$1+INT(-$N65/30)+1)+(INT(-$N65/30)+1--$N65/30)*SUMIFS(63:63,$1:$1,GF$1+INT(-$N65/30))))</f>
        <v>0</v>
      </c>
      <c r="GG65" s="75">
        <f>IF(GG$7="",0,IF(GG$1=MAX($1:$1),$R63-SUM($T65:GF65),IF(GG$1=1,SUMIFS(63:63,$1:$1,"&gt;="&amp;1,$1:$1,"&lt;="&amp;INT(-$N65/30))+(-$N65/30-INT(-$N65/30))*SUMIFS(63:63,$1:$1,INT(-$N65/30)+1),0)+(-$N65/30-INT(-$N65/30))*SUMIFS(63:63,$1:$1,GG$1+INT(-$N65/30)+1)+(INT(-$N65/30)+1--$N65/30)*SUMIFS(63:63,$1:$1,GG$1+INT(-$N65/30))))</f>
        <v>0</v>
      </c>
      <c r="GH65" s="75">
        <f>IF(GH$7="",0,IF(GH$1=MAX($1:$1),$R63-SUM($T65:GG65),IF(GH$1=1,SUMIFS(63:63,$1:$1,"&gt;="&amp;1,$1:$1,"&lt;="&amp;INT(-$N65/30))+(-$N65/30-INT(-$N65/30))*SUMIFS(63:63,$1:$1,INT(-$N65/30)+1),0)+(-$N65/30-INT(-$N65/30))*SUMIFS(63:63,$1:$1,GH$1+INT(-$N65/30)+1)+(INT(-$N65/30)+1--$N65/30)*SUMIFS(63:63,$1:$1,GH$1+INT(-$N65/30))))</f>
        <v>0</v>
      </c>
      <c r="GI65" s="75">
        <f>IF(GI$7="",0,IF(GI$1=MAX($1:$1),$R63-SUM($T65:GH65),IF(GI$1=1,SUMIFS(63:63,$1:$1,"&gt;="&amp;1,$1:$1,"&lt;="&amp;INT(-$N65/30))+(-$N65/30-INT(-$N65/30))*SUMIFS(63:63,$1:$1,INT(-$N65/30)+1),0)+(-$N65/30-INT(-$N65/30))*SUMIFS(63:63,$1:$1,GI$1+INT(-$N65/30)+1)+(INT(-$N65/30)+1--$N65/30)*SUMIFS(63:63,$1:$1,GI$1+INT(-$N65/30))))</f>
        <v>0</v>
      </c>
      <c r="GJ65" s="75">
        <f>IF(GJ$7="",0,IF(GJ$1=MAX($1:$1),$R63-SUM($T65:GI65),IF(GJ$1=1,SUMIFS(63:63,$1:$1,"&gt;="&amp;1,$1:$1,"&lt;="&amp;INT(-$N65/30))+(-$N65/30-INT(-$N65/30))*SUMIFS(63:63,$1:$1,INT(-$N65/30)+1),0)+(-$N65/30-INT(-$N65/30))*SUMIFS(63:63,$1:$1,GJ$1+INT(-$N65/30)+1)+(INT(-$N65/30)+1--$N65/30)*SUMIFS(63:63,$1:$1,GJ$1+INT(-$N65/30))))</f>
        <v>0</v>
      </c>
      <c r="GK65" s="75">
        <f>IF(GK$7="",0,IF(GK$1=MAX($1:$1),$R63-SUM($T65:GJ65),IF(GK$1=1,SUMIFS(63:63,$1:$1,"&gt;="&amp;1,$1:$1,"&lt;="&amp;INT(-$N65/30))+(-$N65/30-INT(-$N65/30))*SUMIFS(63:63,$1:$1,INT(-$N65/30)+1),0)+(-$N65/30-INT(-$N65/30))*SUMIFS(63:63,$1:$1,GK$1+INT(-$N65/30)+1)+(INT(-$N65/30)+1--$N65/30)*SUMIFS(63:63,$1:$1,GK$1+INT(-$N65/30))))</f>
        <v>0</v>
      </c>
      <c r="GL65" s="75">
        <f>IF(GL$7="",0,IF(GL$1=MAX($1:$1),$R63-SUM($T65:GK65),IF(GL$1=1,SUMIFS(63:63,$1:$1,"&gt;="&amp;1,$1:$1,"&lt;="&amp;INT(-$N65/30))+(-$N65/30-INT(-$N65/30))*SUMIFS(63:63,$1:$1,INT(-$N65/30)+1),0)+(-$N65/30-INT(-$N65/30))*SUMIFS(63:63,$1:$1,GL$1+INT(-$N65/30)+1)+(INT(-$N65/30)+1--$N65/30)*SUMIFS(63:63,$1:$1,GL$1+INT(-$N65/30))))</f>
        <v>0</v>
      </c>
      <c r="GM65" s="75">
        <f>IF(GM$7="",0,IF(GM$1=MAX($1:$1),$R63-SUM($T65:GL65),IF(GM$1=1,SUMIFS(63:63,$1:$1,"&gt;="&amp;1,$1:$1,"&lt;="&amp;INT(-$N65/30))+(-$N65/30-INT(-$N65/30))*SUMIFS(63:63,$1:$1,INT(-$N65/30)+1),0)+(-$N65/30-INT(-$N65/30))*SUMIFS(63:63,$1:$1,GM$1+INT(-$N65/30)+1)+(INT(-$N65/30)+1--$N65/30)*SUMIFS(63:63,$1:$1,GM$1+INT(-$N65/30))))</f>
        <v>0</v>
      </c>
      <c r="GN65" s="75">
        <f>IF(GN$7="",0,IF(GN$1=MAX($1:$1),$R63-SUM($T65:GM65),IF(GN$1=1,SUMIFS(63:63,$1:$1,"&gt;="&amp;1,$1:$1,"&lt;="&amp;INT(-$N65/30))+(-$N65/30-INT(-$N65/30))*SUMIFS(63:63,$1:$1,INT(-$N65/30)+1),0)+(-$N65/30-INT(-$N65/30))*SUMIFS(63:63,$1:$1,GN$1+INT(-$N65/30)+1)+(INT(-$N65/30)+1--$N65/30)*SUMIFS(63:63,$1:$1,GN$1+INT(-$N65/30))))</f>
        <v>0</v>
      </c>
      <c r="GO65" s="75">
        <f>IF(GO$7="",0,IF(GO$1=MAX($1:$1),$R63-SUM($T65:GN65),IF(GO$1=1,SUMIFS(63:63,$1:$1,"&gt;="&amp;1,$1:$1,"&lt;="&amp;INT(-$N65/30))+(-$N65/30-INT(-$N65/30))*SUMIFS(63:63,$1:$1,INT(-$N65/30)+1),0)+(-$N65/30-INT(-$N65/30))*SUMIFS(63:63,$1:$1,GO$1+INT(-$N65/30)+1)+(INT(-$N65/30)+1--$N65/30)*SUMIFS(63:63,$1:$1,GO$1+INT(-$N65/30))))</f>
        <v>0</v>
      </c>
      <c r="GP65" s="75">
        <f>IF(GP$7="",0,IF(GP$1=MAX($1:$1),$R63-SUM($T65:GO65),IF(GP$1=1,SUMIFS(63:63,$1:$1,"&gt;="&amp;1,$1:$1,"&lt;="&amp;INT(-$N65/30))+(-$N65/30-INT(-$N65/30))*SUMIFS(63:63,$1:$1,INT(-$N65/30)+1),0)+(-$N65/30-INT(-$N65/30))*SUMIFS(63:63,$1:$1,GP$1+INT(-$N65/30)+1)+(INT(-$N65/30)+1--$N65/30)*SUMIFS(63:63,$1:$1,GP$1+INT(-$N65/30))))</f>
        <v>0</v>
      </c>
      <c r="GQ65" s="75">
        <f>IF(GQ$7="",0,IF(GQ$1=MAX($1:$1),$R63-SUM($T65:GP65),IF(GQ$1=1,SUMIFS(63:63,$1:$1,"&gt;="&amp;1,$1:$1,"&lt;="&amp;INT(-$N65/30))+(-$N65/30-INT(-$N65/30))*SUMIFS(63:63,$1:$1,INT(-$N65/30)+1),0)+(-$N65/30-INT(-$N65/30))*SUMIFS(63:63,$1:$1,GQ$1+INT(-$N65/30)+1)+(INT(-$N65/30)+1--$N65/30)*SUMIFS(63:63,$1:$1,GQ$1+INT(-$N65/30))))</f>
        <v>0</v>
      </c>
      <c r="GR65" s="75">
        <f>IF(GR$7="",0,IF(GR$1=MAX($1:$1),$R63-SUM($T65:GQ65),IF(GR$1=1,SUMIFS(63:63,$1:$1,"&gt;="&amp;1,$1:$1,"&lt;="&amp;INT(-$N65/30))+(-$N65/30-INT(-$N65/30))*SUMIFS(63:63,$1:$1,INT(-$N65/30)+1),0)+(-$N65/30-INT(-$N65/30))*SUMIFS(63:63,$1:$1,GR$1+INT(-$N65/30)+1)+(INT(-$N65/30)+1--$N65/30)*SUMIFS(63:63,$1:$1,GR$1+INT(-$N65/30))))</f>
        <v>0</v>
      </c>
      <c r="GS65" s="75">
        <f>IF(GS$7="",0,IF(GS$1=MAX($1:$1),$R63-SUM($T65:GR65),IF(GS$1=1,SUMIFS(63:63,$1:$1,"&gt;="&amp;1,$1:$1,"&lt;="&amp;INT(-$N65/30))+(-$N65/30-INT(-$N65/30))*SUMIFS(63:63,$1:$1,INT(-$N65/30)+1),0)+(-$N65/30-INT(-$N65/30))*SUMIFS(63:63,$1:$1,GS$1+INT(-$N65/30)+1)+(INT(-$N65/30)+1--$N65/30)*SUMIFS(63:63,$1:$1,GS$1+INT(-$N65/30))))</f>
        <v>0</v>
      </c>
      <c r="GT65" s="75">
        <f>IF(GT$7="",0,IF(GT$1=MAX($1:$1),$R63-SUM($T65:GS65),IF(GT$1=1,SUMIFS(63:63,$1:$1,"&gt;="&amp;1,$1:$1,"&lt;="&amp;INT(-$N65/30))+(-$N65/30-INT(-$N65/30))*SUMIFS(63:63,$1:$1,INT(-$N65/30)+1),0)+(-$N65/30-INT(-$N65/30))*SUMIFS(63:63,$1:$1,GT$1+INT(-$N65/30)+1)+(INT(-$N65/30)+1--$N65/30)*SUMIFS(63:63,$1:$1,GT$1+INT(-$N65/30))))</f>
        <v>0</v>
      </c>
      <c r="GU65" s="75">
        <f>IF(GU$7="",0,IF(GU$1=MAX($1:$1),$R63-SUM($T65:GT65),IF(GU$1=1,SUMIFS(63:63,$1:$1,"&gt;="&amp;1,$1:$1,"&lt;="&amp;INT(-$N65/30))+(-$N65/30-INT(-$N65/30))*SUMIFS(63:63,$1:$1,INT(-$N65/30)+1),0)+(-$N65/30-INT(-$N65/30))*SUMIFS(63:63,$1:$1,GU$1+INT(-$N65/30)+1)+(INT(-$N65/30)+1--$N65/30)*SUMIFS(63:63,$1:$1,GU$1+INT(-$N65/30))))</f>
        <v>0</v>
      </c>
      <c r="GV65" s="75">
        <f>IF(GV$7="",0,IF(GV$1=MAX($1:$1),$R63-SUM($T65:GU65),IF(GV$1=1,SUMIFS(63:63,$1:$1,"&gt;="&amp;1,$1:$1,"&lt;="&amp;INT(-$N65/30))+(-$N65/30-INT(-$N65/30))*SUMIFS(63:63,$1:$1,INT(-$N65/30)+1),0)+(-$N65/30-INT(-$N65/30))*SUMIFS(63:63,$1:$1,GV$1+INT(-$N65/30)+1)+(INT(-$N65/30)+1--$N65/30)*SUMIFS(63:63,$1:$1,GV$1+INT(-$N65/30))))</f>
        <v>0</v>
      </c>
      <c r="GW65" s="75">
        <f>IF(GW$7="",0,IF(GW$1=MAX($1:$1),$R63-SUM($T65:GV65),IF(GW$1=1,SUMIFS(63:63,$1:$1,"&gt;="&amp;1,$1:$1,"&lt;="&amp;INT(-$N65/30))+(-$N65/30-INT(-$N65/30))*SUMIFS(63:63,$1:$1,INT(-$N65/30)+1),0)+(-$N65/30-INT(-$N65/30))*SUMIFS(63:63,$1:$1,GW$1+INT(-$N65/30)+1)+(INT(-$N65/30)+1--$N65/30)*SUMIFS(63:63,$1:$1,GW$1+INT(-$N65/30))))</f>
        <v>0</v>
      </c>
      <c r="GX65" s="75">
        <f>IF(GX$7="",0,IF(GX$1=MAX($1:$1),$R63-SUM($T65:GW65),IF(GX$1=1,SUMIFS(63:63,$1:$1,"&gt;="&amp;1,$1:$1,"&lt;="&amp;INT(-$N65/30))+(-$N65/30-INT(-$N65/30))*SUMIFS(63:63,$1:$1,INT(-$N65/30)+1),0)+(-$N65/30-INT(-$N65/30))*SUMIFS(63:63,$1:$1,GX$1+INT(-$N65/30)+1)+(INT(-$N65/30)+1--$N65/30)*SUMIFS(63:63,$1:$1,GX$1+INT(-$N65/30))))</f>
        <v>0</v>
      </c>
      <c r="GY65" s="75">
        <f>IF(GY$7="",0,IF(GY$1=MAX($1:$1),$R63-SUM($T65:GX65),IF(GY$1=1,SUMIFS(63:63,$1:$1,"&gt;="&amp;1,$1:$1,"&lt;="&amp;INT(-$N65/30))+(-$N65/30-INT(-$N65/30))*SUMIFS(63:63,$1:$1,INT(-$N65/30)+1),0)+(-$N65/30-INT(-$N65/30))*SUMIFS(63:63,$1:$1,GY$1+INT(-$N65/30)+1)+(INT(-$N65/30)+1--$N65/30)*SUMIFS(63:63,$1:$1,GY$1+INT(-$N65/30))))</f>
        <v>0</v>
      </c>
      <c r="GZ65" s="75">
        <f>IF(GZ$7="",0,IF(GZ$1=MAX($1:$1),$R63-SUM($T65:GY65),IF(GZ$1=1,SUMIFS(63:63,$1:$1,"&gt;="&amp;1,$1:$1,"&lt;="&amp;INT(-$N65/30))+(-$N65/30-INT(-$N65/30))*SUMIFS(63:63,$1:$1,INT(-$N65/30)+1),0)+(-$N65/30-INT(-$N65/30))*SUMIFS(63:63,$1:$1,GZ$1+INT(-$N65/30)+1)+(INT(-$N65/30)+1--$N65/30)*SUMIFS(63:63,$1:$1,GZ$1+INT(-$N65/30))))</f>
        <v>0</v>
      </c>
      <c r="HA65" s="75">
        <f>IF(HA$7="",0,IF(HA$1=MAX($1:$1),$R63-SUM($T65:GZ65),IF(HA$1=1,SUMIFS(63:63,$1:$1,"&gt;="&amp;1,$1:$1,"&lt;="&amp;INT(-$N65/30))+(-$N65/30-INT(-$N65/30))*SUMIFS(63:63,$1:$1,INT(-$N65/30)+1),0)+(-$N65/30-INT(-$N65/30))*SUMIFS(63:63,$1:$1,HA$1+INT(-$N65/30)+1)+(INT(-$N65/30)+1--$N65/30)*SUMIFS(63:63,$1:$1,HA$1+INT(-$N65/30))))</f>
        <v>0</v>
      </c>
      <c r="HB65" s="75">
        <f>IF(HB$7="",0,IF(HB$1=MAX($1:$1),$R63-SUM($T65:HA65),IF(HB$1=1,SUMIFS(63:63,$1:$1,"&gt;="&amp;1,$1:$1,"&lt;="&amp;INT(-$N65/30))+(-$N65/30-INT(-$N65/30))*SUMIFS(63:63,$1:$1,INT(-$N65/30)+1),0)+(-$N65/30-INT(-$N65/30))*SUMIFS(63:63,$1:$1,HB$1+INT(-$N65/30)+1)+(INT(-$N65/30)+1--$N65/30)*SUMIFS(63:63,$1:$1,HB$1+INT(-$N65/30))))</f>
        <v>0</v>
      </c>
      <c r="HC65" s="75">
        <f>IF(HC$7="",0,IF(HC$1=MAX($1:$1),$R63-SUM($T65:HB65),IF(HC$1=1,SUMIFS(63:63,$1:$1,"&gt;="&amp;1,$1:$1,"&lt;="&amp;INT(-$N65/30))+(-$N65/30-INT(-$N65/30))*SUMIFS(63:63,$1:$1,INT(-$N65/30)+1),0)+(-$N65/30-INT(-$N65/30))*SUMIFS(63:63,$1:$1,HC$1+INT(-$N65/30)+1)+(INT(-$N65/30)+1--$N65/30)*SUMIFS(63:63,$1:$1,HC$1+INT(-$N65/30))))</f>
        <v>0</v>
      </c>
      <c r="HD65" s="75">
        <f>IF(HD$7="",0,IF(HD$1=MAX($1:$1),$R63-SUM($T65:HC65),IF(HD$1=1,SUMIFS(63:63,$1:$1,"&gt;="&amp;1,$1:$1,"&lt;="&amp;INT(-$N65/30))+(-$N65/30-INT(-$N65/30))*SUMIFS(63:63,$1:$1,INT(-$N65/30)+1),0)+(-$N65/30-INT(-$N65/30))*SUMIFS(63:63,$1:$1,HD$1+INT(-$N65/30)+1)+(INT(-$N65/30)+1--$N65/30)*SUMIFS(63:63,$1:$1,HD$1+INT(-$N65/30))))</f>
        <v>0</v>
      </c>
      <c r="HE65" s="75">
        <f>IF(HE$7="",0,IF(HE$1=MAX($1:$1),$R63-SUM($T65:HD65),IF(HE$1=1,SUMIFS(63:63,$1:$1,"&gt;="&amp;1,$1:$1,"&lt;="&amp;INT(-$N65/30))+(-$N65/30-INT(-$N65/30))*SUMIFS(63:63,$1:$1,INT(-$N65/30)+1),0)+(-$N65/30-INT(-$N65/30))*SUMIFS(63:63,$1:$1,HE$1+INT(-$N65/30)+1)+(INT(-$N65/30)+1--$N65/30)*SUMIFS(63:63,$1:$1,HE$1+INT(-$N65/30))))</f>
        <v>0</v>
      </c>
      <c r="HF65" s="75">
        <f>IF(HF$7="",0,IF(HF$1=MAX($1:$1),$R63-SUM($T65:HE65),IF(HF$1=1,SUMIFS(63:63,$1:$1,"&gt;="&amp;1,$1:$1,"&lt;="&amp;INT(-$N65/30))+(-$N65/30-INT(-$N65/30))*SUMIFS(63:63,$1:$1,INT(-$N65/30)+1),0)+(-$N65/30-INT(-$N65/30))*SUMIFS(63:63,$1:$1,HF$1+INT(-$N65/30)+1)+(INT(-$N65/30)+1--$N65/30)*SUMIFS(63:63,$1:$1,HF$1+INT(-$N65/30))))</f>
        <v>0</v>
      </c>
      <c r="HG65" s="75">
        <f>IF(HG$7="",0,IF(HG$1=MAX($1:$1),$R63-SUM($T65:HF65),IF(HG$1=1,SUMIFS(63:63,$1:$1,"&gt;="&amp;1,$1:$1,"&lt;="&amp;INT(-$N65/30))+(-$N65/30-INT(-$N65/30))*SUMIFS(63:63,$1:$1,INT(-$N65/30)+1),0)+(-$N65/30-INT(-$N65/30))*SUMIFS(63:63,$1:$1,HG$1+INT(-$N65/30)+1)+(INT(-$N65/30)+1--$N65/30)*SUMIFS(63:63,$1:$1,HG$1+INT(-$N65/30))))</f>
        <v>0</v>
      </c>
      <c r="HH65" s="75">
        <f>IF(HH$7="",0,IF(HH$1=MAX($1:$1),$R63-SUM($T65:HG65),IF(HH$1=1,SUMIFS(63:63,$1:$1,"&gt;="&amp;1,$1:$1,"&lt;="&amp;INT(-$N65/30))+(-$N65/30-INT(-$N65/30))*SUMIFS(63:63,$1:$1,INT(-$N65/30)+1),0)+(-$N65/30-INT(-$N65/30))*SUMIFS(63:63,$1:$1,HH$1+INT(-$N65/30)+1)+(INT(-$N65/30)+1--$N65/30)*SUMIFS(63:63,$1:$1,HH$1+INT(-$N65/30))))</f>
        <v>0</v>
      </c>
      <c r="HI65" s="75">
        <f>IF(HI$7="",0,IF(HI$1=MAX($1:$1),$R63-SUM($T65:HH65),IF(HI$1=1,SUMIFS(63:63,$1:$1,"&gt;="&amp;1,$1:$1,"&lt;="&amp;INT(-$N65/30))+(-$N65/30-INT(-$N65/30))*SUMIFS(63:63,$1:$1,INT(-$N65/30)+1),0)+(-$N65/30-INT(-$N65/30))*SUMIFS(63:63,$1:$1,HI$1+INT(-$N65/30)+1)+(INT(-$N65/30)+1--$N65/30)*SUMIFS(63:63,$1:$1,HI$1+INT(-$N65/30))))</f>
        <v>0</v>
      </c>
      <c r="HJ65" s="75">
        <f>IF(HJ$7="",0,IF(HJ$1=MAX($1:$1),$R63-SUM($T65:HI65),IF(HJ$1=1,SUMIFS(63:63,$1:$1,"&gt;="&amp;1,$1:$1,"&lt;="&amp;INT(-$N65/30))+(-$N65/30-INT(-$N65/30))*SUMIFS(63:63,$1:$1,INT(-$N65/30)+1),0)+(-$N65/30-INT(-$N65/30))*SUMIFS(63:63,$1:$1,HJ$1+INT(-$N65/30)+1)+(INT(-$N65/30)+1--$N65/30)*SUMIFS(63:63,$1:$1,HJ$1+INT(-$N65/30))))</f>
        <v>0</v>
      </c>
      <c r="HK65" s="75">
        <f>IF(HK$7="",0,IF(HK$1=MAX($1:$1),$R63-SUM($T65:HJ65),IF(HK$1=1,SUMIFS(63:63,$1:$1,"&gt;="&amp;1,$1:$1,"&lt;="&amp;INT(-$N65/30))+(-$N65/30-INT(-$N65/30))*SUMIFS(63:63,$1:$1,INT(-$N65/30)+1),0)+(-$N65/30-INT(-$N65/30))*SUMIFS(63:63,$1:$1,HK$1+INT(-$N65/30)+1)+(INT(-$N65/30)+1--$N65/30)*SUMIFS(63:63,$1:$1,HK$1+INT(-$N65/30))))</f>
        <v>0</v>
      </c>
      <c r="HL65" s="75">
        <f>IF(HL$7="",0,IF(HL$1=MAX($1:$1),$R63-SUM($T65:HK65),IF(HL$1=1,SUMIFS(63:63,$1:$1,"&gt;="&amp;1,$1:$1,"&lt;="&amp;INT(-$N65/30))+(-$N65/30-INT(-$N65/30))*SUMIFS(63:63,$1:$1,INT(-$N65/30)+1),0)+(-$N65/30-INT(-$N65/30))*SUMIFS(63:63,$1:$1,HL$1+INT(-$N65/30)+1)+(INT(-$N65/30)+1--$N65/30)*SUMIFS(63:63,$1:$1,HL$1+INT(-$N65/30))))</f>
        <v>0</v>
      </c>
      <c r="HM65" s="75">
        <f>IF(HM$7="",0,IF(HM$1=MAX($1:$1),$R63-SUM($T65:HL65),IF(HM$1=1,SUMIFS(63:63,$1:$1,"&gt;="&amp;1,$1:$1,"&lt;="&amp;INT(-$N65/30))+(-$N65/30-INT(-$N65/30))*SUMIFS(63:63,$1:$1,INT(-$N65/30)+1),0)+(-$N65/30-INT(-$N65/30))*SUMIFS(63:63,$1:$1,HM$1+INT(-$N65/30)+1)+(INT(-$N65/30)+1--$N65/30)*SUMIFS(63:63,$1:$1,HM$1+INT(-$N65/30))))</f>
        <v>0</v>
      </c>
      <c r="HN65" s="75">
        <f>IF(HN$7="",0,IF(HN$1=MAX($1:$1),$R63-SUM($T65:HM65),IF(HN$1=1,SUMIFS(63:63,$1:$1,"&gt;="&amp;1,$1:$1,"&lt;="&amp;INT(-$N65/30))+(-$N65/30-INT(-$N65/30))*SUMIFS(63:63,$1:$1,INT(-$N65/30)+1),0)+(-$N65/30-INT(-$N65/30))*SUMIFS(63:63,$1:$1,HN$1+INT(-$N65/30)+1)+(INT(-$N65/30)+1--$N65/30)*SUMIFS(63:63,$1:$1,HN$1+INT(-$N65/30))))</f>
        <v>0</v>
      </c>
      <c r="HO65" s="75">
        <f>IF(HO$7="",0,IF(HO$1=MAX($1:$1),$R63-SUM($T65:HN65),IF(HO$1=1,SUMIFS(63:63,$1:$1,"&gt;="&amp;1,$1:$1,"&lt;="&amp;INT(-$N65/30))+(-$N65/30-INT(-$N65/30))*SUMIFS(63:63,$1:$1,INT(-$N65/30)+1),0)+(-$N65/30-INT(-$N65/30))*SUMIFS(63:63,$1:$1,HO$1+INT(-$N65/30)+1)+(INT(-$N65/30)+1--$N65/30)*SUMIFS(63:63,$1:$1,HO$1+INT(-$N65/30))))</f>
        <v>0</v>
      </c>
      <c r="HP65" s="75">
        <f>IF(HP$7="",0,IF(HP$1=MAX($1:$1),$R63-SUM($T65:HO65),IF(HP$1=1,SUMIFS(63:63,$1:$1,"&gt;="&amp;1,$1:$1,"&lt;="&amp;INT(-$N65/30))+(-$N65/30-INT(-$N65/30))*SUMIFS(63:63,$1:$1,INT(-$N65/30)+1),0)+(-$N65/30-INT(-$N65/30))*SUMIFS(63:63,$1:$1,HP$1+INT(-$N65/30)+1)+(INT(-$N65/30)+1--$N65/30)*SUMIFS(63:63,$1:$1,HP$1+INT(-$N65/30))))</f>
        <v>0</v>
      </c>
      <c r="HQ65" s="75">
        <f>IF(HQ$7="",0,IF(HQ$1=MAX($1:$1),$R63-SUM($T65:HP65),IF(HQ$1=1,SUMIFS(63:63,$1:$1,"&gt;="&amp;1,$1:$1,"&lt;="&amp;INT(-$N65/30))+(-$N65/30-INT(-$N65/30))*SUMIFS(63:63,$1:$1,INT(-$N65/30)+1),0)+(-$N65/30-INT(-$N65/30))*SUMIFS(63:63,$1:$1,HQ$1+INT(-$N65/30)+1)+(INT(-$N65/30)+1--$N65/30)*SUMIFS(63:63,$1:$1,HQ$1+INT(-$N65/30))))</f>
        <v>0</v>
      </c>
      <c r="HR65" s="75">
        <f>IF(HR$7="",0,IF(HR$1=MAX($1:$1),$R63-SUM($T65:HQ65),IF(HR$1=1,SUMIFS(63:63,$1:$1,"&gt;="&amp;1,$1:$1,"&lt;="&amp;INT(-$N65/30))+(-$N65/30-INT(-$N65/30))*SUMIFS(63:63,$1:$1,INT(-$N65/30)+1),0)+(-$N65/30-INT(-$N65/30))*SUMIFS(63:63,$1:$1,HR$1+INT(-$N65/30)+1)+(INT(-$N65/30)+1--$N65/30)*SUMIFS(63:63,$1:$1,HR$1+INT(-$N65/30))))</f>
        <v>0</v>
      </c>
      <c r="HS65" s="75">
        <f>IF(HS$7="",0,IF(HS$1=MAX($1:$1),$R63-SUM($T65:HR65),IF(HS$1=1,SUMIFS(63:63,$1:$1,"&gt;="&amp;1,$1:$1,"&lt;="&amp;INT(-$N65/30))+(-$N65/30-INT(-$N65/30))*SUMIFS(63:63,$1:$1,INT(-$N65/30)+1),0)+(-$N65/30-INT(-$N65/30))*SUMIFS(63:63,$1:$1,HS$1+INT(-$N65/30)+1)+(INT(-$N65/30)+1--$N65/30)*SUMIFS(63:63,$1:$1,HS$1+INT(-$N65/30))))</f>
        <v>0</v>
      </c>
      <c r="HT65" s="75">
        <f>IF(HT$7="",0,IF(HT$1=MAX($1:$1),$R63-SUM($T65:HS65),IF(HT$1=1,SUMIFS(63:63,$1:$1,"&gt;="&amp;1,$1:$1,"&lt;="&amp;INT(-$N65/30))+(-$N65/30-INT(-$N65/30))*SUMIFS(63:63,$1:$1,INT(-$N65/30)+1),0)+(-$N65/30-INT(-$N65/30))*SUMIFS(63:63,$1:$1,HT$1+INT(-$N65/30)+1)+(INT(-$N65/30)+1--$N65/30)*SUMIFS(63:63,$1:$1,HT$1+INT(-$N65/30))))</f>
        <v>0</v>
      </c>
      <c r="HU65" s="75">
        <f>IF(HU$7="",0,IF(HU$1=MAX($1:$1),$R63-SUM($T65:HT65),IF(HU$1=1,SUMIFS(63:63,$1:$1,"&gt;="&amp;1,$1:$1,"&lt;="&amp;INT(-$N65/30))+(-$N65/30-INT(-$N65/30))*SUMIFS(63:63,$1:$1,INT(-$N65/30)+1),0)+(-$N65/30-INT(-$N65/30))*SUMIFS(63:63,$1:$1,HU$1+INT(-$N65/30)+1)+(INT(-$N65/30)+1--$N65/30)*SUMIFS(63:63,$1:$1,HU$1+INT(-$N65/30))))</f>
        <v>0</v>
      </c>
      <c r="HV65" s="75">
        <f>IF(HV$7="",0,IF(HV$1=MAX($1:$1),$R63-SUM($T65:HU65),IF(HV$1=1,SUMIFS(63:63,$1:$1,"&gt;="&amp;1,$1:$1,"&lt;="&amp;INT(-$N65/30))+(-$N65/30-INT(-$N65/30))*SUMIFS(63:63,$1:$1,INT(-$N65/30)+1),0)+(-$N65/30-INT(-$N65/30))*SUMIFS(63:63,$1:$1,HV$1+INT(-$N65/30)+1)+(INT(-$N65/30)+1--$N65/30)*SUMIFS(63:63,$1:$1,HV$1+INT(-$N65/30))))</f>
        <v>0</v>
      </c>
      <c r="HW65" s="75">
        <f>IF(HW$7="",0,IF(HW$1=MAX($1:$1),$R63-SUM($T65:HV65),IF(HW$1=1,SUMIFS(63:63,$1:$1,"&gt;="&amp;1,$1:$1,"&lt;="&amp;INT(-$N65/30))+(-$N65/30-INT(-$N65/30))*SUMIFS(63:63,$1:$1,INT(-$N65/30)+1),0)+(-$N65/30-INT(-$N65/30))*SUMIFS(63:63,$1:$1,HW$1+INT(-$N65/30)+1)+(INT(-$N65/30)+1--$N65/30)*SUMIFS(63:63,$1:$1,HW$1+INT(-$N65/30))))</f>
        <v>0</v>
      </c>
      <c r="HX65" s="75">
        <f>IF(HX$7="",0,IF(HX$1=MAX($1:$1),$R63-SUM($T65:HW65),IF(HX$1=1,SUMIFS(63:63,$1:$1,"&gt;="&amp;1,$1:$1,"&lt;="&amp;INT(-$N65/30))+(-$N65/30-INT(-$N65/30))*SUMIFS(63:63,$1:$1,INT(-$N65/30)+1),0)+(-$N65/30-INT(-$N65/30))*SUMIFS(63:63,$1:$1,HX$1+INT(-$N65/30)+1)+(INT(-$N65/30)+1--$N65/30)*SUMIFS(63:63,$1:$1,HX$1+INT(-$N65/30))))</f>
        <v>0</v>
      </c>
      <c r="HY65" s="75">
        <f>IF(HY$7="",0,IF(HY$1=MAX($1:$1),$R63-SUM($T65:HX65),IF(HY$1=1,SUMIFS(63:63,$1:$1,"&gt;="&amp;1,$1:$1,"&lt;="&amp;INT(-$N65/30))+(-$N65/30-INT(-$N65/30))*SUMIFS(63:63,$1:$1,INT(-$N65/30)+1),0)+(-$N65/30-INT(-$N65/30))*SUMIFS(63:63,$1:$1,HY$1+INT(-$N65/30)+1)+(INT(-$N65/30)+1--$N65/30)*SUMIFS(63:63,$1:$1,HY$1+INT(-$N65/30))))</f>
        <v>0</v>
      </c>
      <c r="HZ65" s="75">
        <f>IF(HZ$7="",0,IF(HZ$1=MAX($1:$1),$R63-SUM($T65:HY65),IF(HZ$1=1,SUMIFS(63:63,$1:$1,"&gt;="&amp;1,$1:$1,"&lt;="&amp;INT(-$N65/30))+(-$N65/30-INT(-$N65/30))*SUMIFS(63:63,$1:$1,INT(-$N65/30)+1),0)+(-$N65/30-INT(-$N65/30))*SUMIFS(63:63,$1:$1,HZ$1+INT(-$N65/30)+1)+(INT(-$N65/30)+1--$N65/30)*SUMIFS(63:63,$1:$1,HZ$1+INT(-$N65/30))))</f>
        <v>0</v>
      </c>
      <c r="IA65" s="75">
        <f>IF(IA$7="",0,IF(IA$1=MAX($1:$1),$R63-SUM($T65:HZ65),IF(IA$1=1,SUMIFS(63:63,$1:$1,"&gt;="&amp;1,$1:$1,"&lt;="&amp;INT(-$N65/30))+(-$N65/30-INT(-$N65/30))*SUMIFS(63:63,$1:$1,INT(-$N65/30)+1),0)+(-$N65/30-INT(-$N65/30))*SUMIFS(63:63,$1:$1,IA$1+INT(-$N65/30)+1)+(INT(-$N65/30)+1--$N65/30)*SUMIFS(63:63,$1:$1,IA$1+INT(-$N65/30))))</f>
        <v>0</v>
      </c>
      <c r="IB65" s="75">
        <f>IF(IB$7="",0,IF(IB$1=MAX($1:$1),$R63-SUM($T65:IA65),IF(IB$1=1,SUMIFS(63:63,$1:$1,"&gt;="&amp;1,$1:$1,"&lt;="&amp;INT(-$N65/30))+(-$N65/30-INT(-$N65/30))*SUMIFS(63:63,$1:$1,INT(-$N65/30)+1),0)+(-$N65/30-INT(-$N65/30))*SUMIFS(63:63,$1:$1,IB$1+INT(-$N65/30)+1)+(INT(-$N65/30)+1--$N65/30)*SUMIFS(63:63,$1:$1,IB$1+INT(-$N65/30))))</f>
        <v>0</v>
      </c>
      <c r="IC65" s="75">
        <f>IF(IC$7="",0,IF(IC$1=MAX($1:$1),$R63-SUM($T65:IB65),IF(IC$1=1,SUMIFS(63:63,$1:$1,"&gt;="&amp;1,$1:$1,"&lt;="&amp;INT(-$N65/30))+(-$N65/30-INT(-$N65/30))*SUMIFS(63:63,$1:$1,INT(-$N65/30)+1),0)+(-$N65/30-INT(-$N65/30))*SUMIFS(63:63,$1:$1,IC$1+INT(-$N65/30)+1)+(INT(-$N65/30)+1--$N65/30)*SUMIFS(63:63,$1:$1,IC$1+INT(-$N65/30))))</f>
        <v>0</v>
      </c>
      <c r="ID65" s="75">
        <f>IF(ID$7="",0,IF(ID$1=MAX($1:$1),$R63-SUM($T65:IC65),IF(ID$1=1,SUMIFS(63:63,$1:$1,"&gt;="&amp;1,$1:$1,"&lt;="&amp;INT(-$N65/30))+(-$N65/30-INT(-$N65/30))*SUMIFS(63:63,$1:$1,INT(-$N65/30)+1),0)+(-$N65/30-INT(-$N65/30))*SUMIFS(63:63,$1:$1,ID$1+INT(-$N65/30)+1)+(INT(-$N65/30)+1--$N65/30)*SUMIFS(63:63,$1:$1,ID$1+INT(-$N65/30))))</f>
        <v>0</v>
      </c>
      <c r="IE65" s="75">
        <f>IF(IE$7="",0,IF(IE$1=MAX($1:$1),$R63-SUM($T65:ID65),IF(IE$1=1,SUMIFS(63:63,$1:$1,"&gt;="&amp;1,$1:$1,"&lt;="&amp;INT(-$N65/30))+(-$N65/30-INT(-$N65/30))*SUMIFS(63:63,$1:$1,INT(-$N65/30)+1),0)+(-$N65/30-INT(-$N65/30))*SUMIFS(63:63,$1:$1,IE$1+INT(-$N65/30)+1)+(INT(-$N65/30)+1--$N65/30)*SUMIFS(63:63,$1:$1,IE$1+INT(-$N65/30))))</f>
        <v>0</v>
      </c>
      <c r="IF65" s="75">
        <f>IF(IF$7="",0,IF(IF$1=MAX($1:$1),$R63-SUM($T65:IE65),IF(IF$1=1,SUMIFS(63:63,$1:$1,"&gt;="&amp;1,$1:$1,"&lt;="&amp;INT(-$N65/30))+(-$N65/30-INT(-$N65/30))*SUMIFS(63:63,$1:$1,INT(-$N65/30)+1),0)+(-$N65/30-INT(-$N65/30))*SUMIFS(63:63,$1:$1,IF$1+INT(-$N65/30)+1)+(INT(-$N65/30)+1--$N65/30)*SUMIFS(63:63,$1:$1,IF$1+INT(-$N65/30))))</f>
        <v>0</v>
      </c>
      <c r="IG65" s="75">
        <f>IF(IG$7="",0,IF(IG$1=MAX($1:$1),$R63-SUM($T65:IF65),IF(IG$1=1,SUMIFS(63:63,$1:$1,"&gt;="&amp;1,$1:$1,"&lt;="&amp;INT(-$N65/30))+(-$N65/30-INT(-$N65/30))*SUMIFS(63:63,$1:$1,INT(-$N65/30)+1),0)+(-$N65/30-INT(-$N65/30))*SUMIFS(63:63,$1:$1,IG$1+INT(-$N65/30)+1)+(INT(-$N65/30)+1--$N65/30)*SUMIFS(63:63,$1:$1,IG$1+INT(-$N65/30))))</f>
        <v>0</v>
      </c>
      <c r="IH65" s="75">
        <f>IF(IH$7="",0,IF(IH$1=MAX($1:$1),$R63-SUM($T65:IG65),IF(IH$1=1,SUMIFS(63:63,$1:$1,"&gt;="&amp;1,$1:$1,"&lt;="&amp;INT(-$N65/30))+(-$N65/30-INT(-$N65/30))*SUMIFS(63:63,$1:$1,INT(-$N65/30)+1),0)+(-$N65/30-INT(-$N65/30))*SUMIFS(63:63,$1:$1,IH$1+INT(-$N65/30)+1)+(INT(-$N65/30)+1--$N65/30)*SUMIFS(63:63,$1:$1,IH$1+INT(-$N65/30))))</f>
        <v>0</v>
      </c>
      <c r="II65" s="75">
        <f>IF(II$7="",0,IF(II$1=MAX($1:$1),$R63-SUM($T65:IH65),IF(II$1=1,SUMIFS(63:63,$1:$1,"&gt;="&amp;1,$1:$1,"&lt;="&amp;INT(-$N65/30))+(-$N65/30-INT(-$N65/30))*SUMIFS(63:63,$1:$1,INT(-$N65/30)+1),0)+(-$N65/30-INT(-$N65/30))*SUMIFS(63:63,$1:$1,II$1+INT(-$N65/30)+1)+(INT(-$N65/30)+1--$N65/30)*SUMIFS(63:63,$1:$1,II$1+INT(-$N65/30))))</f>
        <v>0</v>
      </c>
      <c r="IJ65" s="75">
        <f>IF(IJ$7="",0,IF(IJ$1=MAX($1:$1),$R63-SUM($T65:II65),IF(IJ$1=1,SUMIFS(63:63,$1:$1,"&gt;="&amp;1,$1:$1,"&lt;="&amp;INT(-$N65/30))+(-$N65/30-INT(-$N65/30))*SUMIFS(63:63,$1:$1,INT(-$N65/30)+1),0)+(-$N65/30-INT(-$N65/30))*SUMIFS(63:63,$1:$1,IJ$1+INT(-$N65/30)+1)+(INT(-$N65/30)+1--$N65/30)*SUMIFS(63:63,$1:$1,IJ$1+INT(-$N65/30))))</f>
        <v>0</v>
      </c>
      <c r="IK65" s="75">
        <f>IF(IK$7="",0,IF(IK$1=MAX($1:$1),$R63-SUM($T65:IJ65),IF(IK$1=1,SUMIFS(63:63,$1:$1,"&gt;="&amp;1,$1:$1,"&lt;="&amp;INT(-$N65/30))+(-$N65/30-INT(-$N65/30))*SUMIFS(63:63,$1:$1,INT(-$N65/30)+1),0)+(-$N65/30-INT(-$N65/30))*SUMIFS(63:63,$1:$1,IK$1+INT(-$N65/30)+1)+(INT(-$N65/30)+1--$N65/30)*SUMIFS(63:63,$1:$1,IK$1+INT(-$N65/30))))</f>
        <v>0</v>
      </c>
      <c r="IL65" s="75">
        <f>IF(IL$7="",0,IF(IL$1=MAX($1:$1),$R63-SUM($T65:IK65),IF(IL$1=1,SUMIFS(63:63,$1:$1,"&gt;="&amp;1,$1:$1,"&lt;="&amp;INT(-$N65/30))+(-$N65/30-INT(-$N65/30))*SUMIFS(63:63,$1:$1,INT(-$N65/30)+1),0)+(-$N65/30-INT(-$N65/30))*SUMIFS(63:63,$1:$1,IL$1+INT(-$N65/30)+1)+(INT(-$N65/30)+1--$N65/30)*SUMIFS(63:63,$1:$1,IL$1+INT(-$N65/30))))</f>
        <v>0</v>
      </c>
      <c r="IM65" s="75">
        <f>IF(IM$7="",0,IF(IM$1=MAX($1:$1),$R63-SUM($T65:IL65),IF(IM$1=1,SUMIFS(63:63,$1:$1,"&gt;="&amp;1,$1:$1,"&lt;="&amp;INT(-$N65/30))+(-$N65/30-INT(-$N65/30))*SUMIFS(63:63,$1:$1,INT(-$N65/30)+1),0)+(-$N65/30-INT(-$N65/30))*SUMIFS(63:63,$1:$1,IM$1+INT(-$N65/30)+1)+(INT(-$N65/30)+1--$N65/30)*SUMIFS(63:63,$1:$1,IM$1+INT(-$N65/30))))</f>
        <v>0</v>
      </c>
      <c r="IN65" s="75">
        <f>IF(IN$7="",0,IF(IN$1=MAX($1:$1),$R63-SUM($T65:IM65),IF(IN$1=1,SUMIFS(63:63,$1:$1,"&gt;="&amp;1,$1:$1,"&lt;="&amp;INT(-$N65/30))+(-$N65/30-INT(-$N65/30))*SUMIFS(63:63,$1:$1,INT(-$N65/30)+1),0)+(-$N65/30-INT(-$N65/30))*SUMIFS(63:63,$1:$1,IN$1+INT(-$N65/30)+1)+(INT(-$N65/30)+1--$N65/30)*SUMIFS(63:63,$1:$1,IN$1+INT(-$N65/30))))</f>
        <v>0</v>
      </c>
      <c r="IO65" s="75">
        <f>IF(IO$7="",0,IF(IO$1=MAX($1:$1),$R63-SUM($T65:IN65),IF(IO$1=1,SUMIFS(63:63,$1:$1,"&gt;="&amp;1,$1:$1,"&lt;="&amp;INT(-$N65/30))+(-$N65/30-INT(-$N65/30))*SUMIFS(63:63,$1:$1,INT(-$N65/30)+1),0)+(-$N65/30-INT(-$N65/30))*SUMIFS(63:63,$1:$1,IO$1+INT(-$N65/30)+1)+(INT(-$N65/30)+1--$N65/30)*SUMIFS(63:63,$1:$1,IO$1+INT(-$N65/30))))</f>
        <v>0</v>
      </c>
      <c r="IP65" s="75">
        <f>IF(IP$7="",0,IF(IP$1=MAX($1:$1),$R63-SUM($T65:IO65),IF(IP$1=1,SUMIFS(63:63,$1:$1,"&gt;="&amp;1,$1:$1,"&lt;="&amp;INT(-$N65/30))+(-$N65/30-INT(-$N65/30))*SUMIFS(63:63,$1:$1,INT(-$N65/30)+1),0)+(-$N65/30-INT(-$N65/30))*SUMIFS(63:63,$1:$1,IP$1+INT(-$N65/30)+1)+(INT(-$N65/30)+1--$N65/30)*SUMIFS(63:63,$1:$1,IP$1+INT(-$N65/30))))</f>
        <v>0</v>
      </c>
      <c r="IQ65" s="75">
        <f>IF(IQ$7="",0,IF(IQ$1=MAX($1:$1),$R63-SUM($T65:IP65),IF(IQ$1=1,SUMIFS(63:63,$1:$1,"&gt;="&amp;1,$1:$1,"&lt;="&amp;INT(-$N65/30))+(-$N65/30-INT(-$N65/30))*SUMIFS(63:63,$1:$1,INT(-$N65/30)+1),0)+(-$N65/30-INT(-$N65/30))*SUMIFS(63:63,$1:$1,IQ$1+INT(-$N65/30)+1)+(INT(-$N65/30)+1--$N65/30)*SUMIFS(63:63,$1:$1,IQ$1+INT(-$N65/30))))</f>
        <v>0</v>
      </c>
      <c r="IR65" s="75">
        <f>IF(IR$7="",0,IF(IR$1=MAX($1:$1),$R63-SUM($T65:IQ65),IF(IR$1=1,SUMIFS(63:63,$1:$1,"&gt;="&amp;1,$1:$1,"&lt;="&amp;INT(-$N65/30))+(-$N65/30-INT(-$N65/30))*SUMIFS(63:63,$1:$1,INT(-$N65/30)+1),0)+(-$N65/30-INT(-$N65/30))*SUMIFS(63:63,$1:$1,IR$1+INT(-$N65/30)+1)+(INT(-$N65/30)+1--$N65/30)*SUMIFS(63:63,$1:$1,IR$1+INT(-$N65/30))))</f>
        <v>0</v>
      </c>
      <c r="IS65" s="75">
        <f>IF(IS$7="",0,IF(IS$1=MAX($1:$1),$R63-SUM($T65:IR65),IF(IS$1=1,SUMIFS(63:63,$1:$1,"&gt;="&amp;1,$1:$1,"&lt;="&amp;INT(-$N65/30))+(-$N65/30-INT(-$N65/30))*SUMIFS(63:63,$1:$1,INT(-$N65/30)+1),0)+(-$N65/30-INT(-$N65/30))*SUMIFS(63:63,$1:$1,IS$1+INT(-$N65/30)+1)+(INT(-$N65/30)+1--$N65/30)*SUMIFS(63:63,$1:$1,IS$1+INT(-$N65/30))))</f>
        <v>0</v>
      </c>
      <c r="IT65" s="75">
        <f>IF(IT$7="",0,IF(IT$1=MAX($1:$1),$R63-SUM($T65:IS65),IF(IT$1=1,SUMIFS(63:63,$1:$1,"&gt;="&amp;1,$1:$1,"&lt;="&amp;INT(-$N65/30))+(-$N65/30-INT(-$N65/30))*SUMIFS(63:63,$1:$1,INT(-$N65/30)+1),0)+(-$N65/30-INT(-$N65/30))*SUMIFS(63:63,$1:$1,IT$1+INT(-$N65/30)+1)+(INT(-$N65/30)+1--$N65/30)*SUMIFS(63:63,$1:$1,IT$1+INT(-$N65/30))))</f>
        <v>0</v>
      </c>
      <c r="IU65" s="75">
        <f>IF(IU$7="",0,IF(IU$1=MAX($1:$1),$R63-SUM($T65:IT65),IF(IU$1=1,SUMIFS(63:63,$1:$1,"&gt;="&amp;1,$1:$1,"&lt;="&amp;INT(-$N65/30))+(-$N65/30-INT(-$N65/30))*SUMIFS(63:63,$1:$1,INT(-$N65/30)+1),0)+(-$N65/30-INT(-$N65/30))*SUMIFS(63:63,$1:$1,IU$1+INT(-$N65/30)+1)+(INT(-$N65/30)+1--$N65/30)*SUMIFS(63:63,$1:$1,IU$1+INT(-$N65/30))))</f>
        <v>0</v>
      </c>
      <c r="IV65" s="75">
        <f>IF(IV$7="",0,IF(IV$1=MAX($1:$1),$R63-SUM($T65:IU65),IF(IV$1=1,SUMIFS(63:63,$1:$1,"&gt;="&amp;1,$1:$1,"&lt;="&amp;INT(-$N65/30))+(-$N65/30-INT(-$N65/30))*SUMIFS(63:63,$1:$1,INT(-$N65/30)+1),0)+(-$N65/30-INT(-$N65/30))*SUMIFS(63:63,$1:$1,IV$1+INT(-$N65/30)+1)+(INT(-$N65/30)+1--$N65/30)*SUMIFS(63:63,$1:$1,IV$1+INT(-$N65/30))))</f>
        <v>0</v>
      </c>
      <c r="IW65" s="75">
        <f>IF(IW$7="",0,IF(IW$1=MAX($1:$1),$R63-SUM($T65:IV65),IF(IW$1=1,SUMIFS(63:63,$1:$1,"&gt;="&amp;1,$1:$1,"&lt;="&amp;INT(-$N65/30))+(-$N65/30-INT(-$N65/30))*SUMIFS(63:63,$1:$1,INT(-$N65/30)+1),0)+(-$N65/30-INT(-$N65/30))*SUMIFS(63:63,$1:$1,IW$1+INT(-$N65/30)+1)+(INT(-$N65/30)+1--$N65/30)*SUMIFS(63:63,$1:$1,IW$1+INT(-$N65/30))))</f>
        <v>0</v>
      </c>
      <c r="IX65" s="75">
        <f>IF(IX$7="",0,IF(IX$1=MAX($1:$1),$R63-SUM($T65:IW65),IF(IX$1=1,SUMIFS(63:63,$1:$1,"&gt;="&amp;1,$1:$1,"&lt;="&amp;INT(-$N65/30))+(-$N65/30-INT(-$N65/30))*SUMIFS(63:63,$1:$1,INT(-$N65/30)+1),0)+(-$N65/30-INT(-$N65/30))*SUMIFS(63:63,$1:$1,IX$1+INT(-$N65/30)+1)+(INT(-$N65/30)+1--$N65/30)*SUMIFS(63:63,$1:$1,IX$1+INT(-$N65/30))))</f>
        <v>0</v>
      </c>
      <c r="IY65" s="75">
        <f>IF(IY$7="",0,IF(IY$1=MAX($1:$1),$R63-SUM($T65:IX65),IF(IY$1=1,SUMIFS(63:63,$1:$1,"&gt;="&amp;1,$1:$1,"&lt;="&amp;INT(-$N65/30))+(-$N65/30-INT(-$N65/30))*SUMIFS(63:63,$1:$1,INT(-$N65/30)+1),0)+(-$N65/30-INT(-$N65/30))*SUMIFS(63:63,$1:$1,IY$1+INT(-$N65/30)+1)+(INT(-$N65/30)+1--$N65/30)*SUMIFS(63:63,$1:$1,IY$1+INT(-$N65/30))))</f>
        <v>0</v>
      </c>
      <c r="IZ65" s="75">
        <f>IF(IZ$7="",0,IF(IZ$1=MAX($1:$1),$R63-SUM($T65:IY65),IF(IZ$1=1,SUMIFS(63:63,$1:$1,"&gt;="&amp;1,$1:$1,"&lt;="&amp;INT(-$N65/30))+(-$N65/30-INT(-$N65/30))*SUMIFS(63:63,$1:$1,INT(-$N65/30)+1),0)+(-$N65/30-INT(-$N65/30))*SUMIFS(63:63,$1:$1,IZ$1+INT(-$N65/30)+1)+(INT(-$N65/30)+1--$N65/30)*SUMIFS(63:63,$1:$1,IZ$1+INT(-$N65/30))))</f>
        <v>0</v>
      </c>
      <c r="JA65" s="75">
        <f>IF(JA$7="",0,IF(JA$1=MAX($1:$1),$R63-SUM($T65:IZ65),IF(JA$1=1,SUMIFS(63:63,$1:$1,"&gt;="&amp;1,$1:$1,"&lt;="&amp;INT(-$N65/30))+(-$N65/30-INT(-$N65/30))*SUMIFS(63:63,$1:$1,INT(-$N65/30)+1),0)+(-$N65/30-INT(-$N65/30))*SUMIFS(63:63,$1:$1,JA$1+INT(-$N65/30)+1)+(INT(-$N65/30)+1--$N65/30)*SUMIFS(63:63,$1:$1,JA$1+INT(-$N65/30))))</f>
        <v>0</v>
      </c>
      <c r="JB65" s="75">
        <f>IF(JB$7="",0,IF(JB$1=MAX($1:$1),$R63-SUM($T65:JA65),IF(JB$1=1,SUMIFS(63:63,$1:$1,"&gt;="&amp;1,$1:$1,"&lt;="&amp;INT(-$N65/30))+(-$N65/30-INT(-$N65/30))*SUMIFS(63:63,$1:$1,INT(-$N65/30)+1),0)+(-$N65/30-INT(-$N65/30))*SUMIFS(63:63,$1:$1,JB$1+INT(-$N65/30)+1)+(INT(-$N65/30)+1--$N65/30)*SUMIFS(63:63,$1:$1,JB$1+INT(-$N65/30))))</f>
        <v>0</v>
      </c>
      <c r="JC65" s="75">
        <f>IF(JC$7="",0,IF(JC$1=MAX($1:$1),$R63-SUM($T65:JB65),IF(JC$1=1,SUMIFS(63:63,$1:$1,"&gt;="&amp;1,$1:$1,"&lt;="&amp;INT(-$N65/30))+(-$N65/30-INT(-$N65/30))*SUMIFS(63:63,$1:$1,INT(-$N65/30)+1),0)+(-$N65/30-INT(-$N65/30))*SUMIFS(63:63,$1:$1,JC$1+INT(-$N65/30)+1)+(INT(-$N65/30)+1--$N65/30)*SUMIFS(63:63,$1:$1,JC$1+INT(-$N65/30))))</f>
        <v>0</v>
      </c>
      <c r="JD65" s="75">
        <f>IF(JD$7="",0,IF(JD$1=MAX($1:$1),$R63-SUM($T65:JC65),IF(JD$1=1,SUMIFS(63:63,$1:$1,"&gt;="&amp;1,$1:$1,"&lt;="&amp;INT(-$N65/30))+(-$N65/30-INT(-$N65/30))*SUMIFS(63:63,$1:$1,INT(-$N65/30)+1),0)+(-$N65/30-INT(-$N65/30))*SUMIFS(63:63,$1:$1,JD$1+INT(-$N65/30)+1)+(INT(-$N65/30)+1--$N65/30)*SUMIFS(63:63,$1:$1,JD$1+INT(-$N65/30))))</f>
        <v>0</v>
      </c>
      <c r="JE65" s="75">
        <f>IF(JE$7="",0,IF(JE$1=MAX($1:$1),$R63-SUM($T65:JD65),IF(JE$1=1,SUMIFS(63:63,$1:$1,"&gt;="&amp;1,$1:$1,"&lt;="&amp;INT(-$N65/30))+(-$N65/30-INT(-$N65/30))*SUMIFS(63:63,$1:$1,INT(-$N65/30)+1),0)+(-$N65/30-INT(-$N65/30))*SUMIFS(63:63,$1:$1,JE$1+INT(-$N65/30)+1)+(INT(-$N65/30)+1--$N65/30)*SUMIFS(63:63,$1:$1,JE$1+INT(-$N65/30))))</f>
        <v>0</v>
      </c>
      <c r="JF65" s="75">
        <f>IF(JF$7="",0,IF(JF$1=MAX($1:$1),$R63-SUM($T65:JE65),IF(JF$1=1,SUMIFS(63:63,$1:$1,"&gt;="&amp;1,$1:$1,"&lt;="&amp;INT(-$N65/30))+(-$N65/30-INT(-$N65/30))*SUMIFS(63:63,$1:$1,INT(-$N65/30)+1),0)+(-$N65/30-INT(-$N65/30))*SUMIFS(63:63,$1:$1,JF$1+INT(-$N65/30)+1)+(INT(-$N65/30)+1--$N65/30)*SUMIFS(63:63,$1:$1,JF$1+INT(-$N65/30))))</f>
        <v>0</v>
      </c>
      <c r="JG65" s="75">
        <f>IF(JG$7="",0,IF(JG$1=MAX($1:$1),$R63-SUM($T65:JF65),IF(JG$1=1,SUMIFS(63:63,$1:$1,"&gt;="&amp;1,$1:$1,"&lt;="&amp;INT(-$N65/30))+(-$N65/30-INT(-$N65/30))*SUMIFS(63:63,$1:$1,INT(-$N65/30)+1),0)+(-$N65/30-INT(-$N65/30))*SUMIFS(63:63,$1:$1,JG$1+INT(-$N65/30)+1)+(INT(-$N65/30)+1--$N65/30)*SUMIFS(63:63,$1:$1,JG$1+INT(-$N65/30))))</f>
        <v>0</v>
      </c>
      <c r="JH65" s="75">
        <f>IF(JH$7="",0,IF(JH$1=MAX($1:$1),$R63-SUM($T65:JG65),IF(JH$1=1,SUMIFS(63:63,$1:$1,"&gt;="&amp;1,$1:$1,"&lt;="&amp;INT(-$N65/30))+(-$N65/30-INT(-$N65/30))*SUMIFS(63:63,$1:$1,INT(-$N65/30)+1),0)+(-$N65/30-INT(-$N65/30))*SUMIFS(63:63,$1:$1,JH$1+INT(-$N65/30)+1)+(INT(-$N65/30)+1--$N65/30)*SUMIFS(63:63,$1:$1,JH$1+INT(-$N65/30))))</f>
        <v>0</v>
      </c>
      <c r="JI65" s="75">
        <f>IF(JI$7="",0,IF(JI$1=MAX($1:$1),$R63-SUM($T65:JH65),IF(JI$1=1,SUMIFS(63:63,$1:$1,"&gt;="&amp;1,$1:$1,"&lt;="&amp;INT(-$N65/30))+(-$N65/30-INT(-$N65/30))*SUMIFS(63:63,$1:$1,INT(-$N65/30)+1),0)+(-$N65/30-INT(-$N65/30))*SUMIFS(63:63,$1:$1,JI$1+INT(-$N65/30)+1)+(INT(-$N65/30)+1--$N65/30)*SUMIFS(63:63,$1:$1,JI$1+INT(-$N65/30))))</f>
        <v>0</v>
      </c>
      <c r="JJ65" s="75">
        <f>IF(JJ$7="",0,IF(JJ$1=MAX($1:$1),$R63-SUM($T65:JI65),IF(JJ$1=1,SUMIFS(63:63,$1:$1,"&gt;="&amp;1,$1:$1,"&lt;="&amp;INT(-$N65/30))+(-$N65/30-INT(-$N65/30))*SUMIFS(63:63,$1:$1,INT(-$N65/30)+1),0)+(-$N65/30-INT(-$N65/30))*SUMIFS(63:63,$1:$1,JJ$1+INT(-$N65/30)+1)+(INT(-$N65/30)+1--$N65/30)*SUMIFS(63:63,$1:$1,JJ$1+INT(-$N65/30))))</f>
        <v>0</v>
      </c>
      <c r="JK65" s="75">
        <f>IF(JK$7="",0,IF(JK$1=MAX($1:$1),$R63-SUM($T65:JJ65),IF(JK$1=1,SUMIFS(63:63,$1:$1,"&gt;="&amp;1,$1:$1,"&lt;="&amp;INT(-$N65/30))+(-$N65/30-INT(-$N65/30))*SUMIFS(63:63,$1:$1,INT(-$N65/30)+1),0)+(-$N65/30-INT(-$N65/30))*SUMIFS(63:63,$1:$1,JK$1+INT(-$N65/30)+1)+(INT(-$N65/30)+1--$N65/30)*SUMIFS(63:63,$1:$1,JK$1+INT(-$N65/30))))</f>
        <v>0</v>
      </c>
      <c r="JL65" s="75">
        <f>IF(JL$7="",0,IF(JL$1=MAX($1:$1),$R63-SUM($T65:JK65),IF(JL$1=1,SUMIFS(63:63,$1:$1,"&gt;="&amp;1,$1:$1,"&lt;="&amp;INT(-$N65/30))+(-$N65/30-INT(-$N65/30))*SUMIFS(63:63,$1:$1,INT(-$N65/30)+1),0)+(-$N65/30-INT(-$N65/30))*SUMIFS(63:63,$1:$1,JL$1+INT(-$N65/30)+1)+(INT(-$N65/30)+1--$N65/30)*SUMIFS(63:63,$1:$1,JL$1+INT(-$N65/30))))</f>
        <v>0</v>
      </c>
      <c r="JM65" s="75">
        <f>IF(JM$7="",0,IF(JM$1=MAX($1:$1),$R63-SUM($T65:JL65),IF(JM$1=1,SUMIFS(63:63,$1:$1,"&gt;="&amp;1,$1:$1,"&lt;="&amp;INT(-$N65/30))+(-$N65/30-INT(-$N65/30))*SUMIFS(63:63,$1:$1,INT(-$N65/30)+1),0)+(-$N65/30-INT(-$N65/30))*SUMIFS(63:63,$1:$1,JM$1+INT(-$N65/30)+1)+(INT(-$N65/30)+1--$N65/30)*SUMIFS(63:63,$1:$1,JM$1+INT(-$N65/30))))</f>
        <v>0</v>
      </c>
      <c r="JN65" s="75">
        <f>IF(JN$7="",0,IF(JN$1=MAX($1:$1),$R63-SUM($T65:JM65),IF(JN$1=1,SUMIFS(63:63,$1:$1,"&gt;="&amp;1,$1:$1,"&lt;="&amp;INT(-$N65/30))+(-$N65/30-INT(-$N65/30))*SUMIFS(63:63,$1:$1,INT(-$N65/30)+1),0)+(-$N65/30-INT(-$N65/30))*SUMIFS(63:63,$1:$1,JN$1+INT(-$N65/30)+1)+(INT(-$N65/30)+1--$N65/30)*SUMIFS(63:63,$1:$1,JN$1+INT(-$N65/30))))</f>
        <v>0</v>
      </c>
      <c r="JO65" s="75">
        <f>IF(JO$7="",0,IF(JO$1=MAX($1:$1),$R63-SUM($T65:JN65),IF(JO$1=1,SUMIFS(63:63,$1:$1,"&gt;="&amp;1,$1:$1,"&lt;="&amp;INT(-$N65/30))+(-$N65/30-INT(-$N65/30))*SUMIFS(63:63,$1:$1,INT(-$N65/30)+1),0)+(-$N65/30-INT(-$N65/30))*SUMIFS(63:63,$1:$1,JO$1+INT(-$N65/30)+1)+(INT(-$N65/30)+1--$N65/30)*SUMIFS(63:63,$1:$1,JO$1+INT(-$N65/30))))</f>
        <v>0</v>
      </c>
      <c r="JP65" s="75">
        <f>IF(JP$7="",0,IF(JP$1=MAX($1:$1),$R63-SUM($T65:JO65),IF(JP$1=1,SUMIFS(63:63,$1:$1,"&gt;="&amp;1,$1:$1,"&lt;="&amp;INT(-$N65/30))+(-$N65/30-INT(-$N65/30))*SUMIFS(63:63,$1:$1,INT(-$N65/30)+1),0)+(-$N65/30-INT(-$N65/30))*SUMIFS(63:63,$1:$1,JP$1+INT(-$N65/30)+1)+(INT(-$N65/30)+1--$N65/30)*SUMIFS(63:63,$1:$1,JP$1+INT(-$N65/30))))</f>
        <v>0</v>
      </c>
      <c r="JQ65" s="75">
        <f>IF(JQ$7="",0,IF(JQ$1=MAX($1:$1),$R63-SUM($T65:JP65),IF(JQ$1=1,SUMIFS(63:63,$1:$1,"&gt;="&amp;1,$1:$1,"&lt;="&amp;INT(-$N65/30))+(-$N65/30-INT(-$N65/30))*SUMIFS(63:63,$1:$1,INT(-$N65/30)+1),0)+(-$N65/30-INT(-$N65/30))*SUMIFS(63:63,$1:$1,JQ$1+INT(-$N65/30)+1)+(INT(-$N65/30)+1--$N65/30)*SUMIFS(63:63,$1:$1,JQ$1+INT(-$N65/30))))</f>
        <v>0</v>
      </c>
      <c r="JR65" s="75">
        <f>IF(JR$7="",0,IF(JR$1=MAX($1:$1),$R63-SUM($T65:JQ65),IF(JR$1=1,SUMIFS(63:63,$1:$1,"&gt;="&amp;1,$1:$1,"&lt;="&amp;INT(-$N65/30))+(-$N65/30-INT(-$N65/30))*SUMIFS(63:63,$1:$1,INT(-$N65/30)+1),0)+(-$N65/30-INT(-$N65/30))*SUMIFS(63:63,$1:$1,JR$1+INT(-$N65/30)+1)+(INT(-$N65/30)+1--$N65/30)*SUMIFS(63:63,$1:$1,JR$1+INT(-$N65/30))))</f>
        <v>0</v>
      </c>
      <c r="JS65" s="75">
        <f>IF(JS$7="",0,IF(JS$1=MAX($1:$1),$R63-SUM($T65:JR65),IF(JS$1=1,SUMIFS(63:63,$1:$1,"&gt;="&amp;1,$1:$1,"&lt;="&amp;INT(-$N65/30))+(-$N65/30-INT(-$N65/30))*SUMIFS(63:63,$1:$1,INT(-$N65/30)+1),0)+(-$N65/30-INT(-$N65/30))*SUMIFS(63:63,$1:$1,JS$1+INT(-$N65/30)+1)+(INT(-$N65/30)+1--$N65/30)*SUMIFS(63:63,$1:$1,JS$1+INT(-$N65/30))))</f>
        <v>0</v>
      </c>
      <c r="JT65" s="75">
        <f>IF(JT$7="",0,IF(JT$1=MAX($1:$1),$R63-SUM($T65:JS65),IF(JT$1=1,SUMIFS(63:63,$1:$1,"&gt;="&amp;1,$1:$1,"&lt;="&amp;INT(-$N65/30))+(-$N65/30-INT(-$N65/30))*SUMIFS(63:63,$1:$1,INT(-$N65/30)+1),0)+(-$N65/30-INT(-$N65/30))*SUMIFS(63:63,$1:$1,JT$1+INT(-$N65/30)+1)+(INT(-$N65/30)+1--$N65/30)*SUMIFS(63:63,$1:$1,JT$1+INT(-$N65/30))))</f>
        <v>0</v>
      </c>
      <c r="JU65" s="75">
        <f>IF(JU$7="",0,IF(JU$1=MAX($1:$1),$R63-SUM($T65:JT65),IF(JU$1=1,SUMIFS(63:63,$1:$1,"&gt;="&amp;1,$1:$1,"&lt;="&amp;INT(-$N65/30))+(-$N65/30-INT(-$N65/30))*SUMIFS(63:63,$1:$1,INT(-$N65/30)+1),0)+(-$N65/30-INT(-$N65/30))*SUMIFS(63:63,$1:$1,JU$1+INT(-$N65/30)+1)+(INT(-$N65/30)+1--$N65/30)*SUMIFS(63:63,$1:$1,JU$1+INT(-$N65/30))))</f>
        <v>0</v>
      </c>
      <c r="JV65" s="75">
        <f>IF(JV$7="",0,IF(JV$1=MAX($1:$1),$R63-SUM($T65:JU65),IF(JV$1=1,SUMIFS(63:63,$1:$1,"&gt;="&amp;1,$1:$1,"&lt;="&amp;INT(-$N65/30))+(-$N65/30-INT(-$N65/30))*SUMIFS(63:63,$1:$1,INT(-$N65/30)+1),0)+(-$N65/30-INT(-$N65/30))*SUMIFS(63:63,$1:$1,JV$1+INT(-$N65/30)+1)+(INT(-$N65/30)+1--$N65/30)*SUMIFS(63:63,$1:$1,JV$1+INT(-$N65/30))))</f>
        <v>0</v>
      </c>
      <c r="JW65" s="75">
        <f>IF(JW$7="",0,IF(JW$1=MAX($1:$1),$R63-SUM($T65:JV65),IF(JW$1=1,SUMIFS(63:63,$1:$1,"&gt;="&amp;1,$1:$1,"&lt;="&amp;INT(-$N65/30))+(-$N65/30-INT(-$N65/30))*SUMIFS(63:63,$1:$1,INT(-$N65/30)+1),0)+(-$N65/30-INT(-$N65/30))*SUMIFS(63:63,$1:$1,JW$1+INT(-$N65/30)+1)+(INT(-$N65/30)+1--$N65/30)*SUMIFS(63:63,$1:$1,JW$1+INT(-$N65/30))))</f>
        <v>0</v>
      </c>
      <c r="JX65" s="75">
        <f>IF(JX$7="",0,IF(JX$1=MAX($1:$1),$R63-SUM($T65:JW65),IF(JX$1=1,SUMIFS(63:63,$1:$1,"&gt;="&amp;1,$1:$1,"&lt;="&amp;INT(-$N65/30))+(-$N65/30-INT(-$N65/30))*SUMIFS(63:63,$1:$1,INT(-$N65/30)+1),0)+(-$N65/30-INT(-$N65/30))*SUMIFS(63:63,$1:$1,JX$1+INT(-$N65/30)+1)+(INT(-$N65/30)+1--$N65/30)*SUMIFS(63:63,$1:$1,JX$1+INT(-$N65/30))))</f>
        <v>0</v>
      </c>
      <c r="JY65" s="75">
        <f>IF(JY$7="",0,IF(JY$1=MAX($1:$1),$R63-SUM($T65:JX65),IF(JY$1=1,SUMIFS(63:63,$1:$1,"&gt;="&amp;1,$1:$1,"&lt;="&amp;INT(-$N65/30))+(-$N65/30-INT(-$N65/30))*SUMIFS(63:63,$1:$1,INT(-$N65/30)+1),0)+(-$N65/30-INT(-$N65/30))*SUMIFS(63:63,$1:$1,JY$1+INT(-$N65/30)+1)+(INT(-$N65/30)+1--$N65/30)*SUMIFS(63:63,$1:$1,JY$1+INT(-$N65/30))))</f>
        <v>0</v>
      </c>
      <c r="JZ65" s="75">
        <f>IF(JZ$7="",0,IF(JZ$1=MAX($1:$1),$R63-SUM($T65:JY65),IF(JZ$1=1,SUMIFS(63:63,$1:$1,"&gt;="&amp;1,$1:$1,"&lt;="&amp;INT(-$N65/30))+(-$N65/30-INT(-$N65/30))*SUMIFS(63:63,$1:$1,INT(-$N65/30)+1),0)+(-$N65/30-INT(-$N65/30))*SUMIFS(63:63,$1:$1,JZ$1+INT(-$N65/30)+1)+(INT(-$N65/30)+1--$N65/30)*SUMIFS(63:63,$1:$1,JZ$1+INT(-$N65/30))))</f>
        <v>0</v>
      </c>
      <c r="KA65" s="75">
        <f>IF(KA$7="",0,IF(KA$1=MAX($1:$1),$R63-SUM($T65:JZ65),IF(KA$1=1,SUMIFS(63:63,$1:$1,"&gt;="&amp;1,$1:$1,"&lt;="&amp;INT(-$N65/30))+(-$N65/30-INT(-$N65/30))*SUMIFS(63:63,$1:$1,INT(-$N65/30)+1),0)+(-$N65/30-INT(-$N65/30))*SUMIFS(63:63,$1:$1,KA$1+INT(-$N65/30)+1)+(INT(-$N65/30)+1--$N65/30)*SUMIFS(63:63,$1:$1,KA$1+INT(-$N65/30))))</f>
        <v>0</v>
      </c>
      <c r="KB65" s="75">
        <f>IF(KB$7="",0,IF(KB$1=MAX($1:$1),$R63-SUM($T65:KA65),IF(KB$1=1,SUMIFS(63:63,$1:$1,"&gt;="&amp;1,$1:$1,"&lt;="&amp;INT(-$N65/30))+(-$N65/30-INT(-$N65/30))*SUMIFS(63:63,$1:$1,INT(-$N65/30)+1),0)+(-$N65/30-INT(-$N65/30))*SUMIFS(63:63,$1:$1,KB$1+INT(-$N65/30)+1)+(INT(-$N65/30)+1--$N65/30)*SUMIFS(63:63,$1:$1,KB$1+INT(-$N65/30))))</f>
        <v>0</v>
      </c>
      <c r="KC65" s="75">
        <f>IF(KC$7="",0,IF(KC$1=MAX($1:$1),$R63-SUM($T65:KB65),IF(KC$1=1,SUMIFS(63:63,$1:$1,"&gt;="&amp;1,$1:$1,"&lt;="&amp;INT(-$N65/30))+(-$N65/30-INT(-$N65/30))*SUMIFS(63:63,$1:$1,INT(-$N65/30)+1),0)+(-$N65/30-INT(-$N65/30))*SUMIFS(63:63,$1:$1,KC$1+INT(-$N65/30)+1)+(INT(-$N65/30)+1--$N65/30)*SUMIFS(63:63,$1:$1,KC$1+INT(-$N65/30))))</f>
        <v>0</v>
      </c>
      <c r="KD65" s="75">
        <f>IF(KD$7="",0,IF(KD$1=MAX($1:$1),$R63-SUM($T65:KC65),IF(KD$1=1,SUMIFS(63:63,$1:$1,"&gt;="&amp;1,$1:$1,"&lt;="&amp;INT(-$N65/30))+(-$N65/30-INT(-$N65/30))*SUMIFS(63:63,$1:$1,INT(-$N65/30)+1),0)+(-$N65/30-INT(-$N65/30))*SUMIFS(63:63,$1:$1,KD$1+INT(-$N65/30)+1)+(INT(-$N65/30)+1--$N65/30)*SUMIFS(63:63,$1:$1,KD$1+INT(-$N65/30))))</f>
        <v>0</v>
      </c>
      <c r="KE65" s="75">
        <f>IF(KE$7="",0,IF(KE$1=MAX($1:$1),$R63-SUM($T65:KD65),IF(KE$1=1,SUMIFS(63:63,$1:$1,"&gt;="&amp;1,$1:$1,"&lt;="&amp;INT(-$N65/30))+(-$N65/30-INT(-$N65/30))*SUMIFS(63:63,$1:$1,INT(-$N65/30)+1),0)+(-$N65/30-INT(-$N65/30))*SUMIFS(63:63,$1:$1,KE$1+INT(-$N65/30)+1)+(INT(-$N65/30)+1--$N65/30)*SUMIFS(63:63,$1:$1,KE$1+INT(-$N65/30))))</f>
        <v>0</v>
      </c>
      <c r="KF65" s="75">
        <f>IF(KF$7="",0,IF(KF$1=MAX($1:$1),$R63-SUM($T65:KE65),IF(KF$1=1,SUMIFS(63:63,$1:$1,"&gt;="&amp;1,$1:$1,"&lt;="&amp;INT(-$N65/30))+(-$N65/30-INT(-$N65/30))*SUMIFS(63:63,$1:$1,INT(-$N65/30)+1),0)+(-$N65/30-INT(-$N65/30))*SUMIFS(63:63,$1:$1,KF$1+INT(-$N65/30)+1)+(INT(-$N65/30)+1--$N65/30)*SUMIFS(63:63,$1:$1,KF$1+INT(-$N65/30))))</f>
        <v>0</v>
      </c>
      <c r="KG65" s="75">
        <f>IF(KG$7="",0,IF(KG$1=MAX($1:$1),$R63-SUM($T65:KF65),IF(KG$1=1,SUMIFS(63:63,$1:$1,"&gt;="&amp;1,$1:$1,"&lt;="&amp;INT(-$N65/30))+(-$N65/30-INT(-$N65/30))*SUMIFS(63:63,$1:$1,INT(-$N65/30)+1),0)+(-$N65/30-INT(-$N65/30))*SUMIFS(63:63,$1:$1,KG$1+INT(-$N65/30)+1)+(INT(-$N65/30)+1--$N65/30)*SUMIFS(63:63,$1:$1,KG$1+INT(-$N65/30))))</f>
        <v>0</v>
      </c>
      <c r="KH65" s="75">
        <f>IF(KH$7="",0,IF(KH$1=MAX($1:$1),$R63-SUM($T65:KG65),IF(KH$1=1,SUMIFS(63:63,$1:$1,"&gt;="&amp;1,$1:$1,"&lt;="&amp;INT(-$N65/30))+(-$N65/30-INT(-$N65/30))*SUMIFS(63:63,$1:$1,INT(-$N65/30)+1),0)+(-$N65/30-INT(-$N65/30))*SUMIFS(63:63,$1:$1,KH$1+INT(-$N65/30)+1)+(INT(-$N65/30)+1--$N65/30)*SUMIFS(63:63,$1:$1,KH$1+INT(-$N65/30))))</f>
        <v>0</v>
      </c>
      <c r="KI65" s="75">
        <f>IF(KI$7="",0,IF(KI$1=MAX($1:$1),$R63-SUM($T65:KH65),IF(KI$1=1,SUMIFS(63:63,$1:$1,"&gt;="&amp;1,$1:$1,"&lt;="&amp;INT(-$N65/30))+(-$N65/30-INT(-$N65/30))*SUMIFS(63:63,$1:$1,INT(-$N65/30)+1),0)+(-$N65/30-INT(-$N65/30))*SUMIFS(63:63,$1:$1,KI$1+INT(-$N65/30)+1)+(INT(-$N65/30)+1--$N65/30)*SUMIFS(63:63,$1:$1,KI$1+INT(-$N65/30))))</f>
        <v>0</v>
      </c>
      <c r="KJ65" s="75">
        <f>IF(KJ$7="",0,IF(KJ$1=MAX($1:$1),$R63-SUM($T65:KI65),IF(KJ$1=1,SUMIFS(63:63,$1:$1,"&gt;="&amp;1,$1:$1,"&lt;="&amp;INT(-$N65/30))+(-$N65/30-INT(-$N65/30))*SUMIFS(63:63,$1:$1,INT(-$N65/30)+1),0)+(-$N65/30-INT(-$N65/30))*SUMIFS(63:63,$1:$1,KJ$1+INT(-$N65/30)+1)+(INT(-$N65/30)+1--$N65/30)*SUMIFS(63:63,$1:$1,KJ$1+INT(-$N65/30))))</f>
        <v>0</v>
      </c>
      <c r="KK65" s="75">
        <f>IF(KK$7="",0,IF(KK$1=MAX($1:$1),$R63-SUM($T65:KJ65),IF(KK$1=1,SUMIFS(63:63,$1:$1,"&gt;="&amp;1,$1:$1,"&lt;="&amp;INT(-$N65/30))+(-$N65/30-INT(-$N65/30))*SUMIFS(63:63,$1:$1,INT(-$N65/30)+1),0)+(-$N65/30-INT(-$N65/30))*SUMIFS(63:63,$1:$1,KK$1+INT(-$N65/30)+1)+(INT(-$N65/30)+1--$N65/30)*SUMIFS(63:63,$1:$1,KK$1+INT(-$N65/30))))</f>
        <v>0</v>
      </c>
      <c r="KL65" s="75">
        <f>IF(KL$7="",0,IF(KL$1=MAX($1:$1),$R63-SUM($T65:KK65),IF(KL$1=1,SUMIFS(63:63,$1:$1,"&gt;="&amp;1,$1:$1,"&lt;="&amp;INT(-$N65/30))+(-$N65/30-INT(-$N65/30))*SUMIFS(63:63,$1:$1,INT(-$N65/30)+1),0)+(-$N65/30-INT(-$N65/30))*SUMIFS(63:63,$1:$1,KL$1+INT(-$N65/30)+1)+(INT(-$N65/30)+1--$N65/30)*SUMIFS(63:63,$1:$1,KL$1+INT(-$N65/30))))</f>
        <v>0</v>
      </c>
      <c r="KM65" s="75">
        <f>IF(KM$7="",0,IF(KM$1=MAX($1:$1),$R63-SUM($T65:KL65),IF(KM$1=1,SUMIFS(63:63,$1:$1,"&gt;="&amp;1,$1:$1,"&lt;="&amp;INT(-$N65/30))+(-$N65/30-INT(-$N65/30))*SUMIFS(63:63,$1:$1,INT(-$N65/30)+1),0)+(-$N65/30-INT(-$N65/30))*SUMIFS(63:63,$1:$1,KM$1+INT(-$N65/30)+1)+(INT(-$N65/30)+1--$N65/30)*SUMIFS(63:63,$1:$1,KM$1+INT(-$N65/30))))</f>
        <v>0</v>
      </c>
      <c r="KN65" s="75">
        <f>IF(KN$7="",0,IF(KN$1=MAX($1:$1),$R63-SUM($T65:KM65),IF(KN$1=1,SUMIFS(63:63,$1:$1,"&gt;="&amp;1,$1:$1,"&lt;="&amp;INT(-$N65/30))+(-$N65/30-INT(-$N65/30))*SUMIFS(63:63,$1:$1,INT(-$N65/30)+1),0)+(-$N65/30-INT(-$N65/30))*SUMIFS(63:63,$1:$1,KN$1+INT(-$N65/30)+1)+(INT(-$N65/30)+1--$N65/30)*SUMIFS(63:63,$1:$1,KN$1+INT(-$N65/30))))</f>
        <v>0</v>
      </c>
      <c r="KO65" s="75">
        <f>IF(KO$7="",0,IF(KO$1=MAX($1:$1),$R63-SUM($T65:KN65),IF(KO$1=1,SUMIFS(63:63,$1:$1,"&gt;="&amp;1,$1:$1,"&lt;="&amp;INT(-$N65/30))+(-$N65/30-INT(-$N65/30))*SUMIFS(63:63,$1:$1,INT(-$N65/30)+1),0)+(-$N65/30-INT(-$N65/30))*SUMIFS(63:63,$1:$1,KO$1+INT(-$N65/30)+1)+(INT(-$N65/30)+1--$N65/30)*SUMIFS(63:63,$1:$1,KO$1+INT(-$N65/30))))</f>
        <v>0</v>
      </c>
      <c r="KP65" s="75">
        <f>IF(KP$7="",0,IF(KP$1=MAX($1:$1),$R63-SUM($T65:KO65),IF(KP$1=1,SUMIFS(63:63,$1:$1,"&gt;="&amp;1,$1:$1,"&lt;="&amp;INT(-$N65/30))+(-$N65/30-INT(-$N65/30))*SUMIFS(63:63,$1:$1,INT(-$N65/30)+1),0)+(-$N65/30-INT(-$N65/30))*SUMIFS(63:63,$1:$1,KP$1+INT(-$N65/30)+1)+(INT(-$N65/30)+1--$N65/30)*SUMIFS(63:63,$1:$1,KP$1+INT(-$N65/30))))</f>
        <v>0</v>
      </c>
      <c r="KQ65" s="75">
        <f>IF(KQ$7="",0,IF(KQ$1=MAX($1:$1),$R63-SUM($T65:KP65),IF(KQ$1=1,SUMIFS(63:63,$1:$1,"&gt;="&amp;1,$1:$1,"&lt;="&amp;INT(-$N65/30))+(-$N65/30-INT(-$N65/30))*SUMIFS(63:63,$1:$1,INT(-$N65/30)+1),0)+(-$N65/30-INT(-$N65/30))*SUMIFS(63:63,$1:$1,KQ$1+INT(-$N65/30)+1)+(INT(-$N65/30)+1--$N65/30)*SUMIFS(63:63,$1:$1,KQ$1+INT(-$N65/30))))</f>
        <v>0</v>
      </c>
      <c r="KR65" s="75">
        <f>IF(KR$7="",0,IF(KR$1=MAX($1:$1),$R63-SUM($T65:KQ65),IF(KR$1=1,SUMIFS(63:63,$1:$1,"&gt;="&amp;1,$1:$1,"&lt;="&amp;INT(-$N65/30))+(-$N65/30-INT(-$N65/30))*SUMIFS(63:63,$1:$1,INT(-$N65/30)+1),0)+(-$N65/30-INT(-$N65/30))*SUMIFS(63:63,$1:$1,KR$1+INT(-$N65/30)+1)+(INT(-$N65/30)+1--$N65/30)*SUMIFS(63:63,$1:$1,KR$1+INT(-$N65/30))))</f>
        <v>0</v>
      </c>
      <c r="KS65" s="75">
        <f>IF(KS$7="",0,IF(KS$1=MAX($1:$1),$R63-SUM($T65:KR65),IF(KS$1=1,SUMIFS(63:63,$1:$1,"&gt;="&amp;1,$1:$1,"&lt;="&amp;INT(-$N65/30))+(-$N65/30-INT(-$N65/30))*SUMIFS(63:63,$1:$1,INT(-$N65/30)+1),0)+(-$N65/30-INT(-$N65/30))*SUMIFS(63:63,$1:$1,KS$1+INT(-$N65/30)+1)+(INT(-$N65/30)+1--$N65/30)*SUMIFS(63:63,$1:$1,KS$1+INT(-$N65/30))))</f>
        <v>0</v>
      </c>
      <c r="KT65" s="75">
        <f>IF(KT$7="",0,IF(KT$1=MAX($1:$1),$R63-SUM($T65:KS65),IF(KT$1=1,SUMIFS(63:63,$1:$1,"&gt;="&amp;1,$1:$1,"&lt;="&amp;INT(-$N65/30))+(-$N65/30-INT(-$N65/30))*SUMIFS(63:63,$1:$1,INT(-$N65/30)+1),0)+(-$N65/30-INT(-$N65/30))*SUMIFS(63:63,$1:$1,KT$1+INT(-$N65/30)+1)+(INT(-$N65/30)+1--$N65/30)*SUMIFS(63:63,$1:$1,KT$1+INT(-$N65/30))))</f>
        <v>0</v>
      </c>
      <c r="KU65" s="75">
        <f>IF(KU$7="",0,IF(KU$1=MAX($1:$1),$R63-SUM($T65:KT65),IF(KU$1=1,SUMIFS(63:63,$1:$1,"&gt;="&amp;1,$1:$1,"&lt;="&amp;INT(-$N65/30))+(-$N65/30-INT(-$N65/30))*SUMIFS(63:63,$1:$1,INT(-$N65/30)+1),0)+(-$N65/30-INT(-$N65/30))*SUMIFS(63:63,$1:$1,KU$1+INT(-$N65/30)+1)+(INT(-$N65/30)+1--$N65/30)*SUMIFS(63:63,$1:$1,KU$1+INT(-$N65/30))))</f>
        <v>0</v>
      </c>
      <c r="KV65" s="75">
        <f>IF(KV$7="",0,IF(KV$1=MAX($1:$1),$R63-SUM($T65:KU65),IF(KV$1=1,SUMIFS(63:63,$1:$1,"&gt;="&amp;1,$1:$1,"&lt;="&amp;INT(-$N65/30))+(-$N65/30-INT(-$N65/30))*SUMIFS(63:63,$1:$1,INT(-$N65/30)+1),0)+(-$N65/30-INT(-$N65/30))*SUMIFS(63:63,$1:$1,KV$1+INT(-$N65/30)+1)+(INT(-$N65/30)+1--$N65/30)*SUMIFS(63:63,$1:$1,KV$1+INT(-$N65/30))))</f>
        <v>0</v>
      </c>
      <c r="KW65" s="70"/>
      <c r="KX65" s="70"/>
    </row>
    <row r="66" spans="1:310" ht="12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53" t="s">
        <v>9</v>
      </c>
      <c r="O66" s="54"/>
      <c r="P66" s="53"/>
      <c r="Q66" s="53"/>
      <c r="R66" s="55">
        <f>R53-SUM(R54:R60)</f>
        <v>0</v>
      </c>
      <c r="S66" s="1"/>
      <c r="T66" s="4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ht="4.95" customHeight="1" x14ac:dyDescent="0.25">
      <c r="A67" s="1"/>
      <c r="B67" s="79"/>
      <c r="C67" s="79"/>
      <c r="D67" s="79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40"/>
      <c r="S67" s="1"/>
      <c r="T67" s="4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4" customFormat="1" x14ac:dyDescent="0.25">
      <c r="A68" s="3"/>
      <c r="B68" s="80"/>
      <c r="C68" s="80"/>
      <c r="D68" s="81" t="s">
        <v>26</v>
      </c>
      <c r="E68" s="42" t="str">
        <f>kpi!$E$39</f>
        <v>поступление денежных средств от продаж продукции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42"/>
      <c r="L68" s="3"/>
      <c r="M68" s="5"/>
      <c r="N68" s="231" t="str">
        <f>kpi!$E$41</f>
        <v>период оборачиваемости дебиторской задолженности</v>
      </c>
      <c r="O68" s="19"/>
      <c r="P68" s="3"/>
      <c r="Q68" s="3"/>
      <c r="R68" s="44">
        <f>SUMIFS($T68:$KW68,$T$1:$KW$1,"&gt;="&amp;1,$T$1:$KW$1,"&lt;="&amp;MAX($1:$1))</f>
        <v>6886232.4396153837</v>
      </c>
      <c r="S68" s="3"/>
      <c r="T68" s="3"/>
      <c r="U68" s="41">
        <f>IF(U$7="",0,SUM(U69:U75))</f>
        <v>7982.1091346153826</v>
      </c>
      <c r="V68" s="41">
        <f t="shared" ref="V68:CG68" si="897">IF(V$7="",0,SUM(V69:V75))</f>
        <v>53031.230464743574</v>
      </c>
      <c r="W68" s="41">
        <f t="shared" si="897"/>
        <v>118905.18400641023</v>
      </c>
      <c r="X68" s="41">
        <f t="shared" si="897"/>
        <v>194321.9942788461</v>
      </c>
      <c r="Y68" s="41">
        <f t="shared" si="897"/>
        <v>277783.3435897436</v>
      </c>
      <c r="Z68" s="41">
        <f t="shared" si="897"/>
        <v>369039.51232371788</v>
      </c>
      <c r="AA68" s="41">
        <f t="shared" si="897"/>
        <v>457299.04567307688</v>
      </c>
      <c r="AB68" s="41">
        <f t="shared" si="897"/>
        <v>540555.26815705118</v>
      </c>
      <c r="AC68" s="41">
        <f t="shared" si="897"/>
        <v>628841.55717948708</v>
      </c>
      <c r="AD68" s="41">
        <f t="shared" si="897"/>
        <v>722157.91274038446</v>
      </c>
      <c r="AE68" s="41">
        <f t="shared" si="897"/>
        <v>820504.33483974345</v>
      </c>
      <c r="AF68" s="41">
        <f t="shared" si="897"/>
        <v>923880.82347756403</v>
      </c>
      <c r="AG68" s="41">
        <f t="shared" si="897"/>
        <v>1771930.1237499998</v>
      </c>
      <c r="AH68" s="41">
        <f t="shared" si="897"/>
        <v>0</v>
      </c>
      <c r="AI68" s="41">
        <f t="shared" si="897"/>
        <v>0</v>
      </c>
      <c r="AJ68" s="41">
        <f t="shared" si="897"/>
        <v>0</v>
      </c>
      <c r="AK68" s="41">
        <f t="shared" si="897"/>
        <v>0</v>
      </c>
      <c r="AL68" s="41">
        <f t="shared" si="897"/>
        <v>0</v>
      </c>
      <c r="AM68" s="41">
        <f t="shared" si="897"/>
        <v>0</v>
      </c>
      <c r="AN68" s="41">
        <f t="shared" si="897"/>
        <v>0</v>
      </c>
      <c r="AO68" s="41">
        <f t="shared" si="897"/>
        <v>0</v>
      </c>
      <c r="AP68" s="41">
        <f t="shared" si="897"/>
        <v>0</v>
      </c>
      <c r="AQ68" s="41">
        <f t="shared" si="897"/>
        <v>0</v>
      </c>
      <c r="AR68" s="41">
        <f t="shared" si="897"/>
        <v>0</v>
      </c>
      <c r="AS68" s="41">
        <f t="shared" si="897"/>
        <v>0</v>
      </c>
      <c r="AT68" s="41">
        <f t="shared" si="897"/>
        <v>0</v>
      </c>
      <c r="AU68" s="41">
        <f t="shared" si="897"/>
        <v>0</v>
      </c>
      <c r="AV68" s="41">
        <f t="shared" si="897"/>
        <v>0</v>
      </c>
      <c r="AW68" s="41">
        <f t="shared" si="897"/>
        <v>0</v>
      </c>
      <c r="AX68" s="41">
        <f t="shared" si="897"/>
        <v>0</v>
      </c>
      <c r="AY68" s="41">
        <f t="shared" si="897"/>
        <v>0</v>
      </c>
      <c r="AZ68" s="41">
        <f t="shared" si="897"/>
        <v>0</v>
      </c>
      <c r="BA68" s="41">
        <f t="shared" si="897"/>
        <v>0</v>
      </c>
      <c r="BB68" s="41">
        <f t="shared" si="897"/>
        <v>0</v>
      </c>
      <c r="BC68" s="41">
        <f t="shared" si="897"/>
        <v>0</v>
      </c>
      <c r="BD68" s="41">
        <f t="shared" si="897"/>
        <v>0</v>
      </c>
      <c r="BE68" s="41">
        <f t="shared" si="897"/>
        <v>0</v>
      </c>
      <c r="BF68" s="41">
        <f t="shared" si="897"/>
        <v>0</v>
      </c>
      <c r="BG68" s="41">
        <f t="shared" si="897"/>
        <v>0</v>
      </c>
      <c r="BH68" s="41">
        <f t="shared" si="897"/>
        <v>0</v>
      </c>
      <c r="BI68" s="41">
        <f t="shared" si="897"/>
        <v>0</v>
      </c>
      <c r="BJ68" s="41">
        <f t="shared" si="897"/>
        <v>0</v>
      </c>
      <c r="BK68" s="41">
        <f t="shared" si="897"/>
        <v>0</v>
      </c>
      <c r="BL68" s="41">
        <f t="shared" si="897"/>
        <v>0</v>
      </c>
      <c r="BM68" s="41">
        <f t="shared" si="897"/>
        <v>0</v>
      </c>
      <c r="BN68" s="41">
        <f t="shared" si="897"/>
        <v>0</v>
      </c>
      <c r="BO68" s="41">
        <f t="shared" si="897"/>
        <v>0</v>
      </c>
      <c r="BP68" s="41">
        <f t="shared" si="897"/>
        <v>0</v>
      </c>
      <c r="BQ68" s="41">
        <f t="shared" si="897"/>
        <v>0</v>
      </c>
      <c r="BR68" s="41">
        <f t="shared" si="897"/>
        <v>0</v>
      </c>
      <c r="BS68" s="41">
        <f t="shared" si="897"/>
        <v>0</v>
      </c>
      <c r="BT68" s="41">
        <f t="shared" si="897"/>
        <v>0</v>
      </c>
      <c r="BU68" s="41">
        <f t="shared" si="897"/>
        <v>0</v>
      </c>
      <c r="BV68" s="41">
        <f t="shared" si="897"/>
        <v>0</v>
      </c>
      <c r="BW68" s="41">
        <f t="shared" si="897"/>
        <v>0</v>
      </c>
      <c r="BX68" s="41">
        <f t="shared" si="897"/>
        <v>0</v>
      </c>
      <c r="BY68" s="41">
        <f t="shared" si="897"/>
        <v>0</v>
      </c>
      <c r="BZ68" s="41">
        <f t="shared" si="897"/>
        <v>0</v>
      </c>
      <c r="CA68" s="41">
        <f t="shared" si="897"/>
        <v>0</v>
      </c>
      <c r="CB68" s="41">
        <f t="shared" si="897"/>
        <v>0</v>
      </c>
      <c r="CC68" s="41">
        <f t="shared" si="897"/>
        <v>0</v>
      </c>
      <c r="CD68" s="41">
        <f t="shared" si="897"/>
        <v>0</v>
      </c>
      <c r="CE68" s="41">
        <f t="shared" si="897"/>
        <v>0</v>
      </c>
      <c r="CF68" s="41">
        <f t="shared" si="897"/>
        <v>0</v>
      </c>
      <c r="CG68" s="41">
        <f t="shared" si="897"/>
        <v>0</v>
      </c>
      <c r="CH68" s="41">
        <f t="shared" ref="CH68:ES68" si="898">IF(CH$7="",0,SUM(CH69:CH75))</f>
        <v>0</v>
      </c>
      <c r="CI68" s="41">
        <f t="shared" si="898"/>
        <v>0</v>
      </c>
      <c r="CJ68" s="41">
        <f t="shared" si="898"/>
        <v>0</v>
      </c>
      <c r="CK68" s="41">
        <f t="shared" si="898"/>
        <v>0</v>
      </c>
      <c r="CL68" s="41">
        <f t="shared" si="898"/>
        <v>0</v>
      </c>
      <c r="CM68" s="41">
        <f t="shared" si="898"/>
        <v>0</v>
      </c>
      <c r="CN68" s="41">
        <f t="shared" si="898"/>
        <v>0</v>
      </c>
      <c r="CO68" s="41">
        <f t="shared" si="898"/>
        <v>0</v>
      </c>
      <c r="CP68" s="41">
        <f t="shared" si="898"/>
        <v>0</v>
      </c>
      <c r="CQ68" s="41">
        <f t="shared" si="898"/>
        <v>0</v>
      </c>
      <c r="CR68" s="41">
        <f t="shared" si="898"/>
        <v>0</v>
      </c>
      <c r="CS68" s="41">
        <f t="shared" si="898"/>
        <v>0</v>
      </c>
      <c r="CT68" s="41">
        <f t="shared" si="898"/>
        <v>0</v>
      </c>
      <c r="CU68" s="41">
        <f t="shared" si="898"/>
        <v>0</v>
      </c>
      <c r="CV68" s="41">
        <f t="shared" si="898"/>
        <v>0</v>
      </c>
      <c r="CW68" s="41">
        <f t="shared" si="898"/>
        <v>0</v>
      </c>
      <c r="CX68" s="41">
        <f t="shared" si="898"/>
        <v>0</v>
      </c>
      <c r="CY68" s="41">
        <f t="shared" si="898"/>
        <v>0</v>
      </c>
      <c r="CZ68" s="41">
        <f t="shared" si="898"/>
        <v>0</v>
      </c>
      <c r="DA68" s="41">
        <f t="shared" si="898"/>
        <v>0</v>
      </c>
      <c r="DB68" s="41">
        <f t="shared" si="898"/>
        <v>0</v>
      </c>
      <c r="DC68" s="41">
        <f t="shared" si="898"/>
        <v>0</v>
      </c>
      <c r="DD68" s="41">
        <f t="shared" si="898"/>
        <v>0</v>
      </c>
      <c r="DE68" s="41">
        <f t="shared" si="898"/>
        <v>0</v>
      </c>
      <c r="DF68" s="41">
        <f t="shared" si="898"/>
        <v>0</v>
      </c>
      <c r="DG68" s="41">
        <f t="shared" si="898"/>
        <v>0</v>
      </c>
      <c r="DH68" s="41">
        <f t="shared" si="898"/>
        <v>0</v>
      </c>
      <c r="DI68" s="41">
        <f t="shared" si="898"/>
        <v>0</v>
      </c>
      <c r="DJ68" s="41">
        <f t="shared" si="898"/>
        <v>0</v>
      </c>
      <c r="DK68" s="41">
        <f t="shared" si="898"/>
        <v>0</v>
      </c>
      <c r="DL68" s="41">
        <f t="shared" si="898"/>
        <v>0</v>
      </c>
      <c r="DM68" s="41">
        <f t="shared" si="898"/>
        <v>0</v>
      </c>
      <c r="DN68" s="41">
        <f t="shared" si="898"/>
        <v>0</v>
      </c>
      <c r="DO68" s="41">
        <f t="shared" si="898"/>
        <v>0</v>
      </c>
      <c r="DP68" s="41">
        <f t="shared" si="898"/>
        <v>0</v>
      </c>
      <c r="DQ68" s="41">
        <f t="shared" si="898"/>
        <v>0</v>
      </c>
      <c r="DR68" s="41">
        <f t="shared" si="898"/>
        <v>0</v>
      </c>
      <c r="DS68" s="41">
        <f t="shared" si="898"/>
        <v>0</v>
      </c>
      <c r="DT68" s="41">
        <f t="shared" si="898"/>
        <v>0</v>
      </c>
      <c r="DU68" s="41">
        <f t="shared" si="898"/>
        <v>0</v>
      </c>
      <c r="DV68" s="41">
        <f t="shared" si="898"/>
        <v>0</v>
      </c>
      <c r="DW68" s="41">
        <f t="shared" si="898"/>
        <v>0</v>
      </c>
      <c r="DX68" s="41">
        <f t="shared" si="898"/>
        <v>0</v>
      </c>
      <c r="DY68" s="41">
        <f t="shared" si="898"/>
        <v>0</v>
      </c>
      <c r="DZ68" s="41">
        <f t="shared" si="898"/>
        <v>0</v>
      </c>
      <c r="EA68" s="41">
        <f t="shared" si="898"/>
        <v>0</v>
      </c>
      <c r="EB68" s="41">
        <f t="shared" si="898"/>
        <v>0</v>
      </c>
      <c r="EC68" s="41">
        <f t="shared" si="898"/>
        <v>0</v>
      </c>
      <c r="ED68" s="41">
        <f t="shared" si="898"/>
        <v>0</v>
      </c>
      <c r="EE68" s="41">
        <f t="shared" si="898"/>
        <v>0</v>
      </c>
      <c r="EF68" s="41">
        <f t="shared" si="898"/>
        <v>0</v>
      </c>
      <c r="EG68" s="41">
        <f t="shared" si="898"/>
        <v>0</v>
      </c>
      <c r="EH68" s="41">
        <f t="shared" si="898"/>
        <v>0</v>
      </c>
      <c r="EI68" s="41">
        <f t="shared" si="898"/>
        <v>0</v>
      </c>
      <c r="EJ68" s="41">
        <f t="shared" si="898"/>
        <v>0</v>
      </c>
      <c r="EK68" s="41">
        <f t="shared" si="898"/>
        <v>0</v>
      </c>
      <c r="EL68" s="41">
        <f t="shared" si="898"/>
        <v>0</v>
      </c>
      <c r="EM68" s="41">
        <f t="shared" si="898"/>
        <v>0</v>
      </c>
      <c r="EN68" s="41">
        <f t="shared" si="898"/>
        <v>0</v>
      </c>
      <c r="EO68" s="41">
        <f t="shared" si="898"/>
        <v>0</v>
      </c>
      <c r="EP68" s="41">
        <f t="shared" si="898"/>
        <v>0</v>
      </c>
      <c r="EQ68" s="41">
        <f t="shared" si="898"/>
        <v>0</v>
      </c>
      <c r="ER68" s="41">
        <f t="shared" si="898"/>
        <v>0</v>
      </c>
      <c r="ES68" s="41">
        <f t="shared" si="898"/>
        <v>0</v>
      </c>
      <c r="ET68" s="41">
        <f t="shared" ref="ET68:HE68" si="899">IF(ET$7="",0,SUM(ET69:ET75))</f>
        <v>0</v>
      </c>
      <c r="EU68" s="41">
        <f t="shared" si="899"/>
        <v>0</v>
      </c>
      <c r="EV68" s="41">
        <f t="shared" si="899"/>
        <v>0</v>
      </c>
      <c r="EW68" s="41">
        <f t="shared" si="899"/>
        <v>0</v>
      </c>
      <c r="EX68" s="41">
        <f t="shared" si="899"/>
        <v>0</v>
      </c>
      <c r="EY68" s="41">
        <f t="shared" si="899"/>
        <v>0</v>
      </c>
      <c r="EZ68" s="41">
        <f t="shared" si="899"/>
        <v>0</v>
      </c>
      <c r="FA68" s="41">
        <f t="shared" si="899"/>
        <v>0</v>
      </c>
      <c r="FB68" s="41">
        <f t="shared" si="899"/>
        <v>0</v>
      </c>
      <c r="FC68" s="41">
        <f t="shared" si="899"/>
        <v>0</v>
      </c>
      <c r="FD68" s="41">
        <f t="shared" si="899"/>
        <v>0</v>
      </c>
      <c r="FE68" s="41">
        <f t="shared" si="899"/>
        <v>0</v>
      </c>
      <c r="FF68" s="41">
        <f t="shared" si="899"/>
        <v>0</v>
      </c>
      <c r="FG68" s="41">
        <f t="shared" si="899"/>
        <v>0</v>
      </c>
      <c r="FH68" s="41">
        <f t="shared" si="899"/>
        <v>0</v>
      </c>
      <c r="FI68" s="41">
        <f t="shared" si="899"/>
        <v>0</v>
      </c>
      <c r="FJ68" s="41">
        <f t="shared" si="899"/>
        <v>0</v>
      </c>
      <c r="FK68" s="41">
        <f t="shared" si="899"/>
        <v>0</v>
      </c>
      <c r="FL68" s="41">
        <f t="shared" si="899"/>
        <v>0</v>
      </c>
      <c r="FM68" s="41">
        <f t="shared" si="899"/>
        <v>0</v>
      </c>
      <c r="FN68" s="41">
        <f t="shared" si="899"/>
        <v>0</v>
      </c>
      <c r="FO68" s="41">
        <f t="shared" si="899"/>
        <v>0</v>
      </c>
      <c r="FP68" s="41">
        <f t="shared" si="899"/>
        <v>0</v>
      </c>
      <c r="FQ68" s="41">
        <f t="shared" si="899"/>
        <v>0</v>
      </c>
      <c r="FR68" s="41">
        <f t="shared" si="899"/>
        <v>0</v>
      </c>
      <c r="FS68" s="41">
        <f t="shared" si="899"/>
        <v>0</v>
      </c>
      <c r="FT68" s="41">
        <f t="shared" si="899"/>
        <v>0</v>
      </c>
      <c r="FU68" s="41">
        <f t="shared" si="899"/>
        <v>0</v>
      </c>
      <c r="FV68" s="41">
        <f t="shared" si="899"/>
        <v>0</v>
      </c>
      <c r="FW68" s="41">
        <f t="shared" si="899"/>
        <v>0</v>
      </c>
      <c r="FX68" s="41">
        <f t="shared" si="899"/>
        <v>0</v>
      </c>
      <c r="FY68" s="41">
        <f t="shared" si="899"/>
        <v>0</v>
      </c>
      <c r="FZ68" s="41">
        <f t="shared" si="899"/>
        <v>0</v>
      </c>
      <c r="GA68" s="41">
        <f t="shared" si="899"/>
        <v>0</v>
      </c>
      <c r="GB68" s="41">
        <f t="shared" si="899"/>
        <v>0</v>
      </c>
      <c r="GC68" s="41">
        <f t="shared" si="899"/>
        <v>0</v>
      </c>
      <c r="GD68" s="41">
        <f t="shared" si="899"/>
        <v>0</v>
      </c>
      <c r="GE68" s="41">
        <f t="shared" si="899"/>
        <v>0</v>
      </c>
      <c r="GF68" s="41">
        <f t="shared" si="899"/>
        <v>0</v>
      </c>
      <c r="GG68" s="41">
        <f t="shared" si="899"/>
        <v>0</v>
      </c>
      <c r="GH68" s="41">
        <f t="shared" si="899"/>
        <v>0</v>
      </c>
      <c r="GI68" s="41">
        <f t="shared" si="899"/>
        <v>0</v>
      </c>
      <c r="GJ68" s="41">
        <f t="shared" si="899"/>
        <v>0</v>
      </c>
      <c r="GK68" s="41">
        <f t="shared" si="899"/>
        <v>0</v>
      </c>
      <c r="GL68" s="41">
        <f t="shared" si="899"/>
        <v>0</v>
      </c>
      <c r="GM68" s="41">
        <f t="shared" si="899"/>
        <v>0</v>
      </c>
      <c r="GN68" s="41">
        <f t="shared" si="899"/>
        <v>0</v>
      </c>
      <c r="GO68" s="41">
        <f t="shared" si="899"/>
        <v>0</v>
      </c>
      <c r="GP68" s="41">
        <f t="shared" si="899"/>
        <v>0</v>
      </c>
      <c r="GQ68" s="41">
        <f t="shared" si="899"/>
        <v>0</v>
      </c>
      <c r="GR68" s="41">
        <f t="shared" si="899"/>
        <v>0</v>
      </c>
      <c r="GS68" s="41">
        <f t="shared" si="899"/>
        <v>0</v>
      </c>
      <c r="GT68" s="41">
        <f t="shared" si="899"/>
        <v>0</v>
      </c>
      <c r="GU68" s="41">
        <f t="shared" si="899"/>
        <v>0</v>
      </c>
      <c r="GV68" s="41">
        <f t="shared" si="899"/>
        <v>0</v>
      </c>
      <c r="GW68" s="41">
        <f t="shared" si="899"/>
        <v>0</v>
      </c>
      <c r="GX68" s="41">
        <f t="shared" si="899"/>
        <v>0</v>
      </c>
      <c r="GY68" s="41">
        <f t="shared" si="899"/>
        <v>0</v>
      </c>
      <c r="GZ68" s="41">
        <f t="shared" si="899"/>
        <v>0</v>
      </c>
      <c r="HA68" s="41">
        <f t="shared" si="899"/>
        <v>0</v>
      </c>
      <c r="HB68" s="41">
        <f t="shared" si="899"/>
        <v>0</v>
      </c>
      <c r="HC68" s="41">
        <f t="shared" si="899"/>
        <v>0</v>
      </c>
      <c r="HD68" s="41">
        <f t="shared" si="899"/>
        <v>0</v>
      </c>
      <c r="HE68" s="41">
        <f t="shared" si="899"/>
        <v>0</v>
      </c>
      <c r="HF68" s="41">
        <f t="shared" ref="HF68:JQ68" si="900">IF(HF$7="",0,SUM(HF69:HF75))</f>
        <v>0</v>
      </c>
      <c r="HG68" s="41">
        <f t="shared" si="900"/>
        <v>0</v>
      </c>
      <c r="HH68" s="41">
        <f t="shared" si="900"/>
        <v>0</v>
      </c>
      <c r="HI68" s="41">
        <f t="shared" si="900"/>
        <v>0</v>
      </c>
      <c r="HJ68" s="41">
        <f t="shared" si="900"/>
        <v>0</v>
      </c>
      <c r="HK68" s="41">
        <f t="shared" si="900"/>
        <v>0</v>
      </c>
      <c r="HL68" s="41">
        <f t="shared" si="900"/>
        <v>0</v>
      </c>
      <c r="HM68" s="41">
        <f t="shared" si="900"/>
        <v>0</v>
      </c>
      <c r="HN68" s="41">
        <f t="shared" si="900"/>
        <v>0</v>
      </c>
      <c r="HO68" s="41">
        <f t="shared" si="900"/>
        <v>0</v>
      </c>
      <c r="HP68" s="41">
        <f t="shared" si="900"/>
        <v>0</v>
      </c>
      <c r="HQ68" s="41">
        <f t="shared" si="900"/>
        <v>0</v>
      </c>
      <c r="HR68" s="41">
        <f t="shared" si="900"/>
        <v>0</v>
      </c>
      <c r="HS68" s="41">
        <f t="shared" si="900"/>
        <v>0</v>
      </c>
      <c r="HT68" s="41">
        <f t="shared" si="900"/>
        <v>0</v>
      </c>
      <c r="HU68" s="41">
        <f t="shared" si="900"/>
        <v>0</v>
      </c>
      <c r="HV68" s="41">
        <f t="shared" si="900"/>
        <v>0</v>
      </c>
      <c r="HW68" s="41">
        <f t="shared" si="900"/>
        <v>0</v>
      </c>
      <c r="HX68" s="41">
        <f t="shared" si="900"/>
        <v>0</v>
      </c>
      <c r="HY68" s="41">
        <f t="shared" si="900"/>
        <v>0</v>
      </c>
      <c r="HZ68" s="41">
        <f t="shared" si="900"/>
        <v>0</v>
      </c>
      <c r="IA68" s="41">
        <f t="shared" si="900"/>
        <v>0</v>
      </c>
      <c r="IB68" s="41">
        <f t="shared" si="900"/>
        <v>0</v>
      </c>
      <c r="IC68" s="41">
        <f t="shared" si="900"/>
        <v>0</v>
      </c>
      <c r="ID68" s="41">
        <f t="shared" si="900"/>
        <v>0</v>
      </c>
      <c r="IE68" s="41">
        <f t="shared" si="900"/>
        <v>0</v>
      </c>
      <c r="IF68" s="41">
        <f t="shared" si="900"/>
        <v>0</v>
      </c>
      <c r="IG68" s="41">
        <f t="shared" si="900"/>
        <v>0</v>
      </c>
      <c r="IH68" s="41">
        <f t="shared" si="900"/>
        <v>0</v>
      </c>
      <c r="II68" s="41">
        <f t="shared" si="900"/>
        <v>0</v>
      </c>
      <c r="IJ68" s="41">
        <f t="shared" si="900"/>
        <v>0</v>
      </c>
      <c r="IK68" s="41">
        <f t="shared" si="900"/>
        <v>0</v>
      </c>
      <c r="IL68" s="41">
        <f t="shared" si="900"/>
        <v>0</v>
      </c>
      <c r="IM68" s="41">
        <f t="shared" si="900"/>
        <v>0</v>
      </c>
      <c r="IN68" s="41">
        <f t="shared" si="900"/>
        <v>0</v>
      </c>
      <c r="IO68" s="41">
        <f t="shared" si="900"/>
        <v>0</v>
      </c>
      <c r="IP68" s="41">
        <f t="shared" si="900"/>
        <v>0</v>
      </c>
      <c r="IQ68" s="41">
        <f t="shared" si="900"/>
        <v>0</v>
      </c>
      <c r="IR68" s="41">
        <f t="shared" si="900"/>
        <v>0</v>
      </c>
      <c r="IS68" s="41">
        <f t="shared" si="900"/>
        <v>0</v>
      </c>
      <c r="IT68" s="41">
        <f t="shared" si="900"/>
        <v>0</v>
      </c>
      <c r="IU68" s="41">
        <f t="shared" si="900"/>
        <v>0</v>
      </c>
      <c r="IV68" s="41">
        <f t="shared" si="900"/>
        <v>0</v>
      </c>
      <c r="IW68" s="41">
        <f t="shared" si="900"/>
        <v>0</v>
      </c>
      <c r="IX68" s="41">
        <f t="shared" si="900"/>
        <v>0</v>
      </c>
      <c r="IY68" s="41">
        <f t="shared" si="900"/>
        <v>0</v>
      </c>
      <c r="IZ68" s="41">
        <f t="shared" si="900"/>
        <v>0</v>
      </c>
      <c r="JA68" s="41">
        <f t="shared" si="900"/>
        <v>0</v>
      </c>
      <c r="JB68" s="41">
        <f t="shared" si="900"/>
        <v>0</v>
      </c>
      <c r="JC68" s="41">
        <f t="shared" si="900"/>
        <v>0</v>
      </c>
      <c r="JD68" s="41">
        <f t="shared" si="900"/>
        <v>0</v>
      </c>
      <c r="JE68" s="41">
        <f t="shared" si="900"/>
        <v>0</v>
      </c>
      <c r="JF68" s="41">
        <f t="shared" si="900"/>
        <v>0</v>
      </c>
      <c r="JG68" s="41">
        <f t="shared" si="900"/>
        <v>0</v>
      </c>
      <c r="JH68" s="41">
        <f t="shared" si="900"/>
        <v>0</v>
      </c>
      <c r="JI68" s="41">
        <f t="shared" si="900"/>
        <v>0</v>
      </c>
      <c r="JJ68" s="41">
        <f t="shared" si="900"/>
        <v>0</v>
      </c>
      <c r="JK68" s="41">
        <f t="shared" si="900"/>
        <v>0</v>
      </c>
      <c r="JL68" s="41">
        <f t="shared" si="900"/>
        <v>0</v>
      </c>
      <c r="JM68" s="41">
        <f t="shared" si="900"/>
        <v>0</v>
      </c>
      <c r="JN68" s="41">
        <f t="shared" si="900"/>
        <v>0</v>
      </c>
      <c r="JO68" s="41">
        <f t="shared" si="900"/>
        <v>0</v>
      </c>
      <c r="JP68" s="41">
        <f t="shared" si="900"/>
        <v>0</v>
      </c>
      <c r="JQ68" s="41">
        <f t="shared" si="900"/>
        <v>0</v>
      </c>
      <c r="JR68" s="41">
        <f t="shared" ref="JR68:KV68" si="901">IF(JR$7="",0,SUM(JR69:JR75))</f>
        <v>0</v>
      </c>
      <c r="JS68" s="41">
        <f t="shared" si="901"/>
        <v>0</v>
      </c>
      <c r="JT68" s="41">
        <f t="shared" si="901"/>
        <v>0</v>
      </c>
      <c r="JU68" s="41">
        <f t="shared" si="901"/>
        <v>0</v>
      </c>
      <c r="JV68" s="41">
        <f t="shared" si="901"/>
        <v>0</v>
      </c>
      <c r="JW68" s="41">
        <f t="shared" si="901"/>
        <v>0</v>
      </c>
      <c r="JX68" s="41">
        <f t="shared" si="901"/>
        <v>0</v>
      </c>
      <c r="JY68" s="41">
        <f t="shared" si="901"/>
        <v>0</v>
      </c>
      <c r="JZ68" s="41">
        <f t="shared" si="901"/>
        <v>0</v>
      </c>
      <c r="KA68" s="41">
        <f t="shared" si="901"/>
        <v>0</v>
      </c>
      <c r="KB68" s="41">
        <f t="shared" si="901"/>
        <v>0</v>
      </c>
      <c r="KC68" s="41">
        <f t="shared" si="901"/>
        <v>0</v>
      </c>
      <c r="KD68" s="41">
        <f t="shared" si="901"/>
        <v>0</v>
      </c>
      <c r="KE68" s="41">
        <f t="shared" si="901"/>
        <v>0</v>
      </c>
      <c r="KF68" s="41">
        <f t="shared" si="901"/>
        <v>0</v>
      </c>
      <c r="KG68" s="41">
        <f t="shared" si="901"/>
        <v>0</v>
      </c>
      <c r="KH68" s="41">
        <f t="shared" si="901"/>
        <v>0</v>
      </c>
      <c r="KI68" s="41">
        <f t="shared" si="901"/>
        <v>0</v>
      </c>
      <c r="KJ68" s="41">
        <f t="shared" si="901"/>
        <v>0</v>
      </c>
      <c r="KK68" s="41">
        <f t="shared" si="901"/>
        <v>0</v>
      </c>
      <c r="KL68" s="41">
        <f t="shared" si="901"/>
        <v>0</v>
      </c>
      <c r="KM68" s="41">
        <f t="shared" si="901"/>
        <v>0</v>
      </c>
      <c r="KN68" s="41">
        <f t="shared" si="901"/>
        <v>0</v>
      </c>
      <c r="KO68" s="41">
        <f t="shared" si="901"/>
        <v>0</v>
      </c>
      <c r="KP68" s="41">
        <f t="shared" si="901"/>
        <v>0</v>
      </c>
      <c r="KQ68" s="41">
        <f t="shared" si="901"/>
        <v>0</v>
      </c>
      <c r="KR68" s="41">
        <f t="shared" si="901"/>
        <v>0</v>
      </c>
      <c r="KS68" s="41">
        <f t="shared" si="901"/>
        <v>0</v>
      </c>
      <c r="KT68" s="41">
        <f t="shared" si="901"/>
        <v>0</v>
      </c>
      <c r="KU68" s="41">
        <f t="shared" si="901"/>
        <v>0</v>
      </c>
      <c r="KV68" s="41">
        <f t="shared" si="901"/>
        <v>0</v>
      </c>
      <c r="KW68" s="3"/>
      <c r="KX68" s="3"/>
    </row>
    <row r="69" spans="1:310" x14ac:dyDescent="0.25">
      <c r="A69" s="1"/>
      <c r="B69" s="79"/>
      <c r="C69" s="79"/>
      <c r="D69" s="79"/>
      <c r="E69" s="43" t="str">
        <f>E68</f>
        <v>поступление денежных средств от продаж продукции</v>
      </c>
      <c r="F69" s="1"/>
      <c r="G69" s="1"/>
      <c r="H69" s="11" t="str">
        <f>H68</f>
        <v>руб.</v>
      </c>
      <c r="I69" s="1"/>
      <c r="J69" s="1"/>
      <c r="K69" s="43" t="str">
        <f>справочники!$U$11</f>
        <v>постоянные-франшиза</v>
      </c>
      <c r="L69" s="1"/>
      <c r="M69" s="5"/>
      <c r="N69" s="45">
        <f>условия!U135</f>
        <v>30</v>
      </c>
      <c r="O69" s="19"/>
      <c r="P69" s="1"/>
      <c r="Q69" s="1"/>
      <c r="R69" s="45">
        <f t="shared" ref="R69:R70" si="902">SUMIFS($T69:$KW69,$T$1:$KW$1,"&gt;="&amp;1,$T$1:$KW$1,"&lt;="&amp;MAX($1:$1))</f>
        <v>811588.74999999988</v>
      </c>
      <c r="S69" s="1"/>
      <c r="T69" s="1"/>
      <c r="U69" s="40">
        <f>IF(U$7="",0,IF(U$1=MAX($1:$1),$R54-SUM($T69:T69),IF(U$1=1,SUMIFS(54:54,$1:$1,"&gt;="&amp;1,$1:$1,"&lt;="&amp;INT(-$N69/30))+(-$N69/30-INT(-$N69/30))*SUMIFS(54:54,$1:$1,INT(-$N69/30)+1),0)+(-$N69/30-INT(-$N69/30))*SUMIFS(54:54,$1:$1,U$1+INT(-$N69/30)+1)+(INT(-$N69/30)+1--$N69/30)*SUMIFS(54:54,$1:$1,U$1+INT(-$N69/30))))</f>
        <v>0</v>
      </c>
      <c r="V69" s="40">
        <f>IF(V$7="",0,IF(V$1=MAX($1:$1),$R54-SUM($T69:U69),IF(V$1=1,SUMIFS(54:54,$1:$1,"&gt;="&amp;1,$1:$1,"&lt;="&amp;INT(-$N69/30))+(-$N69/30-INT(-$N69/30))*SUMIFS(54:54,$1:$1,INT(-$N69/30)+1),0)+(-$N69/30-INT(-$N69/30))*SUMIFS(54:54,$1:$1,V$1+INT(-$N69/30)+1)+(INT(-$N69/30)+1--$N69/30)*SUMIFS(54:54,$1:$1,V$1+INT(-$N69/30))))</f>
        <v>5351.1346153846143</v>
      </c>
      <c r="W69" s="40">
        <f>IF(W$7="",0,IF(W$1=MAX($1:$1),$R54-SUM($T69:V69),IF(W$1=1,SUMIFS(54:54,$1:$1,"&gt;="&amp;1,$1:$1,"&lt;="&amp;INT(-$N69/30))+(-$N69/30-INT(-$N69/30))*SUMIFS(54:54,$1:$1,INT(-$N69/30)+1),0)+(-$N69/30-INT(-$N69/30))*SUMIFS(54:54,$1:$1,W$1+INT(-$N69/30)+1)+(INT(-$N69/30)+1--$N69/30)*SUMIFS(54:54,$1:$1,W$1+INT(-$N69/30))))</f>
        <v>11594.124999999998</v>
      </c>
      <c r="X69" s="40">
        <f>IF(X$7="",0,IF(X$1=MAX($1:$1),$R54-SUM($T69:W69),IF(X$1=1,SUMIFS(54:54,$1:$1,"&gt;="&amp;1,$1:$1,"&lt;="&amp;INT(-$N69/30))+(-$N69/30-INT(-$N69/30))*SUMIFS(54:54,$1:$1,INT(-$N69/30)+1),0)+(-$N69/30-INT(-$N69/30))*SUMIFS(54:54,$1:$1,X$1+INT(-$N69/30)+1)+(INT(-$N69/30)+1--$N69/30)*SUMIFS(54:54,$1:$1,X$1+INT(-$N69/30))))</f>
        <v>18728.971153846149</v>
      </c>
      <c r="Y69" s="40">
        <f>IF(Y$7="",0,IF(Y$1=MAX($1:$1),$R54-SUM($T69:X69),IF(Y$1=1,SUMIFS(54:54,$1:$1,"&gt;="&amp;1,$1:$1,"&lt;="&amp;INT(-$N69/30))+(-$N69/30-INT(-$N69/30))*SUMIFS(54:54,$1:$1,INT(-$N69/30)+1),0)+(-$N69/30-INT(-$N69/30))*SUMIFS(54:54,$1:$1,Y$1+INT(-$N69/30)+1)+(INT(-$N69/30)+1--$N69/30)*SUMIFS(54:54,$1:$1,Y$1+INT(-$N69/30))))</f>
        <v>26755.673076923071</v>
      </c>
      <c r="Z69" s="40">
        <f>IF(Z$7="",0,IF(Z$1=MAX($1:$1),$R54-SUM($T69:Y69),IF(Z$1=1,SUMIFS(54:54,$1:$1,"&gt;="&amp;1,$1:$1,"&lt;="&amp;INT(-$N69/30))+(-$N69/30-INT(-$N69/30))*SUMIFS(54:54,$1:$1,INT(-$N69/30)+1),0)+(-$N69/30-INT(-$N69/30))*SUMIFS(54:54,$1:$1,Z$1+INT(-$N69/30)+1)+(INT(-$N69/30)+1--$N69/30)*SUMIFS(54:54,$1:$1,Z$1+INT(-$N69/30))))</f>
        <v>35674.230769230759</v>
      </c>
      <c r="AA69" s="40">
        <f>IF(AA$7="",0,IF(AA$1=MAX($1:$1),$R54-SUM($T69:Z69),IF(AA$1=1,SUMIFS(54:54,$1:$1,"&gt;="&amp;1,$1:$1,"&lt;="&amp;INT(-$N69/30))+(-$N69/30-INT(-$N69/30))*SUMIFS(54:54,$1:$1,INT(-$N69/30)+1),0)+(-$N69/30-INT(-$N69/30))*SUMIFS(54:54,$1:$1,AA$1+INT(-$N69/30)+1)+(INT(-$N69/30)+1--$N69/30)*SUMIFS(54:54,$1:$1,AA$1+INT(-$N69/30))))</f>
        <v>45484.644230769227</v>
      </c>
      <c r="AB69" s="40">
        <f>IF(AB$7="",0,IF(AB$1=MAX($1:$1),$R54-SUM($T69:AA69),IF(AB$1=1,SUMIFS(54:54,$1:$1,"&gt;="&amp;1,$1:$1,"&lt;="&amp;INT(-$N69/30))+(-$N69/30-INT(-$N69/30))*SUMIFS(54:54,$1:$1,INT(-$N69/30)+1),0)+(-$N69/30-INT(-$N69/30))*SUMIFS(54:54,$1:$1,AB$1+INT(-$N69/30)+1)+(INT(-$N69/30)+1--$N69/30)*SUMIFS(54:54,$1:$1,AB$1+INT(-$N69/30))))</f>
        <v>56186.913461538461</v>
      </c>
      <c r="AC69" s="40">
        <f>IF(AC$7="",0,IF(AC$1=MAX($1:$1),$R54-SUM($T69:AB69),IF(AC$1=1,SUMIFS(54:54,$1:$1,"&gt;="&amp;1,$1:$1,"&lt;="&amp;INT(-$N69/30))+(-$N69/30-INT(-$N69/30))*SUMIFS(54:54,$1:$1,INT(-$N69/30)+1),0)+(-$N69/30-INT(-$N69/30))*SUMIFS(54:54,$1:$1,AC$1+INT(-$N69/30)+1)+(INT(-$N69/30)+1--$N69/30)*SUMIFS(54:54,$1:$1,AC$1+INT(-$N69/30))))</f>
        <v>67781.038461538454</v>
      </c>
      <c r="AD69" s="40">
        <f>IF(AD$7="",0,IF(AD$1=MAX($1:$1),$R54-SUM($T69:AC69),IF(AD$1=1,SUMIFS(54:54,$1:$1,"&gt;="&amp;1,$1:$1,"&lt;="&amp;INT(-$N69/30))+(-$N69/30-INT(-$N69/30))*SUMIFS(54:54,$1:$1,INT(-$N69/30)+1),0)+(-$N69/30-INT(-$N69/30))*SUMIFS(54:54,$1:$1,AD$1+INT(-$N69/30)+1)+(INT(-$N69/30)+1--$N69/30)*SUMIFS(54:54,$1:$1,AD$1+INT(-$N69/30))))</f>
        <v>80267.01923076922</v>
      </c>
      <c r="AE69" s="40">
        <f>IF(AE$7="",0,IF(AE$1=MAX($1:$1),$R54-SUM($T69:AD69),IF(AE$1=1,SUMIFS(54:54,$1:$1,"&gt;="&amp;1,$1:$1,"&lt;="&amp;INT(-$N69/30))+(-$N69/30-INT(-$N69/30))*SUMIFS(54:54,$1:$1,INT(-$N69/30)+1),0)+(-$N69/30-INT(-$N69/30))*SUMIFS(54:54,$1:$1,AE$1+INT(-$N69/30)+1)+(INT(-$N69/30)+1--$N69/30)*SUMIFS(54:54,$1:$1,AE$1+INT(-$N69/30))))</f>
        <v>93644.855769230751</v>
      </c>
      <c r="AF69" s="40">
        <f>IF(AF$7="",0,IF(AF$1=MAX($1:$1),$R54-SUM($T69:AE69),IF(AF$1=1,SUMIFS(54:54,$1:$1,"&gt;="&amp;1,$1:$1,"&lt;="&amp;INT(-$N69/30))+(-$N69/30-INT(-$N69/30))*SUMIFS(54:54,$1:$1,INT(-$N69/30)+1),0)+(-$N69/30-INT(-$N69/30))*SUMIFS(54:54,$1:$1,AF$1+INT(-$N69/30)+1)+(INT(-$N69/30)+1--$N69/30)*SUMIFS(54:54,$1:$1,AF$1+INT(-$N69/30))))</f>
        <v>107914.54807692305</v>
      </c>
      <c r="AG69" s="40">
        <f>IF(AG$7="",0,IF(AG$1=MAX($1:$1),$R54-SUM($T69:AF69),IF(AG$1=1,SUMIFS(54:54,$1:$1,"&gt;="&amp;1,$1:$1,"&lt;="&amp;INT(-$N69/30))+(-$N69/30-INT(-$N69/30))*SUMIFS(54:54,$1:$1,INT(-$N69/30)+1),0)+(-$N69/30-INT(-$N69/30))*SUMIFS(54:54,$1:$1,AG$1+INT(-$N69/30)+1)+(INT(-$N69/30)+1--$N69/30)*SUMIFS(54:54,$1:$1,AG$1+INT(-$N69/30))))</f>
        <v>262205.59615384613</v>
      </c>
      <c r="AH69" s="40">
        <f>IF(AH$7="",0,IF(AH$1=MAX($1:$1),$R54-SUM($T69:AG69),IF(AH$1=1,SUMIFS(54:54,$1:$1,"&gt;="&amp;1,$1:$1,"&lt;="&amp;INT(-$N69/30))+(-$N69/30-INT(-$N69/30))*SUMIFS(54:54,$1:$1,INT(-$N69/30)+1),0)+(-$N69/30-INT(-$N69/30))*SUMIFS(54:54,$1:$1,AH$1+INT(-$N69/30)+1)+(INT(-$N69/30)+1--$N69/30)*SUMIFS(54:54,$1:$1,AH$1+INT(-$N69/30))))</f>
        <v>0</v>
      </c>
      <c r="AI69" s="40">
        <f>IF(AI$7="",0,IF(AI$1=MAX($1:$1),$R54-SUM($T69:AH69),IF(AI$1=1,SUMIFS(54:54,$1:$1,"&gt;="&amp;1,$1:$1,"&lt;="&amp;INT(-$N69/30))+(-$N69/30-INT(-$N69/30))*SUMIFS(54:54,$1:$1,INT(-$N69/30)+1),0)+(-$N69/30-INT(-$N69/30))*SUMIFS(54:54,$1:$1,AI$1+INT(-$N69/30)+1)+(INT(-$N69/30)+1--$N69/30)*SUMIFS(54:54,$1:$1,AI$1+INT(-$N69/30))))</f>
        <v>0</v>
      </c>
      <c r="AJ69" s="40">
        <f>IF(AJ$7="",0,IF(AJ$1=MAX($1:$1),$R54-SUM($T69:AI69),IF(AJ$1=1,SUMIFS(54:54,$1:$1,"&gt;="&amp;1,$1:$1,"&lt;="&amp;INT(-$N69/30))+(-$N69/30-INT(-$N69/30))*SUMIFS(54:54,$1:$1,INT(-$N69/30)+1),0)+(-$N69/30-INT(-$N69/30))*SUMIFS(54:54,$1:$1,AJ$1+INT(-$N69/30)+1)+(INT(-$N69/30)+1--$N69/30)*SUMIFS(54:54,$1:$1,AJ$1+INT(-$N69/30))))</f>
        <v>0</v>
      </c>
      <c r="AK69" s="40">
        <f>IF(AK$7="",0,IF(AK$1=MAX($1:$1),$R54-SUM($T69:AJ69),IF(AK$1=1,SUMIFS(54:54,$1:$1,"&gt;="&amp;1,$1:$1,"&lt;="&amp;INT(-$N69/30))+(-$N69/30-INT(-$N69/30))*SUMIFS(54:54,$1:$1,INT(-$N69/30)+1),0)+(-$N69/30-INT(-$N69/30))*SUMIFS(54:54,$1:$1,AK$1+INT(-$N69/30)+1)+(INT(-$N69/30)+1--$N69/30)*SUMIFS(54:54,$1:$1,AK$1+INT(-$N69/30))))</f>
        <v>0</v>
      </c>
      <c r="AL69" s="40">
        <f>IF(AL$7="",0,IF(AL$1=MAX($1:$1),$R54-SUM($T69:AK69),IF(AL$1=1,SUMIFS(54:54,$1:$1,"&gt;="&amp;1,$1:$1,"&lt;="&amp;INT(-$N69/30))+(-$N69/30-INT(-$N69/30))*SUMIFS(54:54,$1:$1,INT(-$N69/30)+1),0)+(-$N69/30-INT(-$N69/30))*SUMIFS(54:54,$1:$1,AL$1+INT(-$N69/30)+1)+(INT(-$N69/30)+1--$N69/30)*SUMIFS(54:54,$1:$1,AL$1+INT(-$N69/30))))</f>
        <v>0</v>
      </c>
      <c r="AM69" s="40">
        <f>IF(AM$7="",0,IF(AM$1=MAX($1:$1),$R54-SUM($T69:AL69),IF(AM$1=1,SUMIFS(54:54,$1:$1,"&gt;="&amp;1,$1:$1,"&lt;="&amp;INT(-$N69/30))+(-$N69/30-INT(-$N69/30))*SUMIFS(54:54,$1:$1,INT(-$N69/30)+1),0)+(-$N69/30-INT(-$N69/30))*SUMIFS(54:54,$1:$1,AM$1+INT(-$N69/30)+1)+(INT(-$N69/30)+1--$N69/30)*SUMIFS(54:54,$1:$1,AM$1+INT(-$N69/30))))</f>
        <v>0</v>
      </c>
      <c r="AN69" s="40">
        <f>IF(AN$7="",0,IF(AN$1=MAX($1:$1),$R54-SUM($T69:AM69),IF(AN$1=1,SUMIFS(54:54,$1:$1,"&gt;="&amp;1,$1:$1,"&lt;="&amp;INT(-$N69/30))+(-$N69/30-INT(-$N69/30))*SUMIFS(54:54,$1:$1,INT(-$N69/30)+1),0)+(-$N69/30-INT(-$N69/30))*SUMIFS(54:54,$1:$1,AN$1+INT(-$N69/30)+1)+(INT(-$N69/30)+1--$N69/30)*SUMIFS(54:54,$1:$1,AN$1+INT(-$N69/30))))</f>
        <v>0</v>
      </c>
      <c r="AO69" s="40">
        <f>IF(AO$7="",0,IF(AO$1=MAX($1:$1),$R54-SUM($T69:AN69),IF(AO$1=1,SUMIFS(54:54,$1:$1,"&gt;="&amp;1,$1:$1,"&lt;="&amp;INT(-$N69/30))+(-$N69/30-INT(-$N69/30))*SUMIFS(54:54,$1:$1,INT(-$N69/30)+1),0)+(-$N69/30-INT(-$N69/30))*SUMIFS(54:54,$1:$1,AO$1+INT(-$N69/30)+1)+(INT(-$N69/30)+1--$N69/30)*SUMIFS(54:54,$1:$1,AO$1+INT(-$N69/30))))</f>
        <v>0</v>
      </c>
      <c r="AP69" s="40">
        <f>IF(AP$7="",0,IF(AP$1=MAX($1:$1),$R54-SUM($T69:AO69),IF(AP$1=1,SUMIFS(54:54,$1:$1,"&gt;="&amp;1,$1:$1,"&lt;="&amp;INT(-$N69/30))+(-$N69/30-INT(-$N69/30))*SUMIFS(54:54,$1:$1,INT(-$N69/30)+1),0)+(-$N69/30-INT(-$N69/30))*SUMIFS(54:54,$1:$1,AP$1+INT(-$N69/30)+1)+(INT(-$N69/30)+1--$N69/30)*SUMIFS(54:54,$1:$1,AP$1+INT(-$N69/30))))</f>
        <v>0</v>
      </c>
      <c r="AQ69" s="40">
        <f>IF(AQ$7="",0,IF(AQ$1=MAX($1:$1),$R54-SUM($T69:AP69),IF(AQ$1=1,SUMIFS(54:54,$1:$1,"&gt;="&amp;1,$1:$1,"&lt;="&amp;INT(-$N69/30))+(-$N69/30-INT(-$N69/30))*SUMIFS(54:54,$1:$1,INT(-$N69/30)+1),0)+(-$N69/30-INT(-$N69/30))*SUMIFS(54:54,$1:$1,AQ$1+INT(-$N69/30)+1)+(INT(-$N69/30)+1--$N69/30)*SUMIFS(54:54,$1:$1,AQ$1+INT(-$N69/30))))</f>
        <v>0</v>
      </c>
      <c r="AR69" s="40">
        <f>IF(AR$7="",0,IF(AR$1=MAX($1:$1),$R54-SUM($T69:AQ69),IF(AR$1=1,SUMIFS(54:54,$1:$1,"&gt;="&amp;1,$1:$1,"&lt;="&amp;INT(-$N69/30))+(-$N69/30-INT(-$N69/30))*SUMIFS(54:54,$1:$1,INT(-$N69/30)+1),0)+(-$N69/30-INT(-$N69/30))*SUMIFS(54:54,$1:$1,AR$1+INT(-$N69/30)+1)+(INT(-$N69/30)+1--$N69/30)*SUMIFS(54:54,$1:$1,AR$1+INT(-$N69/30))))</f>
        <v>0</v>
      </c>
      <c r="AS69" s="40">
        <f>IF(AS$7="",0,IF(AS$1=MAX($1:$1),$R54-SUM($T69:AR69),IF(AS$1=1,SUMIFS(54:54,$1:$1,"&gt;="&amp;1,$1:$1,"&lt;="&amp;INT(-$N69/30))+(-$N69/30-INT(-$N69/30))*SUMIFS(54:54,$1:$1,INT(-$N69/30)+1),0)+(-$N69/30-INT(-$N69/30))*SUMIFS(54:54,$1:$1,AS$1+INT(-$N69/30)+1)+(INT(-$N69/30)+1--$N69/30)*SUMIFS(54:54,$1:$1,AS$1+INT(-$N69/30))))</f>
        <v>0</v>
      </c>
      <c r="AT69" s="40">
        <f>IF(AT$7="",0,IF(AT$1=MAX($1:$1),$R54-SUM($T69:AS69),IF(AT$1=1,SUMIFS(54:54,$1:$1,"&gt;="&amp;1,$1:$1,"&lt;="&amp;INT(-$N69/30))+(-$N69/30-INT(-$N69/30))*SUMIFS(54:54,$1:$1,INT(-$N69/30)+1),0)+(-$N69/30-INT(-$N69/30))*SUMIFS(54:54,$1:$1,AT$1+INT(-$N69/30)+1)+(INT(-$N69/30)+1--$N69/30)*SUMIFS(54:54,$1:$1,AT$1+INT(-$N69/30))))</f>
        <v>0</v>
      </c>
      <c r="AU69" s="40">
        <f>IF(AU$7="",0,IF(AU$1=MAX($1:$1),$R54-SUM($T69:AT69),IF(AU$1=1,SUMIFS(54:54,$1:$1,"&gt;="&amp;1,$1:$1,"&lt;="&amp;INT(-$N69/30))+(-$N69/30-INT(-$N69/30))*SUMIFS(54:54,$1:$1,INT(-$N69/30)+1),0)+(-$N69/30-INT(-$N69/30))*SUMIFS(54:54,$1:$1,AU$1+INT(-$N69/30)+1)+(INT(-$N69/30)+1--$N69/30)*SUMIFS(54:54,$1:$1,AU$1+INT(-$N69/30))))</f>
        <v>0</v>
      </c>
      <c r="AV69" s="40">
        <f>IF(AV$7="",0,IF(AV$1=MAX($1:$1),$R54-SUM($T69:AU69),IF(AV$1=1,SUMIFS(54:54,$1:$1,"&gt;="&amp;1,$1:$1,"&lt;="&amp;INT(-$N69/30))+(-$N69/30-INT(-$N69/30))*SUMIFS(54:54,$1:$1,INT(-$N69/30)+1),0)+(-$N69/30-INT(-$N69/30))*SUMIFS(54:54,$1:$1,AV$1+INT(-$N69/30)+1)+(INT(-$N69/30)+1--$N69/30)*SUMIFS(54:54,$1:$1,AV$1+INT(-$N69/30))))</f>
        <v>0</v>
      </c>
      <c r="AW69" s="40">
        <f>IF(AW$7="",0,IF(AW$1=MAX($1:$1),$R54-SUM($T69:AV69),IF(AW$1=1,SUMIFS(54:54,$1:$1,"&gt;="&amp;1,$1:$1,"&lt;="&amp;INT(-$N69/30))+(-$N69/30-INT(-$N69/30))*SUMIFS(54:54,$1:$1,INT(-$N69/30)+1),0)+(-$N69/30-INT(-$N69/30))*SUMIFS(54:54,$1:$1,AW$1+INT(-$N69/30)+1)+(INT(-$N69/30)+1--$N69/30)*SUMIFS(54:54,$1:$1,AW$1+INT(-$N69/30))))</f>
        <v>0</v>
      </c>
      <c r="AX69" s="40">
        <f>IF(AX$7="",0,IF(AX$1=MAX($1:$1),$R54-SUM($T69:AW69),IF(AX$1=1,SUMIFS(54:54,$1:$1,"&gt;="&amp;1,$1:$1,"&lt;="&amp;INT(-$N69/30))+(-$N69/30-INT(-$N69/30))*SUMIFS(54:54,$1:$1,INT(-$N69/30)+1),0)+(-$N69/30-INT(-$N69/30))*SUMIFS(54:54,$1:$1,AX$1+INT(-$N69/30)+1)+(INT(-$N69/30)+1--$N69/30)*SUMIFS(54:54,$1:$1,AX$1+INT(-$N69/30))))</f>
        <v>0</v>
      </c>
      <c r="AY69" s="40">
        <f>IF(AY$7="",0,IF(AY$1=MAX($1:$1),$R54-SUM($T69:AX69),IF(AY$1=1,SUMIFS(54:54,$1:$1,"&gt;="&amp;1,$1:$1,"&lt;="&amp;INT(-$N69/30))+(-$N69/30-INT(-$N69/30))*SUMIFS(54:54,$1:$1,INT(-$N69/30)+1),0)+(-$N69/30-INT(-$N69/30))*SUMIFS(54:54,$1:$1,AY$1+INT(-$N69/30)+1)+(INT(-$N69/30)+1--$N69/30)*SUMIFS(54:54,$1:$1,AY$1+INT(-$N69/30))))</f>
        <v>0</v>
      </c>
      <c r="AZ69" s="40">
        <f>IF(AZ$7="",0,IF(AZ$1=MAX($1:$1),$R54-SUM($T69:AY69),IF(AZ$1=1,SUMIFS(54:54,$1:$1,"&gt;="&amp;1,$1:$1,"&lt;="&amp;INT(-$N69/30))+(-$N69/30-INT(-$N69/30))*SUMIFS(54:54,$1:$1,INT(-$N69/30)+1),0)+(-$N69/30-INT(-$N69/30))*SUMIFS(54:54,$1:$1,AZ$1+INT(-$N69/30)+1)+(INT(-$N69/30)+1--$N69/30)*SUMIFS(54:54,$1:$1,AZ$1+INT(-$N69/30))))</f>
        <v>0</v>
      </c>
      <c r="BA69" s="40">
        <f>IF(BA$7="",0,IF(BA$1=MAX($1:$1),$R54-SUM($T69:AZ69),IF(BA$1=1,SUMIFS(54:54,$1:$1,"&gt;="&amp;1,$1:$1,"&lt;="&amp;INT(-$N69/30))+(-$N69/30-INT(-$N69/30))*SUMIFS(54:54,$1:$1,INT(-$N69/30)+1),0)+(-$N69/30-INT(-$N69/30))*SUMIFS(54:54,$1:$1,BA$1+INT(-$N69/30)+1)+(INT(-$N69/30)+1--$N69/30)*SUMIFS(54:54,$1:$1,BA$1+INT(-$N69/30))))</f>
        <v>0</v>
      </c>
      <c r="BB69" s="40">
        <f>IF(BB$7="",0,IF(BB$1=MAX($1:$1),$R54-SUM($T69:BA69),IF(BB$1=1,SUMIFS(54:54,$1:$1,"&gt;="&amp;1,$1:$1,"&lt;="&amp;INT(-$N69/30))+(-$N69/30-INT(-$N69/30))*SUMIFS(54:54,$1:$1,INT(-$N69/30)+1),0)+(-$N69/30-INT(-$N69/30))*SUMIFS(54:54,$1:$1,BB$1+INT(-$N69/30)+1)+(INT(-$N69/30)+1--$N69/30)*SUMIFS(54:54,$1:$1,BB$1+INT(-$N69/30))))</f>
        <v>0</v>
      </c>
      <c r="BC69" s="40">
        <f>IF(BC$7="",0,IF(BC$1=MAX($1:$1),$R54-SUM($T69:BB69),IF(BC$1=1,SUMIFS(54:54,$1:$1,"&gt;="&amp;1,$1:$1,"&lt;="&amp;INT(-$N69/30))+(-$N69/30-INT(-$N69/30))*SUMIFS(54:54,$1:$1,INT(-$N69/30)+1),0)+(-$N69/30-INT(-$N69/30))*SUMIFS(54:54,$1:$1,BC$1+INT(-$N69/30)+1)+(INT(-$N69/30)+1--$N69/30)*SUMIFS(54:54,$1:$1,BC$1+INT(-$N69/30))))</f>
        <v>0</v>
      </c>
      <c r="BD69" s="40">
        <f>IF(BD$7="",0,IF(BD$1=MAX($1:$1),$R54-SUM($T69:BC69),IF(BD$1=1,SUMIFS(54:54,$1:$1,"&gt;="&amp;1,$1:$1,"&lt;="&amp;INT(-$N69/30))+(-$N69/30-INT(-$N69/30))*SUMIFS(54:54,$1:$1,INT(-$N69/30)+1),0)+(-$N69/30-INT(-$N69/30))*SUMIFS(54:54,$1:$1,BD$1+INT(-$N69/30)+1)+(INT(-$N69/30)+1--$N69/30)*SUMIFS(54:54,$1:$1,BD$1+INT(-$N69/30))))</f>
        <v>0</v>
      </c>
      <c r="BE69" s="40">
        <f>IF(BE$7="",0,IF(BE$1=MAX($1:$1),$R54-SUM($T69:BD69),IF(BE$1=1,SUMIFS(54:54,$1:$1,"&gt;="&amp;1,$1:$1,"&lt;="&amp;INT(-$N69/30))+(-$N69/30-INT(-$N69/30))*SUMIFS(54:54,$1:$1,INT(-$N69/30)+1),0)+(-$N69/30-INT(-$N69/30))*SUMIFS(54:54,$1:$1,BE$1+INT(-$N69/30)+1)+(INT(-$N69/30)+1--$N69/30)*SUMIFS(54:54,$1:$1,BE$1+INT(-$N69/30))))</f>
        <v>0</v>
      </c>
      <c r="BF69" s="40">
        <f>IF(BF$7="",0,IF(BF$1=MAX($1:$1),$R54-SUM($T69:BE69),IF(BF$1=1,SUMIFS(54:54,$1:$1,"&gt;="&amp;1,$1:$1,"&lt;="&amp;INT(-$N69/30))+(-$N69/30-INT(-$N69/30))*SUMIFS(54:54,$1:$1,INT(-$N69/30)+1),0)+(-$N69/30-INT(-$N69/30))*SUMIFS(54:54,$1:$1,BF$1+INT(-$N69/30)+1)+(INT(-$N69/30)+1--$N69/30)*SUMIFS(54:54,$1:$1,BF$1+INT(-$N69/30))))</f>
        <v>0</v>
      </c>
      <c r="BG69" s="40">
        <f>IF(BG$7="",0,IF(BG$1=MAX($1:$1),$R54-SUM($T69:BF69),IF(BG$1=1,SUMIFS(54:54,$1:$1,"&gt;="&amp;1,$1:$1,"&lt;="&amp;INT(-$N69/30))+(-$N69/30-INT(-$N69/30))*SUMIFS(54:54,$1:$1,INT(-$N69/30)+1),0)+(-$N69/30-INT(-$N69/30))*SUMIFS(54:54,$1:$1,BG$1+INT(-$N69/30)+1)+(INT(-$N69/30)+1--$N69/30)*SUMIFS(54:54,$1:$1,BG$1+INT(-$N69/30))))</f>
        <v>0</v>
      </c>
      <c r="BH69" s="40">
        <f>IF(BH$7="",0,IF(BH$1=MAX($1:$1),$R54-SUM($T69:BG69),IF(BH$1=1,SUMIFS(54:54,$1:$1,"&gt;="&amp;1,$1:$1,"&lt;="&amp;INT(-$N69/30))+(-$N69/30-INT(-$N69/30))*SUMIFS(54:54,$1:$1,INT(-$N69/30)+1),0)+(-$N69/30-INT(-$N69/30))*SUMIFS(54:54,$1:$1,BH$1+INT(-$N69/30)+1)+(INT(-$N69/30)+1--$N69/30)*SUMIFS(54:54,$1:$1,BH$1+INT(-$N69/30))))</f>
        <v>0</v>
      </c>
      <c r="BI69" s="40">
        <f>IF(BI$7="",0,IF(BI$1=MAX($1:$1),$R54-SUM($T69:BH69),IF(BI$1=1,SUMIFS(54:54,$1:$1,"&gt;="&amp;1,$1:$1,"&lt;="&amp;INT(-$N69/30))+(-$N69/30-INT(-$N69/30))*SUMIFS(54:54,$1:$1,INT(-$N69/30)+1),0)+(-$N69/30-INT(-$N69/30))*SUMIFS(54:54,$1:$1,BI$1+INT(-$N69/30)+1)+(INT(-$N69/30)+1--$N69/30)*SUMIFS(54:54,$1:$1,BI$1+INT(-$N69/30))))</f>
        <v>0</v>
      </c>
      <c r="BJ69" s="40">
        <f>IF(BJ$7="",0,IF(BJ$1=MAX($1:$1),$R54-SUM($T69:BI69),IF(BJ$1=1,SUMIFS(54:54,$1:$1,"&gt;="&amp;1,$1:$1,"&lt;="&amp;INT(-$N69/30))+(-$N69/30-INT(-$N69/30))*SUMIFS(54:54,$1:$1,INT(-$N69/30)+1),0)+(-$N69/30-INT(-$N69/30))*SUMIFS(54:54,$1:$1,BJ$1+INT(-$N69/30)+1)+(INT(-$N69/30)+1--$N69/30)*SUMIFS(54:54,$1:$1,BJ$1+INT(-$N69/30))))</f>
        <v>0</v>
      </c>
      <c r="BK69" s="40">
        <f>IF(BK$7="",0,IF(BK$1=MAX($1:$1),$R54-SUM($T69:BJ69),IF(BK$1=1,SUMIFS(54:54,$1:$1,"&gt;="&amp;1,$1:$1,"&lt;="&amp;INT(-$N69/30))+(-$N69/30-INT(-$N69/30))*SUMIFS(54:54,$1:$1,INT(-$N69/30)+1),0)+(-$N69/30-INT(-$N69/30))*SUMIFS(54:54,$1:$1,BK$1+INT(-$N69/30)+1)+(INT(-$N69/30)+1--$N69/30)*SUMIFS(54:54,$1:$1,BK$1+INT(-$N69/30))))</f>
        <v>0</v>
      </c>
      <c r="BL69" s="40">
        <f>IF(BL$7="",0,IF(BL$1=MAX($1:$1),$R54-SUM($T69:BK69),IF(BL$1=1,SUMIFS(54:54,$1:$1,"&gt;="&amp;1,$1:$1,"&lt;="&amp;INT(-$N69/30))+(-$N69/30-INT(-$N69/30))*SUMIFS(54:54,$1:$1,INT(-$N69/30)+1),0)+(-$N69/30-INT(-$N69/30))*SUMIFS(54:54,$1:$1,BL$1+INT(-$N69/30)+1)+(INT(-$N69/30)+1--$N69/30)*SUMIFS(54:54,$1:$1,BL$1+INT(-$N69/30))))</f>
        <v>0</v>
      </c>
      <c r="BM69" s="40">
        <f>IF(BM$7="",0,IF(BM$1=MAX($1:$1),$R54-SUM($T69:BL69),IF(BM$1=1,SUMIFS(54:54,$1:$1,"&gt;="&amp;1,$1:$1,"&lt;="&amp;INT(-$N69/30))+(-$N69/30-INT(-$N69/30))*SUMIFS(54:54,$1:$1,INT(-$N69/30)+1),0)+(-$N69/30-INT(-$N69/30))*SUMIFS(54:54,$1:$1,BM$1+INT(-$N69/30)+1)+(INT(-$N69/30)+1--$N69/30)*SUMIFS(54:54,$1:$1,BM$1+INT(-$N69/30))))</f>
        <v>0</v>
      </c>
      <c r="BN69" s="40">
        <f>IF(BN$7="",0,IF(BN$1=MAX($1:$1),$R54-SUM($T69:BM69),IF(BN$1=1,SUMIFS(54:54,$1:$1,"&gt;="&amp;1,$1:$1,"&lt;="&amp;INT(-$N69/30))+(-$N69/30-INT(-$N69/30))*SUMIFS(54:54,$1:$1,INT(-$N69/30)+1),0)+(-$N69/30-INT(-$N69/30))*SUMIFS(54:54,$1:$1,BN$1+INT(-$N69/30)+1)+(INT(-$N69/30)+1--$N69/30)*SUMIFS(54:54,$1:$1,BN$1+INT(-$N69/30))))</f>
        <v>0</v>
      </c>
      <c r="BO69" s="40">
        <f>IF(BO$7="",0,IF(BO$1=MAX($1:$1),$R54-SUM($T69:BN69),IF(BO$1=1,SUMIFS(54:54,$1:$1,"&gt;="&amp;1,$1:$1,"&lt;="&amp;INT(-$N69/30))+(-$N69/30-INT(-$N69/30))*SUMIFS(54:54,$1:$1,INT(-$N69/30)+1),0)+(-$N69/30-INT(-$N69/30))*SUMIFS(54:54,$1:$1,BO$1+INT(-$N69/30)+1)+(INT(-$N69/30)+1--$N69/30)*SUMIFS(54:54,$1:$1,BO$1+INT(-$N69/30))))</f>
        <v>0</v>
      </c>
      <c r="BP69" s="40">
        <f>IF(BP$7="",0,IF(BP$1=MAX($1:$1),$R54-SUM($T69:BO69),IF(BP$1=1,SUMIFS(54:54,$1:$1,"&gt;="&amp;1,$1:$1,"&lt;="&amp;INT(-$N69/30))+(-$N69/30-INT(-$N69/30))*SUMIFS(54:54,$1:$1,INT(-$N69/30)+1),0)+(-$N69/30-INT(-$N69/30))*SUMIFS(54:54,$1:$1,BP$1+INT(-$N69/30)+1)+(INT(-$N69/30)+1--$N69/30)*SUMIFS(54:54,$1:$1,BP$1+INT(-$N69/30))))</f>
        <v>0</v>
      </c>
      <c r="BQ69" s="40">
        <f>IF(BQ$7="",0,IF(BQ$1=MAX($1:$1),$R54-SUM($T69:BP69),IF(BQ$1=1,SUMIFS(54:54,$1:$1,"&gt;="&amp;1,$1:$1,"&lt;="&amp;INT(-$N69/30))+(-$N69/30-INT(-$N69/30))*SUMIFS(54:54,$1:$1,INT(-$N69/30)+1),0)+(-$N69/30-INT(-$N69/30))*SUMIFS(54:54,$1:$1,BQ$1+INT(-$N69/30)+1)+(INT(-$N69/30)+1--$N69/30)*SUMIFS(54:54,$1:$1,BQ$1+INT(-$N69/30))))</f>
        <v>0</v>
      </c>
      <c r="BR69" s="40">
        <f>IF(BR$7="",0,IF(BR$1=MAX($1:$1),$R54-SUM($T69:BQ69),IF(BR$1=1,SUMIFS(54:54,$1:$1,"&gt;="&amp;1,$1:$1,"&lt;="&amp;INT(-$N69/30))+(-$N69/30-INT(-$N69/30))*SUMIFS(54:54,$1:$1,INT(-$N69/30)+1),0)+(-$N69/30-INT(-$N69/30))*SUMIFS(54:54,$1:$1,BR$1+INT(-$N69/30)+1)+(INT(-$N69/30)+1--$N69/30)*SUMIFS(54:54,$1:$1,BR$1+INT(-$N69/30))))</f>
        <v>0</v>
      </c>
      <c r="BS69" s="40">
        <f>IF(BS$7="",0,IF(BS$1=MAX($1:$1),$R54-SUM($T69:BR69),IF(BS$1=1,SUMIFS(54:54,$1:$1,"&gt;="&amp;1,$1:$1,"&lt;="&amp;INT(-$N69/30))+(-$N69/30-INT(-$N69/30))*SUMIFS(54:54,$1:$1,INT(-$N69/30)+1),0)+(-$N69/30-INT(-$N69/30))*SUMIFS(54:54,$1:$1,BS$1+INT(-$N69/30)+1)+(INT(-$N69/30)+1--$N69/30)*SUMIFS(54:54,$1:$1,BS$1+INT(-$N69/30))))</f>
        <v>0</v>
      </c>
      <c r="BT69" s="40">
        <f>IF(BT$7="",0,IF(BT$1=MAX($1:$1),$R54-SUM($T69:BS69),IF(BT$1=1,SUMIFS(54:54,$1:$1,"&gt;="&amp;1,$1:$1,"&lt;="&amp;INT(-$N69/30))+(-$N69/30-INT(-$N69/30))*SUMIFS(54:54,$1:$1,INT(-$N69/30)+1),0)+(-$N69/30-INT(-$N69/30))*SUMIFS(54:54,$1:$1,BT$1+INT(-$N69/30)+1)+(INT(-$N69/30)+1--$N69/30)*SUMIFS(54:54,$1:$1,BT$1+INT(-$N69/30))))</f>
        <v>0</v>
      </c>
      <c r="BU69" s="40">
        <f>IF(BU$7="",0,IF(BU$1=MAX($1:$1),$R54-SUM($T69:BT69),IF(BU$1=1,SUMIFS(54:54,$1:$1,"&gt;="&amp;1,$1:$1,"&lt;="&amp;INT(-$N69/30))+(-$N69/30-INT(-$N69/30))*SUMIFS(54:54,$1:$1,INT(-$N69/30)+1),0)+(-$N69/30-INT(-$N69/30))*SUMIFS(54:54,$1:$1,BU$1+INT(-$N69/30)+1)+(INT(-$N69/30)+1--$N69/30)*SUMIFS(54:54,$1:$1,BU$1+INT(-$N69/30))))</f>
        <v>0</v>
      </c>
      <c r="BV69" s="40">
        <f>IF(BV$7="",0,IF(BV$1=MAX($1:$1),$R54-SUM($T69:BU69),IF(BV$1=1,SUMIFS(54:54,$1:$1,"&gt;="&amp;1,$1:$1,"&lt;="&amp;INT(-$N69/30))+(-$N69/30-INT(-$N69/30))*SUMIFS(54:54,$1:$1,INT(-$N69/30)+1),0)+(-$N69/30-INT(-$N69/30))*SUMIFS(54:54,$1:$1,BV$1+INT(-$N69/30)+1)+(INT(-$N69/30)+1--$N69/30)*SUMIFS(54:54,$1:$1,BV$1+INT(-$N69/30))))</f>
        <v>0</v>
      </c>
      <c r="BW69" s="40">
        <f>IF(BW$7="",0,IF(BW$1=MAX($1:$1),$R54-SUM($T69:BV69),IF(BW$1=1,SUMIFS(54:54,$1:$1,"&gt;="&amp;1,$1:$1,"&lt;="&amp;INT(-$N69/30))+(-$N69/30-INT(-$N69/30))*SUMIFS(54:54,$1:$1,INT(-$N69/30)+1),0)+(-$N69/30-INT(-$N69/30))*SUMIFS(54:54,$1:$1,BW$1+INT(-$N69/30)+1)+(INT(-$N69/30)+1--$N69/30)*SUMIFS(54:54,$1:$1,BW$1+INT(-$N69/30))))</f>
        <v>0</v>
      </c>
      <c r="BX69" s="40">
        <f>IF(BX$7="",0,IF(BX$1=MAX($1:$1),$R54-SUM($T69:BW69),IF(BX$1=1,SUMIFS(54:54,$1:$1,"&gt;="&amp;1,$1:$1,"&lt;="&amp;INT(-$N69/30))+(-$N69/30-INT(-$N69/30))*SUMIFS(54:54,$1:$1,INT(-$N69/30)+1),0)+(-$N69/30-INT(-$N69/30))*SUMIFS(54:54,$1:$1,BX$1+INT(-$N69/30)+1)+(INT(-$N69/30)+1--$N69/30)*SUMIFS(54:54,$1:$1,BX$1+INT(-$N69/30))))</f>
        <v>0</v>
      </c>
      <c r="BY69" s="40">
        <f>IF(BY$7="",0,IF(BY$1=MAX($1:$1),$R54-SUM($T69:BX69),IF(BY$1=1,SUMIFS(54:54,$1:$1,"&gt;="&amp;1,$1:$1,"&lt;="&amp;INT(-$N69/30))+(-$N69/30-INT(-$N69/30))*SUMIFS(54:54,$1:$1,INT(-$N69/30)+1),0)+(-$N69/30-INT(-$N69/30))*SUMIFS(54:54,$1:$1,BY$1+INT(-$N69/30)+1)+(INT(-$N69/30)+1--$N69/30)*SUMIFS(54:54,$1:$1,BY$1+INT(-$N69/30))))</f>
        <v>0</v>
      </c>
      <c r="BZ69" s="40">
        <f>IF(BZ$7="",0,IF(BZ$1=MAX($1:$1),$R54-SUM($T69:BY69),IF(BZ$1=1,SUMIFS(54:54,$1:$1,"&gt;="&amp;1,$1:$1,"&lt;="&amp;INT(-$N69/30))+(-$N69/30-INT(-$N69/30))*SUMIFS(54:54,$1:$1,INT(-$N69/30)+1),0)+(-$N69/30-INT(-$N69/30))*SUMIFS(54:54,$1:$1,BZ$1+INT(-$N69/30)+1)+(INT(-$N69/30)+1--$N69/30)*SUMIFS(54:54,$1:$1,BZ$1+INT(-$N69/30))))</f>
        <v>0</v>
      </c>
      <c r="CA69" s="40">
        <f>IF(CA$7="",0,IF(CA$1=MAX($1:$1),$R54-SUM($T69:BZ69),IF(CA$1=1,SUMIFS(54:54,$1:$1,"&gt;="&amp;1,$1:$1,"&lt;="&amp;INT(-$N69/30))+(-$N69/30-INT(-$N69/30))*SUMIFS(54:54,$1:$1,INT(-$N69/30)+1),0)+(-$N69/30-INT(-$N69/30))*SUMIFS(54:54,$1:$1,CA$1+INT(-$N69/30)+1)+(INT(-$N69/30)+1--$N69/30)*SUMIFS(54:54,$1:$1,CA$1+INT(-$N69/30))))</f>
        <v>0</v>
      </c>
      <c r="CB69" s="40">
        <f>IF(CB$7="",0,IF(CB$1=MAX($1:$1),$R54-SUM($T69:CA69),IF(CB$1=1,SUMIFS(54:54,$1:$1,"&gt;="&amp;1,$1:$1,"&lt;="&amp;INT(-$N69/30))+(-$N69/30-INT(-$N69/30))*SUMIFS(54:54,$1:$1,INT(-$N69/30)+1),0)+(-$N69/30-INT(-$N69/30))*SUMIFS(54:54,$1:$1,CB$1+INT(-$N69/30)+1)+(INT(-$N69/30)+1--$N69/30)*SUMIFS(54:54,$1:$1,CB$1+INT(-$N69/30))))</f>
        <v>0</v>
      </c>
      <c r="CC69" s="40">
        <f>IF(CC$7="",0,IF(CC$1=MAX($1:$1),$R54-SUM($T69:CB69),IF(CC$1=1,SUMIFS(54:54,$1:$1,"&gt;="&amp;1,$1:$1,"&lt;="&amp;INT(-$N69/30))+(-$N69/30-INT(-$N69/30))*SUMIFS(54:54,$1:$1,INT(-$N69/30)+1),0)+(-$N69/30-INT(-$N69/30))*SUMIFS(54:54,$1:$1,CC$1+INT(-$N69/30)+1)+(INT(-$N69/30)+1--$N69/30)*SUMIFS(54:54,$1:$1,CC$1+INT(-$N69/30))))</f>
        <v>0</v>
      </c>
      <c r="CD69" s="40">
        <f>IF(CD$7="",0,IF(CD$1=MAX($1:$1),$R54-SUM($T69:CC69),IF(CD$1=1,SUMIFS(54:54,$1:$1,"&gt;="&amp;1,$1:$1,"&lt;="&amp;INT(-$N69/30))+(-$N69/30-INT(-$N69/30))*SUMIFS(54:54,$1:$1,INT(-$N69/30)+1),0)+(-$N69/30-INT(-$N69/30))*SUMIFS(54:54,$1:$1,CD$1+INT(-$N69/30)+1)+(INT(-$N69/30)+1--$N69/30)*SUMIFS(54:54,$1:$1,CD$1+INT(-$N69/30))))</f>
        <v>0</v>
      </c>
      <c r="CE69" s="40">
        <f>IF(CE$7="",0,IF(CE$1=MAX($1:$1),$R54-SUM($T69:CD69),IF(CE$1=1,SUMIFS(54:54,$1:$1,"&gt;="&amp;1,$1:$1,"&lt;="&amp;INT(-$N69/30))+(-$N69/30-INT(-$N69/30))*SUMIFS(54:54,$1:$1,INT(-$N69/30)+1),0)+(-$N69/30-INT(-$N69/30))*SUMIFS(54:54,$1:$1,CE$1+INT(-$N69/30)+1)+(INT(-$N69/30)+1--$N69/30)*SUMIFS(54:54,$1:$1,CE$1+INT(-$N69/30))))</f>
        <v>0</v>
      </c>
      <c r="CF69" s="40">
        <f>IF(CF$7="",0,IF(CF$1=MAX($1:$1),$R54-SUM($T69:CE69),IF(CF$1=1,SUMIFS(54:54,$1:$1,"&gt;="&amp;1,$1:$1,"&lt;="&amp;INT(-$N69/30))+(-$N69/30-INT(-$N69/30))*SUMIFS(54:54,$1:$1,INT(-$N69/30)+1),0)+(-$N69/30-INT(-$N69/30))*SUMIFS(54:54,$1:$1,CF$1+INT(-$N69/30)+1)+(INT(-$N69/30)+1--$N69/30)*SUMIFS(54:54,$1:$1,CF$1+INT(-$N69/30))))</f>
        <v>0</v>
      </c>
      <c r="CG69" s="40">
        <f>IF(CG$7="",0,IF(CG$1=MAX($1:$1),$R54-SUM($T69:CF69),IF(CG$1=1,SUMIFS(54:54,$1:$1,"&gt;="&amp;1,$1:$1,"&lt;="&amp;INT(-$N69/30))+(-$N69/30-INT(-$N69/30))*SUMIFS(54:54,$1:$1,INT(-$N69/30)+1),0)+(-$N69/30-INT(-$N69/30))*SUMIFS(54:54,$1:$1,CG$1+INT(-$N69/30)+1)+(INT(-$N69/30)+1--$N69/30)*SUMIFS(54:54,$1:$1,CG$1+INT(-$N69/30))))</f>
        <v>0</v>
      </c>
      <c r="CH69" s="40">
        <f>IF(CH$7="",0,IF(CH$1=MAX($1:$1),$R54-SUM($T69:CG69),IF(CH$1=1,SUMIFS(54:54,$1:$1,"&gt;="&amp;1,$1:$1,"&lt;="&amp;INT(-$N69/30))+(-$N69/30-INT(-$N69/30))*SUMIFS(54:54,$1:$1,INT(-$N69/30)+1),0)+(-$N69/30-INT(-$N69/30))*SUMIFS(54:54,$1:$1,CH$1+INT(-$N69/30)+1)+(INT(-$N69/30)+1--$N69/30)*SUMIFS(54:54,$1:$1,CH$1+INT(-$N69/30))))</f>
        <v>0</v>
      </c>
      <c r="CI69" s="40">
        <f>IF(CI$7="",0,IF(CI$1=MAX($1:$1),$R54-SUM($T69:CH69),IF(CI$1=1,SUMIFS(54:54,$1:$1,"&gt;="&amp;1,$1:$1,"&lt;="&amp;INT(-$N69/30))+(-$N69/30-INT(-$N69/30))*SUMIFS(54:54,$1:$1,INT(-$N69/30)+1),0)+(-$N69/30-INT(-$N69/30))*SUMIFS(54:54,$1:$1,CI$1+INT(-$N69/30)+1)+(INT(-$N69/30)+1--$N69/30)*SUMIFS(54:54,$1:$1,CI$1+INT(-$N69/30))))</f>
        <v>0</v>
      </c>
      <c r="CJ69" s="40">
        <f>IF(CJ$7="",0,IF(CJ$1=MAX($1:$1),$R54-SUM($T69:CI69),IF(CJ$1=1,SUMIFS(54:54,$1:$1,"&gt;="&amp;1,$1:$1,"&lt;="&amp;INT(-$N69/30))+(-$N69/30-INT(-$N69/30))*SUMIFS(54:54,$1:$1,INT(-$N69/30)+1),0)+(-$N69/30-INT(-$N69/30))*SUMIFS(54:54,$1:$1,CJ$1+INT(-$N69/30)+1)+(INT(-$N69/30)+1--$N69/30)*SUMIFS(54:54,$1:$1,CJ$1+INT(-$N69/30))))</f>
        <v>0</v>
      </c>
      <c r="CK69" s="40">
        <f>IF(CK$7="",0,IF(CK$1=MAX($1:$1),$R54-SUM($T69:CJ69),IF(CK$1=1,SUMIFS(54:54,$1:$1,"&gt;="&amp;1,$1:$1,"&lt;="&amp;INT(-$N69/30))+(-$N69/30-INT(-$N69/30))*SUMIFS(54:54,$1:$1,INT(-$N69/30)+1),0)+(-$N69/30-INT(-$N69/30))*SUMIFS(54:54,$1:$1,CK$1+INT(-$N69/30)+1)+(INT(-$N69/30)+1--$N69/30)*SUMIFS(54:54,$1:$1,CK$1+INT(-$N69/30))))</f>
        <v>0</v>
      </c>
      <c r="CL69" s="40">
        <f>IF(CL$7="",0,IF(CL$1=MAX($1:$1),$R54-SUM($T69:CK69),IF(CL$1=1,SUMIFS(54:54,$1:$1,"&gt;="&amp;1,$1:$1,"&lt;="&amp;INT(-$N69/30))+(-$N69/30-INT(-$N69/30))*SUMIFS(54:54,$1:$1,INT(-$N69/30)+1),0)+(-$N69/30-INT(-$N69/30))*SUMIFS(54:54,$1:$1,CL$1+INT(-$N69/30)+1)+(INT(-$N69/30)+1--$N69/30)*SUMIFS(54:54,$1:$1,CL$1+INT(-$N69/30))))</f>
        <v>0</v>
      </c>
      <c r="CM69" s="40">
        <f>IF(CM$7="",0,IF(CM$1=MAX($1:$1),$R54-SUM($T69:CL69),IF(CM$1=1,SUMIFS(54:54,$1:$1,"&gt;="&amp;1,$1:$1,"&lt;="&amp;INT(-$N69/30))+(-$N69/30-INT(-$N69/30))*SUMIFS(54:54,$1:$1,INT(-$N69/30)+1),0)+(-$N69/30-INT(-$N69/30))*SUMIFS(54:54,$1:$1,CM$1+INT(-$N69/30)+1)+(INT(-$N69/30)+1--$N69/30)*SUMIFS(54:54,$1:$1,CM$1+INT(-$N69/30))))</f>
        <v>0</v>
      </c>
      <c r="CN69" s="40">
        <f>IF(CN$7="",0,IF(CN$1=MAX($1:$1),$R54-SUM($T69:CM69),IF(CN$1=1,SUMIFS(54:54,$1:$1,"&gt;="&amp;1,$1:$1,"&lt;="&amp;INT(-$N69/30))+(-$N69/30-INT(-$N69/30))*SUMIFS(54:54,$1:$1,INT(-$N69/30)+1),0)+(-$N69/30-INT(-$N69/30))*SUMIFS(54:54,$1:$1,CN$1+INT(-$N69/30)+1)+(INT(-$N69/30)+1--$N69/30)*SUMIFS(54:54,$1:$1,CN$1+INT(-$N69/30))))</f>
        <v>0</v>
      </c>
      <c r="CO69" s="40">
        <f>IF(CO$7="",0,IF(CO$1=MAX($1:$1),$R54-SUM($T69:CN69),IF(CO$1=1,SUMIFS(54:54,$1:$1,"&gt;="&amp;1,$1:$1,"&lt;="&amp;INT(-$N69/30))+(-$N69/30-INT(-$N69/30))*SUMIFS(54:54,$1:$1,INT(-$N69/30)+1),0)+(-$N69/30-INT(-$N69/30))*SUMIFS(54:54,$1:$1,CO$1+INT(-$N69/30)+1)+(INT(-$N69/30)+1--$N69/30)*SUMIFS(54:54,$1:$1,CO$1+INT(-$N69/30))))</f>
        <v>0</v>
      </c>
      <c r="CP69" s="40">
        <f>IF(CP$7="",0,IF(CP$1=MAX($1:$1),$R54-SUM($T69:CO69),IF(CP$1=1,SUMIFS(54:54,$1:$1,"&gt;="&amp;1,$1:$1,"&lt;="&amp;INT(-$N69/30))+(-$N69/30-INT(-$N69/30))*SUMIFS(54:54,$1:$1,INT(-$N69/30)+1),0)+(-$N69/30-INT(-$N69/30))*SUMIFS(54:54,$1:$1,CP$1+INT(-$N69/30)+1)+(INT(-$N69/30)+1--$N69/30)*SUMIFS(54:54,$1:$1,CP$1+INT(-$N69/30))))</f>
        <v>0</v>
      </c>
      <c r="CQ69" s="40">
        <f>IF(CQ$7="",0,IF(CQ$1=MAX($1:$1),$R54-SUM($T69:CP69),IF(CQ$1=1,SUMIFS(54:54,$1:$1,"&gt;="&amp;1,$1:$1,"&lt;="&amp;INT(-$N69/30))+(-$N69/30-INT(-$N69/30))*SUMIFS(54:54,$1:$1,INT(-$N69/30)+1),0)+(-$N69/30-INT(-$N69/30))*SUMIFS(54:54,$1:$1,CQ$1+INT(-$N69/30)+1)+(INT(-$N69/30)+1--$N69/30)*SUMIFS(54:54,$1:$1,CQ$1+INT(-$N69/30))))</f>
        <v>0</v>
      </c>
      <c r="CR69" s="40">
        <f>IF(CR$7="",0,IF(CR$1=MAX($1:$1),$R54-SUM($T69:CQ69),IF(CR$1=1,SUMIFS(54:54,$1:$1,"&gt;="&amp;1,$1:$1,"&lt;="&amp;INT(-$N69/30))+(-$N69/30-INT(-$N69/30))*SUMIFS(54:54,$1:$1,INT(-$N69/30)+1),0)+(-$N69/30-INT(-$N69/30))*SUMIFS(54:54,$1:$1,CR$1+INT(-$N69/30)+1)+(INT(-$N69/30)+1--$N69/30)*SUMIFS(54:54,$1:$1,CR$1+INT(-$N69/30))))</f>
        <v>0</v>
      </c>
      <c r="CS69" s="40">
        <f>IF(CS$7="",0,IF(CS$1=MAX($1:$1),$R54-SUM($T69:CR69),IF(CS$1=1,SUMIFS(54:54,$1:$1,"&gt;="&amp;1,$1:$1,"&lt;="&amp;INT(-$N69/30))+(-$N69/30-INT(-$N69/30))*SUMIFS(54:54,$1:$1,INT(-$N69/30)+1),0)+(-$N69/30-INT(-$N69/30))*SUMIFS(54:54,$1:$1,CS$1+INT(-$N69/30)+1)+(INT(-$N69/30)+1--$N69/30)*SUMIFS(54:54,$1:$1,CS$1+INT(-$N69/30))))</f>
        <v>0</v>
      </c>
      <c r="CT69" s="40">
        <f>IF(CT$7="",0,IF(CT$1=MAX($1:$1),$R54-SUM($T69:CS69),IF(CT$1=1,SUMIFS(54:54,$1:$1,"&gt;="&amp;1,$1:$1,"&lt;="&amp;INT(-$N69/30))+(-$N69/30-INT(-$N69/30))*SUMIFS(54:54,$1:$1,INT(-$N69/30)+1),0)+(-$N69/30-INT(-$N69/30))*SUMIFS(54:54,$1:$1,CT$1+INT(-$N69/30)+1)+(INT(-$N69/30)+1--$N69/30)*SUMIFS(54:54,$1:$1,CT$1+INT(-$N69/30))))</f>
        <v>0</v>
      </c>
      <c r="CU69" s="40">
        <f>IF(CU$7="",0,IF(CU$1=MAX($1:$1),$R54-SUM($T69:CT69),IF(CU$1=1,SUMIFS(54:54,$1:$1,"&gt;="&amp;1,$1:$1,"&lt;="&amp;INT(-$N69/30))+(-$N69/30-INT(-$N69/30))*SUMIFS(54:54,$1:$1,INT(-$N69/30)+1),0)+(-$N69/30-INT(-$N69/30))*SUMIFS(54:54,$1:$1,CU$1+INT(-$N69/30)+1)+(INT(-$N69/30)+1--$N69/30)*SUMIFS(54:54,$1:$1,CU$1+INT(-$N69/30))))</f>
        <v>0</v>
      </c>
      <c r="CV69" s="40">
        <f>IF(CV$7="",0,IF(CV$1=MAX($1:$1),$R54-SUM($T69:CU69),IF(CV$1=1,SUMIFS(54:54,$1:$1,"&gt;="&amp;1,$1:$1,"&lt;="&amp;INT(-$N69/30))+(-$N69/30-INT(-$N69/30))*SUMIFS(54:54,$1:$1,INT(-$N69/30)+1),0)+(-$N69/30-INT(-$N69/30))*SUMIFS(54:54,$1:$1,CV$1+INT(-$N69/30)+1)+(INT(-$N69/30)+1--$N69/30)*SUMIFS(54:54,$1:$1,CV$1+INT(-$N69/30))))</f>
        <v>0</v>
      </c>
      <c r="CW69" s="40">
        <f>IF(CW$7="",0,IF(CW$1=MAX($1:$1),$R54-SUM($T69:CV69),IF(CW$1=1,SUMIFS(54:54,$1:$1,"&gt;="&amp;1,$1:$1,"&lt;="&amp;INT(-$N69/30))+(-$N69/30-INT(-$N69/30))*SUMIFS(54:54,$1:$1,INT(-$N69/30)+1),0)+(-$N69/30-INT(-$N69/30))*SUMIFS(54:54,$1:$1,CW$1+INT(-$N69/30)+1)+(INT(-$N69/30)+1--$N69/30)*SUMIFS(54:54,$1:$1,CW$1+INT(-$N69/30))))</f>
        <v>0</v>
      </c>
      <c r="CX69" s="40">
        <f>IF(CX$7="",0,IF(CX$1=MAX($1:$1),$R54-SUM($T69:CW69),IF(CX$1=1,SUMIFS(54:54,$1:$1,"&gt;="&amp;1,$1:$1,"&lt;="&amp;INT(-$N69/30))+(-$N69/30-INT(-$N69/30))*SUMIFS(54:54,$1:$1,INT(-$N69/30)+1),0)+(-$N69/30-INT(-$N69/30))*SUMIFS(54:54,$1:$1,CX$1+INT(-$N69/30)+1)+(INT(-$N69/30)+1--$N69/30)*SUMIFS(54:54,$1:$1,CX$1+INT(-$N69/30))))</f>
        <v>0</v>
      </c>
      <c r="CY69" s="40">
        <f>IF(CY$7="",0,IF(CY$1=MAX($1:$1),$R54-SUM($T69:CX69),IF(CY$1=1,SUMIFS(54:54,$1:$1,"&gt;="&amp;1,$1:$1,"&lt;="&amp;INT(-$N69/30))+(-$N69/30-INT(-$N69/30))*SUMIFS(54:54,$1:$1,INT(-$N69/30)+1),0)+(-$N69/30-INT(-$N69/30))*SUMIFS(54:54,$1:$1,CY$1+INT(-$N69/30)+1)+(INT(-$N69/30)+1--$N69/30)*SUMIFS(54:54,$1:$1,CY$1+INT(-$N69/30))))</f>
        <v>0</v>
      </c>
      <c r="CZ69" s="40">
        <f>IF(CZ$7="",0,IF(CZ$1=MAX($1:$1),$R54-SUM($T69:CY69),IF(CZ$1=1,SUMIFS(54:54,$1:$1,"&gt;="&amp;1,$1:$1,"&lt;="&amp;INT(-$N69/30))+(-$N69/30-INT(-$N69/30))*SUMIFS(54:54,$1:$1,INT(-$N69/30)+1),0)+(-$N69/30-INT(-$N69/30))*SUMIFS(54:54,$1:$1,CZ$1+INT(-$N69/30)+1)+(INT(-$N69/30)+1--$N69/30)*SUMIFS(54:54,$1:$1,CZ$1+INT(-$N69/30))))</f>
        <v>0</v>
      </c>
      <c r="DA69" s="40">
        <f>IF(DA$7="",0,IF(DA$1=MAX($1:$1),$R54-SUM($T69:CZ69),IF(DA$1=1,SUMIFS(54:54,$1:$1,"&gt;="&amp;1,$1:$1,"&lt;="&amp;INT(-$N69/30))+(-$N69/30-INT(-$N69/30))*SUMIFS(54:54,$1:$1,INT(-$N69/30)+1),0)+(-$N69/30-INT(-$N69/30))*SUMIFS(54:54,$1:$1,DA$1+INT(-$N69/30)+1)+(INT(-$N69/30)+1--$N69/30)*SUMIFS(54:54,$1:$1,DA$1+INT(-$N69/30))))</f>
        <v>0</v>
      </c>
      <c r="DB69" s="40">
        <f>IF(DB$7="",0,IF(DB$1=MAX($1:$1),$R54-SUM($T69:DA69),IF(DB$1=1,SUMIFS(54:54,$1:$1,"&gt;="&amp;1,$1:$1,"&lt;="&amp;INT(-$N69/30))+(-$N69/30-INT(-$N69/30))*SUMIFS(54:54,$1:$1,INT(-$N69/30)+1),0)+(-$N69/30-INT(-$N69/30))*SUMIFS(54:54,$1:$1,DB$1+INT(-$N69/30)+1)+(INT(-$N69/30)+1--$N69/30)*SUMIFS(54:54,$1:$1,DB$1+INT(-$N69/30))))</f>
        <v>0</v>
      </c>
      <c r="DC69" s="40">
        <f>IF(DC$7="",0,IF(DC$1=MAX($1:$1),$R54-SUM($T69:DB69),IF(DC$1=1,SUMIFS(54:54,$1:$1,"&gt;="&amp;1,$1:$1,"&lt;="&amp;INT(-$N69/30))+(-$N69/30-INT(-$N69/30))*SUMIFS(54:54,$1:$1,INT(-$N69/30)+1),0)+(-$N69/30-INT(-$N69/30))*SUMIFS(54:54,$1:$1,DC$1+INT(-$N69/30)+1)+(INT(-$N69/30)+1--$N69/30)*SUMIFS(54:54,$1:$1,DC$1+INT(-$N69/30))))</f>
        <v>0</v>
      </c>
      <c r="DD69" s="40">
        <f>IF(DD$7="",0,IF(DD$1=MAX($1:$1),$R54-SUM($T69:DC69),IF(DD$1=1,SUMIFS(54:54,$1:$1,"&gt;="&amp;1,$1:$1,"&lt;="&amp;INT(-$N69/30))+(-$N69/30-INT(-$N69/30))*SUMIFS(54:54,$1:$1,INT(-$N69/30)+1),0)+(-$N69/30-INT(-$N69/30))*SUMIFS(54:54,$1:$1,DD$1+INT(-$N69/30)+1)+(INT(-$N69/30)+1--$N69/30)*SUMIFS(54:54,$1:$1,DD$1+INT(-$N69/30))))</f>
        <v>0</v>
      </c>
      <c r="DE69" s="40">
        <f>IF(DE$7="",0,IF(DE$1=MAX($1:$1),$R54-SUM($T69:DD69),IF(DE$1=1,SUMIFS(54:54,$1:$1,"&gt;="&amp;1,$1:$1,"&lt;="&amp;INT(-$N69/30))+(-$N69/30-INT(-$N69/30))*SUMIFS(54:54,$1:$1,INT(-$N69/30)+1),0)+(-$N69/30-INT(-$N69/30))*SUMIFS(54:54,$1:$1,DE$1+INT(-$N69/30)+1)+(INT(-$N69/30)+1--$N69/30)*SUMIFS(54:54,$1:$1,DE$1+INT(-$N69/30))))</f>
        <v>0</v>
      </c>
      <c r="DF69" s="40">
        <f>IF(DF$7="",0,IF(DF$1=MAX($1:$1),$R54-SUM($T69:DE69),IF(DF$1=1,SUMIFS(54:54,$1:$1,"&gt;="&amp;1,$1:$1,"&lt;="&amp;INT(-$N69/30))+(-$N69/30-INT(-$N69/30))*SUMIFS(54:54,$1:$1,INT(-$N69/30)+1),0)+(-$N69/30-INT(-$N69/30))*SUMIFS(54:54,$1:$1,DF$1+INT(-$N69/30)+1)+(INT(-$N69/30)+1--$N69/30)*SUMIFS(54:54,$1:$1,DF$1+INT(-$N69/30))))</f>
        <v>0</v>
      </c>
      <c r="DG69" s="40">
        <f>IF(DG$7="",0,IF(DG$1=MAX($1:$1),$R54-SUM($T69:DF69),IF(DG$1=1,SUMIFS(54:54,$1:$1,"&gt;="&amp;1,$1:$1,"&lt;="&amp;INT(-$N69/30))+(-$N69/30-INT(-$N69/30))*SUMIFS(54:54,$1:$1,INT(-$N69/30)+1),0)+(-$N69/30-INT(-$N69/30))*SUMIFS(54:54,$1:$1,DG$1+INT(-$N69/30)+1)+(INT(-$N69/30)+1--$N69/30)*SUMIFS(54:54,$1:$1,DG$1+INT(-$N69/30))))</f>
        <v>0</v>
      </c>
      <c r="DH69" s="40">
        <f>IF(DH$7="",0,IF(DH$1=MAX($1:$1),$R54-SUM($T69:DG69),IF(DH$1=1,SUMIFS(54:54,$1:$1,"&gt;="&amp;1,$1:$1,"&lt;="&amp;INT(-$N69/30))+(-$N69/30-INT(-$N69/30))*SUMIFS(54:54,$1:$1,INT(-$N69/30)+1),0)+(-$N69/30-INT(-$N69/30))*SUMIFS(54:54,$1:$1,DH$1+INT(-$N69/30)+1)+(INT(-$N69/30)+1--$N69/30)*SUMIFS(54:54,$1:$1,DH$1+INT(-$N69/30))))</f>
        <v>0</v>
      </c>
      <c r="DI69" s="40">
        <f>IF(DI$7="",0,IF(DI$1=MAX($1:$1),$R54-SUM($T69:DH69),IF(DI$1=1,SUMIFS(54:54,$1:$1,"&gt;="&amp;1,$1:$1,"&lt;="&amp;INT(-$N69/30))+(-$N69/30-INT(-$N69/30))*SUMIFS(54:54,$1:$1,INT(-$N69/30)+1),0)+(-$N69/30-INT(-$N69/30))*SUMIFS(54:54,$1:$1,DI$1+INT(-$N69/30)+1)+(INT(-$N69/30)+1--$N69/30)*SUMIFS(54:54,$1:$1,DI$1+INT(-$N69/30))))</f>
        <v>0</v>
      </c>
      <c r="DJ69" s="40">
        <f>IF(DJ$7="",0,IF(DJ$1=MAX($1:$1),$R54-SUM($T69:DI69),IF(DJ$1=1,SUMIFS(54:54,$1:$1,"&gt;="&amp;1,$1:$1,"&lt;="&amp;INT(-$N69/30))+(-$N69/30-INT(-$N69/30))*SUMIFS(54:54,$1:$1,INT(-$N69/30)+1),0)+(-$N69/30-INT(-$N69/30))*SUMIFS(54:54,$1:$1,DJ$1+INT(-$N69/30)+1)+(INT(-$N69/30)+1--$N69/30)*SUMIFS(54:54,$1:$1,DJ$1+INT(-$N69/30))))</f>
        <v>0</v>
      </c>
      <c r="DK69" s="40">
        <f>IF(DK$7="",0,IF(DK$1=MAX($1:$1),$R54-SUM($T69:DJ69),IF(DK$1=1,SUMIFS(54:54,$1:$1,"&gt;="&amp;1,$1:$1,"&lt;="&amp;INT(-$N69/30))+(-$N69/30-INT(-$N69/30))*SUMIFS(54:54,$1:$1,INT(-$N69/30)+1),0)+(-$N69/30-INT(-$N69/30))*SUMIFS(54:54,$1:$1,DK$1+INT(-$N69/30)+1)+(INT(-$N69/30)+1--$N69/30)*SUMIFS(54:54,$1:$1,DK$1+INT(-$N69/30))))</f>
        <v>0</v>
      </c>
      <c r="DL69" s="40">
        <f>IF(DL$7="",0,IF(DL$1=MAX($1:$1),$R54-SUM($T69:DK69),IF(DL$1=1,SUMIFS(54:54,$1:$1,"&gt;="&amp;1,$1:$1,"&lt;="&amp;INT(-$N69/30))+(-$N69/30-INT(-$N69/30))*SUMIFS(54:54,$1:$1,INT(-$N69/30)+1),0)+(-$N69/30-INT(-$N69/30))*SUMIFS(54:54,$1:$1,DL$1+INT(-$N69/30)+1)+(INT(-$N69/30)+1--$N69/30)*SUMIFS(54:54,$1:$1,DL$1+INT(-$N69/30))))</f>
        <v>0</v>
      </c>
      <c r="DM69" s="40">
        <f>IF(DM$7="",0,IF(DM$1=MAX($1:$1),$R54-SUM($T69:DL69),IF(DM$1=1,SUMIFS(54:54,$1:$1,"&gt;="&amp;1,$1:$1,"&lt;="&amp;INT(-$N69/30))+(-$N69/30-INT(-$N69/30))*SUMIFS(54:54,$1:$1,INT(-$N69/30)+1),0)+(-$N69/30-INT(-$N69/30))*SUMIFS(54:54,$1:$1,DM$1+INT(-$N69/30)+1)+(INT(-$N69/30)+1--$N69/30)*SUMIFS(54:54,$1:$1,DM$1+INT(-$N69/30))))</f>
        <v>0</v>
      </c>
      <c r="DN69" s="40">
        <f>IF(DN$7="",0,IF(DN$1=MAX($1:$1),$R54-SUM($T69:DM69),IF(DN$1=1,SUMIFS(54:54,$1:$1,"&gt;="&amp;1,$1:$1,"&lt;="&amp;INT(-$N69/30))+(-$N69/30-INT(-$N69/30))*SUMIFS(54:54,$1:$1,INT(-$N69/30)+1),0)+(-$N69/30-INT(-$N69/30))*SUMIFS(54:54,$1:$1,DN$1+INT(-$N69/30)+1)+(INT(-$N69/30)+1--$N69/30)*SUMIFS(54:54,$1:$1,DN$1+INT(-$N69/30))))</f>
        <v>0</v>
      </c>
      <c r="DO69" s="40">
        <f>IF(DO$7="",0,IF(DO$1=MAX($1:$1),$R54-SUM($T69:DN69),IF(DO$1=1,SUMIFS(54:54,$1:$1,"&gt;="&amp;1,$1:$1,"&lt;="&amp;INT(-$N69/30))+(-$N69/30-INT(-$N69/30))*SUMIFS(54:54,$1:$1,INT(-$N69/30)+1),0)+(-$N69/30-INT(-$N69/30))*SUMIFS(54:54,$1:$1,DO$1+INT(-$N69/30)+1)+(INT(-$N69/30)+1--$N69/30)*SUMIFS(54:54,$1:$1,DO$1+INT(-$N69/30))))</f>
        <v>0</v>
      </c>
      <c r="DP69" s="40">
        <f>IF(DP$7="",0,IF(DP$1=MAX($1:$1),$R54-SUM($T69:DO69),IF(DP$1=1,SUMIFS(54:54,$1:$1,"&gt;="&amp;1,$1:$1,"&lt;="&amp;INT(-$N69/30))+(-$N69/30-INT(-$N69/30))*SUMIFS(54:54,$1:$1,INT(-$N69/30)+1),0)+(-$N69/30-INT(-$N69/30))*SUMIFS(54:54,$1:$1,DP$1+INT(-$N69/30)+1)+(INT(-$N69/30)+1--$N69/30)*SUMIFS(54:54,$1:$1,DP$1+INT(-$N69/30))))</f>
        <v>0</v>
      </c>
      <c r="DQ69" s="40">
        <f>IF(DQ$7="",0,IF(DQ$1=MAX($1:$1),$R54-SUM($T69:DP69),IF(DQ$1=1,SUMIFS(54:54,$1:$1,"&gt;="&amp;1,$1:$1,"&lt;="&amp;INT(-$N69/30))+(-$N69/30-INT(-$N69/30))*SUMIFS(54:54,$1:$1,INT(-$N69/30)+1),0)+(-$N69/30-INT(-$N69/30))*SUMIFS(54:54,$1:$1,DQ$1+INT(-$N69/30)+1)+(INT(-$N69/30)+1--$N69/30)*SUMIFS(54:54,$1:$1,DQ$1+INT(-$N69/30))))</f>
        <v>0</v>
      </c>
      <c r="DR69" s="40">
        <f>IF(DR$7="",0,IF(DR$1=MAX($1:$1),$R54-SUM($T69:DQ69),IF(DR$1=1,SUMIFS(54:54,$1:$1,"&gt;="&amp;1,$1:$1,"&lt;="&amp;INT(-$N69/30))+(-$N69/30-INT(-$N69/30))*SUMIFS(54:54,$1:$1,INT(-$N69/30)+1),0)+(-$N69/30-INT(-$N69/30))*SUMIFS(54:54,$1:$1,DR$1+INT(-$N69/30)+1)+(INT(-$N69/30)+1--$N69/30)*SUMIFS(54:54,$1:$1,DR$1+INT(-$N69/30))))</f>
        <v>0</v>
      </c>
      <c r="DS69" s="40">
        <f>IF(DS$7="",0,IF(DS$1=MAX($1:$1),$R54-SUM($T69:DR69),IF(DS$1=1,SUMIFS(54:54,$1:$1,"&gt;="&amp;1,$1:$1,"&lt;="&amp;INT(-$N69/30))+(-$N69/30-INT(-$N69/30))*SUMIFS(54:54,$1:$1,INT(-$N69/30)+1),0)+(-$N69/30-INT(-$N69/30))*SUMIFS(54:54,$1:$1,DS$1+INT(-$N69/30)+1)+(INT(-$N69/30)+1--$N69/30)*SUMIFS(54:54,$1:$1,DS$1+INT(-$N69/30))))</f>
        <v>0</v>
      </c>
      <c r="DT69" s="40">
        <f>IF(DT$7="",0,IF(DT$1=MAX($1:$1),$R54-SUM($T69:DS69),IF(DT$1=1,SUMIFS(54:54,$1:$1,"&gt;="&amp;1,$1:$1,"&lt;="&amp;INT(-$N69/30))+(-$N69/30-INT(-$N69/30))*SUMIFS(54:54,$1:$1,INT(-$N69/30)+1),0)+(-$N69/30-INT(-$N69/30))*SUMIFS(54:54,$1:$1,DT$1+INT(-$N69/30)+1)+(INT(-$N69/30)+1--$N69/30)*SUMIFS(54:54,$1:$1,DT$1+INT(-$N69/30))))</f>
        <v>0</v>
      </c>
      <c r="DU69" s="40">
        <f>IF(DU$7="",0,IF(DU$1=MAX($1:$1),$R54-SUM($T69:DT69),IF(DU$1=1,SUMIFS(54:54,$1:$1,"&gt;="&amp;1,$1:$1,"&lt;="&amp;INT(-$N69/30))+(-$N69/30-INT(-$N69/30))*SUMIFS(54:54,$1:$1,INT(-$N69/30)+1),0)+(-$N69/30-INT(-$N69/30))*SUMIFS(54:54,$1:$1,DU$1+INT(-$N69/30)+1)+(INT(-$N69/30)+1--$N69/30)*SUMIFS(54:54,$1:$1,DU$1+INT(-$N69/30))))</f>
        <v>0</v>
      </c>
      <c r="DV69" s="40">
        <f>IF(DV$7="",0,IF(DV$1=MAX($1:$1),$R54-SUM($T69:DU69),IF(DV$1=1,SUMIFS(54:54,$1:$1,"&gt;="&amp;1,$1:$1,"&lt;="&amp;INT(-$N69/30))+(-$N69/30-INT(-$N69/30))*SUMIFS(54:54,$1:$1,INT(-$N69/30)+1),0)+(-$N69/30-INT(-$N69/30))*SUMIFS(54:54,$1:$1,DV$1+INT(-$N69/30)+1)+(INT(-$N69/30)+1--$N69/30)*SUMIFS(54:54,$1:$1,DV$1+INT(-$N69/30))))</f>
        <v>0</v>
      </c>
      <c r="DW69" s="40">
        <f>IF(DW$7="",0,IF(DW$1=MAX($1:$1),$R54-SUM($T69:DV69),IF(DW$1=1,SUMIFS(54:54,$1:$1,"&gt;="&amp;1,$1:$1,"&lt;="&amp;INT(-$N69/30))+(-$N69/30-INT(-$N69/30))*SUMIFS(54:54,$1:$1,INT(-$N69/30)+1),0)+(-$N69/30-INT(-$N69/30))*SUMIFS(54:54,$1:$1,DW$1+INT(-$N69/30)+1)+(INT(-$N69/30)+1--$N69/30)*SUMIFS(54:54,$1:$1,DW$1+INT(-$N69/30))))</f>
        <v>0</v>
      </c>
      <c r="DX69" s="40">
        <f>IF(DX$7="",0,IF(DX$1=MAX($1:$1),$R54-SUM($T69:DW69),IF(DX$1=1,SUMIFS(54:54,$1:$1,"&gt;="&amp;1,$1:$1,"&lt;="&amp;INT(-$N69/30))+(-$N69/30-INT(-$N69/30))*SUMIFS(54:54,$1:$1,INT(-$N69/30)+1),0)+(-$N69/30-INT(-$N69/30))*SUMIFS(54:54,$1:$1,DX$1+INT(-$N69/30)+1)+(INT(-$N69/30)+1--$N69/30)*SUMIFS(54:54,$1:$1,DX$1+INT(-$N69/30))))</f>
        <v>0</v>
      </c>
      <c r="DY69" s="40">
        <f>IF(DY$7="",0,IF(DY$1=MAX($1:$1),$R54-SUM($T69:DX69),IF(DY$1=1,SUMIFS(54:54,$1:$1,"&gt;="&amp;1,$1:$1,"&lt;="&amp;INT(-$N69/30))+(-$N69/30-INT(-$N69/30))*SUMIFS(54:54,$1:$1,INT(-$N69/30)+1),0)+(-$N69/30-INT(-$N69/30))*SUMIFS(54:54,$1:$1,DY$1+INT(-$N69/30)+1)+(INT(-$N69/30)+1--$N69/30)*SUMIFS(54:54,$1:$1,DY$1+INT(-$N69/30))))</f>
        <v>0</v>
      </c>
      <c r="DZ69" s="40">
        <f>IF(DZ$7="",0,IF(DZ$1=MAX($1:$1),$R54-SUM($T69:DY69),IF(DZ$1=1,SUMIFS(54:54,$1:$1,"&gt;="&amp;1,$1:$1,"&lt;="&amp;INT(-$N69/30))+(-$N69/30-INT(-$N69/30))*SUMIFS(54:54,$1:$1,INT(-$N69/30)+1),0)+(-$N69/30-INT(-$N69/30))*SUMIFS(54:54,$1:$1,DZ$1+INT(-$N69/30)+1)+(INT(-$N69/30)+1--$N69/30)*SUMIFS(54:54,$1:$1,DZ$1+INT(-$N69/30))))</f>
        <v>0</v>
      </c>
      <c r="EA69" s="40">
        <f>IF(EA$7="",0,IF(EA$1=MAX($1:$1),$R54-SUM($T69:DZ69),IF(EA$1=1,SUMIFS(54:54,$1:$1,"&gt;="&amp;1,$1:$1,"&lt;="&amp;INT(-$N69/30))+(-$N69/30-INT(-$N69/30))*SUMIFS(54:54,$1:$1,INT(-$N69/30)+1),0)+(-$N69/30-INT(-$N69/30))*SUMIFS(54:54,$1:$1,EA$1+INT(-$N69/30)+1)+(INT(-$N69/30)+1--$N69/30)*SUMIFS(54:54,$1:$1,EA$1+INT(-$N69/30))))</f>
        <v>0</v>
      </c>
      <c r="EB69" s="40">
        <f>IF(EB$7="",0,IF(EB$1=MAX($1:$1),$R54-SUM($T69:EA69),IF(EB$1=1,SUMIFS(54:54,$1:$1,"&gt;="&amp;1,$1:$1,"&lt;="&amp;INT(-$N69/30))+(-$N69/30-INT(-$N69/30))*SUMIFS(54:54,$1:$1,INT(-$N69/30)+1),0)+(-$N69/30-INT(-$N69/30))*SUMIFS(54:54,$1:$1,EB$1+INT(-$N69/30)+1)+(INT(-$N69/30)+1--$N69/30)*SUMIFS(54:54,$1:$1,EB$1+INT(-$N69/30))))</f>
        <v>0</v>
      </c>
      <c r="EC69" s="40">
        <f>IF(EC$7="",0,IF(EC$1=MAX($1:$1),$R54-SUM($T69:EB69),IF(EC$1=1,SUMIFS(54:54,$1:$1,"&gt;="&amp;1,$1:$1,"&lt;="&amp;INT(-$N69/30))+(-$N69/30-INT(-$N69/30))*SUMIFS(54:54,$1:$1,INT(-$N69/30)+1),0)+(-$N69/30-INT(-$N69/30))*SUMIFS(54:54,$1:$1,EC$1+INT(-$N69/30)+1)+(INT(-$N69/30)+1--$N69/30)*SUMIFS(54:54,$1:$1,EC$1+INT(-$N69/30))))</f>
        <v>0</v>
      </c>
      <c r="ED69" s="40">
        <f>IF(ED$7="",0,IF(ED$1=MAX($1:$1),$R54-SUM($T69:EC69),IF(ED$1=1,SUMIFS(54:54,$1:$1,"&gt;="&amp;1,$1:$1,"&lt;="&amp;INT(-$N69/30))+(-$N69/30-INT(-$N69/30))*SUMIFS(54:54,$1:$1,INT(-$N69/30)+1),0)+(-$N69/30-INT(-$N69/30))*SUMIFS(54:54,$1:$1,ED$1+INT(-$N69/30)+1)+(INT(-$N69/30)+1--$N69/30)*SUMIFS(54:54,$1:$1,ED$1+INT(-$N69/30))))</f>
        <v>0</v>
      </c>
      <c r="EE69" s="40">
        <f>IF(EE$7="",0,IF(EE$1=MAX($1:$1),$R54-SUM($T69:ED69),IF(EE$1=1,SUMIFS(54:54,$1:$1,"&gt;="&amp;1,$1:$1,"&lt;="&amp;INT(-$N69/30))+(-$N69/30-INT(-$N69/30))*SUMIFS(54:54,$1:$1,INT(-$N69/30)+1),0)+(-$N69/30-INT(-$N69/30))*SUMIFS(54:54,$1:$1,EE$1+INT(-$N69/30)+1)+(INT(-$N69/30)+1--$N69/30)*SUMIFS(54:54,$1:$1,EE$1+INT(-$N69/30))))</f>
        <v>0</v>
      </c>
      <c r="EF69" s="40">
        <f>IF(EF$7="",0,IF(EF$1=MAX($1:$1),$R54-SUM($T69:EE69),IF(EF$1=1,SUMIFS(54:54,$1:$1,"&gt;="&amp;1,$1:$1,"&lt;="&amp;INT(-$N69/30))+(-$N69/30-INT(-$N69/30))*SUMIFS(54:54,$1:$1,INT(-$N69/30)+1),0)+(-$N69/30-INT(-$N69/30))*SUMIFS(54:54,$1:$1,EF$1+INT(-$N69/30)+1)+(INT(-$N69/30)+1--$N69/30)*SUMIFS(54:54,$1:$1,EF$1+INT(-$N69/30))))</f>
        <v>0</v>
      </c>
      <c r="EG69" s="40">
        <f>IF(EG$7="",0,IF(EG$1=MAX($1:$1),$R54-SUM($T69:EF69),IF(EG$1=1,SUMIFS(54:54,$1:$1,"&gt;="&amp;1,$1:$1,"&lt;="&amp;INT(-$N69/30))+(-$N69/30-INT(-$N69/30))*SUMIFS(54:54,$1:$1,INT(-$N69/30)+1),0)+(-$N69/30-INT(-$N69/30))*SUMIFS(54:54,$1:$1,EG$1+INT(-$N69/30)+1)+(INT(-$N69/30)+1--$N69/30)*SUMIFS(54:54,$1:$1,EG$1+INT(-$N69/30))))</f>
        <v>0</v>
      </c>
      <c r="EH69" s="40">
        <f>IF(EH$7="",0,IF(EH$1=MAX($1:$1),$R54-SUM($T69:EG69),IF(EH$1=1,SUMIFS(54:54,$1:$1,"&gt;="&amp;1,$1:$1,"&lt;="&amp;INT(-$N69/30))+(-$N69/30-INT(-$N69/30))*SUMIFS(54:54,$1:$1,INT(-$N69/30)+1),0)+(-$N69/30-INT(-$N69/30))*SUMIFS(54:54,$1:$1,EH$1+INT(-$N69/30)+1)+(INT(-$N69/30)+1--$N69/30)*SUMIFS(54:54,$1:$1,EH$1+INT(-$N69/30))))</f>
        <v>0</v>
      </c>
      <c r="EI69" s="40">
        <f>IF(EI$7="",0,IF(EI$1=MAX($1:$1),$R54-SUM($T69:EH69),IF(EI$1=1,SUMIFS(54:54,$1:$1,"&gt;="&amp;1,$1:$1,"&lt;="&amp;INT(-$N69/30))+(-$N69/30-INT(-$N69/30))*SUMIFS(54:54,$1:$1,INT(-$N69/30)+1),0)+(-$N69/30-INT(-$N69/30))*SUMIFS(54:54,$1:$1,EI$1+INT(-$N69/30)+1)+(INT(-$N69/30)+1--$N69/30)*SUMIFS(54:54,$1:$1,EI$1+INT(-$N69/30))))</f>
        <v>0</v>
      </c>
      <c r="EJ69" s="40">
        <f>IF(EJ$7="",0,IF(EJ$1=MAX($1:$1),$R54-SUM($T69:EI69),IF(EJ$1=1,SUMIFS(54:54,$1:$1,"&gt;="&amp;1,$1:$1,"&lt;="&amp;INT(-$N69/30))+(-$N69/30-INT(-$N69/30))*SUMIFS(54:54,$1:$1,INT(-$N69/30)+1),0)+(-$N69/30-INT(-$N69/30))*SUMIFS(54:54,$1:$1,EJ$1+INT(-$N69/30)+1)+(INT(-$N69/30)+1--$N69/30)*SUMIFS(54:54,$1:$1,EJ$1+INT(-$N69/30))))</f>
        <v>0</v>
      </c>
      <c r="EK69" s="40">
        <f>IF(EK$7="",0,IF(EK$1=MAX($1:$1),$R54-SUM($T69:EJ69),IF(EK$1=1,SUMIFS(54:54,$1:$1,"&gt;="&amp;1,$1:$1,"&lt;="&amp;INT(-$N69/30))+(-$N69/30-INT(-$N69/30))*SUMIFS(54:54,$1:$1,INT(-$N69/30)+1),0)+(-$N69/30-INT(-$N69/30))*SUMIFS(54:54,$1:$1,EK$1+INT(-$N69/30)+1)+(INT(-$N69/30)+1--$N69/30)*SUMIFS(54:54,$1:$1,EK$1+INT(-$N69/30))))</f>
        <v>0</v>
      </c>
      <c r="EL69" s="40">
        <f>IF(EL$7="",0,IF(EL$1=MAX($1:$1),$R54-SUM($T69:EK69),IF(EL$1=1,SUMIFS(54:54,$1:$1,"&gt;="&amp;1,$1:$1,"&lt;="&amp;INT(-$N69/30))+(-$N69/30-INT(-$N69/30))*SUMIFS(54:54,$1:$1,INT(-$N69/30)+1),0)+(-$N69/30-INT(-$N69/30))*SUMIFS(54:54,$1:$1,EL$1+INT(-$N69/30)+1)+(INT(-$N69/30)+1--$N69/30)*SUMIFS(54:54,$1:$1,EL$1+INT(-$N69/30))))</f>
        <v>0</v>
      </c>
      <c r="EM69" s="40">
        <f>IF(EM$7="",0,IF(EM$1=MAX($1:$1),$R54-SUM($T69:EL69),IF(EM$1=1,SUMIFS(54:54,$1:$1,"&gt;="&amp;1,$1:$1,"&lt;="&amp;INT(-$N69/30))+(-$N69/30-INT(-$N69/30))*SUMIFS(54:54,$1:$1,INT(-$N69/30)+1),0)+(-$N69/30-INT(-$N69/30))*SUMIFS(54:54,$1:$1,EM$1+INT(-$N69/30)+1)+(INT(-$N69/30)+1--$N69/30)*SUMIFS(54:54,$1:$1,EM$1+INT(-$N69/30))))</f>
        <v>0</v>
      </c>
      <c r="EN69" s="40">
        <f>IF(EN$7="",0,IF(EN$1=MAX($1:$1),$R54-SUM($T69:EM69),IF(EN$1=1,SUMIFS(54:54,$1:$1,"&gt;="&amp;1,$1:$1,"&lt;="&amp;INT(-$N69/30))+(-$N69/30-INT(-$N69/30))*SUMIFS(54:54,$1:$1,INT(-$N69/30)+1),0)+(-$N69/30-INT(-$N69/30))*SUMIFS(54:54,$1:$1,EN$1+INT(-$N69/30)+1)+(INT(-$N69/30)+1--$N69/30)*SUMIFS(54:54,$1:$1,EN$1+INT(-$N69/30))))</f>
        <v>0</v>
      </c>
      <c r="EO69" s="40">
        <f>IF(EO$7="",0,IF(EO$1=MAX($1:$1),$R54-SUM($T69:EN69),IF(EO$1=1,SUMIFS(54:54,$1:$1,"&gt;="&amp;1,$1:$1,"&lt;="&amp;INT(-$N69/30))+(-$N69/30-INT(-$N69/30))*SUMIFS(54:54,$1:$1,INT(-$N69/30)+1),0)+(-$N69/30-INT(-$N69/30))*SUMIFS(54:54,$1:$1,EO$1+INT(-$N69/30)+1)+(INT(-$N69/30)+1--$N69/30)*SUMIFS(54:54,$1:$1,EO$1+INT(-$N69/30))))</f>
        <v>0</v>
      </c>
      <c r="EP69" s="40">
        <f>IF(EP$7="",0,IF(EP$1=MAX($1:$1),$R54-SUM($T69:EO69),IF(EP$1=1,SUMIFS(54:54,$1:$1,"&gt;="&amp;1,$1:$1,"&lt;="&amp;INT(-$N69/30))+(-$N69/30-INT(-$N69/30))*SUMIFS(54:54,$1:$1,INT(-$N69/30)+1),0)+(-$N69/30-INT(-$N69/30))*SUMIFS(54:54,$1:$1,EP$1+INT(-$N69/30)+1)+(INT(-$N69/30)+1--$N69/30)*SUMIFS(54:54,$1:$1,EP$1+INT(-$N69/30))))</f>
        <v>0</v>
      </c>
      <c r="EQ69" s="40">
        <f>IF(EQ$7="",0,IF(EQ$1=MAX($1:$1),$R54-SUM($T69:EP69),IF(EQ$1=1,SUMIFS(54:54,$1:$1,"&gt;="&amp;1,$1:$1,"&lt;="&amp;INT(-$N69/30))+(-$N69/30-INT(-$N69/30))*SUMIFS(54:54,$1:$1,INT(-$N69/30)+1),0)+(-$N69/30-INT(-$N69/30))*SUMIFS(54:54,$1:$1,EQ$1+INT(-$N69/30)+1)+(INT(-$N69/30)+1--$N69/30)*SUMIFS(54:54,$1:$1,EQ$1+INT(-$N69/30))))</f>
        <v>0</v>
      </c>
      <c r="ER69" s="40">
        <f>IF(ER$7="",0,IF(ER$1=MAX($1:$1),$R54-SUM($T69:EQ69),IF(ER$1=1,SUMIFS(54:54,$1:$1,"&gt;="&amp;1,$1:$1,"&lt;="&amp;INT(-$N69/30))+(-$N69/30-INT(-$N69/30))*SUMIFS(54:54,$1:$1,INT(-$N69/30)+1),0)+(-$N69/30-INT(-$N69/30))*SUMIFS(54:54,$1:$1,ER$1+INT(-$N69/30)+1)+(INT(-$N69/30)+1--$N69/30)*SUMIFS(54:54,$1:$1,ER$1+INT(-$N69/30))))</f>
        <v>0</v>
      </c>
      <c r="ES69" s="40">
        <f>IF(ES$7="",0,IF(ES$1=MAX($1:$1),$R54-SUM($T69:ER69),IF(ES$1=1,SUMIFS(54:54,$1:$1,"&gt;="&amp;1,$1:$1,"&lt;="&amp;INT(-$N69/30))+(-$N69/30-INT(-$N69/30))*SUMIFS(54:54,$1:$1,INT(-$N69/30)+1),0)+(-$N69/30-INT(-$N69/30))*SUMIFS(54:54,$1:$1,ES$1+INT(-$N69/30)+1)+(INT(-$N69/30)+1--$N69/30)*SUMIFS(54:54,$1:$1,ES$1+INT(-$N69/30))))</f>
        <v>0</v>
      </c>
      <c r="ET69" s="40">
        <f>IF(ET$7="",0,IF(ET$1=MAX($1:$1),$R54-SUM($T69:ES69),IF(ET$1=1,SUMIFS(54:54,$1:$1,"&gt;="&amp;1,$1:$1,"&lt;="&amp;INT(-$N69/30))+(-$N69/30-INT(-$N69/30))*SUMIFS(54:54,$1:$1,INT(-$N69/30)+1),0)+(-$N69/30-INT(-$N69/30))*SUMIFS(54:54,$1:$1,ET$1+INT(-$N69/30)+1)+(INT(-$N69/30)+1--$N69/30)*SUMIFS(54:54,$1:$1,ET$1+INT(-$N69/30))))</f>
        <v>0</v>
      </c>
      <c r="EU69" s="40">
        <f>IF(EU$7="",0,IF(EU$1=MAX($1:$1),$R54-SUM($T69:ET69),IF(EU$1=1,SUMIFS(54:54,$1:$1,"&gt;="&amp;1,$1:$1,"&lt;="&amp;INT(-$N69/30))+(-$N69/30-INT(-$N69/30))*SUMIFS(54:54,$1:$1,INT(-$N69/30)+1),0)+(-$N69/30-INT(-$N69/30))*SUMIFS(54:54,$1:$1,EU$1+INT(-$N69/30)+1)+(INT(-$N69/30)+1--$N69/30)*SUMIFS(54:54,$1:$1,EU$1+INT(-$N69/30))))</f>
        <v>0</v>
      </c>
      <c r="EV69" s="40">
        <f>IF(EV$7="",0,IF(EV$1=MAX($1:$1),$R54-SUM($T69:EU69),IF(EV$1=1,SUMIFS(54:54,$1:$1,"&gt;="&amp;1,$1:$1,"&lt;="&amp;INT(-$N69/30))+(-$N69/30-INT(-$N69/30))*SUMIFS(54:54,$1:$1,INT(-$N69/30)+1),0)+(-$N69/30-INT(-$N69/30))*SUMIFS(54:54,$1:$1,EV$1+INT(-$N69/30)+1)+(INT(-$N69/30)+1--$N69/30)*SUMIFS(54:54,$1:$1,EV$1+INT(-$N69/30))))</f>
        <v>0</v>
      </c>
      <c r="EW69" s="40">
        <f>IF(EW$7="",0,IF(EW$1=MAX($1:$1),$R54-SUM($T69:EV69),IF(EW$1=1,SUMIFS(54:54,$1:$1,"&gt;="&amp;1,$1:$1,"&lt;="&amp;INT(-$N69/30))+(-$N69/30-INT(-$N69/30))*SUMIFS(54:54,$1:$1,INT(-$N69/30)+1),0)+(-$N69/30-INT(-$N69/30))*SUMIFS(54:54,$1:$1,EW$1+INT(-$N69/30)+1)+(INT(-$N69/30)+1--$N69/30)*SUMIFS(54:54,$1:$1,EW$1+INT(-$N69/30))))</f>
        <v>0</v>
      </c>
      <c r="EX69" s="40">
        <f>IF(EX$7="",0,IF(EX$1=MAX($1:$1),$R54-SUM($T69:EW69),IF(EX$1=1,SUMIFS(54:54,$1:$1,"&gt;="&amp;1,$1:$1,"&lt;="&amp;INT(-$N69/30))+(-$N69/30-INT(-$N69/30))*SUMIFS(54:54,$1:$1,INT(-$N69/30)+1),0)+(-$N69/30-INT(-$N69/30))*SUMIFS(54:54,$1:$1,EX$1+INT(-$N69/30)+1)+(INT(-$N69/30)+1--$N69/30)*SUMIFS(54:54,$1:$1,EX$1+INT(-$N69/30))))</f>
        <v>0</v>
      </c>
      <c r="EY69" s="40">
        <f>IF(EY$7="",0,IF(EY$1=MAX($1:$1),$R54-SUM($T69:EX69),IF(EY$1=1,SUMIFS(54:54,$1:$1,"&gt;="&amp;1,$1:$1,"&lt;="&amp;INT(-$N69/30))+(-$N69/30-INT(-$N69/30))*SUMIFS(54:54,$1:$1,INT(-$N69/30)+1),0)+(-$N69/30-INT(-$N69/30))*SUMIFS(54:54,$1:$1,EY$1+INT(-$N69/30)+1)+(INT(-$N69/30)+1--$N69/30)*SUMIFS(54:54,$1:$1,EY$1+INT(-$N69/30))))</f>
        <v>0</v>
      </c>
      <c r="EZ69" s="40">
        <f>IF(EZ$7="",0,IF(EZ$1=MAX($1:$1),$R54-SUM($T69:EY69),IF(EZ$1=1,SUMIFS(54:54,$1:$1,"&gt;="&amp;1,$1:$1,"&lt;="&amp;INT(-$N69/30))+(-$N69/30-INT(-$N69/30))*SUMIFS(54:54,$1:$1,INT(-$N69/30)+1),0)+(-$N69/30-INT(-$N69/30))*SUMIFS(54:54,$1:$1,EZ$1+INT(-$N69/30)+1)+(INT(-$N69/30)+1--$N69/30)*SUMIFS(54:54,$1:$1,EZ$1+INT(-$N69/30))))</f>
        <v>0</v>
      </c>
      <c r="FA69" s="40">
        <f>IF(FA$7="",0,IF(FA$1=MAX($1:$1),$R54-SUM($T69:EZ69),IF(FA$1=1,SUMIFS(54:54,$1:$1,"&gt;="&amp;1,$1:$1,"&lt;="&amp;INT(-$N69/30))+(-$N69/30-INT(-$N69/30))*SUMIFS(54:54,$1:$1,INT(-$N69/30)+1),0)+(-$N69/30-INT(-$N69/30))*SUMIFS(54:54,$1:$1,FA$1+INT(-$N69/30)+1)+(INT(-$N69/30)+1--$N69/30)*SUMIFS(54:54,$1:$1,FA$1+INT(-$N69/30))))</f>
        <v>0</v>
      </c>
      <c r="FB69" s="40">
        <f>IF(FB$7="",0,IF(FB$1=MAX($1:$1),$R54-SUM($T69:FA69),IF(FB$1=1,SUMIFS(54:54,$1:$1,"&gt;="&amp;1,$1:$1,"&lt;="&amp;INT(-$N69/30))+(-$N69/30-INT(-$N69/30))*SUMIFS(54:54,$1:$1,INT(-$N69/30)+1),0)+(-$N69/30-INT(-$N69/30))*SUMIFS(54:54,$1:$1,FB$1+INT(-$N69/30)+1)+(INT(-$N69/30)+1--$N69/30)*SUMIFS(54:54,$1:$1,FB$1+INT(-$N69/30))))</f>
        <v>0</v>
      </c>
      <c r="FC69" s="40">
        <f>IF(FC$7="",0,IF(FC$1=MAX($1:$1),$R54-SUM($T69:FB69),IF(FC$1=1,SUMIFS(54:54,$1:$1,"&gt;="&amp;1,$1:$1,"&lt;="&amp;INT(-$N69/30))+(-$N69/30-INT(-$N69/30))*SUMIFS(54:54,$1:$1,INT(-$N69/30)+1),0)+(-$N69/30-INT(-$N69/30))*SUMIFS(54:54,$1:$1,FC$1+INT(-$N69/30)+1)+(INT(-$N69/30)+1--$N69/30)*SUMIFS(54:54,$1:$1,FC$1+INT(-$N69/30))))</f>
        <v>0</v>
      </c>
      <c r="FD69" s="40">
        <f>IF(FD$7="",0,IF(FD$1=MAX($1:$1),$R54-SUM($T69:FC69),IF(FD$1=1,SUMIFS(54:54,$1:$1,"&gt;="&amp;1,$1:$1,"&lt;="&amp;INT(-$N69/30))+(-$N69/30-INT(-$N69/30))*SUMIFS(54:54,$1:$1,INT(-$N69/30)+1),0)+(-$N69/30-INT(-$N69/30))*SUMIFS(54:54,$1:$1,FD$1+INT(-$N69/30)+1)+(INT(-$N69/30)+1--$N69/30)*SUMIFS(54:54,$1:$1,FD$1+INT(-$N69/30))))</f>
        <v>0</v>
      </c>
      <c r="FE69" s="40">
        <f>IF(FE$7="",0,IF(FE$1=MAX($1:$1),$R54-SUM($T69:FD69),IF(FE$1=1,SUMIFS(54:54,$1:$1,"&gt;="&amp;1,$1:$1,"&lt;="&amp;INT(-$N69/30))+(-$N69/30-INT(-$N69/30))*SUMIFS(54:54,$1:$1,INT(-$N69/30)+1),0)+(-$N69/30-INT(-$N69/30))*SUMIFS(54:54,$1:$1,FE$1+INT(-$N69/30)+1)+(INT(-$N69/30)+1--$N69/30)*SUMIFS(54:54,$1:$1,FE$1+INT(-$N69/30))))</f>
        <v>0</v>
      </c>
      <c r="FF69" s="40">
        <f>IF(FF$7="",0,IF(FF$1=MAX($1:$1),$R54-SUM($T69:FE69),IF(FF$1=1,SUMIFS(54:54,$1:$1,"&gt;="&amp;1,$1:$1,"&lt;="&amp;INT(-$N69/30))+(-$N69/30-INT(-$N69/30))*SUMIFS(54:54,$1:$1,INT(-$N69/30)+1),0)+(-$N69/30-INT(-$N69/30))*SUMIFS(54:54,$1:$1,FF$1+INT(-$N69/30)+1)+(INT(-$N69/30)+1--$N69/30)*SUMIFS(54:54,$1:$1,FF$1+INT(-$N69/30))))</f>
        <v>0</v>
      </c>
      <c r="FG69" s="40">
        <f>IF(FG$7="",0,IF(FG$1=MAX($1:$1),$R54-SUM($T69:FF69),IF(FG$1=1,SUMIFS(54:54,$1:$1,"&gt;="&amp;1,$1:$1,"&lt;="&amp;INT(-$N69/30))+(-$N69/30-INT(-$N69/30))*SUMIFS(54:54,$1:$1,INT(-$N69/30)+1),0)+(-$N69/30-INT(-$N69/30))*SUMIFS(54:54,$1:$1,FG$1+INT(-$N69/30)+1)+(INT(-$N69/30)+1--$N69/30)*SUMIFS(54:54,$1:$1,FG$1+INT(-$N69/30))))</f>
        <v>0</v>
      </c>
      <c r="FH69" s="40">
        <f>IF(FH$7="",0,IF(FH$1=MAX($1:$1),$R54-SUM($T69:FG69),IF(FH$1=1,SUMIFS(54:54,$1:$1,"&gt;="&amp;1,$1:$1,"&lt;="&amp;INT(-$N69/30))+(-$N69/30-INT(-$N69/30))*SUMIFS(54:54,$1:$1,INT(-$N69/30)+1),0)+(-$N69/30-INT(-$N69/30))*SUMIFS(54:54,$1:$1,FH$1+INT(-$N69/30)+1)+(INT(-$N69/30)+1--$N69/30)*SUMIFS(54:54,$1:$1,FH$1+INT(-$N69/30))))</f>
        <v>0</v>
      </c>
      <c r="FI69" s="40">
        <f>IF(FI$7="",0,IF(FI$1=MAX($1:$1),$R54-SUM($T69:FH69),IF(FI$1=1,SUMIFS(54:54,$1:$1,"&gt;="&amp;1,$1:$1,"&lt;="&amp;INT(-$N69/30))+(-$N69/30-INT(-$N69/30))*SUMIFS(54:54,$1:$1,INT(-$N69/30)+1),0)+(-$N69/30-INT(-$N69/30))*SUMIFS(54:54,$1:$1,FI$1+INT(-$N69/30)+1)+(INT(-$N69/30)+1--$N69/30)*SUMIFS(54:54,$1:$1,FI$1+INT(-$N69/30))))</f>
        <v>0</v>
      </c>
      <c r="FJ69" s="40">
        <f>IF(FJ$7="",0,IF(FJ$1=MAX($1:$1),$R54-SUM($T69:FI69),IF(FJ$1=1,SUMIFS(54:54,$1:$1,"&gt;="&amp;1,$1:$1,"&lt;="&amp;INT(-$N69/30))+(-$N69/30-INT(-$N69/30))*SUMIFS(54:54,$1:$1,INT(-$N69/30)+1),0)+(-$N69/30-INT(-$N69/30))*SUMIFS(54:54,$1:$1,FJ$1+INT(-$N69/30)+1)+(INT(-$N69/30)+1--$N69/30)*SUMIFS(54:54,$1:$1,FJ$1+INT(-$N69/30))))</f>
        <v>0</v>
      </c>
      <c r="FK69" s="40">
        <f>IF(FK$7="",0,IF(FK$1=MAX($1:$1),$R54-SUM($T69:FJ69),IF(FK$1=1,SUMIFS(54:54,$1:$1,"&gt;="&amp;1,$1:$1,"&lt;="&amp;INT(-$N69/30))+(-$N69/30-INT(-$N69/30))*SUMIFS(54:54,$1:$1,INT(-$N69/30)+1),0)+(-$N69/30-INT(-$N69/30))*SUMIFS(54:54,$1:$1,FK$1+INT(-$N69/30)+1)+(INT(-$N69/30)+1--$N69/30)*SUMIFS(54:54,$1:$1,FK$1+INT(-$N69/30))))</f>
        <v>0</v>
      </c>
      <c r="FL69" s="40">
        <f>IF(FL$7="",0,IF(FL$1=MAX($1:$1),$R54-SUM($T69:FK69),IF(FL$1=1,SUMIFS(54:54,$1:$1,"&gt;="&amp;1,$1:$1,"&lt;="&amp;INT(-$N69/30))+(-$N69/30-INT(-$N69/30))*SUMIFS(54:54,$1:$1,INT(-$N69/30)+1),0)+(-$N69/30-INT(-$N69/30))*SUMIFS(54:54,$1:$1,FL$1+INT(-$N69/30)+1)+(INT(-$N69/30)+1--$N69/30)*SUMIFS(54:54,$1:$1,FL$1+INT(-$N69/30))))</f>
        <v>0</v>
      </c>
      <c r="FM69" s="40">
        <f>IF(FM$7="",0,IF(FM$1=MAX($1:$1),$R54-SUM($T69:FL69),IF(FM$1=1,SUMIFS(54:54,$1:$1,"&gt;="&amp;1,$1:$1,"&lt;="&amp;INT(-$N69/30))+(-$N69/30-INT(-$N69/30))*SUMIFS(54:54,$1:$1,INT(-$N69/30)+1),0)+(-$N69/30-INT(-$N69/30))*SUMIFS(54:54,$1:$1,FM$1+INT(-$N69/30)+1)+(INT(-$N69/30)+1--$N69/30)*SUMIFS(54:54,$1:$1,FM$1+INT(-$N69/30))))</f>
        <v>0</v>
      </c>
      <c r="FN69" s="40">
        <f>IF(FN$7="",0,IF(FN$1=MAX($1:$1),$R54-SUM($T69:FM69),IF(FN$1=1,SUMIFS(54:54,$1:$1,"&gt;="&amp;1,$1:$1,"&lt;="&amp;INT(-$N69/30))+(-$N69/30-INT(-$N69/30))*SUMIFS(54:54,$1:$1,INT(-$N69/30)+1),0)+(-$N69/30-INT(-$N69/30))*SUMIFS(54:54,$1:$1,FN$1+INT(-$N69/30)+1)+(INT(-$N69/30)+1--$N69/30)*SUMIFS(54:54,$1:$1,FN$1+INT(-$N69/30))))</f>
        <v>0</v>
      </c>
      <c r="FO69" s="40">
        <f>IF(FO$7="",0,IF(FO$1=MAX($1:$1),$R54-SUM($T69:FN69),IF(FO$1=1,SUMIFS(54:54,$1:$1,"&gt;="&amp;1,$1:$1,"&lt;="&amp;INT(-$N69/30))+(-$N69/30-INT(-$N69/30))*SUMIFS(54:54,$1:$1,INT(-$N69/30)+1),0)+(-$N69/30-INT(-$N69/30))*SUMIFS(54:54,$1:$1,FO$1+INT(-$N69/30)+1)+(INT(-$N69/30)+1--$N69/30)*SUMIFS(54:54,$1:$1,FO$1+INT(-$N69/30))))</f>
        <v>0</v>
      </c>
      <c r="FP69" s="40">
        <f>IF(FP$7="",0,IF(FP$1=MAX($1:$1),$R54-SUM($T69:FO69),IF(FP$1=1,SUMIFS(54:54,$1:$1,"&gt;="&amp;1,$1:$1,"&lt;="&amp;INT(-$N69/30))+(-$N69/30-INT(-$N69/30))*SUMIFS(54:54,$1:$1,INT(-$N69/30)+1),0)+(-$N69/30-INT(-$N69/30))*SUMIFS(54:54,$1:$1,FP$1+INT(-$N69/30)+1)+(INT(-$N69/30)+1--$N69/30)*SUMIFS(54:54,$1:$1,FP$1+INT(-$N69/30))))</f>
        <v>0</v>
      </c>
      <c r="FQ69" s="40">
        <f>IF(FQ$7="",0,IF(FQ$1=MAX($1:$1),$R54-SUM($T69:FP69),IF(FQ$1=1,SUMIFS(54:54,$1:$1,"&gt;="&amp;1,$1:$1,"&lt;="&amp;INT(-$N69/30))+(-$N69/30-INT(-$N69/30))*SUMIFS(54:54,$1:$1,INT(-$N69/30)+1),0)+(-$N69/30-INT(-$N69/30))*SUMIFS(54:54,$1:$1,FQ$1+INT(-$N69/30)+1)+(INT(-$N69/30)+1--$N69/30)*SUMIFS(54:54,$1:$1,FQ$1+INT(-$N69/30))))</f>
        <v>0</v>
      </c>
      <c r="FR69" s="40">
        <f>IF(FR$7="",0,IF(FR$1=MAX($1:$1),$R54-SUM($T69:FQ69),IF(FR$1=1,SUMIFS(54:54,$1:$1,"&gt;="&amp;1,$1:$1,"&lt;="&amp;INT(-$N69/30))+(-$N69/30-INT(-$N69/30))*SUMIFS(54:54,$1:$1,INT(-$N69/30)+1),0)+(-$N69/30-INT(-$N69/30))*SUMIFS(54:54,$1:$1,FR$1+INT(-$N69/30)+1)+(INT(-$N69/30)+1--$N69/30)*SUMIFS(54:54,$1:$1,FR$1+INT(-$N69/30))))</f>
        <v>0</v>
      </c>
      <c r="FS69" s="40">
        <f>IF(FS$7="",0,IF(FS$1=MAX($1:$1),$R54-SUM($T69:FR69),IF(FS$1=1,SUMIFS(54:54,$1:$1,"&gt;="&amp;1,$1:$1,"&lt;="&amp;INT(-$N69/30))+(-$N69/30-INT(-$N69/30))*SUMIFS(54:54,$1:$1,INT(-$N69/30)+1),0)+(-$N69/30-INT(-$N69/30))*SUMIFS(54:54,$1:$1,FS$1+INT(-$N69/30)+1)+(INT(-$N69/30)+1--$N69/30)*SUMIFS(54:54,$1:$1,FS$1+INT(-$N69/30))))</f>
        <v>0</v>
      </c>
      <c r="FT69" s="40">
        <f>IF(FT$7="",0,IF(FT$1=MAX($1:$1),$R54-SUM($T69:FS69),IF(FT$1=1,SUMIFS(54:54,$1:$1,"&gt;="&amp;1,$1:$1,"&lt;="&amp;INT(-$N69/30))+(-$N69/30-INT(-$N69/30))*SUMIFS(54:54,$1:$1,INT(-$N69/30)+1),0)+(-$N69/30-INT(-$N69/30))*SUMIFS(54:54,$1:$1,FT$1+INT(-$N69/30)+1)+(INT(-$N69/30)+1--$N69/30)*SUMIFS(54:54,$1:$1,FT$1+INT(-$N69/30))))</f>
        <v>0</v>
      </c>
      <c r="FU69" s="40">
        <f>IF(FU$7="",0,IF(FU$1=MAX($1:$1),$R54-SUM($T69:FT69),IF(FU$1=1,SUMIFS(54:54,$1:$1,"&gt;="&amp;1,$1:$1,"&lt;="&amp;INT(-$N69/30))+(-$N69/30-INT(-$N69/30))*SUMIFS(54:54,$1:$1,INT(-$N69/30)+1),0)+(-$N69/30-INT(-$N69/30))*SUMIFS(54:54,$1:$1,FU$1+INT(-$N69/30)+1)+(INT(-$N69/30)+1--$N69/30)*SUMIFS(54:54,$1:$1,FU$1+INT(-$N69/30))))</f>
        <v>0</v>
      </c>
      <c r="FV69" s="40">
        <f>IF(FV$7="",0,IF(FV$1=MAX($1:$1),$R54-SUM($T69:FU69),IF(FV$1=1,SUMIFS(54:54,$1:$1,"&gt;="&amp;1,$1:$1,"&lt;="&amp;INT(-$N69/30))+(-$N69/30-INT(-$N69/30))*SUMIFS(54:54,$1:$1,INT(-$N69/30)+1),0)+(-$N69/30-INT(-$N69/30))*SUMIFS(54:54,$1:$1,FV$1+INT(-$N69/30)+1)+(INT(-$N69/30)+1--$N69/30)*SUMIFS(54:54,$1:$1,FV$1+INT(-$N69/30))))</f>
        <v>0</v>
      </c>
      <c r="FW69" s="40">
        <f>IF(FW$7="",0,IF(FW$1=MAX($1:$1),$R54-SUM($T69:FV69),IF(FW$1=1,SUMIFS(54:54,$1:$1,"&gt;="&amp;1,$1:$1,"&lt;="&amp;INT(-$N69/30))+(-$N69/30-INT(-$N69/30))*SUMIFS(54:54,$1:$1,INT(-$N69/30)+1),0)+(-$N69/30-INT(-$N69/30))*SUMIFS(54:54,$1:$1,FW$1+INT(-$N69/30)+1)+(INT(-$N69/30)+1--$N69/30)*SUMIFS(54:54,$1:$1,FW$1+INT(-$N69/30))))</f>
        <v>0</v>
      </c>
      <c r="FX69" s="40">
        <f>IF(FX$7="",0,IF(FX$1=MAX($1:$1),$R54-SUM($T69:FW69),IF(FX$1=1,SUMIFS(54:54,$1:$1,"&gt;="&amp;1,$1:$1,"&lt;="&amp;INT(-$N69/30))+(-$N69/30-INT(-$N69/30))*SUMIFS(54:54,$1:$1,INT(-$N69/30)+1),0)+(-$N69/30-INT(-$N69/30))*SUMIFS(54:54,$1:$1,FX$1+INT(-$N69/30)+1)+(INT(-$N69/30)+1--$N69/30)*SUMIFS(54:54,$1:$1,FX$1+INT(-$N69/30))))</f>
        <v>0</v>
      </c>
      <c r="FY69" s="40">
        <f>IF(FY$7="",0,IF(FY$1=MAX($1:$1),$R54-SUM($T69:FX69),IF(FY$1=1,SUMIFS(54:54,$1:$1,"&gt;="&amp;1,$1:$1,"&lt;="&amp;INT(-$N69/30))+(-$N69/30-INT(-$N69/30))*SUMIFS(54:54,$1:$1,INT(-$N69/30)+1),0)+(-$N69/30-INT(-$N69/30))*SUMIFS(54:54,$1:$1,FY$1+INT(-$N69/30)+1)+(INT(-$N69/30)+1--$N69/30)*SUMIFS(54:54,$1:$1,FY$1+INT(-$N69/30))))</f>
        <v>0</v>
      </c>
      <c r="FZ69" s="40">
        <f>IF(FZ$7="",0,IF(FZ$1=MAX($1:$1),$R54-SUM($T69:FY69),IF(FZ$1=1,SUMIFS(54:54,$1:$1,"&gt;="&amp;1,$1:$1,"&lt;="&amp;INT(-$N69/30))+(-$N69/30-INT(-$N69/30))*SUMIFS(54:54,$1:$1,INT(-$N69/30)+1),0)+(-$N69/30-INT(-$N69/30))*SUMIFS(54:54,$1:$1,FZ$1+INT(-$N69/30)+1)+(INT(-$N69/30)+1--$N69/30)*SUMIFS(54:54,$1:$1,FZ$1+INT(-$N69/30))))</f>
        <v>0</v>
      </c>
      <c r="GA69" s="40">
        <f>IF(GA$7="",0,IF(GA$1=MAX($1:$1),$R54-SUM($T69:FZ69),IF(GA$1=1,SUMIFS(54:54,$1:$1,"&gt;="&amp;1,$1:$1,"&lt;="&amp;INT(-$N69/30))+(-$N69/30-INT(-$N69/30))*SUMIFS(54:54,$1:$1,INT(-$N69/30)+1),0)+(-$N69/30-INT(-$N69/30))*SUMIFS(54:54,$1:$1,GA$1+INT(-$N69/30)+1)+(INT(-$N69/30)+1--$N69/30)*SUMIFS(54:54,$1:$1,GA$1+INT(-$N69/30))))</f>
        <v>0</v>
      </c>
      <c r="GB69" s="40">
        <f>IF(GB$7="",0,IF(GB$1=MAX($1:$1),$R54-SUM($T69:GA69),IF(GB$1=1,SUMIFS(54:54,$1:$1,"&gt;="&amp;1,$1:$1,"&lt;="&amp;INT(-$N69/30))+(-$N69/30-INT(-$N69/30))*SUMIFS(54:54,$1:$1,INT(-$N69/30)+1),0)+(-$N69/30-INT(-$N69/30))*SUMIFS(54:54,$1:$1,GB$1+INT(-$N69/30)+1)+(INT(-$N69/30)+1--$N69/30)*SUMIFS(54:54,$1:$1,GB$1+INT(-$N69/30))))</f>
        <v>0</v>
      </c>
      <c r="GC69" s="40">
        <f>IF(GC$7="",0,IF(GC$1=MAX($1:$1),$R54-SUM($T69:GB69),IF(GC$1=1,SUMIFS(54:54,$1:$1,"&gt;="&amp;1,$1:$1,"&lt;="&amp;INT(-$N69/30))+(-$N69/30-INT(-$N69/30))*SUMIFS(54:54,$1:$1,INT(-$N69/30)+1),0)+(-$N69/30-INT(-$N69/30))*SUMIFS(54:54,$1:$1,GC$1+INT(-$N69/30)+1)+(INT(-$N69/30)+1--$N69/30)*SUMIFS(54:54,$1:$1,GC$1+INT(-$N69/30))))</f>
        <v>0</v>
      </c>
      <c r="GD69" s="40">
        <f>IF(GD$7="",0,IF(GD$1=MAX($1:$1),$R54-SUM($T69:GC69),IF(GD$1=1,SUMIFS(54:54,$1:$1,"&gt;="&amp;1,$1:$1,"&lt;="&amp;INT(-$N69/30))+(-$N69/30-INT(-$N69/30))*SUMIFS(54:54,$1:$1,INT(-$N69/30)+1),0)+(-$N69/30-INT(-$N69/30))*SUMIFS(54:54,$1:$1,GD$1+INT(-$N69/30)+1)+(INT(-$N69/30)+1--$N69/30)*SUMIFS(54:54,$1:$1,GD$1+INT(-$N69/30))))</f>
        <v>0</v>
      </c>
      <c r="GE69" s="40">
        <f>IF(GE$7="",0,IF(GE$1=MAX($1:$1),$R54-SUM($T69:GD69),IF(GE$1=1,SUMIFS(54:54,$1:$1,"&gt;="&amp;1,$1:$1,"&lt;="&amp;INT(-$N69/30))+(-$N69/30-INT(-$N69/30))*SUMIFS(54:54,$1:$1,INT(-$N69/30)+1),0)+(-$N69/30-INT(-$N69/30))*SUMIFS(54:54,$1:$1,GE$1+INT(-$N69/30)+1)+(INT(-$N69/30)+1--$N69/30)*SUMIFS(54:54,$1:$1,GE$1+INT(-$N69/30))))</f>
        <v>0</v>
      </c>
      <c r="GF69" s="40">
        <f>IF(GF$7="",0,IF(GF$1=MAX($1:$1),$R54-SUM($T69:GE69),IF(GF$1=1,SUMIFS(54:54,$1:$1,"&gt;="&amp;1,$1:$1,"&lt;="&amp;INT(-$N69/30))+(-$N69/30-INT(-$N69/30))*SUMIFS(54:54,$1:$1,INT(-$N69/30)+1),0)+(-$N69/30-INT(-$N69/30))*SUMIFS(54:54,$1:$1,GF$1+INT(-$N69/30)+1)+(INT(-$N69/30)+1--$N69/30)*SUMIFS(54:54,$1:$1,GF$1+INT(-$N69/30))))</f>
        <v>0</v>
      </c>
      <c r="GG69" s="40">
        <f>IF(GG$7="",0,IF(GG$1=MAX($1:$1),$R54-SUM($T69:GF69),IF(GG$1=1,SUMIFS(54:54,$1:$1,"&gt;="&amp;1,$1:$1,"&lt;="&amp;INT(-$N69/30))+(-$N69/30-INT(-$N69/30))*SUMIFS(54:54,$1:$1,INT(-$N69/30)+1),0)+(-$N69/30-INT(-$N69/30))*SUMIFS(54:54,$1:$1,GG$1+INT(-$N69/30)+1)+(INT(-$N69/30)+1--$N69/30)*SUMIFS(54:54,$1:$1,GG$1+INT(-$N69/30))))</f>
        <v>0</v>
      </c>
      <c r="GH69" s="40">
        <f>IF(GH$7="",0,IF(GH$1=MAX($1:$1),$R54-SUM($T69:GG69),IF(GH$1=1,SUMIFS(54:54,$1:$1,"&gt;="&amp;1,$1:$1,"&lt;="&amp;INT(-$N69/30))+(-$N69/30-INT(-$N69/30))*SUMIFS(54:54,$1:$1,INT(-$N69/30)+1),0)+(-$N69/30-INT(-$N69/30))*SUMIFS(54:54,$1:$1,GH$1+INT(-$N69/30)+1)+(INT(-$N69/30)+1--$N69/30)*SUMIFS(54:54,$1:$1,GH$1+INT(-$N69/30))))</f>
        <v>0</v>
      </c>
      <c r="GI69" s="40">
        <f>IF(GI$7="",0,IF(GI$1=MAX($1:$1),$R54-SUM($T69:GH69),IF(GI$1=1,SUMIFS(54:54,$1:$1,"&gt;="&amp;1,$1:$1,"&lt;="&amp;INT(-$N69/30))+(-$N69/30-INT(-$N69/30))*SUMIFS(54:54,$1:$1,INT(-$N69/30)+1),0)+(-$N69/30-INT(-$N69/30))*SUMIFS(54:54,$1:$1,GI$1+INT(-$N69/30)+1)+(INT(-$N69/30)+1--$N69/30)*SUMIFS(54:54,$1:$1,GI$1+INT(-$N69/30))))</f>
        <v>0</v>
      </c>
      <c r="GJ69" s="40">
        <f>IF(GJ$7="",0,IF(GJ$1=MAX($1:$1),$R54-SUM($T69:GI69),IF(GJ$1=1,SUMIFS(54:54,$1:$1,"&gt;="&amp;1,$1:$1,"&lt;="&amp;INT(-$N69/30))+(-$N69/30-INT(-$N69/30))*SUMIFS(54:54,$1:$1,INT(-$N69/30)+1),0)+(-$N69/30-INT(-$N69/30))*SUMIFS(54:54,$1:$1,GJ$1+INT(-$N69/30)+1)+(INT(-$N69/30)+1--$N69/30)*SUMIFS(54:54,$1:$1,GJ$1+INT(-$N69/30))))</f>
        <v>0</v>
      </c>
      <c r="GK69" s="40">
        <f>IF(GK$7="",0,IF(GK$1=MAX($1:$1),$R54-SUM($T69:GJ69),IF(GK$1=1,SUMIFS(54:54,$1:$1,"&gt;="&amp;1,$1:$1,"&lt;="&amp;INT(-$N69/30))+(-$N69/30-INT(-$N69/30))*SUMIFS(54:54,$1:$1,INT(-$N69/30)+1),0)+(-$N69/30-INT(-$N69/30))*SUMIFS(54:54,$1:$1,GK$1+INT(-$N69/30)+1)+(INT(-$N69/30)+1--$N69/30)*SUMIFS(54:54,$1:$1,GK$1+INT(-$N69/30))))</f>
        <v>0</v>
      </c>
      <c r="GL69" s="40">
        <f>IF(GL$7="",0,IF(GL$1=MAX($1:$1),$R54-SUM($T69:GK69),IF(GL$1=1,SUMIFS(54:54,$1:$1,"&gt;="&amp;1,$1:$1,"&lt;="&amp;INT(-$N69/30))+(-$N69/30-INT(-$N69/30))*SUMIFS(54:54,$1:$1,INT(-$N69/30)+1),0)+(-$N69/30-INT(-$N69/30))*SUMIFS(54:54,$1:$1,GL$1+INT(-$N69/30)+1)+(INT(-$N69/30)+1--$N69/30)*SUMIFS(54:54,$1:$1,GL$1+INT(-$N69/30))))</f>
        <v>0</v>
      </c>
      <c r="GM69" s="40">
        <f>IF(GM$7="",0,IF(GM$1=MAX($1:$1),$R54-SUM($T69:GL69),IF(GM$1=1,SUMIFS(54:54,$1:$1,"&gt;="&amp;1,$1:$1,"&lt;="&amp;INT(-$N69/30))+(-$N69/30-INT(-$N69/30))*SUMIFS(54:54,$1:$1,INT(-$N69/30)+1),0)+(-$N69/30-INT(-$N69/30))*SUMIFS(54:54,$1:$1,GM$1+INT(-$N69/30)+1)+(INT(-$N69/30)+1--$N69/30)*SUMIFS(54:54,$1:$1,GM$1+INT(-$N69/30))))</f>
        <v>0</v>
      </c>
      <c r="GN69" s="40">
        <f>IF(GN$7="",0,IF(GN$1=MAX($1:$1),$R54-SUM($T69:GM69),IF(GN$1=1,SUMIFS(54:54,$1:$1,"&gt;="&amp;1,$1:$1,"&lt;="&amp;INT(-$N69/30))+(-$N69/30-INT(-$N69/30))*SUMIFS(54:54,$1:$1,INT(-$N69/30)+1),0)+(-$N69/30-INT(-$N69/30))*SUMIFS(54:54,$1:$1,GN$1+INT(-$N69/30)+1)+(INT(-$N69/30)+1--$N69/30)*SUMIFS(54:54,$1:$1,GN$1+INT(-$N69/30))))</f>
        <v>0</v>
      </c>
      <c r="GO69" s="40">
        <f>IF(GO$7="",0,IF(GO$1=MAX($1:$1),$R54-SUM($T69:GN69),IF(GO$1=1,SUMIFS(54:54,$1:$1,"&gt;="&amp;1,$1:$1,"&lt;="&amp;INT(-$N69/30))+(-$N69/30-INT(-$N69/30))*SUMIFS(54:54,$1:$1,INT(-$N69/30)+1),0)+(-$N69/30-INT(-$N69/30))*SUMIFS(54:54,$1:$1,GO$1+INT(-$N69/30)+1)+(INT(-$N69/30)+1--$N69/30)*SUMIFS(54:54,$1:$1,GO$1+INT(-$N69/30))))</f>
        <v>0</v>
      </c>
      <c r="GP69" s="40">
        <f>IF(GP$7="",0,IF(GP$1=MAX($1:$1),$R54-SUM($T69:GO69),IF(GP$1=1,SUMIFS(54:54,$1:$1,"&gt;="&amp;1,$1:$1,"&lt;="&amp;INT(-$N69/30))+(-$N69/30-INT(-$N69/30))*SUMIFS(54:54,$1:$1,INT(-$N69/30)+1),0)+(-$N69/30-INT(-$N69/30))*SUMIFS(54:54,$1:$1,GP$1+INT(-$N69/30)+1)+(INT(-$N69/30)+1--$N69/30)*SUMIFS(54:54,$1:$1,GP$1+INT(-$N69/30))))</f>
        <v>0</v>
      </c>
      <c r="GQ69" s="40">
        <f>IF(GQ$7="",0,IF(GQ$1=MAX($1:$1),$R54-SUM($T69:GP69),IF(GQ$1=1,SUMIFS(54:54,$1:$1,"&gt;="&amp;1,$1:$1,"&lt;="&amp;INT(-$N69/30))+(-$N69/30-INT(-$N69/30))*SUMIFS(54:54,$1:$1,INT(-$N69/30)+1),0)+(-$N69/30-INT(-$N69/30))*SUMIFS(54:54,$1:$1,GQ$1+INT(-$N69/30)+1)+(INT(-$N69/30)+1--$N69/30)*SUMIFS(54:54,$1:$1,GQ$1+INT(-$N69/30))))</f>
        <v>0</v>
      </c>
      <c r="GR69" s="40">
        <f>IF(GR$7="",0,IF(GR$1=MAX($1:$1),$R54-SUM($T69:GQ69),IF(GR$1=1,SUMIFS(54:54,$1:$1,"&gt;="&amp;1,$1:$1,"&lt;="&amp;INT(-$N69/30))+(-$N69/30-INT(-$N69/30))*SUMIFS(54:54,$1:$1,INT(-$N69/30)+1),0)+(-$N69/30-INT(-$N69/30))*SUMIFS(54:54,$1:$1,GR$1+INT(-$N69/30)+1)+(INT(-$N69/30)+1--$N69/30)*SUMIFS(54:54,$1:$1,GR$1+INT(-$N69/30))))</f>
        <v>0</v>
      </c>
      <c r="GS69" s="40">
        <f>IF(GS$7="",0,IF(GS$1=MAX($1:$1),$R54-SUM($T69:GR69),IF(GS$1=1,SUMIFS(54:54,$1:$1,"&gt;="&amp;1,$1:$1,"&lt;="&amp;INT(-$N69/30))+(-$N69/30-INT(-$N69/30))*SUMIFS(54:54,$1:$1,INT(-$N69/30)+1),0)+(-$N69/30-INT(-$N69/30))*SUMIFS(54:54,$1:$1,GS$1+INT(-$N69/30)+1)+(INT(-$N69/30)+1--$N69/30)*SUMIFS(54:54,$1:$1,GS$1+INT(-$N69/30))))</f>
        <v>0</v>
      </c>
      <c r="GT69" s="40">
        <f>IF(GT$7="",0,IF(GT$1=MAX($1:$1),$R54-SUM($T69:GS69),IF(GT$1=1,SUMIFS(54:54,$1:$1,"&gt;="&amp;1,$1:$1,"&lt;="&amp;INT(-$N69/30))+(-$N69/30-INT(-$N69/30))*SUMIFS(54:54,$1:$1,INT(-$N69/30)+1),0)+(-$N69/30-INT(-$N69/30))*SUMIFS(54:54,$1:$1,GT$1+INT(-$N69/30)+1)+(INT(-$N69/30)+1--$N69/30)*SUMIFS(54:54,$1:$1,GT$1+INT(-$N69/30))))</f>
        <v>0</v>
      </c>
      <c r="GU69" s="40">
        <f>IF(GU$7="",0,IF(GU$1=MAX($1:$1),$R54-SUM($T69:GT69),IF(GU$1=1,SUMIFS(54:54,$1:$1,"&gt;="&amp;1,$1:$1,"&lt;="&amp;INT(-$N69/30))+(-$N69/30-INT(-$N69/30))*SUMIFS(54:54,$1:$1,INT(-$N69/30)+1),0)+(-$N69/30-INT(-$N69/30))*SUMIFS(54:54,$1:$1,GU$1+INT(-$N69/30)+1)+(INT(-$N69/30)+1--$N69/30)*SUMIFS(54:54,$1:$1,GU$1+INT(-$N69/30))))</f>
        <v>0</v>
      </c>
      <c r="GV69" s="40">
        <f>IF(GV$7="",0,IF(GV$1=MAX($1:$1),$R54-SUM($T69:GU69),IF(GV$1=1,SUMIFS(54:54,$1:$1,"&gt;="&amp;1,$1:$1,"&lt;="&amp;INT(-$N69/30))+(-$N69/30-INT(-$N69/30))*SUMIFS(54:54,$1:$1,INT(-$N69/30)+1),0)+(-$N69/30-INT(-$N69/30))*SUMIFS(54:54,$1:$1,GV$1+INT(-$N69/30)+1)+(INT(-$N69/30)+1--$N69/30)*SUMIFS(54:54,$1:$1,GV$1+INT(-$N69/30))))</f>
        <v>0</v>
      </c>
      <c r="GW69" s="40">
        <f>IF(GW$7="",0,IF(GW$1=MAX($1:$1),$R54-SUM($T69:GV69),IF(GW$1=1,SUMIFS(54:54,$1:$1,"&gt;="&amp;1,$1:$1,"&lt;="&amp;INT(-$N69/30))+(-$N69/30-INT(-$N69/30))*SUMIFS(54:54,$1:$1,INT(-$N69/30)+1),0)+(-$N69/30-INT(-$N69/30))*SUMIFS(54:54,$1:$1,GW$1+INT(-$N69/30)+1)+(INT(-$N69/30)+1--$N69/30)*SUMIFS(54:54,$1:$1,GW$1+INT(-$N69/30))))</f>
        <v>0</v>
      </c>
      <c r="GX69" s="40">
        <f>IF(GX$7="",0,IF(GX$1=MAX($1:$1),$R54-SUM($T69:GW69),IF(GX$1=1,SUMIFS(54:54,$1:$1,"&gt;="&amp;1,$1:$1,"&lt;="&amp;INT(-$N69/30))+(-$N69/30-INT(-$N69/30))*SUMIFS(54:54,$1:$1,INT(-$N69/30)+1),0)+(-$N69/30-INT(-$N69/30))*SUMIFS(54:54,$1:$1,GX$1+INT(-$N69/30)+1)+(INT(-$N69/30)+1--$N69/30)*SUMIFS(54:54,$1:$1,GX$1+INT(-$N69/30))))</f>
        <v>0</v>
      </c>
      <c r="GY69" s="40">
        <f>IF(GY$7="",0,IF(GY$1=MAX($1:$1),$R54-SUM($T69:GX69),IF(GY$1=1,SUMIFS(54:54,$1:$1,"&gt;="&amp;1,$1:$1,"&lt;="&amp;INT(-$N69/30))+(-$N69/30-INT(-$N69/30))*SUMIFS(54:54,$1:$1,INT(-$N69/30)+1),0)+(-$N69/30-INT(-$N69/30))*SUMIFS(54:54,$1:$1,GY$1+INT(-$N69/30)+1)+(INT(-$N69/30)+1--$N69/30)*SUMIFS(54:54,$1:$1,GY$1+INT(-$N69/30))))</f>
        <v>0</v>
      </c>
      <c r="GZ69" s="40">
        <f>IF(GZ$7="",0,IF(GZ$1=MAX($1:$1),$R54-SUM($T69:GY69),IF(GZ$1=1,SUMIFS(54:54,$1:$1,"&gt;="&amp;1,$1:$1,"&lt;="&amp;INT(-$N69/30))+(-$N69/30-INT(-$N69/30))*SUMIFS(54:54,$1:$1,INT(-$N69/30)+1),0)+(-$N69/30-INT(-$N69/30))*SUMIFS(54:54,$1:$1,GZ$1+INT(-$N69/30)+1)+(INT(-$N69/30)+1--$N69/30)*SUMIFS(54:54,$1:$1,GZ$1+INT(-$N69/30))))</f>
        <v>0</v>
      </c>
      <c r="HA69" s="40">
        <f>IF(HA$7="",0,IF(HA$1=MAX($1:$1),$R54-SUM($T69:GZ69),IF(HA$1=1,SUMIFS(54:54,$1:$1,"&gt;="&amp;1,$1:$1,"&lt;="&amp;INT(-$N69/30))+(-$N69/30-INT(-$N69/30))*SUMIFS(54:54,$1:$1,INT(-$N69/30)+1),0)+(-$N69/30-INT(-$N69/30))*SUMIFS(54:54,$1:$1,HA$1+INT(-$N69/30)+1)+(INT(-$N69/30)+1--$N69/30)*SUMIFS(54:54,$1:$1,HA$1+INT(-$N69/30))))</f>
        <v>0</v>
      </c>
      <c r="HB69" s="40">
        <f>IF(HB$7="",0,IF(HB$1=MAX($1:$1),$R54-SUM($T69:HA69),IF(HB$1=1,SUMIFS(54:54,$1:$1,"&gt;="&amp;1,$1:$1,"&lt;="&amp;INT(-$N69/30))+(-$N69/30-INT(-$N69/30))*SUMIFS(54:54,$1:$1,INT(-$N69/30)+1),0)+(-$N69/30-INT(-$N69/30))*SUMIFS(54:54,$1:$1,HB$1+INT(-$N69/30)+1)+(INT(-$N69/30)+1--$N69/30)*SUMIFS(54:54,$1:$1,HB$1+INT(-$N69/30))))</f>
        <v>0</v>
      </c>
      <c r="HC69" s="40">
        <f>IF(HC$7="",0,IF(HC$1=MAX($1:$1),$R54-SUM($T69:HB69),IF(HC$1=1,SUMIFS(54:54,$1:$1,"&gt;="&amp;1,$1:$1,"&lt;="&amp;INT(-$N69/30))+(-$N69/30-INT(-$N69/30))*SUMIFS(54:54,$1:$1,INT(-$N69/30)+1),0)+(-$N69/30-INT(-$N69/30))*SUMIFS(54:54,$1:$1,HC$1+INT(-$N69/30)+1)+(INT(-$N69/30)+1--$N69/30)*SUMIFS(54:54,$1:$1,HC$1+INT(-$N69/30))))</f>
        <v>0</v>
      </c>
      <c r="HD69" s="40">
        <f>IF(HD$7="",0,IF(HD$1=MAX($1:$1),$R54-SUM($T69:HC69),IF(HD$1=1,SUMIFS(54:54,$1:$1,"&gt;="&amp;1,$1:$1,"&lt;="&amp;INT(-$N69/30))+(-$N69/30-INT(-$N69/30))*SUMIFS(54:54,$1:$1,INT(-$N69/30)+1),0)+(-$N69/30-INT(-$N69/30))*SUMIFS(54:54,$1:$1,HD$1+INT(-$N69/30)+1)+(INT(-$N69/30)+1--$N69/30)*SUMIFS(54:54,$1:$1,HD$1+INT(-$N69/30))))</f>
        <v>0</v>
      </c>
      <c r="HE69" s="40">
        <f>IF(HE$7="",0,IF(HE$1=MAX($1:$1),$R54-SUM($T69:HD69),IF(HE$1=1,SUMIFS(54:54,$1:$1,"&gt;="&amp;1,$1:$1,"&lt;="&amp;INT(-$N69/30))+(-$N69/30-INT(-$N69/30))*SUMIFS(54:54,$1:$1,INT(-$N69/30)+1),0)+(-$N69/30-INT(-$N69/30))*SUMIFS(54:54,$1:$1,HE$1+INT(-$N69/30)+1)+(INT(-$N69/30)+1--$N69/30)*SUMIFS(54:54,$1:$1,HE$1+INT(-$N69/30))))</f>
        <v>0</v>
      </c>
      <c r="HF69" s="40">
        <f>IF(HF$7="",0,IF(HF$1=MAX($1:$1),$R54-SUM($T69:HE69),IF(HF$1=1,SUMIFS(54:54,$1:$1,"&gt;="&amp;1,$1:$1,"&lt;="&amp;INT(-$N69/30))+(-$N69/30-INT(-$N69/30))*SUMIFS(54:54,$1:$1,INT(-$N69/30)+1),0)+(-$N69/30-INT(-$N69/30))*SUMIFS(54:54,$1:$1,HF$1+INT(-$N69/30)+1)+(INT(-$N69/30)+1--$N69/30)*SUMIFS(54:54,$1:$1,HF$1+INT(-$N69/30))))</f>
        <v>0</v>
      </c>
      <c r="HG69" s="40">
        <f>IF(HG$7="",0,IF(HG$1=MAX($1:$1),$R54-SUM($T69:HF69),IF(HG$1=1,SUMIFS(54:54,$1:$1,"&gt;="&amp;1,$1:$1,"&lt;="&amp;INT(-$N69/30))+(-$N69/30-INT(-$N69/30))*SUMIFS(54:54,$1:$1,INT(-$N69/30)+1),0)+(-$N69/30-INT(-$N69/30))*SUMIFS(54:54,$1:$1,HG$1+INT(-$N69/30)+1)+(INT(-$N69/30)+1--$N69/30)*SUMIFS(54:54,$1:$1,HG$1+INT(-$N69/30))))</f>
        <v>0</v>
      </c>
      <c r="HH69" s="40">
        <f>IF(HH$7="",0,IF(HH$1=MAX($1:$1),$R54-SUM($T69:HG69),IF(HH$1=1,SUMIFS(54:54,$1:$1,"&gt;="&amp;1,$1:$1,"&lt;="&amp;INT(-$N69/30))+(-$N69/30-INT(-$N69/30))*SUMIFS(54:54,$1:$1,INT(-$N69/30)+1),0)+(-$N69/30-INT(-$N69/30))*SUMIFS(54:54,$1:$1,HH$1+INT(-$N69/30)+1)+(INT(-$N69/30)+1--$N69/30)*SUMIFS(54:54,$1:$1,HH$1+INT(-$N69/30))))</f>
        <v>0</v>
      </c>
      <c r="HI69" s="40">
        <f>IF(HI$7="",0,IF(HI$1=MAX($1:$1),$R54-SUM($T69:HH69),IF(HI$1=1,SUMIFS(54:54,$1:$1,"&gt;="&amp;1,$1:$1,"&lt;="&amp;INT(-$N69/30))+(-$N69/30-INT(-$N69/30))*SUMIFS(54:54,$1:$1,INT(-$N69/30)+1),0)+(-$N69/30-INT(-$N69/30))*SUMIFS(54:54,$1:$1,HI$1+INT(-$N69/30)+1)+(INT(-$N69/30)+1--$N69/30)*SUMIFS(54:54,$1:$1,HI$1+INT(-$N69/30))))</f>
        <v>0</v>
      </c>
      <c r="HJ69" s="40">
        <f>IF(HJ$7="",0,IF(HJ$1=MAX($1:$1),$R54-SUM($T69:HI69),IF(HJ$1=1,SUMIFS(54:54,$1:$1,"&gt;="&amp;1,$1:$1,"&lt;="&amp;INT(-$N69/30))+(-$N69/30-INT(-$N69/30))*SUMIFS(54:54,$1:$1,INT(-$N69/30)+1),0)+(-$N69/30-INT(-$N69/30))*SUMIFS(54:54,$1:$1,HJ$1+INT(-$N69/30)+1)+(INT(-$N69/30)+1--$N69/30)*SUMIFS(54:54,$1:$1,HJ$1+INT(-$N69/30))))</f>
        <v>0</v>
      </c>
      <c r="HK69" s="40">
        <f>IF(HK$7="",0,IF(HK$1=MAX($1:$1),$R54-SUM($T69:HJ69),IF(HK$1=1,SUMIFS(54:54,$1:$1,"&gt;="&amp;1,$1:$1,"&lt;="&amp;INT(-$N69/30))+(-$N69/30-INT(-$N69/30))*SUMIFS(54:54,$1:$1,INT(-$N69/30)+1),0)+(-$N69/30-INT(-$N69/30))*SUMIFS(54:54,$1:$1,HK$1+INT(-$N69/30)+1)+(INT(-$N69/30)+1--$N69/30)*SUMIFS(54:54,$1:$1,HK$1+INT(-$N69/30))))</f>
        <v>0</v>
      </c>
      <c r="HL69" s="40">
        <f>IF(HL$7="",0,IF(HL$1=MAX($1:$1),$R54-SUM($T69:HK69),IF(HL$1=1,SUMIFS(54:54,$1:$1,"&gt;="&amp;1,$1:$1,"&lt;="&amp;INT(-$N69/30))+(-$N69/30-INT(-$N69/30))*SUMIFS(54:54,$1:$1,INT(-$N69/30)+1),0)+(-$N69/30-INT(-$N69/30))*SUMIFS(54:54,$1:$1,HL$1+INT(-$N69/30)+1)+(INT(-$N69/30)+1--$N69/30)*SUMIFS(54:54,$1:$1,HL$1+INT(-$N69/30))))</f>
        <v>0</v>
      </c>
      <c r="HM69" s="40">
        <f>IF(HM$7="",0,IF(HM$1=MAX($1:$1),$R54-SUM($T69:HL69),IF(HM$1=1,SUMIFS(54:54,$1:$1,"&gt;="&amp;1,$1:$1,"&lt;="&amp;INT(-$N69/30))+(-$N69/30-INT(-$N69/30))*SUMIFS(54:54,$1:$1,INT(-$N69/30)+1),0)+(-$N69/30-INT(-$N69/30))*SUMIFS(54:54,$1:$1,HM$1+INT(-$N69/30)+1)+(INT(-$N69/30)+1--$N69/30)*SUMIFS(54:54,$1:$1,HM$1+INT(-$N69/30))))</f>
        <v>0</v>
      </c>
      <c r="HN69" s="40">
        <f>IF(HN$7="",0,IF(HN$1=MAX($1:$1),$R54-SUM($T69:HM69),IF(HN$1=1,SUMIFS(54:54,$1:$1,"&gt;="&amp;1,$1:$1,"&lt;="&amp;INT(-$N69/30))+(-$N69/30-INT(-$N69/30))*SUMIFS(54:54,$1:$1,INT(-$N69/30)+1),0)+(-$N69/30-INT(-$N69/30))*SUMIFS(54:54,$1:$1,HN$1+INT(-$N69/30)+1)+(INT(-$N69/30)+1--$N69/30)*SUMIFS(54:54,$1:$1,HN$1+INT(-$N69/30))))</f>
        <v>0</v>
      </c>
      <c r="HO69" s="40">
        <f>IF(HO$7="",0,IF(HO$1=MAX($1:$1),$R54-SUM($T69:HN69),IF(HO$1=1,SUMIFS(54:54,$1:$1,"&gt;="&amp;1,$1:$1,"&lt;="&amp;INT(-$N69/30))+(-$N69/30-INT(-$N69/30))*SUMIFS(54:54,$1:$1,INT(-$N69/30)+1),0)+(-$N69/30-INT(-$N69/30))*SUMIFS(54:54,$1:$1,HO$1+INT(-$N69/30)+1)+(INT(-$N69/30)+1--$N69/30)*SUMIFS(54:54,$1:$1,HO$1+INT(-$N69/30))))</f>
        <v>0</v>
      </c>
      <c r="HP69" s="40">
        <f>IF(HP$7="",0,IF(HP$1=MAX($1:$1),$R54-SUM($T69:HO69),IF(HP$1=1,SUMIFS(54:54,$1:$1,"&gt;="&amp;1,$1:$1,"&lt;="&amp;INT(-$N69/30))+(-$N69/30-INT(-$N69/30))*SUMIFS(54:54,$1:$1,INT(-$N69/30)+1),0)+(-$N69/30-INT(-$N69/30))*SUMIFS(54:54,$1:$1,HP$1+INT(-$N69/30)+1)+(INT(-$N69/30)+1--$N69/30)*SUMIFS(54:54,$1:$1,HP$1+INT(-$N69/30))))</f>
        <v>0</v>
      </c>
      <c r="HQ69" s="40">
        <f>IF(HQ$7="",0,IF(HQ$1=MAX($1:$1),$R54-SUM($T69:HP69),IF(HQ$1=1,SUMIFS(54:54,$1:$1,"&gt;="&amp;1,$1:$1,"&lt;="&amp;INT(-$N69/30))+(-$N69/30-INT(-$N69/30))*SUMIFS(54:54,$1:$1,INT(-$N69/30)+1),0)+(-$N69/30-INT(-$N69/30))*SUMIFS(54:54,$1:$1,HQ$1+INT(-$N69/30)+1)+(INT(-$N69/30)+1--$N69/30)*SUMIFS(54:54,$1:$1,HQ$1+INT(-$N69/30))))</f>
        <v>0</v>
      </c>
      <c r="HR69" s="40">
        <f>IF(HR$7="",0,IF(HR$1=MAX($1:$1),$R54-SUM($T69:HQ69),IF(HR$1=1,SUMIFS(54:54,$1:$1,"&gt;="&amp;1,$1:$1,"&lt;="&amp;INT(-$N69/30))+(-$N69/30-INT(-$N69/30))*SUMIFS(54:54,$1:$1,INT(-$N69/30)+1),0)+(-$N69/30-INT(-$N69/30))*SUMIFS(54:54,$1:$1,HR$1+INT(-$N69/30)+1)+(INT(-$N69/30)+1--$N69/30)*SUMIFS(54:54,$1:$1,HR$1+INT(-$N69/30))))</f>
        <v>0</v>
      </c>
      <c r="HS69" s="40">
        <f>IF(HS$7="",0,IF(HS$1=MAX($1:$1),$R54-SUM($T69:HR69),IF(HS$1=1,SUMIFS(54:54,$1:$1,"&gt;="&amp;1,$1:$1,"&lt;="&amp;INT(-$N69/30))+(-$N69/30-INT(-$N69/30))*SUMIFS(54:54,$1:$1,INT(-$N69/30)+1),0)+(-$N69/30-INT(-$N69/30))*SUMIFS(54:54,$1:$1,HS$1+INT(-$N69/30)+1)+(INT(-$N69/30)+1--$N69/30)*SUMIFS(54:54,$1:$1,HS$1+INT(-$N69/30))))</f>
        <v>0</v>
      </c>
      <c r="HT69" s="40">
        <f>IF(HT$7="",0,IF(HT$1=MAX($1:$1),$R54-SUM($T69:HS69),IF(HT$1=1,SUMIFS(54:54,$1:$1,"&gt;="&amp;1,$1:$1,"&lt;="&amp;INT(-$N69/30))+(-$N69/30-INT(-$N69/30))*SUMIFS(54:54,$1:$1,INT(-$N69/30)+1),0)+(-$N69/30-INT(-$N69/30))*SUMIFS(54:54,$1:$1,HT$1+INT(-$N69/30)+1)+(INT(-$N69/30)+1--$N69/30)*SUMIFS(54:54,$1:$1,HT$1+INT(-$N69/30))))</f>
        <v>0</v>
      </c>
      <c r="HU69" s="40">
        <f>IF(HU$7="",0,IF(HU$1=MAX($1:$1),$R54-SUM($T69:HT69),IF(HU$1=1,SUMIFS(54:54,$1:$1,"&gt;="&amp;1,$1:$1,"&lt;="&amp;INT(-$N69/30))+(-$N69/30-INT(-$N69/30))*SUMIFS(54:54,$1:$1,INT(-$N69/30)+1),0)+(-$N69/30-INT(-$N69/30))*SUMIFS(54:54,$1:$1,HU$1+INT(-$N69/30)+1)+(INT(-$N69/30)+1--$N69/30)*SUMIFS(54:54,$1:$1,HU$1+INT(-$N69/30))))</f>
        <v>0</v>
      </c>
      <c r="HV69" s="40">
        <f>IF(HV$7="",0,IF(HV$1=MAX($1:$1),$R54-SUM($T69:HU69),IF(HV$1=1,SUMIFS(54:54,$1:$1,"&gt;="&amp;1,$1:$1,"&lt;="&amp;INT(-$N69/30))+(-$N69/30-INT(-$N69/30))*SUMIFS(54:54,$1:$1,INT(-$N69/30)+1),0)+(-$N69/30-INT(-$N69/30))*SUMIFS(54:54,$1:$1,HV$1+INT(-$N69/30)+1)+(INT(-$N69/30)+1--$N69/30)*SUMIFS(54:54,$1:$1,HV$1+INT(-$N69/30))))</f>
        <v>0</v>
      </c>
      <c r="HW69" s="40">
        <f>IF(HW$7="",0,IF(HW$1=MAX($1:$1),$R54-SUM($T69:HV69),IF(HW$1=1,SUMIFS(54:54,$1:$1,"&gt;="&amp;1,$1:$1,"&lt;="&amp;INT(-$N69/30))+(-$N69/30-INT(-$N69/30))*SUMIFS(54:54,$1:$1,INT(-$N69/30)+1),0)+(-$N69/30-INT(-$N69/30))*SUMIFS(54:54,$1:$1,HW$1+INT(-$N69/30)+1)+(INT(-$N69/30)+1--$N69/30)*SUMIFS(54:54,$1:$1,HW$1+INT(-$N69/30))))</f>
        <v>0</v>
      </c>
      <c r="HX69" s="40">
        <f>IF(HX$7="",0,IF(HX$1=MAX($1:$1),$R54-SUM($T69:HW69),IF(HX$1=1,SUMIFS(54:54,$1:$1,"&gt;="&amp;1,$1:$1,"&lt;="&amp;INT(-$N69/30))+(-$N69/30-INT(-$N69/30))*SUMIFS(54:54,$1:$1,INT(-$N69/30)+1),0)+(-$N69/30-INT(-$N69/30))*SUMIFS(54:54,$1:$1,HX$1+INT(-$N69/30)+1)+(INT(-$N69/30)+1--$N69/30)*SUMIFS(54:54,$1:$1,HX$1+INT(-$N69/30))))</f>
        <v>0</v>
      </c>
      <c r="HY69" s="40">
        <f>IF(HY$7="",0,IF(HY$1=MAX($1:$1),$R54-SUM($T69:HX69),IF(HY$1=1,SUMIFS(54:54,$1:$1,"&gt;="&amp;1,$1:$1,"&lt;="&amp;INT(-$N69/30))+(-$N69/30-INT(-$N69/30))*SUMIFS(54:54,$1:$1,INT(-$N69/30)+1),0)+(-$N69/30-INT(-$N69/30))*SUMIFS(54:54,$1:$1,HY$1+INT(-$N69/30)+1)+(INT(-$N69/30)+1--$N69/30)*SUMIFS(54:54,$1:$1,HY$1+INT(-$N69/30))))</f>
        <v>0</v>
      </c>
      <c r="HZ69" s="40">
        <f>IF(HZ$7="",0,IF(HZ$1=MAX($1:$1),$R54-SUM($T69:HY69),IF(HZ$1=1,SUMIFS(54:54,$1:$1,"&gt;="&amp;1,$1:$1,"&lt;="&amp;INT(-$N69/30))+(-$N69/30-INT(-$N69/30))*SUMIFS(54:54,$1:$1,INT(-$N69/30)+1),0)+(-$N69/30-INT(-$N69/30))*SUMIFS(54:54,$1:$1,HZ$1+INT(-$N69/30)+1)+(INT(-$N69/30)+1--$N69/30)*SUMIFS(54:54,$1:$1,HZ$1+INT(-$N69/30))))</f>
        <v>0</v>
      </c>
      <c r="IA69" s="40">
        <f>IF(IA$7="",0,IF(IA$1=MAX($1:$1),$R54-SUM($T69:HZ69),IF(IA$1=1,SUMIFS(54:54,$1:$1,"&gt;="&amp;1,$1:$1,"&lt;="&amp;INT(-$N69/30))+(-$N69/30-INT(-$N69/30))*SUMIFS(54:54,$1:$1,INT(-$N69/30)+1),0)+(-$N69/30-INT(-$N69/30))*SUMIFS(54:54,$1:$1,IA$1+INT(-$N69/30)+1)+(INT(-$N69/30)+1--$N69/30)*SUMIFS(54:54,$1:$1,IA$1+INT(-$N69/30))))</f>
        <v>0</v>
      </c>
      <c r="IB69" s="40">
        <f>IF(IB$7="",0,IF(IB$1=MAX($1:$1),$R54-SUM($T69:IA69),IF(IB$1=1,SUMIFS(54:54,$1:$1,"&gt;="&amp;1,$1:$1,"&lt;="&amp;INT(-$N69/30))+(-$N69/30-INT(-$N69/30))*SUMIFS(54:54,$1:$1,INT(-$N69/30)+1),0)+(-$N69/30-INT(-$N69/30))*SUMIFS(54:54,$1:$1,IB$1+INT(-$N69/30)+1)+(INT(-$N69/30)+1--$N69/30)*SUMIFS(54:54,$1:$1,IB$1+INT(-$N69/30))))</f>
        <v>0</v>
      </c>
      <c r="IC69" s="40">
        <f>IF(IC$7="",0,IF(IC$1=MAX($1:$1),$R54-SUM($T69:IB69),IF(IC$1=1,SUMIFS(54:54,$1:$1,"&gt;="&amp;1,$1:$1,"&lt;="&amp;INT(-$N69/30))+(-$N69/30-INT(-$N69/30))*SUMIFS(54:54,$1:$1,INT(-$N69/30)+1),0)+(-$N69/30-INT(-$N69/30))*SUMIFS(54:54,$1:$1,IC$1+INT(-$N69/30)+1)+(INT(-$N69/30)+1--$N69/30)*SUMIFS(54:54,$1:$1,IC$1+INT(-$N69/30))))</f>
        <v>0</v>
      </c>
      <c r="ID69" s="40">
        <f>IF(ID$7="",0,IF(ID$1=MAX($1:$1),$R54-SUM($T69:IC69),IF(ID$1=1,SUMIFS(54:54,$1:$1,"&gt;="&amp;1,$1:$1,"&lt;="&amp;INT(-$N69/30))+(-$N69/30-INT(-$N69/30))*SUMIFS(54:54,$1:$1,INT(-$N69/30)+1),0)+(-$N69/30-INT(-$N69/30))*SUMIFS(54:54,$1:$1,ID$1+INT(-$N69/30)+1)+(INT(-$N69/30)+1--$N69/30)*SUMIFS(54:54,$1:$1,ID$1+INT(-$N69/30))))</f>
        <v>0</v>
      </c>
      <c r="IE69" s="40">
        <f>IF(IE$7="",0,IF(IE$1=MAX($1:$1),$R54-SUM($T69:ID69),IF(IE$1=1,SUMIFS(54:54,$1:$1,"&gt;="&amp;1,$1:$1,"&lt;="&amp;INT(-$N69/30))+(-$N69/30-INT(-$N69/30))*SUMIFS(54:54,$1:$1,INT(-$N69/30)+1),0)+(-$N69/30-INT(-$N69/30))*SUMIFS(54:54,$1:$1,IE$1+INT(-$N69/30)+1)+(INT(-$N69/30)+1--$N69/30)*SUMIFS(54:54,$1:$1,IE$1+INT(-$N69/30))))</f>
        <v>0</v>
      </c>
      <c r="IF69" s="40">
        <f>IF(IF$7="",0,IF(IF$1=MAX($1:$1),$R54-SUM($T69:IE69),IF(IF$1=1,SUMIFS(54:54,$1:$1,"&gt;="&amp;1,$1:$1,"&lt;="&amp;INT(-$N69/30))+(-$N69/30-INT(-$N69/30))*SUMIFS(54:54,$1:$1,INT(-$N69/30)+1),0)+(-$N69/30-INT(-$N69/30))*SUMIFS(54:54,$1:$1,IF$1+INT(-$N69/30)+1)+(INT(-$N69/30)+1--$N69/30)*SUMIFS(54:54,$1:$1,IF$1+INT(-$N69/30))))</f>
        <v>0</v>
      </c>
      <c r="IG69" s="40">
        <f>IF(IG$7="",0,IF(IG$1=MAX($1:$1),$R54-SUM($T69:IF69),IF(IG$1=1,SUMIFS(54:54,$1:$1,"&gt;="&amp;1,$1:$1,"&lt;="&amp;INT(-$N69/30))+(-$N69/30-INT(-$N69/30))*SUMIFS(54:54,$1:$1,INT(-$N69/30)+1),0)+(-$N69/30-INT(-$N69/30))*SUMIFS(54:54,$1:$1,IG$1+INT(-$N69/30)+1)+(INT(-$N69/30)+1--$N69/30)*SUMIFS(54:54,$1:$1,IG$1+INT(-$N69/30))))</f>
        <v>0</v>
      </c>
      <c r="IH69" s="40">
        <f>IF(IH$7="",0,IF(IH$1=MAX($1:$1),$R54-SUM($T69:IG69),IF(IH$1=1,SUMIFS(54:54,$1:$1,"&gt;="&amp;1,$1:$1,"&lt;="&amp;INT(-$N69/30))+(-$N69/30-INT(-$N69/30))*SUMIFS(54:54,$1:$1,INT(-$N69/30)+1),0)+(-$N69/30-INT(-$N69/30))*SUMIFS(54:54,$1:$1,IH$1+INT(-$N69/30)+1)+(INT(-$N69/30)+1--$N69/30)*SUMIFS(54:54,$1:$1,IH$1+INT(-$N69/30))))</f>
        <v>0</v>
      </c>
      <c r="II69" s="40">
        <f>IF(II$7="",0,IF(II$1=MAX($1:$1),$R54-SUM($T69:IH69),IF(II$1=1,SUMIFS(54:54,$1:$1,"&gt;="&amp;1,$1:$1,"&lt;="&amp;INT(-$N69/30))+(-$N69/30-INT(-$N69/30))*SUMIFS(54:54,$1:$1,INT(-$N69/30)+1),0)+(-$N69/30-INT(-$N69/30))*SUMIFS(54:54,$1:$1,II$1+INT(-$N69/30)+1)+(INT(-$N69/30)+1--$N69/30)*SUMIFS(54:54,$1:$1,II$1+INT(-$N69/30))))</f>
        <v>0</v>
      </c>
      <c r="IJ69" s="40">
        <f>IF(IJ$7="",0,IF(IJ$1=MAX($1:$1),$R54-SUM($T69:II69),IF(IJ$1=1,SUMIFS(54:54,$1:$1,"&gt;="&amp;1,$1:$1,"&lt;="&amp;INT(-$N69/30))+(-$N69/30-INT(-$N69/30))*SUMIFS(54:54,$1:$1,INT(-$N69/30)+1),0)+(-$N69/30-INT(-$N69/30))*SUMIFS(54:54,$1:$1,IJ$1+INT(-$N69/30)+1)+(INT(-$N69/30)+1--$N69/30)*SUMIFS(54:54,$1:$1,IJ$1+INT(-$N69/30))))</f>
        <v>0</v>
      </c>
      <c r="IK69" s="40">
        <f>IF(IK$7="",0,IF(IK$1=MAX($1:$1),$R54-SUM($T69:IJ69),IF(IK$1=1,SUMIFS(54:54,$1:$1,"&gt;="&amp;1,$1:$1,"&lt;="&amp;INT(-$N69/30))+(-$N69/30-INT(-$N69/30))*SUMIFS(54:54,$1:$1,INT(-$N69/30)+1),0)+(-$N69/30-INT(-$N69/30))*SUMIFS(54:54,$1:$1,IK$1+INT(-$N69/30)+1)+(INT(-$N69/30)+1--$N69/30)*SUMIFS(54:54,$1:$1,IK$1+INT(-$N69/30))))</f>
        <v>0</v>
      </c>
      <c r="IL69" s="40">
        <f>IF(IL$7="",0,IF(IL$1=MAX($1:$1),$R54-SUM($T69:IK69),IF(IL$1=1,SUMIFS(54:54,$1:$1,"&gt;="&amp;1,$1:$1,"&lt;="&amp;INT(-$N69/30))+(-$N69/30-INT(-$N69/30))*SUMIFS(54:54,$1:$1,INT(-$N69/30)+1),0)+(-$N69/30-INT(-$N69/30))*SUMIFS(54:54,$1:$1,IL$1+INT(-$N69/30)+1)+(INT(-$N69/30)+1--$N69/30)*SUMIFS(54:54,$1:$1,IL$1+INT(-$N69/30))))</f>
        <v>0</v>
      </c>
      <c r="IM69" s="40">
        <f>IF(IM$7="",0,IF(IM$1=MAX($1:$1),$R54-SUM($T69:IL69),IF(IM$1=1,SUMIFS(54:54,$1:$1,"&gt;="&amp;1,$1:$1,"&lt;="&amp;INT(-$N69/30))+(-$N69/30-INT(-$N69/30))*SUMIFS(54:54,$1:$1,INT(-$N69/30)+1),0)+(-$N69/30-INT(-$N69/30))*SUMIFS(54:54,$1:$1,IM$1+INT(-$N69/30)+1)+(INT(-$N69/30)+1--$N69/30)*SUMIFS(54:54,$1:$1,IM$1+INT(-$N69/30))))</f>
        <v>0</v>
      </c>
      <c r="IN69" s="40">
        <f>IF(IN$7="",0,IF(IN$1=MAX($1:$1),$R54-SUM($T69:IM69),IF(IN$1=1,SUMIFS(54:54,$1:$1,"&gt;="&amp;1,$1:$1,"&lt;="&amp;INT(-$N69/30))+(-$N69/30-INT(-$N69/30))*SUMIFS(54:54,$1:$1,INT(-$N69/30)+1),0)+(-$N69/30-INT(-$N69/30))*SUMIFS(54:54,$1:$1,IN$1+INT(-$N69/30)+1)+(INT(-$N69/30)+1--$N69/30)*SUMIFS(54:54,$1:$1,IN$1+INT(-$N69/30))))</f>
        <v>0</v>
      </c>
      <c r="IO69" s="40">
        <f>IF(IO$7="",0,IF(IO$1=MAX($1:$1),$R54-SUM($T69:IN69),IF(IO$1=1,SUMIFS(54:54,$1:$1,"&gt;="&amp;1,$1:$1,"&lt;="&amp;INT(-$N69/30))+(-$N69/30-INT(-$N69/30))*SUMIFS(54:54,$1:$1,INT(-$N69/30)+1),0)+(-$N69/30-INT(-$N69/30))*SUMIFS(54:54,$1:$1,IO$1+INT(-$N69/30)+1)+(INT(-$N69/30)+1--$N69/30)*SUMIFS(54:54,$1:$1,IO$1+INT(-$N69/30))))</f>
        <v>0</v>
      </c>
      <c r="IP69" s="40">
        <f>IF(IP$7="",0,IF(IP$1=MAX($1:$1),$R54-SUM($T69:IO69),IF(IP$1=1,SUMIFS(54:54,$1:$1,"&gt;="&amp;1,$1:$1,"&lt;="&amp;INT(-$N69/30))+(-$N69/30-INT(-$N69/30))*SUMIFS(54:54,$1:$1,INT(-$N69/30)+1),0)+(-$N69/30-INT(-$N69/30))*SUMIFS(54:54,$1:$1,IP$1+INT(-$N69/30)+1)+(INT(-$N69/30)+1--$N69/30)*SUMIFS(54:54,$1:$1,IP$1+INT(-$N69/30))))</f>
        <v>0</v>
      </c>
      <c r="IQ69" s="40">
        <f>IF(IQ$7="",0,IF(IQ$1=MAX($1:$1),$R54-SUM($T69:IP69),IF(IQ$1=1,SUMIFS(54:54,$1:$1,"&gt;="&amp;1,$1:$1,"&lt;="&amp;INT(-$N69/30))+(-$N69/30-INT(-$N69/30))*SUMIFS(54:54,$1:$1,INT(-$N69/30)+1),0)+(-$N69/30-INT(-$N69/30))*SUMIFS(54:54,$1:$1,IQ$1+INT(-$N69/30)+1)+(INT(-$N69/30)+1--$N69/30)*SUMIFS(54:54,$1:$1,IQ$1+INT(-$N69/30))))</f>
        <v>0</v>
      </c>
      <c r="IR69" s="40">
        <f>IF(IR$7="",0,IF(IR$1=MAX($1:$1),$R54-SUM($T69:IQ69),IF(IR$1=1,SUMIFS(54:54,$1:$1,"&gt;="&amp;1,$1:$1,"&lt;="&amp;INT(-$N69/30))+(-$N69/30-INT(-$N69/30))*SUMIFS(54:54,$1:$1,INT(-$N69/30)+1),0)+(-$N69/30-INT(-$N69/30))*SUMIFS(54:54,$1:$1,IR$1+INT(-$N69/30)+1)+(INT(-$N69/30)+1--$N69/30)*SUMIFS(54:54,$1:$1,IR$1+INT(-$N69/30))))</f>
        <v>0</v>
      </c>
      <c r="IS69" s="40">
        <f>IF(IS$7="",0,IF(IS$1=MAX($1:$1),$R54-SUM($T69:IR69),IF(IS$1=1,SUMIFS(54:54,$1:$1,"&gt;="&amp;1,$1:$1,"&lt;="&amp;INT(-$N69/30))+(-$N69/30-INT(-$N69/30))*SUMIFS(54:54,$1:$1,INT(-$N69/30)+1),0)+(-$N69/30-INT(-$N69/30))*SUMIFS(54:54,$1:$1,IS$1+INT(-$N69/30)+1)+(INT(-$N69/30)+1--$N69/30)*SUMIFS(54:54,$1:$1,IS$1+INT(-$N69/30))))</f>
        <v>0</v>
      </c>
      <c r="IT69" s="40">
        <f>IF(IT$7="",0,IF(IT$1=MAX($1:$1),$R54-SUM($T69:IS69),IF(IT$1=1,SUMIFS(54:54,$1:$1,"&gt;="&amp;1,$1:$1,"&lt;="&amp;INT(-$N69/30))+(-$N69/30-INT(-$N69/30))*SUMIFS(54:54,$1:$1,INT(-$N69/30)+1),0)+(-$N69/30-INT(-$N69/30))*SUMIFS(54:54,$1:$1,IT$1+INT(-$N69/30)+1)+(INT(-$N69/30)+1--$N69/30)*SUMIFS(54:54,$1:$1,IT$1+INT(-$N69/30))))</f>
        <v>0</v>
      </c>
      <c r="IU69" s="40">
        <f>IF(IU$7="",0,IF(IU$1=MAX($1:$1),$R54-SUM($T69:IT69),IF(IU$1=1,SUMIFS(54:54,$1:$1,"&gt;="&amp;1,$1:$1,"&lt;="&amp;INT(-$N69/30))+(-$N69/30-INT(-$N69/30))*SUMIFS(54:54,$1:$1,INT(-$N69/30)+1),0)+(-$N69/30-INT(-$N69/30))*SUMIFS(54:54,$1:$1,IU$1+INT(-$N69/30)+1)+(INT(-$N69/30)+1--$N69/30)*SUMIFS(54:54,$1:$1,IU$1+INT(-$N69/30))))</f>
        <v>0</v>
      </c>
      <c r="IV69" s="40">
        <f>IF(IV$7="",0,IF(IV$1=MAX($1:$1),$R54-SUM($T69:IU69),IF(IV$1=1,SUMIFS(54:54,$1:$1,"&gt;="&amp;1,$1:$1,"&lt;="&amp;INT(-$N69/30))+(-$N69/30-INT(-$N69/30))*SUMIFS(54:54,$1:$1,INT(-$N69/30)+1),0)+(-$N69/30-INT(-$N69/30))*SUMIFS(54:54,$1:$1,IV$1+INT(-$N69/30)+1)+(INT(-$N69/30)+1--$N69/30)*SUMIFS(54:54,$1:$1,IV$1+INT(-$N69/30))))</f>
        <v>0</v>
      </c>
      <c r="IW69" s="40">
        <f>IF(IW$7="",0,IF(IW$1=MAX($1:$1),$R54-SUM($T69:IV69),IF(IW$1=1,SUMIFS(54:54,$1:$1,"&gt;="&amp;1,$1:$1,"&lt;="&amp;INT(-$N69/30))+(-$N69/30-INT(-$N69/30))*SUMIFS(54:54,$1:$1,INT(-$N69/30)+1),0)+(-$N69/30-INT(-$N69/30))*SUMIFS(54:54,$1:$1,IW$1+INT(-$N69/30)+1)+(INT(-$N69/30)+1--$N69/30)*SUMIFS(54:54,$1:$1,IW$1+INT(-$N69/30))))</f>
        <v>0</v>
      </c>
      <c r="IX69" s="40">
        <f>IF(IX$7="",0,IF(IX$1=MAX($1:$1),$R54-SUM($T69:IW69),IF(IX$1=1,SUMIFS(54:54,$1:$1,"&gt;="&amp;1,$1:$1,"&lt;="&amp;INT(-$N69/30))+(-$N69/30-INT(-$N69/30))*SUMIFS(54:54,$1:$1,INT(-$N69/30)+1),0)+(-$N69/30-INT(-$N69/30))*SUMIFS(54:54,$1:$1,IX$1+INT(-$N69/30)+1)+(INT(-$N69/30)+1--$N69/30)*SUMIFS(54:54,$1:$1,IX$1+INT(-$N69/30))))</f>
        <v>0</v>
      </c>
      <c r="IY69" s="40">
        <f>IF(IY$7="",0,IF(IY$1=MAX($1:$1),$R54-SUM($T69:IX69),IF(IY$1=1,SUMIFS(54:54,$1:$1,"&gt;="&amp;1,$1:$1,"&lt;="&amp;INT(-$N69/30))+(-$N69/30-INT(-$N69/30))*SUMIFS(54:54,$1:$1,INT(-$N69/30)+1),0)+(-$N69/30-INT(-$N69/30))*SUMIFS(54:54,$1:$1,IY$1+INT(-$N69/30)+1)+(INT(-$N69/30)+1--$N69/30)*SUMIFS(54:54,$1:$1,IY$1+INT(-$N69/30))))</f>
        <v>0</v>
      </c>
      <c r="IZ69" s="40">
        <f>IF(IZ$7="",0,IF(IZ$1=MAX($1:$1),$R54-SUM($T69:IY69),IF(IZ$1=1,SUMIFS(54:54,$1:$1,"&gt;="&amp;1,$1:$1,"&lt;="&amp;INT(-$N69/30))+(-$N69/30-INT(-$N69/30))*SUMIFS(54:54,$1:$1,INT(-$N69/30)+1),0)+(-$N69/30-INT(-$N69/30))*SUMIFS(54:54,$1:$1,IZ$1+INT(-$N69/30)+1)+(INT(-$N69/30)+1--$N69/30)*SUMIFS(54:54,$1:$1,IZ$1+INT(-$N69/30))))</f>
        <v>0</v>
      </c>
      <c r="JA69" s="40">
        <f>IF(JA$7="",0,IF(JA$1=MAX($1:$1),$R54-SUM($T69:IZ69),IF(JA$1=1,SUMIFS(54:54,$1:$1,"&gt;="&amp;1,$1:$1,"&lt;="&amp;INT(-$N69/30))+(-$N69/30-INT(-$N69/30))*SUMIFS(54:54,$1:$1,INT(-$N69/30)+1),0)+(-$N69/30-INT(-$N69/30))*SUMIFS(54:54,$1:$1,JA$1+INT(-$N69/30)+1)+(INT(-$N69/30)+1--$N69/30)*SUMIFS(54:54,$1:$1,JA$1+INT(-$N69/30))))</f>
        <v>0</v>
      </c>
      <c r="JB69" s="40">
        <f>IF(JB$7="",0,IF(JB$1=MAX($1:$1),$R54-SUM($T69:JA69),IF(JB$1=1,SUMIFS(54:54,$1:$1,"&gt;="&amp;1,$1:$1,"&lt;="&amp;INT(-$N69/30))+(-$N69/30-INT(-$N69/30))*SUMIFS(54:54,$1:$1,INT(-$N69/30)+1),0)+(-$N69/30-INT(-$N69/30))*SUMIFS(54:54,$1:$1,JB$1+INT(-$N69/30)+1)+(INT(-$N69/30)+1--$N69/30)*SUMIFS(54:54,$1:$1,JB$1+INT(-$N69/30))))</f>
        <v>0</v>
      </c>
      <c r="JC69" s="40">
        <f>IF(JC$7="",0,IF(JC$1=MAX($1:$1),$R54-SUM($T69:JB69),IF(JC$1=1,SUMIFS(54:54,$1:$1,"&gt;="&amp;1,$1:$1,"&lt;="&amp;INT(-$N69/30))+(-$N69/30-INT(-$N69/30))*SUMIFS(54:54,$1:$1,INT(-$N69/30)+1),0)+(-$N69/30-INT(-$N69/30))*SUMIFS(54:54,$1:$1,JC$1+INT(-$N69/30)+1)+(INT(-$N69/30)+1--$N69/30)*SUMIFS(54:54,$1:$1,JC$1+INT(-$N69/30))))</f>
        <v>0</v>
      </c>
      <c r="JD69" s="40">
        <f>IF(JD$7="",0,IF(JD$1=MAX($1:$1),$R54-SUM($T69:JC69),IF(JD$1=1,SUMIFS(54:54,$1:$1,"&gt;="&amp;1,$1:$1,"&lt;="&amp;INT(-$N69/30))+(-$N69/30-INT(-$N69/30))*SUMIFS(54:54,$1:$1,INT(-$N69/30)+1),0)+(-$N69/30-INT(-$N69/30))*SUMIFS(54:54,$1:$1,JD$1+INT(-$N69/30)+1)+(INT(-$N69/30)+1--$N69/30)*SUMIFS(54:54,$1:$1,JD$1+INT(-$N69/30))))</f>
        <v>0</v>
      </c>
      <c r="JE69" s="40">
        <f>IF(JE$7="",0,IF(JE$1=MAX($1:$1),$R54-SUM($T69:JD69),IF(JE$1=1,SUMIFS(54:54,$1:$1,"&gt;="&amp;1,$1:$1,"&lt;="&amp;INT(-$N69/30))+(-$N69/30-INT(-$N69/30))*SUMIFS(54:54,$1:$1,INT(-$N69/30)+1),0)+(-$N69/30-INT(-$N69/30))*SUMIFS(54:54,$1:$1,JE$1+INT(-$N69/30)+1)+(INT(-$N69/30)+1--$N69/30)*SUMIFS(54:54,$1:$1,JE$1+INT(-$N69/30))))</f>
        <v>0</v>
      </c>
      <c r="JF69" s="40">
        <f>IF(JF$7="",0,IF(JF$1=MAX($1:$1),$R54-SUM($T69:JE69),IF(JF$1=1,SUMIFS(54:54,$1:$1,"&gt;="&amp;1,$1:$1,"&lt;="&amp;INT(-$N69/30))+(-$N69/30-INT(-$N69/30))*SUMIFS(54:54,$1:$1,INT(-$N69/30)+1),0)+(-$N69/30-INT(-$N69/30))*SUMIFS(54:54,$1:$1,JF$1+INT(-$N69/30)+1)+(INT(-$N69/30)+1--$N69/30)*SUMIFS(54:54,$1:$1,JF$1+INT(-$N69/30))))</f>
        <v>0</v>
      </c>
      <c r="JG69" s="40">
        <f>IF(JG$7="",0,IF(JG$1=MAX($1:$1),$R54-SUM($T69:JF69),IF(JG$1=1,SUMIFS(54:54,$1:$1,"&gt;="&amp;1,$1:$1,"&lt;="&amp;INT(-$N69/30))+(-$N69/30-INT(-$N69/30))*SUMIFS(54:54,$1:$1,INT(-$N69/30)+1),0)+(-$N69/30-INT(-$N69/30))*SUMIFS(54:54,$1:$1,JG$1+INT(-$N69/30)+1)+(INT(-$N69/30)+1--$N69/30)*SUMIFS(54:54,$1:$1,JG$1+INT(-$N69/30))))</f>
        <v>0</v>
      </c>
      <c r="JH69" s="40">
        <f>IF(JH$7="",0,IF(JH$1=MAX($1:$1),$R54-SUM($T69:JG69),IF(JH$1=1,SUMIFS(54:54,$1:$1,"&gt;="&amp;1,$1:$1,"&lt;="&amp;INT(-$N69/30))+(-$N69/30-INT(-$N69/30))*SUMIFS(54:54,$1:$1,INT(-$N69/30)+1),0)+(-$N69/30-INT(-$N69/30))*SUMIFS(54:54,$1:$1,JH$1+INT(-$N69/30)+1)+(INT(-$N69/30)+1--$N69/30)*SUMIFS(54:54,$1:$1,JH$1+INT(-$N69/30))))</f>
        <v>0</v>
      </c>
      <c r="JI69" s="40">
        <f>IF(JI$7="",0,IF(JI$1=MAX($1:$1),$R54-SUM($T69:JH69),IF(JI$1=1,SUMIFS(54:54,$1:$1,"&gt;="&amp;1,$1:$1,"&lt;="&amp;INT(-$N69/30))+(-$N69/30-INT(-$N69/30))*SUMIFS(54:54,$1:$1,INT(-$N69/30)+1),0)+(-$N69/30-INT(-$N69/30))*SUMIFS(54:54,$1:$1,JI$1+INT(-$N69/30)+1)+(INT(-$N69/30)+1--$N69/30)*SUMIFS(54:54,$1:$1,JI$1+INT(-$N69/30))))</f>
        <v>0</v>
      </c>
      <c r="JJ69" s="40">
        <f>IF(JJ$7="",0,IF(JJ$1=MAX($1:$1),$R54-SUM($T69:JI69),IF(JJ$1=1,SUMIFS(54:54,$1:$1,"&gt;="&amp;1,$1:$1,"&lt;="&amp;INT(-$N69/30))+(-$N69/30-INT(-$N69/30))*SUMIFS(54:54,$1:$1,INT(-$N69/30)+1),0)+(-$N69/30-INT(-$N69/30))*SUMIFS(54:54,$1:$1,JJ$1+INT(-$N69/30)+1)+(INT(-$N69/30)+1--$N69/30)*SUMIFS(54:54,$1:$1,JJ$1+INT(-$N69/30))))</f>
        <v>0</v>
      </c>
      <c r="JK69" s="40">
        <f>IF(JK$7="",0,IF(JK$1=MAX($1:$1),$R54-SUM($T69:JJ69),IF(JK$1=1,SUMIFS(54:54,$1:$1,"&gt;="&amp;1,$1:$1,"&lt;="&amp;INT(-$N69/30))+(-$N69/30-INT(-$N69/30))*SUMIFS(54:54,$1:$1,INT(-$N69/30)+1),0)+(-$N69/30-INT(-$N69/30))*SUMIFS(54:54,$1:$1,JK$1+INT(-$N69/30)+1)+(INT(-$N69/30)+1--$N69/30)*SUMIFS(54:54,$1:$1,JK$1+INT(-$N69/30))))</f>
        <v>0</v>
      </c>
      <c r="JL69" s="40">
        <f>IF(JL$7="",0,IF(JL$1=MAX($1:$1),$R54-SUM($T69:JK69),IF(JL$1=1,SUMIFS(54:54,$1:$1,"&gt;="&amp;1,$1:$1,"&lt;="&amp;INT(-$N69/30))+(-$N69/30-INT(-$N69/30))*SUMIFS(54:54,$1:$1,INT(-$N69/30)+1),0)+(-$N69/30-INT(-$N69/30))*SUMIFS(54:54,$1:$1,JL$1+INT(-$N69/30)+1)+(INT(-$N69/30)+1--$N69/30)*SUMIFS(54:54,$1:$1,JL$1+INT(-$N69/30))))</f>
        <v>0</v>
      </c>
      <c r="JM69" s="40">
        <f>IF(JM$7="",0,IF(JM$1=MAX($1:$1),$R54-SUM($T69:JL69),IF(JM$1=1,SUMIFS(54:54,$1:$1,"&gt;="&amp;1,$1:$1,"&lt;="&amp;INT(-$N69/30))+(-$N69/30-INT(-$N69/30))*SUMIFS(54:54,$1:$1,INT(-$N69/30)+1),0)+(-$N69/30-INT(-$N69/30))*SUMIFS(54:54,$1:$1,JM$1+INT(-$N69/30)+1)+(INT(-$N69/30)+1--$N69/30)*SUMIFS(54:54,$1:$1,JM$1+INT(-$N69/30))))</f>
        <v>0</v>
      </c>
      <c r="JN69" s="40">
        <f>IF(JN$7="",0,IF(JN$1=MAX($1:$1),$R54-SUM($T69:JM69),IF(JN$1=1,SUMIFS(54:54,$1:$1,"&gt;="&amp;1,$1:$1,"&lt;="&amp;INT(-$N69/30))+(-$N69/30-INT(-$N69/30))*SUMIFS(54:54,$1:$1,INT(-$N69/30)+1),0)+(-$N69/30-INT(-$N69/30))*SUMIFS(54:54,$1:$1,JN$1+INT(-$N69/30)+1)+(INT(-$N69/30)+1--$N69/30)*SUMIFS(54:54,$1:$1,JN$1+INT(-$N69/30))))</f>
        <v>0</v>
      </c>
      <c r="JO69" s="40">
        <f>IF(JO$7="",0,IF(JO$1=MAX($1:$1),$R54-SUM($T69:JN69),IF(JO$1=1,SUMIFS(54:54,$1:$1,"&gt;="&amp;1,$1:$1,"&lt;="&amp;INT(-$N69/30))+(-$N69/30-INT(-$N69/30))*SUMIFS(54:54,$1:$1,INT(-$N69/30)+1),0)+(-$N69/30-INT(-$N69/30))*SUMIFS(54:54,$1:$1,JO$1+INT(-$N69/30)+1)+(INT(-$N69/30)+1--$N69/30)*SUMIFS(54:54,$1:$1,JO$1+INT(-$N69/30))))</f>
        <v>0</v>
      </c>
      <c r="JP69" s="40">
        <f>IF(JP$7="",0,IF(JP$1=MAX($1:$1),$R54-SUM($T69:JO69),IF(JP$1=1,SUMIFS(54:54,$1:$1,"&gt;="&amp;1,$1:$1,"&lt;="&amp;INT(-$N69/30))+(-$N69/30-INT(-$N69/30))*SUMIFS(54:54,$1:$1,INT(-$N69/30)+1),0)+(-$N69/30-INT(-$N69/30))*SUMIFS(54:54,$1:$1,JP$1+INT(-$N69/30)+1)+(INT(-$N69/30)+1--$N69/30)*SUMIFS(54:54,$1:$1,JP$1+INT(-$N69/30))))</f>
        <v>0</v>
      </c>
      <c r="JQ69" s="40">
        <f>IF(JQ$7="",0,IF(JQ$1=MAX($1:$1),$R54-SUM($T69:JP69),IF(JQ$1=1,SUMIFS(54:54,$1:$1,"&gt;="&amp;1,$1:$1,"&lt;="&amp;INT(-$N69/30))+(-$N69/30-INT(-$N69/30))*SUMIFS(54:54,$1:$1,INT(-$N69/30)+1),0)+(-$N69/30-INT(-$N69/30))*SUMIFS(54:54,$1:$1,JQ$1+INT(-$N69/30)+1)+(INT(-$N69/30)+1--$N69/30)*SUMIFS(54:54,$1:$1,JQ$1+INT(-$N69/30))))</f>
        <v>0</v>
      </c>
      <c r="JR69" s="40">
        <f>IF(JR$7="",0,IF(JR$1=MAX($1:$1),$R54-SUM($T69:JQ69),IF(JR$1=1,SUMIFS(54:54,$1:$1,"&gt;="&amp;1,$1:$1,"&lt;="&amp;INT(-$N69/30))+(-$N69/30-INT(-$N69/30))*SUMIFS(54:54,$1:$1,INT(-$N69/30)+1),0)+(-$N69/30-INT(-$N69/30))*SUMIFS(54:54,$1:$1,JR$1+INT(-$N69/30)+1)+(INT(-$N69/30)+1--$N69/30)*SUMIFS(54:54,$1:$1,JR$1+INT(-$N69/30))))</f>
        <v>0</v>
      </c>
      <c r="JS69" s="40">
        <f>IF(JS$7="",0,IF(JS$1=MAX($1:$1),$R54-SUM($T69:JR69),IF(JS$1=1,SUMIFS(54:54,$1:$1,"&gt;="&amp;1,$1:$1,"&lt;="&amp;INT(-$N69/30))+(-$N69/30-INT(-$N69/30))*SUMIFS(54:54,$1:$1,INT(-$N69/30)+1),0)+(-$N69/30-INT(-$N69/30))*SUMIFS(54:54,$1:$1,JS$1+INT(-$N69/30)+1)+(INT(-$N69/30)+1--$N69/30)*SUMIFS(54:54,$1:$1,JS$1+INT(-$N69/30))))</f>
        <v>0</v>
      </c>
      <c r="JT69" s="40">
        <f>IF(JT$7="",0,IF(JT$1=MAX($1:$1),$R54-SUM($T69:JS69),IF(JT$1=1,SUMIFS(54:54,$1:$1,"&gt;="&amp;1,$1:$1,"&lt;="&amp;INT(-$N69/30))+(-$N69/30-INT(-$N69/30))*SUMIFS(54:54,$1:$1,INT(-$N69/30)+1),0)+(-$N69/30-INT(-$N69/30))*SUMIFS(54:54,$1:$1,JT$1+INT(-$N69/30)+1)+(INT(-$N69/30)+1--$N69/30)*SUMIFS(54:54,$1:$1,JT$1+INT(-$N69/30))))</f>
        <v>0</v>
      </c>
      <c r="JU69" s="40">
        <f>IF(JU$7="",0,IF(JU$1=MAX($1:$1),$R54-SUM($T69:JT69),IF(JU$1=1,SUMIFS(54:54,$1:$1,"&gt;="&amp;1,$1:$1,"&lt;="&amp;INT(-$N69/30))+(-$N69/30-INT(-$N69/30))*SUMIFS(54:54,$1:$1,INT(-$N69/30)+1),0)+(-$N69/30-INT(-$N69/30))*SUMIFS(54:54,$1:$1,JU$1+INT(-$N69/30)+1)+(INT(-$N69/30)+1--$N69/30)*SUMIFS(54:54,$1:$1,JU$1+INT(-$N69/30))))</f>
        <v>0</v>
      </c>
      <c r="JV69" s="40">
        <f>IF(JV$7="",0,IF(JV$1=MAX($1:$1),$R54-SUM($T69:JU69),IF(JV$1=1,SUMIFS(54:54,$1:$1,"&gt;="&amp;1,$1:$1,"&lt;="&amp;INT(-$N69/30))+(-$N69/30-INT(-$N69/30))*SUMIFS(54:54,$1:$1,INT(-$N69/30)+1),0)+(-$N69/30-INT(-$N69/30))*SUMIFS(54:54,$1:$1,JV$1+INT(-$N69/30)+1)+(INT(-$N69/30)+1--$N69/30)*SUMIFS(54:54,$1:$1,JV$1+INT(-$N69/30))))</f>
        <v>0</v>
      </c>
      <c r="JW69" s="40">
        <f>IF(JW$7="",0,IF(JW$1=MAX($1:$1),$R54-SUM($T69:JV69),IF(JW$1=1,SUMIFS(54:54,$1:$1,"&gt;="&amp;1,$1:$1,"&lt;="&amp;INT(-$N69/30))+(-$N69/30-INT(-$N69/30))*SUMIFS(54:54,$1:$1,INT(-$N69/30)+1),0)+(-$N69/30-INT(-$N69/30))*SUMIFS(54:54,$1:$1,JW$1+INT(-$N69/30)+1)+(INT(-$N69/30)+1--$N69/30)*SUMIFS(54:54,$1:$1,JW$1+INT(-$N69/30))))</f>
        <v>0</v>
      </c>
      <c r="JX69" s="40">
        <f>IF(JX$7="",0,IF(JX$1=MAX($1:$1),$R54-SUM($T69:JW69),IF(JX$1=1,SUMIFS(54:54,$1:$1,"&gt;="&amp;1,$1:$1,"&lt;="&amp;INT(-$N69/30))+(-$N69/30-INT(-$N69/30))*SUMIFS(54:54,$1:$1,INT(-$N69/30)+1),0)+(-$N69/30-INT(-$N69/30))*SUMIFS(54:54,$1:$1,JX$1+INT(-$N69/30)+1)+(INT(-$N69/30)+1--$N69/30)*SUMIFS(54:54,$1:$1,JX$1+INT(-$N69/30))))</f>
        <v>0</v>
      </c>
      <c r="JY69" s="40">
        <f>IF(JY$7="",0,IF(JY$1=MAX($1:$1),$R54-SUM($T69:JX69),IF(JY$1=1,SUMIFS(54:54,$1:$1,"&gt;="&amp;1,$1:$1,"&lt;="&amp;INT(-$N69/30))+(-$N69/30-INT(-$N69/30))*SUMIFS(54:54,$1:$1,INT(-$N69/30)+1),0)+(-$N69/30-INT(-$N69/30))*SUMIFS(54:54,$1:$1,JY$1+INT(-$N69/30)+1)+(INT(-$N69/30)+1--$N69/30)*SUMIFS(54:54,$1:$1,JY$1+INT(-$N69/30))))</f>
        <v>0</v>
      </c>
      <c r="JZ69" s="40">
        <f>IF(JZ$7="",0,IF(JZ$1=MAX($1:$1),$R54-SUM($T69:JY69),IF(JZ$1=1,SUMIFS(54:54,$1:$1,"&gt;="&amp;1,$1:$1,"&lt;="&amp;INT(-$N69/30))+(-$N69/30-INT(-$N69/30))*SUMIFS(54:54,$1:$1,INT(-$N69/30)+1),0)+(-$N69/30-INT(-$N69/30))*SUMIFS(54:54,$1:$1,JZ$1+INT(-$N69/30)+1)+(INT(-$N69/30)+1--$N69/30)*SUMIFS(54:54,$1:$1,JZ$1+INT(-$N69/30))))</f>
        <v>0</v>
      </c>
      <c r="KA69" s="40">
        <f>IF(KA$7="",0,IF(KA$1=MAX($1:$1),$R54-SUM($T69:JZ69),IF(KA$1=1,SUMIFS(54:54,$1:$1,"&gt;="&amp;1,$1:$1,"&lt;="&amp;INT(-$N69/30))+(-$N69/30-INT(-$N69/30))*SUMIFS(54:54,$1:$1,INT(-$N69/30)+1),0)+(-$N69/30-INT(-$N69/30))*SUMIFS(54:54,$1:$1,KA$1+INT(-$N69/30)+1)+(INT(-$N69/30)+1--$N69/30)*SUMIFS(54:54,$1:$1,KA$1+INT(-$N69/30))))</f>
        <v>0</v>
      </c>
      <c r="KB69" s="40">
        <f>IF(KB$7="",0,IF(KB$1=MAX($1:$1),$R54-SUM($T69:KA69),IF(KB$1=1,SUMIFS(54:54,$1:$1,"&gt;="&amp;1,$1:$1,"&lt;="&amp;INT(-$N69/30))+(-$N69/30-INT(-$N69/30))*SUMIFS(54:54,$1:$1,INT(-$N69/30)+1),0)+(-$N69/30-INT(-$N69/30))*SUMIFS(54:54,$1:$1,KB$1+INT(-$N69/30)+1)+(INT(-$N69/30)+1--$N69/30)*SUMIFS(54:54,$1:$1,KB$1+INT(-$N69/30))))</f>
        <v>0</v>
      </c>
      <c r="KC69" s="40">
        <f>IF(KC$7="",0,IF(KC$1=MAX($1:$1),$R54-SUM($T69:KB69),IF(KC$1=1,SUMIFS(54:54,$1:$1,"&gt;="&amp;1,$1:$1,"&lt;="&amp;INT(-$N69/30))+(-$N69/30-INT(-$N69/30))*SUMIFS(54:54,$1:$1,INT(-$N69/30)+1),0)+(-$N69/30-INT(-$N69/30))*SUMIFS(54:54,$1:$1,KC$1+INT(-$N69/30)+1)+(INT(-$N69/30)+1--$N69/30)*SUMIFS(54:54,$1:$1,KC$1+INT(-$N69/30))))</f>
        <v>0</v>
      </c>
      <c r="KD69" s="40">
        <f>IF(KD$7="",0,IF(KD$1=MAX($1:$1),$R54-SUM($T69:KC69),IF(KD$1=1,SUMIFS(54:54,$1:$1,"&gt;="&amp;1,$1:$1,"&lt;="&amp;INT(-$N69/30))+(-$N69/30-INT(-$N69/30))*SUMIFS(54:54,$1:$1,INT(-$N69/30)+1),0)+(-$N69/30-INT(-$N69/30))*SUMIFS(54:54,$1:$1,KD$1+INT(-$N69/30)+1)+(INT(-$N69/30)+1--$N69/30)*SUMIFS(54:54,$1:$1,KD$1+INT(-$N69/30))))</f>
        <v>0</v>
      </c>
      <c r="KE69" s="40">
        <f>IF(KE$7="",0,IF(KE$1=MAX($1:$1),$R54-SUM($T69:KD69),IF(KE$1=1,SUMIFS(54:54,$1:$1,"&gt;="&amp;1,$1:$1,"&lt;="&amp;INT(-$N69/30))+(-$N69/30-INT(-$N69/30))*SUMIFS(54:54,$1:$1,INT(-$N69/30)+1),0)+(-$N69/30-INT(-$N69/30))*SUMIFS(54:54,$1:$1,KE$1+INT(-$N69/30)+1)+(INT(-$N69/30)+1--$N69/30)*SUMIFS(54:54,$1:$1,KE$1+INT(-$N69/30))))</f>
        <v>0</v>
      </c>
      <c r="KF69" s="40">
        <f>IF(KF$7="",0,IF(KF$1=MAX($1:$1),$R54-SUM($T69:KE69),IF(KF$1=1,SUMIFS(54:54,$1:$1,"&gt;="&amp;1,$1:$1,"&lt;="&amp;INT(-$N69/30))+(-$N69/30-INT(-$N69/30))*SUMIFS(54:54,$1:$1,INT(-$N69/30)+1),0)+(-$N69/30-INT(-$N69/30))*SUMIFS(54:54,$1:$1,KF$1+INT(-$N69/30)+1)+(INT(-$N69/30)+1--$N69/30)*SUMIFS(54:54,$1:$1,KF$1+INT(-$N69/30))))</f>
        <v>0</v>
      </c>
      <c r="KG69" s="40">
        <f>IF(KG$7="",0,IF(KG$1=MAX($1:$1),$R54-SUM($T69:KF69),IF(KG$1=1,SUMIFS(54:54,$1:$1,"&gt;="&amp;1,$1:$1,"&lt;="&amp;INT(-$N69/30))+(-$N69/30-INT(-$N69/30))*SUMIFS(54:54,$1:$1,INT(-$N69/30)+1),0)+(-$N69/30-INT(-$N69/30))*SUMIFS(54:54,$1:$1,KG$1+INT(-$N69/30)+1)+(INT(-$N69/30)+1--$N69/30)*SUMIFS(54:54,$1:$1,KG$1+INT(-$N69/30))))</f>
        <v>0</v>
      </c>
      <c r="KH69" s="40">
        <f>IF(KH$7="",0,IF(KH$1=MAX($1:$1),$R54-SUM($T69:KG69),IF(KH$1=1,SUMIFS(54:54,$1:$1,"&gt;="&amp;1,$1:$1,"&lt;="&amp;INT(-$N69/30))+(-$N69/30-INT(-$N69/30))*SUMIFS(54:54,$1:$1,INT(-$N69/30)+1),0)+(-$N69/30-INT(-$N69/30))*SUMIFS(54:54,$1:$1,KH$1+INT(-$N69/30)+1)+(INT(-$N69/30)+1--$N69/30)*SUMIFS(54:54,$1:$1,KH$1+INT(-$N69/30))))</f>
        <v>0</v>
      </c>
      <c r="KI69" s="40">
        <f>IF(KI$7="",0,IF(KI$1=MAX($1:$1),$R54-SUM($T69:KH69),IF(KI$1=1,SUMIFS(54:54,$1:$1,"&gt;="&amp;1,$1:$1,"&lt;="&amp;INT(-$N69/30))+(-$N69/30-INT(-$N69/30))*SUMIFS(54:54,$1:$1,INT(-$N69/30)+1),0)+(-$N69/30-INT(-$N69/30))*SUMIFS(54:54,$1:$1,KI$1+INT(-$N69/30)+1)+(INT(-$N69/30)+1--$N69/30)*SUMIFS(54:54,$1:$1,KI$1+INT(-$N69/30))))</f>
        <v>0</v>
      </c>
      <c r="KJ69" s="40">
        <f>IF(KJ$7="",0,IF(KJ$1=MAX($1:$1),$R54-SUM($T69:KI69),IF(KJ$1=1,SUMIFS(54:54,$1:$1,"&gt;="&amp;1,$1:$1,"&lt;="&amp;INT(-$N69/30))+(-$N69/30-INT(-$N69/30))*SUMIFS(54:54,$1:$1,INT(-$N69/30)+1),0)+(-$N69/30-INT(-$N69/30))*SUMIFS(54:54,$1:$1,KJ$1+INT(-$N69/30)+1)+(INT(-$N69/30)+1--$N69/30)*SUMIFS(54:54,$1:$1,KJ$1+INT(-$N69/30))))</f>
        <v>0</v>
      </c>
      <c r="KK69" s="40">
        <f>IF(KK$7="",0,IF(KK$1=MAX($1:$1),$R54-SUM($T69:KJ69),IF(KK$1=1,SUMIFS(54:54,$1:$1,"&gt;="&amp;1,$1:$1,"&lt;="&amp;INT(-$N69/30))+(-$N69/30-INT(-$N69/30))*SUMIFS(54:54,$1:$1,INT(-$N69/30)+1),0)+(-$N69/30-INT(-$N69/30))*SUMIFS(54:54,$1:$1,KK$1+INT(-$N69/30)+1)+(INT(-$N69/30)+1--$N69/30)*SUMIFS(54:54,$1:$1,KK$1+INT(-$N69/30))))</f>
        <v>0</v>
      </c>
      <c r="KL69" s="40">
        <f>IF(KL$7="",0,IF(KL$1=MAX($1:$1),$R54-SUM($T69:KK69),IF(KL$1=1,SUMIFS(54:54,$1:$1,"&gt;="&amp;1,$1:$1,"&lt;="&amp;INT(-$N69/30))+(-$N69/30-INT(-$N69/30))*SUMIFS(54:54,$1:$1,INT(-$N69/30)+1),0)+(-$N69/30-INT(-$N69/30))*SUMIFS(54:54,$1:$1,KL$1+INT(-$N69/30)+1)+(INT(-$N69/30)+1--$N69/30)*SUMIFS(54:54,$1:$1,KL$1+INT(-$N69/30))))</f>
        <v>0</v>
      </c>
      <c r="KM69" s="40">
        <f>IF(KM$7="",0,IF(KM$1=MAX($1:$1),$R54-SUM($T69:KL69),IF(KM$1=1,SUMIFS(54:54,$1:$1,"&gt;="&amp;1,$1:$1,"&lt;="&amp;INT(-$N69/30))+(-$N69/30-INT(-$N69/30))*SUMIFS(54:54,$1:$1,INT(-$N69/30)+1),0)+(-$N69/30-INT(-$N69/30))*SUMIFS(54:54,$1:$1,KM$1+INT(-$N69/30)+1)+(INT(-$N69/30)+1--$N69/30)*SUMIFS(54:54,$1:$1,KM$1+INT(-$N69/30))))</f>
        <v>0</v>
      </c>
      <c r="KN69" s="40">
        <f>IF(KN$7="",0,IF(KN$1=MAX($1:$1),$R54-SUM($T69:KM69),IF(KN$1=1,SUMIFS(54:54,$1:$1,"&gt;="&amp;1,$1:$1,"&lt;="&amp;INT(-$N69/30))+(-$N69/30-INT(-$N69/30))*SUMIFS(54:54,$1:$1,INT(-$N69/30)+1),0)+(-$N69/30-INT(-$N69/30))*SUMIFS(54:54,$1:$1,KN$1+INT(-$N69/30)+1)+(INT(-$N69/30)+1--$N69/30)*SUMIFS(54:54,$1:$1,KN$1+INT(-$N69/30))))</f>
        <v>0</v>
      </c>
      <c r="KO69" s="40">
        <f>IF(KO$7="",0,IF(KO$1=MAX($1:$1),$R54-SUM($T69:KN69),IF(KO$1=1,SUMIFS(54:54,$1:$1,"&gt;="&amp;1,$1:$1,"&lt;="&amp;INT(-$N69/30))+(-$N69/30-INT(-$N69/30))*SUMIFS(54:54,$1:$1,INT(-$N69/30)+1),0)+(-$N69/30-INT(-$N69/30))*SUMIFS(54:54,$1:$1,KO$1+INT(-$N69/30)+1)+(INT(-$N69/30)+1--$N69/30)*SUMIFS(54:54,$1:$1,KO$1+INT(-$N69/30))))</f>
        <v>0</v>
      </c>
      <c r="KP69" s="40">
        <f>IF(KP$7="",0,IF(KP$1=MAX($1:$1),$R54-SUM($T69:KO69),IF(KP$1=1,SUMIFS(54:54,$1:$1,"&gt;="&amp;1,$1:$1,"&lt;="&amp;INT(-$N69/30))+(-$N69/30-INT(-$N69/30))*SUMIFS(54:54,$1:$1,INT(-$N69/30)+1),0)+(-$N69/30-INT(-$N69/30))*SUMIFS(54:54,$1:$1,KP$1+INT(-$N69/30)+1)+(INT(-$N69/30)+1--$N69/30)*SUMIFS(54:54,$1:$1,KP$1+INT(-$N69/30))))</f>
        <v>0</v>
      </c>
      <c r="KQ69" s="40">
        <f>IF(KQ$7="",0,IF(KQ$1=MAX($1:$1),$R54-SUM($T69:KP69),IF(KQ$1=1,SUMIFS(54:54,$1:$1,"&gt;="&amp;1,$1:$1,"&lt;="&amp;INT(-$N69/30))+(-$N69/30-INT(-$N69/30))*SUMIFS(54:54,$1:$1,INT(-$N69/30)+1),0)+(-$N69/30-INT(-$N69/30))*SUMIFS(54:54,$1:$1,KQ$1+INT(-$N69/30)+1)+(INT(-$N69/30)+1--$N69/30)*SUMIFS(54:54,$1:$1,KQ$1+INT(-$N69/30))))</f>
        <v>0</v>
      </c>
      <c r="KR69" s="40">
        <f>IF(KR$7="",0,IF(KR$1=MAX($1:$1),$R54-SUM($T69:KQ69),IF(KR$1=1,SUMIFS(54:54,$1:$1,"&gt;="&amp;1,$1:$1,"&lt;="&amp;INT(-$N69/30))+(-$N69/30-INT(-$N69/30))*SUMIFS(54:54,$1:$1,INT(-$N69/30)+1),0)+(-$N69/30-INT(-$N69/30))*SUMIFS(54:54,$1:$1,KR$1+INT(-$N69/30)+1)+(INT(-$N69/30)+1--$N69/30)*SUMIFS(54:54,$1:$1,KR$1+INT(-$N69/30))))</f>
        <v>0</v>
      </c>
      <c r="KS69" s="40">
        <f>IF(KS$7="",0,IF(KS$1=MAX($1:$1),$R54-SUM($T69:KR69),IF(KS$1=1,SUMIFS(54:54,$1:$1,"&gt;="&amp;1,$1:$1,"&lt;="&amp;INT(-$N69/30))+(-$N69/30-INT(-$N69/30))*SUMIFS(54:54,$1:$1,INT(-$N69/30)+1),0)+(-$N69/30-INT(-$N69/30))*SUMIFS(54:54,$1:$1,KS$1+INT(-$N69/30)+1)+(INT(-$N69/30)+1--$N69/30)*SUMIFS(54:54,$1:$1,KS$1+INT(-$N69/30))))</f>
        <v>0</v>
      </c>
      <c r="KT69" s="40">
        <f>IF(KT$7="",0,IF(KT$1=MAX($1:$1),$R54-SUM($T69:KS69),IF(KT$1=1,SUMIFS(54:54,$1:$1,"&gt;="&amp;1,$1:$1,"&lt;="&amp;INT(-$N69/30))+(-$N69/30-INT(-$N69/30))*SUMIFS(54:54,$1:$1,INT(-$N69/30)+1),0)+(-$N69/30-INT(-$N69/30))*SUMIFS(54:54,$1:$1,KT$1+INT(-$N69/30)+1)+(INT(-$N69/30)+1--$N69/30)*SUMIFS(54:54,$1:$1,KT$1+INT(-$N69/30))))</f>
        <v>0</v>
      </c>
      <c r="KU69" s="40">
        <f>IF(KU$7="",0,IF(KU$1=MAX($1:$1),$R54-SUM($T69:KT69),IF(KU$1=1,SUMIFS(54:54,$1:$1,"&gt;="&amp;1,$1:$1,"&lt;="&amp;INT(-$N69/30))+(-$N69/30-INT(-$N69/30))*SUMIFS(54:54,$1:$1,INT(-$N69/30)+1),0)+(-$N69/30-INT(-$N69/30))*SUMIFS(54:54,$1:$1,KU$1+INT(-$N69/30)+1)+(INT(-$N69/30)+1--$N69/30)*SUMIFS(54:54,$1:$1,KU$1+INT(-$N69/30))))</f>
        <v>0</v>
      </c>
      <c r="KV69" s="40">
        <f>IF(KV$7="",0,IF(KV$1=MAX($1:$1),$R54-SUM($T69:KU69),IF(KV$1=1,SUMIFS(54:54,$1:$1,"&gt;="&amp;1,$1:$1,"&lt;="&amp;INT(-$N69/30))+(-$N69/30-INT(-$N69/30))*SUMIFS(54:54,$1:$1,INT(-$N69/30)+1),0)+(-$N69/30-INT(-$N69/30))*SUMIFS(54:54,$1:$1,KV$1+INT(-$N69/30)+1)+(INT(-$N69/30)+1--$N69/30)*SUMIFS(54:54,$1:$1,KV$1+INT(-$N69/30))))</f>
        <v>0</v>
      </c>
      <c r="KW69" s="1"/>
      <c r="KX69" s="1"/>
    </row>
    <row r="70" spans="1:310" x14ac:dyDescent="0.25">
      <c r="A70" s="1"/>
      <c r="B70" s="79"/>
      <c r="C70" s="79"/>
      <c r="D70" s="79"/>
      <c r="E70" s="1" t="str">
        <f>E68</f>
        <v>поступление денежных средств от продаж продукции</v>
      </c>
      <c r="F70" s="1"/>
      <c r="G70" s="1"/>
      <c r="H70" s="11" t="str">
        <f t="shared" ref="H70:H74" si="903">H69</f>
        <v>руб.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40">
        <f>условия!U136</f>
        <v>45</v>
      </c>
      <c r="O70" s="19"/>
      <c r="P70" s="1"/>
      <c r="Q70" s="1"/>
      <c r="R70" s="40">
        <f t="shared" si="902"/>
        <v>181795.87999999995</v>
      </c>
      <c r="S70" s="1"/>
      <c r="T70" s="1"/>
      <c r="U70" s="40">
        <f>IF(U$7="",0,IF(U$1=MAX($1:$1),$R55-SUM($T70:T70),IF(U$1=1,SUMIFS(55:55,$1:$1,"&gt;="&amp;1,$1:$1,"&lt;="&amp;INT(-$N70/30))+(-$N70/30-INT(-$N70/30))*SUMIFS(55:55,$1:$1,INT(-$N70/30)+1),0)+(-$N70/30-INT(-$N70/30))*SUMIFS(55:55,$1:$1,U$1+INT(-$N70/30)+1)+(INT(-$N70/30)+1--$N70/30)*SUMIFS(55:55,$1:$1,U$1+INT(-$N70/30))))</f>
        <v>0</v>
      </c>
      <c r="V70" s="40">
        <f>IF(V$7="",0,IF(V$1=MAX($1:$1),$R55-SUM($T70:U70),IF(V$1=1,SUMIFS(55:55,$1:$1,"&gt;="&amp;1,$1:$1,"&lt;="&amp;INT(-$N70/30))+(-$N70/30-INT(-$N70/30))*SUMIFS(55:55,$1:$1,INT(-$N70/30)+1),0)+(-$N70/30-INT(-$N70/30))*SUMIFS(55:55,$1:$1,V$1+INT(-$N70/30)+1)+(INT(-$N70/30)+1--$N70/30)*SUMIFS(55:55,$1:$1,V$1+INT(-$N70/30))))</f>
        <v>1498.3176923076921</v>
      </c>
      <c r="W70" s="40">
        <f>IF(W$7="",0,IF(W$1=MAX($1:$1),$R55-SUM($T70:V70),IF(W$1=1,SUMIFS(55:55,$1:$1,"&gt;="&amp;1,$1:$1,"&lt;="&amp;INT(-$N70/30))+(-$N70/30-INT(-$N70/30))*SUMIFS(55:55,$1:$1,INT(-$N70/30)+1),0)+(-$N70/30-INT(-$N70/30))*SUMIFS(55:55,$1:$1,W$1+INT(-$N70/30)+1)+(INT(-$N70/30)+1--$N70/30)*SUMIFS(55:55,$1:$1,W$1+INT(-$N70/30))))</f>
        <v>4744.6726923076912</v>
      </c>
      <c r="X70" s="40">
        <f>IF(X$7="",0,IF(X$1=MAX($1:$1),$R55-SUM($T70:W70),IF(X$1=1,SUMIFS(55:55,$1:$1,"&gt;="&amp;1,$1:$1,"&lt;="&amp;INT(-$N70/30))+(-$N70/30-INT(-$N70/30))*SUMIFS(55:55,$1:$1,INT(-$N70/30)+1),0)+(-$N70/30-INT(-$N70/30))*SUMIFS(55:55,$1:$1,X$1+INT(-$N70/30)+1)+(INT(-$N70/30)+1--$N70/30)*SUMIFS(55:55,$1:$1,X$1+INT(-$N70/30))))</f>
        <v>8490.4669230769214</v>
      </c>
      <c r="Y70" s="40">
        <f>IF(Y$7="",0,IF(Y$1=MAX($1:$1),$R55-SUM($T70:X70),IF(Y$1=1,SUMIFS(55:55,$1:$1,"&gt;="&amp;1,$1:$1,"&lt;="&amp;INT(-$N70/30))+(-$N70/30-INT(-$N70/30))*SUMIFS(55:55,$1:$1,INT(-$N70/30)+1),0)+(-$N70/30-INT(-$N70/30))*SUMIFS(55:55,$1:$1,Y$1+INT(-$N70/30)+1)+(INT(-$N70/30)+1--$N70/30)*SUMIFS(55:55,$1:$1,Y$1+INT(-$N70/30))))</f>
        <v>11237.382692307692</v>
      </c>
      <c r="Z70" s="40">
        <f>IF(Z$7="",0,IF(Z$1=MAX($1:$1),$R55-SUM($T70:Y70),IF(Z$1=1,SUMIFS(55:55,$1:$1,"&gt;="&amp;1,$1:$1,"&lt;="&amp;INT(-$N70/30))+(-$N70/30-INT(-$N70/30))*SUMIFS(55:55,$1:$1,INT(-$N70/30)+1),0)+(-$N70/30-INT(-$N70/30))*SUMIFS(55:55,$1:$1,Z$1+INT(-$N70/30)+1)+(INT(-$N70/30)+1--$N70/30)*SUMIFS(55:55,$1:$1,Z$1+INT(-$N70/30))))</f>
        <v>12735.700384615382</v>
      </c>
      <c r="AA70" s="40">
        <f>IF(AA$7="",0,IF(AA$1=MAX($1:$1),$R55-SUM($T70:Z70),IF(AA$1=1,SUMIFS(55:55,$1:$1,"&gt;="&amp;1,$1:$1,"&lt;="&amp;INT(-$N70/30))+(-$N70/30-INT(-$N70/30))*SUMIFS(55:55,$1:$1,INT(-$N70/30)+1),0)+(-$N70/30-INT(-$N70/30))*SUMIFS(55:55,$1:$1,AA$1+INT(-$N70/30)+1)+(INT(-$N70/30)+1--$N70/30)*SUMIFS(55:55,$1:$1,AA$1+INT(-$N70/30))))</f>
        <v>14234.018076923072</v>
      </c>
      <c r="AB70" s="40">
        <f>IF(AB$7="",0,IF(AB$1=MAX($1:$1),$R55-SUM($T70:AA70),IF(AB$1=1,SUMIFS(55:55,$1:$1,"&gt;="&amp;1,$1:$1,"&lt;="&amp;INT(-$N70/30))+(-$N70/30-INT(-$N70/30))*SUMIFS(55:55,$1:$1,INT(-$N70/30)+1),0)+(-$N70/30-INT(-$N70/30))*SUMIFS(55:55,$1:$1,AB$1+INT(-$N70/30)+1)+(INT(-$N70/30)+1--$N70/30)*SUMIFS(55:55,$1:$1,AB$1+INT(-$N70/30))))</f>
        <v>15732.335769230765</v>
      </c>
      <c r="AC70" s="40">
        <f>IF(AC$7="",0,IF(AC$1=MAX($1:$1),$R55-SUM($T70:AB70),IF(AC$1=1,SUMIFS(55:55,$1:$1,"&gt;="&amp;1,$1:$1,"&lt;="&amp;INT(-$N70/30))+(-$N70/30-INT(-$N70/30))*SUMIFS(55:55,$1:$1,INT(-$N70/30)+1),0)+(-$N70/30-INT(-$N70/30))*SUMIFS(55:55,$1:$1,AC$1+INT(-$N70/30)+1)+(INT(-$N70/30)+1--$N70/30)*SUMIFS(55:55,$1:$1,AC$1+INT(-$N70/30))))</f>
        <v>17230.653461538455</v>
      </c>
      <c r="AD70" s="40">
        <f>IF(AD$7="",0,IF(AD$1=MAX($1:$1),$R55-SUM($T70:AC70),IF(AD$1=1,SUMIFS(55:55,$1:$1,"&gt;="&amp;1,$1:$1,"&lt;="&amp;INT(-$N70/30))+(-$N70/30-INT(-$N70/30))*SUMIFS(55:55,$1:$1,INT(-$N70/30)+1),0)+(-$N70/30-INT(-$N70/30))*SUMIFS(55:55,$1:$1,AD$1+INT(-$N70/30)+1)+(INT(-$N70/30)+1--$N70/30)*SUMIFS(55:55,$1:$1,AD$1+INT(-$N70/30))))</f>
        <v>18728.971153846149</v>
      </c>
      <c r="AE70" s="40">
        <f>IF(AE$7="",0,IF(AE$1=MAX($1:$1),$R55-SUM($T70:AD70),IF(AE$1=1,SUMIFS(55:55,$1:$1,"&gt;="&amp;1,$1:$1,"&lt;="&amp;INT(-$N70/30))+(-$N70/30-INT(-$N70/30))*SUMIFS(55:55,$1:$1,INT(-$N70/30)+1),0)+(-$N70/30-INT(-$N70/30))*SUMIFS(55:55,$1:$1,AE$1+INT(-$N70/30)+1)+(INT(-$N70/30)+1--$N70/30)*SUMIFS(55:55,$1:$1,AE$1+INT(-$N70/30))))</f>
        <v>20227.288846153839</v>
      </c>
      <c r="AF70" s="40">
        <f>IF(AF$7="",0,IF(AF$1=MAX($1:$1),$R55-SUM($T70:AE70),IF(AF$1=1,SUMIFS(55:55,$1:$1,"&gt;="&amp;1,$1:$1,"&lt;="&amp;INT(-$N70/30))+(-$N70/30-INT(-$N70/30))*SUMIFS(55:55,$1:$1,INT(-$N70/30)+1),0)+(-$N70/30-INT(-$N70/30))*SUMIFS(55:55,$1:$1,AF$1+INT(-$N70/30)+1)+(INT(-$N70/30)+1--$N70/30)*SUMIFS(55:55,$1:$1,AF$1+INT(-$N70/30))))</f>
        <v>21725.606538461532</v>
      </c>
      <c r="AG70" s="40">
        <f>IF(AG$7="",0,IF(AG$1=MAX($1:$1),$R55-SUM($T70:AF70),IF(AG$1=1,SUMIFS(55:55,$1:$1,"&gt;="&amp;1,$1:$1,"&lt;="&amp;INT(-$N70/30))+(-$N70/30-INT(-$N70/30))*SUMIFS(55:55,$1:$1,INT(-$N70/30)+1),0)+(-$N70/30-INT(-$N70/30))*SUMIFS(55:55,$1:$1,AG$1+INT(-$N70/30)+1)+(INT(-$N70/30)+1--$N70/30)*SUMIFS(55:55,$1:$1,AG$1+INT(-$N70/30))))</f>
        <v>35210.465769230737</v>
      </c>
      <c r="AH70" s="40">
        <f>IF(AH$7="",0,IF(AH$1=MAX($1:$1),$R55-SUM($T70:AG70),IF(AH$1=1,SUMIFS(55:55,$1:$1,"&gt;="&amp;1,$1:$1,"&lt;="&amp;INT(-$N70/30))+(-$N70/30-INT(-$N70/30))*SUMIFS(55:55,$1:$1,INT(-$N70/30)+1),0)+(-$N70/30-INT(-$N70/30))*SUMIFS(55:55,$1:$1,AH$1+INT(-$N70/30)+1)+(INT(-$N70/30)+1--$N70/30)*SUMIFS(55:55,$1:$1,AH$1+INT(-$N70/30))))</f>
        <v>0</v>
      </c>
      <c r="AI70" s="40">
        <f>IF(AI$7="",0,IF(AI$1=MAX($1:$1),$R55-SUM($T70:AH70),IF(AI$1=1,SUMIFS(55:55,$1:$1,"&gt;="&amp;1,$1:$1,"&lt;="&amp;INT(-$N70/30))+(-$N70/30-INT(-$N70/30))*SUMIFS(55:55,$1:$1,INT(-$N70/30)+1),0)+(-$N70/30-INT(-$N70/30))*SUMIFS(55:55,$1:$1,AI$1+INT(-$N70/30)+1)+(INT(-$N70/30)+1--$N70/30)*SUMIFS(55:55,$1:$1,AI$1+INT(-$N70/30))))</f>
        <v>0</v>
      </c>
      <c r="AJ70" s="40">
        <f>IF(AJ$7="",0,IF(AJ$1=MAX($1:$1),$R55-SUM($T70:AI70),IF(AJ$1=1,SUMIFS(55:55,$1:$1,"&gt;="&amp;1,$1:$1,"&lt;="&amp;INT(-$N70/30))+(-$N70/30-INT(-$N70/30))*SUMIFS(55:55,$1:$1,INT(-$N70/30)+1),0)+(-$N70/30-INT(-$N70/30))*SUMIFS(55:55,$1:$1,AJ$1+INT(-$N70/30)+1)+(INT(-$N70/30)+1--$N70/30)*SUMIFS(55:55,$1:$1,AJ$1+INT(-$N70/30))))</f>
        <v>0</v>
      </c>
      <c r="AK70" s="40">
        <f>IF(AK$7="",0,IF(AK$1=MAX($1:$1),$R55-SUM($T70:AJ70),IF(AK$1=1,SUMIFS(55:55,$1:$1,"&gt;="&amp;1,$1:$1,"&lt;="&amp;INT(-$N70/30))+(-$N70/30-INT(-$N70/30))*SUMIFS(55:55,$1:$1,INT(-$N70/30)+1),0)+(-$N70/30-INT(-$N70/30))*SUMIFS(55:55,$1:$1,AK$1+INT(-$N70/30)+1)+(INT(-$N70/30)+1--$N70/30)*SUMIFS(55:55,$1:$1,AK$1+INT(-$N70/30))))</f>
        <v>0</v>
      </c>
      <c r="AL70" s="40">
        <f>IF(AL$7="",0,IF(AL$1=MAX($1:$1),$R55-SUM($T70:AK70),IF(AL$1=1,SUMIFS(55:55,$1:$1,"&gt;="&amp;1,$1:$1,"&lt;="&amp;INT(-$N70/30))+(-$N70/30-INT(-$N70/30))*SUMIFS(55:55,$1:$1,INT(-$N70/30)+1),0)+(-$N70/30-INT(-$N70/30))*SUMIFS(55:55,$1:$1,AL$1+INT(-$N70/30)+1)+(INT(-$N70/30)+1--$N70/30)*SUMIFS(55:55,$1:$1,AL$1+INT(-$N70/30))))</f>
        <v>0</v>
      </c>
      <c r="AM70" s="40">
        <f>IF(AM$7="",0,IF(AM$1=MAX($1:$1),$R55-SUM($T70:AL70),IF(AM$1=1,SUMIFS(55:55,$1:$1,"&gt;="&amp;1,$1:$1,"&lt;="&amp;INT(-$N70/30))+(-$N70/30-INT(-$N70/30))*SUMIFS(55:55,$1:$1,INT(-$N70/30)+1),0)+(-$N70/30-INT(-$N70/30))*SUMIFS(55:55,$1:$1,AM$1+INT(-$N70/30)+1)+(INT(-$N70/30)+1--$N70/30)*SUMIFS(55:55,$1:$1,AM$1+INT(-$N70/30))))</f>
        <v>0</v>
      </c>
      <c r="AN70" s="40">
        <f>IF(AN$7="",0,IF(AN$1=MAX($1:$1),$R55-SUM($T70:AM70),IF(AN$1=1,SUMIFS(55:55,$1:$1,"&gt;="&amp;1,$1:$1,"&lt;="&amp;INT(-$N70/30))+(-$N70/30-INT(-$N70/30))*SUMIFS(55:55,$1:$1,INT(-$N70/30)+1),0)+(-$N70/30-INT(-$N70/30))*SUMIFS(55:55,$1:$1,AN$1+INT(-$N70/30)+1)+(INT(-$N70/30)+1--$N70/30)*SUMIFS(55:55,$1:$1,AN$1+INT(-$N70/30))))</f>
        <v>0</v>
      </c>
      <c r="AO70" s="40">
        <f>IF(AO$7="",0,IF(AO$1=MAX($1:$1),$R55-SUM($T70:AN70),IF(AO$1=1,SUMIFS(55:55,$1:$1,"&gt;="&amp;1,$1:$1,"&lt;="&amp;INT(-$N70/30))+(-$N70/30-INT(-$N70/30))*SUMIFS(55:55,$1:$1,INT(-$N70/30)+1),0)+(-$N70/30-INT(-$N70/30))*SUMIFS(55:55,$1:$1,AO$1+INT(-$N70/30)+1)+(INT(-$N70/30)+1--$N70/30)*SUMIFS(55:55,$1:$1,AO$1+INT(-$N70/30))))</f>
        <v>0</v>
      </c>
      <c r="AP70" s="40">
        <f>IF(AP$7="",0,IF(AP$1=MAX($1:$1),$R55-SUM($T70:AO70),IF(AP$1=1,SUMIFS(55:55,$1:$1,"&gt;="&amp;1,$1:$1,"&lt;="&amp;INT(-$N70/30))+(-$N70/30-INT(-$N70/30))*SUMIFS(55:55,$1:$1,INT(-$N70/30)+1),0)+(-$N70/30-INT(-$N70/30))*SUMIFS(55:55,$1:$1,AP$1+INT(-$N70/30)+1)+(INT(-$N70/30)+1--$N70/30)*SUMIFS(55:55,$1:$1,AP$1+INT(-$N70/30))))</f>
        <v>0</v>
      </c>
      <c r="AQ70" s="40">
        <f>IF(AQ$7="",0,IF(AQ$1=MAX($1:$1),$R55-SUM($T70:AP70),IF(AQ$1=1,SUMIFS(55:55,$1:$1,"&gt;="&amp;1,$1:$1,"&lt;="&amp;INT(-$N70/30))+(-$N70/30-INT(-$N70/30))*SUMIFS(55:55,$1:$1,INT(-$N70/30)+1),0)+(-$N70/30-INT(-$N70/30))*SUMIFS(55:55,$1:$1,AQ$1+INT(-$N70/30)+1)+(INT(-$N70/30)+1--$N70/30)*SUMIFS(55:55,$1:$1,AQ$1+INT(-$N70/30))))</f>
        <v>0</v>
      </c>
      <c r="AR70" s="40">
        <f>IF(AR$7="",0,IF(AR$1=MAX($1:$1),$R55-SUM($T70:AQ70),IF(AR$1=1,SUMIFS(55:55,$1:$1,"&gt;="&amp;1,$1:$1,"&lt;="&amp;INT(-$N70/30))+(-$N70/30-INT(-$N70/30))*SUMIFS(55:55,$1:$1,INT(-$N70/30)+1),0)+(-$N70/30-INT(-$N70/30))*SUMIFS(55:55,$1:$1,AR$1+INT(-$N70/30)+1)+(INT(-$N70/30)+1--$N70/30)*SUMIFS(55:55,$1:$1,AR$1+INT(-$N70/30))))</f>
        <v>0</v>
      </c>
      <c r="AS70" s="40">
        <f>IF(AS$7="",0,IF(AS$1=MAX($1:$1),$R55-SUM($T70:AR70),IF(AS$1=1,SUMIFS(55:55,$1:$1,"&gt;="&amp;1,$1:$1,"&lt;="&amp;INT(-$N70/30))+(-$N70/30-INT(-$N70/30))*SUMIFS(55:55,$1:$1,INT(-$N70/30)+1),0)+(-$N70/30-INT(-$N70/30))*SUMIFS(55:55,$1:$1,AS$1+INT(-$N70/30)+1)+(INT(-$N70/30)+1--$N70/30)*SUMIFS(55:55,$1:$1,AS$1+INT(-$N70/30))))</f>
        <v>0</v>
      </c>
      <c r="AT70" s="40">
        <f>IF(AT$7="",0,IF(AT$1=MAX($1:$1),$R55-SUM($T70:AS70),IF(AT$1=1,SUMIFS(55:55,$1:$1,"&gt;="&amp;1,$1:$1,"&lt;="&amp;INT(-$N70/30))+(-$N70/30-INT(-$N70/30))*SUMIFS(55:55,$1:$1,INT(-$N70/30)+1),0)+(-$N70/30-INT(-$N70/30))*SUMIFS(55:55,$1:$1,AT$1+INT(-$N70/30)+1)+(INT(-$N70/30)+1--$N70/30)*SUMIFS(55:55,$1:$1,AT$1+INT(-$N70/30))))</f>
        <v>0</v>
      </c>
      <c r="AU70" s="40">
        <f>IF(AU$7="",0,IF(AU$1=MAX($1:$1),$R55-SUM($T70:AT70),IF(AU$1=1,SUMIFS(55:55,$1:$1,"&gt;="&amp;1,$1:$1,"&lt;="&amp;INT(-$N70/30))+(-$N70/30-INT(-$N70/30))*SUMIFS(55:55,$1:$1,INT(-$N70/30)+1),0)+(-$N70/30-INT(-$N70/30))*SUMIFS(55:55,$1:$1,AU$1+INT(-$N70/30)+1)+(INT(-$N70/30)+1--$N70/30)*SUMIFS(55:55,$1:$1,AU$1+INT(-$N70/30))))</f>
        <v>0</v>
      </c>
      <c r="AV70" s="40">
        <f>IF(AV$7="",0,IF(AV$1=MAX($1:$1),$R55-SUM($T70:AU70),IF(AV$1=1,SUMIFS(55:55,$1:$1,"&gt;="&amp;1,$1:$1,"&lt;="&amp;INT(-$N70/30))+(-$N70/30-INT(-$N70/30))*SUMIFS(55:55,$1:$1,INT(-$N70/30)+1),0)+(-$N70/30-INT(-$N70/30))*SUMIFS(55:55,$1:$1,AV$1+INT(-$N70/30)+1)+(INT(-$N70/30)+1--$N70/30)*SUMIFS(55:55,$1:$1,AV$1+INT(-$N70/30))))</f>
        <v>0</v>
      </c>
      <c r="AW70" s="40">
        <f>IF(AW$7="",0,IF(AW$1=MAX($1:$1),$R55-SUM($T70:AV70),IF(AW$1=1,SUMIFS(55:55,$1:$1,"&gt;="&amp;1,$1:$1,"&lt;="&amp;INT(-$N70/30))+(-$N70/30-INT(-$N70/30))*SUMIFS(55:55,$1:$1,INT(-$N70/30)+1),0)+(-$N70/30-INT(-$N70/30))*SUMIFS(55:55,$1:$1,AW$1+INT(-$N70/30)+1)+(INT(-$N70/30)+1--$N70/30)*SUMIFS(55:55,$1:$1,AW$1+INT(-$N70/30))))</f>
        <v>0</v>
      </c>
      <c r="AX70" s="40">
        <f>IF(AX$7="",0,IF(AX$1=MAX($1:$1),$R55-SUM($T70:AW70),IF(AX$1=1,SUMIFS(55:55,$1:$1,"&gt;="&amp;1,$1:$1,"&lt;="&amp;INT(-$N70/30))+(-$N70/30-INT(-$N70/30))*SUMIFS(55:55,$1:$1,INT(-$N70/30)+1),0)+(-$N70/30-INT(-$N70/30))*SUMIFS(55:55,$1:$1,AX$1+INT(-$N70/30)+1)+(INT(-$N70/30)+1--$N70/30)*SUMIFS(55:55,$1:$1,AX$1+INT(-$N70/30))))</f>
        <v>0</v>
      </c>
      <c r="AY70" s="40">
        <f>IF(AY$7="",0,IF(AY$1=MAX($1:$1),$R55-SUM($T70:AX70),IF(AY$1=1,SUMIFS(55:55,$1:$1,"&gt;="&amp;1,$1:$1,"&lt;="&amp;INT(-$N70/30))+(-$N70/30-INT(-$N70/30))*SUMIFS(55:55,$1:$1,INT(-$N70/30)+1),0)+(-$N70/30-INT(-$N70/30))*SUMIFS(55:55,$1:$1,AY$1+INT(-$N70/30)+1)+(INT(-$N70/30)+1--$N70/30)*SUMIFS(55:55,$1:$1,AY$1+INT(-$N70/30))))</f>
        <v>0</v>
      </c>
      <c r="AZ70" s="40">
        <f>IF(AZ$7="",0,IF(AZ$1=MAX($1:$1),$R55-SUM($T70:AY70),IF(AZ$1=1,SUMIFS(55:55,$1:$1,"&gt;="&amp;1,$1:$1,"&lt;="&amp;INT(-$N70/30))+(-$N70/30-INT(-$N70/30))*SUMIFS(55:55,$1:$1,INT(-$N70/30)+1),0)+(-$N70/30-INT(-$N70/30))*SUMIFS(55:55,$1:$1,AZ$1+INT(-$N70/30)+1)+(INT(-$N70/30)+1--$N70/30)*SUMIFS(55:55,$1:$1,AZ$1+INT(-$N70/30))))</f>
        <v>0</v>
      </c>
      <c r="BA70" s="40">
        <f>IF(BA$7="",0,IF(BA$1=MAX($1:$1),$R55-SUM($T70:AZ70),IF(BA$1=1,SUMIFS(55:55,$1:$1,"&gt;="&amp;1,$1:$1,"&lt;="&amp;INT(-$N70/30))+(-$N70/30-INT(-$N70/30))*SUMIFS(55:55,$1:$1,INT(-$N70/30)+1),0)+(-$N70/30-INT(-$N70/30))*SUMIFS(55:55,$1:$1,BA$1+INT(-$N70/30)+1)+(INT(-$N70/30)+1--$N70/30)*SUMIFS(55:55,$1:$1,BA$1+INT(-$N70/30))))</f>
        <v>0</v>
      </c>
      <c r="BB70" s="40">
        <f>IF(BB$7="",0,IF(BB$1=MAX($1:$1),$R55-SUM($T70:BA70),IF(BB$1=1,SUMIFS(55:55,$1:$1,"&gt;="&amp;1,$1:$1,"&lt;="&amp;INT(-$N70/30))+(-$N70/30-INT(-$N70/30))*SUMIFS(55:55,$1:$1,INT(-$N70/30)+1),0)+(-$N70/30-INT(-$N70/30))*SUMIFS(55:55,$1:$1,BB$1+INT(-$N70/30)+1)+(INT(-$N70/30)+1--$N70/30)*SUMIFS(55:55,$1:$1,BB$1+INT(-$N70/30))))</f>
        <v>0</v>
      </c>
      <c r="BC70" s="40">
        <f>IF(BC$7="",0,IF(BC$1=MAX($1:$1),$R55-SUM($T70:BB70),IF(BC$1=1,SUMIFS(55:55,$1:$1,"&gt;="&amp;1,$1:$1,"&lt;="&amp;INT(-$N70/30))+(-$N70/30-INT(-$N70/30))*SUMIFS(55:55,$1:$1,INT(-$N70/30)+1),0)+(-$N70/30-INT(-$N70/30))*SUMIFS(55:55,$1:$1,BC$1+INT(-$N70/30)+1)+(INT(-$N70/30)+1--$N70/30)*SUMIFS(55:55,$1:$1,BC$1+INT(-$N70/30))))</f>
        <v>0</v>
      </c>
      <c r="BD70" s="40">
        <f>IF(BD$7="",0,IF(BD$1=MAX($1:$1),$R55-SUM($T70:BC70),IF(BD$1=1,SUMIFS(55:55,$1:$1,"&gt;="&amp;1,$1:$1,"&lt;="&amp;INT(-$N70/30))+(-$N70/30-INT(-$N70/30))*SUMIFS(55:55,$1:$1,INT(-$N70/30)+1),0)+(-$N70/30-INT(-$N70/30))*SUMIFS(55:55,$1:$1,BD$1+INT(-$N70/30)+1)+(INT(-$N70/30)+1--$N70/30)*SUMIFS(55:55,$1:$1,BD$1+INT(-$N70/30))))</f>
        <v>0</v>
      </c>
      <c r="BE70" s="40">
        <f>IF(BE$7="",0,IF(BE$1=MAX($1:$1),$R55-SUM($T70:BD70),IF(BE$1=1,SUMIFS(55:55,$1:$1,"&gt;="&amp;1,$1:$1,"&lt;="&amp;INT(-$N70/30))+(-$N70/30-INT(-$N70/30))*SUMIFS(55:55,$1:$1,INT(-$N70/30)+1),0)+(-$N70/30-INT(-$N70/30))*SUMIFS(55:55,$1:$1,BE$1+INT(-$N70/30)+1)+(INT(-$N70/30)+1--$N70/30)*SUMIFS(55:55,$1:$1,BE$1+INT(-$N70/30))))</f>
        <v>0</v>
      </c>
      <c r="BF70" s="40">
        <f>IF(BF$7="",0,IF(BF$1=MAX($1:$1),$R55-SUM($T70:BE70),IF(BF$1=1,SUMIFS(55:55,$1:$1,"&gt;="&amp;1,$1:$1,"&lt;="&amp;INT(-$N70/30))+(-$N70/30-INT(-$N70/30))*SUMIFS(55:55,$1:$1,INT(-$N70/30)+1),0)+(-$N70/30-INT(-$N70/30))*SUMIFS(55:55,$1:$1,BF$1+INT(-$N70/30)+1)+(INT(-$N70/30)+1--$N70/30)*SUMIFS(55:55,$1:$1,BF$1+INT(-$N70/30))))</f>
        <v>0</v>
      </c>
      <c r="BG70" s="40">
        <f>IF(BG$7="",0,IF(BG$1=MAX($1:$1),$R55-SUM($T70:BF70),IF(BG$1=1,SUMIFS(55:55,$1:$1,"&gt;="&amp;1,$1:$1,"&lt;="&amp;INT(-$N70/30))+(-$N70/30-INT(-$N70/30))*SUMIFS(55:55,$1:$1,INT(-$N70/30)+1),0)+(-$N70/30-INT(-$N70/30))*SUMIFS(55:55,$1:$1,BG$1+INT(-$N70/30)+1)+(INT(-$N70/30)+1--$N70/30)*SUMIFS(55:55,$1:$1,BG$1+INT(-$N70/30))))</f>
        <v>0</v>
      </c>
      <c r="BH70" s="40">
        <f>IF(BH$7="",0,IF(BH$1=MAX($1:$1),$R55-SUM($T70:BG70),IF(BH$1=1,SUMIFS(55:55,$1:$1,"&gt;="&amp;1,$1:$1,"&lt;="&amp;INT(-$N70/30))+(-$N70/30-INT(-$N70/30))*SUMIFS(55:55,$1:$1,INT(-$N70/30)+1),0)+(-$N70/30-INT(-$N70/30))*SUMIFS(55:55,$1:$1,BH$1+INT(-$N70/30)+1)+(INT(-$N70/30)+1--$N70/30)*SUMIFS(55:55,$1:$1,BH$1+INT(-$N70/30))))</f>
        <v>0</v>
      </c>
      <c r="BI70" s="40">
        <f>IF(BI$7="",0,IF(BI$1=MAX($1:$1),$R55-SUM($T70:BH70),IF(BI$1=1,SUMIFS(55:55,$1:$1,"&gt;="&amp;1,$1:$1,"&lt;="&amp;INT(-$N70/30))+(-$N70/30-INT(-$N70/30))*SUMIFS(55:55,$1:$1,INT(-$N70/30)+1),0)+(-$N70/30-INT(-$N70/30))*SUMIFS(55:55,$1:$1,BI$1+INT(-$N70/30)+1)+(INT(-$N70/30)+1--$N70/30)*SUMIFS(55:55,$1:$1,BI$1+INT(-$N70/30))))</f>
        <v>0</v>
      </c>
      <c r="BJ70" s="40">
        <f>IF(BJ$7="",0,IF(BJ$1=MAX($1:$1),$R55-SUM($T70:BI70),IF(BJ$1=1,SUMIFS(55:55,$1:$1,"&gt;="&amp;1,$1:$1,"&lt;="&amp;INT(-$N70/30))+(-$N70/30-INT(-$N70/30))*SUMIFS(55:55,$1:$1,INT(-$N70/30)+1),0)+(-$N70/30-INT(-$N70/30))*SUMIFS(55:55,$1:$1,BJ$1+INT(-$N70/30)+1)+(INT(-$N70/30)+1--$N70/30)*SUMIFS(55:55,$1:$1,BJ$1+INT(-$N70/30))))</f>
        <v>0</v>
      </c>
      <c r="BK70" s="40">
        <f>IF(BK$7="",0,IF(BK$1=MAX($1:$1),$R55-SUM($T70:BJ70),IF(BK$1=1,SUMIFS(55:55,$1:$1,"&gt;="&amp;1,$1:$1,"&lt;="&amp;INT(-$N70/30))+(-$N70/30-INT(-$N70/30))*SUMIFS(55:55,$1:$1,INT(-$N70/30)+1),0)+(-$N70/30-INT(-$N70/30))*SUMIFS(55:55,$1:$1,BK$1+INT(-$N70/30)+1)+(INT(-$N70/30)+1--$N70/30)*SUMIFS(55:55,$1:$1,BK$1+INT(-$N70/30))))</f>
        <v>0</v>
      </c>
      <c r="BL70" s="40">
        <f>IF(BL$7="",0,IF(BL$1=MAX($1:$1),$R55-SUM($T70:BK70),IF(BL$1=1,SUMIFS(55:55,$1:$1,"&gt;="&amp;1,$1:$1,"&lt;="&amp;INT(-$N70/30))+(-$N70/30-INT(-$N70/30))*SUMIFS(55:55,$1:$1,INT(-$N70/30)+1),0)+(-$N70/30-INT(-$N70/30))*SUMIFS(55:55,$1:$1,BL$1+INT(-$N70/30)+1)+(INT(-$N70/30)+1--$N70/30)*SUMIFS(55:55,$1:$1,BL$1+INT(-$N70/30))))</f>
        <v>0</v>
      </c>
      <c r="BM70" s="40">
        <f>IF(BM$7="",0,IF(BM$1=MAX($1:$1),$R55-SUM($T70:BL70),IF(BM$1=1,SUMIFS(55:55,$1:$1,"&gt;="&amp;1,$1:$1,"&lt;="&amp;INT(-$N70/30))+(-$N70/30-INT(-$N70/30))*SUMIFS(55:55,$1:$1,INT(-$N70/30)+1),0)+(-$N70/30-INT(-$N70/30))*SUMIFS(55:55,$1:$1,BM$1+INT(-$N70/30)+1)+(INT(-$N70/30)+1--$N70/30)*SUMIFS(55:55,$1:$1,BM$1+INT(-$N70/30))))</f>
        <v>0</v>
      </c>
      <c r="BN70" s="40">
        <f>IF(BN$7="",0,IF(BN$1=MAX($1:$1),$R55-SUM($T70:BM70),IF(BN$1=1,SUMIFS(55:55,$1:$1,"&gt;="&amp;1,$1:$1,"&lt;="&amp;INT(-$N70/30))+(-$N70/30-INT(-$N70/30))*SUMIFS(55:55,$1:$1,INT(-$N70/30)+1),0)+(-$N70/30-INT(-$N70/30))*SUMIFS(55:55,$1:$1,BN$1+INT(-$N70/30)+1)+(INT(-$N70/30)+1--$N70/30)*SUMIFS(55:55,$1:$1,BN$1+INT(-$N70/30))))</f>
        <v>0</v>
      </c>
      <c r="BO70" s="40">
        <f>IF(BO$7="",0,IF(BO$1=MAX($1:$1),$R55-SUM($T70:BN70),IF(BO$1=1,SUMIFS(55:55,$1:$1,"&gt;="&amp;1,$1:$1,"&lt;="&amp;INT(-$N70/30))+(-$N70/30-INT(-$N70/30))*SUMIFS(55:55,$1:$1,INT(-$N70/30)+1),0)+(-$N70/30-INT(-$N70/30))*SUMIFS(55:55,$1:$1,BO$1+INT(-$N70/30)+1)+(INT(-$N70/30)+1--$N70/30)*SUMIFS(55:55,$1:$1,BO$1+INT(-$N70/30))))</f>
        <v>0</v>
      </c>
      <c r="BP70" s="40">
        <f>IF(BP$7="",0,IF(BP$1=MAX($1:$1),$R55-SUM($T70:BO70),IF(BP$1=1,SUMIFS(55:55,$1:$1,"&gt;="&amp;1,$1:$1,"&lt;="&amp;INT(-$N70/30))+(-$N70/30-INT(-$N70/30))*SUMIFS(55:55,$1:$1,INT(-$N70/30)+1),0)+(-$N70/30-INT(-$N70/30))*SUMIFS(55:55,$1:$1,BP$1+INT(-$N70/30)+1)+(INT(-$N70/30)+1--$N70/30)*SUMIFS(55:55,$1:$1,BP$1+INT(-$N70/30))))</f>
        <v>0</v>
      </c>
      <c r="BQ70" s="40">
        <f>IF(BQ$7="",0,IF(BQ$1=MAX($1:$1),$R55-SUM($T70:BP70),IF(BQ$1=1,SUMIFS(55:55,$1:$1,"&gt;="&amp;1,$1:$1,"&lt;="&amp;INT(-$N70/30))+(-$N70/30-INT(-$N70/30))*SUMIFS(55:55,$1:$1,INT(-$N70/30)+1),0)+(-$N70/30-INT(-$N70/30))*SUMIFS(55:55,$1:$1,BQ$1+INT(-$N70/30)+1)+(INT(-$N70/30)+1--$N70/30)*SUMIFS(55:55,$1:$1,BQ$1+INT(-$N70/30))))</f>
        <v>0</v>
      </c>
      <c r="BR70" s="40">
        <f>IF(BR$7="",0,IF(BR$1=MAX($1:$1),$R55-SUM($T70:BQ70),IF(BR$1=1,SUMIFS(55:55,$1:$1,"&gt;="&amp;1,$1:$1,"&lt;="&amp;INT(-$N70/30))+(-$N70/30-INT(-$N70/30))*SUMIFS(55:55,$1:$1,INT(-$N70/30)+1),0)+(-$N70/30-INT(-$N70/30))*SUMIFS(55:55,$1:$1,BR$1+INT(-$N70/30)+1)+(INT(-$N70/30)+1--$N70/30)*SUMIFS(55:55,$1:$1,BR$1+INT(-$N70/30))))</f>
        <v>0</v>
      </c>
      <c r="BS70" s="40">
        <f>IF(BS$7="",0,IF(BS$1=MAX($1:$1),$R55-SUM($T70:BR70),IF(BS$1=1,SUMIFS(55:55,$1:$1,"&gt;="&amp;1,$1:$1,"&lt;="&amp;INT(-$N70/30))+(-$N70/30-INT(-$N70/30))*SUMIFS(55:55,$1:$1,INT(-$N70/30)+1),0)+(-$N70/30-INT(-$N70/30))*SUMIFS(55:55,$1:$1,BS$1+INT(-$N70/30)+1)+(INT(-$N70/30)+1--$N70/30)*SUMIFS(55:55,$1:$1,BS$1+INT(-$N70/30))))</f>
        <v>0</v>
      </c>
      <c r="BT70" s="40">
        <f>IF(BT$7="",0,IF(BT$1=MAX($1:$1),$R55-SUM($T70:BS70),IF(BT$1=1,SUMIFS(55:55,$1:$1,"&gt;="&amp;1,$1:$1,"&lt;="&amp;INT(-$N70/30))+(-$N70/30-INT(-$N70/30))*SUMIFS(55:55,$1:$1,INT(-$N70/30)+1),0)+(-$N70/30-INT(-$N70/30))*SUMIFS(55:55,$1:$1,BT$1+INT(-$N70/30)+1)+(INT(-$N70/30)+1--$N70/30)*SUMIFS(55:55,$1:$1,BT$1+INT(-$N70/30))))</f>
        <v>0</v>
      </c>
      <c r="BU70" s="40">
        <f>IF(BU$7="",0,IF(BU$1=MAX($1:$1),$R55-SUM($T70:BT70),IF(BU$1=1,SUMIFS(55:55,$1:$1,"&gt;="&amp;1,$1:$1,"&lt;="&amp;INT(-$N70/30))+(-$N70/30-INT(-$N70/30))*SUMIFS(55:55,$1:$1,INT(-$N70/30)+1),0)+(-$N70/30-INT(-$N70/30))*SUMIFS(55:55,$1:$1,BU$1+INT(-$N70/30)+1)+(INT(-$N70/30)+1--$N70/30)*SUMIFS(55:55,$1:$1,BU$1+INT(-$N70/30))))</f>
        <v>0</v>
      </c>
      <c r="BV70" s="40">
        <f>IF(BV$7="",0,IF(BV$1=MAX($1:$1),$R55-SUM($T70:BU70),IF(BV$1=1,SUMIFS(55:55,$1:$1,"&gt;="&amp;1,$1:$1,"&lt;="&amp;INT(-$N70/30))+(-$N70/30-INT(-$N70/30))*SUMIFS(55:55,$1:$1,INT(-$N70/30)+1),0)+(-$N70/30-INT(-$N70/30))*SUMIFS(55:55,$1:$1,BV$1+INT(-$N70/30)+1)+(INT(-$N70/30)+1--$N70/30)*SUMIFS(55:55,$1:$1,BV$1+INT(-$N70/30))))</f>
        <v>0</v>
      </c>
      <c r="BW70" s="40">
        <f>IF(BW$7="",0,IF(BW$1=MAX($1:$1),$R55-SUM($T70:BV70),IF(BW$1=1,SUMIFS(55:55,$1:$1,"&gt;="&amp;1,$1:$1,"&lt;="&amp;INT(-$N70/30))+(-$N70/30-INT(-$N70/30))*SUMIFS(55:55,$1:$1,INT(-$N70/30)+1),0)+(-$N70/30-INT(-$N70/30))*SUMIFS(55:55,$1:$1,BW$1+INT(-$N70/30)+1)+(INT(-$N70/30)+1--$N70/30)*SUMIFS(55:55,$1:$1,BW$1+INT(-$N70/30))))</f>
        <v>0</v>
      </c>
      <c r="BX70" s="40">
        <f>IF(BX$7="",0,IF(BX$1=MAX($1:$1),$R55-SUM($T70:BW70),IF(BX$1=1,SUMIFS(55:55,$1:$1,"&gt;="&amp;1,$1:$1,"&lt;="&amp;INT(-$N70/30))+(-$N70/30-INT(-$N70/30))*SUMIFS(55:55,$1:$1,INT(-$N70/30)+1),0)+(-$N70/30-INT(-$N70/30))*SUMIFS(55:55,$1:$1,BX$1+INT(-$N70/30)+1)+(INT(-$N70/30)+1--$N70/30)*SUMIFS(55:55,$1:$1,BX$1+INT(-$N70/30))))</f>
        <v>0</v>
      </c>
      <c r="BY70" s="40">
        <f>IF(BY$7="",0,IF(BY$1=MAX($1:$1),$R55-SUM($T70:BX70),IF(BY$1=1,SUMIFS(55:55,$1:$1,"&gt;="&amp;1,$1:$1,"&lt;="&amp;INT(-$N70/30))+(-$N70/30-INT(-$N70/30))*SUMIFS(55:55,$1:$1,INT(-$N70/30)+1),0)+(-$N70/30-INT(-$N70/30))*SUMIFS(55:55,$1:$1,BY$1+INT(-$N70/30)+1)+(INT(-$N70/30)+1--$N70/30)*SUMIFS(55:55,$1:$1,BY$1+INT(-$N70/30))))</f>
        <v>0</v>
      </c>
      <c r="BZ70" s="40">
        <f>IF(BZ$7="",0,IF(BZ$1=MAX($1:$1),$R55-SUM($T70:BY70),IF(BZ$1=1,SUMIFS(55:55,$1:$1,"&gt;="&amp;1,$1:$1,"&lt;="&amp;INT(-$N70/30))+(-$N70/30-INT(-$N70/30))*SUMIFS(55:55,$1:$1,INT(-$N70/30)+1),0)+(-$N70/30-INT(-$N70/30))*SUMIFS(55:55,$1:$1,BZ$1+INT(-$N70/30)+1)+(INT(-$N70/30)+1--$N70/30)*SUMIFS(55:55,$1:$1,BZ$1+INT(-$N70/30))))</f>
        <v>0</v>
      </c>
      <c r="CA70" s="40">
        <f>IF(CA$7="",0,IF(CA$1=MAX($1:$1),$R55-SUM($T70:BZ70),IF(CA$1=1,SUMIFS(55:55,$1:$1,"&gt;="&amp;1,$1:$1,"&lt;="&amp;INT(-$N70/30))+(-$N70/30-INT(-$N70/30))*SUMIFS(55:55,$1:$1,INT(-$N70/30)+1),0)+(-$N70/30-INT(-$N70/30))*SUMIFS(55:55,$1:$1,CA$1+INT(-$N70/30)+1)+(INT(-$N70/30)+1--$N70/30)*SUMIFS(55:55,$1:$1,CA$1+INT(-$N70/30))))</f>
        <v>0</v>
      </c>
      <c r="CB70" s="40">
        <f>IF(CB$7="",0,IF(CB$1=MAX($1:$1),$R55-SUM($T70:CA70),IF(CB$1=1,SUMIFS(55:55,$1:$1,"&gt;="&amp;1,$1:$1,"&lt;="&amp;INT(-$N70/30))+(-$N70/30-INT(-$N70/30))*SUMIFS(55:55,$1:$1,INT(-$N70/30)+1),0)+(-$N70/30-INT(-$N70/30))*SUMIFS(55:55,$1:$1,CB$1+INT(-$N70/30)+1)+(INT(-$N70/30)+1--$N70/30)*SUMIFS(55:55,$1:$1,CB$1+INT(-$N70/30))))</f>
        <v>0</v>
      </c>
      <c r="CC70" s="40">
        <f>IF(CC$7="",0,IF(CC$1=MAX($1:$1),$R55-SUM($T70:CB70),IF(CC$1=1,SUMIFS(55:55,$1:$1,"&gt;="&amp;1,$1:$1,"&lt;="&amp;INT(-$N70/30))+(-$N70/30-INT(-$N70/30))*SUMIFS(55:55,$1:$1,INT(-$N70/30)+1),0)+(-$N70/30-INT(-$N70/30))*SUMIFS(55:55,$1:$1,CC$1+INT(-$N70/30)+1)+(INT(-$N70/30)+1--$N70/30)*SUMIFS(55:55,$1:$1,CC$1+INT(-$N70/30))))</f>
        <v>0</v>
      </c>
      <c r="CD70" s="40">
        <f>IF(CD$7="",0,IF(CD$1=MAX($1:$1),$R55-SUM($T70:CC70),IF(CD$1=1,SUMIFS(55:55,$1:$1,"&gt;="&amp;1,$1:$1,"&lt;="&amp;INT(-$N70/30))+(-$N70/30-INT(-$N70/30))*SUMIFS(55:55,$1:$1,INT(-$N70/30)+1),0)+(-$N70/30-INT(-$N70/30))*SUMIFS(55:55,$1:$1,CD$1+INT(-$N70/30)+1)+(INT(-$N70/30)+1--$N70/30)*SUMIFS(55:55,$1:$1,CD$1+INT(-$N70/30))))</f>
        <v>0</v>
      </c>
      <c r="CE70" s="40">
        <f>IF(CE$7="",0,IF(CE$1=MAX($1:$1),$R55-SUM($T70:CD70),IF(CE$1=1,SUMIFS(55:55,$1:$1,"&gt;="&amp;1,$1:$1,"&lt;="&amp;INT(-$N70/30))+(-$N70/30-INT(-$N70/30))*SUMIFS(55:55,$1:$1,INT(-$N70/30)+1),0)+(-$N70/30-INT(-$N70/30))*SUMIFS(55:55,$1:$1,CE$1+INT(-$N70/30)+1)+(INT(-$N70/30)+1--$N70/30)*SUMIFS(55:55,$1:$1,CE$1+INT(-$N70/30))))</f>
        <v>0</v>
      </c>
      <c r="CF70" s="40">
        <f>IF(CF$7="",0,IF(CF$1=MAX($1:$1),$R55-SUM($T70:CE70),IF(CF$1=1,SUMIFS(55:55,$1:$1,"&gt;="&amp;1,$1:$1,"&lt;="&amp;INT(-$N70/30))+(-$N70/30-INT(-$N70/30))*SUMIFS(55:55,$1:$1,INT(-$N70/30)+1),0)+(-$N70/30-INT(-$N70/30))*SUMIFS(55:55,$1:$1,CF$1+INT(-$N70/30)+1)+(INT(-$N70/30)+1--$N70/30)*SUMIFS(55:55,$1:$1,CF$1+INT(-$N70/30))))</f>
        <v>0</v>
      </c>
      <c r="CG70" s="40">
        <f>IF(CG$7="",0,IF(CG$1=MAX($1:$1),$R55-SUM($T70:CF70),IF(CG$1=1,SUMIFS(55:55,$1:$1,"&gt;="&amp;1,$1:$1,"&lt;="&amp;INT(-$N70/30))+(-$N70/30-INT(-$N70/30))*SUMIFS(55:55,$1:$1,INT(-$N70/30)+1),0)+(-$N70/30-INT(-$N70/30))*SUMIFS(55:55,$1:$1,CG$1+INT(-$N70/30)+1)+(INT(-$N70/30)+1--$N70/30)*SUMIFS(55:55,$1:$1,CG$1+INT(-$N70/30))))</f>
        <v>0</v>
      </c>
      <c r="CH70" s="40">
        <f>IF(CH$7="",0,IF(CH$1=MAX($1:$1),$R55-SUM($T70:CG70),IF(CH$1=1,SUMIFS(55:55,$1:$1,"&gt;="&amp;1,$1:$1,"&lt;="&amp;INT(-$N70/30))+(-$N70/30-INT(-$N70/30))*SUMIFS(55:55,$1:$1,INT(-$N70/30)+1),0)+(-$N70/30-INT(-$N70/30))*SUMIFS(55:55,$1:$1,CH$1+INT(-$N70/30)+1)+(INT(-$N70/30)+1--$N70/30)*SUMIFS(55:55,$1:$1,CH$1+INT(-$N70/30))))</f>
        <v>0</v>
      </c>
      <c r="CI70" s="40">
        <f>IF(CI$7="",0,IF(CI$1=MAX($1:$1),$R55-SUM($T70:CH70),IF(CI$1=1,SUMIFS(55:55,$1:$1,"&gt;="&amp;1,$1:$1,"&lt;="&amp;INT(-$N70/30))+(-$N70/30-INT(-$N70/30))*SUMIFS(55:55,$1:$1,INT(-$N70/30)+1),0)+(-$N70/30-INT(-$N70/30))*SUMIFS(55:55,$1:$1,CI$1+INT(-$N70/30)+1)+(INT(-$N70/30)+1--$N70/30)*SUMIFS(55:55,$1:$1,CI$1+INT(-$N70/30))))</f>
        <v>0</v>
      </c>
      <c r="CJ70" s="40">
        <f>IF(CJ$7="",0,IF(CJ$1=MAX($1:$1),$R55-SUM($T70:CI70),IF(CJ$1=1,SUMIFS(55:55,$1:$1,"&gt;="&amp;1,$1:$1,"&lt;="&amp;INT(-$N70/30))+(-$N70/30-INT(-$N70/30))*SUMIFS(55:55,$1:$1,INT(-$N70/30)+1),0)+(-$N70/30-INT(-$N70/30))*SUMIFS(55:55,$1:$1,CJ$1+INT(-$N70/30)+1)+(INT(-$N70/30)+1--$N70/30)*SUMIFS(55:55,$1:$1,CJ$1+INT(-$N70/30))))</f>
        <v>0</v>
      </c>
      <c r="CK70" s="40">
        <f>IF(CK$7="",0,IF(CK$1=MAX($1:$1),$R55-SUM($T70:CJ70),IF(CK$1=1,SUMIFS(55:55,$1:$1,"&gt;="&amp;1,$1:$1,"&lt;="&amp;INT(-$N70/30))+(-$N70/30-INT(-$N70/30))*SUMIFS(55:55,$1:$1,INT(-$N70/30)+1),0)+(-$N70/30-INT(-$N70/30))*SUMIFS(55:55,$1:$1,CK$1+INT(-$N70/30)+1)+(INT(-$N70/30)+1--$N70/30)*SUMIFS(55:55,$1:$1,CK$1+INT(-$N70/30))))</f>
        <v>0</v>
      </c>
      <c r="CL70" s="40">
        <f>IF(CL$7="",0,IF(CL$1=MAX($1:$1),$R55-SUM($T70:CK70),IF(CL$1=1,SUMIFS(55:55,$1:$1,"&gt;="&amp;1,$1:$1,"&lt;="&amp;INT(-$N70/30))+(-$N70/30-INT(-$N70/30))*SUMIFS(55:55,$1:$1,INT(-$N70/30)+1),0)+(-$N70/30-INT(-$N70/30))*SUMIFS(55:55,$1:$1,CL$1+INT(-$N70/30)+1)+(INT(-$N70/30)+1--$N70/30)*SUMIFS(55:55,$1:$1,CL$1+INT(-$N70/30))))</f>
        <v>0</v>
      </c>
      <c r="CM70" s="40">
        <f>IF(CM$7="",0,IF(CM$1=MAX($1:$1),$R55-SUM($T70:CL70),IF(CM$1=1,SUMIFS(55:55,$1:$1,"&gt;="&amp;1,$1:$1,"&lt;="&amp;INT(-$N70/30))+(-$N70/30-INT(-$N70/30))*SUMIFS(55:55,$1:$1,INT(-$N70/30)+1),0)+(-$N70/30-INT(-$N70/30))*SUMIFS(55:55,$1:$1,CM$1+INT(-$N70/30)+1)+(INT(-$N70/30)+1--$N70/30)*SUMIFS(55:55,$1:$1,CM$1+INT(-$N70/30))))</f>
        <v>0</v>
      </c>
      <c r="CN70" s="40">
        <f>IF(CN$7="",0,IF(CN$1=MAX($1:$1),$R55-SUM($T70:CM70),IF(CN$1=1,SUMIFS(55:55,$1:$1,"&gt;="&amp;1,$1:$1,"&lt;="&amp;INT(-$N70/30))+(-$N70/30-INT(-$N70/30))*SUMIFS(55:55,$1:$1,INT(-$N70/30)+1),0)+(-$N70/30-INT(-$N70/30))*SUMIFS(55:55,$1:$1,CN$1+INT(-$N70/30)+1)+(INT(-$N70/30)+1--$N70/30)*SUMIFS(55:55,$1:$1,CN$1+INT(-$N70/30))))</f>
        <v>0</v>
      </c>
      <c r="CO70" s="40">
        <f>IF(CO$7="",0,IF(CO$1=MAX($1:$1),$R55-SUM($T70:CN70),IF(CO$1=1,SUMIFS(55:55,$1:$1,"&gt;="&amp;1,$1:$1,"&lt;="&amp;INT(-$N70/30))+(-$N70/30-INT(-$N70/30))*SUMIFS(55:55,$1:$1,INT(-$N70/30)+1),0)+(-$N70/30-INT(-$N70/30))*SUMIFS(55:55,$1:$1,CO$1+INT(-$N70/30)+1)+(INT(-$N70/30)+1--$N70/30)*SUMIFS(55:55,$1:$1,CO$1+INT(-$N70/30))))</f>
        <v>0</v>
      </c>
      <c r="CP70" s="40">
        <f>IF(CP$7="",0,IF(CP$1=MAX($1:$1),$R55-SUM($T70:CO70),IF(CP$1=1,SUMIFS(55:55,$1:$1,"&gt;="&amp;1,$1:$1,"&lt;="&amp;INT(-$N70/30))+(-$N70/30-INT(-$N70/30))*SUMIFS(55:55,$1:$1,INT(-$N70/30)+1),0)+(-$N70/30-INT(-$N70/30))*SUMIFS(55:55,$1:$1,CP$1+INT(-$N70/30)+1)+(INT(-$N70/30)+1--$N70/30)*SUMIFS(55:55,$1:$1,CP$1+INT(-$N70/30))))</f>
        <v>0</v>
      </c>
      <c r="CQ70" s="40">
        <f>IF(CQ$7="",0,IF(CQ$1=MAX($1:$1),$R55-SUM($T70:CP70),IF(CQ$1=1,SUMIFS(55:55,$1:$1,"&gt;="&amp;1,$1:$1,"&lt;="&amp;INT(-$N70/30))+(-$N70/30-INT(-$N70/30))*SUMIFS(55:55,$1:$1,INT(-$N70/30)+1),0)+(-$N70/30-INT(-$N70/30))*SUMIFS(55:55,$1:$1,CQ$1+INT(-$N70/30)+1)+(INT(-$N70/30)+1--$N70/30)*SUMIFS(55:55,$1:$1,CQ$1+INT(-$N70/30))))</f>
        <v>0</v>
      </c>
      <c r="CR70" s="40">
        <f>IF(CR$7="",0,IF(CR$1=MAX($1:$1),$R55-SUM($T70:CQ70),IF(CR$1=1,SUMIFS(55:55,$1:$1,"&gt;="&amp;1,$1:$1,"&lt;="&amp;INT(-$N70/30))+(-$N70/30-INT(-$N70/30))*SUMIFS(55:55,$1:$1,INT(-$N70/30)+1),0)+(-$N70/30-INT(-$N70/30))*SUMIFS(55:55,$1:$1,CR$1+INT(-$N70/30)+1)+(INT(-$N70/30)+1--$N70/30)*SUMIFS(55:55,$1:$1,CR$1+INT(-$N70/30))))</f>
        <v>0</v>
      </c>
      <c r="CS70" s="40">
        <f>IF(CS$7="",0,IF(CS$1=MAX($1:$1),$R55-SUM($T70:CR70),IF(CS$1=1,SUMIFS(55:55,$1:$1,"&gt;="&amp;1,$1:$1,"&lt;="&amp;INT(-$N70/30))+(-$N70/30-INT(-$N70/30))*SUMIFS(55:55,$1:$1,INT(-$N70/30)+1),0)+(-$N70/30-INT(-$N70/30))*SUMIFS(55:55,$1:$1,CS$1+INT(-$N70/30)+1)+(INT(-$N70/30)+1--$N70/30)*SUMIFS(55:55,$1:$1,CS$1+INT(-$N70/30))))</f>
        <v>0</v>
      </c>
      <c r="CT70" s="40">
        <f>IF(CT$7="",0,IF(CT$1=MAX($1:$1),$R55-SUM($T70:CS70),IF(CT$1=1,SUMIFS(55:55,$1:$1,"&gt;="&amp;1,$1:$1,"&lt;="&amp;INT(-$N70/30))+(-$N70/30-INT(-$N70/30))*SUMIFS(55:55,$1:$1,INT(-$N70/30)+1),0)+(-$N70/30-INT(-$N70/30))*SUMIFS(55:55,$1:$1,CT$1+INT(-$N70/30)+1)+(INT(-$N70/30)+1--$N70/30)*SUMIFS(55:55,$1:$1,CT$1+INT(-$N70/30))))</f>
        <v>0</v>
      </c>
      <c r="CU70" s="40">
        <f>IF(CU$7="",0,IF(CU$1=MAX($1:$1),$R55-SUM($T70:CT70),IF(CU$1=1,SUMIFS(55:55,$1:$1,"&gt;="&amp;1,$1:$1,"&lt;="&amp;INT(-$N70/30))+(-$N70/30-INT(-$N70/30))*SUMIFS(55:55,$1:$1,INT(-$N70/30)+1),0)+(-$N70/30-INT(-$N70/30))*SUMIFS(55:55,$1:$1,CU$1+INT(-$N70/30)+1)+(INT(-$N70/30)+1--$N70/30)*SUMIFS(55:55,$1:$1,CU$1+INT(-$N70/30))))</f>
        <v>0</v>
      </c>
      <c r="CV70" s="40">
        <f>IF(CV$7="",0,IF(CV$1=MAX($1:$1),$R55-SUM($T70:CU70),IF(CV$1=1,SUMIFS(55:55,$1:$1,"&gt;="&amp;1,$1:$1,"&lt;="&amp;INT(-$N70/30))+(-$N70/30-INT(-$N70/30))*SUMIFS(55:55,$1:$1,INT(-$N70/30)+1),0)+(-$N70/30-INT(-$N70/30))*SUMIFS(55:55,$1:$1,CV$1+INT(-$N70/30)+1)+(INT(-$N70/30)+1--$N70/30)*SUMIFS(55:55,$1:$1,CV$1+INT(-$N70/30))))</f>
        <v>0</v>
      </c>
      <c r="CW70" s="40">
        <f>IF(CW$7="",0,IF(CW$1=MAX($1:$1),$R55-SUM($T70:CV70),IF(CW$1=1,SUMIFS(55:55,$1:$1,"&gt;="&amp;1,$1:$1,"&lt;="&amp;INT(-$N70/30))+(-$N70/30-INT(-$N70/30))*SUMIFS(55:55,$1:$1,INT(-$N70/30)+1),0)+(-$N70/30-INT(-$N70/30))*SUMIFS(55:55,$1:$1,CW$1+INT(-$N70/30)+1)+(INT(-$N70/30)+1--$N70/30)*SUMIFS(55:55,$1:$1,CW$1+INT(-$N70/30))))</f>
        <v>0</v>
      </c>
      <c r="CX70" s="40">
        <f>IF(CX$7="",0,IF(CX$1=MAX($1:$1),$R55-SUM($T70:CW70),IF(CX$1=1,SUMIFS(55:55,$1:$1,"&gt;="&amp;1,$1:$1,"&lt;="&amp;INT(-$N70/30))+(-$N70/30-INT(-$N70/30))*SUMIFS(55:55,$1:$1,INT(-$N70/30)+1),0)+(-$N70/30-INT(-$N70/30))*SUMIFS(55:55,$1:$1,CX$1+INT(-$N70/30)+1)+(INT(-$N70/30)+1--$N70/30)*SUMIFS(55:55,$1:$1,CX$1+INT(-$N70/30))))</f>
        <v>0</v>
      </c>
      <c r="CY70" s="40">
        <f>IF(CY$7="",0,IF(CY$1=MAX($1:$1),$R55-SUM($T70:CX70),IF(CY$1=1,SUMIFS(55:55,$1:$1,"&gt;="&amp;1,$1:$1,"&lt;="&amp;INT(-$N70/30))+(-$N70/30-INT(-$N70/30))*SUMIFS(55:55,$1:$1,INT(-$N70/30)+1),0)+(-$N70/30-INT(-$N70/30))*SUMIFS(55:55,$1:$1,CY$1+INT(-$N70/30)+1)+(INT(-$N70/30)+1--$N70/30)*SUMIFS(55:55,$1:$1,CY$1+INT(-$N70/30))))</f>
        <v>0</v>
      </c>
      <c r="CZ70" s="40">
        <f>IF(CZ$7="",0,IF(CZ$1=MAX($1:$1),$R55-SUM($T70:CY70),IF(CZ$1=1,SUMIFS(55:55,$1:$1,"&gt;="&amp;1,$1:$1,"&lt;="&amp;INT(-$N70/30))+(-$N70/30-INT(-$N70/30))*SUMIFS(55:55,$1:$1,INT(-$N70/30)+1),0)+(-$N70/30-INT(-$N70/30))*SUMIFS(55:55,$1:$1,CZ$1+INT(-$N70/30)+1)+(INT(-$N70/30)+1--$N70/30)*SUMIFS(55:55,$1:$1,CZ$1+INT(-$N70/30))))</f>
        <v>0</v>
      </c>
      <c r="DA70" s="40">
        <f>IF(DA$7="",0,IF(DA$1=MAX($1:$1),$R55-SUM($T70:CZ70),IF(DA$1=1,SUMIFS(55:55,$1:$1,"&gt;="&amp;1,$1:$1,"&lt;="&amp;INT(-$N70/30))+(-$N70/30-INT(-$N70/30))*SUMIFS(55:55,$1:$1,INT(-$N70/30)+1),0)+(-$N70/30-INT(-$N70/30))*SUMIFS(55:55,$1:$1,DA$1+INT(-$N70/30)+1)+(INT(-$N70/30)+1--$N70/30)*SUMIFS(55:55,$1:$1,DA$1+INT(-$N70/30))))</f>
        <v>0</v>
      </c>
      <c r="DB70" s="40">
        <f>IF(DB$7="",0,IF(DB$1=MAX($1:$1),$R55-SUM($T70:DA70),IF(DB$1=1,SUMIFS(55:55,$1:$1,"&gt;="&amp;1,$1:$1,"&lt;="&amp;INT(-$N70/30))+(-$N70/30-INT(-$N70/30))*SUMIFS(55:55,$1:$1,INT(-$N70/30)+1),0)+(-$N70/30-INT(-$N70/30))*SUMIFS(55:55,$1:$1,DB$1+INT(-$N70/30)+1)+(INT(-$N70/30)+1--$N70/30)*SUMIFS(55:55,$1:$1,DB$1+INT(-$N70/30))))</f>
        <v>0</v>
      </c>
      <c r="DC70" s="40">
        <f>IF(DC$7="",0,IF(DC$1=MAX($1:$1),$R55-SUM($T70:DB70),IF(DC$1=1,SUMIFS(55:55,$1:$1,"&gt;="&amp;1,$1:$1,"&lt;="&amp;INT(-$N70/30))+(-$N70/30-INT(-$N70/30))*SUMIFS(55:55,$1:$1,INT(-$N70/30)+1),0)+(-$N70/30-INT(-$N70/30))*SUMIFS(55:55,$1:$1,DC$1+INT(-$N70/30)+1)+(INT(-$N70/30)+1--$N70/30)*SUMIFS(55:55,$1:$1,DC$1+INT(-$N70/30))))</f>
        <v>0</v>
      </c>
      <c r="DD70" s="40">
        <f>IF(DD$7="",0,IF(DD$1=MAX($1:$1),$R55-SUM($T70:DC70),IF(DD$1=1,SUMIFS(55:55,$1:$1,"&gt;="&amp;1,$1:$1,"&lt;="&amp;INT(-$N70/30))+(-$N70/30-INT(-$N70/30))*SUMIFS(55:55,$1:$1,INT(-$N70/30)+1),0)+(-$N70/30-INT(-$N70/30))*SUMIFS(55:55,$1:$1,DD$1+INT(-$N70/30)+1)+(INT(-$N70/30)+1--$N70/30)*SUMIFS(55:55,$1:$1,DD$1+INT(-$N70/30))))</f>
        <v>0</v>
      </c>
      <c r="DE70" s="40">
        <f>IF(DE$7="",0,IF(DE$1=MAX($1:$1),$R55-SUM($T70:DD70),IF(DE$1=1,SUMIFS(55:55,$1:$1,"&gt;="&amp;1,$1:$1,"&lt;="&amp;INT(-$N70/30))+(-$N70/30-INT(-$N70/30))*SUMIFS(55:55,$1:$1,INT(-$N70/30)+1),0)+(-$N70/30-INT(-$N70/30))*SUMIFS(55:55,$1:$1,DE$1+INT(-$N70/30)+1)+(INT(-$N70/30)+1--$N70/30)*SUMIFS(55:55,$1:$1,DE$1+INT(-$N70/30))))</f>
        <v>0</v>
      </c>
      <c r="DF70" s="40">
        <f>IF(DF$7="",0,IF(DF$1=MAX($1:$1),$R55-SUM($T70:DE70),IF(DF$1=1,SUMIFS(55:55,$1:$1,"&gt;="&amp;1,$1:$1,"&lt;="&amp;INT(-$N70/30))+(-$N70/30-INT(-$N70/30))*SUMIFS(55:55,$1:$1,INT(-$N70/30)+1),0)+(-$N70/30-INT(-$N70/30))*SUMIFS(55:55,$1:$1,DF$1+INT(-$N70/30)+1)+(INT(-$N70/30)+1--$N70/30)*SUMIFS(55:55,$1:$1,DF$1+INT(-$N70/30))))</f>
        <v>0</v>
      </c>
      <c r="DG70" s="40">
        <f>IF(DG$7="",0,IF(DG$1=MAX($1:$1),$R55-SUM($T70:DF70),IF(DG$1=1,SUMIFS(55:55,$1:$1,"&gt;="&amp;1,$1:$1,"&lt;="&amp;INT(-$N70/30))+(-$N70/30-INT(-$N70/30))*SUMIFS(55:55,$1:$1,INT(-$N70/30)+1),0)+(-$N70/30-INT(-$N70/30))*SUMIFS(55:55,$1:$1,DG$1+INT(-$N70/30)+1)+(INT(-$N70/30)+1--$N70/30)*SUMIFS(55:55,$1:$1,DG$1+INT(-$N70/30))))</f>
        <v>0</v>
      </c>
      <c r="DH70" s="40">
        <f>IF(DH$7="",0,IF(DH$1=MAX($1:$1),$R55-SUM($T70:DG70),IF(DH$1=1,SUMIFS(55:55,$1:$1,"&gt;="&amp;1,$1:$1,"&lt;="&amp;INT(-$N70/30))+(-$N70/30-INT(-$N70/30))*SUMIFS(55:55,$1:$1,INT(-$N70/30)+1),0)+(-$N70/30-INT(-$N70/30))*SUMIFS(55:55,$1:$1,DH$1+INT(-$N70/30)+1)+(INT(-$N70/30)+1--$N70/30)*SUMIFS(55:55,$1:$1,DH$1+INT(-$N70/30))))</f>
        <v>0</v>
      </c>
      <c r="DI70" s="40">
        <f>IF(DI$7="",0,IF(DI$1=MAX($1:$1),$R55-SUM($T70:DH70),IF(DI$1=1,SUMIFS(55:55,$1:$1,"&gt;="&amp;1,$1:$1,"&lt;="&amp;INT(-$N70/30))+(-$N70/30-INT(-$N70/30))*SUMIFS(55:55,$1:$1,INT(-$N70/30)+1),0)+(-$N70/30-INT(-$N70/30))*SUMIFS(55:55,$1:$1,DI$1+INT(-$N70/30)+1)+(INT(-$N70/30)+1--$N70/30)*SUMIFS(55:55,$1:$1,DI$1+INT(-$N70/30))))</f>
        <v>0</v>
      </c>
      <c r="DJ70" s="40">
        <f>IF(DJ$7="",0,IF(DJ$1=MAX($1:$1),$R55-SUM($T70:DI70),IF(DJ$1=1,SUMIFS(55:55,$1:$1,"&gt;="&amp;1,$1:$1,"&lt;="&amp;INT(-$N70/30))+(-$N70/30-INT(-$N70/30))*SUMIFS(55:55,$1:$1,INT(-$N70/30)+1),0)+(-$N70/30-INT(-$N70/30))*SUMIFS(55:55,$1:$1,DJ$1+INT(-$N70/30)+1)+(INT(-$N70/30)+1--$N70/30)*SUMIFS(55:55,$1:$1,DJ$1+INT(-$N70/30))))</f>
        <v>0</v>
      </c>
      <c r="DK70" s="40">
        <f>IF(DK$7="",0,IF(DK$1=MAX($1:$1),$R55-SUM($T70:DJ70),IF(DK$1=1,SUMIFS(55:55,$1:$1,"&gt;="&amp;1,$1:$1,"&lt;="&amp;INT(-$N70/30))+(-$N70/30-INT(-$N70/30))*SUMIFS(55:55,$1:$1,INT(-$N70/30)+1),0)+(-$N70/30-INT(-$N70/30))*SUMIFS(55:55,$1:$1,DK$1+INT(-$N70/30)+1)+(INT(-$N70/30)+1--$N70/30)*SUMIFS(55:55,$1:$1,DK$1+INT(-$N70/30))))</f>
        <v>0</v>
      </c>
      <c r="DL70" s="40">
        <f>IF(DL$7="",0,IF(DL$1=MAX($1:$1),$R55-SUM($T70:DK70),IF(DL$1=1,SUMIFS(55:55,$1:$1,"&gt;="&amp;1,$1:$1,"&lt;="&amp;INT(-$N70/30))+(-$N70/30-INT(-$N70/30))*SUMIFS(55:55,$1:$1,INT(-$N70/30)+1),0)+(-$N70/30-INT(-$N70/30))*SUMIFS(55:55,$1:$1,DL$1+INT(-$N70/30)+1)+(INT(-$N70/30)+1--$N70/30)*SUMIFS(55:55,$1:$1,DL$1+INT(-$N70/30))))</f>
        <v>0</v>
      </c>
      <c r="DM70" s="40">
        <f>IF(DM$7="",0,IF(DM$1=MAX($1:$1),$R55-SUM($T70:DL70),IF(DM$1=1,SUMIFS(55:55,$1:$1,"&gt;="&amp;1,$1:$1,"&lt;="&amp;INT(-$N70/30))+(-$N70/30-INT(-$N70/30))*SUMIFS(55:55,$1:$1,INT(-$N70/30)+1),0)+(-$N70/30-INT(-$N70/30))*SUMIFS(55:55,$1:$1,DM$1+INT(-$N70/30)+1)+(INT(-$N70/30)+1--$N70/30)*SUMIFS(55:55,$1:$1,DM$1+INT(-$N70/30))))</f>
        <v>0</v>
      </c>
      <c r="DN70" s="40">
        <f>IF(DN$7="",0,IF(DN$1=MAX($1:$1),$R55-SUM($T70:DM70),IF(DN$1=1,SUMIFS(55:55,$1:$1,"&gt;="&amp;1,$1:$1,"&lt;="&amp;INT(-$N70/30))+(-$N70/30-INT(-$N70/30))*SUMIFS(55:55,$1:$1,INT(-$N70/30)+1),0)+(-$N70/30-INT(-$N70/30))*SUMIFS(55:55,$1:$1,DN$1+INT(-$N70/30)+1)+(INT(-$N70/30)+1--$N70/30)*SUMIFS(55:55,$1:$1,DN$1+INT(-$N70/30))))</f>
        <v>0</v>
      </c>
      <c r="DO70" s="40">
        <f>IF(DO$7="",0,IF(DO$1=MAX($1:$1),$R55-SUM($T70:DN70),IF(DO$1=1,SUMIFS(55:55,$1:$1,"&gt;="&amp;1,$1:$1,"&lt;="&amp;INT(-$N70/30))+(-$N70/30-INT(-$N70/30))*SUMIFS(55:55,$1:$1,INT(-$N70/30)+1),0)+(-$N70/30-INT(-$N70/30))*SUMIFS(55:55,$1:$1,DO$1+INT(-$N70/30)+1)+(INT(-$N70/30)+1--$N70/30)*SUMIFS(55:55,$1:$1,DO$1+INT(-$N70/30))))</f>
        <v>0</v>
      </c>
      <c r="DP70" s="40">
        <f>IF(DP$7="",0,IF(DP$1=MAX($1:$1),$R55-SUM($T70:DO70),IF(DP$1=1,SUMIFS(55:55,$1:$1,"&gt;="&amp;1,$1:$1,"&lt;="&amp;INT(-$N70/30))+(-$N70/30-INT(-$N70/30))*SUMIFS(55:55,$1:$1,INT(-$N70/30)+1),0)+(-$N70/30-INT(-$N70/30))*SUMIFS(55:55,$1:$1,DP$1+INT(-$N70/30)+1)+(INT(-$N70/30)+1--$N70/30)*SUMIFS(55:55,$1:$1,DP$1+INT(-$N70/30))))</f>
        <v>0</v>
      </c>
      <c r="DQ70" s="40">
        <f>IF(DQ$7="",0,IF(DQ$1=MAX($1:$1),$R55-SUM($T70:DP70),IF(DQ$1=1,SUMIFS(55:55,$1:$1,"&gt;="&amp;1,$1:$1,"&lt;="&amp;INT(-$N70/30))+(-$N70/30-INT(-$N70/30))*SUMIFS(55:55,$1:$1,INT(-$N70/30)+1),0)+(-$N70/30-INT(-$N70/30))*SUMIFS(55:55,$1:$1,DQ$1+INT(-$N70/30)+1)+(INT(-$N70/30)+1--$N70/30)*SUMIFS(55:55,$1:$1,DQ$1+INT(-$N70/30))))</f>
        <v>0</v>
      </c>
      <c r="DR70" s="40">
        <f>IF(DR$7="",0,IF(DR$1=MAX($1:$1),$R55-SUM($T70:DQ70),IF(DR$1=1,SUMIFS(55:55,$1:$1,"&gt;="&amp;1,$1:$1,"&lt;="&amp;INT(-$N70/30))+(-$N70/30-INT(-$N70/30))*SUMIFS(55:55,$1:$1,INT(-$N70/30)+1),0)+(-$N70/30-INT(-$N70/30))*SUMIFS(55:55,$1:$1,DR$1+INT(-$N70/30)+1)+(INT(-$N70/30)+1--$N70/30)*SUMIFS(55:55,$1:$1,DR$1+INT(-$N70/30))))</f>
        <v>0</v>
      </c>
      <c r="DS70" s="40">
        <f>IF(DS$7="",0,IF(DS$1=MAX($1:$1),$R55-SUM($T70:DR70),IF(DS$1=1,SUMIFS(55:55,$1:$1,"&gt;="&amp;1,$1:$1,"&lt;="&amp;INT(-$N70/30))+(-$N70/30-INT(-$N70/30))*SUMIFS(55:55,$1:$1,INT(-$N70/30)+1),0)+(-$N70/30-INT(-$N70/30))*SUMIFS(55:55,$1:$1,DS$1+INT(-$N70/30)+1)+(INT(-$N70/30)+1--$N70/30)*SUMIFS(55:55,$1:$1,DS$1+INT(-$N70/30))))</f>
        <v>0</v>
      </c>
      <c r="DT70" s="40">
        <f>IF(DT$7="",0,IF(DT$1=MAX($1:$1),$R55-SUM($T70:DS70),IF(DT$1=1,SUMIFS(55:55,$1:$1,"&gt;="&amp;1,$1:$1,"&lt;="&amp;INT(-$N70/30))+(-$N70/30-INT(-$N70/30))*SUMIFS(55:55,$1:$1,INT(-$N70/30)+1),0)+(-$N70/30-INT(-$N70/30))*SUMIFS(55:55,$1:$1,DT$1+INT(-$N70/30)+1)+(INT(-$N70/30)+1--$N70/30)*SUMIFS(55:55,$1:$1,DT$1+INT(-$N70/30))))</f>
        <v>0</v>
      </c>
      <c r="DU70" s="40">
        <f>IF(DU$7="",0,IF(DU$1=MAX($1:$1),$R55-SUM($T70:DT70),IF(DU$1=1,SUMIFS(55:55,$1:$1,"&gt;="&amp;1,$1:$1,"&lt;="&amp;INT(-$N70/30))+(-$N70/30-INT(-$N70/30))*SUMIFS(55:55,$1:$1,INT(-$N70/30)+1),0)+(-$N70/30-INT(-$N70/30))*SUMIFS(55:55,$1:$1,DU$1+INT(-$N70/30)+1)+(INT(-$N70/30)+1--$N70/30)*SUMIFS(55:55,$1:$1,DU$1+INT(-$N70/30))))</f>
        <v>0</v>
      </c>
      <c r="DV70" s="40">
        <f>IF(DV$7="",0,IF(DV$1=MAX($1:$1),$R55-SUM($T70:DU70),IF(DV$1=1,SUMIFS(55:55,$1:$1,"&gt;="&amp;1,$1:$1,"&lt;="&amp;INT(-$N70/30))+(-$N70/30-INT(-$N70/30))*SUMIFS(55:55,$1:$1,INT(-$N70/30)+1),0)+(-$N70/30-INT(-$N70/30))*SUMIFS(55:55,$1:$1,DV$1+INT(-$N70/30)+1)+(INT(-$N70/30)+1--$N70/30)*SUMIFS(55:55,$1:$1,DV$1+INT(-$N70/30))))</f>
        <v>0</v>
      </c>
      <c r="DW70" s="40">
        <f>IF(DW$7="",0,IF(DW$1=MAX($1:$1),$R55-SUM($T70:DV70),IF(DW$1=1,SUMIFS(55:55,$1:$1,"&gt;="&amp;1,$1:$1,"&lt;="&amp;INT(-$N70/30))+(-$N70/30-INT(-$N70/30))*SUMIFS(55:55,$1:$1,INT(-$N70/30)+1),0)+(-$N70/30-INT(-$N70/30))*SUMIFS(55:55,$1:$1,DW$1+INT(-$N70/30)+1)+(INT(-$N70/30)+1--$N70/30)*SUMIFS(55:55,$1:$1,DW$1+INT(-$N70/30))))</f>
        <v>0</v>
      </c>
      <c r="DX70" s="40">
        <f>IF(DX$7="",0,IF(DX$1=MAX($1:$1),$R55-SUM($T70:DW70),IF(DX$1=1,SUMIFS(55:55,$1:$1,"&gt;="&amp;1,$1:$1,"&lt;="&amp;INT(-$N70/30))+(-$N70/30-INT(-$N70/30))*SUMIFS(55:55,$1:$1,INT(-$N70/30)+1),0)+(-$N70/30-INT(-$N70/30))*SUMIFS(55:55,$1:$1,DX$1+INT(-$N70/30)+1)+(INT(-$N70/30)+1--$N70/30)*SUMIFS(55:55,$1:$1,DX$1+INT(-$N70/30))))</f>
        <v>0</v>
      </c>
      <c r="DY70" s="40">
        <f>IF(DY$7="",0,IF(DY$1=MAX($1:$1),$R55-SUM($T70:DX70),IF(DY$1=1,SUMIFS(55:55,$1:$1,"&gt;="&amp;1,$1:$1,"&lt;="&amp;INT(-$N70/30))+(-$N70/30-INT(-$N70/30))*SUMIFS(55:55,$1:$1,INT(-$N70/30)+1),0)+(-$N70/30-INT(-$N70/30))*SUMIFS(55:55,$1:$1,DY$1+INT(-$N70/30)+1)+(INT(-$N70/30)+1--$N70/30)*SUMIFS(55:55,$1:$1,DY$1+INT(-$N70/30))))</f>
        <v>0</v>
      </c>
      <c r="DZ70" s="40">
        <f>IF(DZ$7="",0,IF(DZ$1=MAX($1:$1),$R55-SUM($T70:DY70),IF(DZ$1=1,SUMIFS(55:55,$1:$1,"&gt;="&amp;1,$1:$1,"&lt;="&amp;INT(-$N70/30))+(-$N70/30-INT(-$N70/30))*SUMIFS(55:55,$1:$1,INT(-$N70/30)+1),0)+(-$N70/30-INT(-$N70/30))*SUMIFS(55:55,$1:$1,DZ$1+INT(-$N70/30)+1)+(INT(-$N70/30)+1--$N70/30)*SUMIFS(55:55,$1:$1,DZ$1+INT(-$N70/30))))</f>
        <v>0</v>
      </c>
      <c r="EA70" s="40">
        <f>IF(EA$7="",0,IF(EA$1=MAX($1:$1),$R55-SUM($T70:DZ70),IF(EA$1=1,SUMIFS(55:55,$1:$1,"&gt;="&amp;1,$1:$1,"&lt;="&amp;INT(-$N70/30))+(-$N70/30-INT(-$N70/30))*SUMIFS(55:55,$1:$1,INT(-$N70/30)+1),0)+(-$N70/30-INT(-$N70/30))*SUMIFS(55:55,$1:$1,EA$1+INT(-$N70/30)+1)+(INT(-$N70/30)+1--$N70/30)*SUMIFS(55:55,$1:$1,EA$1+INT(-$N70/30))))</f>
        <v>0</v>
      </c>
      <c r="EB70" s="40">
        <f>IF(EB$7="",0,IF(EB$1=MAX($1:$1),$R55-SUM($T70:EA70),IF(EB$1=1,SUMIFS(55:55,$1:$1,"&gt;="&amp;1,$1:$1,"&lt;="&amp;INT(-$N70/30))+(-$N70/30-INT(-$N70/30))*SUMIFS(55:55,$1:$1,INT(-$N70/30)+1),0)+(-$N70/30-INT(-$N70/30))*SUMIFS(55:55,$1:$1,EB$1+INT(-$N70/30)+1)+(INT(-$N70/30)+1--$N70/30)*SUMIFS(55:55,$1:$1,EB$1+INT(-$N70/30))))</f>
        <v>0</v>
      </c>
      <c r="EC70" s="40">
        <f>IF(EC$7="",0,IF(EC$1=MAX($1:$1),$R55-SUM($T70:EB70),IF(EC$1=1,SUMIFS(55:55,$1:$1,"&gt;="&amp;1,$1:$1,"&lt;="&amp;INT(-$N70/30))+(-$N70/30-INT(-$N70/30))*SUMIFS(55:55,$1:$1,INT(-$N70/30)+1),0)+(-$N70/30-INT(-$N70/30))*SUMIFS(55:55,$1:$1,EC$1+INT(-$N70/30)+1)+(INT(-$N70/30)+1--$N70/30)*SUMIFS(55:55,$1:$1,EC$1+INT(-$N70/30))))</f>
        <v>0</v>
      </c>
      <c r="ED70" s="40">
        <f>IF(ED$7="",0,IF(ED$1=MAX($1:$1),$R55-SUM($T70:EC70),IF(ED$1=1,SUMIFS(55:55,$1:$1,"&gt;="&amp;1,$1:$1,"&lt;="&amp;INT(-$N70/30))+(-$N70/30-INT(-$N70/30))*SUMIFS(55:55,$1:$1,INT(-$N70/30)+1),0)+(-$N70/30-INT(-$N70/30))*SUMIFS(55:55,$1:$1,ED$1+INT(-$N70/30)+1)+(INT(-$N70/30)+1--$N70/30)*SUMIFS(55:55,$1:$1,ED$1+INT(-$N70/30))))</f>
        <v>0</v>
      </c>
      <c r="EE70" s="40">
        <f>IF(EE$7="",0,IF(EE$1=MAX($1:$1),$R55-SUM($T70:ED70),IF(EE$1=1,SUMIFS(55:55,$1:$1,"&gt;="&amp;1,$1:$1,"&lt;="&amp;INT(-$N70/30))+(-$N70/30-INT(-$N70/30))*SUMIFS(55:55,$1:$1,INT(-$N70/30)+1),0)+(-$N70/30-INT(-$N70/30))*SUMIFS(55:55,$1:$1,EE$1+INT(-$N70/30)+1)+(INT(-$N70/30)+1--$N70/30)*SUMIFS(55:55,$1:$1,EE$1+INT(-$N70/30))))</f>
        <v>0</v>
      </c>
      <c r="EF70" s="40">
        <f>IF(EF$7="",0,IF(EF$1=MAX($1:$1),$R55-SUM($T70:EE70),IF(EF$1=1,SUMIFS(55:55,$1:$1,"&gt;="&amp;1,$1:$1,"&lt;="&amp;INT(-$N70/30))+(-$N70/30-INT(-$N70/30))*SUMIFS(55:55,$1:$1,INT(-$N70/30)+1),0)+(-$N70/30-INT(-$N70/30))*SUMIFS(55:55,$1:$1,EF$1+INT(-$N70/30)+1)+(INT(-$N70/30)+1--$N70/30)*SUMIFS(55:55,$1:$1,EF$1+INT(-$N70/30))))</f>
        <v>0</v>
      </c>
      <c r="EG70" s="40">
        <f>IF(EG$7="",0,IF(EG$1=MAX($1:$1),$R55-SUM($T70:EF70),IF(EG$1=1,SUMIFS(55:55,$1:$1,"&gt;="&amp;1,$1:$1,"&lt;="&amp;INT(-$N70/30))+(-$N70/30-INT(-$N70/30))*SUMIFS(55:55,$1:$1,INT(-$N70/30)+1),0)+(-$N70/30-INT(-$N70/30))*SUMIFS(55:55,$1:$1,EG$1+INT(-$N70/30)+1)+(INT(-$N70/30)+1--$N70/30)*SUMIFS(55:55,$1:$1,EG$1+INT(-$N70/30))))</f>
        <v>0</v>
      </c>
      <c r="EH70" s="40">
        <f>IF(EH$7="",0,IF(EH$1=MAX($1:$1),$R55-SUM($T70:EG70),IF(EH$1=1,SUMIFS(55:55,$1:$1,"&gt;="&amp;1,$1:$1,"&lt;="&amp;INT(-$N70/30))+(-$N70/30-INT(-$N70/30))*SUMIFS(55:55,$1:$1,INT(-$N70/30)+1),0)+(-$N70/30-INT(-$N70/30))*SUMIFS(55:55,$1:$1,EH$1+INT(-$N70/30)+1)+(INT(-$N70/30)+1--$N70/30)*SUMIFS(55:55,$1:$1,EH$1+INT(-$N70/30))))</f>
        <v>0</v>
      </c>
      <c r="EI70" s="40">
        <f>IF(EI$7="",0,IF(EI$1=MAX($1:$1),$R55-SUM($T70:EH70),IF(EI$1=1,SUMIFS(55:55,$1:$1,"&gt;="&amp;1,$1:$1,"&lt;="&amp;INT(-$N70/30))+(-$N70/30-INT(-$N70/30))*SUMIFS(55:55,$1:$1,INT(-$N70/30)+1),0)+(-$N70/30-INT(-$N70/30))*SUMIFS(55:55,$1:$1,EI$1+INT(-$N70/30)+1)+(INT(-$N70/30)+1--$N70/30)*SUMIFS(55:55,$1:$1,EI$1+INT(-$N70/30))))</f>
        <v>0</v>
      </c>
      <c r="EJ70" s="40">
        <f>IF(EJ$7="",0,IF(EJ$1=MAX($1:$1),$R55-SUM($T70:EI70),IF(EJ$1=1,SUMIFS(55:55,$1:$1,"&gt;="&amp;1,$1:$1,"&lt;="&amp;INT(-$N70/30))+(-$N70/30-INT(-$N70/30))*SUMIFS(55:55,$1:$1,INT(-$N70/30)+1),0)+(-$N70/30-INT(-$N70/30))*SUMIFS(55:55,$1:$1,EJ$1+INT(-$N70/30)+1)+(INT(-$N70/30)+1--$N70/30)*SUMIFS(55:55,$1:$1,EJ$1+INT(-$N70/30))))</f>
        <v>0</v>
      </c>
      <c r="EK70" s="40">
        <f>IF(EK$7="",0,IF(EK$1=MAX($1:$1),$R55-SUM($T70:EJ70),IF(EK$1=1,SUMIFS(55:55,$1:$1,"&gt;="&amp;1,$1:$1,"&lt;="&amp;INT(-$N70/30))+(-$N70/30-INT(-$N70/30))*SUMIFS(55:55,$1:$1,INT(-$N70/30)+1),0)+(-$N70/30-INT(-$N70/30))*SUMIFS(55:55,$1:$1,EK$1+INT(-$N70/30)+1)+(INT(-$N70/30)+1--$N70/30)*SUMIFS(55:55,$1:$1,EK$1+INT(-$N70/30))))</f>
        <v>0</v>
      </c>
      <c r="EL70" s="40">
        <f>IF(EL$7="",0,IF(EL$1=MAX($1:$1),$R55-SUM($T70:EK70),IF(EL$1=1,SUMIFS(55:55,$1:$1,"&gt;="&amp;1,$1:$1,"&lt;="&amp;INT(-$N70/30))+(-$N70/30-INT(-$N70/30))*SUMIFS(55:55,$1:$1,INT(-$N70/30)+1),0)+(-$N70/30-INT(-$N70/30))*SUMIFS(55:55,$1:$1,EL$1+INT(-$N70/30)+1)+(INT(-$N70/30)+1--$N70/30)*SUMIFS(55:55,$1:$1,EL$1+INT(-$N70/30))))</f>
        <v>0</v>
      </c>
      <c r="EM70" s="40">
        <f>IF(EM$7="",0,IF(EM$1=MAX($1:$1),$R55-SUM($T70:EL70),IF(EM$1=1,SUMIFS(55:55,$1:$1,"&gt;="&amp;1,$1:$1,"&lt;="&amp;INT(-$N70/30))+(-$N70/30-INT(-$N70/30))*SUMIFS(55:55,$1:$1,INT(-$N70/30)+1),0)+(-$N70/30-INT(-$N70/30))*SUMIFS(55:55,$1:$1,EM$1+INT(-$N70/30)+1)+(INT(-$N70/30)+1--$N70/30)*SUMIFS(55:55,$1:$1,EM$1+INT(-$N70/30))))</f>
        <v>0</v>
      </c>
      <c r="EN70" s="40">
        <f>IF(EN$7="",0,IF(EN$1=MAX($1:$1),$R55-SUM($T70:EM70),IF(EN$1=1,SUMIFS(55:55,$1:$1,"&gt;="&amp;1,$1:$1,"&lt;="&amp;INT(-$N70/30))+(-$N70/30-INT(-$N70/30))*SUMIFS(55:55,$1:$1,INT(-$N70/30)+1),0)+(-$N70/30-INT(-$N70/30))*SUMIFS(55:55,$1:$1,EN$1+INT(-$N70/30)+1)+(INT(-$N70/30)+1--$N70/30)*SUMIFS(55:55,$1:$1,EN$1+INT(-$N70/30))))</f>
        <v>0</v>
      </c>
      <c r="EO70" s="40">
        <f>IF(EO$7="",0,IF(EO$1=MAX($1:$1),$R55-SUM($T70:EN70),IF(EO$1=1,SUMIFS(55:55,$1:$1,"&gt;="&amp;1,$1:$1,"&lt;="&amp;INT(-$N70/30))+(-$N70/30-INT(-$N70/30))*SUMIFS(55:55,$1:$1,INT(-$N70/30)+1),0)+(-$N70/30-INT(-$N70/30))*SUMIFS(55:55,$1:$1,EO$1+INT(-$N70/30)+1)+(INT(-$N70/30)+1--$N70/30)*SUMIFS(55:55,$1:$1,EO$1+INT(-$N70/30))))</f>
        <v>0</v>
      </c>
      <c r="EP70" s="40">
        <f>IF(EP$7="",0,IF(EP$1=MAX($1:$1),$R55-SUM($T70:EO70),IF(EP$1=1,SUMIFS(55:55,$1:$1,"&gt;="&amp;1,$1:$1,"&lt;="&amp;INT(-$N70/30))+(-$N70/30-INT(-$N70/30))*SUMIFS(55:55,$1:$1,INT(-$N70/30)+1),0)+(-$N70/30-INT(-$N70/30))*SUMIFS(55:55,$1:$1,EP$1+INT(-$N70/30)+1)+(INT(-$N70/30)+1--$N70/30)*SUMIFS(55:55,$1:$1,EP$1+INT(-$N70/30))))</f>
        <v>0</v>
      </c>
      <c r="EQ70" s="40">
        <f>IF(EQ$7="",0,IF(EQ$1=MAX($1:$1),$R55-SUM($T70:EP70),IF(EQ$1=1,SUMIFS(55:55,$1:$1,"&gt;="&amp;1,$1:$1,"&lt;="&amp;INT(-$N70/30))+(-$N70/30-INT(-$N70/30))*SUMIFS(55:55,$1:$1,INT(-$N70/30)+1),0)+(-$N70/30-INT(-$N70/30))*SUMIFS(55:55,$1:$1,EQ$1+INT(-$N70/30)+1)+(INT(-$N70/30)+1--$N70/30)*SUMIFS(55:55,$1:$1,EQ$1+INT(-$N70/30))))</f>
        <v>0</v>
      </c>
      <c r="ER70" s="40">
        <f>IF(ER$7="",0,IF(ER$1=MAX($1:$1),$R55-SUM($T70:EQ70),IF(ER$1=1,SUMIFS(55:55,$1:$1,"&gt;="&amp;1,$1:$1,"&lt;="&amp;INT(-$N70/30))+(-$N70/30-INT(-$N70/30))*SUMIFS(55:55,$1:$1,INT(-$N70/30)+1),0)+(-$N70/30-INT(-$N70/30))*SUMIFS(55:55,$1:$1,ER$1+INT(-$N70/30)+1)+(INT(-$N70/30)+1--$N70/30)*SUMIFS(55:55,$1:$1,ER$1+INT(-$N70/30))))</f>
        <v>0</v>
      </c>
      <c r="ES70" s="40">
        <f>IF(ES$7="",0,IF(ES$1=MAX($1:$1),$R55-SUM($T70:ER70),IF(ES$1=1,SUMIFS(55:55,$1:$1,"&gt;="&amp;1,$1:$1,"&lt;="&amp;INT(-$N70/30))+(-$N70/30-INT(-$N70/30))*SUMIFS(55:55,$1:$1,INT(-$N70/30)+1),0)+(-$N70/30-INT(-$N70/30))*SUMIFS(55:55,$1:$1,ES$1+INT(-$N70/30)+1)+(INT(-$N70/30)+1--$N70/30)*SUMIFS(55:55,$1:$1,ES$1+INT(-$N70/30))))</f>
        <v>0</v>
      </c>
      <c r="ET70" s="40">
        <f>IF(ET$7="",0,IF(ET$1=MAX($1:$1),$R55-SUM($T70:ES70),IF(ET$1=1,SUMIFS(55:55,$1:$1,"&gt;="&amp;1,$1:$1,"&lt;="&amp;INT(-$N70/30))+(-$N70/30-INT(-$N70/30))*SUMIFS(55:55,$1:$1,INT(-$N70/30)+1),0)+(-$N70/30-INT(-$N70/30))*SUMIFS(55:55,$1:$1,ET$1+INT(-$N70/30)+1)+(INT(-$N70/30)+1--$N70/30)*SUMIFS(55:55,$1:$1,ET$1+INT(-$N70/30))))</f>
        <v>0</v>
      </c>
      <c r="EU70" s="40">
        <f>IF(EU$7="",0,IF(EU$1=MAX($1:$1),$R55-SUM($T70:ET70),IF(EU$1=1,SUMIFS(55:55,$1:$1,"&gt;="&amp;1,$1:$1,"&lt;="&amp;INT(-$N70/30))+(-$N70/30-INT(-$N70/30))*SUMIFS(55:55,$1:$1,INT(-$N70/30)+1),0)+(-$N70/30-INT(-$N70/30))*SUMIFS(55:55,$1:$1,EU$1+INT(-$N70/30)+1)+(INT(-$N70/30)+1--$N70/30)*SUMIFS(55:55,$1:$1,EU$1+INT(-$N70/30))))</f>
        <v>0</v>
      </c>
      <c r="EV70" s="40">
        <f>IF(EV$7="",0,IF(EV$1=MAX($1:$1),$R55-SUM($T70:EU70),IF(EV$1=1,SUMIFS(55:55,$1:$1,"&gt;="&amp;1,$1:$1,"&lt;="&amp;INT(-$N70/30))+(-$N70/30-INT(-$N70/30))*SUMIFS(55:55,$1:$1,INT(-$N70/30)+1),0)+(-$N70/30-INT(-$N70/30))*SUMIFS(55:55,$1:$1,EV$1+INT(-$N70/30)+1)+(INT(-$N70/30)+1--$N70/30)*SUMIFS(55:55,$1:$1,EV$1+INT(-$N70/30))))</f>
        <v>0</v>
      </c>
      <c r="EW70" s="40">
        <f>IF(EW$7="",0,IF(EW$1=MAX($1:$1),$R55-SUM($T70:EV70),IF(EW$1=1,SUMIFS(55:55,$1:$1,"&gt;="&amp;1,$1:$1,"&lt;="&amp;INT(-$N70/30))+(-$N70/30-INT(-$N70/30))*SUMIFS(55:55,$1:$1,INT(-$N70/30)+1),0)+(-$N70/30-INT(-$N70/30))*SUMIFS(55:55,$1:$1,EW$1+INT(-$N70/30)+1)+(INT(-$N70/30)+1--$N70/30)*SUMIFS(55:55,$1:$1,EW$1+INT(-$N70/30))))</f>
        <v>0</v>
      </c>
      <c r="EX70" s="40">
        <f>IF(EX$7="",0,IF(EX$1=MAX($1:$1),$R55-SUM($T70:EW70),IF(EX$1=1,SUMIFS(55:55,$1:$1,"&gt;="&amp;1,$1:$1,"&lt;="&amp;INT(-$N70/30))+(-$N70/30-INT(-$N70/30))*SUMIFS(55:55,$1:$1,INT(-$N70/30)+1),0)+(-$N70/30-INT(-$N70/30))*SUMIFS(55:55,$1:$1,EX$1+INT(-$N70/30)+1)+(INT(-$N70/30)+1--$N70/30)*SUMIFS(55:55,$1:$1,EX$1+INT(-$N70/30))))</f>
        <v>0</v>
      </c>
      <c r="EY70" s="40">
        <f>IF(EY$7="",0,IF(EY$1=MAX($1:$1),$R55-SUM($T70:EX70),IF(EY$1=1,SUMIFS(55:55,$1:$1,"&gt;="&amp;1,$1:$1,"&lt;="&amp;INT(-$N70/30))+(-$N70/30-INT(-$N70/30))*SUMIFS(55:55,$1:$1,INT(-$N70/30)+1),0)+(-$N70/30-INT(-$N70/30))*SUMIFS(55:55,$1:$1,EY$1+INT(-$N70/30)+1)+(INT(-$N70/30)+1--$N70/30)*SUMIFS(55:55,$1:$1,EY$1+INT(-$N70/30))))</f>
        <v>0</v>
      </c>
      <c r="EZ70" s="40">
        <f>IF(EZ$7="",0,IF(EZ$1=MAX($1:$1),$R55-SUM($T70:EY70),IF(EZ$1=1,SUMIFS(55:55,$1:$1,"&gt;="&amp;1,$1:$1,"&lt;="&amp;INT(-$N70/30))+(-$N70/30-INT(-$N70/30))*SUMIFS(55:55,$1:$1,INT(-$N70/30)+1),0)+(-$N70/30-INT(-$N70/30))*SUMIFS(55:55,$1:$1,EZ$1+INT(-$N70/30)+1)+(INT(-$N70/30)+1--$N70/30)*SUMIFS(55:55,$1:$1,EZ$1+INT(-$N70/30))))</f>
        <v>0</v>
      </c>
      <c r="FA70" s="40">
        <f>IF(FA$7="",0,IF(FA$1=MAX($1:$1),$R55-SUM($T70:EZ70),IF(FA$1=1,SUMIFS(55:55,$1:$1,"&gt;="&amp;1,$1:$1,"&lt;="&amp;INT(-$N70/30))+(-$N70/30-INT(-$N70/30))*SUMIFS(55:55,$1:$1,INT(-$N70/30)+1),0)+(-$N70/30-INT(-$N70/30))*SUMIFS(55:55,$1:$1,FA$1+INT(-$N70/30)+1)+(INT(-$N70/30)+1--$N70/30)*SUMIFS(55:55,$1:$1,FA$1+INT(-$N70/30))))</f>
        <v>0</v>
      </c>
      <c r="FB70" s="40">
        <f>IF(FB$7="",0,IF(FB$1=MAX($1:$1),$R55-SUM($T70:FA70),IF(FB$1=1,SUMIFS(55:55,$1:$1,"&gt;="&amp;1,$1:$1,"&lt;="&amp;INT(-$N70/30))+(-$N70/30-INT(-$N70/30))*SUMIFS(55:55,$1:$1,INT(-$N70/30)+1),0)+(-$N70/30-INT(-$N70/30))*SUMIFS(55:55,$1:$1,FB$1+INT(-$N70/30)+1)+(INT(-$N70/30)+1--$N70/30)*SUMIFS(55:55,$1:$1,FB$1+INT(-$N70/30))))</f>
        <v>0</v>
      </c>
      <c r="FC70" s="40">
        <f>IF(FC$7="",0,IF(FC$1=MAX($1:$1),$R55-SUM($T70:FB70),IF(FC$1=1,SUMIFS(55:55,$1:$1,"&gt;="&amp;1,$1:$1,"&lt;="&amp;INT(-$N70/30))+(-$N70/30-INT(-$N70/30))*SUMIFS(55:55,$1:$1,INT(-$N70/30)+1),0)+(-$N70/30-INT(-$N70/30))*SUMIFS(55:55,$1:$1,FC$1+INT(-$N70/30)+1)+(INT(-$N70/30)+1--$N70/30)*SUMIFS(55:55,$1:$1,FC$1+INT(-$N70/30))))</f>
        <v>0</v>
      </c>
      <c r="FD70" s="40">
        <f>IF(FD$7="",0,IF(FD$1=MAX($1:$1),$R55-SUM($T70:FC70),IF(FD$1=1,SUMIFS(55:55,$1:$1,"&gt;="&amp;1,$1:$1,"&lt;="&amp;INT(-$N70/30))+(-$N70/30-INT(-$N70/30))*SUMIFS(55:55,$1:$1,INT(-$N70/30)+1),0)+(-$N70/30-INT(-$N70/30))*SUMIFS(55:55,$1:$1,FD$1+INT(-$N70/30)+1)+(INT(-$N70/30)+1--$N70/30)*SUMIFS(55:55,$1:$1,FD$1+INT(-$N70/30))))</f>
        <v>0</v>
      </c>
      <c r="FE70" s="40">
        <f>IF(FE$7="",0,IF(FE$1=MAX($1:$1),$R55-SUM($T70:FD70),IF(FE$1=1,SUMIFS(55:55,$1:$1,"&gt;="&amp;1,$1:$1,"&lt;="&amp;INT(-$N70/30))+(-$N70/30-INT(-$N70/30))*SUMIFS(55:55,$1:$1,INT(-$N70/30)+1),0)+(-$N70/30-INT(-$N70/30))*SUMIFS(55:55,$1:$1,FE$1+INT(-$N70/30)+1)+(INT(-$N70/30)+1--$N70/30)*SUMIFS(55:55,$1:$1,FE$1+INT(-$N70/30))))</f>
        <v>0</v>
      </c>
      <c r="FF70" s="40">
        <f>IF(FF$7="",0,IF(FF$1=MAX($1:$1),$R55-SUM($T70:FE70),IF(FF$1=1,SUMIFS(55:55,$1:$1,"&gt;="&amp;1,$1:$1,"&lt;="&amp;INT(-$N70/30))+(-$N70/30-INT(-$N70/30))*SUMIFS(55:55,$1:$1,INT(-$N70/30)+1),0)+(-$N70/30-INT(-$N70/30))*SUMIFS(55:55,$1:$1,FF$1+INT(-$N70/30)+1)+(INT(-$N70/30)+1--$N70/30)*SUMIFS(55:55,$1:$1,FF$1+INT(-$N70/30))))</f>
        <v>0</v>
      </c>
      <c r="FG70" s="40">
        <f>IF(FG$7="",0,IF(FG$1=MAX($1:$1),$R55-SUM($T70:FF70),IF(FG$1=1,SUMIFS(55:55,$1:$1,"&gt;="&amp;1,$1:$1,"&lt;="&amp;INT(-$N70/30))+(-$N70/30-INT(-$N70/30))*SUMIFS(55:55,$1:$1,INT(-$N70/30)+1),0)+(-$N70/30-INT(-$N70/30))*SUMIFS(55:55,$1:$1,FG$1+INT(-$N70/30)+1)+(INT(-$N70/30)+1--$N70/30)*SUMIFS(55:55,$1:$1,FG$1+INT(-$N70/30))))</f>
        <v>0</v>
      </c>
      <c r="FH70" s="40">
        <f>IF(FH$7="",0,IF(FH$1=MAX($1:$1),$R55-SUM($T70:FG70),IF(FH$1=1,SUMIFS(55:55,$1:$1,"&gt;="&amp;1,$1:$1,"&lt;="&amp;INT(-$N70/30))+(-$N70/30-INT(-$N70/30))*SUMIFS(55:55,$1:$1,INT(-$N70/30)+1),0)+(-$N70/30-INT(-$N70/30))*SUMIFS(55:55,$1:$1,FH$1+INT(-$N70/30)+1)+(INT(-$N70/30)+1--$N70/30)*SUMIFS(55:55,$1:$1,FH$1+INT(-$N70/30))))</f>
        <v>0</v>
      </c>
      <c r="FI70" s="40">
        <f>IF(FI$7="",0,IF(FI$1=MAX($1:$1),$R55-SUM($T70:FH70),IF(FI$1=1,SUMIFS(55:55,$1:$1,"&gt;="&amp;1,$1:$1,"&lt;="&amp;INT(-$N70/30))+(-$N70/30-INT(-$N70/30))*SUMIFS(55:55,$1:$1,INT(-$N70/30)+1),0)+(-$N70/30-INT(-$N70/30))*SUMIFS(55:55,$1:$1,FI$1+INT(-$N70/30)+1)+(INT(-$N70/30)+1--$N70/30)*SUMIFS(55:55,$1:$1,FI$1+INT(-$N70/30))))</f>
        <v>0</v>
      </c>
      <c r="FJ70" s="40">
        <f>IF(FJ$7="",0,IF(FJ$1=MAX($1:$1),$R55-SUM($T70:FI70),IF(FJ$1=1,SUMIFS(55:55,$1:$1,"&gt;="&amp;1,$1:$1,"&lt;="&amp;INT(-$N70/30))+(-$N70/30-INT(-$N70/30))*SUMIFS(55:55,$1:$1,INT(-$N70/30)+1),0)+(-$N70/30-INT(-$N70/30))*SUMIFS(55:55,$1:$1,FJ$1+INT(-$N70/30)+1)+(INT(-$N70/30)+1--$N70/30)*SUMIFS(55:55,$1:$1,FJ$1+INT(-$N70/30))))</f>
        <v>0</v>
      </c>
      <c r="FK70" s="40">
        <f>IF(FK$7="",0,IF(FK$1=MAX($1:$1),$R55-SUM($T70:FJ70),IF(FK$1=1,SUMIFS(55:55,$1:$1,"&gt;="&amp;1,$1:$1,"&lt;="&amp;INT(-$N70/30))+(-$N70/30-INT(-$N70/30))*SUMIFS(55:55,$1:$1,INT(-$N70/30)+1),0)+(-$N70/30-INT(-$N70/30))*SUMIFS(55:55,$1:$1,FK$1+INT(-$N70/30)+1)+(INT(-$N70/30)+1--$N70/30)*SUMIFS(55:55,$1:$1,FK$1+INT(-$N70/30))))</f>
        <v>0</v>
      </c>
      <c r="FL70" s="40">
        <f>IF(FL$7="",0,IF(FL$1=MAX($1:$1),$R55-SUM($T70:FK70),IF(FL$1=1,SUMIFS(55:55,$1:$1,"&gt;="&amp;1,$1:$1,"&lt;="&amp;INT(-$N70/30))+(-$N70/30-INT(-$N70/30))*SUMIFS(55:55,$1:$1,INT(-$N70/30)+1),0)+(-$N70/30-INT(-$N70/30))*SUMIFS(55:55,$1:$1,FL$1+INT(-$N70/30)+1)+(INT(-$N70/30)+1--$N70/30)*SUMIFS(55:55,$1:$1,FL$1+INT(-$N70/30))))</f>
        <v>0</v>
      </c>
      <c r="FM70" s="40">
        <f>IF(FM$7="",0,IF(FM$1=MAX($1:$1),$R55-SUM($T70:FL70),IF(FM$1=1,SUMIFS(55:55,$1:$1,"&gt;="&amp;1,$1:$1,"&lt;="&amp;INT(-$N70/30))+(-$N70/30-INT(-$N70/30))*SUMIFS(55:55,$1:$1,INT(-$N70/30)+1),0)+(-$N70/30-INT(-$N70/30))*SUMIFS(55:55,$1:$1,FM$1+INT(-$N70/30)+1)+(INT(-$N70/30)+1--$N70/30)*SUMIFS(55:55,$1:$1,FM$1+INT(-$N70/30))))</f>
        <v>0</v>
      </c>
      <c r="FN70" s="40">
        <f>IF(FN$7="",0,IF(FN$1=MAX($1:$1),$R55-SUM($T70:FM70),IF(FN$1=1,SUMIFS(55:55,$1:$1,"&gt;="&amp;1,$1:$1,"&lt;="&amp;INT(-$N70/30))+(-$N70/30-INT(-$N70/30))*SUMIFS(55:55,$1:$1,INT(-$N70/30)+1),0)+(-$N70/30-INT(-$N70/30))*SUMIFS(55:55,$1:$1,FN$1+INT(-$N70/30)+1)+(INT(-$N70/30)+1--$N70/30)*SUMIFS(55:55,$1:$1,FN$1+INT(-$N70/30))))</f>
        <v>0</v>
      </c>
      <c r="FO70" s="40">
        <f>IF(FO$7="",0,IF(FO$1=MAX($1:$1),$R55-SUM($T70:FN70),IF(FO$1=1,SUMIFS(55:55,$1:$1,"&gt;="&amp;1,$1:$1,"&lt;="&amp;INT(-$N70/30))+(-$N70/30-INT(-$N70/30))*SUMIFS(55:55,$1:$1,INT(-$N70/30)+1),0)+(-$N70/30-INT(-$N70/30))*SUMIFS(55:55,$1:$1,FO$1+INT(-$N70/30)+1)+(INT(-$N70/30)+1--$N70/30)*SUMIFS(55:55,$1:$1,FO$1+INT(-$N70/30))))</f>
        <v>0</v>
      </c>
      <c r="FP70" s="40">
        <f>IF(FP$7="",0,IF(FP$1=MAX($1:$1),$R55-SUM($T70:FO70),IF(FP$1=1,SUMIFS(55:55,$1:$1,"&gt;="&amp;1,$1:$1,"&lt;="&amp;INT(-$N70/30))+(-$N70/30-INT(-$N70/30))*SUMIFS(55:55,$1:$1,INT(-$N70/30)+1),0)+(-$N70/30-INT(-$N70/30))*SUMIFS(55:55,$1:$1,FP$1+INT(-$N70/30)+1)+(INT(-$N70/30)+1--$N70/30)*SUMIFS(55:55,$1:$1,FP$1+INT(-$N70/30))))</f>
        <v>0</v>
      </c>
      <c r="FQ70" s="40">
        <f>IF(FQ$7="",0,IF(FQ$1=MAX($1:$1),$R55-SUM($T70:FP70),IF(FQ$1=1,SUMIFS(55:55,$1:$1,"&gt;="&amp;1,$1:$1,"&lt;="&amp;INT(-$N70/30))+(-$N70/30-INT(-$N70/30))*SUMIFS(55:55,$1:$1,INT(-$N70/30)+1),0)+(-$N70/30-INT(-$N70/30))*SUMIFS(55:55,$1:$1,FQ$1+INT(-$N70/30)+1)+(INT(-$N70/30)+1--$N70/30)*SUMIFS(55:55,$1:$1,FQ$1+INT(-$N70/30))))</f>
        <v>0</v>
      </c>
      <c r="FR70" s="40">
        <f>IF(FR$7="",0,IF(FR$1=MAX($1:$1),$R55-SUM($T70:FQ70),IF(FR$1=1,SUMIFS(55:55,$1:$1,"&gt;="&amp;1,$1:$1,"&lt;="&amp;INT(-$N70/30))+(-$N70/30-INT(-$N70/30))*SUMIFS(55:55,$1:$1,INT(-$N70/30)+1),0)+(-$N70/30-INT(-$N70/30))*SUMIFS(55:55,$1:$1,FR$1+INT(-$N70/30)+1)+(INT(-$N70/30)+1--$N70/30)*SUMIFS(55:55,$1:$1,FR$1+INT(-$N70/30))))</f>
        <v>0</v>
      </c>
      <c r="FS70" s="40">
        <f>IF(FS$7="",0,IF(FS$1=MAX($1:$1),$R55-SUM($T70:FR70),IF(FS$1=1,SUMIFS(55:55,$1:$1,"&gt;="&amp;1,$1:$1,"&lt;="&amp;INT(-$N70/30))+(-$N70/30-INT(-$N70/30))*SUMIFS(55:55,$1:$1,INT(-$N70/30)+1),0)+(-$N70/30-INT(-$N70/30))*SUMIFS(55:55,$1:$1,FS$1+INT(-$N70/30)+1)+(INT(-$N70/30)+1--$N70/30)*SUMIFS(55:55,$1:$1,FS$1+INT(-$N70/30))))</f>
        <v>0</v>
      </c>
      <c r="FT70" s="40">
        <f>IF(FT$7="",0,IF(FT$1=MAX($1:$1),$R55-SUM($T70:FS70),IF(FT$1=1,SUMIFS(55:55,$1:$1,"&gt;="&amp;1,$1:$1,"&lt;="&amp;INT(-$N70/30))+(-$N70/30-INT(-$N70/30))*SUMIFS(55:55,$1:$1,INT(-$N70/30)+1),0)+(-$N70/30-INT(-$N70/30))*SUMIFS(55:55,$1:$1,FT$1+INT(-$N70/30)+1)+(INT(-$N70/30)+1--$N70/30)*SUMIFS(55:55,$1:$1,FT$1+INT(-$N70/30))))</f>
        <v>0</v>
      </c>
      <c r="FU70" s="40">
        <f>IF(FU$7="",0,IF(FU$1=MAX($1:$1),$R55-SUM($T70:FT70),IF(FU$1=1,SUMIFS(55:55,$1:$1,"&gt;="&amp;1,$1:$1,"&lt;="&amp;INT(-$N70/30))+(-$N70/30-INT(-$N70/30))*SUMIFS(55:55,$1:$1,INT(-$N70/30)+1),0)+(-$N70/30-INT(-$N70/30))*SUMIFS(55:55,$1:$1,FU$1+INT(-$N70/30)+1)+(INT(-$N70/30)+1--$N70/30)*SUMIFS(55:55,$1:$1,FU$1+INT(-$N70/30))))</f>
        <v>0</v>
      </c>
      <c r="FV70" s="40">
        <f>IF(FV$7="",0,IF(FV$1=MAX($1:$1),$R55-SUM($T70:FU70),IF(FV$1=1,SUMIFS(55:55,$1:$1,"&gt;="&amp;1,$1:$1,"&lt;="&amp;INT(-$N70/30))+(-$N70/30-INT(-$N70/30))*SUMIFS(55:55,$1:$1,INT(-$N70/30)+1),0)+(-$N70/30-INT(-$N70/30))*SUMIFS(55:55,$1:$1,FV$1+INT(-$N70/30)+1)+(INT(-$N70/30)+1--$N70/30)*SUMIFS(55:55,$1:$1,FV$1+INT(-$N70/30))))</f>
        <v>0</v>
      </c>
      <c r="FW70" s="40">
        <f>IF(FW$7="",0,IF(FW$1=MAX($1:$1),$R55-SUM($T70:FV70),IF(FW$1=1,SUMIFS(55:55,$1:$1,"&gt;="&amp;1,$1:$1,"&lt;="&amp;INT(-$N70/30))+(-$N70/30-INT(-$N70/30))*SUMIFS(55:55,$1:$1,INT(-$N70/30)+1),0)+(-$N70/30-INT(-$N70/30))*SUMIFS(55:55,$1:$1,FW$1+INT(-$N70/30)+1)+(INT(-$N70/30)+1--$N70/30)*SUMIFS(55:55,$1:$1,FW$1+INT(-$N70/30))))</f>
        <v>0</v>
      </c>
      <c r="FX70" s="40">
        <f>IF(FX$7="",0,IF(FX$1=MAX($1:$1),$R55-SUM($T70:FW70),IF(FX$1=1,SUMIFS(55:55,$1:$1,"&gt;="&amp;1,$1:$1,"&lt;="&amp;INT(-$N70/30))+(-$N70/30-INT(-$N70/30))*SUMIFS(55:55,$1:$1,INT(-$N70/30)+1),0)+(-$N70/30-INT(-$N70/30))*SUMIFS(55:55,$1:$1,FX$1+INT(-$N70/30)+1)+(INT(-$N70/30)+1--$N70/30)*SUMIFS(55:55,$1:$1,FX$1+INT(-$N70/30))))</f>
        <v>0</v>
      </c>
      <c r="FY70" s="40">
        <f>IF(FY$7="",0,IF(FY$1=MAX($1:$1),$R55-SUM($T70:FX70),IF(FY$1=1,SUMIFS(55:55,$1:$1,"&gt;="&amp;1,$1:$1,"&lt;="&amp;INT(-$N70/30))+(-$N70/30-INT(-$N70/30))*SUMIFS(55:55,$1:$1,INT(-$N70/30)+1),0)+(-$N70/30-INT(-$N70/30))*SUMIFS(55:55,$1:$1,FY$1+INT(-$N70/30)+1)+(INT(-$N70/30)+1--$N70/30)*SUMIFS(55:55,$1:$1,FY$1+INT(-$N70/30))))</f>
        <v>0</v>
      </c>
      <c r="FZ70" s="40">
        <f>IF(FZ$7="",0,IF(FZ$1=MAX($1:$1),$R55-SUM($T70:FY70),IF(FZ$1=1,SUMIFS(55:55,$1:$1,"&gt;="&amp;1,$1:$1,"&lt;="&amp;INT(-$N70/30))+(-$N70/30-INT(-$N70/30))*SUMIFS(55:55,$1:$1,INT(-$N70/30)+1),0)+(-$N70/30-INT(-$N70/30))*SUMIFS(55:55,$1:$1,FZ$1+INT(-$N70/30)+1)+(INT(-$N70/30)+1--$N70/30)*SUMIFS(55:55,$1:$1,FZ$1+INT(-$N70/30))))</f>
        <v>0</v>
      </c>
      <c r="GA70" s="40">
        <f>IF(GA$7="",0,IF(GA$1=MAX($1:$1),$R55-SUM($T70:FZ70),IF(GA$1=1,SUMIFS(55:55,$1:$1,"&gt;="&amp;1,$1:$1,"&lt;="&amp;INT(-$N70/30))+(-$N70/30-INT(-$N70/30))*SUMIFS(55:55,$1:$1,INT(-$N70/30)+1),0)+(-$N70/30-INT(-$N70/30))*SUMIFS(55:55,$1:$1,GA$1+INT(-$N70/30)+1)+(INT(-$N70/30)+1--$N70/30)*SUMIFS(55:55,$1:$1,GA$1+INT(-$N70/30))))</f>
        <v>0</v>
      </c>
      <c r="GB70" s="40">
        <f>IF(GB$7="",0,IF(GB$1=MAX($1:$1),$R55-SUM($T70:GA70),IF(GB$1=1,SUMIFS(55:55,$1:$1,"&gt;="&amp;1,$1:$1,"&lt;="&amp;INT(-$N70/30))+(-$N70/30-INT(-$N70/30))*SUMIFS(55:55,$1:$1,INT(-$N70/30)+1),0)+(-$N70/30-INT(-$N70/30))*SUMIFS(55:55,$1:$1,GB$1+INT(-$N70/30)+1)+(INT(-$N70/30)+1--$N70/30)*SUMIFS(55:55,$1:$1,GB$1+INT(-$N70/30))))</f>
        <v>0</v>
      </c>
      <c r="GC70" s="40">
        <f>IF(GC$7="",0,IF(GC$1=MAX($1:$1),$R55-SUM($T70:GB70),IF(GC$1=1,SUMIFS(55:55,$1:$1,"&gt;="&amp;1,$1:$1,"&lt;="&amp;INT(-$N70/30))+(-$N70/30-INT(-$N70/30))*SUMIFS(55:55,$1:$1,INT(-$N70/30)+1),0)+(-$N70/30-INT(-$N70/30))*SUMIFS(55:55,$1:$1,GC$1+INT(-$N70/30)+1)+(INT(-$N70/30)+1--$N70/30)*SUMIFS(55:55,$1:$1,GC$1+INT(-$N70/30))))</f>
        <v>0</v>
      </c>
      <c r="GD70" s="40">
        <f>IF(GD$7="",0,IF(GD$1=MAX($1:$1),$R55-SUM($T70:GC70),IF(GD$1=1,SUMIFS(55:55,$1:$1,"&gt;="&amp;1,$1:$1,"&lt;="&amp;INT(-$N70/30))+(-$N70/30-INT(-$N70/30))*SUMIFS(55:55,$1:$1,INT(-$N70/30)+1),0)+(-$N70/30-INT(-$N70/30))*SUMIFS(55:55,$1:$1,GD$1+INT(-$N70/30)+1)+(INT(-$N70/30)+1--$N70/30)*SUMIFS(55:55,$1:$1,GD$1+INT(-$N70/30))))</f>
        <v>0</v>
      </c>
      <c r="GE70" s="40">
        <f>IF(GE$7="",0,IF(GE$1=MAX($1:$1),$R55-SUM($T70:GD70),IF(GE$1=1,SUMIFS(55:55,$1:$1,"&gt;="&amp;1,$1:$1,"&lt;="&amp;INT(-$N70/30))+(-$N70/30-INT(-$N70/30))*SUMIFS(55:55,$1:$1,INT(-$N70/30)+1),0)+(-$N70/30-INT(-$N70/30))*SUMIFS(55:55,$1:$1,GE$1+INT(-$N70/30)+1)+(INT(-$N70/30)+1--$N70/30)*SUMIFS(55:55,$1:$1,GE$1+INT(-$N70/30))))</f>
        <v>0</v>
      </c>
      <c r="GF70" s="40">
        <f>IF(GF$7="",0,IF(GF$1=MAX($1:$1),$R55-SUM($T70:GE70),IF(GF$1=1,SUMIFS(55:55,$1:$1,"&gt;="&amp;1,$1:$1,"&lt;="&amp;INT(-$N70/30))+(-$N70/30-INT(-$N70/30))*SUMIFS(55:55,$1:$1,INT(-$N70/30)+1),0)+(-$N70/30-INT(-$N70/30))*SUMIFS(55:55,$1:$1,GF$1+INT(-$N70/30)+1)+(INT(-$N70/30)+1--$N70/30)*SUMIFS(55:55,$1:$1,GF$1+INT(-$N70/30))))</f>
        <v>0</v>
      </c>
      <c r="GG70" s="40">
        <f>IF(GG$7="",0,IF(GG$1=MAX($1:$1),$R55-SUM($T70:GF70),IF(GG$1=1,SUMIFS(55:55,$1:$1,"&gt;="&amp;1,$1:$1,"&lt;="&amp;INT(-$N70/30))+(-$N70/30-INT(-$N70/30))*SUMIFS(55:55,$1:$1,INT(-$N70/30)+1),0)+(-$N70/30-INT(-$N70/30))*SUMIFS(55:55,$1:$1,GG$1+INT(-$N70/30)+1)+(INT(-$N70/30)+1--$N70/30)*SUMIFS(55:55,$1:$1,GG$1+INT(-$N70/30))))</f>
        <v>0</v>
      </c>
      <c r="GH70" s="40">
        <f>IF(GH$7="",0,IF(GH$1=MAX($1:$1),$R55-SUM($T70:GG70),IF(GH$1=1,SUMIFS(55:55,$1:$1,"&gt;="&amp;1,$1:$1,"&lt;="&amp;INT(-$N70/30))+(-$N70/30-INT(-$N70/30))*SUMIFS(55:55,$1:$1,INT(-$N70/30)+1),0)+(-$N70/30-INT(-$N70/30))*SUMIFS(55:55,$1:$1,GH$1+INT(-$N70/30)+1)+(INT(-$N70/30)+1--$N70/30)*SUMIFS(55:55,$1:$1,GH$1+INT(-$N70/30))))</f>
        <v>0</v>
      </c>
      <c r="GI70" s="40">
        <f>IF(GI$7="",0,IF(GI$1=MAX($1:$1),$R55-SUM($T70:GH70),IF(GI$1=1,SUMIFS(55:55,$1:$1,"&gt;="&amp;1,$1:$1,"&lt;="&amp;INT(-$N70/30))+(-$N70/30-INT(-$N70/30))*SUMIFS(55:55,$1:$1,INT(-$N70/30)+1),0)+(-$N70/30-INT(-$N70/30))*SUMIFS(55:55,$1:$1,GI$1+INT(-$N70/30)+1)+(INT(-$N70/30)+1--$N70/30)*SUMIFS(55:55,$1:$1,GI$1+INT(-$N70/30))))</f>
        <v>0</v>
      </c>
      <c r="GJ70" s="40">
        <f>IF(GJ$7="",0,IF(GJ$1=MAX($1:$1),$R55-SUM($T70:GI70),IF(GJ$1=1,SUMIFS(55:55,$1:$1,"&gt;="&amp;1,$1:$1,"&lt;="&amp;INT(-$N70/30))+(-$N70/30-INT(-$N70/30))*SUMIFS(55:55,$1:$1,INT(-$N70/30)+1),0)+(-$N70/30-INT(-$N70/30))*SUMIFS(55:55,$1:$1,GJ$1+INT(-$N70/30)+1)+(INT(-$N70/30)+1--$N70/30)*SUMIFS(55:55,$1:$1,GJ$1+INT(-$N70/30))))</f>
        <v>0</v>
      </c>
      <c r="GK70" s="40">
        <f>IF(GK$7="",0,IF(GK$1=MAX($1:$1),$R55-SUM($T70:GJ70),IF(GK$1=1,SUMIFS(55:55,$1:$1,"&gt;="&amp;1,$1:$1,"&lt;="&amp;INT(-$N70/30))+(-$N70/30-INT(-$N70/30))*SUMIFS(55:55,$1:$1,INT(-$N70/30)+1),0)+(-$N70/30-INT(-$N70/30))*SUMIFS(55:55,$1:$1,GK$1+INT(-$N70/30)+1)+(INT(-$N70/30)+1--$N70/30)*SUMIFS(55:55,$1:$1,GK$1+INT(-$N70/30))))</f>
        <v>0</v>
      </c>
      <c r="GL70" s="40">
        <f>IF(GL$7="",0,IF(GL$1=MAX($1:$1),$R55-SUM($T70:GK70),IF(GL$1=1,SUMIFS(55:55,$1:$1,"&gt;="&amp;1,$1:$1,"&lt;="&amp;INT(-$N70/30))+(-$N70/30-INT(-$N70/30))*SUMIFS(55:55,$1:$1,INT(-$N70/30)+1),0)+(-$N70/30-INT(-$N70/30))*SUMIFS(55:55,$1:$1,GL$1+INT(-$N70/30)+1)+(INT(-$N70/30)+1--$N70/30)*SUMIFS(55:55,$1:$1,GL$1+INT(-$N70/30))))</f>
        <v>0</v>
      </c>
      <c r="GM70" s="40">
        <f>IF(GM$7="",0,IF(GM$1=MAX($1:$1),$R55-SUM($T70:GL70),IF(GM$1=1,SUMIFS(55:55,$1:$1,"&gt;="&amp;1,$1:$1,"&lt;="&amp;INT(-$N70/30))+(-$N70/30-INT(-$N70/30))*SUMIFS(55:55,$1:$1,INT(-$N70/30)+1),0)+(-$N70/30-INT(-$N70/30))*SUMIFS(55:55,$1:$1,GM$1+INT(-$N70/30)+1)+(INT(-$N70/30)+1--$N70/30)*SUMIFS(55:55,$1:$1,GM$1+INT(-$N70/30))))</f>
        <v>0</v>
      </c>
      <c r="GN70" s="40">
        <f>IF(GN$7="",0,IF(GN$1=MAX($1:$1),$R55-SUM($T70:GM70),IF(GN$1=1,SUMIFS(55:55,$1:$1,"&gt;="&amp;1,$1:$1,"&lt;="&amp;INT(-$N70/30))+(-$N70/30-INT(-$N70/30))*SUMIFS(55:55,$1:$1,INT(-$N70/30)+1),0)+(-$N70/30-INT(-$N70/30))*SUMIFS(55:55,$1:$1,GN$1+INT(-$N70/30)+1)+(INT(-$N70/30)+1--$N70/30)*SUMIFS(55:55,$1:$1,GN$1+INT(-$N70/30))))</f>
        <v>0</v>
      </c>
      <c r="GO70" s="40">
        <f>IF(GO$7="",0,IF(GO$1=MAX($1:$1),$R55-SUM($T70:GN70),IF(GO$1=1,SUMIFS(55:55,$1:$1,"&gt;="&amp;1,$1:$1,"&lt;="&amp;INT(-$N70/30))+(-$N70/30-INT(-$N70/30))*SUMIFS(55:55,$1:$1,INT(-$N70/30)+1),0)+(-$N70/30-INT(-$N70/30))*SUMIFS(55:55,$1:$1,GO$1+INT(-$N70/30)+1)+(INT(-$N70/30)+1--$N70/30)*SUMIFS(55:55,$1:$1,GO$1+INT(-$N70/30))))</f>
        <v>0</v>
      </c>
      <c r="GP70" s="40">
        <f>IF(GP$7="",0,IF(GP$1=MAX($1:$1),$R55-SUM($T70:GO70),IF(GP$1=1,SUMIFS(55:55,$1:$1,"&gt;="&amp;1,$1:$1,"&lt;="&amp;INT(-$N70/30))+(-$N70/30-INT(-$N70/30))*SUMIFS(55:55,$1:$1,INT(-$N70/30)+1),0)+(-$N70/30-INT(-$N70/30))*SUMIFS(55:55,$1:$1,GP$1+INT(-$N70/30)+1)+(INT(-$N70/30)+1--$N70/30)*SUMIFS(55:55,$1:$1,GP$1+INT(-$N70/30))))</f>
        <v>0</v>
      </c>
      <c r="GQ70" s="40">
        <f>IF(GQ$7="",0,IF(GQ$1=MAX($1:$1),$R55-SUM($T70:GP70),IF(GQ$1=1,SUMIFS(55:55,$1:$1,"&gt;="&amp;1,$1:$1,"&lt;="&amp;INT(-$N70/30))+(-$N70/30-INT(-$N70/30))*SUMIFS(55:55,$1:$1,INT(-$N70/30)+1),0)+(-$N70/30-INT(-$N70/30))*SUMIFS(55:55,$1:$1,GQ$1+INT(-$N70/30)+1)+(INT(-$N70/30)+1--$N70/30)*SUMIFS(55:55,$1:$1,GQ$1+INT(-$N70/30))))</f>
        <v>0</v>
      </c>
      <c r="GR70" s="40">
        <f>IF(GR$7="",0,IF(GR$1=MAX($1:$1),$R55-SUM($T70:GQ70),IF(GR$1=1,SUMIFS(55:55,$1:$1,"&gt;="&amp;1,$1:$1,"&lt;="&amp;INT(-$N70/30))+(-$N70/30-INT(-$N70/30))*SUMIFS(55:55,$1:$1,INT(-$N70/30)+1),0)+(-$N70/30-INT(-$N70/30))*SUMIFS(55:55,$1:$1,GR$1+INT(-$N70/30)+1)+(INT(-$N70/30)+1--$N70/30)*SUMIFS(55:55,$1:$1,GR$1+INT(-$N70/30))))</f>
        <v>0</v>
      </c>
      <c r="GS70" s="40">
        <f>IF(GS$7="",0,IF(GS$1=MAX($1:$1),$R55-SUM($T70:GR70),IF(GS$1=1,SUMIFS(55:55,$1:$1,"&gt;="&amp;1,$1:$1,"&lt;="&amp;INT(-$N70/30))+(-$N70/30-INT(-$N70/30))*SUMIFS(55:55,$1:$1,INT(-$N70/30)+1),0)+(-$N70/30-INT(-$N70/30))*SUMIFS(55:55,$1:$1,GS$1+INT(-$N70/30)+1)+(INT(-$N70/30)+1--$N70/30)*SUMIFS(55:55,$1:$1,GS$1+INT(-$N70/30))))</f>
        <v>0</v>
      </c>
      <c r="GT70" s="40">
        <f>IF(GT$7="",0,IF(GT$1=MAX($1:$1),$R55-SUM($T70:GS70),IF(GT$1=1,SUMIFS(55:55,$1:$1,"&gt;="&amp;1,$1:$1,"&lt;="&amp;INT(-$N70/30))+(-$N70/30-INT(-$N70/30))*SUMIFS(55:55,$1:$1,INT(-$N70/30)+1),0)+(-$N70/30-INT(-$N70/30))*SUMIFS(55:55,$1:$1,GT$1+INT(-$N70/30)+1)+(INT(-$N70/30)+1--$N70/30)*SUMIFS(55:55,$1:$1,GT$1+INT(-$N70/30))))</f>
        <v>0</v>
      </c>
      <c r="GU70" s="40">
        <f>IF(GU$7="",0,IF(GU$1=MAX($1:$1),$R55-SUM($T70:GT70),IF(GU$1=1,SUMIFS(55:55,$1:$1,"&gt;="&amp;1,$1:$1,"&lt;="&amp;INT(-$N70/30))+(-$N70/30-INT(-$N70/30))*SUMIFS(55:55,$1:$1,INT(-$N70/30)+1),0)+(-$N70/30-INT(-$N70/30))*SUMIFS(55:55,$1:$1,GU$1+INT(-$N70/30)+1)+(INT(-$N70/30)+1--$N70/30)*SUMIFS(55:55,$1:$1,GU$1+INT(-$N70/30))))</f>
        <v>0</v>
      </c>
      <c r="GV70" s="40">
        <f>IF(GV$7="",0,IF(GV$1=MAX($1:$1),$R55-SUM($T70:GU70),IF(GV$1=1,SUMIFS(55:55,$1:$1,"&gt;="&amp;1,$1:$1,"&lt;="&amp;INT(-$N70/30))+(-$N70/30-INT(-$N70/30))*SUMIFS(55:55,$1:$1,INT(-$N70/30)+1),0)+(-$N70/30-INT(-$N70/30))*SUMIFS(55:55,$1:$1,GV$1+INT(-$N70/30)+1)+(INT(-$N70/30)+1--$N70/30)*SUMIFS(55:55,$1:$1,GV$1+INT(-$N70/30))))</f>
        <v>0</v>
      </c>
      <c r="GW70" s="40">
        <f>IF(GW$7="",0,IF(GW$1=MAX($1:$1),$R55-SUM($T70:GV70),IF(GW$1=1,SUMIFS(55:55,$1:$1,"&gt;="&amp;1,$1:$1,"&lt;="&amp;INT(-$N70/30))+(-$N70/30-INT(-$N70/30))*SUMIFS(55:55,$1:$1,INT(-$N70/30)+1),0)+(-$N70/30-INT(-$N70/30))*SUMIFS(55:55,$1:$1,GW$1+INT(-$N70/30)+1)+(INT(-$N70/30)+1--$N70/30)*SUMIFS(55:55,$1:$1,GW$1+INT(-$N70/30))))</f>
        <v>0</v>
      </c>
      <c r="GX70" s="40">
        <f>IF(GX$7="",0,IF(GX$1=MAX($1:$1),$R55-SUM($T70:GW70),IF(GX$1=1,SUMIFS(55:55,$1:$1,"&gt;="&amp;1,$1:$1,"&lt;="&amp;INT(-$N70/30))+(-$N70/30-INT(-$N70/30))*SUMIFS(55:55,$1:$1,INT(-$N70/30)+1),0)+(-$N70/30-INT(-$N70/30))*SUMIFS(55:55,$1:$1,GX$1+INT(-$N70/30)+1)+(INT(-$N70/30)+1--$N70/30)*SUMIFS(55:55,$1:$1,GX$1+INT(-$N70/30))))</f>
        <v>0</v>
      </c>
      <c r="GY70" s="40">
        <f>IF(GY$7="",0,IF(GY$1=MAX($1:$1),$R55-SUM($T70:GX70),IF(GY$1=1,SUMIFS(55:55,$1:$1,"&gt;="&amp;1,$1:$1,"&lt;="&amp;INT(-$N70/30))+(-$N70/30-INT(-$N70/30))*SUMIFS(55:55,$1:$1,INT(-$N70/30)+1),0)+(-$N70/30-INT(-$N70/30))*SUMIFS(55:55,$1:$1,GY$1+INT(-$N70/30)+1)+(INT(-$N70/30)+1--$N70/30)*SUMIFS(55:55,$1:$1,GY$1+INT(-$N70/30))))</f>
        <v>0</v>
      </c>
      <c r="GZ70" s="40">
        <f>IF(GZ$7="",0,IF(GZ$1=MAX($1:$1),$R55-SUM($T70:GY70),IF(GZ$1=1,SUMIFS(55:55,$1:$1,"&gt;="&amp;1,$1:$1,"&lt;="&amp;INT(-$N70/30))+(-$N70/30-INT(-$N70/30))*SUMIFS(55:55,$1:$1,INT(-$N70/30)+1),0)+(-$N70/30-INT(-$N70/30))*SUMIFS(55:55,$1:$1,GZ$1+INT(-$N70/30)+1)+(INT(-$N70/30)+1--$N70/30)*SUMIFS(55:55,$1:$1,GZ$1+INT(-$N70/30))))</f>
        <v>0</v>
      </c>
      <c r="HA70" s="40">
        <f>IF(HA$7="",0,IF(HA$1=MAX($1:$1),$R55-SUM($T70:GZ70),IF(HA$1=1,SUMIFS(55:55,$1:$1,"&gt;="&amp;1,$1:$1,"&lt;="&amp;INT(-$N70/30))+(-$N70/30-INT(-$N70/30))*SUMIFS(55:55,$1:$1,INT(-$N70/30)+1),0)+(-$N70/30-INT(-$N70/30))*SUMIFS(55:55,$1:$1,HA$1+INT(-$N70/30)+1)+(INT(-$N70/30)+1--$N70/30)*SUMIFS(55:55,$1:$1,HA$1+INT(-$N70/30))))</f>
        <v>0</v>
      </c>
      <c r="HB70" s="40">
        <f>IF(HB$7="",0,IF(HB$1=MAX($1:$1),$R55-SUM($T70:HA70),IF(HB$1=1,SUMIFS(55:55,$1:$1,"&gt;="&amp;1,$1:$1,"&lt;="&amp;INT(-$N70/30))+(-$N70/30-INT(-$N70/30))*SUMIFS(55:55,$1:$1,INT(-$N70/30)+1),0)+(-$N70/30-INT(-$N70/30))*SUMIFS(55:55,$1:$1,HB$1+INT(-$N70/30)+1)+(INT(-$N70/30)+1--$N70/30)*SUMIFS(55:55,$1:$1,HB$1+INT(-$N70/30))))</f>
        <v>0</v>
      </c>
      <c r="HC70" s="40">
        <f>IF(HC$7="",0,IF(HC$1=MAX($1:$1),$R55-SUM($T70:HB70),IF(HC$1=1,SUMIFS(55:55,$1:$1,"&gt;="&amp;1,$1:$1,"&lt;="&amp;INT(-$N70/30))+(-$N70/30-INT(-$N70/30))*SUMIFS(55:55,$1:$1,INT(-$N70/30)+1),0)+(-$N70/30-INT(-$N70/30))*SUMIFS(55:55,$1:$1,HC$1+INT(-$N70/30)+1)+(INT(-$N70/30)+1--$N70/30)*SUMIFS(55:55,$1:$1,HC$1+INT(-$N70/30))))</f>
        <v>0</v>
      </c>
      <c r="HD70" s="40">
        <f>IF(HD$7="",0,IF(HD$1=MAX($1:$1),$R55-SUM($T70:HC70),IF(HD$1=1,SUMIFS(55:55,$1:$1,"&gt;="&amp;1,$1:$1,"&lt;="&amp;INT(-$N70/30))+(-$N70/30-INT(-$N70/30))*SUMIFS(55:55,$1:$1,INT(-$N70/30)+1),0)+(-$N70/30-INT(-$N70/30))*SUMIFS(55:55,$1:$1,HD$1+INT(-$N70/30)+1)+(INT(-$N70/30)+1--$N70/30)*SUMIFS(55:55,$1:$1,HD$1+INT(-$N70/30))))</f>
        <v>0</v>
      </c>
      <c r="HE70" s="40">
        <f>IF(HE$7="",0,IF(HE$1=MAX($1:$1),$R55-SUM($T70:HD70),IF(HE$1=1,SUMIFS(55:55,$1:$1,"&gt;="&amp;1,$1:$1,"&lt;="&amp;INT(-$N70/30))+(-$N70/30-INT(-$N70/30))*SUMIFS(55:55,$1:$1,INT(-$N70/30)+1),0)+(-$N70/30-INT(-$N70/30))*SUMIFS(55:55,$1:$1,HE$1+INT(-$N70/30)+1)+(INT(-$N70/30)+1--$N70/30)*SUMIFS(55:55,$1:$1,HE$1+INT(-$N70/30))))</f>
        <v>0</v>
      </c>
      <c r="HF70" s="40">
        <f>IF(HF$7="",0,IF(HF$1=MAX($1:$1),$R55-SUM($T70:HE70),IF(HF$1=1,SUMIFS(55:55,$1:$1,"&gt;="&amp;1,$1:$1,"&lt;="&amp;INT(-$N70/30))+(-$N70/30-INT(-$N70/30))*SUMIFS(55:55,$1:$1,INT(-$N70/30)+1),0)+(-$N70/30-INT(-$N70/30))*SUMIFS(55:55,$1:$1,HF$1+INT(-$N70/30)+1)+(INT(-$N70/30)+1--$N70/30)*SUMIFS(55:55,$1:$1,HF$1+INT(-$N70/30))))</f>
        <v>0</v>
      </c>
      <c r="HG70" s="40">
        <f>IF(HG$7="",0,IF(HG$1=MAX($1:$1),$R55-SUM($T70:HF70),IF(HG$1=1,SUMIFS(55:55,$1:$1,"&gt;="&amp;1,$1:$1,"&lt;="&amp;INT(-$N70/30))+(-$N70/30-INT(-$N70/30))*SUMIFS(55:55,$1:$1,INT(-$N70/30)+1),0)+(-$N70/30-INT(-$N70/30))*SUMIFS(55:55,$1:$1,HG$1+INT(-$N70/30)+1)+(INT(-$N70/30)+1--$N70/30)*SUMIFS(55:55,$1:$1,HG$1+INT(-$N70/30))))</f>
        <v>0</v>
      </c>
      <c r="HH70" s="40">
        <f>IF(HH$7="",0,IF(HH$1=MAX($1:$1),$R55-SUM($T70:HG70),IF(HH$1=1,SUMIFS(55:55,$1:$1,"&gt;="&amp;1,$1:$1,"&lt;="&amp;INT(-$N70/30))+(-$N70/30-INT(-$N70/30))*SUMIFS(55:55,$1:$1,INT(-$N70/30)+1),0)+(-$N70/30-INT(-$N70/30))*SUMIFS(55:55,$1:$1,HH$1+INT(-$N70/30)+1)+(INT(-$N70/30)+1--$N70/30)*SUMIFS(55:55,$1:$1,HH$1+INT(-$N70/30))))</f>
        <v>0</v>
      </c>
      <c r="HI70" s="40">
        <f>IF(HI$7="",0,IF(HI$1=MAX($1:$1),$R55-SUM($T70:HH70),IF(HI$1=1,SUMIFS(55:55,$1:$1,"&gt;="&amp;1,$1:$1,"&lt;="&amp;INT(-$N70/30))+(-$N70/30-INT(-$N70/30))*SUMIFS(55:55,$1:$1,INT(-$N70/30)+1),0)+(-$N70/30-INT(-$N70/30))*SUMIFS(55:55,$1:$1,HI$1+INT(-$N70/30)+1)+(INT(-$N70/30)+1--$N70/30)*SUMIFS(55:55,$1:$1,HI$1+INT(-$N70/30))))</f>
        <v>0</v>
      </c>
      <c r="HJ70" s="40">
        <f>IF(HJ$7="",0,IF(HJ$1=MAX($1:$1),$R55-SUM($T70:HI70),IF(HJ$1=1,SUMIFS(55:55,$1:$1,"&gt;="&amp;1,$1:$1,"&lt;="&amp;INT(-$N70/30))+(-$N70/30-INT(-$N70/30))*SUMIFS(55:55,$1:$1,INT(-$N70/30)+1),0)+(-$N70/30-INT(-$N70/30))*SUMIFS(55:55,$1:$1,HJ$1+INT(-$N70/30)+1)+(INT(-$N70/30)+1--$N70/30)*SUMIFS(55:55,$1:$1,HJ$1+INT(-$N70/30))))</f>
        <v>0</v>
      </c>
      <c r="HK70" s="40">
        <f>IF(HK$7="",0,IF(HK$1=MAX($1:$1),$R55-SUM($T70:HJ70),IF(HK$1=1,SUMIFS(55:55,$1:$1,"&gt;="&amp;1,$1:$1,"&lt;="&amp;INT(-$N70/30))+(-$N70/30-INT(-$N70/30))*SUMIFS(55:55,$1:$1,INT(-$N70/30)+1),0)+(-$N70/30-INT(-$N70/30))*SUMIFS(55:55,$1:$1,HK$1+INT(-$N70/30)+1)+(INT(-$N70/30)+1--$N70/30)*SUMIFS(55:55,$1:$1,HK$1+INT(-$N70/30))))</f>
        <v>0</v>
      </c>
      <c r="HL70" s="40">
        <f>IF(HL$7="",0,IF(HL$1=MAX($1:$1),$R55-SUM($T70:HK70),IF(HL$1=1,SUMIFS(55:55,$1:$1,"&gt;="&amp;1,$1:$1,"&lt;="&amp;INT(-$N70/30))+(-$N70/30-INT(-$N70/30))*SUMIFS(55:55,$1:$1,INT(-$N70/30)+1),0)+(-$N70/30-INT(-$N70/30))*SUMIFS(55:55,$1:$1,HL$1+INT(-$N70/30)+1)+(INT(-$N70/30)+1--$N70/30)*SUMIFS(55:55,$1:$1,HL$1+INT(-$N70/30))))</f>
        <v>0</v>
      </c>
      <c r="HM70" s="40">
        <f>IF(HM$7="",0,IF(HM$1=MAX($1:$1),$R55-SUM($T70:HL70),IF(HM$1=1,SUMIFS(55:55,$1:$1,"&gt;="&amp;1,$1:$1,"&lt;="&amp;INT(-$N70/30))+(-$N70/30-INT(-$N70/30))*SUMIFS(55:55,$1:$1,INT(-$N70/30)+1),0)+(-$N70/30-INT(-$N70/30))*SUMIFS(55:55,$1:$1,HM$1+INT(-$N70/30)+1)+(INT(-$N70/30)+1--$N70/30)*SUMIFS(55:55,$1:$1,HM$1+INT(-$N70/30))))</f>
        <v>0</v>
      </c>
      <c r="HN70" s="40">
        <f>IF(HN$7="",0,IF(HN$1=MAX($1:$1),$R55-SUM($T70:HM70),IF(HN$1=1,SUMIFS(55:55,$1:$1,"&gt;="&amp;1,$1:$1,"&lt;="&amp;INT(-$N70/30))+(-$N70/30-INT(-$N70/30))*SUMIFS(55:55,$1:$1,INT(-$N70/30)+1),0)+(-$N70/30-INT(-$N70/30))*SUMIFS(55:55,$1:$1,HN$1+INT(-$N70/30)+1)+(INT(-$N70/30)+1--$N70/30)*SUMIFS(55:55,$1:$1,HN$1+INT(-$N70/30))))</f>
        <v>0</v>
      </c>
      <c r="HO70" s="40">
        <f>IF(HO$7="",0,IF(HO$1=MAX($1:$1),$R55-SUM($T70:HN70),IF(HO$1=1,SUMIFS(55:55,$1:$1,"&gt;="&amp;1,$1:$1,"&lt;="&amp;INT(-$N70/30))+(-$N70/30-INT(-$N70/30))*SUMIFS(55:55,$1:$1,INT(-$N70/30)+1),0)+(-$N70/30-INT(-$N70/30))*SUMIFS(55:55,$1:$1,HO$1+INT(-$N70/30)+1)+(INT(-$N70/30)+1--$N70/30)*SUMIFS(55:55,$1:$1,HO$1+INT(-$N70/30))))</f>
        <v>0</v>
      </c>
      <c r="HP70" s="40">
        <f>IF(HP$7="",0,IF(HP$1=MAX($1:$1),$R55-SUM($T70:HO70),IF(HP$1=1,SUMIFS(55:55,$1:$1,"&gt;="&amp;1,$1:$1,"&lt;="&amp;INT(-$N70/30))+(-$N70/30-INT(-$N70/30))*SUMIFS(55:55,$1:$1,INT(-$N70/30)+1),0)+(-$N70/30-INT(-$N70/30))*SUMIFS(55:55,$1:$1,HP$1+INT(-$N70/30)+1)+(INT(-$N70/30)+1--$N70/30)*SUMIFS(55:55,$1:$1,HP$1+INT(-$N70/30))))</f>
        <v>0</v>
      </c>
      <c r="HQ70" s="40">
        <f>IF(HQ$7="",0,IF(HQ$1=MAX($1:$1),$R55-SUM($T70:HP70),IF(HQ$1=1,SUMIFS(55:55,$1:$1,"&gt;="&amp;1,$1:$1,"&lt;="&amp;INT(-$N70/30))+(-$N70/30-INT(-$N70/30))*SUMIFS(55:55,$1:$1,INT(-$N70/30)+1),0)+(-$N70/30-INT(-$N70/30))*SUMIFS(55:55,$1:$1,HQ$1+INT(-$N70/30)+1)+(INT(-$N70/30)+1--$N70/30)*SUMIFS(55:55,$1:$1,HQ$1+INT(-$N70/30))))</f>
        <v>0</v>
      </c>
      <c r="HR70" s="40">
        <f>IF(HR$7="",0,IF(HR$1=MAX($1:$1),$R55-SUM($T70:HQ70),IF(HR$1=1,SUMIFS(55:55,$1:$1,"&gt;="&amp;1,$1:$1,"&lt;="&amp;INT(-$N70/30))+(-$N70/30-INT(-$N70/30))*SUMIFS(55:55,$1:$1,INT(-$N70/30)+1),0)+(-$N70/30-INT(-$N70/30))*SUMIFS(55:55,$1:$1,HR$1+INT(-$N70/30)+1)+(INT(-$N70/30)+1--$N70/30)*SUMIFS(55:55,$1:$1,HR$1+INT(-$N70/30))))</f>
        <v>0</v>
      </c>
      <c r="HS70" s="40">
        <f>IF(HS$7="",0,IF(HS$1=MAX($1:$1),$R55-SUM($T70:HR70),IF(HS$1=1,SUMIFS(55:55,$1:$1,"&gt;="&amp;1,$1:$1,"&lt;="&amp;INT(-$N70/30))+(-$N70/30-INT(-$N70/30))*SUMIFS(55:55,$1:$1,INT(-$N70/30)+1),0)+(-$N70/30-INT(-$N70/30))*SUMIFS(55:55,$1:$1,HS$1+INT(-$N70/30)+1)+(INT(-$N70/30)+1--$N70/30)*SUMIFS(55:55,$1:$1,HS$1+INT(-$N70/30))))</f>
        <v>0</v>
      </c>
      <c r="HT70" s="40">
        <f>IF(HT$7="",0,IF(HT$1=MAX($1:$1),$R55-SUM($T70:HS70),IF(HT$1=1,SUMIFS(55:55,$1:$1,"&gt;="&amp;1,$1:$1,"&lt;="&amp;INT(-$N70/30))+(-$N70/30-INT(-$N70/30))*SUMIFS(55:55,$1:$1,INT(-$N70/30)+1),0)+(-$N70/30-INT(-$N70/30))*SUMIFS(55:55,$1:$1,HT$1+INT(-$N70/30)+1)+(INT(-$N70/30)+1--$N70/30)*SUMIFS(55:55,$1:$1,HT$1+INT(-$N70/30))))</f>
        <v>0</v>
      </c>
      <c r="HU70" s="40">
        <f>IF(HU$7="",0,IF(HU$1=MAX($1:$1),$R55-SUM($T70:HT70),IF(HU$1=1,SUMIFS(55:55,$1:$1,"&gt;="&amp;1,$1:$1,"&lt;="&amp;INT(-$N70/30))+(-$N70/30-INT(-$N70/30))*SUMIFS(55:55,$1:$1,INT(-$N70/30)+1),0)+(-$N70/30-INT(-$N70/30))*SUMIFS(55:55,$1:$1,HU$1+INT(-$N70/30)+1)+(INT(-$N70/30)+1--$N70/30)*SUMIFS(55:55,$1:$1,HU$1+INT(-$N70/30))))</f>
        <v>0</v>
      </c>
      <c r="HV70" s="40">
        <f>IF(HV$7="",0,IF(HV$1=MAX($1:$1),$R55-SUM($T70:HU70),IF(HV$1=1,SUMIFS(55:55,$1:$1,"&gt;="&amp;1,$1:$1,"&lt;="&amp;INT(-$N70/30))+(-$N70/30-INT(-$N70/30))*SUMIFS(55:55,$1:$1,INT(-$N70/30)+1),0)+(-$N70/30-INT(-$N70/30))*SUMIFS(55:55,$1:$1,HV$1+INT(-$N70/30)+1)+(INT(-$N70/30)+1--$N70/30)*SUMIFS(55:55,$1:$1,HV$1+INT(-$N70/30))))</f>
        <v>0</v>
      </c>
      <c r="HW70" s="40">
        <f>IF(HW$7="",0,IF(HW$1=MAX($1:$1),$R55-SUM($T70:HV70),IF(HW$1=1,SUMIFS(55:55,$1:$1,"&gt;="&amp;1,$1:$1,"&lt;="&amp;INT(-$N70/30))+(-$N70/30-INT(-$N70/30))*SUMIFS(55:55,$1:$1,INT(-$N70/30)+1),0)+(-$N70/30-INT(-$N70/30))*SUMIFS(55:55,$1:$1,HW$1+INT(-$N70/30)+1)+(INT(-$N70/30)+1--$N70/30)*SUMIFS(55:55,$1:$1,HW$1+INT(-$N70/30))))</f>
        <v>0</v>
      </c>
      <c r="HX70" s="40">
        <f>IF(HX$7="",0,IF(HX$1=MAX($1:$1),$R55-SUM($T70:HW70),IF(HX$1=1,SUMIFS(55:55,$1:$1,"&gt;="&amp;1,$1:$1,"&lt;="&amp;INT(-$N70/30))+(-$N70/30-INT(-$N70/30))*SUMIFS(55:55,$1:$1,INT(-$N70/30)+1),0)+(-$N70/30-INT(-$N70/30))*SUMIFS(55:55,$1:$1,HX$1+INT(-$N70/30)+1)+(INT(-$N70/30)+1--$N70/30)*SUMIFS(55:55,$1:$1,HX$1+INT(-$N70/30))))</f>
        <v>0</v>
      </c>
      <c r="HY70" s="40">
        <f>IF(HY$7="",0,IF(HY$1=MAX($1:$1),$R55-SUM($T70:HX70),IF(HY$1=1,SUMIFS(55:55,$1:$1,"&gt;="&amp;1,$1:$1,"&lt;="&amp;INT(-$N70/30))+(-$N70/30-INT(-$N70/30))*SUMIFS(55:55,$1:$1,INT(-$N70/30)+1),0)+(-$N70/30-INT(-$N70/30))*SUMIFS(55:55,$1:$1,HY$1+INT(-$N70/30)+1)+(INT(-$N70/30)+1--$N70/30)*SUMIFS(55:55,$1:$1,HY$1+INT(-$N70/30))))</f>
        <v>0</v>
      </c>
      <c r="HZ70" s="40">
        <f>IF(HZ$7="",0,IF(HZ$1=MAX($1:$1),$R55-SUM($T70:HY70),IF(HZ$1=1,SUMIFS(55:55,$1:$1,"&gt;="&amp;1,$1:$1,"&lt;="&amp;INT(-$N70/30))+(-$N70/30-INT(-$N70/30))*SUMIFS(55:55,$1:$1,INT(-$N70/30)+1),0)+(-$N70/30-INT(-$N70/30))*SUMIFS(55:55,$1:$1,HZ$1+INT(-$N70/30)+1)+(INT(-$N70/30)+1--$N70/30)*SUMIFS(55:55,$1:$1,HZ$1+INT(-$N70/30))))</f>
        <v>0</v>
      </c>
      <c r="IA70" s="40">
        <f>IF(IA$7="",0,IF(IA$1=MAX($1:$1),$R55-SUM($T70:HZ70),IF(IA$1=1,SUMIFS(55:55,$1:$1,"&gt;="&amp;1,$1:$1,"&lt;="&amp;INT(-$N70/30))+(-$N70/30-INT(-$N70/30))*SUMIFS(55:55,$1:$1,INT(-$N70/30)+1),0)+(-$N70/30-INT(-$N70/30))*SUMIFS(55:55,$1:$1,IA$1+INT(-$N70/30)+1)+(INT(-$N70/30)+1--$N70/30)*SUMIFS(55:55,$1:$1,IA$1+INT(-$N70/30))))</f>
        <v>0</v>
      </c>
      <c r="IB70" s="40">
        <f>IF(IB$7="",0,IF(IB$1=MAX($1:$1),$R55-SUM($T70:IA70),IF(IB$1=1,SUMIFS(55:55,$1:$1,"&gt;="&amp;1,$1:$1,"&lt;="&amp;INT(-$N70/30))+(-$N70/30-INT(-$N70/30))*SUMIFS(55:55,$1:$1,INT(-$N70/30)+1),0)+(-$N70/30-INT(-$N70/30))*SUMIFS(55:55,$1:$1,IB$1+INT(-$N70/30)+1)+(INT(-$N70/30)+1--$N70/30)*SUMIFS(55:55,$1:$1,IB$1+INT(-$N70/30))))</f>
        <v>0</v>
      </c>
      <c r="IC70" s="40">
        <f>IF(IC$7="",0,IF(IC$1=MAX($1:$1),$R55-SUM($T70:IB70),IF(IC$1=1,SUMIFS(55:55,$1:$1,"&gt;="&amp;1,$1:$1,"&lt;="&amp;INT(-$N70/30))+(-$N70/30-INT(-$N70/30))*SUMIFS(55:55,$1:$1,INT(-$N70/30)+1),0)+(-$N70/30-INT(-$N70/30))*SUMIFS(55:55,$1:$1,IC$1+INT(-$N70/30)+1)+(INT(-$N70/30)+1--$N70/30)*SUMIFS(55:55,$1:$1,IC$1+INT(-$N70/30))))</f>
        <v>0</v>
      </c>
      <c r="ID70" s="40">
        <f>IF(ID$7="",0,IF(ID$1=MAX($1:$1),$R55-SUM($T70:IC70),IF(ID$1=1,SUMIFS(55:55,$1:$1,"&gt;="&amp;1,$1:$1,"&lt;="&amp;INT(-$N70/30))+(-$N70/30-INT(-$N70/30))*SUMIFS(55:55,$1:$1,INT(-$N70/30)+1),0)+(-$N70/30-INT(-$N70/30))*SUMIFS(55:55,$1:$1,ID$1+INT(-$N70/30)+1)+(INT(-$N70/30)+1--$N70/30)*SUMIFS(55:55,$1:$1,ID$1+INT(-$N70/30))))</f>
        <v>0</v>
      </c>
      <c r="IE70" s="40">
        <f>IF(IE$7="",0,IF(IE$1=MAX($1:$1),$R55-SUM($T70:ID70),IF(IE$1=1,SUMIFS(55:55,$1:$1,"&gt;="&amp;1,$1:$1,"&lt;="&amp;INT(-$N70/30))+(-$N70/30-INT(-$N70/30))*SUMIFS(55:55,$1:$1,INT(-$N70/30)+1),0)+(-$N70/30-INT(-$N70/30))*SUMIFS(55:55,$1:$1,IE$1+INT(-$N70/30)+1)+(INT(-$N70/30)+1--$N70/30)*SUMIFS(55:55,$1:$1,IE$1+INT(-$N70/30))))</f>
        <v>0</v>
      </c>
      <c r="IF70" s="40">
        <f>IF(IF$7="",0,IF(IF$1=MAX($1:$1),$R55-SUM($T70:IE70),IF(IF$1=1,SUMIFS(55:55,$1:$1,"&gt;="&amp;1,$1:$1,"&lt;="&amp;INT(-$N70/30))+(-$N70/30-INT(-$N70/30))*SUMIFS(55:55,$1:$1,INT(-$N70/30)+1),0)+(-$N70/30-INT(-$N70/30))*SUMIFS(55:55,$1:$1,IF$1+INT(-$N70/30)+1)+(INT(-$N70/30)+1--$N70/30)*SUMIFS(55:55,$1:$1,IF$1+INT(-$N70/30))))</f>
        <v>0</v>
      </c>
      <c r="IG70" s="40">
        <f>IF(IG$7="",0,IF(IG$1=MAX($1:$1),$R55-SUM($T70:IF70),IF(IG$1=1,SUMIFS(55:55,$1:$1,"&gt;="&amp;1,$1:$1,"&lt;="&amp;INT(-$N70/30))+(-$N70/30-INT(-$N70/30))*SUMIFS(55:55,$1:$1,INT(-$N70/30)+1),0)+(-$N70/30-INT(-$N70/30))*SUMIFS(55:55,$1:$1,IG$1+INT(-$N70/30)+1)+(INT(-$N70/30)+1--$N70/30)*SUMIFS(55:55,$1:$1,IG$1+INT(-$N70/30))))</f>
        <v>0</v>
      </c>
      <c r="IH70" s="40">
        <f>IF(IH$7="",0,IF(IH$1=MAX($1:$1),$R55-SUM($T70:IG70),IF(IH$1=1,SUMIFS(55:55,$1:$1,"&gt;="&amp;1,$1:$1,"&lt;="&amp;INT(-$N70/30))+(-$N70/30-INT(-$N70/30))*SUMIFS(55:55,$1:$1,INT(-$N70/30)+1),0)+(-$N70/30-INT(-$N70/30))*SUMIFS(55:55,$1:$1,IH$1+INT(-$N70/30)+1)+(INT(-$N70/30)+1--$N70/30)*SUMIFS(55:55,$1:$1,IH$1+INT(-$N70/30))))</f>
        <v>0</v>
      </c>
      <c r="II70" s="40">
        <f>IF(II$7="",0,IF(II$1=MAX($1:$1),$R55-SUM($T70:IH70),IF(II$1=1,SUMIFS(55:55,$1:$1,"&gt;="&amp;1,$1:$1,"&lt;="&amp;INT(-$N70/30))+(-$N70/30-INT(-$N70/30))*SUMIFS(55:55,$1:$1,INT(-$N70/30)+1),0)+(-$N70/30-INT(-$N70/30))*SUMIFS(55:55,$1:$1,II$1+INT(-$N70/30)+1)+(INT(-$N70/30)+1--$N70/30)*SUMIFS(55:55,$1:$1,II$1+INT(-$N70/30))))</f>
        <v>0</v>
      </c>
      <c r="IJ70" s="40">
        <f>IF(IJ$7="",0,IF(IJ$1=MAX($1:$1),$R55-SUM($T70:II70),IF(IJ$1=1,SUMIFS(55:55,$1:$1,"&gt;="&amp;1,$1:$1,"&lt;="&amp;INT(-$N70/30))+(-$N70/30-INT(-$N70/30))*SUMIFS(55:55,$1:$1,INT(-$N70/30)+1),0)+(-$N70/30-INT(-$N70/30))*SUMIFS(55:55,$1:$1,IJ$1+INT(-$N70/30)+1)+(INT(-$N70/30)+1--$N70/30)*SUMIFS(55:55,$1:$1,IJ$1+INT(-$N70/30))))</f>
        <v>0</v>
      </c>
      <c r="IK70" s="40">
        <f>IF(IK$7="",0,IF(IK$1=MAX($1:$1),$R55-SUM($T70:IJ70),IF(IK$1=1,SUMIFS(55:55,$1:$1,"&gt;="&amp;1,$1:$1,"&lt;="&amp;INT(-$N70/30))+(-$N70/30-INT(-$N70/30))*SUMIFS(55:55,$1:$1,INT(-$N70/30)+1),0)+(-$N70/30-INT(-$N70/30))*SUMIFS(55:55,$1:$1,IK$1+INT(-$N70/30)+1)+(INT(-$N70/30)+1--$N70/30)*SUMIFS(55:55,$1:$1,IK$1+INT(-$N70/30))))</f>
        <v>0</v>
      </c>
      <c r="IL70" s="40">
        <f>IF(IL$7="",0,IF(IL$1=MAX($1:$1),$R55-SUM($T70:IK70),IF(IL$1=1,SUMIFS(55:55,$1:$1,"&gt;="&amp;1,$1:$1,"&lt;="&amp;INT(-$N70/30))+(-$N70/30-INT(-$N70/30))*SUMIFS(55:55,$1:$1,INT(-$N70/30)+1),0)+(-$N70/30-INT(-$N70/30))*SUMIFS(55:55,$1:$1,IL$1+INT(-$N70/30)+1)+(INT(-$N70/30)+1--$N70/30)*SUMIFS(55:55,$1:$1,IL$1+INT(-$N70/30))))</f>
        <v>0</v>
      </c>
      <c r="IM70" s="40">
        <f>IF(IM$7="",0,IF(IM$1=MAX($1:$1),$R55-SUM($T70:IL70),IF(IM$1=1,SUMIFS(55:55,$1:$1,"&gt;="&amp;1,$1:$1,"&lt;="&amp;INT(-$N70/30))+(-$N70/30-INT(-$N70/30))*SUMIFS(55:55,$1:$1,INT(-$N70/30)+1),0)+(-$N70/30-INT(-$N70/30))*SUMIFS(55:55,$1:$1,IM$1+INT(-$N70/30)+1)+(INT(-$N70/30)+1--$N70/30)*SUMIFS(55:55,$1:$1,IM$1+INT(-$N70/30))))</f>
        <v>0</v>
      </c>
      <c r="IN70" s="40">
        <f>IF(IN$7="",0,IF(IN$1=MAX($1:$1),$R55-SUM($T70:IM70),IF(IN$1=1,SUMIFS(55:55,$1:$1,"&gt;="&amp;1,$1:$1,"&lt;="&amp;INT(-$N70/30))+(-$N70/30-INT(-$N70/30))*SUMIFS(55:55,$1:$1,INT(-$N70/30)+1),0)+(-$N70/30-INT(-$N70/30))*SUMIFS(55:55,$1:$1,IN$1+INT(-$N70/30)+1)+(INT(-$N70/30)+1--$N70/30)*SUMIFS(55:55,$1:$1,IN$1+INT(-$N70/30))))</f>
        <v>0</v>
      </c>
      <c r="IO70" s="40">
        <f>IF(IO$7="",0,IF(IO$1=MAX($1:$1),$R55-SUM($T70:IN70),IF(IO$1=1,SUMIFS(55:55,$1:$1,"&gt;="&amp;1,$1:$1,"&lt;="&amp;INT(-$N70/30))+(-$N70/30-INT(-$N70/30))*SUMIFS(55:55,$1:$1,INT(-$N70/30)+1),0)+(-$N70/30-INT(-$N70/30))*SUMIFS(55:55,$1:$1,IO$1+INT(-$N70/30)+1)+(INT(-$N70/30)+1--$N70/30)*SUMIFS(55:55,$1:$1,IO$1+INT(-$N70/30))))</f>
        <v>0</v>
      </c>
      <c r="IP70" s="40">
        <f>IF(IP$7="",0,IF(IP$1=MAX($1:$1),$R55-SUM($T70:IO70),IF(IP$1=1,SUMIFS(55:55,$1:$1,"&gt;="&amp;1,$1:$1,"&lt;="&amp;INT(-$N70/30))+(-$N70/30-INT(-$N70/30))*SUMIFS(55:55,$1:$1,INT(-$N70/30)+1),0)+(-$N70/30-INT(-$N70/30))*SUMIFS(55:55,$1:$1,IP$1+INT(-$N70/30)+1)+(INT(-$N70/30)+1--$N70/30)*SUMIFS(55:55,$1:$1,IP$1+INT(-$N70/30))))</f>
        <v>0</v>
      </c>
      <c r="IQ70" s="40">
        <f>IF(IQ$7="",0,IF(IQ$1=MAX($1:$1),$R55-SUM($T70:IP70),IF(IQ$1=1,SUMIFS(55:55,$1:$1,"&gt;="&amp;1,$1:$1,"&lt;="&amp;INT(-$N70/30))+(-$N70/30-INT(-$N70/30))*SUMIFS(55:55,$1:$1,INT(-$N70/30)+1),0)+(-$N70/30-INT(-$N70/30))*SUMIFS(55:55,$1:$1,IQ$1+INT(-$N70/30)+1)+(INT(-$N70/30)+1--$N70/30)*SUMIFS(55:55,$1:$1,IQ$1+INT(-$N70/30))))</f>
        <v>0</v>
      </c>
      <c r="IR70" s="40">
        <f>IF(IR$7="",0,IF(IR$1=MAX($1:$1),$R55-SUM($T70:IQ70),IF(IR$1=1,SUMIFS(55:55,$1:$1,"&gt;="&amp;1,$1:$1,"&lt;="&amp;INT(-$N70/30))+(-$N70/30-INT(-$N70/30))*SUMIFS(55:55,$1:$1,INT(-$N70/30)+1),0)+(-$N70/30-INT(-$N70/30))*SUMIFS(55:55,$1:$1,IR$1+INT(-$N70/30)+1)+(INT(-$N70/30)+1--$N70/30)*SUMIFS(55:55,$1:$1,IR$1+INT(-$N70/30))))</f>
        <v>0</v>
      </c>
      <c r="IS70" s="40">
        <f>IF(IS$7="",0,IF(IS$1=MAX($1:$1),$R55-SUM($T70:IR70),IF(IS$1=1,SUMIFS(55:55,$1:$1,"&gt;="&amp;1,$1:$1,"&lt;="&amp;INT(-$N70/30))+(-$N70/30-INT(-$N70/30))*SUMIFS(55:55,$1:$1,INT(-$N70/30)+1),0)+(-$N70/30-INT(-$N70/30))*SUMIFS(55:55,$1:$1,IS$1+INT(-$N70/30)+1)+(INT(-$N70/30)+1--$N70/30)*SUMIFS(55:55,$1:$1,IS$1+INT(-$N70/30))))</f>
        <v>0</v>
      </c>
      <c r="IT70" s="40">
        <f>IF(IT$7="",0,IF(IT$1=MAX($1:$1),$R55-SUM($T70:IS70),IF(IT$1=1,SUMIFS(55:55,$1:$1,"&gt;="&amp;1,$1:$1,"&lt;="&amp;INT(-$N70/30))+(-$N70/30-INT(-$N70/30))*SUMIFS(55:55,$1:$1,INT(-$N70/30)+1),0)+(-$N70/30-INT(-$N70/30))*SUMIFS(55:55,$1:$1,IT$1+INT(-$N70/30)+1)+(INT(-$N70/30)+1--$N70/30)*SUMIFS(55:55,$1:$1,IT$1+INT(-$N70/30))))</f>
        <v>0</v>
      </c>
      <c r="IU70" s="40">
        <f>IF(IU$7="",0,IF(IU$1=MAX($1:$1),$R55-SUM($T70:IT70),IF(IU$1=1,SUMIFS(55:55,$1:$1,"&gt;="&amp;1,$1:$1,"&lt;="&amp;INT(-$N70/30))+(-$N70/30-INT(-$N70/30))*SUMIFS(55:55,$1:$1,INT(-$N70/30)+1),0)+(-$N70/30-INT(-$N70/30))*SUMIFS(55:55,$1:$1,IU$1+INT(-$N70/30)+1)+(INT(-$N70/30)+1--$N70/30)*SUMIFS(55:55,$1:$1,IU$1+INT(-$N70/30))))</f>
        <v>0</v>
      </c>
      <c r="IV70" s="40">
        <f>IF(IV$7="",0,IF(IV$1=MAX($1:$1),$R55-SUM($T70:IU70),IF(IV$1=1,SUMIFS(55:55,$1:$1,"&gt;="&amp;1,$1:$1,"&lt;="&amp;INT(-$N70/30))+(-$N70/30-INT(-$N70/30))*SUMIFS(55:55,$1:$1,INT(-$N70/30)+1),0)+(-$N70/30-INT(-$N70/30))*SUMIFS(55:55,$1:$1,IV$1+INT(-$N70/30)+1)+(INT(-$N70/30)+1--$N70/30)*SUMIFS(55:55,$1:$1,IV$1+INT(-$N70/30))))</f>
        <v>0</v>
      </c>
      <c r="IW70" s="40">
        <f>IF(IW$7="",0,IF(IW$1=MAX($1:$1),$R55-SUM($T70:IV70),IF(IW$1=1,SUMIFS(55:55,$1:$1,"&gt;="&amp;1,$1:$1,"&lt;="&amp;INT(-$N70/30))+(-$N70/30-INT(-$N70/30))*SUMIFS(55:55,$1:$1,INT(-$N70/30)+1),0)+(-$N70/30-INT(-$N70/30))*SUMIFS(55:55,$1:$1,IW$1+INT(-$N70/30)+1)+(INT(-$N70/30)+1--$N70/30)*SUMIFS(55:55,$1:$1,IW$1+INT(-$N70/30))))</f>
        <v>0</v>
      </c>
      <c r="IX70" s="40">
        <f>IF(IX$7="",0,IF(IX$1=MAX($1:$1),$R55-SUM($T70:IW70),IF(IX$1=1,SUMIFS(55:55,$1:$1,"&gt;="&amp;1,$1:$1,"&lt;="&amp;INT(-$N70/30))+(-$N70/30-INT(-$N70/30))*SUMIFS(55:55,$1:$1,INT(-$N70/30)+1),0)+(-$N70/30-INT(-$N70/30))*SUMIFS(55:55,$1:$1,IX$1+INT(-$N70/30)+1)+(INT(-$N70/30)+1--$N70/30)*SUMIFS(55:55,$1:$1,IX$1+INT(-$N70/30))))</f>
        <v>0</v>
      </c>
      <c r="IY70" s="40">
        <f>IF(IY$7="",0,IF(IY$1=MAX($1:$1),$R55-SUM($T70:IX70),IF(IY$1=1,SUMIFS(55:55,$1:$1,"&gt;="&amp;1,$1:$1,"&lt;="&amp;INT(-$N70/30))+(-$N70/30-INT(-$N70/30))*SUMIFS(55:55,$1:$1,INT(-$N70/30)+1),0)+(-$N70/30-INT(-$N70/30))*SUMIFS(55:55,$1:$1,IY$1+INT(-$N70/30)+1)+(INT(-$N70/30)+1--$N70/30)*SUMIFS(55:55,$1:$1,IY$1+INT(-$N70/30))))</f>
        <v>0</v>
      </c>
      <c r="IZ70" s="40">
        <f>IF(IZ$7="",0,IF(IZ$1=MAX($1:$1),$R55-SUM($T70:IY70),IF(IZ$1=1,SUMIFS(55:55,$1:$1,"&gt;="&amp;1,$1:$1,"&lt;="&amp;INT(-$N70/30))+(-$N70/30-INT(-$N70/30))*SUMIFS(55:55,$1:$1,INT(-$N70/30)+1),0)+(-$N70/30-INT(-$N70/30))*SUMIFS(55:55,$1:$1,IZ$1+INT(-$N70/30)+1)+(INT(-$N70/30)+1--$N70/30)*SUMIFS(55:55,$1:$1,IZ$1+INT(-$N70/30))))</f>
        <v>0</v>
      </c>
      <c r="JA70" s="40">
        <f>IF(JA$7="",0,IF(JA$1=MAX($1:$1),$R55-SUM($T70:IZ70),IF(JA$1=1,SUMIFS(55:55,$1:$1,"&gt;="&amp;1,$1:$1,"&lt;="&amp;INT(-$N70/30))+(-$N70/30-INT(-$N70/30))*SUMIFS(55:55,$1:$1,INT(-$N70/30)+1),0)+(-$N70/30-INT(-$N70/30))*SUMIFS(55:55,$1:$1,JA$1+INT(-$N70/30)+1)+(INT(-$N70/30)+1--$N70/30)*SUMIFS(55:55,$1:$1,JA$1+INT(-$N70/30))))</f>
        <v>0</v>
      </c>
      <c r="JB70" s="40">
        <f>IF(JB$7="",0,IF(JB$1=MAX($1:$1),$R55-SUM($T70:JA70),IF(JB$1=1,SUMIFS(55:55,$1:$1,"&gt;="&amp;1,$1:$1,"&lt;="&amp;INT(-$N70/30))+(-$N70/30-INT(-$N70/30))*SUMIFS(55:55,$1:$1,INT(-$N70/30)+1),0)+(-$N70/30-INT(-$N70/30))*SUMIFS(55:55,$1:$1,JB$1+INT(-$N70/30)+1)+(INT(-$N70/30)+1--$N70/30)*SUMIFS(55:55,$1:$1,JB$1+INT(-$N70/30))))</f>
        <v>0</v>
      </c>
      <c r="JC70" s="40">
        <f>IF(JC$7="",0,IF(JC$1=MAX($1:$1),$R55-SUM($T70:JB70),IF(JC$1=1,SUMIFS(55:55,$1:$1,"&gt;="&amp;1,$1:$1,"&lt;="&amp;INT(-$N70/30))+(-$N70/30-INT(-$N70/30))*SUMIFS(55:55,$1:$1,INT(-$N70/30)+1),0)+(-$N70/30-INT(-$N70/30))*SUMIFS(55:55,$1:$1,JC$1+INT(-$N70/30)+1)+(INT(-$N70/30)+1--$N70/30)*SUMIFS(55:55,$1:$1,JC$1+INT(-$N70/30))))</f>
        <v>0</v>
      </c>
      <c r="JD70" s="40">
        <f>IF(JD$7="",0,IF(JD$1=MAX($1:$1),$R55-SUM($T70:JC70),IF(JD$1=1,SUMIFS(55:55,$1:$1,"&gt;="&amp;1,$1:$1,"&lt;="&amp;INT(-$N70/30))+(-$N70/30-INT(-$N70/30))*SUMIFS(55:55,$1:$1,INT(-$N70/30)+1),0)+(-$N70/30-INT(-$N70/30))*SUMIFS(55:55,$1:$1,JD$1+INT(-$N70/30)+1)+(INT(-$N70/30)+1--$N70/30)*SUMIFS(55:55,$1:$1,JD$1+INT(-$N70/30))))</f>
        <v>0</v>
      </c>
      <c r="JE70" s="40">
        <f>IF(JE$7="",0,IF(JE$1=MAX($1:$1),$R55-SUM($T70:JD70),IF(JE$1=1,SUMIFS(55:55,$1:$1,"&gt;="&amp;1,$1:$1,"&lt;="&amp;INT(-$N70/30))+(-$N70/30-INT(-$N70/30))*SUMIFS(55:55,$1:$1,INT(-$N70/30)+1),0)+(-$N70/30-INT(-$N70/30))*SUMIFS(55:55,$1:$1,JE$1+INT(-$N70/30)+1)+(INT(-$N70/30)+1--$N70/30)*SUMIFS(55:55,$1:$1,JE$1+INT(-$N70/30))))</f>
        <v>0</v>
      </c>
      <c r="JF70" s="40">
        <f>IF(JF$7="",0,IF(JF$1=MAX($1:$1),$R55-SUM($T70:JE70),IF(JF$1=1,SUMIFS(55:55,$1:$1,"&gt;="&amp;1,$1:$1,"&lt;="&amp;INT(-$N70/30))+(-$N70/30-INT(-$N70/30))*SUMIFS(55:55,$1:$1,INT(-$N70/30)+1),0)+(-$N70/30-INT(-$N70/30))*SUMIFS(55:55,$1:$1,JF$1+INT(-$N70/30)+1)+(INT(-$N70/30)+1--$N70/30)*SUMIFS(55:55,$1:$1,JF$1+INT(-$N70/30))))</f>
        <v>0</v>
      </c>
      <c r="JG70" s="40">
        <f>IF(JG$7="",0,IF(JG$1=MAX($1:$1),$R55-SUM($T70:JF70),IF(JG$1=1,SUMIFS(55:55,$1:$1,"&gt;="&amp;1,$1:$1,"&lt;="&amp;INT(-$N70/30))+(-$N70/30-INT(-$N70/30))*SUMIFS(55:55,$1:$1,INT(-$N70/30)+1),0)+(-$N70/30-INT(-$N70/30))*SUMIFS(55:55,$1:$1,JG$1+INT(-$N70/30)+1)+(INT(-$N70/30)+1--$N70/30)*SUMIFS(55:55,$1:$1,JG$1+INT(-$N70/30))))</f>
        <v>0</v>
      </c>
      <c r="JH70" s="40">
        <f>IF(JH$7="",0,IF(JH$1=MAX($1:$1),$R55-SUM($T70:JG70),IF(JH$1=1,SUMIFS(55:55,$1:$1,"&gt;="&amp;1,$1:$1,"&lt;="&amp;INT(-$N70/30))+(-$N70/30-INT(-$N70/30))*SUMIFS(55:55,$1:$1,INT(-$N70/30)+1),0)+(-$N70/30-INT(-$N70/30))*SUMIFS(55:55,$1:$1,JH$1+INT(-$N70/30)+1)+(INT(-$N70/30)+1--$N70/30)*SUMIFS(55:55,$1:$1,JH$1+INT(-$N70/30))))</f>
        <v>0</v>
      </c>
      <c r="JI70" s="40">
        <f>IF(JI$7="",0,IF(JI$1=MAX($1:$1),$R55-SUM($T70:JH70),IF(JI$1=1,SUMIFS(55:55,$1:$1,"&gt;="&amp;1,$1:$1,"&lt;="&amp;INT(-$N70/30))+(-$N70/30-INT(-$N70/30))*SUMIFS(55:55,$1:$1,INT(-$N70/30)+1),0)+(-$N70/30-INT(-$N70/30))*SUMIFS(55:55,$1:$1,JI$1+INT(-$N70/30)+1)+(INT(-$N70/30)+1--$N70/30)*SUMIFS(55:55,$1:$1,JI$1+INT(-$N70/30))))</f>
        <v>0</v>
      </c>
      <c r="JJ70" s="40">
        <f>IF(JJ$7="",0,IF(JJ$1=MAX($1:$1),$R55-SUM($T70:JI70),IF(JJ$1=1,SUMIFS(55:55,$1:$1,"&gt;="&amp;1,$1:$1,"&lt;="&amp;INT(-$N70/30))+(-$N70/30-INT(-$N70/30))*SUMIFS(55:55,$1:$1,INT(-$N70/30)+1),0)+(-$N70/30-INT(-$N70/30))*SUMIFS(55:55,$1:$1,JJ$1+INT(-$N70/30)+1)+(INT(-$N70/30)+1--$N70/30)*SUMIFS(55:55,$1:$1,JJ$1+INT(-$N70/30))))</f>
        <v>0</v>
      </c>
      <c r="JK70" s="40">
        <f>IF(JK$7="",0,IF(JK$1=MAX($1:$1),$R55-SUM($T70:JJ70),IF(JK$1=1,SUMIFS(55:55,$1:$1,"&gt;="&amp;1,$1:$1,"&lt;="&amp;INT(-$N70/30))+(-$N70/30-INT(-$N70/30))*SUMIFS(55:55,$1:$1,INT(-$N70/30)+1),0)+(-$N70/30-INT(-$N70/30))*SUMIFS(55:55,$1:$1,JK$1+INT(-$N70/30)+1)+(INT(-$N70/30)+1--$N70/30)*SUMIFS(55:55,$1:$1,JK$1+INT(-$N70/30))))</f>
        <v>0</v>
      </c>
      <c r="JL70" s="40">
        <f>IF(JL$7="",0,IF(JL$1=MAX($1:$1),$R55-SUM($T70:JK70),IF(JL$1=1,SUMIFS(55:55,$1:$1,"&gt;="&amp;1,$1:$1,"&lt;="&amp;INT(-$N70/30))+(-$N70/30-INT(-$N70/30))*SUMIFS(55:55,$1:$1,INT(-$N70/30)+1),0)+(-$N70/30-INT(-$N70/30))*SUMIFS(55:55,$1:$1,JL$1+INT(-$N70/30)+1)+(INT(-$N70/30)+1--$N70/30)*SUMIFS(55:55,$1:$1,JL$1+INT(-$N70/30))))</f>
        <v>0</v>
      </c>
      <c r="JM70" s="40">
        <f>IF(JM$7="",0,IF(JM$1=MAX($1:$1),$R55-SUM($T70:JL70),IF(JM$1=1,SUMIFS(55:55,$1:$1,"&gt;="&amp;1,$1:$1,"&lt;="&amp;INT(-$N70/30))+(-$N70/30-INT(-$N70/30))*SUMIFS(55:55,$1:$1,INT(-$N70/30)+1),0)+(-$N70/30-INT(-$N70/30))*SUMIFS(55:55,$1:$1,JM$1+INT(-$N70/30)+1)+(INT(-$N70/30)+1--$N70/30)*SUMIFS(55:55,$1:$1,JM$1+INT(-$N70/30))))</f>
        <v>0</v>
      </c>
      <c r="JN70" s="40">
        <f>IF(JN$7="",0,IF(JN$1=MAX($1:$1),$R55-SUM($T70:JM70),IF(JN$1=1,SUMIFS(55:55,$1:$1,"&gt;="&amp;1,$1:$1,"&lt;="&amp;INT(-$N70/30))+(-$N70/30-INT(-$N70/30))*SUMIFS(55:55,$1:$1,INT(-$N70/30)+1),0)+(-$N70/30-INT(-$N70/30))*SUMIFS(55:55,$1:$1,JN$1+INT(-$N70/30)+1)+(INT(-$N70/30)+1--$N70/30)*SUMIFS(55:55,$1:$1,JN$1+INT(-$N70/30))))</f>
        <v>0</v>
      </c>
      <c r="JO70" s="40">
        <f>IF(JO$7="",0,IF(JO$1=MAX($1:$1),$R55-SUM($T70:JN70),IF(JO$1=1,SUMIFS(55:55,$1:$1,"&gt;="&amp;1,$1:$1,"&lt;="&amp;INT(-$N70/30))+(-$N70/30-INT(-$N70/30))*SUMIFS(55:55,$1:$1,INT(-$N70/30)+1),0)+(-$N70/30-INT(-$N70/30))*SUMIFS(55:55,$1:$1,JO$1+INT(-$N70/30)+1)+(INT(-$N70/30)+1--$N70/30)*SUMIFS(55:55,$1:$1,JO$1+INT(-$N70/30))))</f>
        <v>0</v>
      </c>
      <c r="JP70" s="40">
        <f>IF(JP$7="",0,IF(JP$1=MAX($1:$1),$R55-SUM($T70:JO70),IF(JP$1=1,SUMIFS(55:55,$1:$1,"&gt;="&amp;1,$1:$1,"&lt;="&amp;INT(-$N70/30))+(-$N70/30-INT(-$N70/30))*SUMIFS(55:55,$1:$1,INT(-$N70/30)+1),0)+(-$N70/30-INT(-$N70/30))*SUMIFS(55:55,$1:$1,JP$1+INT(-$N70/30)+1)+(INT(-$N70/30)+1--$N70/30)*SUMIFS(55:55,$1:$1,JP$1+INT(-$N70/30))))</f>
        <v>0</v>
      </c>
      <c r="JQ70" s="40">
        <f>IF(JQ$7="",0,IF(JQ$1=MAX($1:$1),$R55-SUM($T70:JP70),IF(JQ$1=1,SUMIFS(55:55,$1:$1,"&gt;="&amp;1,$1:$1,"&lt;="&amp;INT(-$N70/30))+(-$N70/30-INT(-$N70/30))*SUMIFS(55:55,$1:$1,INT(-$N70/30)+1),0)+(-$N70/30-INT(-$N70/30))*SUMIFS(55:55,$1:$1,JQ$1+INT(-$N70/30)+1)+(INT(-$N70/30)+1--$N70/30)*SUMIFS(55:55,$1:$1,JQ$1+INT(-$N70/30))))</f>
        <v>0</v>
      </c>
      <c r="JR70" s="40">
        <f>IF(JR$7="",0,IF(JR$1=MAX($1:$1),$R55-SUM($T70:JQ70),IF(JR$1=1,SUMIFS(55:55,$1:$1,"&gt;="&amp;1,$1:$1,"&lt;="&amp;INT(-$N70/30))+(-$N70/30-INT(-$N70/30))*SUMIFS(55:55,$1:$1,INT(-$N70/30)+1),0)+(-$N70/30-INT(-$N70/30))*SUMIFS(55:55,$1:$1,JR$1+INT(-$N70/30)+1)+(INT(-$N70/30)+1--$N70/30)*SUMIFS(55:55,$1:$1,JR$1+INT(-$N70/30))))</f>
        <v>0</v>
      </c>
      <c r="JS70" s="40">
        <f>IF(JS$7="",0,IF(JS$1=MAX($1:$1),$R55-SUM($T70:JR70),IF(JS$1=1,SUMIFS(55:55,$1:$1,"&gt;="&amp;1,$1:$1,"&lt;="&amp;INT(-$N70/30))+(-$N70/30-INT(-$N70/30))*SUMIFS(55:55,$1:$1,INT(-$N70/30)+1),0)+(-$N70/30-INT(-$N70/30))*SUMIFS(55:55,$1:$1,JS$1+INT(-$N70/30)+1)+(INT(-$N70/30)+1--$N70/30)*SUMIFS(55:55,$1:$1,JS$1+INT(-$N70/30))))</f>
        <v>0</v>
      </c>
      <c r="JT70" s="40">
        <f>IF(JT$7="",0,IF(JT$1=MAX($1:$1),$R55-SUM($T70:JS70),IF(JT$1=1,SUMIFS(55:55,$1:$1,"&gt;="&amp;1,$1:$1,"&lt;="&amp;INT(-$N70/30))+(-$N70/30-INT(-$N70/30))*SUMIFS(55:55,$1:$1,INT(-$N70/30)+1),0)+(-$N70/30-INT(-$N70/30))*SUMIFS(55:55,$1:$1,JT$1+INT(-$N70/30)+1)+(INT(-$N70/30)+1--$N70/30)*SUMIFS(55:55,$1:$1,JT$1+INT(-$N70/30))))</f>
        <v>0</v>
      </c>
      <c r="JU70" s="40">
        <f>IF(JU$7="",0,IF(JU$1=MAX($1:$1),$R55-SUM($T70:JT70),IF(JU$1=1,SUMIFS(55:55,$1:$1,"&gt;="&amp;1,$1:$1,"&lt;="&amp;INT(-$N70/30))+(-$N70/30-INT(-$N70/30))*SUMIFS(55:55,$1:$1,INT(-$N70/30)+1),0)+(-$N70/30-INT(-$N70/30))*SUMIFS(55:55,$1:$1,JU$1+INT(-$N70/30)+1)+(INT(-$N70/30)+1--$N70/30)*SUMIFS(55:55,$1:$1,JU$1+INT(-$N70/30))))</f>
        <v>0</v>
      </c>
      <c r="JV70" s="40">
        <f>IF(JV$7="",0,IF(JV$1=MAX($1:$1),$R55-SUM($T70:JU70),IF(JV$1=1,SUMIFS(55:55,$1:$1,"&gt;="&amp;1,$1:$1,"&lt;="&amp;INT(-$N70/30))+(-$N70/30-INT(-$N70/30))*SUMIFS(55:55,$1:$1,INT(-$N70/30)+1),0)+(-$N70/30-INT(-$N70/30))*SUMIFS(55:55,$1:$1,JV$1+INT(-$N70/30)+1)+(INT(-$N70/30)+1--$N70/30)*SUMIFS(55:55,$1:$1,JV$1+INT(-$N70/30))))</f>
        <v>0</v>
      </c>
      <c r="JW70" s="40">
        <f>IF(JW$7="",0,IF(JW$1=MAX($1:$1),$R55-SUM($T70:JV70),IF(JW$1=1,SUMIFS(55:55,$1:$1,"&gt;="&amp;1,$1:$1,"&lt;="&amp;INT(-$N70/30))+(-$N70/30-INT(-$N70/30))*SUMIFS(55:55,$1:$1,INT(-$N70/30)+1),0)+(-$N70/30-INT(-$N70/30))*SUMIFS(55:55,$1:$1,JW$1+INT(-$N70/30)+1)+(INT(-$N70/30)+1--$N70/30)*SUMIFS(55:55,$1:$1,JW$1+INT(-$N70/30))))</f>
        <v>0</v>
      </c>
      <c r="JX70" s="40">
        <f>IF(JX$7="",0,IF(JX$1=MAX($1:$1),$R55-SUM($T70:JW70),IF(JX$1=1,SUMIFS(55:55,$1:$1,"&gt;="&amp;1,$1:$1,"&lt;="&amp;INT(-$N70/30))+(-$N70/30-INT(-$N70/30))*SUMIFS(55:55,$1:$1,INT(-$N70/30)+1),0)+(-$N70/30-INT(-$N70/30))*SUMIFS(55:55,$1:$1,JX$1+INT(-$N70/30)+1)+(INT(-$N70/30)+1--$N70/30)*SUMIFS(55:55,$1:$1,JX$1+INT(-$N70/30))))</f>
        <v>0</v>
      </c>
      <c r="JY70" s="40">
        <f>IF(JY$7="",0,IF(JY$1=MAX($1:$1),$R55-SUM($T70:JX70),IF(JY$1=1,SUMIFS(55:55,$1:$1,"&gt;="&amp;1,$1:$1,"&lt;="&amp;INT(-$N70/30))+(-$N70/30-INT(-$N70/30))*SUMIFS(55:55,$1:$1,INT(-$N70/30)+1),0)+(-$N70/30-INT(-$N70/30))*SUMIFS(55:55,$1:$1,JY$1+INT(-$N70/30)+1)+(INT(-$N70/30)+1--$N70/30)*SUMIFS(55:55,$1:$1,JY$1+INT(-$N70/30))))</f>
        <v>0</v>
      </c>
      <c r="JZ70" s="40">
        <f>IF(JZ$7="",0,IF(JZ$1=MAX($1:$1),$R55-SUM($T70:JY70),IF(JZ$1=1,SUMIFS(55:55,$1:$1,"&gt;="&amp;1,$1:$1,"&lt;="&amp;INT(-$N70/30))+(-$N70/30-INT(-$N70/30))*SUMIFS(55:55,$1:$1,INT(-$N70/30)+1),0)+(-$N70/30-INT(-$N70/30))*SUMIFS(55:55,$1:$1,JZ$1+INT(-$N70/30)+1)+(INT(-$N70/30)+1--$N70/30)*SUMIFS(55:55,$1:$1,JZ$1+INT(-$N70/30))))</f>
        <v>0</v>
      </c>
      <c r="KA70" s="40">
        <f>IF(KA$7="",0,IF(KA$1=MAX($1:$1),$R55-SUM($T70:JZ70),IF(KA$1=1,SUMIFS(55:55,$1:$1,"&gt;="&amp;1,$1:$1,"&lt;="&amp;INT(-$N70/30))+(-$N70/30-INT(-$N70/30))*SUMIFS(55:55,$1:$1,INT(-$N70/30)+1),0)+(-$N70/30-INT(-$N70/30))*SUMIFS(55:55,$1:$1,KA$1+INT(-$N70/30)+1)+(INT(-$N70/30)+1--$N70/30)*SUMIFS(55:55,$1:$1,KA$1+INT(-$N70/30))))</f>
        <v>0</v>
      </c>
      <c r="KB70" s="40">
        <f>IF(KB$7="",0,IF(KB$1=MAX($1:$1),$R55-SUM($T70:KA70),IF(KB$1=1,SUMIFS(55:55,$1:$1,"&gt;="&amp;1,$1:$1,"&lt;="&amp;INT(-$N70/30))+(-$N70/30-INT(-$N70/30))*SUMIFS(55:55,$1:$1,INT(-$N70/30)+1),0)+(-$N70/30-INT(-$N70/30))*SUMIFS(55:55,$1:$1,KB$1+INT(-$N70/30)+1)+(INT(-$N70/30)+1--$N70/30)*SUMIFS(55:55,$1:$1,KB$1+INT(-$N70/30))))</f>
        <v>0</v>
      </c>
      <c r="KC70" s="40">
        <f>IF(KC$7="",0,IF(KC$1=MAX($1:$1),$R55-SUM($T70:KB70),IF(KC$1=1,SUMIFS(55:55,$1:$1,"&gt;="&amp;1,$1:$1,"&lt;="&amp;INT(-$N70/30))+(-$N70/30-INT(-$N70/30))*SUMIFS(55:55,$1:$1,INT(-$N70/30)+1),0)+(-$N70/30-INT(-$N70/30))*SUMIFS(55:55,$1:$1,KC$1+INT(-$N70/30)+1)+(INT(-$N70/30)+1--$N70/30)*SUMIFS(55:55,$1:$1,KC$1+INT(-$N70/30))))</f>
        <v>0</v>
      </c>
      <c r="KD70" s="40">
        <f>IF(KD$7="",0,IF(KD$1=MAX($1:$1),$R55-SUM($T70:KC70),IF(KD$1=1,SUMIFS(55:55,$1:$1,"&gt;="&amp;1,$1:$1,"&lt;="&amp;INT(-$N70/30))+(-$N70/30-INT(-$N70/30))*SUMIFS(55:55,$1:$1,INT(-$N70/30)+1),0)+(-$N70/30-INT(-$N70/30))*SUMIFS(55:55,$1:$1,KD$1+INT(-$N70/30)+1)+(INT(-$N70/30)+1--$N70/30)*SUMIFS(55:55,$1:$1,KD$1+INT(-$N70/30))))</f>
        <v>0</v>
      </c>
      <c r="KE70" s="40">
        <f>IF(KE$7="",0,IF(KE$1=MAX($1:$1),$R55-SUM($T70:KD70),IF(KE$1=1,SUMIFS(55:55,$1:$1,"&gt;="&amp;1,$1:$1,"&lt;="&amp;INT(-$N70/30))+(-$N70/30-INT(-$N70/30))*SUMIFS(55:55,$1:$1,INT(-$N70/30)+1),0)+(-$N70/30-INT(-$N70/30))*SUMIFS(55:55,$1:$1,KE$1+INT(-$N70/30)+1)+(INT(-$N70/30)+1--$N70/30)*SUMIFS(55:55,$1:$1,KE$1+INT(-$N70/30))))</f>
        <v>0</v>
      </c>
      <c r="KF70" s="40">
        <f>IF(KF$7="",0,IF(KF$1=MAX($1:$1),$R55-SUM($T70:KE70),IF(KF$1=1,SUMIFS(55:55,$1:$1,"&gt;="&amp;1,$1:$1,"&lt;="&amp;INT(-$N70/30))+(-$N70/30-INT(-$N70/30))*SUMIFS(55:55,$1:$1,INT(-$N70/30)+1),0)+(-$N70/30-INT(-$N70/30))*SUMIFS(55:55,$1:$1,KF$1+INT(-$N70/30)+1)+(INT(-$N70/30)+1--$N70/30)*SUMIFS(55:55,$1:$1,KF$1+INT(-$N70/30))))</f>
        <v>0</v>
      </c>
      <c r="KG70" s="40">
        <f>IF(KG$7="",0,IF(KG$1=MAX($1:$1),$R55-SUM($T70:KF70),IF(KG$1=1,SUMIFS(55:55,$1:$1,"&gt;="&amp;1,$1:$1,"&lt;="&amp;INT(-$N70/30))+(-$N70/30-INT(-$N70/30))*SUMIFS(55:55,$1:$1,INT(-$N70/30)+1),0)+(-$N70/30-INT(-$N70/30))*SUMIFS(55:55,$1:$1,KG$1+INT(-$N70/30)+1)+(INT(-$N70/30)+1--$N70/30)*SUMIFS(55:55,$1:$1,KG$1+INT(-$N70/30))))</f>
        <v>0</v>
      </c>
      <c r="KH70" s="40">
        <f>IF(KH$7="",0,IF(KH$1=MAX($1:$1),$R55-SUM($T70:KG70),IF(KH$1=1,SUMIFS(55:55,$1:$1,"&gt;="&amp;1,$1:$1,"&lt;="&amp;INT(-$N70/30))+(-$N70/30-INT(-$N70/30))*SUMIFS(55:55,$1:$1,INT(-$N70/30)+1),0)+(-$N70/30-INT(-$N70/30))*SUMIFS(55:55,$1:$1,KH$1+INT(-$N70/30)+1)+(INT(-$N70/30)+1--$N70/30)*SUMIFS(55:55,$1:$1,KH$1+INT(-$N70/30))))</f>
        <v>0</v>
      </c>
      <c r="KI70" s="40">
        <f>IF(KI$7="",0,IF(KI$1=MAX($1:$1),$R55-SUM($T70:KH70),IF(KI$1=1,SUMIFS(55:55,$1:$1,"&gt;="&amp;1,$1:$1,"&lt;="&amp;INT(-$N70/30))+(-$N70/30-INT(-$N70/30))*SUMIFS(55:55,$1:$1,INT(-$N70/30)+1),0)+(-$N70/30-INT(-$N70/30))*SUMIFS(55:55,$1:$1,KI$1+INT(-$N70/30)+1)+(INT(-$N70/30)+1--$N70/30)*SUMIFS(55:55,$1:$1,KI$1+INT(-$N70/30))))</f>
        <v>0</v>
      </c>
      <c r="KJ70" s="40">
        <f>IF(KJ$7="",0,IF(KJ$1=MAX($1:$1),$R55-SUM($T70:KI70),IF(KJ$1=1,SUMIFS(55:55,$1:$1,"&gt;="&amp;1,$1:$1,"&lt;="&amp;INT(-$N70/30))+(-$N70/30-INT(-$N70/30))*SUMIFS(55:55,$1:$1,INT(-$N70/30)+1),0)+(-$N70/30-INT(-$N70/30))*SUMIFS(55:55,$1:$1,KJ$1+INT(-$N70/30)+1)+(INT(-$N70/30)+1--$N70/30)*SUMIFS(55:55,$1:$1,KJ$1+INT(-$N70/30))))</f>
        <v>0</v>
      </c>
      <c r="KK70" s="40">
        <f>IF(KK$7="",0,IF(KK$1=MAX($1:$1),$R55-SUM($T70:KJ70),IF(KK$1=1,SUMIFS(55:55,$1:$1,"&gt;="&amp;1,$1:$1,"&lt;="&amp;INT(-$N70/30))+(-$N70/30-INT(-$N70/30))*SUMIFS(55:55,$1:$1,INT(-$N70/30)+1),0)+(-$N70/30-INT(-$N70/30))*SUMIFS(55:55,$1:$1,KK$1+INT(-$N70/30)+1)+(INT(-$N70/30)+1--$N70/30)*SUMIFS(55:55,$1:$1,KK$1+INT(-$N70/30))))</f>
        <v>0</v>
      </c>
      <c r="KL70" s="40">
        <f>IF(KL$7="",0,IF(KL$1=MAX($1:$1),$R55-SUM($T70:KK70),IF(KL$1=1,SUMIFS(55:55,$1:$1,"&gt;="&amp;1,$1:$1,"&lt;="&amp;INT(-$N70/30))+(-$N70/30-INT(-$N70/30))*SUMIFS(55:55,$1:$1,INT(-$N70/30)+1),0)+(-$N70/30-INT(-$N70/30))*SUMIFS(55:55,$1:$1,KL$1+INT(-$N70/30)+1)+(INT(-$N70/30)+1--$N70/30)*SUMIFS(55:55,$1:$1,KL$1+INT(-$N70/30))))</f>
        <v>0</v>
      </c>
      <c r="KM70" s="40">
        <f>IF(KM$7="",0,IF(KM$1=MAX($1:$1),$R55-SUM($T70:KL70),IF(KM$1=1,SUMIFS(55:55,$1:$1,"&gt;="&amp;1,$1:$1,"&lt;="&amp;INT(-$N70/30))+(-$N70/30-INT(-$N70/30))*SUMIFS(55:55,$1:$1,INT(-$N70/30)+1),0)+(-$N70/30-INT(-$N70/30))*SUMIFS(55:55,$1:$1,KM$1+INT(-$N70/30)+1)+(INT(-$N70/30)+1--$N70/30)*SUMIFS(55:55,$1:$1,KM$1+INT(-$N70/30))))</f>
        <v>0</v>
      </c>
      <c r="KN70" s="40">
        <f>IF(KN$7="",0,IF(KN$1=MAX($1:$1),$R55-SUM($T70:KM70),IF(KN$1=1,SUMIFS(55:55,$1:$1,"&gt;="&amp;1,$1:$1,"&lt;="&amp;INT(-$N70/30))+(-$N70/30-INT(-$N70/30))*SUMIFS(55:55,$1:$1,INT(-$N70/30)+1),0)+(-$N70/30-INT(-$N70/30))*SUMIFS(55:55,$1:$1,KN$1+INT(-$N70/30)+1)+(INT(-$N70/30)+1--$N70/30)*SUMIFS(55:55,$1:$1,KN$1+INT(-$N70/30))))</f>
        <v>0</v>
      </c>
      <c r="KO70" s="40">
        <f>IF(KO$7="",0,IF(KO$1=MAX($1:$1),$R55-SUM($T70:KN70),IF(KO$1=1,SUMIFS(55:55,$1:$1,"&gt;="&amp;1,$1:$1,"&lt;="&amp;INT(-$N70/30))+(-$N70/30-INT(-$N70/30))*SUMIFS(55:55,$1:$1,INT(-$N70/30)+1),0)+(-$N70/30-INT(-$N70/30))*SUMIFS(55:55,$1:$1,KO$1+INT(-$N70/30)+1)+(INT(-$N70/30)+1--$N70/30)*SUMIFS(55:55,$1:$1,KO$1+INT(-$N70/30))))</f>
        <v>0</v>
      </c>
      <c r="KP70" s="40">
        <f>IF(KP$7="",0,IF(KP$1=MAX($1:$1),$R55-SUM($T70:KO70),IF(KP$1=1,SUMIFS(55:55,$1:$1,"&gt;="&amp;1,$1:$1,"&lt;="&amp;INT(-$N70/30))+(-$N70/30-INT(-$N70/30))*SUMIFS(55:55,$1:$1,INT(-$N70/30)+1),0)+(-$N70/30-INT(-$N70/30))*SUMIFS(55:55,$1:$1,KP$1+INT(-$N70/30)+1)+(INT(-$N70/30)+1--$N70/30)*SUMIFS(55:55,$1:$1,KP$1+INT(-$N70/30))))</f>
        <v>0</v>
      </c>
      <c r="KQ70" s="40">
        <f>IF(KQ$7="",0,IF(KQ$1=MAX($1:$1),$R55-SUM($T70:KP70),IF(KQ$1=1,SUMIFS(55:55,$1:$1,"&gt;="&amp;1,$1:$1,"&lt;="&amp;INT(-$N70/30))+(-$N70/30-INT(-$N70/30))*SUMIFS(55:55,$1:$1,INT(-$N70/30)+1),0)+(-$N70/30-INT(-$N70/30))*SUMIFS(55:55,$1:$1,KQ$1+INT(-$N70/30)+1)+(INT(-$N70/30)+1--$N70/30)*SUMIFS(55:55,$1:$1,KQ$1+INT(-$N70/30))))</f>
        <v>0</v>
      </c>
      <c r="KR70" s="40">
        <f>IF(KR$7="",0,IF(KR$1=MAX($1:$1),$R55-SUM($T70:KQ70),IF(KR$1=1,SUMIFS(55:55,$1:$1,"&gt;="&amp;1,$1:$1,"&lt;="&amp;INT(-$N70/30))+(-$N70/30-INT(-$N70/30))*SUMIFS(55:55,$1:$1,INT(-$N70/30)+1),0)+(-$N70/30-INT(-$N70/30))*SUMIFS(55:55,$1:$1,KR$1+INT(-$N70/30)+1)+(INT(-$N70/30)+1--$N70/30)*SUMIFS(55:55,$1:$1,KR$1+INT(-$N70/30))))</f>
        <v>0</v>
      </c>
      <c r="KS70" s="40">
        <f>IF(KS$7="",0,IF(KS$1=MAX($1:$1),$R55-SUM($T70:KR70),IF(KS$1=1,SUMIFS(55:55,$1:$1,"&gt;="&amp;1,$1:$1,"&lt;="&amp;INT(-$N70/30))+(-$N70/30-INT(-$N70/30))*SUMIFS(55:55,$1:$1,INT(-$N70/30)+1),0)+(-$N70/30-INT(-$N70/30))*SUMIFS(55:55,$1:$1,KS$1+INT(-$N70/30)+1)+(INT(-$N70/30)+1--$N70/30)*SUMIFS(55:55,$1:$1,KS$1+INT(-$N70/30))))</f>
        <v>0</v>
      </c>
      <c r="KT70" s="40">
        <f>IF(KT$7="",0,IF(KT$1=MAX($1:$1),$R55-SUM($T70:KS70),IF(KT$1=1,SUMIFS(55:55,$1:$1,"&gt;="&amp;1,$1:$1,"&lt;="&amp;INT(-$N70/30))+(-$N70/30-INT(-$N70/30))*SUMIFS(55:55,$1:$1,INT(-$N70/30)+1),0)+(-$N70/30-INT(-$N70/30))*SUMIFS(55:55,$1:$1,KT$1+INT(-$N70/30)+1)+(INT(-$N70/30)+1--$N70/30)*SUMIFS(55:55,$1:$1,KT$1+INT(-$N70/30))))</f>
        <v>0</v>
      </c>
      <c r="KU70" s="40">
        <f>IF(KU$7="",0,IF(KU$1=MAX($1:$1),$R55-SUM($T70:KT70),IF(KU$1=1,SUMIFS(55:55,$1:$1,"&gt;="&amp;1,$1:$1,"&lt;="&amp;INT(-$N70/30))+(-$N70/30-INT(-$N70/30))*SUMIFS(55:55,$1:$1,INT(-$N70/30)+1),0)+(-$N70/30-INT(-$N70/30))*SUMIFS(55:55,$1:$1,KU$1+INT(-$N70/30)+1)+(INT(-$N70/30)+1--$N70/30)*SUMIFS(55:55,$1:$1,KU$1+INT(-$N70/30))))</f>
        <v>0</v>
      </c>
      <c r="KV70" s="40">
        <f>IF(KV$7="",0,IF(KV$1=MAX($1:$1),$R55-SUM($T70:KU70),IF(KV$1=1,SUMIFS(55:55,$1:$1,"&gt;="&amp;1,$1:$1,"&lt;="&amp;INT(-$N70/30))+(-$N70/30-INT(-$N70/30))*SUMIFS(55:55,$1:$1,INT(-$N70/30)+1),0)+(-$N70/30-INT(-$N70/30))*SUMIFS(55:55,$1:$1,KV$1+INT(-$N70/30)+1)+(INT(-$N70/30)+1--$N70/30)*SUMIFS(55:55,$1:$1,KV$1+INT(-$N70/30))))</f>
        <v>0</v>
      </c>
      <c r="KW70" s="1"/>
      <c r="KX70" s="1"/>
    </row>
    <row r="71" spans="1:310" x14ac:dyDescent="0.25">
      <c r="A71" s="1"/>
      <c r="B71" s="79"/>
      <c r="C71" s="79"/>
      <c r="D71" s="79"/>
      <c r="E71" s="1" t="str">
        <f>E68</f>
        <v>поступление денежных средств от продаж продукции</v>
      </c>
      <c r="F71" s="1"/>
      <c r="G71" s="1"/>
      <c r="H71" s="11" t="str">
        <f t="shared" si="903"/>
        <v>руб.</v>
      </c>
      <c r="I71" s="1"/>
      <c r="J71" s="1"/>
      <c r="K71" s="1" t="str">
        <f>справочники!$U$13</f>
        <v>постоянные-Партнеры</v>
      </c>
      <c r="L71" s="1"/>
      <c r="M71" s="5"/>
      <c r="N71" s="40">
        <f>условия!U137</f>
        <v>30</v>
      </c>
      <c r="O71" s="19"/>
      <c r="P71" s="1"/>
      <c r="Q71" s="1"/>
      <c r="R71" s="40">
        <f>SUMIFS($T71:$KW71,$T$1:$KW$1,"&gt;="&amp;1,$T$1:$KW$1,"&lt;="&amp;MAX($1:$1))</f>
        <v>2434766.2499999995</v>
      </c>
      <c r="S71" s="1"/>
      <c r="T71" s="1"/>
      <c r="U71" s="40">
        <f>IF(U$7="",0,IF(U$1=MAX($1:$1),$R56-SUM($T71:T71),IF(U$1=1,SUMIFS(56:56,$1:$1,"&gt;="&amp;1,$1:$1,"&lt;="&amp;INT(-$N71/30))+(-$N71/30-INT(-$N71/30))*SUMIFS(56:56,$1:$1,INT(-$N71/30)+1),0)+(-$N71/30-INT(-$N71/30))*SUMIFS(56:56,$1:$1,U$1+INT(-$N71/30)+1)+(INT(-$N71/30)+1--$N71/30)*SUMIFS(56:56,$1:$1,U$1+INT(-$N71/30))))</f>
        <v>0</v>
      </c>
      <c r="V71" s="40">
        <f>IF(V$7="",0,IF(V$1=MAX($1:$1),$R56-SUM($T71:U71),IF(V$1=1,SUMIFS(56:56,$1:$1,"&gt;="&amp;1,$1:$1,"&lt;="&amp;INT(-$N71/30))+(-$N71/30-INT(-$N71/30))*SUMIFS(56:56,$1:$1,INT(-$N71/30)+1),0)+(-$N71/30-INT(-$N71/30))*SUMIFS(56:56,$1:$1,V$1+INT(-$N71/30)+1)+(INT(-$N71/30)+1--$N71/30)*SUMIFS(56:56,$1:$1,V$1+INT(-$N71/30))))</f>
        <v>16053.40384615384</v>
      </c>
      <c r="W71" s="40">
        <f>IF(W$7="",0,IF(W$1=MAX($1:$1),$R56-SUM($T71:V71),IF(W$1=1,SUMIFS(56:56,$1:$1,"&gt;="&amp;1,$1:$1,"&lt;="&amp;INT(-$N71/30))+(-$N71/30-INT(-$N71/30))*SUMIFS(56:56,$1:$1,INT(-$N71/30)+1),0)+(-$N71/30-INT(-$N71/30))*SUMIFS(56:56,$1:$1,W$1+INT(-$N71/30)+1)+(INT(-$N71/30)+1--$N71/30)*SUMIFS(56:56,$1:$1,W$1+INT(-$N71/30))))</f>
        <v>34782.374999999993</v>
      </c>
      <c r="X71" s="40">
        <f>IF(X$7="",0,IF(X$1=MAX($1:$1),$R56-SUM($T71:W71),IF(X$1=1,SUMIFS(56:56,$1:$1,"&gt;="&amp;1,$1:$1,"&lt;="&amp;INT(-$N71/30))+(-$N71/30-INT(-$N71/30))*SUMIFS(56:56,$1:$1,INT(-$N71/30)+1),0)+(-$N71/30-INT(-$N71/30))*SUMIFS(56:56,$1:$1,X$1+INT(-$N71/30)+1)+(INT(-$N71/30)+1--$N71/30)*SUMIFS(56:56,$1:$1,X$1+INT(-$N71/30))))</f>
        <v>56186.913461538461</v>
      </c>
      <c r="Y71" s="40">
        <f>IF(Y$7="",0,IF(Y$1=MAX($1:$1),$R56-SUM($T71:X71),IF(Y$1=1,SUMIFS(56:56,$1:$1,"&gt;="&amp;1,$1:$1,"&lt;="&amp;INT(-$N71/30))+(-$N71/30-INT(-$N71/30))*SUMIFS(56:56,$1:$1,INT(-$N71/30)+1),0)+(-$N71/30-INT(-$N71/30))*SUMIFS(56:56,$1:$1,Y$1+INT(-$N71/30)+1)+(INT(-$N71/30)+1--$N71/30)*SUMIFS(56:56,$1:$1,Y$1+INT(-$N71/30))))</f>
        <v>80267.01923076922</v>
      </c>
      <c r="Z71" s="40">
        <f>IF(Z$7="",0,IF(Z$1=MAX($1:$1),$R56-SUM($T71:Y71),IF(Z$1=1,SUMIFS(56:56,$1:$1,"&gt;="&amp;1,$1:$1,"&lt;="&amp;INT(-$N71/30))+(-$N71/30-INT(-$N71/30))*SUMIFS(56:56,$1:$1,INT(-$N71/30)+1),0)+(-$N71/30-INT(-$N71/30))*SUMIFS(56:56,$1:$1,Z$1+INT(-$N71/30)+1)+(INT(-$N71/30)+1--$N71/30)*SUMIFS(56:56,$1:$1,Z$1+INT(-$N71/30))))</f>
        <v>107022.69230769228</v>
      </c>
      <c r="AA71" s="40">
        <f>IF(AA$7="",0,IF(AA$1=MAX($1:$1),$R56-SUM($T71:Z71),IF(AA$1=1,SUMIFS(56:56,$1:$1,"&gt;="&amp;1,$1:$1,"&lt;="&amp;INT(-$N71/30))+(-$N71/30-INT(-$N71/30))*SUMIFS(56:56,$1:$1,INT(-$N71/30)+1),0)+(-$N71/30-INT(-$N71/30))*SUMIFS(56:56,$1:$1,AA$1+INT(-$N71/30)+1)+(INT(-$N71/30)+1--$N71/30)*SUMIFS(56:56,$1:$1,AA$1+INT(-$N71/30))))</f>
        <v>136453.93269230769</v>
      </c>
      <c r="AB71" s="40">
        <f>IF(AB$7="",0,IF(AB$1=MAX($1:$1),$R56-SUM($T71:AA71),IF(AB$1=1,SUMIFS(56:56,$1:$1,"&gt;="&amp;1,$1:$1,"&lt;="&amp;INT(-$N71/30))+(-$N71/30-INT(-$N71/30))*SUMIFS(56:56,$1:$1,INT(-$N71/30)+1),0)+(-$N71/30-INT(-$N71/30))*SUMIFS(56:56,$1:$1,AB$1+INT(-$N71/30)+1)+(INT(-$N71/30)+1--$N71/30)*SUMIFS(56:56,$1:$1,AB$1+INT(-$N71/30))))</f>
        <v>168560.74038461535</v>
      </c>
      <c r="AC71" s="40">
        <f>IF(AC$7="",0,IF(AC$1=MAX($1:$1),$R56-SUM($T71:AB71),IF(AC$1=1,SUMIFS(56:56,$1:$1,"&gt;="&amp;1,$1:$1,"&lt;="&amp;INT(-$N71/30))+(-$N71/30-INT(-$N71/30))*SUMIFS(56:56,$1:$1,INT(-$N71/30)+1),0)+(-$N71/30-INT(-$N71/30))*SUMIFS(56:56,$1:$1,AC$1+INT(-$N71/30)+1)+(INT(-$N71/30)+1--$N71/30)*SUMIFS(56:56,$1:$1,AC$1+INT(-$N71/30))))</f>
        <v>203343.11538461535</v>
      </c>
      <c r="AD71" s="40">
        <f>IF(AD$7="",0,IF(AD$1=MAX($1:$1),$R56-SUM($T71:AC71),IF(AD$1=1,SUMIFS(56:56,$1:$1,"&gt;="&amp;1,$1:$1,"&lt;="&amp;INT(-$N71/30))+(-$N71/30-INT(-$N71/30))*SUMIFS(56:56,$1:$1,INT(-$N71/30)+1),0)+(-$N71/30-INT(-$N71/30))*SUMIFS(56:56,$1:$1,AD$1+INT(-$N71/30)+1)+(INT(-$N71/30)+1--$N71/30)*SUMIFS(56:56,$1:$1,AD$1+INT(-$N71/30))))</f>
        <v>240801.05769230763</v>
      </c>
      <c r="AE71" s="40">
        <f>IF(AE$7="",0,IF(AE$1=MAX($1:$1),$R56-SUM($T71:AD71),IF(AE$1=1,SUMIFS(56:56,$1:$1,"&gt;="&amp;1,$1:$1,"&lt;="&amp;INT(-$N71/30))+(-$N71/30-INT(-$N71/30))*SUMIFS(56:56,$1:$1,INT(-$N71/30)+1),0)+(-$N71/30-INT(-$N71/30))*SUMIFS(56:56,$1:$1,AE$1+INT(-$N71/30)+1)+(INT(-$N71/30)+1--$N71/30)*SUMIFS(56:56,$1:$1,AE$1+INT(-$N71/30))))</f>
        <v>280934.56730769225</v>
      </c>
      <c r="AF71" s="40">
        <f>IF(AF$7="",0,IF(AF$1=MAX($1:$1),$R56-SUM($T71:AE71),IF(AF$1=1,SUMIFS(56:56,$1:$1,"&gt;="&amp;1,$1:$1,"&lt;="&amp;INT(-$N71/30))+(-$N71/30-INT(-$N71/30))*SUMIFS(56:56,$1:$1,INT(-$N71/30)+1),0)+(-$N71/30-INT(-$N71/30))*SUMIFS(56:56,$1:$1,AF$1+INT(-$N71/30)+1)+(INT(-$N71/30)+1--$N71/30)*SUMIFS(56:56,$1:$1,AF$1+INT(-$N71/30))))</f>
        <v>323743.64423076919</v>
      </c>
      <c r="AG71" s="40">
        <f>IF(AG$7="",0,IF(AG$1=MAX($1:$1),$R56-SUM($T71:AF71),IF(AG$1=1,SUMIFS(56:56,$1:$1,"&gt;="&amp;1,$1:$1,"&lt;="&amp;INT(-$N71/30))+(-$N71/30-INT(-$N71/30))*SUMIFS(56:56,$1:$1,INT(-$N71/30)+1),0)+(-$N71/30-INT(-$N71/30))*SUMIFS(56:56,$1:$1,AG$1+INT(-$N71/30)+1)+(INT(-$N71/30)+1--$N71/30)*SUMIFS(56:56,$1:$1,AG$1+INT(-$N71/30))))</f>
        <v>786616.78846153826</v>
      </c>
      <c r="AH71" s="40">
        <f>IF(AH$7="",0,IF(AH$1=MAX($1:$1),$R56-SUM($T71:AG71),IF(AH$1=1,SUMIFS(56:56,$1:$1,"&gt;="&amp;1,$1:$1,"&lt;="&amp;INT(-$N71/30))+(-$N71/30-INT(-$N71/30))*SUMIFS(56:56,$1:$1,INT(-$N71/30)+1),0)+(-$N71/30-INT(-$N71/30))*SUMIFS(56:56,$1:$1,AH$1+INT(-$N71/30)+1)+(INT(-$N71/30)+1--$N71/30)*SUMIFS(56:56,$1:$1,AH$1+INT(-$N71/30))))</f>
        <v>0</v>
      </c>
      <c r="AI71" s="40">
        <f>IF(AI$7="",0,IF(AI$1=MAX($1:$1),$R56-SUM($T71:AH71),IF(AI$1=1,SUMIFS(56:56,$1:$1,"&gt;="&amp;1,$1:$1,"&lt;="&amp;INT(-$N71/30))+(-$N71/30-INT(-$N71/30))*SUMIFS(56:56,$1:$1,INT(-$N71/30)+1),0)+(-$N71/30-INT(-$N71/30))*SUMIFS(56:56,$1:$1,AI$1+INT(-$N71/30)+1)+(INT(-$N71/30)+1--$N71/30)*SUMIFS(56:56,$1:$1,AI$1+INT(-$N71/30))))</f>
        <v>0</v>
      </c>
      <c r="AJ71" s="40">
        <f>IF(AJ$7="",0,IF(AJ$1=MAX($1:$1),$R56-SUM($T71:AI71),IF(AJ$1=1,SUMIFS(56:56,$1:$1,"&gt;="&amp;1,$1:$1,"&lt;="&amp;INT(-$N71/30))+(-$N71/30-INT(-$N71/30))*SUMIFS(56:56,$1:$1,INT(-$N71/30)+1),0)+(-$N71/30-INT(-$N71/30))*SUMIFS(56:56,$1:$1,AJ$1+INT(-$N71/30)+1)+(INT(-$N71/30)+1--$N71/30)*SUMIFS(56:56,$1:$1,AJ$1+INT(-$N71/30))))</f>
        <v>0</v>
      </c>
      <c r="AK71" s="40">
        <f>IF(AK$7="",0,IF(AK$1=MAX($1:$1),$R56-SUM($T71:AJ71),IF(AK$1=1,SUMIFS(56:56,$1:$1,"&gt;="&amp;1,$1:$1,"&lt;="&amp;INT(-$N71/30))+(-$N71/30-INT(-$N71/30))*SUMIFS(56:56,$1:$1,INT(-$N71/30)+1),0)+(-$N71/30-INT(-$N71/30))*SUMIFS(56:56,$1:$1,AK$1+INT(-$N71/30)+1)+(INT(-$N71/30)+1--$N71/30)*SUMIFS(56:56,$1:$1,AK$1+INT(-$N71/30))))</f>
        <v>0</v>
      </c>
      <c r="AL71" s="40">
        <f>IF(AL$7="",0,IF(AL$1=MAX($1:$1),$R56-SUM($T71:AK71),IF(AL$1=1,SUMIFS(56:56,$1:$1,"&gt;="&amp;1,$1:$1,"&lt;="&amp;INT(-$N71/30))+(-$N71/30-INT(-$N71/30))*SUMIFS(56:56,$1:$1,INT(-$N71/30)+1),0)+(-$N71/30-INT(-$N71/30))*SUMIFS(56:56,$1:$1,AL$1+INT(-$N71/30)+1)+(INT(-$N71/30)+1--$N71/30)*SUMIFS(56:56,$1:$1,AL$1+INT(-$N71/30))))</f>
        <v>0</v>
      </c>
      <c r="AM71" s="40">
        <f>IF(AM$7="",0,IF(AM$1=MAX($1:$1),$R56-SUM($T71:AL71),IF(AM$1=1,SUMIFS(56:56,$1:$1,"&gt;="&amp;1,$1:$1,"&lt;="&amp;INT(-$N71/30))+(-$N71/30-INT(-$N71/30))*SUMIFS(56:56,$1:$1,INT(-$N71/30)+1),0)+(-$N71/30-INT(-$N71/30))*SUMIFS(56:56,$1:$1,AM$1+INT(-$N71/30)+1)+(INT(-$N71/30)+1--$N71/30)*SUMIFS(56:56,$1:$1,AM$1+INT(-$N71/30))))</f>
        <v>0</v>
      </c>
      <c r="AN71" s="40">
        <f>IF(AN$7="",0,IF(AN$1=MAX($1:$1),$R56-SUM($T71:AM71),IF(AN$1=1,SUMIFS(56:56,$1:$1,"&gt;="&amp;1,$1:$1,"&lt;="&amp;INT(-$N71/30))+(-$N71/30-INT(-$N71/30))*SUMIFS(56:56,$1:$1,INT(-$N71/30)+1),0)+(-$N71/30-INT(-$N71/30))*SUMIFS(56:56,$1:$1,AN$1+INT(-$N71/30)+1)+(INT(-$N71/30)+1--$N71/30)*SUMIFS(56:56,$1:$1,AN$1+INT(-$N71/30))))</f>
        <v>0</v>
      </c>
      <c r="AO71" s="40">
        <f>IF(AO$7="",0,IF(AO$1=MAX($1:$1),$R56-SUM($T71:AN71),IF(AO$1=1,SUMIFS(56:56,$1:$1,"&gt;="&amp;1,$1:$1,"&lt;="&amp;INT(-$N71/30))+(-$N71/30-INT(-$N71/30))*SUMIFS(56:56,$1:$1,INT(-$N71/30)+1),0)+(-$N71/30-INT(-$N71/30))*SUMIFS(56:56,$1:$1,AO$1+INT(-$N71/30)+1)+(INT(-$N71/30)+1--$N71/30)*SUMIFS(56:56,$1:$1,AO$1+INT(-$N71/30))))</f>
        <v>0</v>
      </c>
      <c r="AP71" s="40">
        <f>IF(AP$7="",0,IF(AP$1=MAX($1:$1),$R56-SUM($T71:AO71),IF(AP$1=1,SUMIFS(56:56,$1:$1,"&gt;="&amp;1,$1:$1,"&lt;="&amp;INT(-$N71/30))+(-$N71/30-INT(-$N71/30))*SUMIFS(56:56,$1:$1,INT(-$N71/30)+1),0)+(-$N71/30-INT(-$N71/30))*SUMIFS(56:56,$1:$1,AP$1+INT(-$N71/30)+1)+(INT(-$N71/30)+1--$N71/30)*SUMIFS(56:56,$1:$1,AP$1+INT(-$N71/30))))</f>
        <v>0</v>
      </c>
      <c r="AQ71" s="40">
        <f>IF(AQ$7="",0,IF(AQ$1=MAX($1:$1),$R56-SUM($T71:AP71),IF(AQ$1=1,SUMIFS(56:56,$1:$1,"&gt;="&amp;1,$1:$1,"&lt;="&amp;INT(-$N71/30))+(-$N71/30-INT(-$N71/30))*SUMIFS(56:56,$1:$1,INT(-$N71/30)+1),0)+(-$N71/30-INT(-$N71/30))*SUMIFS(56:56,$1:$1,AQ$1+INT(-$N71/30)+1)+(INT(-$N71/30)+1--$N71/30)*SUMIFS(56:56,$1:$1,AQ$1+INT(-$N71/30))))</f>
        <v>0</v>
      </c>
      <c r="AR71" s="40">
        <f>IF(AR$7="",0,IF(AR$1=MAX($1:$1),$R56-SUM($T71:AQ71),IF(AR$1=1,SUMIFS(56:56,$1:$1,"&gt;="&amp;1,$1:$1,"&lt;="&amp;INT(-$N71/30))+(-$N71/30-INT(-$N71/30))*SUMIFS(56:56,$1:$1,INT(-$N71/30)+1),0)+(-$N71/30-INT(-$N71/30))*SUMIFS(56:56,$1:$1,AR$1+INT(-$N71/30)+1)+(INT(-$N71/30)+1--$N71/30)*SUMIFS(56:56,$1:$1,AR$1+INT(-$N71/30))))</f>
        <v>0</v>
      </c>
      <c r="AS71" s="40">
        <f>IF(AS$7="",0,IF(AS$1=MAX($1:$1),$R56-SUM($T71:AR71),IF(AS$1=1,SUMIFS(56:56,$1:$1,"&gt;="&amp;1,$1:$1,"&lt;="&amp;INT(-$N71/30))+(-$N71/30-INT(-$N71/30))*SUMIFS(56:56,$1:$1,INT(-$N71/30)+1),0)+(-$N71/30-INT(-$N71/30))*SUMIFS(56:56,$1:$1,AS$1+INT(-$N71/30)+1)+(INT(-$N71/30)+1--$N71/30)*SUMIFS(56:56,$1:$1,AS$1+INT(-$N71/30))))</f>
        <v>0</v>
      </c>
      <c r="AT71" s="40">
        <f>IF(AT$7="",0,IF(AT$1=MAX($1:$1),$R56-SUM($T71:AS71),IF(AT$1=1,SUMIFS(56:56,$1:$1,"&gt;="&amp;1,$1:$1,"&lt;="&amp;INT(-$N71/30))+(-$N71/30-INT(-$N71/30))*SUMIFS(56:56,$1:$1,INT(-$N71/30)+1),0)+(-$N71/30-INT(-$N71/30))*SUMIFS(56:56,$1:$1,AT$1+INT(-$N71/30)+1)+(INT(-$N71/30)+1--$N71/30)*SUMIFS(56:56,$1:$1,AT$1+INT(-$N71/30))))</f>
        <v>0</v>
      </c>
      <c r="AU71" s="40">
        <f>IF(AU$7="",0,IF(AU$1=MAX($1:$1),$R56-SUM($T71:AT71),IF(AU$1=1,SUMIFS(56:56,$1:$1,"&gt;="&amp;1,$1:$1,"&lt;="&amp;INT(-$N71/30))+(-$N71/30-INT(-$N71/30))*SUMIFS(56:56,$1:$1,INT(-$N71/30)+1),0)+(-$N71/30-INT(-$N71/30))*SUMIFS(56:56,$1:$1,AU$1+INT(-$N71/30)+1)+(INT(-$N71/30)+1--$N71/30)*SUMIFS(56:56,$1:$1,AU$1+INT(-$N71/30))))</f>
        <v>0</v>
      </c>
      <c r="AV71" s="40">
        <f>IF(AV$7="",0,IF(AV$1=MAX($1:$1),$R56-SUM($T71:AU71),IF(AV$1=1,SUMIFS(56:56,$1:$1,"&gt;="&amp;1,$1:$1,"&lt;="&amp;INT(-$N71/30))+(-$N71/30-INT(-$N71/30))*SUMIFS(56:56,$1:$1,INT(-$N71/30)+1),0)+(-$N71/30-INT(-$N71/30))*SUMIFS(56:56,$1:$1,AV$1+INT(-$N71/30)+1)+(INT(-$N71/30)+1--$N71/30)*SUMIFS(56:56,$1:$1,AV$1+INT(-$N71/30))))</f>
        <v>0</v>
      </c>
      <c r="AW71" s="40">
        <f>IF(AW$7="",0,IF(AW$1=MAX($1:$1),$R56-SUM($T71:AV71),IF(AW$1=1,SUMIFS(56:56,$1:$1,"&gt;="&amp;1,$1:$1,"&lt;="&amp;INT(-$N71/30))+(-$N71/30-INT(-$N71/30))*SUMIFS(56:56,$1:$1,INT(-$N71/30)+1),0)+(-$N71/30-INT(-$N71/30))*SUMIFS(56:56,$1:$1,AW$1+INT(-$N71/30)+1)+(INT(-$N71/30)+1--$N71/30)*SUMIFS(56:56,$1:$1,AW$1+INT(-$N71/30))))</f>
        <v>0</v>
      </c>
      <c r="AX71" s="40">
        <f>IF(AX$7="",0,IF(AX$1=MAX($1:$1),$R56-SUM($T71:AW71),IF(AX$1=1,SUMIFS(56:56,$1:$1,"&gt;="&amp;1,$1:$1,"&lt;="&amp;INT(-$N71/30))+(-$N71/30-INT(-$N71/30))*SUMIFS(56:56,$1:$1,INT(-$N71/30)+1),0)+(-$N71/30-INT(-$N71/30))*SUMIFS(56:56,$1:$1,AX$1+INT(-$N71/30)+1)+(INT(-$N71/30)+1--$N71/30)*SUMIFS(56:56,$1:$1,AX$1+INT(-$N71/30))))</f>
        <v>0</v>
      </c>
      <c r="AY71" s="40">
        <f>IF(AY$7="",0,IF(AY$1=MAX($1:$1),$R56-SUM($T71:AX71),IF(AY$1=1,SUMIFS(56:56,$1:$1,"&gt;="&amp;1,$1:$1,"&lt;="&amp;INT(-$N71/30))+(-$N71/30-INT(-$N71/30))*SUMIFS(56:56,$1:$1,INT(-$N71/30)+1),0)+(-$N71/30-INT(-$N71/30))*SUMIFS(56:56,$1:$1,AY$1+INT(-$N71/30)+1)+(INT(-$N71/30)+1--$N71/30)*SUMIFS(56:56,$1:$1,AY$1+INT(-$N71/30))))</f>
        <v>0</v>
      </c>
      <c r="AZ71" s="40">
        <f>IF(AZ$7="",0,IF(AZ$1=MAX($1:$1),$R56-SUM($T71:AY71),IF(AZ$1=1,SUMIFS(56:56,$1:$1,"&gt;="&amp;1,$1:$1,"&lt;="&amp;INT(-$N71/30))+(-$N71/30-INT(-$N71/30))*SUMIFS(56:56,$1:$1,INT(-$N71/30)+1),0)+(-$N71/30-INT(-$N71/30))*SUMIFS(56:56,$1:$1,AZ$1+INT(-$N71/30)+1)+(INT(-$N71/30)+1--$N71/30)*SUMIFS(56:56,$1:$1,AZ$1+INT(-$N71/30))))</f>
        <v>0</v>
      </c>
      <c r="BA71" s="40">
        <f>IF(BA$7="",0,IF(BA$1=MAX($1:$1),$R56-SUM($T71:AZ71),IF(BA$1=1,SUMIFS(56:56,$1:$1,"&gt;="&amp;1,$1:$1,"&lt;="&amp;INT(-$N71/30))+(-$N71/30-INT(-$N71/30))*SUMIFS(56:56,$1:$1,INT(-$N71/30)+1),0)+(-$N71/30-INT(-$N71/30))*SUMIFS(56:56,$1:$1,BA$1+INT(-$N71/30)+1)+(INT(-$N71/30)+1--$N71/30)*SUMIFS(56:56,$1:$1,BA$1+INT(-$N71/30))))</f>
        <v>0</v>
      </c>
      <c r="BB71" s="40">
        <f>IF(BB$7="",0,IF(BB$1=MAX($1:$1),$R56-SUM($T71:BA71),IF(BB$1=1,SUMIFS(56:56,$1:$1,"&gt;="&amp;1,$1:$1,"&lt;="&amp;INT(-$N71/30))+(-$N71/30-INT(-$N71/30))*SUMIFS(56:56,$1:$1,INT(-$N71/30)+1),0)+(-$N71/30-INT(-$N71/30))*SUMIFS(56:56,$1:$1,BB$1+INT(-$N71/30)+1)+(INT(-$N71/30)+1--$N71/30)*SUMIFS(56:56,$1:$1,BB$1+INT(-$N71/30))))</f>
        <v>0</v>
      </c>
      <c r="BC71" s="40">
        <f>IF(BC$7="",0,IF(BC$1=MAX($1:$1),$R56-SUM($T71:BB71),IF(BC$1=1,SUMIFS(56:56,$1:$1,"&gt;="&amp;1,$1:$1,"&lt;="&amp;INT(-$N71/30))+(-$N71/30-INT(-$N71/30))*SUMIFS(56:56,$1:$1,INT(-$N71/30)+1),0)+(-$N71/30-INT(-$N71/30))*SUMIFS(56:56,$1:$1,BC$1+INT(-$N71/30)+1)+(INT(-$N71/30)+1--$N71/30)*SUMIFS(56:56,$1:$1,BC$1+INT(-$N71/30))))</f>
        <v>0</v>
      </c>
      <c r="BD71" s="40">
        <f>IF(BD$7="",0,IF(BD$1=MAX($1:$1),$R56-SUM($T71:BC71),IF(BD$1=1,SUMIFS(56:56,$1:$1,"&gt;="&amp;1,$1:$1,"&lt;="&amp;INT(-$N71/30))+(-$N71/30-INT(-$N71/30))*SUMIFS(56:56,$1:$1,INT(-$N71/30)+1),0)+(-$N71/30-INT(-$N71/30))*SUMIFS(56:56,$1:$1,BD$1+INT(-$N71/30)+1)+(INT(-$N71/30)+1--$N71/30)*SUMIFS(56:56,$1:$1,BD$1+INT(-$N71/30))))</f>
        <v>0</v>
      </c>
      <c r="BE71" s="40">
        <f>IF(BE$7="",0,IF(BE$1=MAX($1:$1),$R56-SUM($T71:BD71),IF(BE$1=1,SUMIFS(56:56,$1:$1,"&gt;="&amp;1,$1:$1,"&lt;="&amp;INT(-$N71/30))+(-$N71/30-INT(-$N71/30))*SUMIFS(56:56,$1:$1,INT(-$N71/30)+1),0)+(-$N71/30-INT(-$N71/30))*SUMIFS(56:56,$1:$1,BE$1+INT(-$N71/30)+1)+(INT(-$N71/30)+1--$N71/30)*SUMIFS(56:56,$1:$1,BE$1+INT(-$N71/30))))</f>
        <v>0</v>
      </c>
      <c r="BF71" s="40">
        <f>IF(BF$7="",0,IF(BF$1=MAX($1:$1),$R56-SUM($T71:BE71),IF(BF$1=1,SUMIFS(56:56,$1:$1,"&gt;="&amp;1,$1:$1,"&lt;="&amp;INT(-$N71/30))+(-$N71/30-INT(-$N71/30))*SUMIFS(56:56,$1:$1,INT(-$N71/30)+1),0)+(-$N71/30-INT(-$N71/30))*SUMIFS(56:56,$1:$1,BF$1+INT(-$N71/30)+1)+(INT(-$N71/30)+1--$N71/30)*SUMIFS(56:56,$1:$1,BF$1+INT(-$N71/30))))</f>
        <v>0</v>
      </c>
      <c r="BG71" s="40">
        <f>IF(BG$7="",0,IF(BG$1=MAX($1:$1),$R56-SUM($T71:BF71),IF(BG$1=1,SUMIFS(56:56,$1:$1,"&gt;="&amp;1,$1:$1,"&lt;="&amp;INT(-$N71/30))+(-$N71/30-INT(-$N71/30))*SUMIFS(56:56,$1:$1,INT(-$N71/30)+1),0)+(-$N71/30-INT(-$N71/30))*SUMIFS(56:56,$1:$1,BG$1+INT(-$N71/30)+1)+(INT(-$N71/30)+1--$N71/30)*SUMIFS(56:56,$1:$1,BG$1+INT(-$N71/30))))</f>
        <v>0</v>
      </c>
      <c r="BH71" s="40">
        <f>IF(BH$7="",0,IF(BH$1=MAX($1:$1),$R56-SUM($T71:BG71),IF(BH$1=1,SUMIFS(56:56,$1:$1,"&gt;="&amp;1,$1:$1,"&lt;="&amp;INT(-$N71/30))+(-$N71/30-INT(-$N71/30))*SUMIFS(56:56,$1:$1,INT(-$N71/30)+1),0)+(-$N71/30-INT(-$N71/30))*SUMIFS(56:56,$1:$1,BH$1+INT(-$N71/30)+1)+(INT(-$N71/30)+1--$N71/30)*SUMIFS(56:56,$1:$1,BH$1+INT(-$N71/30))))</f>
        <v>0</v>
      </c>
      <c r="BI71" s="40">
        <f>IF(BI$7="",0,IF(BI$1=MAX($1:$1),$R56-SUM($T71:BH71),IF(BI$1=1,SUMIFS(56:56,$1:$1,"&gt;="&amp;1,$1:$1,"&lt;="&amp;INT(-$N71/30))+(-$N71/30-INT(-$N71/30))*SUMIFS(56:56,$1:$1,INT(-$N71/30)+1),0)+(-$N71/30-INT(-$N71/30))*SUMIFS(56:56,$1:$1,BI$1+INT(-$N71/30)+1)+(INT(-$N71/30)+1--$N71/30)*SUMIFS(56:56,$1:$1,BI$1+INT(-$N71/30))))</f>
        <v>0</v>
      </c>
      <c r="BJ71" s="40">
        <f>IF(BJ$7="",0,IF(BJ$1=MAX($1:$1),$R56-SUM($T71:BI71),IF(BJ$1=1,SUMIFS(56:56,$1:$1,"&gt;="&amp;1,$1:$1,"&lt;="&amp;INT(-$N71/30))+(-$N71/30-INT(-$N71/30))*SUMIFS(56:56,$1:$1,INT(-$N71/30)+1),0)+(-$N71/30-INT(-$N71/30))*SUMIFS(56:56,$1:$1,BJ$1+INT(-$N71/30)+1)+(INT(-$N71/30)+1--$N71/30)*SUMIFS(56:56,$1:$1,BJ$1+INT(-$N71/30))))</f>
        <v>0</v>
      </c>
      <c r="BK71" s="40">
        <f>IF(BK$7="",0,IF(BK$1=MAX($1:$1),$R56-SUM($T71:BJ71),IF(BK$1=1,SUMIFS(56:56,$1:$1,"&gt;="&amp;1,$1:$1,"&lt;="&amp;INT(-$N71/30))+(-$N71/30-INT(-$N71/30))*SUMIFS(56:56,$1:$1,INT(-$N71/30)+1),0)+(-$N71/30-INT(-$N71/30))*SUMIFS(56:56,$1:$1,BK$1+INT(-$N71/30)+1)+(INT(-$N71/30)+1--$N71/30)*SUMIFS(56:56,$1:$1,BK$1+INT(-$N71/30))))</f>
        <v>0</v>
      </c>
      <c r="BL71" s="40">
        <f>IF(BL$7="",0,IF(BL$1=MAX($1:$1),$R56-SUM($T71:BK71),IF(BL$1=1,SUMIFS(56:56,$1:$1,"&gt;="&amp;1,$1:$1,"&lt;="&amp;INT(-$N71/30))+(-$N71/30-INT(-$N71/30))*SUMIFS(56:56,$1:$1,INT(-$N71/30)+1),0)+(-$N71/30-INT(-$N71/30))*SUMIFS(56:56,$1:$1,BL$1+INT(-$N71/30)+1)+(INT(-$N71/30)+1--$N71/30)*SUMIFS(56:56,$1:$1,BL$1+INT(-$N71/30))))</f>
        <v>0</v>
      </c>
      <c r="BM71" s="40">
        <f>IF(BM$7="",0,IF(BM$1=MAX($1:$1),$R56-SUM($T71:BL71),IF(BM$1=1,SUMIFS(56:56,$1:$1,"&gt;="&amp;1,$1:$1,"&lt;="&amp;INT(-$N71/30))+(-$N71/30-INT(-$N71/30))*SUMIFS(56:56,$1:$1,INT(-$N71/30)+1),0)+(-$N71/30-INT(-$N71/30))*SUMIFS(56:56,$1:$1,BM$1+INT(-$N71/30)+1)+(INT(-$N71/30)+1--$N71/30)*SUMIFS(56:56,$1:$1,BM$1+INT(-$N71/30))))</f>
        <v>0</v>
      </c>
      <c r="BN71" s="40">
        <f>IF(BN$7="",0,IF(BN$1=MAX($1:$1),$R56-SUM($T71:BM71),IF(BN$1=1,SUMIFS(56:56,$1:$1,"&gt;="&amp;1,$1:$1,"&lt;="&amp;INT(-$N71/30))+(-$N71/30-INT(-$N71/30))*SUMIFS(56:56,$1:$1,INT(-$N71/30)+1),0)+(-$N71/30-INT(-$N71/30))*SUMIFS(56:56,$1:$1,BN$1+INT(-$N71/30)+1)+(INT(-$N71/30)+1--$N71/30)*SUMIFS(56:56,$1:$1,BN$1+INT(-$N71/30))))</f>
        <v>0</v>
      </c>
      <c r="BO71" s="40">
        <f>IF(BO$7="",0,IF(BO$1=MAX($1:$1),$R56-SUM($T71:BN71),IF(BO$1=1,SUMIFS(56:56,$1:$1,"&gt;="&amp;1,$1:$1,"&lt;="&amp;INT(-$N71/30))+(-$N71/30-INT(-$N71/30))*SUMIFS(56:56,$1:$1,INT(-$N71/30)+1),0)+(-$N71/30-INT(-$N71/30))*SUMIFS(56:56,$1:$1,BO$1+INT(-$N71/30)+1)+(INT(-$N71/30)+1--$N71/30)*SUMIFS(56:56,$1:$1,BO$1+INT(-$N71/30))))</f>
        <v>0</v>
      </c>
      <c r="BP71" s="40">
        <f>IF(BP$7="",0,IF(BP$1=MAX($1:$1),$R56-SUM($T71:BO71),IF(BP$1=1,SUMIFS(56:56,$1:$1,"&gt;="&amp;1,$1:$1,"&lt;="&amp;INT(-$N71/30))+(-$N71/30-INT(-$N71/30))*SUMIFS(56:56,$1:$1,INT(-$N71/30)+1),0)+(-$N71/30-INT(-$N71/30))*SUMIFS(56:56,$1:$1,BP$1+INT(-$N71/30)+1)+(INT(-$N71/30)+1--$N71/30)*SUMIFS(56:56,$1:$1,BP$1+INT(-$N71/30))))</f>
        <v>0</v>
      </c>
      <c r="BQ71" s="40">
        <f>IF(BQ$7="",0,IF(BQ$1=MAX($1:$1),$R56-SUM($T71:BP71),IF(BQ$1=1,SUMIFS(56:56,$1:$1,"&gt;="&amp;1,$1:$1,"&lt;="&amp;INT(-$N71/30))+(-$N71/30-INT(-$N71/30))*SUMIFS(56:56,$1:$1,INT(-$N71/30)+1),0)+(-$N71/30-INT(-$N71/30))*SUMIFS(56:56,$1:$1,BQ$1+INT(-$N71/30)+1)+(INT(-$N71/30)+1--$N71/30)*SUMIFS(56:56,$1:$1,BQ$1+INT(-$N71/30))))</f>
        <v>0</v>
      </c>
      <c r="BR71" s="40">
        <f>IF(BR$7="",0,IF(BR$1=MAX($1:$1),$R56-SUM($T71:BQ71),IF(BR$1=1,SUMIFS(56:56,$1:$1,"&gt;="&amp;1,$1:$1,"&lt;="&amp;INT(-$N71/30))+(-$N71/30-INT(-$N71/30))*SUMIFS(56:56,$1:$1,INT(-$N71/30)+1),0)+(-$N71/30-INT(-$N71/30))*SUMIFS(56:56,$1:$1,BR$1+INT(-$N71/30)+1)+(INT(-$N71/30)+1--$N71/30)*SUMIFS(56:56,$1:$1,BR$1+INT(-$N71/30))))</f>
        <v>0</v>
      </c>
      <c r="BS71" s="40">
        <f>IF(BS$7="",0,IF(BS$1=MAX($1:$1),$R56-SUM($T71:BR71),IF(BS$1=1,SUMIFS(56:56,$1:$1,"&gt;="&amp;1,$1:$1,"&lt;="&amp;INT(-$N71/30))+(-$N71/30-INT(-$N71/30))*SUMIFS(56:56,$1:$1,INT(-$N71/30)+1),0)+(-$N71/30-INT(-$N71/30))*SUMIFS(56:56,$1:$1,BS$1+INT(-$N71/30)+1)+(INT(-$N71/30)+1--$N71/30)*SUMIFS(56:56,$1:$1,BS$1+INT(-$N71/30))))</f>
        <v>0</v>
      </c>
      <c r="BT71" s="40">
        <f>IF(BT$7="",0,IF(BT$1=MAX($1:$1),$R56-SUM($T71:BS71),IF(BT$1=1,SUMIFS(56:56,$1:$1,"&gt;="&amp;1,$1:$1,"&lt;="&amp;INT(-$N71/30))+(-$N71/30-INT(-$N71/30))*SUMIFS(56:56,$1:$1,INT(-$N71/30)+1),0)+(-$N71/30-INT(-$N71/30))*SUMIFS(56:56,$1:$1,BT$1+INT(-$N71/30)+1)+(INT(-$N71/30)+1--$N71/30)*SUMIFS(56:56,$1:$1,BT$1+INT(-$N71/30))))</f>
        <v>0</v>
      </c>
      <c r="BU71" s="40">
        <f>IF(BU$7="",0,IF(BU$1=MAX($1:$1),$R56-SUM($T71:BT71),IF(BU$1=1,SUMIFS(56:56,$1:$1,"&gt;="&amp;1,$1:$1,"&lt;="&amp;INT(-$N71/30))+(-$N71/30-INT(-$N71/30))*SUMIFS(56:56,$1:$1,INT(-$N71/30)+1),0)+(-$N71/30-INT(-$N71/30))*SUMIFS(56:56,$1:$1,BU$1+INT(-$N71/30)+1)+(INT(-$N71/30)+1--$N71/30)*SUMIFS(56:56,$1:$1,BU$1+INT(-$N71/30))))</f>
        <v>0</v>
      </c>
      <c r="BV71" s="40">
        <f>IF(BV$7="",0,IF(BV$1=MAX($1:$1),$R56-SUM($T71:BU71),IF(BV$1=1,SUMIFS(56:56,$1:$1,"&gt;="&amp;1,$1:$1,"&lt;="&amp;INT(-$N71/30))+(-$N71/30-INT(-$N71/30))*SUMIFS(56:56,$1:$1,INT(-$N71/30)+1),0)+(-$N71/30-INT(-$N71/30))*SUMIFS(56:56,$1:$1,BV$1+INT(-$N71/30)+1)+(INT(-$N71/30)+1--$N71/30)*SUMIFS(56:56,$1:$1,BV$1+INT(-$N71/30))))</f>
        <v>0</v>
      </c>
      <c r="BW71" s="40">
        <f>IF(BW$7="",0,IF(BW$1=MAX($1:$1),$R56-SUM($T71:BV71),IF(BW$1=1,SUMIFS(56:56,$1:$1,"&gt;="&amp;1,$1:$1,"&lt;="&amp;INT(-$N71/30))+(-$N71/30-INT(-$N71/30))*SUMIFS(56:56,$1:$1,INT(-$N71/30)+1),0)+(-$N71/30-INT(-$N71/30))*SUMIFS(56:56,$1:$1,BW$1+INT(-$N71/30)+1)+(INT(-$N71/30)+1--$N71/30)*SUMIFS(56:56,$1:$1,BW$1+INT(-$N71/30))))</f>
        <v>0</v>
      </c>
      <c r="BX71" s="40">
        <f>IF(BX$7="",0,IF(BX$1=MAX($1:$1),$R56-SUM($T71:BW71),IF(BX$1=1,SUMIFS(56:56,$1:$1,"&gt;="&amp;1,$1:$1,"&lt;="&amp;INT(-$N71/30))+(-$N71/30-INT(-$N71/30))*SUMIFS(56:56,$1:$1,INT(-$N71/30)+1),0)+(-$N71/30-INT(-$N71/30))*SUMIFS(56:56,$1:$1,BX$1+INT(-$N71/30)+1)+(INT(-$N71/30)+1--$N71/30)*SUMIFS(56:56,$1:$1,BX$1+INT(-$N71/30))))</f>
        <v>0</v>
      </c>
      <c r="BY71" s="40">
        <f>IF(BY$7="",0,IF(BY$1=MAX($1:$1),$R56-SUM($T71:BX71),IF(BY$1=1,SUMIFS(56:56,$1:$1,"&gt;="&amp;1,$1:$1,"&lt;="&amp;INT(-$N71/30))+(-$N71/30-INT(-$N71/30))*SUMIFS(56:56,$1:$1,INT(-$N71/30)+1),0)+(-$N71/30-INT(-$N71/30))*SUMIFS(56:56,$1:$1,BY$1+INT(-$N71/30)+1)+(INT(-$N71/30)+1--$N71/30)*SUMIFS(56:56,$1:$1,BY$1+INT(-$N71/30))))</f>
        <v>0</v>
      </c>
      <c r="BZ71" s="40">
        <f>IF(BZ$7="",0,IF(BZ$1=MAX($1:$1),$R56-SUM($T71:BY71),IF(BZ$1=1,SUMIFS(56:56,$1:$1,"&gt;="&amp;1,$1:$1,"&lt;="&amp;INT(-$N71/30))+(-$N71/30-INT(-$N71/30))*SUMIFS(56:56,$1:$1,INT(-$N71/30)+1),0)+(-$N71/30-INT(-$N71/30))*SUMIFS(56:56,$1:$1,BZ$1+INT(-$N71/30)+1)+(INT(-$N71/30)+1--$N71/30)*SUMIFS(56:56,$1:$1,BZ$1+INT(-$N71/30))))</f>
        <v>0</v>
      </c>
      <c r="CA71" s="40">
        <f>IF(CA$7="",0,IF(CA$1=MAX($1:$1),$R56-SUM($T71:BZ71),IF(CA$1=1,SUMIFS(56:56,$1:$1,"&gt;="&amp;1,$1:$1,"&lt;="&amp;INT(-$N71/30))+(-$N71/30-INT(-$N71/30))*SUMIFS(56:56,$1:$1,INT(-$N71/30)+1),0)+(-$N71/30-INT(-$N71/30))*SUMIFS(56:56,$1:$1,CA$1+INT(-$N71/30)+1)+(INT(-$N71/30)+1--$N71/30)*SUMIFS(56:56,$1:$1,CA$1+INT(-$N71/30))))</f>
        <v>0</v>
      </c>
      <c r="CB71" s="40">
        <f>IF(CB$7="",0,IF(CB$1=MAX($1:$1),$R56-SUM($T71:CA71),IF(CB$1=1,SUMIFS(56:56,$1:$1,"&gt;="&amp;1,$1:$1,"&lt;="&amp;INT(-$N71/30))+(-$N71/30-INT(-$N71/30))*SUMIFS(56:56,$1:$1,INT(-$N71/30)+1),0)+(-$N71/30-INT(-$N71/30))*SUMIFS(56:56,$1:$1,CB$1+INT(-$N71/30)+1)+(INT(-$N71/30)+1--$N71/30)*SUMIFS(56:56,$1:$1,CB$1+INT(-$N71/30))))</f>
        <v>0</v>
      </c>
      <c r="CC71" s="40">
        <f>IF(CC$7="",0,IF(CC$1=MAX($1:$1),$R56-SUM($T71:CB71),IF(CC$1=1,SUMIFS(56:56,$1:$1,"&gt;="&amp;1,$1:$1,"&lt;="&amp;INT(-$N71/30))+(-$N71/30-INT(-$N71/30))*SUMIFS(56:56,$1:$1,INT(-$N71/30)+1),0)+(-$N71/30-INT(-$N71/30))*SUMIFS(56:56,$1:$1,CC$1+INT(-$N71/30)+1)+(INT(-$N71/30)+1--$N71/30)*SUMIFS(56:56,$1:$1,CC$1+INT(-$N71/30))))</f>
        <v>0</v>
      </c>
      <c r="CD71" s="40">
        <f>IF(CD$7="",0,IF(CD$1=MAX($1:$1),$R56-SUM($T71:CC71),IF(CD$1=1,SUMIFS(56:56,$1:$1,"&gt;="&amp;1,$1:$1,"&lt;="&amp;INT(-$N71/30))+(-$N71/30-INT(-$N71/30))*SUMIFS(56:56,$1:$1,INT(-$N71/30)+1),0)+(-$N71/30-INT(-$N71/30))*SUMIFS(56:56,$1:$1,CD$1+INT(-$N71/30)+1)+(INT(-$N71/30)+1--$N71/30)*SUMIFS(56:56,$1:$1,CD$1+INT(-$N71/30))))</f>
        <v>0</v>
      </c>
      <c r="CE71" s="40">
        <f>IF(CE$7="",0,IF(CE$1=MAX($1:$1),$R56-SUM($T71:CD71),IF(CE$1=1,SUMIFS(56:56,$1:$1,"&gt;="&amp;1,$1:$1,"&lt;="&amp;INT(-$N71/30))+(-$N71/30-INT(-$N71/30))*SUMIFS(56:56,$1:$1,INT(-$N71/30)+1),0)+(-$N71/30-INT(-$N71/30))*SUMIFS(56:56,$1:$1,CE$1+INT(-$N71/30)+1)+(INT(-$N71/30)+1--$N71/30)*SUMIFS(56:56,$1:$1,CE$1+INT(-$N71/30))))</f>
        <v>0</v>
      </c>
      <c r="CF71" s="40">
        <f>IF(CF$7="",0,IF(CF$1=MAX($1:$1),$R56-SUM($T71:CE71),IF(CF$1=1,SUMIFS(56:56,$1:$1,"&gt;="&amp;1,$1:$1,"&lt;="&amp;INT(-$N71/30))+(-$N71/30-INT(-$N71/30))*SUMIFS(56:56,$1:$1,INT(-$N71/30)+1),0)+(-$N71/30-INT(-$N71/30))*SUMIFS(56:56,$1:$1,CF$1+INT(-$N71/30)+1)+(INT(-$N71/30)+1--$N71/30)*SUMIFS(56:56,$1:$1,CF$1+INT(-$N71/30))))</f>
        <v>0</v>
      </c>
      <c r="CG71" s="40">
        <f>IF(CG$7="",0,IF(CG$1=MAX($1:$1),$R56-SUM($T71:CF71),IF(CG$1=1,SUMIFS(56:56,$1:$1,"&gt;="&amp;1,$1:$1,"&lt;="&amp;INT(-$N71/30))+(-$N71/30-INT(-$N71/30))*SUMIFS(56:56,$1:$1,INT(-$N71/30)+1),0)+(-$N71/30-INT(-$N71/30))*SUMIFS(56:56,$1:$1,CG$1+INT(-$N71/30)+1)+(INT(-$N71/30)+1--$N71/30)*SUMIFS(56:56,$1:$1,CG$1+INT(-$N71/30))))</f>
        <v>0</v>
      </c>
      <c r="CH71" s="40">
        <f>IF(CH$7="",0,IF(CH$1=MAX($1:$1),$R56-SUM($T71:CG71),IF(CH$1=1,SUMIFS(56:56,$1:$1,"&gt;="&amp;1,$1:$1,"&lt;="&amp;INT(-$N71/30))+(-$N71/30-INT(-$N71/30))*SUMIFS(56:56,$1:$1,INT(-$N71/30)+1),0)+(-$N71/30-INT(-$N71/30))*SUMIFS(56:56,$1:$1,CH$1+INT(-$N71/30)+1)+(INT(-$N71/30)+1--$N71/30)*SUMIFS(56:56,$1:$1,CH$1+INT(-$N71/30))))</f>
        <v>0</v>
      </c>
      <c r="CI71" s="40">
        <f>IF(CI$7="",0,IF(CI$1=MAX($1:$1),$R56-SUM($T71:CH71),IF(CI$1=1,SUMIFS(56:56,$1:$1,"&gt;="&amp;1,$1:$1,"&lt;="&amp;INT(-$N71/30))+(-$N71/30-INT(-$N71/30))*SUMIFS(56:56,$1:$1,INT(-$N71/30)+1),0)+(-$N71/30-INT(-$N71/30))*SUMIFS(56:56,$1:$1,CI$1+INT(-$N71/30)+1)+(INT(-$N71/30)+1--$N71/30)*SUMIFS(56:56,$1:$1,CI$1+INT(-$N71/30))))</f>
        <v>0</v>
      </c>
      <c r="CJ71" s="40">
        <f>IF(CJ$7="",0,IF(CJ$1=MAX($1:$1),$R56-SUM($T71:CI71),IF(CJ$1=1,SUMIFS(56:56,$1:$1,"&gt;="&amp;1,$1:$1,"&lt;="&amp;INT(-$N71/30))+(-$N71/30-INT(-$N71/30))*SUMIFS(56:56,$1:$1,INT(-$N71/30)+1),0)+(-$N71/30-INT(-$N71/30))*SUMIFS(56:56,$1:$1,CJ$1+INT(-$N71/30)+1)+(INT(-$N71/30)+1--$N71/30)*SUMIFS(56:56,$1:$1,CJ$1+INT(-$N71/30))))</f>
        <v>0</v>
      </c>
      <c r="CK71" s="40">
        <f>IF(CK$7="",0,IF(CK$1=MAX($1:$1),$R56-SUM($T71:CJ71),IF(CK$1=1,SUMIFS(56:56,$1:$1,"&gt;="&amp;1,$1:$1,"&lt;="&amp;INT(-$N71/30))+(-$N71/30-INT(-$N71/30))*SUMIFS(56:56,$1:$1,INT(-$N71/30)+1),0)+(-$N71/30-INT(-$N71/30))*SUMIFS(56:56,$1:$1,CK$1+INT(-$N71/30)+1)+(INT(-$N71/30)+1--$N71/30)*SUMIFS(56:56,$1:$1,CK$1+INT(-$N71/30))))</f>
        <v>0</v>
      </c>
      <c r="CL71" s="40">
        <f>IF(CL$7="",0,IF(CL$1=MAX($1:$1),$R56-SUM($T71:CK71),IF(CL$1=1,SUMIFS(56:56,$1:$1,"&gt;="&amp;1,$1:$1,"&lt;="&amp;INT(-$N71/30))+(-$N71/30-INT(-$N71/30))*SUMIFS(56:56,$1:$1,INT(-$N71/30)+1),0)+(-$N71/30-INT(-$N71/30))*SUMIFS(56:56,$1:$1,CL$1+INT(-$N71/30)+1)+(INT(-$N71/30)+1--$N71/30)*SUMIFS(56:56,$1:$1,CL$1+INT(-$N71/30))))</f>
        <v>0</v>
      </c>
      <c r="CM71" s="40">
        <f>IF(CM$7="",0,IF(CM$1=MAX($1:$1),$R56-SUM($T71:CL71),IF(CM$1=1,SUMIFS(56:56,$1:$1,"&gt;="&amp;1,$1:$1,"&lt;="&amp;INT(-$N71/30))+(-$N71/30-INT(-$N71/30))*SUMIFS(56:56,$1:$1,INT(-$N71/30)+1),0)+(-$N71/30-INT(-$N71/30))*SUMIFS(56:56,$1:$1,CM$1+INT(-$N71/30)+1)+(INT(-$N71/30)+1--$N71/30)*SUMIFS(56:56,$1:$1,CM$1+INT(-$N71/30))))</f>
        <v>0</v>
      </c>
      <c r="CN71" s="40">
        <f>IF(CN$7="",0,IF(CN$1=MAX($1:$1),$R56-SUM($T71:CM71),IF(CN$1=1,SUMIFS(56:56,$1:$1,"&gt;="&amp;1,$1:$1,"&lt;="&amp;INT(-$N71/30))+(-$N71/30-INT(-$N71/30))*SUMIFS(56:56,$1:$1,INT(-$N71/30)+1),0)+(-$N71/30-INT(-$N71/30))*SUMIFS(56:56,$1:$1,CN$1+INT(-$N71/30)+1)+(INT(-$N71/30)+1--$N71/30)*SUMIFS(56:56,$1:$1,CN$1+INT(-$N71/30))))</f>
        <v>0</v>
      </c>
      <c r="CO71" s="40">
        <f>IF(CO$7="",0,IF(CO$1=MAX($1:$1),$R56-SUM($T71:CN71),IF(CO$1=1,SUMIFS(56:56,$1:$1,"&gt;="&amp;1,$1:$1,"&lt;="&amp;INT(-$N71/30))+(-$N71/30-INT(-$N71/30))*SUMIFS(56:56,$1:$1,INT(-$N71/30)+1),0)+(-$N71/30-INT(-$N71/30))*SUMIFS(56:56,$1:$1,CO$1+INT(-$N71/30)+1)+(INT(-$N71/30)+1--$N71/30)*SUMIFS(56:56,$1:$1,CO$1+INT(-$N71/30))))</f>
        <v>0</v>
      </c>
      <c r="CP71" s="40">
        <f>IF(CP$7="",0,IF(CP$1=MAX($1:$1),$R56-SUM($T71:CO71),IF(CP$1=1,SUMIFS(56:56,$1:$1,"&gt;="&amp;1,$1:$1,"&lt;="&amp;INT(-$N71/30))+(-$N71/30-INT(-$N71/30))*SUMIFS(56:56,$1:$1,INT(-$N71/30)+1),0)+(-$N71/30-INT(-$N71/30))*SUMIFS(56:56,$1:$1,CP$1+INT(-$N71/30)+1)+(INT(-$N71/30)+1--$N71/30)*SUMIFS(56:56,$1:$1,CP$1+INT(-$N71/30))))</f>
        <v>0</v>
      </c>
      <c r="CQ71" s="40">
        <f>IF(CQ$7="",0,IF(CQ$1=MAX($1:$1),$R56-SUM($T71:CP71),IF(CQ$1=1,SUMIFS(56:56,$1:$1,"&gt;="&amp;1,$1:$1,"&lt;="&amp;INT(-$N71/30))+(-$N71/30-INT(-$N71/30))*SUMIFS(56:56,$1:$1,INT(-$N71/30)+1),0)+(-$N71/30-INT(-$N71/30))*SUMIFS(56:56,$1:$1,CQ$1+INT(-$N71/30)+1)+(INT(-$N71/30)+1--$N71/30)*SUMIFS(56:56,$1:$1,CQ$1+INT(-$N71/30))))</f>
        <v>0</v>
      </c>
      <c r="CR71" s="40">
        <f>IF(CR$7="",0,IF(CR$1=MAX($1:$1),$R56-SUM($T71:CQ71),IF(CR$1=1,SUMIFS(56:56,$1:$1,"&gt;="&amp;1,$1:$1,"&lt;="&amp;INT(-$N71/30))+(-$N71/30-INT(-$N71/30))*SUMIFS(56:56,$1:$1,INT(-$N71/30)+1),0)+(-$N71/30-INT(-$N71/30))*SUMIFS(56:56,$1:$1,CR$1+INT(-$N71/30)+1)+(INT(-$N71/30)+1--$N71/30)*SUMIFS(56:56,$1:$1,CR$1+INT(-$N71/30))))</f>
        <v>0</v>
      </c>
      <c r="CS71" s="40">
        <f>IF(CS$7="",0,IF(CS$1=MAX($1:$1),$R56-SUM($T71:CR71),IF(CS$1=1,SUMIFS(56:56,$1:$1,"&gt;="&amp;1,$1:$1,"&lt;="&amp;INT(-$N71/30))+(-$N71/30-INT(-$N71/30))*SUMIFS(56:56,$1:$1,INT(-$N71/30)+1),0)+(-$N71/30-INT(-$N71/30))*SUMIFS(56:56,$1:$1,CS$1+INT(-$N71/30)+1)+(INT(-$N71/30)+1--$N71/30)*SUMIFS(56:56,$1:$1,CS$1+INT(-$N71/30))))</f>
        <v>0</v>
      </c>
      <c r="CT71" s="40">
        <f>IF(CT$7="",0,IF(CT$1=MAX($1:$1),$R56-SUM($T71:CS71),IF(CT$1=1,SUMIFS(56:56,$1:$1,"&gt;="&amp;1,$1:$1,"&lt;="&amp;INT(-$N71/30))+(-$N71/30-INT(-$N71/30))*SUMIFS(56:56,$1:$1,INT(-$N71/30)+1),0)+(-$N71/30-INT(-$N71/30))*SUMIFS(56:56,$1:$1,CT$1+INT(-$N71/30)+1)+(INT(-$N71/30)+1--$N71/30)*SUMIFS(56:56,$1:$1,CT$1+INT(-$N71/30))))</f>
        <v>0</v>
      </c>
      <c r="CU71" s="40">
        <f>IF(CU$7="",0,IF(CU$1=MAX($1:$1),$R56-SUM($T71:CT71),IF(CU$1=1,SUMIFS(56:56,$1:$1,"&gt;="&amp;1,$1:$1,"&lt;="&amp;INT(-$N71/30))+(-$N71/30-INT(-$N71/30))*SUMIFS(56:56,$1:$1,INT(-$N71/30)+1),0)+(-$N71/30-INT(-$N71/30))*SUMIFS(56:56,$1:$1,CU$1+INT(-$N71/30)+1)+(INT(-$N71/30)+1--$N71/30)*SUMIFS(56:56,$1:$1,CU$1+INT(-$N71/30))))</f>
        <v>0</v>
      </c>
      <c r="CV71" s="40">
        <f>IF(CV$7="",0,IF(CV$1=MAX($1:$1),$R56-SUM($T71:CU71),IF(CV$1=1,SUMIFS(56:56,$1:$1,"&gt;="&amp;1,$1:$1,"&lt;="&amp;INT(-$N71/30))+(-$N71/30-INT(-$N71/30))*SUMIFS(56:56,$1:$1,INT(-$N71/30)+1),0)+(-$N71/30-INT(-$N71/30))*SUMIFS(56:56,$1:$1,CV$1+INT(-$N71/30)+1)+(INT(-$N71/30)+1--$N71/30)*SUMIFS(56:56,$1:$1,CV$1+INT(-$N71/30))))</f>
        <v>0</v>
      </c>
      <c r="CW71" s="40">
        <f>IF(CW$7="",0,IF(CW$1=MAX($1:$1),$R56-SUM($T71:CV71),IF(CW$1=1,SUMIFS(56:56,$1:$1,"&gt;="&amp;1,$1:$1,"&lt;="&amp;INT(-$N71/30))+(-$N71/30-INT(-$N71/30))*SUMIFS(56:56,$1:$1,INT(-$N71/30)+1),0)+(-$N71/30-INT(-$N71/30))*SUMIFS(56:56,$1:$1,CW$1+INT(-$N71/30)+1)+(INT(-$N71/30)+1--$N71/30)*SUMIFS(56:56,$1:$1,CW$1+INT(-$N71/30))))</f>
        <v>0</v>
      </c>
      <c r="CX71" s="40">
        <f>IF(CX$7="",0,IF(CX$1=MAX($1:$1),$R56-SUM($T71:CW71),IF(CX$1=1,SUMIFS(56:56,$1:$1,"&gt;="&amp;1,$1:$1,"&lt;="&amp;INT(-$N71/30))+(-$N71/30-INT(-$N71/30))*SUMIFS(56:56,$1:$1,INT(-$N71/30)+1),0)+(-$N71/30-INT(-$N71/30))*SUMIFS(56:56,$1:$1,CX$1+INT(-$N71/30)+1)+(INT(-$N71/30)+1--$N71/30)*SUMIFS(56:56,$1:$1,CX$1+INT(-$N71/30))))</f>
        <v>0</v>
      </c>
      <c r="CY71" s="40">
        <f>IF(CY$7="",0,IF(CY$1=MAX($1:$1),$R56-SUM($T71:CX71),IF(CY$1=1,SUMIFS(56:56,$1:$1,"&gt;="&amp;1,$1:$1,"&lt;="&amp;INT(-$N71/30))+(-$N71/30-INT(-$N71/30))*SUMIFS(56:56,$1:$1,INT(-$N71/30)+1),0)+(-$N71/30-INT(-$N71/30))*SUMIFS(56:56,$1:$1,CY$1+INT(-$N71/30)+1)+(INT(-$N71/30)+1--$N71/30)*SUMIFS(56:56,$1:$1,CY$1+INT(-$N71/30))))</f>
        <v>0</v>
      </c>
      <c r="CZ71" s="40">
        <f>IF(CZ$7="",0,IF(CZ$1=MAX($1:$1),$R56-SUM($T71:CY71),IF(CZ$1=1,SUMIFS(56:56,$1:$1,"&gt;="&amp;1,$1:$1,"&lt;="&amp;INT(-$N71/30))+(-$N71/30-INT(-$N71/30))*SUMIFS(56:56,$1:$1,INT(-$N71/30)+1),0)+(-$N71/30-INT(-$N71/30))*SUMIFS(56:56,$1:$1,CZ$1+INT(-$N71/30)+1)+(INT(-$N71/30)+1--$N71/30)*SUMIFS(56:56,$1:$1,CZ$1+INT(-$N71/30))))</f>
        <v>0</v>
      </c>
      <c r="DA71" s="40">
        <f>IF(DA$7="",0,IF(DA$1=MAX($1:$1),$R56-SUM($T71:CZ71),IF(DA$1=1,SUMIFS(56:56,$1:$1,"&gt;="&amp;1,$1:$1,"&lt;="&amp;INT(-$N71/30))+(-$N71/30-INT(-$N71/30))*SUMIFS(56:56,$1:$1,INT(-$N71/30)+1),0)+(-$N71/30-INT(-$N71/30))*SUMIFS(56:56,$1:$1,DA$1+INT(-$N71/30)+1)+(INT(-$N71/30)+1--$N71/30)*SUMIFS(56:56,$1:$1,DA$1+INT(-$N71/30))))</f>
        <v>0</v>
      </c>
      <c r="DB71" s="40">
        <f>IF(DB$7="",0,IF(DB$1=MAX($1:$1),$R56-SUM($T71:DA71),IF(DB$1=1,SUMIFS(56:56,$1:$1,"&gt;="&amp;1,$1:$1,"&lt;="&amp;INT(-$N71/30))+(-$N71/30-INT(-$N71/30))*SUMIFS(56:56,$1:$1,INT(-$N71/30)+1),0)+(-$N71/30-INT(-$N71/30))*SUMIFS(56:56,$1:$1,DB$1+INT(-$N71/30)+1)+(INT(-$N71/30)+1--$N71/30)*SUMIFS(56:56,$1:$1,DB$1+INT(-$N71/30))))</f>
        <v>0</v>
      </c>
      <c r="DC71" s="40">
        <f>IF(DC$7="",0,IF(DC$1=MAX($1:$1),$R56-SUM($T71:DB71),IF(DC$1=1,SUMIFS(56:56,$1:$1,"&gt;="&amp;1,$1:$1,"&lt;="&amp;INT(-$N71/30))+(-$N71/30-INT(-$N71/30))*SUMIFS(56:56,$1:$1,INT(-$N71/30)+1),0)+(-$N71/30-INT(-$N71/30))*SUMIFS(56:56,$1:$1,DC$1+INT(-$N71/30)+1)+(INT(-$N71/30)+1--$N71/30)*SUMIFS(56:56,$1:$1,DC$1+INT(-$N71/30))))</f>
        <v>0</v>
      </c>
      <c r="DD71" s="40">
        <f>IF(DD$7="",0,IF(DD$1=MAX($1:$1),$R56-SUM($T71:DC71),IF(DD$1=1,SUMIFS(56:56,$1:$1,"&gt;="&amp;1,$1:$1,"&lt;="&amp;INT(-$N71/30))+(-$N71/30-INT(-$N71/30))*SUMIFS(56:56,$1:$1,INT(-$N71/30)+1),0)+(-$N71/30-INT(-$N71/30))*SUMIFS(56:56,$1:$1,DD$1+INT(-$N71/30)+1)+(INT(-$N71/30)+1--$N71/30)*SUMIFS(56:56,$1:$1,DD$1+INT(-$N71/30))))</f>
        <v>0</v>
      </c>
      <c r="DE71" s="40">
        <f>IF(DE$7="",0,IF(DE$1=MAX($1:$1),$R56-SUM($T71:DD71),IF(DE$1=1,SUMIFS(56:56,$1:$1,"&gt;="&amp;1,$1:$1,"&lt;="&amp;INT(-$N71/30))+(-$N71/30-INT(-$N71/30))*SUMIFS(56:56,$1:$1,INT(-$N71/30)+1),0)+(-$N71/30-INT(-$N71/30))*SUMIFS(56:56,$1:$1,DE$1+INT(-$N71/30)+1)+(INT(-$N71/30)+1--$N71/30)*SUMIFS(56:56,$1:$1,DE$1+INT(-$N71/30))))</f>
        <v>0</v>
      </c>
      <c r="DF71" s="40">
        <f>IF(DF$7="",0,IF(DF$1=MAX($1:$1),$R56-SUM($T71:DE71),IF(DF$1=1,SUMIFS(56:56,$1:$1,"&gt;="&amp;1,$1:$1,"&lt;="&amp;INT(-$N71/30))+(-$N71/30-INT(-$N71/30))*SUMIFS(56:56,$1:$1,INT(-$N71/30)+1),0)+(-$N71/30-INT(-$N71/30))*SUMIFS(56:56,$1:$1,DF$1+INT(-$N71/30)+1)+(INT(-$N71/30)+1--$N71/30)*SUMIFS(56:56,$1:$1,DF$1+INT(-$N71/30))))</f>
        <v>0</v>
      </c>
      <c r="DG71" s="40">
        <f>IF(DG$7="",0,IF(DG$1=MAX($1:$1),$R56-SUM($T71:DF71),IF(DG$1=1,SUMIFS(56:56,$1:$1,"&gt;="&amp;1,$1:$1,"&lt;="&amp;INT(-$N71/30))+(-$N71/30-INT(-$N71/30))*SUMIFS(56:56,$1:$1,INT(-$N71/30)+1),0)+(-$N71/30-INT(-$N71/30))*SUMIFS(56:56,$1:$1,DG$1+INT(-$N71/30)+1)+(INT(-$N71/30)+1--$N71/30)*SUMIFS(56:56,$1:$1,DG$1+INT(-$N71/30))))</f>
        <v>0</v>
      </c>
      <c r="DH71" s="40">
        <f>IF(DH$7="",0,IF(DH$1=MAX($1:$1),$R56-SUM($T71:DG71),IF(DH$1=1,SUMIFS(56:56,$1:$1,"&gt;="&amp;1,$1:$1,"&lt;="&amp;INT(-$N71/30))+(-$N71/30-INT(-$N71/30))*SUMIFS(56:56,$1:$1,INT(-$N71/30)+1),0)+(-$N71/30-INT(-$N71/30))*SUMIFS(56:56,$1:$1,DH$1+INT(-$N71/30)+1)+(INT(-$N71/30)+1--$N71/30)*SUMIFS(56:56,$1:$1,DH$1+INT(-$N71/30))))</f>
        <v>0</v>
      </c>
      <c r="DI71" s="40">
        <f>IF(DI$7="",0,IF(DI$1=MAX($1:$1),$R56-SUM($T71:DH71),IF(DI$1=1,SUMIFS(56:56,$1:$1,"&gt;="&amp;1,$1:$1,"&lt;="&amp;INT(-$N71/30))+(-$N71/30-INT(-$N71/30))*SUMIFS(56:56,$1:$1,INT(-$N71/30)+1),0)+(-$N71/30-INT(-$N71/30))*SUMIFS(56:56,$1:$1,DI$1+INT(-$N71/30)+1)+(INT(-$N71/30)+1--$N71/30)*SUMIFS(56:56,$1:$1,DI$1+INT(-$N71/30))))</f>
        <v>0</v>
      </c>
      <c r="DJ71" s="40">
        <f>IF(DJ$7="",0,IF(DJ$1=MAX($1:$1),$R56-SUM($T71:DI71),IF(DJ$1=1,SUMIFS(56:56,$1:$1,"&gt;="&amp;1,$1:$1,"&lt;="&amp;INT(-$N71/30))+(-$N71/30-INT(-$N71/30))*SUMIFS(56:56,$1:$1,INT(-$N71/30)+1),0)+(-$N71/30-INT(-$N71/30))*SUMIFS(56:56,$1:$1,DJ$1+INT(-$N71/30)+1)+(INT(-$N71/30)+1--$N71/30)*SUMIFS(56:56,$1:$1,DJ$1+INT(-$N71/30))))</f>
        <v>0</v>
      </c>
      <c r="DK71" s="40">
        <f>IF(DK$7="",0,IF(DK$1=MAX($1:$1),$R56-SUM($T71:DJ71),IF(DK$1=1,SUMIFS(56:56,$1:$1,"&gt;="&amp;1,$1:$1,"&lt;="&amp;INT(-$N71/30))+(-$N71/30-INT(-$N71/30))*SUMIFS(56:56,$1:$1,INT(-$N71/30)+1),0)+(-$N71/30-INT(-$N71/30))*SUMIFS(56:56,$1:$1,DK$1+INT(-$N71/30)+1)+(INT(-$N71/30)+1--$N71/30)*SUMIFS(56:56,$1:$1,DK$1+INT(-$N71/30))))</f>
        <v>0</v>
      </c>
      <c r="DL71" s="40">
        <f>IF(DL$7="",0,IF(DL$1=MAX($1:$1),$R56-SUM($T71:DK71),IF(DL$1=1,SUMIFS(56:56,$1:$1,"&gt;="&amp;1,$1:$1,"&lt;="&amp;INT(-$N71/30))+(-$N71/30-INT(-$N71/30))*SUMIFS(56:56,$1:$1,INT(-$N71/30)+1),0)+(-$N71/30-INT(-$N71/30))*SUMIFS(56:56,$1:$1,DL$1+INT(-$N71/30)+1)+(INT(-$N71/30)+1--$N71/30)*SUMIFS(56:56,$1:$1,DL$1+INT(-$N71/30))))</f>
        <v>0</v>
      </c>
      <c r="DM71" s="40">
        <f>IF(DM$7="",0,IF(DM$1=MAX($1:$1),$R56-SUM($T71:DL71),IF(DM$1=1,SUMIFS(56:56,$1:$1,"&gt;="&amp;1,$1:$1,"&lt;="&amp;INT(-$N71/30))+(-$N71/30-INT(-$N71/30))*SUMIFS(56:56,$1:$1,INT(-$N71/30)+1),0)+(-$N71/30-INT(-$N71/30))*SUMIFS(56:56,$1:$1,DM$1+INT(-$N71/30)+1)+(INT(-$N71/30)+1--$N71/30)*SUMIFS(56:56,$1:$1,DM$1+INT(-$N71/30))))</f>
        <v>0</v>
      </c>
      <c r="DN71" s="40">
        <f>IF(DN$7="",0,IF(DN$1=MAX($1:$1),$R56-SUM($T71:DM71),IF(DN$1=1,SUMIFS(56:56,$1:$1,"&gt;="&amp;1,$1:$1,"&lt;="&amp;INT(-$N71/30))+(-$N71/30-INT(-$N71/30))*SUMIFS(56:56,$1:$1,INT(-$N71/30)+1),0)+(-$N71/30-INT(-$N71/30))*SUMIFS(56:56,$1:$1,DN$1+INT(-$N71/30)+1)+(INT(-$N71/30)+1--$N71/30)*SUMIFS(56:56,$1:$1,DN$1+INT(-$N71/30))))</f>
        <v>0</v>
      </c>
      <c r="DO71" s="40">
        <f>IF(DO$7="",0,IF(DO$1=MAX($1:$1),$R56-SUM($T71:DN71),IF(DO$1=1,SUMIFS(56:56,$1:$1,"&gt;="&amp;1,$1:$1,"&lt;="&amp;INT(-$N71/30))+(-$N71/30-INT(-$N71/30))*SUMIFS(56:56,$1:$1,INT(-$N71/30)+1),0)+(-$N71/30-INT(-$N71/30))*SUMIFS(56:56,$1:$1,DO$1+INT(-$N71/30)+1)+(INT(-$N71/30)+1--$N71/30)*SUMIFS(56:56,$1:$1,DO$1+INT(-$N71/30))))</f>
        <v>0</v>
      </c>
      <c r="DP71" s="40">
        <f>IF(DP$7="",0,IF(DP$1=MAX($1:$1),$R56-SUM($T71:DO71),IF(DP$1=1,SUMIFS(56:56,$1:$1,"&gt;="&amp;1,$1:$1,"&lt;="&amp;INT(-$N71/30))+(-$N71/30-INT(-$N71/30))*SUMIFS(56:56,$1:$1,INT(-$N71/30)+1),0)+(-$N71/30-INT(-$N71/30))*SUMIFS(56:56,$1:$1,DP$1+INT(-$N71/30)+1)+(INT(-$N71/30)+1--$N71/30)*SUMIFS(56:56,$1:$1,DP$1+INT(-$N71/30))))</f>
        <v>0</v>
      </c>
      <c r="DQ71" s="40">
        <f>IF(DQ$7="",0,IF(DQ$1=MAX($1:$1),$R56-SUM($T71:DP71),IF(DQ$1=1,SUMIFS(56:56,$1:$1,"&gt;="&amp;1,$1:$1,"&lt;="&amp;INT(-$N71/30))+(-$N71/30-INT(-$N71/30))*SUMIFS(56:56,$1:$1,INT(-$N71/30)+1),0)+(-$N71/30-INT(-$N71/30))*SUMIFS(56:56,$1:$1,DQ$1+INT(-$N71/30)+1)+(INT(-$N71/30)+1--$N71/30)*SUMIFS(56:56,$1:$1,DQ$1+INT(-$N71/30))))</f>
        <v>0</v>
      </c>
      <c r="DR71" s="40">
        <f>IF(DR$7="",0,IF(DR$1=MAX($1:$1),$R56-SUM($T71:DQ71),IF(DR$1=1,SUMIFS(56:56,$1:$1,"&gt;="&amp;1,$1:$1,"&lt;="&amp;INT(-$N71/30))+(-$N71/30-INT(-$N71/30))*SUMIFS(56:56,$1:$1,INT(-$N71/30)+1),0)+(-$N71/30-INT(-$N71/30))*SUMIFS(56:56,$1:$1,DR$1+INT(-$N71/30)+1)+(INT(-$N71/30)+1--$N71/30)*SUMIFS(56:56,$1:$1,DR$1+INT(-$N71/30))))</f>
        <v>0</v>
      </c>
      <c r="DS71" s="40">
        <f>IF(DS$7="",0,IF(DS$1=MAX($1:$1),$R56-SUM($T71:DR71),IF(DS$1=1,SUMIFS(56:56,$1:$1,"&gt;="&amp;1,$1:$1,"&lt;="&amp;INT(-$N71/30))+(-$N71/30-INT(-$N71/30))*SUMIFS(56:56,$1:$1,INT(-$N71/30)+1),0)+(-$N71/30-INT(-$N71/30))*SUMIFS(56:56,$1:$1,DS$1+INT(-$N71/30)+1)+(INT(-$N71/30)+1--$N71/30)*SUMIFS(56:56,$1:$1,DS$1+INT(-$N71/30))))</f>
        <v>0</v>
      </c>
      <c r="DT71" s="40">
        <f>IF(DT$7="",0,IF(DT$1=MAX($1:$1),$R56-SUM($T71:DS71),IF(DT$1=1,SUMIFS(56:56,$1:$1,"&gt;="&amp;1,$1:$1,"&lt;="&amp;INT(-$N71/30))+(-$N71/30-INT(-$N71/30))*SUMIFS(56:56,$1:$1,INT(-$N71/30)+1),0)+(-$N71/30-INT(-$N71/30))*SUMIFS(56:56,$1:$1,DT$1+INT(-$N71/30)+1)+(INT(-$N71/30)+1--$N71/30)*SUMIFS(56:56,$1:$1,DT$1+INT(-$N71/30))))</f>
        <v>0</v>
      </c>
      <c r="DU71" s="40">
        <f>IF(DU$7="",0,IF(DU$1=MAX($1:$1),$R56-SUM($T71:DT71),IF(DU$1=1,SUMIFS(56:56,$1:$1,"&gt;="&amp;1,$1:$1,"&lt;="&amp;INT(-$N71/30))+(-$N71/30-INT(-$N71/30))*SUMIFS(56:56,$1:$1,INT(-$N71/30)+1),0)+(-$N71/30-INT(-$N71/30))*SUMIFS(56:56,$1:$1,DU$1+INT(-$N71/30)+1)+(INT(-$N71/30)+1--$N71/30)*SUMIFS(56:56,$1:$1,DU$1+INT(-$N71/30))))</f>
        <v>0</v>
      </c>
      <c r="DV71" s="40">
        <f>IF(DV$7="",0,IF(DV$1=MAX($1:$1),$R56-SUM($T71:DU71),IF(DV$1=1,SUMIFS(56:56,$1:$1,"&gt;="&amp;1,$1:$1,"&lt;="&amp;INT(-$N71/30))+(-$N71/30-INT(-$N71/30))*SUMIFS(56:56,$1:$1,INT(-$N71/30)+1),0)+(-$N71/30-INT(-$N71/30))*SUMIFS(56:56,$1:$1,DV$1+INT(-$N71/30)+1)+(INT(-$N71/30)+1--$N71/30)*SUMIFS(56:56,$1:$1,DV$1+INT(-$N71/30))))</f>
        <v>0</v>
      </c>
      <c r="DW71" s="40">
        <f>IF(DW$7="",0,IF(DW$1=MAX($1:$1),$R56-SUM($T71:DV71),IF(DW$1=1,SUMIFS(56:56,$1:$1,"&gt;="&amp;1,$1:$1,"&lt;="&amp;INT(-$N71/30))+(-$N71/30-INT(-$N71/30))*SUMIFS(56:56,$1:$1,INT(-$N71/30)+1),0)+(-$N71/30-INT(-$N71/30))*SUMIFS(56:56,$1:$1,DW$1+INT(-$N71/30)+1)+(INT(-$N71/30)+1--$N71/30)*SUMIFS(56:56,$1:$1,DW$1+INT(-$N71/30))))</f>
        <v>0</v>
      </c>
      <c r="DX71" s="40">
        <f>IF(DX$7="",0,IF(DX$1=MAX($1:$1),$R56-SUM($T71:DW71),IF(DX$1=1,SUMIFS(56:56,$1:$1,"&gt;="&amp;1,$1:$1,"&lt;="&amp;INT(-$N71/30))+(-$N71/30-INT(-$N71/30))*SUMIFS(56:56,$1:$1,INT(-$N71/30)+1),0)+(-$N71/30-INT(-$N71/30))*SUMIFS(56:56,$1:$1,DX$1+INT(-$N71/30)+1)+(INT(-$N71/30)+1--$N71/30)*SUMIFS(56:56,$1:$1,DX$1+INT(-$N71/30))))</f>
        <v>0</v>
      </c>
      <c r="DY71" s="40">
        <f>IF(DY$7="",0,IF(DY$1=MAX($1:$1),$R56-SUM($T71:DX71),IF(DY$1=1,SUMIFS(56:56,$1:$1,"&gt;="&amp;1,$1:$1,"&lt;="&amp;INT(-$N71/30))+(-$N71/30-INT(-$N71/30))*SUMIFS(56:56,$1:$1,INT(-$N71/30)+1),0)+(-$N71/30-INT(-$N71/30))*SUMIFS(56:56,$1:$1,DY$1+INT(-$N71/30)+1)+(INT(-$N71/30)+1--$N71/30)*SUMIFS(56:56,$1:$1,DY$1+INT(-$N71/30))))</f>
        <v>0</v>
      </c>
      <c r="DZ71" s="40">
        <f>IF(DZ$7="",0,IF(DZ$1=MAX($1:$1),$R56-SUM($T71:DY71),IF(DZ$1=1,SUMIFS(56:56,$1:$1,"&gt;="&amp;1,$1:$1,"&lt;="&amp;INT(-$N71/30))+(-$N71/30-INT(-$N71/30))*SUMIFS(56:56,$1:$1,INT(-$N71/30)+1),0)+(-$N71/30-INT(-$N71/30))*SUMIFS(56:56,$1:$1,DZ$1+INT(-$N71/30)+1)+(INT(-$N71/30)+1--$N71/30)*SUMIFS(56:56,$1:$1,DZ$1+INT(-$N71/30))))</f>
        <v>0</v>
      </c>
      <c r="EA71" s="40">
        <f>IF(EA$7="",0,IF(EA$1=MAX($1:$1),$R56-SUM($T71:DZ71),IF(EA$1=1,SUMIFS(56:56,$1:$1,"&gt;="&amp;1,$1:$1,"&lt;="&amp;INT(-$N71/30))+(-$N71/30-INT(-$N71/30))*SUMIFS(56:56,$1:$1,INT(-$N71/30)+1),0)+(-$N71/30-INT(-$N71/30))*SUMIFS(56:56,$1:$1,EA$1+INT(-$N71/30)+1)+(INT(-$N71/30)+1--$N71/30)*SUMIFS(56:56,$1:$1,EA$1+INT(-$N71/30))))</f>
        <v>0</v>
      </c>
      <c r="EB71" s="40">
        <f>IF(EB$7="",0,IF(EB$1=MAX($1:$1),$R56-SUM($T71:EA71),IF(EB$1=1,SUMIFS(56:56,$1:$1,"&gt;="&amp;1,$1:$1,"&lt;="&amp;INT(-$N71/30))+(-$N71/30-INT(-$N71/30))*SUMIFS(56:56,$1:$1,INT(-$N71/30)+1),0)+(-$N71/30-INT(-$N71/30))*SUMIFS(56:56,$1:$1,EB$1+INT(-$N71/30)+1)+(INT(-$N71/30)+1--$N71/30)*SUMIFS(56:56,$1:$1,EB$1+INT(-$N71/30))))</f>
        <v>0</v>
      </c>
      <c r="EC71" s="40">
        <f>IF(EC$7="",0,IF(EC$1=MAX($1:$1),$R56-SUM($T71:EB71),IF(EC$1=1,SUMIFS(56:56,$1:$1,"&gt;="&amp;1,$1:$1,"&lt;="&amp;INT(-$N71/30))+(-$N71/30-INT(-$N71/30))*SUMIFS(56:56,$1:$1,INT(-$N71/30)+1),0)+(-$N71/30-INT(-$N71/30))*SUMIFS(56:56,$1:$1,EC$1+INT(-$N71/30)+1)+(INT(-$N71/30)+1--$N71/30)*SUMIFS(56:56,$1:$1,EC$1+INT(-$N71/30))))</f>
        <v>0</v>
      </c>
      <c r="ED71" s="40">
        <f>IF(ED$7="",0,IF(ED$1=MAX($1:$1),$R56-SUM($T71:EC71),IF(ED$1=1,SUMIFS(56:56,$1:$1,"&gt;="&amp;1,$1:$1,"&lt;="&amp;INT(-$N71/30))+(-$N71/30-INT(-$N71/30))*SUMIFS(56:56,$1:$1,INT(-$N71/30)+1),0)+(-$N71/30-INT(-$N71/30))*SUMIFS(56:56,$1:$1,ED$1+INT(-$N71/30)+1)+(INT(-$N71/30)+1--$N71/30)*SUMIFS(56:56,$1:$1,ED$1+INT(-$N71/30))))</f>
        <v>0</v>
      </c>
      <c r="EE71" s="40">
        <f>IF(EE$7="",0,IF(EE$1=MAX($1:$1),$R56-SUM($T71:ED71),IF(EE$1=1,SUMIFS(56:56,$1:$1,"&gt;="&amp;1,$1:$1,"&lt;="&amp;INT(-$N71/30))+(-$N71/30-INT(-$N71/30))*SUMIFS(56:56,$1:$1,INT(-$N71/30)+1),0)+(-$N71/30-INT(-$N71/30))*SUMIFS(56:56,$1:$1,EE$1+INT(-$N71/30)+1)+(INT(-$N71/30)+1--$N71/30)*SUMIFS(56:56,$1:$1,EE$1+INT(-$N71/30))))</f>
        <v>0</v>
      </c>
      <c r="EF71" s="40">
        <f>IF(EF$7="",0,IF(EF$1=MAX($1:$1),$R56-SUM($T71:EE71),IF(EF$1=1,SUMIFS(56:56,$1:$1,"&gt;="&amp;1,$1:$1,"&lt;="&amp;INT(-$N71/30))+(-$N71/30-INT(-$N71/30))*SUMIFS(56:56,$1:$1,INT(-$N71/30)+1),0)+(-$N71/30-INT(-$N71/30))*SUMIFS(56:56,$1:$1,EF$1+INT(-$N71/30)+1)+(INT(-$N71/30)+1--$N71/30)*SUMIFS(56:56,$1:$1,EF$1+INT(-$N71/30))))</f>
        <v>0</v>
      </c>
      <c r="EG71" s="40">
        <f>IF(EG$7="",0,IF(EG$1=MAX($1:$1),$R56-SUM($T71:EF71),IF(EG$1=1,SUMIFS(56:56,$1:$1,"&gt;="&amp;1,$1:$1,"&lt;="&amp;INT(-$N71/30))+(-$N71/30-INT(-$N71/30))*SUMIFS(56:56,$1:$1,INT(-$N71/30)+1),0)+(-$N71/30-INT(-$N71/30))*SUMIFS(56:56,$1:$1,EG$1+INT(-$N71/30)+1)+(INT(-$N71/30)+1--$N71/30)*SUMIFS(56:56,$1:$1,EG$1+INT(-$N71/30))))</f>
        <v>0</v>
      </c>
      <c r="EH71" s="40">
        <f>IF(EH$7="",0,IF(EH$1=MAX($1:$1),$R56-SUM($T71:EG71),IF(EH$1=1,SUMIFS(56:56,$1:$1,"&gt;="&amp;1,$1:$1,"&lt;="&amp;INT(-$N71/30))+(-$N71/30-INT(-$N71/30))*SUMIFS(56:56,$1:$1,INT(-$N71/30)+1),0)+(-$N71/30-INT(-$N71/30))*SUMIFS(56:56,$1:$1,EH$1+INT(-$N71/30)+1)+(INT(-$N71/30)+1--$N71/30)*SUMIFS(56:56,$1:$1,EH$1+INT(-$N71/30))))</f>
        <v>0</v>
      </c>
      <c r="EI71" s="40">
        <f>IF(EI$7="",0,IF(EI$1=MAX($1:$1),$R56-SUM($T71:EH71),IF(EI$1=1,SUMIFS(56:56,$1:$1,"&gt;="&amp;1,$1:$1,"&lt;="&amp;INT(-$N71/30))+(-$N71/30-INT(-$N71/30))*SUMIFS(56:56,$1:$1,INT(-$N71/30)+1),0)+(-$N71/30-INT(-$N71/30))*SUMIFS(56:56,$1:$1,EI$1+INT(-$N71/30)+1)+(INT(-$N71/30)+1--$N71/30)*SUMIFS(56:56,$1:$1,EI$1+INT(-$N71/30))))</f>
        <v>0</v>
      </c>
      <c r="EJ71" s="40">
        <f>IF(EJ$7="",0,IF(EJ$1=MAX($1:$1),$R56-SUM($T71:EI71),IF(EJ$1=1,SUMIFS(56:56,$1:$1,"&gt;="&amp;1,$1:$1,"&lt;="&amp;INT(-$N71/30))+(-$N71/30-INT(-$N71/30))*SUMIFS(56:56,$1:$1,INT(-$N71/30)+1),0)+(-$N71/30-INT(-$N71/30))*SUMIFS(56:56,$1:$1,EJ$1+INT(-$N71/30)+1)+(INT(-$N71/30)+1--$N71/30)*SUMIFS(56:56,$1:$1,EJ$1+INT(-$N71/30))))</f>
        <v>0</v>
      </c>
      <c r="EK71" s="40">
        <f>IF(EK$7="",0,IF(EK$1=MAX($1:$1),$R56-SUM($T71:EJ71),IF(EK$1=1,SUMIFS(56:56,$1:$1,"&gt;="&amp;1,$1:$1,"&lt;="&amp;INT(-$N71/30))+(-$N71/30-INT(-$N71/30))*SUMIFS(56:56,$1:$1,INT(-$N71/30)+1),0)+(-$N71/30-INT(-$N71/30))*SUMIFS(56:56,$1:$1,EK$1+INT(-$N71/30)+1)+(INT(-$N71/30)+1--$N71/30)*SUMIFS(56:56,$1:$1,EK$1+INT(-$N71/30))))</f>
        <v>0</v>
      </c>
      <c r="EL71" s="40">
        <f>IF(EL$7="",0,IF(EL$1=MAX($1:$1),$R56-SUM($T71:EK71),IF(EL$1=1,SUMIFS(56:56,$1:$1,"&gt;="&amp;1,$1:$1,"&lt;="&amp;INT(-$N71/30))+(-$N71/30-INT(-$N71/30))*SUMIFS(56:56,$1:$1,INT(-$N71/30)+1),0)+(-$N71/30-INT(-$N71/30))*SUMIFS(56:56,$1:$1,EL$1+INT(-$N71/30)+1)+(INT(-$N71/30)+1--$N71/30)*SUMIFS(56:56,$1:$1,EL$1+INT(-$N71/30))))</f>
        <v>0</v>
      </c>
      <c r="EM71" s="40">
        <f>IF(EM$7="",0,IF(EM$1=MAX($1:$1),$R56-SUM($T71:EL71),IF(EM$1=1,SUMIFS(56:56,$1:$1,"&gt;="&amp;1,$1:$1,"&lt;="&amp;INT(-$N71/30))+(-$N71/30-INT(-$N71/30))*SUMIFS(56:56,$1:$1,INT(-$N71/30)+1),0)+(-$N71/30-INT(-$N71/30))*SUMIFS(56:56,$1:$1,EM$1+INT(-$N71/30)+1)+(INT(-$N71/30)+1--$N71/30)*SUMIFS(56:56,$1:$1,EM$1+INT(-$N71/30))))</f>
        <v>0</v>
      </c>
      <c r="EN71" s="40">
        <f>IF(EN$7="",0,IF(EN$1=MAX($1:$1),$R56-SUM($T71:EM71),IF(EN$1=1,SUMIFS(56:56,$1:$1,"&gt;="&amp;1,$1:$1,"&lt;="&amp;INT(-$N71/30))+(-$N71/30-INT(-$N71/30))*SUMIFS(56:56,$1:$1,INT(-$N71/30)+1),0)+(-$N71/30-INT(-$N71/30))*SUMIFS(56:56,$1:$1,EN$1+INT(-$N71/30)+1)+(INT(-$N71/30)+1--$N71/30)*SUMIFS(56:56,$1:$1,EN$1+INT(-$N71/30))))</f>
        <v>0</v>
      </c>
      <c r="EO71" s="40">
        <f>IF(EO$7="",0,IF(EO$1=MAX($1:$1),$R56-SUM($T71:EN71),IF(EO$1=1,SUMIFS(56:56,$1:$1,"&gt;="&amp;1,$1:$1,"&lt;="&amp;INT(-$N71/30))+(-$N71/30-INT(-$N71/30))*SUMIFS(56:56,$1:$1,INT(-$N71/30)+1),0)+(-$N71/30-INT(-$N71/30))*SUMIFS(56:56,$1:$1,EO$1+INT(-$N71/30)+1)+(INT(-$N71/30)+1--$N71/30)*SUMIFS(56:56,$1:$1,EO$1+INT(-$N71/30))))</f>
        <v>0</v>
      </c>
      <c r="EP71" s="40">
        <f>IF(EP$7="",0,IF(EP$1=MAX($1:$1),$R56-SUM($T71:EO71),IF(EP$1=1,SUMIFS(56:56,$1:$1,"&gt;="&amp;1,$1:$1,"&lt;="&amp;INT(-$N71/30))+(-$N71/30-INT(-$N71/30))*SUMIFS(56:56,$1:$1,INT(-$N71/30)+1),0)+(-$N71/30-INT(-$N71/30))*SUMIFS(56:56,$1:$1,EP$1+INT(-$N71/30)+1)+(INT(-$N71/30)+1--$N71/30)*SUMIFS(56:56,$1:$1,EP$1+INT(-$N71/30))))</f>
        <v>0</v>
      </c>
      <c r="EQ71" s="40">
        <f>IF(EQ$7="",0,IF(EQ$1=MAX($1:$1),$R56-SUM($T71:EP71),IF(EQ$1=1,SUMIFS(56:56,$1:$1,"&gt;="&amp;1,$1:$1,"&lt;="&amp;INT(-$N71/30))+(-$N71/30-INT(-$N71/30))*SUMIFS(56:56,$1:$1,INT(-$N71/30)+1),0)+(-$N71/30-INT(-$N71/30))*SUMIFS(56:56,$1:$1,EQ$1+INT(-$N71/30)+1)+(INT(-$N71/30)+1--$N71/30)*SUMIFS(56:56,$1:$1,EQ$1+INT(-$N71/30))))</f>
        <v>0</v>
      </c>
      <c r="ER71" s="40">
        <f>IF(ER$7="",0,IF(ER$1=MAX($1:$1),$R56-SUM($T71:EQ71),IF(ER$1=1,SUMIFS(56:56,$1:$1,"&gt;="&amp;1,$1:$1,"&lt;="&amp;INT(-$N71/30))+(-$N71/30-INT(-$N71/30))*SUMIFS(56:56,$1:$1,INT(-$N71/30)+1),0)+(-$N71/30-INT(-$N71/30))*SUMIFS(56:56,$1:$1,ER$1+INT(-$N71/30)+1)+(INT(-$N71/30)+1--$N71/30)*SUMIFS(56:56,$1:$1,ER$1+INT(-$N71/30))))</f>
        <v>0</v>
      </c>
      <c r="ES71" s="40">
        <f>IF(ES$7="",0,IF(ES$1=MAX($1:$1),$R56-SUM($T71:ER71),IF(ES$1=1,SUMIFS(56:56,$1:$1,"&gt;="&amp;1,$1:$1,"&lt;="&amp;INT(-$N71/30))+(-$N71/30-INT(-$N71/30))*SUMIFS(56:56,$1:$1,INT(-$N71/30)+1),0)+(-$N71/30-INT(-$N71/30))*SUMIFS(56:56,$1:$1,ES$1+INT(-$N71/30)+1)+(INT(-$N71/30)+1--$N71/30)*SUMIFS(56:56,$1:$1,ES$1+INT(-$N71/30))))</f>
        <v>0</v>
      </c>
      <c r="ET71" s="40">
        <f>IF(ET$7="",0,IF(ET$1=MAX($1:$1),$R56-SUM($T71:ES71),IF(ET$1=1,SUMIFS(56:56,$1:$1,"&gt;="&amp;1,$1:$1,"&lt;="&amp;INT(-$N71/30))+(-$N71/30-INT(-$N71/30))*SUMIFS(56:56,$1:$1,INT(-$N71/30)+1),0)+(-$N71/30-INT(-$N71/30))*SUMIFS(56:56,$1:$1,ET$1+INT(-$N71/30)+1)+(INT(-$N71/30)+1--$N71/30)*SUMIFS(56:56,$1:$1,ET$1+INT(-$N71/30))))</f>
        <v>0</v>
      </c>
      <c r="EU71" s="40">
        <f>IF(EU$7="",0,IF(EU$1=MAX($1:$1),$R56-SUM($T71:ET71),IF(EU$1=1,SUMIFS(56:56,$1:$1,"&gt;="&amp;1,$1:$1,"&lt;="&amp;INT(-$N71/30))+(-$N71/30-INT(-$N71/30))*SUMIFS(56:56,$1:$1,INT(-$N71/30)+1),0)+(-$N71/30-INT(-$N71/30))*SUMIFS(56:56,$1:$1,EU$1+INT(-$N71/30)+1)+(INT(-$N71/30)+1--$N71/30)*SUMIFS(56:56,$1:$1,EU$1+INT(-$N71/30))))</f>
        <v>0</v>
      </c>
      <c r="EV71" s="40">
        <f>IF(EV$7="",0,IF(EV$1=MAX($1:$1),$R56-SUM($T71:EU71),IF(EV$1=1,SUMIFS(56:56,$1:$1,"&gt;="&amp;1,$1:$1,"&lt;="&amp;INT(-$N71/30))+(-$N71/30-INT(-$N71/30))*SUMIFS(56:56,$1:$1,INT(-$N71/30)+1),0)+(-$N71/30-INT(-$N71/30))*SUMIFS(56:56,$1:$1,EV$1+INT(-$N71/30)+1)+(INT(-$N71/30)+1--$N71/30)*SUMIFS(56:56,$1:$1,EV$1+INT(-$N71/30))))</f>
        <v>0</v>
      </c>
      <c r="EW71" s="40">
        <f>IF(EW$7="",0,IF(EW$1=MAX($1:$1),$R56-SUM($T71:EV71),IF(EW$1=1,SUMIFS(56:56,$1:$1,"&gt;="&amp;1,$1:$1,"&lt;="&amp;INT(-$N71/30))+(-$N71/30-INT(-$N71/30))*SUMIFS(56:56,$1:$1,INT(-$N71/30)+1),0)+(-$N71/30-INT(-$N71/30))*SUMIFS(56:56,$1:$1,EW$1+INT(-$N71/30)+1)+(INT(-$N71/30)+1--$N71/30)*SUMIFS(56:56,$1:$1,EW$1+INT(-$N71/30))))</f>
        <v>0</v>
      </c>
      <c r="EX71" s="40">
        <f>IF(EX$7="",0,IF(EX$1=MAX($1:$1),$R56-SUM($T71:EW71),IF(EX$1=1,SUMIFS(56:56,$1:$1,"&gt;="&amp;1,$1:$1,"&lt;="&amp;INT(-$N71/30))+(-$N71/30-INT(-$N71/30))*SUMIFS(56:56,$1:$1,INT(-$N71/30)+1),0)+(-$N71/30-INT(-$N71/30))*SUMIFS(56:56,$1:$1,EX$1+INT(-$N71/30)+1)+(INT(-$N71/30)+1--$N71/30)*SUMIFS(56:56,$1:$1,EX$1+INT(-$N71/30))))</f>
        <v>0</v>
      </c>
      <c r="EY71" s="40">
        <f>IF(EY$7="",0,IF(EY$1=MAX($1:$1),$R56-SUM($T71:EX71),IF(EY$1=1,SUMIFS(56:56,$1:$1,"&gt;="&amp;1,$1:$1,"&lt;="&amp;INT(-$N71/30))+(-$N71/30-INT(-$N71/30))*SUMIFS(56:56,$1:$1,INT(-$N71/30)+1),0)+(-$N71/30-INT(-$N71/30))*SUMIFS(56:56,$1:$1,EY$1+INT(-$N71/30)+1)+(INT(-$N71/30)+1--$N71/30)*SUMIFS(56:56,$1:$1,EY$1+INT(-$N71/30))))</f>
        <v>0</v>
      </c>
      <c r="EZ71" s="40">
        <f>IF(EZ$7="",0,IF(EZ$1=MAX($1:$1),$R56-SUM($T71:EY71),IF(EZ$1=1,SUMIFS(56:56,$1:$1,"&gt;="&amp;1,$1:$1,"&lt;="&amp;INT(-$N71/30))+(-$N71/30-INT(-$N71/30))*SUMIFS(56:56,$1:$1,INT(-$N71/30)+1),0)+(-$N71/30-INT(-$N71/30))*SUMIFS(56:56,$1:$1,EZ$1+INT(-$N71/30)+1)+(INT(-$N71/30)+1--$N71/30)*SUMIFS(56:56,$1:$1,EZ$1+INT(-$N71/30))))</f>
        <v>0</v>
      </c>
      <c r="FA71" s="40">
        <f>IF(FA$7="",0,IF(FA$1=MAX($1:$1),$R56-SUM($T71:EZ71),IF(FA$1=1,SUMIFS(56:56,$1:$1,"&gt;="&amp;1,$1:$1,"&lt;="&amp;INT(-$N71/30))+(-$N71/30-INT(-$N71/30))*SUMIFS(56:56,$1:$1,INT(-$N71/30)+1),0)+(-$N71/30-INT(-$N71/30))*SUMIFS(56:56,$1:$1,FA$1+INT(-$N71/30)+1)+(INT(-$N71/30)+1--$N71/30)*SUMIFS(56:56,$1:$1,FA$1+INT(-$N71/30))))</f>
        <v>0</v>
      </c>
      <c r="FB71" s="40">
        <f>IF(FB$7="",0,IF(FB$1=MAX($1:$1),$R56-SUM($T71:FA71),IF(FB$1=1,SUMIFS(56:56,$1:$1,"&gt;="&amp;1,$1:$1,"&lt;="&amp;INT(-$N71/30))+(-$N71/30-INT(-$N71/30))*SUMIFS(56:56,$1:$1,INT(-$N71/30)+1),0)+(-$N71/30-INT(-$N71/30))*SUMIFS(56:56,$1:$1,FB$1+INT(-$N71/30)+1)+(INT(-$N71/30)+1--$N71/30)*SUMIFS(56:56,$1:$1,FB$1+INT(-$N71/30))))</f>
        <v>0</v>
      </c>
      <c r="FC71" s="40">
        <f>IF(FC$7="",0,IF(FC$1=MAX($1:$1),$R56-SUM($T71:FB71),IF(FC$1=1,SUMIFS(56:56,$1:$1,"&gt;="&amp;1,$1:$1,"&lt;="&amp;INT(-$N71/30))+(-$N71/30-INT(-$N71/30))*SUMIFS(56:56,$1:$1,INT(-$N71/30)+1),0)+(-$N71/30-INT(-$N71/30))*SUMIFS(56:56,$1:$1,FC$1+INT(-$N71/30)+1)+(INT(-$N71/30)+1--$N71/30)*SUMIFS(56:56,$1:$1,FC$1+INT(-$N71/30))))</f>
        <v>0</v>
      </c>
      <c r="FD71" s="40">
        <f>IF(FD$7="",0,IF(FD$1=MAX($1:$1),$R56-SUM($T71:FC71),IF(FD$1=1,SUMIFS(56:56,$1:$1,"&gt;="&amp;1,$1:$1,"&lt;="&amp;INT(-$N71/30))+(-$N71/30-INT(-$N71/30))*SUMIFS(56:56,$1:$1,INT(-$N71/30)+1),0)+(-$N71/30-INT(-$N71/30))*SUMIFS(56:56,$1:$1,FD$1+INT(-$N71/30)+1)+(INT(-$N71/30)+1--$N71/30)*SUMIFS(56:56,$1:$1,FD$1+INT(-$N71/30))))</f>
        <v>0</v>
      </c>
      <c r="FE71" s="40">
        <f>IF(FE$7="",0,IF(FE$1=MAX($1:$1),$R56-SUM($T71:FD71),IF(FE$1=1,SUMIFS(56:56,$1:$1,"&gt;="&amp;1,$1:$1,"&lt;="&amp;INT(-$N71/30))+(-$N71/30-INT(-$N71/30))*SUMIFS(56:56,$1:$1,INT(-$N71/30)+1),0)+(-$N71/30-INT(-$N71/30))*SUMIFS(56:56,$1:$1,FE$1+INT(-$N71/30)+1)+(INT(-$N71/30)+1--$N71/30)*SUMIFS(56:56,$1:$1,FE$1+INT(-$N71/30))))</f>
        <v>0</v>
      </c>
      <c r="FF71" s="40">
        <f>IF(FF$7="",0,IF(FF$1=MAX($1:$1),$R56-SUM($T71:FE71),IF(FF$1=1,SUMIFS(56:56,$1:$1,"&gt;="&amp;1,$1:$1,"&lt;="&amp;INT(-$N71/30))+(-$N71/30-INT(-$N71/30))*SUMIFS(56:56,$1:$1,INT(-$N71/30)+1),0)+(-$N71/30-INT(-$N71/30))*SUMIFS(56:56,$1:$1,FF$1+INT(-$N71/30)+1)+(INT(-$N71/30)+1--$N71/30)*SUMIFS(56:56,$1:$1,FF$1+INT(-$N71/30))))</f>
        <v>0</v>
      </c>
      <c r="FG71" s="40">
        <f>IF(FG$7="",0,IF(FG$1=MAX($1:$1),$R56-SUM($T71:FF71),IF(FG$1=1,SUMIFS(56:56,$1:$1,"&gt;="&amp;1,$1:$1,"&lt;="&amp;INT(-$N71/30))+(-$N71/30-INT(-$N71/30))*SUMIFS(56:56,$1:$1,INT(-$N71/30)+1),0)+(-$N71/30-INT(-$N71/30))*SUMIFS(56:56,$1:$1,FG$1+INT(-$N71/30)+1)+(INT(-$N71/30)+1--$N71/30)*SUMIFS(56:56,$1:$1,FG$1+INT(-$N71/30))))</f>
        <v>0</v>
      </c>
      <c r="FH71" s="40">
        <f>IF(FH$7="",0,IF(FH$1=MAX($1:$1),$R56-SUM($T71:FG71),IF(FH$1=1,SUMIFS(56:56,$1:$1,"&gt;="&amp;1,$1:$1,"&lt;="&amp;INT(-$N71/30))+(-$N71/30-INT(-$N71/30))*SUMIFS(56:56,$1:$1,INT(-$N71/30)+1),0)+(-$N71/30-INT(-$N71/30))*SUMIFS(56:56,$1:$1,FH$1+INT(-$N71/30)+1)+(INT(-$N71/30)+1--$N71/30)*SUMIFS(56:56,$1:$1,FH$1+INT(-$N71/30))))</f>
        <v>0</v>
      </c>
      <c r="FI71" s="40">
        <f>IF(FI$7="",0,IF(FI$1=MAX($1:$1),$R56-SUM($T71:FH71),IF(FI$1=1,SUMIFS(56:56,$1:$1,"&gt;="&amp;1,$1:$1,"&lt;="&amp;INT(-$N71/30))+(-$N71/30-INT(-$N71/30))*SUMIFS(56:56,$1:$1,INT(-$N71/30)+1),0)+(-$N71/30-INT(-$N71/30))*SUMIFS(56:56,$1:$1,FI$1+INT(-$N71/30)+1)+(INT(-$N71/30)+1--$N71/30)*SUMIFS(56:56,$1:$1,FI$1+INT(-$N71/30))))</f>
        <v>0</v>
      </c>
      <c r="FJ71" s="40">
        <f>IF(FJ$7="",0,IF(FJ$1=MAX($1:$1),$R56-SUM($T71:FI71),IF(FJ$1=1,SUMIFS(56:56,$1:$1,"&gt;="&amp;1,$1:$1,"&lt;="&amp;INT(-$N71/30))+(-$N71/30-INT(-$N71/30))*SUMIFS(56:56,$1:$1,INT(-$N71/30)+1),0)+(-$N71/30-INT(-$N71/30))*SUMIFS(56:56,$1:$1,FJ$1+INT(-$N71/30)+1)+(INT(-$N71/30)+1--$N71/30)*SUMIFS(56:56,$1:$1,FJ$1+INT(-$N71/30))))</f>
        <v>0</v>
      </c>
      <c r="FK71" s="40">
        <f>IF(FK$7="",0,IF(FK$1=MAX($1:$1),$R56-SUM($T71:FJ71),IF(FK$1=1,SUMIFS(56:56,$1:$1,"&gt;="&amp;1,$1:$1,"&lt;="&amp;INT(-$N71/30))+(-$N71/30-INT(-$N71/30))*SUMIFS(56:56,$1:$1,INT(-$N71/30)+1),0)+(-$N71/30-INT(-$N71/30))*SUMIFS(56:56,$1:$1,FK$1+INT(-$N71/30)+1)+(INT(-$N71/30)+1--$N71/30)*SUMIFS(56:56,$1:$1,FK$1+INT(-$N71/30))))</f>
        <v>0</v>
      </c>
      <c r="FL71" s="40">
        <f>IF(FL$7="",0,IF(FL$1=MAX($1:$1),$R56-SUM($T71:FK71),IF(FL$1=1,SUMIFS(56:56,$1:$1,"&gt;="&amp;1,$1:$1,"&lt;="&amp;INT(-$N71/30))+(-$N71/30-INT(-$N71/30))*SUMIFS(56:56,$1:$1,INT(-$N71/30)+1),0)+(-$N71/30-INT(-$N71/30))*SUMIFS(56:56,$1:$1,FL$1+INT(-$N71/30)+1)+(INT(-$N71/30)+1--$N71/30)*SUMIFS(56:56,$1:$1,FL$1+INT(-$N71/30))))</f>
        <v>0</v>
      </c>
      <c r="FM71" s="40">
        <f>IF(FM$7="",0,IF(FM$1=MAX($1:$1),$R56-SUM($T71:FL71),IF(FM$1=1,SUMIFS(56:56,$1:$1,"&gt;="&amp;1,$1:$1,"&lt;="&amp;INT(-$N71/30))+(-$N71/30-INT(-$N71/30))*SUMIFS(56:56,$1:$1,INT(-$N71/30)+1),0)+(-$N71/30-INT(-$N71/30))*SUMIFS(56:56,$1:$1,FM$1+INT(-$N71/30)+1)+(INT(-$N71/30)+1--$N71/30)*SUMIFS(56:56,$1:$1,FM$1+INT(-$N71/30))))</f>
        <v>0</v>
      </c>
      <c r="FN71" s="40">
        <f>IF(FN$7="",0,IF(FN$1=MAX($1:$1),$R56-SUM($T71:FM71),IF(FN$1=1,SUMIFS(56:56,$1:$1,"&gt;="&amp;1,$1:$1,"&lt;="&amp;INT(-$N71/30))+(-$N71/30-INT(-$N71/30))*SUMIFS(56:56,$1:$1,INT(-$N71/30)+1),0)+(-$N71/30-INT(-$N71/30))*SUMIFS(56:56,$1:$1,FN$1+INT(-$N71/30)+1)+(INT(-$N71/30)+1--$N71/30)*SUMIFS(56:56,$1:$1,FN$1+INT(-$N71/30))))</f>
        <v>0</v>
      </c>
      <c r="FO71" s="40">
        <f>IF(FO$7="",0,IF(FO$1=MAX($1:$1),$R56-SUM($T71:FN71),IF(FO$1=1,SUMIFS(56:56,$1:$1,"&gt;="&amp;1,$1:$1,"&lt;="&amp;INT(-$N71/30))+(-$N71/30-INT(-$N71/30))*SUMIFS(56:56,$1:$1,INT(-$N71/30)+1),0)+(-$N71/30-INT(-$N71/30))*SUMIFS(56:56,$1:$1,FO$1+INT(-$N71/30)+1)+(INT(-$N71/30)+1--$N71/30)*SUMIFS(56:56,$1:$1,FO$1+INT(-$N71/30))))</f>
        <v>0</v>
      </c>
      <c r="FP71" s="40">
        <f>IF(FP$7="",0,IF(FP$1=MAX($1:$1),$R56-SUM($T71:FO71),IF(FP$1=1,SUMIFS(56:56,$1:$1,"&gt;="&amp;1,$1:$1,"&lt;="&amp;INT(-$N71/30))+(-$N71/30-INT(-$N71/30))*SUMIFS(56:56,$1:$1,INT(-$N71/30)+1),0)+(-$N71/30-INT(-$N71/30))*SUMIFS(56:56,$1:$1,FP$1+INT(-$N71/30)+1)+(INT(-$N71/30)+1--$N71/30)*SUMIFS(56:56,$1:$1,FP$1+INT(-$N71/30))))</f>
        <v>0</v>
      </c>
      <c r="FQ71" s="40">
        <f>IF(FQ$7="",0,IF(FQ$1=MAX($1:$1),$R56-SUM($T71:FP71),IF(FQ$1=1,SUMIFS(56:56,$1:$1,"&gt;="&amp;1,$1:$1,"&lt;="&amp;INT(-$N71/30))+(-$N71/30-INT(-$N71/30))*SUMIFS(56:56,$1:$1,INT(-$N71/30)+1),0)+(-$N71/30-INT(-$N71/30))*SUMIFS(56:56,$1:$1,FQ$1+INT(-$N71/30)+1)+(INT(-$N71/30)+1--$N71/30)*SUMIFS(56:56,$1:$1,FQ$1+INT(-$N71/30))))</f>
        <v>0</v>
      </c>
      <c r="FR71" s="40">
        <f>IF(FR$7="",0,IF(FR$1=MAX($1:$1),$R56-SUM($T71:FQ71),IF(FR$1=1,SUMIFS(56:56,$1:$1,"&gt;="&amp;1,$1:$1,"&lt;="&amp;INT(-$N71/30))+(-$N71/30-INT(-$N71/30))*SUMIFS(56:56,$1:$1,INT(-$N71/30)+1),0)+(-$N71/30-INT(-$N71/30))*SUMIFS(56:56,$1:$1,FR$1+INT(-$N71/30)+1)+(INT(-$N71/30)+1--$N71/30)*SUMIFS(56:56,$1:$1,FR$1+INT(-$N71/30))))</f>
        <v>0</v>
      </c>
      <c r="FS71" s="40">
        <f>IF(FS$7="",0,IF(FS$1=MAX($1:$1),$R56-SUM($T71:FR71),IF(FS$1=1,SUMIFS(56:56,$1:$1,"&gt;="&amp;1,$1:$1,"&lt;="&amp;INT(-$N71/30))+(-$N71/30-INT(-$N71/30))*SUMIFS(56:56,$1:$1,INT(-$N71/30)+1),0)+(-$N71/30-INT(-$N71/30))*SUMIFS(56:56,$1:$1,FS$1+INT(-$N71/30)+1)+(INT(-$N71/30)+1--$N71/30)*SUMIFS(56:56,$1:$1,FS$1+INT(-$N71/30))))</f>
        <v>0</v>
      </c>
      <c r="FT71" s="40">
        <f>IF(FT$7="",0,IF(FT$1=MAX($1:$1),$R56-SUM($T71:FS71),IF(FT$1=1,SUMIFS(56:56,$1:$1,"&gt;="&amp;1,$1:$1,"&lt;="&amp;INT(-$N71/30))+(-$N71/30-INT(-$N71/30))*SUMIFS(56:56,$1:$1,INT(-$N71/30)+1),0)+(-$N71/30-INT(-$N71/30))*SUMIFS(56:56,$1:$1,FT$1+INT(-$N71/30)+1)+(INT(-$N71/30)+1--$N71/30)*SUMIFS(56:56,$1:$1,FT$1+INT(-$N71/30))))</f>
        <v>0</v>
      </c>
      <c r="FU71" s="40">
        <f>IF(FU$7="",0,IF(FU$1=MAX($1:$1),$R56-SUM($T71:FT71),IF(FU$1=1,SUMIFS(56:56,$1:$1,"&gt;="&amp;1,$1:$1,"&lt;="&amp;INT(-$N71/30))+(-$N71/30-INT(-$N71/30))*SUMIFS(56:56,$1:$1,INT(-$N71/30)+1),0)+(-$N71/30-INT(-$N71/30))*SUMIFS(56:56,$1:$1,FU$1+INT(-$N71/30)+1)+(INT(-$N71/30)+1--$N71/30)*SUMIFS(56:56,$1:$1,FU$1+INT(-$N71/30))))</f>
        <v>0</v>
      </c>
      <c r="FV71" s="40">
        <f>IF(FV$7="",0,IF(FV$1=MAX($1:$1),$R56-SUM($T71:FU71),IF(FV$1=1,SUMIFS(56:56,$1:$1,"&gt;="&amp;1,$1:$1,"&lt;="&amp;INT(-$N71/30))+(-$N71/30-INT(-$N71/30))*SUMIFS(56:56,$1:$1,INT(-$N71/30)+1),0)+(-$N71/30-INT(-$N71/30))*SUMIFS(56:56,$1:$1,FV$1+INT(-$N71/30)+1)+(INT(-$N71/30)+1--$N71/30)*SUMIFS(56:56,$1:$1,FV$1+INT(-$N71/30))))</f>
        <v>0</v>
      </c>
      <c r="FW71" s="40">
        <f>IF(FW$7="",0,IF(FW$1=MAX($1:$1),$R56-SUM($T71:FV71),IF(FW$1=1,SUMIFS(56:56,$1:$1,"&gt;="&amp;1,$1:$1,"&lt;="&amp;INT(-$N71/30))+(-$N71/30-INT(-$N71/30))*SUMIFS(56:56,$1:$1,INT(-$N71/30)+1),0)+(-$N71/30-INT(-$N71/30))*SUMIFS(56:56,$1:$1,FW$1+INT(-$N71/30)+1)+(INT(-$N71/30)+1--$N71/30)*SUMIFS(56:56,$1:$1,FW$1+INT(-$N71/30))))</f>
        <v>0</v>
      </c>
      <c r="FX71" s="40">
        <f>IF(FX$7="",0,IF(FX$1=MAX($1:$1),$R56-SUM($T71:FW71),IF(FX$1=1,SUMIFS(56:56,$1:$1,"&gt;="&amp;1,$1:$1,"&lt;="&amp;INT(-$N71/30))+(-$N71/30-INT(-$N71/30))*SUMIFS(56:56,$1:$1,INT(-$N71/30)+1),0)+(-$N71/30-INT(-$N71/30))*SUMIFS(56:56,$1:$1,FX$1+INT(-$N71/30)+1)+(INT(-$N71/30)+1--$N71/30)*SUMIFS(56:56,$1:$1,FX$1+INT(-$N71/30))))</f>
        <v>0</v>
      </c>
      <c r="FY71" s="40">
        <f>IF(FY$7="",0,IF(FY$1=MAX($1:$1),$R56-SUM($T71:FX71),IF(FY$1=1,SUMIFS(56:56,$1:$1,"&gt;="&amp;1,$1:$1,"&lt;="&amp;INT(-$N71/30))+(-$N71/30-INT(-$N71/30))*SUMIFS(56:56,$1:$1,INT(-$N71/30)+1),0)+(-$N71/30-INT(-$N71/30))*SUMIFS(56:56,$1:$1,FY$1+INT(-$N71/30)+1)+(INT(-$N71/30)+1--$N71/30)*SUMIFS(56:56,$1:$1,FY$1+INT(-$N71/30))))</f>
        <v>0</v>
      </c>
      <c r="FZ71" s="40">
        <f>IF(FZ$7="",0,IF(FZ$1=MAX($1:$1),$R56-SUM($T71:FY71),IF(FZ$1=1,SUMIFS(56:56,$1:$1,"&gt;="&amp;1,$1:$1,"&lt;="&amp;INT(-$N71/30))+(-$N71/30-INT(-$N71/30))*SUMIFS(56:56,$1:$1,INT(-$N71/30)+1),0)+(-$N71/30-INT(-$N71/30))*SUMIFS(56:56,$1:$1,FZ$1+INT(-$N71/30)+1)+(INT(-$N71/30)+1--$N71/30)*SUMIFS(56:56,$1:$1,FZ$1+INT(-$N71/30))))</f>
        <v>0</v>
      </c>
      <c r="GA71" s="40">
        <f>IF(GA$7="",0,IF(GA$1=MAX($1:$1),$R56-SUM($T71:FZ71),IF(GA$1=1,SUMIFS(56:56,$1:$1,"&gt;="&amp;1,$1:$1,"&lt;="&amp;INT(-$N71/30))+(-$N71/30-INT(-$N71/30))*SUMIFS(56:56,$1:$1,INT(-$N71/30)+1),0)+(-$N71/30-INT(-$N71/30))*SUMIFS(56:56,$1:$1,GA$1+INT(-$N71/30)+1)+(INT(-$N71/30)+1--$N71/30)*SUMIFS(56:56,$1:$1,GA$1+INT(-$N71/30))))</f>
        <v>0</v>
      </c>
      <c r="GB71" s="40">
        <f>IF(GB$7="",0,IF(GB$1=MAX($1:$1),$R56-SUM($T71:GA71),IF(GB$1=1,SUMIFS(56:56,$1:$1,"&gt;="&amp;1,$1:$1,"&lt;="&amp;INT(-$N71/30))+(-$N71/30-INT(-$N71/30))*SUMIFS(56:56,$1:$1,INT(-$N71/30)+1),0)+(-$N71/30-INT(-$N71/30))*SUMIFS(56:56,$1:$1,GB$1+INT(-$N71/30)+1)+(INT(-$N71/30)+1--$N71/30)*SUMIFS(56:56,$1:$1,GB$1+INT(-$N71/30))))</f>
        <v>0</v>
      </c>
      <c r="GC71" s="40">
        <f>IF(GC$7="",0,IF(GC$1=MAX($1:$1),$R56-SUM($T71:GB71),IF(GC$1=1,SUMIFS(56:56,$1:$1,"&gt;="&amp;1,$1:$1,"&lt;="&amp;INT(-$N71/30))+(-$N71/30-INT(-$N71/30))*SUMIFS(56:56,$1:$1,INT(-$N71/30)+1),0)+(-$N71/30-INT(-$N71/30))*SUMIFS(56:56,$1:$1,GC$1+INT(-$N71/30)+1)+(INT(-$N71/30)+1--$N71/30)*SUMIFS(56:56,$1:$1,GC$1+INT(-$N71/30))))</f>
        <v>0</v>
      </c>
      <c r="GD71" s="40">
        <f>IF(GD$7="",0,IF(GD$1=MAX($1:$1),$R56-SUM($T71:GC71),IF(GD$1=1,SUMIFS(56:56,$1:$1,"&gt;="&amp;1,$1:$1,"&lt;="&amp;INT(-$N71/30))+(-$N71/30-INT(-$N71/30))*SUMIFS(56:56,$1:$1,INT(-$N71/30)+1),0)+(-$N71/30-INT(-$N71/30))*SUMIFS(56:56,$1:$1,GD$1+INT(-$N71/30)+1)+(INT(-$N71/30)+1--$N71/30)*SUMIFS(56:56,$1:$1,GD$1+INT(-$N71/30))))</f>
        <v>0</v>
      </c>
      <c r="GE71" s="40">
        <f>IF(GE$7="",0,IF(GE$1=MAX($1:$1),$R56-SUM($T71:GD71),IF(GE$1=1,SUMIFS(56:56,$1:$1,"&gt;="&amp;1,$1:$1,"&lt;="&amp;INT(-$N71/30))+(-$N71/30-INT(-$N71/30))*SUMIFS(56:56,$1:$1,INT(-$N71/30)+1),0)+(-$N71/30-INT(-$N71/30))*SUMIFS(56:56,$1:$1,GE$1+INT(-$N71/30)+1)+(INT(-$N71/30)+1--$N71/30)*SUMIFS(56:56,$1:$1,GE$1+INT(-$N71/30))))</f>
        <v>0</v>
      </c>
      <c r="GF71" s="40">
        <f>IF(GF$7="",0,IF(GF$1=MAX($1:$1),$R56-SUM($T71:GE71),IF(GF$1=1,SUMIFS(56:56,$1:$1,"&gt;="&amp;1,$1:$1,"&lt;="&amp;INT(-$N71/30))+(-$N71/30-INT(-$N71/30))*SUMIFS(56:56,$1:$1,INT(-$N71/30)+1),0)+(-$N71/30-INT(-$N71/30))*SUMIFS(56:56,$1:$1,GF$1+INT(-$N71/30)+1)+(INT(-$N71/30)+1--$N71/30)*SUMIFS(56:56,$1:$1,GF$1+INT(-$N71/30))))</f>
        <v>0</v>
      </c>
      <c r="GG71" s="40">
        <f>IF(GG$7="",0,IF(GG$1=MAX($1:$1),$R56-SUM($T71:GF71),IF(GG$1=1,SUMIFS(56:56,$1:$1,"&gt;="&amp;1,$1:$1,"&lt;="&amp;INT(-$N71/30))+(-$N71/30-INT(-$N71/30))*SUMIFS(56:56,$1:$1,INT(-$N71/30)+1),0)+(-$N71/30-INT(-$N71/30))*SUMIFS(56:56,$1:$1,GG$1+INT(-$N71/30)+1)+(INT(-$N71/30)+1--$N71/30)*SUMIFS(56:56,$1:$1,GG$1+INT(-$N71/30))))</f>
        <v>0</v>
      </c>
      <c r="GH71" s="40">
        <f>IF(GH$7="",0,IF(GH$1=MAX($1:$1),$R56-SUM($T71:GG71),IF(GH$1=1,SUMIFS(56:56,$1:$1,"&gt;="&amp;1,$1:$1,"&lt;="&amp;INT(-$N71/30))+(-$N71/30-INT(-$N71/30))*SUMIFS(56:56,$1:$1,INT(-$N71/30)+1),0)+(-$N71/30-INT(-$N71/30))*SUMIFS(56:56,$1:$1,GH$1+INT(-$N71/30)+1)+(INT(-$N71/30)+1--$N71/30)*SUMIFS(56:56,$1:$1,GH$1+INT(-$N71/30))))</f>
        <v>0</v>
      </c>
      <c r="GI71" s="40">
        <f>IF(GI$7="",0,IF(GI$1=MAX($1:$1),$R56-SUM($T71:GH71),IF(GI$1=1,SUMIFS(56:56,$1:$1,"&gt;="&amp;1,$1:$1,"&lt;="&amp;INT(-$N71/30))+(-$N71/30-INT(-$N71/30))*SUMIFS(56:56,$1:$1,INT(-$N71/30)+1),0)+(-$N71/30-INT(-$N71/30))*SUMIFS(56:56,$1:$1,GI$1+INT(-$N71/30)+1)+(INT(-$N71/30)+1--$N71/30)*SUMIFS(56:56,$1:$1,GI$1+INT(-$N71/30))))</f>
        <v>0</v>
      </c>
      <c r="GJ71" s="40">
        <f>IF(GJ$7="",0,IF(GJ$1=MAX($1:$1),$R56-SUM($T71:GI71),IF(GJ$1=1,SUMIFS(56:56,$1:$1,"&gt;="&amp;1,$1:$1,"&lt;="&amp;INT(-$N71/30))+(-$N71/30-INT(-$N71/30))*SUMIFS(56:56,$1:$1,INT(-$N71/30)+1),0)+(-$N71/30-INT(-$N71/30))*SUMIFS(56:56,$1:$1,GJ$1+INT(-$N71/30)+1)+(INT(-$N71/30)+1--$N71/30)*SUMIFS(56:56,$1:$1,GJ$1+INT(-$N71/30))))</f>
        <v>0</v>
      </c>
      <c r="GK71" s="40">
        <f>IF(GK$7="",0,IF(GK$1=MAX($1:$1),$R56-SUM($T71:GJ71),IF(GK$1=1,SUMIFS(56:56,$1:$1,"&gt;="&amp;1,$1:$1,"&lt;="&amp;INT(-$N71/30))+(-$N71/30-INT(-$N71/30))*SUMIFS(56:56,$1:$1,INT(-$N71/30)+1),0)+(-$N71/30-INT(-$N71/30))*SUMIFS(56:56,$1:$1,GK$1+INT(-$N71/30)+1)+(INT(-$N71/30)+1--$N71/30)*SUMIFS(56:56,$1:$1,GK$1+INT(-$N71/30))))</f>
        <v>0</v>
      </c>
      <c r="GL71" s="40">
        <f>IF(GL$7="",0,IF(GL$1=MAX($1:$1),$R56-SUM($T71:GK71),IF(GL$1=1,SUMIFS(56:56,$1:$1,"&gt;="&amp;1,$1:$1,"&lt;="&amp;INT(-$N71/30))+(-$N71/30-INT(-$N71/30))*SUMIFS(56:56,$1:$1,INT(-$N71/30)+1),0)+(-$N71/30-INT(-$N71/30))*SUMIFS(56:56,$1:$1,GL$1+INT(-$N71/30)+1)+(INT(-$N71/30)+1--$N71/30)*SUMIFS(56:56,$1:$1,GL$1+INT(-$N71/30))))</f>
        <v>0</v>
      </c>
      <c r="GM71" s="40">
        <f>IF(GM$7="",0,IF(GM$1=MAX($1:$1),$R56-SUM($T71:GL71),IF(GM$1=1,SUMIFS(56:56,$1:$1,"&gt;="&amp;1,$1:$1,"&lt;="&amp;INT(-$N71/30))+(-$N71/30-INT(-$N71/30))*SUMIFS(56:56,$1:$1,INT(-$N71/30)+1),0)+(-$N71/30-INT(-$N71/30))*SUMIFS(56:56,$1:$1,GM$1+INT(-$N71/30)+1)+(INT(-$N71/30)+1--$N71/30)*SUMIFS(56:56,$1:$1,GM$1+INT(-$N71/30))))</f>
        <v>0</v>
      </c>
      <c r="GN71" s="40">
        <f>IF(GN$7="",0,IF(GN$1=MAX($1:$1),$R56-SUM($T71:GM71),IF(GN$1=1,SUMIFS(56:56,$1:$1,"&gt;="&amp;1,$1:$1,"&lt;="&amp;INT(-$N71/30))+(-$N71/30-INT(-$N71/30))*SUMIFS(56:56,$1:$1,INT(-$N71/30)+1),0)+(-$N71/30-INT(-$N71/30))*SUMIFS(56:56,$1:$1,GN$1+INT(-$N71/30)+1)+(INT(-$N71/30)+1--$N71/30)*SUMIFS(56:56,$1:$1,GN$1+INT(-$N71/30))))</f>
        <v>0</v>
      </c>
      <c r="GO71" s="40">
        <f>IF(GO$7="",0,IF(GO$1=MAX($1:$1),$R56-SUM($T71:GN71),IF(GO$1=1,SUMIFS(56:56,$1:$1,"&gt;="&amp;1,$1:$1,"&lt;="&amp;INT(-$N71/30))+(-$N71/30-INT(-$N71/30))*SUMIFS(56:56,$1:$1,INT(-$N71/30)+1),0)+(-$N71/30-INT(-$N71/30))*SUMIFS(56:56,$1:$1,GO$1+INT(-$N71/30)+1)+(INT(-$N71/30)+1--$N71/30)*SUMIFS(56:56,$1:$1,GO$1+INT(-$N71/30))))</f>
        <v>0</v>
      </c>
      <c r="GP71" s="40">
        <f>IF(GP$7="",0,IF(GP$1=MAX($1:$1),$R56-SUM($T71:GO71),IF(GP$1=1,SUMIFS(56:56,$1:$1,"&gt;="&amp;1,$1:$1,"&lt;="&amp;INT(-$N71/30))+(-$N71/30-INT(-$N71/30))*SUMIFS(56:56,$1:$1,INT(-$N71/30)+1),0)+(-$N71/30-INT(-$N71/30))*SUMIFS(56:56,$1:$1,GP$1+INT(-$N71/30)+1)+(INT(-$N71/30)+1--$N71/30)*SUMIFS(56:56,$1:$1,GP$1+INT(-$N71/30))))</f>
        <v>0</v>
      </c>
      <c r="GQ71" s="40">
        <f>IF(GQ$7="",0,IF(GQ$1=MAX($1:$1),$R56-SUM($T71:GP71),IF(GQ$1=1,SUMIFS(56:56,$1:$1,"&gt;="&amp;1,$1:$1,"&lt;="&amp;INT(-$N71/30))+(-$N71/30-INT(-$N71/30))*SUMIFS(56:56,$1:$1,INT(-$N71/30)+1),0)+(-$N71/30-INT(-$N71/30))*SUMIFS(56:56,$1:$1,GQ$1+INT(-$N71/30)+1)+(INT(-$N71/30)+1--$N71/30)*SUMIFS(56:56,$1:$1,GQ$1+INT(-$N71/30))))</f>
        <v>0</v>
      </c>
      <c r="GR71" s="40">
        <f>IF(GR$7="",0,IF(GR$1=MAX($1:$1),$R56-SUM($T71:GQ71),IF(GR$1=1,SUMIFS(56:56,$1:$1,"&gt;="&amp;1,$1:$1,"&lt;="&amp;INT(-$N71/30))+(-$N71/30-INT(-$N71/30))*SUMIFS(56:56,$1:$1,INT(-$N71/30)+1),0)+(-$N71/30-INT(-$N71/30))*SUMIFS(56:56,$1:$1,GR$1+INT(-$N71/30)+1)+(INT(-$N71/30)+1--$N71/30)*SUMIFS(56:56,$1:$1,GR$1+INT(-$N71/30))))</f>
        <v>0</v>
      </c>
      <c r="GS71" s="40">
        <f>IF(GS$7="",0,IF(GS$1=MAX($1:$1),$R56-SUM($T71:GR71),IF(GS$1=1,SUMIFS(56:56,$1:$1,"&gt;="&amp;1,$1:$1,"&lt;="&amp;INT(-$N71/30))+(-$N71/30-INT(-$N71/30))*SUMIFS(56:56,$1:$1,INT(-$N71/30)+1),0)+(-$N71/30-INT(-$N71/30))*SUMIFS(56:56,$1:$1,GS$1+INT(-$N71/30)+1)+(INT(-$N71/30)+1--$N71/30)*SUMIFS(56:56,$1:$1,GS$1+INT(-$N71/30))))</f>
        <v>0</v>
      </c>
      <c r="GT71" s="40">
        <f>IF(GT$7="",0,IF(GT$1=MAX($1:$1),$R56-SUM($T71:GS71),IF(GT$1=1,SUMIFS(56:56,$1:$1,"&gt;="&amp;1,$1:$1,"&lt;="&amp;INT(-$N71/30))+(-$N71/30-INT(-$N71/30))*SUMIFS(56:56,$1:$1,INT(-$N71/30)+1),0)+(-$N71/30-INT(-$N71/30))*SUMIFS(56:56,$1:$1,GT$1+INT(-$N71/30)+1)+(INT(-$N71/30)+1--$N71/30)*SUMIFS(56:56,$1:$1,GT$1+INT(-$N71/30))))</f>
        <v>0</v>
      </c>
      <c r="GU71" s="40">
        <f>IF(GU$7="",0,IF(GU$1=MAX($1:$1),$R56-SUM($T71:GT71),IF(GU$1=1,SUMIFS(56:56,$1:$1,"&gt;="&amp;1,$1:$1,"&lt;="&amp;INT(-$N71/30))+(-$N71/30-INT(-$N71/30))*SUMIFS(56:56,$1:$1,INT(-$N71/30)+1),0)+(-$N71/30-INT(-$N71/30))*SUMIFS(56:56,$1:$1,GU$1+INT(-$N71/30)+1)+(INT(-$N71/30)+1--$N71/30)*SUMIFS(56:56,$1:$1,GU$1+INT(-$N71/30))))</f>
        <v>0</v>
      </c>
      <c r="GV71" s="40">
        <f>IF(GV$7="",0,IF(GV$1=MAX($1:$1),$R56-SUM($T71:GU71),IF(GV$1=1,SUMIFS(56:56,$1:$1,"&gt;="&amp;1,$1:$1,"&lt;="&amp;INT(-$N71/30))+(-$N71/30-INT(-$N71/30))*SUMIFS(56:56,$1:$1,INT(-$N71/30)+1),0)+(-$N71/30-INT(-$N71/30))*SUMIFS(56:56,$1:$1,GV$1+INT(-$N71/30)+1)+(INT(-$N71/30)+1--$N71/30)*SUMIFS(56:56,$1:$1,GV$1+INT(-$N71/30))))</f>
        <v>0</v>
      </c>
      <c r="GW71" s="40">
        <f>IF(GW$7="",0,IF(GW$1=MAX($1:$1),$R56-SUM($T71:GV71),IF(GW$1=1,SUMIFS(56:56,$1:$1,"&gt;="&amp;1,$1:$1,"&lt;="&amp;INT(-$N71/30))+(-$N71/30-INT(-$N71/30))*SUMIFS(56:56,$1:$1,INT(-$N71/30)+1),0)+(-$N71/30-INT(-$N71/30))*SUMIFS(56:56,$1:$1,GW$1+INT(-$N71/30)+1)+(INT(-$N71/30)+1--$N71/30)*SUMIFS(56:56,$1:$1,GW$1+INT(-$N71/30))))</f>
        <v>0</v>
      </c>
      <c r="GX71" s="40">
        <f>IF(GX$7="",0,IF(GX$1=MAX($1:$1),$R56-SUM($T71:GW71),IF(GX$1=1,SUMIFS(56:56,$1:$1,"&gt;="&amp;1,$1:$1,"&lt;="&amp;INT(-$N71/30))+(-$N71/30-INT(-$N71/30))*SUMIFS(56:56,$1:$1,INT(-$N71/30)+1),0)+(-$N71/30-INT(-$N71/30))*SUMIFS(56:56,$1:$1,GX$1+INT(-$N71/30)+1)+(INT(-$N71/30)+1--$N71/30)*SUMIFS(56:56,$1:$1,GX$1+INT(-$N71/30))))</f>
        <v>0</v>
      </c>
      <c r="GY71" s="40">
        <f>IF(GY$7="",0,IF(GY$1=MAX($1:$1),$R56-SUM($T71:GX71),IF(GY$1=1,SUMIFS(56:56,$1:$1,"&gt;="&amp;1,$1:$1,"&lt;="&amp;INT(-$N71/30))+(-$N71/30-INT(-$N71/30))*SUMIFS(56:56,$1:$1,INT(-$N71/30)+1),0)+(-$N71/30-INT(-$N71/30))*SUMIFS(56:56,$1:$1,GY$1+INT(-$N71/30)+1)+(INT(-$N71/30)+1--$N71/30)*SUMIFS(56:56,$1:$1,GY$1+INT(-$N71/30))))</f>
        <v>0</v>
      </c>
      <c r="GZ71" s="40">
        <f>IF(GZ$7="",0,IF(GZ$1=MAX($1:$1),$R56-SUM($T71:GY71),IF(GZ$1=1,SUMIFS(56:56,$1:$1,"&gt;="&amp;1,$1:$1,"&lt;="&amp;INT(-$N71/30))+(-$N71/30-INT(-$N71/30))*SUMIFS(56:56,$1:$1,INT(-$N71/30)+1),0)+(-$N71/30-INT(-$N71/30))*SUMIFS(56:56,$1:$1,GZ$1+INT(-$N71/30)+1)+(INT(-$N71/30)+1--$N71/30)*SUMIFS(56:56,$1:$1,GZ$1+INT(-$N71/30))))</f>
        <v>0</v>
      </c>
      <c r="HA71" s="40">
        <f>IF(HA$7="",0,IF(HA$1=MAX($1:$1),$R56-SUM($T71:GZ71),IF(HA$1=1,SUMIFS(56:56,$1:$1,"&gt;="&amp;1,$1:$1,"&lt;="&amp;INT(-$N71/30))+(-$N71/30-INT(-$N71/30))*SUMIFS(56:56,$1:$1,INT(-$N71/30)+1),0)+(-$N71/30-INT(-$N71/30))*SUMIFS(56:56,$1:$1,HA$1+INT(-$N71/30)+1)+(INT(-$N71/30)+1--$N71/30)*SUMIFS(56:56,$1:$1,HA$1+INT(-$N71/30))))</f>
        <v>0</v>
      </c>
      <c r="HB71" s="40">
        <f>IF(HB$7="",0,IF(HB$1=MAX($1:$1),$R56-SUM($T71:HA71),IF(HB$1=1,SUMIFS(56:56,$1:$1,"&gt;="&amp;1,$1:$1,"&lt;="&amp;INT(-$N71/30))+(-$N71/30-INT(-$N71/30))*SUMIFS(56:56,$1:$1,INT(-$N71/30)+1),0)+(-$N71/30-INT(-$N71/30))*SUMIFS(56:56,$1:$1,HB$1+INT(-$N71/30)+1)+(INT(-$N71/30)+1--$N71/30)*SUMIFS(56:56,$1:$1,HB$1+INT(-$N71/30))))</f>
        <v>0</v>
      </c>
      <c r="HC71" s="40">
        <f>IF(HC$7="",0,IF(HC$1=MAX($1:$1),$R56-SUM($T71:HB71),IF(HC$1=1,SUMIFS(56:56,$1:$1,"&gt;="&amp;1,$1:$1,"&lt;="&amp;INT(-$N71/30))+(-$N71/30-INT(-$N71/30))*SUMIFS(56:56,$1:$1,INT(-$N71/30)+1),0)+(-$N71/30-INT(-$N71/30))*SUMIFS(56:56,$1:$1,HC$1+INT(-$N71/30)+1)+(INT(-$N71/30)+1--$N71/30)*SUMIFS(56:56,$1:$1,HC$1+INT(-$N71/30))))</f>
        <v>0</v>
      </c>
      <c r="HD71" s="40">
        <f>IF(HD$7="",0,IF(HD$1=MAX($1:$1),$R56-SUM($T71:HC71),IF(HD$1=1,SUMIFS(56:56,$1:$1,"&gt;="&amp;1,$1:$1,"&lt;="&amp;INT(-$N71/30))+(-$N71/30-INT(-$N71/30))*SUMIFS(56:56,$1:$1,INT(-$N71/30)+1),0)+(-$N71/30-INT(-$N71/30))*SUMIFS(56:56,$1:$1,HD$1+INT(-$N71/30)+1)+(INT(-$N71/30)+1--$N71/30)*SUMIFS(56:56,$1:$1,HD$1+INT(-$N71/30))))</f>
        <v>0</v>
      </c>
      <c r="HE71" s="40">
        <f>IF(HE$7="",0,IF(HE$1=MAX($1:$1),$R56-SUM($T71:HD71),IF(HE$1=1,SUMIFS(56:56,$1:$1,"&gt;="&amp;1,$1:$1,"&lt;="&amp;INT(-$N71/30))+(-$N71/30-INT(-$N71/30))*SUMIFS(56:56,$1:$1,INT(-$N71/30)+1),0)+(-$N71/30-INT(-$N71/30))*SUMIFS(56:56,$1:$1,HE$1+INT(-$N71/30)+1)+(INT(-$N71/30)+1--$N71/30)*SUMIFS(56:56,$1:$1,HE$1+INT(-$N71/30))))</f>
        <v>0</v>
      </c>
      <c r="HF71" s="40">
        <f>IF(HF$7="",0,IF(HF$1=MAX($1:$1),$R56-SUM($T71:HE71),IF(HF$1=1,SUMIFS(56:56,$1:$1,"&gt;="&amp;1,$1:$1,"&lt;="&amp;INT(-$N71/30))+(-$N71/30-INT(-$N71/30))*SUMIFS(56:56,$1:$1,INT(-$N71/30)+1),0)+(-$N71/30-INT(-$N71/30))*SUMIFS(56:56,$1:$1,HF$1+INT(-$N71/30)+1)+(INT(-$N71/30)+1--$N71/30)*SUMIFS(56:56,$1:$1,HF$1+INT(-$N71/30))))</f>
        <v>0</v>
      </c>
      <c r="HG71" s="40">
        <f>IF(HG$7="",0,IF(HG$1=MAX($1:$1),$R56-SUM($T71:HF71),IF(HG$1=1,SUMIFS(56:56,$1:$1,"&gt;="&amp;1,$1:$1,"&lt;="&amp;INT(-$N71/30))+(-$N71/30-INT(-$N71/30))*SUMIFS(56:56,$1:$1,INT(-$N71/30)+1),0)+(-$N71/30-INT(-$N71/30))*SUMIFS(56:56,$1:$1,HG$1+INT(-$N71/30)+1)+(INT(-$N71/30)+1--$N71/30)*SUMIFS(56:56,$1:$1,HG$1+INT(-$N71/30))))</f>
        <v>0</v>
      </c>
      <c r="HH71" s="40">
        <f>IF(HH$7="",0,IF(HH$1=MAX($1:$1),$R56-SUM($T71:HG71),IF(HH$1=1,SUMIFS(56:56,$1:$1,"&gt;="&amp;1,$1:$1,"&lt;="&amp;INT(-$N71/30))+(-$N71/30-INT(-$N71/30))*SUMIFS(56:56,$1:$1,INT(-$N71/30)+1),0)+(-$N71/30-INT(-$N71/30))*SUMIFS(56:56,$1:$1,HH$1+INT(-$N71/30)+1)+(INT(-$N71/30)+1--$N71/30)*SUMIFS(56:56,$1:$1,HH$1+INT(-$N71/30))))</f>
        <v>0</v>
      </c>
      <c r="HI71" s="40">
        <f>IF(HI$7="",0,IF(HI$1=MAX($1:$1),$R56-SUM($T71:HH71),IF(HI$1=1,SUMIFS(56:56,$1:$1,"&gt;="&amp;1,$1:$1,"&lt;="&amp;INT(-$N71/30))+(-$N71/30-INT(-$N71/30))*SUMIFS(56:56,$1:$1,INT(-$N71/30)+1),0)+(-$N71/30-INT(-$N71/30))*SUMIFS(56:56,$1:$1,HI$1+INT(-$N71/30)+1)+(INT(-$N71/30)+1--$N71/30)*SUMIFS(56:56,$1:$1,HI$1+INT(-$N71/30))))</f>
        <v>0</v>
      </c>
      <c r="HJ71" s="40">
        <f>IF(HJ$7="",0,IF(HJ$1=MAX($1:$1),$R56-SUM($T71:HI71),IF(HJ$1=1,SUMIFS(56:56,$1:$1,"&gt;="&amp;1,$1:$1,"&lt;="&amp;INT(-$N71/30))+(-$N71/30-INT(-$N71/30))*SUMIFS(56:56,$1:$1,INT(-$N71/30)+1),0)+(-$N71/30-INT(-$N71/30))*SUMIFS(56:56,$1:$1,HJ$1+INT(-$N71/30)+1)+(INT(-$N71/30)+1--$N71/30)*SUMIFS(56:56,$1:$1,HJ$1+INT(-$N71/30))))</f>
        <v>0</v>
      </c>
      <c r="HK71" s="40">
        <f>IF(HK$7="",0,IF(HK$1=MAX($1:$1),$R56-SUM($T71:HJ71),IF(HK$1=1,SUMIFS(56:56,$1:$1,"&gt;="&amp;1,$1:$1,"&lt;="&amp;INT(-$N71/30))+(-$N71/30-INT(-$N71/30))*SUMIFS(56:56,$1:$1,INT(-$N71/30)+1),0)+(-$N71/30-INT(-$N71/30))*SUMIFS(56:56,$1:$1,HK$1+INT(-$N71/30)+1)+(INT(-$N71/30)+1--$N71/30)*SUMIFS(56:56,$1:$1,HK$1+INT(-$N71/30))))</f>
        <v>0</v>
      </c>
      <c r="HL71" s="40">
        <f>IF(HL$7="",0,IF(HL$1=MAX($1:$1),$R56-SUM($T71:HK71),IF(HL$1=1,SUMIFS(56:56,$1:$1,"&gt;="&amp;1,$1:$1,"&lt;="&amp;INT(-$N71/30))+(-$N71/30-INT(-$N71/30))*SUMIFS(56:56,$1:$1,INT(-$N71/30)+1),0)+(-$N71/30-INT(-$N71/30))*SUMIFS(56:56,$1:$1,HL$1+INT(-$N71/30)+1)+(INT(-$N71/30)+1--$N71/30)*SUMIFS(56:56,$1:$1,HL$1+INT(-$N71/30))))</f>
        <v>0</v>
      </c>
      <c r="HM71" s="40">
        <f>IF(HM$7="",0,IF(HM$1=MAX($1:$1),$R56-SUM($T71:HL71),IF(HM$1=1,SUMIFS(56:56,$1:$1,"&gt;="&amp;1,$1:$1,"&lt;="&amp;INT(-$N71/30))+(-$N71/30-INT(-$N71/30))*SUMIFS(56:56,$1:$1,INT(-$N71/30)+1),0)+(-$N71/30-INT(-$N71/30))*SUMIFS(56:56,$1:$1,HM$1+INT(-$N71/30)+1)+(INT(-$N71/30)+1--$N71/30)*SUMIFS(56:56,$1:$1,HM$1+INT(-$N71/30))))</f>
        <v>0</v>
      </c>
      <c r="HN71" s="40">
        <f>IF(HN$7="",0,IF(HN$1=MAX($1:$1),$R56-SUM($T71:HM71),IF(HN$1=1,SUMIFS(56:56,$1:$1,"&gt;="&amp;1,$1:$1,"&lt;="&amp;INT(-$N71/30))+(-$N71/30-INT(-$N71/30))*SUMIFS(56:56,$1:$1,INT(-$N71/30)+1),0)+(-$N71/30-INT(-$N71/30))*SUMIFS(56:56,$1:$1,HN$1+INT(-$N71/30)+1)+(INT(-$N71/30)+1--$N71/30)*SUMIFS(56:56,$1:$1,HN$1+INT(-$N71/30))))</f>
        <v>0</v>
      </c>
      <c r="HO71" s="40">
        <f>IF(HO$7="",0,IF(HO$1=MAX($1:$1),$R56-SUM($T71:HN71),IF(HO$1=1,SUMIFS(56:56,$1:$1,"&gt;="&amp;1,$1:$1,"&lt;="&amp;INT(-$N71/30))+(-$N71/30-INT(-$N71/30))*SUMIFS(56:56,$1:$1,INT(-$N71/30)+1),0)+(-$N71/30-INT(-$N71/30))*SUMIFS(56:56,$1:$1,HO$1+INT(-$N71/30)+1)+(INT(-$N71/30)+1--$N71/30)*SUMIFS(56:56,$1:$1,HO$1+INT(-$N71/30))))</f>
        <v>0</v>
      </c>
      <c r="HP71" s="40">
        <f>IF(HP$7="",0,IF(HP$1=MAX($1:$1),$R56-SUM($T71:HO71),IF(HP$1=1,SUMIFS(56:56,$1:$1,"&gt;="&amp;1,$1:$1,"&lt;="&amp;INT(-$N71/30))+(-$N71/30-INT(-$N71/30))*SUMIFS(56:56,$1:$1,INT(-$N71/30)+1),0)+(-$N71/30-INT(-$N71/30))*SUMIFS(56:56,$1:$1,HP$1+INT(-$N71/30)+1)+(INT(-$N71/30)+1--$N71/30)*SUMIFS(56:56,$1:$1,HP$1+INT(-$N71/30))))</f>
        <v>0</v>
      </c>
      <c r="HQ71" s="40">
        <f>IF(HQ$7="",0,IF(HQ$1=MAX($1:$1),$R56-SUM($T71:HP71),IF(HQ$1=1,SUMIFS(56:56,$1:$1,"&gt;="&amp;1,$1:$1,"&lt;="&amp;INT(-$N71/30))+(-$N71/30-INT(-$N71/30))*SUMIFS(56:56,$1:$1,INT(-$N71/30)+1),0)+(-$N71/30-INT(-$N71/30))*SUMIFS(56:56,$1:$1,HQ$1+INT(-$N71/30)+1)+(INT(-$N71/30)+1--$N71/30)*SUMIFS(56:56,$1:$1,HQ$1+INT(-$N71/30))))</f>
        <v>0</v>
      </c>
      <c r="HR71" s="40">
        <f>IF(HR$7="",0,IF(HR$1=MAX($1:$1),$R56-SUM($T71:HQ71),IF(HR$1=1,SUMIFS(56:56,$1:$1,"&gt;="&amp;1,$1:$1,"&lt;="&amp;INT(-$N71/30))+(-$N71/30-INT(-$N71/30))*SUMIFS(56:56,$1:$1,INT(-$N71/30)+1),0)+(-$N71/30-INT(-$N71/30))*SUMIFS(56:56,$1:$1,HR$1+INT(-$N71/30)+1)+(INT(-$N71/30)+1--$N71/30)*SUMIFS(56:56,$1:$1,HR$1+INT(-$N71/30))))</f>
        <v>0</v>
      </c>
      <c r="HS71" s="40">
        <f>IF(HS$7="",0,IF(HS$1=MAX($1:$1),$R56-SUM($T71:HR71),IF(HS$1=1,SUMIFS(56:56,$1:$1,"&gt;="&amp;1,$1:$1,"&lt;="&amp;INT(-$N71/30))+(-$N71/30-INT(-$N71/30))*SUMIFS(56:56,$1:$1,INT(-$N71/30)+1),0)+(-$N71/30-INT(-$N71/30))*SUMIFS(56:56,$1:$1,HS$1+INT(-$N71/30)+1)+(INT(-$N71/30)+1--$N71/30)*SUMIFS(56:56,$1:$1,HS$1+INT(-$N71/30))))</f>
        <v>0</v>
      </c>
      <c r="HT71" s="40">
        <f>IF(HT$7="",0,IF(HT$1=MAX($1:$1),$R56-SUM($T71:HS71),IF(HT$1=1,SUMIFS(56:56,$1:$1,"&gt;="&amp;1,$1:$1,"&lt;="&amp;INT(-$N71/30))+(-$N71/30-INT(-$N71/30))*SUMIFS(56:56,$1:$1,INT(-$N71/30)+1),0)+(-$N71/30-INT(-$N71/30))*SUMIFS(56:56,$1:$1,HT$1+INT(-$N71/30)+1)+(INT(-$N71/30)+1--$N71/30)*SUMIFS(56:56,$1:$1,HT$1+INT(-$N71/30))))</f>
        <v>0</v>
      </c>
      <c r="HU71" s="40">
        <f>IF(HU$7="",0,IF(HU$1=MAX($1:$1),$R56-SUM($T71:HT71),IF(HU$1=1,SUMIFS(56:56,$1:$1,"&gt;="&amp;1,$1:$1,"&lt;="&amp;INT(-$N71/30))+(-$N71/30-INT(-$N71/30))*SUMIFS(56:56,$1:$1,INT(-$N71/30)+1),0)+(-$N71/30-INT(-$N71/30))*SUMIFS(56:56,$1:$1,HU$1+INT(-$N71/30)+1)+(INT(-$N71/30)+1--$N71/30)*SUMIFS(56:56,$1:$1,HU$1+INT(-$N71/30))))</f>
        <v>0</v>
      </c>
      <c r="HV71" s="40">
        <f>IF(HV$7="",0,IF(HV$1=MAX($1:$1),$R56-SUM($T71:HU71),IF(HV$1=1,SUMIFS(56:56,$1:$1,"&gt;="&amp;1,$1:$1,"&lt;="&amp;INT(-$N71/30))+(-$N71/30-INT(-$N71/30))*SUMIFS(56:56,$1:$1,INT(-$N71/30)+1),0)+(-$N71/30-INT(-$N71/30))*SUMIFS(56:56,$1:$1,HV$1+INT(-$N71/30)+1)+(INT(-$N71/30)+1--$N71/30)*SUMIFS(56:56,$1:$1,HV$1+INT(-$N71/30))))</f>
        <v>0</v>
      </c>
      <c r="HW71" s="40">
        <f>IF(HW$7="",0,IF(HW$1=MAX($1:$1),$R56-SUM($T71:HV71),IF(HW$1=1,SUMIFS(56:56,$1:$1,"&gt;="&amp;1,$1:$1,"&lt;="&amp;INT(-$N71/30))+(-$N71/30-INT(-$N71/30))*SUMIFS(56:56,$1:$1,INT(-$N71/30)+1),0)+(-$N71/30-INT(-$N71/30))*SUMIFS(56:56,$1:$1,HW$1+INT(-$N71/30)+1)+(INT(-$N71/30)+1--$N71/30)*SUMIFS(56:56,$1:$1,HW$1+INT(-$N71/30))))</f>
        <v>0</v>
      </c>
      <c r="HX71" s="40">
        <f>IF(HX$7="",0,IF(HX$1=MAX($1:$1),$R56-SUM($T71:HW71),IF(HX$1=1,SUMIFS(56:56,$1:$1,"&gt;="&amp;1,$1:$1,"&lt;="&amp;INT(-$N71/30))+(-$N71/30-INT(-$N71/30))*SUMIFS(56:56,$1:$1,INT(-$N71/30)+1),0)+(-$N71/30-INT(-$N71/30))*SUMIFS(56:56,$1:$1,HX$1+INT(-$N71/30)+1)+(INT(-$N71/30)+1--$N71/30)*SUMIFS(56:56,$1:$1,HX$1+INT(-$N71/30))))</f>
        <v>0</v>
      </c>
      <c r="HY71" s="40">
        <f>IF(HY$7="",0,IF(HY$1=MAX($1:$1),$R56-SUM($T71:HX71),IF(HY$1=1,SUMIFS(56:56,$1:$1,"&gt;="&amp;1,$1:$1,"&lt;="&amp;INT(-$N71/30))+(-$N71/30-INT(-$N71/30))*SUMIFS(56:56,$1:$1,INT(-$N71/30)+1),0)+(-$N71/30-INT(-$N71/30))*SUMIFS(56:56,$1:$1,HY$1+INT(-$N71/30)+1)+(INT(-$N71/30)+1--$N71/30)*SUMIFS(56:56,$1:$1,HY$1+INT(-$N71/30))))</f>
        <v>0</v>
      </c>
      <c r="HZ71" s="40">
        <f>IF(HZ$7="",0,IF(HZ$1=MAX($1:$1),$R56-SUM($T71:HY71),IF(HZ$1=1,SUMIFS(56:56,$1:$1,"&gt;="&amp;1,$1:$1,"&lt;="&amp;INT(-$N71/30))+(-$N71/30-INT(-$N71/30))*SUMIFS(56:56,$1:$1,INT(-$N71/30)+1),0)+(-$N71/30-INT(-$N71/30))*SUMIFS(56:56,$1:$1,HZ$1+INT(-$N71/30)+1)+(INT(-$N71/30)+1--$N71/30)*SUMIFS(56:56,$1:$1,HZ$1+INT(-$N71/30))))</f>
        <v>0</v>
      </c>
      <c r="IA71" s="40">
        <f>IF(IA$7="",0,IF(IA$1=MAX($1:$1),$R56-SUM($T71:HZ71),IF(IA$1=1,SUMIFS(56:56,$1:$1,"&gt;="&amp;1,$1:$1,"&lt;="&amp;INT(-$N71/30))+(-$N71/30-INT(-$N71/30))*SUMIFS(56:56,$1:$1,INT(-$N71/30)+1),0)+(-$N71/30-INT(-$N71/30))*SUMIFS(56:56,$1:$1,IA$1+INT(-$N71/30)+1)+(INT(-$N71/30)+1--$N71/30)*SUMIFS(56:56,$1:$1,IA$1+INT(-$N71/30))))</f>
        <v>0</v>
      </c>
      <c r="IB71" s="40">
        <f>IF(IB$7="",0,IF(IB$1=MAX($1:$1),$R56-SUM($T71:IA71),IF(IB$1=1,SUMIFS(56:56,$1:$1,"&gt;="&amp;1,$1:$1,"&lt;="&amp;INT(-$N71/30))+(-$N71/30-INT(-$N71/30))*SUMIFS(56:56,$1:$1,INT(-$N71/30)+1),0)+(-$N71/30-INT(-$N71/30))*SUMIFS(56:56,$1:$1,IB$1+INT(-$N71/30)+1)+(INT(-$N71/30)+1--$N71/30)*SUMIFS(56:56,$1:$1,IB$1+INT(-$N71/30))))</f>
        <v>0</v>
      </c>
      <c r="IC71" s="40">
        <f>IF(IC$7="",0,IF(IC$1=MAX($1:$1),$R56-SUM($T71:IB71),IF(IC$1=1,SUMIFS(56:56,$1:$1,"&gt;="&amp;1,$1:$1,"&lt;="&amp;INT(-$N71/30))+(-$N71/30-INT(-$N71/30))*SUMIFS(56:56,$1:$1,INT(-$N71/30)+1),0)+(-$N71/30-INT(-$N71/30))*SUMIFS(56:56,$1:$1,IC$1+INT(-$N71/30)+1)+(INT(-$N71/30)+1--$N71/30)*SUMIFS(56:56,$1:$1,IC$1+INT(-$N71/30))))</f>
        <v>0</v>
      </c>
      <c r="ID71" s="40">
        <f>IF(ID$7="",0,IF(ID$1=MAX($1:$1),$R56-SUM($T71:IC71),IF(ID$1=1,SUMIFS(56:56,$1:$1,"&gt;="&amp;1,$1:$1,"&lt;="&amp;INT(-$N71/30))+(-$N71/30-INT(-$N71/30))*SUMIFS(56:56,$1:$1,INT(-$N71/30)+1),0)+(-$N71/30-INT(-$N71/30))*SUMIFS(56:56,$1:$1,ID$1+INT(-$N71/30)+1)+(INT(-$N71/30)+1--$N71/30)*SUMIFS(56:56,$1:$1,ID$1+INT(-$N71/30))))</f>
        <v>0</v>
      </c>
      <c r="IE71" s="40">
        <f>IF(IE$7="",0,IF(IE$1=MAX($1:$1),$R56-SUM($T71:ID71),IF(IE$1=1,SUMIFS(56:56,$1:$1,"&gt;="&amp;1,$1:$1,"&lt;="&amp;INT(-$N71/30))+(-$N71/30-INT(-$N71/30))*SUMIFS(56:56,$1:$1,INT(-$N71/30)+1),0)+(-$N71/30-INT(-$N71/30))*SUMIFS(56:56,$1:$1,IE$1+INT(-$N71/30)+1)+(INT(-$N71/30)+1--$N71/30)*SUMIFS(56:56,$1:$1,IE$1+INT(-$N71/30))))</f>
        <v>0</v>
      </c>
      <c r="IF71" s="40">
        <f>IF(IF$7="",0,IF(IF$1=MAX($1:$1),$R56-SUM($T71:IE71),IF(IF$1=1,SUMIFS(56:56,$1:$1,"&gt;="&amp;1,$1:$1,"&lt;="&amp;INT(-$N71/30))+(-$N71/30-INT(-$N71/30))*SUMIFS(56:56,$1:$1,INT(-$N71/30)+1),0)+(-$N71/30-INT(-$N71/30))*SUMIFS(56:56,$1:$1,IF$1+INT(-$N71/30)+1)+(INT(-$N71/30)+1--$N71/30)*SUMIFS(56:56,$1:$1,IF$1+INT(-$N71/30))))</f>
        <v>0</v>
      </c>
      <c r="IG71" s="40">
        <f>IF(IG$7="",0,IF(IG$1=MAX($1:$1),$R56-SUM($T71:IF71),IF(IG$1=1,SUMIFS(56:56,$1:$1,"&gt;="&amp;1,$1:$1,"&lt;="&amp;INT(-$N71/30))+(-$N71/30-INT(-$N71/30))*SUMIFS(56:56,$1:$1,INT(-$N71/30)+1),0)+(-$N71/30-INT(-$N71/30))*SUMIFS(56:56,$1:$1,IG$1+INT(-$N71/30)+1)+(INT(-$N71/30)+1--$N71/30)*SUMIFS(56:56,$1:$1,IG$1+INT(-$N71/30))))</f>
        <v>0</v>
      </c>
      <c r="IH71" s="40">
        <f>IF(IH$7="",0,IF(IH$1=MAX($1:$1),$R56-SUM($T71:IG71),IF(IH$1=1,SUMIFS(56:56,$1:$1,"&gt;="&amp;1,$1:$1,"&lt;="&amp;INT(-$N71/30))+(-$N71/30-INT(-$N71/30))*SUMIFS(56:56,$1:$1,INT(-$N71/30)+1),0)+(-$N71/30-INT(-$N71/30))*SUMIFS(56:56,$1:$1,IH$1+INT(-$N71/30)+1)+(INT(-$N71/30)+1--$N71/30)*SUMIFS(56:56,$1:$1,IH$1+INT(-$N71/30))))</f>
        <v>0</v>
      </c>
      <c r="II71" s="40">
        <f>IF(II$7="",0,IF(II$1=MAX($1:$1),$R56-SUM($T71:IH71),IF(II$1=1,SUMIFS(56:56,$1:$1,"&gt;="&amp;1,$1:$1,"&lt;="&amp;INT(-$N71/30))+(-$N71/30-INT(-$N71/30))*SUMIFS(56:56,$1:$1,INT(-$N71/30)+1),0)+(-$N71/30-INT(-$N71/30))*SUMIFS(56:56,$1:$1,II$1+INT(-$N71/30)+1)+(INT(-$N71/30)+1--$N71/30)*SUMIFS(56:56,$1:$1,II$1+INT(-$N71/30))))</f>
        <v>0</v>
      </c>
      <c r="IJ71" s="40">
        <f>IF(IJ$7="",0,IF(IJ$1=MAX($1:$1),$R56-SUM($T71:II71),IF(IJ$1=1,SUMIFS(56:56,$1:$1,"&gt;="&amp;1,$1:$1,"&lt;="&amp;INT(-$N71/30))+(-$N71/30-INT(-$N71/30))*SUMIFS(56:56,$1:$1,INT(-$N71/30)+1),0)+(-$N71/30-INT(-$N71/30))*SUMIFS(56:56,$1:$1,IJ$1+INT(-$N71/30)+1)+(INT(-$N71/30)+1--$N71/30)*SUMIFS(56:56,$1:$1,IJ$1+INT(-$N71/30))))</f>
        <v>0</v>
      </c>
      <c r="IK71" s="40">
        <f>IF(IK$7="",0,IF(IK$1=MAX($1:$1),$R56-SUM($T71:IJ71),IF(IK$1=1,SUMIFS(56:56,$1:$1,"&gt;="&amp;1,$1:$1,"&lt;="&amp;INT(-$N71/30))+(-$N71/30-INT(-$N71/30))*SUMIFS(56:56,$1:$1,INT(-$N71/30)+1),0)+(-$N71/30-INT(-$N71/30))*SUMIFS(56:56,$1:$1,IK$1+INT(-$N71/30)+1)+(INT(-$N71/30)+1--$N71/30)*SUMIFS(56:56,$1:$1,IK$1+INT(-$N71/30))))</f>
        <v>0</v>
      </c>
      <c r="IL71" s="40">
        <f>IF(IL$7="",0,IF(IL$1=MAX($1:$1),$R56-SUM($T71:IK71),IF(IL$1=1,SUMIFS(56:56,$1:$1,"&gt;="&amp;1,$1:$1,"&lt;="&amp;INT(-$N71/30))+(-$N71/30-INT(-$N71/30))*SUMIFS(56:56,$1:$1,INT(-$N71/30)+1),0)+(-$N71/30-INT(-$N71/30))*SUMIFS(56:56,$1:$1,IL$1+INT(-$N71/30)+1)+(INT(-$N71/30)+1--$N71/30)*SUMIFS(56:56,$1:$1,IL$1+INT(-$N71/30))))</f>
        <v>0</v>
      </c>
      <c r="IM71" s="40">
        <f>IF(IM$7="",0,IF(IM$1=MAX($1:$1),$R56-SUM($T71:IL71),IF(IM$1=1,SUMIFS(56:56,$1:$1,"&gt;="&amp;1,$1:$1,"&lt;="&amp;INT(-$N71/30))+(-$N71/30-INT(-$N71/30))*SUMIFS(56:56,$1:$1,INT(-$N71/30)+1),0)+(-$N71/30-INT(-$N71/30))*SUMIFS(56:56,$1:$1,IM$1+INT(-$N71/30)+1)+(INT(-$N71/30)+1--$N71/30)*SUMIFS(56:56,$1:$1,IM$1+INT(-$N71/30))))</f>
        <v>0</v>
      </c>
      <c r="IN71" s="40">
        <f>IF(IN$7="",0,IF(IN$1=MAX($1:$1),$R56-SUM($T71:IM71),IF(IN$1=1,SUMIFS(56:56,$1:$1,"&gt;="&amp;1,$1:$1,"&lt;="&amp;INT(-$N71/30))+(-$N71/30-INT(-$N71/30))*SUMIFS(56:56,$1:$1,INT(-$N71/30)+1),0)+(-$N71/30-INT(-$N71/30))*SUMIFS(56:56,$1:$1,IN$1+INT(-$N71/30)+1)+(INT(-$N71/30)+1--$N71/30)*SUMIFS(56:56,$1:$1,IN$1+INT(-$N71/30))))</f>
        <v>0</v>
      </c>
      <c r="IO71" s="40">
        <f>IF(IO$7="",0,IF(IO$1=MAX($1:$1),$R56-SUM($T71:IN71),IF(IO$1=1,SUMIFS(56:56,$1:$1,"&gt;="&amp;1,$1:$1,"&lt;="&amp;INT(-$N71/30))+(-$N71/30-INT(-$N71/30))*SUMIFS(56:56,$1:$1,INT(-$N71/30)+1),0)+(-$N71/30-INT(-$N71/30))*SUMIFS(56:56,$1:$1,IO$1+INT(-$N71/30)+1)+(INT(-$N71/30)+1--$N71/30)*SUMIFS(56:56,$1:$1,IO$1+INT(-$N71/30))))</f>
        <v>0</v>
      </c>
      <c r="IP71" s="40">
        <f>IF(IP$7="",0,IF(IP$1=MAX($1:$1),$R56-SUM($T71:IO71),IF(IP$1=1,SUMIFS(56:56,$1:$1,"&gt;="&amp;1,$1:$1,"&lt;="&amp;INT(-$N71/30))+(-$N71/30-INT(-$N71/30))*SUMIFS(56:56,$1:$1,INT(-$N71/30)+1),0)+(-$N71/30-INT(-$N71/30))*SUMIFS(56:56,$1:$1,IP$1+INT(-$N71/30)+1)+(INT(-$N71/30)+1--$N71/30)*SUMIFS(56:56,$1:$1,IP$1+INT(-$N71/30))))</f>
        <v>0</v>
      </c>
      <c r="IQ71" s="40">
        <f>IF(IQ$7="",0,IF(IQ$1=MAX($1:$1),$R56-SUM($T71:IP71),IF(IQ$1=1,SUMIFS(56:56,$1:$1,"&gt;="&amp;1,$1:$1,"&lt;="&amp;INT(-$N71/30))+(-$N71/30-INT(-$N71/30))*SUMIFS(56:56,$1:$1,INT(-$N71/30)+1),0)+(-$N71/30-INT(-$N71/30))*SUMIFS(56:56,$1:$1,IQ$1+INT(-$N71/30)+1)+(INT(-$N71/30)+1--$N71/30)*SUMIFS(56:56,$1:$1,IQ$1+INT(-$N71/30))))</f>
        <v>0</v>
      </c>
      <c r="IR71" s="40">
        <f>IF(IR$7="",0,IF(IR$1=MAX($1:$1),$R56-SUM($T71:IQ71),IF(IR$1=1,SUMIFS(56:56,$1:$1,"&gt;="&amp;1,$1:$1,"&lt;="&amp;INT(-$N71/30))+(-$N71/30-INT(-$N71/30))*SUMIFS(56:56,$1:$1,INT(-$N71/30)+1),0)+(-$N71/30-INT(-$N71/30))*SUMIFS(56:56,$1:$1,IR$1+INT(-$N71/30)+1)+(INT(-$N71/30)+1--$N71/30)*SUMIFS(56:56,$1:$1,IR$1+INT(-$N71/30))))</f>
        <v>0</v>
      </c>
      <c r="IS71" s="40">
        <f>IF(IS$7="",0,IF(IS$1=MAX($1:$1),$R56-SUM($T71:IR71),IF(IS$1=1,SUMIFS(56:56,$1:$1,"&gt;="&amp;1,$1:$1,"&lt;="&amp;INT(-$N71/30))+(-$N71/30-INT(-$N71/30))*SUMIFS(56:56,$1:$1,INT(-$N71/30)+1),0)+(-$N71/30-INT(-$N71/30))*SUMIFS(56:56,$1:$1,IS$1+INT(-$N71/30)+1)+(INT(-$N71/30)+1--$N71/30)*SUMIFS(56:56,$1:$1,IS$1+INT(-$N71/30))))</f>
        <v>0</v>
      </c>
      <c r="IT71" s="40">
        <f>IF(IT$7="",0,IF(IT$1=MAX($1:$1),$R56-SUM($T71:IS71),IF(IT$1=1,SUMIFS(56:56,$1:$1,"&gt;="&amp;1,$1:$1,"&lt;="&amp;INT(-$N71/30))+(-$N71/30-INT(-$N71/30))*SUMIFS(56:56,$1:$1,INT(-$N71/30)+1),0)+(-$N71/30-INT(-$N71/30))*SUMIFS(56:56,$1:$1,IT$1+INT(-$N71/30)+1)+(INT(-$N71/30)+1--$N71/30)*SUMIFS(56:56,$1:$1,IT$1+INT(-$N71/30))))</f>
        <v>0</v>
      </c>
      <c r="IU71" s="40">
        <f>IF(IU$7="",0,IF(IU$1=MAX($1:$1),$R56-SUM($T71:IT71),IF(IU$1=1,SUMIFS(56:56,$1:$1,"&gt;="&amp;1,$1:$1,"&lt;="&amp;INT(-$N71/30))+(-$N71/30-INT(-$N71/30))*SUMIFS(56:56,$1:$1,INT(-$N71/30)+1),0)+(-$N71/30-INT(-$N71/30))*SUMIFS(56:56,$1:$1,IU$1+INT(-$N71/30)+1)+(INT(-$N71/30)+1--$N71/30)*SUMIFS(56:56,$1:$1,IU$1+INT(-$N71/30))))</f>
        <v>0</v>
      </c>
      <c r="IV71" s="40">
        <f>IF(IV$7="",0,IF(IV$1=MAX($1:$1),$R56-SUM($T71:IU71),IF(IV$1=1,SUMIFS(56:56,$1:$1,"&gt;="&amp;1,$1:$1,"&lt;="&amp;INT(-$N71/30))+(-$N71/30-INT(-$N71/30))*SUMIFS(56:56,$1:$1,INT(-$N71/30)+1),0)+(-$N71/30-INT(-$N71/30))*SUMIFS(56:56,$1:$1,IV$1+INT(-$N71/30)+1)+(INT(-$N71/30)+1--$N71/30)*SUMIFS(56:56,$1:$1,IV$1+INT(-$N71/30))))</f>
        <v>0</v>
      </c>
      <c r="IW71" s="40">
        <f>IF(IW$7="",0,IF(IW$1=MAX($1:$1),$R56-SUM($T71:IV71),IF(IW$1=1,SUMIFS(56:56,$1:$1,"&gt;="&amp;1,$1:$1,"&lt;="&amp;INT(-$N71/30))+(-$N71/30-INT(-$N71/30))*SUMIFS(56:56,$1:$1,INT(-$N71/30)+1),0)+(-$N71/30-INT(-$N71/30))*SUMIFS(56:56,$1:$1,IW$1+INT(-$N71/30)+1)+(INT(-$N71/30)+1--$N71/30)*SUMIFS(56:56,$1:$1,IW$1+INT(-$N71/30))))</f>
        <v>0</v>
      </c>
      <c r="IX71" s="40">
        <f>IF(IX$7="",0,IF(IX$1=MAX($1:$1),$R56-SUM($T71:IW71),IF(IX$1=1,SUMIFS(56:56,$1:$1,"&gt;="&amp;1,$1:$1,"&lt;="&amp;INT(-$N71/30))+(-$N71/30-INT(-$N71/30))*SUMIFS(56:56,$1:$1,INT(-$N71/30)+1),0)+(-$N71/30-INT(-$N71/30))*SUMIFS(56:56,$1:$1,IX$1+INT(-$N71/30)+1)+(INT(-$N71/30)+1--$N71/30)*SUMIFS(56:56,$1:$1,IX$1+INT(-$N71/30))))</f>
        <v>0</v>
      </c>
      <c r="IY71" s="40">
        <f>IF(IY$7="",0,IF(IY$1=MAX($1:$1),$R56-SUM($T71:IX71),IF(IY$1=1,SUMIFS(56:56,$1:$1,"&gt;="&amp;1,$1:$1,"&lt;="&amp;INT(-$N71/30))+(-$N71/30-INT(-$N71/30))*SUMIFS(56:56,$1:$1,INT(-$N71/30)+1),0)+(-$N71/30-INT(-$N71/30))*SUMIFS(56:56,$1:$1,IY$1+INT(-$N71/30)+1)+(INT(-$N71/30)+1--$N71/30)*SUMIFS(56:56,$1:$1,IY$1+INT(-$N71/30))))</f>
        <v>0</v>
      </c>
      <c r="IZ71" s="40">
        <f>IF(IZ$7="",0,IF(IZ$1=MAX($1:$1),$R56-SUM($T71:IY71),IF(IZ$1=1,SUMIFS(56:56,$1:$1,"&gt;="&amp;1,$1:$1,"&lt;="&amp;INT(-$N71/30))+(-$N71/30-INT(-$N71/30))*SUMIFS(56:56,$1:$1,INT(-$N71/30)+1),0)+(-$N71/30-INT(-$N71/30))*SUMIFS(56:56,$1:$1,IZ$1+INT(-$N71/30)+1)+(INT(-$N71/30)+1--$N71/30)*SUMIFS(56:56,$1:$1,IZ$1+INT(-$N71/30))))</f>
        <v>0</v>
      </c>
      <c r="JA71" s="40">
        <f>IF(JA$7="",0,IF(JA$1=MAX($1:$1),$R56-SUM($T71:IZ71),IF(JA$1=1,SUMIFS(56:56,$1:$1,"&gt;="&amp;1,$1:$1,"&lt;="&amp;INT(-$N71/30))+(-$N71/30-INT(-$N71/30))*SUMIFS(56:56,$1:$1,INT(-$N71/30)+1),0)+(-$N71/30-INT(-$N71/30))*SUMIFS(56:56,$1:$1,JA$1+INT(-$N71/30)+1)+(INT(-$N71/30)+1--$N71/30)*SUMIFS(56:56,$1:$1,JA$1+INT(-$N71/30))))</f>
        <v>0</v>
      </c>
      <c r="JB71" s="40">
        <f>IF(JB$7="",0,IF(JB$1=MAX($1:$1),$R56-SUM($T71:JA71),IF(JB$1=1,SUMIFS(56:56,$1:$1,"&gt;="&amp;1,$1:$1,"&lt;="&amp;INT(-$N71/30))+(-$N71/30-INT(-$N71/30))*SUMIFS(56:56,$1:$1,INT(-$N71/30)+1),0)+(-$N71/30-INT(-$N71/30))*SUMIFS(56:56,$1:$1,JB$1+INT(-$N71/30)+1)+(INT(-$N71/30)+1--$N71/30)*SUMIFS(56:56,$1:$1,JB$1+INT(-$N71/30))))</f>
        <v>0</v>
      </c>
      <c r="JC71" s="40">
        <f>IF(JC$7="",0,IF(JC$1=MAX($1:$1),$R56-SUM($T71:JB71),IF(JC$1=1,SUMIFS(56:56,$1:$1,"&gt;="&amp;1,$1:$1,"&lt;="&amp;INT(-$N71/30))+(-$N71/30-INT(-$N71/30))*SUMIFS(56:56,$1:$1,INT(-$N71/30)+1),0)+(-$N71/30-INT(-$N71/30))*SUMIFS(56:56,$1:$1,JC$1+INT(-$N71/30)+1)+(INT(-$N71/30)+1--$N71/30)*SUMIFS(56:56,$1:$1,JC$1+INT(-$N71/30))))</f>
        <v>0</v>
      </c>
      <c r="JD71" s="40">
        <f>IF(JD$7="",0,IF(JD$1=MAX($1:$1),$R56-SUM($T71:JC71),IF(JD$1=1,SUMIFS(56:56,$1:$1,"&gt;="&amp;1,$1:$1,"&lt;="&amp;INT(-$N71/30))+(-$N71/30-INT(-$N71/30))*SUMIFS(56:56,$1:$1,INT(-$N71/30)+1),0)+(-$N71/30-INT(-$N71/30))*SUMIFS(56:56,$1:$1,JD$1+INT(-$N71/30)+1)+(INT(-$N71/30)+1--$N71/30)*SUMIFS(56:56,$1:$1,JD$1+INT(-$N71/30))))</f>
        <v>0</v>
      </c>
      <c r="JE71" s="40">
        <f>IF(JE$7="",0,IF(JE$1=MAX($1:$1),$R56-SUM($T71:JD71),IF(JE$1=1,SUMIFS(56:56,$1:$1,"&gt;="&amp;1,$1:$1,"&lt;="&amp;INT(-$N71/30))+(-$N71/30-INT(-$N71/30))*SUMIFS(56:56,$1:$1,INT(-$N71/30)+1),0)+(-$N71/30-INT(-$N71/30))*SUMIFS(56:56,$1:$1,JE$1+INT(-$N71/30)+1)+(INT(-$N71/30)+1--$N71/30)*SUMIFS(56:56,$1:$1,JE$1+INT(-$N71/30))))</f>
        <v>0</v>
      </c>
      <c r="JF71" s="40">
        <f>IF(JF$7="",0,IF(JF$1=MAX($1:$1),$R56-SUM($T71:JE71),IF(JF$1=1,SUMIFS(56:56,$1:$1,"&gt;="&amp;1,$1:$1,"&lt;="&amp;INT(-$N71/30))+(-$N71/30-INT(-$N71/30))*SUMIFS(56:56,$1:$1,INT(-$N71/30)+1),0)+(-$N71/30-INT(-$N71/30))*SUMIFS(56:56,$1:$1,JF$1+INT(-$N71/30)+1)+(INT(-$N71/30)+1--$N71/30)*SUMIFS(56:56,$1:$1,JF$1+INT(-$N71/30))))</f>
        <v>0</v>
      </c>
      <c r="JG71" s="40">
        <f>IF(JG$7="",0,IF(JG$1=MAX($1:$1),$R56-SUM($T71:JF71),IF(JG$1=1,SUMIFS(56:56,$1:$1,"&gt;="&amp;1,$1:$1,"&lt;="&amp;INT(-$N71/30))+(-$N71/30-INT(-$N71/30))*SUMIFS(56:56,$1:$1,INT(-$N71/30)+1),0)+(-$N71/30-INT(-$N71/30))*SUMIFS(56:56,$1:$1,JG$1+INT(-$N71/30)+1)+(INT(-$N71/30)+1--$N71/30)*SUMIFS(56:56,$1:$1,JG$1+INT(-$N71/30))))</f>
        <v>0</v>
      </c>
      <c r="JH71" s="40">
        <f>IF(JH$7="",0,IF(JH$1=MAX($1:$1),$R56-SUM($T71:JG71),IF(JH$1=1,SUMIFS(56:56,$1:$1,"&gt;="&amp;1,$1:$1,"&lt;="&amp;INT(-$N71/30))+(-$N71/30-INT(-$N71/30))*SUMIFS(56:56,$1:$1,INT(-$N71/30)+1),0)+(-$N71/30-INT(-$N71/30))*SUMIFS(56:56,$1:$1,JH$1+INT(-$N71/30)+1)+(INT(-$N71/30)+1--$N71/30)*SUMIFS(56:56,$1:$1,JH$1+INT(-$N71/30))))</f>
        <v>0</v>
      </c>
      <c r="JI71" s="40">
        <f>IF(JI$7="",0,IF(JI$1=MAX($1:$1),$R56-SUM($T71:JH71),IF(JI$1=1,SUMIFS(56:56,$1:$1,"&gt;="&amp;1,$1:$1,"&lt;="&amp;INT(-$N71/30))+(-$N71/30-INT(-$N71/30))*SUMIFS(56:56,$1:$1,INT(-$N71/30)+1),0)+(-$N71/30-INT(-$N71/30))*SUMIFS(56:56,$1:$1,JI$1+INT(-$N71/30)+1)+(INT(-$N71/30)+1--$N71/30)*SUMIFS(56:56,$1:$1,JI$1+INT(-$N71/30))))</f>
        <v>0</v>
      </c>
      <c r="JJ71" s="40">
        <f>IF(JJ$7="",0,IF(JJ$1=MAX($1:$1),$R56-SUM($T71:JI71),IF(JJ$1=1,SUMIFS(56:56,$1:$1,"&gt;="&amp;1,$1:$1,"&lt;="&amp;INT(-$N71/30))+(-$N71/30-INT(-$N71/30))*SUMIFS(56:56,$1:$1,INT(-$N71/30)+1),0)+(-$N71/30-INT(-$N71/30))*SUMIFS(56:56,$1:$1,JJ$1+INT(-$N71/30)+1)+(INT(-$N71/30)+1--$N71/30)*SUMIFS(56:56,$1:$1,JJ$1+INT(-$N71/30))))</f>
        <v>0</v>
      </c>
      <c r="JK71" s="40">
        <f>IF(JK$7="",0,IF(JK$1=MAX($1:$1),$R56-SUM($T71:JJ71),IF(JK$1=1,SUMIFS(56:56,$1:$1,"&gt;="&amp;1,$1:$1,"&lt;="&amp;INT(-$N71/30))+(-$N71/30-INT(-$N71/30))*SUMIFS(56:56,$1:$1,INT(-$N71/30)+1),0)+(-$N71/30-INT(-$N71/30))*SUMIFS(56:56,$1:$1,JK$1+INT(-$N71/30)+1)+(INT(-$N71/30)+1--$N71/30)*SUMIFS(56:56,$1:$1,JK$1+INT(-$N71/30))))</f>
        <v>0</v>
      </c>
      <c r="JL71" s="40">
        <f>IF(JL$7="",0,IF(JL$1=MAX($1:$1),$R56-SUM($T71:JK71),IF(JL$1=1,SUMIFS(56:56,$1:$1,"&gt;="&amp;1,$1:$1,"&lt;="&amp;INT(-$N71/30))+(-$N71/30-INT(-$N71/30))*SUMIFS(56:56,$1:$1,INT(-$N71/30)+1),0)+(-$N71/30-INT(-$N71/30))*SUMIFS(56:56,$1:$1,JL$1+INT(-$N71/30)+1)+(INT(-$N71/30)+1--$N71/30)*SUMIFS(56:56,$1:$1,JL$1+INT(-$N71/30))))</f>
        <v>0</v>
      </c>
      <c r="JM71" s="40">
        <f>IF(JM$7="",0,IF(JM$1=MAX($1:$1),$R56-SUM($T71:JL71),IF(JM$1=1,SUMIFS(56:56,$1:$1,"&gt;="&amp;1,$1:$1,"&lt;="&amp;INT(-$N71/30))+(-$N71/30-INT(-$N71/30))*SUMIFS(56:56,$1:$1,INT(-$N71/30)+1),0)+(-$N71/30-INT(-$N71/30))*SUMIFS(56:56,$1:$1,JM$1+INT(-$N71/30)+1)+(INT(-$N71/30)+1--$N71/30)*SUMIFS(56:56,$1:$1,JM$1+INT(-$N71/30))))</f>
        <v>0</v>
      </c>
      <c r="JN71" s="40">
        <f>IF(JN$7="",0,IF(JN$1=MAX($1:$1),$R56-SUM($T71:JM71),IF(JN$1=1,SUMIFS(56:56,$1:$1,"&gt;="&amp;1,$1:$1,"&lt;="&amp;INT(-$N71/30))+(-$N71/30-INT(-$N71/30))*SUMIFS(56:56,$1:$1,INT(-$N71/30)+1),0)+(-$N71/30-INT(-$N71/30))*SUMIFS(56:56,$1:$1,JN$1+INT(-$N71/30)+1)+(INT(-$N71/30)+1--$N71/30)*SUMIFS(56:56,$1:$1,JN$1+INT(-$N71/30))))</f>
        <v>0</v>
      </c>
      <c r="JO71" s="40">
        <f>IF(JO$7="",0,IF(JO$1=MAX($1:$1),$R56-SUM($T71:JN71),IF(JO$1=1,SUMIFS(56:56,$1:$1,"&gt;="&amp;1,$1:$1,"&lt;="&amp;INT(-$N71/30))+(-$N71/30-INT(-$N71/30))*SUMIFS(56:56,$1:$1,INT(-$N71/30)+1),0)+(-$N71/30-INT(-$N71/30))*SUMIFS(56:56,$1:$1,JO$1+INT(-$N71/30)+1)+(INT(-$N71/30)+1--$N71/30)*SUMIFS(56:56,$1:$1,JO$1+INT(-$N71/30))))</f>
        <v>0</v>
      </c>
      <c r="JP71" s="40">
        <f>IF(JP$7="",0,IF(JP$1=MAX($1:$1),$R56-SUM($T71:JO71),IF(JP$1=1,SUMIFS(56:56,$1:$1,"&gt;="&amp;1,$1:$1,"&lt;="&amp;INT(-$N71/30))+(-$N71/30-INT(-$N71/30))*SUMIFS(56:56,$1:$1,INT(-$N71/30)+1),0)+(-$N71/30-INT(-$N71/30))*SUMIFS(56:56,$1:$1,JP$1+INT(-$N71/30)+1)+(INT(-$N71/30)+1--$N71/30)*SUMIFS(56:56,$1:$1,JP$1+INT(-$N71/30))))</f>
        <v>0</v>
      </c>
      <c r="JQ71" s="40">
        <f>IF(JQ$7="",0,IF(JQ$1=MAX($1:$1),$R56-SUM($T71:JP71),IF(JQ$1=1,SUMIFS(56:56,$1:$1,"&gt;="&amp;1,$1:$1,"&lt;="&amp;INT(-$N71/30))+(-$N71/30-INT(-$N71/30))*SUMIFS(56:56,$1:$1,INT(-$N71/30)+1),0)+(-$N71/30-INT(-$N71/30))*SUMIFS(56:56,$1:$1,JQ$1+INT(-$N71/30)+1)+(INT(-$N71/30)+1--$N71/30)*SUMIFS(56:56,$1:$1,JQ$1+INT(-$N71/30))))</f>
        <v>0</v>
      </c>
      <c r="JR71" s="40">
        <f>IF(JR$7="",0,IF(JR$1=MAX($1:$1),$R56-SUM($T71:JQ71),IF(JR$1=1,SUMIFS(56:56,$1:$1,"&gt;="&amp;1,$1:$1,"&lt;="&amp;INT(-$N71/30))+(-$N71/30-INT(-$N71/30))*SUMIFS(56:56,$1:$1,INT(-$N71/30)+1),0)+(-$N71/30-INT(-$N71/30))*SUMIFS(56:56,$1:$1,JR$1+INT(-$N71/30)+1)+(INT(-$N71/30)+1--$N71/30)*SUMIFS(56:56,$1:$1,JR$1+INT(-$N71/30))))</f>
        <v>0</v>
      </c>
      <c r="JS71" s="40">
        <f>IF(JS$7="",0,IF(JS$1=MAX($1:$1),$R56-SUM($T71:JR71),IF(JS$1=1,SUMIFS(56:56,$1:$1,"&gt;="&amp;1,$1:$1,"&lt;="&amp;INT(-$N71/30))+(-$N71/30-INT(-$N71/30))*SUMIFS(56:56,$1:$1,INT(-$N71/30)+1),0)+(-$N71/30-INT(-$N71/30))*SUMIFS(56:56,$1:$1,JS$1+INT(-$N71/30)+1)+(INT(-$N71/30)+1--$N71/30)*SUMIFS(56:56,$1:$1,JS$1+INT(-$N71/30))))</f>
        <v>0</v>
      </c>
      <c r="JT71" s="40">
        <f>IF(JT$7="",0,IF(JT$1=MAX($1:$1),$R56-SUM($T71:JS71),IF(JT$1=1,SUMIFS(56:56,$1:$1,"&gt;="&amp;1,$1:$1,"&lt;="&amp;INT(-$N71/30))+(-$N71/30-INT(-$N71/30))*SUMIFS(56:56,$1:$1,INT(-$N71/30)+1),0)+(-$N71/30-INT(-$N71/30))*SUMIFS(56:56,$1:$1,JT$1+INT(-$N71/30)+1)+(INT(-$N71/30)+1--$N71/30)*SUMIFS(56:56,$1:$1,JT$1+INT(-$N71/30))))</f>
        <v>0</v>
      </c>
      <c r="JU71" s="40">
        <f>IF(JU$7="",0,IF(JU$1=MAX($1:$1),$R56-SUM($T71:JT71),IF(JU$1=1,SUMIFS(56:56,$1:$1,"&gt;="&amp;1,$1:$1,"&lt;="&amp;INT(-$N71/30))+(-$N71/30-INT(-$N71/30))*SUMIFS(56:56,$1:$1,INT(-$N71/30)+1),0)+(-$N71/30-INT(-$N71/30))*SUMIFS(56:56,$1:$1,JU$1+INT(-$N71/30)+1)+(INT(-$N71/30)+1--$N71/30)*SUMIFS(56:56,$1:$1,JU$1+INT(-$N71/30))))</f>
        <v>0</v>
      </c>
      <c r="JV71" s="40">
        <f>IF(JV$7="",0,IF(JV$1=MAX($1:$1),$R56-SUM($T71:JU71),IF(JV$1=1,SUMIFS(56:56,$1:$1,"&gt;="&amp;1,$1:$1,"&lt;="&amp;INT(-$N71/30))+(-$N71/30-INT(-$N71/30))*SUMIFS(56:56,$1:$1,INT(-$N71/30)+1),0)+(-$N71/30-INT(-$N71/30))*SUMIFS(56:56,$1:$1,JV$1+INT(-$N71/30)+1)+(INT(-$N71/30)+1--$N71/30)*SUMIFS(56:56,$1:$1,JV$1+INT(-$N71/30))))</f>
        <v>0</v>
      </c>
      <c r="JW71" s="40">
        <f>IF(JW$7="",0,IF(JW$1=MAX($1:$1),$R56-SUM($T71:JV71),IF(JW$1=1,SUMIFS(56:56,$1:$1,"&gt;="&amp;1,$1:$1,"&lt;="&amp;INT(-$N71/30))+(-$N71/30-INT(-$N71/30))*SUMIFS(56:56,$1:$1,INT(-$N71/30)+1),0)+(-$N71/30-INT(-$N71/30))*SUMIFS(56:56,$1:$1,JW$1+INT(-$N71/30)+1)+(INT(-$N71/30)+1--$N71/30)*SUMIFS(56:56,$1:$1,JW$1+INT(-$N71/30))))</f>
        <v>0</v>
      </c>
      <c r="JX71" s="40">
        <f>IF(JX$7="",0,IF(JX$1=MAX($1:$1),$R56-SUM($T71:JW71),IF(JX$1=1,SUMIFS(56:56,$1:$1,"&gt;="&amp;1,$1:$1,"&lt;="&amp;INT(-$N71/30))+(-$N71/30-INT(-$N71/30))*SUMIFS(56:56,$1:$1,INT(-$N71/30)+1),0)+(-$N71/30-INT(-$N71/30))*SUMIFS(56:56,$1:$1,JX$1+INT(-$N71/30)+1)+(INT(-$N71/30)+1--$N71/30)*SUMIFS(56:56,$1:$1,JX$1+INT(-$N71/30))))</f>
        <v>0</v>
      </c>
      <c r="JY71" s="40">
        <f>IF(JY$7="",0,IF(JY$1=MAX($1:$1),$R56-SUM($T71:JX71),IF(JY$1=1,SUMIFS(56:56,$1:$1,"&gt;="&amp;1,$1:$1,"&lt;="&amp;INT(-$N71/30))+(-$N71/30-INT(-$N71/30))*SUMIFS(56:56,$1:$1,INT(-$N71/30)+1),0)+(-$N71/30-INT(-$N71/30))*SUMIFS(56:56,$1:$1,JY$1+INT(-$N71/30)+1)+(INT(-$N71/30)+1--$N71/30)*SUMIFS(56:56,$1:$1,JY$1+INT(-$N71/30))))</f>
        <v>0</v>
      </c>
      <c r="JZ71" s="40">
        <f>IF(JZ$7="",0,IF(JZ$1=MAX($1:$1),$R56-SUM($T71:JY71),IF(JZ$1=1,SUMIFS(56:56,$1:$1,"&gt;="&amp;1,$1:$1,"&lt;="&amp;INT(-$N71/30))+(-$N71/30-INT(-$N71/30))*SUMIFS(56:56,$1:$1,INT(-$N71/30)+1),0)+(-$N71/30-INT(-$N71/30))*SUMIFS(56:56,$1:$1,JZ$1+INT(-$N71/30)+1)+(INT(-$N71/30)+1--$N71/30)*SUMIFS(56:56,$1:$1,JZ$1+INT(-$N71/30))))</f>
        <v>0</v>
      </c>
      <c r="KA71" s="40">
        <f>IF(KA$7="",0,IF(KA$1=MAX($1:$1),$R56-SUM($T71:JZ71),IF(KA$1=1,SUMIFS(56:56,$1:$1,"&gt;="&amp;1,$1:$1,"&lt;="&amp;INT(-$N71/30))+(-$N71/30-INT(-$N71/30))*SUMIFS(56:56,$1:$1,INT(-$N71/30)+1),0)+(-$N71/30-INT(-$N71/30))*SUMIFS(56:56,$1:$1,KA$1+INT(-$N71/30)+1)+(INT(-$N71/30)+1--$N71/30)*SUMIFS(56:56,$1:$1,KA$1+INT(-$N71/30))))</f>
        <v>0</v>
      </c>
      <c r="KB71" s="40">
        <f>IF(KB$7="",0,IF(KB$1=MAX($1:$1),$R56-SUM($T71:KA71),IF(KB$1=1,SUMIFS(56:56,$1:$1,"&gt;="&amp;1,$1:$1,"&lt;="&amp;INT(-$N71/30))+(-$N71/30-INT(-$N71/30))*SUMIFS(56:56,$1:$1,INT(-$N71/30)+1),0)+(-$N71/30-INT(-$N71/30))*SUMIFS(56:56,$1:$1,KB$1+INT(-$N71/30)+1)+(INT(-$N71/30)+1--$N71/30)*SUMIFS(56:56,$1:$1,KB$1+INT(-$N71/30))))</f>
        <v>0</v>
      </c>
      <c r="KC71" s="40">
        <f>IF(KC$7="",0,IF(KC$1=MAX($1:$1),$R56-SUM($T71:KB71),IF(KC$1=1,SUMIFS(56:56,$1:$1,"&gt;="&amp;1,$1:$1,"&lt;="&amp;INT(-$N71/30))+(-$N71/30-INT(-$N71/30))*SUMIFS(56:56,$1:$1,INT(-$N71/30)+1),0)+(-$N71/30-INT(-$N71/30))*SUMIFS(56:56,$1:$1,KC$1+INT(-$N71/30)+1)+(INT(-$N71/30)+1--$N71/30)*SUMIFS(56:56,$1:$1,KC$1+INT(-$N71/30))))</f>
        <v>0</v>
      </c>
      <c r="KD71" s="40">
        <f>IF(KD$7="",0,IF(KD$1=MAX($1:$1),$R56-SUM($T71:KC71),IF(KD$1=1,SUMIFS(56:56,$1:$1,"&gt;="&amp;1,$1:$1,"&lt;="&amp;INT(-$N71/30))+(-$N71/30-INT(-$N71/30))*SUMIFS(56:56,$1:$1,INT(-$N71/30)+1),0)+(-$N71/30-INT(-$N71/30))*SUMIFS(56:56,$1:$1,KD$1+INT(-$N71/30)+1)+(INT(-$N71/30)+1--$N71/30)*SUMIFS(56:56,$1:$1,KD$1+INT(-$N71/30))))</f>
        <v>0</v>
      </c>
      <c r="KE71" s="40">
        <f>IF(KE$7="",0,IF(KE$1=MAX($1:$1),$R56-SUM($T71:KD71),IF(KE$1=1,SUMIFS(56:56,$1:$1,"&gt;="&amp;1,$1:$1,"&lt;="&amp;INT(-$N71/30))+(-$N71/30-INT(-$N71/30))*SUMIFS(56:56,$1:$1,INT(-$N71/30)+1),0)+(-$N71/30-INT(-$N71/30))*SUMIFS(56:56,$1:$1,KE$1+INT(-$N71/30)+1)+(INT(-$N71/30)+1--$N71/30)*SUMIFS(56:56,$1:$1,KE$1+INT(-$N71/30))))</f>
        <v>0</v>
      </c>
      <c r="KF71" s="40">
        <f>IF(KF$7="",0,IF(KF$1=MAX($1:$1),$R56-SUM($T71:KE71),IF(KF$1=1,SUMIFS(56:56,$1:$1,"&gt;="&amp;1,$1:$1,"&lt;="&amp;INT(-$N71/30))+(-$N71/30-INT(-$N71/30))*SUMIFS(56:56,$1:$1,INT(-$N71/30)+1),0)+(-$N71/30-INT(-$N71/30))*SUMIFS(56:56,$1:$1,KF$1+INT(-$N71/30)+1)+(INT(-$N71/30)+1--$N71/30)*SUMIFS(56:56,$1:$1,KF$1+INT(-$N71/30))))</f>
        <v>0</v>
      </c>
      <c r="KG71" s="40">
        <f>IF(KG$7="",0,IF(KG$1=MAX($1:$1),$R56-SUM($T71:KF71),IF(KG$1=1,SUMIFS(56:56,$1:$1,"&gt;="&amp;1,$1:$1,"&lt;="&amp;INT(-$N71/30))+(-$N71/30-INT(-$N71/30))*SUMIFS(56:56,$1:$1,INT(-$N71/30)+1),0)+(-$N71/30-INT(-$N71/30))*SUMIFS(56:56,$1:$1,KG$1+INT(-$N71/30)+1)+(INT(-$N71/30)+1--$N71/30)*SUMIFS(56:56,$1:$1,KG$1+INT(-$N71/30))))</f>
        <v>0</v>
      </c>
      <c r="KH71" s="40">
        <f>IF(KH$7="",0,IF(KH$1=MAX($1:$1),$R56-SUM($T71:KG71),IF(KH$1=1,SUMIFS(56:56,$1:$1,"&gt;="&amp;1,$1:$1,"&lt;="&amp;INT(-$N71/30))+(-$N71/30-INT(-$N71/30))*SUMIFS(56:56,$1:$1,INT(-$N71/30)+1),0)+(-$N71/30-INT(-$N71/30))*SUMIFS(56:56,$1:$1,KH$1+INT(-$N71/30)+1)+(INT(-$N71/30)+1--$N71/30)*SUMIFS(56:56,$1:$1,KH$1+INT(-$N71/30))))</f>
        <v>0</v>
      </c>
      <c r="KI71" s="40">
        <f>IF(KI$7="",0,IF(KI$1=MAX($1:$1),$R56-SUM($T71:KH71),IF(KI$1=1,SUMIFS(56:56,$1:$1,"&gt;="&amp;1,$1:$1,"&lt;="&amp;INT(-$N71/30))+(-$N71/30-INT(-$N71/30))*SUMIFS(56:56,$1:$1,INT(-$N71/30)+1),0)+(-$N71/30-INT(-$N71/30))*SUMIFS(56:56,$1:$1,KI$1+INT(-$N71/30)+1)+(INT(-$N71/30)+1--$N71/30)*SUMIFS(56:56,$1:$1,KI$1+INT(-$N71/30))))</f>
        <v>0</v>
      </c>
      <c r="KJ71" s="40">
        <f>IF(KJ$7="",0,IF(KJ$1=MAX($1:$1),$R56-SUM($T71:KI71),IF(KJ$1=1,SUMIFS(56:56,$1:$1,"&gt;="&amp;1,$1:$1,"&lt;="&amp;INT(-$N71/30))+(-$N71/30-INT(-$N71/30))*SUMIFS(56:56,$1:$1,INT(-$N71/30)+1),0)+(-$N71/30-INT(-$N71/30))*SUMIFS(56:56,$1:$1,KJ$1+INT(-$N71/30)+1)+(INT(-$N71/30)+1--$N71/30)*SUMIFS(56:56,$1:$1,KJ$1+INT(-$N71/30))))</f>
        <v>0</v>
      </c>
      <c r="KK71" s="40">
        <f>IF(KK$7="",0,IF(KK$1=MAX($1:$1),$R56-SUM($T71:KJ71),IF(KK$1=1,SUMIFS(56:56,$1:$1,"&gt;="&amp;1,$1:$1,"&lt;="&amp;INT(-$N71/30))+(-$N71/30-INT(-$N71/30))*SUMIFS(56:56,$1:$1,INT(-$N71/30)+1),0)+(-$N71/30-INT(-$N71/30))*SUMIFS(56:56,$1:$1,KK$1+INT(-$N71/30)+1)+(INT(-$N71/30)+1--$N71/30)*SUMIFS(56:56,$1:$1,KK$1+INT(-$N71/30))))</f>
        <v>0</v>
      </c>
      <c r="KL71" s="40">
        <f>IF(KL$7="",0,IF(KL$1=MAX($1:$1),$R56-SUM($T71:KK71),IF(KL$1=1,SUMIFS(56:56,$1:$1,"&gt;="&amp;1,$1:$1,"&lt;="&amp;INT(-$N71/30))+(-$N71/30-INT(-$N71/30))*SUMIFS(56:56,$1:$1,INT(-$N71/30)+1),0)+(-$N71/30-INT(-$N71/30))*SUMIFS(56:56,$1:$1,KL$1+INT(-$N71/30)+1)+(INT(-$N71/30)+1--$N71/30)*SUMIFS(56:56,$1:$1,KL$1+INT(-$N71/30))))</f>
        <v>0</v>
      </c>
      <c r="KM71" s="40">
        <f>IF(KM$7="",0,IF(KM$1=MAX($1:$1),$R56-SUM($T71:KL71),IF(KM$1=1,SUMIFS(56:56,$1:$1,"&gt;="&amp;1,$1:$1,"&lt;="&amp;INT(-$N71/30))+(-$N71/30-INT(-$N71/30))*SUMIFS(56:56,$1:$1,INT(-$N71/30)+1),0)+(-$N71/30-INT(-$N71/30))*SUMIFS(56:56,$1:$1,KM$1+INT(-$N71/30)+1)+(INT(-$N71/30)+1--$N71/30)*SUMIFS(56:56,$1:$1,KM$1+INT(-$N71/30))))</f>
        <v>0</v>
      </c>
      <c r="KN71" s="40">
        <f>IF(KN$7="",0,IF(KN$1=MAX($1:$1),$R56-SUM($T71:KM71),IF(KN$1=1,SUMIFS(56:56,$1:$1,"&gt;="&amp;1,$1:$1,"&lt;="&amp;INT(-$N71/30))+(-$N71/30-INT(-$N71/30))*SUMIFS(56:56,$1:$1,INT(-$N71/30)+1),0)+(-$N71/30-INT(-$N71/30))*SUMIFS(56:56,$1:$1,KN$1+INT(-$N71/30)+1)+(INT(-$N71/30)+1--$N71/30)*SUMIFS(56:56,$1:$1,KN$1+INT(-$N71/30))))</f>
        <v>0</v>
      </c>
      <c r="KO71" s="40">
        <f>IF(KO$7="",0,IF(KO$1=MAX($1:$1),$R56-SUM($T71:KN71),IF(KO$1=1,SUMIFS(56:56,$1:$1,"&gt;="&amp;1,$1:$1,"&lt;="&amp;INT(-$N71/30))+(-$N71/30-INT(-$N71/30))*SUMIFS(56:56,$1:$1,INT(-$N71/30)+1),0)+(-$N71/30-INT(-$N71/30))*SUMIFS(56:56,$1:$1,KO$1+INT(-$N71/30)+1)+(INT(-$N71/30)+1--$N71/30)*SUMIFS(56:56,$1:$1,KO$1+INT(-$N71/30))))</f>
        <v>0</v>
      </c>
      <c r="KP71" s="40">
        <f>IF(KP$7="",0,IF(KP$1=MAX($1:$1),$R56-SUM($T71:KO71),IF(KP$1=1,SUMIFS(56:56,$1:$1,"&gt;="&amp;1,$1:$1,"&lt;="&amp;INT(-$N71/30))+(-$N71/30-INT(-$N71/30))*SUMIFS(56:56,$1:$1,INT(-$N71/30)+1),0)+(-$N71/30-INT(-$N71/30))*SUMIFS(56:56,$1:$1,KP$1+INT(-$N71/30)+1)+(INT(-$N71/30)+1--$N71/30)*SUMIFS(56:56,$1:$1,KP$1+INT(-$N71/30))))</f>
        <v>0</v>
      </c>
      <c r="KQ71" s="40">
        <f>IF(KQ$7="",0,IF(KQ$1=MAX($1:$1),$R56-SUM($T71:KP71),IF(KQ$1=1,SUMIFS(56:56,$1:$1,"&gt;="&amp;1,$1:$1,"&lt;="&amp;INT(-$N71/30))+(-$N71/30-INT(-$N71/30))*SUMIFS(56:56,$1:$1,INT(-$N71/30)+1),0)+(-$N71/30-INT(-$N71/30))*SUMIFS(56:56,$1:$1,KQ$1+INT(-$N71/30)+1)+(INT(-$N71/30)+1--$N71/30)*SUMIFS(56:56,$1:$1,KQ$1+INT(-$N71/30))))</f>
        <v>0</v>
      </c>
      <c r="KR71" s="40">
        <f>IF(KR$7="",0,IF(KR$1=MAX($1:$1),$R56-SUM($T71:KQ71),IF(KR$1=1,SUMIFS(56:56,$1:$1,"&gt;="&amp;1,$1:$1,"&lt;="&amp;INT(-$N71/30))+(-$N71/30-INT(-$N71/30))*SUMIFS(56:56,$1:$1,INT(-$N71/30)+1),0)+(-$N71/30-INT(-$N71/30))*SUMIFS(56:56,$1:$1,KR$1+INT(-$N71/30)+1)+(INT(-$N71/30)+1--$N71/30)*SUMIFS(56:56,$1:$1,KR$1+INT(-$N71/30))))</f>
        <v>0</v>
      </c>
      <c r="KS71" s="40">
        <f>IF(KS$7="",0,IF(KS$1=MAX($1:$1),$R56-SUM($T71:KR71),IF(KS$1=1,SUMIFS(56:56,$1:$1,"&gt;="&amp;1,$1:$1,"&lt;="&amp;INT(-$N71/30))+(-$N71/30-INT(-$N71/30))*SUMIFS(56:56,$1:$1,INT(-$N71/30)+1),0)+(-$N71/30-INT(-$N71/30))*SUMIFS(56:56,$1:$1,KS$1+INT(-$N71/30)+1)+(INT(-$N71/30)+1--$N71/30)*SUMIFS(56:56,$1:$1,KS$1+INT(-$N71/30))))</f>
        <v>0</v>
      </c>
      <c r="KT71" s="40">
        <f>IF(KT$7="",0,IF(KT$1=MAX($1:$1),$R56-SUM($T71:KS71),IF(KT$1=1,SUMIFS(56:56,$1:$1,"&gt;="&amp;1,$1:$1,"&lt;="&amp;INT(-$N71/30))+(-$N71/30-INT(-$N71/30))*SUMIFS(56:56,$1:$1,INT(-$N71/30)+1),0)+(-$N71/30-INT(-$N71/30))*SUMIFS(56:56,$1:$1,KT$1+INT(-$N71/30)+1)+(INT(-$N71/30)+1--$N71/30)*SUMIFS(56:56,$1:$1,KT$1+INT(-$N71/30))))</f>
        <v>0</v>
      </c>
      <c r="KU71" s="40">
        <f>IF(KU$7="",0,IF(KU$1=MAX($1:$1),$R56-SUM($T71:KT71),IF(KU$1=1,SUMIFS(56:56,$1:$1,"&gt;="&amp;1,$1:$1,"&lt;="&amp;INT(-$N71/30))+(-$N71/30-INT(-$N71/30))*SUMIFS(56:56,$1:$1,INT(-$N71/30)+1),0)+(-$N71/30-INT(-$N71/30))*SUMIFS(56:56,$1:$1,KU$1+INT(-$N71/30)+1)+(INT(-$N71/30)+1--$N71/30)*SUMIFS(56:56,$1:$1,KU$1+INT(-$N71/30))))</f>
        <v>0</v>
      </c>
      <c r="KV71" s="40">
        <f>IF(KV$7="",0,IF(KV$1=MAX($1:$1),$R56-SUM($T71:KU71),IF(KV$1=1,SUMIFS(56:56,$1:$1,"&gt;="&amp;1,$1:$1,"&lt;="&amp;INT(-$N71/30))+(-$N71/30-INT(-$N71/30))*SUMIFS(56:56,$1:$1,INT(-$N71/30)+1),0)+(-$N71/30-INT(-$N71/30))*SUMIFS(56:56,$1:$1,KV$1+INT(-$N71/30)+1)+(INT(-$N71/30)+1--$N71/30)*SUMIFS(56:56,$1:$1,KV$1+INT(-$N71/30))))</f>
        <v>0</v>
      </c>
      <c r="KW71" s="1"/>
      <c r="KX71" s="1"/>
    </row>
    <row r="72" spans="1:310" x14ac:dyDescent="0.25">
      <c r="A72" s="1"/>
      <c r="B72" s="79"/>
      <c r="C72" s="79"/>
      <c r="D72" s="79"/>
      <c r="E72" s="1" t="str">
        <f>E69</f>
        <v>поступление денежных средств от продаж продукции</v>
      </c>
      <c r="F72" s="1"/>
      <c r="G72" s="1"/>
      <c r="H72" s="11" t="str">
        <f t="shared" si="903"/>
        <v>руб.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40">
        <f>условия!U138</f>
        <v>45</v>
      </c>
      <c r="O72" s="19"/>
      <c r="P72" s="1"/>
      <c r="Q72" s="1"/>
      <c r="R72" s="40">
        <f>SUMIFS($T72:$KW72,$T$1:$KW$1,"&gt;="&amp;1,$T$1:$KW$1,"&lt;="&amp;MAX($1:$1))</f>
        <v>2127076.0096153845</v>
      </c>
      <c r="S72" s="1"/>
      <c r="T72" s="1"/>
      <c r="U72" s="40">
        <f>IF(U$7="",0,IF(U$1=MAX($1:$1),$R57-SUM($T72:T72),IF(U$1=1,SUMIFS(57:57,$1:$1,"&gt;="&amp;1,$1:$1,"&lt;="&amp;INT(-$N72/30))+(-$N72/30-INT(-$N72/30))*SUMIFS(57:57,$1:$1,INT(-$N72/30)+1),0)+(-$N72/30-INT(-$N72/30))*SUMIFS(57:57,$1:$1,U$1+INT(-$N72/30)+1)+(INT(-$N72/30)+1--$N72/30)*SUMIFS(57:57,$1:$1,U$1+INT(-$N72/30))))</f>
        <v>0</v>
      </c>
      <c r="V72" s="40">
        <f>IF(V$7="",0,IF(V$1=MAX($1:$1),$R57-SUM($T72:U72),IF(V$1=1,SUMIFS(57:57,$1:$1,"&gt;="&amp;1,$1:$1,"&lt;="&amp;INT(-$N72/30))+(-$N72/30-INT(-$N72/30))*SUMIFS(57:57,$1:$1,INT(-$N72/30)+1),0)+(-$N72/30-INT(-$N72/30))*SUMIFS(57:57,$1:$1,V$1+INT(-$N72/30)+1)+(INT(-$N72/30)+1--$N72/30)*SUMIFS(57:57,$1:$1,V$1+INT(-$N72/30))))</f>
        <v>12040.052884615381</v>
      </c>
      <c r="W72" s="40">
        <f>IF(W$7="",0,IF(W$1=MAX($1:$1),$R57-SUM($T72:V72),IF(W$1=1,SUMIFS(57:57,$1:$1,"&gt;="&amp;1,$1:$1,"&lt;="&amp;INT(-$N72/30))+(-$N72/30-INT(-$N72/30))*SUMIFS(57:57,$1:$1,INT(-$N72/30)+1),0)+(-$N72/30-INT(-$N72/30))*SUMIFS(57:57,$1:$1,W$1+INT(-$N72/30)+1)+(INT(-$N72/30)+1--$N72/30)*SUMIFS(57:57,$1:$1,W$1+INT(-$N72/30))))</f>
        <v>38126.834134615376</v>
      </c>
      <c r="X72" s="40">
        <f>IF(X$7="",0,IF(X$1=MAX($1:$1),$R57-SUM($T72:W72),IF(X$1=1,SUMIFS(57:57,$1:$1,"&gt;="&amp;1,$1:$1,"&lt;="&amp;INT(-$N72/30))+(-$N72/30-INT(-$N72/30))*SUMIFS(57:57,$1:$1,INT(-$N72/30)+1),0)+(-$N72/30-INT(-$N72/30))*SUMIFS(57:57,$1:$1,X$1+INT(-$N72/30)+1)+(INT(-$N72/30)+1--$N72/30)*SUMIFS(57:57,$1:$1,X$1+INT(-$N72/30))))</f>
        <v>68226.966346153829</v>
      </c>
      <c r="Y72" s="40">
        <f>IF(Y$7="",0,IF(Y$1=MAX($1:$1),$R57-SUM($T72:X72),IF(Y$1=1,SUMIFS(57:57,$1:$1,"&gt;="&amp;1,$1:$1,"&lt;="&amp;INT(-$N72/30))+(-$N72/30-INT(-$N72/30))*SUMIFS(57:57,$1:$1,INT(-$N72/30)+1),0)+(-$N72/30-INT(-$N72/30))*SUMIFS(57:57,$1:$1,Y$1+INT(-$N72/30)+1)+(INT(-$N72/30)+1--$N72/30)*SUMIFS(57:57,$1:$1,Y$1+INT(-$N72/30))))</f>
        <v>102340.44951923075</v>
      </c>
      <c r="Z72" s="40">
        <f>IF(Z$7="",0,IF(Z$1=MAX($1:$1),$R57-SUM($T72:Y72),IF(Z$1=1,SUMIFS(57:57,$1:$1,"&gt;="&amp;1,$1:$1,"&lt;="&amp;INT(-$N72/30))+(-$N72/30-INT(-$N72/30))*SUMIFS(57:57,$1:$1,INT(-$N72/30)+1),0)+(-$N72/30-INT(-$N72/30))*SUMIFS(57:57,$1:$1,Z$1+INT(-$N72/30)+1)+(INT(-$N72/30)+1--$N72/30)*SUMIFS(57:57,$1:$1,Z$1+INT(-$N72/30))))</f>
        <v>140467.28365384613</v>
      </c>
      <c r="AA72" s="40">
        <f>IF(AA$7="",0,IF(AA$1=MAX($1:$1),$R57-SUM($T72:Z72),IF(AA$1=1,SUMIFS(57:57,$1:$1,"&gt;="&amp;1,$1:$1,"&lt;="&amp;INT(-$N72/30))+(-$N72/30-INT(-$N72/30))*SUMIFS(57:57,$1:$1,INT(-$N72/30)+1),0)+(-$N72/30-INT(-$N72/30))*SUMIFS(57:57,$1:$1,AA$1+INT(-$N72/30)+1)+(INT(-$N72/30)+1--$N72/30)*SUMIFS(57:57,$1:$1,AA$1+INT(-$N72/30))))</f>
        <v>170567.4158653846</v>
      </c>
      <c r="AB72" s="40">
        <f>IF(AB$7="",0,IF(AB$1=MAX($1:$1),$R57-SUM($T72:AA72),IF(AB$1=1,SUMIFS(57:57,$1:$1,"&gt;="&amp;1,$1:$1,"&lt;="&amp;INT(-$N72/30))+(-$N72/30-INT(-$N72/30))*SUMIFS(57:57,$1:$1,INT(-$N72/30)+1),0)+(-$N72/30-INT(-$N72/30))*SUMIFS(57:57,$1:$1,AB$1+INT(-$N72/30)+1)+(INT(-$N72/30)+1--$N72/30)*SUMIFS(57:57,$1:$1,AB$1+INT(-$N72/30))))</f>
        <v>190634.17067307691</v>
      </c>
      <c r="AC72" s="40">
        <f>IF(AC$7="",0,IF(AC$1=MAX($1:$1),$R57-SUM($T72:AB72),IF(AC$1=1,SUMIFS(57:57,$1:$1,"&gt;="&amp;1,$1:$1,"&lt;="&amp;INT(-$N72/30))+(-$N72/30-INT(-$N72/30))*SUMIFS(57:57,$1:$1,INT(-$N72/30)+1),0)+(-$N72/30-INT(-$N72/30))*SUMIFS(57:57,$1:$1,AC$1+INT(-$N72/30)+1)+(INT(-$N72/30)+1--$N72/30)*SUMIFS(57:57,$1:$1,AC$1+INT(-$N72/30))))</f>
        <v>210700.92548076919</v>
      </c>
      <c r="AD72" s="40">
        <f>IF(AD$7="",0,IF(AD$1=MAX($1:$1),$R57-SUM($T72:AC72),IF(AD$1=1,SUMIFS(57:57,$1:$1,"&gt;="&amp;1,$1:$1,"&lt;="&amp;INT(-$N72/30))+(-$N72/30-INT(-$N72/30))*SUMIFS(57:57,$1:$1,INT(-$N72/30)+1),0)+(-$N72/30-INT(-$N72/30))*SUMIFS(57:57,$1:$1,AD$1+INT(-$N72/30)+1)+(INT(-$N72/30)+1--$N72/30)*SUMIFS(57:57,$1:$1,AD$1+INT(-$N72/30))))</f>
        <v>230767.6802884615</v>
      </c>
      <c r="AE72" s="40">
        <f>IF(AE$7="",0,IF(AE$1=MAX($1:$1),$R57-SUM($T72:AD72),IF(AE$1=1,SUMIFS(57:57,$1:$1,"&gt;="&amp;1,$1:$1,"&lt;="&amp;INT(-$N72/30))+(-$N72/30-INT(-$N72/30))*SUMIFS(57:57,$1:$1,INT(-$N72/30)+1),0)+(-$N72/30-INT(-$N72/30))*SUMIFS(57:57,$1:$1,AE$1+INT(-$N72/30)+1)+(INT(-$N72/30)+1--$N72/30)*SUMIFS(57:57,$1:$1,AE$1+INT(-$N72/30))))</f>
        <v>250834.43509615381</v>
      </c>
      <c r="AF72" s="40">
        <f>IF(AF$7="",0,IF(AF$1=MAX($1:$1),$R57-SUM($T72:AE72),IF(AF$1=1,SUMIFS(57:57,$1:$1,"&gt;="&amp;1,$1:$1,"&lt;="&amp;INT(-$N72/30))+(-$N72/30-INT(-$N72/30))*SUMIFS(57:57,$1:$1,INT(-$N72/30)+1),0)+(-$N72/30-INT(-$N72/30))*SUMIFS(57:57,$1:$1,AF$1+INT(-$N72/30)+1)+(INT(-$N72/30)+1--$N72/30)*SUMIFS(57:57,$1:$1,AF$1+INT(-$N72/30))))</f>
        <v>270901.18990384613</v>
      </c>
      <c r="AG72" s="40">
        <f>IF(AG$7="",0,IF(AG$1=MAX($1:$1),$R57-SUM($T72:AF72),IF(AG$1=1,SUMIFS(57:57,$1:$1,"&gt;="&amp;1,$1:$1,"&lt;="&amp;INT(-$N72/30))+(-$N72/30-INT(-$N72/30))*SUMIFS(57:57,$1:$1,INT(-$N72/30)+1),0)+(-$N72/30-INT(-$N72/30))*SUMIFS(57:57,$1:$1,AG$1+INT(-$N72/30)+1)+(INT(-$N72/30)+1--$N72/30)*SUMIFS(57:57,$1:$1,AG$1+INT(-$N72/30))))</f>
        <v>441468.60576923098</v>
      </c>
      <c r="AH72" s="40">
        <f>IF(AH$7="",0,IF(AH$1=MAX($1:$1),$R57-SUM($T72:AG72),IF(AH$1=1,SUMIFS(57:57,$1:$1,"&gt;="&amp;1,$1:$1,"&lt;="&amp;INT(-$N72/30))+(-$N72/30-INT(-$N72/30))*SUMIFS(57:57,$1:$1,INT(-$N72/30)+1),0)+(-$N72/30-INT(-$N72/30))*SUMIFS(57:57,$1:$1,AH$1+INT(-$N72/30)+1)+(INT(-$N72/30)+1--$N72/30)*SUMIFS(57:57,$1:$1,AH$1+INT(-$N72/30))))</f>
        <v>0</v>
      </c>
      <c r="AI72" s="40">
        <f>IF(AI$7="",0,IF(AI$1=MAX($1:$1),$R57-SUM($T72:AH72),IF(AI$1=1,SUMIFS(57:57,$1:$1,"&gt;="&amp;1,$1:$1,"&lt;="&amp;INT(-$N72/30))+(-$N72/30-INT(-$N72/30))*SUMIFS(57:57,$1:$1,INT(-$N72/30)+1),0)+(-$N72/30-INT(-$N72/30))*SUMIFS(57:57,$1:$1,AI$1+INT(-$N72/30)+1)+(INT(-$N72/30)+1--$N72/30)*SUMIFS(57:57,$1:$1,AI$1+INT(-$N72/30))))</f>
        <v>0</v>
      </c>
      <c r="AJ72" s="40">
        <f>IF(AJ$7="",0,IF(AJ$1=MAX($1:$1),$R57-SUM($T72:AI72),IF(AJ$1=1,SUMIFS(57:57,$1:$1,"&gt;="&amp;1,$1:$1,"&lt;="&amp;INT(-$N72/30))+(-$N72/30-INT(-$N72/30))*SUMIFS(57:57,$1:$1,INT(-$N72/30)+1),0)+(-$N72/30-INT(-$N72/30))*SUMIFS(57:57,$1:$1,AJ$1+INT(-$N72/30)+1)+(INT(-$N72/30)+1--$N72/30)*SUMIFS(57:57,$1:$1,AJ$1+INT(-$N72/30))))</f>
        <v>0</v>
      </c>
      <c r="AK72" s="40">
        <f>IF(AK$7="",0,IF(AK$1=MAX($1:$1),$R57-SUM($T72:AJ72),IF(AK$1=1,SUMIFS(57:57,$1:$1,"&gt;="&amp;1,$1:$1,"&lt;="&amp;INT(-$N72/30))+(-$N72/30-INT(-$N72/30))*SUMIFS(57:57,$1:$1,INT(-$N72/30)+1),0)+(-$N72/30-INT(-$N72/30))*SUMIFS(57:57,$1:$1,AK$1+INT(-$N72/30)+1)+(INT(-$N72/30)+1--$N72/30)*SUMIFS(57:57,$1:$1,AK$1+INT(-$N72/30))))</f>
        <v>0</v>
      </c>
      <c r="AL72" s="40">
        <f>IF(AL$7="",0,IF(AL$1=MAX($1:$1),$R57-SUM($T72:AK72),IF(AL$1=1,SUMIFS(57:57,$1:$1,"&gt;="&amp;1,$1:$1,"&lt;="&amp;INT(-$N72/30))+(-$N72/30-INT(-$N72/30))*SUMIFS(57:57,$1:$1,INT(-$N72/30)+1),0)+(-$N72/30-INT(-$N72/30))*SUMIFS(57:57,$1:$1,AL$1+INT(-$N72/30)+1)+(INT(-$N72/30)+1--$N72/30)*SUMIFS(57:57,$1:$1,AL$1+INT(-$N72/30))))</f>
        <v>0</v>
      </c>
      <c r="AM72" s="40">
        <f>IF(AM$7="",0,IF(AM$1=MAX($1:$1),$R57-SUM($T72:AL72),IF(AM$1=1,SUMIFS(57:57,$1:$1,"&gt;="&amp;1,$1:$1,"&lt;="&amp;INT(-$N72/30))+(-$N72/30-INT(-$N72/30))*SUMIFS(57:57,$1:$1,INT(-$N72/30)+1),0)+(-$N72/30-INT(-$N72/30))*SUMIFS(57:57,$1:$1,AM$1+INT(-$N72/30)+1)+(INT(-$N72/30)+1--$N72/30)*SUMIFS(57:57,$1:$1,AM$1+INT(-$N72/30))))</f>
        <v>0</v>
      </c>
      <c r="AN72" s="40">
        <f>IF(AN$7="",0,IF(AN$1=MAX($1:$1),$R57-SUM($T72:AM72),IF(AN$1=1,SUMIFS(57:57,$1:$1,"&gt;="&amp;1,$1:$1,"&lt;="&amp;INT(-$N72/30))+(-$N72/30-INT(-$N72/30))*SUMIFS(57:57,$1:$1,INT(-$N72/30)+1),0)+(-$N72/30-INT(-$N72/30))*SUMIFS(57:57,$1:$1,AN$1+INT(-$N72/30)+1)+(INT(-$N72/30)+1--$N72/30)*SUMIFS(57:57,$1:$1,AN$1+INT(-$N72/30))))</f>
        <v>0</v>
      </c>
      <c r="AO72" s="40">
        <f>IF(AO$7="",0,IF(AO$1=MAX($1:$1),$R57-SUM($T72:AN72),IF(AO$1=1,SUMIFS(57:57,$1:$1,"&gt;="&amp;1,$1:$1,"&lt;="&amp;INT(-$N72/30))+(-$N72/30-INT(-$N72/30))*SUMIFS(57:57,$1:$1,INT(-$N72/30)+1),0)+(-$N72/30-INT(-$N72/30))*SUMIFS(57:57,$1:$1,AO$1+INT(-$N72/30)+1)+(INT(-$N72/30)+1--$N72/30)*SUMIFS(57:57,$1:$1,AO$1+INT(-$N72/30))))</f>
        <v>0</v>
      </c>
      <c r="AP72" s="40">
        <f>IF(AP$7="",0,IF(AP$1=MAX($1:$1),$R57-SUM($T72:AO72),IF(AP$1=1,SUMIFS(57:57,$1:$1,"&gt;="&amp;1,$1:$1,"&lt;="&amp;INT(-$N72/30))+(-$N72/30-INT(-$N72/30))*SUMIFS(57:57,$1:$1,INT(-$N72/30)+1),0)+(-$N72/30-INT(-$N72/30))*SUMIFS(57:57,$1:$1,AP$1+INT(-$N72/30)+1)+(INT(-$N72/30)+1--$N72/30)*SUMIFS(57:57,$1:$1,AP$1+INT(-$N72/30))))</f>
        <v>0</v>
      </c>
      <c r="AQ72" s="40">
        <f>IF(AQ$7="",0,IF(AQ$1=MAX($1:$1),$R57-SUM($T72:AP72),IF(AQ$1=1,SUMIFS(57:57,$1:$1,"&gt;="&amp;1,$1:$1,"&lt;="&amp;INT(-$N72/30))+(-$N72/30-INT(-$N72/30))*SUMIFS(57:57,$1:$1,INT(-$N72/30)+1),0)+(-$N72/30-INT(-$N72/30))*SUMIFS(57:57,$1:$1,AQ$1+INT(-$N72/30)+1)+(INT(-$N72/30)+1--$N72/30)*SUMIFS(57:57,$1:$1,AQ$1+INT(-$N72/30))))</f>
        <v>0</v>
      </c>
      <c r="AR72" s="40">
        <f>IF(AR$7="",0,IF(AR$1=MAX($1:$1),$R57-SUM($T72:AQ72),IF(AR$1=1,SUMIFS(57:57,$1:$1,"&gt;="&amp;1,$1:$1,"&lt;="&amp;INT(-$N72/30))+(-$N72/30-INT(-$N72/30))*SUMIFS(57:57,$1:$1,INT(-$N72/30)+1),0)+(-$N72/30-INT(-$N72/30))*SUMIFS(57:57,$1:$1,AR$1+INT(-$N72/30)+1)+(INT(-$N72/30)+1--$N72/30)*SUMIFS(57:57,$1:$1,AR$1+INT(-$N72/30))))</f>
        <v>0</v>
      </c>
      <c r="AS72" s="40">
        <f>IF(AS$7="",0,IF(AS$1=MAX($1:$1),$R57-SUM($T72:AR72),IF(AS$1=1,SUMIFS(57:57,$1:$1,"&gt;="&amp;1,$1:$1,"&lt;="&amp;INT(-$N72/30))+(-$N72/30-INT(-$N72/30))*SUMIFS(57:57,$1:$1,INT(-$N72/30)+1),0)+(-$N72/30-INT(-$N72/30))*SUMIFS(57:57,$1:$1,AS$1+INT(-$N72/30)+1)+(INT(-$N72/30)+1--$N72/30)*SUMIFS(57:57,$1:$1,AS$1+INT(-$N72/30))))</f>
        <v>0</v>
      </c>
      <c r="AT72" s="40">
        <f>IF(AT$7="",0,IF(AT$1=MAX($1:$1),$R57-SUM($T72:AS72),IF(AT$1=1,SUMIFS(57:57,$1:$1,"&gt;="&amp;1,$1:$1,"&lt;="&amp;INT(-$N72/30))+(-$N72/30-INT(-$N72/30))*SUMIFS(57:57,$1:$1,INT(-$N72/30)+1),0)+(-$N72/30-INT(-$N72/30))*SUMIFS(57:57,$1:$1,AT$1+INT(-$N72/30)+1)+(INT(-$N72/30)+1--$N72/30)*SUMIFS(57:57,$1:$1,AT$1+INT(-$N72/30))))</f>
        <v>0</v>
      </c>
      <c r="AU72" s="40">
        <f>IF(AU$7="",0,IF(AU$1=MAX($1:$1),$R57-SUM($T72:AT72),IF(AU$1=1,SUMIFS(57:57,$1:$1,"&gt;="&amp;1,$1:$1,"&lt;="&amp;INT(-$N72/30))+(-$N72/30-INT(-$N72/30))*SUMIFS(57:57,$1:$1,INT(-$N72/30)+1),0)+(-$N72/30-INT(-$N72/30))*SUMIFS(57:57,$1:$1,AU$1+INT(-$N72/30)+1)+(INT(-$N72/30)+1--$N72/30)*SUMIFS(57:57,$1:$1,AU$1+INT(-$N72/30))))</f>
        <v>0</v>
      </c>
      <c r="AV72" s="40">
        <f>IF(AV$7="",0,IF(AV$1=MAX($1:$1),$R57-SUM($T72:AU72),IF(AV$1=1,SUMIFS(57:57,$1:$1,"&gt;="&amp;1,$1:$1,"&lt;="&amp;INT(-$N72/30))+(-$N72/30-INT(-$N72/30))*SUMIFS(57:57,$1:$1,INT(-$N72/30)+1),0)+(-$N72/30-INT(-$N72/30))*SUMIFS(57:57,$1:$1,AV$1+INT(-$N72/30)+1)+(INT(-$N72/30)+1--$N72/30)*SUMIFS(57:57,$1:$1,AV$1+INT(-$N72/30))))</f>
        <v>0</v>
      </c>
      <c r="AW72" s="40">
        <f>IF(AW$7="",0,IF(AW$1=MAX($1:$1),$R57-SUM($T72:AV72),IF(AW$1=1,SUMIFS(57:57,$1:$1,"&gt;="&amp;1,$1:$1,"&lt;="&amp;INT(-$N72/30))+(-$N72/30-INT(-$N72/30))*SUMIFS(57:57,$1:$1,INT(-$N72/30)+1),0)+(-$N72/30-INT(-$N72/30))*SUMIFS(57:57,$1:$1,AW$1+INT(-$N72/30)+1)+(INT(-$N72/30)+1--$N72/30)*SUMIFS(57:57,$1:$1,AW$1+INT(-$N72/30))))</f>
        <v>0</v>
      </c>
      <c r="AX72" s="40">
        <f>IF(AX$7="",0,IF(AX$1=MAX($1:$1),$R57-SUM($T72:AW72),IF(AX$1=1,SUMIFS(57:57,$1:$1,"&gt;="&amp;1,$1:$1,"&lt;="&amp;INT(-$N72/30))+(-$N72/30-INT(-$N72/30))*SUMIFS(57:57,$1:$1,INT(-$N72/30)+1),0)+(-$N72/30-INT(-$N72/30))*SUMIFS(57:57,$1:$1,AX$1+INT(-$N72/30)+1)+(INT(-$N72/30)+1--$N72/30)*SUMIFS(57:57,$1:$1,AX$1+INT(-$N72/30))))</f>
        <v>0</v>
      </c>
      <c r="AY72" s="40">
        <f>IF(AY$7="",0,IF(AY$1=MAX($1:$1),$R57-SUM($T72:AX72),IF(AY$1=1,SUMIFS(57:57,$1:$1,"&gt;="&amp;1,$1:$1,"&lt;="&amp;INT(-$N72/30))+(-$N72/30-INT(-$N72/30))*SUMIFS(57:57,$1:$1,INT(-$N72/30)+1),0)+(-$N72/30-INT(-$N72/30))*SUMIFS(57:57,$1:$1,AY$1+INT(-$N72/30)+1)+(INT(-$N72/30)+1--$N72/30)*SUMIFS(57:57,$1:$1,AY$1+INT(-$N72/30))))</f>
        <v>0</v>
      </c>
      <c r="AZ72" s="40">
        <f>IF(AZ$7="",0,IF(AZ$1=MAX($1:$1),$R57-SUM($T72:AY72),IF(AZ$1=1,SUMIFS(57:57,$1:$1,"&gt;="&amp;1,$1:$1,"&lt;="&amp;INT(-$N72/30))+(-$N72/30-INT(-$N72/30))*SUMIFS(57:57,$1:$1,INT(-$N72/30)+1),0)+(-$N72/30-INT(-$N72/30))*SUMIFS(57:57,$1:$1,AZ$1+INT(-$N72/30)+1)+(INT(-$N72/30)+1--$N72/30)*SUMIFS(57:57,$1:$1,AZ$1+INT(-$N72/30))))</f>
        <v>0</v>
      </c>
      <c r="BA72" s="40">
        <f>IF(BA$7="",0,IF(BA$1=MAX($1:$1),$R57-SUM($T72:AZ72),IF(BA$1=1,SUMIFS(57:57,$1:$1,"&gt;="&amp;1,$1:$1,"&lt;="&amp;INT(-$N72/30))+(-$N72/30-INT(-$N72/30))*SUMIFS(57:57,$1:$1,INT(-$N72/30)+1),0)+(-$N72/30-INT(-$N72/30))*SUMIFS(57:57,$1:$1,BA$1+INT(-$N72/30)+1)+(INT(-$N72/30)+1--$N72/30)*SUMIFS(57:57,$1:$1,BA$1+INT(-$N72/30))))</f>
        <v>0</v>
      </c>
      <c r="BB72" s="40">
        <f>IF(BB$7="",0,IF(BB$1=MAX($1:$1),$R57-SUM($T72:BA72),IF(BB$1=1,SUMIFS(57:57,$1:$1,"&gt;="&amp;1,$1:$1,"&lt;="&amp;INT(-$N72/30))+(-$N72/30-INT(-$N72/30))*SUMIFS(57:57,$1:$1,INT(-$N72/30)+1),0)+(-$N72/30-INT(-$N72/30))*SUMIFS(57:57,$1:$1,BB$1+INT(-$N72/30)+1)+(INT(-$N72/30)+1--$N72/30)*SUMIFS(57:57,$1:$1,BB$1+INT(-$N72/30))))</f>
        <v>0</v>
      </c>
      <c r="BC72" s="40">
        <f>IF(BC$7="",0,IF(BC$1=MAX($1:$1),$R57-SUM($T72:BB72),IF(BC$1=1,SUMIFS(57:57,$1:$1,"&gt;="&amp;1,$1:$1,"&lt;="&amp;INT(-$N72/30))+(-$N72/30-INT(-$N72/30))*SUMIFS(57:57,$1:$1,INT(-$N72/30)+1),0)+(-$N72/30-INT(-$N72/30))*SUMIFS(57:57,$1:$1,BC$1+INT(-$N72/30)+1)+(INT(-$N72/30)+1--$N72/30)*SUMIFS(57:57,$1:$1,BC$1+INT(-$N72/30))))</f>
        <v>0</v>
      </c>
      <c r="BD72" s="40">
        <f>IF(BD$7="",0,IF(BD$1=MAX($1:$1),$R57-SUM($T72:BC72),IF(BD$1=1,SUMIFS(57:57,$1:$1,"&gt;="&amp;1,$1:$1,"&lt;="&amp;INT(-$N72/30))+(-$N72/30-INT(-$N72/30))*SUMIFS(57:57,$1:$1,INT(-$N72/30)+1),0)+(-$N72/30-INT(-$N72/30))*SUMIFS(57:57,$1:$1,BD$1+INT(-$N72/30)+1)+(INT(-$N72/30)+1--$N72/30)*SUMIFS(57:57,$1:$1,BD$1+INT(-$N72/30))))</f>
        <v>0</v>
      </c>
      <c r="BE72" s="40">
        <f>IF(BE$7="",0,IF(BE$1=MAX($1:$1),$R57-SUM($T72:BD72),IF(BE$1=1,SUMIFS(57:57,$1:$1,"&gt;="&amp;1,$1:$1,"&lt;="&amp;INT(-$N72/30))+(-$N72/30-INT(-$N72/30))*SUMIFS(57:57,$1:$1,INT(-$N72/30)+1),0)+(-$N72/30-INT(-$N72/30))*SUMIFS(57:57,$1:$1,BE$1+INT(-$N72/30)+1)+(INT(-$N72/30)+1--$N72/30)*SUMIFS(57:57,$1:$1,BE$1+INT(-$N72/30))))</f>
        <v>0</v>
      </c>
      <c r="BF72" s="40">
        <f>IF(BF$7="",0,IF(BF$1=MAX($1:$1),$R57-SUM($T72:BE72),IF(BF$1=1,SUMIFS(57:57,$1:$1,"&gt;="&amp;1,$1:$1,"&lt;="&amp;INT(-$N72/30))+(-$N72/30-INT(-$N72/30))*SUMIFS(57:57,$1:$1,INT(-$N72/30)+1),0)+(-$N72/30-INT(-$N72/30))*SUMIFS(57:57,$1:$1,BF$1+INT(-$N72/30)+1)+(INT(-$N72/30)+1--$N72/30)*SUMIFS(57:57,$1:$1,BF$1+INT(-$N72/30))))</f>
        <v>0</v>
      </c>
      <c r="BG72" s="40">
        <f>IF(BG$7="",0,IF(BG$1=MAX($1:$1),$R57-SUM($T72:BF72),IF(BG$1=1,SUMIFS(57:57,$1:$1,"&gt;="&amp;1,$1:$1,"&lt;="&amp;INT(-$N72/30))+(-$N72/30-INT(-$N72/30))*SUMIFS(57:57,$1:$1,INT(-$N72/30)+1),0)+(-$N72/30-INT(-$N72/30))*SUMIFS(57:57,$1:$1,BG$1+INT(-$N72/30)+1)+(INT(-$N72/30)+1--$N72/30)*SUMIFS(57:57,$1:$1,BG$1+INT(-$N72/30))))</f>
        <v>0</v>
      </c>
      <c r="BH72" s="40">
        <f>IF(BH$7="",0,IF(BH$1=MAX($1:$1),$R57-SUM($T72:BG72),IF(BH$1=1,SUMIFS(57:57,$1:$1,"&gt;="&amp;1,$1:$1,"&lt;="&amp;INT(-$N72/30))+(-$N72/30-INT(-$N72/30))*SUMIFS(57:57,$1:$1,INT(-$N72/30)+1),0)+(-$N72/30-INT(-$N72/30))*SUMIFS(57:57,$1:$1,BH$1+INT(-$N72/30)+1)+(INT(-$N72/30)+1--$N72/30)*SUMIFS(57:57,$1:$1,BH$1+INT(-$N72/30))))</f>
        <v>0</v>
      </c>
      <c r="BI72" s="40">
        <f>IF(BI$7="",0,IF(BI$1=MAX($1:$1),$R57-SUM($T72:BH72),IF(BI$1=1,SUMIFS(57:57,$1:$1,"&gt;="&amp;1,$1:$1,"&lt;="&amp;INT(-$N72/30))+(-$N72/30-INT(-$N72/30))*SUMIFS(57:57,$1:$1,INT(-$N72/30)+1),0)+(-$N72/30-INT(-$N72/30))*SUMIFS(57:57,$1:$1,BI$1+INT(-$N72/30)+1)+(INT(-$N72/30)+1--$N72/30)*SUMIFS(57:57,$1:$1,BI$1+INT(-$N72/30))))</f>
        <v>0</v>
      </c>
      <c r="BJ72" s="40">
        <f>IF(BJ$7="",0,IF(BJ$1=MAX($1:$1),$R57-SUM($T72:BI72),IF(BJ$1=1,SUMIFS(57:57,$1:$1,"&gt;="&amp;1,$1:$1,"&lt;="&amp;INT(-$N72/30))+(-$N72/30-INT(-$N72/30))*SUMIFS(57:57,$1:$1,INT(-$N72/30)+1),0)+(-$N72/30-INT(-$N72/30))*SUMIFS(57:57,$1:$1,BJ$1+INT(-$N72/30)+1)+(INT(-$N72/30)+1--$N72/30)*SUMIFS(57:57,$1:$1,BJ$1+INT(-$N72/30))))</f>
        <v>0</v>
      </c>
      <c r="BK72" s="40">
        <f>IF(BK$7="",0,IF(BK$1=MAX($1:$1),$R57-SUM($T72:BJ72),IF(BK$1=1,SUMIFS(57:57,$1:$1,"&gt;="&amp;1,$1:$1,"&lt;="&amp;INT(-$N72/30))+(-$N72/30-INT(-$N72/30))*SUMIFS(57:57,$1:$1,INT(-$N72/30)+1),0)+(-$N72/30-INT(-$N72/30))*SUMIFS(57:57,$1:$1,BK$1+INT(-$N72/30)+1)+(INT(-$N72/30)+1--$N72/30)*SUMIFS(57:57,$1:$1,BK$1+INT(-$N72/30))))</f>
        <v>0</v>
      </c>
      <c r="BL72" s="40">
        <f>IF(BL$7="",0,IF(BL$1=MAX($1:$1),$R57-SUM($T72:BK72),IF(BL$1=1,SUMIFS(57:57,$1:$1,"&gt;="&amp;1,$1:$1,"&lt;="&amp;INT(-$N72/30))+(-$N72/30-INT(-$N72/30))*SUMIFS(57:57,$1:$1,INT(-$N72/30)+1),0)+(-$N72/30-INT(-$N72/30))*SUMIFS(57:57,$1:$1,BL$1+INT(-$N72/30)+1)+(INT(-$N72/30)+1--$N72/30)*SUMIFS(57:57,$1:$1,BL$1+INT(-$N72/30))))</f>
        <v>0</v>
      </c>
      <c r="BM72" s="40">
        <f>IF(BM$7="",0,IF(BM$1=MAX($1:$1),$R57-SUM($T72:BL72),IF(BM$1=1,SUMIFS(57:57,$1:$1,"&gt;="&amp;1,$1:$1,"&lt;="&amp;INT(-$N72/30))+(-$N72/30-INT(-$N72/30))*SUMIFS(57:57,$1:$1,INT(-$N72/30)+1),0)+(-$N72/30-INT(-$N72/30))*SUMIFS(57:57,$1:$1,BM$1+INT(-$N72/30)+1)+(INT(-$N72/30)+1--$N72/30)*SUMIFS(57:57,$1:$1,BM$1+INT(-$N72/30))))</f>
        <v>0</v>
      </c>
      <c r="BN72" s="40">
        <f>IF(BN$7="",0,IF(BN$1=MAX($1:$1),$R57-SUM($T72:BM72),IF(BN$1=1,SUMIFS(57:57,$1:$1,"&gt;="&amp;1,$1:$1,"&lt;="&amp;INT(-$N72/30))+(-$N72/30-INT(-$N72/30))*SUMIFS(57:57,$1:$1,INT(-$N72/30)+1),0)+(-$N72/30-INT(-$N72/30))*SUMIFS(57:57,$1:$1,BN$1+INT(-$N72/30)+1)+(INT(-$N72/30)+1--$N72/30)*SUMIFS(57:57,$1:$1,BN$1+INT(-$N72/30))))</f>
        <v>0</v>
      </c>
      <c r="BO72" s="40">
        <f>IF(BO$7="",0,IF(BO$1=MAX($1:$1),$R57-SUM($T72:BN72),IF(BO$1=1,SUMIFS(57:57,$1:$1,"&gt;="&amp;1,$1:$1,"&lt;="&amp;INT(-$N72/30))+(-$N72/30-INT(-$N72/30))*SUMIFS(57:57,$1:$1,INT(-$N72/30)+1),0)+(-$N72/30-INT(-$N72/30))*SUMIFS(57:57,$1:$1,BO$1+INT(-$N72/30)+1)+(INT(-$N72/30)+1--$N72/30)*SUMIFS(57:57,$1:$1,BO$1+INT(-$N72/30))))</f>
        <v>0</v>
      </c>
      <c r="BP72" s="40">
        <f>IF(BP$7="",0,IF(BP$1=MAX($1:$1),$R57-SUM($T72:BO72),IF(BP$1=1,SUMIFS(57:57,$1:$1,"&gt;="&amp;1,$1:$1,"&lt;="&amp;INT(-$N72/30))+(-$N72/30-INT(-$N72/30))*SUMIFS(57:57,$1:$1,INT(-$N72/30)+1),0)+(-$N72/30-INT(-$N72/30))*SUMIFS(57:57,$1:$1,BP$1+INT(-$N72/30)+1)+(INT(-$N72/30)+1--$N72/30)*SUMIFS(57:57,$1:$1,BP$1+INT(-$N72/30))))</f>
        <v>0</v>
      </c>
      <c r="BQ72" s="40">
        <f>IF(BQ$7="",0,IF(BQ$1=MAX($1:$1),$R57-SUM($T72:BP72),IF(BQ$1=1,SUMIFS(57:57,$1:$1,"&gt;="&amp;1,$1:$1,"&lt;="&amp;INT(-$N72/30))+(-$N72/30-INT(-$N72/30))*SUMIFS(57:57,$1:$1,INT(-$N72/30)+1),0)+(-$N72/30-INT(-$N72/30))*SUMIFS(57:57,$1:$1,BQ$1+INT(-$N72/30)+1)+(INT(-$N72/30)+1--$N72/30)*SUMIFS(57:57,$1:$1,BQ$1+INT(-$N72/30))))</f>
        <v>0</v>
      </c>
      <c r="BR72" s="40">
        <f>IF(BR$7="",0,IF(BR$1=MAX($1:$1),$R57-SUM($T72:BQ72),IF(BR$1=1,SUMIFS(57:57,$1:$1,"&gt;="&amp;1,$1:$1,"&lt;="&amp;INT(-$N72/30))+(-$N72/30-INT(-$N72/30))*SUMIFS(57:57,$1:$1,INT(-$N72/30)+1),0)+(-$N72/30-INT(-$N72/30))*SUMIFS(57:57,$1:$1,BR$1+INT(-$N72/30)+1)+(INT(-$N72/30)+1--$N72/30)*SUMIFS(57:57,$1:$1,BR$1+INT(-$N72/30))))</f>
        <v>0</v>
      </c>
      <c r="BS72" s="40">
        <f>IF(BS$7="",0,IF(BS$1=MAX($1:$1),$R57-SUM($T72:BR72),IF(BS$1=1,SUMIFS(57:57,$1:$1,"&gt;="&amp;1,$1:$1,"&lt;="&amp;INT(-$N72/30))+(-$N72/30-INT(-$N72/30))*SUMIFS(57:57,$1:$1,INT(-$N72/30)+1),0)+(-$N72/30-INT(-$N72/30))*SUMIFS(57:57,$1:$1,BS$1+INT(-$N72/30)+1)+(INT(-$N72/30)+1--$N72/30)*SUMIFS(57:57,$1:$1,BS$1+INT(-$N72/30))))</f>
        <v>0</v>
      </c>
      <c r="BT72" s="40">
        <f>IF(BT$7="",0,IF(BT$1=MAX($1:$1),$R57-SUM($T72:BS72),IF(BT$1=1,SUMIFS(57:57,$1:$1,"&gt;="&amp;1,$1:$1,"&lt;="&amp;INT(-$N72/30))+(-$N72/30-INT(-$N72/30))*SUMIFS(57:57,$1:$1,INT(-$N72/30)+1),0)+(-$N72/30-INT(-$N72/30))*SUMIFS(57:57,$1:$1,BT$1+INT(-$N72/30)+1)+(INT(-$N72/30)+1--$N72/30)*SUMIFS(57:57,$1:$1,BT$1+INT(-$N72/30))))</f>
        <v>0</v>
      </c>
      <c r="BU72" s="40">
        <f>IF(BU$7="",0,IF(BU$1=MAX($1:$1),$R57-SUM($T72:BT72),IF(BU$1=1,SUMIFS(57:57,$1:$1,"&gt;="&amp;1,$1:$1,"&lt;="&amp;INT(-$N72/30))+(-$N72/30-INT(-$N72/30))*SUMIFS(57:57,$1:$1,INT(-$N72/30)+1),0)+(-$N72/30-INT(-$N72/30))*SUMIFS(57:57,$1:$1,BU$1+INT(-$N72/30)+1)+(INT(-$N72/30)+1--$N72/30)*SUMIFS(57:57,$1:$1,BU$1+INT(-$N72/30))))</f>
        <v>0</v>
      </c>
      <c r="BV72" s="40">
        <f>IF(BV$7="",0,IF(BV$1=MAX($1:$1),$R57-SUM($T72:BU72),IF(BV$1=1,SUMIFS(57:57,$1:$1,"&gt;="&amp;1,$1:$1,"&lt;="&amp;INT(-$N72/30))+(-$N72/30-INT(-$N72/30))*SUMIFS(57:57,$1:$1,INT(-$N72/30)+1),0)+(-$N72/30-INT(-$N72/30))*SUMIFS(57:57,$1:$1,BV$1+INT(-$N72/30)+1)+(INT(-$N72/30)+1--$N72/30)*SUMIFS(57:57,$1:$1,BV$1+INT(-$N72/30))))</f>
        <v>0</v>
      </c>
      <c r="BW72" s="40">
        <f>IF(BW$7="",0,IF(BW$1=MAX($1:$1),$R57-SUM($T72:BV72),IF(BW$1=1,SUMIFS(57:57,$1:$1,"&gt;="&amp;1,$1:$1,"&lt;="&amp;INT(-$N72/30))+(-$N72/30-INT(-$N72/30))*SUMIFS(57:57,$1:$1,INT(-$N72/30)+1),0)+(-$N72/30-INT(-$N72/30))*SUMIFS(57:57,$1:$1,BW$1+INT(-$N72/30)+1)+(INT(-$N72/30)+1--$N72/30)*SUMIFS(57:57,$1:$1,BW$1+INT(-$N72/30))))</f>
        <v>0</v>
      </c>
      <c r="BX72" s="40">
        <f>IF(BX$7="",0,IF(BX$1=MAX($1:$1),$R57-SUM($T72:BW72),IF(BX$1=1,SUMIFS(57:57,$1:$1,"&gt;="&amp;1,$1:$1,"&lt;="&amp;INT(-$N72/30))+(-$N72/30-INT(-$N72/30))*SUMIFS(57:57,$1:$1,INT(-$N72/30)+1),0)+(-$N72/30-INT(-$N72/30))*SUMIFS(57:57,$1:$1,BX$1+INT(-$N72/30)+1)+(INT(-$N72/30)+1--$N72/30)*SUMIFS(57:57,$1:$1,BX$1+INT(-$N72/30))))</f>
        <v>0</v>
      </c>
      <c r="BY72" s="40">
        <f>IF(BY$7="",0,IF(BY$1=MAX($1:$1),$R57-SUM($T72:BX72),IF(BY$1=1,SUMIFS(57:57,$1:$1,"&gt;="&amp;1,$1:$1,"&lt;="&amp;INT(-$N72/30))+(-$N72/30-INT(-$N72/30))*SUMIFS(57:57,$1:$1,INT(-$N72/30)+1),0)+(-$N72/30-INT(-$N72/30))*SUMIFS(57:57,$1:$1,BY$1+INT(-$N72/30)+1)+(INT(-$N72/30)+1--$N72/30)*SUMIFS(57:57,$1:$1,BY$1+INT(-$N72/30))))</f>
        <v>0</v>
      </c>
      <c r="BZ72" s="40">
        <f>IF(BZ$7="",0,IF(BZ$1=MAX($1:$1),$R57-SUM($T72:BY72),IF(BZ$1=1,SUMIFS(57:57,$1:$1,"&gt;="&amp;1,$1:$1,"&lt;="&amp;INT(-$N72/30))+(-$N72/30-INT(-$N72/30))*SUMIFS(57:57,$1:$1,INT(-$N72/30)+1),0)+(-$N72/30-INT(-$N72/30))*SUMIFS(57:57,$1:$1,BZ$1+INT(-$N72/30)+1)+(INT(-$N72/30)+1--$N72/30)*SUMIFS(57:57,$1:$1,BZ$1+INT(-$N72/30))))</f>
        <v>0</v>
      </c>
      <c r="CA72" s="40">
        <f>IF(CA$7="",0,IF(CA$1=MAX($1:$1),$R57-SUM($T72:BZ72),IF(CA$1=1,SUMIFS(57:57,$1:$1,"&gt;="&amp;1,$1:$1,"&lt;="&amp;INT(-$N72/30))+(-$N72/30-INT(-$N72/30))*SUMIFS(57:57,$1:$1,INT(-$N72/30)+1),0)+(-$N72/30-INT(-$N72/30))*SUMIFS(57:57,$1:$1,CA$1+INT(-$N72/30)+1)+(INT(-$N72/30)+1--$N72/30)*SUMIFS(57:57,$1:$1,CA$1+INT(-$N72/30))))</f>
        <v>0</v>
      </c>
      <c r="CB72" s="40">
        <f>IF(CB$7="",0,IF(CB$1=MAX($1:$1),$R57-SUM($T72:CA72),IF(CB$1=1,SUMIFS(57:57,$1:$1,"&gt;="&amp;1,$1:$1,"&lt;="&amp;INT(-$N72/30))+(-$N72/30-INT(-$N72/30))*SUMIFS(57:57,$1:$1,INT(-$N72/30)+1),0)+(-$N72/30-INT(-$N72/30))*SUMIFS(57:57,$1:$1,CB$1+INT(-$N72/30)+1)+(INT(-$N72/30)+1--$N72/30)*SUMIFS(57:57,$1:$1,CB$1+INT(-$N72/30))))</f>
        <v>0</v>
      </c>
      <c r="CC72" s="40">
        <f>IF(CC$7="",0,IF(CC$1=MAX($1:$1),$R57-SUM($T72:CB72),IF(CC$1=1,SUMIFS(57:57,$1:$1,"&gt;="&amp;1,$1:$1,"&lt;="&amp;INT(-$N72/30))+(-$N72/30-INT(-$N72/30))*SUMIFS(57:57,$1:$1,INT(-$N72/30)+1),0)+(-$N72/30-INT(-$N72/30))*SUMIFS(57:57,$1:$1,CC$1+INT(-$N72/30)+1)+(INT(-$N72/30)+1--$N72/30)*SUMIFS(57:57,$1:$1,CC$1+INT(-$N72/30))))</f>
        <v>0</v>
      </c>
      <c r="CD72" s="40">
        <f>IF(CD$7="",0,IF(CD$1=MAX($1:$1),$R57-SUM($T72:CC72),IF(CD$1=1,SUMIFS(57:57,$1:$1,"&gt;="&amp;1,$1:$1,"&lt;="&amp;INT(-$N72/30))+(-$N72/30-INT(-$N72/30))*SUMIFS(57:57,$1:$1,INT(-$N72/30)+1),0)+(-$N72/30-INT(-$N72/30))*SUMIFS(57:57,$1:$1,CD$1+INT(-$N72/30)+1)+(INT(-$N72/30)+1--$N72/30)*SUMIFS(57:57,$1:$1,CD$1+INT(-$N72/30))))</f>
        <v>0</v>
      </c>
      <c r="CE72" s="40">
        <f>IF(CE$7="",0,IF(CE$1=MAX($1:$1),$R57-SUM($T72:CD72),IF(CE$1=1,SUMIFS(57:57,$1:$1,"&gt;="&amp;1,$1:$1,"&lt;="&amp;INT(-$N72/30))+(-$N72/30-INT(-$N72/30))*SUMIFS(57:57,$1:$1,INT(-$N72/30)+1),0)+(-$N72/30-INT(-$N72/30))*SUMIFS(57:57,$1:$1,CE$1+INT(-$N72/30)+1)+(INT(-$N72/30)+1--$N72/30)*SUMIFS(57:57,$1:$1,CE$1+INT(-$N72/30))))</f>
        <v>0</v>
      </c>
      <c r="CF72" s="40">
        <f>IF(CF$7="",0,IF(CF$1=MAX($1:$1),$R57-SUM($T72:CE72),IF(CF$1=1,SUMIFS(57:57,$1:$1,"&gt;="&amp;1,$1:$1,"&lt;="&amp;INT(-$N72/30))+(-$N72/30-INT(-$N72/30))*SUMIFS(57:57,$1:$1,INT(-$N72/30)+1),0)+(-$N72/30-INT(-$N72/30))*SUMIFS(57:57,$1:$1,CF$1+INT(-$N72/30)+1)+(INT(-$N72/30)+1--$N72/30)*SUMIFS(57:57,$1:$1,CF$1+INT(-$N72/30))))</f>
        <v>0</v>
      </c>
      <c r="CG72" s="40">
        <f>IF(CG$7="",0,IF(CG$1=MAX($1:$1),$R57-SUM($T72:CF72),IF(CG$1=1,SUMIFS(57:57,$1:$1,"&gt;="&amp;1,$1:$1,"&lt;="&amp;INT(-$N72/30))+(-$N72/30-INT(-$N72/30))*SUMIFS(57:57,$1:$1,INT(-$N72/30)+1),0)+(-$N72/30-INT(-$N72/30))*SUMIFS(57:57,$1:$1,CG$1+INT(-$N72/30)+1)+(INT(-$N72/30)+1--$N72/30)*SUMIFS(57:57,$1:$1,CG$1+INT(-$N72/30))))</f>
        <v>0</v>
      </c>
      <c r="CH72" s="40">
        <f>IF(CH$7="",0,IF(CH$1=MAX($1:$1),$R57-SUM($T72:CG72),IF(CH$1=1,SUMIFS(57:57,$1:$1,"&gt;="&amp;1,$1:$1,"&lt;="&amp;INT(-$N72/30))+(-$N72/30-INT(-$N72/30))*SUMIFS(57:57,$1:$1,INT(-$N72/30)+1),0)+(-$N72/30-INT(-$N72/30))*SUMIFS(57:57,$1:$1,CH$1+INT(-$N72/30)+1)+(INT(-$N72/30)+1--$N72/30)*SUMIFS(57:57,$1:$1,CH$1+INT(-$N72/30))))</f>
        <v>0</v>
      </c>
      <c r="CI72" s="40">
        <f>IF(CI$7="",0,IF(CI$1=MAX($1:$1),$R57-SUM($T72:CH72),IF(CI$1=1,SUMIFS(57:57,$1:$1,"&gt;="&amp;1,$1:$1,"&lt;="&amp;INT(-$N72/30))+(-$N72/30-INT(-$N72/30))*SUMIFS(57:57,$1:$1,INT(-$N72/30)+1),0)+(-$N72/30-INT(-$N72/30))*SUMIFS(57:57,$1:$1,CI$1+INT(-$N72/30)+1)+(INT(-$N72/30)+1--$N72/30)*SUMIFS(57:57,$1:$1,CI$1+INT(-$N72/30))))</f>
        <v>0</v>
      </c>
      <c r="CJ72" s="40">
        <f>IF(CJ$7="",0,IF(CJ$1=MAX($1:$1),$R57-SUM($T72:CI72),IF(CJ$1=1,SUMIFS(57:57,$1:$1,"&gt;="&amp;1,$1:$1,"&lt;="&amp;INT(-$N72/30))+(-$N72/30-INT(-$N72/30))*SUMIFS(57:57,$1:$1,INT(-$N72/30)+1),0)+(-$N72/30-INT(-$N72/30))*SUMIFS(57:57,$1:$1,CJ$1+INT(-$N72/30)+1)+(INT(-$N72/30)+1--$N72/30)*SUMIFS(57:57,$1:$1,CJ$1+INT(-$N72/30))))</f>
        <v>0</v>
      </c>
      <c r="CK72" s="40">
        <f>IF(CK$7="",0,IF(CK$1=MAX($1:$1),$R57-SUM($T72:CJ72),IF(CK$1=1,SUMIFS(57:57,$1:$1,"&gt;="&amp;1,$1:$1,"&lt;="&amp;INT(-$N72/30))+(-$N72/30-INT(-$N72/30))*SUMIFS(57:57,$1:$1,INT(-$N72/30)+1),0)+(-$N72/30-INT(-$N72/30))*SUMIFS(57:57,$1:$1,CK$1+INT(-$N72/30)+1)+(INT(-$N72/30)+1--$N72/30)*SUMIFS(57:57,$1:$1,CK$1+INT(-$N72/30))))</f>
        <v>0</v>
      </c>
      <c r="CL72" s="40">
        <f>IF(CL$7="",0,IF(CL$1=MAX($1:$1),$R57-SUM($T72:CK72),IF(CL$1=1,SUMIFS(57:57,$1:$1,"&gt;="&amp;1,$1:$1,"&lt;="&amp;INT(-$N72/30))+(-$N72/30-INT(-$N72/30))*SUMIFS(57:57,$1:$1,INT(-$N72/30)+1),0)+(-$N72/30-INT(-$N72/30))*SUMIFS(57:57,$1:$1,CL$1+INT(-$N72/30)+1)+(INT(-$N72/30)+1--$N72/30)*SUMIFS(57:57,$1:$1,CL$1+INT(-$N72/30))))</f>
        <v>0</v>
      </c>
      <c r="CM72" s="40">
        <f>IF(CM$7="",0,IF(CM$1=MAX($1:$1),$R57-SUM($T72:CL72),IF(CM$1=1,SUMIFS(57:57,$1:$1,"&gt;="&amp;1,$1:$1,"&lt;="&amp;INT(-$N72/30))+(-$N72/30-INT(-$N72/30))*SUMIFS(57:57,$1:$1,INT(-$N72/30)+1),0)+(-$N72/30-INT(-$N72/30))*SUMIFS(57:57,$1:$1,CM$1+INT(-$N72/30)+1)+(INT(-$N72/30)+1--$N72/30)*SUMIFS(57:57,$1:$1,CM$1+INT(-$N72/30))))</f>
        <v>0</v>
      </c>
      <c r="CN72" s="40">
        <f>IF(CN$7="",0,IF(CN$1=MAX($1:$1),$R57-SUM($T72:CM72),IF(CN$1=1,SUMIFS(57:57,$1:$1,"&gt;="&amp;1,$1:$1,"&lt;="&amp;INT(-$N72/30))+(-$N72/30-INT(-$N72/30))*SUMIFS(57:57,$1:$1,INT(-$N72/30)+1),0)+(-$N72/30-INT(-$N72/30))*SUMIFS(57:57,$1:$1,CN$1+INT(-$N72/30)+1)+(INT(-$N72/30)+1--$N72/30)*SUMIFS(57:57,$1:$1,CN$1+INT(-$N72/30))))</f>
        <v>0</v>
      </c>
      <c r="CO72" s="40">
        <f>IF(CO$7="",0,IF(CO$1=MAX($1:$1),$R57-SUM($T72:CN72),IF(CO$1=1,SUMIFS(57:57,$1:$1,"&gt;="&amp;1,$1:$1,"&lt;="&amp;INT(-$N72/30))+(-$N72/30-INT(-$N72/30))*SUMIFS(57:57,$1:$1,INT(-$N72/30)+1),0)+(-$N72/30-INT(-$N72/30))*SUMIFS(57:57,$1:$1,CO$1+INT(-$N72/30)+1)+(INT(-$N72/30)+1--$N72/30)*SUMIFS(57:57,$1:$1,CO$1+INT(-$N72/30))))</f>
        <v>0</v>
      </c>
      <c r="CP72" s="40">
        <f>IF(CP$7="",0,IF(CP$1=MAX($1:$1),$R57-SUM($T72:CO72),IF(CP$1=1,SUMIFS(57:57,$1:$1,"&gt;="&amp;1,$1:$1,"&lt;="&amp;INT(-$N72/30))+(-$N72/30-INT(-$N72/30))*SUMIFS(57:57,$1:$1,INT(-$N72/30)+1),0)+(-$N72/30-INT(-$N72/30))*SUMIFS(57:57,$1:$1,CP$1+INT(-$N72/30)+1)+(INT(-$N72/30)+1--$N72/30)*SUMIFS(57:57,$1:$1,CP$1+INT(-$N72/30))))</f>
        <v>0</v>
      </c>
      <c r="CQ72" s="40">
        <f>IF(CQ$7="",0,IF(CQ$1=MAX($1:$1),$R57-SUM($T72:CP72),IF(CQ$1=1,SUMIFS(57:57,$1:$1,"&gt;="&amp;1,$1:$1,"&lt;="&amp;INT(-$N72/30))+(-$N72/30-INT(-$N72/30))*SUMIFS(57:57,$1:$1,INT(-$N72/30)+1),0)+(-$N72/30-INT(-$N72/30))*SUMIFS(57:57,$1:$1,CQ$1+INT(-$N72/30)+1)+(INT(-$N72/30)+1--$N72/30)*SUMIFS(57:57,$1:$1,CQ$1+INT(-$N72/30))))</f>
        <v>0</v>
      </c>
      <c r="CR72" s="40">
        <f>IF(CR$7="",0,IF(CR$1=MAX($1:$1),$R57-SUM($T72:CQ72),IF(CR$1=1,SUMIFS(57:57,$1:$1,"&gt;="&amp;1,$1:$1,"&lt;="&amp;INT(-$N72/30))+(-$N72/30-INT(-$N72/30))*SUMIFS(57:57,$1:$1,INT(-$N72/30)+1),0)+(-$N72/30-INT(-$N72/30))*SUMIFS(57:57,$1:$1,CR$1+INT(-$N72/30)+1)+(INT(-$N72/30)+1--$N72/30)*SUMIFS(57:57,$1:$1,CR$1+INT(-$N72/30))))</f>
        <v>0</v>
      </c>
      <c r="CS72" s="40">
        <f>IF(CS$7="",0,IF(CS$1=MAX($1:$1),$R57-SUM($T72:CR72),IF(CS$1=1,SUMIFS(57:57,$1:$1,"&gt;="&amp;1,$1:$1,"&lt;="&amp;INT(-$N72/30))+(-$N72/30-INT(-$N72/30))*SUMIFS(57:57,$1:$1,INT(-$N72/30)+1),0)+(-$N72/30-INT(-$N72/30))*SUMIFS(57:57,$1:$1,CS$1+INT(-$N72/30)+1)+(INT(-$N72/30)+1--$N72/30)*SUMIFS(57:57,$1:$1,CS$1+INT(-$N72/30))))</f>
        <v>0</v>
      </c>
      <c r="CT72" s="40">
        <f>IF(CT$7="",0,IF(CT$1=MAX($1:$1),$R57-SUM($T72:CS72),IF(CT$1=1,SUMIFS(57:57,$1:$1,"&gt;="&amp;1,$1:$1,"&lt;="&amp;INT(-$N72/30))+(-$N72/30-INT(-$N72/30))*SUMIFS(57:57,$1:$1,INT(-$N72/30)+1),0)+(-$N72/30-INT(-$N72/30))*SUMIFS(57:57,$1:$1,CT$1+INT(-$N72/30)+1)+(INT(-$N72/30)+1--$N72/30)*SUMIFS(57:57,$1:$1,CT$1+INT(-$N72/30))))</f>
        <v>0</v>
      </c>
      <c r="CU72" s="40">
        <f>IF(CU$7="",0,IF(CU$1=MAX($1:$1),$R57-SUM($T72:CT72),IF(CU$1=1,SUMIFS(57:57,$1:$1,"&gt;="&amp;1,$1:$1,"&lt;="&amp;INT(-$N72/30))+(-$N72/30-INT(-$N72/30))*SUMIFS(57:57,$1:$1,INT(-$N72/30)+1),0)+(-$N72/30-INT(-$N72/30))*SUMIFS(57:57,$1:$1,CU$1+INT(-$N72/30)+1)+(INT(-$N72/30)+1--$N72/30)*SUMIFS(57:57,$1:$1,CU$1+INT(-$N72/30))))</f>
        <v>0</v>
      </c>
      <c r="CV72" s="40">
        <f>IF(CV$7="",0,IF(CV$1=MAX($1:$1),$R57-SUM($T72:CU72),IF(CV$1=1,SUMIFS(57:57,$1:$1,"&gt;="&amp;1,$1:$1,"&lt;="&amp;INT(-$N72/30))+(-$N72/30-INT(-$N72/30))*SUMIFS(57:57,$1:$1,INT(-$N72/30)+1),0)+(-$N72/30-INT(-$N72/30))*SUMIFS(57:57,$1:$1,CV$1+INT(-$N72/30)+1)+(INT(-$N72/30)+1--$N72/30)*SUMIFS(57:57,$1:$1,CV$1+INT(-$N72/30))))</f>
        <v>0</v>
      </c>
      <c r="CW72" s="40">
        <f>IF(CW$7="",0,IF(CW$1=MAX($1:$1),$R57-SUM($T72:CV72),IF(CW$1=1,SUMIFS(57:57,$1:$1,"&gt;="&amp;1,$1:$1,"&lt;="&amp;INT(-$N72/30))+(-$N72/30-INT(-$N72/30))*SUMIFS(57:57,$1:$1,INT(-$N72/30)+1),0)+(-$N72/30-INT(-$N72/30))*SUMIFS(57:57,$1:$1,CW$1+INT(-$N72/30)+1)+(INT(-$N72/30)+1--$N72/30)*SUMIFS(57:57,$1:$1,CW$1+INT(-$N72/30))))</f>
        <v>0</v>
      </c>
      <c r="CX72" s="40">
        <f>IF(CX$7="",0,IF(CX$1=MAX($1:$1),$R57-SUM($T72:CW72),IF(CX$1=1,SUMIFS(57:57,$1:$1,"&gt;="&amp;1,$1:$1,"&lt;="&amp;INT(-$N72/30))+(-$N72/30-INT(-$N72/30))*SUMIFS(57:57,$1:$1,INT(-$N72/30)+1),0)+(-$N72/30-INT(-$N72/30))*SUMIFS(57:57,$1:$1,CX$1+INT(-$N72/30)+1)+(INT(-$N72/30)+1--$N72/30)*SUMIFS(57:57,$1:$1,CX$1+INT(-$N72/30))))</f>
        <v>0</v>
      </c>
      <c r="CY72" s="40">
        <f>IF(CY$7="",0,IF(CY$1=MAX($1:$1),$R57-SUM($T72:CX72),IF(CY$1=1,SUMIFS(57:57,$1:$1,"&gt;="&amp;1,$1:$1,"&lt;="&amp;INT(-$N72/30))+(-$N72/30-INT(-$N72/30))*SUMIFS(57:57,$1:$1,INT(-$N72/30)+1),0)+(-$N72/30-INT(-$N72/30))*SUMIFS(57:57,$1:$1,CY$1+INT(-$N72/30)+1)+(INT(-$N72/30)+1--$N72/30)*SUMIFS(57:57,$1:$1,CY$1+INT(-$N72/30))))</f>
        <v>0</v>
      </c>
      <c r="CZ72" s="40">
        <f>IF(CZ$7="",0,IF(CZ$1=MAX($1:$1),$R57-SUM($T72:CY72),IF(CZ$1=1,SUMIFS(57:57,$1:$1,"&gt;="&amp;1,$1:$1,"&lt;="&amp;INT(-$N72/30))+(-$N72/30-INT(-$N72/30))*SUMIFS(57:57,$1:$1,INT(-$N72/30)+1),0)+(-$N72/30-INT(-$N72/30))*SUMIFS(57:57,$1:$1,CZ$1+INT(-$N72/30)+1)+(INT(-$N72/30)+1--$N72/30)*SUMIFS(57:57,$1:$1,CZ$1+INT(-$N72/30))))</f>
        <v>0</v>
      </c>
      <c r="DA72" s="40">
        <f>IF(DA$7="",0,IF(DA$1=MAX($1:$1),$R57-SUM($T72:CZ72),IF(DA$1=1,SUMIFS(57:57,$1:$1,"&gt;="&amp;1,$1:$1,"&lt;="&amp;INT(-$N72/30))+(-$N72/30-INT(-$N72/30))*SUMIFS(57:57,$1:$1,INT(-$N72/30)+1),0)+(-$N72/30-INT(-$N72/30))*SUMIFS(57:57,$1:$1,DA$1+INT(-$N72/30)+1)+(INT(-$N72/30)+1--$N72/30)*SUMIFS(57:57,$1:$1,DA$1+INT(-$N72/30))))</f>
        <v>0</v>
      </c>
      <c r="DB72" s="40">
        <f>IF(DB$7="",0,IF(DB$1=MAX($1:$1),$R57-SUM($T72:DA72),IF(DB$1=1,SUMIFS(57:57,$1:$1,"&gt;="&amp;1,$1:$1,"&lt;="&amp;INT(-$N72/30))+(-$N72/30-INT(-$N72/30))*SUMIFS(57:57,$1:$1,INT(-$N72/30)+1),0)+(-$N72/30-INT(-$N72/30))*SUMIFS(57:57,$1:$1,DB$1+INT(-$N72/30)+1)+(INT(-$N72/30)+1--$N72/30)*SUMIFS(57:57,$1:$1,DB$1+INT(-$N72/30))))</f>
        <v>0</v>
      </c>
      <c r="DC72" s="40">
        <f>IF(DC$7="",0,IF(DC$1=MAX($1:$1),$R57-SUM($T72:DB72),IF(DC$1=1,SUMIFS(57:57,$1:$1,"&gt;="&amp;1,$1:$1,"&lt;="&amp;INT(-$N72/30))+(-$N72/30-INT(-$N72/30))*SUMIFS(57:57,$1:$1,INT(-$N72/30)+1),0)+(-$N72/30-INT(-$N72/30))*SUMIFS(57:57,$1:$1,DC$1+INT(-$N72/30)+1)+(INT(-$N72/30)+1--$N72/30)*SUMIFS(57:57,$1:$1,DC$1+INT(-$N72/30))))</f>
        <v>0</v>
      </c>
      <c r="DD72" s="40">
        <f>IF(DD$7="",0,IF(DD$1=MAX($1:$1),$R57-SUM($T72:DC72),IF(DD$1=1,SUMIFS(57:57,$1:$1,"&gt;="&amp;1,$1:$1,"&lt;="&amp;INT(-$N72/30))+(-$N72/30-INT(-$N72/30))*SUMIFS(57:57,$1:$1,INT(-$N72/30)+1),0)+(-$N72/30-INT(-$N72/30))*SUMIFS(57:57,$1:$1,DD$1+INT(-$N72/30)+1)+(INT(-$N72/30)+1--$N72/30)*SUMIFS(57:57,$1:$1,DD$1+INT(-$N72/30))))</f>
        <v>0</v>
      </c>
      <c r="DE72" s="40">
        <f>IF(DE$7="",0,IF(DE$1=MAX($1:$1),$R57-SUM($T72:DD72),IF(DE$1=1,SUMIFS(57:57,$1:$1,"&gt;="&amp;1,$1:$1,"&lt;="&amp;INT(-$N72/30))+(-$N72/30-INT(-$N72/30))*SUMIFS(57:57,$1:$1,INT(-$N72/30)+1),0)+(-$N72/30-INT(-$N72/30))*SUMIFS(57:57,$1:$1,DE$1+INT(-$N72/30)+1)+(INT(-$N72/30)+1--$N72/30)*SUMIFS(57:57,$1:$1,DE$1+INT(-$N72/30))))</f>
        <v>0</v>
      </c>
      <c r="DF72" s="40">
        <f>IF(DF$7="",0,IF(DF$1=MAX($1:$1),$R57-SUM($T72:DE72),IF(DF$1=1,SUMIFS(57:57,$1:$1,"&gt;="&amp;1,$1:$1,"&lt;="&amp;INT(-$N72/30))+(-$N72/30-INT(-$N72/30))*SUMIFS(57:57,$1:$1,INT(-$N72/30)+1),0)+(-$N72/30-INT(-$N72/30))*SUMIFS(57:57,$1:$1,DF$1+INT(-$N72/30)+1)+(INT(-$N72/30)+1--$N72/30)*SUMIFS(57:57,$1:$1,DF$1+INT(-$N72/30))))</f>
        <v>0</v>
      </c>
      <c r="DG72" s="40">
        <f>IF(DG$7="",0,IF(DG$1=MAX($1:$1),$R57-SUM($T72:DF72),IF(DG$1=1,SUMIFS(57:57,$1:$1,"&gt;="&amp;1,$1:$1,"&lt;="&amp;INT(-$N72/30))+(-$N72/30-INT(-$N72/30))*SUMIFS(57:57,$1:$1,INT(-$N72/30)+1),0)+(-$N72/30-INT(-$N72/30))*SUMIFS(57:57,$1:$1,DG$1+INT(-$N72/30)+1)+(INT(-$N72/30)+1--$N72/30)*SUMIFS(57:57,$1:$1,DG$1+INT(-$N72/30))))</f>
        <v>0</v>
      </c>
      <c r="DH72" s="40">
        <f>IF(DH$7="",0,IF(DH$1=MAX($1:$1),$R57-SUM($T72:DG72),IF(DH$1=1,SUMIFS(57:57,$1:$1,"&gt;="&amp;1,$1:$1,"&lt;="&amp;INT(-$N72/30))+(-$N72/30-INT(-$N72/30))*SUMIFS(57:57,$1:$1,INT(-$N72/30)+1),0)+(-$N72/30-INT(-$N72/30))*SUMIFS(57:57,$1:$1,DH$1+INT(-$N72/30)+1)+(INT(-$N72/30)+1--$N72/30)*SUMIFS(57:57,$1:$1,DH$1+INT(-$N72/30))))</f>
        <v>0</v>
      </c>
      <c r="DI72" s="40">
        <f>IF(DI$7="",0,IF(DI$1=MAX($1:$1),$R57-SUM($T72:DH72),IF(DI$1=1,SUMIFS(57:57,$1:$1,"&gt;="&amp;1,$1:$1,"&lt;="&amp;INT(-$N72/30))+(-$N72/30-INT(-$N72/30))*SUMIFS(57:57,$1:$1,INT(-$N72/30)+1),0)+(-$N72/30-INT(-$N72/30))*SUMIFS(57:57,$1:$1,DI$1+INT(-$N72/30)+1)+(INT(-$N72/30)+1--$N72/30)*SUMIFS(57:57,$1:$1,DI$1+INT(-$N72/30))))</f>
        <v>0</v>
      </c>
      <c r="DJ72" s="40">
        <f>IF(DJ$7="",0,IF(DJ$1=MAX($1:$1),$R57-SUM($T72:DI72),IF(DJ$1=1,SUMIFS(57:57,$1:$1,"&gt;="&amp;1,$1:$1,"&lt;="&amp;INT(-$N72/30))+(-$N72/30-INT(-$N72/30))*SUMIFS(57:57,$1:$1,INT(-$N72/30)+1),0)+(-$N72/30-INT(-$N72/30))*SUMIFS(57:57,$1:$1,DJ$1+INT(-$N72/30)+1)+(INT(-$N72/30)+1--$N72/30)*SUMIFS(57:57,$1:$1,DJ$1+INT(-$N72/30))))</f>
        <v>0</v>
      </c>
      <c r="DK72" s="40">
        <f>IF(DK$7="",0,IF(DK$1=MAX($1:$1),$R57-SUM($T72:DJ72),IF(DK$1=1,SUMIFS(57:57,$1:$1,"&gt;="&amp;1,$1:$1,"&lt;="&amp;INT(-$N72/30))+(-$N72/30-INT(-$N72/30))*SUMIFS(57:57,$1:$1,INT(-$N72/30)+1),0)+(-$N72/30-INT(-$N72/30))*SUMIFS(57:57,$1:$1,DK$1+INT(-$N72/30)+1)+(INT(-$N72/30)+1--$N72/30)*SUMIFS(57:57,$1:$1,DK$1+INT(-$N72/30))))</f>
        <v>0</v>
      </c>
      <c r="DL72" s="40">
        <f>IF(DL$7="",0,IF(DL$1=MAX($1:$1),$R57-SUM($T72:DK72),IF(DL$1=1,SUMIFS(57:57,$1:$1,"&gt;="&amp;1,$1:$1,"&lt;="&amp;INT(-$N72/30))+(-$N72/30-INT(-$N72/30))*SUMIFS(57:57,$1:$1,INT(-$N72/30)+1),0)+(-$N72/30-INT(-$N72/30))*SUMIFS(57:57,$1:$1,DL$1+INT(-$N72/30)+1)+(INT(-$N72/30)+1--$N72/30)*SUMIFS(57:57,$1:$1,DL$1+INT(-$N72/30))))</f>
        <v>0</v>
      </c>
      <c r="DM72" s="40">
        <f>IF(DM$7="",0,IF(DM$1=MAX($1:$1),$R57-SUM($T72:DL72),IF(DM$1=1,SUMIFS(57:57,$1:$1,"&gt;="&amp;1,$1:$1,"&lt;="&amp;INT(-$N72/30))+(-$N72/30-INT(-$N72/30))*SUMIFS(57:57,$1:$1,INT(-$N72/30)+1),0)+(-$N72/30-INT(-$N72/30))*SUMIFS(57:57,$1:$1,DM$1+INT(-$N72/30)+1)+(INT(-$N72/30)+1--$N72/30)*SUMIFS(57:57,$1:$1,DM$1+INT(-$N72/30))))</f>
        <v>0</v>
      </c>
      <c r="DN72" s="40">
        <f>IF(DN$7="",0,IF(DN$1=MAX($1:$1),$R57-SUM($T72:DM72),IF(DN$1=1,SUMIFS(57:57,$1:$1,"&gt;="&amp;1,$1:$1,"&lt;="&amp;INT(-$N72/30))+(-$N72/30-INT(-$N72/30))*SUMIFS(57:57,$1:$1,INT(-$N72/30)+1),0)+(-$N72/30-INT(-$N72/30))*SUMIFS(57:57,$1:$1,DN$1+INT(-$N72/30)+1)+(INT(-$N72/30)+1--$N72/30)*SUMIFS(57:57,$1:$1,DN$1+INT(-$N72/30))))</f>
        <v>0</v>
      </c>
      <c r="DO72" s="40">
        <f>IF(DO$7="",0,IF(DO$1=MAX($1:$1),$R57-SUM($T72:DN72),IF(DO$1=1,SUMIFS(57:57,$1:$1,"&gt;="&amp;1,$1:$1,"&lt;="&amp;INT(-$N72/30))+(-$N72/30-INT(-$N72/30))*SUMIFS(57:57,$1:$1,INT(-$N72/30)+1),0)+(-$N72/30-INT(-$N72/30))*SUMIFS(57:57,$1:$1,DO$1+INT(-$N72/30)+1)+(INT(-$N72/30)+1--$N72/30)*SUMIFS(57:57,$1:$1,DO$1+INT(-$N72/30))))</f>
        <v>0</v>
      </c>
      <c r="DP72" s="40">
        <f>IF(DP$7="",0,IF(DP$1=MAX($1:$1),$R57-SUM($T72:DO72),IF(DP$1=1,SUMIFS(57:57,$1:$1,"&gt;="&amp;1,$1:$1,"&lt;="&amp;INT(-$N72/30))+(-$N72/30-INT(-$N72/30))*SUMIFS(57:57,$1:$1,INT(-$N72/30)+1),0)+(-$N72/30-INT(-$N72/30))*SUMIFS(57:57,$1:$1,DP$1+INT(-$N72/30)+1)+(INT(-$N72/30)+1--$N72/30)*SUMIFS(57:57,$1:$1,DP$1+INT(-$N72/30))))</f>
        <v>0</v>
      </c>
      <c r="DQ72" s="40">
        <f>IF(DQ$7="",0,IF(DQ$1=MAX($1:$1),$R57-SUM($T72:DP72),IF(DQ$1=1,SUMIFS(57:57,$1:$1,"&gt;="&amp;1,$1:$1,"&lt;="&amp;INT(-$N72/30))+(-$N72/30-INT(-$N72/30))*SUMIFS(57:57,$1:$1,INT(-$N72/30)+1),0)+(-$N72/30-INT(-$N72/30))*SUMIFS(57:57,$1:$1,DQ$1+INT(-$N72/30)+1)+(INT(-$N72/30)+1--$N72/30)*SUMIFS(57:57,$1:$1,DQ$1+INT(-$N72/30))))</f>
        <v>0</v>
      </c>
      <c r="DR72" s="40">
        <f>IF(DR$7="",0,IF(DR$1=MAX($1:$1),$R57-SUM($T72:DQ72),IF(DR$1=1,SUMIFS(57:57,$1:$1,"&gt;="&amp;1,$1:$1,"&lt;="&amp;INT(-$N72/30))+(-$N72/30-INT(-$N72/30))*SUMIFS(57:57,$1:$1,INT(-$N72/30)+1),0)+(-$N72/30-INT(-$N72/30))*SUMIFS(57:57,$1:$1,DR$1+INT(-$N72/30)+1)+(INT(-$N72/30)+1--$N72/30)*SUMIFS(57:57,$1:$1,DR$1+INT(-$N72/30))))</f>
        <v>0</v>
      </c>
      <c r="DS72" s="40">
        <f>IF(DS$7="",0,IF(DS$1=MAX($1:$1),$R57-SUM($T72:DR72),IF(DS$1=1,SUMIFS(57:57,$1:$1,"&gt;="&amp;1,$1:$1,"&lt;="&amp;INT(-$N72/30))+(-$N72/30-INT(-$N72/30))*SUMIFS(57:57,$1:$1,INT(-$N72/30)+1),0)+(-$N72/30-INT(-$N72/30))*SUMIFS(57:57,$1:$1,DS$1+INT(-$N72/30)+1)+(INT(-$N72/30)+1--$N72/30)*SUMIFS(57:57,$1:$1,DS$1+INT(-$N72/30))))</f>
        <v>0</v>
      </c>
      <c r="DT72" s="40">
        <f>IF(DT$7="",0,IF(DT$1=MAX($1:$1),$R57-SUM($T72:DS72),IF(DT$1=1,SUMIFS(57:57,$1:$1,"&gt;="&amp;1,$1:$1,"&lt;="&amp;INT(-$N72/30))+(-$N72/30-INT(-$N72/30))*SUMIFS(57:57,$1:$1,INT(-$N72/30)+1),0)+(-$N72/30-INT(-$N72/30))*SUMIFS(57:57,$1:$1,DT$1+INT(-$N72/30)+1)+(INT(-$N72/30)+1--$N72/30)*SUMIFS(57:57,$1:$1,DT$1+INT(-$N72/30))))</f>
        <v>0</v>
      </c>
      <c r="DU72" s="40">
        <f>IF(DU$7="",0,IF(DU$1=MAX($1:$1),$R57-SUM($T72:DT72),IF(DU$1=1,SUMIFS(57:57,$1:$1,"&gt;="&amp;1,$1:$1,"&lt;="&amp;INT(-$N72/30))+(-$N72/30-INT(-$N72/30))*SUMIFS(57:57,$1:$1,INT(-$N72/30)+1),0)+(-$N72/30-INT(-$N72/30))*SUMIFS(57:57,$1:$1,DU$1+INT(-$N72/30)+1)+(INT(-$N72/30)+1--$N72/30)*SUMIFS(57:57,$1:$1,DU$1+INT(-$N72/30))))</f>
        <v>0</v>
      </c>
      <c r="DV72" s="40">
        <f>IF(DV$7="",0,IF(DV$1=MAX($1:$1),$R57-SUM($T72:DU72),IF(DV$1=1,SUMIFS(57:57,$1:$1,"&gt;="&amp;1,$1:$1,"&lt;="&amp;INT(-$N72/30))+(-$N72/30-INT(-$N72/30))*SUMIFS(57:57,$1:$1,INT(-$N72/30)+1),0)+(-$N72/30-INT(-$N72/30))*SUMIFS(57:57,$1:$1,DV$1+INT(-$N72/30)+1)+(INT(-$N72/30)+1--$N72/30)*SUMIFS(57:57,$1:$1,DV$1+INT(-$N72/30))))</f>
        <v>0</v>
      </c>
      <c r="DW72" s="40">
        <f>IF(DW$7="",0,IF(DW$1=MAX($1:$1),$R57-SUM($T72:DV72),IF(DW$1=1,SUMIFS(57:57,$1:$1,"&gt;="&amp;1,$1:$1,"&lt;="&amp;INT(-$N72/30))+(-$N72/30-INT(-$N72/30))*SUMIFS(57:57,$1:$1,INT(-$N72/30)+1),0)+(-$N72/30-INT(-$N72/30))*SUMIFS(57:57,$1:$1,DW$1+INT(-$N72/30)+1)+(INT(-$N72/30)+1--$N72/30)*SUMIFS(57:57,$1:$1,DW$1+INT(-$N72/30))))</f>
        <v>0</v>
      </c>
      <c r="DX72" s="40">
        <f>IF(DX$7="",0,IF(DX$1=MAX($1:$1),$R57-SUM($T72:DW72),IF(DX$1=1,SUMIFS(57:57,$1:$1,"&gt;="&amp;1,$1:$1,"&lt;="&amp;INT(-$N72/30))+(-$N72/30-INT(-$N72/30))*SUMIFS(57:57,$1:$1,INT(-$N72/30)+1),0)+(-$N72/30-INT(-$N72/30))*SUMIFS(57:57,$1:$1,DX$1+INT(-$N72/30)+1)+(INT(-$N72/30)+1--$N72/30)*SUMIFS(57:57,$1:$1,DX$1+INT(-$N72/30))))</f>
        <v>0</v>
      </c>
      <c r="DY72" s="40">
        <f>IF(DY$7="",0,IF(DY$1=MAX($1:$1),$R57-SUM($T72:DX72),IF(DY$1=1,SUMIFS(57:57,$1:$1,"&gt;="&amp;1,$1:$1,"&lt;="&amp;INT(-$N72/30))+(-$N72/30-INT(-$N72/30))*SUMIFS(57:57,$1:$1,INT(-$N72/30)+1),0)+(-$N72/30-INT(-$N72/30))*SUMIFS(57:57,$1:$1,DY$1+INT(-$N72/30)+1)+(INT(-$N72/30)+1--$N72/30)*SUMIFS(57:57,$1:$1,DY$1+INT(-$N72/30))))</f>
        <v>0</v>
      </c>
      <c r="DZ72" s="40">
        <f>IF(DZ$7="",0,IF(DZ$1=MAX($1:$1),$R57-SUM($T72:DY72),IF(DZ$1=1,SUMIFS(57:57,$1:$1,"&gt;="&amp;1,$1:$1,"&lt;="&amp;INT(-$N72/30))+(-$N72/30-INT(-$N72/30))*SUMIFS(57:57,$1:$1,INT(-$N72/30)+1),0)+(-$N72/30-INT(-$N72/30))*SUMIFS(57:57,$1:$1,DZ$1+INT(-$N72/30)+1)+(INT(-$N72/30)+1--$N72/30)*SUMIFS(57:57,$1:$1,DZ$1+INT(-$N72/30))))</f>
        <v>0</v>
      </c>
      <c r="EA72" s="40">
        <f>IF(EA$7="",0,IF(EA$1=MAX($1:$1),$R57-SUM($T72:DZ72),IF(EA$1=1,SUMIFS(57:57,$1:$1,"&gt;="&amp;1,$1:$1,"&lt;="&amp;INT(-$N72/30))+(-$N72/30-INT(-$N72/30))*SUMIFS(57:57,$1:$1,INT(-$N72/30)+1),0)+(-$N72/30-INT(-$N72/30))*SUMIFS(57:57,$1:$1,EA$1+INT(-$N72/30)+1)+(INT(-$N72/30)+1--$N72/30)*SUMIFS(57:57,$1:$1,EA$1+INT(-$N72/30))))</f>
        <v>0</v>
      </c>
      <c r="EB72" s="40">
        <f>IF(EB$7="",0,IF(EB$1=MAX($1:$1),$R57-SUM($T72:EA72),IF(EB$1=1,SUMIFS(57:57,$1:$1,"&gt;="&amp;1,$1:$1,"&lt;="&amp;INT(-$N72/30))+(-$N72/30-INT(-$N72/30))*SUMIFS(57:57,$1:$1,INT(-$N72/30)+1),0)+(-$N72/30-INT(-$N72/30))*SUMIFS(57:57,$1:$1,EB$1+INT(-$N72/30)+1)+(INT(-$N72/30)+1--$N72/30)*SUMIFS(57:57,$1:$1,EB$1+INT(-$N72/30))))</f>
        <v>0</v>
      </c>
      <c r="EC72" s="40">
        <f>IF(EC$7="",0,IF(EC$1=MAX($1:$1),$R57-SUM($T72:EB72),IF(EC$1=1,SUMIFS(57:57,$1:$1,"&gt;="&amp;1,$1:$1,"&lt;="&amp;INT(-$N72/30))+(-$N72/30-INT(-$N72/30))*SUMIFS(57:57,$1:$1,INT(-$N72/30)+1),0)+(-$N72/30-INT(-$N72/30))*SUMIFS(57:57,$1:$1,EC$1+INT(-$N72/30)+1)+(INT(-$N72/30)+1--$N72/30)*SUMIFS(57:57,$1:$1,EC$1+INT(-$N72/30))))</f>
        <v>0</v>
      </c>
      <c r="ED72" s="40">
        <f>IF(ED$7="",0,IF(ED$1=MAX($1:$1),$R57-SUM($T72:EC72),IF(ED$1=1,SUMIFS(57:57,$1:$1,"&gt;="&amp;1,$1:$1,"&lt;="&amp;INT(-$N72/30))+(-$N72/30-INT(-$N72/30))*SUMIFS(57:57,$1:$1,INT(-$N72/30)+1),0)+(-$N72/30-INT(-$N72/30))*SUMIFS(57:57,$1:$1,ED$1+INT(-$N72/30)+1)+(INT(-$N72/30)+1--$N72/30)*SUMIFS(57:57,$1:$1,ED$1+INT(-$N72/30))))</f>
        <v>0</v>
      </c>
      <c r="EE72" s="40">
        <f>IF(EE$7="",0,IF(EE$1=MAX($1:$1),$R57-SUM($T72:ED72),IF(EE$1=1,SUMIFS(57:57,$1:$1,"&gt;="&amp;1,$1:$1,"&lt;="&amp;INT(-$N72/30))+(-$N72/30-INT(-$N72/30))*SUMIFS(57:57,$1:$1,INT(-$N72/30)+1),0)+(-$N72/30-INT(-$N72/30))*SUMIFS(57:57,$1:$1,EE$1+INT(-$N72/30)+1)+(INT(-$N72/30)+1--$N72/30)*SUMIFS(57:57,$1:$1,EE$1+INT(-$N72/30))))</f>
        <v>0</v>
      </c>
      <c r="EF72" s="40">
        <f>IF(EF$7="",0,IF(EF$1=MAX($1:$1),$R57-SUM($T72:EE72),IF(EF$1=1,SUMIFS(57:57,$1:$1,"&gt;="&amp;1,$1:$1,"&lt;="&amp;INT(-$N72/30))+(-$N72/30-INT(-$N72/30))*SUMIFS(57:57,$1:$1,INT(-$N72/30)+1),0)+(-$N72/30-INT(-$N72/30))*SUMIFS(57:57,$1:$1,EF$1+INT(-$N72/30)+1)+(INT(-$N72/30)+1--$N72/30)*SUMIFS(57:57,$1:$1,EF$1+INT(-$N72/30))))</f>
        <v>0</v>
      </c>
      <c r="EG72" s="40">
        <f>IF(EG$7="",0,IF(EG$1=MAX($1:$1),$R57-SUM($T72:EF72),IF(EG$1=1,SUMIFS(57:57,$1:$1,"&gt;="&amp;1,$1:$1,"&lt;="&amp;INT(-$N72/30))+(-$N72/30-INT(-$N72/30))*SUMIFS(57:57,$1:$1,INT(-$N72/30)+1),0)+(-$N72/30-INT(-$N72/30))*SUMIFS(57:57,$1:$1,EG$1+INT(-$N72/30)+1)+(INT(-$N72/30)+1--$N72/30)*SUMIFS(57:57,$1:$1,EG$1+INT(-$N72/30))))</f>
        <v>0</v>
      </c>
      <c r="EH72" s="40">
        <f>IF(EH$7="",0,IF(EH$1=MAX($1:$1),$R57-SUM($T72:EG72),IF(EH$1=1,SUMIFS(57:57,$1:$1,"&gt;="&amp;1,$1:$1,"&lt;="&amp;INT(-$N72/30))+(-$N72/30-INT(-$N72/30))*SUMIFS(57:57,$1:$1,INT(-$N72/30)+1),0)+(-$N72/30-INT(-$N72/30))*SUMIFS(57:57,$1:$1,EH$1+INT(-$N72/30)+1)+(INT(-$N72/30)+1--$N72/30)*SUMIFS(57:57,$1:$1,EH$1+INT(-$N72/30))))</f>
        <v>0</v>
      </c>
      <c r="EI72" s="40">
        <f>IF(EI$7="",0,IF(EI$1=MAX($1:$1),$R57-SUM($T72:EH72),IF(EI$1=1,SUMIFS(57:57,$1:$1,"&gt;="&amp;1,$1:$1,"&lt;="&amp;INT(-$N72/30))+(-$N72/30-INT(-$N72/30))*SUMIFS(57:57,$1:$1,INT(-$N72/30)+1),0)+(-$N72/30-INT(-$N72/30))*SUMIFS(57:57,$1:$1,EI$1+INT(-$N72/30)+1)+(INT(-$N72/30)+1--$N72/30)*SUMIFS(57:57,$1:$1,EI$1+INT(-$N72/30))))</f>
        <v>0</v>
      </c>
      <c r="EJ72" s="40">
        <f>IF(EJ$7="",0,IF(EJ$1=MAX($1:$1),$R57-SUM($T72:EI72),IF(EJ$1=1,SUMIFS(57:57,$1:$1,"&gt;="&amp;1,$1:$1,"&lt;="&amp;INT(-$N72/30))+(-$N72/30-INT(-$N72/30))*SUMIFS(57:57,$1:$1,INT(-$N72/30)+1),0)+(-$N72/30-INT(-$N72/30))*SUMIFS(57:57,$1:$1,EJ$1+INT(-$N72/30)+1)+(INT(-$N72/30)+1--$N72/30)*SUMIFS(57:57,$1:$1,EJ$1+INT(-$N72/30))))</f>
        <v>0</v>
      </c>
      <c r="EK72" s="40">
        <f>IF(EK$7="",0,IF(EK$1=MAX($1:$1),$R57-SUM($T72:EJ72),IF(EK$1=1,SUMIFS(57:57,$1:$1,"&gt;="&amp;1,$1:$1,"&lt;="&amp;INT(-$N72/30))+(-$N72/30-INT(-$N72/30))*SUMIFS(57:57,$1:$1,INT(-$N72/30)+1),0)+(-$N72/30-INT(-$N72/30))*SUMIFS(57:57,$1:$1,EK$1+INT(-$N72/30)+1)+(INT(-$N72/30)+1--$N72/30)*SUMIFS(57:57,$1:$1,EK$1+INT(-$N72/30))))</f>
        <v>0</v>
      </c>
      <c r="EL72" s="40">
        <f>IF(EL$7="",0,IF(EL$1=MAX($1:$1),$R57-SUM($T72:EK72),IF(EL$1=1,SUMIFS(57:57,$1:$1,"&gt;="&amp;1,$1:$1,"&lt;="&amp;INT(-$N72/30))+(-$N72/30-INT(-$N72/30))*SUMIFS(57:57,$1:$1,INT(-$N72/30)+1),0)+(-$N72/30-INT(-$N72/30))*SUMIFS(57:57,$1:$1,EL$1+INT(-$N72/30)+1)+(INT(-$N72/30)+1--$N72/30)*SUMIFS(57:57,$1:$1,EL$1+INT(-$N72/30))))</f>
        <v>0</v>
      </c>
      <c r="EM72" s="40">
        <f>IF(EM$7="",0,IF(EM$1=MAX($1:$1),$R57-SUM($T72:EL72),IF(EM$1=1,SUMIFS(57:57,$1:$1,"&gt;="&amp;1,$1:$1,"&lt;="&amp;INT(-$N72/30))+(-$N72/30-INT(-$N72/30))*SUMIFS(57:57,$1:$1,INT(-$N72/30)+1),0)+(-$N72/30-INT(-$N72/30))*SUMIFS(57:57,$1:$1,EM$1+INT(-$N72/30)+1)+(INT(-$N72/30)+1--$N72/30)*SUMIFS(57:57,$1:$1,EM$1+INT(-$N72/30))))</f>
        <v>0</v>
      </c>
      <c r="EN72" s="40">
        <f>IF(EN$7="",0,IF(EN$1=MAX($1:$1),$R57-SUM($T72:EM72),IF(EN$1=1,SUMIFS(57:57,$1:$1,"&gt;="&amp;1,$1:$1,"&lt;="&amp;INT(-$N72/30))+(-$N72/30-INT(-$N72/30))*SUMIFS(57:57,$1:$1,INT(-$N72/30)+1),0)+(-$N72/30-INT(-$N72/30))*SUMIFS(57:57,$1:$1,EN$1+INT(-$N72/30)+1)+(INT(-$N72/30)+1--$N72/30)*SUMIFS(57:57,$1:$1,EN$1+INT(-$N72/30))))</f>
        <v>0</v>
      </c>
      <c r="EO72" s="40">
        <f>IF(EO$7="",0,IF(EO$1=MAX($1:$1),$R57-SUM($T72:EN72),IF(EO$1=1,SUMIFS(57:57,$1:$1,"&gt;="&amp;1,$1:$1,"&lt;="&amp;INT(-$N72/30))+(-$N72/30-INT(-$N72/30))*SUMIFS(57:57,$1:$1,INT(-$N72/30)+1),0)+(-$N72/30-INT(-$N72/30))*SUMIFS(57:57,$1:$1,EO$1+INT(-$N72/30)+1)+(INT(-$N72/30)+1--$N72/30)*SUMIFS(57:57,$1:$1,EO$1+INT(-$N72/30))))</f>
        <v>0</v>
      </c>
      <c r="EP72" s="40">
        <f>IF(EP$7="",0,IF(EP$1=MAX($1:$1),$R57-SUM($T72:EO72),IF(EP$1=1,SUMIFS(57:57,$1:$1,"&gt;="&amp;1,$1:$1,"&lt;="&amp;INT(-$N72/30))+(-$N72/30-INT(-$N72/30))*SUMIFS(57:57,$1:$1,INT(-$N72/30)+1),0)+(-$N72/30-INT(-$N72/30))*SUMIFS(57:57,$1:$1,EP$1+INT(-$N72/30)+1)+(INT(-$N72/30)+1--$N72/30)*SUMIFS(57:57,$1:$1,EP$1+INT(-$N72/30))))</f>
        <v>0</v>
      </c>
      <c r="EQ72" s="40">
        <f>IF(EQ$7="",0,IF(EQ$1=MAX($1:$1),$R57-SUM($T72:EP72),IF(EQ$1=1,SUMIFS(57:57,$1:$1,"&gt;="&amp;1,$1:$1,"&lt;="&amp;INT(-$N72/30))+(-$N72/30-INT(-$N72/30))*SUMIFS(57:57,$1:$1,INT(-$N72/30)+1),0)+(-$N72/30-INT(-$N72/30))*SUMIFS(57:57,$1:$1,EQ$1+INT(-$N72/30)+1)+(INT(-$N72/30)+1--$N72/30)*SUMIFS(57:57,$1:$1,EQ$1+INT(-$N72/30))))</f>
        <v>0</v>
      </c>
      <c r="ER72" s="40">
        <f>IF(ER$7="",0,IF(ER$1=MAX($1:$1),$R57-SUM($T72:EQ72),IF(ER$1=1,SUMIFS(57:57,$1:$1,"&gt;="&amp;1,$1:$1,"&lt;="&amp;INT(-$N72/30))+(-$N72/30-INT(-$N72/30))*SUMIFS(57:57,$1:$1,INT(-$N72/30)+1),0)+(-$N72/30-INT(-$N72/30))*SUMIFS(57:57,$1:$1,ER$1+INT(-$N72/30)+1)+(INT(-$N72/30)+1--$N72/30)*SUMIFS(57:57,$1:$1,ER$1+INT(-$N72/30))))</f>
        <v>0</v>
      </c>
      <c r="ES72" s="40">
        <f>IF(ES$7="",0,IF(ES$1=MAX($1:$1),$R57-SUM($T72:ER72),IF(ES$1=1,SUMIFS(57:57,$1:$1,"&gt;="&amp;1,$1:$1,"&lt;="&amp;INT(-$N72/30))+(-$N72/30-INT(-$N72/30))*SUMIFS(57:57,$1:$1,INT(-$N72/30)+1),0)+(-$N72/30-INT(-$N72/30))*SUMIFS(57:57,$1:$1,ES$1+INT(-$N72/30)+1)+(INT(-$N72/30)+1--$N72/30)*SUMIFS(57:57,$1:$1,ES$1+INT(-$N72/30))))</f>
        <v>0</v>
      </c>
      <c r="ET72" s="40">
        <f>IF(ET$7="",0,IF(ET$1=MAX($1:$1),$R57-SUM($T72:ES72),IF(ET$1=1,SUMIFS(57:57,$1:$1,"&gt;="&amp;1,$1:$1,"&lt;="&amp;INT(-$N72/30))+(-$N72/30-INT(-$N72/30))*SUMIFS(57:57,$1:$1,INT(-$N72/30)+1),0)+(-$N72/30-INT(-$N72/30))*SUMIFS(57:57,$1:$1,ET$1+INT(-$N72/30)+1)+(INT(-$N72/30)+1--$N72/30)*SUMIFS(57:57,$1:$1,ET$1+INT(-$N72/30))))</f>
        <v>0</v>
      </c>
      <c r="EU72" s="40">
        <f>IF(EU$7="",0,IF(EU$1=MAX($1:$1),$R57-SUM($T72:ET72),IF(EU$1=1,SUMIFS(57:57,$1:$1,"&gt;="&amp;1,$1:$1,"&lt;="&amp;INT(-$N72/30))+(-$N72/30-INT(-$N72/30))*SUMIFS(57:57,$1:$1,INT(-$N72/30)+1),0)+(-$N72/30-INT(-$N72/30))*SUMIFS(57:57,$1:$1,EU$1+INT(-$N72/30)+1)+(INT(-$N72/30)+1--$N72/30)*SUMIFS(57:57,$1:$1,EU$1+INT(-$N72/30))))</f>
        <v>0</v>
      </c>
      <c r="EV72" s="40">
        <f>IF(EV$7="",0,IF(EV$1=MAX($1:$1),$R57-SUM($T72:EU72),IF(EV$1=1,SUMIFS(57:57,$1:$1,"&gt;="&amp;1,$1:$1,"&lt;="&amp;INT(-$N72/30))+(-$N72/30-INT(-$N72/30))*SUMIFS(57:57,$1:$1,INT(-$N72/30)+1),0)+(-$N72/30-INT(-$N72/30))*SUMIFS(57:57,$1:$1,EV$1+INT(-$N72/30)+1)+(INT(-$N72/30)+1--$N72/30)*SUMIFS(57:57,$1:$1,EV$1+INT(-$N72/30))))</f>
        <v>0</v>
      </c>
      <c r="EW72" s="40">
        <f>IF(EW$7="",0,IF(EW$1=MAX($1:$1),$R57-SUM($T72:EV72),IF(EW$1=1,SUMIFS(57:57,$1:$1,"&gt;="&amp;1,$1:$1,"&lt;="&amp;INT(-$N72/30))+(-$N72/30-INT(-$N72/30))*SUMIFS(57:57,$1:$1,INT(-$N72/30)+1),0)+(-$N72/30-INT(-$N72/30))*SUMIFS(57:57,$1:$1,EW$1+INT(-$N72/30)+1)+(INT(-$N72/30)+1--$N72/30)*SUMIFS(57:57,$1:$1,EW$1+INT(-$N72/30))))</f>
        <v>0</v>
      </c>
      <c r="EX72" s="40">
        <f>IF(EX$7="",0,IF(EX$1=MAX($1:$1),$R57-SUM($T72:EW72),IF(EX$1=1,SUMIFS(57:57,$1:$1,"&gt;="&amp;1,$1:$1,"&lt;="&amp;INT(-$N72/30))+(-$N72/30-INT(-$N72/30))*SUMIFS(57:57,$1:$1,INT(-$N72/30)+1),0)+(-$N72/30-INT(-$N72/30))*SUMIFS(57:57,$1:$1,EX$1+INT(-$N72/30)+1)+(INT(-$N72/30)+1--$N72/30)*SUMIFS(57:57,$1:$1,EX$1+INT(-$N72/30))))</f>
        <v>0</v>
      </c>
      <c r="EY72" s="40">
        <f>IF(EY$7="",0,IF(EY$1=MAX($1:$1),$R57-SUM($T72:EX72),IF(EY$1=1,SUMIFS(57:57,$1:$1,"&gt;="&amp;1,$1:$1,"&lt;="&amp;INT(-$N72/30))+(-$N72/30-INT(-$N72/30))*SUMIFS(57:57,$1:$1,INT(-$N72/30)+1),0)+(-$N72/30-INT(-$N72/30))*SUMIFS(57:57,$1:$1,EY$1+INT(-$N72/30)+1)+(INT(-$N72/30)+1--$N72/30)*SUMIFS(57:57,$1:$1,EY$1+INT(-$N72/30))))</f>
        <v>0</v>
      </c>
      <c r="EZ72" s="40">
        <f>IF(EZ$7="",0,IF(EZ$1=MAX($1:$1),$R57-SUM($T72:EY72),IF(EZ$1=1,SUMIFS(57:57,$1:$1,"&gt;="&amp;1,$1:$1,"&lt;="&amp;INT(-$N72/30))+(-$N72/30-INT(-$N72/30))*SUMIFS(57:57,$1:$1,INT(-$N72/30)+1),0)+(-$N72/30-INT(-$N72/30))*SUMIFS(57:57,$1:$1,EZ$1+INT(-$N72/30)+1)+(INT(-$N72/30)+1--$N72/30)*SUMIFS(57:57,$1:$1,EZ$1+INT(-$N72/30))))</f>
        <v>0</v>
      </c>
      <c r="FA72" s="40">
        <f>IF(FA$7="",0,IF(FA$1=MAX($1:$1),$R57-SUM($T72:EZ72),IF(FA$1=1,SUMIFS(57:57,$1:$1,"&gt;="&amp;1,$1:$1,"&lt;="&amp;INT(-$N72/30))+(-$N72/30-INT(-$N72/30))*SUMIFS(57:57,$1:$1,INT(-$N72/30)+1),0)+(-$N72/30-INT(-$N72/30))*SUMIFS(57:57,$1:$1,FA$1+INT(-$N72/30)+1)+(INT(-$N72/30)+1--$N72/30)*SUMIFS(57:57,$1:$1,FA$1+INT(-$N72/30))))</f>
        <v>0</v>
      </c>
      <c r="FB72" s="40">
        <f>IF(FB$7="",0,IF(FB$1=MAX($1:$1),$R57-SUM($T72:FA72),IF(FB$1=1,SUMIFS(57:57,$1:$1,"&gt;="&amp;1,$1:$1,"&lt;="&amp;INT(-$N72/30))+(-$N72/30-INT(-$N72/30))*SUMIFS(57:57,$1:$1,INT(-$N72/30)+1),0)+(-$N72/30-INT(-$N72/30))*SUMIFS(57:57,$1:$1,FB$1+INT(-$N72/30)+1)+(INT(-$N72/30)+1--$N72/30)*SUMIFS(57:57,$1:$1,FB$1+INT(-$N72/30))))</f>
        <v>0</v>
      </c>
      <c r="FC72" s="40">
        <f>IF(FC$7="",0,IF(FC$1=MAX($1:$1),$R57-SUM($T72:FB72),IF(FC$1=1,SUMIFS(57:57,$1:$1,"&gt;="&amp;1,$1:$1,"&lt;="&amp;INT(-$N72/30))+(-$N72/30-INT(-$N72/30))*SUMIFS(57:57,$1:$1,INT(-$N72/30)+1),0)+(-$N72/30-INT(-$N72/30))*SUMIFS(57:57,$1:$1,FC$1+INT(-$N72/30)+1)+(INT(-$N72/30)+1--$N72/30)*SUMIFS(57:57,$1:$1,FC$1+INT(-$N72/30))))</f>
        <v>0</v>
      </c>
      <c r="FD72" s="40">
        <f>IF(FD$7="",0,IF(FD$1=MAX($1:$1),$R57-SUM($T72:FC72),IF(FD$1=1,SUMIFS(57:57,$1:$1,"&gt;="&amp;1,$1:$1,"&lt;="&amp;INT(-$N72/30))+(-$N72/30-INT(-$N72/30))*SUMIFS(57:57,$1:$1,INT(-$N72/30)+1),0)+(-$N72/30-INT(-$N72/30))*SUMIFS(57:57,$1:$1,FD$1+INT(-$N72/30)+1)+(INT(-$N72/30)+1--$N72/30)*SUMIFS(57:57,$1:$1,FD$1+INT(-$N72/30))))</f>
        <v>0</v>
      </c>
      <c r="FE72" s="40">
        <f>IF(FE$7="",0,IF(FE$1=MAX($1:$1),$R57-SUM($T72:FD72),IF(FE$1=1,SUMIFS(57:57,$1:$1,"&gt;="&amp;1,$1:$1,"&lt;="&amp;INT(-$N72/30))+(-$N72/30-INT(-$N72/30))*SUMIFS(57:57,$1:$1,INT(-$N72/30)+1),0)+(-$N72/30-INT(-$N72/30))*SUMIFS(57:57,$1:$1,FE$1+INT(-$N72/30)+1)+(INT(-$N72/30)+1--$N72/30)*SUMIFS(57:57,$1:$1,FE$1+INT(-$N72/30))))</f>
        <v>0</v>
      </c>
      <c r="FF72" s="40">
        <f>IF(FF$7="",0,IF(FF$1=MAX($1:$1),$R57-SUM($T72:FE72),IF(FF$1=1,SUMIFS(57:57,$1:$1,"&gt;="&amp;1,$1:$1,"&lt;="&amp;INT(-$N72/30))+(-$N72/30-INT(-$N72/30))*SUMIFS(57:57,$1:$1,INT(-$N72/30)+1),0)+(-$N72/30-INT(-$N72/30))*SUMIFS(57:57,$1:$1,FF$1+INT(-$N72/30)+1)+(INT(-$N72/30)+1--$N72/30)*SUMIFS(57:57,$1:$1,FF$1+INT(-$N72/30))))</f>
        <v>0</v>
      </c>
      <c r="FG72" s="40">
        <f>IF(FG$7="",0,IF(FG$1=MAX($1:$1),$R57-SUM($T72:FF72),IF(FG$1=1,SUMIFS(57:57,$1:$1,"&gt;="&amp;1,$1:$1,"&lt;="&amp;INT(-$N72/30))+(-$N72/30-INT(-$N72/30))*SUMIFS(57:57,$1:$1,INT(-$N72/30)+1),0)+(-$N72/30-INT(-$N72/30))*SUMIFS(57:57,$1:$1,FG$1+INT(-$N72/30)+1)+(INT(-$N72/30)+1--$N72/30)*SUMIFS(57:57,$1:$1,FG$1+INT(-$N72/30))))</f>
        <v>0</v>
      </c>
      <c r="FH72" s="40">
        <f>IF(FH$7="",0,IF(FH$1=MAX($1:$1),$R57-SUM($T72:FG72),IF(FH$1=1,SUMIFS(57:57,$1:$1,"&gt;="&amp;1,$1:$1,"&lt;="&amp;INT(-$N72/30))+(-$N72/30-INT(-$N72/30))*SUMIFS(57:57,$1:$1,INT(-$N72/30)+1),0)+(-$N72/30-INT(-$N72/30))*SUMIFS(57:57,$1:$1,FH$1+INT(-$N72/30)+1)+(INT(-$N72/30)+1--$N72/30)*SUMIFS(57:57,$1:$1,FH$1+INT(-$N72/30))))</f>
        <v>0</v>
      </c>
      <c r="FI72" s="40">
        <f>IF(FI$7="",0,IF(FI$1=MAX($1:$1),$R57-SUM($T72:FH72),IF(FI$1=1,SUMIFS(57:57,$1:$1,"&gt;="&amp;1,$1:$1,"&lt;="&amp;INT(-$N72/30))+(-$N72/30-INT(-$N72/30))*SUMIFS(57:57,$1:$1,INT(-$N72/30)+1),0)+(-$N72/30-INT(-$N72/30))*SUMIFS(57:57,$1:$1,FI$1+INT(-$N72/30)+1)+(INT(-$N72/30)+1--$N72/30)*SUMIFS(57:57,$1:$1,FI$1+INT(-$N72/30))))</f>
        <v>0</v>
      </c>
      <c r="FJ72" s="40">
        <f>IF(FJ$7="",0,IF(FJ$1=MAX($1:$1),$R57-SUM($T72:FI72),IF(FJ$1=1,SUMIFS(57:57,$1:$1,"&gt;="&amp;1,$1:$1,"&lt;="&amp;INT(-$N72/30))+(-$N72/30-INT(-$N72/30))*SUMIFS(57:57,$1:$1,INT(-$N72/30)+1),0)+(-$N72/30-INT(-$N72/30))*SUMIFS(57:57,$1:$1,FJ$1+INT(-$N72/30)+1)+(INT(-$N72/30)+1--$N72/30)*SUMIFS(57:57,$1:$1,FJ$1+INT(-$N72/30))))</f>
        <v>0</v>
      </c>
      <c r="FK72" s="40">
        <f>IF(FK$7="",0,IF(FK$1=MAX($1:$1),$R57-SUM($T72:FJ72),IF(FK$1=1,SUMIFS(57:57,$1:$1,"&gt;="&amp;1,$1:$1,"&lt;="&amp;INT(-$N72/30))+(-$N72/30-INT(-$N72/30))*SUMIFS(57:57,$1:$1,INT(-$N72/30)+1),0)+(-$N72/30-INT(-$N72/30))*SUMIFS(57:57,$1:$1,FK$1+INT(-$N72/30)+1)+(INT(-$N72/30)+1--$N72/30)*SUMIFS(57:57,$1:$1,FK$1+INT(-$N72/30))))</f>
        <v>0</v>
      </c>
      <c r="FL72" s="40">
        <f>IF(FL$7="",0,IF(FL$1=MAX($1:$1),$R57-SUM($T72:FK72),IF(FL$1=1,SUMIFS(57:57,$1:$1,"&gt;="&amp;1,$1:$1,"&lt;="&amp;INT(-$N72/30))+(-$N72/30-INT(-$N72/30))*SUMIFS(57:57,$1:$1,INT(-$N72/30)+1),0)+(-$N72/30-INT(-$N72/30))*SUMIFS(57:57,$1:$1,FL$1+INT(-$N72/30)+1)+(INT(-$N72/30)+1--$N72/30)*SUMIFS(57:57,$1:$1,FL$1+INT(-$N72/30))))</f>
        <v>0</v>
      </c>
      <c r="FM72" s="40">
        <f>IF(FM$7="",0,IF(FM$1=MAX($1:$1),$R57-SUM($T72:FL72),IF(FM$1=1,SUMIFS(57:57,$1:$1,"&gt;="&amp;1,$1:$1,"&lt;="&amp;INT(-$N72/30))+(-$N72/30-INT(-$N72/30))*SUMIFS(57:57,$1:$1,INT(-$N72/30)+1),0)+(-$N72/30-INT(-$N72/30))*SUMIFS(57:57,$1:$1,FM$1+INT(-$N72/30)+1)+(INT(-$N72/30)+1--$N72/30)*SUMIFS(57:57,$1:$1,FM$1+INT(-$N72/30))))</f>
        <v>0</v>
      </c>
      <c r="FN72" s="40">
        <f>IF(FN$7="",0,IF(FN$1=MAX($1:$1),$R57-SUM($T72:FM72),IF(FN$1=1,SUMIFS(57:57,$1:$1,"&gt;="&amp;1,$1:$1,"&lt;="&amp;INT(-$N72/30))+(-$N72/30-INT(-$N72/30))*SUMIFS(57:57,$1:$1,INT(-$N72/30)+1),0)+(-$N72/30-INT(-$N72/30))*SUMIFS(57:57,$1:$1,FN$1+INT(-$N72/30)+1)+(INT(-$N72/30)+1--$N72/30)*SUMIFS(57:57,$1:$1,FN$1+INT(-$N72/30))))</f>
        <v>0</v>
      </c>
      <c r="FO72" s="40">
        <f>IF(FO$7="",0,IF(FO$1=MAX($1:$1),$R57-SUM($T72:FN72),IF(FO$1=1,SUMIFS(57:57,$1:$1,"&gt;="&amp;1,$1:$1,"&lt;="&amp;INT(-$N72/30))+(-$N72/30-INT(-$N72/30))*SUMIFS(57:57,$1:$1,INT(-$N72/30)+1),0)+(-$N72/30-INT(-$N72/30))*SUMIFS(57:57,$1:$1,FO$1+INT(-$N72/30)+1)+(INT(-$N72/30)+1--$N72/30)*SUMIFS(57:57,$1:$1,FO$1+INT(-$N72/30))))</f>
        <v>0</v>
      </c>
      <c r="FP72" s="40">
        <f>IF(FP$7="",0,IF(FP$1=MAX($1:$1),$R57-SUM($T72:FO72),IF(FP$1=1,SUMIFS(57:57,$1:$1,"&gt;="&amp;1,$1:$1,"&lt;="&amp;INT(-$N72/30))+(-$N72/30-INT(-$N72/30))*SUMIFS(57:57,$1:$1,INT(-$N72/30)+1),0)+(-$N72/30-INT(-$N72/30))*SUMIFS(57:57,$1:$1,FP$1+INT(-$N72/30)+1)+(INT(-$N72/30)+1--$N72/30)*SUMIFS(57:57,$1:$1,FP$1+INT(-$N72/30))))</f>
        <v>0</v>
      </c>
      <c r="FQ72" s="40">
        <f>IF(FQ$7="",0,IF(FQ$1=MAX($1:$1),$R57-SUM($T72:FP72),IF(FQ$1=1,SUMIFS(57:57,$1:$1,"&gt;="&amp;1,$1:$1,"&lt;="&amp;INT(-$N72/30))+(-$N72/30-INT(-$N72/30))*SUMIFS(57:57,$1:$1,INT(-$N72/30)+1),0)+(-$N72/30-INT(-$N72/30))*SUMIFS(57:57,$1:$1,FQ$1+INT(-$N72/30)+1)+(INT(-$N72/30)+1--$N72/30)*SUMIFS(57:57,$1:$1,FQ$1+INT(-$N72/30))))</f>
        <v>0</v>
      </c>
      <c r="FR72" s="40">
        <f>IF(FR$7="",0,IF(FR$1=MAX($1:$1),$R57-SUM($T72:FQ72),IF(FR$1=1,SUMIFS(57:57,$1:$1,"&gt;="&amp;1,$1:$1,"&lt;="&amp;INT(-$N72/30))+(-$N72/30-INT(-$N72/30))*SUMIFS(57:57,$1:$1,INT(-$N72/30)+1),0)+(-$N72/30-INT(-$N72/30))*SUMIFS(57:57,$1:$1,FR$1+INT(-$N72/30)+1)+(INT(-$N72/30)+1--$N72/30)*SUMIFS(57:57,$1:$1,FR$1+INT(-$N72/30))))</f>
        <v>0</v>
      </c>
      <c r="FS72" s="40">
        <f>IF(FS$7="",0,IF(FS$1=MAX($1:$1),$R57-SUM($T72:FR72),IF(FS$1=1,SUMIFS(57:57,$1:$1,"&gt;="&amp;1,$1:$1,"&lt;="&amp;INT(-$N72/30))+(-$N72/30-INT(-$N72/30))*SUMIFS(57:57,$1:$1,INT(-$N72/30)+1),0)+(-$N72/30-INT(-$N72/30))*SUMIFS(57:57,$1:$1,FS$1+INT(-$N72/30)+1)+(INT(-$N72/30)+1--$N72/30)*SUMIFS(57:57,$1:$1,FS$1+INT(-$N72/30))))</f>
        <v>0</v>
      </c>
      <c r="FT72" s="40">
        <f>IF(FT$7="",0,IF(FT$1=MAX($1:$1),$R57-SUM($T72:FS72),IF(FT$1=1,SUMIFS(57:57,$1:$1,"&gt;="&amp;1,$1:$1,"&lt;="&amp;INT(-$N72/30))+(-$N72/30-INT(-$N72/30))*SUMIFS(57:57,$1:$1,INT(-$N72/30)+1),0)+(-$N72/30-INT(-$N72/30))*SUMIFS(57:57,$1:$1,FT$1+INT(-$N72/30)+1)+(INT(-$N72/30)+1--$N72/30)*SUMIFS(57:57,$1:$1,FT$1+INT(-$N72/30))))</f>
        <v>0</v>
      </c>
      <c r="FU72" s="40">
        <f>IF(FU$7="",0,IF(FU$1=MAX($1:$1),$R57-SUM($T72:FT72),IF(FU$1=1,SUMIFS(57:57,$1:$1,"&gt;="&amp;1,$1:$1,"&lt;="&amp;INT(-$N72/30))+(-$N72/30-INT(-$N72/30))*SUMIFS(57:57,$1:$1,INT(-$N72/30)+1),0)+(-$N72/30-INT(-$N72/30))*SUMIFS(57:57,$1:$1,FU$1+INT(-$N72/30)+1)+(INT(-$N72/30)+1--$N72/30)*SUMIFS(57:57,$1:$1,FU$1+INT(-$N72/30))))</f>
        <v>0</v>
      </c>
      <c r="FV72" s="40">
        <f>IF(FV$7="",0,IF(FV$1=MAX($1:$1),$R57-SUM($T72:FU72),IF(FV$1=1,SUMIFS(57:57,$1:$1,"&gt;="&amp;1,$1:$1,"&lt;="&amp;INT(-$N72/30))+(-$N72/30-INT(-$N72/30))*SUMIFS(57:57,$1:$1,INT(-$N72/30)+1),0)+(-$N72/30-INT(-$N72/30))*SUMIFS(57:57,$1:$1,FV$1+INT(-$N72/30)+1)+(INT(-$N72/30)+1--$N72/30)*SUMIFS(57:57,$1:$1,FV$1+INT(-$N72/30))))</f>
        <v>0</v>
      </c>
      <c r="FW72" s="40">
        <f>IF(FW$7="",0,IF(FW$1=MAX($1:$1),$R57-SUM($T72:FV72),IF(FW$1=1,SUMIFS(57:57,$1:$1,"&gt;="&amp;1,$1:$1,"&lt;="&amp;INT(-$N72/30))+(-$N72/30-INT(-$N72/30))*SUMIFS(57:57,$1:$1,INT(-$N72/30)+1),0)+(-$N72/30-INT(-$N72/30))*SUMIFS(57:57,$1:$1,FW$1+INT(-$N72/30)+1)+(INT(-$N72/30)+1--$N72/30)*SUMIFS(57:57,$1:$1,FW$1+INT(-$N72/30))))</f>
        <v>0</v>
      </c>
      <c r="FX72" s="40">
        <f>IF(FX$7="",0,IF(FX$1=MAX($1:$1),$R57-SUM($T72:FW72),IF(FX$1=1,SUMIFS(57:57,$1:$1,"&gt;="&amp;1,$1:$1,"&lt;="&amp;INT(-$N72/30))+(-$N72/30-INT(-$N72/30))*SUMIFS(57:57,$1:$1,INT(-$N72/30)+1),0)+(-$N72/30-INT(-$N72/30))*SUMIFS(57:57,$1:$1,FX$1+INT(-$N72/30)+1)+(INT(-$N72/30)+1--$N72/30)*SUMIFS(57:57,$1:$1,FX$1+INT(-$N72/30))))</f>
        <v>0</v>
      </c>
      <c r="FY72" s="40">
        <f>IF(FY$7="",0,IF(FY$1=MAX($1:$1),$R57-SUM($T72:FX72),IF(FY$1=1,SUMIFS(57:57,$1:$1,"&gt;="&amp;1,$1:$1,"&lt;="&amp;INT(-$N72/30))+(-$N72/30-INT(-$N72/30))*SUMIFS(57:57,$1:$1,INT(-$N72/30)+1),0)+(-$N72/30-INT(-$N72/30))*SUMIFS(57:57,$1:$1,FY$1+INT(-$N72/30)+1)+(INT(-$N72/30)+1--$N72/30)*SUMIFS(57:57,$1:$1,FY$1+INT(-$N72/30))))</f>
        <v>0</v>
      </c>
      <c r="FZ72" s="40">
        <f>IF(FZ$7="",0,IF(FZ$1=MAX($1:$1),$R57-SUM($T72:FY72),IF(FZ$1=1,SUMIFS(57:57,$1:$1,"&gt;="&amp;1,$1:$1,"&lt;="&amp;INT(-$N72/30))+(-$N72/30-INT(-$N72/30))*SUMIFS(57:57,$1:$1,INT(-$N72/30)+1),0)+(-$N72/30-INT(-$N72/30))*SUMIFS(57:57,$1:$1,FZ$1+INT(-$N72/30)+1)+(INT(-$N72/30)+1--$N72/30)*SUMIFS(57:57,$1:$1,FZ$1+INT(-$N72/30))))</f>
        <v>0</v>
      </c>
      <c r="GA72" s="40">
        <f>IF(GA$7="",0,IF(GA$1=MAX($1:$1),$R57-SUM($T72:FZ72),IF(GA$1=1,SUMIFS(57:57,$1:$1,"&gt;="&amp;1,$1:$1,"&lt;="&amp;INT(-$N72/30))+(-$N72/30-INT(-$N72/30))*SUMIFS(57:57,$1:$1,INT(-$N72/30)+1),0)+(-$N72/30-INT(-$N72/30))*SUMIFS(57:57,$1:$1,GA$1+INT(-$N72/30)+1)+(INT(-$N72/30)+1--$N72/30)*SUMIFS(57:57,$1:$1,GA$1+INT(-$N72/30))))</f>
        <v>0</v>
      </c>
      <c r="GB72" s="40">
        <f>IF(GB$7="",0,IF(GB$1=MAX($1:$1),$R57-SUM($T72:GA72),IF(GB$1=1,SUMIFS(57:57,$1:$1,"&gt;="&amp;1,$1:$1,"&lt;="&amp;INT(-$N72/30))+(-$N72/30-INT(-$N72/30))*SUMIFS(57:57,$1:$1,INT(-$N72/30)+1),0)+(-$N72/30-INT(-$N72/30))*SUMIFS(57:57,$1:$1,GB$1+INT(-$N72/30)+1)+(INT(-$N72/30)+1--$N72/30)*SUMIFS(57:57,$1:$1,GB$1+INT(-$N72/30))))</f>
        <v>0</v>
      </c>
      <c r="GC72" s="40">
        <f>IF(GC$7="",0,IF(GC$1=MAX($1:$1),$R57-SUM($T72:GB72),IF(GC$1=1,SUMIFS(57:57,$1:$1,"&gt;="&amp;1,$1:$1,"&lt;="&amp;INT(-$N72/30))+(-$N72/30-INT(-$N72/30))*SUMIFS(57:57,$1:$1,INT(-$N72/30)+1),0)+(-$N72/30-INT(-$N72/30))*SUMIFS(57:57,$1:$1,GC$1+INT(-$N72/30)+1)+(INT(-$N72/30)+1--$N72/30)*SUMIFS(57:57,$1:$1,GC$1+INT(-$N72/30))))</f>
        <v>0</v>
      </c>
      <c r="GD72" s="40">
        <f>IF(GD$7="",0,IF(GD$1=MAX($1:$1),$R57-SUM($T72:GC72),IF(GD$1=1,SUMIFS(57:57,$1:$1,"&gt;="&amp;1,$1:$1,"&lt;="&amp;INT(-$N72/30))+(-$N72/30-INT(-$N72/30))*SUMIFS(57:57,$1:$1,INT(-$N72/30)+1),0)+(-$N72/30-INT(-$N72/30))*SUMIFS(57:57,$1:$1,GD$1+INT(-$N72/30)+1)+(INT(-$N72/30)+1--$N72/30)*SUMIFS(57:57,$1:$1,GD$1+INT(-$N72/30))))</f>
        <v>0</v>
      </c>
      <c r="GE72" s="40">
        <f>IF(GE$7="",0,IF(GE$1=MAX($1:$1),$R57-SUM($T72:GD72),IF(GE$1=1,SUMIFS(57:57,$1:$1,"&gt;="&amp;1,$1:$1,"&lt;="&amp;INT(-$N72/30))+(-$N72/30-INT(-$N72/30))*SUMIFS(57:57,$1:$1,INT(-$N72/30)+1),0)+(-$N72/30-INT(-$N72/30))*SUMIFS(57:57,$1:$1,GE$1+INT(-$N72/30)+1)+(INT(-$N72/30)+1--$N72/30)*SUMIFS(57:57,$1:$1,GE$1+INT(-$N72/30))))</f>
        <v>0</v>
      </c>
      <c r="GF72" s="40">
        <f>IF(GF$7="",0,IF(GF$1=MAX($1:$1),$R57-SUM($T72:GE72),IF(GF$1=1,SUMIFS(57:57,$1:$1,"&gt;="&amp;1,$1:$1,"&lt;="&amp;INT(-$N72/30))+(-$N72/30-INT(-$N72/30))*SUMIFS(57:57,$1:$1,INT(-$N72/30)+1),0)+(-$N72/30-INT(-$N72/30))*SUMIFS(57:57,$1:$1,GF$1+INT(-$N72/30)+1)+(INT(-$N72/30)+1--$N72/30)*SUMIFS(57:57,$1:$1,GF$1+INT(-$N72/30))))</f>
        <v>0</v>
      </c>
      <c r="GG72" s="40">
        <f>IF(GG$7="",0,IF(GG$1=MAX($1:$1),$R57-SUM($T72:GF72),IF(GG$1=1,SUMIFS(57:57,$1:$1,"&gt;="&amp;1,$1:$1,"&lt;="&amp;INT(-$N72/30))+(-$N72/30-INT(-$N72/30))*SUMIFS(57:57,$1:$1,INT(-$N72/30)+1),0)+(-$N72/30-INT(-$N72/30))*SUMIFS(57:57,$1:$1,GG$1+INT(-$N72/30)+1)+(INT(-$N72/30)+1--$N72/30)*SUMIFS(57:57,$1:$1,GG$1+INT(-$N72/30))))</f>
        <v>0</v>
      </c>
      <c r="GH72" s="40">
        <f>IF(GH$7="",0,IF(GH$1=MAX($1:$1),$R57-SUM($T72:GG72),IF(GH$1=1,SUMIFS(57:57,$1:$1,"&gt;="&amp;1,$1:$1,"&lt;="&amp;INT(-$N72/30))+(-$N72/30-INT(-$N72/30))*SUMIFS(57:57,$1:$1,INT(-$N72/30)+1),0)+(-$N72/30-INT(-$N72/30))*SUMIFS(57:57,$1:$1,GH$1+INT(-$N72/30)+1)+(INT(-$N72/30)+1--$N72/30)*SUMIFS(57:57,$1:$1,GH$1+INT(-$N72/30))))</f>
        <v>0</v>
      </c>
      <c r="GI72" s="40">
        <f>IF(GI$7="",0,IF(GI$1=MAX($1:$1),$R57-SUM($T72:GH72),IF(GI$1=1,SUMIFS(57:57,$1:$1,"&gt;="&amp;1,$1:$1,"&lt;="&amp;INT(-$N72/30))+(-$N72/30-INT(-$N72/30))*SUMIFS(57:57,$1:$1,INT(-$N72/30)+1),0)+(-$N72/30-INT(-$N72/30))*SUMIFS(57:57,$1:$1,GI$1+INT(-$N72/30)+1)+(INT(-$N72/30)+1--$N72/30)*SUMIFS(57:57,$1:$1,GI$1+INT(-$N72/30))))</f>
        <v>0</v>
      </c>
      <c r="GJ72" s="40">
        <f>IF(GJ$7="",0,IF(GJ$1=MAX($1:$1),$R57-SUM($T72:GI72),IF(GJ$1=1,SUMIFS(57:57,$1:$1,"&gt;="&amp;1,$1:$1,"&lt;="&amp;INT(-$N72/30))+(-$N72/30-INT(-$N72/30))*SUMIFS(57:57,$1:$1,INT(-$N72/30)+1),0)+(-$N72/30-INT(-$N72/30))*SUMIFS(57:57,$1:$1,GJ$1+INT(-$N72/30)+1)+(INT(-$N72/30)+1--$N72/30)*SUMIFS(57:57,$1:$1,GJ$1+INT(-$N72/30))))</f>
        <v>0</v>
      </c>
      <c r="GK72" s="40">
        <f>IF(GK$7="",0,IF(GK$1=MAX($1:$1),$R57-SUM($T72:GJ72),IF(GK$1=1,SUMIFS(57:57,$1:$1,"&gt;="&amp;1,$1:$1,"&lt;="&amp;INT(-$N72/30))+(-$N72/30-INT(-$N72/30))*SUMIFS(57:57,$1:$1,INT(-$N72/30)+1),0)+(-$N72/30-INT(-$N72/30))*SUMIFS(57:57,$1:$1,GK$1+INT(-$N72/30)+1)+(INT(-$N72/30)+1--$N72/30)*SUMIFS(57:57,$1:$1,GK$1+INT(-$N72/30))))</f>
        <v>0</v>
      </c>
      <c r="GL72" s="40">
        <f>IF(GL$7="",0,IF(GL$1=MAX($1:$1),$R57-SUM($T72:GK72),IF(GL$1=1,SUMIFS(57:57,$1:$1,"&gt;="&amp;1,$1:$1,"&lt;="&amp;INT(-$N72/30))+(-$N72/30-INT(-$N72/30))*SUMIFS(57:57,$1:$1,INT(-$N72/30)+1),0)+(-$N72/30-INT(-$N72/30))*SUMIFS(57:57,$1:$1,GL$1+INT(-$N72/30)+1)+(INT(-$N72/30)+1--$N72/30)*SUMIFS(57:57,$1:$1,GL$1+INT(-$N72/30))))</f>
        <v>0</v>
      </c>
      <c r="GM72" s="40">
        <f>IF(GM$7="",0,IF(GM$1=MAX($1:$1),$R57-SUM($T72:GL72),IF(GM$1=1,SUMIFS(57:57,$1:$1,"&gt;="&amp;1,$1:$1,"&lt;="&amp;INT(-$N72/30))+(-$N72/30-INT(-$N72/30))*SUMIFS(57:57,$1:$1,INT(-$N72/30)+1),0)+(-$N72/30-INT(-$N72/30))*SUMIFS(57:57,$1:$1,GM$1+INT(-$N72/30)+1)+(INT(-$N72/30)+1--$N72/30)*SUMIFS(57:57,$1:$1,GM$1+INT(-$N72/30))))</f>
        <v>0</v>
      </c>
      <c r="GN72" s="40">
        <f>IF(GN$7="",0,IF(GN$1=MAX($1:$1),$R57-SUM($T72:GM72),IF(GN$1=1,SUMIFS(57:57,$1:$1,"&gt;="&amp;1,$1:$1,"&lt;="&amp;INT(-$N72/30))+(-$N72/30-INT(-$N72/30))*SUMIFS(57:57,$1:$1,INT(-$N72/30)+1),0)+(-$N72/30-INT(-$N72/30))*SUMIFS(57:57,$1:$1,GN$1+INT(-$N72/30)+1)+(INT(-$N72/30)+1--$N72/30)*SUMIFS(57:57,$1:$1,GN$1+INT(-$N72/30))))</f>
        <v>0</v>
      </c>
      <c r="GO72" s="40">
        <f>IF(GO$7="",0,IF(GO$1=MAX($1:$1),$R57-SUM($T72:GN72),IF(GO$1=1,SUMIFS(57:57,$1:$1,"&gt;="&amp;1,$1:$1,"&lt;="&amp;INT(-$N72/30))+(-$N72/30-INT(-$N72/30))*SUMIFS(57:57,$1:$1,INT(-$N72/30)+1),0)+(-$N72/30-INT(-$N72/30))*SUMIFS(57:57,$1:$1,GO$1+INT(-$N72/30)+1)+(INT(-$N72/30)+1--$N72/30)*SUMIFS(57:57,$1:$1,GO$1+INT(-$N72/30))))</f>
        <v>0</v>
      </c>
      <c r="GP72" s="40">
        <f>IF(GP$7="",0,IF(GP$1=MAX($1:$1),$R57-SUM($T72:GO72),IF(GP$1=1,SUMIFS(57:57,$1:$1,"&gt;="&amp;1,$1:$1,"&lt;="&amp;INT(-$N72/30))+(-$N72/30-INT(-$N72/30))*SUMIFS(57:57,$1:$1,INT(-$N72/30)+1),0)+(-$N72/30-INT(-$N72/30))*SUMIFS(57:57,$1:$1,GP$1+INT(-$N72/30)+1)+(INT(-$N72/30)+1--$N72/30)*SUMIFS(57:57,$1:$1,GP$1+INT(-$N72/30))))</f>
        <v>0</v>
      </c>
      <c r="GQ72" s="40">
        <f>IF(GQ$7="",0,IF(GQ$1=MAX($1:$1),$R57-SUM($T72:GP72),IF(GQ$1=1,SUMIFS(57:57,$1:$1,"&gt;="&amp;1,$1:$1,"&lt;="&amp;INT(-$N72/30))+(-$N72/30-INT(-$N72/30))*SUMIFS(57:57,$1:$1,INT(-$N72/30)+1),0)+(-$N72/30-INT(-$N72/30))*SUMIFS(57:57,$1:$1,GQ$1+INT(-$N72/30)+1)+(INT(-$N72/30)+1--$N72/30)*SUMIFS(57:57,$1:$1,GQ$1+INT(-$N72/30))))</f>
        <v>0</v>
      </c>
      <c r="GR72" s="40">
        <f>IF(GR$7="",0,IF(GR$1=MAX($1:$1),$R57-SUM($T72:GQ72),IF(GR$1=1,SUMIFS(57:57,$1:$1,"&gt;="&amp;1,$1:$1,"&lt;="&amp;INT(-$N72/30))+(-$N72/30-INT(-$N72/30))*SUMIFS(57:57,$1:$1,INT(-$N72/30)+1),0)+(-$N72/30-INT(-$N72/30))*SUMIFS(57:57,$1:$1,GR$1+INT(-$N72/30)+1)+(INT(-$N72/30)+1--$N72/30)*SUMIFS(57:57,$1:$1,GR$1+INT(-$N72/30))))</f>
        <v>0</v>
      </c>
      <c r="GS72" s="40">
        <f>IF(GS$7="",0,IF(GS$1=MAX($1:$1),$R57-SUM($T72:GR72),IF(GS$1=1,SUMIFS(57:57,$1:$1,"&gt;="&amp;1,$1:$1,"&lt;="&amp;INT(-$N72/30))+(-$N72/30-INT(-$N72/30))*SUMIFS(57:57,$1:$1,INT(-$N72/30)+1),0)+(-$N72/30-INT(-$N72/30))*SUMIFS(57:57,$1:$1,GS$1+INT(-$N72/30)+1)+(INT(-$N72/30)+1--$N72/30)*SUMIFS(57:57,$1:$1,GS$1+INT(-$N72/30))))</f>
        <v>0</v>
      </c>
      <c r="GT72" s="40">
        <f>IF(GT$7="",0,IF(GT$1=MAX($1:$1),$R57-SUM($T72:GS72),IF(GT$1=1,SUMIFS(57:57,$1:$1,"&gt;="&amp;1,$1:$1,"&lt;="&amp;INT(-$N72/30))+(-$N72/30-INT(-$N72/30))*SUMIFS(57:57,$1:$1,INT(-$N72/30)+1),0)+(-$N72/30-INT(-$N72/30))*SUMIFS(57:57,$1:$1,GT$1+INT(-$N72/30)+1)+(INT(-$N72/30)+1--$N72/30)*SUMIFS(57:57,$1:$1,GT$1+INT(-$N72/30))))</f>
        <v>0</v>
      </c>
      <c r="GU72" s="40">
        <f>IF(GU$7="",0,IF(GU$1=MAX($1:$1),$R57-SUM($T72:GT72),IF(GU$1=1,SUMIFS(57:57,$1:$1,"&gt;="&amp;1,$1:$1,"&lt;="&amp;INT(-$N72/30))+(-$N72/30-INT(-$N72/30))*SUMIFS(57:57,$1:$1,INT(-$N72/30)+1),0)+(-$N72/30-INT(-$N72/30))*SUMIFS(57:57,$1:$1,GU$1+INT(-$N72/30)+1)+(INT(-$N72/30)+1--$N72/30)*SUMIFS(57:57,$1:$1,GU$1+INT(-$N72/30))))</f>
        <v>0</v>
      </c>
      <c r="GV72" s="40">
        <f>IF(GV$7="",0,IF(GV$1=MAX($1:$1),$R57-SUM($T72:GU72),IF(GV$1=1,SUMIFS(57:57,$1:$1,"&gt;="&amp;1,$1:$1,"&lt;="&amp;INT(-$N72/30))+(-$N72/30-INT(-$N72/30))*SUMIFS(57:57,$1:$1,INT(-$N72/30)+1),0)+(-$N72/30-INT(-$N72/30))*SUMIFS(57:57,$1:$1,GV$1+INT(-$N72/30)+1)+(INT(-$N72/30)+1--$N72/30)*SUMIFS(57:57,$1:$1,GV$1+INT(-$N72/30))))</f>
        <v>0</v>
      </c>
      <c r="GW72" s="40">
        <f>IF(GW$7="",0,IF(GW$1=MAX($1:$1),$R57-SUM($T72:GV72),IF(GW$1=1,SUMIFS(57:57,$1:$1,"&gt;="&amp;1,$1:$1,"&lt;="&amp;INT(-$N72/30))+(-$N72/30-INT(-$N72/30))*SUMIFS(57:57,$1:$1,INT(-$N72/30)+1),0)+(-$N72/30-INT(-$N72/30))*SUMIFS(57:57,$1:$1,GW$1+INT(-$N72/30)+1)+(INT(-$N72/30)+1--$N72/30)*SUMIFS(57:57,$1:$1,GW$1+INT(-$N72/30))))</f>
        <v>0</v>
      </c>
      <c r="GX72" s="40">
        <f>IF(GX$7="",0,IF(GX$1=MAX($1:$1),$R57-SUM($T72:GW72),IF(GX$1=1,SUMIFS(57:57,$1:$1,"&gt;="&amp;1,$1:$1,"&lt;="&amp;INT(-$N72/30))+(-$N72/30-INT(-$N72/30))*SUMIFS(57:57,$1:$1,INT(-$N72/30)+1),0)+(-$N72/30-INT(-$N72/30))*SUMIFS(57:57,$1:$1,GX$1+INT(-$N72/30)+1)+(INT(-$N72/30)+1--$N72/30)*SUMIFS(57:57,$1:$1,GX$1+INT(-$N72/30))))</f>
        <v>0</v>
      </c>
      <c r="GY72" s="40">
        <f>IF(GY$7="",0,IF(GY$1=MAX($1:$1),$R57-SUM($T72:GX72),IF(GY$1=1,SUMIFS(57:57,$1:$1,"&gt;="&amp;1,$1:$1,"&lt;="&amp;INT(-$N72/30))+(-$N72/30-INT(-$N72/30))*SUMIFS(57:57,$1:$1,INT(-$N72/30)+1),0)+(-$N72/30-INT(-$N72/30))*SUMIFS(57:57,$1:$1,GY$1+INT(-$N72/30)+1)+(INT(-$N72/30)+1--$N72/30)*SUMIFS(57:57,$1:$1,GY$1+INT(-$N72/30))))</f>
        <v>0</v>
      </c>
      <c r="GZ72" s="40">
        <f>IF(GZ$7="",0,IF(GZ$1=MAX($1:$1),$R57-SUM($T72:GY72),IF(GZ$1=1,SUMIFS(57:57,$1:$1,"&gt;="&amp;1,$1:$1,"&lt;="&amp;INT(-$N72/30))+(-$N72/30-INT(-$N72/30))*SUMIFS(57:57,$1:$1,INT(-$N72/30)+1),0)+(-$N72/30-INT(-$N72/30))*SUMIFS(57:57,$1:$1,GZ$1+INT(-$N72/30)+1)+(INT(-$N72/30)+1--$N72/30)*SUMIFS(57:57,$1:$1,GZ$1+INT(-$N72/30))))</f>
        <v>0</v>
      </c>
      <c r="HA72" s="40">
        <f>IF(HA$7="",0,IF(HA$1=MAX($1:$1),$R57-SUM($T72:GZ72),IF(HA$1=1,SUMIFS(57:57,$1:$1,"&gt;="&amp;1,$1:$1,"&lt;="&amp;INT(-$N72/30))+(-$N72/30-INT(-$N72/30))*SUMIFS(57:57,$1:$1,INT(-$N72/30)+1),0)+(-$N72/30-INT(-$N72/30))*SUMIFS(57:57,$1:$1,HA$1+INT(-$N72/30)+1)+(INT(-$N72/30)+1--$N72/30)*SUMIFS(57:57,$1:$1,HA$1+INT(-$N72/30))))</f>
        <v>0</v>
      </c>
      <c r="HB72" s="40">
        <f>IF(HB$7="",0,IF(HB$1=MAX($1:$1),$R57-SUM($T72:HA72),IF(HB$1=1,SUMIFS(57:57,$1:$1,"&gt;="&amp;1,$1:$1,"&lt;="&amp;INT(-$N72/30))+(-$N72/30-INT(-$N72/30))*SUMIFS(57:57,$1:$1,INT(-$N72/30)+1),0)+(-$N72/30-INT(-$N72/30))*SUMIFS(57:57,$1:$1,HB$1+INT(-$N72/30)+1)+(INT(-$N72/30)+1--$N72/30)*SUMIFS(57:57,$1:$1,HB$1+INT(-$N72/30))))</f>
        <v>0</v>
      </c>
      <c r="HC72" s="40">
        <f>IF(HC$7="",0,IF(HC$1=MAX($1:$1),$R57-SUM($T72:HB72),IF(HC$1=1,SUMIFS(57:57,$1:$1,"&gt;="&amp;1,$1:$1,"&lt;="&amp;INT(-$N72/30))+(-$N72/30-INT(-$N72/30))*SUMIFS(57:57,$1:$1,INT(-$N72/30)+1),0)+(-$N72/30-INT(-$N72/30))*SUMIFS(57:57,$1:$1,HC$1+INT(-$N72/30)+1)+(INT(-$N72/30)+1--$N72/30)*SUMIFS(57:57,$1:$1,HC$1+INT(-$N72/30))))</f>
        <v>0</v>
      </c>
      <c r="HD72" s="40">
        <f>IF(HD$7="",0,IF(HD$1=MAX($1:$1),$R57-SUM($T72:HC72),IF(HD$1=1,SUMIFS(57:57,$1:$1,"&gt;="&amp;1,$1:$1,"&lt;="&amp;INT(-$N72/30))+(-$N72/30-INT(-$N72/30))*SUMIFS(57:57,$1:$1,INT(-$N72/30)+1),0)+(-$N72/30-INT(-$N72/30))*SUMIFS(57:57,$1:$1,HD$1+INT(-$N72/30)+1)+(INT(-$N72/30)+1--$N72/30)*SUMIFS(57:57,$1:$1,HD$1+INT(-$N72/30))))</f>
        <v>0</v>
      </c>
      <c r="HE72" s="40">
        <f>IF(HE$7="",0,IF(HE$1=MAX($1:$1),$R57-SUM($T72:HD72),IF(HE$1=1,SUMIFS(57:57,$1:$1,"&gt;="&amp;1,$1:$1,"&lt;="&amp;INT(-$N72/30))+(-$N72/30-INT(-$N72/30))*SUMIFS(57:57,$1:$1,INT(-$N72/30)+1),0)+(-$N72/30-INT(-$N72/30))*SUMIFS(57:57,$1:$1,HE$1+INT(-$N72/30)+1)+(INT(-$N72/30)+1--$N72/30)*SUMIFS(57:57,$1:$1,HE$1+INT(-$N72/30))))</f>
        <v>0</v>
      </c>
      <c r="HF72" s="40">
        <f>IF(HF$7="",0,IF(HF$1=MAX($1:$1),$R57-SUM($T72:HE72),IF(HF$1=1,SUMIFS(57:57,$1:$1,"&gt;="&amp;1,$1:$1,"&lt;="&amp;INT(-$N72/30))+(-$N72/30-INT(-$N72/30))*SUMIFS(57:57,$1:$1,INT(-$N72/30)+1),0)+(-$N72/30-INT(-$N72/30))*SUMIFS(57:57,$1:$1,HF$1+INT(-$N72/30)+1)+(INT(-$N72/30)+1--$N72/30)*SUMIFS(57:57,$1:$1,HF$1+INT(-$N72/30))))</f>
        <v>0</v>
      </c>
      <c r="HG72" s="40">
        <f>IF(HG$7="",0,IF(HG$1=MAX($1:$1),$R57-SUM($T72:HF72),IF(HG$1=1,SUMIFS(57:57,$1:$1,"&gt;="&amp;1,$1:$1,"&lt;="&amp;INT(-$N72/30))+(-$N72/30-INT(-$N72/30))*SUMIFS(57:57,$1:$1,INT(-$N72/30)+1),0)+(-$N72/30-INT(-$N72/30))*SUMIFS(57:57,$1:$1,HG$1+INT(-$N72/30)+1)+(INT(-$N72/30)+1--$N72/30)*SUMIFS(57:57,$1:$1,HG$1+INT(-$N72/30))))</f>
        <v>0</v>
      </c>
      <c r="HH72" s="40">
        <f>IF(HH$7="",0,IF(HH$1=MAX($1:$1),$R57-SUM($T72:HG72),IF(HH$1=1,SUMIFS(57:57,$1:$1,"&gt;="&amp;1,$1:$1,"&lt;="&amp;INT(-$N72/30))+(-$N72/30-INT(-$N72/30))*SUMIFS(57:57,$1:$1,INT(-$N72/30)+1),0)+(-$N72/30-INT(-$N72/30))*SUMIFS(57:57,$1:$1,HH$1+INT(-$N72/30)+1)+(INT(-$N72/30)+1--$N72/30)*SUMIFS(57:57,$1:$1,HH$1+INT(-$N72/30))))</f>
        <v>0</v>
      </c>
      <c r="HI72" s="40">
        <f>IF(HI$7="",0,IF(HI$1=MAX($1:$1),$R57-SUM($T72:HH72),IF(HI$1=1,SUMIFS(57:57,$1:$1,"&gt;="&amp;1,$1:$1,"&lt;="&amp;INT(-$N72/30))+(-$N72/30-INT(-$N72/30))*SUMIFS(57:57,$1:$1,INT(-$N72/30)+1),0)+(-$N72/30-INT(-$N72/30))*SUMIFS(57:57,$1:$1,HI$1+INT(-$N72/30)+1)+(INT(-$N72/30)+1--$N72/30)*SUMIFS(57:57,$1:$1,HI$1+INT(-$N72/30))))</f>
        <v>0</v>
      </c>
      <c r="HJ72" s="40">
        <f>IF(HJ$7="",0,IF(HJ$1=MAX($1:$1),$R57-SUM($T72:HI72),IF(HJ$1=1,SUMIFS(57:57,$1:$1,"&gt;="&amp;1,$1:$1,"&lt;="&amp;INT(-$N72/30))+(-$N72/30-INT(-$N72/30))*SUMIFS(57:57,$1:$1,INT(-$N72/30)+1),0)+(-$N72/30-INT(-$N72/30))*SUMIFS(57:57,$1:$1,HJ$1+INT(-$N72/30)+1)+(INT(-$N72/30)+1--$N72/30)*SUMIFS(57:57,$1:$1,HJ$1+INT(-$N72/30))))</f>
        <v>0</v>
      </c>
      <c r="HK72" s="40">
        <f>IF(HK$7="",0,IF(HK$1=MAX($1:$1),$R57-SUM($T72:HJ72),IF(HK$1=1,SUMIFS(57:57,$1:$1,"&gt;="&amp;1,$1:$1,"&lt;="&amp;INT(-$N72/30))+(-$N72/30-INT(-$N72/30))*SUMIFS(57:57,$1:$1,INT(-$N72/30)+1),0)+(-$N72/30-INT(-$N72/30))*SUMIFS(57:57,$1:$1,HK$1+INT(-$N72/30)+1)+(INT(-$N72/30)+1--$N72/30)*SUMIFS(57:57,$1:$1,HK$1+INT(-$N72/30))))</f>
        <v>0</v>
      </c>
      <c r="HL72" s="40">
        <f>IF(HL$7="",0,IF(HL$1=MAX($1:$1),$R57-SUM($T72:HK72),IF(HL$1=1,SUMIFS(57:57,$1:$1,"&gt;="&amp;1,$1:$1,"&lt;="&amp;INT(-$N72/30))+(-$N72/30-INT(-$N72/30))*SUMIFS(57:57,$1:$1,INT(-$N72/30)+1),0)+(-$N72/30-INT(-$N72/30))*SUMIFS(57:57,$1:$1,HL$1+INT(-$N72/30)+1)+(INT(-$N72/30)+1--$N72/30)*SUMIFS(57:57,$1:$1,HL$1+INT(-$N72/30))))</f>
        <v>0</v>
      </c>
      <c r="HM72" s="40">
        <f>IF(HM$7="",0,IF(HM$1=MAX($1:$1),$R57-SUM($T72:HL72),IF(HM$1=1,SUMIFS(57:57,$1:$1,"&gt;="&amp;1,$1:$1,"&lt;="&amp;INT(-$N72/30))+(-$N72/30-INT(-$N72/30))*SUMIFS(57:57,$1:$1,INT(-$N72/30)+1),0)+(-$N72/30-INT(-$N72/30))*SUMIFS(57:57,$1:$1,HM$1+INT(-$N72/30)+1)+(INT(-$N72/30)+1--$N72/30)*SUMIFS(57:57,$1:$1,HM$1+INT(-$N72/30))))</f>
        <v>0</v>
      </c>
      <c r="HN72" s="40">
        <f>IF(HN$7="",0,IF(HN$1=MAX($1:$1),$R57-SUM($T72:HM72),IF(HN$1=1,SUMIFS(57:57,$1:$1,"&gt;="&amp;1,$1:$1,"&lt;="&amp;INT(-$N72/30))+(-$N72/30-INT(-$N72/30))*SUMIFS(57:57,$1:$1,INT(-$N72/30)+1),0)+(-$N72/30-INT(-$N72/30))*SUMIFS(57:57,$1:$1,HN$1+INT(-$N72/30)+1)+(INT(-$N72/30)+1--$N72/30)*SUMIFS(57:57,$1:$1,HN$1+INT(-$N72/30))))</f>
        <v>0</v>
      </c>
      <c r="HO72" s="40">
        <f>IF(HO$7="",0,IF(HO$1=MAX($1:$1),$R57-SUM($T72:HN72),IF(HO$1=1,SUMIFS(57:57,$1:$1,"&gt;="&amp;1,$1:$1,"&lt;="&amp;INT(-$N72/30))+(-$N72/30-INT(-$N72/30))*SUMIFS(57:57,$1:$1,INT(-$N72/30)+1),0)+(-$N72/30-INT(-$N72/30))*SUMIFS(57:57,$1:$1,HO$1+INT(-$N72/30)+1)+(INT(-$N72/30)+1--$N72/30)*SUMIFS(57:57,$1:$1,HO$1+INT(-$N72/30))))</f>
        <v>0</v>
      </c>
      <c r="HP72" s="40">
        <f>IF(HP$7="",0,IF(HP$1=MAX($1:$1),$R57-SUM($T72:HO72),IF(HP$1=1,SUMIFS(57:57,$1:$1,"&gt;="&amp;1,$1:$1,"&lt;="&amp;INT(-$N72/30))+(-$N72/30-INT(-$N72/30))*SUMIFS(57:57,$1:$1,INT(-$N72/30)+1),0)+(-$N72/30-INT(-$N72/30))*SUMIFS(57:57,$1:$1,HP$1+INT(-$N72/30)+1)+(INT(-$N72/30)+1--$N72/30)*SUMIFS(57:57,$1:$1,HP$1+INT(-$N72/30))))</f>
        <v>0</v>
      </c>
      <c r="HQ72" s="40">
        <f>IF(HQ$7="",0,IF(HQ$1=MAX($1:$1),$R57-SUM($T72:HP72),IF(HQ$1=1,SUMIFS(57:57,$1:$1,"&gt;="&amp;1,$1:$1,"&lt;="&amp;INT(-$N72/30))+(-$N72/30-INT(-$N72/30))*SUMIFS(57:57,$1:$1,INT(-$N72/30)+1),0)+(-$N72/30-INT(-$N72/30))*SUMIFS(57:57,$1:$1,HQ$1+INT(-$N72/30)+1)+(INT(-$N72/30)+1--$N72/30)*SUMIFS(57:57,$1:$1,HQ$1+INT(-$N72/30))))</f>
        <v>0</v>
      </c>
      <c r="HR72" s="40">
        <f>IF(HR$7="",0,IF(HR$1=MAX($1:$1),$R57-SUM($T72:HQ72),IF(HR$1=1,SUMIFS(57:57,$1:$1,"&gt;="&amp;1,$1:$1,"&lt;="&amp;INT(-$N72/30))+(-$N72/30-INT(-$N72/30))*SUMIFS(57:57,$1:$1,INT(-$N72/30)+1),0)+(-$N72/30-INT(-$N72/30))*SUMIFS(57:57,$1:$1,HR$1+INT(-$N72/30)+1)+(INT(-$N72/30)+1--$N72/30)*SUMIFS(57:57,$1:$1,HR$1+INT(-$N72/30))))</f>
        <v>0</v>
      </c>
      <c r="HS72" s="40">
        <f>IF(HS$7="",0,IF(HS$1=MAX($1:$1),$R57-SUM($T72:HR72),IF(HS$1=1,SUMIFS(57:57,$1:$1,"&gt;="&amp;1,$1:$1,"&lt;="&amp;INT(-$N72/30))+(-$N72/30-INT(-$N72/30))*SUMIFS(57:57,$1:$1,INT(-$N72/30)+1),0)+(-$N72/30-INT(-$N72/30))*SUMIFS(57:57,$1:$1,HS$1+INT(-$N72/30)+1)+(INT(-$N72/30)+1--$N72/30)*SUMIFS(57:57,$1:$1,HS$1+INT(-$N72/30))))</f>
        <v>0</v>
      </c>
      <c r="HT72" s="40">
        <f>IF(HT$7="",0,IF(HT$1=MAX($1:$1),$R57-SUM($T72:HS72),IF(HT$1=1,SUMIFS(57:57,$1:$1,"&gt;="&amp;1,$1:$1,"&lt;="&amp;INT(-$N72/30))+(-$N72/30-INT(-$N72/30))*SUMIFS(57:57,$1:$1,INT(-$N72/30)+1),0)+(-$N72/30-INT(-$N72/30))*SUMIFS(57:57,$1:$1,HT$1+INT(-$N72/30)+1)+(INT(-$N72/30)+1--$N72/30)*SUMIFS(57:57,$1:$1,HT$1+INT(-$N72/30))))</f>
        <v>0</v>
      </c>
      <c r="HU72" s="40">
        <f>IF(HU$7="",0,IF(HU$1=MAX($1:$1),$R57-SUM($T72:HT72),IF(HU$1=1,SUMIFS(57:57,$1:$1,"&gt;="&amp;1,$1:$1,"&lt;="&amp;INT(-$N72/30))+(-$N72/30-INT(-$N72/30))*SUMIFS(57:57,$1:$1,INT(-$N72/30)+1),0)+(-$N72/30-INT(-$N72/30))*SUMIFS(57:57,$1:$1,HU$1+INT(-$N72/30)+1)+(INT(-$N72/30)+1--$N72/30)*SUMIFS(57:57,$1:$1,HU$1+INT(-$N72/30))))</f>
        <v>0</v>
      </c>
      <c r="HV72" s="40">
        <f>IF(HV$7="",0,IF(HV$1=MAX($1:$1),$R57-SUM($T72:HU72),IF(HV$1=1,SUMIFS(57:57,$1:$1,"&gt;="&amp;1,$1:$1,"&lt;="&amp;INT(-$N72/30))+(-$N72/30-INT(-$N72/30))*SUMIFS(57:57,$1:$1,INT(-$N72/30)+1),0)+(-$N72/30-INT(-$N72/30))*SUMIFS(57:57,$1:$1,HV$1+INT(-$N72/30)+1)+(INT(-$N72/30)+1--$N72/30)*SUMIFS(57:57,$1:$1,HV$1+INT(-$N72/30))))</f>
        <v>0</v>
      </c>
      <c r="HW72" s="40">
        <f>IF(HW$7="",0,IF(HW$1=MAX($1:$1),$R57-SUM($T72:HV72),IF(HW$1=1,SUMIFS(57:57,$1:$1,"&gt;="&amp;1,$1:$1,"&lt;="&amp;INT(-$N72/30))+(-$N72/30-INT(-$N72/30))*SUMIFS(57:57,$1:$1,INT(-$N72/30)+1),0)+(-$N72/30-INT(-$N72/30))*SUMIFS(57:57,$1:$1,HW$1+INT(-$N72/30)+1)+(INT(-$N72/30)+1--$N72/30)*SUMIFS(57:57,$1:$1,HW$1+INT(-$N72/30))))</f>
        <v>0</v>
      </c>
      <c r="HX72" s="40">
        <f>IF(HX$7="",0,IF(HX$1=MAX($1:$1),$R57-SUM($T72:HW72),IF(HX$1=1,SUMIFS(57:57,$1:$1,"&gt;="&amp;1,$1:$1,"&lt;="&amp;INT(-$N72/30))+(-$N72/30-INT(-$N72/30))*SUMIFS(57:57,$1:$1,INT(-$N72/30)+1),0)+(-$N72/30-INT(-$N72/30))*SUMIFS(57:57,$1:$1,HX$1+INT(-$N72/30)+1)+(INT(-$N72/30)+1--$N72/30)*SUMIFS(57:57,$1:$1,HX$1+INT(-$N72/30))))</f>
        <v>0</v>
      </c>
      <c r="HY72" s="40">
        <f>IF(HY$7="",0,IF(HY$1=MAX($1:$1),$R57-SUM($T72:HX72),IF(HY$1=1,SUMIFS(57:57,$1:$1,"&gt;="&amp;1,$1:$1,"&lt;="&amp;INT(-$N72/30))+(-$N72/30-INT(-$N72/30))*SUMIFS(57:57,$1:$1,INT(-$N72/30)+1),0)+(-$N72/30-INT(-$N72/30))*SUMIFS(57:57,$1:$1,HY$1+INT(-$N72/30)+1)+(INT(-$N72/30)+1--$N72/30)*SUMIFS(57:57,$1:$1,HY$1+INT(-$N72/30))))</f>
        <v>0</v>
      </c>
      <c r="HZ72" s="40">
        <f>IF(HZ$7="",0,IF(HZ$1=MAX($1:$1),$R57-SUM($T72:HY72),IF(HZ$1=1,SUMIFS(57:57,$1:$1,"&gt;="&amp;1,$1:$1,"&lt;="&amp;INT(-$N72/30))+(-$N72/30-INT(-$N72/30))*SUMIFS(57:57,$1:$1,INT(-$N72/30)+1),0)+(-$N72/30-INT(-$N72/30))*SUMIFS(57:57,$1:$1,HZ$1+INT(-$N72/30)+1)+(INT(-$N72/30)+1--$N72/30)*SUMIFS(57:57,$1:$1,HZ$1+INT(-$N72/30))))</f>
        <v>0</v>
      </c>
      <c r="IA72" s="40">
        <f>IF(IA$7="",0,IF(IA$1=MAX($1:$1),$R57-SUM($T72:HZ72),IF(IA$1=1,SUMIFS(57:57,$1:$1,"&gt;="&amp;1,$1:$1,"&lt;="&amp;INT(-$N72/30))+(-$N72/30-INT(-$N72/30))*SUMIFS(57:57,$1:$1,INT(-$N72/30)+1),0)+(-$N72/30-INT(-$N72/30))*SUMIFS(57:57,$1:$1,IA$1+INT(-$N72/30)+1)+(INT(-$N72/30)+1--$N72/30)*SUMIFS(57:57,$1:$1,IA$1+INT(-$N72/30))))</f>
        <v>0</v>
      </c>
      <c r="IB72" s="40">
        <f>IF(IB$7="",0,IF(IB$1=MAX($1:$1),$R57-SUM($T72:IA72),IF(IB$1=1,SUMIFS(57:57,$1:$1,"&gt;="&amp;1,$1:$1,"&lt;="&amp;INT(-$N72/30))+(-$N72/30-INT(-$N72/30))*SUMIFS(57:57,$1:$1,INT(-$N72/30)+1),0)+(-$N72/30-INT(-$N72/30))*SUMIFS(57:57,$1:$1,IB$1+INT(-$N72/30)+1)+(INT(-$N72/30)+1--$N72/30)*SUMIFS(57:57,$1:$1,IB$1+INT(-$N72/30))))</f>
        <v>0</v>
      </c>
      <c r="IC72" s="40">
        <f>IF(IC$7="",0,IF(IC$1=MAX($1:$1),$R57-SUM($T72:IB72),IF(IC$1=1,SUMIFS(57:57,$1:$1,"&gt;="&amp;1,$1:$1,"&lt;="&amp;INT(-$N72/30))+(-$N72/30-INT(-$N72/30))*SUMIFS(57:57,$1:$1,INT(-$N72/30)+1),0)+(-$N72/30-INT(-$N72/30))*SUMIFS(57:57,$1:$1,IC$1+INT(-$N72/30)+1)+(INT(-$N72/30)+1--$N72/30)*SUMIFS(57:57,$1:$1,IC$1+INT(-$N72/30))))</f>
        <v>0</v>
      </c>
      <c r="ID72" s="40">
        <f>IF(ID$7="",0,IF(ID$1=MAX($1:$1),$R57-SUM($T72:IC72),IF(ID$1=1,SUMIFS(57:57,$1:$1,"&gt;="&amp;1,$1:$1,"&lt;="&amp;INT(-$N72/30))+(-$N72/30-INT(-$N72/30))*SUMIFS(57:57,$1:$1,INT(-$N72/30)+1),0)+(-$N72/30-INT(-$N72/30))*SUMIFS(57:57,$1:$1,ID$1+INT(-$N72/30)+1)+(INT(-$N72/30)+1--$N72/30)*SUMIFS(57:57,$1:$1,ID$1+INT(-$N72/30))))</f>
        <v>0</v>
      </c>
      <c r="IE72" s="40">
        <f>IF(IE$7="",0,IF(IE$1=MAX($1:$1),$R57-SUM($T72:ID72),IF(IE$1=1,SUMIFS(57:57,$1:$1,"&gt;="&amp;1,$1:$1,"&lt;="&amp;INT(-$N72/30))+(-$N72/30-INT(-$N72/30))*SUMIFS(57:57,$1:$1,INT(-$N72/30)+1),0)+(-$N72/30-INT(-$N72/30))*SUMIFS(57:57,$1:$1,IE$1+INT(-$N72/30)+1)+(INT(-$N72/30)+1--$N72/30)*SUMIFS(57:57,$1:$1,IE$1+INT(-$N72/30))))</f>
        <v>0</v>
      </c>
      <c r="IF72" s="40">
        <f>IF(IF$7="",0,IF(IF$1=MAX($1:$1),$R57-SUM($T72:IE72),IF(IF$1=1,SUMIFS(57:57,$1:$1,"&gt;="&amp;1,$1:$1,"&lt;="&amp;INT(-$N72/30))+(-$N72/30-INT(-$N72/30))*SUMIFS(57:57,$1:$1,INT(-$N72/30)+1),0)+(-$N72/30-INT(-$N72/30))*SUMIFS(57:57,$1:$1,IF$1+INT(-$N72/30)+1)+(INT(-$N72/30)+1--$N72/30)*SUMIFS(57:57,$1:$1,IF$1+INT(-$N72/30))))</f>
        <v>0</v>
      </c>
      <c r="IG72" s="40">
        <f>IF(IG$7="",0,IF(IG$1=MAX($1:$1),$R57-SUM($T72:IF72),IF(IG$1=1,SUMIFS(57:57,$1:$1,"&gt;="&amp;1,$1:$1,"&lt;="&amp;INT(-$N72/30))+(-$N72/30-INT(-$N72/30))*SUMIFS(57:57,$1:$1,INT(-$N72/30)+1),0)+(-$N72/30-INT(-$N72/30))*SUMIFS(57:57,$1:$1,IG$1+INT(-$N72/30)+1)+(INT(-$N72/30)+1--$N72/30)*SUMIFS(57:57,$1:$1,IG$1+INT(-$N72/30))))</f>
        <v>0</v>
      </c>
      <c r="IH72" s="40">
        <f>IF(IH$7="",0,IF(IH$1=MAX($1:$1),$R57-SUM($T72:IG72),IF(IH$1=1,SUMIFS(57:57,$1:$1,"&gt;="&amp;1,$1:$1,"&lt;="&amp;INT(-$N72/30))+(-$N72/30-INT(-$N72/30))*SUMIFS(57:57,$1:$1,INT(-$N72/30)+1),0)+(-$N72/30-INT(-$N72/30))*SUMIFS(57:57,$1:$1,IH$1+INT(-$N72/30)+1)+(INT(-$N72/30)+1--$N72/30)*SUMIFS(57:57,$1:$1,IH$1+INT(-$N72/30))))</f>
        <v>0</v>
      </c>
      <c r="II72" s="40">
        <f>IF(II$7="",0,IF(II$1=MAX($1:$1),$R57-SUM($T72:IH72),IF(II$1=1,SUMIFS(57:57,$1:$1,"&gt;="&amp;1,$1:$1,"&lt;="&amp;INT(-$N72/30))+(-$N72/30-INT(-$N72/30))*SUMIFS(57:57,$1:$1,INT(-$N72/30)+1),0)+(-$N72/30-INT(-$N72/30))*SUMIFS(57:57,$1:$1,II$1+INT(-$N72/30)+1)+(INT(-$N72/30)+1--$N72/30)*SUMIFS(57:57,$1:$1,II$1+INT(-$N72/30))))</f>
        <v>0</v>
      </c>
      <c r="IJ72" s="40">
        <f>IF(IJ$7="",0,IF(IJ$1=MAX($1:$1),$R57-SUM($T72:II72),IF(IJ$1=1,SUMIFS(57:57,$1:$1,"&gt;="&amp;1,$1:$1,"&lt;="&amp;INT(-$N72/30))+(-$N72/30-INT(-$N72/30))*SUMIFS(57:57,$1:$1,INT(-$N72/30)+1),0)+(-$N72/30-INT(-$N72/30))*SUMIFS(57:57,$1:$1,IJ$1+INT(-$N72/30)+1)+(INT(-$N72/30)+1--$N72/30)*SUMIFS(57:57,$1:$1,IJ$1+INT(-$N72/30))))</f>
        <v>0</v>
      </c>
      <c r="IK72" s="40">
        <f>IF(IK$7="",0,IF(IK$1=MAX($1:$1),$R57-SUM($T72:IJ72),IF(IK$1=1,SUMIFS(57:57,$1:$1,"&gt;="&amp;1,$1:$1,"&lt;="&amp;INT(-$N72/30))+(-$N72/30-INT(-$N72/30))*SUMIFS(57:57,$1:$1,INT(-$N72/30)+1),0)+(-$N72/30-INT(-$N72/30))*SUMIFS(57:57,$1:$1,IK$1+INT(-$N72/30)+1)+(INT(-$N72/30)+1--$N72/30)*SUMIFS(57:57,$1:$1,IK$1+INT(-$N72/30))))</f>
        <v>0</v>
      </c>
      <c r="IL72" s="40">
        <f>IF(IL$7="",0,IF(IL$1=MAX($1:$1),$R57-SUM($T72:IK72),IF(IL$1=1,SUMIFS(57:57,$1:$1,"&gt;="&amp;1,$1:$1,"&lt;="&amp;INT(-$N72/30))+(-$N72/30-INT(-$N72/30))*SUMIFS(57:57,$1:$1,INT(-$N72/30)+1),0)+(-$N72/30-INT(-$N72/30))*SUMIFS(57:57,$1:$1,IL$1+INT(-$N72/30)+1)+(INT(-$N72/30)+1--$N72/30)*SUMIFS(57:57,$1:$1,IL$1+INT(-$N72/30))))</f>
        <v>0</v>
      </c>
      <c r="IM72" s="40">
        <f>IF(IM$7="",0,IF(IM$1=MAX($1:$1),$R57-SUM($T72:IL72),IF(IM$1=1,SUMIFS(57:57,$1:$1,"&gt;="&amp;1,$1:$1,"&lt;="&amp;INT(-$N72/30))+(-$N72/30-INT(-$N72/30))*SUMIFS(57:57,$1:$1,INT(-$N72/30)+1),0)+(-$N72/30-INT(-$N72/30))*SUMIFS(57:57,$1:$1,IM$1+INT(-$N72/30)+1)+(INT(-$N72/30)+1--$N72/30)*SUMIFS(57:57,$1:$1,IM$1+INT(-$N72/30))))</f>
        <v>0</v>
      </c>
      <c r="IN72" s="40">
        <f>IF(IN$7="",0,IF(IN$1=MAX($1:$1),$R57-SUM($T72:IM72),IF(IN$1=1,SUMIFS(57:57,$1:$1,"&gt;="&amp;1,$1:$1,"&lt;="&amp;INT(-$N72/30))+(-$N72/30-INT(-$N72/30))*SUMIFS(57:57,$1:$1,INT(-$N72/30)+1),0)+(-$N72/30-INT(-$N72/30))*SUMIFS(57:57,$1:$1,IN$1+INT(-$N72/30)+1)+(INT(-$N72/30)+1--$N72/30)*SUMIFS(57:57,$1:$1,IN$1+INT(-$N72/30))))</f>
        <v>0</v>
      </c>
      <c r="IO72" s="40">
        <f>IF(IO$7="",0,IF(IO$1=MAX($1:$1),$R57-SUM($T72:IN72),IF(IO$1=1,SUMIFS(57:57,$1:$1,"&gt;="&amp;1,$1:$1,"&lt;="&amp;INT(-$N72/30))+(-$N72/30-INT(-$N72/30))*SUMIFS(57:57,$1:$1,INT(-$N72/30)+1),0)+(-$N72/30-INT(-$N72/30))*SUMIFS(57:57,$1:$1,IO$1+INT(-$N72/30)+1)+(INT(-$N72/30)+1--$N72/30)*SUMIFS(57:57,$1:$1,IO$1+INT(-$N72/30))))</f>
        <v>0</v>
      </c>
      <c r="IP72" s="40">
        <f>IF(IP$7="",0,IF(IP$1=MAX($1:$1),$R57-SUM($T72:IO72),IF(IP$1=1,SUMIFS(57:57,$1:$1,"&gt;="&amp;1,$1:$1,"&lt;="&amp;INT(-$N72/30))+(-$N72/30-INT(-$N72/30))*SUMIFS(57:57,$1:$1,INT(-$N72/30)+1),0)+(-$N72/30-INT(-$N72/30))*SUMIFS(57:57,$1:$1,IP$1+INT(-$N72/30)+1)+(INT(-$N72/30)+1--$N72/30)*SUMIFS(57:57,$1:$1,IP$1+INT(-$N72/30))))</f>
        <v>0</v>
      </c>
      <c r="IQ72" s="40">
        <f>IF(IQ$7="",0,IF(IQ$1=MAX($1:$1),$R57-SUM($T72:IP72),IF(IQ$1=1,SUMIFS(57:57,$1:$1,"&gt;="&amp;1,$1:$1,"&lt;="&amp;INT(-$N72/30))+(-$N72/30-INT(-$N72/30))*SUMIFS(57:57,$1:$1,INT(-$N72/30)+1),0)+(-$N72/30-INT(-$N72/30))*SUMIFS(57:57,$1:$1,IQ$1+INT(-$N72/30)+1)+(INT(-$N72/30)+1--$N72/30)*SUMIFS(57:57,$1:$1,IQ$1+INT(-$N72/30))))</f>
        <v>0</v>
      </c>
      <c r="IR72" s="40">
        <f>IF(IR$7="",0,IF(IR$1=MAX($1:$1),$R57-SUM($T72:IQ72),IF(IR$1=1,SUMIFS(57:57,$1:$1,"&gt;="&amp;1,$1:$1,"&lt;="&amp;INT(-$N72/30))+(-$N72/30-INT(-$N72/30))*SUMIFS(57:57,$1:$1,INT(-$N72/30)+1),0)+(-$N72/30-INT(-$N72/30))*SUMIFS(57:57,$1:$1,IR$1+INT(-$N72/30)+1)+(INT(-$N72/30)+1--$N72/30)*SUMIFS(57:57,$1:$1,IR$1+INT(-$N72/30))))</f>
        <v>0</v>
      </c>
      <c r="IS72" s="40">
        <f>IF(IS$7="",0,IF(IS$1=MAX($1:$1),$R57-SUM($T72:IR72),IF(IS$1=1,SUMIFS(57:57,$1:$1,"&gt;="&amp;1,$1:$1,"&lt;="&amp;INT(-$N72/30))+(-$N72/30-INT(-$N72/30))*SUMIFS(57:57,$1:$1,INT(-$N72/30)+1),0)+(-$N72/30-INT(-$N72/30))*SUMIFS(57:57,$1:$1,IS$1+INT(-$N72/30)+1)+(INT(-$N72/30)+1--$N72/30)*SUMIFS(57:57,$1:$1,IS$1+INT(-$N72/30))))</f>
        <v>0</v>
      </c>
      <c r="IT72" s="40">
        <f>IF(IT$7="",0,IF(IT$1=MAX($1:$1),$R57-SUM($T72:IS72),IF(IT$1=1,SUMIFS(57:57,$1:$1,"&gt;="&amp;1,$1:$1,"&lt;="&amp;INT(-$N72/30))+(-$N72/30-INT(-$N72/30))*SUMIFS(57:57,$1:$1,INT(-$N72/30)+1),0)+(-$N72/30-INT(-$N72/30))*SUMIFS(57:57,$1:$1,IT$1+INT(-$N72/30)+1)+(INT(-$N72/30)+1--$N72/30)*SUMIFS(57:57,$1:$1,IT$1+INT(-$N72/30))))</f>
        <v>0</v>
      </c>
      <c r="IU72" s="40">
        <f>IF(IU$7="",0,IF(IU$1=MAX($1:$1),$R57-SUM($T72:IT72),IF(IU$1=1,SUMIFS(57:57,$1:$1,"&gt;="&amp;1,$1:$1,"&lt;="&amp;INT(-$N72/30))+(-$N72/30-INT(-$N72/30))*SUMIFS(57:57,$1:$1,INT(-$N72/30)+1),0)+(-$N72/30-INT(-$N72/30))*SUMIFS(57:57,$1:$1,IU$1+INT(-$N72/30)+1)+(INT(-$N72/30)+1--$N72/30)*SUMIFS(57:57,$1:$1,IU$1+INT(-$N72/30))))</f>
        <v>0</v>
      </c>
      <c r="IV72" s="40">
        <f>IF(IV$7="",0,IF(IV$1=MAX($1:$1),$R57-SUM($T72:IU72),IF(IV$1=1,SUMIFS(57:57,$1:$1,"&gt;="&amp;1,$1:$1,"&lt;="&amp;INT(-$N72/30))+(-$N72/30-INT(-$N72/30))*SUMIFS(57:57,$1:$1,INT(-$N72/30)+1),0)+(-$N72/30-INT(-$N72/30))*SUMIFS(57:57,$1:$1,IV$1+INT(-$N72/30)+1)+(INT(-$N72/30)+1--$N72/30)*SUMIFS(57:57,$1:$1,IV$1+INT(-$N72/30))))</f>
        <v>0</v>
      </c>
      <c r="IW72" s="40">
        <f>IF(IW$7="",0,IF(IW$1=MAX($1:$1),$R57-SUM($T72:IV72),IF(IW$1=1,SUMIFS(57:57,$1:$1,"&gt;="&amp;1,$1:$1,"&lt;="&amp;INT(-$N72/30))+(-$N72/30-INT(-$N72/30))*SUMIFS(57:57,$1:$1,INT(-$N72/30)+1),0)+(-$N72/30-INT(-$N72/30))*SUMIFS(57:57,$1:$1,IW$1+INT(-$N72/30)+1)+(INT(-$N72/30)+1--$N72/30)*SUMIFS(57:57,$1:$1,IW$1+INT(-$N72/30))))</f>
        <v>0</v>
      </c>
      <c r="IX72" s="40">
        <f>IF(IX$7="",0,IF(IX$1=MAX($1:$1),$R57-SUM($T72:IW72),IF(IX$1=1,SUMIFS(57:57,$1:$1,"&gt;="&amp;1,$1:$1,"&lt;="&amp;INT(-$N72/30))+(-$N72/30-INT(-$N72/30))*SUMIFS(57:57,$1:$1,INT(-$N72/30)+1),0)+(-$N72/30-INT(-$N72/30))*SUMIFS(57:57,$1:$1,IX$1+INT(-$N72/30)+1)+(INT(-$N72/30)+1--$N72/30)*SUMIFS(57:57,$1:$1,IX$1+INT(-$N72/30))))</f>
        <v>0</v>
      </c>
      <c r="IY72" s="40">
        <f>IF(IY$7="",0,IF(IY$1=MAX($1:$1),$R57-SUM($T72:IX72),IF(IY$1=1,SUMIFS(57:57,$1:$1,"&gt;="&amp;1,$1:$1,"&lt;="&amp;INT(-$N72/30))+(-$N72/30-INT(-$N72/30))*SUMIFS(57:57,$1:$1,INT(-$N72/30)+1),0)+(-$N72/30-INT(-$N72/30))*SUMIFS(57:57,$1:$1,IY$1+INT(-$N72/30)+1)+(INT(-$N72/30)+1--$N72/30)*SUMIFS(57:57,$1:$1,IY$1+INT(-$N72/30))))</f>
        <v>0</v>
      </c>
      <c r="IZ72" s="40">
        <f>IF(IZ$7="",0,IF(IZ$1=MAX($1:$1),$R57-SUM($T72:IY72),IF(IZ$1=1,SUMIFS(57:57,$1:$1,"&gt;="&amp;1,$1:$1,"&lt;="&amp;INT(-$N72/30))+(-$N72/30-INT(-$N72/30))*SUMIFS(57:57,$1:$1,INT(-$N72/30)+1),0)+(-$N72/30-INT(-$N72/30))*SUMIFS(57:57,$1:$1,IZ$1+INT(-$N72/30)+1)+(INT(-$N72/30)+1--$N72/30)*SUMIFS(57:57,$1:$1,IZ$1+INT(-$N72/30))))</f>
        <v>0</v>
      </c>
      <c r="JA72" s="40">
        <f>IF(JA$7="",0,IF(JA$1=MAX($1:$1),$R57-SUM($T72:IZ72),IF(JA$1=1,SUMIFS(57:57,$1:$1,"&gt;="&amp;1,$1:$1,"&lt;="&amp;INT(-$N72/30))+(-$N72/30-INT(-$N72/30))*SUMIFS(57:57,$1:$1,INT(-$N72/30)+1),0)+(-$N72/30-INT(-$N72/30))*SUMIFS(57:57,$1:$1,JA$1+INT(-$N72/30)+1)+(INT(-$N72/30)+1--$N72/30)*SUMIFS(57:57,$1:$1,JA$1+INT(-$N72/30))))</f>
        <v>0</v>
      </c>
      <c r="JB72" s="40">
        <f>IF(JB$7="",0,IF(JB$1=MAX($1:$1),$R57-SUM($T72:JA72),IF(JB$1=1,SUMIFS(57:57,$1:$1,"&gt;="&amp;1,$1:$1,"&lt;="&amp;INT(-$N72/30))+(-$N72/30-INT(-$N72/30))*SUMIFS(57:57,$1:$1,INT(-$N72/30)+1),0)+(-$N72/30-INT(-$N72/30))*SUMIFS(57:57,$1:$1,JB$1+INT(-$N72/30)+1)+(INT(-$N72/30)+1--$N72/30)*SUMIFS(57:57,$1:$1,JB$1+INT(-$N72/30))))</f>
        <v>0</v>
      </c>
      <c r="JC72" s="40">
        <f>IF(JC$7="",0,IF(JC$1=MAX($1:$1),$R57-SUM($T72:JB72),IF(JC$1=1,SUMIFS(57:57,$1:$1,"&gt;="&amp;1,$1:$1,"&lt;="&amp;INT(-$N72/30))+(-$N72/30-INT(-$N72/30))*SUMIFS(57:57,$1:$1,INT(-$N72/30)+1),0)+(-$N72/30-INT(-$N72/30))*SUMIFS(57:57,$1:$1,JC$1+INT(-$N72/30)+1)+(INT(-$N72/30)+1--$N72/30)*SUMIFS(57:57,$1:$1,JC$1+INT(-$N72/30))))</f>
        <v>0</v>
      </c>
      <c r="JD72" s="40">
        <f>IF(JD$7="",0,IF(JD$1=MAX($1:$1),$R57-SUM($T72:JC72),IF(JD$1=1,SUMIFS(57:57,$1:$1,"&gt;="&amp;1,$1:$1,"&lt;="&amp;INT(-$N72/30))+(-$N72/30-INT(-$N72/30))*SUMIFS(57:57,$1:$1,INT(-$N72/30)+1),0)+(-$N72/30-INT(-$N72/30))*SUMIFS(57:57,$1:$1,JD$1+INT(-$N72/30)+1)+(INT(-$N72/30)+1--$N72/30)*SUMIFS(57:57,$1:$1,JD$1+INT(-$N72/30))))</f>
        <v>0</v>
      </c>
      <c r="JE72" s="40">
        <f>IF(JE$7="",0,IF(JE$1=MAX($1:$1),$R57-SUM($T72:JD72),IF(JE$1=1,SUMIFS(57:57,$1:$1,"&gt;="&amp;1,$1:$1,"&lt;="&amp;INT(-$N72/30))+(-$N72/30-INT(-$N72/30))*SUMIFS(57:57,$1:$1,INT(-$N72/30)+1),0)+(-$N72/30-INT(-$N72/30))*SUMIFS(57:57,$1:$1,JE$1+INT(-$N72/30)+1)+(INT(-$N72/30)+1--$N72/30)*SUMIFS(57:57,$1:$1,JE$1+INT(-$N72/30))))</f>
        <v>0</v>
      </c>
      <c r="JF72" s="40">
        <f>IF(JF$7="",0,IF(JF$1=MAX($1:$1),$R57-SUM($T72:JE72),IF(JF$1=1,SUMIFS(57:57,$1:$1,"&gt;="&amp;1,$1:$1,"&lt;="&amp;INT(-$N72/30))+(-$N72/30-INT(-$N72/30))*SUMIFS(57:57,$1:$1,INT(-$N72/30)+1),0)+(-$N72/30-INT(-$N72/30))*SUMIFS(57:57,$1:$1,JF$1+INT(-$N72/30)+1)+(INT(-$N72/30)+1--$N72/30)*SUMIFS(57:57,$1:$1,JF$1+INT(-$N72/30))))</f>
        <v>0</v>
      </c>
      <c r="JG72" s="40">
        <f>IF(JG$7="",0,IF(JG$1=MAX($1:$1),$R57-SUM($T72:JF72),IF(JG$1=1,SUMIFS(57:57,$1:$1,"&gt;="&amp;1,$1:$1,"&lt;="&amp;INT(-$N72/30))+(-$N72/30-INT(-$N72/30))*SUMIFS(57:57,$1:$1,INT(-$N72/30)+1),0)+(-$N72/30-INT(-$N72/30))*SUMIFS(57:57,$1:$1,JG$1+INT(-$N72/30)+1)+(INT(-$N72/30)+1--$N72/30)*SUMIFS(57:57,$1:$1,JG$1+INT(-$N72/30))))</f>
        <v>0</v>
      </c>
      <c r="JH72" s="40">
        <f>IF(JH$7="",0,IF(JH$1=MAX($1:$1),$R57-SUM($T72:JG72),IF(JH$1=1,SUMIFS(57:57,$1:$1,"&gt;="&amp;1,$1:$1,"&lt;="&amp;INT(-$N72/30))+(-$N72/30-INT(-$N72/30))*SUMIFS(57:57,$1:$1,INT(-$N72/30)+1),0)+(-$N72/30-INT(-$N72/30))*SUMIFS(57:57,$1:$1,JH$1+INT(-$N72/30)+1)+(INT(-$N72/30)+1--$N72/30)*SUMIFS(57:57,$1:$1,JH$1+INT(-$N72/30))))</f>
        <v>0</v>
      </c>
      <c r="JI72" s="40">
        <f>IF(JI$7="",0,IF(JI$1=MAX($1:$1),$R57-SUM($T72:JH72),IF(JI$1=1,SUMIFS(57:57,$1:$1,"&gt;="&amp;1,$1:$1,"&lt;="&amp;INT(-$N72/30))+(-$N72/30-INT(-$N72/30))*SUMIFS(57:57,$1:$1,INT(-$N72/30)+1),0)+(-$N72/30-INT(-$N72/30))*SUMIFS(57:57,$1:$1,JI$1+INT(-$N72/30)+1)+(INT(-$N72/30)+1--$N72/30)*SUMIFS(57:57,$1:$1,JI$1+INT(-$N72/30))))</f>
        <v>0</v>
      </c>
      <c r="JJ72" s="40">
        <f>IF(JJ$7="",0,IF(JJ$1=MAX($1:$1),$R57-SUM($T72:JI72),IF(JJ$1=1,SUMIFS(57:57,$1:$1,"&gt;="&amp;1,$1:$1,"&lt;="&amp;INT(-$N72/30))+(-$N72/30-INT(-$N72/30))*SUMIFS(57:57,$1:$1,INT(-$N72/30)+1),0)+(-$N72/30-INT(-$N72/30))*SUMIFS(57:57,$1:$1,JJ$1+INT(-$N72/30)+1)+(INT(-$N72/30)+1--$N72/30)*SUMIFS(57:57,$1:$1,JJ$1+INT(-$N72/30))))</f>
        <v>0</v>
      </c>
      <c r="JK72" s="40">
        <f>IF(JK$7="",0,IF(JK$1=MAX($1:$1),$R57-SUM($T72:JJ72),IF(JK$1=1,SUMIFS(57:57,$1:$1,"&gt;="&amp;1,$1:$1,"&lt;="&amp;INT(-$N72/30))+(-$N72/30-INT(-$N72/30))*SUMIFS(57:57,$1:$1,INT(-$N72/30)+1),0)+(-$N72/30-INT(-$N72/30))*SUMIFS(57:57,$1:$1,JK$1+INT(-$N72/30)+1)+(INT(-$N72/30)+1--$N72/30)*SUMIFS(57:57,$1:$1,JK$1+INT(-$N72/30))))</f>
        <v>0</v>
      </c>
      <c r="JL72" s="40">
        <f>IF(JL$7="",0,IF(JL$1=MAX($1:$1),$R57-SUM($T72:JK72),IF(JL$1=1,SUMIFS(57:57,$1:$1,"&gt;="&amp;1,$1:$1,"&lt;="&amp;INT(-$N72/30))+(-$N72/30-INT(-$N72/30))*SUMIFS(57:57,$1:$1,INT(-$N72/30)+1),0)+(-$N72/30-INT(-$N72/30))*SUMIFS(57:57,$1:$1,JL$1+INT(-$N72/30)+1)+(INT(-$N72/30)+1--$N72/30)*SUMIFS(57:57,$1:$1,JL$1+INT(-$N72/30))))</f>
        <v>0</v>
      </c>
      <c r="JM72" s="40">
        <f>IF(JM$7="",0,IF(JM$1=MAX($1:$1),$R57-SUM($T72:JL72),IF(JM$1=1,SUMIFS(57:57,$1:$1,"&gt;="&amp;1,$1:$1,"&lt;="&amp;INT(-$N72/30))+(-$N72/30-INT(-$N72/30))*SUMIFS(57:57,$1:$1,INT(-$N72/30)+1),0)+(-$N72/30-INT(-$N72/30))*SUMIFS(57:57,$1:$1,JM$1+INT(-$N72/30)+1)+(INT(-$N72/30)+1--$N72/30)*SUMIFS(57:57,$1:$1,JM$1+INT(-$N72/30))))</f>
        <v>0</v>
      </c>
      <c r="JN72" s="40">
        <f>IF(JN$7="",0,IF(JN$1=MAX($1:$1),$R57-SUM($T72:JM72),IF(JN$1=1,SUMIFS(57:57,$1:$1,"&gt;="&amp;1,$1:$1,"&lt;="&amp;INT(-$N72/30))+(-$N72/30-INT(-$N72/30))*SUMIFS(57:57,$1:$1,INT(-$N72/30)+1),0)+(-$N72/30-INT(-$N72/30))*SUMIFS(57:57,$1:$1,JN$1+INT(-$N72/30)+1)+(INT(-$N72/30)+1--$N72/30)*SUMIFS(57:57,$1:$1,JN$1+INT(-$N72/30))))</f>
        <v>0</v>
      </c>
      <c r="JO72" s="40">
        <f>IF(JO$7="",0,IF(JO$1=MAX($1:$1),$R57-SUM($T72:JN72),IF(JO$1=1,SUMIFS(57:57,$1:$1,"&gt;="&amp;1,$1:$1,"&lt;="&amp;INT(-$N72/30))+(-$N72/30-INT(-$N72/30))*SUMIFS(57:57,$1:$1,INT(-$N72/30)+1),0)+(-$N72/30-INT(-$N72/30))*SUMIFS(57:57,$1:$1,JO$1+INT(-$N72/30)+1)+(INT(-$N72/30)+1--$N72/30)*SUMIFS(57:57,$1:$1,JO$1+INT(-$N72/30))))</f>
        <v>0</v>
      </c>
      <c r="JP72" s="40">
        <f>IF(JP$7="",0,IF(JP$1=MAX($1:$1),$R57-SUM($T72:JO72),IF(JP$1=1,SUMIFS(57:57,$1:$1,"&gt;="&amp;1,$1:$1,"&lt;="&amp;INT(-$N72/30))+(-$N72/30-INT(-$N72/30))*SUMIFS(57:57,$1:$1,INT(-$N72/30)+1),0)+(-$N72/30-INT(-$N72/30))*SUMIFS(57:57,$1:$1,JP$1+INT(-$N72/30)+1)+(INT(-$N72/30)+1--$N72/30)*SUMIFS(57:57,$1:$1,JP$1+INT(-$N72/30))))</f>
        <v>0</v>
      </c>
      <c r="JQ72" s="40">
        <f>IF(JQ$7="",0,IF(JQ$1=MAX($1:$1),$R57-SUM($T72:JP72),IF(JQ$1=1,SUMIFS(57:57,$1:$1,"&gt;="&amp;1,$1:$1,"&lt;="&amp;INT(-$N72/30))+(-$N72/30-INT(-$N72/30))*SUMIFS(57:57,$1:$1,INT(-$N72/30)+1),0)+(-$N72/30-INT(-$N72/30))*SUMIFS(57:57,$1:$1,JQ$1+INT(-$N72/30)+1)+(INT(-$N72/30)+1--$N72/30)*SUMIFS(57:57,$1:$1,JQ$1+INT(-$N72/30))))</f>
        <v>0</v>
      </c>
      <c r="JR72" s="40">
        <f>IF(JR$7="",0,IF(JR$1=MAX($1:$1),$R57-SUM($T72:JQ72),IF(JR$1=1,SUMIFS(57:57,$1:$1,"&gt;="&amp;1,$1:$1,"&lt;="&amp;INT(-$N72/30))+(-$N72/30-INT(-$N72/30))*SUMIFS(57:57,$1:$1,INT(-$N72/30)+1),0)+(-$N72/30-INT(-$N72/30))*SUMIFS(57:57,$1:$1,JR$1+INT(-$N72/30)+1)+(INT(-$N72/30)+1--$N72/30)*SUMIFS(57:57,$1:$1,JR$1+INT(-$N72/30))))</f>
        <v>0</v>
      </c>
      <c r="JS72" s="40">
        <f>IF(JS$7="",0,IF(JS$1=MAX($1:$1),$R57-SUM($T72:JR72),IF(JS$1=1,SUMIFS(57:57,$1:$1,"&gt;="&amp;1,$1:$1,"&lt;="&amp;INT(-$N72/30))+(-$N72/30-INT(-$N72/30))*SUMIFS(57:57,$1:$1,INT(-$N72/30)+1),0)+(-$N72/30-INT(-$N72/30))*SUMIFS(57:57,$1:$1,JS$1+INT(-$N72/30)+1)+(INT(-$N72/30)+1--$N72/30)*SUMIFS(57:57,$1:$1,JS$1+INT(-$N72/30))))</f>
        <v>0</v>
      </c>
      <c r="JT72" s="40">
        <f>IF(JT$7="",0,IF(JT$1=MAX($1:$1),$R57-SUM($T72:JS72),IF(JT$1=1,SUMIFS(57:57,$1:$1,"&gt;="&amp;1,$1:$1,"&lt;="&amp;INT(-$N72/30))+(-$N72/30-INT(-$N72/30))*SUMIFS(57:57,$1:$1,INT(-$N72/30)+1),0)+(-$N72/30-INT(-$N72/30))*SUMIFS(57:57,$1:$1,JT$1+INT(-$N72/30)+1)+(INT(-$N72/30)+1--$N72/30)*SUMIFS(57:57,$1:$1,JT$1+INT(-$N72/30))))</f>
        <v>0</v>
      </c>
      <c r="JU72" s="40">
        <f>IF(JU$7="",0,IF(JU$1=MAX($1:$1),$R57-SUM($T72:JT72),IF(JU$1=1,SUMIFS(57:57,$1:$1,"&gt;="&amp;1,$1:$1,"&lt;="&amp;INT(-$N72/30))+(-$N72/30-INT(-$N72/30))*SUMIFS(57:57,$1:$1,INT(-$N72/30)+1),0)+(-$N72/30-INT(-$N72/30))*SUMIFS(57:57,$1:$1,JU$1+INT(-$N72/30)+1)+(INT(-$N72/30)+1--$N72/30)*SUMIFS(57:57,$1:$1,JU$1+INT(-$N72/30))))</f>
        <v>0</v>
      </c>
      <c r="JV72" s="40">
        <f>IF(JV$7="",0,IF(JV$1=MAX($1:$1),$R57-SUM($T72:JU72),IF(JV$1=1,SUMIFS(57:57,$1:$1,"&gt;="&amp;1,$1:$1,"&lt;="&amp;INT(-$N72/30))+(-$N72/30-INT(-$N72/30))*SUMIFS(57:57,$1:$1,INT(-$N72/30)+1),0)+(-$N72/30-INT(-$N72/30))*SUMIFS(57:57,$1:$1,JV$1+INT(-$N72/30)+1)+(INT(-$N72/30)+1--$N72/30)*SUMIFS(57:57,$1:$1,JV$1+INT(-$N72/30))))</f>
        <v>0</v>
      </c>
      <c r="JW72" s="40">
        <f>IF(JW$7="",0,IF(JW$1=MAX($1:$1),$R57-SUM($T72:JV72),IF(JW$1=1,SUMIFS(57:57,$1:$1,"&gt;="&amp;1,$1:$1,"&lt;="&amp;INT(-$N72/30))+(-$N72/30-INT(-$N72/30))*SUMIFS(57:57,$1:$1,INT(-$N72/30)+1),0)+(-$N72/30-INT(-$N72/30))*SUMIFS(57:57,$1:$1,JW$1+INT(-$N72/30)+1)+(INT(-$N72/30)+1--$N72/30)*SUMIFS(57:57,$1:$1,JW$1+INT(-$N72/30))))</f>
        <v>0</v>
      </c>
      <c r="JX72" s="40">
        <f>IF(JX$7="",0,IF(JX$1=MAX($1:$1),$R57-SUM($T72:JW72),IF(JX$1=1,SUMIFS(57:57,$1:$1,"&gt;="&amp;1,$1:$1,"&lt;="&amp;INT(-$N72/30))+(-$N72/30-INT(-$N72/30))*SUMIFS(57:57,$1:$1,INT(-$N72/30)+1),0)+(-$N72/30-INT(-$N72/30))*SUMIFS(57:57,$1:$1,JX$1+INT(-$N72/30)+1)+(INT(-$N72/30)+1--$N72/30)*SUMIFS(57:57,$1:$1,JX$1+INT(-$N72/30))))</f>
        <v>0</v>
      </c>
      <c r="JY72" s="40">
        <f>IF(JY$7="",0,IF(JY$1=MAX($1:$1),$R57-SUM($T72:JX72),IF(JY$1=1,SUMIFS(57:57,$1:$1,"&gt;="&amp;1,$1:$1,"&lt;="&amp;INT(-$N72/30))+(-$N72/30-INT(-$N72/30))*SUMIFS(57:57,$1:$1,INT(-$N72/30)+1),0)+(-$N72/30-INT(-$N72/30))*SUMIFS(57:57,$1:$1,JY$1+INT(-$N72/30)+1)+(INT(-$N72/30)+1--$N72/30)*SUMIFS(57:57,$1:$1,JY$1+INT(-$N72/30))))</f>
        <v>0</v>
      </c>
      <c r="JZ72" s="40">
        <f>IF(JZ$7="",0,IF(JZ$1=MAX($1:$1),$R57-SUM($T72:JY72),IF(JZ$1=1,SUMIFS(57:57,$1:$1,"&gt;="&amp;1,$1:$1,"&lt;="&amp;INT(-$N72/30))+(-$N72/30-INT(-$N72/30))*SUMIFS(57:57,$1:$1,INT(-$N72/30)+1),0)+(-$N72/30-INT(-$N72/30))*SUMIFS(57:57,$1:$1,JZ$1+INT(-$N72/30)+1)+(INT(-$N72/30)+1--$N72/30)*SUMIFS(57:57,$1:$1,JZ$1+INT(-$N72/30))))</f>
        <v>0</v>
      </c>
      <c r="KA72" s="40">
        <f>IF(KA$7="",0,IF(KA$1=MAX($1:$1),$R57-SUM($T72:JZ72),IF(KA$1=1,SUMIFS(57:57,$1:$1,"&gt;="&amp;1,$1:$1,"&lt;="&amp;INT(-$N72/30))+(-$N72/30-INT(-$N72/30))*SUMIFS(57:57,$1:$1,INT(-$N72/30)+1),0)+(-$N72/30-INT(-$N72/30))*SUMIFS(57:57,$1:$1,KA$1+INT(-$N72/30)+1)+(INT(-$N72/30)+1--$N72/30)*SUMIFS(57:57,$1:$1,KA$1+INT(-$N72/30))))</f>
        <v>0</v>
      </c>
      <c r="KB72" s="40">
        <f>IF(KB$7="",0,IF(KB$1=MAX($1:$1),$R57-SUM($T72:KA72),IF(KB$1=1,SUMIFS(57:57,$1:$1,"&gt;="&amp;1,$1:$1,"&lt;="&amp;INT(-$N72/30))+(-$N72/30-INT(-$N72/30))*SUMIFS(57:57,$1:$1,INT(-$N72/30)+1),0)+(-$N72/30-INT(-$N72/30))*SUMIFS(57:57,$1:$1,KB$1+INT(-$N72/30)+1)+(INT(-$N72/30)+1--$N72/30)*SUMIFS(57:57,$1:$1,KB$1+INT(-$N72/30))))</f>
        <v>0</v>
      </c>
      <c r="KC72" s="40">
        <f>IF(KC$7="",0,IF(KC$1=MAX($1:$1),$R57-SUM($T72:KB72),IF(KC$1=1,SUMIFS(57:57,$1:$1,"&gt;="&amp;1,$1:$1,"&lt;="&amp;INT(-$N72/30))+(-$N72/30-INT(-$N72/30))*SUMIFS(57:57,$1:$1,INT(-$N72/30)+1),0)+(-$N72/30-INT(-$N72/30))*SUMIFS(57:57,$1:$1,KC$1+INT(-$N72/30)+1)+(INT(-$N72/30)+1--$N72/30)*SUMIFS(57:57,$1:$1,KC$1+INT(-$N72/30))))</f>
        <v>0</v>
      </c>
      <c r="KD72" s="40">
        <f>IF(KD$7="",0,IF(KD$1=MAX($1:$1),$R57-SUM($T72:KC72),IF(KD$1=1,SUMIFS(57:57,$1:$1,"&gt;="&amp;1,$1:$1,"&lt;="&amp;INT(-$N72/30))+(-$N72/30-INT(-$N72/30))*SUMIFS(57:57,$1:$1,INT(-$N72/30)+1),0)+(-$N72/30-INT(-$N72/30))*SUMIFS(57:57,$1:$1,KD$1+INT(-$N72/30)+1)+(INT(-$N72/30)+1--$N72/30)*SUMIFS(57:57,$1:$1,KD$1+INT(-$N72/30))))</f>
        <v>0</v>
      </c>
      <c r="KE72" s="40">
        <f>IF(KE$7="",0,IF(KE$1=MAX($1:$1),$R57-SUM($T72:KD72),IF(KE$1=1,SUMIFS(57:57,$1:$1,"&gt;="&amp;1,$1:$1,"&lt;="&amp;INT(-$N72/30))+(-$N72/30-INT(-$N72/30))*SUMIFS(57:57,$1:$1,INT(-$N72/30)+1),0)+(-$N72/30-INT(-$N72/30))*SUMIFS(57:57,$1:$1,KE$1+INT(-$N72/30)+1)+(INT(-$N72/30)+1--$N72/30)*SUMIFS(57:57,$1:$1,KE$1+INT(-$N72/30))))</f>
        <v>0</v>
      </c>
      <c r="KF72" s="40">
        <f>IF(KF$7="",0,IF(KF$1=MAX($1:$1),$R57-SUM($T72:KE72),IF(KF$1=1,SUMIFS(57:57,$1:$1,"&gt;="&amp;1,$1:$1,"&lt;="&amp;INT(-$N72/30))+(-$N72/30-INT(-$N72/30))*SUMIFS(57:57,$1:$1,INT(-$N72/30)+1),0)+(-$N72/30-INT(-$N72/30))*SUMIFS(57:57,$1:$1,KF$1+INT(-$N72/30)+1)+(INT(-$N72/30)+1--$N72/30)*SUMIFS(57:57,$1:$1,KF$1+INT(-$N72/30))))</f>
        <v>0</v>
      </c>
      <c r="KG72" s="40">
        <f>IF(KG$7="",0,IF(KG$1=MAX($1:$1),$R57-SUM($T72:KF72),IF(KG$1=1,SUMIFS(57:57,$1:$1,"&gt;="&amp;1,$1:$1,"&lt;="&amp;INT(-$N72/30))+(-$N72/30-INT(-$N72/30))*SUMIFS(57:57,$1:$1,INT(-$N72/30)+1),0)+(-$N72/30-INT(-$N72/30))*SUMIFS(57:57,$1:$1,KG$1+INT(-$N72/30)+1)+(INT(-$N72/30)+1--$N72/30)*SUMIFS(57:57,$1:$1,KG$1+INT(-$N72/30))))</f>
        <v>0</v>
      </c>
      <c r="KH72" s="40">
        <f>IF(KH$7="",0,IF(KH$1=MAX($1:$1),$R57-SUM($T72:KG72),IF(KH$1=1,SUMIFS(57:57,$1:$1,"&gt;="&amp;1,$1:$1,"&lt;="&amp;INT(-$N72/30))+(-$N72/30-INT(-$N72/30))*SUMIFS(57:57,$1:$1,INT(-$N72/30)+1),0)+(-$N72/30-INT(-$N72/30))*SUMIFS(57:57,$1:$1,KH$1+INT(-$N72/30)+1)+(INT(-$N72/30)+1--$N72/30)*SUMIFS(57:57,$1:$1,KH$1+INT(-$N72/30))))</f>
        <v>0</v>
      </c>
      <c r="KI72" s="40">
        <f>IF(KI$7="",0,IF(KI$1=MAX($1:$1),$R57-SUM($T72:KH72),IF(KI$1=1,SUMIFS(57:57,$1:$1,"&gt;="&amp;1,$1:$1,"&lt;="&amp;INT(-$N72/30))+(-$N72/30-INT(-$N72/30))*SUMIFS(57:57,$1:$1,INT(-$N72/30)+1),0)+(-$N72/30-INT(-$N72/30))*SUMIFS(57:57,$1:$1,KI$1+INT(-$N72/30)+1)+(INT(-$N72/30)+1--$N72/30)*SUMIFS(57:57,$1:$1,KI$1+INT(-$N72/30))))</f>
        <v>0</v>
      </c>
      <c r="KJ72" s="40">
        <f>IF(KJ$7="",0,IF(KJ$1=MAX($1:$1),$R57-SUM($T72:KI72),IF(KJ$1=1,SUMIFS(57:57,$1:$1,"&gt;="&amp;1,$1:$1,"&lt;="&amp;INT(-$N72/30))+(-$N72/30-INT(-$N72/30))*SUMIFS(57:57,$1:$1,INT(-$N72/30)+1),0)+(-$N72/30-INT(-$N72/30))*SUMIFS(57:57,$1:$1,KJ$1+INT(-$N72/30)+1)+(INT(-$N72/30)+1--$N72/30)*SUMIFS(57:57,$1:$1,KJ$1+INT(-$N72/30))))</f>
        <v>0</v>
      </c>
      <c r="KK72" s="40">
        <f>IF(KK$7="",0,IF(KK$1=MAX($1:$1),$R57-SUM($T72:KJ72),IF(KK$1=1,SUMIFS(57:57,$1:$1,"&gt;="&amp;1,$1:$1,"&lt;="&amp;INT(-$N72/30))+(-$N72/30-INT(-$N72/30))*SUMIFS(57:57,$1:$1,INT(-$N72/30)+1),0)+(-$N72/30-INT(-$N72/30))*SUMIFS(57:57,$1:$1,KK$1+INT(-$N72/30)+1)+(INT(-$N72/30)+1--$N72/30)*SUMIFS(57:57,$1:$1,KK$1+INT(-$N72/30))))</f>
        <v>0</v>
      </c>
      <c r="KL72" s="40">
        <f>IF(KL$7="",0,IF(KL$1=MAX($1:$1),$R57-SUM($T72:KK72),IF(KL$1=1,SUMIFS(57:57,$1:$1,"&gt;="&amp;1,$1:$1,"&lt;="&amp;INT(-$N72/30))+(-$N72/30-INT(-$N72/30))*SUMIFS(57:57,$1:$1,INT(-$N72/30)+1),0)+(-$N72/30-INT(-$N72/30))*SUMIFS(57:57,$1:$1,KL$1+INT(-$N72/30)+1)+(INT(-$N72/30)+1--$N72/30)*SUMIFS(57:57,$1:$1,KL$1+INT(-$N72/30))))</f>
        <v>0</v>
      </c>
      <c r="KM72" s="40">
        <f>IF(KM$7="",0,IF(KM$1=MAX($1:$1),$R57-SUM($T72:KL72),IF(KM$1=1,SUMIFS(57:57,$1:$1,"&gt;="&amp;1,$1:$1,"&lt;="&amp;INT(-$N72/30))+(-$N72/30-INT(-$N72/30))*SUMIFS(57:57,$1:$1,INT(-$N72/30)+1),0)+(-$N72/30-INT(-$N72/30))*SUMIFS(57:57,$1:$1,KM$1+INT(-$N72/30)+1)+(INT(-$N72/30)+1--$N72/30)*SUMIFS(57:57,$1:$1,KM$1+INT(-$N72/30))))</f>
        <v>0</v>
      </c>
      <c r="KN72" s="40">
        <f>IF(KN$7="",0,IF(KN$1=MAX($1:$1),$R57-SUM($T72:KM72),IF(KN$1=1,SUMIFS(57:57,$1:$1,"&gt;="&amp;1,$1:$1,"&lt;="&amp;INT(-$N72/30))+(-$N72/30-INT(-$N72/30))*SUMIFS(57:57,$1:$1,INT(-$N72/30)+1),0)+(-$N72/30-INT(-$N72/30))*SUMIFS(57:57,$1:$1,KN$1+INT(-$N72/30)+1)+(INT(-$N72/30)+1--$N72/30)*SUMIFS(57:57,$1:$1,KN$1+INT(-$N72/30))))</f>
        <v>0</v>
      </c>
      <c r="KO72" s="40">
        <f>IF(KO$7="",0,IF(KO$1=MAX($1:$1),$R57-SUM($T72:KN72),IF(KO$1=1,SUMIFS(57:57,$1:$1,"&gt;="&amp;1,$1:$1,"&lt;="&amp;INT(-$N72/30))+(-$N72/30-INT(-$N72/30))*SUMIFS(57:57,$1:$1,INT(-$N72/30)+1),0)+(-$N72/30-INT(-$N72/30))*SUMIFS(57:57,$1:$1,KO$1+INT(-$N72/30)+1)+(INT(-$N72/30)+1--$N72/30)*SUMIFS(57:57,$1:$1,KO$1+INT(-$N72/30))))</f>
        <v>0</v>
      </c>
      <c r="KP72" s="40">
        <f>IF(KP$7="",0,IF(KP$1=MAX($1:$1),$R57-SUM($T72:KO72),IF(KP$1=1,SUMIFS(57:57,$1:$1,"&gt;="&amp;1,$1:$1,"&lt;="&amp;INT(-$N72/30))+(-$N72/30-INT(-$N72/30))*SUMIFS(57:57,$1:$1,INT(-$N72/30)+1),0)+(-$N72/30-INT(-$N72/30))*SUMIFS(57:57,$1:$1,KP$1+INT(-$N72/30)+1)+(INT(-$N72/30)+1--$N72/30)*SUMIFS(57:57,$1:$1,KP$1+INT(-$N72/30))))</f>
        <v>0</v>
      </c>
      <c r="KQ72" s="40">
        <f>IF(KQ$7="",0,IF(KQ$1=MAX($1:$1),$R57-SUM($T72:KP72),IF(KQ$1=1,SUMIFS(57:57,$1:$1,"&gt;="&amp;1,$1:$1,"&lt;="&amp;INT(-$N72/30))+(-$N72/30-INT(-$N72/30))*SUMIFS(57:57,$1:$1,INT(-$N72/30)+1),0)+(-$N72/30-INT(-$N72/30))*SUMIFS(57:57,$1:$1,KQ$1+INT(-$N72/30)+1)+(INT(-$N72/30)+1--$N72/30)*SUMIFS(57:57,$1:$1,KQ$1+INT(-$N72/30))))</f>
        <v>0</v>
      </c>
      <c r="KR72" s="40">
        <f>IF(KR$7="",0,IF(KR$1=MAX($1:$1),$R57-SUM($T72:KQ72),IF(KR$1=1,SUMIFS(57:57,$1:$1,"&gt;="&amp;1,$1:$1,"&lt;="&amp;INT(-$N72/30))+(-$N72/30-INT(-$N72/30))*SUMIFS(57:57,$1:$1,INT(-$N72/30)+1),0)+(-$N72/30-INT(-$N72/30))*SUMIFS(57:57,$1:$1,KR$1+INT(-$N72/30)+1)+(INT(-$N72/30)+1--$N72/30)*SUMIFS(57:57,$1:$1,KR$1+INT(-$N72/30))))</f>
        <v>0</v>
      </c>
      <c r="KS72" s="40">
        <f>IF(KS$7="",0,IF(KS$1=MAX($1:$1),$R57-SUM($T72:KR72),IF(KS$1=1,SUMIFS(57:57,$1:$1,"&gt;="&amp;1,$1:$1,"&lt;="&amp;INT(-$N72/30))+(-$N72/30-INT(-$N72/30))*SUMIFS(57:57,$1:$1,INT(-$N72/30)+1),0)+(-$N72/30-INT(-$N72/30))*SUMIFS(57:57,$1:$1,KS$1+INT(-$N72/30)+1)+(INT(-$N72/30)+1--$N72/30)*SUMIFS(57:57,$1:$1,KS$1+INT(-$N72/30))))</f>
        <v>0</v>
      </c>
      <c r="KT72" s="40">
        <f>IF(KT$7="",0,IF(KT$1=MAX($1:$1),$R57-SUM($T72:KS72),IF(KT$1=1,SUMIFS(57:57,$1:$1,"&gt;="&amp;1,$1:$1,"&lt;="&amp;INT(-$N72/30))+(-$N72/30-INT(-$N72/30))*SUMIFS(57:57,$1:$1,INT(-$N72/30)+1),0)+(-$N72/30-INT(-$N72/30))*SUMIFS(57:57,$1:$1,KT$1+INT(-$N72/30)+1)+(INT(-$N72/30)+1--$N72/30)*SUMIFS(57:57,$1:$1,KT$1+INT(-$N72/30))))</f>
        <v>0</v>
      </c>
      <c r="KU72" s="40">
        <f>IF(KU$7="",0,IF(KU$1=MAX($1:$1),$R57-SUM($T72:KT72),IF(KU$1=1,SUMIFS(57:57,$1:$1,"&gt;="&amp;1,$1:$1,"&lt;="&amp;INT(-$N72/30))+(-$N72/30-INT(-$N72/30))*SUMIFS(57:57,$1:$1,INT(-$N72/30)+1),0)+(-$N72/30-INT(-$N72/30))*SUMIFS(57:57,$1:$1,KU$1+INT(-$N72/30)+1)+(INT(-$N72/30)+1--$N72/30)*SUMIFS(57:57,$1:$1,KU$1+INT(-$N72/30))))</f>
        <v>0</v>
      </c>
      <c r="KV72" s="40">
        <f>IF(KV$7="",0,IF(KV$1=MAX($1:$1),$R57-SUM($T72:KU72),IF(KV$1=1,SUMIFS(57:57,$1:$1,"&gt;="&amp;1,$1:$1,"&lt;="&amp;INT(-$N72/30))+(-$N72/30-INT(-$N72/30))*SUMIFS(57:57,$1:$1,INT(-$N72/30)+1),0)+(-$N72/30-INT(-$N72/30))*SUMIFS(57:57,$1:$1,KV$1+INT(-$N72/30)+1)+(INT(-$N72/30)+1--$N72/30)*SUMIFS(57:57,$1:$1,KV$1+INT(-$N72/30))))</f>
        <v>0</v>
      </c>
      <c r="KW72" s="1"/>
      <c r="KX72" s="1"/>
    </row>
    <row r="73" spans="1:310" x14ac:dyDescent="0.25">
      <c r="A73" s="1"/>
      <c r="B73" s="79"/>
      <c r="C73" s="79"/>
      <c r="D73" s="79"/>
      <c r="E73" s="1" t="str">
        <f>E70</f>
        <v>поступление денежных средств от продаж продукции</v>
      </c>
      <c r="F73" s="1"/>
      <c r="G73" s="1"/>
      <c r="H73" s="11" t="str">
        <f t="shared" si="903"/>
        <v>руб.</v>
      </c>
      <c r="I73" s="1"/>
      <c r="J73" s="1"/>
      <c r="K73" s="1" t="str">
        <f>справочники!$U$15</f>
        <v>собственные магазины</v>
      </c>
      <c r="L73" s="1"/>
      <c r="M73" s="5"/>
      <c r="N73" s="40">
        <f>условия!U139</f>
        <v>2</v>
      </c>
      <c r="O73" s="19"/>
      <c r="P73" s="1"/>
      <c r="Q73" s="1"/>
      <c r="R73" s="40">
        <f>SUMIFS($T73:$KW73,$T$1:$KW$1,"&gt;="&amp;1,$T$1:$KW$1,"&lt;="&amp;MAX($1:$1))</f>
        <v>1014485.9374999997</v>
      </c>
      <c r="S73" s="1"/>
      <c r="T73" s="1"/>
      <c r="U73" s="40">
        <f>IF(U$7="",0,IF(U$1=MAX($1:$1),$R58-SUM($T73:T73),IF(U$1=1,SUMIFS(58:58,$1:$1,"&gt;="&amp;1,$1:$1,"&lt;="&amp;INT(-$N73/30))+(-$N73/30-INT(-$N73/30))*SUMIFS(58:58,$1:$1,INT(-$N73/30)+1),0)+(-$N73/30-INT(-$N73/30))*SUMIFS(58:58,$1:$1,U$1+INT(-$N73/30)+1)+(INT(-$N73/30)+1--$N73/30)*SUMIFS(58:58,$1:$1,U$1+INT(-$N73/30))))</f>
        <v>6242.9903846153829</v>
      </c>
      <c r="V73" s="40">
        <f>IF(V$7="",0,IF(V$1=MAX($1:$1),$R58-SUM($T73:U73),IF(V$1=1,SUMIFS(58:58,$1:$1,"&gt;="&amp;1,$1:$1,"&lt;="&amp;INT(-$N73/30))+(-$N73/30-INT(-$N73/30))*SUMIFS(58:58,$1:$1,INT(-$N73/30)+1),0)+(-$N73/30-INT(-$N73/30))*SUMIFS(58:58,$1:$1,V$1+INT(-$N73/30)+1)+(INT(-$N73/30)+1--$N73/30)*SUMIFS(58:58,$1:$1,V$1+INT(-$N73/30))))</f>
        <v>13972.407051282051</v>
      </c>
      <c r="W73" s="40">
        <f>IF(W$7="",0,IF(W$1=MAX($1:$1),$R58-SUM($T73:V73),IF(W$1=1,SUMIFS(58:58,$1:$1,"&gt;="&amp;1,$1:$1,"&lt;="&amp;INT(-$N73/30))+(-$N73/30-INT(-$N73/30))*SUMIFS(58:58,$1:$1,INT(-$N73/30)+1),0)+(-$N73/30-INT(-$N73/30))*SUMIFS(58:58,$1:$1,W$1+INT(-$N73/30)+1)+(INT(-$N73/30)+1--$N73/30)*SUMIFS(58:58,$1:$1,W$1+INT(-$N73/30))))</f>
        <v>22816.643429487176</v>
      </c>
      <c r="X73" s="40">
        <f>IF(X$7="",0,IF(X$1=MAX($1:$1),$R58-SUM($T73:W73),IF(X$1=1,SUMIFS(58:58,$1:$1,"&gt;="&amp;1,$1:$1,"&lt;="&amp;INT(-$N73/30))+(-$N73/30-INT(-$N73/30))*SUMIFS(58:58,$1:$1,INT(-$N73/30)+1),0)+(-$N73/30-INT(-$N73/30))*SUMIFS(58:58,$1:$1,X$1+INT(-$N73/30)+1)+(INT(-$N73/30)+1--$N73/30)*SUMIFS(58:58,$1:$1,X$1+INT(-$N73/30))))</f>
        <v>32775.699519230759</v>
      </c>
      <c r="Y73" s="40">
        <f>IF(Y$7="",0,IF(Y$1=MAX($1:$1),$R58-SUM($T73:X73),IF(Y$1=1,SUMIFS(58:58,$1:$1,"&gt;="&amp;1,$1:$1,"&lt;="&amp;INT(-$N73/30))+(-$N73/30-INT(-$N73/30))*SUMIFS(58:58,$1:$1,INT(-$N73/30)+1),0)+(-$N73/30-INT(-$N73/30))*SUMIFS(58:58,$1:$1,Y$1+INT(-$N73/30)+1)+(INT(-$N73/30)+1--$N73/30)*SUMIFS(58:58,$1:$1,Y$1+INT(-$N73/30))))</f>
        <v>43849.575320512813</v>
      </c>
      <c r="Z73" s="40">
        <f>IF(Z$7="",0,IF(Z$1=MAX($1:$1),$R58-SUM($T73:Y73),IF(Z$1=1,SUMIFS(58:58,$1:$1,"&gt;="&amp;1,$1:$1,"&lt;="&amp;INT(-$N73/30))+(-$N73/30-INT(-$N73/30))*SUMIFS(58:58,$1:$1,INT(-$N73/30)+1),0)+(-$N73/30-INT(-$N73/30))*SUMIFS(58:58,$1:$1,Z$1+INT(-$N73/30)+1)+(INT(-$N73/30)+1--$N73/30)*SUMIFS(58:58,$1:$1,Z$1+INT(-$N73/30))))</f>
        <v>56038.270833333321</v>
      </c>
      <c r="AA73" s="40">
        <f>IF(AA$7="",0,IF(AA$1=MAX($1:$1),$R58-SUM($T73:Z73),IF(AA$1=1,SUMIFS(58:58,$1:$1,"&gt;="&amp;1,$1:$1,"&lt;="&amp;INT(-$N73/30))+(-$N73/30-INT(-$N73/30))*SUMIFS(58:58,$1:$1,INT(-$N73/30)+1),0)+(-$N73/30-INT(-$N73/30))*SUMIFS(58:58,$1:$1,AA$1+INT(-$N73/30)+1)+(INT(-$N73/30)+1--$N73/30)*SUMIFS(58:58,$1:$1,AA$1+INT(-$N73/30))))</f>
        <v>69341.786057692298</v>
      </c>
      <c r="AB73" s="40">
        <f>IF(AB$7="",0,IF(AB$1=MAX($1:$1),$R58-SUM($T73:AA73),IF(AB$1=1,SUMIFS(58:58,$1:$1,"&gt;="&amp;1,$1:$1,"&lt;="&amp;INT(-$N73/30))+(-$N73/30-INT(-$N73/30))*SUMIFS(58:58,$1:$1,INT(-$N73/30)+1),0)+(-$N73/30-INT(-$N73/30))*SUMIFS(58:58,$1:$1,AB$1+INT(-$N73/30)+1)+(INT(-$N73/30)+1--$N73/30)*SUMIFS(58:58,$1:$1,AB$1+INT(-$N73/30))))</f>
        <v>83760.120993589706</v>
      </c>
      <c r="AC73" s="40">
        <f>IF(AC$7="",0,IF(AC$1=MAX($1:$1),$R58-SUM($T73:AB73),IF(AC$1=1,SUMIFS(58:58,$1:$1,"&gt;="&amp;1,$1:$1,"&lt;="&amp;INT(-$N73/30))+(-$N73/30-INT(-$N73/30))*SUMIFS(58:58,$1:$1,INT(-$N73/30)+1),0)+(-$N73/30-INT(-$N73/30))*SUMIFS(58:58,$1:$1,AC$1+INT(-$N73/30)+1)+(INT(-$N73/30)+1--$N73/30)*SUMIFS(58:58,$1:$1,AC$1+INT(-$N73/30))))</f>
        <v>99293.275641025641</v>
      </c>
      <c r="AD73" s="40">
        <f>IF(AD$7="",0,IF(AD$1=MAX($1:$1),$R58-SUM($T73:AC73),IF(AD$1=1,SUMIFS(58:58,$1:$1,"&gt;="&amp;1,$1:$1,"&lt;="&amp;INT(-$N73/30))+(-$N73/30-INT(-$N73/30))*SUMIFS(58:58,$1:$1,INT(-$N73/30)+1),0)+(-$N73/30-INT(-$N73/30))*SUMIFS(58:58,$1:$1,AD$1+INT(-$N73/30)+1)+(INT(-$N73/30)+1--$N73/30)*SUMIFS(58:58,$1:$1,AD$1+INT(-$N73/30))))</f>
        <v>115941.24999999997</v>
      </c>
      <c r="AE73" s="40">
        <f>IF(AE$7="",0,IF(AE$1=MAX($1:$1),$R58-SUM($T73:AD73),IF(AE$1=1,SUMIFS(58:58,$1:$1,"&gt;="&amp;1,$1:$1,"&lt;="&amp;INT(-$N73/30))+(-$N73/30-INT(-$N73/30))*SUMIFS(58:58,$1:$1,INT(-$N73/30)+1),0)+(-$N73/30-INT(-$N73/30))*SUMIFS(58:58,$1:$1,AE$1+INT(-$N73/30)+1)+(INT(-$N73/30)+1--$N73/30)*SUMIFS(58:58,$1:$1,AE$1+INT(-$N73/30))))</f>
        <v>133704.04407051278</v>
      </c>
      <c r="AF73" s="40">
        <f>IF(AF$7="",0,IF(AF$1=MAX($1:$1),$R58-SUM($T73:AE73),IF(AF$1=1,SUMIFS(58:58,$1:$1,"&gt;="&amp;1,$1:$1,"&lt;="&amp;INT(-$N73/30))+(-$N73/30-INT(-$N73/30))*SUMIFS(58:58,$1:$1,INT(-$N73/30)+1),0)+(-$N73/30-INT(-$N73/30))*SUMIFS(58:58,$1:$1,AF$1+INT(-$N73/30)+1)+(INT(-$N73/30)+1--$N73/30)*SUMIFS(58:58,$1:$1,AF$1+INT(-$N73/30))))</f>
        <v>152581.65785256407</v>
      </c>
      <c r="AG73" s="40">
        <f>IF(AG$7="",0,IF(AG$1=MAX($1:$1),$R58-SUM($T73:AF73),IF(AG$1=1,SUMIFS(58:58,$1:$1,"&gt;="&amp;1,$1:$1,"&lt;="&amp;INT(-$N73/30))+(-$N73/30-INT(-$N73/30))*SUMIFS(58:58,$1:$1,INT(-$N73/30)+1),0)+(-$N73/30-INT(-$N73/30))*SUMIFS(58:58,$1:$1,AG$1+INT(-$N73/30)+1)+(INT(-$N73/30)+1--$N73/30)*SUMIFS(58:58,$1:$1,AG$1+INT(-$N73/30))))</f>
        <v>184168.21634615364</v>
      </c>
      <c r="AH73" s="40">
        <f>IF(AH$7="",0,IF(AH$1=MAX($1:$1),$R58-SUM($T73:AG73),IF(AH$1=1,SUMIFS(58:58,$1:$1,"&gt;="&amp;1,$1:$1,"&lt;="&amp;INT(-$N73/30))+(-$N73/30-INT(-$N73/30))*SUMIFS(58:58,$1:$1,INT(-$N73/30)+1),0)+(-$N73/30-INT(-$N73/30))*SUMIFS(58:58,$1:$1,AH$1+INT(-$N73/30)+1)+(INT(-$N73/30)+1--$N73/30)*SUMIFS(58:58,$1:$1,AH$1+INT(-$N73/30))))</f>
        <v>0</v>
      </c>
      <c r="AI73" s="40">
        <f>IF(AI$7="",0,IF(AI$1=MAX($1:$1),$R58-SUM($T73:AH73),IF(AI$1=1,SUMIFS(58:58,$1:$1,"&gt;="&amp;1,$1:$1,"&lt;="&amp;INT(-$N73/30))+(-$N73/30-INT(-$N73/30))*SUMIFS(58:58,$1:$1,INT(-$N73/30)+1),0)+(-$N73/30-INT(-$N73/30))*SUMIFS(58:58,$1:$1,AI$1+INT(-$N73/30)+1)+(INT(-$N73/30)+1--$N73/30)*SUMIFS(58:58,$1:$1,AI$1+INT(-$N73/30))))</f>
        <v>0</v>
      </c>
      <c r="AJ73" s="40">
        <f>IF(AJ$7="",0,IF(AJ$1=MAX($1:$1),$R58-SUM($T73:AI73),IF(AJ$1=1,SUMIFS(58:58,$1:$1,"&gt;="&amp;1,$1:$1,"&lt;="&amp;INT(-$N73/30))+(-$N73/30-INT(-$N73/30))*SUMIFS(58:58,$1:$1,INT(-$N73/30)+1),0)+(-$N73/30-INT(-$N73/30))*SUMIFS(58:58,$1:$1,AJ$1+INT(-$N73/30)+1)+(INT(-$N73/30)+1--$N73/30)*SUMIFS(58:58,$1:$1,AJ$1+INT(-$N73/30))))</f>
        <v>0</v>
      </c>
      <c r="AK73" s="40">
        <f>IF(AK$7="",0,IF(AK$1=MAX($1:$1),$R58-SUM($T73:AJ73),IF(AK$1=1,SUMIFS(58:58,$1:$1,"&gt;="&amp;1,$1:$1,"&lt;="&amp;INT(-$N73/30))+(-$N73/30-INT(-$N73/30))*SUMIFS(58:58,$1:$1,INT(-$N73/30)+1),0)+(-$N73/30-INT(-$N73/30))*SUMIFS(58:58,$1:$1,AK$1+INT(-$N73/30)+1)+(INT(-$N73/30)+1--$N73/30)*SUMIFS(58:58,$1:$1,AK$1+INT(-$N73/30))))</f>
        <v>0</v>
      </c>
      <c r="AL73" s="40">
        <f>IF(AL$7="",0,IF(AL$1=MAX($1:$1),$R58-SUM($T73:AK73),IF(AL$1=1,SUMIFS(58:58,$1:$1,"&gt;="&amp;1,$1:$1,"&lt;="&amp;INT(-$N73/30))+(-$N73/30-INT(-$N73/30))*SUMIFS(58:58,$1:$1,INT(-$N73/30)+1),0)+(-$N73/30-INT(-$N73/30))*SUMIFS(58:58,$1:$1,AL$1+INT(-$N73/30)+1)+(INT(-$N73/30)+1--$N73/30)*SUMIFS(58:58,$1:$1,AL$1+INT(-$N73/30))))</f>
        <v>0</v>
      </c>
      <c r="AM73" s="40">
        <f>IF(AM$7="",0,IF(AM$1=MAX($1:$1),$R58-SUM($T73:AL73),IF(AM$1=1,SUMIFS(58:58,$1:$1,"&gt;="&amp;1,$1:$1,"&lt;="&amp;INT(-$N73/30))+(-$N73/30-INT(-$N73/30))*SUMIFS(58:58,$1:$1,INT(-$N73/30)+1),0)+(-$N73/30-INT(-$N73/30))*SUMIFS(58:58,$1:$1,AM$1+INT(-$N73/30)+1)+(INT(-$N73/30)+1--$N73/30)*SUMIFS(58:58,$1:$1,AM$1+INT(-$N73/30))))</f>
        <v>0</v>
      </c>
      <c r="AN73" s="40">
        <f>IF(AN$7="",0,IF(AN$1=MAX($1:$1),$R58-SUM($T73:AM73),IF(AN$1=1,SUMIFS(58:58,$1:$1,"&gt;="&amp;1,$1:$1,"&lt;="&amp;INT(-$N73/30))+(-$N73/30-INT(-$N73/30))*SUMIFS(58:58,$1:$1,INT(-$N73/30)+1),0)+(-$N73/30-INT(-$N73/30))*SUMIFS(58:58,$1:$1,AN$1+INT(-$N73/30)+1)+(INT(-$N73/30)+1--$N73/30)*SUMIFS(58:58,$1:$1,AN$1+INT(-$N73/30))))</f>
        <v>0</v>
      </c>
      <c r="AO73" s="40">
        <f>IF(AO$7="",0,IF(AO$1=MAX($1:$1),$R58-SUM($T73:AN73),IF(AO$1=1,SUMIFS(58:58,$1:$1,"&gt;="&amp;1,$1:$1,"&lt;="&amp;INT(-$N73/30))+(-$N73/30-INT(-$N73/30))*SUMIFS(58:58,$1:$1,INT(-$N73/30)+1),0)+(-$N73/30-INT(-$N73/30))*SUMIFS(58:58,$1:$1,AO$1+INT(-$N73/30)+1)+(INT(-$N73/30)+1--$N73/30)*SUMIFS(58:58,$1:$1,AO$1+INT(-$N73/30))))</f>
        <v>0</v>
      </c>
      <c r="AP73" s="40">
        <f>IF(AP$7="",0,IF(AP$1=MAX($1:$1),$R58-SUM($T73:AO73),IF(AP$1=1,SUMIFS(58:58,$1:$1,"&gt;="&amp;1,$1:$1,"&lt;="&amp;INT(-$N73/30))+(-$N73/30-INT(-$N73/30))*SUMIFS(58:58,$1:$1,INT(-$N73/30)+1),0)+(-$N73/30-INT(-$N73/30))*SUMIFS(58:58,$1:$1,AP$1+INT(-$N73/30)+1)+(INT(-$N73/30)+1--$N73/30)*SUMIFS(58:58,$1:$1,AP$1+INT(-$N73/30))))</f>
        <v>0</v>
      </c>
      <c r="AQ73" s="40">
        <f>IF(AQ$7="",0,IF(AQ$1=MAX($1:$1),$R58-SUM($T73:AP73),IF(AQ$1=1,SUMIFS(58:58,$1:$1,"&gt;="&amp;1,$1:$1,"&lt;="&amp;INT(-$N73/30))+(-$N73/30-INT(-$N73/30))*SUMIFS(58:58,$1:$1,INT(-$N73/30)+1),0)+(-$N73/30-INT(-$N73/30))*SUMIFS(58:58,$1:$1,AQ$1+INT(-$N73/30)+1)+(INT(-$N73/30)+1--$N73/30)*SUMIFS(58:58,$1:$1,AQ$1+INT(-$N73/30))))</f>
        <v>0</v>
      </c>
      <c r="AR73" s="40">
        <f>IF(AR$7="",0,IF(AR$1=MAX($1:$1),$R58-SUM($T73:AQ73),IF(AR$1=1,SUMIFS(58:58,$1:$1,"&gt;="&amp;1,$1:$1,"&lt;="&amp;INT(-$N73/30))+(-$N73/30-INT(-$N73/30))*SUMIFS(58:58,$1:$1,INT(-$N73/30)+1),0)+(-$N73/30-INT(-$N73/30))*SUMIFS(58:58,$1:$1,AR$1+INT(-$N73/30)+1)+(INT(-$N73/30)+1--$N73/30)*SUMIFS(58:58,$1:$1,AR$1+INT(-$N73/30))))</f>
        <v>0</v>
      </c>
      <c r="AS73" s="40">
        <f>IF(AS$7="",0,IF(AS$1=MAX($1:$1),$R58-SUM($T73:AR73),IF(AS$1=1,SUMIFS(58:58,$1:$1,"&gt;="&amp;1,$1:$1,"&lt;="&amp;INT(-$N73/30))+(-$N73/30-INT(-$N73/30))*SUMIFS(58:58,$1:$1,INT(-$N73/30)+1),0)+(-$N73/30-INT(-$N73/30))*SUMIFS(58:58,$1:$1,AS$1+INT(-$N73/30)+1)+(INT(-$N73/30)+1--$N73/30)*SUMIFS(58:58,$1:$1,AS$1+INT(-$N73/30))))</f>
        <v>0</v>
      </c>
      <c r="AT73" s="40">
        <f>IF(AT$7="",0,IF(AT$1=MAX($1:$1),$R58-SUM($T73:AS73),IF(AT$1=1,SUMIFS(58:58,$1:$1,"&gt;="&amp;1,$1:$1,"&lt;="&amp;INT(-$N73/30))+(-$N73/30-INT(-$N73/30))*SUMIFS(58:58,$1:$1,INT(-$N73/30)+1),0)+(-$N73/30-INT(-$N73/30))*SUMIFS(58:58,$1:$1,AT$1+INT(-$N73/30)+1)+(INT(-$N73/30)+1--$N73/30)*SUMIFS(58:58,$1:$1,AT$1+INT(-$N73/30))))</f>
        <v>0</v>
      </c>
      <c r="AU73" s="40">
        <f>IF(AU$7="",0,IF(AU$1=MAX($1:$1),$R58-SUM($T73:AT73),IF(AU$1=1,SUMIFS(58:58,$1:$1,"&gt;="&amp;1,$1:$1,"&lt;="&amp;INT(-$N73/30))+(-$N73/30-INT(-$N73/30))*SUMIFS(58:58,$1:$1,INT(-$N73/30)+1),0)+(-$N73/30-INT(-$N73/30))*SUMIFS(58:58,$1:$1,AU$1+INT(-$N73/30)+1)+(INT(-$N73/30)+1--$N73/30)*SUMIFS(58:58,$1:$1,AU$1+INT(-$N73/30))))</f>
        <v>0</v>
      </c>
      <c r="AV73" s="40">
        <f>IF(AV$7="",0,IF(AV$1=MAX($1:$1),$R58-SUM($T73:AU73),IF(AV$1=1,SUMIFS(58:58,$1:$1,"&gt;="&amp;1,$1:$1,"&lt;="&amp;INT(-$N73/30))+(-$N73/30-INT(-$N73/30))*SUMIFS(58:58,$1:$1,INT(-$N73/30)+1),0)+(-$N73/30-INT(-$N73/30))*SUMIFS(58:58,$1:$1,AV$1+INT(-$N73/30)+1)+(INT(-$N73/30)+1--$N73/30)*SUMIFS(58:58,$1:$1,AV$1+INT(-$N73/30))))</f>
        <v>0</v>
      </c>
      <c r="AW73" s="40">
        <f>IF(AW$7="",0,IF(AW$1=MAX($1:$1),$R58-SUM($T73:AV73),IF(AW$1=1,SUMIFS(58:58,$1:$1,"&gt;="&amp;1,$1:$1,"&lt;="&amp;INT(-$N73/30))+(-$N73/30-INT(-$N73/30))*SUMIFS(58:58,$1:$1,INT(-$N73/30)+1),0)+(-$N73/30-INT(-$N73/30))*SUMIFS(58:58,$1:$1,AW$1+INT(-$N73/30)+1)+(INT(-$N73/30)+1--$N73/30)*SUMIFS(58:58,$1:$1,AW$1+INT(-$N73/30))))</f>
        <v>0</v>
      </c>
      <c r="AX73" s="40">
        <f>IF(AX$7="",0,IF(AX$1=MAX($1:$1),$R58-SUM($T73:AW73),IF(AX$1=1,SUMIFS(58:58,$1:$1,"&gt;="&amp;1,$1:$1,"&lt;="&amp;INT(-$N73/30))+(-$N73/30-INT(-$N73/30))*SUMIFS(58:58,$1:$1,INT(-$N73/30)+1),0)+(-$N73/30-INT(-$N73/30))*SUMIFS(58:58,$1:$1,AX$1+INT(-$N73/30)+1)+(INT(-$N73/30)+1--$N73/30)*SUMIFS(58:58,$1:$1,AX$1+INT(-$N73/30))))</f>
        <v>0</v>
      </c>
      <c r="AY73" s="40">
        <f>IF(AY$7="",0,IF(AY$1=MAX($1:$1),$R58-SUM($T73:AX73),IF(AY$1=1,SUMIFS(58:58,$1:$1,"&gt;="&amp;1,$1:$1,"&lt;="&amp;INT(-$N73/30))+(-$N73/30-INT(-$N73/30))*SUMIFS(58:58,$1:$1,INT(-$N73/30)+1),0)+(-$N73/30-INT(-$N73/30))*SUMIFS(58:58,$1:$1,AY$1+INT(-$N73/30)+1)+(INT(-$N73/30)+1--$N73/30)*SUMIFS(58:58,$1:$1,AY$1+INT(-$N73/30))))</f>
        <v>0</v>
      </c>
      <c r="AZ73" s="40">
        <f>IF(AZ$7="",0,IF(AZ$1=MAX($1:$1),$R58-SUM($T73:AY73),IF(AZ$1=1,SUMIFS(58:58,$1:$1,"&gt;="&amp;1,$1:$1,"&lt;="&amp;INT(-$N73/30))+(-$N73/30-INT(-$N73/30))*SUMIFS(58:58,$1:$1,INT(-$N73/30)+1),0)+(-$N73/30-INT(-$N73/30))*SUMIFS(58:58,$1:$1,AZ$1+INT(-$N73/30)+1)+(INT(-$N73/30)+1--$N73/30)*SUMIFS(58:58,$1:$1,AZ$1+INT(-$N73/30))))</f>
        <v>0</v>
      </c>
      <c r="BA73" s="40">
        <f>IF(BA$7="",0,IF(BA$1=MAX($1:$1),$R58-SUM($T73:AZ73),IF(BA$1=1,SUMIFS(58:58,$1:$1,"&gt;="&amp;1,$1:$1,"&lt;="&amp;INT(-$N73/30))+(-$N73/30-INT(-$N73/30))*SUMIFS(58:58,$1:$1,INT(-$N73/30)+1),0)+(-$N73/30-INT(-$N73/30))*SUMIFS(58:58,$1:$1,BA$1+INT(-$N73/30)+1)+(INT(-$N73/30)+1--$N73/30)*SUMIFS(58:58,$1:$1,BA$1+INT(-$N73/30))))</f>
        <v>0</v>
      </c>
      <c r="BB73" s="40">
        <f>IF(BB$7="",0,IF(BB$1=MAX($1:$1),$R58-SUM($T73:BA73),IF(BB$1=1,SUMIFS(58:58,$1:$1,"&gt;="&amp;1,$1:$1,"&lt;="&amp;INT(-$N73/30))+(-$N73/30-INT(-$N73/30))*SUMIFS(58:58,$1:$1,INT(-$N73/30)+1),0)+(-$N73/30-INT(-$N73/30))*SUMIFS(58:58,$1:$1,BB$1+INT(-$N73/30)+1)+(INT(-$N73/30)+1--$N73/30)*SUMIFS(58:58,$1:$1,BB$1+INT(-$N73/30))))</f>
        <v>0</v>
      </c>
      <c r="BC73" s="40">
        <f>IF(BC$7="",0,IF(BC$1=MAX($1:$1),$R58-SUM($T73:BB73),IF(BC$1=1,SUMIFS(58:58,$1:$1,"&gt;="&amp;1,$1:$1,"&lt;="&amp;INT(-$N73/30))+(-$N73/30-INT(-$N73/30))*SUMIFS(58:58,$1:$1,INT(-$N73/30)+1),0)+(-$N73/30-INT(-$N73/30))*SUMIFS(58:58,$1:$1,BC$1+INT(-$N73/30)+1)+(INT(-$N73/30)+1--$N73/30)*SUMIFS(58:58,$1:$1,BC$1+INT(-$N73/30))))</f>
        <v>0</v>
      </c>
      <c r="BD73" s="40">
        <f>IF(BD$7="",0,IF(BD$1=MAX($1:$1),$R58-SUM($T73:BC73),IF(BD$1=1,SUMIFS(58:58,$1:$1,"&gt;="&amp;1,$1:$1,"&lt;="&amp;INT(-$N73/30))+(-$N73/30-INT(-$N73/30))*SUMIFS(58:58,$1:$1,INT(-$N73/30)+1),0)+(-$N73/30-INT(-$N73/30))*SUMIFS(58:58,$1:$1,BD$1+INT(-$N73/30)+1)+(INT(-$N73/30)+1--$N73/30)*SUMIFS(58:58,$1:$1,BD$1+INT(-$N73/30))))</f>
        <v>0</v>
      </c>
      <c r="BE73" s="40">
        <f>IF(BE$7="",0,IF(BE$1=MAX($1:$1),$R58-SUM($T73:BD73),IF(BE$1=1,SUMIFS(58:58,$1:$1,"&gt;="&amp;1,$1:$1,"&lt;="&amp;INT(-$N73/30))+(-$N73/30-INT(-$N73/30))*SUMIFS(58:58,$1:$1,INT(-$N73/30)+1),0)+(-$N73/30-INT(-$N73/30))*SUMIFS(58:58,$1:$1,BE$1+INT(-$N73/30)+1)+(INT(-$N73/30)+1--$N73/30)*SUMIFS(58:58,$1:$1,BE$1+INT(-$N73/30))))</f>
        <v>0</v>
      </c>
      <c r="BF73" s="40">
        <f>IF(BF$7="",0,IF(BF$1=MAX($1:$1),$R58-SUM($T73:BE73),IF(BF$1=1,SUMIFS(58:58,$1:$1,"&gt;="&amp;1,$1:$1,"&lt;="&amp;INT(-$N73/30))+(-$N73/30-INT(-$N73/30))*SUMIFS(58:58,$1:$1,INT(-$N73/30)+1),0)+(-$N73/30-INT(-$N73/30))*SUMIFS(58:58,$1:$1,BF$1+INT(-$N73/30)+1)+(INT(-$N73/30)+1--$N73/30)*SUMIFS(58:58,$1:$1,BF$1+INT(-$N73/30))))</f>
        <v>0</v>
      </c>
      <c r="BG73" s="40">
        <f>IF(BG$7="",0,IF(BG$1=MAX($1:$1),$R58-SUM($T73:BF73),IF(BG$1=1,SUMIFS(58:58,$1:$1,"&gt;="&amp;1,$1:$1,"&lt;="&amp;INT(-$N73/30))+(-$N73/30-INT(-$N73/30))*SUMIFS(58:58,$1:$1,INT(-$N73/30)+1),0)+(-$N73/30-INT(-$N73/30))*SUMIFS(58:58,$1:$1,BG$1+INT(-$N73/30)+1)+(INT(-$N73/30)+1--$N73/30)*SUMIFS(58:58,$1:$1,BG$1+INT(-$N73/30))))</f>
        <v>0</v>
      </c>
      <c r="BH73" s="40">
        <f>IF(BH$7="",0,IF(BH$1=MAX($1:$1),$R58-SUM($T73:BG73),IF(BH$1=1,SUMIFS(58:58,$1:$1,"&gt;="&amp;1,$1:$1,"&lt;="&amp;INT(-$N73/30))+(-$N73/30-INT(-$N73/30))*SUMIFS(58:58,$1:$1,INT(-$N73/30)+1),0)+(-$N73/30-INT(-$N73/30))*SUMIFS(58:58,$1:$1,BH$1+INT(-$N73/30)+1)+(INT(-$N73/30)+1--$N73/30)*SUMIFS(58:58,$1:$1,BH$1+INT(-$N73/30))))</f>
        <v>0</v>
      </c>
      <c r="BI73" s="40">
        <f>IF(BI$7="",0,IF(BI$1=MAX($1:$1),$R58-SUM($T73:BH73),IF(BI$1=1,SUMIFS(58:58,$1:$1,"&gt;="&amp;1,$1:$1,"&lt;="&amp;INT(-$N73/30))+(-$N73/30-INT(-$N73/30))*SUMIFS(58:58,$1:$1,INT(-$N73/30)+1),0)+(-$N73/30-INT(-$N73/30))*SUMIFS(58:58,$1:$1,BI$1+INT(-$N73/30)+1)+(INT(-$N73/30)+1--$N73/30)*SUMIFS(58:58,$1:$1,BI$1+INT(-$N73/30))))</f>
        <v>0</v>
      </c>
      <c r="BJ73" s="40">
        <f>IF(BJ$7="",0,IF(BJ$1=MAX($1:$1),$R58-SUM($T73:BI73),IF(BJ$1=1,SUMIFS(58:58,$1:$1,"&gt;="&amp;1,$1:$1,"&lt;="&amp;INT(-$N73/30))+(-$N73/30-INT(-$N73/30))*SUMIFS(58:58,$1:$1,INT(-$N73/30)+1),0)+(-$N73/30-INT(-$N73/30))*SUMIFS(58:58,$1:$1,BJ$1+INT(-$N73/30)+1)+(INT(-$N73/30)+1--$N73/30)*SUMIFS(58:58,$1:$1,BJ$1+INT(-$N73/30))))</f>
        <v>0</v>
      </c>
      <c r="BK73" s="40">
        <f>IF(BK$7="",0,IF(BK$1=MAX($1:$1),$R58-SUM($T73:BJ73),IF(BK$1=1,SUMIFS(58:58,$1:$1,"&gt;="&amp;1,$1:$1,"&lt;="&amp;INT(-$N73/30))+(-$N73/30-INT(-$N73/30))*SUMIFS(58:58,$1:$1,INT(-$N73/30)+1),0)+(-$N73/30-INT(-$N73/30))*SUMIFS(58:58,$1:$1,BK$1+INT(-$N73/30)+1)+(INT(-$N73/30)+1--$N73/30)*SUMIFS(58:58,$1:$1,BK$1+INT(-$N73/30))))</f>
        <v>0</v>
      </c>
      <c r="BL73" s="40">
        <f>IF(BL$7="",0,IF(BL$1=MAX($1:$1),$R58-SUM($T73:BK73),IF(BL$1=1,SUMIFS(58:58,$1:$1,"&gt;="&amp;1,$1:$1,"&lt;="&amp;INT(-$N73/30))+(-$N73/30-INT(-$N73/30))*SUMIFS(58:58,$1:$1,INT(-$N73/30)+1),0)+(-$N73/30-INT(-$N73/30))*SUMIFS(58:58,$1:$1,BL$1+INT(-$N73/30)+1)+(INT(-$N73/30)+1--$N73/30)*SUMIFS(58:58,$1:$1,BL$1+INT(-$N73/30))))</f>
        <v>0</v>
      </c>
      <c r="BM73" s="40">
        <f>IF(BM$7="",0,IF(BM$1=MAX($1:$1),$R58-SUM($T73:BL73),IF(BM$1=1,SUMIFS(58:58,$1:$1,"&gt;="&amp;1,$1:$1,"&lt;="&amp;INT(-$N73/30))+(-$N73/30-INT(-$N73/30))*SUMIFS(58:58,$1:$1,INT(-$N73/30)+1),0)+(-$N73/30-INT(-$N73/30))*SUMIFS(58:58,$1:$1,BM$1+INT(-$N73/30)+1)+(INT(-$N73/30)+1--$N73/30)*SUMIFS(58:58,$1:$1,BM$1+INT(-$N73/30))))</f>
        <v>0</v>
      </c>
      <c r="BN73" s="40">
        <f>IF(BN$7="",0,IF(BN$1=MAX($1:$1),$R58-SUM($T73:BM73),IF(BN$1=1,SUMIFS(58:58,$1:$1,"&gt;="&amp;1,$1:$1,"&lt;="&amp;INT(-$N73/30))+(-$N73/30-INT(-$N73/30))*SUMIFS(58:58,$1:$1,INT(-$N73/30)+1),0)+(-$N73/30-INT(-$N73/30))*SUMIFS(58:58,$1:$1,BN$1+INT(-$N73/30)+1)+(INT(-$N73/30)+1--$N73/30)*SUMIFS(58:58,$1:$1,BN$1+INT(-$N73/30))))</f>
        <v>0</v>
      </c>
      <c r="BO73" s="40">
        <f>IF(BO$7="",0,IF(BO$1=MAX($1:$1),$R58-SUM($T73:BN73),IF(BO$1=1,SUMIFS(58:58,$1:$1,"&gt;="&amp;1,$1:$1,"&lt;="&amp;INT(-$N73/30))+(-$N73/30-INT(-$N73/30))*SUMIFS(58:58,$1:$1,INT(-$N73/30)+1),0)+(-$N73/30-INT(-$N73/30))*SUMIFS(58:58,$1:$1,BO$1+INT(-$N73/30)+1)+(INT(-$N73/30)+1--$N73/30)*SUMIFS(58:58,$1:$1,BO$1+INT(-$N73/30))))</f>
        <v>0</v>
      </c>
      <c r="BP73" s="40">
        <f>IF(BP$7="",0,IF(BP$1=MAX($1:$1),$R58-SUM($T73:BO73),IF(BP$1=1,SUMIFS(58:58,$1:$1,"&gt;="&amp;1,$1:$1,"&lt;="&amp;INT(-$N73/30))+(-$N73/30-INT(-$N73/30))*SUMIFS(58:58,$1:$1,INT(-$N73/30)+1),0)+(-$N73/30-INT(-$N73/30))*SUMIFS(58:58,$1:$1,BP$1+INT(-$N73/30)+1)+(INT(-$N73/30)+1--$N73/30)*SUMIFS(58:58,$1:$1,BP$1+INT(-$N73/30))))</f>
        <v>0</v>
      </c>
      <c r="BQ73" s="40">
        <f>IF(BQ$7="",0,IF(BQ$1=MAX($1:$1),$R58-SUM($T73:BP73),IF(BQ$1=1,SUMIFS(58:58,$1:$1,"&gt;="&amp;1,$1:$1,"&lt;="&amp;INT(-$N73/30))+(-$N73/30-INT(-$N73/30))*SUMIFS(58:58,$1:$1,INT(-$N73/30)+1),0)+(-$N73/30-INT(-$N73/30))*SUMIFS(58:58,$1:$1,BQ$1+INT(-$N73/30)+1)+(INT(-$N73/30)+1--$N73/30)*SUMIFS(58:58,$1:$1,BQ$1+INT(-$N73/30))))</f>
        <v>0</v>
      </c>
      <c r="BR73" s="40">
        <f>IF(BR$7="",0,IF(BR$1=MAX($1:$1),$R58-SUM($T73:BQ73),IF(BR$1=1,SUMIFS(58:58,$1:$1,"&gt;="&amp;1,$1:$1,"&lt;="&amp;INT(-$N73/30))+(-$N73/30-INT(-$N73/30))*SUMIFS(58:58,$1:$1,INT(-$N73/30)+1),0)+(-$N73/30-INT(-$N73/30))*SUMIFS(58:58,$1:$1,BR$1+INT(-$N73/30)+1)+(INT(-$N73/30)+1--$N73/30)*SUMIFS(58:58,$1:$1,BR$1+INT(-$N73/30))))</f>
        <v>0</v>
      </c>
      <c r="BS73" s="40">
        <f>IF(BS$7="",0,IF(BS$1=MAX($1:$1),$R58-SUM($T73:BR73),IF(BS$1=1,SUMIFS(58:58,$1:$1,"&gt;="&amp;1,$1:$1,"&lt;="&amp;INT(-$N73/30))+(-$N73/30-INT(-$N73/30))*SUMIFS(58:58,$1:$1,INT(-$N73/30)+1),0)+(-$N73/30-INT(-$N73/30))*SUMIFS(58:58,$1:$1,BS$1+INT(-$N73/30)+1)+(INT(-$N73/30)+1--$N73/30)*SUMIFS(58:58,$1:$1,BS$1+INT(-$N73/30))))</f>
        <v>0</v>
      </c>
      <c r="BT73" s="40">
        <f>IF(BT$7="",0,IF(BT$1=MAX($1:$1),$R58-SUM($T73:BS73),IF(BT$1=1,SUMIFS(58:58,$1:$1,"&gt;="&amp;1,$1:$1,"&lt;="&amp;INT(-$N73/30))+(-$N73/30-INT(-$N73/30))*SUMIFS(58:58,$1:$1,INT(-$N73/30)+1),0)+(-$N73/30-INT(-$N73/30))*SUMIFS(58:58,$1:$1,BT$1+INT(-$N73/30)+1)+(INT(-$N73/30)+1--$N73/30)*SUMIFS(58:58,$1:$1,BT$1+INT(-$N73/30))))</f>
        <v>0</v>
      </c>
      <c r="BU73" s="40">
        <f>IF(BU$7="",0,IF(BU$1=MAX($1:$1),$R58-SUM($T73:BT73),IF(BU$1=1,SUMIFS(58:58,$1:$1,"&gt;="&amp;1,$1:$1,"&lt;="&amp;INT(-$N73/30))+(-$N73/30-INT(-$N73/30))*SUMIFS(58:58,$1:$1,INT(-$N73/30)+1),0)+(-$N73/30-INT(-$N73/30))*SUMIFS(58:58,$1:$1,BU$1+INT(-$N73/30)+1)+(INT(-$N73/30)+1--$N73/30)*SUMIFS(58:58,$1:$1,BU$1+INT(-$N73/30))))</f>
        <v>0</v>
      </c>
      <c r="BV73" s="40">
        <f>IF(BV$7="",0,IF(BV$1=MAX($1:$1),$R58-SUM($T73:BU73),IF(BV$1=1,SUMIFS(58:58,$1:$1,"&gt;="&amp;1,$1:$1,"&lt;="&amp;INT(-$N73/30))+(-$N73/30-INT(-$N73/30))*SUMIFS(58:58,$1:$1,INT(-$N73/30)+1),0)+(-$N73/30-INT(-$N73/30))*SUMIFS(58:58,$1:$1,BV$1+INT(-$N73/30)+1)+(INT(-$N73/30)+1--$N73/30)*SUMIFS(58:58,$1:$1,BV$1+INT(-$N73/30))))</f>
        <v>0</v>
      </c>
      <c r="BW73" s="40">
        <f>IF(BW$7="",0,IF(BW$1=MAX($1:$1),$R58-SUM($T73:BV73),IF(BW$1=1,SUMIFS(58:58,$1:$1,"&gt;="&amp;1,$1:$1,"&lt;="&amp;INT(-$N73/30))+(-$N73/30-INT(-$N73/30))*SUMIFS(58:58,$1:$1,INT(-$N73/30)+1),0)+(-$N73/30-INT(-$N73/30))*SUMIFS(58:58,$1:$1,BW$1+INT(-$N73/30)+1)+(INT(-$N73/30)+1--$N73/30)*SUMIFS(58:58,$1:$1,BW$1+INT(-$N73/30))))</f>
        <v>0</v>
      </c>
      <c r="BX73" s="40">
        <f>IF(BX$7="",0,IF(BX$1=MAX($1:$1),$R58-SUM($T73:BW73),IF(BX$1=1,SUMIFS(58:58,$1:$1,"&gt;="&amp;1,$1:$1,"&lt;="&amp;INT(-$N73/30))+(-$N73/30-INT(-$N73/30))*SUMIFS(58:58,$1:$1,INT(-$N73/30)+1),0)+(-$N73/30-INT(-$N73/30))*SUMIFS(58:58,$1:$1,BX$1+INT(-$N73/30)+1)+(INT(-$N73/30)+1--$N73/30)*SUMIFS(58:58,$1:$1,BX$1+INT(-$N73/30))))</f>
        <v>0</v>
      </c>
      <c r="BY73" s="40">
        <f>IF(BY$7="",0,IF(BY$1=MAX($1:$1),$R58-SUM($T73:BX73),IF(BY$1=1,SUMIFS(58:58,$1:$1,"&gt;="&amp;1,$1:$1,"&lt;="&amp;INT(-$N73/30))+(-$N73/30-INT(-$N73/30))*SUMIFS(58:58,$1:$1,INT(-$N73/30)+1),0)+(-$N73/30-INT(-$N73/30))*SUMIFS(58:58,$1:$1,BY$1+INT(-$N73/30)+1)+(INT(-$N73/30)+1--$N73/30)*SUMIFS(58:58,$1:$1,BY$1+INT(-$N73/30))))</f>
        <v>0</v>
      </c>
      <c r="BZ73" s="40">
        <f>IF(BZ$7="",0,IF(BZ$1=MAX($1:$1),$R58-SUM($T73:BY73),IF(BZ$1=1,SUMIFS(58:58,$1:$1,"&gt;="&amp;1,$1:$1,"&lt;="&amp;INT(-$N73/30))+(-$N73/30-INT(-$N73/30))*SUMIFS(58:58,$1:$1,INT(-$N73/30)+1),0)+(-$N73/30-INT(-$N73/30))*SUMIFS(58:58,$1:$1,BZ$1+INT(-$N73/30)+1)+(INT(-$N73/30)+1--$N73/30)*SUMIFS(58:58,$1:$1,BZ$1+INT(-$N73/30))))</f>
        <v>0</v>
      </c>
      <c r="CA73" s="40">
        <f>IF(CA$7="",0,IF(CA$1=MAX($1:$1),$R58-SUM($T73:BZ73),IF(CA$1=1,SUMIFS(58:58,$1:$1,"&gt;="&amp;1,$1:$1,"&lt;="&amp;INT(-$N73/30))+(-$N73/30-INT(-$N73/30))*SUMIFS(58:58,$1:$1,INT(-$N73/30)+1),0)+(-$N73/30-INT(-$N73/30))*SUMIFS(58:58,$1:$1,CA$1+INT(-$N73/30)+1)+(INT(-$N73/30)+1--$N73/30)*SUMIFS(58:58,$1:$1,CA$1+INT(-$N73/30))))</f>
        <v>0</v>
      </c>
      <c r="CB73" s="40">
        <f>IF(CB$7="",0,IF(CB$1=MAX($1:$1),$R58-SUM($T73:CA73),IF(CB$1=1,SUMIFS(58:58,$1:$1,"&gt;="&amp;1,$1:$1,"&lt;="&amp;INT(-$N73/30))+(-$N73/30-INT(-$N73/30))*SUMIFS(58:58,$1:$1,INT(-$N73/30)+1),0)+(-$N73/30-INT(-$N73/30))*SUMIFS(58:58,$1:$1,CB$1+INT(-$N73/30)+1)+(INT(-$N73/30)+1--$N73/30)*SUMIFS(58:58,$1:$1,CB$1+INT(-$N73/30))))</f>
        <v>0</v>
      </c>
      <c r="CC73" s="40">
        <f>IF(CC$7="",0,IF(CC$1=MAX($1:$1),$R58-SUM($T73:CB73),IF(CC$1=1,SUMIFS(58:58,$1:$1,"&gt;="&amp;1,$1:$1,"&lt;="&amp;INT(-$N73/30))+(-$N73/30-INT(-$N73/30))*SUMIFS(58:58,$1:$1,INT(-$N73/30)+1),0)+(-$N73/30-INT(-$N73/30))*SUMIFS(58:58,$1:$1,CC$1+INT(-$N73/30)+1)+(INT(-$N73/30)+1--$N73/30)*SUMIFS(58:58,$1:$1,CC$1+INT(-$N73/30))))</f>
        <v>0</v>
      </c>
      <c r="CD73" s="40">
        <f>IF(CD$7="",0,IF(CD$1=MAX($1:$1),$R58-SUM($T73:CC73),IF(CD$1=1,SUMIFS(58:58,$1:$1,"&gt;="&amp;1,$1:$1,"&lt;="&amp;INT(-$N73/30))+(-$N73/30-INT(-$N73/30))*SUMIFS(58:58,$1:$1,INT(-$N73/30)+1),0)+(-$N73/30-INT(-$N73/30))*SUMIFS(58:58,$1:$1,CD$1+INT(-$N73/30)+1)+(INT(-$N73/30)+1--$N73/30)*SUMIFS(58:58,$1:$1,CD$1+INT(-$N73/30))))</f>
        <v>0</v>
      </c>
      <c r="CE73" s="40">
        <f>IF(CE$7="",0,IF(CE$1=MAX($1:$1),$R58-SUM($T73:CD73),IF(CE$1=1,SUMIFS(58:58,$1:$1,"&gt;="&amp;1,$1:$1,"&lt;="&amp;INT(-$N73/30))+(-$N73/30-INT(-$N73/30))*SUMIFS(58:58,$1:$1,INT(-$N73/30)+1),0)+(-$N73/30-INT(-$N73/30))*SUMIFS(58:58,$1:$1,CE$1+INT(-$N73/30)+1)+(INT(-$N73/30)+1--$N73/30)*SUMIFS(58:58,$1:$1,CE$1+INT(-$N73/30))))</f>
        <v>0</v>
      </c>
      <c r="CF73" s="40">
        <f>IF(CF$7="",0,IF(CF$1=MAX($1:$1),$R58-SUM($T73:CE73),IF(CF$1=1,SUMIFS(58:58,$1:$1,"&gt;="&amp;1,$1:$1,"&lt;="&amp;INT(-$N73/30))+(-$N73/30-INT(-$N73/30))*SUMIFS(58:58,$1:$1,INT(-$N73/30)+1),0)+(-$N73/30-INT(-$N73/30))*SUMIFS(58:58,$1:$1,CF$1+INT(-$N73/30)+1)+(INT(-$N73/30)+1--$N73/30)*SUMIFS(58:58,$1:$1,CF$1+INT(-$N73/30))))</f>
        <v>0</v>
      </c>
      <c r="CG73" s="40">
        <f>IF(CG$7="",0,IF(CG$1=MAX($1:$1),$R58-SUM($T73:CF73),IF(CG$1=1,SUMIFS(58:58,$1:$1,"&gt;="&amp;1,$1:$1,"&lt;="&amp;INT(-$N73/30))+(-$N73/30-INT(-$N73/30))*SUMIFS(58:58,$1:$1,INT(-$N73/30)+1),0)+(-$N73/30-INT(-$N73/30))*SUMIFS(58:58,$1:$1,CG$1+INT(-$N73/30)+1)+(INT(-$N73/30)+1--$N73/30)*SUMIFS(58:58,$1:$1,CG$1+INT(-$N73/30))))</f>
        <v>0</v>
      </c>
      <c r="CH73" s="40">
        <f>IF(CH$7="",0,IF(CH$1=MAX($1:$1),$R58-SUM($T73:CG73),IF(CH$1=1,SUMIFS(58:58,$1:$1,"&gt;="&amp;1,$1:$1,"&lt;="&amp;INT(-$N73/30))+(-$N73/30-INT(-$N73/30))*SUMIFS(58:58,$1:$1,INT(-$N73/30)+1),0)+(-$N73/30-INT(-$N73/30))*SUMIFS(58:58,$1:$1,CH$1+INT(-$N73/30)+1)+(INT(-$N73/30)+1--$N73/30)*SUMIFS(58:58,$1:$1,CH$1+INT(-$N73/30))))</f>
        <v>0</v>
      </c>
      <c r="CI73" s="40">
        <f>IF(CI$7="",0,IF(CI$1=MAX($1:$1),$R58-SUM($T73:CH73),IF(CI$1=1,SUMIFS(58:58,$1:$1,"&gt;="&amp;1,$1:$1,"&lt;="&amp;INT(-$N73/30))+(-$N73/30-INT(-$N73/30))*SUMIFS(58:58,$1:$1,INT(-$N73/30)+1),0)+(-$N73/30-INT(-$N73/30))*SUMIFS(58:58,$1:$1,CI$1+INT(-$N73/30)+1)+(INT(-$N73/30)+1--$N73/30)*SUMIFS(58:58,$1:$1,CI$1+INT(-$N73/30))))</f>
        <v>0</v>
      </c>
      <c r="CJ73" s="40">
        <f>IF(CJ$7="",0,IF(CJ$1=MAX($1:$1),$R58-SUM($T73:CI73),IF(CJ$1=1,SUMIFS(58:58,$1:$1,"&gt;="&amp;1,$1:$1,"&lt;="&amp;INT(-$N73/30))+(-$N73/30-INT(-$N73/30))*SUMIFS(58:58,$1:$1,INT(-$N73/30)+1),0)+(-$N73/30-INT(-$N73/30))*SUMIFS(58:58,$1:$1,CJ$1+INT(-$N73/30)+1)+(INT(-$N73/30)+1--$N73/30)*SUMIFS(58:58,$1:$1,CJ$1+INT(-$N73/30))))</f>
        <v>0</v>
      </c>
      <c r="CK73" s="40">
        <f>IF(CK$7="",0,IF(CK$1=MAX($1:$1),$R58-SUM($T73:CJ73),IF(CK$1=1,SUMIFS(58:58,$1:$1,"&gt;="&amp;1,$1:$1,"&lt;="&amp;INT(-$N73/30))+(-$N73/30-INT(-$N73/30))*SUMIFS(58:58,$1:$1,INT(-$N73/30)+1),0)+(-$N73/30-INT(-$N73/30))*SUMIFS(58:58,$1:$1,CK$1+INT(-$N73/30)+1)+(INT(-$N73/30)+1--$N73/30)*SUMIFS(58:58,$1:$1,CK$1+INT(-$N73/30))))</f>
        <v>0</v>
      </c>
      <c r="CL73" s="40">
        <f>IF(CL$7="",0,IF(CL$1=MAX($1:$1),$R58-SUM($T73:CK73),IF(CL$1=1,SUMIFS(58:58,$1:$1,"&gt;="&amp;1,$1:$1,"&lt;="&amp;INT(-$N73/30))+(-$N73/30-INT(-$N73/30))*SUMIFS(58:58,$1:$1,INT(-$N73/30)+1),0)+(-$N73/30-INT(-$N73/30))*SUMIFS(58:58,$1:$1,CL$1+INT(-$N73/30)+1)+(INT(-$N73/30)+1--$N73/30)*SUMIFS(58:58,$1:$1,CL$1+INT(-$N73/30))))</f>
        <v>0</v>
      </c>
      <c r="CM73" s="40">
        <f>IF(CM$7="",0,IF(CM$1=MAX($1:$1),$R58-SUM($T73:CL73),IF(CM$1=1,SUMIFS(58:58,$1:$1,"&gt;="&amp;1,$1:$1,"&lt;="&amp;INT(-$N73/30))+(-$N73/30-INT(-$N73/30))*SUMIFS(58:58,$1:$1,INT(-$N73/30)+1),0)+(-$N73/30-INT(-$N73/30))*SUMIFS(58:58,$1:$1,CM$1+INT(-$N73/30)+1)+(INT(-$N73/30)+1--$N73/30)*SUMIFS(58:58,$1:$1,CM$1+INT(-$N73/30))))</f>
        <v>0</v>
      </c>
      <c r="CN73" s="40">
        <f>IF(CN$7="",0,IF(CN$1=MAX($1:$1),$R58-SUM($T73:CM73),IF(CN$1=1,SUMIFS(58:58,$1:$1,"&gt;="&amp;1,$1:$1,"&lt;="&amp;INT(-$N73/30))+(-$N73/30-INT(-$N73/30))*SUMIFS(58:58,$1:$1,INT(-$N73/30)+1),0)+(-$N73/30-INT(-$N73/30))*SUMIFS(58:58,$1:$1,CN$1+INT(-$N73/30)+1)+(INT(-$N73/30)+1--$N73/30)*SUMIFS(58:58,$1:$1,CN$1+INT(-$N73/30))))</f>
        <v>0</v>
      </c>
      <c r="CO73" s="40">
        <f>IF(CO$7="",0,IF(CO$1=MAX($1:$1),$R58-SUM($T73:CN73),IF(CO$1=1,SUMIFS(58:58,$1:$1,"&gt;="&amp;1,$1:$1,"&lt;="&amp;INT(-$N73/30))+(-$N73/30-INT(-$N73/30))*SUMIFS(58:58,$1:$1,INT(-$N73/30)+1),0)+(-$N73/30-INT(-$N73/30))*SUMIFS(58:58,$1:$1,CO$1+INT(-$N73/30)+1)+(INT(-$N73/30)+1--$N73/30)*SUMIFS(58:58,$1:$1,CO$1+INT(-$N73/30))))</f>
        <v>0</v>
      </c>
      <c r="CP73" s="40">
        <f>IF(CP$7="",0,IF(CP$1=MAX($1:$1),$R58-SUM($T73:CO73),IF(CP$1=1,SUMIFS(58:58,$1:$1,"&gt;="&amp;1,$1:$1,"&lt;="&amp;INT(-$N73/30))+(-$N73/30-INT(-$N73/30))*SUMIFS(58:58,$1:$1,INT(-$N73/30)+1),0)+(-$N73/30-INT(-$N73/30))*SUMIFS(58:58,$1:$1,CP$1+INT(-$N73/30)+1)+(INT(-$N73/30)+1--$N73/30)*SUMIFS(58:58,$1:$1,CP$1+INT(-$N73/30))))</f>
        <v>0</v>
      </c>
      <c r="CQ73" s="40">
        <f>IF(CQ$7="",0,IF(CQ$1=MAX($1:$1),$R58-SUM($T73:CP73),IF(CQ$1=1,SUMIFS(58:58,$1:$1,"&gt;="&amp;1,$1:$1,"&lt;="&amp;INT(-$N73/30))+(-$N73/30-INT(-$N73/30))*SUMIFS(58:58,$1:$1,INT(-$N73/30)+1),0)+(-$N73/30-INT(-$N73/30))*SUMIFS(58:58,$1:$1,CQ$1+INT(-$N73/30)+1)+(INT(-$N73/30)+1--$N73/30)*SUMIFS(58:58,$1:$1,CQ$1+INT(-$N73/30))))</f>
        <v>0</v>
      </c>
      <c r="CR73" s="40">
        <f>IF(CR$7="",0,IF(CR$1=MAX($1:$1),$R58-SUM($T73:CQ73),IF(CR$1=1,SUMIFS(58:58,$1:$1,"&gt;="&amp;1,$1:$1,"&lt;="&amp;INT(-$N73/30))+(-$N73/30-INT(-$N73/30))*SUMIFS(58:58,$1:$1,INT(-$N73/30)+1),0)+(-$N73/30-INT(-$N73/30))*SUMIFS(58:58,$1:$1,CR$1+INT(-$N73/30)+1)+(INT(-$N73/30)+1--$N73/30)*SUMIFS(58:58,$1:$1,CR$1+INT(-$N73/30))))</f>
        <v>0</v>
      </c>
      <c r="CS73" s="40">
        <f>IF(CS$7="",0,IF(CS$1=MAX($1:$1),$R58-SUM($T73:CR73),IF(CS$1=1,SUMIFS(58:58,$1:$1,"&gt;="&amp;1,$1:$1,"&lt;="&amp;INT(-$N73/30))+(-$N73/30-INT(-$N73/30))*SUMIFS(58:58,$1:$1,INT(-$N73/30)+1),0)+(-$N73/30-INT(-$N73/30))*SUMIFS(58:58,$1:$1,CS$1+INT(-$N73/30)+1)+(INT(-$N73/30)+1--$N73/30)*SUMIFS(58:58,$1:$1,CS$1+INT(-$N73/30))))</f>
        <v>0</v>
      </c>
      <c r="CT73" s="40">
        <f>IF(CT$7="",0,IF(CT$1=MAX($1:$1),$R58-SUM($T73:CS73),IF(CT$1=1,SUMIFS(58:58,$1:$1,"&gt;="&amp;1,$1:$1,"&lt;="&amp;INT(-$N73/30))+(-$N73/30-INT(-$N73/30))*SUMIFS(58:58,$1:$1,INT(-$N73/30)+1),0)+(-$N73/30-INT(-$N73/30))*SUMIFS(58:58,$1:$1,CT$1+INT(-$N73/30)+1)+(INT(-$N73/30)+1--$N73/30)*SUMIFS(58:58,$1:$1,CT$1+INT(-$N73/30))))</f>
        <v>0</v>
      </c>
      <c r="CU73" s="40">
        <f>IF(CU$7="",0,IF(CU$1=MAX($1:$1),$R58-SUM($T73:CT73),IF(CU$1=1,SUMIFS(58:58,$1:$1,"&gt;="&amp;1,$1:$1,"&lt;="&amp;INT(-$N73/30))+(-$N73/30-INT(-$N73/30))*SUMIFS(58:58,$1:$1,INT(-$N73/30)+1),0)+(-$N73/30-INT(-$N73/30))*SUMIFS(58:58,$1:$1,CU$1+INT(-$N73/30)+1)+(INT(-$N73/30)+1--$N73/30)*SUMIFS(58:58,$1:$1,CU$1+INT(-$N73/30))))</f>
        <v>0</v>
      </c>
      <c r="CV73" s="40">
        <f>IF(CV$7="",0,IF(CV$1=MAX($1:$1),$R58-SUM($T73:CU73),IF(CV$1=1,SUMIFS(58:58,$1:$1,"&gt;="&amp;1,$1:$1,"&lt;="&amp;INT(-$N73/30))+(-$N73/30-INT(-$N73/30))*SUMIFS(58:58,$1:$1,INT(-$N73/30)+1),0)+(-$N73/30-INT(-$N73/30))*SUMIFS(58:58,$1:$1,CV$1+INT(-$N73/30)+1)+(INT(-$N73/30)+1--$N73/30)*SUMIFS(58:58,$1:$1,CV$1+INT(-$N73/30))))</f>
        <v>0</v>
      </c>
      <c r="CW73" s="40">
        <f>IF(CW$7="",0,IF(CW$1=MAX($1:$1),$R58-SUM($T73:CV73),IF(CW$1=1,SUMIFS(58:58,$1:$1,"&gt;="&amp;1,$1:$1,"&lt;="&amp;INT(-$N73/30))+(-$N73/30-INT(-$N73/30))*SUMIFS(58:58,$1:$1,INT(-$N73/30)+1),0)+(-$N73/30-INT(-$N73/30))*SUMIFS(58:58,$1:$1,CW$1+INT(-$N73/30)+1)+(INT(-$N73/30)+1--$N73/30)*SUMIFS(58:58,$1:$1,CW$1+INT(-$N73/30))))</f>
        <v>0</v>
      </c>
      <c r="CX73" s="40">
        <f>IF(CX$7="",0,IF(CX$1=MAX($1:$1),$R58-SUM($T73:CW73),IF(CX$1=1,SUMIFS(58:58,$1:$1,"&gt;="&amp;1,$1:$1,"&lt;="&amp;INT(-$N73/30))+(-$N73/30-INT(-$N73/30))*SUMIFS(58:58,$1:$1,INT(-$N73/30)+1),0)+(-$N73/30-INT(-$N73/30))*SUMIFS(58:58,$1:$1,CX$1+INT(-$N73/30)+1)+(INT(-$N73/30)+1--$N73/30)*SUMIFS(58:58,$1:$1,CX$1+INT(-$N73/30))))</f>
        <v>0</v>
      </c>
      <c r="CY73" s="40">
        <f>IF(CY$7="",0,IF(CY$1=MAX($1:$1),$R58-SUM($T73:CX73),IF(CY$1=1,SUMIFS(58:58,$1:$1,"&gt;="&amp;1,$1:$1,"&lt;="&amp;INT(-$N73/30))+(-$N73/30-INT(-$N73/30))*SUMIFS(58:58,$1:$1,INT(-$N73/30)+1),0)+(-$N73/30-INT(-$N73/30))*SUMIFS(58:58,$1:$1,CY$1+INT(-$N73/30)+1)+(INT(-$N73/30)+1--$N73/30)*SUMIFS(58:58,$1:$1,CY$1+INT(-$N73/30))))</f>
        <v>0</v>
      </c>
      <c r="CZ73" s="40">
        <f>IF(CZ$7="",0,IF(CZ$1=MAX($1:$1),$R58-SUM($T73:CY73),IF(CZ$1=1,SUMIFS(58:58,$1:$1,"&gt;="&amp;1,$1:$1,"&lt;="&amp;INT(-$N73/30))+(-$N73/30-INT(-$N73/30))*SUMIFS(58:58,$1:$1,INT(-$N73/30)+1),0)+(-$N73/30-INT(-$N73/30))*SUMIFS(58:58,$1:$1,CZ$1+INT(-$N73/30)+1)+(INT(-$N73/30)+1--$N73/30)*SUMIFS(58:58,$1:$1,CZ$1+INT(-$N73/30))))</f>
        <v>0</v>
      </c>
      <c r="DA73" s="40">
        <f>IF(DA$7="",0,IF(DA$1=MAX($1:$1),$R58-SUM($T73:CZ73),IF(DA$1=1,SUMIFS(58:58,$1:$1,"&gt;="&amp;1,$1:$1,"&lt;="&amp;INT(-$N73/30))+(-$N73/30-INT(-$N73/30))*SUMIFS(58:58,$1:$1,INT(-$N73/30)+1),0)+(-$N73/30-INT(-$N73/30))*SUMIFS(58:58,$1:$1,DA$1+INT(-$N73/30)+1)+(INT(-$N73/30)+1--$N73/30)*SUMIFS(58:58,$1:$1,DA$1+INT(-$N73/30))))</f>
        <v>0</v>
      </c>
      <c r="DB73" s="40">
        <f>IF(DB$7="",0,IF(DB$1=MAX($1:$1),$R58-SUM($T73:DA73),IF(DB$1=1,SUMIFS(58:58,$1:$1,"&gt;="&amp;1,$1:$1,"&lt;="&amp;INT(-$N73/30))+(-$N73/30-INT(-$N73/30))*SUMIFS(58:58,$1:$1,INT(-$N73/30)+1),0)+(-$N73/30-INT(-$N73/30))*SUMIFS(58:58,$1:$1,DB$1+INT(-$N73/30)+1)+(INT(-$N73/30)+1--$N73/30)*SUMIFS(58:58,$1:$1,DB$1+INT(-$N73/30))))</f>
        <v>0</v>
      </c>
      <c r="DC73" s="40">
        <f>IF(DC$7="",0,IF(DC$1=MAX($1:$1),$R58-SUM($T73:DB73),IF(DC$1=1,SUMIFS(58:58,$1:$1,"&gt;="&amp;1,$1:$1,"&lt;="&amp;INT(-$N73/30))+(-$N73/30-INT(-$N73/30))*SUMIFS(58:58,$1:$1,INT(-$N73/30)+1),0)+(-$N73/30-INT(-$N73/30))*SUMIFS(58:58,$1:$1,DC$1+INT(-$N73/30)+1)+(INT(-$N73/30)+1--$N73/30)*SUMIFS(58:58,$1:$1,DC$1+INT(-$N73/30))))</f>
        <v>0</v>
      </c>
      <c r="DD73" s="40">
        <f>IF(DD$7="",0,IF(DD$1=MAX($1:$1),$R58-SUM($T73:DC73),IF(DD$1=1,SUMIFS(58:58,$1:$1,"&gt;="&amp;1,$1:$1,"&lt;="&amp;INT(-$N73/30))+(-$N73/30-INT(-$N73/30))*SUMIFS(58:58,$1:$1,INT(-$N73/30)+1),0)+(-$N73/30-INT(-$N73/30))*SUMIFS(58:58,$1:$1,DD$1+INT(-$N73/30)+1)+(INT(-$N73/30)+1--$N73/30)*SUMIFS(58:58,$1:$1,DD$1+INT(-$N73/30))))</f>
        <v>0</v>
      </c>
      <c r="DE73" s="40">
        <f>IF(DE$7="",0,IF(DE$1=MAX($1:$1),$R58-SUM($T73:DD73),IF(DE$1=1,SUMIFS(58:58,$1:$1,"&gt;="&amp;1,$1:$1,"&lt;="&amp;INT(-$N73/30))+(-$N73/30-INT(-$N73/30))*SUMIFS(58:58,$1:$1,INT(-$N73/30)+1),0)+(-$N73/30-INT(-$N73/30))*SUMIFS(58:58,$1:$1,DE$1+INT(-$N73/30)+1)+(INT(-$N73/30)+1--$N73/30)*SUMIFS(58:58,$1:$1,DE$1+INT(-$N73/30))))</f>
        <v>0</v>
      </c>
      <c r="DF73" s="40">
        <f>IF(DF$7="",0,IF(DF$1=MAX($1:$1),$R58-SUM($T73:DE73),IF(DF$1=1,SUMIFS(58:58,$1:$1,"&gt;="&amp;1,$1:$1,"&lt;="&amp;INT(-$N73/30))+(-$N73/30-INT(-$N73/30))*SUMIFS(58:58,$1:$1,INT(-$N73/30)+1),0)+(-$N73/30-INT(-$N73/30))*SUMIFS(58:58,$1:$1,DF$1+INT(-$N73/30)+1)+(INT(-$N73/30)+1--$N73/30)*SUMIFS(58:58,$1:$1,DF$1+INT(-$N73/30))))</f>
        <v>0</v>
      </c>
      <c r="DG73" s="40">
        <f>IF(DG$7="",0,IF(DG$1=MAX($1:$1),$R58-SUM($T73:DF73),IF(DG$1=1,SUMIFS(58:58,$1:$1,"&gt;="&amp;1,$1:$1,"&lt;="&amp;INT(-$N73/30))+(-$N73/30-INT(-$N73/30))*SUMIFS(58:58,$1:$1,INT(-$N73/30)+1),0)+(-$N73/30-INT(-$N73/30))*SUMIFS(58:58,$1:$1,DG$1+INT(-$N73/30)+1)+(INT(-$N73/30)+1--$N73/30)*SUMIFS(58:58,$1:$1,DG$1+INT(-$N73/30))))</f>
        <v>0</v>
      </c>
      <c r="DH73" s="40">
        <f>IF(DH$7="",0,IF(DH$1=MAX($1:$1),$R58-SUM($T73:DG73),IF(DH$1=1,SUMIFS(58:58,$1:$1,"&gt;="&amp;1,$1:$1,"&lt;="&amp;INT(-$N73/30))+(-$N73/30-INT(-$N73/30))*SUMIFS(58:58,$1:$1,INT(-$N73/30)+1),0)+(-$N73/30-INT(-$N73/30))*SUMIFS(58:58,$1:$1,DH$1+INT(-$N73/30)+1)+(INT(-$N73/30)+1--$N73/30)*SUMIFS(58:58,$1:$1,DH$1+INT(-$N73/30))))</f>
        <v>0</v>
      </c>
      <c r="DI73" s="40">
        <f>IF(DI$7="",0,IF(DI$1=MAX($1:$1),$R58-SUM($T73:DH73),IF(DI$1=1,SUMIFS(58:58,$1:$1,"&gt;="&amp;1,$1:$1,"&lt;="&amp;INT(-$N73/30))+(-$N73/30-INT(-$N73/30))*SUMIFS(58:58,$1:$1,INT(-$N73/30)+1),0)+(-$N73/30-INT(-$N73/30))*SUMIFS(58:58,$1:$1,DI$1+INT(-$N73/30)+1)+(INT(-$N73/30)+1--$N73/30)*SUMIFS(58:58,$1:$1,DI$1+INT(-$N73/30))))</f>
        <v>0</v>
      </c>
      <c r="DJ73" s="40">
        <f>IF(DJ$7="",0,IF(DJ$1=MAX($1:$1),$R58-SUM($T73:DI73),IF(DJ$1=1,SUMIFS(58:58,$1:$1,"&gt;="&amp;1,$1:$1,"&lt;="&amp;INT(-$N73/30))+(-$N73/30-INT(-$N73/30))*SUMIFS(58:58,$1:$1,INT(-$N73/30)+1),0)+(-$N73/30-INT(-$N73/30))*SUMIFS(58:58,$1:$1,DJ$1+INT(-$N73/30)+1)+(INT(-$N73/30)+1--$N73/30)*SUMIFS(58:58,$1:$1,DJ$1+INT(-$N73/30))))</f>
        <v>0</v>
      </c>
      <c r="DK73" s="40">
        <f>IF(DK$7="",0,IF(DK$1=MAX($1:$1),$R58-SUM($T73:DJ73),IF(DK$1=1,SUMIFS(58:58,$1:$1,"&gt;="&amp;1,$1:$1,"&lt;="&amp;INT(-$N73/30))+(-$N73/30-INT(-$N73/30))*SUMIFS(58:58,$1:$1,INT(-$N73/30)+1),0)+(-$N73/30-INT(-$N73/30))*SUMIFS(58:58,$1:$1,DK$1+INT(-$N73/30)+1)+(INT(-$N73/30)+1--$N73/30)*SUMIFS(58:58,$1:$1,DK$1+INT(-$N73/30))))</f>
        <v>0</v>
      </c>
      <c r="DL73" s="40">
        <f>IF(DL$7="",0,IF(DL$1=MAX($1:$1),$R58-SUM($T73:DK73),IF(DL$1=1,SUMIFS(58:58,$1:$1,"&gt;="&amp;1,$1:$1,"&lt;="&amp;INT(-$N73/30))+(-$N73/30-INT(-$N73/30))*SUMIFS(58:58,$1:$1,INT(-$N73/30)+1),0)+(-$N73/30-INT(-$N73/30))*SUMIFS(58:58,$1:$1,DL$1+INT(-$N73/30)+1)+(INT(-$N73/30)+1--$N73/30)*SUMIFS(58:58,$1:$1,DL$1+INT(-$N73/30))))</f>
        <v>0</v>
      </c>
      <c r="DM73" s="40">
        <f>IF(DM$7="",0,IF(DM$1=MAX($1:$1),$R58-SUM($T73:DL73),IF(DM$1=1,SUMIFS(58:58,$1:$1,"&gt;="&amp;1,$1:$1,"&lt;="&amp;INT(-$N73/30))+(-$N73/30-INT(-$N73/30))*SUMIFS(58:58,$1:$1,INT(-$N73/30)+1),0)+(-$N73/30-INT(-$N73/30))*SUMIFS(58:58,$1:$1,DM$1+INT(-$N73/30)+1)+(INT(-$N73/30)+1--$N73/30)*SUMIFS(58:58,$1:$1,DM$1+INT(-$N73/30))))</f>
        <v>0</v>
      </c>
      <c r="DN73" s="40">
        <f>IF(DN$7="",0,IF(DN$1=MAX($1:$1),$R58-SUM($T73:DM73),IF(DN$1=1,SUMIFS(58:58,$1:$1,"&gt;="&amp;1,$1:$1,"&lt;="&amp;INT(-$N73/30))+(-$N73/30-INT(-$N73/30))*SUMIFS(58:58,$1:$1,INT(-$N73/30)+1),0)+(-$N73/30-INT(-$N73/30))*SUMIFS(58:58,$1:$1,DN$1+INT(-$N73/30)+1)+(INT(-$N73/30)+1--$N73/30)*SUMIFS(58:58,$1:$1,DN$1+INT(-$N73/30))))</f>
        <v>0</v>
      </c>
      <c r="DO73" s="40">
        <f>IF(DO$7="",0,IF(DO$1=MAX($1:$1),$R58-SUM($T73:DN73),IF(DO$1=1,SUMIFS(58:58,$1:$1,"&gt;="&amp;1,$1:$1,"&lt;="&amp;INT(-$N73/30))+(-$N73/30-INT(-$N73/30))*SUMIFS(58:58,$1:$1,INT(-$N73/30)+1),0)+(-$N73/30-INT(-$N73/30))*SUMIFS(58:58,$1:$1,DO$1+INT(-$N73/30)+1)+(INT(-$N73/30)+1--$N73/30)*SUMIFS(58:58,$1:$1,DO$1+INT(-$N73/30))))</f>
        <v>0</v>
      </c>
      <c r="DP73" s="40">
        <f>IF(DP$7="",0,IF(DP$1=MAX($1:$1),$R58-SUM($T73:DO73),IF(DP$1=1,SUMIFS(58:58,$1:$1,"&gt;="&amp;1,$1:$1,"&lt;="&amp;INT(-$N73/30))+(-$N73/30-INT(-$N73/30))*SUMIFS(58:58,$1:$1,INT(-$N73/30)+1),0)+(-$N73/30-INT(-$N73/30))*SUMIFS(58:58,$1:$1,DP$1+INT(-$N73/30)+1)+(INT(-$N73/30)+1--$N73/30)*SUMIFS(58:58,$1:$1,DP$1+INT(-$N73/30))))</f>
        <v>0</v>
      </c>
      <c r="DQ73" s="40">
        <f>IF(DQ$7="",0,IF(DQ$1=MAX($1:$1),$R58-SUM($T73:DP73),IF(DQ$1=1,SUMIFS(58:58,$1:$1,"&gt;="&amp;1,$1:$1,"&lt;="&amp;INT(-$N73/30))+(-$N73/30-INT(-$N73/30))*SUMIFS(58:58,$1:$1,INT(-$N73/30)+1),0)+(-$N73/30-INT(-$N73/30))*SUMIFS(58:58,$1:$1,DQ$1+INT(-$N73/30)+1)+(INT(-$N73/30)+1--$N73/30)*SUMIFS(58:58,$1:$1,DQ$1+INT(-$N73/30))))</f>
        <v>0</v>
      </c>
      <c r="DR73" s="40">
        <f>IF(DR$7="",0,IF(DR$1=MAX($1:$1),$R58-SUM($T73:DQ73),IF(DR$1=1,SUMIFS(58:58,$1:$1,"&gt;="&amp;1,$1:$1,"&lt;="&amp;INT(-$N73/30))+(-$N73/30-INT(-$N73/30))*SUMIFS(58:58,$1:$1,INT(-$N73/30)+1),0)+(-$N73/30-INT(-$N73/30))*SUMIFS(58:58,$1:$1,DR$1+INT(-$N73/30)+1)+(INT(-$N73/30)+1--$N73/30)*SUMIFS(58:58,$1:$1,DR$1+INT(-$N73/30))))</f>
        <v>0</v>
      </c>
      <c r="DS73" s="40">
        <f>IF(DS$7="",0,IF(DS$1=MAX($1:$1),$R58-SUM($T73:DR73),IF(DS$1=1,SUMIFS(58:58,$1:$1,"&gt;="&amp;1,$1:$1,"&lt;="&amp;INT(-$N73/30))+(-$N73/30-INT(-$N73/30))*SUMIFS(58:58,$1:$1,INT(-$N73/30)+1),0)+(-$N73/30-INT(-$N73/30))*SUMIFS(58:58,$1:$1,DS$1+INT(-$N73/30)+1)+(INT(-$N73/30)+1--$N73/30)*SUMIFS(58:58,$1:$1,DS$1+INT(-$N73/30))))</f>
        <v>0</v>
      </c>
      <c r="DT73" s="40">
        <f>IF(DT$7="",0,IF(DT$1=MAX($1:$1),$R58-SUM($T73:DS73),IF(DT$1=1,SUMIFS(58:58,$1:$1,"&gt;="&amp;1,$1:$1,"&lt;="&amp;INT(-$N73/30))+(-$N73/30-INT(-$N73/30))*SUMIFS(58:58,$1:$1,INT(-$N73/30)+1),0)+(-$N73/30-INT(-$N73/30))*SUMIFS(58:58,$1:$1,DT$1+INT(-$N73/30)+1)+(INT(-$N73/30)+1--$N73/30)*SUMIFS(58:58,$1:$1,DT$1+INT(-$N73/30))))</f>
        <v>0</v>
      </c>
      <c r="DU73" s="40">
        <f>IF(DU$7="",0,IF(DU$1=MAX($1:$1),$R58-SUM($T73:DT73),IF(DU$1=1,SUMIFS(58:58,$1:$1,"&gt;="&amp;1,$1:$1,"&lt;="&amp;INT(-$N73/30))+(-$N73/30-INT(-$N73/30))*SUMIFS(58:58,$1:$1,INT(-$N73/30)+1),0)+(-$N73/30-INT(-$N73/30))*SUMIFS(58:58,$1:$1,DU$1+INT(-$N73/30)+1)+(INT(-$N73/30)+1--$N73/30)*SUMIFS(58:58,$1:$1,DU$1+INT(-$N73/30))))</f>
        <v>0</v>
      </c>
      <c r="DV73" s="40">
        <f>IF(DV$7="",0,IF(DV$1=MAX($1:$1),$R58-SUM($T73:DU73),IF(DV$1=1,SUMIFS(58:58,$1:$1,"&gt;="&amp;1,$1:$1,"&lt;="&amp;INT(-$N73/30))+(-$N73/30-INT(-$N73/30))*SUMIFS(58:58,$1:$1,INT(-$N73/30)+1),0)+(-$N73/30-INT(-$N73/30))*SUMIFS(58:58,$1:$1,DV$1+INT(-$N73/30)+1)+(INT(-$N73/30)+1--$N73/30)*SUMIFS(58:58,$1:$1,DV$1+INT(-$N73/30))))</f>
        <v>0</v>
      </c>
      <c r="DW73" s="40">
        <f>IF(DW$7="",0,IF(DW$1=MAX($1:$1),$R58-SUM($T73:DV73),IF(DW$1=1,SUMIFS(58:58,$1:$1,"&gt;="&amp;1,$1:$1,"&lt;="&amp;INT(-$N73/30))+(-$N73/30-INT(-$N73/30))*SUMIFS(58:58,$1:$1,INT(-$N73/30)+1),0)+(-$N73/30-INT(-$N73/30))*SUMIFS(58:58,$1:$1,DW$1+INT(-$N73/30)+1)+(INT(-$N73/30)+1--$N73/30)*SUMIFS(58:58,$1:$1,DW$1+INT(-$N73/30))))</f>
        <v>0</v>
      </c>
      <c r="DX73" s="40">
        <f>IF(DX$7="",0,IF(DX$1=MAX($1:$1),$R58-SUM($T73:DW73),IF(DX$1=1,SUMIFS(58:58,$1:$1,"&gt;="&amp;1,$1:$1,"&lt;="&amp;INT(-$N73/30))+(-$N73/30-INT(-$N73/30))*SUMIFS(58:58,$1:$1,INT(-$N73/30)+1),0)+(-$N73/30-INT(-$N73/30))*SUMIFS(58:58,$1:$1,DX$1+INT(-$N73/30)+1)+(INT(-$N73/30)+1--$N73/30)*SUMIFS(58:58,$1:$1,DX$1+INT(-$N73/30))))</f>
        <v>0</v>
      </c>
      <c r="DY73" s="40">
        <f>IF(DY$7="",0,IF(DY$1=MAX($1:$1),$R58-SUM($T73:DX73),IF(DY$1=1,SUMIFS(58:58,$1:$1,"&gt;="&amp;1,$1:$1,"&lt;="&amp;INT(-$N73/30))+(-$N73/30-INT(-$N73/30))*SUMIFS(58:58,$1:$1,INT(-$N73/30)+1),0)+(-$N73/30-INT(-$N73/30))*SUMIFS(58:58,$1:$1,DY$1+INT(-$N73/30)+1)+(INT(-$N73/30)+1--$N73/30)*SUMIFS(58:58,$1:$1,DY$1+INT(-$N73/30))))</f>
        <v>0</v>
      </c>
      <c r="DZ73" s="40">
        <f>IF(DZ$7="",0,IF(DZ$1=MAX($1:$1),$R58-SUM($T73:DY73),IF(DZ$1=1,SUMIFS(58:58,$1:$1,"&gt;="&amp;1,$1:$1,"&lt;="&amp;INT(-$N73/30))+(-$N73/30-INT(-$N73/30))*SUMIFS(58:58,$1:$1,INT(-$N73/30)+1),0)+(-$N73/30-INT(-$N73/30))*SUMIFS(58:58,$1:$1,DZ$1+INT(-$N73/30)+1)+(INT(-$N73/30)+1--$N73/30)*SUMIFS(58:58,$1:$1,DZ$1+INT(-$N73/30))))</f>
        <v>0</v>
      </c>
      <c r="EA73" s="40">
        <f>IF(EA$7="",0,IF(EA$1=MAX($1:$1),$R58-SUM($T73:DZ73),IF(EA$1=1,SUMIFS(58:58,$1:$1,"&gt;="&amp;1,$1:$1,"&lt;="&amp;INT(-$N73/30))+(-$N73/30-INT(-$N73/30))*SUMIFS(58:58,$1:$1,INT(-$N73/30)+1),0)+(-$N73/30-INT(-$N73/30))*SUMIFS(58:58,$1:$1,EA$1+INT(-$N73/30)+1)+(INT(-$N73/30)+1--$N73/30)*SUMIFS(58:58,$1:$1,EA$1+INT(-$N73/30))))</f>
        <v>0</v>
      </c>
      <c r="EB73" s="40">
        <f>IF(EB$7="",0,IF(EB$1=MAX($1:$1),$R58-SUM($T73:EA73),IF(EB$1=1,SUMIFS(58:58,$1:$1,"&gt;="&amp;1,$1:$1,"&lt;="&amp;INT(-$N73/30))+(-$N73/30-INT(-$N73/30))*SUMIFS(58:58,$1:$1,INT(-$N73/30)+1),0)+(-$N73/30-INT(-$N73/30))*SUMIFS(58:58,$1:$1,EB$1+INT(-$N73/30)+1)+(INT(-$N73/30)+1--$N73/30)*SUMIFS(58:58,$1:$1,EB$1+INT(-$N73/30))))</f>
        <v>0</v>
      </c>
      <c r="EC73" s="40">
        <f>IF(EC$7="",0,IF(EC$1=MAX($1:$1),$R58-SUM($T73:EB73),IF(EC$1=1,SUMIFS(58:58,$1:$1,"&gt;="&amp;1,$1:$1,"&lt;="&amp;INT(-$N73/30))+(-$N73/30-INT(-$N73/30))*SUMIFS(58:58,$1:$1,INT(-$N73/30)+1),0)+(-$N73/30-INT(-$N73/30))*SUMIFS(58:58,$1:$1,EC$1+INT(-$N73/30)+1)+(INT(-$N73/30)+1--$N73/30)*SUMIFS(58:58,$1:$1,EC$1+INT(-$N73/30))))</f>
        <v>0</v>
      </c>
      <c r="ED73" s="40">
        <f>IF(ED$7="",0,IF(ED$1=MAX($1:$1),$R58-SUM($T73:EC73),IF(ED$1=1,SUMIFS(58:58,$1:$1,"&gt;="&amp;1,$1:$1,"&lt;="&amp;INT(-$N73/30))+(-$N73/30-INT(-$N73/30))*SUMIFS(58:58,$1:$1,INT(-$N73/30)+1),0)+(-$N73/30-INT(-$N73/30))*SUMIFS(58:58,$1:$1,ED$1+INT(-$N73/30)+1)+(INT(-$N73/30)+1--$N73/30)*SUMIFS(58:58,$1:$1,ED$1+INT(-$N73/30))))</f>
        <v>0</v>
      </c>
      <c r="EE73" s="40">
        <f>IF(EE$7="",0,IF(EE$1=MAX($1:$1),$R58-SUM($T73:ED73),IF(EE$1=1,SUMIFS(58:58,$1:$1,"&gt;="&amp;1,$1:$1,"&lt;="&amp;INT(-$N73/30))+(-$N73/30-INT(-$N73/30))*SUMIFS(58:58,$1:$1,INT(-$N73/30)+1),0)+(-$N73/30-INT(-$N73/30))*SUMIFS(58:58,$1:$1,EE$1+INT(-$N73/30)+1)+(INT(-$N73/30)+1--$N73/30)*SUMIFS(58:58,$1:$1,EE$1+INT(-$N73/30))))</f>
        <v>0</v>
      </c>
      <c r="EF73" s="40">
        <f>IF(EF$7="",0,IF(EF$1=MAX($1:$1),$R58-SUM($T73:EE73),IF(EF$1=1,SUMIFS(58:58,$1:$1,"&gt;="&amp;1,$1:$1,"&lt;="&amp;INT(-$N73/30))+(-$N73/30-INT(-$N73/30))*SUMIFS(58:58,$1:$1,INT(-$N73/30)+1),0)+(-$N73/30-INT(-$N73/30))*SUMIFS(58:58,$1:$1,EF$1+INT(-$N73/30)+1)+(INT(-$N73/30)+1--$N73/30)*SUMIFS(58:58,$1:$1,EF$1+INT(-$N73/30))))</f>
        <v>0</v>
      </c>
      <c r="EG73" s="40">
        <f>IF(EG$7="",0,IF(EG$1=MAX($1:$1),$R58-SUM($T73:EF73),IF(EG$1=1,SUMIFS(58:58,$1:$1,"&gt;="&amp;1,$1:$1,"&lt;="&amp;INT(-$N73/30))+(-$N73/30-INT(-$N73/30))*SUMIFS(58:58,$1:$1,INT(-$N73/30)+1),0)+(-$N73/30-INT(-$N73/30))*SUMIFS(58:58,$1:$1,EG$1+INT(-$N73/30)+1)+(INT(-$N73/30)+1--$N73/30)*SUMIFS(58:58,$1:$1,EG$1+INT(-$N73/30))))</f>
        <v>0</v>
      </c>
      <c r="EH73" s="40">
        <f>IF(EH$7="",0,IF(EH$1=MAX($1:$1),$R58-SUM($T73:EG73),IF(EH$1=1,SUMIFS(58:58,$1:$1,"&gt;="&amp;1,$1:$1,"&lt;="&amp;INT(-$N73/30))+(-$N73/30-INT(-$N73/30))*SUMIFS(58:58,$1:$1,INT(-$N73/30)+1),0)+(-$N73/30-INT(-$N73/30))*SUMIFS(58:58,$1:$1,EH$1+INT(-$N73/30)+1)+(INT(-$N73/30)+1--$N73/30)*SUMIFS(58:58,$1:$1,EH$1+INT(-$N73/30))))</f>
        <v>0</v>
      </c>
      <c r="EI73" s="40">
        <f>IF(EI$7="",0,IF(EI$1=MAX($1:$1),$R58-SUM($T73:EH73),IF(EI$1=1,SUMIFS(58:58,$1:$1,"&gt;="&amp;1,$1:$1,"&lt;="&amp;INT(-$N73/30))+(-$N73/30-INT(-$N73/30))*SUMIFS(58:58,$1:$1,INT(-$N73/30)+1),0)+(-$N73/30-INT(-$N73/30))*SUMIFS(58:58,$1:$1,EI$1+INT(-$N73/30)+1)+(INT(-$N73/30)+1--$N73/30)*SUMIFS(58:58,$1:$1,EI$1+INT(-$N73/30))))</f>
        <v>0</v>
      </c>
      <c r="EJ73" s="40">
        <f>IF(EJ$7="",0,IF(EJ$1=MAX($1:$1),$R58-SUM($T73:EI73),IF(EJ$1=1,SUMIFS(58:58,$1:$1,"&gt;="&amp;1,$1:$1,"&lt;="&amp;INT(-$N73/30))+(-$N73/30-INT(-$N73/30))*SUMIFS(58:58,$1:$1,INT(-$N73/30)+1),0)+(-$N73/30-INT(-$N73/30))*SUMIFS(58:58,$1:$1,EJ$1+INT(-$N73/30)+1)+(INT(-$N73/30)+1--$N73/30)*SUMIFS(58:58,$1:$1,EJ$1+INT(-$N73/30))))</f>
        <v>0</v>
      </c>
      <c r="EK73" s="40">
        <f>IF(EK$7="",0,IF(EK$1=MAX($1:$1),$R58-SUM($T73:EJ73),IF(EK$1=1,SUMIFS(58:58,$1:$1,"&gt;="&amp;1,$1:$1,"&lt;="&amp;INT(-$N73/30))+(-$N73/30-INT(-$N73/30))*SUMIFS(58:58,$1:$1,INT(-$N73/30)+1),0)+(-$N73/30-INT(-$N73/30))*SUMIFS(58:58,$1:$1,EK$1+INT(-$N73/30)+1)+(INT(-$N73/30)+1--$N73/30)*SUMIFS(58:58,$1:$1,EK$1+INT(-$N73/30))))</f>
        <v>0</v>
      </c>
      <c r="EL73" s="40">
        <f>IF(EL$7="",0,IF(EL$1=MAX($1:$1),$R58-SUM($T73:EK73),IF(EL$1=1,SUMIFS(58:58,$1:$1,"&gt;="&amp;1,$1:$1,"&lt;="&amp;INT(-$N73/30))+(-$N73/30-INT(-$N73/30))*SUMIFS(58:58,$1:$1,INT(-$N73/30)+1),0)+(-$N73/30-INT(-$N73/30))*SUMIFS(58:58,$1:$1,EL$1+INT(-$N73/30)+1)+(INT(-$N73/30)+1--$N73/30)*SUMIFS(58:58,$1:$1,EL$1+INT(-$N73/30))))</f>
        <v>0</v>
      </c>
      <c r="EM73" s="40">
        <f>IF(EM$7="",0,IF(EM$1=MAX($1:$1),$R58-SUM($T73:EL73),IF(EM$1=1,SUMIFS(58:58,$1:$1,"&gt;="&amp;1,$1:$1,"&lt;="&amp;INT(-$N73/30))+(-$N73/30-INT(-$N73/30))*SUMIFS(58:58,$1:$1,INT(-$N73/30)+1),0)+(-$N73/30-INT(-$N73/30))*SUMIFS(58:58,$1:$1,EM$1+INT(-$N73/30)+1)+(INT(-$N73/30)+1--$N73/30)*SUMIFS(58:58,$1:$1,EM$1+INT(-$N73/30))))</f>
        <v>0</v>
      </c>
      <c r="EN73" s="40">
        <f>IF(EN$7="",0,IF(EN$1=MAX($1:$1),$R58-SUM($T73:EM73),IF(EN$1=1,SUMIFS(58:58,$1:$1,"&gt;="&amp;1,$1:$1,"&lt;="&amp;INT(-$N73/30))+(-$N73/30-INT(-$N73/30))*SUMIFS(58:58,$1:$1,INT(-$N73/30)+1),0)+(-$N73/30-INT(-$N73/30))*SUMIFS(58:58,$1:$1,EN$1+INT(-$N73/30)+1)+(INT(-$N73/30)+1--$N73/30)*SUMIFS(58:58,$1:$1,EN$1+INT(-$N73/30))))</f>
        <v>0</v>
      </c>
      <c r="EO73" s="40">
        <f>IF(EO$7="",0,IF(EO$1=MAX($1:$1),$R58-SUM($T73:EN73),IF(EO$1=1,SUMIFS(58:58,$1:$1,"&gt;="&amp;1,$1:$1,"&lt;="&amp;INT(-$N73/30))+(-$N73/30-INT(-$N73/30))*SUMIFS(58:58,$1:$1,INT(-$N73/30)+1),0)+(-$N73/30-INT(-$N73/30))*SUMIFS(58:58,$1:$1,EO$1+INT(-$N73/30)+1)+(INT(-$N73/30)+1--$N73/30)*SUMIFS(58:58,$1:$1,EO$1+INT(-$N73/30))))</f>
        <v>0</v>
      </c>
      <c r="EP73" s="40">
        <f>IF(EP$7="",0,IF(EP$1=MAX($1:$1),$R58-SUM($T73:EO73),IF(EP$1=1,SUMIFS(58:58,$1:$1,"&gt;="&amp;1,$1:$1,"&lt;="&amp;INT(-$N73/30))+(-$N73/30-INT(-$N73/30))*SUMIFS(58:58,$1:$1,INT(-$N73/30)+1),0)+(-$N73/30-INT(-$N73/30))*SUMIFS(58:58,$1:$1,EP$1+INT(-$N73/30)+1)+(INT(-$N73/30)+1--$N73/30)*SUMIFS(58:58,$1:$1,EP$1+INT(-$N73/30))))</f>
        <v>0</v>
      </c>
      <c r="EQ73" s="40">
        <f>IF(EQ$7="",0,IF(EQ$1=MAX($1:$1),$R58-SUM($T73:EP73),IF(EQ$1=1,SUMIFS(58:58,$1:$1,"&gt;="&amp;1,$1:$1,"&lt;="&amp;INT(-$N73/30))+(-$N73/30-INT(-$N73/30))*SUMIFS(58:58,$1:$1,INT(-$N73/30)+1),0)+(-$N73/30-INT(-$N73/30))*SUMIFS(58:58,$1:$1,EQ$1+INT(-$N73/30)+1)+(INT(-$N73/30)+1--$N73/30)*SUMIFS(58:58,$1:$1,EQ$1+INT(-$N73/30))))</f>
        <v>0</v>
      </c>
      <c r="ER73" s="40">
        <f>IF(ER$7="",0,IF(ER$1=MAX($1:$1),$R58-SUM($T73:EQ73),IF(ER$1=1,SUMIFS(58:58,$1:$1,"&gt;="&amp;1,$1:$1,"&lt;="&amp;INT(-$N73/30))+(-$N73/30-INT(-$N73/30))*SUMIFS(58:58,$1:$1,INT(-$N73/30)+1),0)+(-$N73/30-INT(-$N73/30))*SUMIFS(58:58,$1:$1,ER$1+INT(-$N73/30)+1)+(INT(-$N73/30)+1--$N73/30)*SUMIFS(58:58,$1:$1,ER$1+INT(-$N73/30))))</f>
        <v>0</v>
      </c>
      <c r="ES73" s="40">
        <f>IF(ES$7="",0,IF(ES$1=MAX($1:$1),$R58-SUM($T73:ER73),IF(ES$1=1,SUMIFS(58:58,$1:$1,"&gt;="&amp;1,$1:$1,"&lt;="&amp;INT(-$N73/30))+(-$N73/30-INT(-$N73/30))*SUMIFS(58:58,$1:$1,INT(-$N73/30)+1),0)+(-$N73/30-INT(-$N73/30))*SUMIFS(58:58,$1:$1,ES$1+INT(-$N73/30)+1)+(INT(-$N73/30)+1--$N73/30)*SUMIFS(58:58,$1:$1,ES$1+INT(-$N73/30))))</f>
        <v>0</v>
      </c>
      <c r="ET73" s="40">
        <f>IF(ET$7="",0,IF(ET$1=MAX($1:$1),$R58-SUM($T73:ES73),IF(ET$1=1,SUMIFS(58:58,$1:$1,"&gt;="&amp;1,$1:$1,"&lt;="&amp;INT(-$N73/30))+(-$N73/30-INT(-$N73/30))*SUMIFS(58:58,$1:$1,INT(-$N73/30)+1),0)+(-$N73/30-INT(-$N73/30))*SUMIFS(58:58,$1:$1,ET$1+INT(-$N73/30)+1)+(INT(-$N73/30)+1--$N73/30)*SUMIFS(58:58,$1:$1,ET$1+INT(-$N73/30))))</f>
        <v>0</v>
      </c>
      <c r="EU73" s="40">
        <f>IF(EU$7="",0,IF(EU$1=MAX($1:$1),$R58-SUM($T73:ET73),IF(EU$1=1,SUMIFS(58:58,$1:$1,"&gt;="&amp;1,$1:$1,"&lt;="&amp;INT(-$N73/30))+(-$N73/30-INT(-$N73/30))*SUMIFS(58:58,$1:$1,INT(-$N73/30)+1),0)+(-$N73/30-INT(-$N73/30))*SUMIFS(58:58,$1:$1,EU$1+INT(-$N73/30)+1)+(INT(-$N73/30)+1--$N73/30)*SUMIFS(58:58,$1:$1,EU$1+INT(-$N73/30))))</f>
        <v>0</v>
      </c>
      <c r="EV73" s="40">
        <f>IF(EV$7="",0,IF(EV$1=MAX($1:$1),$R58-SUM($T73:EU73),IF(EV$1=1,SUMIFS(58:58,$1:$1,"&gt;="&amp;1,$1:$1,"&lt;="&amp;INT(-$N73/30))+(-$N73/30-INT(-$N73/30))*SUMIFS(58:58,$1:$1,INT(-$N73/30)+1),0)+(-$N73/30-INT(-$N73/30))*SUMIFS(58:58,$1:$1,EV$1+INT(-$N73/30)+1)+(INT(-$N73/30)+1--$N73/30)*SUMIFS(58:58,$1:$1,EV$1+INT(-$N73/30))))</f>
        <v>0</v>
      </c>
      <c r="EW73" s="40">
        <f>IF(EW$7="",0,IF(EW$1=MAX($1:$1),$R58-SUM($T73:EV73),IF(EW$1=1,SUMIFS(58:58,$1:$1,"&gt;="&amp;1,$1:$1,"&lt;="&amp;INT(-$N73/30))+(-$N73/30-INT(-$N73/30))*SUMIFS(58:58,$1:$1,INT(-$N73/30)+1),0)+(-$N73/30-INT(-$N73/30))*SUMIFS(58:58,$1:$1,EW$1+INT(-$N73/30)+1)+(INT(-$N73/30)+1--$N73/30)*SUMIFS(58:58,$1:$1,EW$1+INT(-$N73/30))))</f>
        <v>0</v>
      </c>
      <c r="EX73" s="40">
        <f>IF(EX$7="",0,IF(EX$1=MAX($1:$1),$R58-SUM($T73:EW73),IF(EX$1=1,SUMIFS(58:58,$1:$1,"&gt;="&amp;1,$1:$1,"&lt;="&amp;INT(-$N73/30))+(-$N73/30-INT(-$N73/30))*SUMIFS(58:58,$1:$1,INT(-$N73/30)+1),0)+(-$N73/30-INT(-$N73/30))*SUMIFS(58:58,$1:$1,EX$1+INT(-$N73/30)+1)+(INT(-$N73/30)+1--$N73/30)*SUMIFS(58:58,$1:$1,EX$1+INT(-$N73/30))))</f>
        <v>0</v>
      </c>
      <c r="EY73" s="40">
        <f>IF(EY$7="",0,IF(EY$1=MAX($1:$1),$R58-SUM($T73:EX73),IF(EY$1=1,SUMIFS(58:58,$1:$1,"&gt;="&amp;1,$1:$1,"&lt;="&amp;INT(-$N73/30))+(-$N73/30-INT(-$N73/30))*SUMIFS(58:58,$1:$1,INT(-$N73/30)+1),0)+(-$N73/30-INT(-$N73/30))*SUMIFS(58:58,$1:$1,EY$1+INT(-$N73/30)+1)+(INT(-$N73/30)+1--$N73/30)*SUMIFS(58:58,$1:$1,EY$1+INT(-$N73/30))))</f>
        <v>0</v>
      </c>
      <c r="EZ73" s="40">
        <f>IF(EZ$7="",0,IF(EZ$1=MAX($1:$1),$R58-SUM($T73:EY73),IF(EZ$1=1,SUMIFS(58:58,$1:$1,"&gt;="&amp;1,$1:$1,"&lt;="&amp;INT(-$N73/30))+(-$N73/30-INT(-$N73/30))*SUMIFS(58:58,$1:$1,INT(-$N73/30)+1),0)+(-$N73/30-INT(-$N73/30))*SUMIFS(58:58,$1:$1,EZ$1+INT(-$N73/30)+1)+(INT(-$N73/30)+1--$N73/30)*SUMIFS(58:58,$1:$1,EZ$1+INT(-$N73/30))))</f>
        <v>0</v>
      </c>
      <c r="FA73" s="40">
        <f>IF(FA$7="",0,IF(FA$1=MAX($1:$1),$R58-SUM($T73:EZ73),IF(FA$1=1,SUMIFS(58:58,$1:$1,"&gt;="&amp;1,$1:$1,"&lt;="&amp;INT(-$N73/30))+(-$N73/30-INT(-$N73/30))*SUMIFS(58:58,$1:$1,INT(-$N73/30)+1),0)+(-$N73/30-INT(-$N73/30))*SUMIFS(58:58,$1:$1,FA$1+INT(-$N73/30)+1)+(INT(-$N73/30)+1--$N73/30)*SUMIFS(58:58,$1:$1,FA$1+INT(-$N73/30))))</f>
        <v>0</v>
      </c>
      <c r="FB73" s="40">
        <f>IF(FB$7="",0,IF(FB$1=MAX($1:$1),$R58-SUM($T73:FA73),IF(FB$1=1,SUMIFS(58:58,$1:$1,"&gt;="&amp;1,$1:$1,"&lt;="&amp;INT(-$N73/30))+(-$N73/30-INT(-$N73/30))*SUMIFS(58:58,$1:$1,INT(-$N73/30)+1),0)+(-$N73/30-INT(-$N73/30))*SUMIFS(58:58,$1:$1,FB$1+INT(-$N73/30)+1)+(INT(-$N73/30)+1--$N73/30)*SUMIFS(58:58,$1:$1,FB$1+INT(-$N73/30))))</f>
        <v>0</v>
      </c>
      <c r="FC73" s="40">
        <f>IF(FC$7="",0,IF(FC$1=MAX($1:$1),$R58-SUM($T73:FB73),IF(FC$1=1,SUMIFS(58:58,$1:$1,"&gt;="&amp;1,$1:$1,"&lt;="&amp;INT(-$N73/30))+(-$N73/30-INT(-$N73/30))*SUMIFS(58:58,$1:$1,INT(-$N73/30)+1),0)+(-$N73/30-INT(-$N73/30))*SUMIFS(58:58,$1:$1,FC$1+INT(-$N73/30)+1)+(INT(-$N73/30)+1--$N73/30)*SUMIFS(58:58,$1:$1,FC$1+INT(-$N73/30))))</f>
        <v>0</v>
      </c>
      <c r="FD73" s="40">
        <f>IF(FD$7="",0,IF(FD$1=MAX($1:$1),$R58-SUM($T73:FC73),IF(FD$1=1,SUMIFS(58:58,$1:$1,"&gt;="&amp;1,$1:$1,"&lt;="&amp;INT(-$N73/30))+(-$N73/30-INT(-$N73/30))*SUMIFS(58:58,$1:$1,INT(-$N73/30)+1),0)+(-$N73/30-INT(-$N73/30))*SUMIFS(58:58,$1:$1,FD$1+INT(-$N73/30)+1)+(INT(-$N73/30)+1--$N73/30)*SUMIFS(58:58,$1:$1,FD$1+INT(-$N73/30))))</f>
        <v>0</v>
      </c>
      <c r="FE73" s="40">
        <f>IF(FE$7="",0,IF(FE$1=MAX($1:$1),$R58-SUM($T73:FD73),IF(FE$1=1,SUMIFS(58:58,$1:$1,"&gt;="&amp;1,$1:$1,"&lt;="&amp;INT(-$N73/30))+(-$N73/30-INT(-$N73/30))*SUMIFS(58:58,$1:$1,INT(-$N73/30)+1),0)+(-$N73/30-INT(-$N73/30))*SUMIFS(58:58,$1:$1,FE$1+INT(-$N73/30)+1)+(INT(-$N73/30)+1--$N73/30)*SUMIFS(58:58,$1:$1,FE$1+INT(-$N73/30))))</f>
        <v>0</v>
      </c>
      <c r="FF73" s="40">
        <f>IF(FF$7="",0,IF(FF$1=MAX($1:$1),$R58-SUM($T73:FE73),IF(FF$1=1,SUMIFS(58:58,$1:$1,"&gt;="&amp;1,$1:$1,"&lt;="&amp;INT(-$N73/30))+(-$N73/30-INT(-$N73/30))*SUMIFS(58:58,$1:$1,INT(-$N73/30)+1),0)+(-$N73/30-INT(-$N73/30))*SUMIFS(58:58,$1:$1,FF$1+INT(-$N73/30)+1)+(INT(-$N73/30)+1--$N73/30)*SUMIFS(58:58,$1:$1,FF$1+INT(-$N73/30))))</f>
        <v>0</v>
      </c>
      <c r="FG73" s="40">
        <f>IF(FG$7="",0,IF(FG$1=MAX($1:$1),$R58-SUM($T73:FF73),IF(FG$1=1,SUMIFS(58:58,$1:$1,"&gt;="&amp;1,$1:$1,"&lt;="&amp;INT(-$N73/30))+(-$N73/30-INT(-$N73/30))*SUMIFS(58:58,$1:$1,INT(-$N73/30)+1),0)+(-$N73/30-INT(-$N73/30))*SUMIFS(58:58,$1:$1,FG$1+INT(-$N73/30)+1)+(INT(-$N73/30)+1--$N73/30)*SUMIFS(58:58,$1:$1,FG$1+INT(-$N73/30))))</f>
        <v>0</v>
      </c>
      <c r="FH73" s="40">
        <f>IF(FH$7="",0,IF(FH$1=MAX($1:$1),$R58-SUM($T73:FG73),IF(FH$1=1,SUMIFS(58:58,$1:$1,"&gt;="&amp;1,$1:$1,"&lt;="&amp;INT(-$N73/30))+(-$N73/30-INT(-$N73/30))*SUMIFS(58:58,$1:$1,INT(-$N73/30)+1),0)+(-$N73/30-INT(-$N73/30))*SUMIFS(58:58,$1:$1,FH$1+INT(-$N73/30)+1)+(INT(-$N73/30)+1--$N73/30)*SUMIFS(58:58,$1:$1,FH$1+INT(-$N73/30))))</f>
        <v>0</v>
      </c>
      <c r="FI73" s="40">
        <f>IF(FI$7="",0,IF(FI$1=MAX($1:$1),$R58-SUM($T73:FH73),IF(FI$1=1,SUMIFS(58:58,$1:$1,"&gt;="&amp;1,$1:$1,"&lt;="&amp;INT(-$N73/30))+(-$N73/30-INT(-$N73/30))*SUMIFS(58:58,$1:$1,INT(-$N73/30)+1),0)+(-$N73/30-INT(-$N73/30))*SUMIFS(58:58,$1:$1,FI$1+INT(-$N73/30)+1)+(INT(-$N73/30)+1--$N73/30)*SUMIFS(58:58,$1:$1,FI$1+INT(-$N73/30))))</f>
        <v>0</v>
      </c>
      <c r="FJ73" s="40">
        <f>IF(FJ$7="",0,IF(FJ$1=MAX($1:$1),$R58-SUM($T73:FI73),IF(FJ$1=1,SUMIFS(58:58,$1:$1,"&gt;="&amp;1,$1:$1,"&lt;="&amp;INT(-$N73/30))+(-$N73/30-INT(-$N73/30))*SUMIFS(58:58,$1:$1,INT(-$N73/30)+1),0)+(-$N73/30-INT(-$N73/30))*SUMIFS(58:58,$1:$1,FJ$1+INT(-$N73/30)+1)+(INT(-$N73/30)+1--$N73/30)*SUMIFS(58:58,$1:$1,FJ$1+INT(-$N73/30))))</f>
        <v>0</v>
      </c>
      <c r="FK73" s="40">
        <f>IF(FK$7="",0,IF(FK$1=MAX($1:$1),$R58-SUM($T73:FJ73),IF(FK$1=1,SUMIFS(58:58,$1:$1,"&gt;="&amp;1,$1:$1,"&lt;="&amp;INT(-$N73/30))+(-$N73/30-INT(-$N73/30))*SUMIFS(58:58,$1:$1,INT(-$N73/30)+1),0)+(-$N73/30-INT(-$N73/30))*SUMIFS(58:58,$1:$1,FK$1+INT(-$N73/30)+1)+(INT(-$N73/30)+1--$N73/30)*SUMIFS(58:58,$1:$1,FK$1+INT(-$N73/30))))</f>
        <v>0</v>
      </c>
      <c r="FL73" s="40">
        <f>IF(FL$7="",0,IF(FL$1=MAX($1:$1),$R58-SUM($T73:FK73),IF(FL$1=1,SUMIFS(58:58,$1:$1,"&gt;="&amp;1,$1:$1,"&lt;="&amp;INT(-$N73/30))+(-$N73/30-INT(-$N73/30))*SUMIFS(58:58,$1:$1,INT(-$N73/30)+1),0)+(-$N73/30-INT(-$N73/30))*SUMIFS(58:58,$1:$1,FL$1+INT(-$N73/30)+1)+(INT(-$N73/30)+1--$N73/30)*SUMIFS(58:58,$1:$1,FL$1+INT(-$N73/30))))</f>
        <v>0</v>
      </c>
      <c r="FM73" s="40">
        <f>IF(FM$7="",0,IF(FM$1=MAX($1:$1),$R58-SUM($T73:FL73),IF(FM$1=1,SUMIFS(58:58,$1:$1,"&gt;="&amp;1,$1:$1,"&lt;="&amp;INT(-$N73/30))+(-$N73/30-INT(-$N73/30))*SUMIFS(58:58,$1:$1,INT(-$N73/30)+1),0)+(-$N73/30-INT(-$N73/30))*SUMIFS(58:58,$1:$1,FM$1+INT(-$N73/30)+1)+(INT(-$N73/30)+1--$N73/30)*SUMIFS(58:58,$1:$1,FM$1+INT(-$N73/30))))</f>
        <v>0</v>
      </c>
      <c r="FN73" s="40">
        <f>IF(FN$7="",0,IF(FN$1=MAX($1:$1),$R58-SUM($T73:FM73),IF(FN$1=1,SUMIFS(58:58,$1:$1,"&gt;="&amp;1,$1:$1,"&lt;="&amp;INT(-$N73/30))+(-$N73/30-INT(-$N73/30))*SUMIFS(58:58,$1:$1,INT(-$N73/30)+1),0)+(-$N73/30-INT(-$N73/30))*SUMIFS(58:58,$1:$1,FN$1+INT(-$N73/30)+1)+(INT(-$N73/30)+1--$N73/30)*SUMIFS(58:58,$1:$1,FN$1+INT(-$N73/30))))</f>
        <v>0</v>
      </c>
      <c r="FO73" s="40">
        <f>IF(FO$7="",0,IF(FO$1=MAX($1:$1),$R58-SUM($T73:FN73),IF(FO$1=1,SUMIFS(58:58,$1:$1,"&gt;="&amp;1,$1:$1,"&lt;="&amp;INT(-$N73/30))+(-$N73/30-INT(-$N73/30))*SUMIFS(58:58,$1:$1,INT(-$N73/30)+1),0)+(-$N73/30-INT(-$N73/30))*SUMIFS(58:58,$1:$1,FO$1+INT(-$N73/30)+1)+(INT(-$N73/30)+1--$N73/30)*SUMIFS(58:58,$1:$1,FO$1+INT(-$N73/30))))</f>
        <v>0</v>
      </c>
      <c r="FP73" s="40">
        <f>IF(FP$7="",0,IF(FP$1=MAX($1:$1),$R58-SUM($T73:FO73),IF(FP$1=1,SUMIFS(58:58,$1:$1,"&gt;="&amp;1,$1:$1,"&lt;="&amp;INT(-$N73/30))+(-$N73/30-INT(-$N73/30))*SUMIFS(58:58,$1:$1,INT(-$N73/30)+1),0)+(-$N73/30-INT(-$N73/30))*SUMIFS(58:58,$1:$1,FP$1+INT(-$N73/30)+1)+(INT(-$N73/30)+1--$N73/30)*SUMIFS(58:58,$1:$1,FP$1+INT(-$N73/30))))</f>
        <v>0</v>
      </c>
      <c r="FQ73" s="40">
        <f>IF(FQ$7="",0,IF(FQ$1=MAX($1:$1),$R58-SUM($T73:FP73),IF(FQ$1=1,SUMIFS(58:58,$1:$1,"&gt;="&amp;1,$1:$1,"&lt;="&amp;INT(-$N73/30))+(-$N73/30-INT(-$N73/30))*SUMIFS(58:58,$1:$1,INT(-$N73/30)+1),0)+(-$N73/30-INT(-$N73/30))*SUMIFS(58:58,$1:$1,FQ$1+INT(-$N73/30)+1)+(INT(-$N73/30)+1--$N73/30)*SUMIFS(58:58,$1:$1,FQ$1+INT(-$N73/30))))</f>
        <v>0</v>
      </c>
      <c r="FR73" s="40">
        <f>IF(FR$7="",0,IF(FR$1=MAX($1:$1),$R58-SUM($T73:FQ73),IF(FR$1=1,SUMIFS(58:58,$1:$1,"&gt;="&amp;1,$1:$1,"&lt;="&amp;INT(-$N73/30))+(-$N73/30-INT(-$N73/30))*SUMIFS(58:58,$1:$1,INT(-$N73/30)+1),0)+(-$N73/30-INT(-$N73/30))*SUMIFS(58:58,$1:$1,FR$1+INT(-$N73/30)+1)+(INT(-$N73/30)+1--$N73/30)*SUMIFS(58:58,$1:$1,FR$1+INT(-$N73/30))))</f>
        <v>0</v>
      </c>
      <c r="FS73" s="40">
        <f>IF(FS$7="",0,IF(FS$1=MAX($1:$1),$R58-SUM($T73:FR73),IF(FS$1=1,SUMIFS(58:58,$1:$1,"&gt;="&amp;1,$1:$1,"&lt;="&amp;INT(-$N73/30))+(-$N73/30-INT(-$N73/30))*SUMIFS(58:58,$1:$1,INT(-$N73/30)+1),0)+(-$N73/30-INT(-$N73/30))*SUMIFS(58:58,$1:$1,FS$1+INT(-$N73/30)+1)+(INT(-$N73/30)+1--$N73/30)*SUMIFS(58:58,$1:$1,FS$1+INT(-$N73/30))))</f>
        <v>0</v>
      </c>
      <c r="FT73" s="40">
        <f>IF(FT$7="",0,IF(FT$1=MAX($1:$1),$R58-SUM($T73:FS73),IF(FT$1=1,SUMIFS(58:58,$1:$1,"&gt;="&amp;1,$1:$1,"&lt;="&amp;INT(-$N73/30))+(-$N73/30-INT(-$N73/30))*SUMIFS(58:58,$1:$1,INT(-$N73/30)+1),0)+(-$N73/30-INT(-$N73/30))*SUMIFS(58:58,$1:$1,FT$1+INT(-$N73/30)+1)+(INT(-$N73/30)+1--$N73/30)*SUMIFS(58:58,$1:$1,FT$1+INT(-$N73/30))))</f>
        <v>0</v>
      </c>
      <c r="FU73" s="40">
        <f>IF(FU$7="",0,IF(FU$1=MAX($1:$1),$R58-SUM($T73:FT73),IF(FU$1=1,SUMIFS(58:58,$1:$1,"&gt;="&amp;1,$1:$1,"&lt;="&amp;INT(-$N73/30))+(-$N73/30-INT(-$N73/30))*SUMIFS(58:58,$1:$1,INT(-$N73/30)+1),0)+(-$N73/30-INT(-$N73/30))*SUMIFS(58:58,$1:$1,FU$1+INT(-$N73/30)+1)+(INT(-$N73/30)+1--$N73/30)*SUMIFS(58:58,$1:$1,FU$1+INT(-$N73/30))))</f>
        <v>0</v>
      </c>
      <c r="FV73" s="40">
        <f>IF(FV$7="",0,IF(FV$1=MAX($1:$1),$R58-SUM($T73:FU73),IF(FV$1=1,SUMIFS(58:58,$1:$1,"&gt;="&amp;1,$1:$1,"&lt;="&amp;INT(-$N73/30))+(-$N73/30-INT(-$N73/30))*SUMIFS(58:58,$1:$1,INT(-$N73/30)+1),0)+(-$N73/30-INT(-$N73/30))*SUMIFS(58:58,$1:$1,FV$1+INT(-$N73/30)+1)+(INT(-$N73/30)+1--$N73/30)*SUMIFS(58:58,$1:$1,FV$1+INT(-$N73/30))))</f>
        <v>0</v>
      </c>
      <c r="FW73" s="40">
        <f>IF(FW$7="",0,IF(FW$1=MAX($1:$1),$R58-SUM($T73:FV73),IF(FW$1=1,SUMIFS(58:58,$1:$1,"&gt;="&amp;1,$1:$1,"&lt;="&amp;INT(-$N73/30))+(-$N73/30-INT(-$N73/30))*SUMIFS(58:58,$1:$1,INT(-$N73/30)+1),0)+(-$N73/30-INT(-$N73/30))*SUMIFS(58:58,$1:$1,FW$1+INT(-$N73/30)+1)+(INT(-$N73/30)+1--$N73/30)*SUMIFS(58:58,$1:$1,FW$1+INT(-$N73/30))))</f>
        <v>0</v>
      </c>
      <c r="FX73" s="40">
        <f>IF(FX$7="",0,IF(FX$1=MAX($1:$1),$R58-SUM($T73:FW73),IF(FX$1=1,SUMIFS(58:58,$1:$1,"&gt;="&amp;1,$1:$1,"&lt;="&amp;INT(-$N73/30))+(-$N73/30-INT(-$N73/30))*SUMIFS(58:58,$1:$1,INT(-$N73/30)+1),0)+(-$N73/30-INT(-$N73/30))*SUMIFS(58:58,$1:$1,FX$1+INT(-$N73/30)+1)+(INT(-$N73/30)+1--$N73/30)*SUMIFS(58:58,$1:$1,FX$1+INT(-$N73/30))))</f>
        <v>0</v>
      </c>
      <c r="FY73" s="40">
        <f>IF(FY$7="",0,IF(FY$1=MAX($1:$1),$R58-SUM($T73:FX73),IF(FY$1=1,SUMIFS(58:58,$1:$1,"&gt;="&amp;1,$1:$1,"&lt;="&amp;INT(-$N73/30))+(-$N73/30-INT(-$N73/30))*SUMIFS(58:58,$1:$1,INT(-$N73/30)+1),0)+(-$N73/30-INT(-$N73/30))*SUMIFS(58:58,$1:$1,FY$1+INT(-$N73/30)+1)+(INT(-$N73/30)+1--$N73/30)*SUMIFS(58:58,$1:$1,FY$1+INT(-$N73/30))))</f>
        <v>0</v>
      </c>
      <c r="FZ73" s="40">
        <f>IF(FZ$7="",0,IF(FZ$1=MAX($1:$1),$R58-SUM($T73:FY73),IF(FZ$1=1,SUMIFS(58:58,$1:$1,"&gt;="&amp;1,$1:$1,"&lt;="&amp;INT(-$N73/30))+(-$N73/30-INT(-$N73/30))*SUMIFS(58:58,$1:$1,INT(-$N73/30)+1),0)+(-$N73/30-INT(-$N73/30))*SUMIFS(58:58,$1:$1,FZ$1+INT(-$N73/30)+1)+(INT(-$N73/30)+1--$N73/30)*SUMIFS(58:58,$1:$1,FZ$1+INT(-$N73/30))))</f>
        <v>0</v>
      </c>
      <c r="GA73" s="40">
        <f>IF(GA$7="",0,IF(GA$1=MAX($1:$1),$R58-SUM($T73:FZ73),IF(GA$1=1,SUMIFS(58:58,$1:$1,"&gt;="&amp;1,$1:$1,"&lt;="&amp;INT(-$N73/30))+(-$N73/30-INT(-$N73/30))*SUMIFS(58:58,$1:$1,INT(-$N73/30)+1),0)+(-$N73/30-INT(-$N73/30))*SUMIFS(58:58,$1:$1,GA$1+INT(-$N73/30)+1)+(INT(-$N73/30)+1--$N73/30)*SUMIFS(58:58,$1:$1,GA$1+INT(-$N73/30))))</f>
        <v>0</v>
      </c>
      <c r="GB73" s="40">
        <f>IF(GB$7="",0,IF(GB$1=MAX($1:$1),$R58-SUM($T73:GA73),IF(GB$1=1,SUMIFS(58:58,$1:$1,"&gt;="&amp;1,$1:$1,"&lt;="&amp;INT(-$N73/30))+(-$N73/30-INT(-$N73/30))*SUMIFS(58:58,$1:$1,INT(-$N73/30)+1),0)+(-$N73/30-INT(-$N73/30))*SUMIFS(58:58,$1:$1,GB$1+INT(-$N73/30)+1)+(INT(-$N73/30)+1--$N73/30)*SUMIFS(58:58,$1:$1,GB$1+INT(-$N73/30))))</f>
        <v>0</v>
      </c>
      <c r="GC73" s="40">
        <f>IF(GC$7="",0,IF(GC$1=MAX($1:$1),$R58-SUM($T73:GB73),IF(GC$1=1,SUMIFS(58:58,$1:$1,"&gt;="&amp;1,$1:$1,"&lt;="&amp;INT(-$N73/30))+(-$N73/30-INT(-$N73/30))*SUMIFS(58:58,$1:$1,INT(-$N73/30)+1),0)+(-$N73/30-INT(-$N73/30))*SUMIFS(58:58,$1:$1,GC$1+INT(-$N73/30)+1)+(INT(-$N73/30)+1--$N73/30)*SUMIFS(58:58,$1:$1,GC$1+INT(-$N73/30))))</f>
        <v>0</v>
      </c>
      <c r="GD73" s="40">
        <f>IF(GD$7="",0,IF(GD$1=MAX($1:$1),$R58-SUM($T73:GC73),IF(GD$1=1,SUMIFS(58:58,$1:$1,"&gt;="&amp;1,$1:$1,"&lt;="&amp;INT(-$N73/30))+(-$N73/30-INT(-$N73/30))*SUMIFS(58:58,$1:$1,INT(-$N73/30)+1),0)+(-$N73/30-INT(-$N73/30))*SUMIFS(58:58,$1:$1,GD$1+INT(-$N73/30)+1)+(INT(-$N73/30)+1--$N73/30)*SUMIFS(58:58,$1:$1,GD$1+INT(-$N73/30))))</f>
        <v>0</v>
      </c>
      <c r="GE73" s="40">
        <f>IF(GE$7="",0,IF(GE$1=MAX($1:$1),$R58-SUM($T73:GD73),IF(GE$1=1,SUMIFS(58:58,$1:$1,"&gt;="&amp;1,$1:$1,"&lt;="&amp;INT(-$N73/30))+(-$N73/30-INT(-$N73/30))*SUMIFS(58:58,$1:$1,INT(-$N73/30)+1),0)+(-$N73/30-INT(-$N73/30))*SUMIFS(58:58,$1:$1,GE$1+INT(-$N73/30)+1)+(INT(-$N73/30)+1--$N73/30)*SUMIFS(58:58,$1:$1,GE$1+INT(-$N73/30))))</f>
        <v>0</v>
      </c>
      <c r="GF73" s="40">
        <f>IF(GF$7="",0,IF(GF$1=MAX($1:$1),$R58-SUM($T73:GE73),IF(GF$1=1,SUMIFS(58:58,$1:$1,"&gt;="&amp;1,$1:$1,"&lt;="&amp;INT(-$N73/30))+(-$N73/30-INT(-$N73/30))*SUMIFS(58:58,$1:$1,INT(-$N73/30)+1),0)+(-$N73/30-INT(-$N73/30))*SUMIFS(58:58,$1:$1,GF$1+INT(-$N73/30)+1)+(INT(-$N73/30)+1--$N73/30)*SUMIFS(58:58,$1:$1,GF$1+INT(-$N73/30))))</f>
        <v>0</v>
      </c>
      <c r="GG73" s="40">
        <f>IF(GG$7="",0,IF(GG$1=MAX($1:$1),$R58-SUM($T73:GF73),IF(GG$1=1,SUMIFS(58:58,$1:$1,"&gt;="&amp;1,$1:$1,"&lt;="&amp;INT(-$N73/30))+(-$N73/30-INT(-$N73/30))*SUMIFS(58:58,$1:$1,INT(-$N73/30)+1),0)+(-$N73/30-INT(-$N73/30))*SUMIFS(58:58,$1:$1,GG$1+INT(-$N73/30)+1)+(INT(-$N73/30)+1--$N73/30)*SUMIFS(58:58,$1:$1,GG$1+INT(-$N73/30))))</f>
        <v>0</v>
      </c>
      <c r="GH73" s="40">
        <f>IF(GH$7="",0,IF(GH$1=MAX($1:$1),$R58-SUM($T73:GG73),IF(GH$1=1,SUMIFS(58:58,$1:$1,"&gt;="&amp;1,$1:$1,"&lt;="&amp;INT(-$N73/30))+(-$N73/30-INT(-$N73/30))*SUMIFS(58:58,$1:$1,INT(-$N73/30)+1),0)+(-$N73/30-INT(-$N73/30))*SUMIFS(58:58,$1:$1,GH$1+INT(-$N73/30)+1)+(INT(-$N73/30)+1--$N73/30)*SUMIFS(58:58,$1:$1,GH$1+INT(-$N73/30))))</f>
        <v>0</v>
      </c>
      <c r="GI73" s="40">
        <f>IF(GI$7="",0,IF(GI$1=MAX($1:$1),$R58-SUM($T73:GH73),IF(GI$1=1,SUMIFS(58:58,$1:$1,"&gt;="&amp;1,$1:$1,"&lt;="&amp;INT(-$N73/30))+(-$N73/30-INT(-$N73/30))*SUMIFS(58:58,$1:$1,INT(-$N73/30)+1),0)+(-$N73/30-INT(-$N73/30))*SUMIFS(58:58,$1:$1,GI$1+INT(-$N73/30)+1)+(INT(-$N73/30)+1--$N73/30)*SUMIFS(58:58,$1:$1,GI$1+INT(-$N73/30))))</f>
        <v>0</v>
      </c>
      <c r="GJ73" s="40">
        <f>IF(GJ$7="",0,IF(GJ$1=MAX($1:$1),$R58-SUM($T73:GI73),IF(GJ$1=1,SUMIFS(58:58,$1:$1,"&gt;="&amp;1,$1:$1,"&lt;="&amp;INT(-$N73/30))+(-$N73/30-INT(-$N73/30))*SUMIFS(58:58,$1:$1,INT(-$N73/30)+1),0)+(-$N73/30-INT(-$N73/30))*SUMIFS(58:58,$1:$1,GJ$1+INT(-$N73/30)+1)+(INT(-$N73/30)+1--$N73/30)*SUMIFS(58:58,$1:$1,GJ$1+INT(-$N73/30))))</f>
        <v>0</v>
      </c>
      <c r="GK73" s="40">
        <f>IF(GK$7="",0,IF(GK$1=MAX($1:$1),$R58-SUM($T73:GJ73),IF(GK$1=1,SUMIFS(58:58,$1:$1,"&gt;="&amp;1,$1:$1,"&lt;="&amp;INT(-$N73/30))+(-$N73/30-INT(-$N73/30))*SUMIFS(58:58,$1:$1,INT(-$N73/30)+1),0)+(-$N73/30-INT(-$N73/30))*SUMIFS(58:58,$1:$1,GK$1+INT(-$N73/30)+1)+(INT(-$N73/30)+1--$N73/30)*SUMIFS(58:58,$1:$1,GK$1+INT(-$N73/30))))</f>
        <v>0</v>
      </c>
      <c r="GL73" s="40">
        <f>IF(GL$7="",0,IF(GL$1=MAX($1:$1),$R58-SUM($T73:GK73),IF(GL$1=1,SUMIFS(58:58,$1:$1,"&gt;="&amp;1,$1:$1,"&lt;="&amp;INT(-$N73/30))+(-$N73/30-INT(-$N73/30))*SUMIFS(58:58,$1:$1,INT(-$N73/30)+1),0)+(-$N73/30-INT(-$N73/30))*SUMIFS(58:58,$1:$1,GL$1+INT(-$N73/30)+1)+(INT(-$N73/30)+1--$N73/30)*SUMIFS(58:58,$1:$1,GL$1+INT(-$N73/30))))</f>
        <v>0</v>
      </c>
      <c r="GM73" s="40">
        <f>IF(GM$7="",0,IF(GM$1=MAX($1:$1),$R58-SUM($T73:GL73),IF(GM$1=1,SUMIFS(58:58,$1:$1,"&gt;="&amp;1,$1:$1,"&lt;="&amp;INT(-$N73/30))+(-$N73/30-INT(-$N73/30))*SUMIFS(58:58,$1:$1,INT(-$N73/30)+1),0)+(-$N73/30-INT(-$N73/30))*SUMIFS(58:58,$1:$1,GM$1+INT(-$N73/30)+1)+(INT(-$N73/30)+1--$N73/30)*SUMIFS(58:58,$1:$1,GM$1+INT(-$N73/30))))</f>
        <v>0</v>
      </c>
      <c r="GN73" s="40">
        <f>IF(GN$7="",0,IF(GN$1=MAX($1:$1),$R58-SUM($T73:GM73),IF(GN$1=1,SUMIFS(58:58,$1:$1,"&gt;="&amp;1,$1:$1,"&lt;="&amp;INT(-$N73/30))+(-$N73/30-INT(-$N73/30))*SUMIFS(58:58,$1:$1,INT(-$N73/30)+1),0)+(-$N73/30-INT(-$N73/30))*SUMIFS(58:58,$1:$1,GN$1+INT(-$N73/30)+1)+(INT(-$N73/30)+1--$N73/30)*SUMIFS(58:58,$1:$1,GN$1+INT(-$N73/30))))</f>
        <v>0</v>
      </c>
      <c r="GO73" s="40">
        <f>IF(GO$7="",0,IF(GO$1=MAX($1:$1),$R58-SUM($T73:GN73),IF(GO$1=1,SUMIFS(58:58,$1:$1,"&gt;="&amp;1,$1:$1,"&lt;="&amp;INT(-$N73/30))+(-$N73/30-INT(-$N73/30))*SUMIFS(58:58,$1:$1,INT(-$N73/30)+1),0)+(-$N73/30-INT(-$N73/30))*SUMIFS(58:58,$1:$1,GO$1+INT(-$N73/30)+1)+(INT(-$N73/30)+1--$N73/30)*SUMIFS(58:58,$1:$1,GO$1+INT(-$N73/30))))</f>
        <v>0</v>
      </c>
      <c r="GP73" s="40">
        <f>IF(GP$7="",0,IF(GP$1=MAX($1:$1),$R58-SUM($T73:GO73),IF(GP$1=1,SUMIFS(58:58,$1:$1,"&gt;="&amp;1,$1:$1,"&lt;="&amp;INT(-$N73/30))+(-$N73/30-INT(-$N73/30))*SUMIFS(58:58,$1:$1,INT(-$N73/30)+1),0)+(-$N73/30-INT(-$N73/30))*SUMIFS(58:58,$1:$1,GP$1+INT(-$N73/30)+1)+(INT(-$N73/30)+1--$N73/30)*SUMIFS(58:58,$1:$1,GP$1+INT(-$N73/30))))</f>
        <v>0</v>
      </c>
      <c r="GQ73" s="40">
        <f>IF(GQ$7="",0,IF(GQ$1=MAX($1:$1),$R58-SUM($T73:GP73),IF(GQ$1=1,SUMIFS(58:58,$1:$1,"&gt;="&amp;1,$1:$1,"&lt;="&amp;INT(-$N73/30))+(-$N73/30-INT(-$N73/30))*SUMIFS(58:58,$1:$1,INT(-$N73/30)+1),0)+(-$N73/30-INT(-$N73/30))*SUMIFS(58:58,$1:$1,GQ$1+INT(-$N73/30)+1)+(INT(-$N73/30)+1--$N73/30)*SUMIFS(58:58,$1:$1,GQ$1+INT(-$N73/30))))</f>
        <v>0</v>
      </c>
      <c r="GR73" s="40">
        <f>IF(GR$7="",0,IF(GR$1=MAX($1:$1),$R58-SUM($T73:GQ73),IF(GR$1=1,SUMIFS(58:58,$1:$1,"&gt;="&amp;1,$1:$1,"&lt;="&amp;INT(-$N73/30))+(-$N73/30-INT(-$N73/30))*SUMIFS(58:58,$1:$1,INT(-$N73/30)+1),0)+(-$N73/30-INT(-$N73/30))*SUMIFS(58:58,$1:$1,GR$1+INT(-$N73/30)+1)+(INT(-$N73/30)+1--$N73/30)*SUMIFS(58:58,$1:$1,GR$1+INT(-$N73/30))))</f>
        <v>0</v>
      </c>
      <c r="GS73" s="40">
        <f>IF(GS$7="",0,IF(GS$1=MAX($1:$1),$R58-SUM($T73:GR73),IF(GS$1=1,SUMIFS(58:58,$1:$1,"&gt;="&amp;1,$1:$1,"&lt;="&amp;INT(-$N73/30))+(-$N73/30-INT(-$N73/30))*SUMIFS(58:58,$1:$1,INT(-$N73/30)+1),0)+(-$N73/30-INT(-$N73/30))*SUMIFS(58:58,$1:$1,GS$1+INT(-$N73/30)+1)+(INT(-$N73/30)+1--$N73/30)*SUMIFS(58:58,$1:$1,GS$1+INT(-$N73/30))))</f>
        <v>0</v>
      </c>
      <c r="GT73" s="40">
        <f>IF(GT$7="",0,IF(GT$1=MAX($1:$1),$R58-SUM($T73:GS73),IF(GT$1=1,SUMIFS(58:58,$1:$1,"&gt;="&amp;1,$1:$1,"&lt;="&amp;INT(-$N73/30))+(-$N73/30-INT(-$N73/30))*SUMIFS(58:58,$1:$1,INT(-$N73/30)+1),0)+(-$N73/30-INT(-$N73/30))*SUMIFS(58:58,$1:$1,GT$1+INT(-$N73/30)+1)+(INT(-$N73/30)+1--$N73/30)*SUMIFS(58:58,$1:$1,GT$1+INT(-$N73/30))))</f>
        <v>0</v>
      </c>
      <c r="GU73" s="40">
        <f>IF(GU$7="",0,IF(GU$1=MAX($1:$1),$R58-SUM($T73:GT73),IF(GU$1=1,SUMIFS(58:58,$1:$1,"&gt;="&amp;1,$1:$1,"&lt;="&amp;INT(-$N73/30))+(-$N73/30-INT(-$N73/30))*SUMIFS(58:58,$1:$1,INT(-$N73/30)+1),0)+(-$N73/30-INT(-$N73/30))*SUMIFS(58:58,$1:$1,GU$1+INT(-$N73/30)+1)+(INT(-$N73/30)+1--$N73/30)*SUMIFS(58:58,$1:$1,GU$1+INT(-$N73/30))))</f>
        <v>0</v>
      </c>
      <c r="GV73" s="40">
        <f>IF(GV$7="",0,IF(GV$1=MAX($1:$1),$R58-SUM($T73:GU73),IF(GV$1=1,SUMIFS(58:58,$1:$1,"&gt;="&amp;1,$1:$1,"&lt;="&amp;INT(-$N73/30))+(-$N73/30-INT(-$N73/30))*SUMIFS(58:58,$1:$1,INT(-$N73/30)+1),0)+(-$N73/30-INT(-$N73/30))*SUMIFS(58:58,$1:$1,GV$1+INT(-$N73/30)+1)+(INT(-$N73/30)+1--$N73/30)*SUMIFS(58:58,$1:$1,GV$1+INT(-$N73/30))))</f>
        <v>0</v>
      </c>
      <c r="GW73" s="40">
        <f>IF(GW$7="",0,IF(GW$1=MAX($1:$1),$R58-SUM($T73:GV73),IF(GW$1=1,SUMIFS(58:58,$1:$1,"&gt;="&amp;1,$1:$1,"&lt;="&amp;INT(-$N73/30))+(-$N73/30-INT(-$N73/30))*SUMIFS(58:58,$1:$1,INT(-$N73/30)+1),0)+(-$N73/30-INT(-$N73/30))*SUMIFS(58:58,$1:$1,GW$1+INT(-$N73/30)+1)+(INT(-$N73/30)+1--$N73/30)*SUMIFS(58:58,$1:$1,GW$1+INT(-$N73/30))))</f>
        <v>0</v>
      </c>
      <c r="GX73" s="40">
        <f>IF(GX$7="",0,IF(GX$1=MAX($1:$1),$R58-SUM($T73:GW73),IF(GX$1=1,SUMIFS(58:58,$1:$1,"&gt;="&amp;1,$1:$1,"&lt;="&amp;INT(-$N73/30))+(-$N73/30-INT(-$N73/30))*SUMIFS(58:58,$1:$1,INT(-$N73/30)+1),0)+(-$N73/30-INT(-$N73/30))*SUMIFS(58:58,$1:$1,GX$1+INT(-$N73/30)+1)+(INT(-$N73/30)+1--$N73/30)*SUMIFS(58:58,$1:$1,GX$1+INT(-$N73/30))))</f>
        <v>0</v>
      </c>
      <c r="GY73" s="40">
        <f>IF(GY$7="",0,IF(GY$1=MAX($1:$1),$R58-SUM($T73:GX73),IF(GY$1=1,SUMIFS(58:58,$1:$1,"&gt;="&amp;1,$1:$1,"&lt;="&amp;INT(-$N73/30))+(-$N73/30-INT(-$N73/30))*SUMIFS(58:58,$1:$1,INT(-$N73/30)+1),0)+(-$N73/30-INT(-$N73/30))*SUMIFS(58:58,$1:$1,GY$1+INT(-$N73/30)+1)+(INT(-$N73/30)+1--$N73/30)*SUMIFS(58:58,$1:$1,GY$1+INT(-$N73/30))))</f>
        <v>0</v>
      </c>
      <c r="GZ73" s="40">
        <f>IF(GZ$7="",0,IF(GZ$1=MAX($1:$1),$R58-SUM($T73:GY73),IF(GZ$1=1,SUMIFS(58:58,$1:$1,"&gt;="&amp;1,$1:$1,"&lt;="&amp;INT(-$N73/30))+(-$N73/30-INT(-$N73/30))*SUMIFS(58:58,$1:$1,INT(-$N73/30)+1),0)+(-$N73/30-INT(-$N73/30))*SUMIFS(58:58,$1:$1,GZ$1+INT(-$N73/30)+1)+(INT(-$N73/30)+1--$N73/30)*SUMIFS(58:58,$1:$1,GZ$1+INT(-$N73/30))))</f>
        <v>0</v>
      </c>
      <c r="HA73" s="40">
        <f>IF(HA$7="",0,IF(HA$1=MAX($1:$1),$R58-SUM($T73:GZ73),IF(HA$1=1,SUMIFS(58:58,$1:$1,"&gt;="&amp;1,$1:$1,"&lt;="&amp;INT(-$N73/30))+(-$N73/30-INT(-$N73/30))*SUMIFS(58:58,$1:$1,INT(-$N73/30)+1),0)+(-$N73/30-INT(-$N73/30))*SUMIFS(58:58,$1:$1,HA$1+INT(-$N73/30)+1)+(INT(-$N73/30)+1--$N73/30)*SUMIFS(58:58,$1:$1,HA$1+INT(-$N73/30))))</f>
        <v>0</v>
      </c>
      <c r="HB73" s="40">
        <f>IF(HB$7="",0,IF(HB$1=MAX($1:$1),$R58-SUM($T73:HA73),IF(HB$1=1,SUMIFS(58:58,$1:$1,"&gt;="&amp;1,$1:$1,"&lt;="&amp;INT(-$N73/30))+(-$N73/30-INT(-$N73/30))*SUMIFS(58:58,$1:$1,INT(-$N73/30)+1),0)+(-$N73/30-INT(-$N73/30))*SUMIFS(58:58,$1:$1,HB$1+INT(-$N73/30)+1)+(INT(-$N73/30)+1--$N73/30)*SUMIFS(58:58,$1:$1,HB$1+INT(-$N73/30))))</f>
        <v>0</v>
      </c>
      <c r="HC73" s="40">
        <f>IF(HC$7="",0,IF(HC$1=MAX($1:$1),$R58-SUM($T73:HB73),IF(HC$1=1,SUMIFS(58:58,$1:$1,"&gt;="&amp;1,$1:$1,"&lt;="&amp;INT(-$N73/30))+(-$N73/30-INT(-$N73/30))*SUMIFS(58:58,$1:$1,INT(-$N73/30)+1),0)+(-$N73/30-INT(-$N73/30))*SUMIFS(58:58,$1:$1,HC$1+INT(-$N73/30)+1)+(INT(-$N73/30)+1--$N73/30)*SUMIFS(58:58,$1:$1,HC$1+INT(-$N73/30))))</f>
        <v>0</v>
      </c>
      <c r="HD73" s="40">
        <f>IF(HD$7="",0,IF(HD$1=MAX($1:$1),$R58-SUM($T73:HC73),IF(HD$1=1,SUMIFS(58:58,$1:$1,"&gt;="&amp;1,$1:$1,"&lt;="&amp;INT(-$N73/30))+(-$N73/30-INT(-$N73/30))*SUMIFS(58:58,$1:$1,INT(-$N73/30)+1),0)+(-$N73/30-INT(-$N73/30))*SUMIFS(58:58,$1:$1,HD$1+INT(-$N73/30)+1)+(INT(-$N73/30)+1--$N73/30)*SUMIFS(58:58,$1:$1,HD$1+INT(-$N73/30))))</f>
        <v>0</v>
      </c>
      <c r="HE73" s="40">
        <f>IF(HE$7="",0,IF(HE$1=MAX($1:$1),$R58-SUM($T73:HD73),IF(HE$1=1,SUMIFS(58:58,$1:$1,"&gt;="&amp;1,$1:$1,"&lt;="&amp;INT(-$N73/30))+(-$N73/30-INT(-$N73/30))*SUMIFS(58:58,$1:$1,INT(-$N73/30)+1),0)+(-$N73/30-INT(-$N73/30))*SUMIFS(58:58,$1:$1,HE$1+INT(-$N73/30)+1)+(INT(-$N73/30)+1--$N73/30)*SUMIFS(58:58,$1:$1,HE$1+INT(-$N73/30))))</f>
        <v>0</v>
      </c>
      <c r="HF73" s="40">
        <f>IF(HF$7="",0,IF(HF$1=MAX($1:$1),$R58-SUM($T73:HE73),IF(HF$1=1,SUMIFS(58:58,$1:$1,"&gt;="&amp;1,$1:$1,"&lt;="&amp;INT(-$N73/30))+(-$N73/30-INT(-$N73/30))*SUMIFS(58:58,$1:$1,INT(-$N73/30)+1),0)+(-$N73/30-INT(-$N73/30))*SUMIFS(58:58,$1:$1,HF$1+INT(-$N73/30)+1)+(INT(-$N73/30)+1--$N73/30)*SUMIFS(58:58,$1:$1,HF$1+INT(-$N73/30))))</f>
        <v>0</v>
      </c>
      <c r="HG73" s="40">
        <f>IF(HG$7="",0,IF(HG$1=MAX($1:$1),$R58-SUM($T73:HF73),IF(HG$1=1,SUMIFS(58:58,$1:$1,"&gt;="&amp;1,$1:$1,"&lt;="&amp;INT(-$N73/30))+(-$N73/30-INT(-$N73/30))*SUMIFS(58:58,$1:$1,INT(-$N73/30)+1),0)+(-$N73/30-INT(-$N73/30))*SUMIFS(58:58,$1:$1,HG$1+INT(-$N73/30)+1)+(INT(-$N73/30)+1--$N73/30)*SUMIFS(58:58,$1:$1,HG$1+INT(-$N73/30))))</f>
        <v>0</v>
      </c>
      <c r="HH73" s="40">
        <f>IF(HH$7="",0,IF(HH$1=MAX($1:$1),$R58-SUM($T73:HG73),IF(HH$1=1,SUMIFS(58:58,$1:$1,"&gt;="&amp;1,$1:$1,"&lt;="&amp;INT(-$N73/30))+(-$N73/30-INT(-$N73/30))*SUMIFS(58:58,$1:$1,INT(-$N73/30)+1),0)+(-$N73/30-INT(-$N73/30))*SUMIFS(58:58,$1:$1,HH$1+INT(-$N73/30)+1)+(INT(-$N73/30)+1--$N73/30)*SUMIFS(58:58,$1:$1,HH$1+INT(-$N73/30))))</f>
        <v>0</v>
      </c>
      <c r="HI73" s="40">
        <f>IF(HI$7="",0,IF(HI$1=MAX($1:$1),$R58-SUM($T73:HH73),IF(HI$1=1,SUMIFS(58:58,$1:$1,"&gt;="&amp;1,$1:$1,"&lt;="&amp;INT(-$N73/30))+(-$N73/30-INT(-$N73/30))*SUMIFS(58:58,$1:$1,INT(-$N73/30)+1),0)+(-$N73/30-INT(-$N73/30))*SUMIFS(58:58,$1:$1,HI$1+INT(-$N73/30)+1)+(INT(-$N73/30)+1--$N73/30)*SUMIFS(58:58,$1:$1,HI$1+INT(-$N73/30))))</f>
        <v>0</v>
      </c>
      <c r="HJ73" s="40">
        <f>IF(HJ$7="",0,IF(HJ$1=MAX($1:$1),$R58-SUM($T73:HI73),IF(HJ$1=1,SUMIFS(58:58,$1:$1,"&gt;="&amp;1,$1:$1,"&lt;="&amp;INT(-$N73/30))+(-$N73/30-INT(-$N73/30))*SUMIFS(58:58,$1:$1,INT(-$N73/30)+1),0)+(-$N73/30-INT(-$N73/30))*SUMIFS(58:58,$1:$1,HJ$1+INT(-$N73/30)+1)+(INT(-$N73/30)+1--$N73/30)*SUMIFS(58:58,$1:$1,HJ$1+INT(-$N73/30))))</f>
        <v>0</v>
      </c>
      <c r="HK73" s="40">
        <f>IF(HK$7="",0,IF(HK$1=MAX($1:$1),$R58-SUM($T73:HJ73),IF(HK$1=1,SUMIFS(58:58,$1:$1,"&gt;="&amp;1,$1:$1,"&lt;="&amp;INT(-$N73/30))+(-$N73/30-INT(-$N73/30))*SUMIFS(58:58,$1:$1,INT(-$N73/30)+1),0)+(-$N73/30-INT(-$N73/30))*SUMIFS(58:58,$1:$1,HK$1+INT(-$N73/30)+1)+(INT(-$N73/30)+1--$N73/30)*SUMIFS(58:58,$1:$1,HK$1+INT(-$N73/30))))</f>
        <v>0</v>
      </c>
      <c r="HL73" s="40">
        <f>IF(HL$7="",0,IF(HL$1=MAX($1:$1),$R58-SUM($T73:HK73),IF(HL$1=1,SUMIFS(58:58,$1:$1,"&gt;="&amp;1,$1:$1,"&lt;="&amp;INT(-$N73/30))+(-$N73/30-INT(-$N73/30))*SUMIFS(58:58,$1:$1,INT(-$N73/30)+1),0)+(-$N73/30-INT(-$N73/30))*SUMIFS(58:58,$1:$1,HL$1+INT(-$N73/30)+1)+(INT(-$N73/30)+1--$N73/30)*SUMIFS(58:58,$1:$1,HL$1+INT(-$N73/30))))</f>
        <v>0</v>
      </c>
      <c r="HM73" s="40">
        <f>IF(HM$7="",0,IF(HM$1=MAX($1:$1),$R58-SUM($T73:HL73),IF(HM$1=1,SUMIFS(58:58,$1:$1,"&gt;="&amp;1,$1:$1,"&lt;="&amp;INT(-$N73/30))+(-$N73/30-INT(-$N73/30))*SUMIFS(58:58,$1:$1,INT(-$N73/30)+1),0)+(-$N73/30-INT(-$N73/30))*SUMIFS(58:58,$1:$1,HM$1+INT(-$N73/30)+1)+(INT(-$N73/30)+1--$N73/30)*SUMIFS(58:58,$1:$1,HM$1+INT(-$N73/30))))</f>
        <v>0</v>
      </c>
      <c r="HN73" s="40">
        <f>IF(HN$7="",0,IF(HN$1=MAX($1:$1),$R58-SUM($T73:HM73),IF(HN$1=1,SUMIFS(58:58,$1:$1,"&gt;="&amp;1,$1:$1,"&lt;="&amp;INT(-$N73/30))+(-$N73/30-INT(-$N73/30))*SUMIFS(58:58,$1:$1,INT(-$N73/30)+1),0)+(-$N73/30-INT(-$N73/30))*SUMIFS(58:58,$1:$1,HN$1+INT(-$N73/30)+1)+(INT(-$N73/30)+1--$N73/30)*SUMIFS(58:58,$1:$1,HN$1+INT(-$N73/30))))</f>
        <v>0</v>
      </c>
      <c r="HO73" s="40">
        <f>IF(HO$7="",0,IF(HO$1=MAX($1:$1),$R58-SUM($T73:HN73),IF(HO$1=1,SUMIFS(58:58,$1:$1,"&gt;="&amp;1,$1:$1,"&lt;="&amp;INT(-$N73/30))+(-$N73/30-INT(-$N73/30))*SUMIFS(58:58,$1:$1,INT(-$N73/30)+1),0)+(-$N73/30-INT(-$N73/30))*SUMIFS(58:58,$1:$1,HO$1+INT(-$N73/30)+1)+(INT(-$N73/30)+1--$N73/30)*SUMIFS(58:58,$1:$1,HO$1+INT(-$N73/30))))</f>
        <v>0</v>
      </c>
      <c r="HP73" s="40">
        <f>IF(HP$7="",0,IF(HP$1=MAX($1:$1),$R58-SUM($T73:HO73),IF(HP$1=1,SUMIFS(58:58,$1:$1,"&gt;="&amp;1,$1:$1,"&lt;="&amp;INT(-$N73/30))+(-$N73/30-INT(-$N73/30))*SUMIFS(58:58,$1:$1,INT(-$N73/30)+1),0)+(-$N73/30-INT(-$N73/30))*SUMIFS(58:58,$1:$1,HP$1+INT(-$N73/30)+1)+(INT(-$N73/30)+1--$N73/30)*SUMIFS(58:58,$1:$1,HP$1+INT(-$N73/30))))</f>
        <v>0</v>
      </c>
      <c r="HQ73" s="40">
        <f>IF(HQ$7="",0,IF(HQ$1=MAX($1:$1),$R58-SUM($T73:HP73),IF(HQ$1=1,SUMIFS(58:58,$1:$1,"&gt;="&amp;1,$1:$1,"&lt;="&amp;INT(-$N73/30))+(-$N73/30-INT(-$N73/30))*SUMIFS(58:58,$1:$1,INT(-$N73/30)+1),0)+(-$N73/30-INT(-$N73/30))*SUMIFS(58:58,$1:$1,HQ$1+INT(-$N73/30)+1)+(INT(-$N73/30)+1--$N73/30)*SUMIFS(58:58,$1:$1,HQ$1+INT(-$N73/30))))</f>
        <v>0</v>
      </c>
      <c r="HR73" s="40">
        <f>IF(HR$7="",0,IF(HR$1=MAX($1:$1),$R58-SUM($T73:HQ73),IF(HR$1=1,SUMIFS(58:58,$1:$1,"&gt;="&amp;1,$1:$1,"&lt;="&amp;INT(-$N73/30))+(-$N73/30-INT(-$N73/30))*SUMIFS(58:58,$1:$1,INT(-$N73/30)+1),0)+(-$N73/30-INT(-$N73/30))*SUMIFS(58:58,$1:$1,HR$1+INT(-$N73/30)+1)+(INT(-$N73/30)+1--$N73/30)*SUMIFS(58:58,$1:$1,HR$1+INT(-$N73/30))))</f>
        <v>0</v>
      </c>
      <c r="HS73" s="40">
        <f>IF(HS$7="",0,IF(HS$1=MAX($1:$1),$R58-SUM($T73:HR73),IF(HS$1=1,SUMIFS(58:58,$1:$1,"&gt;="&amp;1,$1:$1,"&lt;="&amp;INT(-$N73/30))+(-$N73/30-INT(-$N73/30))*SUMIFS(58:58,$1:$1,INT(-$N73/30)+1),0)+(-$N73/30-INT(-$N73/30))*SUMIFS(58:58,$1:$1,HS$1+INT(-$N73/30)+1)+(INT(-$N73/30)+1--$N73/30)*SUMIFS(58:58,$1:$1,HS$1+INT(-$N73/30))))</f>
        <v>0</v>
      </c>
      <c r="HT73" s="40">
        <f>IF(HT$7="",0,IF(HT$1=MAX($1:$1),$R58-SUM($T73:HS73),IF(HT$1=1,SUMIFS(58:58,$1:$1,"&gt;="&amp;1,$1:$1,"&lt;="&amp;INT(-$N73/30))+(-$N73/30-INT(-$N73/30))*SUMIFS(58:58,$1:$1,INT(-$N73/30)+1),0)+(-$N73/30-INT(-$N73/30))*SUMIFS(58:58,$1:$1,HT$1+INT(-$N73/30)+1)+(INT(-$N73/30)+1--$N73/30)*SUMIFS(58:58,$1:$1,HT$1+INT(-$N73/30))))</f>
        <v>0</v>
      </c>
      <c r="HU73" s="40">
        <f>IF(HU$7="",0,IF(HU$1=MAX($1:$1),$R58-SUM($T73:HT73),IF(HU$1=1,SUMIFS(58:58,$1:$1,"&gt;="&amp;1,$1:$1,"&lt;="&amp;INT(-$N73/30))+(-$N73/30-INT(-$N73/30))*SUMIFS(58:58,$1:$1,INT(-$N73/30)+1),0)+(-$N73/30-INT(-$N73/30))*SUMIFS(58:58,$1:$1,HU$1+INT(-$N73/30)+1)+(INT(-$N73/30)+1--$N73/30)*SUMIFS(58:58,$1:$1,HU$1+INT(-$N73/30))))</f>
        <v>0</v>
      </c>
      <c r="HV73" s="40">
        <f>IF(HV$7="",0,IF(HV$1=MAX($1:$1),$R58-SUM($T73:HU73),IF(HV$1=1,SUMIFS(58:58,$1:$1,"&gt;="&amp;1,$1:$1,"&lt;="&amp;INT(-$N73/30))+(-$N73/30-INT(-$N73/30))*SUMIFS(58:58,$1:$1,INT(-$N73/30)+1),0)+(-$N73/30-INT(-$N73/30))*SUMIFS(58:58,$1:$1,HV$1+INT(-$N73/30)+1)+(INT(-$N73/30)+1--$N73/30)*SUMIFS(58:58,$1:$1,HV$1+INT(-$N73/30))))</f>
        <v>0</v>
      </c>
      <c r="HW73" s="40">
        <f>IF(HW$7="",0,IF(HW$1=MAX($1:$1),$R58-SUM($T73:HV73),IF(HW$1=1,SUMIFS(58:58,$1:$1,"&gt;="&amp;1,$1:$1,"&lt;="&amp;INT(-$N73/30))+(-$N73/30-INT(-$N73/30))*SUMIFS(58:58,$1:$1,INT(-$N73/30)+1),0)+(-$N73/30-INT(-$N73/30))*SUMIFS(58:58,$1:$1,HW$1+INT(-$N73/30)+1)+(INT(-$N73/30)+1--$N73/30)*SUMIFS(58:58,$1:$1,HW$1+INT(-$N73/30))))</f>
        <v>0</v>
      </c>
      <c r="HX73" s="40">
        <f>IF(HX$7="",0,IF(HX$1=MAX($1:$1),$R58-SUM($T73:HW73),IF(HX$1=1,SUMIFS(58:58,$1:$1,"&gt;="&amp;1,$1:$1,"&lt;="&amp;INT(-$N73/30))+(-$N73/30-INT(-$N73/30))*SUMIFS(58:58,$1:$1,INT(-$N73/30)+1),0)+(-$N73/30-INT(-$N73/30))*SUMIFS(58:58,$1:$1,HX$1+INT(-$N73/30)+1)+(INT(-$N73/30)+1--$N73/30)*SUMIFS(58:58,$1:$1,HX$1+INT(-$N73/30))))</f>
        <v>0</v>
      </c>
      <c r="HY73" s="40">
        <f>IF(HY$7="",0,IF(HY$1=MAX($1:$1),$R58-SUM($T73:HX73),IF(HY$1=1,SUMIFS(58:58,$1:$1,"&gt;="&amp;1,$1:$1,"&lt;="&amp;INT(-$N73/30))+(-$N73/30-INT(-$N73/30))*SUMIFS(58:58,$1:$1,INT(-$N73/30)+1),0)+(-$N73/30-INT(-$N73/30))*SUMIFS(58:58,$1:$1,HY$1+INT(-$N73/30)+1)+(INT(-$N73/30)+1--$N73/30)*SUMIFS(58:58,$1:$1,HY$1+INT(-$N73/30))))</f>
        <v>0</v>
      </c>
      <c r="HZ73" s="40">
        <f>IF(HZ$7="",0,IF(HZ$1=MAX($1:$1),$R58-SUM($T73:HY73),IF(HZ$1=1,SUMIFS(58:58,$1:$1,"&gt;="&amp;1,$1:$1,"&lt;="&amp;INT(-$N73/30))+(-$N73/30-INT(-$N73/30))*SUMIFS(58:58,$1:$1,INT(-$N73/30)+1),0)+(-$N73/30-INT(-$N73/30))*SUMIFS(58:58,$1:$1,HZ$1+INT(-$N73/30)+1)+(INT(-$N73/30)+1--$N73/30)*SUMIFS(58:58,$1:$1,HZ$1+INT(-$N73/30))))</f>
        <v>0</v>
      </c>
      <c r="IA73" s="40">
        <f>IF(IA$7="",0,IF(IA$1=MAX($1:$1),$R58-SUM($T73:HZ73),IF(IA$1=1,SUMIFS(58:58,$1:$1,"&gt;="&amp;1,$1:$1,"&lt;="&amp;INT(-$N73/30))+(-$N73/30-INT(-$N73/30))*SUMIFS(58:58,$1:$1,INT(-$N73/30)+1),0)+(-$N73/30-INT(-$N73/30))*SUMIFS(58:58,$1:$1,IA$1+INT(-$N73/30)+1)+(INT(-$N73/30)+1--$N73/30)*SUMIFS(58:58,$1:$1,IA$1+INT(-$N73/30))))</f>
        <v>0</v>
      </c>
      <c r="IB73" s="40">
        <f>IF(IB$7="",0,IF(IB$1=MAX($1:$1),$R58-SUM($T73:IA73),IF(IB$1=1,SUMIFS(58:58,$1:$1,"&gt;="&amp;1,$1:$1,"&lt;="&amp;INT(-$N73/30))+(-$N73/30-INT(-$N73/30))*SUMIFS(58:58,$1:$1,INT(-$N73/30)+1),0)+(-$N73/30-INT(-$N73/30))*SUMIFS(58:58,$1:$1,IB$1+INT(-$N73/30)+1)+(INT(-$N73/30)+1--$N73/30)*SUMIFS(58:58,$1:$1,IB$1+INT(-$N73/30))))</f>
        <v>0</v>
      </c>
      <c r="IC73" s="40">
        <f>IF(IC$7="",0,IF(IC$1=MAX($1:$1),$R58-SUM($T73:IB73),IF(IC$1=1,SUMIFS(58:58,$1:$1,"&gt;="&amp;1,$1:$1,"&lt;="&amp;INT(-$N73/30))+(-$N73/30-INT(-$N73/30))*SUMIFS(58:58,$1:$1,INT(-$N73/30)+1),0)+(-$N73/30-INT(-$N73/30))*SUMIFS(58:58,$1:$1,IC$1+INT(-$N73/30)+1)+(INT(-$N73/30)+1--$N73/30)*SUMIFS(58:58,$1:$1,IC$1+INT(-$N73/30))))</f>
        <v>0</v>
      </c>
      <c r="ID73" s="40">
        <f>IF(ID$7="",0,IF(ID$1=MAX($1:$1),$R58-SUM($T73:IC73),IF(ID$1=1,SUMIFS(58:58,$1:$1,"&gt;="&amp;1,$1:$1,"&lt;="&amp;INT(-$N73/30))+(-$N73/30-INT(-$N73/30))*SUMIFS(58:58,$1:$1,INT(-$N73/30)+1),0)+(-$N73/30-INT(-$N73/30))*SUMIFS(58:58,$1:$1,ID$1+INT(-$N73/30)+1)+(INT(-$N73/30)+1--$N73/30)*SUMIFS(58:58,$1:$1,ID$1+INT(-$N73/30))))</f>
        <v>0</v>
      </c>
      <c r="IE73" s="40">
        <f>IF(IE$7="",0,IF(IE$1=MAX($1:$1),$R58-SUM($T73:ID73),IF(IE$1=1,SUMIFS(58:58,$1:$1,"&gt;="&amp;1,$1:$1,"&lt;="&amp;INT(-$N73/30))+(-$N73/30-INT(-$N73/30))*SUMIFS(58:58,$1:$1,INT(-$N73/30)+1),0)+(-$N73/30-INT(-$N73/30))*SUMIFS(58:58,$1:$1,IE$1+INT(-$N73/30)+1)+(INT(-$N73/30)+1--$N73/30)*SUMIFS(58:58,$1:$1,IE$1+INT(-$N73/30))))</f>
        <v>0</v>
      </c>
      <c r="IF73" s="40">
        <f>IF(IF$7="",0,IF(IF$1=MAX($1:$1),$R58-SUM($T73:IE73),IF(IF$1=1,SUMIFS(58:58,$1:$1,"&gt;="&amp;1,$1:$1,"&lt;="&amp;INT(-$N73/30))+(-$N73/30-INT(-$N73/30))*SUMIFS(58:58,$1:$1,INT(-$N73/30)+1),0)+(-$N73/30-INT(-$N73/30))*SUMIFS(58:58,$1:$1,IF$1+INT(-$N73/30)+1)+(INT(-$N73/30)+1--$N73/30)*SUMIFS(58:58,$1:$1,IF$1+INT(-$N73/30))))</f>
        <v>0</v>
      </c>
      <c r="IG73" s="40">
        <f>IF(IG$7="",0,IF(IG$1=MAX($1:$1),$R58-SUM($T73:IF73),IF(IG$1=1,SUMIFS(58:58,$1:$1,"&gt;="&amp;1,$1:$1,"&lt;="&amp;INT(-$N73/30))+(-$N73/30-INT(-$N73/30))*SUMIFS(58:58,$1:$1,INT(-$N73/30)+1),0)+(-$N73/30-INT(-$N73/30))*SUMIFS(58:58,$1:$1,IG$1+INT(-$N73/30)+1)+(INT(-$N73/30)+1--$N73/30)*SUMIFS(58:58,$1:$1,IG$1+INT(-$N73/30))))</f>
        <v>0</v>
      </c>
      <c r="IH73" s="40">
        <f>IF(IH$7="",0,IF(IH$1=MAX($1:$1),$R58-SUM($T73:IG73),IF(IH$1=1,SUMIFS(58:58,$1:$1,"&gt;="&amp;1,$1:$1,"&lt;="&amp;INT(-$N73/30))+(-$N73/30-INT(-$N73/30))*SUMIFS(58:58,$1:$1,INT(-$N73/30)+1),0)+(-$N73/30-INT(-$N73/30))*SUMIFS(58:58,$1:$1,IH$1+INT(-$N73/30)+1)+(INT(-$N73/30)+1--$N73/30)*SUMIFS(58:58,$1:$1,IH$1+INT(-$N73/30))))</f>
        <v>0</v>
      </c>
      <c r="II73" s="40">
        <f>IF(II$7="",0,IF(II$1=MAX($1:$1),$R58-SUM($T73:IH73),IF(II$1=1,SUMIFS(58:58,$1:$1,"&gt;="&amp;1,$1:$1,"&lt;="&amp;INT(-$N73/30))+(-$N73/30-INT(-$N73/30))*SUMIFS(58:58,$1:$1,INT(-$N73/30)+1),0)+(-$N73/30-INT(-$N73/30))*SUMIFS(58:58,$1:$1,II$1+INT(-$N73/30)+1)+(INT(-$N73/30)+1--$N73/30)*SUMIFS(58:58,$1:$1,II$1+INT(-$N73/30))))</f>
        <v>0</v>
      </c>
      <c r="IJ73" s="40">
        <f>IF(IJ$7="",0,IF(IJ$1=MAX($1:$1),$R58-SUM($T73:II73),IF(IJ$1=1,SUMIFS(58:58,$1:$1,"&gt;="&amp;1,$1:$1,"&lt;="&amp;INT(-$N73/30))+(-$N73/30-INT(-$N73/30))*SUMIFS(58:58,$1:$1,INT(-$N73/30)+1),0)+(-$N73/30-INT(-$N73/30))*SUMIFS(58:58,$1:$1,IJ$1+INT(-$N73/30)+1)+(INT(-$N73/30)+1--$N73/30)*SUMIFS(58:58,$1:$1,IJ$1+INT(-$N73/30))))</f>
        <v>0</v>
      </c>
      <c r="IK73" s="40">
        <f>IF(IK$7="",0,IF(IK$1=MAX($1:$1),$R58-SUM($T73:IJ73),IF(IK$1=1,SUMIFS(58:58,$1:$1,"&gt;="&amp;1,$1:$1,"&lt;="&amp;INT(-$N73/30))+(-$N73/30-INT(-$N73/30))*SUMIFS(58:58,$1:$1,INT(-$N73/30)+1),0)+(-$N73/30-INT(-$N73/30))*SUMIFS(58:58,$1:$1,IK$1+INT(-$N73/30)+1)+(INT(-$N73/30)+1--$N73/30)*SUMIFS(58:58,$1:$1,IK$1+INT(-$N73/30))))</f>
        <v>0</v>
      </c>
      <c r="IL73" s="40">
        <f>IF(IL$7="",0,IF(IL$1=MAX($1:$1),$R58-SUM($T73:IK73),IF(IL$1=1,SUMIFS(58:58,$1:$1,"&gt;="&amp;1,$1:$1,"&lt;="&amp;INT(-$N73/30))+(-$N73/30-INT(-$N73/30))*SUMIFS(58:58,$1:$1,INT(-$N73/30)+1),0)+(-$N73/30-INT(-$N73/30))*SUMIFS(58:58,$1:$1,IL$1+INT(-$N73/30)+1)+(INT(-$N73/30)+1--$N73/30)*SUMIFS(58:58,$1:$1,IL$1+INT(-$N73/30))))</f>
        <v>0</v>
      </c>
      <c r="IM73" s="40">
        <f>IF(IM$7="",0,IF(IM$1=MAX($1:$1),$R58-SUM($T73:IL73),IF(IM$1=1,SUMIFS(58:58,$1:$1,"&gt;="&amp;1,$1:$1,"&lt;="&amp;INT(-$N73/30))+(-$N73/30-INT(-$N73/30))*SUMIFS(58:58,$1:$1,INT(-$N73/30)+1),0)+(-$N73/30-INT(-$N73/30))*SUMIFS(58:58,$1:$1,IM$1+INT(-$N73/30)+1)+(INT(-$N73/30)+1--$N73/30)*SUMIFS(58:58,$1:$1,IM$1+INT(-$N73/30))))</f>
        <v>0</v>
      </c>
      <c r="IN73" s="40">
        <f>IF(IN$7="",0,IF(IN$1=MAX($1:$1),$R58-SUM($T73:IM73),IF(IN$1=1,SUMIFS(58:58,$1:$1,"&gt;="&amp;1,$1:$1,"&lt;="&amp;INT(-$N73/30))+(-$N73/30-INT(-$N73/30))*SUMIFS(58:58,$1:$1,INT(-$N73/30)+1),0)+(-$N73/30-INT(-$N73/30))*SUMIFS(58:58,$1:$1,IN$1+INT(-$N73/30)+1)+(INT(-$N73/30)+1--$N73/30)*SUMIFS(58:58,$1:$1,IN$1+INT(-$N73/30))))</f>
        <v>0</v>
      </c>
      <c r="IO73" s="40">
        <f>IF(IO$7="",0,IF(IO$1=MAX($1:$1),$R58-SUM($T73:IN73),IF(IO$1=1,SUMIFS(58:58,$1:$1,"&gt;="&amp;1,$1:$1,"&lt;="&amp;INT(-$N73/30))+(-$N73/30-INT(-$N73/30))*SUMIFS(58:58,$1:$1,INT(-$N73/30)+1),0)+(-$N73/30-INT(-$N73/30))*SUMIFS(58:58,$1:$1,IO$1+INT(-$N73/30)+1)+(INT(-$N73/30)+1--$N73/30)*SUMIFS(58:58,$1:$1,IO$1+INT(-$N73/30))))</f>
        <v>0</v>
      </c>
      <c r="IP73" s="40">
        <f>IF(IP$7="",0,IF(IP$1=MAX($1:$1),$R58-SUM($T73:IO73),IF(IP$1=1,SUMIFS(58:58,$1:$1,"&gt;="&amp;1,$1:$1,"&lt;="&amp;INT(-$N73/30))+(-$N73/30-INT(-$N73/30))*SUMIFS(58:58,$1:$1,INT(-$N73/30)+1),0)+(-$N73/30-INT(-$N73/30))*SUMIFS(58:58,$1:$1,IP$1+INT(-$N73/30)+1)+(INT(-$N73/30)+1--$N73/30)*SUMIFS(58:58,$1:$1,IP$1+INT(-$N73/30))))</f>
        <v>0</v>
      </c>
      <c r="IQ73" s="40">
        <f>IF(IQ$7="",0,IF(IQ$1=MAX($1:$1),$R58-SUM($T73:IP73),IF(IQ$1=1,SUMIFS(58:58,$1:$1,"&gt;="&amp;1,$1:$1,"&lt;="&amp;INT(-$N73/30))+(-$N73/30-INT(-$N73/30))*SUMIFS(58:58,$1:$1,INT(-$N73/30)+1),0)+(-$N73/30-INT(-$N73/30))*SUMIFS(58:58,$1:$1,IQ$1+INT(-$N73/30)+1)+(INT(-$N73/30)+1--$N73/30)*SUMIFS(58:58,$1:$1,IQ$1+INT(-$N73/30))))</f>
        <v>0</v>
      </c>
      <c r="IR73" s="40">
        <f>IF(IR$7="",0,IF(IR$1=MAX($1:$1),$R58-SUM($T73:IQ73),IF(IR$1=1,SUMIFS(58:58,$1:$1,"&gt;="&amp;1,$1:$1,"&lt;="&amp;INT(-$N73/30))+(-$N73/30-INT(-$N73/30))*SUMIFS(58:58,$1:$1,INT(-$N73/30)+1),0)+(-$N73/30-INT(-$N73/30))*SUMIFS(58:58,$1:$1,IR$1+INT(-$N73/30)+1)+(INT(-$N73/30)+1--$N73/30)*SUMIFS(58:58,$1:$1,IR$1+INT(-$N73/30))))</f>
        <v>0</v>
      </c>
      <c r="IS73" s="40">
        <f>IF(IS$7="",0,IF(IS$1=MAX($1:$1),$R58-SUM($T73:IR73),IF(IS$1=1,SUMIFS(58:58,$1:$1,"&gt;="&amp;1,$1:$1,"&lt;="&amp;INT(-$N73/30))+(-$N73/30-INT(-$N73/30))*SUMIFS(58:58,$1:$1,INT(-$N73/30)+1),0)+(-$N73/30-INT(-$N73/30))*SUMIFS(58:58,$1:$1,IS$1+INT(-$N73/30)+1)+(INT(-$N73/30)+1--$N73/30)*SUMIFS(58:58,$1:$1,IS$1+INT(-$N73/30))))</f>
        <v>0</v>
      </c>
      <c r="IT73" s="40">
        <f>IF(IT$7="",0,IF(IT$1=MAX($1:$1),$R58-SUM($T73:IS73),IF(IT$1=1,SUMIFS(58:58,$1:$1,"&gt;="&amp;1,$1:$1,"&lt;="&amp;INT(-$N73/30))+(-$N73/30-INT(-$N73/30))*SUMIFS(58:58,$1:$1,INT(-$N73/30)+1),0)+(-$N73/30-INT(-$N73/30))*SUMIFS(58:58,$1:$1,IT$1+INT(-$N73/30)+1)+(INT(-$N73/30)+1--$N73/30)*SUMIFS(58:58,$1:$1,IT$1+INT(-$N73/30))))</f>
        <v>0</v>
      </c>
      <c r="IU73" s="40">
        <f>IF(IU$7="",0,IF(IU$1=MAX($1:$1),$R58-SUM($T73:IT73),IF(IU$1=1,SUMIFS(58:58,$1:$1,"&gt;="&amp;1,$1:$1,"&lt;="&amp;INT(-$N73/30))+(-$N73/30-INT(-$N73/30))*SUMIFS(58:58,$1:$1,INT(-$N73/30)+1),0)+(-$N73/30-INT(-$N73/30))*SUMIFS(58:58,$1:$1,IU$1+INT(-$N73/30)+1)+(INT(-$N73/30)+1--$N73/30)*SUMIFS(58:58,$1:$1,IU$1+INT(-$N73/30))))</f>
        <v>0</v>
      </c>
      <c r="IV73" s="40">
        <f>IF(IV$7="",0,IF(IV$1=MAX($1:$1),$R58-SUM($T73:IU73),IF(IV$1=1,SUMIFS(58:58,$1:$1,"&gt;="&amp;1,$1:$1,"&lt;="&amp;INT(-$N73/30))+(-$N73/30-INT(-$N73/30))*SUMIFS(58:58,$1:$1,INT(-$N73/30)+1),0)+(-$N73/30-INT(-$N73/30))*SUMIFS(58:58,$1:$1,IV$1+INT(-$N73/30)+1)+(INT(-$N73/30)+1--$N73/30)*SUMIFS(58:58,$1:$1,IV$1+INT(-$N73/30))))</f>
        <v>0</v>
      </c>
      <c r="IW73" s="40">
        <f>IF(IW$7="",0,IF(IW$1=MAX($1:$1),$R58-SUM($T73:IV73),IF(IW$1=1,SUMIFS(58:58,$1:$1,"&gt;="&amp;1,$1:$1,"&lt;="&amp;INT(-$N73/30))+(-$N73/30-INT(-$N73/30))*SUMIFS(58:58,$1:$1,INT(-$N73/30)+1),0)+(-$N73/30-INT(-$N73/30))*SUMIFS(58:58,$1:$1,IW$1+INT(-$N73/30)+1)+(INT(-$N73/30)+1--$N73/30)*SUMIFS(58:58,$1:$1,IW$1+INT(-$N73/30))))</f>
        <v>0</v>
      </c>
      <c r="IX73" s="40">
        <f>IF(IX$7="",0,IF(IX$1=MAX($1:$1),$R58-SUM($T73:IW73),IF(IX$1=1,SUMIFS(58:58,$1:$1,"&gt;="&amp;1,$1:$1,"&lt;="&amp;INT(-$N73/30))+(-$N73/30-INT(-$N73/30))*SUMIFS(58:58,$1:$1,INT(-$N73/30)+1),0)+(-$N73/30-INT(-$N73/30))*SUMIFS(58:58,$1:$1,IX$1+INT(-$N73/30)+1)+(INT(-$N73/30)+1--$N73/30)*SUMIFS(58:58,$1:$1,IX$1+INT(-$N73/30))))</f>
        <v>0</v>
      </c>
      <c r="IY73" s="40">
        <f>IF(IY$7="",0,IF(IY$1=MAX($1:$1),$R58-SUM($T73:IX73),IF(IY$1=1,SUMIFS(58:58,$1:$1,"&gt;="&amp;1,$1:$1,"&lt;="&amp;INT(-$N73/30))+(-$N73/30-INT(-$N73/30))*SUMIFS(58:58,$1:$1,INT(-$N73/30)+1),0)+(-$N73/30-INT(-$N73/30))*SUMIFS(58:58,$1:$1,IY$1+INT(-$N73/30)+1)+(INT(-$N73/30)+1--$N73/30)*SUMIFS(58:58,$1:$1,IY$1+INT(-$N73/30))))</f>
        <v>0</v>
      </c>
      <c r="IZ73" s="40">
        <f>IF(IZ$7="",0,IF(IZ$1=MAX($1:$1),$R58-SUM($T73:IY73),IF(IZ$1=1,SUMIFS(58:58,$1:$1,"&gt;="&amp;1,$1:$1,"&lt;="&amp;INT(-$N73/30))+(-$N73/30-INT(-$N73/30))*SUMIFS(58:58,$1:$1,INT(-$N73/30)+1),0)+(-$N73/30-INT(-$N73/30))*SUMIFS(58:58,$1:$1,IZ$1+INT(-$N73/30)+1)+(INT(-$N73/30)+1--$N73/30)*SUMIFS(58:58,$1:$1,IZ$1+INT(-$N73/30))))</f>
        <v>0</v>
      </c>
      <c r="JA73" s="40">
        <f>IF(JA$7="",0,IF(JA$1=MAX($1:$1),$R58-SUM($T73:IZ73),IF(JA$1=1,SUMIFS(58:58,$1:$1,"&gt;="&amp;1,$1:$1,"&lt;="&amp;INT(-$N73/30))+(-$N73/30-INT(-$N73/30))*SUMIFS(58:58,$1:$1,INT(-$N73/30)+1),0)+(-$N73/30-INT(-$N73/30))*SUMIFS(58:58,$1:$1,JA$1+INT(-$N73/30)+1)+(INT(-$N73/30)+1--$N73/30)*SUMIFS(58:58,$1:$1,JA$1+INT(-$N73/30))))</f>
        <v>0</v>
      </c>
      <c r="JB73" s="40">
        <f>IF(JB$7="",0,IF(JB$1=MAX($1:$1),$R58-SUM($T73:JA73),IF(JB$1=1,SUMIFS(58:58,$1:$1,"&gt;="&amp;1,$1:$1,"&lt;="&amp;INT(-$N73/30))+(-$N73/30-INT(-$N73/30))*SUMIFS(58:58,$1:$1,INT(-$N73/30)+1),0)+(-$N73/30-INT(-$N73/30))*SUMIFS(58:58,$1:$1,JB$1+INT(-$N73/30)+1)+(INT(-$N73/30)+1--$N73/30)*SUMIFS(58:58,$1:$1,JB$1+INT(-$N73/30))))</f>
        <v>0</v>
      </c>
      <c r="JC73" s="40">
        <f>IF(JC$7="",0,IF(JC$1=MAX($1:$1),$R58-SUM($T73:JB73),IF(JC$1=1,SUMIFS(58:58,$1:$1,"&gt;="&amp;1,$1:$1,"&lt;="&amp;INT(-$N73/30))+(-$N73/30-INT(-$N73/30))*SUMIFS(58:58,$1:$1,INT(-$N73/30)+1),0)+(-$N73/30-INT(-$N73/30))*SUMIFS(58:58,$1:$1,JC$1+INT(-$N73/30)+1)+(INT(-$N73/30)+1--$N73/30)*SUMIFS(58:58,$1:$1,JC$1+INT(-$N73/30))))</f>
        <v>0</v>
      </c>
      <c r="JD73" s="40">
        <f>IF(JD$7="",0,IF(JD$1=MAX($1:$1),$R58-SUM($T73:JC73),IF(JD$1=1,SUMIFS(58:58,$1:$1,"&gt;="&amp;1,$1:$1,"&lt;="&amp;INT(-$N73/30))+(-$N73/30-INT(-$N73/30))*SUMIFS(58:58,$1:$1,INT(-$N73/30)+1),0)+(-$N73/30-INT(-$N73/30))*SUMIFS(58:58,$1:$1,JD$1+INT(-$N73/30)+1)+(INT(-$N73/30)+1--$N73/30)*SUMIFS(58:58,$1:$1,JD$1+INT(-$N73/30))))</f>
        <v>0</v>
      </c>
      <c r="JE73" s="40">
        <f>IF(JE$7="",0,IF(JE$1=MAX($1:$1),$R58-SUM($T73:JD73),IF(JE$1=1,SUMIFS(58:58,$1:$1,"&gt;="&amp;1,$1:$1,"&lt;="&amp;INT(-$N73/30))+(-$N73/30-INT(-$N73/30))*SUMIFS(58:58,$1:$1,INT(-$N73/30)+1),0)+(-$N73/30-INT(-$N73/30))*SUMIFS(58:58,$1:$1,JE$1+INT(-$N73/30)+1)+(INT(-$N73/30)+1--$N73/30)*SUMIFS(58:58,$1:$1,JE$1+INT(-$N73/30))))</f>
        <v>0</v>
      </c>
      <c r="JF73" s="40">
        <f>IF(JF$7="",0,IF(JF$1=MAX($1:$1),$R58-SUM($T73:JE73),IF(JF$1=1,SUMIFS(58:58,$1:$1,"&gt;="&amp;1,$1:$1,"&lt;="&amp;INT(-$N73/30))+(-$N73/30-INT(-$N73/30))*SUMIFS(58:58,$1:$1,INT(-$N73/30)+1),0)+(-$N73/30-INT(-$N73/30))*SUMIFS(58:58,$1:$1,JF$1+INT(-$N73/30)+1)+(INT(-$N73/30)+1--$N73/30)*SUMIFS(58:58,$1:$1,JF$1+INT(-$N73/30))))</f>
        <v>0</v>
      </c>
      <c r="JG73" s="40">
        <f>IF(JG$7="",0,IF(JG$1=MAX($1:$1),$R58-SUM($T73:JF73),IF(JG$1=1,SUMIFS(58:58,$1:$1,"&gt;="&amp;1,$1:$1,"&lt;="&amp;INT(-$N73/30))+(-$N73/30-INT(-$N73/30))*SUMIFS(58:58,$1:$1,INT(-$N73/30)+1),0)+(-$N73/30-INT(-$N73/30))*SUMIFS(58:58,$1:$1,JG$1+INT(-$N73/30)+1)+(INT(-$N73/30)+1--$N73/30)*SUMIFS(58:58,$1:$1,JG$1+INT(-$N73/30))))</f>
        <v>0</v>
      </c>
      <c r="JH73" s="40">
        <f>IF(JH$7="",0,IF(JH$1=MAX($1:$1),$R58-SUM($T73:JG73),IF(JH$1=1,SUMIFS(58:58,$1:$1,"&gt;="&amp;1,$1:$1,"&lt;="&amp;INT(-$N73/30))+(-$N73/30-INT(-$N73/30))*SUMIFS(58:58,$1:$1,INT(-$N73/30)+1),0)+(-$N73/30-INT(-$N73/30))*SUMIFS(58:58,$1:$1,JH$1+INT(-$N73/30)+1)+(INT(-$N73/30)+1--$N73/30)*SUMIFS(58:58,$1:$1,JH$1+INT(-$N73/30))))</f>
        <v>0</v>
      </c>
      <c r="JI73" s="40">
        <f>IF(JI$7="",0,IF(JI$1=MAX($1:$1),$R58-SUM($T73:JH73),IF(JI$1=1,SUMIFS(58:58,$1:$1,"&gt;="&amp;1,$1:$1,"&lt;="&amp;INT(-$N73/30))+(-$N73/30-INT(-$N73/30))*SUMIFS(58:58,$1:$1,INT(-$N73/30)+1),0)+(-$N73/30-INT(-$N73/30))*SUMIFS(58:58,$1:$1,JI$1+INT(-$N73/30)+1)+(INT(-$N73/30)+1--$N73/30)*SUMIFS(58:58,$1:$1,JI$1+INT(-$N73/30))))</f>
        <v>0</v>
      </c>
      <c r="JJ73" s="40">
        <f>IF(JJ$7="",0,IF(JJ$1=MAX($1:$1),$R58-SUM($T73:JI73),IF(JJ$1=1,SUMIFS(58:58,$1:$1,"&gt;="&amp;1,$1:$1,"&lt;="&amp;INT(-$N73/30))+(-$N73/30-INT(-$N73/30))*SUMIFS(58:58,$1:$1,INT(-$N73/30)+1),0)+(-$N73/30-INT(-$N73/30))*SUMIFS(58:58,$1:$1,JJ$1+INT(-$N73/30)+1)+(INT(-$N73/30)+1--$N73/30)*SUMIFS(58:58,$1:$1,JJ$1+INT(-$N73/30))))</f>
        <v>0</v>
      </c>
      <c r="JK73" s="40">
        <f>IF(JK$7="",0,IF(JK$1=MAX($1:$1),$R58-SUM($T73:JJ73),IF(JK$1=1,SUMIFS(58:58,$1:$1,"&gt;="&amp;1,$1:$1,"&lt;="&amp;INT(-$N73/30))+(-$N73/30-INT(-$N73/30))*SUMIFS(58:58,$1:$1,INT(-$N73/30)+1),0)+(-$N73/30-INT(-$N73/30))*SUMIFS(58:58,$1:$1,JK$1+INT(-$N73/30)+1)+(INT(-$N73/30)+1--$N73/30)*SUMIFS(58:58,$1:$1,JK$1+INT(-$N73/30))))</f>
        <v>0</v>
      </c>
      <c r="JL73" s="40">
        <f>IF(JL$7="",0,IF(JL$1=MAX($1:$1),$R58-SUM($T73:JK73),IF(JL$1=1,SUMIFS(58:58,$1:$1,"&gt;="&amp;1,$1:$1,"&lt;="&amp;INT(-$N73/30))+(-$N73/30-INT(-$N73/30))*SUMIFS(58:58,$1:$1,INT(-$N73/30)+1),0)+(-$N73/30-INT(-$N73/30))*SUMIFS(58:58,$1:$1,JL$1+INT(-$N73/30)+1)+(INT(-$N73/30)+1--$N73/30)*SUMIFS(58:58,$1:$1,JL$1+INT(-$N73/30))))</f>
        <v>0</v>
      </c>
      <c r="JM73" s="40">
        <f>IF(JM$7="",0,IF(JM$1=MAX($1:$1),$R58-SUM($T73:JL73),IF(JM$1=1,SUMIFS(58:58,$1:$1,"&gt;="&amp;1,$1:$1,"&lt;="&amp;INT(-$N73/30))+(-$N73/30-INT(-$N73/30))*SUMIFS(58:58,$1:$1,INT(-$N73/30)+1),0)+(-$N73/30-INT(-$N73/30))*SUMIFS(58:58,$1:$1,JM$1+INT(-$N73/30)+1)+(INT(-$N73/30)+1--$N73/30)*SUMIFS(58:58,$1:$1,JM$1+INT(-$N73/30))))</f>
        <v>0</v>
      </c>
      <c r="JN73" s="40">
        <f>IF(JN$7="",0,IF(JN$1=MAX($1:$1),$R58-SUM($T73:JM73),IF(JN$1=1,SUMIFS(58:58,$1:$1,"&gt;="&amp;1,$1:$1,"&lt;="&amp;INT(-$N73/30))+(-$N73/30-INT(-$N73/30))*SUMIFS(58:58,$1:$1,INT(-$N73/30)+1),0)+(-$N73/30-INT(-$N73/30))*SUMIFS(58:58,$1:$1,JN$1+INT(-$N73/30)+1)+(INT(-$N73/30)+1--$N73/30)*SUMIFS(58:58,$1:$1,JN$1+INT(-$N73/30))))</f>
        <v>0</v>
      </c>
      <c r="JO73" s="40">
        <f>IF(JO$7="",0,IF(JO$1=MAX($1:$1),$R58-SUM($T73:JN73),IF(JO$1=1,SUMIFS(58:58,$1:$1,"&gt;="&amp;1,$1:$1,"&lt;="&amp;INT(-$N73/30))+(-$N73/30-INT(-$N73/30))*SUMIFS(58:58,$1:$1,INT(-$N73/30)+1),0)+(-$N73/30-INT(-$N73/30))*SUMIFS(58:58,$1:$1,JO$1+INT(-$N73/30)+1)+(INT(-$N73/30)+1--$N73/30)*SUMIFS(58:58,$1:$1,JO$1+INT(-$N73/30))))</f>
        <v>0</v>
      </c>
      <c r="JP73" s="40">
        <f>IF(JP$7="",0,IF(JP$1=MAX($1:$1),$R58-SUM($T73:JO73),IF(JP$1=1,SUMIFS(58:58,$1:$1,"&gt;="&amp;1,$1:$1,"&lt;="&amp;INT(-$N73/30))+(-$N73/30-INT(-$N73/30))*SUMIFS(58:58,$1:$1,INT(-$N73/30)+1),0)+(-$N73/30-INT(-$N73/30))*SUMIFS(58:58,$1:$1,JP$1+INT(-$N73/30)+1)+(INT(-$N73/30)+1--$N73/30)*SUMIFS(58:58,$1:$1,JP$1+INT(-$N73/30))))</f>
        <v>0</v>
      </c>
      <c r="JQ73" s="40">
        <f>IF(JQ$7="",0,IF(JQ$1=MAX($1:$1),$R58-SUM($T73:JP73),IF(JQ$1=1,SUMIFS(58:58,$1:$1,"&gt;="&amp;1,$1:$1,"&lt;="&amp;INT(-$N73/30))+(-$N73/30-INT(-$N73/30))*SUMIFS(58:58,$1:$1,INT(-$N73/30)+1),0)+(-$N73/30-INT(-$N73/30))*SUMIFS(58:58,$1:$1,JQ$1+INT(-$N73/30)+1)+(INT(-$N73/30)+1--$N73/30)*SUMIFS(58:58,$1:$1,JQ$1+INT(-$N73/30))))</f>
        <v>0</v>
      </c>
      <c r="JR73" s="40">
        <f>IF(JR$7="",0,IF(JR$1=MAX($1:$1),$R58-SUM($T73:JQ73),IF(JR$1=1,SUMIFS(58:58,$1:$1,"&gt;="&amp;1,$1:$1,"&lt;="&amp;INT(-$N73/30))+(-$N73/30-INT(-$N73/30))*SUMIFS(58:58,$1:$1,INT(-$N73/30)+1),0)+(-$N73/30-INT(-$N73/30))*SUMIFS(58:58,$1:$1,JR$1+INT(-$N73/30)+1)+(INT(-$N73/30)+1--$N73/30)*SUMIFS(58:58,$1:$1,JR$1+INT(-$N73/30))))</f>
        <v>0</v>
      </c>
      <c r="JS73" s="40">
        <f>IF(JS$7="",0,IF(JS$1=MAX($1:$1),$R58-SUM($T73:JR73),IF(JS$1=1,SUMIFS(58:58,$1:$1,"&gt;="&amp;1,$1:$1,"&lt;="&amp;INT(-$N73/30))+(-$N73/30-INT(-$N73/30))*SUMIFS(58:58,$1:$1,INT(-$N73/30)+1),0)+(-$N73/30-INT(-$N73/30))*SUMIFS(58:58,$1:$1,JS$1+INT(-$N73/30)+1)+(INT(-$N73/30)+1--$N73/30)*SUMIFS(58:58,$1:$1,JS$1+INT(-$N73/30))))</f>
        <v>0</v>
      </c>
      <c r="JT73" s="40">
        <f>IF(JT$7="",0,IF(JT$1=MAX($1:$1),$R58-SUM($T73:JS73),IF(JT$1=1,SUMIFS(58:58,$1:$1,"&gt;="&amp;1,$1:$1,"&lt;="&amp;INT(-$N73/30))+(-$N73/30-INT(-$N73/30))*SUMIFS(58:58,$1:$1,INT(-$N73/30)+1),0)+(-$N73/30-INT(-$N73/30))*SUMIFS(58:58,$1:$1,JT$1+INT(-$N73/30)+1)+(INT(-$N73/30)+1--$N73/30)*SUMIFS(58:58,$1:$1,JT$1+INT(-$N73/30))))</f>
        <v>0</v>
      </c>
      <c r="JU73" s="40">
        <f>IF(JU$7="",0,IF(JU$1=MAX($1:$1),$R58-SUM($T73:JT73),IF(JU$1=1,SUMIFS(58:58,$1:$1,"&gt;="&amp;1,$1:$1,"&lt;="&amp;INT(-$N73/30))+(-$N73/30-INT(-$N73/30))*SUMIFS(58:58,$1:$1,INT(-$N73/30)+1),0)+(-$N73/30-INT(-$N73/30))*SUMIFS(58:58,$1:$1,JU$1+INT(-$N73/30)+1)+(INT(-$N73/30)+1--$N73/30)*SUMIFS(58:58,$1:$1,JU$1+INT(-$N73/30))))</f>
        <v>0</v>
      </c>
      <c r="JV73" s="40">
        <f>IF(JV$7="",0,IF(JV$1=MAX($1:$1),$R58-SUM($T73:JU73),IF(JV$1=1,SUMIFS(58:58,$1:$1,"&gt;="&amp;1,$1:$1,"&lt;="&amp;INT(-$N73/30))+(-$N73/30-INT(-$N73/30))*SUMIFS(58:58,$1:$1,INT(-$N73/30)+1),0)+(-$N73/30-INT(-$N73/30))*SUMIFS(58:58,$1:$1,JV$1+INT(-$N73/30)+1)+(INT(-$N73/30)+1--$N73/30)*SUMIFS(58:58,$1:$1,JV$1+INT(-$N73/30))))</f>
        <v>0</v>
      </c>
      <c r="JW73" s="40">
        <f>IF(JW$7="",0,IF(JW$1=MAX($1:$1),$R58-SUM($T73:JV73),IF(JW$1=1,SUMIFS(58:58,$1:$1,"&gt;="&amp;1,$1:$1,"&lt;="&amp;INT(-$N73/30))+(-$N73/30-INT(-$N73/30))*SUMIFS(58:58,$1:$1,INT(-$N73/30)+1),0)+(-$N73/30-INT(-$N73/30))*SUMIFS(58:58,$1:$1,JW$1+INT(-$N73/30)+1)+(INT(-$N73/30)+1--$N73/30)*SUMIFS(58:58,$1:$1,JW$1+INT(-$N73/30))))</f>
        <v>0</v>
      </c>
      <c r="JX73" s="40">
        <f>IF(JX$7="",0,IF(JX$1=MAX($1:$1),$R58-SUM($T73:JW73),IF(JX$1=1,SUMIFS(58:58,$1:$1,"&gt;="&amp;1,$1:$1,"&lt;="&amp;INT(-$N73/30))+(-$N73/30-INT(-$N73/30))*SUMIFS(58:58,$1:$1,INT(-$N73/30)+1),0)+(-$N73/30-INT(-$N73/30))*SUMIFS(58:58,$1:$1,JX$1+INT(-$N73/30)+1)+(INT(-$N73/30)+1--$N73/30)*SUMIFS(58:58,$1:$1,JX$1+INT(-$N73/30))))</f>
        <v>0</v>
      </c>
      <c r="JY73" s="40">
        <f>IF(JY$7="",0,IF(JY$1=MAX($1:$1),$R58-SUM($T73:JX73),IF(JY$1=1,SUMIFS(58:58,$1:$1,"&gt;="&amp;1,$1:$1,"&lt;="&amp;INT(-$N73/30))+(-$N73/30-INT(-$N73/30))*SUMIFS(58:58,$1:$1,INT(-$N73/30)+1),0)+(-$N73/30-INT(-$N73/30))*SUMIFS(58:58,$1:$1,JY$1+INT(-$N73/30)+1)+(INT(-$N73/30)+1--$N73/30)*SUMIFS(58:58,$1:$1,JY$1+INT(-$N73/30))))</f>
        <v>0</v>
      </c>
      <c r="JZ73" s="40">
        <f>IF(JZ$7="",0,IF(JZ$1=MAX($1:$1),$R58-SUM($T73:JY73),IF(JZ$1=1,SUMIFS(58:58,$1:$1,"&gt;="&amp;1,$1:$1,"&lt;="&amp;INT(-$N73/30))+(-$N73/30-INT(-$N73/30))*SUMIFS(58:58,$1:$1,INT(-$N73/30)+1),0)+(-$N73/30-INT(-$N73/30))*SUMIFS(58:58,$1:$1,JZ$1+INT(-$N73/30)+1)+(INT(-$N73/30)+1--$N73/30)*SUMIFS(58:58,$1:$1,JZ$1+INT(-$N73/30))))</f>
        <v>0</v>
      </c>
      <c r="KA73" s="40">
        <f>IF(KA$7="",0,IF(KA$1=MAX($1:$1),$R58-SUM($T73:JZ73),IF(KA$1=1,SUMIFS(58:58,$1:$1,"&gt;="&amp;1,$1:$1,"&lt;="&amp;INT(-$N73/30))+(-$N73/30-INT(-$N73/30))*SUMIFS(58:58,$1:$1,INT(-$N73/30)+1),0)+(-$N73/30-INT(-$N73/30))*SUMIFS(58:58,$1:$1,KA$1+INT(-$N73/30)+1)+(INT(-$N73/30)+1--$N73/30)*SUMIFS(58:58,$1:$1,KA$1+INT(-$N73/30))))</f>
        <v>0</v>
      </c>
      <c r="KB73" s="40">
        <f>IF(KB$7="",0,IF(KB$1=MAX($1:$1),$R58-SUM($T73:KA73),IF(KB$1=1,SUMIFS(58:58,$1:$1,"&gt;="&amp;1,$1:$1,"&lt;="&amp;INT(-$N73/30))+(-$N73/30-INT(-$N73/30))*SUMIFS(58:58,$1:$1,INT(-$N73/30)+1),0)+(-$N73/30-INT(-$N73/30))*SUMIFS(58:58,$1:$1,KB$1+INT(-$N73/30)+1)+(INT(-$N73/30)+1--$N73/30)*SUMIFS(58:58,$1:$1,KB$1+INT(-$N73/30))))</f>
        <v>0</v>
      </c>
      <c r="KC73" s="40">
        <f>IF(KC$7="",0,IF(KC$1=MAX($1:$1),$R58-SUM($T73:KB73),IF(KC$1=1,SUMIFS(58:58,$1:$1,"&gt;="&amp;1,$1:$1,"&lt;="&amp;INT(-$N73/30))+(-$N73/30-INT(-$N73/30))*SUMIFS(58:58,$1:$1,INT(-$N73/30)+1),0)+(-$N73/30-INT(-$N73/30))*SUMIFS(58:58,$1:$1,KC$1+INT(-$N73/30)+1)+(INT(-$N73/30)+1--$N73/30)*SUMIFS(58:58,$1:$1,KC$1+INT(-$N73/30))))</f>
        <v>0</v>
      </c>
      <c r="KD73" s="40">
        <f>IF(KD$7="",0,IF(KD$1=MAX($1:$1),$R58-SUM($T73:KC73),IF(KD$1=1,SUMIFS(58:58,$1:$1,"&gt;="&amp;1,$1:$1,"&lt;="&amp;INT(-$N73/30))+(-$N73/30-INT(-$N73/30))*SUMIFS(58:58,$1:$1,INT(-$N73/30)+1),0)+(-$N73/30-INT(-$N73/30))*SUMIFS(58:58,$1:$1,KD$1+INT(-$N73/30)+1)+(INT(-$N73/30)+1--$N73/30)*SUMIFS(58:58,$1:$1,KD$1+INT(-$N73/30))))</f>
        <v>0</v>
      </c>
      <c r="KE73" s="40">
        <f>IF(KE$7="",0,IF(KE$1=MAX($1:$1),$R58-SUM($T73:KD73),IF(KE$1=1,SUMIFS(58:58,$1:$1,"&gt;="&amp;1,$1:$1,"&lt;="&amp;INT(-$N73/30))+(-$N73/30-INT(-$N73/30))*SUMIFS(58:58,$1:$1,INT(-$N73/30)+1),0)+(-$N73/30-INT(-$N73/30))*SUMIFS(58:58,$1:$1,KE$1+INT(-$N73/30)+1)+(INT(-$N73/30)+1--$N73/30)*SUMIFS(58:58,$1:$1,KE$1+INT(-$N73/30))))</f>
        <v>0</v>
      </c>
      <c r="KF73" s="40">
        <f>IF(KF$7="",0,IF(KF$1=MAX($1:$1),$R58-SUM($T73:KE73),IF(KF$1=1,SUMIFS(58:58,$1:$1,"&gt;="&amp;1,$1:$1,"&lt;="&amp;INT(-$N73/30))+(-$N73/30-INT(-$N73/30))*SUMIFS(58:58,$1:$1,INT(-$N73/30)+1),0)+(-$N73/30-INT(-$N73/30))*SUMIFS(58:58,$1:$1,KF$1+INT(-$N73/30)+1)+(INT(-$N73/30)+1--$N73/30)*SUMIFS(58:58,$1:$1,KF$1+INT(-$N73/30))))</f>
        <v>0</v>
      </c>
      <c r="KG73" s="40">
        <f>IF(KG$7="",0,IF(KG$1=MAX($1:$1),$R58-SUM($T73:KF73),IF(KG$1=1,SUMIFS(58:58,$1:$1,"&gt;="&amp;1,$1:$1,"&lt;="&amp;INT(-$N73/30))+(-$N73/30-INT(-$N73/30))*SUMIFS(58:58,$1:$1,INT(-$N73/30)+1),0)+(-$N73/30-INT(-$N73/30))*SUMIFS(58:58,$1:$1,KG$1+INT(-$N73/30)+1)+(INT(-$N73/30)+1--$N73/30)*SUMIFS(58:58,$1:$1,KG$1+INT(-$N73/30))))</f>
        <v>0</v>
      </c>
      <c r="KH73" s="40">
        <f>IF(KH$7="",0,IF(KH$1=MAX($1:$1),$R58-SUM($T73:KG73),IF(KH$1=1,SUMIFS(58:58,$1:$1,"&gt;="&amp;1,$1:$1,"&lt;="&amp;INT(-$N73/30))+(-$N73/30-INT(-$N73/30))*SUMIFS(58:58,$1:$1,INT(-$N73/30)+1),0)+(-$N73/30-INT(-$N73/30))*SUMIFS(58:58,$1:$1,KH$1+INT(-$N73/30)+1)+(INT(-$N73/30)+1--$N73/30)*SUMIFS(58:58,$1:$1,KH$1+INT(-$N73/30))))</f>
        <v>0</v>
      </c>
      <c r="KI73" s="40">
        <f>IF(KI$7="",0,IF(KI$1=MAX($1:$1),$R58-SUM($T73:KH73),IF(KI$1=1,SUMIFS(58:58,$1:$1,"&gt;="&amp;1,$1:$1,"&lt;="&amp;INT(-$N73/30))+(-$N73/30-INT(-$N73/30))*SUMIFS(58:58,$1:$1,INT(-$N73/30)+1),0)+(-$N73/30-INT(-$N73/30))*SUMIFS(58:58,$1:$1,KI$1+INT(-$N73/30)+1)+(INT(-$N73/30)+1--$N73/30)*SUMIFS(58:58,$1:$1,KI$1+INT(-$N73/30))))</f>
        <v>0</v>
      </c>
      <c r="KJ73" s="40">
        <f>IF(KJ$7="",0,IF(KJ$1=MAX($1:$1),$R58-SUM($T73:KI73),IF(KJ$1=1,SUMIFS(58:58,$1:$1,"&gt;="&amp;1,$1:$1,"&lt;="&amp;INT(-$N73/30))+(-$N73/30-INT(-$N73/30))*SUMIFS(58:58,$1:$1,INT(-$N73/30)+1),0)+(-$N73/30-INT(-$N73/30))*SUMIFS(58:58,$1:$1,KJ$1+INT(-$N73/30)+1)+(INT(-$N73/30)+1--$N73/30)*SUMIFS(58:58,$1:$1,KJ$1+INT(-$N73/30))))</f>
        <v>0</v>
      </c>
      <c r="KK73" s="40">
        <f>IF(KK$7="",0,IF(KK$1=MAX($1:$1),$R58-SUM($T73:KJ73),IF(KK$1=1,SUMIFS(58:58,$1:$1,"&gt;="&amp;1,$1:$1,"&lt;="&amp;INT(-$N73/30))+(-$N73/30-INT(-$N73/30))*SUMIFS(58:58,$1:$1,INT(-$N73/30)+1),0)+(-$N73/30-INT(-$N73/30))*SUMIFS(58:58,$1:$1,KK$1+INT(-$N73/30)+1)+(INT(-$N73/30)+1--$N73/30)*SUMIFS(58:58,$1:$1,KK$1+INT(-$N73/30))))</f>
        <v>0</v>
      </c>
      <c r="KL73" s="40">
        <f>IF(KL$7="",0,IF(KL$1=MAX($1:$1),$R58-SUM($T73:KK73),IF(KL$1=1,SUMIFS(58:58,$1:$1,"&gt;="&amp;1,$1:$1,"&lt;="&amp;INT(-$N73/30))+(-$N73/30-INT(-$N73/30))*SUMIFS(58:58,$1:$1,INT(-$N73/30)+1),0)+(-$N73/30-INT(-$N73/30))*SUMIFS(58:58,$1:$1,KL$1+INT(-$N73/30)+1)+(INT(-$N73/30)+1--$N73/30)*SUMIFS(58:58,$1:$1,KL$1+INT(-$N73/30))))</f>
        <v>0</v>
      </c>
      <c r="KM73" s="40">
        <f>IF(KM$7="",0,IF(KM$1=MAX($1:$1),$R58-SUM($T73:KL73),IF(KM$1=1,SUMIFS(58:58,$1:$1,"&gt;="&amp;1,$1:$1,"&lt;="&amp;INT(-$N73/30))+(-$N73/30-INT(-$N73/30))*SUMIFS(58:58,$1:$1,INT(-$N73/30)+1),0)+(-$N73/30-INT(-$N73/30))*SUMIFS(58:58,$1:$1,KM$1+INT(-$N73/30)+1)+(INT(-$N73/30)+1--$N73/30)*SUMIFS(58:58,$1:$1,KM$1+INT(-$N73/30))))</f>
        <v>0</v>
      </c>
      <c r="KN73" s="40">
        <f>IF(KN$7="",0,IF(KN$1=MAX($1:$1),$R58-SUM($T73:KM73),IF(KN$1=1,SUMIFS(58:58,$1:$1,"&gt;="&amp;1,$1:$1,"&lt;="&amp;INT(-$N73/30))+(-$N73/30-INT(-$N73/30))*SUMIFS(58:58,$1:$1,INT(-$N73/30)+1),0)+(-$N73/30-INT(-$N73/30))*SUMIFS(58:58,$1:$1,KN$1+INT(-$N73/30)+1)+(INT(-$N73/30)+1--$N73/30)*SUMIFS(58:58,$1:$1,KN$1+INT(-$N73/30))))</f>
        <v>0</v>
      </c>
      <c r="KO73" s="40">
        <f>IF(KO$7="",0,IF(KO$1=MAX($1:$1),$R58-SUM($T73:KN73),IF(KO$1=1,SUMIFS(58:58,$1:$1,"&gt;="&amp;1,$1:$1,"&lt;="&amp;INT(-$N73/30))+(-$N73/30-INT(-$N73/30))*SUMIFS(58:58,$1:$1,INT(-$N73/30)+1),0)+(-$N73/30-INT(-$N73/30))*SUMIFS(58:58,$1:$1,KO$1+INT(-$N73/30)+1)+(INT(-$N73/30)+1--$N73/30)*SUMIFS(58:58,$1:$1,KO$1+INT(-$N73/30))))</f>
        <v>0</v>
      </c>
      <c r="KP73" s="40">
        <f>IF(KP$7="",0,IF(KP$1=MAX($1:$1),$R58-SUM($T73:KO73),IF(KP$1=1,SUMIFS(58:58,$1:$1,"&gt;="&amp;1,$1:$1,"&lt;="&amp;INT(-$N73/30))+(-$N73/30-INT(-$N73/30))*SUMIFS(58:58,$1:$1,INT(-$N73/30)+1),0)+(-$N73/30-INT(-$N73/30))*SUMIFS(58:58,$1:$1,KP$1+INT(-$N73/30)+1)+(INT(-$N73/30)+1--$N73/30)*SUMIFS(58:58,$1:$1,KP$1+INT(-$N73/30))))</f>
        <v>0</v>
      </c>
      <c r="KQ73" s="40">
        <f>IF(KQ$7="",0,IF(KQ$1=MAX($1:$1),$R58-SUM($T73:KP73),IF(KQ$1=1,SUMIFS(58:58,$1:$1,"&gt;="&amp;1,$1:$1,"&lt;="&amp;INT(-$N73/30))+(-$N73/30-INT(-$N73/30))*SUMIFS(58:58,$1:$1,INT(-$N73/30)+1),0)+(-$N73/30-INT(-$N73/30))*SUMIFS(58:58,$1:$1,KQ$1+INT(-$N73/30)+1)+(INT(-$N73/30)+1--$N73/30)*SUMIFS(58:58,$1:$1,KQ$1+INT(-$N73/30))))</f>
        <v>0</v>
      </c>
      <c r="KR73" s="40">
        <f>IF(KR$7="",0,IF(KR$1=MAX($1:$1),$R58-SUM($T73:KQ73),IF(KR$1=1,SUMIFS(58:58,$1:$1,"&gt;="&amp;1,$1:$1,"&lt;="&amp;INT(-$N73/30))+(-$N73/30-INT(-$N73/30))*SUMIFS(58:58,$1:$1,INT(-$N73/30)+1),0)+(-$N73/30-INT(-$N73/30))*SUMIFS(58:58,$1:$1,KR$1+INT(-$N73/30)+1)+(INT(-$N73/30)+1--$N73/30)*SUMIFS(58:58,$1:$1,KR$1+INT(-$N73/30))))</f>
        <v>0</v>
      </c>
      <c r="KS73" s="40">
        <f>IF(KS$7="",0,IF(KS$1=MAX($1:$1),$R58-SUM($T73:KR73),IF(KS$1=1,SUMIFS(58:58,$1:$1,"&gt;="&amp;1,$1:$1,"&lt;="&amp;INT(-$N73/30))+(-$N73/30-INT(-$N73/30))*SUMIFS(58:58,$1:$1,INT(-$N73/30)+1),0)+(-$N73/30-INT(-$N73/30))*SUMIFS(58:58,$1:$1,KS$1+INT(-$N73/30)+1)+(INT(-$N73/30)+1--$N73/30)*SUMIFS(58:58,$1:$1,KS$1+INT(-$N73/30))))</f>
        <v>0</v>
      </c>
      <c r="KT73" s="40">
        <f>IF(KT$7="",0,IF(KT$1=MAX($1:$1),$R58-SUM($T73:KS73),IF(KT$1=1,SUMIFS(58:58,$1:$1,"&gt;="&amp;1,$1:$1,"&lt;="&amp;INT(-$N73/30))+(-$N73/30-INT(-$N73/30))*SUMIFS(58:58,$1:$1,INT(-$N73/30)+1),0)+(-$N73/30-INT(-$N73/30))*SUMIFS(58:58,$1:$1,KT$1+INT(-$N73/30)+1)+(INT(-$N73/30)+1--$N73/30)*SUMIFS(58:58,$1:$1,KT$1+INT(-$N73/30))))</f>
        <v>0</v>
      </c>
      <c r="KU73" s="40">
        <f>IF(KU$7="",0,IF(KU$1=MAX($1:$1),$R58-SUM($T73:KT73),IF(KU$1=1,SUMIFS(58:58,$1:$1,"&gt;="&amp;1,$1:$1,"&lt;="&amp;INT(-$N73/30))+(-$N73/30-INT(-$N73/30))*SUMIFS(58:58,$1:$1,INT(-$N73/30)+1),0)+(-$N73/30-INT(-$N73/30))*SUMIFS(58:58,$1:$1,KU$1+INT(-$N73/30)+1)+(INT(-$N73/30)+1--$N73/30)*SUMIFS(58:58,$1:$1,KU$1+INT(-$N73/30))))</f>
        <v>0</v>
      </c>
      <c r="KV73" s="40">
        <f>IF(KV$7="",0,IF(KV$1=MAX($1:$1),$R58-SUM($T73:KU73),IF(KV$1=1,SUMIFS(58:58,$1:$1,"&gt;="&amp;1,$1:$1,"&lt;="&amp;INT(-$N73/30))+(-$N73/30-INT(-$N73/30))*SUMIFS(58:58,$1:$1,INT(-$N73/30)+1),0)+(-$N73/30-INT(-$N73/30))*SUMIFS(58:58,$1:$1,KV$1+INT(-$N73/30)+1)+(INT(-$N73/30)+1--$N73/30)*SUMIFS(58:58,$1:$1,KV$1+INT(-$N73/30))))</f>
        <v>0</v>
      </c>
      <c r="KW73" s="1"/>
      <c r="KX73" s="1"/>
    </row>
    <row r="74" spans="1:310" x14ac:dyDescent="0.25">
      <c r="A74" s="1"/>
      <c r="B74" s="79"/>
      <c r="C74" s="79"/>
      <c r="D74" s="79"/>
      <c r="E74" s="1" t="str">
        <f>E71</f>
        <v>поступление денежных средств от продаж продукции</v>
      </c>
      <c r="F74" s="1"/>
      <c r="G74" s="1"/>
      <c r="H74" s="11" t="str">
        <f t="shared" si="903"/>
        <v>руб.</v>
      </c>
      <c r="I74" s="1"/>
      <c r="J74" s="1"/>
      <c r="K74" s="1" t="str">
        <f>справочники!$U$16</f>
        <v>интернет сайт</v>
      </c>
      <c r="L74" s="1"/>
      <c r="M74" s="5"/>
      <c r="N74" s="40">
        <f>условия!U140</f>
        <v>5</v>
      </c>
      <c r="O74" s="19"/>
      <c r="P74" s="1"/>
      <c r="Q74" s="1"/>
      <c r="R74" s="40">
        <f>SUMIFS($T74:$KW74,$T$1:$KW$1,"&gt;="&amp;1,$T$1:$KW$1,"&lt;="&amp;MAX($1:$1))</f>
        <v>316519.61249999993</v>
      </c>
      <c r="S74" s="1"/>
      <c r="T74" s="1"/>
      <c r="U74" s="40">
        <f>IF(U$7="",0,IF(U$1=MAX($1:$1),$R59-SUM($T74:T74),IF(U$1=1,SUMIFS(59:59,$1:$1,"&gt;="&amp;1,$1:$1,"&lt;="&amp;INT(-$N74/30))+(-$N74/30-INT(-$N74/30))*SUMIFS(59:59,$1:$1,INT(-$N74/30)+1),0)+(-$N74/30-INT(-$N74/30))*SUMIFS(59:59,$1:$1,U$1+INT(-$N74/30)+1)+(INT(-$N74/30)+1--$N74/30)*SUMIFS(59:59,$1:$1,U$1+INT(-$N74/30))))</f>
        <v>1739.1187499999999</v>
      </c>
      <c r="V74" s="40">
        <f>IF(V$7="",0,IF(V$1=MAX($1:$1),$R59-SUM($T74:U74),IF(V$1=1,SUMIFS(59:59,$1:$1,"&gt;="&amp;1,$1:$1,"&lt;="&amp;INT(-$N74/30))+(-$N74/30-INT(-$N74/30))*SUMIFS(59:59,$1:$1,INT(-$N74/30)+1),0)+(-$N74/30-INT(-$N74/30))*SUMIFS(59:59,$1:$1,V$1+INT(-$N74/30)+1)+(INT(-$N74/30)+1--$N74/30)*SUMIFS(59:59,$1:$1,V$1+INT(-$N74/30))))</f>
        <v>4115.9143749999994</v>
      </c>
      <c r="W74" s="40">
        <f>IF(W$7="",0,IF(W$1=MAX($1:$1),$R59-SUM($T74:V74),IF(W$1=1,SUMIFS(59:59,$1:$1,"&gt;="&amp;1,$1:$1,"&lt;="&amp;INT(-$N74/30))+(-$N74/30-INT(-$N74/30))*SUMIFS(59:59,$1:$1,INT(-$N74/30)+1),0)+(-$N74/30-INT(-$N74/30))*SUMIFS(59:59,$1:$1,W$1+INT(-$N74/30)+1)+(INT(-$N74/30)+1--$N74/30)*SUMIFS(59:59,$1:$1,W$1+INT(-$N74/30))))</f>
        <v>6840.5337499999996</v>
      </c>
      <c r="X74" s="40">
        <f>IF(X$7="",0,IF(X$1=MAX($1:$1),$R59-SUM($T74:W74),IF(X$1=1,SUMIFS(59:59,$1:$1,"&gt;="&amp;1,$1:$1,"&lt;="&amp;INT(-$N74/30))+(-$N74/30-INT(-$N74/30))*SUMIFS(59:59,$1:$1,INT(-$N74/30)+1),0)+(-$N74/30-INT(-$N74/30))*SUMIFS(59:59,$1:$1,X$1+INT(-$N74/30)+1)+(INT(-$N74/30)+1--$N74/30)*SUMIFS(59:59,$1:$1,X$1+INT(-$N74/30))))</f>
        <v>9912.9768749999985</v>
      </c>
      <c r="Y74" s="40">
        <f>IF(Y$7="",0,IF(Y$1=MAX($1:$1),$R59-SUM($T74:X74),IF(Y$1=1,SUMIFS(59:59,$1:$1,"&gt;="&amp;1,$1:$1,"&lt;="&amp;INT(-$N74/30))+(-$N74/30-INT(-$N74/30))*SUMIFS(59:59,$1:$1,INT(-$N74/30)+1),0)+(-$N74/30-INT(-$N74/30))*SUMIFS(59:59,$1:$1,Y$1+INT(-$N74/30)+1)+(INT(-$N74/30)+1--$N74/30)*SUMIFS(59:59,$1:$1,Y$1+INT(-$N74/30))))</f>
        <v>13333.243749999998</v>
      </c>
      <c r="Z74" s="40">
        <f>IF(Z$7="",0,IF(Z$1=MAX($1:$1),$R59-SUM($T74:Y74),IF(Z$1=1,SUMIFS(59:59,$1:$1,"&gt;="&amp;1,$1:$1,"&lt;="&amp;INT(-$N74/30))+(-$N74/30-INT(-$N74/30))*SUMIFS(59:59,$1:$1,INT(-$N74/30)+1),0)+(-$N74/30-INT(-$N74/30))*SUMIFS(59:59,$1:$1,Z$1+INT(-$N74/30)+1)+(INT(-$N74/30)+1--$N74/30)*SUMIFS(59:59,$1:$1,Z$1+INT(-$N74/30))))</f>
        <v>17101.334374999999</v>
      </c>
      <c r="AA74" s="40">
        <f>IF(AA$7="",0,IF(AA$1=MAX($1:$1),$R59-SUM($T74:Z74),IF(AA$1=1,SUMIFS(59:59,$1:$1,"&gt;="&amp;1,$1:$1,"&lt;="&amp;INT(-$N74/30))+(-$N74/30-INT(-$N74/30))*SUMIFS(59:59,$1:$1,INT(-$N74/30)+1),0)+(-$N74/30-INT(-$N74/30))*SUMIFS(59:59,$1:$1,AA$1+INT(-$N74/30)+1)+(INT(-$N74/30)+1--$N74/30)*SUMIFS(59:59,$1:$1,AA$1+INT(-$N74/30))))</f>
        <v>21217.248749999999</v>
      </c>
      <c r="AB74" s="40">
        <f>IF(AB$7="",0,IF(AB$1=MAX($1:$1),$R59-SUM($T74:AA74),IF(AB$1=1,SUMIFS(59:59,$1:$1,"&gt;="&amp;1,$1:$1,"&lt;="&amp;INT(-$N74/30))+(-$N74/30-INT(-$N74/30))*SUMIFS(59:59,$1:$1,INT(-$N74/30)+1),0)+(-$N74/30-INT(-$N74/30))*SUMIFS(59:59,$1:$1,AB$1+INT(-$N74/30)+1)+(INT(-$N74/30)+1--$N74/30)*SUMIFS(59:59,$1:$1,AB$1+INT(-$N74/30))))</f>
        <v>25680.986874999999</v>
      </c>
      <c r="AC74" s="40">
        <f>IF(AC$7="",0,IF(AC$1=MAX($1:$1),$R59-SUM($T74:AB74),IF(AC$1=1,SUMIFS(59:59,$1:$1,"&gt;="&amp;1,$1:$1,"&lt;="&amp;INT(-$N74/30))+(-$N74/30-INT(-$N74/30))*SUMIFS(59:59,$1:$1,INT(-$N74/30)+1),0)+(-$N74/30-INT(-$N74/30))*SUMIFS(59:59,$1:$1,AC$1+INT(-$N74/30)+1)+(INT(-$N74/30)+1--$N74/30)*SUMIFS(59:59,$1:$1,AC$1+INT(-$N74/30))))</f>
        <v>30492.548749999994</v>
      </c>
      <c r="AD74" s="40">
        <f>IF(AD$7="",0,IF(AD$1=MAX($1:$1),$R59-SUM($T74:AC74),IF(AD$1=1,SUMIFS(59:59,$1:$1,"&gt;="&amp;1,$1:$1,"&lt;="&amp;INT(-$N74/30))+(-$N74/30-INT(-$N74/30))*SUMIFS(59:59,$1:$1,INT(-$N74/30)+1),0)+(-$N74/30-INT(-$N74/30))*SUMIFS(59:59,$1:$1,AD$1+INT(-$N74/30)+1)+(INT(-$N74/30)+1--$N74/30)*SUMIFS(59:59,$1:$1,AD$1+INT(-$N74/30))))</f>
        <v>35651.934374999997</v>
      </c>
      <c r="AE74" s="40">
        <f>IF(AE$7="",0,IF(AE$1=MAX($1:$1),$R59-SUM($T74:AD74),IF(AE$1=1,SUMIFS(59:59,$1:$1,"&gt;="&amp;1,$1:$1,"&lt;="&amp;INT(-$N74/30))+(-$N74/30-INT(-$N74/30))*SUMIFS(59:59,$1:$1,INT(-$N74/30)+1),0)+(-$N74/30-INT(-$N74/30))*SUMIFS(59:59,$1:$1,AE$1+INT(-$N74/30)+1)+(INT(-$N74/30)+1--$N74/30)*SUMIFS(59:59,$1:$1,AE$1+INT(-$N74/30))))</f>
        <v>41159.143749999996</v>
      </c>
      <c r="AF74" s="40">
        <f>IF(AF$7="",0,IF(AF$1=MAX($1:$1),$R59-SUM($T74:AE74),IF(AF$1=1,SUMIFS(59:59,$1:$1,"&gt;="&amp;1,$1:$1,"&lt;="&amp;INT(-$N74/30))+(-$N74/30-INT(-$N74/30))*SUMIFS(59:59,$1:$1,INT(-$N74/30)+1),0)+(-$N74/30-INT(-$N74/30))*SUMIFS(59:59,$1:$1,AF$1+INT(-$N74/30)+1)+(INT(-$N74/30)+1--$N74/30)*SUMIFS(59:59,$1:$1,AF$1+INT(-$N74/30))))</f>
        <v>47014.176874999997</v>
      </c>
      <c r="AG74" s="40">
        <f>IF(AG$7="",0,IF(AG$1=MAX($1:$1),$R59-SUM($T74:AF74),IF(AG$1=1,SUMIFS(59:59,$1:$1,"&gt;="&amp;1,$1:$1,"&lt;="&amp;INT(-$N74/30))+(-$N74/30-INT(-$N74/30))*SUMIFS(59:59,$1:$1,INT(-$N74/30)+1),0)+(-$N74/30-INT(-$N74/30))*SUMIFS(59:59,$1:$1,AG$1+INT(-$N74/30)+1)+(INT(-$N74/30)+1--$N74/30)*SUMIFS(59:59,$1:$1,AG$1+INT(-$N74/30))))</f>
        <v>62260.451249999984</v>
      </c>
      <c r="AH74" s="40">
        <f>IF(AH$7="",0,IF(AH$1=MAX($1:$1),$R59-SUM($T74:AG74),IF(AH$1=1,SUMIFS(59:59,$1:$1,"&gt;="&amp;1,$1:$1,"&lt;="&amp;INT(-$N74/30))+(-$N74/30-INT(-$N74/30))*SUMIFS(59:59,$1:$1,INT(-$N74/30)+1),0)+(-$N74/30-INT(-$N74/30))*SUMIFS(59:59,$1:$1,AH$1+INT(-$N74/30)+1)+(INT(-$N74/30)+1--$N74/30)*SUMIFS(59:59,$1:$1,AH$1+INT(-$N74/30))))</f>
        <v>0</v>
      </c>
      <c r="AI74" s="40">
        <f>IF(AI$7="",0,IF(AI$1=MAX($1:$1),$R59-SUM($T74:AH74),IF(AI$1=1,SUMIFS(59:59,$1:$1,"&gt;="&amp;1,$1:$1,"&lt;="&amp;INT(-$N74/30))+(-$N74/30-INT(-$N74/30))*SUMIFS(59:59,$1:$1,INT(-$N74/30)+1),0)+(-$N74/30-INT(-$N74/30))*SUMIFS(59:59,$1:$1,AI$1+INT(-$N74/30)+1)+(INT(-$N74/30)+1--$N74/30)*SUMIFS(59:59,$1:$1,AI$1+INT(-$N74/30))))</f>
        <v>0</v>
      </c>
      <c r="AJ74" s="40">
        <f>IF(AJ$7="",0,IF(AJ$1=MAX($1:$1),$R59-SUM($T74:AI74),IF(AJ$1=1,SUMIFS(59:59,$1:$1,"&gt;="&amp;1,$1:$1,"&lt;="&amp;INT(-$N74/30))+(-$N74/30-INT(-$N74/30))*SUMIFS(59:59,$1:$1,INT(-$N74/30)+1),0)+(-$N74/30-INT(-$N74/30))*SUMIFS(59:59,$1:$1,AJ$1+INT(-$N74/30)+1)+(INT(-$N74/30)+1--$N74/30)*SUMIFS(59:59,$1:$1,AJ$1+INT(-$N74/30))))</f>
        <v>0</v>
      </c>
      <c r="AK74" s="40">
        <f>IF(AK$7="",0,IF(AK$1=MAX($1:$1),$R59-SUM($T74:AJ74),IF(AK$1=1,SUMIFS(59:59,$1:$1,"&gt;="&amp;1,$1:$1,"&lt;="&amp;INT(-$N74/30))+(-$N74/30-INT(-$N74/30))*SUMIFS(59:59,$1:$1,INT(-$N74/30)+1),0)+(-$N74/30-INT(-$N74/30))*SUMIFS(59:59,$1:$1,AK$1+INT(-$N74/30)+1)+(INT(-$N74/30)+1--$N74/30)*SUMIFS(59:59,$1:$1,AK$1+INT(-$N74/30))))</f>
        <v>0</v>
      </c>
      <c r="AL74" s="40">
        <f>IF(AL$7="",0,IF(AL$1=MAX($1:$1),$R59-SUM($T74:AK74),IF(AL$1=1,SUMIFS(59:59,$1:$1,"&gt;="&amp;1,$1:$1,"&lt;="&amp;INT(-$N74/30))+(-$N74/30-INT(-$N74/30))*SUMIFS(59:59,$1:$1,INT(-$N74/30)+1),0)+(-$N74/30-INT(-$N74/30))*SUMIFS(59:59,$1:$1,AL$1+INT(-$N74/30)+1)+(INT(-$N74/30)+1--$N74/30)*SUMIFS(59:59,$1:$1,AL$1+INT(-$N74/30))))</f>
        <v>0</v>
      </c>
      <c r="AM74" s="40">
        <f>IF(AM$7="",0,IF(AM$1=MAX($1:$1),$R59-SUM($T74:AL74),IF(AM$1=1,SUMIFS(59:59,$1:$1,"&gt;="&amp;1,$1:$1,"&lt;="&amp;INT(-$N74/30))+(-$N74/30-INT(-$N74/30))*SUMIFS(59:59,$1:$1,INT(-$N74/30)+1),0)+(-$N74/30-INT(-$N74/30))*SUMIFS(59:59,$1:$1,AM$1+INT(-$N74/30)+1)+(INT(-$N74/30)+1--$N74/30)*SUMIFS(59:59,$1:$1,AM$1+INT(-$N74/30))))</f>
        <v>0</v>
      </c>
      <c r="AN74" s="40">
        <f>IF(AN$7="",0,IF(AN$1=MAX($1:$1),$R59-SUM($T74:AM74),IF(AN$1=1,SUMIFS(59:59,$1:$1,"&gt;="&amp;1,$1:$1,"&lt;="&amp;INT(-$N74/30))+(-$N74/30-INT(-$N74/30))*SUMIFS(59:59,$1:$1,INT(-$N74/30)+1),0)+(-$N74/30-INT(-$N74/30))*SUMIFS(59:59,$1:$1,AN$1+INT(-$N74/30)+1)+(INT(-$N74/30)+1--$N74/30)*SUMIFS(59:59,$1:$1,AN$1+INT(-$N74/30))))</f>
        <v>0</v>
      </c>
      <c r="AO74" s="40">
        <f>IF(AO$7="",0,IF(AO$1=MAX($1:$1),$R59-SUM($T74:AN74),IF(AO$1=1,SUMIFS(59:59,$1:$1,"&gt;="&amp;1,$1:$1,"&lt;="&amp;INT(-$N74/30))+(-$N74/30-INT(-$N74/30))*SUMIFS(59:59,$1:$1,INT(-$N74/30)+1),0)+(-$N74/30-INT(-$N74/30))*SUMIFS(59:59,$1:$1,AO$1+INT(-$N74/30)+1)+(INT(-$N74/30)+1--$N74/30)*SUMIFS(59:59,$1:$1,AO$1+INT(-$N74/30))))</f>
        <v>0</v>
      </c>
      <c r="AP74" s="40">
        <f>IF(AP$7="",0,IF(AP$1=MAX($1:$1),$R59-SUM($T74:AO74),IF(AP$1=1,SUMIFS(59:59,$1:$1,"&gt;="&amp;1,$1:$1,"&lt;="&amp;INT(-$N74/30))+(-$N74/30-INT(-$N74/30))*SUMIFS(59:59,$1:$1,INT(-$N74/30)+1),0)+(-$N74/30-INT(-$N74/30))*SUMIFS(59:59,$1:$1,AP$1+INT(-$N74/30)+1)+(INT(-$N74/30)+1--$N74/30)*SUMIFS(59:59,$1:$1,AP$1+INT(-$N74/30))))</f>
        <v>0</v>
      </c>
      <c r="AQ74" s="40">
        <f>IF(AQ$7="",0,IF(AQ$1=MAX($1:$1),$R59-SUM($T74:AP74),IF(AQ$1=1,SUMIFS(59:59,$1:$1,"&gt;="&amp;1,$1:$1,"&lt;="&amp;INT(-$N74/30))+(-$N74/30-INT(-$N74/30))*SUMIFS(59:59,$1:$1,INT(-$N74/30)+1),0)+(-$N74/30-INT(-$N74/30))*SUMIFS(59:59,$1:$1,AQ$1+INT(-$N74/30)+1)+(INT(-$N74/30)+1--$N74/30)*SUMIFS(59:59,$1:$1,AQ$1+INT(-$N74/30))))</f>
        <v>0</v>
      </c>
      <c r="AR74" s="40">
        <f>IF(AR$7="",0,IF(AR$1=MAX($1:$1),$R59-SUM($T74:AQ74),IF(AR$1=1,SUMIFS(59:59,$1:$1,"&gt;="&amp;1,$1:$1,"&lt;="&amp;INT(-$N74/30))+(-$N74/30-INT(-$N74/30))*SUMIFS(59:59,$1:$1,INT(-$N74/30)+1),0)+(-$N74/30-INT(-$N74/30))*SUMIFS(59:59,$1:$1,AR$1+INT(-$N74/30)+1)+(INT(-$N74/30)+1--$N74/30)*SUMIFS(59:59,$1:$1,AR$1+INT(-$N74/30))))</f>
        <v>0</v>
      </c>
      <c r="AS74" s="40">
        <f>IF(AS$7="",0,IF(AS$1=MAX($1:$1),$R59-SUM($T74:AR74),IF(AS$1=1,SUMIFS(59:59,$1:$1,"&gt;="&amp;1,$1:$1,"&lt;="&amp;INT(-$N74/30))+(-$N74/30-INT(-$N74/30))*SUMIFS(59:59,$1:$1,INT(-$N74/30)+1),0)+(-$N74/30-INT(-$N74/30))*SUMIFS(59:59,$1:$1,AS$1+INT(-$N74/30)+1)+(INT(-$N74/30)+1--$N74/30)*SUMIFS(59:59,$1:$1,AS$1+INT(-$N74/30))))</f>
        <v>0</v>
      </c>
      <c r="AT74" s="40">
        <f>IF(AT$7="",0,IF(AT$1=MAX($1:$1),$R59-SUM($T74:AS74),IF(AT$1=1,SUMIFS(59:59,$1:$1,"&gt;="&amp;1,$1:$1,"&lt;="&amp;INT(-$N74/30))+(-$N74/30-INT(-$N74/30))*SUMIFS(59:59,$1:$1,INT(-$N74/30)+1),0)+(-$N74/30-INT(-$N74/30))*SUMIFS(59:59,$1:$1,AT$1+INT(-$N74/30)+1)+(INT(-$N74/30)+1--$N74/30)*SUMIFS(59:59,$1:$1,AT$1+INT(-$N74/30))))</f>
        <v>0</v>
      </c>
      <c r="AU74" s="40">
        <f>IF(AU$7="",0,IF(AU$1=MAX($1:$1),$R59-SUM($T74:AT74),IF(AU$1=1,SUMIFS(59:59,$1:$1,"&gt;="&amp;1,$1:$1,"&lt;="&amp;INT(-$N74/30))+(-$N74/30-INT(-$N74/30))*SUMIFS(59:59,$1:$1,INT(-$N74/30)+1),0)+(-$N74/30-INT(-$N74/30))*SUMIFS(59:59,$1:$1,AU$1+INT(-$N74/30)+1)+(INT(-$N74/30)+1--$N74/30)*SUMIFS(59:59,$1:$1,AU$1+INT(-$N74/30))))</f>
        <v>0</v>
      </c>
      <c r="AV74" s="40">
        <f>IF(AV$7="",0,IF(AV$1=MAX($1:$1),$R59-SUM($T74:AU74),IF(AV$1=1,SUMIFS(59:59,$1:$1,"&gt;="&amp;1,$1:$1,"&lt;="&amp;INT(-$N74/30))+(-$N74/30-INT(-$N74/30))*SUMIFS(59:59,$1:$1,INT(-$N74/30)+1),0)+(-$N74/30-INT(-$N74/30))*SUMIFS(59:59,$1:$1,AV$1+INT(-$N74/30)+1)+(INT(-$N74/30)+1--$N74/30)*SUMIFS(59:59,$1:$1,AV$1+INT(-$N74/30))))</f>
        <v>0</v>
      </c>
      <c r="AW74" s="40">
        <f>IF(AW$7="",0,IF(AW$1=MAX($1:$1),$R59-SUM($T74:AV74),IF(AW$1=1,SUMIFS(59:59,$1:$1,"&gt;="&amp;1,$1:$1,"&lt;="&amp;INT(-$N74/30))+(-$N74/30-INT(-$N74/30))*SUMIFS(59:59,$1:$1,INT(-$N74/30)+1),0)+(-$N74/30-INT(-$N74/30))*SUMIFS(59:59,$1:$1,AW$1+INT(-$N74/30)+1)+(INT(-$N74/30)+1--$N74/30)*SUMIFS(59:59,$1:$1,AW$1+INT(-$N74/30))))</f>
        <v>0</v>
      </c>
      <c r="AX74" s="40">
        <f>IF(AX$7="",0,IF(AX$1=MAX($1:$1),$R59-SUM($T74:AW74),IF(AX$1=1,SUMIFS(59:59,$1:$1,"&gt;="&amp;1,$1:$1,"&lt;="&amp;INT(-$N74/30))+(-$N74/30-INT(-$N74/30))*SUMIFS(59:59,$1:$1,INT(-$N74/30)+1),0)+(-$N74/30-INT(-$N74/30))*SUMIFS(59:59,$1:$1,AX$1+INT(-$N74/30)+1)+(INT(-$N74/30)+1--$N74/30)*SUMIFS(59:59,$1:$1,AX$1+INT(-$N74/30))))</f>
        <v>0</v>
      </c>
      <c r="AY74" s="40">
        <f>IF(AY$7="",0,IF(AY$1=MAX($1:$1),$R59-SUM($T74:AX74),IF(AY$1=1,SUMIFS(59:59,$1:$1,"&gt;="&amp;1,$1:$1,"&lt;="&amp;INT(-$N74/30))+(-$N74/30-INT(-$N74/30))*SUMIFS(59:59,$1:$1,INT(-$N74/30)+1),0)+(-$N74/30-INT(-$N74/30))*SUMIFS(59:59,$1:$1,AY$1+INT(-$N74/30)+1)+(INT(-$N74/30)+1--$N74/30)*SUMIFS(59:59,$1:$1,AY$1+INT(-$N74/30))))</f>
        <v>0</v>
      </c>
      <c r="AZ74" s="40">
        <f>IF(AZ$7="",0,IF(AZ$1=MAX($1:$1),$R59-SUM($T74:AY74),IF(AZ$1=1,SUMIFS(59:59,$1:$1,"&gt;="&amp;1,$1:$1,"&lt;="&amp;INT(-$N74/30))+(-$N74/30-INT(-$N74/30))*SUMIFS(59:59,$1:$1,INT(-$N74/30)+1),0)+(-$N74/30-INT(-$N74/30))*SUMIFS(59:59,$1:$1,AZ$1+INT(-$N74/30)+1)+(INT(-$N74/30)+1--$N74/30)*SUMIFS(59:59,$1:$1,AZ$1+INT(-$N74/30))))</f>
        <v>0</v>
      </c>
      <c r="BA74" s="40">
        <f>IF(BA$7="",0,IF(BA$1=MAX($1:$1),$R59-SUM($T74:AZ74),IF(BA$1=1,SUMIFS(59:59,$1:$1,"&gt;="&amp;1,$1:$1,"&lt;="&amp;INT(-$N74/30))+(-$N74/30-INT(-$N74/30))*SUMIFS(59:59,$1:$1,INT(-$N74/30)+1),0)+(-$N74/30-INT(-$N74/30))*SUMIFS(59:59,$1:$1,BA$1+INT(-$N74/30)+1)+(INT(-$N74/30)+1--$N74/30)*SUMIFS(59:59,$1:$1,BA$1+INT(-$N74/30))))</f>
        <v>0</v>
      </c>
      <c r="BB74" s="40">
        <f>IF(BB$7="",0,IF(BB$1=MAX($1:$1),$R59-SUM($T74:BA74),IF(BB$1=1,SUMIFS(59:59,$1:$1,"&gt;="&amp;1,$1:$1,"&lt;="&amp;INT(-$N74/30))+(-$N74/30-INT(-$N74/30))*SUMIFS(59:59,$1:$1,INT(-$N74/30)+1),0)+(-$N74/30-INT(-$N74/30))*SUMIFS(59:59,$1:$1,BB$1+INT(-$N74/30)+1)+(INT(-$N74/30)+1--$N74/30)*SUMIFS(59:59,$1:$1,BB$1+INT(-$N74/30))))</f>
        <v>0</v>
      </c>
      <c r="BC74" s="40">
        <f>IF(BC$7="",0,IF(BC$1=MAX($1:$1),$R59-SUM($T74:BB74),IF(BC$1=1,SUMIFS(59:59,$1:$1,"&gt;="&amp;1,$1:$1,"&lt;="&amp;INT(-$N74/30))+(-$N74/30-INT(-$N74/30))*SUMIFS(59:59,$1:$1,INT(-$N74/30)+1),0)+(-$N74/30-INT(-$N74/30))*SUMIFS(59:59,$1:$1,BC$1+INT(-$N74/30)+1)+(INT(-$N74/30)+1--$N74/30)*SUMIFS(59:59,$1:$1,BC$1+INT(-$N74/30))))</f>
        <v>0</v>
      </c>
      <c r="BD74" s="40">
        <f>IF(BD$7="",0,IF(BD$1=MAX($1:$1),$R59-SUM($T74:BC74),IF(BD$1=1,SUMIFS(59:59,$1:$1,"&gt;="&amp;1,$1:$1,"&lt;="&amp;INT(-$N74/30))+(-$N74/30-INT(-$N74/30))*SUMIFS(59:59,$1:$1,INT(-$N74/30)+1),0)+(-$N74/30-INT(-$N74/30))*SUMIFS(59:59,$1:$1,BD$1+INT(-$N74/30)+1)+(INT(-$N74/30)+1--$N74/30)*SUMIFS(59:59,$1:$1,BD$1+INT(-$N74/30))))</f>
        <v>0</v>
      </c>
      <c r="BE74" s="40">
        <f>IF(BE$7="",0,IF(BE$1=MAX($1:$1),$R59-SUM($T74:BD74),IF(BE$1=1,SUMIFS(59:59,$1:$1,"&gt;="&amp;1,$1:$1,"&lt;="&amp;INT(-$N74/30))+(-$N74/30-INT(-$N74/30))*SUMIFS(59:59,$1:$1,INT(-$N74/30)+1),0)+(-$N74/30-INT(-$N74/30))*SUMIFS(59:59,$1:$1,BE$1+INT(-$N74/30)+1)+(INT(-$N74/30)+1--$N74/30)*SUMIFS(59:59,$1:$1,BE$1+INT(-$N74/30))))</f>
        <v>0</v>
      </c>
      <c r="BF74" s="40">
        <f>IF(BF$7="",0,IF(BF$1=MAX($1:$1),$R59-SUM($T74:BE74),IF(BF$1=1,SUMIFS(59:59,$1:$1,"&gt;="&amp;1,$1:$1,"&lt;="&amp;INT(-$N74/30))+(-$N74/30-INT(-$N74/30))*SUMIFS(59:59,$1:$1,INT(-$N74/30)+1),0)+(-$N74/30-INT(-$N74/30))*SUMIFS(59:59,$1:$1,BF$1+INT(-$N74/30)+1)+(INT(-$N74/30)+1--$N74/30)*SUMIFS(59:59,$1:$1,BF$1+INT(-$N74/30))))</f>
        <v>0</v>
      </c>
      <c r="BG74" s="40">
        <f>IF(BG$7="",0,IF(BG$1=MAX($1:$1),$R59-SUM($T74:BF74),IF(BG$1=1,SUMIFS(59:59,$1:$1,"&gt;="&amp;1,$1:$1,"&lt;="&amp;INT(-$N74/30))+(-$N74/30-INT(-$N74/30))*SUMIFS(59:59,$1:$1,INT(-$N74/30)+1),0)+(-$N74/30-INT(-$N74/30))*SUMIFS(59:59,$1:$1,BG$1+INT(-$N74/30)+1)+(INT(-$N74/30)+1--$N74/30)*SUMIFS(59:59,$1:$1,BG$1+INT(-$N74/30))))</f>
        <v>0</v>
      </c>
      <c r="BH74" s="40">
        <f>IF(BH$7="",0,IF(BH$1=MAX($1:$1),$R59-SUM($T74:BG74),IF(BH$1=1,SUMIFS(59:59,$1:$1,"&gt;="&amp;1,$1:$1,"&lt;="&amp;INT(-$N74/30))+(-$N74/30-INT(-$N74/30))*SUMIFS(59:59,$1:$1,INT(-$N74/30)+1),0)+(-$N74/30-INT(-$N74/30))*SUMIFS(59:59,$1:$1,BH$1+INT(-$N74/30)+1)+(INT(-$N74/30)+1--$N74/30)*SUMIFS(59:59,$1:$1,BH$1+INT(-$N74/30))))</f>
        <v>0</v>
      </c>
      <c r="BI74" s="40">
        <f>IF(BI$7="",0,IF(BI$1=MAX($1:$1),$R59-SUM($T74:BH74),IF(BI$1=1,SUMIFS(59:59,$1:$1,"&gt;="&amp;1,$1:$1,"&lt;="&amp;INT(-$N74/30))+(-$N74/30-INT(-$N74/30))*SUMIFS(59:59,$1:$1,INT(-$N74/30)+1),0)+(-$N74/30-INT(-$N74/30))*SUMIFS(59:59,$1:$1,BI$1+INT(-$N74/30)+1)+(INT(-$N74/30)+1--$N74/30)*SUMIFS(59:59,$1:$1,BI$1+INT(-$N74/30))))</f>
        <v>0</v>
      </c>
      <c r="BJ74" s="40">
        <f>IF(BJ$7="",0,IF(BJ$1=MAX($1:$1),$R59-SUM($T74:BI74),IF(BJ$1=1,SUMIFS(59:59,$1:$1,"&gt;="&amp;1,$1:$1,"&lt;="&amp;INT(-$N74/30))+(-$N74/30-INT(-$N74/30))*SUMIFS(59:59,$1:$1,INT(-$N74/30)+1),0)+(-$N74/30-INT(-$N74/30))*SUMIFS(59:59,$1:$1,BJ$1+INT(-$N74/30)+1)+(INT(-$N74/30)+1--$N74/30)*SUMIFS(59:59,$1:$1,BJ$1+INT(-$N74/30))))</f>
        <v>0</v>
      </c>
      <c r="BK74" s="40">
        <f>IF(BK$7="",0,IF(BK$1=MAX($1:$1),$R59-SUM($T74:BJ74),IF(BK$1=1,SUMIFS(59:59,$1:$1,"&gt;="&amp;1,$1:$1,"&lt;="&amp;INT(-$N74/30))+(-$N74/30-INT(-$N74/30))*SUMIFS(59:59,$1:$1,INT(-$N74/30)+1),0)+(-$N74/30-INT(-$N74/30))*SUMIFS(59:59,$1:$1,BK$1+INT(-$N74/30)+1)+(INT(-$N74/30)+1--$N74/30)*SUMIFS(59:59,$1:$1,BK$1+INT(-$N74/30))))</f>
        <v>0</v>
      </c>
      <c r="BL74" s="40">
        <f>IF(BL$7="",0,IF(BL$1=MAX($1:$1),$R59-SUM($T74:BK74),IF(BL$1=1,SUMIFS(59:59,$1:$1,"&gt;="&amp;1,$1:$1,"&lt;="&amp;INT(-$N74/30))+(-$N74/30-INT(-$N74/30))*SUMIFS(59:59,$1:$1,INT(-$N74/30)+1),0)+(-$N74/30-INT(-$N74/30))*SUMIFS(59:59,$1:$1,BL$1+INT(-$N74/30)+1)+(INT(-$N74/30)+1--$N74/30)*SUMIFS(59:59,$1:$1,BL$1+INT(-$N74/30))))</f>
        <v>0</v>
      </c>
      <c r="BM74" s="40">
        <f>IF(BM$7="",0,IF(BM$1=MAX($1:$1),$R59-SUM($T74:BL74),IF(BM$1=1,SUMIFS(59:59,$1:$1,"&gt;="&amp;1,$1:$1,"&lt;="&amp;INT(-$N74/30))+(-$N74/30-INT(-$N74/30))*SUMIFS(59:59,$1:$1,INT(-$N74/30)+1),0)+(-$N74/30-INT(-$N74/30))*SUMIFS(59:59,$1:$1,BM$1+INT(-$N74/30)+1)+(INT(-$N74/30)+1--$N74/30)*SUMIFS(59:59,$1:$1,BM$1+INT(-$N74/30))))</f>
        <v>0</v>
      </c>
      <c r="BN74" s="40">
        <f>IF(BN$7="",0,IF(BN$1=MAX($1:$1),$R59-SUM($T74:BM74),IF(BN$1=1,SUMIFS(59:59,$1:$1,"&gt;="&amp;1,$1:$1,"&lt;="&amp;INT(-$N74/30))+(-$N74/30-INT(-$N74/30))*SUMIFS(59:59,$1:$1,INT(-$N74/30)+1),0)+(-$N74/30-INT(-$N74/30))*SUMIFS(59:59,$1:$1,BN$1+INT(-$N74/30)+1)+(INT(-$N74/30)+1--$N74/30)*SUMIFS(59:59,$1:$1,BN$1+INT(-$N74/30))))</f>
        <v>0</v>
      </c>
      <c r="BO74" s="40">
        <f>IF(BO$7="",0,IF(BO$1=MAX($1:$1),$R59-SUM($T74:BN74),IF(BO$1=1,SUMIFS(59:59,$1:$1,"&gt;="&amp;1,$1:$1,"&lt;="&amp;INT(-$N74/30))+(-$N74/30-INT(-$N74/30))*SUMIFS(59:59,$1:$1,INT(-$N74/30)+1),0)+(-$N74/30-INT(-$N74/30))*SUMIFS(59:59,$1:$1,BO$1+INT(-$N74/30)+1)+(INT(-$N74/30)+1--$N74/30)*SUMIFS(59:59,$1:$1,BO$1+INT(-$N74/30))))</f>
        <v>0</v>
      </c>
      <c r="BP74" s="40">
        <f>IF(BP$7="",0,IF(BP$1=MAX($1:$1),$R59-SUM($T74:BO74),IF(BP$1=1,SUMIFS(59:59,$1:$1,"&gt;="&amp;1,$1:$1,"&lt;="&amp;INT(-$N74/30))+(-$N74/30-INT(-$N74/30))*SUMIFS(59:59,$1:$1,INT(-$N74/30)+1),0)+(-$N74/30-INT(-$N74/30))*SUMIFS(59:59,$1:$1,BP$1+INT(-$N74/30)+1)+(INT(-$N74/30)+1--$N74/30)*SUMIFS(59:59,$1:$1,BP$1+INT(-$N74/30))))</f>
        <v>0</v>
      </c>
      <c r="BQ74" s="40">
        <f>IF(BQ$7="",0,IF(BQ$1=MAX($1:$1),$R59-SUM($T74:BP74),IF(BQ$1=1,SUMIFS(59:59,$1:$1,"&gt;="&amp;1,$1:$1,"&lt;="&amp;INT(-$N74/30))+(-$N74/30-INT(-$N74/30))*SUMIFS(59:59,$1:$1,INT(-$N74/30)+1),0)+(-$N74/30-INT(-$N74/30))*SUMIFS(59:59,$1:$1,BQ$1+INT(-$N74/30)+1)+(INT(-$N74/30)+1--$N74/30)*SUMIFS(59:59,$1:$1,BQ$1+INT(-$N74/30))))</f>
        <v>0</v>
      </c>
      <c r="BR74" s="40">
        <f>IF(BR$7="",0,IF(BR$1=MAX($1:$1),$R59-SUM($T74:BQ74),IF(BR$1=1,SUMIFS(59:59,$1:$1,"&gt;="&amp;1,$1:$1,"&lt;="&amp;INT(-$N74/30))+(-$N74/30-INT(-$N74/30))*SUMIFS(59:59,$1:$1,INT(-$N74/30)+1),0)+(-$N74/30-INT(-$N74/30))*SUMIFS(59:59,$1:$1,BR$1+INT(-$N74/30)+1)+(INT(-$N74/30)+1--$N74/30)*SUMIFS(59:59,$1:$1,BR$1+INT(-$N74/30))))</f>
        <v>0</v>
      </c>
      <c r="BS74" s="40">
        <f>IF(BS$7="",0,IF(BS$1=MAX($1:$1),$R59-SUM($T74:BR74),IF(BS$1=1,SUMIFS(59:59,$1:$1,"&gt;="&amp;1,$1:$1,"&lt;="&amp;INT(-$N74/30))+(-$N74/30-INT(-$N74/30))*SUMIFS(59:59,$1:$1,INT(-$N74/30)+1),0)+(-$N74/30-INT(-$N74/30))*SUMIFS(59:59,$1:$1,BS$1+INT(-$N74/30)+1)+(INT(-$N74/30)+1--$N74/30)*SUMIFS(59:59,$1:$1,BS$1+INT(-$N74/30))))</f>
        <v>0</v>
      </c>
      <c r="BT74" s="40">
        <f>IF(BT$7="",0,IF(BT$1=MAX($1:$1),$R59-SUM($T74:BS74),IF(BT$1=1,SUMIFS(59:59,$1:$1,"&gt;="&amp;1,$1:$1,"&lt;="&amp;INT(-$N74/30))+(-$N74/30-INT(-$N74/30))*SUMIFS(59:59,$1:$1,INT(-$N74/30)+1),0)+(-$N74/30-INT(-$N74/30))*SUMIFS(59:59,$1:$1,BT$1+INT(-$N74/30)+1)+(INT(-$N74/30)+1--$N74/30)*SUMIFS(59:59,$1:$1,BT$1+INT(-$N74/30))))</f>
        <v>0</v>
      </c>
      <c r="BU74" s="40">
        <f>IF(BU$7="",0,IF(BU$1=MAX($1:$1),$R59-SUM($T74:BT74),IF(BU$1=1,SUMIFS(59:59,$1:$1,"&gt;="&amp;1,$1:$1,"&lt;="&amp;INT(-$N74/30))+(-$N74/30-INT(-$N74/30))*SUMIFS(59:59,$1:$1,INT(-$N74/30)+1),0)+(-$N74/30-INT(-$N74/30))*SUMIFS(59:59,$1:$1,BU$1+INT(-$N74/30)+1)+(INT(-$N74/30)+1--$N74/30)*SUMIFS(59:59,$1:$1,BU$1+INT(-$N74/30))))</f>
        <v>0</v>
      </c>
      <c r="BV74" s="40">
        <f>IF(BV$7="",0,IF(BV$1=MAX($1:$1),$R59-SUM($T74:BU74),IF(BV$1=1,SUMIFS(59:59,$1:$1,"&gt;="&amp;1,$1:$1,"&lt;="&amp;INT(-$N74/30))+(-$N74/30-INT(-$N74/30))*SUMIFS(59:59,$1:$1,INT(-$N74/30)+1),0)+(-$N74/30-INT(-$N74/30))*SUMIFS(59:59,$1:$1,BV$1+INT(-$N74/30)+1)+(INT(-$N74/30)+1--$N74/30)*SUMIFS(59:59,$1:$1,BV$1+INT(-$N74/30))))</f>
        <v>0</v>
      </c>
      <c r="BW74" s="40">
        <f>IF(BW$7="",0,IF(BW$1=MAX($1:$1),$R59-SUM($T74:BV74),IF(BW$1=1,SUMIFS(59:59,$1:$1,"&gt;="&amp;1,$1:$1,"&lt;="&amp;INT(-$N74/30))+(-$N74/30-INT(-$N74/30))*SUMIFS(59:59,$1:$1,INT(-$N74/30)+1),0)+(-$N74/30-INT(-$N74/30))*SUMIFS(59:59,$1:$1,BW$1+INT(-$N74/30)+1)+(INT(-$N74/30)+1--$N74/30)*SUMIFS(59:59,$1:$1,BW$1+INT(-$N74/30))))</f>
        <v>0</v>
      </c>
      <c r="BX74" s="40">
        <f>IF(BX$7="",0,IF(BX$1=MAX($1:$1),$R59-SUM($T74:BW74),IF(BX$1=1,SUMIFS(59:59,$1:$1,"&gt;="&amp;1,$1:$1,"&lt;="&amp;INT(-$N74/30))+(-$N74/30-INT(-$N74/30))*SUMIFS(59:59,$1:$1,INT(-$N74/30)+1),0)+(-$N74/30-INT(-$N74/30))*SUMIFS(59:59,$1:$1,BX$1+INT(-$N74/30)+1)+(INT(-$N74/30)+1--$N74/30)*SUMIFS(59:59,$1:$1,BX$1+INT(-$N74/30))))</f>
        <v>0</v>
      </c>
      <c r="BY74" s="40">
        <f>IF(BY$7="",0,IF(BY$1=MAX($1:$1),$R59-SUM($T74:BX74),IF(BY$1=1,SUMIFS(59:59,$1:$1,"&gt;="&amp;1,$1:$1,"&lt;="&amp;INT(-$N74/30))+(-$N74/30-INT(-$N74/30))*SUMIFS(59:59,$1:$1,INT(-$N74/30)+1),0)+(-$N74/30-INT(-$N74/30))*SUMIFS(59:59,$1:$1,BY$1+INT(-$N74/30)+1)+(INT(-$N74/30)+1--$N74/30)*SUMIFS(59:59,$1:$1,BY$1+INT(-$N74/30))))</f>
        <v>0</v>
      </c>
      <c r="BZ74" s="40">
        <f>IF(BZ$7="",0,IF(BZ$1=MAX($1:$1),$R59-SUM($T74:BY74),IF(BZ$1=1,SUMIFS(59:59,$1:$1,"&gt;="&amp;1,$1:$1,"&lt;="&amp;INT(-$N74/30))+(-$N74/30-INT(-$N74/30))*SUMIFS(59:59,$1:$1,INT(-$N74/30)+1),0)+(-$N74/30-INT(-$N74/30))*SUMIFS(59:59,$1:$1,BZ$1+INT(-$N74/30)+1)+(INT(-$N74/30)+1--$N74/30)*SUMIFS(59:59,$1:$1,BZ$1+INT(-$N74/30))))</f>
        <v>0</v>
      </c>
      <c r="CA74" s="40">
        <f>IF(CA$7="",0,IF(CA$1=MAX($1:$1),$R59-SUM($T74:BZ74),IF(CA$1=1,SUMIFS(59:59,$1:$1,"&gt;="&amp;1,$1:$1,"&lt;="&amp;INT(-$N74/30))+(-$N74/30-INT(-$N74/30))*SUMIFS(59:59,$1:$1,INT(-$N74/30)+1),0)+(-$N74/30-INT(-$N74/30))*SUMIFS(59:59,$1:$1,CA$1+INT(-$N74/30)+1)+(INT(-$N74/30)+1--$N74/30)*SUMIFS(59:59,$1:$1,CA$1+INT(-$N74/30))))</f>
        <v>0</v>
      </c>
      <c r="CB74" s="40">
        <f>IF(CB$7="",0,IF(CB$1=MAX($1:$1),$R59-SUM($T74:CA74),IF(CB$1=1,SUMIFS(59:59,$1:$1,"&gt;="&amp;1,$1:$1,"&lt;="&amp;INT(-$N74/30))+(-$N74/30-INT(-$N74/30))*SUMIFS(59:59,$1:$1,INT(-$N74/30)+1),0)+(-$N74/30-INT(-$N74/30))*SUMIFS(59:59,$1:$1,CB$1+INT(-$N74/30)+1)+(INT(-$N74/30)+1--$N74/30)*SUMIFS(59:59,$1:$1,CB$1+INT(-$N74/30))))</f>
        <v>0</v>
      </c>
      <c r="CC74" s="40">
        <f>IF(CC$7="",0,IF(CC$1=MAX($1:$1),$R59-SUM($T74:CB74),IF(CC$1=1,SUMIFS(59:59,$1:$1,"&gt;="&amp;1,$1:$1,"&lt;="&amp;INT(-$N74/30))+(-$N74/30-INT(-$N74/30))*SUMIFS(59:59,$1:$1,INT(-$N74/30)+1),0)+(-$N74/30-INT(-$N74/30))*SUMIFS(59:59,$1:$1,CC$1+INT(-$N74/30)+1)+(INT(-$N74/30)+1--$N74/30)*SUMIFS(59:59,$1:$1,CC$1+INT(-$N74/30))))</f>
        <v>0</v>
      </c>
      <c r="CD74" s="40">
        <f>IF(CD$7="",0,IF(CD$1=MAX($1:$1),$R59-SUM($T74:CC74),IF(CD$1=1,SUMIFS(59:59,$1:$1,"&gt;="&amp;1,$1:$1,"&lt;="&amp;INT(-$N74/30))+(-$N74/30-INT(-$N74/30))*SUMIFS(59:59,$1:$1,INT(-$N74/30)+1),0)+(-$N74/30-INT(-$N74/30))*SUMIFS(59:59,$1:$1,CD$1+INT(-$N74/30)+1)+(INT(-$N74/30)+1--$N74/30)*SUMIFS(59:59,$1:$1,CD$1+INT(-$N74/30))))</f>
        <v>0</v>
      </c>
      <c r="CE74" s="40">
        <f>IF(CE$7="",0,IF(CE$1=MAX($1:$1),$R59-SUM($T74:CD74),IF(CE$1=1,SUMIFS(59:59,$1:$1,"&gt;="&amp;1,$1:$1,"&lt;="&amp;INT(-$N74/30))+(-$N74/30-INT(-$N74/30))*SUMIFS(59:59,$1:$1,INT(-$N74/30)+1),0)+(-$N74/30-INT(-$N74/30))*SUMIFS(59:59,$1:$1,CE$1+INT(-$N74/30)+1)+(INT(-$N74/30)+1--$N74/30)*SUMIFS(59:59,$1:$1,CE$1+INT(-$N74/30))))</f>
        <v>0</v>
      </c>
      <c r="CF74" s="40">
        <f>IF(CF$7="",0,IF(CF$1=MAX($1:$1),$R59-SUM($T74:CE74),IF(CF$1=1,SUMIFS(59:59,$1:$1,"&gt;="&amp;1,$1:$1,"&lt;="&amp;INT(-$N74/30))+(-$N74/30-INT(-$N74/30))*SUMIFS(59:59,$1:$1,INT(-$N74/30)+1),0)+(-$N74/30-INT(-$N74/30))*SUMIFS(59:59,$1:$1,CF$1+INT(-$N74/30)+1)+(INT(-$N74/30)+1--$N74/30)*SUMIFS(59:59,$1:$1,CF$1+INT(-$N74/30))))</f>
        <v>0</v>
      </c>
      <c r="CG74" s="40">
        <f>IF(CG$7="",0,IF(CG$1=MAX($1:$1),$R59-SUM($T74:CF74),IF(CG$1=1,SUMIFS(59:59,$1:$1,"&gt;="&amp;1,$1:$1,"&lt;="&amp;INT(-$N74/30))+(-$N74/30-INT(-$N74/30))*SUMIFS(59:59,$1:$1,INT(-$N74/30)+1),0)+(-$N74/30-INT(-$N74/30))*SUMIFS(59:59,$1:$1,CG$1+INT(-$N74/30)+1)+(INT(-$N74/30)+1--$N74/30)*SUMIFS(59:59,$1:$1,CG$1+INT(-$N74/30))))</f>
        <v>0</v>
      </c>
      <c r="CH74" s="40">
        <f>IF(CH$7="",0,IF(CH$1=MAX($1:$1),$R59-SUM($T74:CG74),IF(CH$1=1,SUMIFS(59:59,$1:$1,"&gt;="&amp;1,$1:$1,"&lt;="&amp;INT(-$N74/30))+(-$N74/30-INT(-$N74/30))*SUMIFS(59:59,$1:$1,INT(-$N74/30)+1),0)+(-$N74/30-INT(-$N74/30))*SUMIFS(59:59,$1:$1,CH$1+INT(-$N74/30)+1)+(INT(-$N74/30)+1--$N74/30)*SUMIFS(59:59,$1:$1,CH$1+INT(-$N74/30))))</f>
        <v>0</v>
      </c>
      <c r="CI74" s="40">
        <f>IF(CI$7="",0,IF(CI$1=MAX($1:$1),$R59-SUM($T74:CH74),IF(CI$1=1,SUMIFS(59:59,$1:$1,"&gt;="&amp;1,$1:$1,"&lt;="&amp;INT(-$N74/30))+(-$N74/30-INT(-$N74/30))*SUMIFS(59:59,$1:$1,INT(-$N74/30)+1),0)+(-$N74/30-INT(-$N74/30))*SUMIFS(59:59,$1:$1,CI$1+INT(-$N74/30)+1)+(INT(-$N74/30)+1--$N74/30)*SUMIFS(59:59,$1:$1,CI$1+INT(-$N74/30))))</f>
        <v>0</v>
      </c>
      <c r="CJ74" s="40">
        <f>IF(CJ$7="",0,IF(CJ$1=MAX($1:$1),$R59-SUM($T74:CI74),IF(CJ$1=1,SUMIFS(59:59,$1:$1,"&gt;="&amp;1,$1:$1,"&lt;="&amp;INT(-$N74/30))+(-$N74/30-INT(-$N74/30))*SUMIFS(59:59,$1:$1,INT(-$N74/30)+1),0)+(-$N74/30-INT(-$N74/30))*SUMIFS(59:59,$1:$1,CJ$1+INT(-$N74/30)+1)+(INT(-$N74/30)+1--$N74/30)*SUMIFS(59:59,$1:$1,CJ$1+INT(-$N74/30))))</f>
        <v>0</v>
      </c>
      <c r="CK74" s="40">
        <f>IF(CK$7="",0,IF(CK$1=MAX($1:$1),$R59-SUM($T74:CJ74),IF(CK$1=1,SUMIFS(59:59,$1:$1,"&gt;="&amp;1,$1:$1,"&lt;="&amp;INT(-$N74/30))+(-$N74/30-INT(-$N74/30))*SUMIFS(59:59,$1:$1,INT(-$N74/30)+1),0)+(-$N74/30-INT(-$N74/30))*SUMIFS(59:59,$1:$1,CK$1+INT(-$N74/30)+1)+(INT(-$N74/30)+1--$N74/30)*SUMIFS(59:59,$1:$1,CK$1+INT(-$N74/30))))</f>
        <v>0</v>
      </c>
      <c r="CL74" s="40">
        <f>IF(CL$7="",0,IF(CL$1=MAX($1:$1),$R59-SUM($T74:CK74),IF(CL$1=1,SUMIFS(59:59,$1:$1,"&gt;="&amp;1,$1:$1,"&lt;="&amp;INT(-$N74/30))+(-$N74/30-INT(-$N74/30))*SUMIFS(59:59,$1:$1,INT(-$N74/30)+1),0)+(-$N74/30-INT(-$N74/30))*SUMIFS(59:59,$1:$1,CL$1+INT(-$N74/30)+1)+(INT(-$N74/30)+1--$N74/30)*SUMIFS(59:59,$1:$1,CL$1+INT(-$N74/30))))</f>
        <v>0</v>
      </c>
      <c r="CM74" s="40">
        <f>IF(CM$7="",0,IF(CM$1=MAX($1:$1),$R59-SUM($T74:CL74),IF(CM$1=1,SUMIFS(59:59,$1:$1,"&gt;="&amp;1,$1:$1,"&lt;="&amp;INT(-$N74/30))+(-$N74/30-INT(-$N74/30))*SUMIFS(59:59,$1:$1,INT(-$N74/30)+1),0)+(-$N74/30-INT(-$N74/30))*SUMIFS(59:59,$1:$1,CM$1+INT(-$N74/30)+1)+(INT(-$N74/30)+1--$N74/30)*SUMIFS(59:59,$1:$1,CM$1+INT(-$N74/30))))</f>
        <v>0</v>
      </c>
      <c r="CN74" s="40">
        <f>IF(CN$7="",0,IF(CN$1=MAX($1:$1),$R59-SUM($T74:CM74),IF(CN$1=1,SUMIFS(59:59,$1:$1,"&gt;="&amp;1,$1:$1,"&lt;="&amp;INT(-$N74/30))+(-$N74/30-INT(-$N74/30))*SUMIFS(59:59,$1:$1,INT(-$N74/30)+1),0)+(-$N74/30-INT(-$N74/30))*SUMIFS(59:59,$1:$1,CN$1+INT(-$N74/30)+1)+(INT(-$N74/30)+1--$N74/30)*SUMIFS(59:59,$1:$1,CN$1+INT(-$N74/30))))</f>
        <v>0</v>
      </c>
      <c r="CO74" s="40">
        <f>IF(CO$7="",0,IF(CO$1=MAX($1:$1),$R59-SUM($T74:CN74),IF(CO$1=1,SUMIFS(59:59,$1:$1,"&gt;="&amp;1,$1:$1,"&lt;="&amp;INT(-$N74/30))+(-$N74/30-INT(-$N74/30))*SUMIFS(59:59,$1:$1,INT(-$N74/30)+1),0)+(-$N74/30-INT(-$N74/30))*SUMIFS(59:59,$1:$1,CO$1+INT(-$N74/30)+1)+(INT(-$N74/30)+1--$N74/30)*SUMIFS(59:59,$1:$1,CO$1+INT(-$N74/30))))</f>
        <v>0</v>
      </c>
      <c r="CP74" s="40">
        <f>IF(CP$7="",0,IF(CP$1=MAX($1:$1),$R59-SUM($T74:CO74),IF(CP$1=1,SUMIFS(59:59,$1:$1,"&gt;="&amp;1,$1:$1,"&lt;="&amp;INT(-$N74/30))+(-$N74/30-INT(-$N74/30))*SUMIFS(59:59,$1:$1,INT(-$N74/30)+1),0)+(-$N74/30-INT(-$N74/30))*SUMIFS(59:59,$1:$1,CP$1+INT(-$N74/30)+1)+(INT(-$N74/30)+1--$N74/30)*SUMIFS(59:59,$1:$1,CP$1+INT(-$N74/30))))</f>
        <v>0</v>
      </c>
      <c r="CQ74" s="40">
        <f>IF(CQ$7="",0,IF(CQ$1=MAX($1:$1),$R59-SUM($T74:CP74),IF(CQ$1=1,SUMIFS(59:59,$1:$1,"&gt;="&amp;1,$1:$1,"&lt;="&amp;INT(-$N74/30))+(-$N74/30-INT(-$N74/30))*SUMIFS(59:59,$1:$1,INT(-$N74/30)+1),0)+(-$N74/30-INT(-$N74/30))*SUMIFS(59:59,$1:$1,CQ$1+INT(-$N74/30)+1)+(INT(-$N74/30)+1--$N74/30)*SUMIFS(59:59,$1:$1,CQ$1+INT(-$N74/30))))</f>
        <v>0</v>
      </c>
      <c r="CR74" s="40">
        <f>IF(CR$7="",0,IF(CR$1=MAX($1:$1),$R59-SUM($T74:CQ74),IF(CR$1=1,SUMIFS(59:59,$1:$1,"&gt;="&amp;1,$1:$1,"&lt;="&amp;INT(-$N74/30))+(-$N74/30-INT(-$N74/30))*SUMIFS(59:59,$1:$1,INT(-$N74/30)+1),0)+(-$N74/30-INT(-$N74/30))*SUMIFS(59:59,$1:$1,CR$1+INT(-$N74/30)+1)+(INT(-$N74/30)+1--$N74/30)*SUMIFS(59:59,$1:$1,CR$1+INT(-$N74/30))))</f>
        <v>0</v>
      </c>
      <c r="CS74" s="40">
        <f>IF(CS$7="",0,IF(CS$1=MAX($1:$1),$R59-SUM($T74:CR74),IF(CS$1=1,SUMIFS(59:59,$1:$1,"&gt;="&amp;1,$1:$1,"&lt;="&amp;INT(-$N74/30))+(-$N74/30-INT(-$N74/30))*SUMIFS(59:59,$1:$1,INT(-$N74/30)+1),0)+(-$N74/30-INT(-$N74/30))*SUMIFS(59:59,$1:$1,CS$1+INT(-$N74/30)+1)+(INT(-$N74/30)+1--$N74/30)*SUMIFS(59:59,$1:$1,CS$1+INT(-$N74/30))))</f>
        <v>0</v>
      </c>
      <c r="CT74" s="40">
        <f>IF(CT$7="",0,IF(CT$1=MAX($1:$1),$R59-SUM($T74:CS74),IF(CT$1=1,SUMIFS(59:59,$1:$1,"&gt;="&amp;1,$1:$1,"&lt;="&amp;INT(-$N74/30))+(-$N74/30-INT(-$N74/30))*SUMIFS(59:59,$1:$1,INT(-$N74/30)+1),0)+(-$N74/30-INT(-$N74/30))*SUMIFS(59:59,$1:$1,CT$1+INT(-$N74/30)+1)+(INT(-$N74/30)+1--$N74/30)*SUMIFS(59:59,$1:$1,CT$1+INT(-$N74/30))))</f>
        <v>0</v>
      </c>
      <c r="CU74" s="40">
        <f>IF(CU$7="",0,IF(CU$1=MAX($1:$1),$R59-SUM($T74:CT74),IF(CU$1=1,SUMIFS(59:59,$1:$1,"&gt;="&amp;1,$1:$1,"&lt;="&amp;INT(-$N74/30))+(-$N74/30-INT(-$N74/30))*SUMIFS(59:59,$1:$1,INT(-$N74/30)+1),0)+(-$N74/30-INT(-$N74/30))*SUMIFS(59:59,$1:$1,CU$1+INT(-$N74/30)+1)+(INT(-$N74/30)+1--$N74/30)*SUMIFS(59:59,$1:$1,CU$1+INT(-$N74/30))))</f>
        <v>0</v>
      </c>
      <c r="CV74" s="40">
        <f>IF(CV$7="",0,IF(CV$1=MAX($1:$1),$R59-SUM($T74:CU74),IF(CV$1=1,SUMIFS(59:59,$1:$1,"&gt;="&amp;1,$1:$1,"&lt;="&amp;INT(-$N74/30))+(-$N74/30-INT(-$N74/30))*SUMIFS(59:59,$1:$1,INT(-$N74/30)+1),0)+(-$N74/30-INT(-$N74/30))*SUMIFS(59:59,$1:$1,CV$1+INT(-$N74/30)+1)+(INT(-$N74/30)+1--$N74/30)*SUMIFS(59:59,$1:$1,CV$1+INT(-$N74/30))))</f>
        <v>0</v>
      </c>
      <c r="CW74" s="40">
        <f>IF(CW$7="",0,IF(CW$1=MAX($1:$1),$R59-SUM($T74:CV74),IF(CW$1=1,SUMIFS(59:59,$1:$1,"&gt;="&amp;1,$1:$1,"&lt;="&amp;INT(-$N74/30))+(-$N74/30-INT(-$N74/30))*SUMIFS(59:59,$1:$1,INT(-$N74/30)+1),0)+(-$N74/30-INT(-$N74/30))*SUMIFS(59:59,$1:$1,CW$1+INT(-$N74/30)+1)+(INT(-$N74/30)+1--$N74/30)*SUMIFS(59:59,$1:$1,CW$1+INT(-$N74/30))))</f>
        <v>0</v>
      </c>
      <c r="CX74" s="40">
        <f>IF(CX$7="",0,IF(CX$1=MAX($1:$1),$R59-SUM($T74:CW74),IF(CX$1=1,SUMIFS(59:59,$1:$1,"&gt;="&amp;1,$1:$1,"&lt;="&amp;INT(-$N74/30))+(-$N74/30-INT(-$N74/30))*SUMIFS(59:59,$1:$1,INT(-$N74/30)+1),0)+(-$N74/30-INT(-$N74/30))*SUMIFS(59:59,$1:$1,CX$1+INT(-$N74/30)+1)+(INT(-$N74/30)+1--$N74/30)*SUMIFS(59:59,$1:$1,CX$1+INT(-$N74/30))))</f>
        <v>0</v>
      </c>
      <c r="CY74" s="40">
        <f>IF(CY$7="",0,IF(CY$1=MAX($1:$1),$R59-SUM($T74:CX74),IF(CY$1=1,SUMIFS(59:59,$1:$1,"&gt;="&amp;1,$1:$1,"&lt;="&amp;INT(-$N74/30))+(-$N74/30-INT(-$N74/30))*SUMIFS(59:59,$1:$1,INT(-$N74/30)+1),0)+(-$N74/30-INT(-$N74/30))*SUMIFS(59:59,$1:$1,CY$1+INT(-$N74/30)+1)+(INT(-$N74/30)+1--$N74/30)*SUMIFS(59:59,$1:$1,CY$1+INT(-$N74/30))))</f>
        <v>0</v>
      </c>
      <c r="CZ74" s="40">
        <f>IF(CZ$7="",0,IF(CZ$1=MAX($1:$1),$R59-SUM($T74:CY74),IF(CZ$1=1,SUMIFS(59:59,$1:$1,"&gt;="&amp;1,$1:$1,"&lt;="&amp;INT(-$N74/30))+(-$N74/30-INT(-$N74/30))*SUMIFS(59:59,$1:$1,INT(-$N74/30)+1),0)+(-$N74/30-INT(-$N74/30))*SUMIFS(59:59,$1:$1,CZ$1+INT(-$N74/30)+1)+(INT(-$N74/30)+1--$N74/30)*SUMIFS(59:59,$1:$1,CZ$1+INT(-$N74/30))))</f>
        <v>0</v>
      </c>
      <c r="DA74" s="40">
        <f>IF(DA$7="",0,IF(DA$1=MAX($1:$1),$R59-SUM($T74:CZ74),IF(DA$1=1,SUMIFS(59:59,$1:$1,"&gt;="&amp;1,$1:$1,"&lt;="&amp;INT(-$N74/30))+(-$N74/30-INT(-$N74/30))*SUMIFS(59:59,$1:$1,INT(-$N74/30)+1),0)+(-$N74/30-INT(-$N74/30))*SUMIFS(59:59,$1:$1,DA$1+INT(-$N74/30)+1)+(INT(-$N74/30)+1--$N74/30)*SUMIFS(59:59,$1:$1,DA$1+INT(-$N74/30))))</f>
        <v>0</v>
      </c>
      <c r="DB74" s="40">
        <f>IF(DB$7="",0,IF(DB$1=MAX($1:$1),$R59-SUM($T74:DA74),IF(DB$1=1,SUMIFS(59:59,$1:$1,"&gt;="&amp;1,$1:$1,"&lt;="&amp;INT(-$N74/30))+(-$N74/30-INT(-$N74/30))*SUMIFS(59:59,$1:$1,INT(-$N74/30)+1),0)+(-$N74/30-INT(-$N74/30))*SUMIFS(59:59,$1:$1,DB$1+INT(-$N74/30)+1)+(INT(-$N74/30)+1--$N74/30)*SUMIFS(59:59,$1:$1,DB$1+INT(-$N74/30))))</f>
        <v>0</v>
      </c>
      <c r="DC74" s="40">
        <f>IF(DC$7="",0,IF(DC$1=MAX($1:$1),$R59-SUM($T74:DB74),IF(DC$1=1,SUMIFS(59:59,$1:$1,"&gt;="&amp;1,$1:$1,"&lt;="&amp;INT(-$N74/30))+(-$N74/30-INT(-$N74/30))*SUMIFS(59:59,$1:$1,INT(-$N74/30)+1),0)+(-$N74/30-INT(-$N74/30))*SUMIFS(59:59,$1:$1,DC$1+INT(-$N74/30)+1)+(INT(-$N74/30)+1--$N74/30)*SUMIFS(59:59,$1:$1,DC$1+INT(-$N74/30))))</f>
        <v>0</v>
      </c>
      <c r="DD74" s="40">
        <f>IF(DD$7="",0,IF(DD$1=MAX($1:$1),$R59-SUM($T74:DC74),IF(DD$1=1,SUMIFS(59:59,$1:$1,"&gt;="&amp;1,$1:$1,"&lt;="&amp;INT(-$N74/30))+(-$N74/30-INT(-$N74/30))*SUMIFS(59:59,$1:$1,INT(-$N74/30)+1),0)+(-$N74/30-INT(-$N74/30))*SUMIFS(59:59,$1:$1,DD$1+INT(-$N74/30)+1)+(INT(-$N74/30)+1--$N74/30)*SUMIFS(59:59,$1:$1,DD$1+INT(-$N74/30))))</f>
        <v>0</v>
      </c>
      <c r="DE74" s="40">
        <f>IF(DE$7="",0,IF(DE$1=MAX($1:$1),$R59-SUM($T74:DD74),IF(DE$1=1,SUMIFS(59:59,$1:$1,"&gt;="&amp;1,$1:$1,"&lt;="&amp;INT(-$N74/30))+(-$N74/30-INT(-$N74/30))*SUMIFS(59:59,$1:$1,INT(-$N74/30)+1),0)+(-$N74/30-INT(-$N74/30))*SUMIFS(59:59,$1:$1,DE$1+INT(-$N74/30)+1)+(INT(-$N74/30)+1--$N74/30)*SUMIFS(59:59,$1:$1,DE$1+INT(-$N74/30))))</f>
        <v>0</v>
      </c>
      <c r="DF74" s="40">
        <f>IF(DF$7="",0,IF(DF$1=MAX($1:$1),$R59-SUM($T74:DE74),IF(DF$1=1,SUMIFS(59:59,$1:$1,"&gt;="&amp;1,$1:$1,"&lt;="&amp;INT(-$N74/30))+(-$N74/30-INT(-$N74/30))*SUMIFS(59:59,$1:$1,INT(-$N74/30)+1),0)+(-$N74/30-INT(-$N74/30))*SUMIFS(59:59,$1:$1,DF$1+INT(-$N74/30)+1)+(INT(-$N74/30)+1--$N74/30)*SUMIFS(59:59,$1:$1,DF$1+INT(-$N74/30))))</f>
        <v>0</v>
      </c>
      <c r="DG74" s="40">
        <f>IF(DG$7="",0,IF(DG$1=MAX($1:$1),$R59-SUM($T74:DF74),IF(DG$1=1,SUMIFS(59:59,$1:$1,"&gt;="&amp;1,$1:$1,"&lt;="&amp;INT(-$N74/30))+(-$N74/30-INT(-$N74/30))*SUMIFS(59:59,$1:$1,INT(-$N74/30)+1),0)+(-$N74/30-INT(-$N74/30))*SUMIFS(59:59,$1:$1,DG$1+INT(-$N74/30)+1)+(INT(-$N74/30)+1--$N74/30)*SUMIFS(59:59,$1:$1,DG$1+INT(-$N74/30))))</f>
        <v>0</v>
      </c>
      <c r="DH74" s="40">
        <f>IF(DH$7="",0,IF(DH$1=MAX($1:$1),$R59-SUM($T74:DG74),IF(DH$1=1,SUMIFS(59:59,$1:$1,"&gt;="&amp;1,$1:$1,"&lt;="&amp;INT(-$N74/30))+(-$N74/30-INT(-$N74/30))*SUMIFS(59:59,$1:$1,INT(-$N74/30)+1),0)+(-$N74/30-INT(-$N74/30))*SUMIFS(59:59,$1:$1,DH$1+INT(-$N74/30)+1)+(INT(-$N74/30)+1--$N74/30)*SUMIFS(59:59,$1:$1,DH$1+INT(-$N74/30))))</f>
        <v>0</v>
      </c>
      <c r="DI74" s="40">
        <f>IF(DI$7="",0,IF(DI$1=MAX($1:$1),$R59-SUM($T74:DH74),IF(DI$1=1,SUMIFS(59:59,$1:$1,"&gt;="&amp;1,$1:$1,"&lt;="&amp;INT(-$N74/30))+(-$N74/30-INT(-$N74/30))*SUMIFS(59:59,$1:$1,INT(-$N74/30)+1),0)+(-$N74/30-INT(-$N74/30))*SUMIFS(59:59,$1:$1,DI$1+INT(-$N74/30)+1)+(INT(-$N74/30)+1--$N74/30)*SUMIFS(59:59,$1:$1,DI$1+INT(-$N74/30))))</f>
        <v>0</v>
      </c>
      <c r="DJ74" s="40">
        <f>IF(DJ$7="",0,IF(DJ$1=MAX($1:$1),$R59-SUM($T74:DI74),IF(DJ$1=1,SUMIFS(59:59,$1:$1,"&gt;="&amp;1,$1:$1,"&lt;="&amp;INT(-$N74/30))+(-$N74/30-INT(-$N74/30))*SUMIFS(59:59,$1:$1,INT(-$N74/30)+1),0)+(-$N74/30-INT(-$N74/30))*SUMIFS(59:59,$1:$1,DJ$1+INT(-$N74/30)+1)+(INT(-$N74/30)+1--$N74/30)*SUMIFS(59:59,$1:$1,DJ$1+INT(-$N74/30))))</f>
        <v>0</v>
      </c>
      <c r="DK74" s="40">
        <f>IF(DK$7="",0,IF(DK$1=MAX($1:$1),$R59-SUM($T74:DJ74),IF(DK$1=1,SUMIFS(59:59,$1:$1,"&gt;="&amp;1,$1:$1,"&lt;="&amp;INT(-$N74/30))+(-$N74/30-INT(-$N74/30))*SUMIFS(59:59,$1:$1,INT(-$N74/30)+1),0)+(-$N74/30-INT(-$N74/30))*SUMIFS(59:59,$1:$1,DK$1+INT(-$N74/30)+1)+(INT(-$N74/30)+1--$N74/30)*SUMIFS(59:59,$1:$1,DK$1+INT(-$N74/30))))</f>
        <v>0</v>
      </c>
      <c r="DL74" s="40">
        <f>IF(DL$7="",0,IF(DL$1=MAX($1:$1),$R59-SUM($T74:DK74),IF(DL$1=1,SUMIFS(59:59,$1:$1,"&gt;="&amp;1,$1:$1,"&lt;="&amp;INT(-$N74/30))+(-$N74/30-INT(-$N74/30))*SUMIFS(59:59,$1:$1,INT(-$N74/30)+1),0)+(-$N74/30-INT(-$N74/30))*SUMIFS(59:59,$1:$1,DL$1+INT(-$N74/30)+1)+(INT(-$N74/30)+1--$N74/30)*SUMIFS(59:59,$1:$1,DL$1+INT(-$N74/30))))</f>
        <v>0</v>
      </c>
      <c r="DM74" s="40">
        <f>IF(DM$7="",0,IF(DM$1=MAX($1:$1),$R59-SUM($T74:DL74),IF(DM$1=1,SUMIFS(59:59,$1:$1,"&gt;="&amp;1,$1:$1,"&lt;="&amp;INT(-$N74/30))+(-$N74/30-INT(-$N74/30))*SUMIFS(59:59,$1:$1,INT(-$N74/30)+1),0)+(-$N74/30-INT(-$N74/30))*SUMIFS(59:59,$1:$1,DM$1+INT(-$N74/30)+1)+(INT(-$N74/30)+1--$N74/30)*SUMIFS(59:59,$1:$1,DM$1+INT(-$N74/30))))</f>
        <v>0</v>
      </c>
      <c r="DN74" s="40">
        <f>IF(DN$7="",0,IF(DN$1=MAX($1:$1),$R59-SUM($T74:DM74),IF(DN$1=1,SUMIFS(59:59,$1:$1,"&gt;="&amp;1,$1:$1,"&lt;="&amp;INT(-$N74/30))+(-$N74/30-INT(-$N74/30))*SUMIFS(59:59,$1:$1,INT(-$N74/30)+1),0)+(-$N74/30-INT(-$N74/30))*SUMIFS(59:59,$1:$1,DN$1+INT(-$N74/30)+1)+(INT(-$N74/30)+1--$N74/30)*SUMIFS(59:59,$1:$1,DN$1+INT(-$N74/30))))</f>
        <v>0</v>
      </c>
      <c r="DO74" s="40">
        <f>IF(DO$7="",0,IF(DO$1=MAX($1:$1),$R59-SUM($T74:DN74),IF(DO$1=1,SUMIFS(59:59,$1:$1,"&gt;="&amp;1,$1:$1,"&lt;="&amp;INT(-$N74/30))+(-$N74/30-INT(-$N74/30))*SUMIFS(59:59,$1:$1,INT(-$N74/30)+1),0)+(-$N74/30-INT(-$N74/30))*SUMIFS(59:59,$1:$1,DO$1+INT(-$N74/30)+1)+(INT(-$N74/30)+1--$N74/30)*SUMIFS(59:59,$1:$1,DO$1+INT(-$N74/30))))</f>
        <v>0</v>
      </c>
      <c r="DP74" s="40">
        <f>IF(DP$7="",0,IF(DP$1=MAX($1:$1),$R59-SUM($T74:DO74),IF(DP$1=1,SUMIFS(59:59,$1:$1,"&gt;="&amp;1,$1:$1,"&lt;="&amp;INT(-$N74/30))+(-$N74/30-INT(-$N74/30))*SUMIFS(59:59,$1:$1,INT(-$N74/30)+1),0)+(-$N74/30-INT(-$N74/30))*SUMIFS(59:59,$1:$1,DP$1+INT(-$N74/30)+1)+(INT(-$N74/30)+1--$N74/30)*SUMIFS(59:59,$1:$1,DP$1+INT(-$N74/30))))</f>
        <v>0</v>
      </c>
      <c r="DQ74" s="40">
        <f>IF(DQ$7="",0,IF(DQ$1=MAX($1:$1),$R59-SUM($T74:DP74),IF(DQ$1=1,SUMIFS(59:59,$1:$1,"&gt;="&amp;1,$1:$1,"&lt;="&amp;INT(-$N74/30))+(-$N74/30-INT(-$N74/30))*SUMIFS(59:59,$1:$1,INT(-$N74/30)+1),0)+(-$N74/30-INT(-$N74/30))*SUMIFS(59:59,$1:$1,DQ$1+INT(-$N74/30)+1)+(INT(-$N74/30)+1--$N74/30)*SUMIFS(59:59,$1:$1,DQ$1+INT(-$N74/30))))</f>
        <v>0</v>
      </c>
      <c r="DR74" s="40">
        <f>IF(DR$7="",0,IF(DR$1=MAX($1:$1),$R59-SUM($T74:DQ74),IF(DR$1=1,SUMIFS(59:59,$1:$1,"&gt;="&amp;1,$1:$1,"&lt;="&amp;INT(-$N74/30))+(-$N74/30-INT(-$N74/30))*SUMIFS(59:59,$1:$1,INT(-$N74/30)+1),0)+(-$N74/30-INT(-$N74/30))*SUMIFS(59:59,$1:$1,DR$1+INT(-$N74/30)+1)+(INT(-$N74/30)+1--$N74/30)*SUMIFS(59:59,$1:$1,DR$1+INT(-$N74/30))))</f>
        <v>0</v>
      </c>
      <c r="DS74" s="40">
        <f>IF(DS$7="",0,IF(DS$1=MAX($1:$1),$R59-SUM($T74:DR74),IF(DS$1=1,SUMIFS(59:59,$1:$1,"&gt;="&amp;1,$1:$1,"&lt;="&amp;INT(-$N74/30))+(-$N74/30-INT(-$N74/30))*SUMIFS(59:59,$1:$1,INT(-$N74/30)+1),0)+(-$N74/30-INT(-$N74/30))*SUMIFS(59:59,$1:$1,DS$1+INT(-$N74/30)+1)+(INT(-$N74/30)+1--$N74/30)*SUMIFS(59:59,$1:$1,DS$1+INT(-$N74/30))))</f>
        <v>0</v>
      </c>
      <c r="DT74" s="40">
        <f>IF(DT$7="",0,IF(DT$1=MAX($1:$1),$R59-SUM($T74:DS74),IF(DT$1=1,SUMIFS(59:59,$1:$1,"&gt;="&amp;1,$1:$1,"&lt;="&amp;INT(-$N74/30))+(-$N74/30-INT(-$N74/30))*SUMIFS(59:59,$1:$1,INT(-$N74/30)+1),0)+(-$N74/30-INT(-$N74/30))*SUMIFS(59:59,$1:$1,DT$1+INT(-$N74/30)+1)+(INT(-$N74/30)+1--$N74/30)*SUMIFS(59:59,$1:$1,DT$1+INT(-$N74/30))))</f>
        <v>0</v>
      </c>
      <c r="DU74" s="40">
        <f>IF(DU$7="",0,IF(DU$1=MAX($1:$1),$R59-SUM($T74:DT74),IF(DU$1=1,SUMIFS(59:59,$1:$1,"&gt;="&amp;1,$1:$1,"&lt;="&amp;INT(-$N74/30))+(-$N74/30-INT(-$N74/30))*SUMIFS(59:59,$1:$1,INT(-$N74/30)+1),0)+(-$N74/30-INT(-$N74/30))*SUMIFS(59:59,$1:$1,DU$1+INT(-$N74/30)+1)+(INT(-$N74/30)+1--$N74/30)*SUMIFS(59:59,$1:$1,DU$1+INT(-$N74/30))))</f>
        <v>0</v>
      </c>
      <c r="DV74" s="40">
        <f>IF(DV$7="",0,IF(DV$1=MAX($1:$1),$R59-SUM($T74:DU74),IF(DV$1=1,SUMIFS(59:59,$1:$1,"&gt;="&amp;1,$1:$1,"&lt;="&amp;INT(-$N74/30))+(-$N74/30-INT(-$N74/30))*SUMIFS(59:59,$1:$1,INT(-$N74/30)+1),0)+(-$N74/30-INT(-$N74/30))*SUMIFS(59:59,$1:$1,DV$1+INT(-$N74/30)+1)+(INT(-$N74/30)+1--$N74/30)*SUMIFS(59:59,$1:$1,DV$1+INT(-$N74/30))))</f>
        <v>0</v>
      </c>
      <c r="DW74" s="40">
        <f>IF(DW$7="",0,IF(DW$1=MAX($1:$1),$R59-SUM($T74:DV74),IF(DW$1=1,SUMIFS(59:59,$1:$1,"&gt;="&amp;1,$1:$1,"&lt;="&amp;INT(-$N74/30))+(-$N74/30-INT(-$N74/30))*SUMIFS(59:59,$1:$1,INT(-$N74/30)+1),0)+(-$N74/30-INT(-$N74/30))*SUMIFS(59:59,$1:$1,DW$1+INT(-$N74/30)+1)+(INT(-$N74/30)+1--$N74/30)*SUMIFS(59:59,$1:$1,DW$1+INT(-$N74/30))))</f>
        <v>0</v>
      </c>
      <c r="DX74" s="40">
        <f>IF(DX$7="",0,IF(DX$1=MAX($1:$1),$R59-SUM($T74:DW74),IF(DX$1=1,SUMIFS(59:59,$1:$1,"&gt;="&amp;1,$1:$1,"&lt;="&amp;INT(-$N74/30))+(-$N74/30-INT(-$N74/30))*SUMIFS(59:59,$1:$1,INT(-$N74/30)+1),0)+(-$N74/30-INT(-$N74/30))*SUMIFS(59:59,$1:$1,DX$1+INT(-$N74/30)+1)+(INT(-$N74/30)+1--$N74/30)*SUMIFS(59:59,$1:$1,DX$1+INT(-$N74/30))))</f>
        <v>0</v>
      </c>
      <c r="DY74" s="40">
        <f>IF(DY$7="",0,IF(DY$1=MAX($1:$1),$R59-SUM($T74:DX74),IF(DY$1=1,SUMIFS(59:59,$1:$1,"&gt;="&amp;1,$1:$1,"&lt;="&amp;INT(-$N74/30))+(-$N74/30-INT(-$N74/30))*SUMIFS(59:59,$1:$1,INT(-$N74/30)+1),0)+(-$N74/30-INT(-$N74/30))*SUMIFS(59:59,$1:$1,DY$1+INT(-$N74/30)+1)+(INT(-$N74/30)+1--$N74/30)*SUMIFS(59:59,$1:$1,DY$1+INT(-$N74/30))))</f>
        <v>0</v>
      </c>
      <c r="DZ74" s="40">
        <f>IF(DZ$7="",0,IF(DZ$1=MAX($1:$1),$R59-SUM($T74:DY74),IF(DZ$1=1,SUMIFS(59:59,$1:$1,"&gt;="&amp;1,$1:$1,"&lt;="&amp;INT(-$N74/30))+(-$N74/30-INT(-$N74/30))*SUMIFS(59:59,$1:$1,INT(-$N74/30)+1),0)+(-$N74/30-INT(-$N74/30))*SUMIFS(59:59,$1:$1,DZ$1+INT(-$N74/30)+1)+(INT(-$N74/30)+1--$N74/30)*SUMIFS(59:59,$1:$1,DZ$1+INT(-$N74/30))))</f>
        <v>0</v>
      </c>
      <c r="EA74" s="40">
        <f>IF(EA$7="",0,IF(EA$1=MAX($1:$1),$R59-SUM($T74:DZ74),IF(EA$1=1,SUMIFS(59:59,$1:$1,"&gt;="&amp;1,$1:$1,"&lt;="&amp;INT(-$N74/30))+(-$N74/30-INT(-$N74/30))*SUMIFS(59:59,$1:$1,INT(-$N74/30)+1),0)+(-$N74/30-INT(-$N74/30))*SUMIFS(59:59,$1:$1,EA$1+INT(-$N74/30)+1)+(INT(-$N74/30)+1--$N74/30)*SUMIFS(59:59,$1:$1,EA$1+INT(-$N74/30))))</f>
        <v>0</v>
      </c>
      <c r="EB74" s="40">
        <f>IF(EB$7="",0,IF(EB$1=MAX($1:$1),$R59-SUM($T74:EA74),IF(EB$1=1,SUMIFS(59:59,$1:$1,"&gt;="&amp;1,$1:$1,"&lt;="&amp;INT(-$N74/30))+(-$N74/30-INT(-$N74/30))*SUMIFS(59:59,$1:$1,INT(-$N74/30)+1),0)+(-$N74/30-INT(-$N74/30))*SUMIFS(59:59,$1:$1,EB$1+INT(-$N74/30)+1)+(INT(-$N74/30)+1--$N74/30)*SUMIFS(59:59,$1:$1,EB$1+INT(-$N74/30))))</f>
        <v>0</v>
      </c>
      <c r="EC74" s="40">
        <f>IF(EC$7="",0,IF(EC$1=MAX($1:$1),$R59-SUM($T74:EB74),IF(EC$1=1,SUMIFS(59:59,$1:$1,"&gt;="&amp;1,$1:$1,"&lt;="&amp;INT(-$N74/30))+(-$N74/30-INT(-$N74/30))*SUMIFS(59:59,$1:$1,INT(-$N74/30)+1),0)+(-$N74/30-INT(-$N74/30))*SUMIFS(59:59,$1:$1,EC$1+INT(-$N74/30)+1)+(INT(-$N74/30)+1--$N74/30)*SUMIFS(59:59,$1:$1,EC$1+INT(-$N74/30))))</f>
        <v>0</v>
      </c>
      <c r="ED74" s="40">
        <f>IF(ED$7="",0,IF(ED$1=MAX($1:$1),$R59-SUM($T74:EC74),IF(ED$1=1,SUMIFS(59:59,$1:$1,"&gt;="&amp;1,$1:$1,"&lt;="&amp;INT(-$N74/30))+(-$N74/30-INT(-$N74/30))*SUMIFS(59:59,$1:$1,INT(-$N74/30)+1),0)+(-$N74/30-INT(-$N74/30))*SUMIFS(59:59,$1:$1,ED$1+INT(-$N74/30)+1)+(INT(-$N74/30)+1--$N74/30)*SUMIFS(59:59,$1:$1,ED$1+INT(-$N74/30))))</f>
        <v>0</v>
      </c>
      <c r="EE74" s="40">
        <f>IF(EE$7="",0,IF(EE$1=MAX($1:$1),$R59-SUM($T74:ED74),IF(EE$1=1,SUMIFS(59:59,$1:$1,"&gt;="&amp;1,$1:$1,"&lt;="&amp;INT(-$N74/30))+(-$N74/30-INT(-$N74/30))*SUMIFS(59:59,$1:$1,INT(-$N74/30)+1),0)+(-$N74/30-INT(-$N74/30))*SUMIFS(59:59,$1:$1,EE$1+INT(-$N74/30)+1)+(INT(-$N74/30)+1--$N74/30)*SUMIFS(59:59,$1:$1,EE$1+INT(-$N74/30))))</f>
        <v>0</v>
      </c>
      <c r="EF74" s="40">
        <f>IF(EF$7="",0,IF(EF$1=MAX($1:$1),$R59-SUM($T74:EE74),IF(EF$1=1,SUMIFS(59:59,$1:$1,"&gt;="&amp;1,$1:$1,"&lt;="&amp;INT(-$N74/30))+(-$N74/30-INT(-$N74/30))*SUMIFS(59:59,$1:$1,INT(-$N74/30)+1),0)+(-$N74/30-INT(-$N74/30))*SUMIFS(59:59,$1:$1,EF$1+INT(-$N74/30)+1)+(INT(-$N74/30)+1--$N74/30)*SUMIFS(59:59,$1:$1,EF$1+INT(-$N74/30))))</f>
        <v>0</v>
      </c>
      <c r="EG74" s="40">
        <f>IF(EG$7="",0,IF(EG$1=MAX($1:$1),$R59-SUM($T74:EF74),IF(EG$1=1,SUMIFS(59:59,$1:$1,"&gt;="&amp;1,$1:$1,"&lt;="&amp;INT(-$N74/30))+(-$N74/30-INT(-$N74/30))*SUMIFS(59:59,$1:$1,INT(-$N74/30)+1),0)+(-$N74/30-INT(-$N74/30))*SUMIFS(59:59,$1:$1,EG$1+INT(-$N74/30)+1)+(INT(-$N74/30)+1--$N74/30)*SUMIFS(59:59,$1:$1,EG$1+INT(-$N74/30))))</f>
        <v>0</v>
      </c>
      <c r="EH74" s="40">
        <f>IF(EH$7="",0,IF(EH$1=MAX($1:$1),$R59-SUM($T74:EG74),IF(EH$1=1,SUMIFS(59:59,$1:$1,"&gt;="&amp;1,$1:$1,"&lt;="&amp;INT(-$N74/30))+(-$N74/30-INT(-$N74/30))*SUMIFS(59:59,$1:$1,INT(-$N74/30)+1),0)+(-$N74/30-INT(-$N74/30))*SUMIFS(59:59,$1:$1,EH$1+INT(-$N74/30)+1)+(INT(-$N74/30)+1--$N74/30)*SUMIFS(59:59,$1:$1,EH$1+INT(-$N74/30))))</f>
        <v>0</v>
      </c>
      <c r="EI74" s="40">
        <f>IF(EI$7="",0,IF(EI$1=MAX($1:$1),$R59-SUM($T74:EH74),IF(EI$1=1,SUMIFS(59:59,$1:$1,"&gt;="&amp;1,$1:$1,"&lt;="&amp;INT(-$N74/30))+(-$N74/30-INT(-$N74/30))*SUMIFS(59:59,$1:$1,INT(-$N74/30)+1),0)+(-$N74/30-INT(-$N74/30))*SUMIFS(59:59,$1:$1,EI$1+INT(-$N74/30)+1)+(INT(-$N74/30)+1--$N74/30)*SUMIFS(59:59,$1:$1,EI$1+INT(-$N74/30))))</f>
        <v>0</v>
      </c>
      <c r="EJ74" s="40">
        <f>IF(EJ$7="",0,IF(EJ$1=MAX($1:$1),$R59-SUM($T74:EI74),IF(EJ$1=1,SUMIFS(59:59,$1:$1,"&gt;="&amp;1,$1:$1,"&lt;="&amp;INT(-$N74/30))+(-$N74/30-INT(-$N74/30))*SUMIFS(59:59,$1:$1,INT(-$N74/30)+1),0)+(-$N74/30-INT(-$N74/30))*SUMIFS(59:59,$1:$1,EJ$1+INT(-$N74/30)+1)+(INT(-$N74/30)+1--$N74/30)*SUMIFS(59:59,$1:$1,EJ$1+INT(-$N74/30))))</f>
        <v>0</v>
      </c>
      <c r="EK74" s="40">
        <f>IF(EK$7="",0,IF(EK$1=MAX($1:$1),$R59-SUM($T74:EJ74),IF(EK$1=1,SUMIFS(59:59,$1:$1,"&gt;="&amp;1,$1:$1,"&lt;="&amp;INT(-$N74/30))+(-$N74/30-INT(-$N74/30))*SUMIFS(59:59,$1:$1,INT(-$N74/30)+1),0)+(-$N74/30-INT(-$N74/30))*SUMIFS(59:59,$1:$1,EK$1+INT(-$N74/30)+1)+(INT(-$N74/30)+1--$N74/30)*SUMIFS(59:59,$1:$1,EK$1+INT(-$N74/30))))</f>
        <v>0</v>
      </c>
      <c r="EL74" s="40">
        <f>IF(EL$7="",0,IF(EL$1=MAX($1:$1),$R59-SUM($T74:EK74),IF(EL$1=1,SUMIFS(59:59,$1:$1,"&gt;="&amp;1,$1:$1,"&lt;="&amp;INT(-$N74/30))+(-$N74/30-INT(-$N74/30))*SUMIFS(59:59,$1:$1,INT(-$N74/30)+1),0)+(-$N74/30-INT(-$N74/30))*SUMIFS(59:59,$1:$1,EL$1+INT(-$N74/30)+1)+(INT(-$N74/30)+1--$N74/30)*SUMIFS(59:59,$1:$1,EL$1+INT(-$N74/30))))</f>
        <v>0</v>
      </c>
      <c r="EM74" s="40">
        <f>IF(EM$7="",0,IF(EM$1=MAX($1:$1),$R59-SUM($T74:EL74),IF(EM$1=1,SUMIFS(59:59,$1:$1,"&gt;="&amp;1,$1:$1,"&lt;="&amp;INT(-$N74/30))+(-$N74/30-INT(-$N74/30))*SUMIFS(59:59,$1:$1,INT(-$N74/30)+1),0)+(-$N74/30-INT(-$N74/30))*SUMIFS(59:59,$1:$1,EM$1+INT(-$N74/30)+1)+(INT(-$N74/30)+1--$N74/30)*SUMIFS(59:59,$1:$1,EM$1+INT(-$N74/30))))</f>
        <v>0</v>
      </c>
      <c r="EN74" s="40">
        <f>IF(EN$7="",0,IF(EN$1=MAX($1:$1),$R59-SUM($T74:EM74),IF(EN$1=1,SUMIFS(59:59,$1:$1,"&gt;="&amp;1,$1:$1,"&lt;="&amp;INT(-$N74/30))+(-$N74/30-INT(-$N74/30))*SUMIFS(59:59,$1:$1,INT(-$N74/30)+1),0)+(-$N74/30-INT(-$N74/30))*SUMIFS(59:59,$1:$1,EN$1+INT(-$N74/30)+1)+(INT(-$N74/30)+1--$N74/30)*SUMIFS(59:59,$1:$1,EN$1+INT(-$N74/30))))</f>
        <v>0</v>
      </c>
      <c r="EO74" s="40">
        <f>IF(EO$7="",0,IF(EO$1=MAX($1:$1),$R59-SUM($T74:EN74),IF(EO$1=1,SUMIFS(59:59,$1:$1,"&gt;="&amp;1,$1:$1,"&lt;="&amp;INT(-$N74/30))+(-$N74/30-INT(-$N74/30))*SUMIFS(59:59,$1:$1,INT(-$N74/30)+1),0)+(-$N74/30-INT(-$N74/30))*SUMIFS(59:59,$1:$1,EO$1+INT(-$N74/30)+1)+(INT(-$N74/30)+1--$N74/30)*SUMIFS(59:59,$1:$1,EO$1+INT(-$N74/30))))</f>
        <v>0</v>
      </c>
      <c r="EP74" s="40">
        <f>IF(EP$7="",0,IF(EP$1=MAX($1:$1),$R59-SUM($T74:EO74),IF(EP$1=1,SUMIFS(59:59,$1:$1,"&gt;="&amp;1,$1:$1,"&lt;="&amp;INT(-$N74/30))+(-$N74/30-INT(-$N74/30))*SUMIFS(59:59,$1:$1,INT(-$N74/30)+1),0)+(-$N74/30-INT(-$N74/30))*SUMIFS(59:59,$1:$1,EP$1+INT(-$N74/30)+1)+(INT(-$N74/30)+1--$N74/30)*SUMIFS(59:59,$1:$1,EP$1+INT(-$N74/30))))</f>
        <v>0</v>
      </c>
      <c r="EQ74" s="40">
        <f>IF(EQ$7="",0,IF(EQ$1=MAX($1:$1),$R59-SUM($T74:EP74),IF(EQ$1=1,SUMIFS(59:59,$1:$1,"&gt;="&amp;1,$1:$1,"&lt;="&amp;INT(-$N74/30))+(-$N74/30-INT(-$N74/30))*SUMIFS(59:59,$1:$1,INT(-$N74/30)+1),0)+(-$N74/30-INT(-$N74/30))*SUMIFS(59:59,$1:$1,EQ$1+INT(-$N74/30)+1)+(INT(-$N74/30)+1--$N74/30)*SUMIFS(59:59,$1:$1,EQ$1+INT(-$N74/30))))</f>
        <v>0</v>
      </c>
      <c r="ER74" s="40">
        <f>IF(ER$7="",0,IF(ER$1=MAX($1:$1),$R59-SUM($T74:EQ74),IF(ER$1=1,SUMIFS(59:59,$1:$1,"&gt;="&amp;1,$1:$1,"&lt;="&amp;INT(-$N74/30))+(-$N74/30-INT(-$N74/30))*SUMIFS(59:59,$1:$1,INT(-$N74/30)+1),0)+(-$N74/30-INT(-$N74/30))*SUMIFS(59:59,$1:$1,ER$1+INT(-$N74/30)+1)+(INT(-$N74/30)+1--$N74/30)*SUMIFS(59:59,$1:$1,ER$1+INT(-$N74/30))))</f>
        <v>0</v>
      </c>
      <c r="ES74" s="40">
        <f>IF(ES$7="",0,IF(ES$1=MAX($1:$1),$R59-SUM($T74:ER74),IF(ES$1=1,SUMIFS(59:59,$1:$1,"&gt;="&amp;1,$1:$1,"&lt;="&amp;INT(-$N74/30))+(-$N74/30-INT(-$N74/30))*SUMIFS(59:59,$1:$1,INT(-$N74/30)+1),0)+(-$N74/30-INT(-$N74/30))*SUMIFS(59:59,$1:$1,ES$1+INT(-$N74/30)+1)+(INT(-$N74/30)+1--$N74/30)*SUMIFS(59:59,$1:$1,ES$1+INT(-$N74/30))))</f>
        <v>0</v>
      </c>
      <c r="ET74" s="40">
        <f>IF(ET$7="",0,IF(ET$1=MAX($1:$1),$R59-SUM($T74:ES74),IF(ET$1=1,SUMIFS(59:59,$1:$1,"&gt;="&amp;1,$1:$1,"&lt;="&amp;INT(-$N74/30))+(-$N74/30-INT(-$N74/30))*SUMIFS(59:59,$1:$1,INT(-$N74/30)+1),0)+(-$N74/30-INT(-$N74/30))*SUMIFS(59:59,$1:$1,ET$1+INT(-$N74/30)+1)+(INT(-$N74/30)+1--$N74/30)*SUMIFS(59:59,$1:$1,ET$1+INT(-$N74/30))))</f>
        <v>0</v>
      </c>
      <c r="EU74" s="40">
        <f>IF(EU$7="",0,IF(EU$1=MAX($1:$1),$R59-SUM($T74:ET74),IF(EU$1=1,SUMIFS(59:59,$1:$1,"&gt;="&amp;1,$1:$1,"&lt;="&amp;INT(-$N74/30))+(-$N74/30-INT(-$N74/30))*SUMIFS(59:59,$1:$1,INT(-$N74/30)+1),0)+(-$N74/30-INT(-$N74/30))*SUMIFS(59:59,$1:$1,EU$1+INT(-$N74/30)+1)+(INT(-$N74/30)+1--$N74/30)*SUMIFS(59:59,$1:$1,EU$1+INT(-$N74/30))))</f>
        <v>0</v>
      </c>
      <c r="EV74" s="40">
        <f>IF(EV$7="",0,IF(EV$1=MAX($1:$1),$R59-SUM($T74:EU74),IF(EV$1=1,SUMIFS(59:59,$1:$1,"&gt;="&amp;1,$1:$1,"&lt;="&amp;INT(-$N74/30))+(-$N74/30-INT(-$N74/30))*SUMIFS(59:59,$1:$1,INT(-$N74/30)+1),0)+(-$N74/30-INT(-$N74/30))*SUMIFS(59:59,$1:$1,EV$1+INT(-$N74/30)+1)+(INT(-$N74/30)+1--$N74/30)*SUMIFS(59:59,$1:$1,EV$1+INT(-$N74/30))))</f>
        <v>0</v>
      </c>
      <c r="EW74" s="40">
        <f>IF(EW$7="",0,IF(EW$1=MAX($1:$1),$R59-SUM($T74:EV74),IF(EW$1=1,SUMIFS(59:59,$1:$1,"&gt;="&amp;1,$1:$1,"&lt;="&amp;INT(-$N74/30))+(-$N74/30-INT(-$N74/30))*SUMIFS(59:59,$1:$1,INT(-$N74/30)+1),0)+(-$N74/30-INT(-$N74/30))*SUMIFS(59:59,$1:$1,EW$1+INT(-$N74/30)+1)+(INT(-$N74/30)+1--$N74/30)*SUMIFS(59:59,$1:$1,EW$1+INT(-$N74/30))))</f>
        <v>0</v>
      </c>
      <c r="EX74" s="40">
        <f>IF(EX$7="",0,IF(EX$1=MAX($1:$1),$R59-SUM($T74:EW74),IF(EX$1=1,SUMIFS(59:59,$1:$1,"&gt;="&amp;1,$1:$1,"&lt;="&amp;INT(-$N74/30))+(-$N74/30-INT(-$N74/30))*SUMIFS(59:59,$1:$1,INT(-$N74/30)+1),0)+(-$N74/30-INT(-$N74/30))*SUMIFS(59:59,$1:$1,EX$1+INT(-$N74/30)+1)+(INT(-$N74/30)+1--$N74/30)*SUMIFS(59:59,$1:$1,EX$1+INT(-$N74/30))))</f>
        <v>0</v>
      </c>
      <c r="EY74" s="40">
        <f>IF(EY$7="",0,IF(EY$1=MAX($1:$1),$R59-SUM($T74:EX74),IF(EY$1=1,SUMIFS(59:59,$1:$1,"&gt;="&amp;1,$1:$1,"&lt;="&amp;INT(-$N74/30))+(-$N74/30-INT(-$N74/30))*SUMIFS(59:59,$1:$1,INT(-$N74/30)+1),0)+(-$N74/30-INT(-$N74/30))*SUMIFS(59:59,$1:$1,EY$1+INT(-$N74/30)+1)+(INT(-$N74/30)+1--$N74/30)*SUMIFS(59:59,$1:$1,EY$1+INT(-$N74/30))))</f>
        <v>0</v>
      </c>
      <c r="EZ74" s="40">
        <f>IF(EZ$7="",0,IF(EZ$1=MAX($1:$1),$R59-SUM($T74:EY74),IF(EZ$1=1,SUMIFS(59:59,$1:$1,"&gt;="&amp;1,$1:$1,"&lt;="&amp;INT(-$N74/30))+(-$N74/30-INT(-$N74/30))*SUMIFS(59:59,$1:$1,INT(-$N74/30)+1),0)+(-$N74/30-INT(-$N74/30))*SUMIFS(59:59,$1:$1,EZ$1+INT(-$N74/30)+1)+(INT(-$N74/30)+1--$N74/30)*SUMIFS(59:59,$1:$1,EZ$1+INT(-$N74/30))))</f>
        <v>0</v>
      </c>
      <c r="FA74" s="40">
        <f>IF(FA$7="",0,IF(FA$1=MAX($1:$1),$R59-SUM($T74:EZ74),IF(FA$1=1,SUMIFS(59:59,$1:$1,"&gt;="&amp;1,$1:$1,"&lt;="&amp;INT(-$N74/30))+(-$N74/30-INT(-$N74/30))*SUMIFS(59:59,$1:$1,INT(-$N74/30)+1),0)+(-$N74/30-INT(-$N74/30))*SUMIFS(59:59,$1:$1,FA$1+INT(-$N74/30)+1)+(INT(-$N74/30)+1--$N74/30)*SUMIFS(59:59,$1:$1,FA$1+INT(-$N74/30))))</f>
        <v>0</v>
      </c>
      <c r="FB74" s="40">
        <f>IF(FB$7="",0,IF(FB$1=MAX($1:$1),$R59-SUM($T74:FA74),IF(FB$1=1,SUMIFS(59:59,$1:$1,"&gt;="&amp;1,$1:$1,"&lt;="&amp;INT(-$N74/30))+(-$N74/30-INT(-$N74/30))*SUMIFS(59:59,$1:$1,INT(-$N74/30)+1),0)+(-$N74/30-INT(-$N74/30))*SUMIFS(59:59,$1:$1,FB$1+INT(-$N74/30)+1)+(INT(-$N74/30)+1--$N74/30)*SUMIFS(59:59,$1:$1,FB$1+INT(-$N74/30))))</f>
        <v>0</v>
      </c>
      <c r="FC74" s="40">
        <f>IF(FC$7="",0,IF(FC$1=MAX($1:$1),$R59-SUM($T74:FB74),IF(FC$1=1,SUMIFS(59:59,$1:$1,"&gt;="&amp;1,$1:$1,"&lt;="&amp;INT(-$N74/30))+(-$N74/30-INT(-$N74/30))*SUMIFS(59:59,$1:$1,INT(-$N74/30)+1),0)+(-$N74/30-INT(-$N74/30))*SUMIFS(59:59,$1:$1,FC$1+INT(-$N74/30)+1)+(INT(-$N74/30)+1--$N74/30)*SUMIFS(59:59,$1:$1,FC$1+INT(-$N74/30))))</f>
        <v>0</v>
      </c>
      <c r="FD74" s="40">
        <f>IF(FD$7="",0,IF(FD$1=MAX($1:$1),$R59-SUM($T74:FC74),IF(FD$1=1,SUMIFS(59:59,$1:$1,"&gt;="&amp;1,$1:$1,"&lt;="&amp;INT(-$N74/30))+(-$N74/30-INT(-$N74/30))*SUMIFS(59:59,$1:$1,INT(-$N74/30)+1),0)+(-$N74/30-INT(-$N74/30))*SUMIFS(59:59,$1:$1,FD$1+INT(-$N74/30)+1)+(INT(-$N74/30)+1--$N74/30)*SUMIFS(59:59,$1:$1,FD$1+INT(-$N74/30))))</f>
        <v>0</v>
      </c>
      <c r="FE74" s="40">
        <f>IF(FE$7="",0,IF(FE$1=MAX($1:$1),$R59-SUM($T74:FD74),IF(FE$1=1,SUMIFS(59:59,$1:$1,"&gt;="&amp;1,$1:$1,"&lt;="&amp;INT(-$N74/30))+(-$N74/30-INT(-$N74/30))*SUMIFS(59:59,$1:$1,INT(-$N74/30)+1),0)+(-$N74/30-INT(-$N74/30))*SUMIFS(59:59,$1:$1,FE$1+INT(-$N74/30)+1)+(INT(-$N74/30)+1--$N74/30)*SUMIFS(59:59,$1:$1,FE$1+INT(-$N74/30))))</f>
        <v>0</v>
      </c>
      <c r="FF74" s="40">
        <f>IF(FF$7="",0,IF(FF$1=MAX($1:$1),$R59-SUM($T74:FE74),IF(FF$1=1,SUMIFS(59:59,$1:$1,"&gt;="&amp;1,$1:$1,"&lt;="&amp;INT(-$N74/30))+(-$N74/30-INT(-$N74/30))*SUMIFS(59:59,$1:$1,INT(-$N74/30)+1),0)+(-$N74/30-INT(-$N74/30))*SUMIFS(59:59,$1:$1,FF$1+INT(-$N74/30)+1)+(INT(-$N74/30)+1--$N74/30)*SUMIFS(59:59,$1:$1,FF$1+INT(-$N74/30))))</f>
        <v>0</v>
      </c>
      <c r="FG74" s="40">
        <f>IF(FG$7="",0,IF(FG$1=MAX($1:$1),$R59-SUM($T74:FF74),IF(FG$1=1,SUMIFS(59:59,$1:$1,"&gt;="&amp;1,$1:$1,"&lt;="&amp;INT(-$N74/30))+(-$N74/30-INT(-$N74/30))*SUMIFS(59:59,$1:$1,INT(-$N74/30)+1),0)+(-$N74/30-INT(-$N74/30))*SUMIFS(59:59,$1:$1,FG$1+INT(-$N74/30)+1)+(INT(-$N74/30)+1--$N74/30)*SUMIFS(59:59,$1:$1,FG$1+INT(-$N74/30))))</f>
        <v>0</v>
      </c>
      <c r="FH74" s="40">
        <f>IF(FH$7="",0,IF(FH$1=MAX($1:$1),$R59-SUM($T74:FG74),IF(FH$1=1,SUMIFS(59:59,$1:$1,"&gt;="&amp;1,$1:$1,"&lt;="&amp;INT(-$N74/30))+(-$N74/30-INT(-$N74/30))*SUMIFS(59:59,$1:$1,INT(-$N74/30)+1),0)+(-$N74/30-INT(-$N74/30))*SUMIFS(59:59,$1:$1,FH$1+INT(-$N74/30)+1)+(INT(-$N74/30)+1--$N74/30)*SUMIFS(59:59,$1:$1,FH$1+INT(-$N74/30))))</f>
        <v>0</v>
      </c>
      <c r="FI74" s="40">
        <f>IF(FI$7="",0,IF(FI$1=MAX($1:$1),$R59-SUM($T74:FH74),IF(FI$1=1,SUMIFS(59:59,$1:$1,"&gt;="&amp;1,$1:$1,"&lt;="&amp;INT(-$N74/30))+(-$N74/30-INT(-$N74/30))*SUMIFS(59:59,$1:$1,INT(-$N74/30)+1),0)+(-$N74/30-INT(-$N74/30))*SUMIFS(59:59,$1:$1,FI$1+INT(-$N74/30)+1)+(INT(-$N74/30)+1--$N74/30)*SUMIFS(59:59,$1:$1,FI$1+INT(-$N74/30))))</f>
        <v>0</v>
      </c>
      <c r="FJ74" s="40">
        <f>IF(FJ$7="",0,IF(FJ$1=MAX($1:$1),$R59-SUM($T74:FI74),IF(FJ$1=1,SUMIFS(59:59,$1:$1,"&gt;="&amp;1,$1:$1,"&lt;="&amp;INT(-$N74/30))+(-$N74/30-INT(-$N74/30))*SUMIFS(59:59,$1:$1,INT(-$N74/30)+1),0)+(-$N74/30-INT(-$N74/30))*SUMIFS(59:59,$1:$1,FJ$1+INT(-$N74/30)+1)+(INT(-$N74/30)+1--$N74/30)*SUMIFS(59:59,$1:$1,FJ$1+INT(-$N74/30))))</f>
        <v>0</v>
      </c>
      <c r="FK74" s="40">
        <f>IF(FK$7="",0,IF(FK$1=MAX($1:$1),$R59-SUM($T74:FJ74),IF(FK$1=1,SUMIFS(59:59,$1:$1,"&gt;="&amp;1,$1:$1,"&lt;="&amp;INT(-$N74/30))+(-$N74/30-INT(-$N74/30))*SUMIFS(59:59,$1:$1,INT(-$N74/30)+1),0)+(-$N74/30-INT(-$N74/30))*SUMIFS(59:59,$1:$1,FK$1+INT(-$N74/30)+1)+(INT(-$N74/30)+1--$N74/30)*SUMIFS(59:59,$1:$1,FK$1+INT(-$N74/30))))</f>
        <v>0</v>
      </c>
      <c r="FL74" s="40">
        <f>IF(FL$7="",0,IF(FL$1=MAX($1:$1),$R59-SUM($T74:FK74),IF(FL$1=1,SUMIFS(59:59,$1:$1,"&gt;="&amp;1,$1:$1,"&lt;="&amp;INT(-$N74/30))+(-$N74/30-INT(-$N74/30))*SUMIFS(59:59,$1:$1,INT(-$N74/30)+1),0)+(-$N74/30-INT(-$N74/30))*SUMIFS(59:59,$1:$1,FL$1+INT(-$N74/30)+1)+(INT(-$N74/30)+1--$N74/30)*SUMIFS(59:59,$1:$1,FL$1+INT(-$N74/30))))</f>
        <v>0</v>
      </c>
      <c r="FM74" s="40">
        <f>IF(FM$7="",0,IF(FM$1=MAX($1:$1),$R59-SUM($T74:FL74),IF(FM$1=1,SUMIFS(59:59,$1:$1,"&gt;="&amp;1,$1:$1,"&lt;="&amp;INT(-$N74/30))+(-$N74/30-INT(-$N74/30))*SUMIFS(59:59,$1:$1,INT(-$N74/30)+1),0)+(-$N74/30-INT(-$N74/30))*SUMIFS(59:59,$1:$1,FM$1+INT(-$N74/30)+1)+(INT(-$N74/30)+1--$N74/30)*SUMIFS(59:59,$1:$1,FM$1+INT(-$N74/30))))</f>
        <v>0</v>
      </c>
      <c r="FN74" s="40">
        <f>IF(FN$7="",0,IF(FN$1=MAX($1:$1),$R59-SUM($T74:FM74),IF(FN$1=1,SUMIFS(59:59,$1:$1,"&gt;="&amp;1,$1:$1,"&lt;="&amp;INT(-$N74/30))+(-$N74/30-INT(-$N74/30))*SUMIFS(59:59,$1:$1,INT(-$N74/30)+1),0)+(-$N74/30-INT(-$N74/30))*SUMIFS(59:59,$1:$1,FN$1+INT(-$N74/30)+1)+(INT(-$N74/30)+1--$N74/30)*SUMIFS(59:59,$1:$1,FN$1+INT(-$N74/30))))</f>
        <v>0</v>
      </c>
      <c r="FO74" s="40">
        <f>IF(FO$7="",0,IF(FO$1=MAX($1:$1),$R59-SUM($T74:FN74),IF(FO$1=1,SUMIFS(59:59,$1:$1,"&gt;="&amp;1,$1:$1,"&lt;="&amp;INT(-$N74/30))+(-$N74/30-INT(-$N74/30))*SUMIFS(59:59,$1:$1,INT(-$N74/30)+1),0)+(-$N74/30-INT(-$N74/30))*SUMIFS(59:59,$1:$1,FO$1+INT(-$N74/30)+1)+(INT(-$N74/30)+1--$N74/30)*SUMIFS(59:59,$1:$1,FO$1+INT(-$N74/30))))</f>
        <v>0</v>
      </c>
      <c r="FP74" s="40">
        <f>IF(FP$7="",0,IF(FP$1=MAX($1:$1),$R59-SUM($T74:FO74),IF(FP$1=1,SUMIFS(59:59,$1:$1,"&gt;="&amp;1,$1:$1,"&lt;="&amp;INT(-$N74/30))+(-$N74/30-INT(-$N74/30))*SUMIFS(59:59,$1:$1,INT(-$N74/30)+1),0)+(-$N74/30-INT(-$N74/30))*SUMIFS(59:59,$1:$1,FP$1+INT(-$N74/30)+1)+(INT(-$N74/30)+1--$N74/30)*SUMIFS(59:59,$1:$1,FP$1+INT(-$N74/30))))</f>
        <v>0</v>
      </c>
      <c r="FQ74" s="40">
        <f>IF(FQ$7="",0,IF(FQ$1=MAX($1:$1),$R59-SUM($T74:FP74),IF(FQ$1=1,SUMIFS(59:59,$1:$1,"&gt;="&amp;1,$1:$1,"&lt;="&amp;INT(-$N74/30))+(-$N74/30-INT(-$N74/30))*SUMIFS(59:59,$1:$1,INT(-$N74/30)+1),0)+(-$N74/30-INT(-$N74/30))*SUMIFS(59:59,$1:$1,FQ$1+INT(-$N74/30)+1)+(INT(-$N74/30)+1--$N74/30)*SUMIFS(59:59,$1:$1,FQ$1+INT(-$N74/30))))</f>
        <v>0</v>
      </c>
      <c r="FR74" s="40">
        <f>IF(FR$7="",0,IF(FR$1=MAX($1:$1),$R59-SUM($T74:FQ74),IF(FR$1=1,SUMIFS(59:59,$1:$1,"&gt;="&amp;1,$1:$1,"&lt;="&amp;INT(-$N74/30))+(-$N74/30-INT(-$N74/30))*SUMIFS(59:59,$1:$1,INT(-$N74/30)+1),0)+(-$N74/30-INT(-$N74/30))*SUMIFS(59:59,$1:$1,FR$1+INT(-$N74/30)+1)+(INT(-$N74/30)+1--$N74/30)*SUMIFS(59:59,$1:$1,FR$1+INT(-$N74/30))))</f>
        <v>0</v>
      </c>
      <c r="FS74" s="40">
        <f>IF(FS$7="",0,IF(FS$1=MAX($1:$1),$R59-SUM($T74:FR74),IF(FS$1=1,SUMIFS(59:59,$1:$1,"&gt;="&amp;1,$1:$1,"&lt;="&amp;INT(-$N74/30))+(-$N74/30-INT(-$N74/30))*SUMIFS(59:59,$1:$1,INT(-$N74/30)+1),0)+(-$N74/30-INT(-$N74/30))*SUMIFS(59:59,$1:$1,FS$1+INT(-$N74/30)+1)+(INT(-$N74/30)+1--$N74/30)*SUMIFS(59:59,$1:$1,FS$1+INT(-$N74/30))))</f>
        <v>0</v>
      </c>
      <c r="FT74" s="40">
        <f>IF(FT$7="",0,IF(FT$1=MAX($1:$1),$R59-SUM($T74:FS74),IF(FT$1=1,SUMIFS(59:59,$1:$1,"&gt;="&amp;1,$1:$1,"&lt;="&amp;INT(-$N74/30))+(-$N74/30-INT(-$N74/30))*SUMIFS(59:59,$1:$1,INT(-$N74/30)+1),0)+(-$N74/30-INT(-$N74/30))*SUMIFS(59:59,$1:$1,FT$1+INT(-$N74/30)+1)+(INT(-$N74/30)+1--$N74/30)*SUMIFS(59:59,$1:$1,FT$1+INT(-$N74/30))))</f>
        <v>0</v>
      </c>
      <c r="FU74" s="40">
        <f>IF(FU$7="",0,IF(FU$1=MAX($1:$1),$R59-SUM($T74:FT74),IF(FU$1=1,SUMIFS(59:59,$1:$1,"&gt;="&amp;1,$1:$1,"&lt;="&amp;INT(-$N74/30))+(-$N74/30-INT(-$N74/30))*SUMIFS(59:59,$1:$1,INT(-$N74/30)+1),0)+(-$N74/30-INT(-$N74/30))*SUMIFS(59:59,$1:$1,FU$1+INT(-$N74/30)+1)+(INT(-$N74/30)+1--$N74/30)*SUMIFS(59:59,$1:$1,FU$1+INT(-$N74/30))))</f>
        <v>0</v>
      </c>
      <c r="FV74" s="40">
        <f>IF(FV$7="",0,IF(FV$1=MAX($1:$1),$R59-SUM($T74:FU74),IF(FV$1=1,SUMIFS(59:59,$1:$1,"&gt;="&amp;1,$1:$1,"&lt;="&amp;INT(-$N74/30))+(-$N74/30-INT(-$N74/30))*SUMIFS(59:59,$1:$1,INT(-$N74/30)+1),0)+(-$N74/30-INT(-$N74/30))*SUMIFS(59:59,$1:$1,FV$1+INT(-$N74/30)+1)+(INT(-$N74/30)+1--$N74/30)*SUMIFS(59:59,$1:$1,FV$1+INT(-$N74/30))))</f>
        <v>0</v>
      </c>
      <c r="FW74" s="40">
        <f>IF(FW$7="",0,IF(FW$1=MAX($1:$1),$R59-SUM($T74:FV74),IF(FW$1=1,SUMIFS(59:59,$1:$1,"&gt;="&amp;1,$1:$1,"&lt;="&amp;INT(-$N74/30))+(-$N74/30-INT(-$N74/30))*SUMIFS(59:59,$1:$1,INT(-$N74/30)+1),0)+(-$N74/30-INT(-$N74/30))*SUMIFS(59:59,$1:$1,FW$1+INT(-$N74/30)+1)+(INT(-$N74/30)+1--$N74/30)*SUMIFS(59:59,$1:$1,FW$1+INT(-$N74/30))))</f>
        <v>0</v>
      </c>
      <c r="FX74" s="40">
        <f>IF(FX$7="",0,IF(FX$1=MAX($1:$1),$R59-SUM($T74:FW74),IF(FX$1=1,SUMIFS(59:59,$1:$1,"&gt;="&amp;1,$1:$1,"&lt;="&amp;INT(-$N74/30))+(-$N74/30-INT(-$N74/30))*SUMIFS(59:59,$1:$1,INT(-$N74/30)+1),0)+(-$N74/30-INT(-$N74/30))*SUMIFS(59:59,$1:$1,FX$1+INT(-$N74/30)+1)+(INT(-$N74/30)+1--$N74/30)*SUMIFS(59:59,$1:$1,FX$1+INT(-$N74/30))))</f>
        <v>0</v>
      </c>
      <c r="FY74" s="40">
        <f>IF(FY$7="",0,IF(FY$1=MAX($1:$1),$R59-SUM($T74:FX74),IF(FY$1=1,SUMIFS(59:59,$1:$1,"&gt;="&amp;1,$1:$1,"&lt;="&amp;INT(-$N74/30))+(-$N74/30-INT(-$N74/30))*SUMIFS(59:59,$1:$1,INT(-$N74/30)+1),0)+(-$N74/30-INT(-$N74/30))*SUMIFS(59:59,$1:$1,FY$1+INT(-$N74/30)+1)+(INT(-$N74/30)+1--$N74/30)*SUMIFS(59:59,$1:$1,FY$1+INT(-$N74/30))))</f>
        <v>0</v>
      </c>
      <c r="FZ74" s="40">
        <f>IF(FZ$7="",0,IF(FZ$1=MAX($1:$1),$R59-SUM($T74:FY74),IF(FZ$1=1,SUMIFS(59:59,$1:$1,"&gt;="&amp;1,$1:$1,"&lt;="&amp;INT(-$N74/30))+(-$N74/30-INT(-$N74/30))*SUMIFS(59:59,$1:$1,INT(-$N74/30)+1),0)+(-$N74/30-INT(-$N74/30))*SUMIFS(59:59,$1:$1,FZ$1+INT(-$N74/30)+1)+(INT(-$N74/30)+1--$N74/30)*SUMIFS(59:59,$1:$1,FZ$1+INT(-$N74/30))))</f>
        <v>0</v>
      </c>
      <c r="GA74" s="40">
        <f>IF(GA$7="",0,IF(GA$1=MAX($1:$1),$R59-SUM($T74:FZ74),IF(GA$1=1,SUMIFS(59:59,$1:$1,"&gt;="&amp;1,$1:$1,"&lt;="&amp;INT(-$N74/30))+(-$N74/30-INT(-$N74/30))*SUMIFS(59:59,$1:$1,INT(-$N74/30)+1),0)+(-$N74/30-INT(-$N74/30))*SUMIFS(59:59,$1:$1,GA$1+INT(-$N74/30)+1)+(INT(-$N74/30)+1--$N74/30)*SUMIFS(59:59,$1:$1,GA$1+INT(-$N74/30))))</f>
        <v>0</v>
      </c>
      <c r="GB74" s="40">
        <f>IF(GB$7="",0,IF(GB$1=MAX($1:$1),$R59-SUM($T74:GA74),IF(GB$1=1,SUMIFS(59:59,$1:$1,"&gt;="&amp;1,$1:$1,"&lt;="&amp;INT(-$N74/30))+(-$N74/30-INT(-$N74/30))*SUMIFS(59:59,$1:$1,INT(-$N74/30)+1),0)+(-$N74/30-INT(-$N74/30))*SUMIFS(59:59,$1:$1,GB$1+INT(-$N74/30)+1)+(INT(-$N74/30)+1--$N74/30)*SUMIFS(59:59,$1:$1,GB$1+INT(-$N74/30))))</f>
        <v>0</v>
      </c>
      <c r="GC74" s="40">
        <f>IF(GC$7="",0,IF(GC$1=MAX($1:$1),$R59-SUM($T74:GB74),IF(GC$1=1,SUMIFS(59:59,$1:$1,"&gt;="&amp;1,$1:$1,"&lt;="&amp;INT(-$N74/30))+(-$N74/30-INT(-$N74/30))*SUMIFS(59:59,$1:$1,INT(-$N74/30)+1),0)+(-$N74/30-INT(-$N74/30))*SUMIFS(59:59,$1:$1,GC$1+INT(-$N74/30)+1)+(INT(-$N74/30)+1--$N74/30)*SUMIFS(59:59,$1:$1,GC$1+INT(-$N74/30))))</f>
        <v>0</v>
      </c>
      <c r="GD74" s="40">
        <f>IF(GD$7="",0,IF(GD$1=MAX($1:$1),$R59-SUM($T74:GC74),IF(GD$1=1,SUMIFS(59:59,$1:$1,"&gt;="&amp;1,$1:$1,"&lt;="&amp;INT(-$N74/30))+(-$N74/30-INT(-$N74/30))*SUMIFS(59:59,$1:$1,INT(-$N74/30)+1),0)+(-$N74/30-INT(-$N74/30))*SUMIFS(59:59,$1:$1,GD$1+INT(-$N74/30)+1)+(INT(-$N74/30)+1--$N74/30)*SUMIFS(59:59,$1:$1,GD$1+INT(-$N74/30))))</f>
        <v>0</v>
      </c>
      <c r="GE74" s="40">
        <f>IF(GE$7="",0,IF(GE$1=MAX($1:$1),$R59-SUM($T74:GD74),IF(GE$1=1,SUMIFS(59:59,$1:$1,"&gt;="&amp;1,$1:$1,"&lt;="&amp;INT(-$N74/30))+(-$N74/30-INT(-$N74/30))*SUMIFS(59:59,$1:$1,INT(-$N74/30)+1),0)+(-$N74/30-INT(-$N74/30))*SUMIFS(59:59,$1:$1,GE$1+INT(-$N74/30)+1)+(INT(-$N74/30)+1--$N74/30)*SUMIFS(59:59,$1:$1,GE$1+INT(-$N74/30))))</f>
        <v>0</v>
      </c>
      <c r="GF74" s="40">
        <f>IF(GF$7="",0,IF(GF$1=MAX($1:$1),$R59-SUM($T74:GE74),IF(GF$1=1,SUMIFS(59:59,$1:$1,"&gt;="&amp;1,$1:$1,"&lt;="&amp;INT(-$N74/30))+(-$N74/30-INT(-$N74/30))*SUMIFS(59:59,$1:$1,INT(-$N74/30)+1),0)+(-$N74/30-INT(-$N74/30))*SUMIFS(59:59,$1:$1,GF$1+INT(-$N74/30)+1)+(INT(-$N74/30)+1--$N74/30)*SUMIFS(59:59,$1:$1,GF$1+INT(-$N74/30))))</f>
        <v>0</v>
      </c>
      <c r="GG74" s="40">
        <f>IF(GG$7="",0,IF(GG$1=MAX($1:$1),$R59-SUM($T74:GF74),IF(GG$1=1,SUMIFS(59:59,$1:$1,"&gt;="&amp;1,$1:$1,"&lt;="&amp;INT(-$N74/30))+(-$N74/30-INT(-$N74/30))*SUMIFS(59:59,$1:$1,INT(-$N74/30)+1),0)+(-$N74/30-INT(-$N74/30))*SUMIFS(59:59,$1:$1,GG$1+INT(-$N74/30)+1)+(INT(-$N74/30)+1--$N74/30)*SUMIFS(59:59,$1:$1,GG$1+INT(-$N74/30))))</f>
        <v>0</v>
      </c>
      <c r="GH74" s="40">
        <f>IF(GH$7="",0,IF(GH$1=MAX($1:$1),$R59-SUM($T74:GG74),IF(GH$1=1,SUMIFS(59:59,$1:$1,"&gt;="&amp;1,$1:$1,"&lt;="&amp;INT(-$N74/30))+(-$N74/30-INT(-$N74/30))*SUMIFS(59:59,$1:$1,INT(-$N74/30)+1),0)+(-$N74/30-INT(-$N74/30))*SUMIFS(59:59,$1:$1,GH$1+INT(-$N74/30)+1)+(INT(-$N74/30)+1--$N74/30)*SUMIFS(59:59,$1:$1,GH$1+INT(-$N74/30))))</f>
        <v>0</v>
      </c>
      <c r="GI74" s="40">
        <f>IF(GI$7="",0,IF(GI$1=MAX($1:$1),$R59-SUM($T74:GH74),IF(GI$1=1,SUMIFS(59:59,$1:$1,"&gt;="&amp;1,$1:$1,"&lt;="&amp;INT(-$N74/30))+(-$N74/30-INT(-$N74/30))*SUMIFS(59:59,$1:$1,INT(-$N74/30)+1),0)+(-$N74/30-INT(-$N74/30))*SUMIFS(59:59,$1:$1,GI$1+INT(-$N74/30)+1)+(INT(-$N74/30)+1--$N74/30)*SUMIFS(59:59,$1:$1,GI$1+INT(-$N74/30))))</f>
        <v>0</v>
      </c>
      <c r="GJ74" s="40">
        <f>IF(GJ$7="",0,IF(GJ$1=MAX($1:$1),$R59-SUM($T74:GI74),IF(GJ$1=1,SUMIFS(59:59,$1:$1,"&gt;="&amp;1,$1:$1,"&lt;="&amp;INT(-$N74/30))+(-$N74/30-INT(-$N74/30))*SUMIFS(59:59,$1:$1,INT(-$N74/30)+1),0)+(-$N74/30-INT(-$N74/30))*SUMIFS(59:59,$1:$1,GJ$1+INT(-$N74/30)+1)+(INT(-$N74/30)+1--$N74/30)*SUMIFS(59:59,$1:$1,GJ$1+INT(-$N74/30))))</f>
        <v>0</v>
      </c>
      <c r="GK74" s="40">
        <f>IF(GK$7="",0,IF(GK$1=MAX($1:$1),$R59-SUM($T74:GJ74),IF(GK$1=1,SUMIFS(59:59,$1:$1,"&gt;="&amp;1,$1:$1,"&lt;="&amp;INT(-$N74/30))+(-$N74/30-INT(-$N74/30))*SUMIFS(59:59,$1:$1,INT(-$N74/30)+1),0)+(-$N74/30-INT(-$N74/30))*SUMIFS(59:59,$1:$1,GK$1+INT(-$N74/30)+1)+(INT(-$N74/30)+1--$N74/30)*SUMIFS(59:59,$1:$1,GK$1+INT(-$N74/30))))</f>
        <v>0</v>
      </c>
      <c r="GL74" s="40">
        <f>IF(GL$7="",0,IF(GL$1=MAX($1:$1),$R59-SUM($T74:GK74),IF(GL$1=1,SUMIFS(59:59,$1:$1,"&gt;="&amp;1,$1:$1,"&lt;="&amp;INT(-$N74/30))+(-$N74/30-INT(-$N74/30))*SUMIFS(59:59,$1:$1,INT(-$N74/30)+1),0)+(-$N74/30-INT(-$N74/30))*SUMIFS(59:59,$1:$1,GL$1+INT(-$N74/30)+1)+(INT(-$N74/30)+1--$N74/30)*SUMIFS(59:59,$1:$1,GL$1+INT(-$N74/30))))</f>
        <v>0</v>
      </c>
      <c r="GM74" s="40">
        <f>IF(GM$7="",0,IF(GM$1=MAX($1:$1),$R59-SUM($T74:GL74),IF(GM$1=1,SUMIFS(59:59,$1:$1,"&gt;="&amp;1,$1:$1,"&lt;="&amp;INT(-$N74/30))+(-$N74/30-INT(-$N74/30))*SUMIFS(59:59,$1:$1,INT(-$N74/30)+1),0)+(-$N74/30-INT(-$N74/30))*SUMIFS(59:59,$1:$1,GM$1+INT(-$N74/30)+1)+(INT(-$N74/30)+1--$N74/30)*SUMIFS(59:59,$1:$1,GM$1+INT(-$N74/30))))</f>
        <v>0</v>
      </c>
      <c r="GN74" s="40">
        <f>IF(GN$7="",0,IF(GN$1=MAX($1:$1),$R59-SUM($T74:GM74),IF(GN$1=1,SUMIFS(59:59,$1:$1,"&gt;="&amp;1,$1:$1,"&lt;="&amp;INT(-$N74/30))+(-$N74/30-INT(-$N74/30))*SUMIFS(59:59,$1:$1,INT(-$N74/30)+1),0)+(-$N74/30-INT(-$N74/30))*SUMIFS(59:59,$1:$1,GN$1+INT(-$N74/30)+1)+(INT(-$N74/30)+1--$N74/30)*SUMIFS(59:59,$1:$1,GN$1+INT(-$N74/30))))</f>
        <v>0</v>
      </c>
      <c r="GO74" s="40">
        <f>IF(GO$7="",0,IF(GO$1=MAX($1:$1),$R59-SUM($T74:GN74),IF(GO$1=1,SUMIFS(59:59,$1:$1,"&gt;="&amp;1,$1:$1,"&lt;="&amp;INT(-$N74/30))+(-$N74/30-INT(-$N74/30))*SUMIFS(59:59,$1:$1,INT(-$N74/30)+1),0)+(-$N74/30-INT(-$N74/30))*SUMIFS(59:59,$1:$1,GO$1+INT(-$N74/30)+1)+(INT(-$N74/30)+1--$N74/30)*SUMIFS(59:59,$1:$1,GO$1+INT(-$N74/30))))</f>
        <v>0</v>
      </c>
      <c r="GP74" s="40">
        <f>IF(GP$7="",0,IF(GP$1=MAX($1:$1),$R59-SUM($T74:GO74),IF(GP$1=1,SUMIFS(59:59,$1:$1,"&gt;="&amp;1,$1:$1,"&lt;="&amp;INT(-$N74/30))+(-$N74/30-INT(-$N74/30))*SUMIFS(59:59,$1:$1,INT(-$N74/30)+1),0)+(-$N74/30-INT(-$N74/30))*SUMIFS(59:59,$1:$1,GP$1+INT(-$N74/30)+1)+(INT(-$N74/30)+1--$N74/30)*SUMIFS(59:59,$1:$1,GP$1+INT(-$N74/30))))</f>
        <v>0</v>
      </c>
      <c r="GQ74" s="40">
        <f>IF(GQ$7="",0,IF(GQ$1=MAX($1:$1),$R59-SUM($T74:GP74),IF(GQ$1=1,SUMIFS(59:59,$1:$1,"&gt;="&amp;1,$1:$1,"&lt;="&amp;INT(-$N74/30))+(-$N74/30-INT(-$N74/30))*SUMIFS(59:59,$1:$1,INT(-$N74/30)+1),0)+(-$N74/30-INT(-$N74/30))*SUMIFS(59:59,$1:$1,GQ$1+INT(-$N74/30)+1)+(INT(-$N74/30)+1--$N74/30)*SUMIFS(59:59,$1:$1,GQ$1+INT(-$N74/30))))</f>
        <v>0</v>
      </c>
      <c r="GR74" s="40">
        <f>IF(GR$7="",0,IF(GR$1=MAX($1:$1),$R59-SUM($T74:GQ74),IF(GR$1=1,SUMIFS(59:59,$1:$1,"&gt;="&amp;1,$1:$1,"&lt;="&amp;INT(-$N74/30))+(-$N74/30-INT(-$N74/30))*SUMIFS(59:59,$1:$1,INT(-$N74/30)+1),0)+(-$N74/30-INT(-$N74/30))*SUMIFS(59:59,$1:$1,GR$1+INT(-$N74/30)+1)+(INT(-$N74/30)+1--$N74/30)*SUMIFS(59:59,$1:$1,GR$1+INT(-$N74/30))))</f>
        <v>0</v>
      </c>
      <c r="GS74" s="40">
        <f>IF(GS$7="",0,IF(GS$1=MAX($1:$1),$R59-SUM($T74:GR74),IF(GS$1=1,SUMIFS(59:59,$1:$1,"&gt;="&amp;1,$1:$1,"&lt;="&amp;INT(-$N74/30))+(-$N74/30-INT(-$N74/30))*SUMIFS(59:59,$1:$1,INT(-$N74/30)+1),0)+(-$N74/30-INT(-$N74/30))*SUMIFS(59:59,$1:$1,GS$1+INT(-$N74/30)+1)+(INT(-$N74/30)+1--$N74/30)*SUMIFS(59:59,$1:$1,GS$1+INT(-$N74/30))))</f>
        <v>0</v>
      </c>
      <c r="GT74" s="40">
        <f>IF(GT$7="",0,IF(GT$1=MAX($1:$1),$R59-SUM($T74:GS74),IF(GT$1=1,SUMIFS(59:59,$1:$1,"&gt;="&amp;1,$1:$1,"&lt;="&amp;INT(-$N74/30))+(-$N74/30-INT(-$N74/30))*SUMIFS(59:59,$1:$1,INT(-$N74/30)+1),0)+(-$N74/30-INT(-$N74/30))*SUMIFS(59:59,$1:$1,GT$1+INT(-$N74/30)+1)+(INT(-$N74/30)+1--$N74/30)*SUMIFS(59:59,$1:$1,GT$1+INT(-$N74/30))))</f>
        <v>0</v>
      </c>
      <c r="GU74" s="40">
        <f>IF(GU$7="",0,IF(GU$1=MAX($1:$1),$R59-SUM($T74:GT74),IF(GU$1=1,SUMIFS(59:59,$1:$1,"&gt;="&amp;1,$1:$1,"&lt;="&amp;INT(-$N74/30))+(-$N74/30-INT(-$N74/30))*SUMIFS(59:59,$1:$1,INT(-$N74/30)+1),0)+(-$N74/30-INT(-$N74/30))*SUMIFS(59:59,$1:$1,GU$1+INT(-$N74/30)+1)+(INT(-$N74/30)+1--$N74/30)*SUMIFS(59:59,$1:$1,GU$1+INT(-$N74/30))))</f>
        <v>0</v>
      </c>
      <c r="GV74" s="40">
        <f>IF(GV$7="",0,IF(GV$1=MAX($1:$1),$R59-SUM($T74:GU74),IF(GV$1=1,SUMIFS(59:59,$1:$1,"&gt;="&amp;1,$1:$1,"&lt;="&amp;INT(-$N74/30))+(-$N74/30-INT(-$N74/30))*SUMIFS(59:59,$1:$1,INT(-$N74/30)+1),0)+(-$N74/30-INT(-$N74/30))*SUMIFS(59:59,$1:$1,GV$1+INT(-$N74/30)+1)+(INT(-$N74/30)+1--$N74/30)*SUMIFS(59:59,$1:$1,GV$1+INT(-$N74/30))))</f>
        <v>0</v>
      </c>
      <c r="GW74" s="40">
        <f>IF(GW$7="",0,IF(GW$1=MAX($1:$1),$R59-SUM($T74:GV74),IF(GW$1=1,SUMIFS(59:59,$1:$1,"&gt;="&amp;1,$1:$1,"&lt;="&amp;INT(-$N74/30))+(-$N74/30-INT(-$N74/30))*SUMIFS(59:59,$1:$1,INT(-$N74/30)+1),0)+(-$N74/30-INT(-$N74/30))*SUMIFS(59:59,$1:$1,GW$1+INT(-$N74/30)+1)+(INT(-$N74/30)+1--$N74/30)*SUMIFS(59:59,$1:$1,GW$1+INT(-$N74/30))))</f>
        <v>0</v>
      </c>
      <c r="GX74" s="40">
        <f>IF(GX$7="",0,IF(GX$1=MAX($1:$1),$R59-SUM($T74:GW74),IF(GX$1=1,SUMIFS(59:59,$1:$1,"&gt;="&amp;1,$1:$1,"&lt;="&amp;INT(-$N74/30))+(-$N74/30-INT(-$N74/30))*SUMIFS(59:59,$1:$1,INT(-$N74/30)+1),0)+(-$N74/30-INT(-$N74/30))*SUMIFS(59:59,$1:$1,GX$1+INT(-$N74/30)+1)+(INT(-$N74/30)+1--$N74/30)*SUMIFS(59:59,$1:$1,GX$1+INT(-$N74/30))))</f>
        <v>0</v>
      </c>
      <c r="GY74" s="40">
        <f>IF(GY$7="",0,IF(GY$1=MAX($1:$1),$R59-SUM($T74:GX74),IF(GY$1=1,SUMIFS(59:59,$1:$1,"&gt;="&amp;1,$1:$1,"&lt;="&amp;INT(-$N74/30))+(-$N74/30-INT(-$N74/30))*SUMIFS(59:59,$1:$1,INT(-$N74/30)+1),0)+(-$N74/30-INT(-$N74/30))*SUMIFS(59:59,$1:$1,GY$1+INT(-$N74/30)+1)+(INT(-$N74/30)+1--$N74/30)*SUMIFS(59:59,$1:$1,GY$1+INT(-$N74/30))))</f>
        <v>0</v>
      </c>
      <c r="GZ74" s="40">
        <f>IF(GZ$7="",0,IF(GZ$1=MAX($1:$1),$R59-SUM($T74:GY74),IF(GZ$1=1,SUMIFS(59:59,$1:$1,"&gt;="&amp;1,$1:$1,"&lt;="&amp;INT(-$N74/30))+(-$N74/30-INT(-$N74/30))*SUMIFS(59:59,$1:$1,INT(-$N74/30)+1),0)+(-$N74/30-INT(-$N74/30))*SUMIFS(59:59,$1:$1,GZ$1+INT(-$N74/30)+1)+(INT(-$N74/30)+1--$N74/30)*SUMIFS(59:59,$1:$1,GZ$1+INT(-$N74/30))))</f>
        <v>0</v>
      </c>
      <c r="HA74" s="40">
        <f>IF(HA$7="",0,IF(HA$1=MAX($1:$1),$R59-SUM($T74:GZ74),IF(HA$1=1,SUMIFS(59:59,$1:$1,"&gt;="&amp;1,$1:$1,"&lt;="&amp;INT(-$N74/30))+(-$N74/30-INT(-$N74/30))*SUMIFS(59:59,$1:$1,INT(-$N74/30)+1),0)+(-$N74/30-INT(-$N74/30))*SUMIFS(59:59,$1:$1,HA$1+INT(-$N74/30)+1)+(INT(-$N74/30)+1--$N74/30)*SUMIFS(59:59,$1:$1,HA$1+INT(-$N74/30))))</f>
        <v>0</v>
      </c>
      <c r="HB74" s="40">
        <f>IF(HB$7="",0,IF(HB$1=MAX($1:$1),$R59-SUM($T74:HA74),IF(HB$1=1,SUMIFS(59:59,$1:$1,"&gt;="&amp;1,$1:$1,"&lt;="&amp;INT(-$N74/30))+(-$N74/30-INT(-$N74/30))*SUMIFS(59:59,$1:$1,INT(-$N74/30)+1),0)+(-$N74/30-INT(-$N74/30))*SUMIFS(59:59,$1:$1,HB$1+INT(-$N74/30)+1)+(INT(-$N74/30)+1--$N74/30)*SUMIFS(59:59,$1:$1,HB$1+INT(-$N74/30))))</f>
        <v>0</v>
      </c>
      <c r="HC74" s="40">
        <f>IF(HC$7="",0,IF(HC$1=MAX($1:$1),$R59-SUM($T74:HB74),IF(HC$1=1,SUMIFS(59:59,$1:$1,"&gt;="&amp;1,$1:$1,"&lt;="&amp;INT(-$N74/30))+(-$N74/30-INT(-$N74/30))*SUMIFS(59:59,$1:$1,INT(-$N74/30)+1),0)+(-$N74/30-INT(-$N74/30))*SUMIFS(59:59,$1:$1,HC$1+INT(-$N74/30)+1)+(INT(-$N74/30)+1--$N74/30)*SUMIFS(59:59,$1:$1,HC$1+INT(-$N74/30))))</f>
        <v>0</v>
      </c>
      <c r="HD74" s="40">
        <f>IF(HD$7="",0,IF(HD$1=MAX($1:$1),$R59-SUM($T74:HC74),IF(HD$1=1,SUMIFS(59:59,$1:$1,"&gt;="&amp;1,$1:$1,"&lt;="&amp;INT(-$N74/30))+(-$N74/30-INT(-$N74/30))*SUMIFS(59:59,$1:$1,INT(-$N74/30)+1),0)+(-$N74/30-INT(-$N74/30))*SUMIFS(59:59,$1:$1,HD$1+INT(-$N74/30)+1)+(INT(-$N74/30)+1--$N74/30)*SUMIFS(59:59,$1:$1,HD$1+INT(-$N74/30))))</f>
        <v>0</v>
      </c>
      <c r="HE74" s="40">
        <f>IF(HE$7="",0,IF(HE$1=MAX($1:$1),$R59-SUM($T74:HD74),IF(HE$1=1,SUMIFS(59:59,$1:$1,"&gt;="&amp;1,$1:$1,"&lt;="&amp;INT(-$N74/30))+(-$N74/30-INT(-$N74/30))*SUMIFS(59:59,$1:$1,INT(-$N74/30)+1),0)+(-$N74/30-INT(-$N74/30))*SUMIFS(59:59,$1:$1,HE$1+INT(-$N74/30)+1)+(INT(-$N74/30)+1--$N74/30)*SUMIFS(59:59,$1:$1,HE$1+INT(-$N74/30))))</f>
        <v>0</v>
      </c>
      <c r="HF74" s="40">
        <f>IF(HF$7="",0,IF(HF$1=MAX($1:$1),$R59-SUM($T74:HE74),IF(HF$1=1,SUMIFS(59:59,$1:$1,"&gt;="&amp;1,$1:$1,"&lt;="&amp;INT(-$N74/30))+(-$N74/30-INT(-$N74/30))*SUMIFS(59:59,$1:$1,INT(-$N74/30)+1),0)+(-$N74/30-INT(-$N74/30))*SUMIFS(59:59,$1:$1,HF$1+INT(-$N74/30)+1)+(INT(-$N74/30)+1--$N74/30)*SUMIFS(59:59,$1:$1,HF$1+INT(-$N74/30))))</f>
        <v>0</v>
      </c>
      <c r="HG74" s="40">
        <f>IF(HG$7="",0,IF(HG$1=MAX($1:$1),$R59-SUM($T74:HF74),IF(HG$1=1,SUMIFS(59:59,$1:$1,"&gt;="&amp;1,$1:$1,"&lt;="&amp;INT(-$N74/30))+(-$N74/30-INT(-$N74/30))*SUMIFS(59:59,$1:$1,INT(-$N74/30)+1),0)+(-$N74/30-INT(-$N74/30))*SUMIFS(59:59,$1:$1,HG$1+INT(-$N74/30)+1)+(INT(-$N74/30)+1--$N74/30)*SUMIFS(59:59,$1:$1,HG$1+INT(-$N74/30))))</f>
        <v>0</v>
      </c>
      <c r="HH74" s="40">
        <f>IF(HH$7="",0,IF(HH$1=MAX($1:$1),$R59-SUM($T74:HG74),IF(HH$1=1,SUMIFS(59:59,$1:$1,"&gt;="&amp;1,$1:$1,"&lt;="&amp;INT(-$N74/30))+(-$N74/30-INT(-$N74/30))*SUMIFS(59:59,$1:$1,INT(-$N74/30)+1),0)+(-$N74/30-INT(-$N74/30))*SUMIFS(59:59,$1:$1,HH$1+INT(-$N74/30)+1)+(INT(-$N74/30)+1--$N74/30)*SUMIFS(59:59,$1:$1,HH$1+INT(-$N74/30))))</f>
        <v>0</v>
      </c>
      <c r="HI74" s="40">
        <f>IF(HI$7="",0,IF(HI$1=MAX($1:$1),$R59-SUM($T74:HH74),IF(HI$1=1,SUMIFS(59:59,$1:$1,"&gt;="&amp;1,$1:$1,"&lt;="&amp;INT(-$N74/30))+(-$N74/30-INT(-$N74/30))*SUMIFS(59:59,$1:$1,INT(-$N74/30)+1),0)+(-$N74/30-INT(-$N74/30))*SUMIFS(59:59,$1:$1,HI$1+INT(-$N74/30)+1)+(INT(-$N74/30)+1--$N74/30)*SUMIFS(59:59,$1:$1,HI$1+INT(-$N74/30))))</f>
        <v>0</v>
      </c>
      <c r="HJ74" s="40">
        <f>IF(HJ$7="",0,IF(HJ$1=MAX($1:$1),$R59-SUM($T74:HI74),IF(HJ$1=1,SUMIFS(59:59,$1:$1,"&gt;="&amp;1,$1:$1,"&lt;="&amp;INT(-$N74/30))+(-$N74/30-INT(-$N74/30))*SUMIFS(59:59,$1:$1,INT(-$N74/30)+1),0)+(-$N74/30-INT(-$N74/30))*SUMIFS(59:59,$1:$1,HJ$1+INT(-$N74/30)+1)+(INT(-$N74/30)+1--$N74/30)*SUMIFS(59:59,$1:$1,HJ$1+INT(-$N74/30))))</f>
        <v>0</v>
      </c>
      <c r="HK74" s="40">
        <f>IF(HK$7="",0,IF(HK$1=MAX($1:$1),$R59-SUM($T74:HJ74),IF(HK$1=1,SUMIFS(59:59,$1:$1,"&gt;="&amp;1,$1:$1,"&lt;="&amp;INT(-$N74/30))+(-$N74/30-INT(-$N74/30))*SUMIFS(59:59,$1:$1,INT(-$N74/30)+1),0)+(-$N74/30-INT(-$N74/30))*SUMIFS(59:59,$1:$1,HK$1+INT(-$N74/30)+1)+(INT(-$N74/30)+1--$N74/30)*SUMIFS(59:59,$1:$1,HK$1+INT(-$N74/30))))</f>
        <v>0</v>
      </c>
      <c r="HL74" s="40">
        <f>IF(HL$7="",0,IF(HL$1=MAX($1:$1),$R59-SUM($T74:HK74),IF(HL$1=1,SUMIFS(59:59,$1:$1,"&gt;="&amp;1,$1:$1,"&lt;="&amp;INT(-$N74/30))+(-$N74/30-INT(-$N74/30))*SUMIFS(59:59,$1:$1,INT(-$N74/30)+1),0)+(-$N74/30-INT(-$N74/30))*SUMIFS(59:59,$1:$1,HL$1+INT(-$N74/30)+1)+(INT(-$N74/30)+1--$N74/30)*SUMIFS(59:59,$1:$1,HL$1+INT(-$N74/30))))</f>
        <v>0</v>
      </c>
      <c r="HM74" s="40">
        <f>IF(HM$7="",0,IF(HM$1=MAX($1:$1),$R59-SUM($T74:HL74),IF(HM$1=1,SUMIFS(59:59,$1:$1,"&gt;="&amp;1,$1:$1,"&lt;="&amp;INT(-$N74/30))+(-$N74/30-INT(-$N74/30))*SUMIFS(59:59,$1:$1,INT(-$N74/30)+1),0)+(-$N74/30-INT(-$N74/30))*SUMIFS(59:59,$1:$1,HM$1+INT(-$N74/30)+1)+(INT(-$N74/30)+1--$N74/30)*SUMIFS(59:59,$1:$1,HM$1+INT(-$N74/30))))</f>
        <v>0</v>
      </c>
      <c r="HN74" s="40">
        <f>IF(HN$7="",0,IF(HN$1=MAX($1:$1),$R59-SUM($T74:HM74),IF(HN$1=1,SUMIFS(59:59,$1:$1,"&gt;="&amp;1,$1:$1,"&lt;="&amp;INT(-$N74/30))+(-$N74/30-INT(-$N74/30))*SUMIFS(59:59,$1:$1,INT(-$N74/30)+1),0)+(-$N74/30-INT(-$N74/30))*SUMIFS(59:59,$1:$1,HN$1+INT(-$N74/30)+1)+(INT(-$N74/30)+1--$N74/30)*SUMIFS(59:59,$1:$1,HN$1+INT(-$N74/30))))</f>
        <v>0</v>
      </c>
      <c r="HO74" s="40">
        <f>IF(HO$7="",0,IF(HO$1=MAX($1:$1),$R59-SUM($T74:HN74),IF(HO$1=1,SUMIFS(59:59,$1:$1,"&gt;="&amp;1,$1:$1,"&lt;="&amp;INT(-$N74/30))+(-$N74/30-INT(-$N74/30))*SUMIFS(59:59,$1:$1,INT(-$N74/30)+1),0)+(-$N74/30-INT(-$N74/30))*SUMIFS(59:59,$1:$1,HO$1+INT(-$N74/30)+1)+(INT(-$N74/30)+1--$N74/30)*SUMIFS(59:59,$1:$1,HO$1+INT(-$N74/30))))</f>
        <v>0</v>
      </c>
      <c r="HP74" s="40">
        <f>IF(HP$7="",0,IF(HP$1=MAX($1:$1),$R59-SUM($T74:HO74),IF(HP$1=1,SUMIFS(59:59,$1:$1,"&gt;="&amp;1,$1:$1,"&lt;="&amp;INT(-$N74/30))+(-$N74/30-INT(-$N74/30))*SUMIFS(59:59,$1:$1,INT(-$N74/30)+1),0)+(-$N74/30-INT(-$N74/30))*SUMIFS(59:59,$1:$1,HP$1+INT(-$N74/30)+1)+(INT(-$N74/30)+1--$N74/30)*SUMIFS(59:59,$1:$1,HP$1+INT(-$N74/30))))</f>
        <v>0</v>
      </c>
      <c r="HQ74" s="40">
        <f>IF(HQ$7="",0,IF(HQ$1=MAX($1:$1),$R59-SUM($T74:HP74),IF(HQ$1=1,SUMIFS(59:59,$1:$1,"&gt;="&amp;1,$1:$1,"&lt;="&amp;INT(-$N74/30))+(-$N74/30-INT(-$N74/30))*SUMIFS(59:59,$1:$1,INT(-$N74/30)+1),0)+(-$N74/30-INT(-$N74/30))*SUMIFS(59:59,$1:$1,HQ$1+INT(-$N74/30)+1)+(INT(-$N74/30)+1--$N74/30)*SUMIFS(59:59,$1:$1,HQ$1+INT(-$N74/30))))</f>
        <v>0</v>
      </c>
      <c r="HR74" s="40">
        <f>IF(HR$7="",0,IF(HR$1=MAX($1:$1),$R59-SUM($T74:HQ74),IF(HR$1=1,SUMIFS(59:59,$1:$1,"&gt;="&amp;1,$1:$1,"&lt;="&amp;INT(-$N74/30))+(-$N74/30-INT(-$N74/30))*SUMIFS(59:59,$1:$1,INT(-$N74/30)+1),0)+(-$N74/30-INT(-$N74/30))*SUMIFS(59:59,$1:$1,HR$1+INT(-$N74/30)+1)+(INT(-$N74/30)+1--$N74/30)*SUMIFS(59:59,$1:$1,HR$1+INT(-$N74/30))))</f>
        <v>0</v>
      </c>
      <c r="HS74" s="40">
        <f>IF(HS$7="",0,IF(HS$1=MAX($1:$1),$R59-SUM($T74:HR74),IF(HS$1=1,SUMIFS(59:59,$1:$1,"&gt;="&amp;1,$1:$1,"&lt;="&amp;INT(-$N74/30))+(-$N74/30-INT(-$N74/30))*SUMIFS(59:59,$1:$1,INT(-$N74/30)+1),0)+(-$N74/30-INT(-$N74/30))*SUMIFS(59:59,$1:$1,HS$1+INT(-$N74/30)+1)+(INT(-$N74/30)+1--$N74/30)*SUMIFS(59:59,$1:$1,HS$1+INT(-$N74/30))))</f>
        <v>0</v>
      </c>
      <c r="HT74" s="40">
        <f>IF(HT$7="",0,IF(HT$1=MAX($1:$1),$R59-SUM($T74:HS74),IF(HT$1=1,SUMIFS(59:59,$1:$1,"&gt;="&amp;1,$1:$1,"&lt;="&amp;INT(-$N74/30))+(-$N74/30-INT(-$N74/30))*SUMIFS(59:59,$1:$1,INT(-$N74/30)+1),0)+(-$N74/30-INT(-$N74/30))*SUMIFS(59:59,$1:$1,HT$1+INT(-$N74/30)+1)+(INT(-$N74/30)+1--$N74/30)*SUMIFS(59:59,$1:$1,HT$1+INT(-$N74/30))))</f>
        <v>0</v>
      </c>
      <c r="HU74" s="40">
        <f>IF(HU$7="",0,IF(HU$1=MAX($1:$1),$R59-SUM($T74:HT74),IF(HU$1=1,SUMIFS(59:59,$1:$1,"&gt;="&amp;1,$1:$1,"&lt;="&amp;INT(-$N74/30))+(-$N74/30-INT(-$N74/30))*SUMIFS(59:59,$1:$1,INT(-$N74/30)+1),0)+(-$N74/30-INT(-$N74/30))*SUMIFS(59:59,$1:$1,HU$1+INT(-$N74/30)+1)+(INT(-$N74/30)+1--$N74/30)*SUMIFS(59:59,$1:$1,HU$1+INT(-$N74/30))))</f>
        <v>0</v>
      </c>
      <c r="HV74" s="40">
        <f>IF(HV$7="",0,IF(HV$1=MAX($1:$1),$R59-SUM($T74:HU74),IF(HV$1=1,SUMIFS(59:59,$1:$1,"&gt;="&amp;1,$1:$1,"&lt;="&amp;INT(-$N74/30))+(-$N74/30-INT(-$N74/30))*SUMIFS(59:59,$1:$1,INT(-$N74/30)+1),0)+(-$N74/30-INT(-$N74/30))*SUMIFS(59:59,$1:$1,HV$1+INT(-$N74/30)+1)+(INT(-$N74/30)+1--$N74/30)*SUMIFS(59:59,$1:$1,HV$1+INT(-$N74/30))))</f>
        <v>0</v>
      </c>
      <c r="HW74" s="40">
        <f>IF(HW$7="",0,IF(HW$1=MAX($1:$1),$R59-SUM($T74:HV74),IF(HW$1=1,SUMIFS(59:59,$1:$1,"&gt;="&amp;1,$1:$1,"&lt;="&amp;INT(-$N74/30))+(-$N74/30-INT(-$N74/30))*SUMIFS(59:59,$1:$1,INT(-$N74/30)+1),0)+(-$N74/30-INT(-$N74/30))*SUMIFS(59:59,$1:$1,HW$1+INT(-$N74/30)+1)+(INT(-$N74/30)+1--$N74/30)*SUMIFS(59:59,$1:$1,HW$1+INT(-$N74/30))))</f>
        <v>0</v>
      </c>
      <c r="HX74" s="40">
        <f>IF(HX$7="",0,IF(HX$1=MAX($1:$1),$R59-SUM($T74:HW74),IF(HX$1=1,SUMIFS(59:59,$1:$1,"&gt;="&amp;1,$1:$1,"&lt;="&amp;INT(-$N74/30))+(-$N74/30-INT(-$N74/30))*SUMIFS(59:59,$1:$1,INT(-$N74/30)+1),0)+(-$N74/30-INT(-$N74/30))*SUMIFS(59:59,$1:$1,HX$1+INT(-$N74/30)+1)+(INT(-$N74/30)+1--$N74/30)*SUMIFS(59:59,$1:$1,HX$1+INT(-$N74/30))))</f>
        <v>0</v>
      </c>
      <c r="HY74" s="40">
        <f>IF(HY$7="",0,IF(HY$1=MAX($1:$1),$R59-SUM($T74:HX74),IF(HY$1=1,SUMIFS(59:59,$1:$1,"&gt;="&amp;1,$1:$1,"&lt;="&amp;INT(-$N74/30))+(-$N74/30-INT(-$N74/30))*SUMIFS(59:59,$1:$1,INT(-$N74/30)+1),0)+(-$N74/30-INT(-$N74/30))*SUMIFS(59:59,$1:$1,HY$1+INT(-$N74/30)+1)+(INT(-$N74/30)+1--$N74/30)*SUMIFS(59:59,$1:$1,HY$1+INT(-$N74/30))))</f>
        <v>0</v>
      </c>
      <c r="HZ74" s="40">
        <f>IF(HZ$7="",0,IF(HZ$1=MAX($1:$1),$R59-SUM($T74:HY74),IF(HZ$1=1,SUMIFS(59:59,$1:$1,"&gt;="&amp;1,$1:$1,"&lt;="&amp;INT(-$N74/30))+(-$N74/30-INT(-$N74/30))*SUMIFS(59:59,$1:$1,INT(-$N74/30)+1),0)+(-$N74/30-INT(-$N74/30))*SUMIFS(59:59,$1:$1,HZ$1+INT(-$N74/30)+1)+(INT(-$N74/30)+1--$N74/30)*SUMIFS(59:59,$1:$1,HZ$1+INT(-$N74/30))))</f>
        <v>0</v>
      </c>
      <c r="IA74" s="40">
        <f>IF(IA$7="",0,IF(IA$1=MAX($1:$1),$R59-SUM($T74:HZ74),IF(IA$1=1,SUMIFS(59:59,$1:$1,"&gt;="&amp;1,$1:$1,"&lt;="&amp;INT(-$N74/30))+(-$N74/30-INT(-$N74/30))*SUMIFS(59:59,$1:$1,INT(-$N74/30)+1),0)+(-$N74/30-INT(-$N74/30))*SUMIFS(59:59,$1:$1,IA$1+INT(-$N74/30)+1)+(INT(-$N74/30)+1--$N74/30)*SUMIFS(59:59,$1:$1,IA$1+INT(-$N74/30))))</f>
        <v>0</v>
      </c>
      <c r="IB74" s="40">
        <f>IF(IB$7="",0,IF(IB$1=MAX($1:$1),$R59-SUM($T74:IA74),IF(IB$1=1,SUMIFS(59:59,$1:$1,"&gt;="&amp;1,$1:$1,"&lt;="&amp;INT(-$N74/30))+(-$N74/30-INT(-$N74/30))*SUMIFS(59:59,$1:$1,INT(-$N74/30)+1),0)+(-$N74/30-INT(-$N74/30))*SUMIFS(59:59,$1:$1,IB$1+INT(-$N74/30)+1)+(INT(-$N74/30)+1--$N74/30)*SUMIFS(59:59,$1:$1,IB$1+INT(-$N74/30))))</f>
        <v>0</v>
      </c>
      <c r="IC74" s="40">
        <f>IF(IC$7="",0,IF(IC$1=MAX($1:$1),$R59-SUM($T74:IB74),IF(IC$1=1,SUMIFS(59:59,$1:$1,"&gt;="&amp;1,$1:$1,"&lt;="&amp;INT(-$N74/30))+(-$N74/30-INT(-$N74/30))*SUMIFS(59:59,$1:$1,INT(-$N74/30)+1),0)+(-$N74/30-INT(-$N74/30))*SUMIFS(59:59,$1:$1,IC$1+INT(-$N74/30)+1)+(INT(-$N74/30)+1--$N74/30)*SUMIFS(59:59,$1:$1,IC$1+INT(-$N74/30))))</f>
        <v>0</v>
      </c>
      <c r="ID74" s="40">
        <f>IF(ID$7="",0,IF(ID$1=MAX($1:$1),$R59-SUM($T74:IC74),IF(ID$1=1,SUMIFS(59:59,$1:$1,"&gt;="&amp;1,$1:$1,"&lt;="&amp;INT(-$N74/30))+(-$N74/30-INT(-$N74/30))*SUMIFS(59:59,$1:$1,INT(-$N74/30)+1),0)+(-$N74/30-INT(-$N74/30))*SUMIFS(59:59,$1:$1,ID$1+INT(-$N74/30)+1)+(INT(-$N74/30)+1--$N74/30)*SUMIFS(59:59,$1:$1,ID$1+INT(-$N74/30))))</f>
        <v>0</v>
      </c>
      <c r="IE74" s="40">
        <f>IF(IE$7="",0,IF(IE$1=MAX($1:$1),$R59-SUM($T74:ID74),IF(IE$1=1,SUMIFS(59:59,$1:$1,"&gt;="&amp;1,$1:$1,"&lt;="&amp;INT(-$N74/30))+(-$N74/30-INT(-$N74/30))*SUMIFS(59:59,$1:$1,INT(-$N74/30)+1),0)+(-$N74/30-INT(-$N74/30))*SUMIFS(59:59,$1:$1,IE$1+INT(-$N74/30)+1)+(INT(-$N74/30)+1--$N74/30)*SUMIFS(59:59,$1:$1,IE$1+INT(-$N74/30))))</f>
        <v>0</v>
      </c>
      <c r="IF74" s="40">
        <f>IF(IF$7="",0,IF(IF$1=MAX($1:$1),$R59-SUM($T74:IE74),IF(IF$1=1,SUMIFS(59:59,$1:$1,"&gt;="&amp;1,$1:$1,"&lt;="&amp;INT(-$N74/30))+(-$N74/30-INT(-$N74/30))*SUMIFS(59:59,$1:$1,INT(-$N74/30)+1),0)+(-$N74/30-INT(-$N74/30))*SUMIFS(59:59,$1:$1,IF$1+INT(-$N74/30)+1)+(INT(-$N74/30)+1--$N74/30)*SUMIFS(59:59,$1:$1,IF$1+INT(-$N74/30))))</f>
        <v>0</v>
      </c>
      <c r="IG74" s="40">
        <f>IF(IG$7="",0,IF(IG$1=MAX($1:$1),$R59-SUM($T74:IF74),IF(IG$1=1,SUMIFS(59:59,$1:$1,"&gt;="&amp;1,$1:$1,"&lt;="&amp;INT(-$N74/30))+(-$N74/30-INT(-$N74/30))*SUMIFS(59:59,$1:$1,INT(-$N74/30)+1),0)+(-$N74/30-INT(-$N74/30))*SUMIFS(59:59,$1:$1,IG$1+INT(-$N74/30)+1)+(INT(-$N74/30)+1--$N74/30)*SUMIFS(59:59,$1:$1,IG$1+INT(-$N74/30))))</f>
        <v>0</v>
      </c>
      <c r="IH74" s="40">
        <f>IF(IH$7="",0,IF(IH$1=MAX($1:$1),$R59-SUM($T74:IG74),IF(IH$1=1,SUMIFS(59:59,$1:$1,"&gt;="&amp;1,$1:$1,"&lt;="&amp;INT(-$N74/30))+(-$N74/30-INT(-$N74/30))*SUMIFS(59:59,$1:$1,INT(-$N74/30)+1),0)+(-$N74/30-INT(-$N74/30))*SUMIFS(59:59,$1:$1,IH$1+INT(-$N74/30)+1)+(INT(-$N74/30)+1--$N74/30)*SUMIFS(59:59,$1:$1,IH$1+INT(-$N74/30))))</f>
        <v>0</v>
      </c>
      <c r="II74" s="40">
        <f>IF(II$7="",0,IF(II$1=MAX($1:$1),$R59-SUM($T74:IH74),IF(II$1=1,SUMIFS(59:59,$1:$1,"&gt;="&amp;1,$1:$1,"&lt;="&amp;INT(-$N74/30))+(-$N74/30-INT(-$N74/30))*SUMIFS(59:59,$1:$1,INT(-$N74/30)+1),0)+(-$N74/30-INT(-$N74/30))*SUMIFS(59:59,$1:$1,II$1+INT(-$N74/30)+1)+(INT(-$N74/30)+1--$N74/30)*SUMIFS(59:59,$1:$1,II$1+INT(-$N74/30))))</f>
        <v>0</v>
      </c>
      <c r="IJ74" s="40">
        <f>IF(IJ$7="",0,IF(IJ$1=MAX($1:$1),$R59-SUM($T74:II74),IF(IJ$1=1,SUMIFS(59:59,$1:$1,"&gt;="&amp;1,$1:$1,"&lt;="&amp;INT(-$N74/30))+(-$N74/30-INT(-$N74/30))*SUMIFS(59:59,$1:$1,INT(-$N74/30)+1),0)+(-$N74/30-INT(-$N74/30))*SUMIFS(59:59,$1:$1,IJ$1+INT(-$N74/30)+1)+(INT(-$N74/30)+1--$N74/30)*SUMIFS(59:59,$1:$1,IJ$1+INT(-$N74/30))))</f>
        <v>0</v>
      </c>
      <c r="IK74" s="40">
        <f>IF(IK$7="",0,IF(IK$1=MAX($1:$1),$R59-SUM($T74:IJ74),IF(IK$1=1,SUMIFS(59:59,$1:$1,"&gt;="&amp;1,$1:$1,"&lt;="&amp;INT(-$N74/30))+(-$N74/30-INT(-$N74/30))*SUMIFS(59:59,$1:$1,INT(-$N74/30)+1),0)+(-$N74/30-INT(-$N74/30))*SUMIFS(59:59,$1:$1,IK$1+INT(-$N74/30)+1)+(INT(-$N74/30)+1--$N74/30)*SUMIFS(59:59,$1:$1,IK$1+INT(-$N74/30))))</f>
        <v>0</v>
      </c>
      <c r="IL74" s="40">
        <f>IF(IL$7="",0,IF(IL$1=MAX($1:$1),$R59-SUM($T74:IK74),IF(IL$1=1,SUMIFS(59:59,$1:$1,"&gt;="&amp;1,$1:$1,"&lt;="&amp;INT(-$N74/30))+(-$N74/30-INT(-$N74/30))*SUMIFS(59:59,$1:$1,INT(-$N74/30)+1),0)+(-$N74/30-INT(-$N74/30))*SUMIFS(59:59,$1:$1,IL$1+INT(-$N74/30)+1)+(INT(-$N74/30)+1--$N74/30)*SUMIFS(59:59,$1:$1,IL$1+INT(-$N74/30))))</f>
        <v>0</v>
      </c>
      <c r="IM74" s="40">
        <f>IF(IM$7="",0,IF(IM$1=MAX($1:$1),$R59-SUM($T74:IL74),IF(IM$1=1,SUMIFS(59:59,$1:$1,"&gt;="&amp;1,$1:$1,"&lt;="&amp;INT(-$N74/30))+(-$N74/30-INT(-$N74/30))*SUMIFS(59:59,$1:$1,INT(-$N74/30)+1),0)+(-$N74/30-INT(-$N74/30))*SUMIFS(59:59,$1:$1,IM$1+INT(-$N74/30)+1)+(INT(-$N74/30)+1--$N74/30)*SUMIFS(59:59,$1:$1,IM$1+INT(-$N74/30))))</f>
        <v>0</v>
      </c>
      <c r="IN74" s="40">
        <f>IF(IN$7="",0,IF(IN$1=MAX($1:$1),$R59-SUM($T74:IM74),IF(IN$1=1,SUMIFS(59:59,$1:$1,"&gt;="&amp;1,$1:$1,"&lt;="&amp;INT(-$N74/30))+(-$N74/30-INT(-$N74/30))*SUMIFS(59:59,$1:$1,INT(-$N74/30)+1),0)+(-$N74/30-INT(-$N74/30))*SUMIFS(59:59,$1:$1,IN$1+INT(-$N74/30)+1)+(INT(-$N74/30)+1--$N74/30)*SUMIFS(59:59,$1:$1,IN$1+INT(-$N74/30))))</f>
        <v>0</v>
      </c>
      <c r="IO74" s="40">
        <f>IF(IO$7="",0,IF(IO$1=MAX($1:$1),$R59-SUM($T74:IN74),IF(IO$1=1,SUMIFS(59:59,$1:$1,"&gt;="&amp;1,$1:$1,"&lt;="&amp;INT(-$N74/30))+(-$N74/30-INT(-$N74/30))*SUMIFS(59:59,$1:$1,INT(-$N74/30)+1),0)+(-$N74/30-INT(-$N74/30))*SUMIFS(59:59,$1:$1,IO$1+INT(-$N74/30)+1)+(INT(-$N74/30)+1--$N74/30)*SUMIFS(59:59,$1:$1,IO$1+INT(-$N74/30))))</f>
        <v>0</v>
      </c>
      <c r="IP74" s="40">
        <f>IF(IP$7="",0,IF(IP$1=MAX($1:$1),$R59-SUM($T74:IO74),IF(IP$1=1,SUMIFS(59:59,$1:$1,"&gt;="&amp;1,$1:$1,"&lt;="&amp;INT(-$N74/30))+(-$N74/30-INT(-$N74/30))*SUMIFS(59:59,$1:$1,INT(-$N74/30)+1),0)+(-$N74/30-INT(-$N74/30))*SUMIFS(59:59,$1:$1,IP$1+INT(-$N74/30)+1)+(INT(-$N74/30)+1--$N74/30)*SUMIFS(59:59,$1:$1,IP$1+INT(-$N74/30))))</f>
        <v>0</v>
      </c>
      <c r="IQ74" s="40">
        <f>IF(IQ$7="",0,IF(IQ$1=MAX($1:$1),$R59-SUM($T74:IP74),IF(IQ$1=1,SUMIFS(59:59,$1:$1,"&gt;="&amp;1,$1:$1,"&lt;="&amp;INT(-$N74/30))+(-$N74/30-INT(-$N74/30))*SUMIFS(59:59,$1:$1,INT(-$N74/30)+1),0)+(-$N74/30-INT(-$N74/30))*SUMIFS(59:59,$1:$1,IQ$1+INT(-$N74/30)+1)+(INT(-$N74/30)+1--$N74/30)*SUMIFS(59:59,$1:$1,IQ$1+INT(-$N74/30))))</f>
        <v>0</v>
      </c>
      <c r="IR74" s="40">
        <f>IF(IR$7="",0,IF(IR$1=MAX($1:$1),$R59-SUM($T74:IQ74),IF(IR$1=1,SUMIFS(59:59,$1:$1,"&gt;="&amp;1,$1:$1,"&lt;="&amp;INT(-$N74/30))+(-$N74/30-INT(-$N74/30))*SUMIFS(59:59,$1:$1,INT(-$N74/30)+1),0)+(-$N74/30-INT(-$N74/30))*SUMIFS(59:59,$1:$1,IR$1+INT(-$N74/30)+1)+(INT(-$N74/30)+1--$N74/30)*SUMIFS(59:59,$1:$1,IR$1+INT(-$N74/30))))</f>
        <v>0</v>
      </c>
      <c r="IS74" s="40">
        <f>IF(IS$7="",0,IF(IS$1=MAX($1:$1),$R59-SUM($T74:IR74),IF(IS$1=1,SUMIFS(59:59,$1:$1,"&gt;="&amp;1,$1:$1,"&lt;="&amp;INT(-$N74/30))+(-$N74/30-INT(-$N74/30))*SUMIFS(59:59,$1:$1,INT(-$N74/30)+1),0)+(-$N74/30-INT(-$N74/30))*SUMIFS(59:59,$1:$1,IS$1+INT(-$N74/30)+1)+(INT(-$N74/30)+1--$N74/30)*SUMIFS(59:59,$1:$1,IS$1+INT(-$N74/30))))</f>
        <v>0</v>
      </c>
      <c r="IT74" s="40">
        <f>IF(IT$7="",0,IF(IT$1=MAX($1:$1),$R59-SUM($T74:IS74),IF(IT$1=1,SUMIFS(59:59,$1:$1,"&gt;="&amp;1,$1:$1,"&lt;="&amp;INT(-$N74/30))+(-$N74/30-INT(-$N74/30))*SUMIFS(59:59,$1:$1,INT(-$N74/30)+1),0)+(-$N74/30-INT(-$N74/30))*SUMIFS(59:59,$1:$1,IT$1+INT(-$N74/30)+1)+(INT(-$N74/30)+1--$N74/30)*SUMIFS(59:59,$1:$1,IT$1+INT(-$N74/30))))</f>
        <v>0</v>
      </c>
      <c r="IU74" s="40">
        <f>IF(IU$7="",0,IF(IU$1=MAX($1:$1),$R59-SUM($T74:IT74),IF(IU$1=1,SUMIFS(59:59,$1:$1,"&gt;="&amp;1,$1:$1,"&lt;="&amp;INT(-$N74/30))+(-$N74/30-INT(-$N74/30))*SUMIFS(59:59,$1:$1,INT(-$N74/30)+1),0)+(-$N74/30-INT(-$N74/30))*SUMIFS(59:59,$1:$1,IU$1+INT(-$N74/30)+1)+(INT(-$N74/30)+1--$N74/30)*SUMIFS(59:59,$1:$1,IU$1+INT(-$N74/30))))</f>
        <v>0</v>
      </c>
      <c r="IV74" s="40">
        <f>IF(IV$7="",0,IF(IV$1=MAX($1:$1),$R59-SUM($T74:IU74),IF(IV$1=1,SUMIFS(59:59,$1:$1,"&gt;="&amp;1,$1:$1,"&lt;="&amp;INT(-$N74/30))+(-$N74/30-INT(-$N74/30))*SUMIFS(59:59,$1:$1,INT(-$N74/30)+1),0)+(-$N74/30-INT(-$N74/30))*SUMIFS(59:59,$1:$1,IV$1+INT(-$N74/30)+1)+(INT(-$N74/30)+1--$N74/30)*SUMIFS(59:59,$1:$1,IV$1+INT(-$N74/30))))</f>
        <v>0</v>
      </c>
      <c r="IW74" s="40">
        <f>IF(IW$7="",0,IF(IW$1=MAX($1:$1),$R59-SUM($T74:IV74),IF(IW$1=1,SUMIFS(59:59,$1:$1,"&gt;="&amp;1,$1:$1,"&lt;="&amp;INT(-$N74/30))+(-$N74/30-INT(-$N74/30))*SUMIFS(59:59,$1:$1,INT(-$N74/30)+1),0)+(-$N74/30-INT(-$N74/30))*SUMIFS(59:59,$1:$1,IW$1+INT(-$N74/30)+1)+(INT(-$N74/30)+1--$N74/30)*SUMIFS(59:59,$1:$1,IW$1+INT(-$N74/30))))</f>
        <v>0</v>
      </c>
      <c r="IX74" s="40">
        <f>IF(IX$7="",0,IF(IX$1=MAX($1:$1),$R59-SUM($T74:IW74),IF(IX$1=1,SUMIFS(59:59,$1:$1,"&gt;="&amp;1,$1:$1,"&lt;="&amp;INT(-$N74/30))+(-$N74/30-INT(-$N74/30))*SUMIFS(59:59,$1:$1,INT(-$N74/30)+1),0)+(-$N74/30-INT(-$N74/30))*SUMIFS(59:59,$1:$1,IX$1+INT(-$N74/30)+1)+(INT(-$N74/30)+1--$N74/30)*SUMIFS(59:59,$1:$1,IX$1+INT(-$N74/30))))</f>
        <v>0</v>
      </c>
      <c r="IY74" s="40">
        <f>IF(IY$7="",0,IF(IY$1=MAX($1:$1),$R59-SUM($T74:IX74),IF(IY$1=1,SUMIFS(59:59,$1:$1,"&gt;="&amp;1,$1:$1,"&lt;="&amp;INT(-$N74/30))+(-$N74/30-INT(-$N74/30))*SUMIFS(59:59,$1:$1,INT(-$N74/30)+1),0)+(-$N74/30-INT(-$N74/30))*SUMIFS(59:59,$1:$1,IY$1+INT(-$N74/30)+1)+(INT(-$N74/30)+1--$N74/30)*SUMIFS(59:59,$1:$1,IY$1+INT(-$N74/30))))</f>
        <v>0</v>
      </c>
      <c r="IZ74" s="40">
        <f>IF(IZ$7="",0,IF(IZ$1=MAX($1:$1),$R59-SUM($T74:IY74),IF(IZ$1=1,SUMIFS(59:59,$1:$1,"&gt;="&amp;1,$1:$1,"&lt;="&amp;INT(-$N74/30))+(-$N74/30-INT(-$N74/30))*SUMIFS(59:59,$1:$1,INT(-$N74/30)+1),0)+(-$N74/30-INT(-$N74/30))*SUMIFS(59:59,$1:$1,IZ$1+INT(-$N74/30)+1)+(INT(-$N74/30)+1--$N74/30)*SUMIFS(59:59,$1:$1,IZ$1+INT(-$N74/30))))</f>
        <v>0</v>
      </c>
      <c r="JA74" s="40">
        <f>IF(JA$7="",0,IF(JA$1=MAX($1:$1),$R59-SUM($T74:IZ74),IF(JA$1=1,SUMIFS(59:59,$1:$1,"&gt;="&amp;1,$1:$1,"&lt;="&amp;INT(-$N74/30))+(-$N74/30-INT(-$N74/30))*SUMIFS(59:59,$1:$1,INT(-$N74/30)+1),0)+(-$N74/30-INT(-$N74/30))*SUMIFS(59:59,$1:$1,JA$1+INT(-$N74/30)+1)+(INT(-$N74/30)+1--$N74/30)*SUMIFS(59:59,$1:$1,JA$1+INT(-$N74/30))))</f>
        <v>0</v>
      </c>
      <c r="JB74" s="40">
        <f>IF(JB$7="",0,IF(JB$1=MAX($1:$1),$R59-SUM($T74:JA74),IF(JB$1=1,SUMIFS(59:59,$1:$1,"&gt;="&amp;1,$1:$1,"&lt;="&amp;INT(-$N74/30))+(-$N74/30-INT(-$N74/30))*SUMIFS(59:59,$1:$1,INT(-$N74/30)+1),0)+(-$N74/30-INT(-$N74/30))*SUMIFS(59:59,$1:$1,JB$1+INT(-$N74/30)+1)+(INT(-$N74/30)+1--$N74/30)*SUMIFS(59:59,$1:$1,JB$1+INT(-$N74/30))))</f>
        <v>0</v>
      </c>
      <c r="JC74" s="40">
        <f>IF(JC$7="",0,IF(JC$1=MAX($1:$1),$R59-SUM($T74:JB74),IF(JC$1=1,SUMIFS(59:59,$1:$1,"&gt;="&amp;1,$1:$1,"&lt;="&amp;INT(-$N74/30))+(-$N74/30-INT(-$N74/30))*SUMIFS(59:59,$1:$1,INT(-$N74/30)+1),0)+(-$N74/30-INT(-$N74/30))*SUMIFS(59:59,$1:$1,JC$1+INT(-$N74/30)+1)+(INT(-$N74/30)+1--$N74/30)*SUMIFS(59:59,$1:$1,JC$1+INT(-$N74/30))))</f>
        <v>0</v>
      </c>
      <c r="JD74" s="40">
        <f>IF(JD$7="",0,IF(JD$1=MAX($1:$1),$R59-SUM($T74:JC74),IF(JD$1=1,SUMIFS(59:59,$1:$1,"&gt;="&amp;1,$1:$1,"&lt;="&amp;INT(-$N74/30))+(-$N74/30-INT(-$N74/30))*SUMIFS(59:59,$1:$1,INT(-$N74/30)+1),0)+(-$N74/30-INT(-$N74/30))*SUMIFS(59:59,$1:$1,JD$1+INT(-$N74/30)+1)+(INT(-$N74/30)+1--$N74/30)*SUMIFS(59:59,$1:$1,JD$1+INT(-$N74/30))))</f>
        <v>0</v>
      </c>
      <c r="JE74" s="40">
        <f>IF(JE$7="",0,IF(JE$1=MAX($1:$1),$R59-SUM($T74:JD74),IF(JE$1=1,SUMIFS(59:59,$1:$1,"&gt;="&amp;1,$1:$1,"&lt;="&amp;INT(-$N74/30))+(-$N74/30-INT(-$N74/30))*SUMIFS(59:59,$1:$1,INT(-$N74/30)+1),0)+(-$N74/30-INT(-$N74/30))*SUMIFS(59:59,$1:$1,JE$1+INT(-$N74/30)+1)+(INT(-$N74/30)+1--$N74/30)*SUMIFS(59:59,$1:$1,JE$1+INT(-$N74/30))))</f>
        <v>0</v>
      </c>
      <c r="JF74" s="40">
        <f>IF(JF$7="",0,IF(JF$1=MAX($1:$1),$R59-SUM($T74:JE74),IF(JF$1=1,SUMIFS(59:59,$1:$1,"&gt;="&amp;1,$1:$1,"&lt;="&amp;INT(-$N74/30))+(-$N74/30-INT(-$N74/30))*SUMIFS(59:59,$1:$1,INT(-$N74/30)+1),0)+(-$N74/30-INT(-$N74/30))*SUMIFS(59:59,$1:$1,JF$1+INT(-$N74/30)+1)+(INT(-$N74/30)+1--$N74/30)*SUMIFS(59:59,$1:$1,JF$1+INT(-$N74/30))))</f>
        <v>0</v>
      </c>
      <c r="JG74" s="40">
        <f>IF(JG$7="",0,IF(JG$1=MAX($1:$1),$R59-SUM($T74:JF74),IF(JG$1=1,SUMIFS(59:59,$1:$1,"&gt;="&amp;1,$1:$1,"&lt;="&amp;INT(-$N74/30))+(-$N74/30-INT(-$N74/30))*SUMIFS(59:59,$1:$1,INT(-$N74/30)+1),0)+(-$N74/30-INT(-$N74/30))*SUMIFS(59:59,$1:$1,JG$1+INT(-$N74/30)+1)+(INT(-$N74/30)+1--$N74/30)*SUMIFS(59:59,$1:$1,JG$1+INT(-$N74/30))))</f>
        <v>0</v>
      </c>
      <c r="JH74" s="40">
        <f>IF(JH$7="",0,IF(JH$1=MAX($1:$1),$R59-SUM($T74:JG74),IF(JH$1=1,SUMIFS(59:59,$1:$1,"&gt;="&amp;1,$1:$1,"&lt;="&amp;INT(-$N74/30))+(-$N74/30-INT(-$N74/30))*SUMIFS(59:59,$1:$1,INT(-$N74/30)+1),0)+(-$N74/30-INT(-$N74/30))*SUMIFS(59:59,$1:$1,JH$1+INT(-$N74/30)+1)+(INT(-$N74/30)+1--$N74/30)*SUMIFS(59:59,$1:$1,JH$1+INT(-$N74/30))))</f>
        <v>0</v>
      </c>
      <c r="JI74" s="40">
        <f>IF(JI$7="",0,IF(JI$1=MAX($1:$1),$R59-SUM($T74:JH74),IF(JI$1=1,SUMIFS(59:59,$1:$1,"&gt;="&amp;1,$1:$1,"&lt;="&amp;INT(-$N74/30))+(-$N74/30-INT(-$N74/30))*SUMIFS(59:59,$1:$1,INT(-$N74/30)+1),0)+(-$N74/30-INT(-$N74/30))*SUMIFS(59:59,$1:$1,JI$1+INT(-$N74/30)+1)+(INT(-$N74/30)+1--$N74/30)*SUMIFS(59:59,$1:$1,JI$1+INT(-$N74/30))))</f>
        <v>0</v>
      </c>
      <c r="JJ74" s="40">
        <f>IF(JJ$7="",0,IF(JJ$1=MAX($1:$1),$R59-SUM($T74:JI74),IF(JJ$1=1,SUMIFS(59:59,$1:$1,"&gt;="&amp;1,$1:$1,"&lt;="&amp;INT(-$N74/30))+(-$N74/30-INT(-$N74/30))*SUMIFS(59:59,$1:$1,INT(-$N74/30)+1),0)+(-$N74/30-INT(-$N74/30))*SUMIFS(59:59,$1:$1,JJ$1+INT(-$N74/30)+1)+(INT(-$N74/30)+1--$N74/30)*SUMIFS(59:59,$1:$1,JJ$1+INT(-$N74/30))))</f>
        <v>0</v>
      </c>
      <c r="JK74" s="40">
        <f>IF(JK$7="",0,IF(JK$1=MAX($1:$1),$R59-SUM($T74:JJ74),IF(JK$1=1,SUMIFS(59:59,$1:$1,"&gt;="&amp;1,$1:$1,"&lt;="&amp;INT(-$N74/30))+(-$N74/30-INT(-$N74/30))*SUMIFS(59:59,$1:$1,INT(-$N74/30)+1),0)+(-$N74/30-INT(-$N74/30))*SUMIFS(59:59,$1:$1,JK$1+INT(-$N74/30)+1)+(INT(-$N74/30)+1--$N74/30)*SUMIFS(59:59,$1:$1,JK$1+INT(-$N74/30))))</f>
        <v>0</v>
      </c>
      <c r="JL74" s="40">
        <f>IF(JL$7="",0,IF(JL$1=MAX($1:$1),$R59-SUM($T74:JK74),IF(JL$1=1,SUMIFS(59:59,$1:$1,"&gt;="&amp;1,$1:$1,"&lt;="&amp;INT(-$N74/30))+(-$N74/30-INT(-$N74/30))*SUMIFS(59:59,$1:$1,INT(-$N74/30)+1),0)+(-$N74/30-INT(-$N74/30))*SUMIFS(59:59,$1:$1,JL$1+INT(-$N74/30)+1)+(INT(-$N74/30)+1--$N74/30)*SUMIFS(59:59,$1:$1,JL$1+INT(-$N74/30))))</f>
        <v>0</v>
      </c>
      <c r="JM74" s="40">
        <f>IF(JM$7="",0,IF(JM$1=MAX($1:$1),$R59-SUM($T74:JL74),IF(JM$1=1,SUMIFS(59:59,$1:$1,"&gt;="&amp;1,$1:$1,"&lt;="&amp;INT(-$N74/30))+(-$N74/30-INT(-$N74/30))*SUMIFS(59:59,$1:$1,INT(-$N74/30)+1),0)+(-$N74/30-INT(-$N74/30))*SUMIFS(59:59,$1:$1,JM$1+INT(-$N74/30)+1)+(INT(-$N74/30)+1--$N74/30)*SUMIFS(59:59,$1:$1,JM$1+INT(-$N74/30))))</f>
        <v>0</v>
      </c>
      <c r="JN74" s="40">
        <f>IF(JN$7="",0,IF(JN$1=MAX($1:$1),$R59-SUM($T74:JM74),IF(JN$1=1,SUMIFS(59:59,$1:$1,"&gt;="&amp;1,$1:$1,"&lt;="&amp;INT(-$N74/30))+(-$N74/30-INT(-$N74/30))*SUMIFS(59:59,$1:$1,INT(-$N74/30)+1),0)+(-$N74/30-INT(-$N74/30))*SUMIFS(59:59,$1:$1,JN$1+INT(-$N74/30)+1)+(INT(-$N74/30)+1--$N74/30)*SUMIFS(59:59,$1:$1,JN$1+INT(-$N74/30))))</f>
        <v>0</v>
      </c>
      <c r="JO74" s="40">
        <f>IF(JO$7="",0,IF(JO$1=MAX($1:$1),$R59-SUM($T74:JN74),IF(JO$1=1,SUMIFS(59:59,$1:$1,"&gt;="&amp;1,$1:$1,"&lt;="&amp;INT(-$N74/30))+(-$N74/30-INT(-$N74/30))*SUMIFS(59:59,$1:$1,INT(-$N74/30)+1),0)+(-$N74/30-INT(-$N74/30))*SUMIFS(59:59,$1:$1,JO$1+INT(-$N74/30)+1)+(INT(-$N74/30)+1--$N74/30)*SUMIFS(59:59,$1:$1,JO$1+INT(-$N74/30))))</f>
        <v>0</v>
      </c>
      <c r="JP74" s="40">
        <f>IF(JP$7="",0,IF(JP$1=MAX($1:$1),$R59-SUM($T74:JO74),IF(JP$1=1,SUMIFS(59:59,$1:$1,"&gt;="&amp;1,$1:$1,"&lt;="&amp;INT(-$N74/30))+(-$N74/30-INT(-$N74/30))*SUMIFS(59:59,$1:$1,INT(-$N74/30)+1),0)+(-$N74/30-INT(-$N74/30))*SUMIFS(59:59,$1:$1,JP$1+INT(-$N74/30)+1)+(INT(-$N74/30)+1--$N74/30)*SUMIFS(59:59,$1:$1,JP$1+INT(-$N74/30))))</f>
        <v>0</v>
      </c>
      <c r="JQ74" s="40">
        <f>IF(JQ$7="",0,IF(JQ$1=MAX($1:$1),$R59-SUM($T74:JP74),IF(JQ$1=1,SUMIFS(59:59,$1:$1,"&gt;="&amp;1,$1:$1,"&lt;="&amp;INT(-$N74/30))+(-$N74/30-INT(-$N74/30))*SUMIFS(59:59,$1:$1,INT(-$N74/30)+1),0)+(-$N74/30-INT(-$N74/30))*SUMIFS(59:59,$1:$1,JQ$1+INT(-$N74/30)+1)+(INT(-$N74/30)+1--$N74/30)*SUMIFS(59:59,$1:$1,JQ$1+INT(-$N74/30))))</f>
        <v>0</v>
      </c>
      <c r="JR74" s="40">
        <f>IF(JR$7="",0,IF(JR$1=MAX($1:$1),$R59-SUM($T74:JQ74),IF(JR$1=1,SUMIFS(59:59,$1:$1,"&gt;="&amp;1,$1:$1,"&lt;="&amp;INT(-$N74/30))+(-$N74/30-INT(-$N74/30))*SUMIFS(59:59,$1:$1,INT(-$N74/30)+1),0)+(-$N74/30-INT(-$N74/30))*SUMIFS(59:59,$1:$1,JR$1+INT(-$N74/30)+1)+(INT(-$N74/30)+1--$N74/30)*SUMIFS(59:59,$1:$1,JR$1+INT(-$N74/30))))</f>
        <v>0</v>
      </c>
      <c r="JS74" s="40">
        <f>IF(JS$7="",0,IF(JS$1=MAX($1:$1),$R59-SUM($T74:JR74),IF(JS$1=1,SUMIFS(59:59,$1:$1,"&gt;="&amp;1,$1:$1,"&lt;="&amp;INT(-$N74/30))+(-$N74/30-INT(-$N74/30))*SUMIFS(59:59,$1:$1,INT(-$N74/30)+1),0)+(-$N74/30-INT(-$N74/30))*SUMIFS(59:59,$1:$1,JS$1+INT(-$N74/30)+1)+(INT(-$N74/30)+1--$N74/30)*SUMIFS(59:59,$1:$1,JS$1+INT(-$N74/30))))</f>
        <v>0</v>
      </c>
      <c r="JT74" s="40">
        <f>IF(JT$7="",0,IF(JT$1=MAX($1:$1),$R59-SUM($T74:JS74),IF(JT$1=1,SUMIFS(59:59,$1:$1,"&gt;="&amp;1,$1:$1,"&lt;="&amp;INT(-$N74/30))+(-$N74/30-INT(-$N74/30))*SUMIFS(59:59,$1:$1,INT(-$N74/30)+1),0)+(-$N74/30-INT(-$N74/30))*SUMIFS(59:59,$1:$1,JT$1+INT(-$N74/30)+1)+(INT(-$N74/30)+1--$N74/30)*SUMIFS(59:59,$1:$1,JT$1+INT(-$N74/30))))</f>
        <v>0</v>
      </c>
      <c r="JU74" s="40">
        <f>IF(JU$7="",0,IF(JU$1=MAX($1:$1),$R59-SUM($T74:JT74),IF(JU$1=1,SUMIFS(59:59,$1:$1,"&gt;="&amp;1,$1:$1,"&lt;="&amp;INT(-$N74/30))+(-$N74/30-INT(-$N74/30))*SUMIFS(59:59,$1:$1,INT(-$N74/30)+1),0)+(-$N74/30-INT(-$N74/30))*SUMIFS(59:59,$1:$1,JU$1+INT(-$N74/30)+1)+(INT(-$N74/30)+1--$N74/30)*SUMIFS(59:59,$1:$1,JU$1+INT(-$N74/30))))</f>
        <v>0</v>
      </c>
      <c r="JV74" s="40">
        <f>IF(JV$7="",0,IF(JV$1=MAX($1:$1),$R59-SUM($T74:JU74),IF(JV$1=1,SUMIFS(59:59,$1:$1,"&gt;="&amp;1,$1:$1,"&lt;="&amp;INT(-$N74/30))+(-$N74/30-INT(-$N74/30))*SUMIFS(59:59,$1:$1,INT(-$N74/30)+1),0)+(-$N74/30-INT(-$N74/30))*SUMIFS(59:59,$1:$1,JV$1+INT(-$N74/30)+1)+(INT(-$N74/30)+1--$N74/30)*SUMIFS(59:59,$1:$1,JV$1+INT(-$N74/30))))</f>
        <v>0</v>
      </c>
      <c r="JW74" s="40">
        <f>IF(JW$7="",0,IF(JW$1=MAX($1:$1),$R59-SUM($T74:JV74),IF(JW$1=1,SUMIFS(59:59,$1:$1,"&gt;="&amp;1,$1:$1,"&lt;="&amp;INT(-$N74/30))+(-$N74/30-INT(-$N74/30))*SUMIFS(59:59,$1:$1,INT(-$N74/30)+1),0)+(-$N74/30-INT(-$N74/30))*SUMIFS(59:59,$1:$1,JW$1+INT(-$N74/30)+1)+(INT(-$N74/30)+1--$N74/30)*SUMIFS(59:59,$1:$1,JW$1+INT(-$N74/30))))</f>
        <v>0</v>
      </c>
      <c r="JX74" s="40">
        <f>IF(JX$7="",0,IF(JX$1=MAX($1:$1),$R59-SUM($T74:JW74),IF(JX$1=1,SUMIFS(59:59,$1:$1,"&gt;="&amp;1,$1:$1,"&lt;="&amp;INT(-$N74/30))+(-$N74/30-INT(-$N74/30))*SUMIFS(59:59,$1:$1,INT(-$N74/30)+1),0)+(-$N74/30-INT(-$N74/30))*SUMIFS(59:59,$1:$1,JX$1+INT(-$N74/30)+1)+(INT(-$N74/30)+1--$N74/30)*SUMIFS(59:59,$1:$1,JX$1+INT(-$N74/30))))</f>
        <v>0</v>
      </c>
      <c r="JY74" s="40">
        <f>IF(JY$7="",0,IF(JY$1=MAX($1:$1),$R59-SUM($T74:JX74),IF(JY$1=1,SUMIFS(59:59,$1:$1,"&gt;="&amp;1,$1:$1,"&lt;="&amp;INT(-$N74/30))+(-$N74/30-INT(-$N74/30))*SUMIFS(59:59,$1:$1,INT(-$N74/30)+1),0)+(-$N74/30-INT(-$N74/30))*SUMIFS(59:59,$1:$1,JY$1+INT(-$N74/30)+1)+(INT(-$N74/30)+1--$N74/30)*SUMIFS(59:59,$1:$1,JY$1+INT(-$N74/30))))</f>
        <v>0</v>
      </c>
      <c r="JZ74" s="40">
        <f>IF(JZ$7="",0,IF(JZ$1=MAX($1:$1),$R59-SUM($T74:JY74),IF(JZ$1=1,SUMIFS(59:59,$1:$1,"&gt;="&amp;1,$1:$1,"&lt;="&amp;INT(-$N74/30))+(-$N74/30-INT(-$N74/30))*SUMIFS(59:59,$1:$1,INT(-$N74/30)+1),0)+(-$N74/30-INT(-$N74/30))*SUMIFS(59:59,$1:$1,JZ$1+INT(-$N74/30)+1)+(INT(-$N74/30)+1--$N74/30)*SUMIFS(59:59,$1:$1,JZ$1+INT(-$N74/30))))</f>
        <v>0</v>
      </c>
      <c r="KA74" s="40">
        <f>IF(KA$7="",0,IF(KA$1=MAX($1:$1),$R59-SUM($T74:JZ74),IF(KA$1=1,SUMIFS(59:59,$1:$1,"&gt;="&amp;1,$1:$1,"&lt;="&amp;INT(-$N74/30))+(-$N74/30-INT(-$N74/30))*SUMIFS(59:59,$1:$1,INT(-$N74/30)+1),0)+(-$N74/30-INT(-$N74/30))*SUMIFS(59:59,$1:$1,KA$1+INT(-$N74/30)+1)+(INT(-$N74/30)+1--$N74/30)*SUMIFS(59:59,$1:$1,KA$1+INT(-$N74/30))))</f>
        <v>0</v>
      </c>
      <c r="KB74" s="40">
        <f>IF(KB$7="",0,IF(KB$1=MAX($1:$1),$R59-SUM($T74:KA74),IF(KB$1=1,SUMIFS(59:59,$1:$1,"&gt;="&amp;1,$1:$1,"&lt;="&amp;INT(-$N74/30))+(-$N74/30-INT(-$N74/30))*SUMIFS(59:59,$1:$1,INT(-$N74/30)+1),0)+(-$N74/30-INT(-$N74/30))*SUMIFS(59:59,$1:$1,KB$1+INT(-$N74/30)+1)+(INT(-$N74/30)+1--$N74/30)*SUMIFS(59:59,$1:$1,KB$1+INT(-$N74/30))))</f>
        <v>0</v>
      </c>
      <c r="KC74" s="40">
        <f>IF(KC$7="",0,IF(KC$1=MAX($1:$1),$R59-SUM($T74:KB74),IF(KC$1=1,SUMIFS(59:59,$1:$1,"&gt;="&amp;1,$1:$1,"&lt;="&amp;INT(-$N74/30))+(-$N74/30-INT(-$N74/30))*SUMIFS(59:59,$1:$1,INT(-$N74/30)+1),0)+(-$N74/30-INT(-$N74/30))*SUMIFS(59:59,$1:$1,KC$1+INT(-$N74/30)+1)+(INT(-$N74/30)+1--$N74/30)*SUMIFS(59:59,$1:$1,KC$1+INT(-$N74/30))))</f>
        <v>0</v>
      </c>
      <c r="KD74" s="40">
        <f>IF(KD$7="",0,IF(KD$1=MAX($1:$1),$R59-SUM($T74:KC74),IF(KD$1=1,SUMIFS(59:59,$1:$1,"&gt;="&amp;1,$1:$1,"&lt;="&amp;INT(-$N74/30))+(-$N74/30-INT(-$N74/30))*SUMIFS(59:59,$1:$1,INT(-$N74/30)+1),0)+(-$N74/30-INT(-$N74/30))*SUMIFS(59:59,$1:$1,KD$1+INT(-$N74/30)+1)+(INT(-$N74/30)+1--$N74/30)*SUMIFS(59:59,$1:$1,KD$1+INT(-$N74/30))))</f>
        <v>0</v>
      </c>
      <c r="KE74" s="40">
        <f>IF(KE$7="",0,IF(KE$1=MAX($1:$1),$R59-SUM($T74:KD74),IF(KE$1=1,SUMIFS(59:59,$1:$1,"&gt;="&amp;1,$1:$1,"&lt;="&amp;INT(-$N74/30))+(-$N74/30-INT(-$N74/30))*SUMIFS(59:59,$1:$1,INT(-$N74/30)+1),0)+(-$N74/30-INT(-$N74/30))*SUMIFS(59:59,$1:$1,KE$1+INT(-$N74/30)+1)+(INT(-$N74/30)+1--$N74/30)*SUMIFS(59:59,$1:$1,KE$1+INT(-$N74/30))))</f>
        <v>0</v>
      </c>
      <c r="KF74" s="40">
        <f>IF(KF$7="",0,IF(KF$1=MAX($1:$1),$R59-SUM($T74:KE74),IF(KF$1=1,SUMIFS(59:59,$1:$1,"&gt;="&amp;1,$1:$1,"&lt;="&amp;INT(-$N74/30))+(-$N74/30-INT(-$N74/30))*SUMIFS(59:59,$1:$1,INT(-$N74/30)+1),0)+(-$N74/30-INT(-$N74/30))*SUMIFS(59:59,$1:$1,KF$1+INT(-$N74/30)+1)+(INT(-$N74/30)+1--$N74/30)*SUMIFS(59:59,$1:$1,KF$1+INT(-$N74/30))))</f>
        <v>0</v>
      </c>
      <c r="KG74" s="40">
        <f>IF(KG$7="",0,IF(KG$1=MAX($1:$1),$R59-SUM($T74:KF74),IF(KG$1=1,SUMIFS(59:59,$1:$1,"&gt;="&amp;1,$1:$1,"&lt;="&amp;INT(-$N74/30))+(-$N74/30-INT(-$N74/30))*SUMIFS(59:59,$1:$1,INT(-$N74/30)+1),0)+(-$N74/30-INT(-$N74/30))*SUMIFS(59:59,$1:$1,KG$1+INT(-$N74/30)+1)+(INT(-$N74/30)+1--$N74/30)*SUMIFS(59:59,$1:$1,KG$1+INT(-$N74/30))))</f>
        <v>0</v>
      </c>
      <c r="KH74" s="40">
        <f>IF(KH$7="",0,IF(KH$1=MAX($1:$1),$R59-SUM($T74:KG74),IF(KH$1=1,SUMIFS(59:59,$1:$1,"&gt;="&amp;1,$1:$1,"&lt;="&amp;INT(-$N74/30))+(-$N74/30-INT(-$N74/30))*SUMIFS(59:59,$1:$1,INT(-$N74/30)+1),0)+(-$N74/30-INT(-$N74/30))*SUMIFS(59:59,$1:$1,KH$1+INT(-$N74/30)+1)+(INT(-$N74/30)+1--$N74/30)*SUMIFS(59:59,$1:$1,KH$1+INT(-$N74/30))))</f>
        <v>0</v>
      </c>
      <c r="KI74" s="40">
        <f>IF(KI$7="",0,IF(KI$1=MAX($1:$1),$R59-SUM($T74:KH74),IF(KI$1=1,SUMIFS(59:59,$1:$1,"&gt;="&amp;1,$1:$1,"&lt;="&amp;INT(-$N74/30))+(-$N74/30-INT(-$N74/30))*SUMIFS(59:59,$1:$1,INT(-$N74/30)+1),0)+(-$N74/30-INT(-$N74/30))*SUMIFS(59:59,$1:$1,KI$1+INT(-$N74/30)+1)+(INT(-$N74/30)+1--$N74/30)*SUMIFS(59:59,$1:$1,KI$1+INT(-$N74/30))))</f>
        <v>0</v>
      </c>
      <c r="KJ74" s="40">
        <f>IF(KJ$7="",0,IF(KJ$1=MAX($1:$1),$R59-SUM($T74:KI74),IF(KJ$1=1,SUMIFS(59:59,$1:$1,"&gt;="&amp;1,$1:$1,"&lt;="&amp;INT(-$N74/30))+(-$N74/30-INT(-$N74/30))*SUMIFS(59:59,$1:$1,INT(-$N74/30)+1),0)+(-$N74/30-INT(-$N74/30))*SUMIFS(59:59,$1:$1,KJ$1+INT(-$N74/30)+1)+(INT(-$N74/30)+1--$N74/30)*SUMIFS(59:59,$1:$1,KJ$1+INT(-$N74/30))))</f>
        <v>0</v>
      </c>
      <c r="KK74" s="40">
        <f>IF(KK$7="",0,IF(KK$1=MAX($1:$1),$R59-SUM($T74:KJ74),IF(KK$1=1,SUMIFS(59:59,$1:$1,"&gt;="&amp;1,$1:$1,"&lt;="&amp;INT(-$N74/30))+(-$N74/30-INT(-$N74/30))*SUMIFS(59:59,$1:$1,INT(-$N74/30)+1),0)+(-$N74/30-INT(-$N74/30))*SUMIFS(59:59,$1:$1,KK$1+INT(-$N74/30)+1)+(INT(-$N74/30)+1--$N74/30)*SUMIFS(59:59,$1:$1,KK$1+INT(-$N74/30))))</f>
        <v>0</v>
      </c>
      <c r="KL74" s="40">
        <f>IF(KL$7="",0,IF(KL$1=MAX($1:$1),$R59-SUM($T74:KK74),IF(KL$1=1,SUMIFS(59:59,$1:$1,"&gt;="&amp;1,$1:$1,"&lt;="&amp;INT(-$N74/30))+(-$N74/30-INT(-$N74/30))*SUMIFS(59:59,$1:$1,INT(-$N74/30)+1),0)+(-$N74/30-INT(-$N74/30))*SUMIFS(59:59,$1:$1,KL$1+INT(-$N74/30)+1)+(INT(-$N74/30)+1--$N74/30)*SUMIFS(59:59,$1:$1,KL$1+INT(-$N74/30))))</f>
        <v>0</v>
      </c>
      <c r="KM74" s="40">
        <f>IF(KM$7="",0,IF(KM$1=MAX($1:$1),$R59-SUM($T74:KL74),IF(KM$1=1,SUMIFS(59:59,$1:$1,"&gt;="&amp;1,$1:$1,"&lt;="&amp;INT(-$N74/30))+(-$N74/30-INT(-$N74/30))*SUMIFS(59:59,$1:$1,INT(-$N74/30)+1),0)+(-$N74/30-INT(-$N74/30))*SUMIFS(59:59,$1:$1,KM$1+INT(-$N74/30)+1)+(INT(-$N74/30)+1--$N74/30)*SUMIFS(59:59,$1:$1,KM$1+INT(-$N74/30))))</f>
        <v>0</v>
      </c>
      <c r="KN74" s="40">
        <f>IF(KN$7="",0,IF(KN$1=MAX($1:$1),$R59-SUM($T74:KM74),IF(KN$1=1,SUMIFS(59:59,$1:$1,"&gt;="&amp;1,$1:$1,"&lt;="&amp;INT(-$N74/30))+(-$N74/30-INT(-$N74/30))*SUMIFS(59:59,$1:$1,INT(-$N74/30)+1),0)+(-$N74/30-INT(-$N74/30))*SUMIFS(59:59,$1:$1,KN$1+INT(-$N74/30)+1)+(INT(-$N74/30)+1--$N74/30)*SUMIFS(59:59,$1:$1,KN$1+INT(-$N74/30))))</f>
        <v>0</v>
      </c>
      <c r="KO74" s="40">
        <f>IF(KO$7="",0,IF(KO$1=MAX($1:$1),$R59-SUM($T74:KN74),IF(KO$1=1,SUMIFS(59:59,$1:$1,"&gt;="&amp;1,$1:$1,"&lt;="&amp;INT(-$N74/30))+(-$N74/30-INT(-$N74/30))*SUMIFS(59:59,$1:$1,INT(-$N74/30)+1),0)+(-$N74/30-INT(-$N74/30))*SUMIFS(59:59,$1:$1,KO$1+INT(-$N74/30)+1)+(INT(-$N74/30)+1--$N74/30)*SUMIFS(59:59,$1:$1,KO$1+INT(-$N74/30))))</f>
        <v>0</v>
      </c>
      <c r="KP74" s="40">
        <f>IF(KP$7="",0,IF(KP$1=MAX($1:$1),$R59-SUM($T74:KO74),IF(KP$1=1,SUMIFS(59:59,$1:$1,"&gt;="&amp;1,$1:$1,"&lt;="&amp;INT(-$N74/30))+(-$N74/30-INT(-$N74/30))*SUMIFS(59:59,$1:$1,INT(-$N74/30)+1),0)+(-$N74/30-INT(-$N74/30))*SUMIFS(59:59,$1:$1,KP$1+INT(-$N74/30)+1)+(INT(-$N74/30)+1--$N74/30)*SUMIFS(59:59,$1:$1,KP$1+INT(-$N74/30))))</f>
        <v>0</v>
      </c>
      <c r="KQ74" s="40">
        <f>IF(KQ$7="",0,IF(KQ$1=MAX($1:$1),$R59-SUM($T74:KP74),IF(KQ$1=1,SUMIFS(59:59,$1:$1,"&gt;="&amp;1,$1:$1,"&lt;="&amp;INT(-$N74/30))+(-$N74/30-INT(-$N74/30))*SUMIFS(59:59,$1:$1,INT(-$N74/30)+1),0)+(-$N74/30-INT(-$N74/30))*SUMIFS(59:59,$1:$1,KQ$1+INT(-$N74/30)+1)+(INT(-$N74/30)+1--$N74/30)*SUMIFS(59:59,$1:$1,KQ$1+INT(-$N74/30))))</f>
        <v>0</v>
      </c>
      <c r="KR74" s="40">
        <f>IF(KR$7="",0,IF(KR$1=MAX($1:$1),$R59-SUM($T74:KQ74),IF(KR$1=1,SUMIFS(59:59,$1:$1,"&gt;="&amp;1,$1:$1,"&lt;="&amp;INT(-$N74/30))+(-$N74/30-INT(-$N74/30))*SUMIFS(59:59,$1:$1,INT(-$N74/30)+1),0)+(-$N74/30-INT(-$N74/30))*SUMIFS(59:59,$1:$1,KR$1+INT(-$N74/30)+1)+(INT(-$N74/30)+1--$N74/30)*SUMIFS(59:59,$1:$1,KR$1+INT(-$N74/30))))</f>
        <v>0</v>
      </c>
      <c r="KS74" s="40">
        <f>IF(KS$7="",0,IF(KS$1=MAX($1:$1),$R59-SUM($T74:KR74),IF(KS$1=1,SUMIFS(59:59,$1:$1,"&gt;="&amp;1,$1:$1,"&lt;="&amp;INT(-$N74/30))+(-$N74/30-INT(-$N74/30))*SUMIFS(59:59,$1:$1,INT(-$N74/30)+1),0)+(-$N74/30-INT(-$N74/30))*SUMIFS(59:59,$1:$1,KS$1+INT(-$N74/30)+1)+(INT(-$N74/30)+1--$N74/30)*SUMIFS(59:59,$1:$1,KS$1+INT(-$N74/30))))</f>
        <v>0</v>
      </c>
      <c r="KT74" s="40">
        <f>IF(KT$7="",0,IF(KT$1=MAX($1:$1),$R59-SUM($T74:KS74),IF(KT$1=1,SUMIFS(59:59,$1:$1,"&gt;="&amp;1,$1:$1,"&lt;="&amp;INT(-$N74/30))+(-$N74/30-INT(-$N74/30))*SUMIFS(59:59,$1:$1,INT(-$N74/30)+1),0)+(-$N74/30-INT(-$N74/30))*SUMIFS(59:59,$1:$1,KT$1+INT(-$N74/30)+1)+(INT(-$N74/30)+1--$N74/30)*SUMIFS(59:59,$1:$1,KT$1+INT(-$N74/30))))</f>
        <v>0</v>
      </c>
      <c r="KU74" s="40">
        <f>IF(KU$7="",0,IF(KU$1=MAX($1:$1),$R59-SUM($T74:KT74),IF(KU$1=1,SUMIFS(59:59,$1:$1,"&gt;="&amp;1,$1:$1,"&lt;="&amp;INT(-$N74/30))+(-$N74/30-INT(-$N74/30))*SUMIFS(59:59,$1:$1,INT(-$N74/30)+1),0)+(-$N74/30-INT(-$N74/30))*SUMIFS(59:59,$1:$1,KU$1+INT(-$N74/30)+1)+(INT(-$N74/30)+1--$N74/30)*SUMIFS(59:59,$1:$1,KU$1+INT(-$N74/30))))</f>
        <v>0</v>
      </c>
      <c r="KV74" s="40">
        <f>IF(KV$7="",0,IF(KV$1=MAX($1:$1),$R59-SUM($T74:KU74),IF(KV$1=1,SUMIFS(59:59,$1:$1,"&gt;="&amp;1,$1:$1,"&lt;="&amp;INT(-$N74/30))+(-$N74/30-INT(-$N74/30))*SUMIFS(59:59,$1:$1,INT(-$N74/30)+1),0)+(-$N74/30-INT(-$N74/30))*SUMIFS(59:59,$1:$1,KV$1+INT(-$N74/30)+1)+(INT(-$N74/30)+1--$N74/30)*SUMIFS(59:59,$1:$1,KV$1+INT(-$N74/30))))</f>
        <v>0</v>
      </c>
      <c r="KW74" s="1"/>
      <c r="KX74" s="1"/>
    </row>
    <row r="75" spans="1:310" ht="4.05" customHeight="1" x14ac:dyDescent="0.25">
      <c r="A75" s="1"/>
      <c r="B75" s="79"/>
      <c r="C75" s="79"/>
      <c r="D75" s="79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4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ht="4.05" customHeight="1" x14ac:dyDescent="0.25">
      <c r="A76" s="1"/>
      <c r="B76" s="79"/>
      <c r="C76" s="79"/>
      <c r="D76" s="79"/>
      <c r="E76" s="9"/>
      <c r="F76" s="1"/>
      <c r="G76" s="1"/>
      <c r="H76" s="11"/>
      <c r="I76" s="1"/>
      <c r="J76" s="1"/>
      <c r="K76" s="9"/>
      <c r="L76" s="1"/>
      <c r="M76" s="5"/>
      <c r="N76" s="9"/>
      <c r="O76" s="19"/>
      <c r="P76" s="1"/>
      <c r="Q76" s="1"/>
      <c r="R76" s="49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56" customFormat="1" ht="12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4"/>
      <c r="N77" s="53" t="s">
        <v>9</v>
      </c>
      <c r="O77" s="54"/>
      <c r="P77" s="53"/>
      <c r="Q77" s="53"/>
      <c r="R77" s="55">
        <f>R68-SUM(R69:R75)</f>
        <v>0</v>
      </c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4" customFormat="1" x14ac:dyDescent="0.25">
      <c r="A79" s="3"/>
      <c r="B79" s="80"/>
      <c r="C79" s="81" t="s">
        <v>25</v>
      </c>
      <c r="D79" s="80"/>
      <c r="E79" s="42" t="str">
        <f>kpi!$E$34</f>
        <v>доход от паушальных взносов</v>
      </c>
      <c r="F79" s="3"/>
      <c r="G79" s="3"/>
      <c r="H79" s="39" t="str">
        <f>IF(OR($E79="",$E79=0),"",INDEX(kpi!$I:$I,SUMIFS(kpi!$A:$A,kpi!$E:$E,$E79)))</f>
        <v>руб.</v>
      </c>
      <c r="I79" s="3"/>
      <c r="J79" s="3"/>
      <c r="K79" s="42" t="s">
        <v>7</v>
      </c>
      <c r="L79" s="3"/>
      <c r="M79" s="5"/>
      <c r="N79" s="44"/>
      <c r="O79" s="19"/>
      <c r="P79" s="3"/>
      <c r="Q79" s="3"/>
      <c r="R79" s="44">
        <f t="shared" ref="R79:R81" si="904">SUMIFS($T79:$KW79,$T$1:$KW$1,"&gt;="&amp;1,$T$1:$KW$1,"&lt;="&amp;MAX($1:$1))</f>
        <v>12750000.000000002</v>
      </c>
      <c r="S79" s="3"/>
      <c r="T79" s="41"/>
      <c r="U79" s="41">
        <f>IF(U$7="",0,SUM(U80:U82))</f>
        <v>490384.61538461543</v>
      </c>
      <c r="V79" s="41">
        <f t="shared" ref="V79:CF79" si="905">IF(V$7="",0,SUM(V80:V82))</f>
        <v>572115.38461538462</v>
      </c>
      <c r="W79" s="41">
        <f t="shared" si="905"/>
        <v>653846.15384615387</v>
      </c>
      <c r="X79" s="41">
        <f t="shared" si="905"/>
        <v>735576.92307692312</v>
      </c>
      <c r="Y79" s="41">
        <f t="shared" si="905"/>
        <v>817307.69230769237</v>
      </c>
      <c r="Z79" s="41">
        <f t="shared" si="905"/>
        <v>899038.4615384615</v>
      </c>
      <c r="AA79" s="41">
        <f t="shared" si="905"/>
        <v>980769.23076923087</v>
      </c>
      <c r="AB79" s="41">
        <f t="shared" si="905"/>
        <v>1062500</v>
      </c>
      <c r="AC79" s="41">
        <f t="shared" si="905"/>
        <v>1144230.7692307692</v>
      </c>
      <c r="AD79" s="41">
        <f t="shared" si="905"/>
        <v>1225961.5384615387</v>
      </c>
      <c r="AE79" s="41">
        <f t="shared" si="905"/>
        <v>1307692.3076923075</v>
      </c>
      <c r="AF79" s="41">
        <f t="shared" si="905"/>
        <v>1389423.076923077</v>
      </c>
      <c r="AG79" s="41">
        <f t="shared" si="905"/>
        <v>1471153.8461538462</v>
      </c>
      <c r="AH79" s="41">
        <f t="shared" si="905"/>
        <v>0</v>
      </c>
      <c r="AI79" s="41">
        <f t="shared" si="905"/>
        <v>0</v>
      </c>
      <c r="AJ79" s="41">
        <f t="shared" si="905"/>
        <v>0</v>
      </c>
      <c r="AK79" s="41">
        <f t="shared" si="905"/>
        <v>0</v>
      </c>
      <c r="AL79" s="41">
        <f t="shared" si="905"/>
        <v>0</v>
      </c>
      <c r="AM79" s="41">
        <f t="shared" si="905"/>
        <v>0</v>
      </c>
      <c r="AN79" s="41">
        <f t="shared" si="905"/>
        <v>0</v>
      </c>
      <c r="AO79" s="41">
        <f t="shared" si="905"/>
        <v>0</v>
      </c>
      <c r="AP79" s="41">
        <f t="shared" si="905"/>
        <v>0</v>
      </c>
      <c r="AQ79" s="41">
        <f t="shared" si="905"/>
        <v>0</v>
      </c>
      <c r="AR79" s="41">
        <f t="shared" si="905"/>
        <v>0</v>
      </c>
      <c r="AS79" s="41">
        <f t="shared" si="905"/>
        <v>0</v>
      </c>
      <c r="AT79" s="41">
        <f t="shared" si="905"/>
        <v>0</v>
      </c>
      <c r="AU79" s="41">
        <f t="shared" si="905"/>
        <v>0</v>
      </c>
      <c r="AV79" s="41">
        <f t="shared" si="905"/>
        <v>0</v>
      </c>
      <c r="AW79" s="41">
        <f t="shared" si="905"/>
        <v>0</v>
      </c>
      <c r="AX79" s="41">
        <f t="shared" si="905"/>
        <v>0</v>
      </c>
      <c r="AY79" s="41">
        <f t="shared" si="905"/>
        <v>0</v>
      </c>
      <c r="AZ79" s="41">
        <f t="shared" si="905"/>
        <v>0</v>
      </c>
      <c r="BA79" s="41">
        <f t="shared" si="905"/>
        <v>0</v>
      </c>
      <c r="BB79" s="41">
        <f t="shared" si="905"/>
        <v>0</v>
      </c>
      <c r="BC79" s="41">
        <f t="shared" si="905"/>
        <v>0</v>
      </c>
      <c r="BD79" s="41">
        <f t="shared" si="905"/>
        <v>0</v>
      </c>
      <c r="BE79" s="41">
        <f t="shared" si="905"/>
        <v>0</v>
      </c>
      <c r="BF79" s="41">
        <f t="shared" si="905"/>
        <v>0</v>
      </c>
      <c r="BG79" s="41">
        <f t="shared" si="905"/>
        <v>0</v>
      </c>
      <c r="BH79" s="41">
        <f t="shared" si="905"/>
        <v>0</v>
      </c>
      <c r="BI79" s="41">
        <f t="shared" si="905"/>
        <v>0</v>
      </c>
      <c r="BJ79" s="41">
        <f t="shared" si="905"/>
        <v>0</v>
      </c>
      <c r="BK79" s="41">
        <f t="shared" si="905"/>
        <v>0</v>
      </c>
      <c r="BL79" s="41">
        <f t="shared" si="905"/>
        <v>0</v>
      </c>
      <c r="BM79" s="41">
        <f t="shared" si="905"/>
        <v>0</v>
      </c>
      <c r="BN79" s="41">
        <f t="shared" si="905"/>
        <v>0</v>
      </c>
      <c r="BO79" s="41">
        <f t="shared" si="905"/>
        <v>0</v>
      </c>
      <c r="BP79" s="41">
        <f t="shared" si="905"/>
        <v>0</v>
      </c>
      <c r="BQ79" s="41">
        <f t="shared" si="905"/>
        <v>0</v>
      </c>
      <c r="BR79" s="41">
        <f t="shared" si="905"/>
        <v>0</v>
      </c>
      <c r="BS79" s="41">
        <f t="shared" si="905"/>
        <v>0</v>
      </c>
      <c r="BT79" s="41">
        <f t="shared" si="905"/>
        <v>0</v>
      </c>
      <c r="BU79" s="41">
        <f t="shared" si="905"/>
        <v>0</v>
      </c>
      <c r="BV79" s="41">
        <f t="shared" si="905"/>
        <v>0</v>
      </c>
      <c r="BW79" s="41">
        <f t="shared" si="905"/>
        <v>0</v>
      </c>
      <c r="BX79" s="41">
        <f t="shared" si="905"/>
        <v>0</v>
      </c>
      <c r="BY79" s="41">
        <f t="shared" si="905"/>
        <v>0</v>
      </c>
      <c r="BZ79" s="41">
        <f t="shared" si="905"/>
        <v>0</v>
      </c>
      <c r="CA79" s="41">
        <f t="shared" si="905"/>
        <v>0</v>
      </c>
      <c r="CB79" s="41">
        <f t="shared" si="905"/>
        <v>0</v>
      </c>
      <c r="CC79" s="41">
        <f t="shared" si="905"/>
        <v>0</v>
      </c>
      <c r="CD79" s="41">
        <f t="shared" si="905"/>
        <v>0</v>
      </c>
      <c r="CE79" s="41">
        <f t="shared" si="905"/>
        <v>0</v>
      </c>
      <c r="CF79" s="41">
        <f t="shared" si="905"/>
        <v>0</v>
      </c>
      <c r="CG79" s="41">
        <f t="shared" ref="CG79:ER79" si="906">IF(CG$7="",0,SUM(CG80:CG82))</f>
        <v>0</v>
      </c>
      <c r="CH79" s="41">
        <f t="shared" si="906"/>
        <v>0</v>
      </c>
      <c r="CI79" s="41">
        <f t="shared" si="906"/>
        <v>0</v>
      </c>
      <c r="CJ79" s="41">
        <f t="shared" si="906"/>
        <v>0</v>
      </c>
      <c r="CK79" s="41">
        <f t="shared" si="906"/>
        <v>0</v>
      </c>
      <c r="CL79" s="41">
        <f t="shared" si="906"/>
        <v>0</v>
      </c>
      <c r="CM79" s="41">
        <f t="shared" si="906"/>
        <v>0</v>
      </c>
      <c r="CN79" s="41">
        <f t="shared" si="906"/>
        <v>0</v>
      </c>
      <c r="CO79" s="41">
        <f t="shared" si="906"/>
        <v>0</v>
      </c>
      <c r="CP79" s="41">
        <f t="shared" si="906"/>
        <v>0</v>
      </c>
      <c r="CQ79" s="41">
        <f t="shared" si="906"/>
        <v>0</v>
      </c>
      <c r="CR79" s="41">
        <f t="shared" si="906"/>
        <v>0</v>
      </c>
      <c r="CS79" s="41">
        <f t="shared" si="906"/>
        <v>0</v>
      </c>
      <c r="CT79" s="41">
        <f t="shared" si="906"/>
        <v>0</v>
      </c>
      <c r="CU79" s="41">
        <f t="shared" si="906"/>
        <v>0</v>
      </c>
      <c r="CV79" s="41">
        <f t="shared" si="906"/>
        <v>0</v>
      </c>
      <c r="CW79" s="41">
        <f t="shared" si="906"/>
        <v>0</v>
      </c>
      <c r="CX79" s="41">
        <f t="shared" si="906"/>
        <v>0</v>
      </c>
      <c r="CY79" s="41">
        <f t="shared" si="906"/>
        <v>0</v>
      </c>
      <c r="CZ79" s="41">
        <f t="shared" si="906"/>
        <v>0</v>
      </c>
      <c r="DA79" s="41">
        <f t="shared" si="906"/>
        <v>0</v>
      </c>
      <c r="DB79" s="41">
        <f t="shared" si="906"/>
        <v>0</v>
      </c>
      <c r="DC79" s="41">
        <f t="shared" si="906"/>
        <v>0</v>
      </c>
      <c r="DD79" s="41">
        <f t="shared" si="906"/>
        <v>0</v>
      </c>
      <c r="DE79" s="41">
        <f t="shared" si="906"/>
        <v>0</v>
      </c>
      <c r="DF79" s="41">
        <f t="shared" si="906"/>
        <v>0</v>
      </c>
      <c r="DG79" s="41">
        <f t="shared" si="906"/>
        <v>0</v>
      </c>
      <c r="DH79" s="41">
        <f t="shared" si="906"/>
        <v>0</v>
      </c>
      <c r="DI79" s="41">
        <f t="shared" si="906"/>
        <v>0</v>
      </c>
      <c r="DJ79" s="41">
        <f t="shared" si="906"/>
        <v>0</v>
      </c>
      <c r="DK79" s="41">
        <f t="shared" si="906"/>
        <v>0</v>
      </c>
      <c r="DL79" s="41">
        <f t="shared" si="906"/>
        <v>0</v>
      </c>
      <c r="DM79" s="41">
        <f t="shared" si="906"/>
        <v>0</v>
      </c>
      <c r="DN79" s="41">
        <f t="shared" si="906"/>
        <v>0</v>
      </c>
      <c r="DO79" s="41">
        <f t="shared" si="906"/>
        <v>0</v>
      </c>
      <c r="DP79" s="41">
        <f t="shared" si="906"/>
        <v>0</v>
      </c>
      <c r="DQ79" s="41">
        <f t="shared" si="906"/>
        <v>0</v>
      </c>
      <c r="DR79" s="41">
        <f t="shared" si="906"/>
        <v>0</v>
      </c>
      <c r="DS79" s="41">
        <f t="shared" si="906"/>
        <v>0</v>
      </c>
      <c r="DT79" s="41">
        <f t="shared" si="906"/>
        <v>0</v>
      </c>
      <c r="DU79" s="41">
        <f t="shared" si="906"/>
        <v>0</v>
      </c>
      <c r="DV79" s="41">
        <f t="shared" si="906"/>
        <v>0</v>
      </c>
      <c r="DW79" s="41">
        <f t="shared" si="906"/>
        <v>0</v>
      </c>
      <c r="DX79" s="41">
        <f t="shared" si="906"/>
        <v>0</v>
      </c>
      <c r="DY79" s="41">
        <f t="shared" si="906"/>
        <v>0</v>
      </c>
      <c r="DZ79" s="41">
        <f t="shared" si="906"/>
        <v>0</v>
      </c>
      <c r="EA79" s="41">
        <f t="shared" si="906"/>
        <v>0</v>
      </c>
      <c r="EB79" s="41">
        <f t="shared" si="906"/>
        <v>0</v>
      </c>
      <c r="EC79" s="41">
        <f t="shared" si="906"/>
        <v>0</v>
      </c>
      <c r="ED79" s="41">
        <f t="shared" si="906"/>
        <v>0</v>
      </c>
      <c r="EE79" s="41">
        <f t="shared" si="906"/>
        <v>0</v>
      </c>
      <c r="EF79" s="41">
        <f t="shared" si="906"/>
        <v>0</v>
      </c>
      <c r="EG79" s="41">
        <f t="shared" si="906"/>
        <v>0</v>
      </c>
      <c r="EH79" s="41">
        <f t="shared" si="906"/>
        <v>0</v>
      </c>
      <c r="EI79" s="41">
        <f t="shared" si="906"/>
        <v>0</v>
      </c>
      <c r="EJ79" s="41">
        <f t="shared" si="906"/>
        <v>0</v>
      </c>
      <c r="EK79" s="41">
        <f t="shared" si="906"/>
        <v>0</v>
      </c>
      <c r="EL79" s="41">
        <f t="shared" si="906"/>
        <v>0</v>
      </c>
      <c r="EM79" s="41">
        <f t="shared" si="906"/>
        <v>0</v>
      </c>
      <c r="EN79" s="41">
        <f t="shared" si="906"/>
        <v>0</v>
      </c>
      <c r="EO79" s="41">
        <f t="shared" si="906"/>
        <v>0</v>
      </c>
      <c r="EP79" s="41">
        <f t="shared" si="906"/>
        <v>0</v>
      </c>
      <c r="EQ79" s="41">
        <f t="shared" si="906"/>
        <v>0</v>
      </c>
      <c r="ER79" s="41">
        <f t="shared" si="906"/>
        <v>0</v>
      </c>
      <c r="ES79" s="41">
        <f t="shared" ref="ES79:HD79" si="907">IF(ES$7="",0,SUM(ES80:ES82))</f>
        <v>0</v>
      </c>
      <c r="ET79" s="41">
        <f t="shared" si="907"/>
        <v>0</v>
      </c>
      <c r="EU79" s="41">
        <f t="shared" si="907"/>
        <v>0</v>
      </c>
      <c r="EV79" s="41">
        <f t="shared" si="907"/>
        <v>0</v>
      </c>
      <c r="EW79" s="41">
        <f t="shared" si="907"/>
        <v>0</v>
      </c>
      <c r="EX79" s="41">
        <f t="shared" si="907"/>
        <v>0</v>
      </c>
      <c r="EY79" s="41">
        <f t="shared" si="907"/>
        <v>0</v>
      </c>
      <c r="EZ79" s="41">
        <f t="shared" si="907"/>
        <v>0</v>
      </c>
      <c r="FA79" s="41">
        <f t="shared" si="907"/>
        <v>0</v>
      </c>
      <c r="FB79" s="41">
        <f t="shared" si="907"/>
        <v>0</v>
      </c>
      <c r="FC79" s="41">
        <f t="shared" si="907"/>
        <v>0</v>
      </c>
      <c r="FD79" s="41">
        <f t="shared" si="907"/>
        <v>0</v>
      </c>
      <c r="FE79" s="41">
        <f t="shared" si="907"/>
        <v>0</v>
      </c>
      <c r="FF79" s="41">
        <f t="shared" si="907"/>
        <v>0</v>
      </c>
      <c r="FG79" s="41">
        <f t="shared" si="907"/>
        <v>0</v>
      </c>
      <c r="FH79" s="41">
        <f t="shared" si="907"/>
        <v>0</v>
      </c>
      <c r="FI79" s="41">
        <f t="shared" si="907"/>
        <v>0</v>
      </c>
      <c r="FJ79" s="41">
        <f t="shared" si="907"/>
        <v>0</v>
      </c>
      <c r="FK79" s="41">
        <f t="shared" si="907"/>
        <v>0</v>
      </c>
      <c r="FL79" s="41">
        <f t="shared" si="907"/>
        <v>0</v>
      </c>
      <c r="FM79" s="41">
        <f t="shared" si="907"/>
        <v>0</v>
      </c>
      <c r="FN79" s="41">
        <f t="shared" si="907"/>
        <v>0</v>
      </c>
      <c r="FO79" s="41">
        <f t="shared" si="907"/>
        <v>0</v>
      </c>
      <c r="FP79" s="41">
        <f t="shared" si="907"/>
        <v>0</v>
      </c>
      <c r="FQ79" s="41">
        <f t="shared" si="907"/>
        <v>0</v>
      </c>
      <c r="FR79" s="41">
        <f t="shared" si="907"/>
        <v>0</v>
      </c>
      <c r="FS79" s="41">
        <f t="shared" si="907"/>
        <v>0</v>
      </c>
      <c r="FT79" s="41">
        <f t="shared" si="907"/>
        <v>0</v>
      </c>
      <c r="FU79" s="41">
        <f t="shared" si="907"/>
        <v>0</v>
      </c>
      <c r="FV79" s="41">
        <f t="shared" si="907"/>
        <v>0</v>
      </c>
      <c r="FW79" s="41">
        <f t="shared" si="907"/>
        <v>0</v>
      </c>
      <c r="FX79" s="41">
        <f t="shared" si="907"/>
        <v>0</v>
      </c>
      <c r="FY79" s="41">
        <f t="shared" si="907"/>
        <v>0</v>
      </c>
      <c r="FZ79" s="41">
        <f t="shared" si="907"/>
        <v>0</v>
      </c>
      <c r="GA79" s="41">
        <f t="shared" si="907"/>
        <v>0</v>
      </c>
      <c r="GB79" s="41">
        <f t="shared" si="907"/>
        <v>0</v>
      </c>
      <c r="GC79" s="41">
        <f t="shared" si="907"/>
        <v>0</v>
      </c>
      <c r="GD79" s="41">
        <f t="shared" si="907"/>
        <v>0</v>
      </c>
      <c r="GE79" s="41">
        <f t="shared" si="907"/>
        <v>0</v>
      </c>
      <c r="GF79" s="41">
        <f t="shared" si="907"/>
        <v>0</v>
      </c>
      <c r="GG79" s="41">
        <f t="shared" si="907"/>
        <v>0</v>
      </c>
      <c r="GH79" s="41">
        <f t="shared" si="907"/>
        <v>0</v>
      </c>
      <c r="GI79" s="41">
        <f t="shared" si="907"/>
        <v>0</v>
      </c>
      <c r="GJ79" s="41">
        <f t="shared" si="907"/>
        <v>0</v>
      </c>
      <c r="GK79" s="41">
        <f t="shared" si="907"/>
        <v>0</v>
      </c>
      <c r="GL79" s="41">
        <f t="shared" si="907"/>
        <v>0</v>
      </c>
      <c r="GM79" s="41">
        <f t="shared" si="907"/>
        <v>0</v>
      </c>
      <c r="GN79" s="41">
        <f t="shared" si="907"/>
        <v>0</v>
      </c>
      <c r="GO79" s="41">
        <f t="shared" si="907"/>
        <v>0</v>
      </c>
      <c r="GP79" s="41">
        <f t="shared" si="907"/>
        <v>0</v>
      </c>
      <c r="GQ79" s="41">
        <f t="shared" si="907"/>
        <v>0</v>
      </c>
      <c r="GR79" s="41">
        <f t="shared" si="907"/>
        <v>0</v>
      </c>
      <c r="GS79" s="41">
        <f t="shared" si="907"/>
        <v>0</v>
      </c>
      <c r="GT79" s="41">
        <f t="shared" si="907"/>
        <v>0</v>
      </c>
      <c r="GU79" s="41">
        <f t="shared" si="907"/>
        <v>0</v>
      </c>
      <c r="GV79" s="41">
        <f t="shared" si="907"/>
        <v>0</v>
      </c>
      <c r="GW79" s="41">
        <f t="shared" si="907"/>
        <v>0</v>
      </c>
      <c r="GX79" s="41">
        <f t="shared" si="907"/>
        <v>0</v>
      </c>
      <c r="GY79" s="41">
        <f t="shared" si="907"/>
        <v>0</v>
      </c>
      <c r="GZ79" s="41">
        <f t="shared" si="907"/>
        <v>0</v>
      </c>
      <c r="HA79" s="41">
        <f t="shared" si="907"/>
        <v>0</v>
      </c>
      <c r="HB79" s="41">
        <f t="shared" si="907"/>
        <v>0</v>
      </c>
      <c r="HC79" s="41">
        <f t="shared" si="907"/>
        <v>0</v>
      </c>
      <c r="HD79" s="41">
        <f t="shared" si="907"/>
        <v>0</v>
      </c>
      <c r="HE79" s="41">
        <f t="shared" ref="HE79:JP79" si="908">IF(HE$7="",0,SUM(HE80:HE82))</f>
        <v>0</v>
      </c>
      <c r="HF79" s="41">
        <f t="shared" si="908"/>
        <v>0</v>
      </c>
      <c r="HG79" s="41">
        <f t="shared" si="908"/>
        <v>0</v>
      </c>
      <c r="HH79" s="41">
        <f t="shared" si="908"/>
        <v>0</v>
      </c>
      <c r="HI79" s="41">
        <f t="shared" si="908"/>
        <v>0</v>
      </c>
      <c r="HJ79" s="41">
        <f t="shared" si="908"/>
        <v>0</v>
      </c>
      <c r="HK79" s="41">
        <f t="shared" si="908"/>
        <v>0</v>
      </c>
      <c r="HL79" s="41">
        <f t="shared" si="908"/>
        <v>0</v>
      </c>
      <c r="HM79" s="41">
        <f t="shared" si="908"/>
        <v>0</v>
      </c>
      <c r="HN79" s="41">
        <f t="shared" si="908"/>
        <v>0</v>
      </c>
      <c r="HO79" s="41">
        <f t="shared" si="908"/>
        <v>0</v>
      </c>
      <c r="HP79" s="41">
        <f t="shared" si="908"/>
        <v>0</v>
      </c>
      <c r="HQ79" s="41">
        <f t="shared" si="908"/>
        <v>0</v>
      </c>
      <c r="HR79" s="41">
        <f t="shared" si="908"/>
        <v>0</v>
      </c>
      <c r="HS79" s="41">
        <f t="shared" si="908"/>
        <v>0</v>
      </c>
      <c r="HT79" s="41">
        <f t="shared" si="908"/>
        <v>0</v>
      </c>
      <c r="HU79" s="41">
        <f t="shared" si="908"/>
        <v>0</v>
      </c>
      <c r="HV79" s="41">
        <f t="shared" si="908"/>
        <v>0</v>
      </c>
      <c r="HW79" s="41">
        <f t="shared" si="908"/>
        <v>0</v>
      </c>
      <c r="HX79" s="41">
        <f t="shared" si="908"/>
        <v>0</v>
      </c>
      <c r="HY79" s="41">
        <f t="shared" si="908"/>
        <v>0</v>
      </c>
      <c r="HZ79" s="41">
        <f t="shared" si="908"/>
        <v>0</v>
      </c>
      <c r="IA79" s="41">
        <f t="shared" si="908"/>
        <v>0</v>
      </c>
      <c r="IB79" s="41">
        <f t="shared" si="908"/>
        <v>0</v>
      </c>
      <c r="IC79" s="41">
        <f t="shared" si="908"/>
        <v>0</v>
      </c>
      <c r="ID79" s="41">
        <f t="shared" si="908"/>
        <v>0</v>
      </c>
      <c r="IE79" s="41">
        <f t="shared" si="908"/>
        <v>0</v>
      </c>
      <c r="IF79" s="41">
        <f t="shared" si="908"/>
        <v>0</v>
      </c>
      <c r="IG79" s="41">
        <f t="shared" si="908"/>
        <v>0</v>
      </c>
      <c r="IH79" s="41">
        <f t="shared" si="908"/>
        <v>0</v>
      </c>
      <c r="II79" s="41">
        <f t="shared" si="908"/>
        <v>0</v>
      </c>
      <c r="IJ79" s="41">
        <f t="shared" si="908"/>
        <v>0</v>
      </c>
      <c r="IK79" s="41">
        <f t="shared" si="908"/>
        <v>0</v>
      </c>
      <c r="IL79" s="41">
        <f t="shared" si="908"/>
        <v>0</v>
      </c>
      <c r="IM79" s="41">
        <f t="shared" si="908"/>
        <v>0</v>
      </c>
      <c r="IN79" s="41">
        <f t="shared" si="908"/>
        <v>0</v>
      </c>
      <c r="IO79" s="41">
        <f t="shared" si="908"/>
        <v>0</v>
      </c>
      <c r="IP79" s="41">
        <f t="shared" si="908"/>
        <v>0</v>
      </c>
      <c r="IQ79" s="41">
        <f t="shared" si="908"/>
        <v>0</v>
      </c>
      <c r="IR79" s="41">
        <f t="shared" si="908"/>
        <v>0</v>
      </c>
      <c r="IS79" s="41">
        <f t="shared" si="908"/>
        <v>0</v>
      </c>
      <c r="IT79" s="41">
        <f t="shared" si="908"/>
        <v>0</v>
      </c>
      <c r="IU79" s="41">
        <f t="shared" si="908"/>
        <v>0</v>
      </c>
      <c r="IV79" s="41">
        <f t="shared" si="908"/>
        <v>0</v>
      </c>
      <c r="IW79" s="41">
        <f t="shared" si="908"/>
        <v>0</v>
      </c>
      <c r="IX79" s="41">
        <f t="shared" si="908"/>
        <v>0</v>
      </c>
      <c r="IY79" s="41">
        <f t="shared" si="908"/>
        <v>0</v>
      </c>
      <c r="IZ79" s="41">
        <f t="shared" si="908"/>
        <v>0</v>
      </c>
      <c r="JA79" s="41">
        <f t="shared" si="908"/>
        <v>0</v>
      </c>
      <c r="JB79" s="41">
        <f t="shared" si="908"/>
        <v>0</v>
      </c>
      <c r="JC79" s="41">
        <f t="shared" si="908"/>
        <v>0</v>
      </c>
      <c r="JD79" s="41">
        <f t="shared" si="908"/>
        <v>0</v>
      </c>
      <c r="JE79" s="41">
        <f t="shared" si="908"/>
        <v>0</v>
      </c>
      <c r="JF79" s="41">
        <f t="shared" si="908"/>
        <v>0</v>
      </c>
      <c r="JG79" s="41">
        <f t="shared" si="908"/>
        <v>0</v>
      </c>
      <c r="JH79" s="41">
        <f t="shared" si="908"/>
        <v>0</v>
      </c>
      <c r="JI79" s="41">
        <f t="shared" si="908"/>
        <v>0</v>
      </c>
      <c r="JJ79" s="41">
        <f t="shared" si="908"/>
        <v>0</v>
      </c>
      <c r="JK79" s="41">
        <f t="shared" si="908"/>
        <v>0</v>
      </c>
      <c r="JL79" s="41">
        <f t="shared" si="908"/>
        <v>0</v>
      </c>
      <c r="JM79" s="41">
        <f t="shared" si="908"/>
        <v>0</v>
      </c>
      <c r="JN79" s="41">
        <f t="shared" si="908"/>
        <v>0</v>
      </c>
      <c r="JO79" s="41">
        <f t="shared" si="908"/>
        <v>0</v>
      </c>
      <c r="JP79" s="41">
        <f t="shared" si="908"/>
        <v>0</v>
      </c>
      <c r="JQ79" s="41">
        <f t="shared" ref="JQ79:KV79" si="909">IF(JQ$7="",0,SUM(JQ80:JQ82))</f>
        <v>0</v>
      </c>
      <c r="JR79" s="41">
        <f t="shared" si="909"/>
        <v>0</v>
      </c>
      <c r="JS79" s="41">
        <f t="shared" si="909"/>
        <v>0</v>
      </c>
      <c r="JT79" s="41">
        <f t="shared" si="909"/>
        <v>0</v>
      </c>
      <c r="JU79" s="41">
        <f t="shared" si="909"/>
        <v>0</v>
      </c>
      <c r="JV79" s="41">
        <f t="shared" si="909"/>
        <v>0</v>
      </c>
      <c r="JW79" s="41">
        <f t="shared" si="909"/>
        <v>0</v>
      </c>
      <c r="JX79" s="41">
        <f t="shared" si="909"/>
        <v>0</v>
      </c>
      <c r="JY79" s="41">
        <f t="shared" si="909"/>
        <v>0</v>
      </c>
      <c r="JZ79" s="41">
        <f t="shared" si="909"/>
        <v>0</v>
      </c>
      <c r="KA79" s="41">
        <f t="shared" si="909"/>
        <v>0</v>
      </c>
      <c r="KB79" s="41">
        <f t="shared" si="909"/>
        <v>0</v>
      </c>
      <c r="KC79" s="41">
        <f t="shared" si="909"/>
        <v>0</v>
      </c>
      <c r="KD79" s="41">
        <f t="shared" si="909"/>
        <v>0</v>
      </c>
      <c r="KE79" s="41">
        <f t="shared" si="909"/>
        <v>0</v>
      </c>
      <c r="KF79" s="41">
        <f t="shared" si="909"/>
        <v>0</v>
      </c>
      <c r="KG79" s="41">
        <f t="shared" si="909"/>
        <v>0</v>
      </c>
      <c r="KH79" s="41">
        <f t="shared" si="909"/>
        <v>0</v>
      </c>
      <c r="KI79" s="41">
        <f t="shared" si="909"/>
        <v>0</v>
      </c>
      <c r="KJ79" s="41">
        <f t="shared" si="909"/>
        <v>0</v>
      </c>
      <c r="KK79" s="41">
        <f t="shared" si="909"/>
        <v>0</v>
      </c>
      <c r="KL79" s="41">
        <f t="shared" si="909"/>
        <v>0</v>
      </c>
      <c r="KM79" s="41">
        <f t="shared" si="909"/>
        <v>0</v>
      </c>
      <c r="KN79" s="41">
        <f t="shared" si="909"/>
        <v>0</v>
      </c>
      <c r="KO79" s="41">
        <f t="shared" si="909"/>
        <v>0</v>
      </c>
      <c r="KP79" s="41">
        <f t="shared" si="909"/>
        <v>0</v>
      </c>
      <c r="KQ79" s="41">
        <f t="shared" si="909"/>
        <v>0</v>
      </c>
      <c r="KR79" s="41">
        <f t="shared" si="909"/>
        <v>0</v>
      </c>
      <c r="KS79" s="41">
        <f t="shared" si="909"/>
        <v>0</v>
      </c>
      <c r="KT79" s="41">
        <f t="shared" si="909"/>
        <v>0</v>
      </c>
      <c r="KU79" s="41">
        <f t="shared" si="909"/>
        <v>0</v>
      </c>
      <c r="KV79" s="41">
        <f t="shared" si="909"/>
        <v>0</v>
      </c>
      <c r="KW79" s="3"/>
      <c r="KX79" s="3"/>
    </row>
    <row r="80" spans="1:310" x14ac:dyDescent="0.25">
      <c r="A80" s="1"/>
      <c r="B80" s="79"/>
      <c r="C80" s="79"/>
      <c r="D80" s="79"/>
      <c r="E80" s="43" t="str">
        <f>E79</f>
        <v>доход от паушальных взносов</v>
      </c>
      <c r="F80" s="1"/>
      <c r="G80" s="1"/>
      <c r="H80" s="11" t="str">
        <f>H79</f>
        <v>руб.</v>
      </c>
      <c r="I80" s="1"/>
      <c r="J80" s="1"/>
      <c r="K80" s="43" t="str">
        <f>справочники!$U$11</f>
        <v>постоянные-франшиза</v>
      </c>
      <c r="L80" s="1"/>
      <c r="M80" s="5"/>
      <c r="N80" s="45"/>
      <c r="O80" s="19"/>
      <c r="P80" s="1"/>
      <c r="Q80" s="1"/>
      <c r="R80" s="45">
        <f t="shared" si="904"/>
        <v>7499999.9999999991</v>
      </c>
      <c r="S80" s="1"/>
      <c r="T80" s="232"/>
      <c r="U80" s="40">
        <f>IF(U$7="",0,U12*условия!$U$86)</f>
        <v>288461.5384615385</v>
      </c>
      <c r="V80" s="40">
        <f>IF(V$7="",0,V12*условия!$U$86)</f>
        <v>336538.46153846156</v>
      </c>
      <c r="W80" s="40">
        <f>IF(W$7="",0,W12*условия!$U$86)</f>
        <v>384615.38461538462</v>
      </c>
      <c r="X80" s="40">
        <f>IF(X$7="",0,X12*условия!$U$86)</f>
        <v>432692.30769230769</v>
      </c>
      <c r="Y80" s="40">
        <f>IF(Y$7="",0,Y12*условия!$U$86)</f>
        <v>480769.23076923081</v>
      </c>
      <c r="Z80" s="40">
        <f>IF(Z$7="",0,Z12*условия!$U$86)</f>
        <v>528846.15384615387</v>
      </c>
      <c r="AA80" s="40">
        <f>IF(AA$7="",0,AA12*условия!$U$86)</f>
        <v>576923.07692307699</v>
      </c>
      <c r="AB80" s="40">
        <f>IF(AB$7="",0,AB12*условия!$U$86)</f>
        <v>625000</v>
      </c>
      <c r="AC80" s="40">
        <f>IF(AC$7="",0,AC12*условия!$U$86)</f>
        <v>673076.92307692312</v>
      </c>
      <c r="AD80" s="40">
        <f>IF(AD$7="",0,AD12*условия!$U$86)</f>
        <v>721153.84615384624</v>
      </c>
      <c r="AE80" s="40">
        <f>IF(AE$7="",0,AE12*условия!$U$86)</f>
        <v>769230.76923076913</v>
      </c>
      <c r="AF80" s="40">
        <f>IF(AF$7="",0,AF12*условия!$U$86)</f>
        <v>817307.69230769237</v>
      </c>
      <c r="AG80" s="40">
        <f>IF(AG$7="",0,AG12*условия!$U$86)</f>
        <v>865384.61538461538</v>
      </c>
      <c r="AH80" s="40">
        <f>IF(AH$7="",0,AH12*условия!$U$86)</f>
        <v>0</v>
      </c>
      <c r="AI80" s="40">
        <f>IF(AI$7="",0,AI12*условия!$U$86)</f>
        <v>0</v>
      </c>
      <c r="AJ80" s="40">
        <f>IF(AJ$7="",0,AJ12*условия!$U$86)</f>
        <v>0</v>
      </c>
      <c r="AK80" s="40">
        <f>IF(AK$7="",0,AK12*условия!$U$86)</f>
        <v>0</v>
      </c>
      <c r="AL80" s="40">
        <f>IF(AL$7="",0,AL12*условия!$U$86)</f>
        <v>0</v>
      </c>
      <c r="AM80" s="40">
        <f>IF(AM$7="",0,AM12*условия!$U$86)</f>
        <v>0</v>
      </c>
      <c r="AN80" s="40">
        <f>IF(AN$7="",0,AN12*условия!$U$86)</f>
        <v>0</v>
      </c>
      <c r="AO80" s="40">
        <f>IF(AO$7="",0,AO12*условия!$U$86)</f>
        <v>0</v>
      </c>
      <c r="AP80" s="40">
        <f>IF(AP$7="",0,AP12*условия!$U$86)</f>
        <v>0</v>
      </c>
      <c r="AQ80" s="40">
        <f>IF(AQ$7="",0,AQ12*условия!$U$86)</f>
        <v>0</v>
      </c>
      <c r="AR80" s="40">
        <f>IF(AR$7="",0,AR12*условия!$U$86)</f>
        <v>0</v>
      </c>
      <c r="AS80" s="40">
        <f>IF(AS$7="",0,AS12*условия!$U$86)</f>
        <v>0</v>
      </c>
      <c r="AT80" s="40">
        <f>IF(AT$7="",0,AT12*условия!$U$86)</f>
        <v>0</v>
      </c>
      <c r="AU80" s="40">
        <f>IF(AU$7="",0,AU12*условия!$U$86)</f>
        <v>0</v>
      </c>
      <c r="AV80" s="40">
        <f>IF(AV$7="",0,AV12*условия!$U$86)</f>
        <v>0</v>
      </c>
      <c r="AW80" s="40">
        <f>IF(AW$7="",0,AW12*условия!$U$86)</f>
        <v>0</v>
      </c>
      <c r="AX80" s="40">
        <f>IF(AX$7="",0,AX12*условия!$U$86)</f>
        <v>0</v>
      </c>
      <c r="AY80" s="40">
        <f>IF(AY$7="",0,AY12*условия!$U$86)</f>
        <v>0</v>
      </c>
      <c r="AZ80" s="40">
        <f>IF(AZ$7="",0,AZ12*условия!$U$86)</f>
        <v>0</v>
      </c>
      <c r="BA80" s="40">
        <f>IF(BA$7="",0,BA12*условия!$U$86)</f>
        <v>0</v>
      </c>
      <c r="BB80" s="40">
        <f>IF(BB$7="",0,BB12*условия!$U$86)</f>
        <v>0</v>
      </c>
      <c r="BC80" s="40">
        <f>IF(BC$7="",0,BC12*условия!$U$86)</f>
        <v>0</v>
      </c>
      <c r="BD80" s="40">
        <f>IF(BD$7="",0,BD12*условия!$U$86)</f>
        <v>0</v>
      </c>
      <c r="BE80" s="40">
        <f>IF(BE$7="",0,BE12*условия!$U$86)</f>
        <v>0</v>
      </c>
      <c r="BF80" s="40">
        <f>IF(BF$7="",0,BF12*условия!$U$86)</f>
        <v>0</v>
      </c>
      <c r="BG80" s="40">
        <f>IF(BG$7="",0,BG12*условия!$U$86)</f>
        <v>0</v>
      </c>
      <c r="BH80" s="40">
        <f>IF(BH$7="",0,BH12*условия!$U$86)</f>
        <v>0</v>
      </c>
      <c r="BI80" s="40">
        <f>IF(BI$7="",0,BI12*условия!$U$86)</f>
        <v>0</v>
      </c>
      <c r="BJ80" s="40">
        <f>IF(BJ$7="",0,BJ12*условия!$U$86)</f>
        <v>0</v>
      </c>
      <c r="BK80" s="40">
        <f>IF(BK$7="",0,BK12*условия!$U$86)</f>
        <v>0</v>
      </c>
      <c r="BL80" s="40">
        <f>IF(BL$7="",0,BL12*условия!$U$86)</f>
        <v>0</v>
      </c>
      <c r="BM80" s="40">
        <f>IF(BM$7="",0,BM12*условия!$U$86)</f>
        <v>0</v>
      </c>
      <c r="BN80" s="40">
        <f>IF(BN$7="",0,BN12*условия!$U$86)</f>
        <v>0</v>
      </c>
      <c r="BO80" s="40">
        <f>IF(BO$7="",0,BO12*условия!$U$86)</f>
        <v>0</v>
      </c>
      <c r="BP80" s="40">
        <f>IF(BP$7="",0,BP12*условия!$U$86)</f>
        <v>0</v>
      </c>
      <c r="BQ80" s="40">
        <f>IF(BQ$7="",0,BQ12*условия!$U$86)</f>
        <v>0</v>
      </c>
      <c r="BR80" s="40">
        <f>IF(BR$7="",0,BR12*условия!$U$86)</f>
        <v>0</v>
      </c>
      <c r="BS80" s="40">
        <f>IF(BS$7="",0,BS12*условия!$U$86)</f>
        <v>0</v>
      </c>
      <c r="BT80" s="40">
        <f>IF(BT$7="",0,BT12*условия!$U$86)</f>
        <v>0</v>
      </c>
      <c r="BU80" s="40">
        <f>IF(BU$7="",0,BU12*условия!$U$86)</f>
        <v>0</v>
      </c>
      <c r="BV80" s="40">
        <f>IF(BV$7="",0,BV12*условия!$U$86)</f>
        <v>0</v>
      </c>
      <c r="BW80" s="40">
        <f>IF(BW$7="",0,BW12*условия!$U$86)</f>
        <v>0</v>
      </c>
      <c r="BX80" s="40">
        <f>IF(BX$7="",0,BX12*условия!$U$86)</f>
        <v>0</v>
      </c>
      <c r="BY80" s="40">
        <f>IF(BY$7="",0,BY12*условия!$U$86)</f>
        <v>0</v>
      </c>
      <c r="BZ80" s="40">
        <f>IF(BZ$7="",0,BZ12*условия!$U$86)</f>
        <v>0</v>
      </c>
      <c r="CA80" s="40">
        <f>IF(CA$7="",0,CA12*условия!$U$86)</f>
        <v>0</v>
      </c>
      <c r="CB80" s="40">
        <f>IF(CB$7="",0,CB12*условия!$U$86)</f>
        <v>0</v>
      </c>
      <c r="CC80" s="40">
        <f>IF(CC$7="",0,CC12*условия!$U$86)</f>
        <v>0</v>
      </c>
      <c r="CD80" s="40">
        <f>IF(CD$7="",0,CD12*условия!$U$86)</f>
        <v>0</v>
      </c>
      <c r="CE80" s="40">
        <f>IF(CE$7="",0,CE12*условия!$U$86)</f>
        <v>0</v>
      </c>
      <c r="CF80" s="40">
        <f>IF(CF$7="",0,CF12*условия!$U$86)</f>
        <v>0</v>
      </c>
      <c r="CG80" s="40">
        <f>IF(CG$7="",0,CG12*условия!$U$86)</f>
        <v>0</v>
      </c>
      <c r="CH80" s="40">
        <f>IF(CH$7="",0,CH12*условия!$U$86)</f>
        <v>0</v>
      </c>
      <c r="CI80" s="40">
        <f>IF(CI$7="",0,CI12*условия!$U$86)</f>
        <v>0</v>
      </c>
      <c r="CJ80" s="40">
        <f>IF(CJ$7="",0,CJ12*условия!$U$86)</f>
        <v>0</v>
      </c>
      <c r="CK80" s="40">
        <f>IF(CK$7="",0,CK12*условия!$U$86)</f>
        <v>0</v>
      </c>
      <c r="CL80" s="40">
        <f>IF(CL$7="",0,CL12*условия!$U$86)</f>
        <v>0</v>
      </c>
      <c r="CM80" s="40">
        <f>IF(CM$7="",0,CM12*условия!$U$86)</f>
        <v>0</v>
      </c>
      <c r="CN80" s="40">
        <f>IF(CN$7="",0,CN12*условия!$U$86)</f>
        <v>0</v>
      </c>
      <c r="CO80" s="40">
        <f>IF(CO$7="",0,CO12*условия!$U$86)</f>
        <v>0</v>
      </c>
      <c r="CP80" s="40">
        <f>IF(CP$7="",0,CP12*условия!$U$86)</f>
        <v>0</v>
      </c>
      <c r="CQ80" s="40">
        <f>IF(CQ$7="",0,CQ12*условия!$U$86)</f>
        <v>0</v>
      </c>
      <c r="CR80" s="40">
        <f>IF(CR$7="",0,CR12*условия!$U$86)</f>
        <v>0</v>
      </c>
      <c r="CS80" s="40">
        <f>IF(CS$7="",0,CS12*условия!$U$86)</f>
        <v>0</v>
      </c>
      <c r="CT80" s="40">
        <f>IF(CT$7="",0,CT12*условия!$U$86)</f>
        <v>0</v>
      </c>
      <c r="CU80" s="40">
        <f>IF(CU$7="",0,CU12*условия!$U$86)</f>
        <v>0</v>
      </c>
      <c r="CV80" s="40">
        <f>IF(CV$7="",0,CV12*условия!$U$86)</f>
        <v>0</v>
      </c>
      <c r="CW80" s="40">
        <f>IF(CW$7="",0,CW12*условия!$U$86)</f>
        <v>0</v>
      </c>
      <c r="CX80" s="40">
        <f>IF(CX$7="",0,CX12*условия!$U$86)</f>
        <v>0</v>
      </c>
      <c r="CY80" s="40">
        <f>IF(CY$7="",0,CY12*условия!$U$86)</f>
        <v>0</v>
      </c>
      <c r="CZ80" s="40">
        <f>IF(CZ$7="",0,CZ12*условия!$U$86)</f>
        <v>0</v>
      </c>
      <c r="DA80" s="40">
        <f>IF(DA$7="",0,DA12*условия!$U$86)</f>
        <v>0</v>
      </c>
      <c r="DB80" s="40">
        <f>IF(DB$7="",0,DB12*условия!$U$86)</f>
        <v>0</v>
      </c>
      <c r="DC80" s="40">
        <f>IF(DC$7="",0,DC12*условия!$U$86)</f>
        <v>0</v>
      </c>
      <c r="DD80" s="40">
        <f>IF(DD$7="",0,DD12*условия!$U$86)</f>
        <v>0</v>
      </c>
      <c r="DE80" s="40">
        <f>IF(DE$7="",0,DE12*условия!$U$86)</f>
        <v>0</v>
      </c>
      <c r="DF80" s="40">
        <f>IF(DF$7="",0,DF12*условия!$U$86)</f>
        <v>0</v>
      </c>
      <c r="DG80" s="40">
        <f>IF(DG$7="",0,DG12*условия!$U$86)</f>
        <v>0</v>
      </c>
      <c r="DH80" s="40">
        <f>IF(DH$7="",0,DH12*условия!$U$86)</f>
        <v>0</v>
      </c>
      <c r="DI80" s="40">
        <f>IF(DI$7="",0,DI12*условия!$U$86)</f>
        <v>0</v>
      </c>
      <c r="DJ80" s="40">
        <f>IF(DJ$7="",0,DJ12*условия!$U$86)</f>
        <v>0</v>
      </c>
      <c r="DK80" s="40">
        <f>IF(DK$7="",0,DK12*условия!$U$86)</f>
        <v>0</v>
      </c>
      <c r="DL80" s="40">
        <f>IF(DL$7="",0,DL12*условия!$U$86)</f>
        <v>0</v>
      </c>
      <c r="DM80" s="40">
        <f>IF(DM$7="",0,DM12*условия!$U$86)</f>
        <v>0</v>
      </c>
      <c r="DN80" s="40">
        <f>IF(DN$7="",0,DN12*условия!$U$86)</f>
        <v>0</v>
      </c>
      <c r="DO80" s="40">
        <f>IF(DO$7="",0,DO12*условия!$U$86)</f>
        <v>0</v>
      </c>
      <c r="DP80" s="40">
        <f>IF(DP$7="",0,DP12*условия!$U$86)</f>
        <v>0</v>
      </c>
      <c r="DQ80" s="40">
        <f>IF(DQ$7="",0,DQ12*условия!$U$86)</f>
        <v>0</v>
      </c>
      <c r="DR80" s="40">
        <f>IF(DR$7="",0,DR12*условия!$U$86)</f>
        <v>0</v>
      </c>
      <c r="DS80" s="40">
        <f>IF(DS$7="",0,DS12*условия!$U$86)</f>
        <v>0</v>
      </c>
      <c r="DT80" s="40">
        <f>IF(DT$7="",0,DT12*условия!$U$86)</f>
        <v>0</v>
      </c>
      <c r="DU80" s="40">
        <f>IF(DU$7="",0,DU12*условия!$U$86)</f>
        <v>0</v>
      </c>
      <c r="DV80" s="40">
        <f>IF(DV$7="",0,DV12*условия!$U$86)</f>
        <v>0</v>
      </c>
      <c r="DW80" s="40">
        <f>IF(DW$7="",0,DW12*условия!$U$86)</f>
        <v>0</v>
      </c>
      <c r="DX80" s="40">
        <f>IF(DX$7="",0,DX12*условия!$U$86)</f>
        <v>0</v>
      </c>
      <c r="DY80" s="40">
        <f>IF(DY$7="",0,DY12*условия!$U$86)</f>
        <v>0</v>
      </c>
      <c r="DZ80" s="40">
        <f>IF(DZ$7="",0,DZ12*условия!$U$86)</f>
        <v>0</v>
      </c>
      <c r="EA80" s="40">
        <f>IF(EA$7="",0,EA12*условия!$U$86)</f>
        <v>0</v>
      </c>
      <c r="EB80" s="40">
        <f>IF(EB$7="",0,EB12*условия!$U$86)</f>
        <v>0</v>
      </c>
      <c r="EC80" s="40">
        <f>IF(EC$7="",0,EC12*условия!$U$86)</f>
        <v>0</v>
      </c>
      <c r="ED80" s="40">
        <f>IF(ED$7="",0,ED12*условия!$U$86)</f>
        <v>0</v>
      </c>
      <c r="EE80" s="40">
        <f>IF(EE$7="",0,EE12*условия!$U$86)</f>
        <v>0</v>
      </c>
      <c r="EF80" s="40">
        <f>IF(EF$7="",0,EF12*условия!$U$86)</f>
        <v>0</v>
      </c>
      <c r="EG80" s="40">
        <f>IF(EG$7="",0,EG12*условия!$U$86)</f>
        <v>0</v>
      </c>
      <c r="EH80" s="40">
        <f>IF(EH$7="",0,EH12*условия!$U$86)</f>
        <v>0</v>
      </c>
      <c r="EI80" s="40">
        <f>IF(EI$7="",0,EI12*условия!$U$86)</f>
        <v>0</v>
      </c>
      <c r="EJ80" s="40">
        <f>IF(EJ$7="",0,EJ12*условия!$U$86)</f>
        <v>0</v>
      </c>
      <c r="EK80" s="40">
        <f>IF(EK$7="",0,EK12*условия!$U$86)</f>
        <v>0</v>
      </c>
      <c r="EL80" s="40">
        <f>IF(EL$7="",0,EL12*условия!$U$86)</f>
        <v>0</v>
      </c>
      <c r="EM80" s="40">
        <f>IF(EM$7="",0,EM12*условия!$U$86)</f>
        <v>0</v>
      </c>
      <c r="EN80" s="40">
        <f>IF(EN$7="",0,EN12*условия!$U$86)</f>
        <v>0</v>
      </c>
      <c r="EO80" s="40">
        <f>IF(EO$7="",0,EO12*условия!$U$86)</f>
        <v>0</v>
      </c>
      <c r="EP80" s="40">
        <f>IF(EP$7="",0,EP12*условия!$U$86)</f>
        <v>0</v>
      </c>
      <c r="EQ80" s="40">
        <f>IF(EQ$7="",0,EQ12*условия!$U$86)</f>
        <v>0</v>
      </c>
      <c r="ER80" s="40">
        <f>IF(ER$7="",0,ER12*условия!$U$86)</f>
        <v>0</v>
      </c>
      <c r="ES80" s="40">
        <f>IF(ES$7="",0,ES12*условия!$U$86)</f>
        <v>0</v>
      </c>
      <c r="ET80" s="40">
        <f>IF(ET$7="",0,ET12*условия!$U$86)</f>
        <v>0</v>
      </c>
      <c r="EU80" s="40">
        <f>IF(EU$7="",0,EU12*условия!$U$86)</f>
        <v>0</v>
      </c>
      <c r="EV80" s="40">
        <f>IF(EV$7="",0,EV12*условия!$U$86)</f>
        <v>0</v>
      </c>
      <c r="EW80" s="40">
        <f>IF(EW$7="",0,EW12*условия!$U$86)</f>
        <v>0</v>
      </c>
      <c r="EX80" s="40">
        <f>IF(EX$7="",0,EX12*условия!$U$86)</f>
        <v>0</v>
      </c>
      <c r="EY80" s="40">
        <f>IF(EY$7="",0,EY12*условия!$U$86)</f>
        <v>0</v>
      </c>
      <c r="EZ80" s="40">
        <f>IF(EZ$7="",0,EZ12*условия!$U$86)</f>
        <v>0</v>
      </c>
      <c r="FA80" s="40">
        <f>IF(FA$7="",0,FA12*условия!$U$86)</f>
        <v>0</v>
      </c>
      <c r="FB80" s="40">
        <f>IF(FB$7="",0,FB12*условия!$U$86)</f>
        <v>0</v>
      </c>
      <c r="FC80" s="40">
        <f>IF(FC$7="",0,FC12*условия!$U$86)</f>
        <v>0</v>
      </c>
      <c r="FD80" s="40">
        <f>IF(FD$7="",0,FD12*условия!$U$86)</f>
        <v>0</v>
      </c>
      <c r="FE80" s="40">
        <f>IF(FE$7="",0,FE12*условия!$U$86)</f>
        <v>0</v>
      </c>
      <c r="FF80" s="40">
        <f>IF(FF$7="",0,FF12*условия!$U$86)</f>
        <v>0</v>
      </c>
      <c r="FG80" s="40">
        <f>IF(FG$7="",0,FG12*условия!$U$86)</f>
        <v>0</v>
      </c>
      <c r="FH80" s="40">
        <f>IF(FH$7="",0,FH12*условия!$U$86)</f>
        <v>0</v>
      </c>
      <c r="FI80" s="40">
        <f>IF(FI$7="",0,FI12*условия!$U$86)</f>
        <v>0</v>
      </c>
      <c r="FJ80" s="40">
        <f>IF(FJ$7="",0,FJ12*условия!$U$86)</f>
        <v>0</v>
      </c>
      <c r="FK80" s="40">
        <f>IF(FK$7="",0,FK12*условия!$U$86)</f>
        <v>0</v>
      </c>
      <c r="FL80" s="40">
        <f>IF(FL$7="",0,FL12*условия!$U$86)</f>
        <v>0</v>
      </c>
      <c r="FM80" s="40">
        <f>IF(FM$7="",0,FM12*условия!$U$86)</f>
        <v>0</v>
      </c>
      <c r="FN80" s="40">
        <f>IF(FN$7="",0,FN12*условия!$U$86)</f>
        <v>0</v>
      </c>
      <c r="FO80" s="40">
        <f>IF(FO$7="",0,FO12*условия!$U$86)</f>
        <v>0</v>
      </c>
      <c r="FP80" s="40">
        <f>IF(FP$7="",0,FP12*условия!$U$86)</f>
        <v>0</v>
      </c>
      <c r="FQ80" s="40">
        <f>IF(FQ$7="",0,FQ12*условия!$U$86)</f>
        <v>0</v>
      </c>
      <c r="FR80" s="40">
        <f>IF(FR$7="",0,FR12*условия!$U$86)</f>
        <v>0</v>
      </c>
      <c r="FS80" s="40">
        <f>IF(FS$7="",0,FS12*условия!$U$86)</f>
        <v>0</v>
      </c>
      <c r="FT80" s="40">
        <f>IF(FT$7="",0,FT12*условия!$U$86)</f>
        <v>0</v>
      </c>
      <c r="FU80" s="40">
        <f>IF(FU$7="",0,FU12*условия!$U$86)</f>
        <v>0</v>
      </c>
      <c r="FV80" s="40">
        <f>IF(FV$7="",0,FV12*условия!$U$86)</f>
        <v>0</v>
      </c>
      <c r="FW80" s="40">
        <f>IF(FW$7="",0,FW12*условия!$U$86)</f>
        <v>0</v>
      </c>
      <c r="FX80" s="40">
        <f>IF(FX$7="",0,FX12*условия!$U$86)</f>
        <v>0</v>
      </c>
      <c r="FY80" s="40">
        <f>IF(FY$7="",0,FY12*условия!$U$86)</f>
        <v>0</v>
      </c>
      <c r="FZ80" s="40">
        <f>IF(FZ$7="",0,FZ12*условия!$U$86)</f>
        <v>0</v>
      </c>
      <c r="GA80" s="40">
        <f>IF(GA$7="",0,GA12*условия!$U$86)</f>
        <v>0</v>
      </c>
      <c r="GB80" s="40">
        <f>IF(GB$7="",0,GB12*условия!$U$86)</f>
        <v>0</v>
      </c>
      <c r="GC80" s="40">
        <f>IF(GC$7="",0,GC12*условия!$U$86)</f>
        <v>0</v>
      </c>
      <c r="GD80" s="40">
        <f>IF(GD$7="",0,GD12*условия!$U$86)</f>
        <v>0</v>
      </c>
      <c r="GE80" s="40">
        <f>IF(GE$7="",0,GE12*условия!$U$86)</f>
        <v>0</v>
      </c>
      <c r="GF80" s="40">
        <f>IF(GF$7="",0,GF12*условия!$U$86)</f>
        <v>0</v>
      </c>
      <c r="GG80" s="40">
        <f>IF(GG$7="",0,GG12*условия!$U$86)</f>
        <v>0</v>
      </c>
      <c r="GH80" s="40">
        <f>IF(GH$7="",0,GH12*условия!$U$86)</f>
        <v>0</v>
      </c>
      <c r="GI80" s="40">
        <f>IF(GI$7="",0,GI12*условия!$U$86)</f>
        <v>0</v>
      </c>
      <c r="GJ80" s="40">
        <f>IF(GJ$7="",0,GJ12*условия!$U$86)</f>
        <v>0</v>
      </c>
      <c r="GK80" s="40">
        <f>IF(GK$7="",0,GK12*условия!$U$86)</f>
        <v>0</v>
      </c>
      <c r="GL80" s="40">
        <f>IF(GL$7="",0,GL12*условия!$U$86)</f>
        <v>0</v>
      </c>
      <c r="GM80" s="40">
        <f>IF(GM$7="",0,GM12*условия!$U$86)</f>
        <v>0</v>
      </c>
      <c r="GN80" s="40">
        <f>IF(GN$7="",0,GN12*условия!$U$86)</f>
        <v>0</v>
      </c>
      <c r="GO80" s="40">
        <f>IF(GO$7="",0,GO12*условия!$U$86)</f>
        <v>0</v>
      </c>
      <c r="GP80" s="40">
        <f>IF(GP$7="",0,GP12*условия!$U$86)</f>
        <v>0</v>
      </c>
      <c r="GQ80" s="40">
        <f>IF(GQ$7="",0,GQ12*условия!$U$86)</f>
        <v>0</v>
      </c>
      <c r="GR80" s="40">
        <f>IF(GR$7="",0,GR12*условия!$U$86)</f>
        <v>0</v>
      </c>
      <c r="GS80" s="40">
        <f>IF(GS$7="",0,GS12*условия!$U$86)</f>
        <v>0</v>
      </c>
      <c r="GT80" s="40">
        <f>IF(GT$7="",0,GT12*условия!$U$86)</f>
        <v>0</v>
      </c>
      <c r="GU80" s="40">
        <f>IF(GU$7="",0,GU12*условия!$U$86)</f>
        <v>0</v>
      </c>
      <c r="GV80" s="40">
        <f>IF(GV$7="",0,GV12*условия!$U$86)</f>
        <v>0</v>
      </c>
      <c r="GW80" s="40">
        <f>IF(GW$7="",0,GW12*условия!$U$86)</f>
        <v>0</v>
      </c>
      <c r="GX80" s="40">
        <f>IF(GX$7="",0,GX12*условия!$U$86)</f>
        <v>0</v>
      </c>
      <c r="GY80" s="40">
        <f>IF(GY$7="",0,GY12*условия!$U$86)</f>
        <v>0</v>
      </c>
      <c r="GZ80" s="40">
        <f>IF(GZ$7="",0,GZ12*условия!$U$86)</f>
        <v>0</v>
      </c>
      <c r="HA80" s="40">
        <f>IF(HA$7="",0,HA12*условия!$U$86)</f>
        <v>0</v>
      </c>
      <c r="HB80" s="40">
        <f>IF(HB$7="",0,HB12*условия!$U$86)</f>
        <v>0</v>
      </c>
      <c r="HC80" s="40">
        <f>IF(HC$7="",0,HC12*условия!$U$86)</f>
        <v>0</v>
      </c>
      <c r="HD80" s="40">
        <f>IF(HD$7="",0,HD12*условия!$U$86)</f>
        <v>0</v>
      </c>
      <c r="HE80" s="40">
        <f>IF(HE$7="",0,HE12*условия!$U$86)</f>
        <v>0</v>
      </c>
      <c r="HF80" s="40">
        <f>IF(HF$7="",0,HF12*условия!$U$86)</f>
        <v>0</v>
      </c>
      <c r="HG80" s="40">
        <f>IF(HG$7="",0,HG12*условия!$U$86)</f>
        <v>0</v>
      </c>
      <c r="HH80" s="40">
        <f>IF(HH$7="",0,HH12*условия!$U$86)</f>
        <v>0</v>
      </c>
      <c r="HI80" s="40">
        <f>IF(HI$7="",0,HI12*условия!$U$86)</f>
        <v>0</v>
      </c>
      <c r="HJ80" s="40">
        <f>IF(HJ$7="",0,HJ12*условия!$U$86)</f>
        <v>0</v>
      </c>
      <c r="HK80" s="40">
        <f>IF(HK$7="",0,HK12*условия!$U$86)</f>
        <v>0</v>
      </c>
      <c r="HL80" s="40">
        <f>IF(HL$7="",0,HL12*условия!$U$86)</f>
        <v>0</v>
      </c>
      <c r="HM80" s="40">
        <f>IF(HM$7="",0,HM12*условия!$U$86)</f>
        <v>0</v>
      </c>
      <c r="HN80" s="40">
        <f>IF(HN$7="",0,HN12*условия!$U$86)</f>
        <v>0</v>
      </c>
      <c r="HO80" s="40">
        <f>IF(HO$7="",0,HO12*условия!$U$86)</f>
        <v>0</v>
      </c>
      <c r="HP80" s="40">
        <f>IF(HP$7="",0,HP12*условия!$U$86)</f>
        <v>0</v>
      </c>
      <c r="HQ80" s="40">
        <f>IF(HQ$7="",0,HQ12*условия!$U$86)</f>
        <v>0</v>
      </c>
      <c r="HR80" s="40">
        <f>IF(HR$7="",0,HR12*условия!$U$86)</f>
        <v>0</v>
      </c>
      <c r="HS80" s="40">
        <f>IF(HS$7="",0,HS12*условия!$U$86)</f>
        <v>0</v>
      </c>
      <c r="HT80" s="40">
        <f>IF(HT$7="",0,HT12*условия!$U$86)</f>
        <v>0</v>
      </c>
      <c r="HU80" s="40">
        <f>IF(HU$7="",0,HU12*условия!$U$86)</f>
        <v>0</v>
      </c>
      <c r="HV80" s="40">
        <f>IF(HV$7="",0,HV12*условия!$U$86)</f>
        <v>0</v>
      </c>
      <c r="HW80" s="40">
        <f>IF(HW$7="",0,HW12*условия!$U$86)</f>
        <v>0</v>
      </c>
      <c r="HX80" s="40">
        <f>IF(HX$7="",0,HX12*условия!$U$86)</f>
        <v>0</v>
      </c>
      <c r="HY80" s="40">
        <f>IF(HY$7="",0,HY12*условия!$U$86)</f>
        <v>0</v>
      </c>
      <c r="HZ80" s="40">
        <f>IF(HZ$7="",0,HZ12*условия!$U$86)</f>
        <v>0</v>
      </c>
      <c r="IA80" s="40">
        <f>IF(IA$7="",0,IA12*условия!$U$86)</f>
        <v>0</v>
      </c>
      <c r="IB80" s="40">
        <f>IF(IB$7="",0,IB12*условия!$U$86)</f>
        <v>0</v>
      </c>
      <c r="IC80" s="40">
        <f>IF(IC$7="",0,IC12*условия!$U$86)</f>
        <v>0</v>
      </c>
      <c r="ID80" s="40">
        <f>IF(ID$7="",0,ID12*условия!$U$86)</f>
        <v>0</v>
      </c>
      <c r="IE80" s="40">
        <f>IF(IE$7="",0,IE12*условия!$U$86)</f>
        <v>0</v>
      </c>
      <c r="IF80" s="40">
        <f>IF(IF$7="",0,IF12*условия!$U$86)</f>
        <v>0</v>
      </c>
      <c r="IG80" s="40">
        <f>IF(IG$7="",0,IG12*условия!$U$86)</f>
        <v>0</v>
      </c>
      <c r="IH80" s="40">
        <f>IF(IH$7="",0,IH12*условия!$U$86)</f>
        <v>0</v>
      </c>
      <c r="II80" s="40">
        <f>IF(II$7="",0,II12*условия!$U$86)</f>
        <v>0</v>
      </c>
      <c r="IJ80" s="40">
        <f>IF(IJ$7="",0,IJ12*условия!$U$86)</f>
        <v>0</v>
      </c>
      <c r="IK80" s="40">
        <f>IF(IK$7="",0,IK12*условия!$U$86)</f>
        <v>0</v>
      </c>
      <c r="IL80" s="40">
        <f>IF(IL$7="",0,IL12*условия!$U$86)</f>
        <v>0</v>
      </c>
      <c r="IM80" s="40">
        <f>IF(IM$7="",0,IM12*условия!$U$86)</f>
        <v>0</v>
      </c>
      <c r="IN80" s="40">
        <f>IF(IN$7="",0,IN12*условия!$U$86)</f>
        <v>0</v>
      </c>
      <c r="IO80" s="40">
        <f>IF(IO$7="",0,IO12*условия!$U$86)</f>
        <v>0</v>
      </c>
      <c r="IP80" s="40">
        <f>IF(IP$7="",0,IP12*условия!$U$86)</f>
        <v>0</v>
      </c>
      <c r="IQ80" s="40">
        <f>IF(IQ$7="",0,IQ12*условия!$U$86)</f>
        <v>0</v>
      </c>
      <c r="IR80" s="40">
        <f>IF(IR$7="",0,IR12*условия!$U$86)</f>
        <v>0</v>
      </c>
      <c r="IS80" s="40">
        <f>IF(IS$7="",0,IS12*условия!$U$86)</f>
        <v>0</v>
      </c>
      <c r="IT80" s="40">
        <f>IF(IT$7="",0,IT12*условия!$U$86)</f>
        <v>0</v>
      </c>
      <c r="IU80" s="40">
        <f>IF(IU$7="",0,IU12*условия!$U$86)</f>
        <v>0</v>
      </c>
      <c r="IV80" s="40">
        <f>IF(IV$7="",0,IV12*условия!$U$86)</f>
        <v>0</v>
      </c>
      <c r="IW80" s="40">
        <f>IF(IW$7="",0,IW12*условия!$U$86)</f>
        <v>0</v>
      </c>
      <c r="IX80" s="40">
        <f>IF(IX$7="",0,IX12*условия!$U$86)</f>
        <v>0</v>
      </c>
      <c r="IY80" s="40">
        <f>IF(IY$7="",0,IY12*условия!$U$86)</f>
        <v>0</v>
      </c>
      <c r="IZ80" s="40">
        <f>IF(IZ$7="",0,IZ12*условия!$U$86)</f>
        <v>0</v>
      </c>
      <c r="JA80" s="40">
        <f>IF(JA$7="",0,JA12*условия!$U$86)</f>
        <v>0</v>
      </c>
      <c r="JB80" s="40">
        <f>IF(JB$7="",0,JB12*условия!$U$86)</f>
        <v>0</v>
      </c>
      <c r="JC80" s="40">
        <f>IF(JC$7="",0,JC12*условия!$U$86)</f>
        <v>0</v>
      </c>
      <c r="JD80" s="40">
        <f>IF(JD$7="",0,JD12*условия!$U$86)</f>
        <v>0</v>
      </c>
      <c r="JE80" s="40">
        <f>IF(JE$7="",0,JE12*условия!$U$86)</f>
        <v>0</v>
      </c>
      <c r="JF80" s="40">
        <f>IF(JF$7="",0,JF12*условия!$U$86)</f>
        <v>0</v>
      </c>
      <c r="JG80" s="40">
        <f>IF(JG$7="",0,JG12*условия!$U$86)</f>
        <v>0</v>
      </c>
      <c r="JH80" s="40">
        <f>IF(JH$7="",0,JH12*условия!$U$86)</f>
        <v>0</v>
      </c>
      <c r="JI80" s="40">
        <f>IF(JI$7="",0,JI12*условия!$U$86)</f>
        <v>0</v>
      </c>
      <c r="JJ80" s="40">
        <f>IF(JJ$7="",0,JJ12*условия!$U$86)</f>
        <v>0</v>
      </c>
      <c r="JK80" s="40">
        <f>IF(JK$7="",0,JK12*условия!$U$86)</f>
        <v>0</v>
      </c>
      <c r="JL80" s="40">
        <f>IF(JL$7="",0,JL12*условия!$U$86)</f>
        <v>0</v>
      </c>
      <c r="JM80" s="40">
        <f>IF(JM$7="",0,JM12*условия!$U$86)</f>
        <v>0</v>
      </c>
      <c r="JN80" s="40">
        <f>IF(JN$7="",0,JN12*условия!$U$86)</f>
        <v>0</v>
      </c>
      <c r="JO80" s="40">
        <f>IF(JO$7="",0,JO12*условия!$U$86)</f>
        <v>0</v>
      </c>
      <c r="JP80" s="40">
        <f>IF(JP$7="",0,JP12*условия!$U$86)</f>
        <v>0</v>
      </c>
      <c r="JQ80" s="40">
        <f>IF(JQ$7="",0,JQ12*условия!$U$86)</f>
        <v>0</v>
      </c>
      <c r="JR80" s="40">
        <f>IF(JR$7="",0,JR12*условия!$U$86)</f>
        <v>0</v>
      </c>
      <c r="JS80" s="40">
        <f>IF(JS$7="",0,JS12*условия!$U$86)</f>
        <v>0</v>
      </c>
      <c r="JT80" s="40">
        <f>IF(JT$7="",0,JT12*условия!$U$86)</f>
        <v>0</v>
      </c>
      <c r="JU80" s="40">
        <f>IF(JU$7="",0,JU12*условия!$U$86)</f>
        <v>0</v>
      </c>
      <c r="JV80" s="40">
        <f>IF(JV$7="",0,JV12*условия!$U$86)</f>
        <v>0</v>
      </c>
      <c r="JW80" s="40">
        <f>IF(JW$7="",0,JW12*условия!$U$86)</f>
        <v>0</v>
      </c>
      <c r="JX80" s="40">
        <f>IF(JX$7="",0,JX12*условия!$U$86)</f>
        <v>0</v>
      </c>
      <c r="JY80" s="40">
        <f>IF(JY$7="",0,JY12*условия!$U$86)</f>
        <v>0</v>
      </c>
      <c r="JZ80" s="40">
        <f>IF(JZ$7="",0,JZ12*условия!$U$86)</f>
        <v>0</v>
      </c>
      <c r="KA80" s="40">
        <f>IF(KA$7="",0,KA12*условия!$U$86)</f>
        <v>0</v>
      </c>
      <c r="KB80" s="40">
        <f>IF(KB$7="",0,KB12*условия!$U$86)</f>
        <v>0</v>
      </c>
      <c r="KC80" s="40">
        <f>IF(KC$7="",0,KC12*условия!$U$86)</f>
        <v>0</v>
      </c>
      <c r="KD80" s="40">
        <f>IF(KD$7="",0,KD12*условия!$U$86)</f>
        <v>0</v>
      </c>
      <c r="KE80" s="40">
        <f>IF(KE$7="",0,KE12*условия!$U$86)</f>
        <v>0</v>
      </c>
      <c r="KF80" s="40">
        <f>IF(KF$7="",0,KF12*условия!$U$86)</f>
        <v>0</v>
      </c>
      <c r="KG80" s="40">
        <f>IF(KG$7="",0,KG12*условия!$U$86)</f>
        <v>0</v>
      </c>
      <c r="KH80" s="40">
        <f>IF(KH$7="",0,KH12*условия!$U$86)</f>
        <v>0</v>
      </c>
      <c r="KI80" s="40">
        <f>IF(KI$7="",0,KI12*условия!$U$86)</f>
        <v>0</v>
      </c>
      <c r="KJ80" s="40">
        <f>IF(KJ$7="",0,KJ12*условия!$U$86)</f>
        <v>0</v>
      </c>
      <c r="KK80" s="40">
        <f>IF(KK$7="",0,KK12*условия!$U$86)</f>
        <v>0</v>
      </c>
      <c r="KL80" s="40">
        <f>IF(KL$7="",0,KL12*условия!$U$86)</f>
        <v>0</v>
      </c>
      <c r="KM80" s="40">
        <f>IF(KM$7="",0,KM12*условия!$U$86)</f>
        <v>0</v>
      </c>
      <c r="KN80" s="40">
        <f>IF(KN$7="",0,KN12*условия!$U$86)</f>
        <v>0</v>
      </c>
      <c r="KO80" s="40">
        <f>IF(KO$7="",0,KO12*условия!$U$86)</f>
        <v>0</v>
      </c>
      <c r="KP80" s="40">
        <f>IF(KP$7="",0,KP12*условия!$U$86)</f>
        <v>0</v>
      </c>
      <c r="KQ80" s="40">
        <f>IF(KQ$7="",0,KQ12*условия!$U$86)</f>
        <v>0</v>
      </c>
      <c r="KR80" s="40">
        <f>IF(KR$7="",0,KR12*условия!$U$86)</f>
        <v>0</v>
      </c>
      <c r="KS80" s="40">
        <f>IF(KS$7="",0,KS12*условия!$U$86)</f>
        <v>0</v>
      </c>
      <c r="KT80" s="40">
        <f>IF(KT$7="",0,KT12*условия!$U$86)</f>
        <v>0</v>
      </c>
      <c r="KU80" s="40">
        <f>IF(KU$7="",0,KU12*условия!$U$86)</f>
        <v>0</v>
      </c>
      <c r="KV80" s="40">
        <f>IF(KV$7="",0,KV12*условия!$U$86)</f>
        <v>0</v>
      </c>
      <c r="KW80" s="1"/>
      <c r="KX80" s="1"/>
    </row>
    <row r="81" spans="1:310" x14ac:dyDescent="0.25">
      <c r="A81" s="1"/>
      <c r="B81" s="79"/>
      <c r="C81" s="79"/>
      <c r="D81" s="79"/>
      <c r="E81" s="1" t="str">
        <f>E79</f>
        <v>доход от паушальных взносов</v>
      </c>
      <c r="F81" s="1"/>
      <c r="G81" s="1"/>
      <c r="H81" s="11" t="str">
        <f t="shared" ref="H81" si="910">H80</f>
        <v>руб.</v>
      </c>
      <c r="I81" s="1"/>
      <c r="J81" s="1"/>
      <c r="K81" s="1" t="str">
        <f>справочники!$U$12</f>
        <v>непостоянные-франшиза</v>
      </c>
      <c r="L81" s="1"/>
      <c r="M81" s="5"/>
      <c r="N81" s="40"/>
      <c r="O81" s="19"/>
      <c r="P81" s="1"/>
      <c r="Q81" s="1"/>
      <c r="R81" s="40">
        <f t="shared" si="904"/>
        <v>5250000.0000000009</v>
      </c>
      <c r="S81" s="1"/>
      <c r="T81" s="232"/>
      <c r="U81" s="40">
        <f>IF(U$7="",0,U13*условия!$U$86)</f>
        <v>201923.07692307694</v>
      </c>
      <c r="V81" s="40">
        <f>IF(V$7="",0,V13*условия!$U$86)</f>
        <v>235576.92307692309</v>
      </c>
      <c r="W81" s="40">
        <f>IF(W$7="",0,W13*условия!$U$86)</f>
        <v>269230.76923076925</v>
      </c>
      <c r="X81" s="40">
        <f>IF(X$7="",0,X13*условия!$U$86)</f>
        <v>302884.61538461543</v>
      </c>
      <c r="Y81" s="40">
        <f>IF(Y$7="",0,Y13*условия!$U$86)</f>
        <v>336538.46153846156</v>
      </c>
      <c r="Z81" s="40">
        <f>IF(Z$7="",0,Z13*условия!$U$86)</f>
        <v>370192.30769230769</v>
      </c>
      <c r="AA81" s="40">
        <f>IF(AA$7="",0,AA13*условия!$U$86)</f>
        <v>403846.15384615387</v>
      </c>
      <c r="AB81" s="40">
        <f>IF(AB$7="",0,AB13*условия!$U$86)</f>
        <v>437500.00000000006</v>
      </c>
      <c r="AC81" s="40">
        <f>IF(AC$7="",0,AC13*условия!$U$86)</f>
        <v>471153.84615384619</v>
      </c>
      <c r="AD81" s="40">
        <f>IF(AD$7="",0,AD13*условия!$U$86)</f>
        <v>504807.69230769243</v>
      </c>
      <c r="AE81" s="40">
        <f>IF(AE$7="",0,AE13*условия!$U$86)</f>
        <v>538461.53846153838</v>
      </c>
      <c r="AF81" s="40">
        <f>IF(AF$7="",0,AF13*условия!$U$86)</f>
        <v>572115.38461538474</v>
      </c>
      <c r="AG81" s="40">
        <f>IF(AG$7="",0,AG13*условия!$U$86)</f>
        <v>605769.23076923087</v>
      </c>
      <c r="AH81" s="40">
        <f>IF(AH$7="",0,AH13*условия!$U$86)</f>
        <v>0</v>
      </c>
      <c r="AI81" s="40">
        <f>IF(AI$7="",0,AI13*условия!$U$86)</f>
        <v>0</v>
      </c>
      <c r="AJ81" s="40">
        <f>IF(AJ$7="",0,AJ13*условия!$U$86)</f>
        <v>0</v>
      </c>
      <c r="AK81" s="40">
        <f>IF(AK$7="",0,AK13*условия!$U$86)</f>
        <v>0</v>
      </c>
      <c r="AL81" s="40">
        <f>IF(AL$7="",0,AL13*условия!$U$86)</f>
        <v>0</v>
      </c>
      <c r="AM81" s="40">
        <f>IF(AM$7="",0,AM13*условия!$U$86)</f>
        <v>0</v>
      </c>
      <c r="AN81" s="40">
        <f>IF(AN$7="",0,AN13*условия!$U$86)</f>
        <v>0</v>
      </c>
      <c r="AO81" s="40">
        <f>IF(AO$7="",0,AO13*условия!$U$86)</f>
        <v>0</v>
      </c>
      <c r="AP81" s="40">
        <f>IF(AP$7="",0,AP13*условия!$U$86)</f>
        <v>0</v>
      </c>
      <c r="AQ81" s="40">
        <f>IF(AQ$7="",0,AQ13*условия!$U$86)</f>
        <v>0</v>
      </c>
      <c r="AR81" s="40">
        <f>IF(AR$7="",0,AR13*условия!$U$86)</f>
        <v>0</v>
      </c>
      <c r="AS81" s="40">
        <f>IF(AS$7="",0,AS13*условия!$U$86)</f>
        <v>0</v>
      </c>
      <c r="AT81" s="40">
        <f>IF(AT$7="",0,AT13*условия!$U$86)</f>
        <v>0</v>
      </c>
      <c r="AU81" s="40">
        <f>IF(AU$7="",0,AU13*условия!$U$86)</f>
        <v>0</v>
      </c>
      <c r="AV81" s="40">
        <f>IF(AV$7="",0,AV13*условия!$U$86)</f>
        <v>0</v>
      </c>
      <c r="AW81" s="40">
        <f>IF(AW$7="",0,AW13*условия!$U$86)</f>
        <v>0</v>
      </c>
      <c r="AX81" s="40">
        <f>IF(AX$7="",0,AX13*условия!$U$86)</f>
        <v>0</v>
      </c>
      <c r="AY81" s="40">
        <f>IF(AY$7="",0,AY13*условия!$U$86)</f>
        <v>0</v>
      </c>
      <c r="AZ81" s="40">
        <f>IF(AZ$7="",0,AZ13*условия!$U$86)</f>
        <v>0</v>
      </c>
      <c r="BA81" s="40">
        <f>IF(BA$7="",0,BA13*условия!$U$86)</f>
        <v>0</v>
      </c>
      <c r="BB81" s="40">
        <f>IF(BB$7="",0,BB13*условия!$U$86)</f>
        <v>0</v>
      </c>
      <c r="BC81" s="40">
        <f>IF(BC$7="",0,BC13*условия!$U$86)</f>
        <v>0</v>
      </c>
      <c r="BD81" s="40">
        <f>IF(BD$7="",0,BD13*условия!$U$86)</f>
        <v>0</v>
      </c>
      <c r="BE81" s="40">
        <f>IF(BE$7="",0,BE13*условия!$U$86)</f>
        <v>0</v>
      </c>
      <c r="BF81" s="40">
        <f>IF(BF$7="",0,BF13*условия!$U$86)</f>
        <v>0</v>
      </c>
      <c r="BG81" s="40">
        <f>IF(BG$7="",0,BG13*условия!$U$86)</f>
        <v>0</v>
      </c>
      <c r="BH81" s="40">
        <f>IF(BH$7="",0,BH13*условия!$U$86)</f>
        <v>0</v>
      </c>
      <c r="BI81" s="40">
        <f>IF(BI$7="",0,BI13*условия!$U$86)</f>
        <v>0</v>
      </c>
      <c r="BJ81" s="40">
        <f>IF(BJ$7="",0,BJ13*условия!$U$86)</f>
        <v>0</v>
      </c>
      <c r="BK81" s="40">
        <f>IF(BK$7="",0,BK13*условия!$U$86)</f>
        <v>0</v>
      </c>
      <c r="BL81" s="40">
        <f>IF(BL$7="",0,BL13*условия!$U$86)</f>
        <v>0</v>
      </c>
      <c r="BM81" s="40">
        <f>IF(BM$7="",0,BM13*условия!$U$86)</f>
        <v>0</v>
      </c>
      <c r="BN81" s="40">
        <f>IF(BN$7="",0,BN13*условия!$U$86)</f>
        <v>0</v>
      </c>
      <c r="BO81" s="40">
        <f>IF(BO$7="",0,BO13*условия!$U$86)</f>
        <v>0</v>
      </c>
      <c r="BP81" s="40">
        <f>IF(BP$7="",0,BP13*условия!$U$86)</f>
        <v>0</v>
      </c>
      <c r="BQ81" s="40">
        <f>IF(BQ$7="",0,BQ13*условия!$U$86)</f>
        <v>0</v>
      </c>
      <c r="BR81" s="40">
        <f>IF(BR$7="",0,BR13*условия!$U$86)</f>
        <v>0</v>
      </c>
      <c r="BS81" s="40">
        <f>IF(BS$7="",0,BS13*условия!$U$86)</f>
        <v>0</v>
      </c>
      <c r="BT81" s="40">
        <f>IF(BT$7="",0,BT13*условия!$U$86)</f>
        <v>0</v>
      </c>
      <c r="BU81" s="40">
        <f>IF(BU$7="",0,BU13*условия!$U$86)</f>
        <v>0</v>
      </c>
      <c r="BV81" s="40">
        <f>IF(BV$7="",0,BV13*условия!$U$86)</f>
        <v>0</v>
      </c>
      <c r="BW81" s="40">
        <f>IF(BW$7="",0,BW13*условия!$U$86)</f>
        <v>0</v>
      </c>
      <c r="BX81" s="40">
        <f>IF(BX$7="",0,BX13*условия!$U$86)</f>
        <v>0</v>
      </c>
      <c r="BY81" s="40">
        <f>IF(BY$7="",0,BY13*условия!$U$86)</f>
        <v>0</v>
      </c>
      <c r="BZ81" s="40">
        <f>IF(BZ$7="",0,BZ13*условия!$U$86)</f>
        <v>0</v>
      </c>
      <c r="CA81" s="40">
        <f>IF(CA$7="",0,CA13*условия!$U$86)</f>
        <v>0</v>
      </c>
      <c r="CB81" s="40">
        <f>IF(CB$7="",0,CB13*условия!$U$86)</f>
        <v>0</v>
      </c>
      <c r="CC81" s="40">
        <f>IF(CC$7="",0,CC13*условия!$U$86)</f>
        <v>0</v>
      </c>
      <c r="CD81" s="40">
        <f>IF(CD$7="",0,CD13*условия!$U$86)</f>
        <v>0</v>
      </c>
      <c r="CE81" s="40">
        <f>IF(CE$7="",0,CE13*условия!$U$86)</f>
        <v>0</v>
      </c>
      <c r="CF81" s="40">
        <f>IF(CF$7="",0,CF13*условия!$U$86)</f>
        <v>0</v>
      </c>
      <c r="CG81" s="40">
        <f>IF(CG$7="",0,CG13*условия!$U$86)</f>
        <v>0</v>
      </c>
      <c r="CH81" s="40">
        <f>IF(CH$7="",0,CH13*условия!$U$86)</f>
        <v>0</v>
      </c>
      <c r="CI81" s="40">
        <f>IF(CI$7="",0,CI13*условия!$U$86)</f>
        <v>0</v>
      </c>
      <c r="CJ81" s="40">
        <f>IF(CJ$7="",0,CJ13*условия!$U$86)</f>
        <v>0</v>
      </c>
      <c r="CK81" s="40">
        <f>IF(CK$7="",0,CK13*условия!$U$86)</f>
        <v>0</v>
      </c>
      <c r="CL81" s="40">
        <f>IF(CL$7="",0,CL13*условия!$U$86)</f>
        <v>0</v>
      </c>
      <c r="CM81" s="40">
        <f>IF(CM$7="",0,CM13*условия!$U$86)</f>
        <v>0</v>
      </c>
      <c r="CN81" s="40">
        <f>IF(CN$7="",0,CN13*условия!$U$86)</f>
        <v>0</v>
      </c>
      <c r="CO81" s="40">
        <f>IF(CO$7="",0,CO13*условия!$U$86)</f>
        <v>0</v>
      </c>
      <c r="CP81" s="40">
        <f>IF(CP$7="",0,CP13*условия!$U$86)</f>
        <v>0</v>
      </c>
      <c r="CQ81" s="40">
        <f>IF(CQ$7="",0,CQ13*условия!$U$86)</f>
        <v>0</v>
      </c>
      <c r="CR81" s="40">
        <f>IF(CR$7="",0,CR13*условия!$U$86)</f>
        <v>0</v>
      </c>
      <c r="CS81" s="40">
        <f>IF(CS$7="",0,CS13*условия!$U$86)</f>
        <v>0</v>
      </c>
      <c r="CT81" s="40">
        <f>IF(CT$7="",0,CT13*условия!$U$86)</f>
        <v>0</v>
      </c>
      <c r="CU81" s="40">
        <f>IF(CU$7="",0,CU13*условия!$U$86)</f>
        <v>0</v>
      </c>
      <c r="CV81" s="40">
        <f>IF(CV$7="",0,CV13*условия!$U$86)</f>
        <v>0</v>
      </c>
      <c r="CW81" s="40">
        <f>IF(CW$7="",0,CW13*условия!$U$86)</f>
        <v>0</v>
      </c>
      <c r="CX81" s="40">
        <f>IF(CX$7="",0,CX13*условия!$U$86)</f>
        <v>0</v>
      </c>
      <c r="CY81" s="40">
        <f>IF(CY$7="",0,CY13*условия!$U$86)</f>
        <v>0</v>
      </c>
      <c r="CZ81" s="40">
        <f>IF(CZ$7="",0,CZ13*условия!$U$86)</f>
        <v>0</v>
      </c>
      <c r="DA81" s="40">
        <f>IF(DA$7="",0,DA13*условия!$U$86)</f>
        <v>0</v>
      </c>
      <c r="DB81" s="40">
        <f>IF(DB$7="",0,DB13*условия!$U$86)</f>
        <v>0</v>
      </c>
      <c r="DC81" s="40">
        <f>IF(DC$7="",0,DC13*условия!$U$86)</f>
        <v>0</v>
      </c>
      <c r="DD81" s="40">
        <f>IF(DD$7="",0,DD13*условия!$U$86)</f>
        <v>0</v>
      </c>
      <c r="DE81" s="40">
        <f>IF(DE$7="",0,DE13*условия!$U$86)</f>
        <v>0</v>
      </c>
      <c r="DF81" s="40">
        <f>IF(DF$7="",0,DF13*условия!$U$86)</f>
        <v>0</v>
      </c>
      <c r="DG81" s="40">
        <f>IF(DG$7="",0,DG13*условия!$U$86)</f>
        <v>0</v>
      </c>
      <c r="DH81" s="40">
        <f>IF(DH$7="",0,DH13*условия!$U$86)</f>
        <v>0</v>
      </c>
      <c r="DI81" s="40">
        <f>IF(DI$7="",0,DI13*условия!$U$86)</f>
        <v>0</v>
      </c>
      <c r="DJ81" s="40">
        <f>IF(DJ$7="",0,DJ13*условия!$U$86)</f>
        <v>0</v>
      </c>
      <c r="DK81" s="40">
        <f>IF(DK$7="",0,DK13*условия!$U$86)</f>
        <v>0</v>
      </c>
      <c r="DL81" s="40">
        <f>IF(DL$7="",0,DL13*условия!$U$86)</f>
        <v>0</v>
      </c>
      <c r="DM81" s="40">
        <f>IF(DM$7="",0,DM13*условия!$U$86)</f>
        <v>0</v>
      </c>
      <c r="DN81" s="40">
        <f>IF(DN$7="",0,DN13*условия!$U$86)</f>
        <v>0</v>
      </c>
      <c r="DO81" s="40">
        <f>IF(DO$7="",0,DO13*условия!$U$86)</f>
        <v>0</v>
      </c>
      <c r="DP81" s="40">
        <f>IF(DP$7="",0,DP13*условия!$U$86)</f>
        <v>0</v>
      </c>
      <c r="DQ81" s="40">
        <f>IF(DQ$7="",0,DQ13*условия!$U$86)</f>
        <v>0</v>
      </c>
      <c r="DR81" s="40">
        <f>IF(DR$7="",0,DR13*условия!$U$86)</f>
        <v>0</v>
      </c>
      <c r="DS81" s="40">
        <f>IF(DS$7="",0,DS13*условия!$U$86)</f>
        <v>0</v>
      </c>
      <c r="DT81" s="40">
        <f>IF(DT$7="",0,DT13*условия!$U$86)</f>
        <v>0</v>
      </c>
      <c r="DU81" s="40">
        <f>IF(DU$7="",0,DU13*условия!$U$86)</f>
        <v>0</v>
      </c>
      <c r="DV81" s="40">
        <f>IF(DV$7="",0,DV13*условия!$U$86)</f>
        <v>0</v>
      </c>
      <c r="DW81" s="40">
        <f>IF(DW$7="",0,DW13*условия!$U$86)</f>
        <v>0</v>
      </c>
      <c r="DX81" s="40">
        <f>IF(DX$7="",0,DX13*условия!$U$86)</f>
        <v>0</v>
      </c>
      <c r="DY81" s="40">
        <f>IF(DY$7="",0,DY13*условия!$U$86)</f>
        <v>0</v>
      </c>
      <c r="DZ81" s="40">
        <f>IF(DZ$7="",0,DZ13*условия!$U$86)</f>
        <v>0</v>
      </c>
      <c r="EA81" s="40">
        <f>IF(EA$7="",0,EA13*условия!$U$86)</f>
        <v>0</v>
      </c>
      <c r="EB81" s="40">
        <f>IF(EB$7="",0,EB13*условия!$U$86)</f>
        <v>0</v>
      </c>
      <c r="EC81" s="40">
        <f>IF(EC$7="",0,EC13*условия!$U$86)</f>
        <v>0</v>
      </c>
      <c r="ED81" s="40">
        <f>IF(ED$7="",0,ED13*условия!$U$86)</f>
        <v>0</v>
      </c>
      <c r="EE81" s="40">
        <f>IF(EE$7="",0,EE13*условия!$U$86)</f>
        <v>0</v>
      </c>
      <c r="EF81" s="40">
        <f>IF(EF$7="",0,EF13*условия!$U$86)</f>
        <v>0</v>
      </c>
      <c r="EG81" s="40">
        <f>IF(EG$7="",0,EG13*условия!$U$86)</f>
        <v>0</v>
      </c>
      <c r="EH81" s="40">
        <f>IF(EH$7="",0,EH13*условия!$U$86)</f>
        <v>0</v>
      </c>
      <c r="EI81" s="40">
        <f>IF(EI$7="",0,EI13*условия!$U$86)</f>
        <v>0</v>
      </c>
      <c r="EJ81" s="40">
        <f>IF(EJ$7="",0,EJ13*условия!$U$86)</f>
        <v>0</v>
      </c>
      <c r="EK81" s="40">
        <f>IF(EK$7="",0,EK13*условия!$U$86)</f>
        <v>0</v>
      </c>
      <c r="EL81" s="40">
        <f>IF(EL$7="",0,EL13*условия!$U$86)</f>
        <v>0</v>
      </c>
      <c r="EM81" s="40">
        <f>IF(EM$7="",0,EM13*условия!$U$86)</f>
        <v>0</v>
      </c>
      <c r="EN81" s="40">
        <f>IF(EN$7="",0,EN13*условия!$U$86)</f>
        <v>0</v>
      </c>
      <c r="EO81" s="40">
        <f>IF(EO$7="",0,EO13*условия!$U$86)</f>
        <v>0</v>
      </c>
      <c r="EP81" s="40">
        <f>IF(EP$7="",0,EP13*условия!$U$86)</f>
        <v>0</v>
      </c>
      <c r="EQ81" s="40">
        <f>IF(EQ$7="",0,EQ13*условия!$U$86)</f>
        <v>0</v>
      </c>
      <c r="ER81" s="40">
        <f>IF(ER$7="",0,ER13*условия!$U$86)</f>
        <v>0</v>
      </c>
      <c r="ES81" s="40">
        <f>IF(ES$7="",0,ES13*условия!$U$86)</f>
        <v>0</v>
      </c>
      <c r="ET81" s="40">
        <f>IF(ET$7="",0,ET13*условия!$U$86)</f>
        <v>0</v>
      </c>
      <c r="EU81" s="40">
        <f>IF(EU$7="",0,EU13*условия!$U$86)</f>
        <v>0</v>
      </c>
      <c r="EV81" s="40">
        <f>IF(EV$7="",0,EV13*условия!$U$86)</f>
        <v>0</v>
      </c>
      <c r="EW81" s="40">
        <f>IF(EW$7="",0,EW13*условия!$U$86)</f>
        <v>0</v>
      </c>
      <c r="EX81" s="40">
        <f>IF(EX$7="",0,EX13*условия!$U$86)</f>
        <v>0</v>
      </c>
      <c r="EY81" s="40">
        <f>IF(EY$7="",0,EY13*условия!$U$86)</f>
        <v>0</v>
      </c>
      <c r="EZ81" s="40">
        <f>IF(EZ$7="",0,EZ13*условия!$U$86)</f>
        <v>0</v>
      </c>
      <c r="FA81" s="40">
        <f>IF(FA$7="",0,FA13*условия!$U$86)</f>
        <v>0</v>
      </c>
      <c r="FB81" s="40">
        <f>IF(FB$7="",0,FB13*условия!$U$86)</f>
        <v>0</v>
      </c>
      <c r="FC81" s="40">
        <f>IF(FC$7="",0,FC13*условия!$U$86)</f>
        <v>0</v>
      </c>
      <c r="FD81" s="40">
        <f>IF(FD$7="",0,FD13*условия!$U$86)</f>
        <v>0</v>
      </c>
      <c r="FE81" s="40">
        <f>IF(FE$7="",0,FE13*условия!$U$86)</f>
        <v>0</v>
      </c>
      <c r="FF81" s="40">
        <f>IF(FF$7="",0,FF13*условия!$U$86)</f>
        <v>0</v>
      </c>
      <c r="FG81" s="40">
        <f>IF(FG$7="",0,FG13*условия!$U$86)</f>
        <v>0</v>
      </c>
      <c r="FH81" s="40">
        <f>IF(FH$7="",0,FH13*условия!$U$86)</f>
        <v>0</v>
      </c>
      <c r="FI81" s="40">
        <f>IF(FI$7="",0,FI13*условия!$U$86)</f>
        <v>0</v>
      </c>
      <c r="FJ81" s="40">
        <f>IF(FJ$7="",0,FJ13*условия!$U$86)</f>
        <v>0</v>
      </c>
      <c r="FK81" s="40">
        <f>IF(FK$7="",0,FK13*условия!$U$86)</f>
        <v>0</v>
      </c>
      <c r="FL81" s="40">
        <f>IF(FL$7="",0,FL13*условия!$U$86)</f>
        <v>0</v>
      </c>
      <c r="FM81" s="40">
        <f>IF(FM$7="",0,FM13*условия!$U$86)</f>
        <v>0</v>
      </c>
      <c r="FN81" s="40">
        <f>IF(FN$7="",0,FN13*условия!$U$86)</f>
        <v>0</v>
      </c>
      <c r="FO81" s="40">
        <f>IF(FO$7="",0,FO13*условия!$U$86)</f>
        <v>0</v>
      </c>
      <c r="FP81" s="40">
        <f>IF(FP$7="",0,FP13*условия!$U$86)</f>
        <v>0</v>
      </c>
      <c r="FQ81" s="40">
        <f>IF(FQ$7="",0,FQ13*условия!$U$86)</f>
        <v>0</v>
      </c>
      <c r="FR81" s="40">
        <f>IF(FR$7="",0,FR13*условия!$U$86)</f>
        <v>0</v>
      </c>
      <c r="FS81" s="40">
        <f>IF(FS$7="",0,FS13*условия!$U$86)</f>
        <v>0</v>
      </c>
      <c r="FT81" s="40">
        <f>IF(FT$7="",0,FT13*условия!$U$86)</f>
        <v>0</v>
      </c>
      <c r="FU81" s="40">
        <f>IF(FU$7="",0,FU13*условия!$U$86)</f>
        <v>0</v>
      </c>
      <c r="FV81" s="40">
        <f>IF(FV$7="",0,FV13*условия!$U$86)</f>
        <v>0</v>
      </c>
      <c r="FW81" s="40">
        <f>IF(FW$7="",0,FW13*условия!$U$86)</f>
        <v>0</v>
      </c>
      <c r="FX81" s="40">
        <f>IF(FX$7="",0,FX13*условия!$U$86)</f>
        <v>0</v>
      </c>
      <c r="FY81" s="40">
        <f>IF(FY$7="",0,FY13*условия!$U$86)</f>
        <v>0</v>
      </c>
      <c r="FZ81" s="40">
        <f>IF(FZ$7="",0,FZ13*условия!$U$86)</f>
        <v>0</v>
      </c>
      <c r="GA81" s="40">
        <f>IF(GA$7="",0,GA13*условия!$U$86)</f>
        <v>0</v>
      </c>
      <c r="GB81" s="40">
        <f>IF(GB$7="",0,GB13*условия!$U$86)</f>
        <v>0</v>
      </c>
      <c r="GC81" s="40">
        <f>IF(GC$7="",0,GC13*условия!$U$86)</f>
        <v>0</v>
      </c>
      <c r="GD81" s="40">
        <f>IF(GD$7="",0,GD13*условия!$U$86)</f>
        <v>0</v>
      </c>
      <c r="GE81" s="40">
        <f>IF(GE$7="",0,GE13*условия!$U$86)</f>
        <v>0</v>
      </c>
      <c r="GF81" s="40">
        <f>IF(GF$7="",0,GF13*условия!$U$86)</f>
        <v>0</v>
      </c>
      <c r="GG81" s="40">
        <f>IF(GG$7="",0,GG13*условия!$U$86)</f>
        <v>0</v>
      </c>
      <c r="GH81" s="40">
        <f>IF(GH$7="",0,GH13*условия!$U$86)</f>
        <v>0</v>
      </c>
      <c r="GI81" s="40">
        <f>IF(GI$7="",0,GI13*условия!$U$86)</f>
        <v>0</v>
      </c>
      <c r="GJ81" s="40">
        <f>IF(GJ$7="",0,GJ13*условия!$U$86)</f>
        <v>0</v>
      </c>
      <c r="GK81" s="40">
        <f>IF(GK$7="",0,GK13*условия!$U$86)</f>
        <v>0</v>
      </c>
      <c r="GL81" s="40">
        <f>IF(GL$7="",0,GL13*условия!$U$86)</f>
        <v>0</v>
      </c>
      <c r="GM81" s="40">
        <f>IF(GM$7="",0,GM13*условия!$U$86)</f>
        <v>0</v>
      </c>
      <c r="GN81" s="40">
        <f>IF(GN$7="",0,GN13*условия!$U$86)</f>
        <v>0</v>
      </c>
      <c r="GO81" s="40">
        <f>IF(GO$7="",0,GO13*условия!$U$86)</f>
        <v>0</v>
      </c>
      <c r="GP81" s="40">
        <f>IF(GP$7="",0,GP13*условия!$U$86)</f>
        <v>0</v>
      </c>
      <c r="GQ81" s="40">
        <f>IF(GQ$7="",0,GQ13*условия!$U$86)</f>
        <v>0</v>
      </c>
      <c r="GR81" s="40">
        <f>IF(GR$7="",0,GR13*условия!$U$86)</f>
        <v>0</v>
      </c>
      <c r="GS81" s="40">
        <f>IF(GS$7="",0,GS13*условия!$U$86)</f>
        <v>0</v>
      </c>
      <c r="GT81" s="40">
        <f>IF(GT$7="",0,GT13*условия!$U$86)</f>
        <v>0</v>
      </c>
      <c r="GU81" s="40">
        <f>IF(GU$7="",0,GU13*условия!$U$86)</f>
        <v>0</v>
      </c>
      <c r="GV81" s="40">
        <f>IF(GV$7="",0,GV13*условия!$U$86)</f>
        <v>0</v>
      </c>
      <c r="GW81" s="40">
        <f>IF(GW$7="",0,GW13*условия!$U$86)</f>
        <v>0</v>
      </c>
      <c r="GX81" s="40">
        <f>IF(GX$7="",0,GX13*условия!$U$86)</f>
        <v>0</v>
      </c>
      <c r="GY81" s="40">
        <f>IF(GY$7="",0,GY13*условия!$U$86)</f>
        <v>0</v>
      </c>
      <c r="GZ81" s="40">
        <f>IF(GZ$7="",0,GZ13*условия!$U$86)</f>
        <v>0</v>
      </c>
      <c r="HA81" s="40">
        <f>IF(HA$7="",0,HA13*условия!$U$86)</f>
        <v>0</v>
      </c>
      <c r="HB81" s="40">
        <f>IF(HB$7="",0,HB13*условия!$U$86)</f>
        <v>0</v>
      </c>
      <c r="HC81" s="40">
        <f>IF(HC$7="",0,HC13*условия!$U$86)</f>
        <v>0</v>
      </c>
      <c r="HD81" s="40">
        <f>IF(HD$7="",0,HD13*условия!$U$86)</f>
        <v>0</v>
      </c>
      <c r="HE81" s="40">
        <f>IF(HE$7="",0,HE13*условия!$U$86)</f>
        <v>0</v>
      </c>
      <c r="HF81" s="40">
        <f>IF(HF$7="",0,HF13*условия!$U$86)</f>
        <v>0</v>
      </c>
      <c r="HG81" s="40">
        <f>IF(HG$7="",0,HG13*условия!$U$86)</f>
        <v>0</v>
      </c>
      <c r="HH81" s="40">
        <f>IF(HH$7="",0,HH13*условия!$U$86)</f>
        <v>0</v>
      </c>
      <c r="HI81" s="40">
        <f>IF(HI$7="",0,HI13*условия!$U$86)</f>
        <v>0</v>
      </c>
      <c r="HJ81" s="40">
        <f>IF(HJ$7="",0,HJ13*условия!$U$86)</f>
        <v>0</v>
      </c>
      <c r="HK81" s="40">
        <f>IF(HK$7="",0,HK13*условия!$U$86)</f>
        <v>0</v>
      </c>
      <c r="HL81" s="40">
        <f>IF(HL$7="",0,HL13*условия!$U$86)</f>
        <v>0</v>
      </c>
      <c r="HM81" s="40">
        <f>IF(HM$7="",0,HM13*условия!$U$86)</f>
        <v>0</v>
      </c>
      <c r="HN81" s="40">
        <f>IF(HN$7="",0,HN13*условия!$U$86)</f>
        <v>0</v>
      </c>
      <c r="HO81" s="40">
        <f>IF(HO$7="",0,HO13*условия!$U$86)</f>
        <v>0</v>
      </c>
      <c r="HP81" s="40">
        <f>IF(HP$7="",0,HP13*условия!$U$86)</f>
        <v>0</v>
      </c>
      <c r="HQ81" s="40">
        <f>IF(HQ$7="",0,HQ13*условия!$U$86)</f>
        <v>0</v>
      </c>
      <c r="HR81" s="40">
        <f>IF(HR$7="",0,HR13*условия!$U$86)</f>
        <v>0</v>
      </c>
      <c r="HS81" s="40">
        <f>IF(HS$7="",0,HS13*условия!$U$86)</f>
        <v>0</v>
      </c>
      <c r="HT81" s="40">
        <f>IF(HT$7="",0,HT13*условия!$U$86)</f>
        <v>0</v>
      </c>
      <c r="HU81" s="40">
        <f>IF(HU$7="",0,HU13*условия!$U$86)</f>
        <v>0</v>
      </c>
      <c r="HV81" s="40">
        <f>IF(HV$7="",0,HV13*условия!$U$86)</f>
        <v>0</v>
      </c>
      <c r="HW81" s="40">
        <f>IF(HW$7="",0,HW13*условия!$U$86)</f>
        <v>0</v>
      </c>
      <c r="HX81" s="40">
        <f>IF(HX$7="",0,HX13*условия!$U$86)</f>
        <v>0</v>
      </c>
      <c r="HY81" s="40">
        <f>IF(HY$7="",0,HY13*условия!$U$86)</f>
        <v>0</v>
      </c>
      <c r="HZ81" s="40">
        <f>IF(HZ$7="",0,HZ13*условия!$U$86)</f>
        <v>0</v>
      </c>
      <c r="IA81" s="40">
        <f>IF(IA$7="",0,IA13*условия!$U$86)</f>
        <v>0</v>
      </c>
      <c r="IB81" s="40">
        <f>IF(IB$7="",0,IB13*условия!$U$86)</f>
        <v>0</v>
      </c>
      <c r="IC81" s="40">
        <f>IF(IC$7="",0,IC13*условия!$U$86)</f>
        <v>0</v>
      </c>
      <c r="ID81" s="40">
        <f>IF(ID$7="",0,ID13*условия!$U$86)</f>
        <v>0</v>
      </c>
      <c r="IE81" s="40">
        <f>IF(IE$7="",0,IE13*условия!$U$86)</f>
        <v>0</v>
      </c>
      <c r="IF81" s="40">
        <f>IF(IF$7="",0,IF13*условия!$U$86)</f>
        <v>0</v>
      </c>
      <c r="IG81" s="40">
        <f>IF(IG$7="",0,IG13*условия!$U$86)</f>
        <v>0</v>
      </c>
      <c r="IH81" s="40">
        <f>IF(IH$7="",0,IH13*условия!$U$86)</f>
        <v>0</v>
      </c>
      <c r="II81" s="40">
        <f>IF(II$7="",0,II13*условия!$U$86)</f>
        <v>0</v>
      </c>
      <c r="IJ81" s="40">
        <f>IF(IJ$7="",0,IJ13*условия!$U$86)</f>
        <v>0</v>
      </c>
      <c r="IK81" s="40">
        <f>IF(IK$7="",0,IK13*условия!$U$86)</f>
        <v>0</v>
      </c>
      <c r="IL81" s="40">
        <f>IF(IL$7="",0,IL13*условия!$U$86)</f>
        <v>0</v>
      </c>
      <c r="IM81" s="40">
        <f>IF(IM$7="",0,IM13*условия!$U$86)</f>
        <v>0</v>
      </c>
      <c r="IN81" s="40">
        <f>IF(IN$7="",0,IN13*условия!$U$86)</f>
        <v>0</v>
      </c>
      <c r="IO81" s="40">
        <f>IF(IO$7="",0,IO13*условия!$U$86)</f>
        <v>0</v>
      </c>
      <c r="IP81" s="40">
        <f>IF(IP$7="",0,IP13*условия!$U$86)</f>
        <v>0</v>
      </c>
      <c r="IQ81" s="40">
        <f>IF(IQ$7="",0,IQ13*условия!$U$86)</f>
        <v>0</v>
      </c>
      <c r="IR81" s="40">
        <f>IF(IR$7="",0,IR13*условия!$U$86)</f>
        <v>0</v>
      </c>
      <c r="IS81" s="40">
        <f>IF(IS$7="",0,IS13*условия!$U$86)</f>
        <v>0</v>
      </c>
      <c r="IT81" s="40">
        <f>IF(IT$7="",0,IT13*условия!$U$86)</f>
        <v>0</v>
      </c>
      <c r="IU81" s="40">
        <f>IF(IU$7="",0,IU13*условия!$U$86)</f>
        <v>0</v>
      </c>
      <c r="IV81" s="40">
        <f>IF(IV$7="",0,IV13*условия!$U$86)</f>
        <v>0</v>
      </c>
      <c r="IW81" s="40">
        <f>IF(IW$7="",0,IW13*условия!$U$86)</f>
        <v>0</v>
      </c>
      <c r="IX81" s="40">
        <f>IF(IX$7="",0,IX13*условия!$U$86)</f>
        <v>0</v>
      </c>
      <c r="IY81" s="40">
        <f>IF(IY$7="",0,IY13*условия!$U$86)</f>
        <v>0</v>
      </c>
      <c r="IZ81" s="40">
        <f>IF(IZ$7="",0,IZ13*условия!$U$86)</f>
        <v>0</v>
      </c>
      <c r="JA81" s="40">
        <f>IF(JA$7="",0,JA13*условия!$U$86)</f>
        <v>0</v>
      </c>
      <c r="JB81" s="40">
        <f>IF(JB$7="",0,JB13*условия!$U$86)</f>
        <v>0</v>
      </c>
      <c r="JC81" s="40">
        <f>IF(JC$7="",0,JC13*условия!$U$86)</f>
        <v>0</v>
      </c>
      <c r="JD81" s="40">
        <f>IF(JD$7="",0,JD13*условия!$U$86)</f>
        <v>0</v>
      </c>
      <c r="JE81" s="40">
        <f>IF(JE$7="",0,JE13*условия!$U$86)</f>
        <v>0</v>
      </c>
      <c r="JF81" s="40">
        <f>IF(JF$7="",0,JF13*условия!$U$86)</f>
        <v>0</v>
      </c>
      <c r="JG81" s="40">
        <f>IF(JG$7="",0,JG13*условия!$U$86)</f>
        <v>0</v>
      </c>
      <c r="JH81" s="40">
        <f>IF(JH$7="",0,JH13*условия!$U$86)</f>
        <v>0</v>
      </c>
      <c r="JI81" s="40">
        <f>IF(JI$7="",0,JI13*условия!$U$86)</f>
        <v>0</v>
      </c>
      <c r="JJ81" s="40">
        <f>IF(JJ$7="",0,JJ13*условия!$U$86)</f>
        <v>0</v>
      </c>
      <c r="JK81" s="40">
        <f>IF(JK$7="",0,JK13*условия!$U$86)</f>
        <v>0</v>
      </c>
      <c r="JL81" s="40">
        <f>IF(JL$7="",0,JL13*условия!$U$86)</f>
        <v>0</v>
      </c>
      <c r="JM81" s="40">
        <f>IF(JM$7="",0,JM13*условия!$U$86)</f>
        <v>0</v>
      </c>
      <c r="JN81" s="40">
        <f>IF(JN$7="",0,JN13*условия!$U$86)</f>
        <v>0</v>
      </c>
      <c r="JO81" s="40">
        <f>IF(JO$7="",0,JO13*условия!$U$86)</f>
        <v>0</v>
      </c>
      <c r="JP81" s="40">
        <f>IF(JP$7="",0,JP13*условия!$U$86)</f>
        <v>0</v>
      </c>
      <c r="JQ81" s="40">
        <f>IF(JQ$7="",0,JQ13*условия!$U$86)</f>
        <v>0</v>
      </c>
      <c r="JR81" s="40">
        <f>IF(JR$7="",0,JR13*условия!$U$86)</f>
        <v>0</v>
      </c>
      <c r="JS81" s="40">
        <f>IF(JS$7="",0,JS13*условия!$U$86)</f>
        <v>0</v>
      </c>
      <c r="JT81" s="40">
        <f>IF(JT$7="",0,JT13*условия!$U$86)</f>
        <v>0</v>
      </c>
      <c r="JU81" s="40">
        <f>IF(JU$7="",0,JU13*условия!$U$86)</f>
        <v>0</v>
      </c>
      <c r="JV81" s="40">
        <f>IF(JV$7="",0,JV13*условия!$U$86)</f>
        <v>0</v>
      </c>
      <c r="JW81" s="40">
        <f>IF(JW$7="",0,JW13*условия!$U$86)</f>
        <v>0</v>
      </c>
      <c r="JX81" s="40">
        <f>IF(JX$7="",0,JX13*условия!$U$86)</f>
        <v>0</v>
      </c>
      <c r="JY81" s="40">
        <f>IF(JY$7="",0,JY13*условия!$U$86)</f>
        <v>0</v>
      </c>
      <c r="JZ81" s="40">
        <f>IF(JZ$7="",0,JZ13*условия!$U$86)</f>
        <v>0</v>
      </c>
      <c r="KA81" s="40">
        <f>IF(KA$7="",0,KA13*условия!$U$86)</f>
        <v>0</v>
      </c>
      <c r="KB81" s="40">
        <f>IF(KB$7="",0,KB13*условия!$U$86)</f>
        <v>0</v>
      </c>
      <c r="KC81" s="40">
        <f>IF(KC$7="",0,KC13*условия!$U$86)</f>
        <v>0</v>
      </c>
      <c r="KD81" s="40">
        <f>IF(KD$7="",0,KD13*условия!$U$86)</f>
        <v>0</v>
      </c>
      <c r="KE81" s="40">
        <f>IF(KE$7="",0,KE13*условия!$U$86)</f>
        <v>0</v>
      </c>
      <c r="KF81" s="40">
        <f>IF(KF$7="",0,KF13*условия!$U$86)</f>
        <v>0</v>
      </c>
      <c r="KG81" s="40">
        <f>IF(KG$7="",0,KG13*условия!$U$86)</f>
        <v>0</v>
      </c>
      <c r="KH81" s="40">
        <f>IF(KH$7="",0,KH13*условия!$U$86)</f>
        <v>0</v>
      </c>
      <c r="KI81" s="40">
        <f>IF(KI$7="",0,KI13*условия!$U$86)</f>
        <v>0</v>
      </c>
      <c r="KJ81" s="40">
        <f>IF(KJ$7="",0,KJ13*условия!$U$86)</f>
        <v>0</v>
      </c>
      <c r="KK81" s="40">
        <f>IF(KK$7="",0,KK13*условия!$U$86)</f>
        <v>0</v>
      </c>
      <c r="KL81" s="40">
        <f>IF(KL$7="",0,KL13*условия!$U$86)</f>
        <v>0</v>
      </c>
      <c r="KM81" s="40">
        <f>IF(KM$7="",0,KM13*условия!$U$86)</f>
        <v>0</v>
      </c>
      <c r="KN81" s="40">
        <f>IF(KN$7="",0,KN13*условия!$U$86)</f>
        <v>0</v>
      </c>
      <c r="KO81" s="40">
        <f>IF(KO$7="",0,KO13*условия!$U$86)</f>
        <v>0</v>
      </c>
      <c r="KP81" s="40">
        <f>IF(KP$7="",0,KP13*условия!$U$86)</f>
        <v>0</v>
      </c>
      <c r="KQ81" s="40">
        <f>IF(KQ$7="",0,KQ13*условия!$U$86)</f>
        <v>0</v>
      </c>
      <c r="KR81" s="40">
        <f>IF(KR$7="",0,KR13*условия!$U$86)</f>
        <v>0</v>
      </c>
      <c r="KS81" s="40">
        <f>IF(KS$7="",0,KS13*условия!$U$86)</f>
        <v>0</v>
      </c>
      <c r="KT81" s="40">
        <f>IF(KT$7="",0,KT13*условия!$U$86)</f>
        <v>0</v>
      </c>
      <c r="KU81" s="40">
        <f>IF(KU$7="",0,KU13*условия!$U$86)</f>
        <v>0</v>
      </c>
      <c r="KV81" s="40">
        <f>IF(KV$7="",0,KV13*условия!$U$86)</f>
        <v>0</v>
      </c>
      <c r="KW81" s="1"/>
      <c r="KX81" s="1"/>
    </row>
    <row r="82" spans="1:310" ht="4.05" customHeight="1" x14ac:dyDescent="0.25">
      <c r="A82" s="1"/>
      <c r="B82" s="79"/>
      <c r="C82" s="79"/>
      <c r="D82" s="79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40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4.05" customHeight="1" x14ac:dyDescent="0.25">
      <c r="A83" s="1"/>
      <c r="B83" s="79"/>
      <c r="C83" s="79"/>
      <c r="D83" s="79"/>
      <c r="E83" s="9"/>
      <c r="F83" s="1"/>
      <c r="G83" s="1"/>
      <c r="H83" s="11"/>
      <c r="I83" s="1"/>
      <c r="J83" s="1"/>
      <c r="K83" s="9"/>
      <c r="L83" s="1"/>
      <c r="M83" s="5"/>
      <c r="N83" s="9"/>
      <c r="O83" s="19"/>
      <c r="P83" s="1"/>
      <c r="Q83" s="1"/>
      <c r="R83" s="49"/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7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76" customFormat="1" x14ac:dyDescent="0.25">
      <c r="A85" s="70"/>
      <c r="B85" s="82" t="s">
        <v>29</v>
      </c>
      <c r="C85" s="82" t="s">
        <v>27</v>
      </c>
      <c r="D85" s="82"/>
      <c r="E85" s="71" t="str">
        <f>kpi!$E$36</f>
        <v>себестоимость в разрезе пауш.взноса</v>
      </c>
      <c r="F85" s="70"/>
      <c r="G85" s="70"/>
      <c r="H85" s="72" t="str">
        <f>IF(OR($E85="",$E85=0),"",INDEX(kpi!$I:$I,SUMIFS(kpi!$A:$A,kpi!$E:$E,$E85)))</f>
        <v>руб.</v>
      </c>
      <c r="I85" s="70"/>
      <c r="J85" s="70"/>
      <c r="K85" s="77"/>
      <c r="L85" s="70"/>
      <c r="M85" s="73"/>
      <c r="N85" s="74"/>
      <c r="O85" s="73"/>
      <c r="P85" s="70"/>
      <c r="Q85" s="70"/>
      <c r="R85" s="78">
        <f>SUMIFS($T85:$KW85,$T$1:$KW$1,"&gt;="&amp;1,$T$1:$KW$1,"&lt;="&amp;MAX($1:$1))</f>
        <v>10837500.000000002</v>
      </c>
      <c r="S85" s="70"/>
      <c r="T85" s="73"/>
      <c r="U85" s="75">
        <f>IF(U$7="",0,U79*(1-условия!$U$90))</f>
        <v>416826.92307692312</v>
      </c>
      <c r="V85" s="75">
        <f>IF(V$7="",0,V79*(1-условия!$U$90))</f>
        <v>486298.07692307694</v>
      </c>
      <c r="W85" s="75">
        <f>IF(W$7="",0,W79*(1-условия!$U$90))</f>
        <v>555769.23076923075</v>
      </c>
      <c r="X85" s="75">
        <f>IF(X$7="",0,X79*(1-условия!$U$90))</f>
        <v>625240.38461538462</v>
      </c>
      <c r="Y85" s="75">
        <f>IF(Y$7="",0,Y79*(1-условия!$U$90))</f>
        <v>694711.5384615385</v>
      </c>
      <c r="Z85" s="75">
        <f>IF(Z$7="",0,Z79*(1-условия!$U$90))</f>
        <v>764182.69230769225</v>
      </c>
      <c r="AA85" s="75">
        <f>IF(AA$7="",0,AA79*(1-условия!$U$90))</f>
        <v>833653.84615384624</v>
      </c>
      <c r="AB85" s="75">
        <f>IF(AB$7="",0,AB79*(1-условия!$U$90))</f>
        <v>903125</v>
      </c>
      <c r="AC85" s="75">
        <f>IF(AC$7="",0,AC79*(1-условия!$U$90))</f>
        <v>972596.15384615387</v>
      </c>
      <c r="AD85" s="75">
        <f>IF(AD$7="",0,AD79*(1-условия!$U$90))</f>
        <v>1042067.3076923079</v>
      </c>
      <c r="AE85" s="75">
        <f>IF(AE$7="",0,AE79*(1-условия!$U$90))</f>
        <v>1111538.4615384613</v>
      </c>
      <c r="AF85" s="75">
        <f>IF(AF$7="",0,AF79*(1-условия!$U$90))</f>
        <v>1181009.6153846155</v>
      </c>
      <c r="AG85" s="75">
        <f>IF(AG$7="",0,AG79*(1-условия!$U$90))</f>
        <v>1250480.7692307692</v>
      </c>
      <c r="AH85" s="75">
        <f>IF(AH$7="",0,AH79*(1-условия!$U$90))</f>
        <v>0</v>
      </c>
      <c r="AI85" s="75">
        <f>IF(AI$7="",0,AI79*(1-условия!$U$90))</f>
        <v>0</v>
      </c>
      <c r="AJ85" s="75">
        <f>IF(AJ$7="",0,AJ79*(1-условия!$U$90))</f>
        <v>0</v>
      </c>
      <c r="AK85" s="75">
        <f>IF(AK$7="",0,AK79*(1-условия!$U$90))</f>
        <v>0</v>
      </c>
      <c r="AL85" s="75">
        <f>IF(AL$7="",0,AL79*(1-условия!$U$90))</f>
        <v>0</v>
      </c>
      <c r="AM85" s="75">
        <f>IF(AM$7="",0,AM79*(1-условия!$U$90))</f>
        <v>0</v>
      </c>
      <c r="AN85" s="75">
        <f>IF(AN$7="",0,AN79*(1-условия!$U$90))</f>
        <v>0</v>
      </c>
      <c r="AO85" s="75">
        <f>IF(AO$7="",0,AO79*(1-условия!$U$90))</f>
        <v>0</v>
      </c>
      <c r="AP85" s="75">
        <f>IF(AP$7="",0,AP79*(1-условия!$U$90))</f>
        <v>0</v>
      </c>
      <c r="AQ85" s="75">
        <f>IF(AQ$7="",0,AQ79*(1-условия!$U$90))</f>
        <v>0</v>
      </c>
      <c r="AR85" s="75">
        <f>IF(AR$7="",0,AR79*(1-условия!$U$90))</f>
        <v>0</v>
      </c>
      <c r="AS85" s="75">
        <f>IF(AS$7="",0,AS79*(1-условия!$U$90))</f>
        <v>0</v>
      </c>
      <c r="AT85" s="75">
        <f>IF(AT$7="",0,AT79*(1-условия!$U$90))</f>
        <v>0</v>
      </c>
      <c r="AU85" s="75">
        <f>IF(AU$7="",0,AU79*(1-условия!$U$90))</f>
        <v>0</v>
      </c>
      <c r="AV85" s="75">
        <f>IF(AV$7="",0,AV79*(1-условия!$U$90))</f>
        <v>0</v>
      </c>
      <c r="AW85" s="75">
        <f>IF(AW$7="",0,AW79*(1-условия!$U$90))</f>
        <v>0</v>
      </c>
      <c r="AX85" s="75">
        <f>IF(AX$7="",0,AX79*(1-условия!$U$90))</f>
        <v>0</v>
      </c>
      <c r="AY85" s="75">
        <f>IF(AY$7="",0,AY79*(1-условия!$U$90))</f>
        <v>0</v>
      </c>
      <c r="AZ85" s="75">
        <f>IF(AZ$7="",0,AZ79*(1-условия!$U$90))</f>
        <v>0</v>
      </c>
      <c r="BA85" s="75">
        <f>IF(BA$7="",0,BA79*(1-условия!$U$90))</f>
        <v>0</v>
      </c>
      <c r="BB85" s="75">
        <f>IF(BB$7="",0,BB79*(1-условия!$U$90))</f>
        <v>0</v>
      </c>
      <c r="BC85" s="75">
        <f>IF(BC$7="",0,BC79*(1-условия!$U$90))</f>
        <v>0</v>
      </c>
      <c r="BD85" s="75">
        <f>IF(BD$7="",0,BD79*(1-условия!$U$90))</f>
        <v>0</v>
      </c>
      <c r="BE85" s="75">
        <f>IF(BE$7="",0,BE79*(1-условия!$U$90))</f>
        <v>0</v>
      </c>
      <c r="BF85" s="75">
        <f>IF(BF$7="",0,BF79*(1-условия!$U$90))</f>
        <v>0</v>
      </c>
      <c r="BG85" s="75">
        <f>IF(BG$7="",0,BG79*(1-условия!$U$90))</f>
        <v>0</v>
      </c>
      <c r="BH85" s="75">
        <f>IF(BH$7="",0,BH79*(1-условия!$U$90))</f>
        <v>0</v>
      </c>
      <c r="BI85" s="75">
        <f>IF(BI$7="",0,BI79*(1-условия!$U$90))</f>
        <v>0</v>
      </c>
      <c r="BJ85" s="75">
        <f>IF(BJ$7="",0,BJ79*(1-условия!$U$90))</f>
        <v>0</v>
      </c>
      <c r="BK85" s="75">
        <f>IF(BK$7="",0,BK79*(1-условия!$U$90))</f>
        <v>0</v>
      </c>
      <c r="BL85" s="75">
        <f>IF(BL$7="",0,BL79*(1-условия!$U$90))</f>
        <v>0</v>
      </c>
      <c r="BM85" s="75">
        <f>IF(BM$7="",0,BM79*(1-условия!$U$90))</f>
        <v>0</v>
      </c>
      <c r="BN85" s="75">
        <f>IF(BN$7="",0,BN79*(1-условия!$U$90))</f>
        <v>0</v>
      </c>
      <c r="BO85" s="75">
        <f>IF(BO$7="",0,BO79*(1-условия!$U$90))</f>
        <v>0</v>
      </c>
      <c r="BP85" s="75">
        <f>IF(BP$7="",0,BP79*(1-условия!$U$90))</f>
        <v>0</v>
      </c>
      <c r="BQ85" s="75">
        <f>IF(BQ$7="",0,BQ79*(1-условия!$U$90))</f>
        <v>0</v>
      </c>
      <c r="BR85" s="75">
        <f>IF(BR$7="",0,BR79*(1-условия!$U$90))</f>
        <v>0</v>
      </c>
      <c r="BS85" s="75">
        <f>IF(BS$7="",0,BS79*(1-условия!$U$90))</f>
        <v>0</v>
      </c>
      <c r="BT85" s="75">
        <f>IF(BT$7="",0,BT79*(1-условия!$U$90))</f>
        <v>0</v>
      </c>
      <c r="BU85" s="75">
        <f>IF(BU$7="",0,BU79*(1-условия!$U$90))</f>
        <v>0</v>
      </c>
      <c r="BV85" s="75">
        <f>IF(BV$7="",0,BV79*(1-условия!$U$90))</f>
        <v>0</v>
      </c>
      <c r="BW85" s="75">
        <f>IF(BW$7="",0,BW79*(1-условия!$U$90))</f>
        <v>0</v>
      </c>
      <c r="BX85" s="75">
        <f>IF(BX$7="",0,BX79*(1-условия!$U$90))</f>
        <v>0</v>
      </c>
      <c r="BY85" s="75">
        <f>IF(BY$7="",0,BY79*(1-условия!$U$90))</f>
        <v>0</v>
      </c>
      <c r="BZ85" s="75">
        <f>IF(BZ$7="",0,BZ79*(1-условия!$U$90))</f>
        <v>0</v>
      </c>
      <c r="CA85" s="75">
        <f>IF(CA$7="",0,CA79*(1-условия!$U$90))</f>
        <v>0</v>
      </c>
      <c r="CB85" s="75">
        <f>IF(CB$7="",0,CB79*(1-условия!$U$90))</f>
        <v>0</v>
      </c>
      <c r="CC85" s="75">
        <f>IF(CC$7="",0,CC79*(1-условия!$U$90))</f>
        <v>0</v>
      </c>
      <c r="CD85" s="75">
        <f>IF(CD$7="",0,CD79*(1-условия!$U$90))</f>
        <v>0</v>
      </c>
      <c r="CE85" s="75">
        <f>IF(CE$7="",0,CE79*(1-условия!$U$90))</f>
        <v>0</v>
      </c>
      <c r="CF85" s="75">
        <f>IF(CF$7="",0,CF79*(1-условия!$U$90))</f>
        <v>0</v>
      </c>
      <c r="CG85" s="75">
        <f>IF(CG$7="",0,CG79*(1-условия!$U$90))</f>
        <v>0</v>
      </c>
      <c r="CH85" s="75">
        <f>IF(CH$7="",0,CH79*(1-условия!$U$90))</f>
        <v>0</v>
      </c>
      <c r="CI85" s="75">
        <f>IF(CI$7="",0,CI79*(1-условия!$U$90))</f>
        <v>0</v>
      </c>
      <c r="CJ85" s="75">
        <f>IF(CJ$7="",0,CJ79*(1-условия!$U$90))</f>
        <v>0</v>
      </c>
      <c r="CK85" s="75">
        <f>IF(CK$7="",0,CK79*(1-условия!$U$90))</f>
        <v>0</v>
      </c>
      <c r="CL85" s="75">
        <f>IF(CL$7="",0,CL79*(1-условия!$U$90))</f>
        <v>0</v>
      </c>
      <c r="CM85" s="75">
        <f>IF(CM$7="",0,CM79*(1-условия!$U$90))</f>
        <v>0</v>
      </c>
      <c r="CN85" s="75">
        <f>IF(CN$7="",0,CN79*(1-условия!$U$90))</f>
        <v>0</v>
      </c>
      <c r="CO85" s="75">
        <f>IF(CO$7="",0,CO79*(1-условия!$U$90))</f>
        <v>0</v>
      </c>
      <c r="CP85" s="75">
        <f>IF(CP$7="",0,CP79*(1-условия!$U$90))</f>
        <v>0</v>
      </c>
      <c r="CQ85" s="75">
        <f>IF(CQ$7="",0,CQ79*(1-условия!$U$90))</f>
        <v>0</v>
      </c>
      <c r="CR85" s="75">
        <f>IF(CR$7="",0,CR79*(1-условия!$U$90))</f>
        <v>0</v>
      </c>
      <c r="CS85" s="75">
        <f>IF(CS$7="",0,CS79*(1-условия!$U$90))</f>
        <v>0</v>
      </c>
      <c r="CT85" s="75">
        <f>IF(CT$7="",0,CT79*(1-условия!$U$90))</f>
        <v>0</v>
      </c>
      <c r="CU85" s="75">
        <f>IF(CU$7="",0,CU79*(1-условия!$U$90))</f>
        <v>0</v>
      </c>
      <c r="CV85" s="75">
        <f>IF(CV$7="",0,CV79*(1-условия!$U$90))</f>
        <v>0</v>
      </c>
      <c r="CW85" s="75">
        <f>IF(CW$7="",0,CW79*(1-условия!$U$90))</f>
        <v>0</v>
      </c>
      <c r="CX85" s="75">
        <f>IF(CX$7="",0,CX79*(1-условия!$U$90))</f>
        <v>0</v>
      </c>
      <c r="CY85" s="75">
        <f>IF(CY$7="",0,CY79*(1-условия!$U$90))</f>
        <v>0</v>
      </c>
      <c r="CZ85" s="75">
        <f>IF(CZ$7="",0,CZ79*(1-условия!$U$90))</f>
        <v>0</v>
      </c>
      <c r="DA85" s="75">
        <f>IF(DA$7="",0,DA79*(1-условия!$U$90))</f>
        <v>0</v>
      </c>
      <c r="DB85" s="75">
        <f>IF(DB$7="",0,DB79*(1-условия!$U$90))</f>
        <v>0</v>
      </c>
      <c r="DC85" s="75">
        <f>IF(DC$7="",0,DC79*(1-условия!$U$90))</f>
        <v>0</v>
      </c>
      <c r="DD85" s="75">
        <f>IF(DD$7="",0,DD79*(1-условия!$U$90))</f>
        <v>0</v>
      </c>
      <c r="DE85" s="75">
        <f>IF(DE$7="",0,DE79*(1-условия!$U$90))</f>
        <v>0</v>
      </c>
      <c r="DF85" s="75">
        <f>IF(DF$7="",0,DF79*(1-условия!$U$90))</f>
        <v>0</v>
      </c>
      <c r="DG85" s="75">
        <f>IF(DG$7="",0,DG79*(1-условия!$U$90))</f>
        <v>0</v>
      </c>
      <c r="DH85" s="75">
        <f>IF(DH$7="",0,DH79*(1-условия!$U$90))</f>
        <v>0</v>
      </c>
      <c r="DI85" s="75">
        <f>IF(DI$7="",0,DI79*(1-условия!$U$90))</f>
        <v>0</v>
      </c>
      <c r="DJ85" s="75">
        <f>IF(DJ$7="",0,DJ79*(1-условия!$U$90))</f>
        <v>0</v>
      </c>
      <c r="DK85" s="75">
        <f>IF(DK$7="",0,DK79*(1-условия!$U$90))</f>
        <v>0</v>
      </c>
      <c r="DL85" s="75">
        <f>IF(DL$7="",0,DL79*(1-условия!$U$90))</f>
        <v>0</v>
      </c>
      <c r="DM85" s="75">
        <f>IF(DM$7="",0,DM79*(1-условия!$U$90))</f>
        <v>0</v>
      </c>
      <c r="DN85" s="75">
        <f>IF(DN$7="",0,DN79*(1-условия!$U$90))</f>
        <v>0</v>
      </c>
      <c r="DO85" s="75">
        <f>IF(DO$7="",0,DO79*(1-условия!$U$90))</f>
        <v>0</v>
      </c>
      <c r="DP85" s="75">
        <f>IF(DP$7="",0,DP79*(1-условия!$U$90))</f>
        <v>0</v>
      </c>
      <c r="DQ85" s="75">
        <f>IF(DQ$7="",0,DQ79*(1-условия!$U$90))</f>
        <v>0</v>
      </c>
      <c r="DR85" s="75">
        <f>IF(DR$7="",0,DR79*(1-условия!$U$90))</f>
        <v>0</v>
      </c>
      <c r="DS85" s="75">
        <f>IF(DS$7="",0,DS79*(1-условия!$U$90))</f>
        <v>0</v>
      </c>
      <c r="DT85" s="75">
        <f>IF(DT$7="",0,DT79*(1-условия!$U$90))</f>
        <v>0</v>
      </c>
      <c r="DU85" s="75">
        <f>IF(DU$7="",0,DU79*(1-условия!$U$90))</f>
        <v>0</v>
      </c>
      <c r="DV85" s="75">
        <f>IF(DV$7="",0,DV79*(1-условия!$U$90))</f>
        <v>0</v>
      </c>
      <c r="DW85" s="75">
        <f>IF(DW$7="",0,DW79*(1-условия!$U$90))</f>
        <v>0</v>
      </c>
      <c r="DX85" s="75">
        <f>IF(DX$7="",0,DX79*(1-условия!$U$90))</f>
        <v>0</v>
      </c>
      <c r="DY85" s="75">
        <f>IF(DY$7="",0,DY79*(1-условия!$U$90))</f>
        <v>0</v>
      </c>
      <c r="DZ85" s="75">
        <f>IF(DZ$7="",0,DZ79*(1-условия!$U$90))</f>
        <v>0</v>
      </c>
      <c r="EA85" s="75">
        <f>IF(EA$7="",0,EA79*(1-условия!$U$90))</f>
        <v>0</v>
      </c>
      <c r="EB85" s="75">
        <f>IF(EB$7="",0,EB79*(1-условия!$U$90))</f>
        <v>0</v>
      </c>
      <c r="EC85" s="75">
        <f>IF(EC$7="",0,EC79*(1-условия!$U$90))</f>
        <v>0</v>
      </c>
      <c r="ED85" s="75">
        <f>IF(ED$7="",0,ED79*(1-условия!$U$90))</f>
        <v>0</v>
      </c>
      <c r="EE85" s="75">
        <f>IF(EE$7="",0,EE79*(1-условия!$U$90))</f>
        <v>0</v>
      </c>
      <c r="EF85" s="75">
        <f>IF(EF$7="",0,EF79*(1-условия!$U$90))</f>
        <v>0</v>
      </c>
      <c r="EG85" s="75">
        <f>IF(EG$7="",0,EG79*(1-условия!$U$90))</f>
        <v>0</v>
      </c>
      <c r="EH85" s="75">
        <f>IF(EH$7="",0,EH79*(1-условия!$U$90))</f>
        <v>0</v>
      </c>
      <c r="EI85" s="75">
        <f>IF(EI$7="",0,EI79*(1-условия!$U$90))</f>
        <v>0</v>
      </c>
      <c r="EJ85" s="75">
        <f>IF(EJ$7="",0,EJ79*(1-условия!$U$90))</f>
        <v>0</v>
      </c>
      <c r="EK85" s="75">
        <f>IF(EK$7="",0,EK79*(1-условия!$U$90))</f>
        <v>0</v>
      </c>
      <c r="EL85" s="75">
        <f>IF(EL$7="",0,EL79*(1-условия!$U$90))</f>
        <v>0</v>
      </c>
      <c r="EM85" s="75">
        <f>IF(EM$7="",0,EM79*(1-условия!$U$90))</f>
        <v>0</v>
      </c>
      <c r="EN85" s="75">
        <f>IF(EN$7="",0,EN79*(1-условия!$U$90))</f>
        <v>0</v>
      </c>
      <c r="EO85" s="75">
        <f>IF(EO$7="",0,EO79*(1-условия!$U$90))</f>
        <v>0</v>
      </c>
      <c r="EP85" s="75">
        <f>IF(EP$7="",0,EP79*(1-условия!$U$90))</f>
        <v>0</v>
      </c>
      <c r="EQ85" s="75">
        <f>IF(EQ$7="",0,EQ79*(1-условия!$U$90))</f>
        <v>0</v>
      </c>
      <c r="ER85" s="75">
        <f>IF(ER$7="",0,ER79*(1-условия!$U$90))</f>
        <v>0</v>
      </c>
      <c r="ES85" s="75">
        <f>IF(ES$7="",0,ES79*(1-условия!$U$90))</f>
        <v>0</v>
      </c>
      <c r="ET85" s="75">
        <f>IF(ET$7="",0,ET79*(1-условия!$U$90))</f>
        <v>0</v>
      </c>
      <c r="EU85" s="75">
        <f>IF(EU$7="",0,EU79*(1-условия!$U$90))</f>
        <v>0</v>
      </c>
      <c r="EV85" s="75">
        <f>IF(EV$7="",0,EV79*(1-условия!$U$90))</f>
        <v>0</v>
      </c>
      <c r="EW85" s="75">
        <f>IF(EW$7="",0,EW79*(1-условия!$U$90))</f>
        <v>0</v>
      </c>
      <c r="EX85" s="75">
        <f>IF(EX$7="",0,EX79*(1-условия!$U$90))</f>
        <v>0</v>
      </c>
      <c r="EY85" s="75">
        <f>IF(EY$7="",0,EY79*(1-условия!$U$90))</f>
        <v>0</v>
      </c>
      <c r="EZ85" s="75">
        <f>IF(EZ$7="",0,EZ79*(1-условия!$U$90))</f>
        <v>0</v>
      </c>
      <c r="FA85" s="75">
        <f>IF(FA$7="",0,FA79*(1-условия!$U$90))</f>
        <v>0</v>
      </c>
      <c r="FB85" s="75">
        <f>IF(FB$7="",0,FB79*(1-условия!$U$90))</f>
        <v>0</v>
      </c>
      <c r="FC85" s="75">
        <f>IF(FC$7="",0,FC79*(1-условия!$U$90))</f>
        <v>0</v>
      </c>
      <c r="FD85" s="75">
        <f>IF(FD$7="",0,FD79*(1-условия!$U$90))</f>
        <v>0</v>
      </c>
      <c r="FE85" s="75">
        <f>IF(FE$7="",0,FE79*(1-условия!$U$90))</f>
        <v>0</v>
      </c>
      <c r="FF85" s="75">
        <f>IF(FF$7="",0,FF79*(1-условия!$U$90))</f>
        <v>0</v>
      </c>
      <c r="FG85" s="75">
        <f>IF(FG$7="",0,FG79*(1-условия!$U$90))</f>
        <v>0</v>
      </c>
      <c r="FH85" s="75">
        <f>IF(FH$7="",0,FH79*(1-условия!$U$90))</f>
        <v>0</v>
      </c>
      <c r="FI85" s="75">
        <f>IF(FI$7="",0,FI79*(1-условия!$U$90))</f>
        <v>0</v>
      </c>
      <c r="FJ85" s="75">
        <f>IF(FJ$7="",0,FJ79*(1-условия!$U$90))</f>
        <v>0</v>
      </c>
      <c r="FK85" s="75">
        <f>IF(FK$7="",0,FK79*(1-условия!$U$90))</f>
        <v>0</v>
      </c>
      <c r="FL85" s="75">
        <f>IF(FL$7="",0,FL79*(1-условия!$U$90))</f>
        <v>0</v>
      </c>
      <c r="FM85" s="75">
        <f>IF(FM$7="",0,FM79*(1-условия!$U$90))</f>
        <v>0</v>
      </c>
      <c r="FN85" s="75">
        <f>IF(FN$7="",0,FN79*(1-условия!$U$90))</f>
        <v>0</v>
      </c>
      <c r="FO85" s="75">
        <f>IF(FO$7="",0,FO79*(1-условия!$U$90))</f>
        <v>0</v>
      </c>
      <c r="FP85" s="75">
        <f>IF(FP$7="",0,FP79*(1-условия!$U$90))</f>
        <v>0</v>
      </c>
      <c r="FQ85" s="75">
        <f>IF(FQ$7="",0,FQ79*(1-условия!$U$90))</f>
        <v>0</v>
      </c>
      <c r="FR85" s="75">
        <f>IF(FR$7="",0,FR79*(1-условия!$U$90))</f>
        <v>0</v>
      </c>
      <c r="FS85" s="75">
        <f>IF(FS$7="",0,FS79*(1-условия!$U$90))</f>
        <v>0</v>
      </c>
      <c r="FT85" s="75">
        <f>IF(FT$7="",0,FT79*(1-условия!$U$90))</f>
        <v>0</v>
      </c>
      <c r="FU85" s="75">
        <f>IF(FU$7="",0,FU79*(1-условия!$U$90))</f>
        <v>0</v>
      </c>
      <c r="FV85" s="75">
        <f>IF(FV$7="",0,FV79*(1-условия!$U$90))</f>
        <v>0</v>
      </c>
      <c r="FW85" s="75">
        <f>IF(FW$7="",0,FW79*(1-условия!$U$90))</f>
        <v>0</v>
      </c>
      <c r="FX85" s="75">
        <f>IF(FX$7="",0,FX79*(1-условия!$U$90))</f>
        <v>0</v>
      </c>
      <c r="FY85" s="75">
        <f>IF(FY$7="",0,FY79*(1-условия!$U$90))</f>
        <v>0</v>
      </c>
      <c r="FZ85" s="75">
        <f>IF(FZ$7="",0,FZ79*(1-условия!$U$90))</f>
        <v>0</v>
      </c>
      <c r="GA85" s="75">
        <f>IF(GA$7="",0,GA79*(1-условия!$U$90))</f>
        <v>0</v>
      </c>
      <c r="GB85" s="75">
        <f>IF(GB$7="",0,GB79*(1-условия!$U$90))</f>
        <v>0</v>
      </c>
      <c r="GC85" s="75">
        <f>IF(GC$7="",0,GC79*(1-условия!$U$90))</f>
        <v>0</v>
      </c>
      <c r="GD85" s="75">
        <f>IF(GD$7="",0,GD79*(1-условия!$U$90))</f>
        <v>0</v>
      </c>
      <c r="GE85" s="75">
        <f>IF(GE$7="",0,GE79*(1-условия!$U$90))</f>
        <v>0</v>
      </c>
      <c r="GF85" s="75">
        <f>IF(GF$7="",0,GF79*(1-условия!$U$90))</f>
        <v>0</v>
      </c>
      <c r="GG85" s="75">
        <f>IF(GG$7="",0,GG79*(1-условия!$U$90))</f>
        <v>0</v>
      </c>
      <c r="GH85" s="75">
        <f>IF(GH$7="",0,GH79*(1-условия!$U$90))</f>
        <v>0</v>
      </c>
      <c r="GI85" s="75">
        <f>IF(GI$7="",0,GI79*(1-условия!$U$90))</f>
        <v>0</v>
      </c>
      <c r="GJ85" s="75">
        <f>IF(GJ$7="",0,GJ79*(1-условия!$U$90))</f>
        <v>0</v>
      </c>
      <c r="GK85" s="75">
        <f>IF(GK$7="",0,GK79*(1-условия!$U$90))</f>
        <v>0</v>
      </c>
      <c r="GL85" s="75">
        <f>IF(GL$7="",0,GL79*(1-условия!$U$90))</f>
        <v>0</v>
      </c>
      <c r="GM85" s="75">
        <f>IF(GM$7="",0,GM79*(1-условия!$U$90))</f>
        <v>0</v>
      </c>
      <c r="GN85" s="75">
        <f>IF(GN$7="",0,GN79*(1-условия!$U$90))</f>
        <v>0</v>
      </c>
      <c r="GO85" s="75">
        <f>IF(GO$7="",0,GO79*(1-условия!$U$90))</f>
        <v>0</v>
      </c>
      <c r="GP85" s="75">
        <f>IF(GP$7="",0,GP79*(1-условия!$U$90))</f>
        <v>0</v>
      </c>
      <c r="GQ85" s="75">
        <f>IF(GQ$7="",0,GQ79*(1-условия!$U$90))</f>
        <v>0</v>
      </c>
      <c r="GR85" s="75">
        <f>IF(GR$7="",0,GR79*(1-условия!$U$90))</f>
        <v>0</v>
      </c>
      <c r="GS85" s="75">
        <f>IF(GS$7="",0,GS79*(1-условия!$U$90))</f>
        <v>0</v>
      </c>
      <c r="GT85" s="75">
        <f>IF(GT$7="",0,GT79*(1-условия!$U$90))</f>
        <v>0</v>
      </c>
      <c r="GU85" s="75">
        <f>IF(GU$7="",0,GU79*(1-условия!$U$90))</f>
        <v>0</v>
      </c>
      <c r="GV85" s="75">
        <f>IF(GV$7="",0,GV79*(1-условия!$U$90))</f>
        <v>0</v>
      </c>
      <c r="GW85" s="75">
        <f>IF(GW$7="",0,GW79*(1-условия!$U$90))</f>
        <v>0</v>
      </c>
      <c r="GX85" s="75">
        <f>IF(GX$7="",0,GX79*(1-условия!$U$90))</f>
        <v>0</v>
      </c>
      <c r="GY85" s="75">
        <f>IF(GY$7="",0,GY79*(1-условия!$U$90))</f>
        <v>0</v>
      </c>
      <c r="GZ85" s="75">
        <f>IF(GZ$7="",0,GZ79*(1-условия!$U$90))</f>
        <v>0</v>
      </c>
      <c r="HA85" s="75">
        <f>IF(HA$7="",0,HA79*(1-условия!$U$90))</f>
        <v>0</v>
      </c>
      <c r="HB85" s="75">
        <f>IF(HB$7="",0,HB79*(1-условия!$U$90))</f>
        <v>0</v>
      </c>
      <c r="HC85" s="75">
        <f>IF(HC$7="",0,HC79*(1-условия!$U$90))</f>
        <v>0</v>
      </c>
      <c r="HD85" s="75">
        <f>IF(HD$7="",0,HD79*(1-условия!$U$90))</f>
        <v>0</v>
      </c>
      <c r="HE85" s="75">
        <f>IF(HE$7="",0,HE79*(1-условия!$U$90))</f>
        <v>0</v>
      </c>
      <c r="HF85" s="75">
        <f>IF(HF$7="",0,HF79*(1-условия!$U$90))</f>
        <v>0</v>
      </c>
      <c r="HG85" s="75">
        <f>IF(HG$7="",0,HG79*(1-условия!$U$90))</f>
        <v>0</v>
      </c>
      <c r="HH85" s="75">
        <f>IF(HH$7="",0,HH79*(1-условия!$U$90))</f>
        <v>0</v>
      </c>
      <c r="HI85" s="75">
        <f>IF(HI$7="",0,HI79*(1-условия!$U$90))</f>
        <v>0</v>
      </c>
      <c r="HJ85" s="75">
        <f>IF(HJ$7="",0,HJ79*(1-условия!$U$90))</f>
        <v>0</v>
      </c>
      <c r="HK85" s="75">
        <f>IF(HK$7="",0,HK79*(1-условия!$U$90))</f>
        <v>0</v>
      </c>
      <c r="HL85" s="75">
        <f>IF(HL$7="",0,HL79*(1-условия!$U$90))</f>
        <v>0</v>
      </c>
      <c r="HM85" s="75">
        <f>IF(HM$7="",0,HM79*(1-условия!$U$90))</f>
        <v>0</v>
      </c>
      <c r="HN85" s="75">
        <f>IF(HN$7="",0,HN79*(1-условия!$U$90))</f>
        <v>0</v>
      </c>
      <c r="HO85" s="75">
        <f>IF(HO$7="",0,HO79*(1-условия!$U$90))</f>
        <v>0</v>
      </c>
      <c r="HP85" s="75">
        <f>IF(HP$7="",0,HP79*(1-условия!$U$90))</f>
        <v>0</v>
      </c>
      <c r="HQ85" s="75">
        <f>IF(HQ$7="",0,HQ79*(1-условия!$U$90))</f>
        <v>0</v>
      </c>
      <c r="HR85" s="75">
        <f>IF(HR$7="",0,HR79*(1-условия!$U$90))</f>
        <v>0</v>
      </c>
      <c r="HS85" s="75">
        <f>IF(HS$7="",0,HS79*(1-условия!$U$90))</f>
        <v>0</v>
      </c>
      <c r="HT85" s="75">
        <f>IF(HT$7="",0,HT79*(1-условия!$U$90))</f>
        <v>0</v>
      </c>
      <c r="HU85" s="75">
        <f>IF(HU$7="",0,HU79*(1-условия!$U$90))</f>
        <v>0</v>
      </c>
      <c r="HV85" s="75">
        <f>IF(HV$7="",0,HV79*(1-условия!$U$90))</f>
        <v>0</v>
      </c>
      <c r="HW85" s="75">
        <f>IF(HW$7="",0,HW79*(1-условия!$U$90))</f>
        <v>0</v>
      </c>
      <c r="HX85" s="75">
        <f>IF(HX$7="",0,HX79*(1-условия!$U$90))</f>
        <v>0</v>
      </c>
      <c r="HY85" s="75">
        <f>IF(HY$7="",0,HY79*(1-условия!$U$90))</f>
        <v>0</v>
      </c>
      <c r="HZ85" s="75">
        <f>IF(HZ$7="",0,HZ79*(1-условия!$U$90))</f>
        <v>0</v>
      </c>
      <c r="IA85" s="75">
        <f>IF(IA$7="",0,IA79*(1-условия!$U$90))</f>
        <v>0</v>
      </c>
      <c r="IB85" s="75">
        <f>IF(IB$7="",0,IB79*(1-условия!$U$90))</f>
        <v>0</v>
      </c>
      <c r="IC85" s="75">
        <f>IF(IC$7="",0,IC79*(1-условия!$U$90))</f>
        <v>0</v>
      </c>
      <c r="ID85" s="75">
        <f>IF(ID$7="",0,ID79*(1-условия!$U$90))</f>
        <v>0</v>
      </c>
      <c r="IE85" s="75">
        <f>IF(IE$7="",0,IE79*(1-условия!$U$90))</f>
        <v>0</v>
      </c>
      <c r="IF85" s="75">
        <f>IF(IF$7="",0,IF79*(1-условия!$U$90))</f>
        <v>0</v>
      </c>
      <c r="IG85" s="75">
        <f>IF(IG$7="",0,IG79*(1-условия!$U$90))</f>
        <v>0</v>
      </c>
      <c r="IH85" s="75">
        <f>IF(IH$7="",0,IH79*(1-условия!$U$90))</f>
        <v>0</v>
      </c>
      <c r="II85" s="75">
        <f>IF(II$7="",0,II79*(1-условия!$U$90))</f>
        <v>0</v>
      </c>
      <c r="IJ85" s="75">
        <f>IF(IJ$7="",0,IJ79*(1-условия!$U$90))</f>
        <v>0</v>
      </c>
      <c r="IK85" s="75">
        <f>IF(IK$7="",0,IK79*(1-условия!$U$90))</f>
        <v>0</v>
      </c>
      <c r="IL85" s="75">
        <f>IF(IL$7="",0,IL79*(1-условия!$U$90))</f>
        <v>0</v>
      </c>
      <c r="IM85" s="75">
        <f>IF(IM$7="",0,IM79*(1-условия!$U$90))</f>
        <v>0</v>
      </c>
      <c r="IN85" s="75">
        <f>IF(IN$7="",0,IN79*(1-условия!$U$90))</f>
        <v>0</v>
      </c>
      <c r="IO85" s="75">
        <f>IF(IO$7="",0,IO79*(1-условия!$U$90))</f>
        <v>0</v>
      </c>
      <c r="IP85" s="75">
        <f>IF(IP$7="",0,IP79*(1-условия!$U$90))</f>
        <v>0</v>
      </c>
      <c r="IQ85" s="75">
        <f>IF(IQ$7="",0,IQ79*(1-условия!$U$90))</f>
        <v>0</v>
      </c>
      <c r="IR85" s="75">
        <f>IF(IR$7="",0,IR79*(1-условия!$U$90))</f>
        <v>0</v>
      </c>
      <c r="IS85" s="75">
        <f>IF(IS$7="",0,IS79*(1-условия!$U$90))</f>
        <v>0</v>
      </c>
      <c r="IT85" s="75">
        <f>IF(IT$7="",0,IT79*(1-условия!$U$90))</f>
        <v>0</v>
      </c>
      <c r="IU85" s="75">
        <f>IF(IU$7="",0,IU79*(1-условия!$U$90))</f>
        <v>0</v>
      </c>
      <c r="IV85" s="75">
        <f>IF(IV$7="",0,IV79*(1-условия!$U$90))</f>
        <v>0</v>
      </c>
      <c r="IW85" s="75">
        <f>IF(IW$7="",0,IW79*(1-условия!$U$90))</f>
        <v>0</v>
      </c>
      <c r="IX85" s="75">
        <f>IF(IX$7="",0,IX79*(1-условия!$U$90))</f>
        <v>0</v>
      </c>
      <c r="IY85" s="75">
        <f>IF(IY$7="",0,IY79*(1-условия!$U$90))</f>
        <v>0</v>
      </c>
      <c r="IZ85" s="75">
        <f>IF(IZ$7="",0,IZ79*(1-условия!$U$90))</f>
        <v>0</v>
      </c>
      <c r="JA85" s="75">
        <f>IF(JA$7="",0,JA79*(1-условия!$U$90))</f>
        <v>0</v>
      </c>
      <c r="JB85" s="75">
        <f>IF(JB$7="",0,JB79*(1-условия!$U$90))</f>
        <v>0</v>
      </c>
      <c r="JC85" s="75">
        <f>IF(JC$7="",0,JC79*(1-условия!$U$90))</f>
        <v>0</v>
      </c>
      <c r="JD85" s="75">
        <f>IF(JD$7="",0,JD79*(1-условия!$U$90))</f>
        <v>0</v>
      </c>
      <c r="JE85" s="75">
        <f>IF(JE$7="",0,JE79*(1-условия!$U$90))</f>
        <v>0</v>
      </c>
      <c r="JF85" s="75">
        <f>IF(JF$7="",0,JF79*(1-условия!$U$90))</f>
        <v>0</v>
      </c>
      <c r="JG85" s="75">
        <f>IF(JG$7="",0,JG79*(1-условия!$U$90))</f>
        <v>0</v>
      </c>
      <c r="JH85" s="75">
        <f>IF(JH$7="",0,JH79*(1-условия!$U$90))</f>
        <v>0</v>
      </c>
      <c r="JI85" s="75">
        <f>IF(JI$7="",0,JI79*(1-условия!$U$90))</f>
        <v>0</v>
      </c>
      <c r="JJ85" s="75">
        <f>IF(JJ$7="",0,JJ79*(1-условия!$U$90))</f>
        <v>0</v>
      </c>
      <c r="JK85" s="75">
        <f>IF(JK$7="",0,JK79*(1-условия!$U$90))</f>
        <v>0</v>
      </c>
      <c r="JL85" s="75">
        <f>IF(JL$7="",0,JL79*(1-условия!$U$90))</f>
        <v>0</v>
      </c>
      <c r="JM85" s="75">
        <f>IF(JM$7="",0,JM79*(1-условия!$U$90))</f>
        <v>0</v>
      </c>
      <c r="JN85" s="75">
        <f>IF(JN$7="",0,JN79*(1-условия!$U$90))</f>
        <v>0</v>
      </c>
      <c r="JO85" s="75">
        <f>IF(JO$7="",0,JO79*(1-условия!$U$90))</f>
        <v>0</v>
      </c>
      <c r="JP85" s="75">
        <f>IF(JP$7="",0,JP79*(1-условия!$U$90))</f>
        <v>0</v>
      </c>
      <c r="JQ85" s="75">
        <f>IF(JQ$7="",0,JQ79*(1-условия!$U$90))</f>
        <v>0</v>
      </c>
      <c r="JR85" s="75">
        <f>IF(JR$7="",0,JR79*(1-условия!$U$90))</f>
        <v>0</v>
      </c>
      <c r="JS85" s="75">
        <f>IF(JS$7="",0,JS79*(1-условия!$U$90))</f>
        <v>0</v>
      </c>
      <c r="JT85" s="75">
        <f>IF(JT$7="",0,JT79*(1-условия!$U$90))</f>
        <v>0</v>
      </c>
      <c r="JU85" s="75">
        <f>IF(JU$7="",0,JU79*(1-условия!$U$90))</f>
        <v>0</v>
      </c>
      <c r="JV85" s="75">
        <f>IF(JV$7="",0,JV79*(1-условия!$U$90))</f>
        <v>0</v>
      </c>
      <c r="JW85" s="75">
        <f>IF(JW$7="",0,JW79*(1-условия!$U$90))</f>
        <v>0</v>
      </c>
      <c r="JX85" s="75">
        <f>IF(JX$7="",0,JX79*(1-условия!$U$90))</f>
        <v>0</v>
      </c>
      <c r="JY85" s="75">
        <f>IF(JY$7="",0,JY79*(1-условия!$U$90))</f>
        <v>0</v>
      </c>
      <c r="JZ85" s="75">
        <f>IF(JZ$7="",0,JZ79*(1-условия!$U$90))</f>
        <v>0</v>
      </c>
      <c r="KA85" s="75">
        <f>IF(KA$7="",0,KA79*(1-условия!$U$90))</f>
        <v>0</v>
      </c>
      <c r="KB85" s="75">
        <f>IF(KB$7="",0,KB79*(1-условия!$U$90))</f>
        <v>0</v>
      </c>
      <c r="KC85" s="75">
        <f>IF(KC$7="",0,KC79*(1-условия!$U$90))</f>
        <v>0</v>
      </c>
      <c r="KD85" s="75">
        <f>IF(KD$7="",0,KD79*(1-условия!$U$90))</f>
        <v>0</v>
      </c>
      <c r="KE85" s="75">
        <f>IF(KE$7="",0,KE79*(1-условия!$U$90))</f>
        <v>0</v>
      </c>
      <c r="KF85" s="75">
        <f>IF(KF$7="",0,KF79*(1-условия!$U$90))</f>
        <v>0</v>
      </c>
      <c r="KG85" s="75">
        <f>IF(KG$7="",0,KG79*(1-условия!$U$90))</f>
        <v>0</v>
      </c>
      <c r="KH85" s="75">
        <f>IF(KH$7="",0,KH79*(1-условия!$U$90))</f>
        <v>0</v>
      </c>
      <c r="KI85" s="75">
        <f>IF(KI$7="",0,KI79*(1-условия!$U$90))</f>
        <v>0</v>
      </c>
      <c r="KJ85" s="75">
        <f>IF(KJ$7="",0,KJ79*(1-условия!$U$90))</f>
        <v>0</v>
      </c>
      <c r="KK85" s="75">
        <f>IF(KK$7="",0,KK79*(1-условия!$U$90))</f>
        <v>0</v>
      </c>
      <c r="KL85" s="75">
        <f>IF(KL$7="",0,KL79*(1-условия!$U$90))</f>
        <v>0</v>
      </c>
      <c r="KM85" s="75">
        <f>IF(KM$7="",0,KM79*(1-условия!$U$90))</f>
        <v>0</v>
      </c>
      <c r="KN85" s="75">
        <f>IF(KN$7="",0,KN79*(1-условия!$U$90))</f>
        <v>0</v>
      </c>
      <c r="KO85" s="75">
        <f>IF(KO$7="",0,KO79*(1-условия!$U$90))</f>
        <v>0</v>
      </c>
      <c r="KP85" s="75">
        <f>IF(KP$7="",0,KP79*(1-условия!$U$90))</f>
        <v>0</v>
      </c>
      <c r="KQ85" s="75">
        <f>IF(KQ$7="",0,KQ79*(1-условия!$U$90))</f>
        <v>0</v>
      </c>
      <c r="KR85" s="75">
        <f>IF(KR$7="",0,KR79*(1-условия!$U$90))</f>
        <v>0</v>
      </c>
      <c r="KS85" s="75">
        <f>IF(KS$7="",0,KS79*(1-условия!$U$90))</f>
        <v>0</v>
      </c>
      <c r="KT85" s="75">
        <f>IF(KT$7="",0,KT79*(1-условия!$U$90))</f>
        <v>0</v>
      </c>
      <c r="KU85" s="75">
        <f>IF(KU$7="",0,KU79*(1-условия!$U$90))</f>
        <v>0</v>
      </c>
      <c r="KV85" s="75">
        <f>IF(KV$7="",0,KV79*(1-условия!$U$90))</f>
        <v>0</v>
      </c>
      <c r="KW85" s="70"/>
      <c r="KX85" s="70"/>
    </row>
    <row r="86" spans="1:310" ht="4.05" customHeight="1" x14ac:dyDescent="0.25">
      <c r="A86" s="1"/>
      <c r="B86" s="79"/>
      <c r="C86" s="79"/>
      <c r="D86" s="79"/>
      <c r="E86" s="1"/>
      <c r="F86" s="1"/>
      <c r="G86" s="1"/>
      <c r="H86" s="11"/>
      <c r="I86" s="1"/>
      <c r="J86" s="1"/>
      <c r="K86" s="36"/>
      <c r="L86" s="1"/>
      <c r="M86" s="5"/>
      <c r="N86" s="1"/>
      <c r="O86" s="19"/>
      <c r="P86" s="1"/>
      <c r="Q86" s="1"/>
      <c r="R86" s="4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76" customFormat="1" x14ac:dyDescent="0.25">
      <c r="A87" s="70"/>
      <c r="B87" s="72"/>
      <c r="C87" s="72"/>
      <c r="D87" s="82" t="s">
        <v>28</v>
      </c>
      <c r="E87" s="70" t="str">
        <f>kpi!$E$38</f>
        <v>оплата себестоимостных расходов в разрезе пауш.взносов</v>
      </c>
      <c r="F87" s="70"/>
      <c r="G87" s="70"/>
      <c r="H87" s="72" t="str">
        <f>IF(OR($E87="",$E87=0),"",INDEX(kpi!$I:$I,SUMIFS(kpi!$A:$A,kpi!$E:$E,$E87)))</f>
        <v>руб.</v>
      </c>
      <c r="I87" s="70"/>
      <c r="J87" s="70"/>
      <c r="K87" s="70" t="str">
        <f>kpi!$E$33</f>
        <v>операционный цикл в разрезе паушального взноса</v>
      </c>
      <c r="L87" s="70"/>
      <c r="M87" s="73"/>
      <c r="N87" s="75">
        <f>-условия!$U$92</f>
        <v>-10</v>
      </c>
      <c r="O87" s="73"/>
      <c r="P87" s="70"/>
      <c r="Q87" s="70"/>
      <c r="R87" s="75">
        <f>SUMIFS($T87:$KW87,$T$1:$KW$1,"&gt;="&amp;1,$T$1:$KW$1,"&lt;="&amp;MAX($1:$1))</f>
        <v>10837500.000000002</v>
      </c>
      <c r="S87" s="70"/>
      <c r="T87" s="70"/>
      <c r="U87" s="75">
        <f>IF(U$7="",0,IF(U$1=MAX($1:$1),$R85-SUM($T87:T87),IF(U$1=1,SUMIFS(85:85,$1:$1,"&gt;="&amp;1,$1:$1,"&lt;="&amp;INT(-$N87/30))+(-$N87/30-INT(-$N87/30))*SUMIFS(85:85,$1:$1,INT(-$N87/30)+1),0)+(-$N87/30-INT(-$N87/30))*SUMIFS(85:85,$1:$1,U$1+INT(-$N87/30)+1)+(INT(-$N87/30)+1--$N87/30)*SUMIFS(85:85,$1:$1,U$1+INT(-$N87/30))))</f>
        <v>578926.282051282</v>
      </c>
      <c r="V87" s="75">
        <f>IF(V$7="",0,IF(V$1=MAX($1:$1),$R85-SUM($T87:U87),IF(V$1=1,SUMIFS(85:85,$1:$1,"&gt;="&amp;1,$1:$1,"&lt;="&amp;INT(-$N87/30))+(-$N87/30-INT(-$N87/30))*SUMIFS(85:85,$1:$1,INT(-$N87/30)+1),0)+(-$N87/30-INT(-$N87/30))*SUMIFS(85:85,$1:$1,V$1+INT(-$N87/30)+1)+(INT(-$N87/30)+1--$N87/30)*SUMIFS(85:85,$1:$1,V$1+INT(-$N87/30))))</f>
        <v>509455.12820512825</v>
      </c>
      <c r="W87" s="75">
        <f>IF(W$7="",0,IF(W$1=MAX($1:$1),$R85-SUM($T87:V87),IF(W$1=1,SUMIFS(85:85,$1:$1,"&gt;="&amp;1,$1:$1,"&lt;="&amp;INT(-$N87/30))+(-$N87/30-INT(-$N87/30))*SUMIFS(85:85,$1:$1,INT(-$N87/30)+1),0)+(-$N87/30-INT(-$N87/30))*SUMIFS(85:85,$1:$1,W$1+INT(-$N87/30)+1)+(INT(-$N87/30)+1--$N87/30)*SUMIFS(85:85,$1:$1,W$1+INT(-$N87/30))))</f>
        <v>578926.28205128212</v>
      </c>
      <c r="X87" s="75">
        <f>IF(X$7="",0,IF(X$1=MAX($1:$1),$R85-SUM($T87:W87),IF(X$1=1,SUMIFS(85:85,$1:$1,"&gt;="&amp;1,$1:$1,"&lt;="&amp;INT(-$N87/30))+(-$N87/30-INT(-$N87/30))*SUMIFS(85:85,$1:$1,INT(-$N87/30)+1),0)+(-$N87/30-INT(-$N87/30))*SUMIFS(85:85,$1:$1,X$1+INT(-$N87/30)+1)+(INT(-$N87/30)+1--$N87/30)*SUMIFS(85:85,$1:$1,X$1+INT(-$N87/30))))</f>
        <v>648397.43589743599</v>
      </c>
      <c r="Y87" s="75">
        <f>IF(Y$7="",0,IF(Y$1=MAX($1:$1),$R85-SUM($T87:X87),IF(Y$1=1,SUMIFS(85:85,$1:$1,"&gt;="&amp;1,$1:$1,"&lt;="&amp;INT(-$N87/30))+(-$N87/30-INT(-$N87/30))*SUMIFS(85:85,$1:$1,INT(-$N87/30)+1),0)+(-$N87/30-INT(-$N87/30))*SUMIFS(85:85,$1:$1,Y$1+INT(-$N87/30)+1)+(INT(-$N87/30)+1--$N87/30)*SUMIFS(85:85,$1:$1,Y$1+INT(-$N87/30))))</f>
        <v>717868.58974358975</v>
      </c>
      <c r="Z87" s="75">
        <f>IF(Z$7="",0,IF(Z$1=MAX($1:$1),$R85-SUM($T87:Y87),IF(Z$1=1,SUMIFS(85:85,$1:$1,"&gt;="&amp;1,$1:$1,"&lt;="&amp;INT(-$N87/30))+(-$N87/30-INT(-$N87/30))*SUMIFS(85:85,$1:$1,INT(-$N87/30)+1),0)+(-$N87/30-INT(-$N87/30))*SUMIFS(85:85,$1:$1,Z$1+INT(-$N87/30)+1)+(INT(-$N87/30)+1--$N87/30)*SUMIFS(85:85,$1:$1,Z$1+INT(-$N87/30))))</f>
        <v>787339.74358974362</v>
      </c>
      <c r="AA87" s="75">
        <f>IF(AA$7="",0,IF(AA$1=MAX($1:$1),$R85-SUM($T87:Z87),IF(AA$1=1,SUMIFS(85:85,$1:$1,"&gt;="&amp;1,$1:$1,"&lt;="&amp;INT(-$N87/30))+(-$N87/30-INT(-$N87/30))*SUMIFS(85:85,$1:$1,INT(-$N87/30)+1),0)+(-$N87/30-INT(-$N87/30))*SUMIFS(85:85,$1:$1,AA$1+INT(-$N87/30)+1)+(INT(-$N87/30)+1--$N87/30)*SUMIFS(85:85,$1:$1,AA$1+INT(-$N87/30))))</f>
        <v>856810.8974358975</v>
      </c>
      <c r="AB87" s="75">
        <f>IF(AB$7="",0,IF(AB$1=MAX($1:$1),$R85-SUM($T87:AA87),IF(AB$1=1,SUMIFS(85:85,$1:$1,"&gt;="&amp;1,$1:$1,"&lt;="&amp;INT(-$N87/30))+(-$N87/30-INT(-$N87/30))*SUMIFS(85:85,$1:$1,INT(-$N87/30)+1),0)+(-$N87/30-INT(-$N87/30))*SUMIFS(85:85,$1:$1,AB$1+INT(-$N87/30)+1)+(INT(-$N87/30)+1--$N87/30)*SUMIFS(85:85,$1:$1,AB$1+INT(-$N87/30))))</f>
        <v>926282.05128205125</v>
      </c>
      <c r="AC87" s="75">
        <f>IF(AC$7="",0,IF(AC$1=MAX($1:$1),$R85-SUM($T87:AB87),IF(AC$1=1,SUMIFS(85:85,$1:$1,"&gt;="&amp;1,$1:$1,"&lt;="&amp;INT(-$N87/30))+(-$N87/30-INT(-$N87/30))*SUMIFS(85:85,$1:$1,INT(-$N87/30)+1),0)+(-$N87/30-INT(-$N87/30))*SUMIFS(85:85,$1:$1,AC$1+INT(-$N87/30)+1)+(INT(-$N87/30)+1--$N87/30)*SUMIFS(85:85,$1:$1,AC$1+INT(-$N87/30))))</f>
        <v>995753.20512820524</v>
      </c>
      <c r="AD87" s="75">
        <f>IF(AD$7="",0,IF(AD$1=MAX($1:$1),$R85-SUM($T87:AC87),IF(AD$1=1,SUMIFS(85:85,$1:$1,"&gt;="&amp;1,$1:$1,"&lt;="&amp;INT(-$N87/30))+(-$N87/30-INT(-$N87/30))*SUMIFS(85:85,$1:$1,INT(-$N87/30)+1),0)+(-$N87/30-INT(-$N87/30))*SUMIFS(85:85,$1:$1,AD$1+INT(-$N87/30)+1)+(INT(-$N87/30)+1--$N87/30)*SUMIFS(85:85,$1:$1,AD$1+INT(-$N87/30))))</f>
        <v>1065224.358974359</v>
      </c>
      <c r="AE87" s="75">
        <f>IF(AE$7="",0,IF(AE$1=MAX($1:$1),$R85-SUM($T87:AD87),IF(AE$1=1,SUMIFS(85:85,$1:$1,"&gt;="&amp;1,$1:$1,"&lt;="&amp;INT(-$N87/30))+(-$N87/30-INT(-$N87/30))*SUMIFS(85:85,$1:$1,INT(-$N87/30)+1),0)+(-$N87/30-INT(-$N87/30))*SUMIFS(85:85,$1:$1,AE$1+INT(-$N87/30)+1)+(INT(-$N87/30)+1--$N87/30)*SUMIFS(85:85,$1:$1,AE$1+INT(-$N87/30))))</f>
        <v>1134695.5128205128</v>
      </c>
      <c r="AF87" s="75">
        <f>IF(AF$7="",0,IF(AF$1=MAX($1:$1),$R85-SUM($T87:AE87),IF(AF$1=1,SUMIFS(85:85,$1:$1,"&gt;="&amp;1,$1:$1,"&lt;="&amp;INT(-$N87/30))+(-$N87/30-INT(-$N87/30))*SUMIFS(85:85,$1:$1,INT(-$N87/30)+1),0)+(-$N87/30-INT(-$N87/30))*SUMIFS(85:85,$1:$1,AF$1+INT(-$N87/30)+1)+(INT(-$N87/30)+1--$N87/30)*SUMIFS(85:85,$1:$1,AF$1+INT(-$N87/30))))</f>
        <v>1204166.6666666667</v>
      </c>
      <c r="AG87" s="75">
        <f>IF(AG$7="",0,IF(AG$1=MAX($1:$1),$R85-SUM($T87:AF87),IF(AG$1=1,SUMIFS(85:85,$1:$1,"&gt;="&amp;1,$1:$1,"&lt;="&amp;INT(-$N87/30))+(-$N87/30-INT(-$N87/30))*SUMIFS(85:85,$1:$1,INT(-$N87/30)+1),0)+(-$N87/30-INT(-$N87/30))*SUMIFS(85:85,$1:$1,AG$1+INT(-$N87/30)+1)+(INT(-$N87/30)+1--$N87/30)*SUMIFS(85:85,$1:$1,AG$1+INT(-$N87/30))))</f>
        <v>833653.84615384974</v>
      </c>
      <c r="AH87" s="75">
        <f>IF(AH$7="",0,IF(AH$1=MAX($1:$1),$R85-SUM($T87:AG87),IF(AH$1=1,SUMIFS(85:85,$1:$1,"&gt;="&amp;1,$1:$1,"&lt;="&amp;INT(-$N87/30))+(-$N87/30-INT(-$N87/30))*SUMIFS(85:85,$1:$1,INT(-$N87/30)+1),0)+(-$N87/30-INT(-$N87/30))*SUMIFS(85:85,$1:$1,AH$1+INT(-$N87/30)+1)+(INT(-$N87/30)+1--$N87/30)*SUMIFS(85:85,$1:$1,AH$1+INT(-$N87/30))))</f>
        <v>0</v>
      </c>
      <c r="AI87" s="75">
        <f>IF(AI$7="",0,IF(AI$1=MAX($1:$1),$R85-SUM($T87:AH87),IF(AI$1=1,SUMIFS(85:85,$1:$1,"&gt;="&amp;1,$1:$1,"&lt;="&amp;INT(-$N87/30))+(-$N87/30-INT(-$N87/30))*SUMIFS(85:85,$1:$1,INT(-$N87/30)+1),0)+(-$N87/30-INT(-$N87/30))*SUMIFS(85:85,$1:$1,AI$1+INT(-$N87/30)+1)+(INT(-$N87/30)+1--$N87/30)*SUMIFS(85:85,$1:$1,AI$1+INT(-$N87/30))))</f>
        <v>0</v>
      </c>
      <c r="AJ87" s="75">
        <f>IF(AJ$7="",0,IF(AJ$1=MAX($1:$1),$R85-SUM($T87:AI87),IF(AJ$1=1,SUMIFS(85:85,$1:$1,"&gt;="&amp;1,$1:$1,"&lt;="&amp;INT(-$N87/30))+(-$N87/30-INT(-$N87/30))*SUMIFS(85:85,$1:$1,INT(-$N87/30)+1),0)+(-$N87/30-INT(-$N87/30))*SUMIFS(85:85,$1:$1,AJ$1+INT(-$N87/30)+1)+(INT(-$N87/30)+1--$N87/30)*SUMIFS(85:85,$1:$1,AJ$1+INT(-$N87/30))))</f>
        <v>0</v>
      </c>
      <c r="AK87" s="75">
        <f>IF(AK$7="",0,IF(AK$1=MAX($1:$1),$R85-SUM($T87:AJ87),IF(AK$1=1,SUMIFS(85:85,$1:$1,"&gt;="&amp;1,$1:$1,"&lt;="&amp;INT(-$N87/30))+(-$N87/30-INT(-$N87/30))*SUMIFS(85:85,$1:$1,INT(-$N87/30)+1),0)+(-$N87/30-INT(-$N87/30))*SUMIFS(85:85,$1:$1,AK$1+INT(-$N87/30)+1)+(INT(-$N87/30)+1--$N87/30)*SUMIFS(85:85,$1:$1,AK$1+INT(-$N87/30))))</f>
        <v>0</v>
      </c>
      <c r="AL87" s="75">
        <f>IF(AL$7="",0,IF(AL$1=MAX($1:$1),$R85-SUM($T87:AK87),IF(AL$1=1,SUMIFS(85:85,$1:$1,"&gt;="&amp;1,$1:$1,"&lt;="&amp;INT(-$N87/30))+(-$N87/30-INT(-$N87/30))*SUMIFS(85:85,$1:$1,INT(-$N87/30)+1),0)+(-$N87/30-INT(-$N87/30))*SUMIFS(85:85,$1:$1,AL$1+INT(-$N87/30)+1)+(INT(-$N87/30)+1--$N87/30)*SUMIFS(85:85,$1:$1,AL$1+INT(-$N87/30))))</f>
        <v>0</v>
      </c>
      <c r="AM87" s="75">
        <f>IF(AM$7="",0,IF(AM$1=MAX($1:$1),$R85-SUM($T87:AL87),IF(AM$1=1,SUMIFS(85:85,$1:$1,"&gt;="&amp;1,$1:$1,"&lt;="&amp;INT(-$N87/30))+(-$N87/30-INT(-$N87/30))*SUMIFS(85:85,$1:$1,INT(-$N87/30)+1),0)+(-$N87/30-INT(-$N87/30))*SUMIFS(85:85,$1:$1,AM$1+INT(-$N87/30)+1)+(INT(-$N87/30)+1--$N87/30)*SUMIFS(85:85,$1:$1,AM$1+INT(-$N87/30))))</f>
        <v>0</v>
      </c>
      <c r="AN87" s="75">
        <f>IF(AN$7="",0,IF(AN$1=MAX($1:$1),$R85-SUM($T87:AM87),IF(AN$1=1,SUMIFS(85:85,$1:$1,"&gt;="&amp;1,$1:$1,"&lt;="&amp;INT(-$N87/30))+(-$N87/30-INT(-$N87/30))*SUMIFS(85:85,$1:$1,INT(-$N87/30)+1),0)+(-$N87/30-INT(-$N87/30))*SUMIFS(85:85,$1:$1,AN$1+INT(-$N87/30)+1)+(INT(-$N87/30)+1--$N87/30)*SUMIFS(85:85,$1:$1,AN$1+INT(-$N87/30))))</f>
        <v>0</v>
      </c>
      <c r="AO87" s="75">
        <f>IF(AO$7="",0,IF(AO$1=MAX($1:$1),$R85-SUM($T87:AN87),IF(AO$1=1,SUMIFS(85:85,$1:$1,"&gt;="&amp;1,$1:$1,"&lt;="&amp;INT(-$N87/30))+(-$N87/30-INT(-$N87/30))*SUMIFS(85:85,$1:$1,INT(-$N87/30)+1),0)+(-$N87/30-INT(-$N87/30))*SUMIFS(85:85,$1:$1,AO$1+INT(-$N87/30)+1)+(INT(-$N87/30)+1--$N87/30)*SUMIFS(85:85,$1:$1,AO$1+INT(-$N87/30))))</f>
        <v>0</v>
      </c>
      <c r="AP87" s="75">
        <f>IF(AP$7="",0,IF(AP$1=MAX($1:$1),$R85-SUM($T87:AO87),IF(AP$1=1,SUMIFS(85:85,$1:$1,"&gt;="&amp;1,$1:$1,"&lt;="&amp;INT(-$N87/30))+(-$N87/30-INT(-$N87/30))*SUMIFS(85:85,$1:$1,INT(-$N87/30)+1),0)+(-$N87/30-INT(-$N87/30))*SUMIFS(85:85,$1:$1,AP$1+INT(-$N87/30)+1)+(INT(-$N87/30)+1--$N87/30)*SUMIFS(85:85,$1:$1,AP$1+INT(-$N87/30))))</f>
        <v>0</v>
      </c>
      <c r="AQ87" s="75">
        <f>IF(AQ$7="",0,IF(AQ$1=MAX($1:$1),$R85-SUM($T87:AP87),IF(AQ$1=1,SUMIFS(85:85,$1:$1,"&gt;="&amp;1,$1:$1,"&lt;="&amp;INT(-$N87/30))+(-$N87/30-INT(-$N87/30))*SUMIFS(85:85,$1:$1,INT(-$N87/30)+1),0)+(-$N87/30-INT(-$N87/30))*SUMIFS(85:85,$1:$1,AQ$1+INT(-$N87/30)+1)+(INT(-$N87/30)+1--$N87/30)*SUMIFS(85:85,$1:$1,AQ$1+INT(-$N87/30))))</f>
        <v>0</v>
      </c>
      <c r="AR87" s="75">
        <f>IF(AR$7="",0,IF(AR$1=MAX($1:$1),$R85-SUM($T87:AQ87),IF(AR$1=1,SUMIFS(85:85,$1:$1,"&gt;="&amp;1,$1:$1,"&lt;="&amp;INT(-$N87/30))+(-$N87/30-INT(-$N87/30))*SUMIFS(85:85,$1:$1,INT(-$N87/30)+1),0)+(-$N87/30-INT(-$N87/30))*SUMIFS(85:85,$1:$1,AR$1+INT(-$N87/30)+1)+(INT(-$N87/30)+1--$N87/30)*SUMIFS(85:85,$1:$1,AR$1+INT(-$N87/30))))</f>
        <v>0</v>
      </c>
      <c r="AS87" s="75">
        <f>IF(AS$7="",0,IF(AS$1=MAX($1:$1),$R85-SUM($T87:AR87),IF(AS$1=1,SUMIFS(85:85,$1:$1,"&gt;="&amp;1,$1:$1,"&lt;="&amp;INT(-$N87/30))+(-$N87/30-INT(-$N87/30))*SUMIFS(85:85,$1:$1,INT(-$N87/30)+1),0)+(-$N87/30-INT(-$N87/30))*SUMIFS(85:85,$1:$1,AS$1+INT(-$N87/30)+1)+(INT(-$N87/30)+1--$N87/30)*SUMIFS(85:85,$1:$1,AS$1+INT(-$N87/30))))</f>
        <v>0</v>
      </c>
      <c r="AT87" s="75">
        <f>IF(AT$7="",0,IF(AT$1=MAX($1:$1),$R85-SUM($T87:AS87),IF(AT$1=1,SUMIFS(85:85,$1:$1,"&gt;="&amp;1,$1:$1,"&lt;="&amp;INT(-$N87/30))+(-$N87/30-INT(-$N87/30))*SUMIFS(85:85,$1:$1,INT(-$N87/30)+1),0)+(-$N87/30-INT(-$N87/30))*SUMIFS(85:85,$1:$1,AT$1+INT(-$N87/30)+1)+(INT(-$N87/30)+1--$N87/30)*SUMIFS(85:85,$1:$1,AT$1+INT(-$N87/30))))</f>
        <v>0</v>
      </c>
      <c r="AU87" s="75">
        <f>IF(AU$7="",0,IF(AU$1=MAX($1:$1),$R85-SUM($T87:AT87),IF(AU$1=1,SUMIFS(85:85,$1:$1,"&gt;="&amp;1,$1:$1,"&lt;="&amp;INT(-$N87/30))+(-$N87/30-INT(-$N87/30))*SUMIFS(85:85,$1:$1,INT(-$N87/30)+1),0)+(-$N87/30-INT(-$N87/30))*SUMIFS(85:85,$1:$1,AU$1+INT(-$N87/30)+1)+(INT(-$N87/30)+1--$N87/30)*SUMIFS(85:85,$1:$1,AU$1+INT(-$N87/30))))</f>
        <v>0</v>
      </c>
      <c r="AV87" s="75">
        <f>IF(AV$7="",0,IF(AV$1=MAX($1:$1),$R85-SUM($T87:AU87),IF(AV$1=1,SUMIFS(85:85,$1:$1,"&gt;="&amp;1,$1:$1,"&lt;="&amp;INT(-$N87/30))+(-$N87/30-INT(-$N87/30))*SUMIFS(85:85,$1:$1,INT(-$N87/30)+1),0)+(-$N87/30-INT(-$N87/30))*SUMIFS(85:85,$1:$1,AV$1+INT(-$N87/30)+1)+(INT(-$N87/30)+1--$N87/30)*SUMIFS(85:85,$1:$1,AV$1+INT(-$N87/30))))</f>
        <v>0</v>
      </c>
      <c r="AW87" s="75">
        <f>IF(AW$7="",0,IF(AW$1=MAX($1:$1),$R85-SUM($T87:AV87),IF(AW$1=1,SUMIFS(85:85,$1:$1,"&gt;="&amp;1,$1:$1,"&lt;="&amp;INT(-$N87/30))+(-$N87/30-INT(-$N87/30))*SUMIFS(85:85,$1:$1,INT(-$N87/30)+1),0)+(-$N87/30-INT(-$N87/30))*SUMIFS(85:85,$1:$1,AW$1+INT(-$N87/30)+1)+(INT(-$N87/30)+1--$N87/30)*SUMIFS(85:85,$1:$1,AW$1+INT(-$N87/30))))</f>
        <v>0</v>
      </c>
      <c r="AX87" s="75">
        <f>IF(AX$7="",0,IF(AX$1=MAX($1:$1),$R85-SUM($T87:AW87),IF(AX$1=1,SUMIFS(85:85,$1:$1,"&gt;="&amp;1,$1:$1,"&lt;="&amp;INT(-$N87/30))+(-$N87/30-INT(-$N87/30))*SUMIFS(85:85,$1:$1,INT(-$N87/30)+1),0)+(-$N87/30-INT(-$N87/30))*SUMIFS(85:85,$1:$1,AX$1+INT(-$N87/30)+1)+(INT(-$N87/30)+1--$N87/30)*SUMIFS(85:85,$1:$1,AX$1+INT(-$N87/30))))</f>
        <v>0</v>
      </c>
      <c r="AY87" s="75">
        <f>IF(AY$7="",0,IF(AY$1=MAX($1:$1),$R85-SUM($T87:AX87),IF(AY$1=1,SUMIFS(85:85,$1:$1,"&gt;="&amp;1,$1:$1,"&lt;="&amp;INT(-$N87/30))+(-$N87/30-INT(-$N87/30))*SUMIFS(85:85,$1:$1,INT(-$N87/30)+1),0)+(-$N87/30-INT(-$N87/30))*SUMIFS(85:85,$1:$1,AY$1+INT(-$N87/30)+1)+(INT(-$N87/30)+1--$N87/30)*SUMIFS(85:85,$1:$1,AY$1+INT(-$N87/30))))</f>
        <v>0</v>
      </c>
      <c r="AZ87" s="75">
        <f>IF(AZ$7="",0,IF(AZ$1=MAX($1:$1),$R85-SUM($T87:AY87),IF(AZ$1=1,SUMIFS(85:85,$1:$1,"&gt;="&amp;1,$1:$1,"&lt;="&amp;INT(-$N87/30))+(-$N87/30-INT(-$N87/30))*SUMIFS(85:85,$1:$1,INT(-$N87/30)+1),0)+(-$N87/30-INT(-$N87/30))*SUMIFS(85:85,$1:$1,AZ$1+INT(-$N87/30)+1)+(INT(-$N87/30)+1--$N87/30)*SUMIFS(85:85,$1:$1,AZ$1+INT(-$N87/30))))</f>
        <v>0</v>
      </c>
      <c r="BA87" s="75">
        <f>IF(BA$7="",0,IF(BA$1=MAX($1:$1),$R85-SUM($T87:AZ87),IF(BA$1=1,SUMIFS(85:85,$1:$1,"&gt;="&amp;1,$1:$1,"&lt;="&amp;INT(-$N87/30))+(-$N87/30-INT(-$N87/30))*SUMIFS(85:85,$1:$1,INT(-$N87/30)+1),0)+(-$N87/30-INT(-$N87/30))*SUMIFS(85:85,$1:$1,BA$1+INT(-$N87/30)+1)+(INT(-$N87/30)+1--$N87/30)*SUMIFS(85:85,$1:$1,BA$1+INT(-$N87/30))))</f>
        <v>0</v>
      </c>
      <c r="BB87" s="75">
        <f>IF(BB$7="",0,IF(BB$1=MAX($1:$1),$R85-SUM($T87:BA87),IF(BB$1=1,SUMIFS(85:85,$1:$1,"&gt;="&amp;1,$1:$1,"&lt;="&amp;INT(-$N87/30))+(-$N87/30-INT(-$N87/30))*SUMIFS(85:85,$1:$1,INT(-$N87/30)+1),0)+(-$N87/30-INT(-$N87/30))*SUMIFS(85:85,$1:$1,BB$1+INT(-$N87/30)+1)+(INT(-$N87/30)+1--$N87/30)*SUMIFS(85:85,$1:$1,BB$1+INT(-$N87/30))))</f>
        <v>0</v>
      </c>
      <c r="BC87" s="75">
        <f>IF(BC$7="",0,IF(BC$1=MAX($1:$1),$R85-SUM($T87:BB87),IF(BC$1=1,SUMIFS(85:85,$1:$1,"&gt;="&amp;1,$1:$1,"&lt;="&amp;INT(-$N87/30))+(-$N87/30-INT(-$N87/30))*SUMIFS(85:85,$1:$1,INT(-$N87/30)+1),0)+(-$N87/30-INT(-$N87/30))*SUMIFS(85:85,$1:$1,BC$1+INT(-$N87/30)+1)+(INT(-$N87/30)+1--$N87/30)*SUMIFS(85:85,$1:$1,BC$1+INT(-$N87/30))))</f>
        <v>0</v>
      </c>
      <c r="BD87" s="75">
        <f>IF(BD$7="",0,IF(BD$1=MAX($1:$1),$R85-SUM($T87:BC87),IF(BD$1=1,SUMIFS(85:85,$1:$1,"&gt;="&amp;1,$1:$1,"&lt;="&amp;INT(-$N87/30))+(-$N87/30-INT(-$N87/30))*SUMIFS(85:85,$1:$1,INT(-$N87/30)+1),0)+(-$N87/30-INT(-$N87/30))*SUMIFS(85:85,$1:$1,BD$1+INT(-$N87/30)+1)+(INT(-$N87/30)+1--$N87/30)*SUMIFS(85:85,$1:$1,BD$1+INT(-$N87/30))))</f>
        <v>0</v>
      </c>
      <c r="BE87" s="75">
        <f>IF(BE$7="",0,IF(BE$1=MAX($1:$1),$R85-SUM($T87:BD87),IF(BE$1=1,SUMIFS(85:85,$1:$1,"&gt;="&amp;1,$1:$1,"&lt;="&amp;INT(-$N87/30))+(-$N87/30-INT(-$N87/30))*SUMIFS(85:85,$1:$1,INT(-$N87/30)+1),0)+(-$N87/30-INT(-$N87/30))*SUMIFS(85:85,$1:$1,BE$1+INT(-$N87/30)+1)+(INT(-$N87/30)+1--$N87/30)*SUMIFS(85:85,$1:$1,BE$1+INT(-$N87/30))))</f>
        <v>0</v>
      </c>
      <c r="BF87" s="75">
        <f>IF(BF$7="",0,IF(BF$1=MAX($1:$1),$R85-SUM($T87:BE87),IF(BF$1=1,SUMIFS(85:85,$1:$1,"&gt;="&amp;1,$1:$1,"&lt;="&amp;INT(-$N87/30))+(-$N87/30-INT(-$N87/30))*SUMIFS(85:85,$1:$1,INT(-$N87/30)+1),0)+(-$N87/30-INT(-$N87/30))*SUMIFS(85:85,$1:$1,BF$1+INT(-$N87/30)+1)+(INT(-$N87/30)+1--$N87/30)*SUMIFS(85:85,$1:$1,BF$1+INT(-$N87/30))))</f>
        <v>0</v>
      </c>
      <c r="BG87" s="75">
        <f>IF(BG$7="",0,IF(BG$1=MAX($1:$1),$R85-SUM($T87:BF87),IF(BG$1=1,SUMIFS(85:85,$1:$1,"&gt;="&amp;1,$1:$1,"&lt;="&amp;INT(-$N87/30))+(-$N87/30-INT(-$N87/30))*SUMIFS(85:85,$1:$1,INT(-$N87/30)+1),0)+(-$N87/30-INT(-$N87/30))*SUMIFS(85:85,$1:$1,BG$1+INT(-$N87/30)+1)+(INT(-$N87/30)+1--$N87/30)*SUMIFS(85:85,$1:$1,BG$1+INT(-$N87/30))))</f>
        <v>0</v>
      </c>
      <c r="BH87" s="75">
        <f>IF(BH$7="",0,IF(BH$1=MAX($1:$1),$R85-SUM($T87:BG87),IF(BH$1=1,SUMIFS(85:85,$1:$1,"&gt;="&amp;1,$1:$1,"&lt;="&amp;INT(-$N87/30))+(-$N87/30-INT(-$N87/30))*SUMIFS(85:85,$1:$1,INT(-$N87/30)+1),0)+(-$N87/30-INT(-$N87/30))*SUMIFS(85:85,$1:$1,BH$1+INT(-$N87/30)+1)+(INT(-$N87/30)+1--$N87/30)*SUMIFS(85:85,$1:$1,BH$1+INT(-$N87/30))))</f>
        <v>0</v>
      </c>
      <c r="BI87" s="75">
        <f>IF(BI$7="",0,IF(BI$1=MAX($1:$1),$R85-SUM($T87:BH87),IF(BI$1=1,SUMIFS(85:85,$1:$1,"&gt;="&amp;1,$1:$1,"&lt;="&amp;INT(-$N87/30))+(-$N87/30-INT(-$N87/30))*SUMIFS(85:85,$1:$1,INT(-$N87/30)+1),0)+(-$N87/30-INT(-$N87/30))*SUMIFS(85:85,$1:$1,BI$1+INT(-$N87/30)+1)+(INT(-$N87/30)+1--$N87/30)*SUMIFS(85:85,$1:$1,BI$1+INT(-$N87/30))))</f>
        <v>0</v>
      </c>
      <c r="BJ87" s="75">
        <f>IF(BJ$7="",0,IF(BJ$1=MAX($1:$1),$R85-SUM($T87:BI87),IF(BJ$1=1,SUMIFS(85:85,$1:$1,"&gt;="&amp;1,$1:$1,"&lt;="&amp;INT(-$N87/30))+(-$N87/30-INT(-$N87/30))*SUMIFS(85:85,$1:$1,INT(-$N87/30)+1),0)+(-$N87/30-INT(-$N87/30))*SUMIFS(85:85,$1:$1,BJ$1+INT(-$N87/30)+1)+(INT(-$N87/30)+1--$N87/30)*SUMIFS(85:85,$1:$1,BJ$1+INT(-$N87/30))))</f>
        <v>0</v>
      </c>
      <c r="BK87" s="75">
        <f>IF(BK$7="",0,IF(BK$1=MAX($1:$1),$R85-SUM($T87:BJ87),IF(BK$1=1,SUMIFS(85:85,$1:$1,"&gt;="&amp;1,$1:$1,"&lt;="&amp;INT(-$N87/30))+(-$N87/30-INT(-$N87/30))*SUMIFS(85:85,$1:$1,INT(-$N87/30)+1),0)+(-$N87/30-INT(-$N87/30))*SUMIFS(85:85,$1:$1,BK$1+INT(-$N87/30)+1)+(INT(-$N87/30)+1--$N87/30)*SUMIFS(85:85,$1:$1,BK$1+INT(-$N87/30))))</f>
        <v>0</v>
      </c>
      <c r="BL87" s="75">
        <f>IF(BL$7="",0,IF(BL$1=MAX($1:$1),$R85-SUM($T87:BK87),IF(BL$1=1,SUMIFS(85:85,$1:$1,"&gt;="&amp;1,$1:$1,"&lt;="&amp;INT(-$N87/30))+(-$N87/30-INT(-$N87/30))*SUMIFS(85:85,$1:$1,INT(-$N87/30)+1),0)+(-$N87/30-INT(-$N87/30))*SUMIFS(85:85,$1:$1,BL$1+INT(-$N87/30)+1)+(INT(-$N87/30)+1--$N87/30)*SUMIFS(85:85,$1:$1,BL$1+INT(-$N87/30))))</f>
        <v>0</v>
      </c>
      <c r="BM87" s="75">
        <f>IF(BM$7="",0,IF(BM$1=MAX($1:$1),$R85-SUM($T87:BL87),IF(BM$1=1,SUMIFS(85:85,$1:$1,"&gt;="&amp;1,$1:$1,"&lt;="&amp;INT(-$N87/30))+(-$N87/30-INT(-$N87/30))*SUMIFS(85:85,$1:$1,INT(-$N87/30)+1),0)+(-$N87/30-INT(-$N87/30))*SUMIFS(85:85,$1:$1,BM$1+INT(-$N87/30)+1)+(INT(-$N87/30)+1--$N87/30)*SUMIFS(85:85,$1:$1,BM$1+INT(-$N87/30))))</f>
        <v>0</v>
      </c>
      <c r="BN87" s="75">
        <f>IF(BN$7="",0,IF(BN$1=MAX($1:$1),$R85-SUM($T87:BM87),IF(BN$1=1,SUMIFS(85:85,$1:$1,"&gt;="&amp;1,$1:$1,"&lt;="&amp;INT(-$N87/30))+(-$N87/30-INT(-$N87/30))*SUMIFS(85:85,$1:$1,INT(-$N87/30)+1),0)+(-$N87/30-INT(-$N87/30))*SUMIFS(85:85,$1:$1,BN$1+INT(-$N87/30)+1)+(INT(-$N87/30)+1--$N87/30)*SUMIFS(85:85,$1:$1,BN$1+INT(-$N87/30))))</f>
        <v>0</v>
      </c>
      <c r="BO87" s="75">
        <f>IF(BO$7="",0,IF(BO$1=MAX($1:$1),$R85-SUM($T87:BN87),IF(BO$1=1,SUMIFS(85:85,$1:$1,"&gt;="&amp;1,$1:$1,"&lt;="&amp;INT(-$N87/30))+(-$N87/30-INT(-$N87/30))*SUMIFS(85:85,$1:$1,INT(-$N87/30)+1),0)+(-$N87/30-INT(-$N87/30))*SUMIFS(85:85,$1:$1,BO$1+INT(-$N87/30)+1)+(INT(-$N87/30)+1--$N87/30)*SUMIFS(85:85,$1:$1,BO$1+INT(-$N87/30))))</f>
        <v>0</v>
      </c>
      <c r="BP87" s="75">
        <f>IF(BP$7="",0,IF(BP$1=MAX($1:$1),$R85-SUM($T87:BO87),IF(BP$1=1,SUMIFS(85:85,$1:$1,"&gt;="&amp;1,$1:$1,"&lt;="&amp;INT(-$N87/30))+(-$N87/30-INT(-$N87/30))*SUMIFS(85:85,$1:$1,INT(-$N87/30)+1),0)+(-$N87/30-INT(-$N87/30))*SUMIFS(85:85,$1:$1,BP$1+INT(-$N87/30)+1)+(INT(-$N87/30)+1--$N87/30)*SUMIFS(85:85,$1:$1,BP$1+INT(-$N87/30))))</f>
        <v>0</v>
      </c>
      <c r="BQ87" s="75">
        <f>IF(BQ$7="",0,IF(BQ$1=MAX($1:$1),$R85-SUM($T87:BP87),IF(BQ$1=1,SUMIFS(85:85,$1:$1,"&gt;="&amp;1,$1:$1,"&lt;="&amp;INT(-$N87/30))+(-$N87/30-INT(-$N87/30))*SUMIFS(85:85,$1:$1,INT(-$N87/30)+1),0)+(-$N87/30-INT(-$N87/30))*SUMIFS(85:85,$1:$1,BQ$1+INT(-$N87/30)+1)+(INT(-$N87/30)+1--$N87/30)*SUMIFS(85:85,$1:$1,BQ$1+INT(-$N87/30))))</f>
        <v>0</v>
      </c>
      <c r="BR87" s="75">
        <f>IF(BR$7="",0,IF(BR$1=MAX($1:$1),$R85-SUM($T87:BQ87),IF(BR$1=1,SUMIFS(85:85,$1:$1,"&gt;="&amp;1,$1:$1,"&lt;="&amp;INT(-$N87/30))+(-$N87/30-INT(-$N87/30))*SUMIFS(85:85,$1:$1,INT(-$N87/30)+1),0)+(-$N87/30-INT(-$N87/30))*SUMIFS(85:85,$1:$1,BR$1+INT(-$N87/30)+1)+(INT(-$N87/30)+1--$N87/30)*SUMIFS(85:85,$1:$1,BR$1+INT(-$N87/30))))</f>
        <v>0</v>
      </c>
      <c r="BS87" s="75">
        <f>IF(BS$7="",0,IF(BS$1=MAX($1:$1),$R85-SUM($T87:BR87),IF(BS$1=1,SUMIFS(85:85,$1:$1,"&gt;="&amp;1,$1:$1,"&lt;="&amp;INT(-$N87/30))+(-$N87/30-INT(-$N87/30))*SUMIFS(85:85,$1:$1,INT(-$N87/30)+1),0)+(-$N87/30-INT(-$N87/30))*SUMIFS(85:85,$1:$1,BS$1+INT(-$N87/30)+1)+(INT(-$N87/30)+1--$N87/30)*SUMIFS(85:85,$1:$1,BS$1+INT(-$N87/30))))</f>
        <v>0</v>
      </c>
      <c r="BT87" s="75">
        <f>IF(BT$7="",0,IF(BT$1=MAX($1:$1),$R85-SUM($T87:BS87),IF(BT$1=1,SUMIFS(85:85,$1:$1,"&gt;="&amp;1,$1:$1,"&lt;="&amp;INT(-$N87/30))+(-$N87/30-INT(-$N87/30))*SUMIFS(85:85,$1:$1,INT(-$N87/30)+1),0)+(-$N87/30-INT(-$N87/30))*SUMIFS(85:85,$1:$1,BT$1+INT(-$N87/30)+1)+(INT(-$N87/30)+1--$N87/30)*SUMIFS(85:85,$1:$1,BT$1+INT(-$N87/30))))</f>
        <v>0</v>
      </c>
      <c r="BU87" s="75">
        <f>IF(BU$7="",0,IF(BU$1=MAX($1:$1),$R85-SUM($T87:BT87),IF(BU$1=1,SUMIFS(85:85,$1:$1,"&gt;="&amp;1,$1:$1,"&lt;="&amp;INT(-$N87/30))+(-$N87/30-INT(-$N87/30))*SUMIFS(85:85,$1:$1,INT(-$N87/30)+1),0)+(-$N87/30-INT(-$N87/30))*SUMIFS(85:85,$1:$1,BU$1+INT(-$N87/30)+1)+(INT(-$N87/30)+1--$N87/30)*SUMIFS(85:85,$1:$1,BU$1+INT(-$N87/30))))</f>
        <v>0</v>
      </c>
      <c r="BV87" s="75">
        <f>IF(BV$7="",0,IF(BV$1=MAX($1:$1),$R85-SUM($T87:BU87),IF(BV$1=1,SUMIFS(85:85,$1:$1,"&gt;="&amp;1,$1:$1,"&lt;="&amp;INT(-$N87/30))+(-$N87/30-INT(-$N87/30))*SUMIFS(85:85,$1:$1,INT(-$N87/30)+1),0)+(-$N87/30-INT(-$N87/30))*SUMIFS(85:85,$1:$1,BV$1+INT(-$N87/30)+1)+(INT(-$N87/30)+1--$N87/30)*SUMIFS(85:85,$1:$1,BV$1+INT(-$N87/30))))</f>
        <v>0</v>
      </c>
      <c r="BW87" s="75">
        <f>IF(BW$7="",0,IF(BW$1=MAX($1:$1),$R85-SUM($T87:BV87),IF(BW$1=1,SUMIFS(85:85,$1:$1,"&gt;="&amp;1,$1:$1,"&lt;="&amp;INT(-$N87/30))+(-$N87/30-INT(-$N87/30))*SUMIFS(85:85,$1:$1,INT(-$N87/30)+1),0)+(-$N87/30-INT(-$N87/30))*SUMIFS(85:85,$1:$1,BW$1+INT(-$N87/30)+1)+(INT(-$N87/30)+1--$N87/30)*SUMIFS(85:85,$1:$1,BW$1+INT(-$N87/30))))</f>
        <v>0</v>
      </c>
      <c r="BX87" s="75">
        <f>IF(BX$7="",0,IF(BX$1=MAX($1:$1),$R85-SUM($T87:BW87),IF(BX$1=1,SUMIFS(85:85,$1:$1,"&gt;="&amp;1,$1:$1,"&lt;="&amp;INT(-$N87/30))+(-$N87/30-INT(-$N87/30))*SUMIFS(85:85,$1:$1,INT(-$N87/30)+1),0)+(-$N87/30-INT(-$N87/30))*SUMIFS(85:85,$1:$1,BX$1+INT(-$N87/30)+1)+(INT(-$N87/30)+1--$N87/30)*SUMIFS(85:85,$1:$1,BX$1+INT(-$N87/30))))</f>
        <v>0</v>
      </c>
      <c r="BY87" s="75">
        <f>IF(BY$7="",0,IF(BY$1=MAX($1:$1),$R85-SUM($T87:BX87),IF(BY$1=1,SUMIFS(85:85,$1:$1,"&gt;="&amp;1,$1:$1,"&lt;="&amp;INT(-$N87/30))+(-$N87/30-INT(-$N87/30))*SUMIFS(85:85,$1:$1,INT(-$N87/30)+1),0)+(-$N87/30-INT(-$N87/30))*SUMIFS(85:85,$1:$1,BY$1+INT(-$N87/30)+1)+(INT(-$N87/30)+1--$N87/30)*SUMIFS(85:85,$1:$1,BY$1+INT(-$N87/30))))</f>
        <v>0</v>
      </c>
      <c r="BZ87" s="75">
        <f>IF(BZ$7="",0,IF(BZ$1=MAX($1:$1),$R85-SUM($T87:BY87),IF(BZ$1=1,SUMIFS(85:85,$1:$1,"&gt;="&amp;1,$1:$1,"&lt;="&amp;INT(-$N87/30))+(-$N87/30-INT(-$N87/30))*SUMIFS(85:85,$1:$1,INT(-$N87/30)+1),0)+(-$N87/30-INT(-$N87/30))*SUMIFS(85:85,$1:$1,BZ$1+INT(-$N87/30)+1)+(INT(-$N87/30)+1--$N87/30)*SUMIFS(85:85,$1:$1,BZ$1+INT(-$N87/30))))</f>
        <v>0</v>
      </c>
      <c r="CA87" s="75">
        <f>IF(CA$7="",0,IF(CA$1=MAX($1:$1),$R85-SUM($T87:BZ87),IF(CA$1=1,SUMIFS(85:85,$1:$1,"&gt;="&amp;1,$1:$1,"&lt;="&amp;INT(-$N87/30))+(-$N87/30-INT(-$N87/30))*SUMIFS(85:85,$1:$1,INT(-$N87/30)+1),0)+(-$N87/30-INT(-$N87/30))*SUMIFS(85:85,$1:$1,CA$1+INT(-$N87/30)+1)+(INT(-$N87/30)+1--$N87/30)*SUMIFS(85:85,$1:$1,CA$1+INT(-$N87/30))))</f>
        <v>0</v>
      </c>
      <c r="CB87" s="75">
        <f>IF(CB$7="",0,IF(CB$1=MAX($1:$1),$R85-SUM($T87:CA87),IF(CB$1=1,SUMIFS(85:85,$1:$1,"&gt;="&amp;1,$1:$1,"&lt;="&amp;INT(-$N87/30))+(-$N87/30-INT(-$N87/30))*SUMIFS(85:85,$1:$1,INT(-$N87/30)+1),0)+(-$N87/30-INT(-$N87/30))*SUMIFS(85:85,$1:$1,CB$1+INT(-$N87/30)+1)+(INT(-$N87/30)+1--$N87/30)*SUMIFS(85:85,$1:$1,CB$1+INT(-$N87/30))))</f>
        <v>0</v>
      </c>
      <c r="CC87" s="75">
        <f>IF(CC$7="",0,IF(CC$1=MAX($1:$1),$R85-SUM($T87:CB87),IF(CC$1=1,SUMIFS(85:85,$1:$1,"&gt;="&amp;1,$1:$1,"&lt;="&amp;INT(-$N87/30))+(-$N87/30-INT(-$N87/30))*SUMIFS(85:85,$1:$1,INT(-$N87/30)+1),0)+(-$N87/30-INT(-$N87/30))*SUMIFS(85:85,$1:$1,CC$1+INT(-$N87/30)+1)+(INT(-$N87/30)+1--$N87/30)*SUMIFS(85:85,$1:$1,CC$1+INT(-$N87/30))))</f>
        <v>0</v>
      </c>
      <c r="CD87" s="75">
        <f>IF(CD$7="",0,IF(CD$1=MAX($1:$1),$R85-SUM($T87:CC87),IF(CD$1=1,SUMIFS(85:85,$1:$1,"&gt;="&amp;1,$1:$1,"&lt;="&amp;INT(-$N87/30))+(-$N87/30-INT(-$N87/30))*SUMIFS(85:85,$1:$1,INT(-$N87/30)+1),0)+(-$N87/30-INT(-$N87/30))*SUMIFS(85:85,$1:$1,CD$1+INT(-$N87/30)+1)+(INT(-$N87/30)+1--$N87/30)*SUMIFS(85:85,$1:$1,CD$1+INT(-$N87/30))))</f>
        <v>0</v>
      </c>
      <c r="CE87" s="75">
        <f>IF(CE$7="",0,IF(CE$1=MAX($1:$1),$R85-SUM($T87:CD87),IF(CE$1=1,SUMIFS(85:85,$1:$1,"&gt;="&amp;1,$1:$1,"&lt;="&amp;INT(-$N87/30))+(-$N87/30-INT(-$N87/30))*SUMIFS(85:85,$1:$1,INT(-$N87/30)+1),0)+(-$N87/30-INT(-$N87/30))*SUMIFS(85:85,$1:$1,CE$1+INT(-$N87/30)+1)+(INT(-$N87/30)+1--$N87/30)*SUMIFS(85:85,$1:$1,CE$1+INT(-$N87/30))))</f>
        <v>0</v>
      </c>
      <c r="CF87" s="75">
        <f>IF(CF$7="",0,IF(CF$1=MAX($1:$1),$R85-SUM($T87:CE87),IF(CF$1=1,SUMIFS(85:85,$1:$1,"&gt;="&amp;1,$1:$1,"&lt;="&amp;INT(-$N87/30))+(-$N87/30-INT(-$N87/30))*SUMIFS(85:85,$1:$1,INT(-$N87/30)+1),0)+(-$N87/30-INT(-$N87/30))*SUMIFS(85:85,$1:$1,CF$1+INT(-$N87/30)+1)+(INT(-$N87/30)+1--$N87/30)*SUMIFS(85:85,$1:$1,CF$1+INT(-$N87/30))))</f>
        <v>0</v>
      </c>
      <c r="CG87" s="75">
        <f>IF(CG$7="",0,IF(CG$1=MAX($1:$1),$R85-SUM($T87:CF87),IF(CG$1=1,SUMIFS(85:85,$1:$1,"&gt;="&amp;1,$1:$1,"&lt;="&amp;INT(-$N87/30))+(-$N87/30-INT(-$N87/30))*SUMIFS(85:85,$1:$1,INT(-$N87/30)+1),0)+(-$N87/30-INT(-$N87/30))*SUMIFS(85:85,$1:$1,CG$1+INT(-$N87/30)+1)+(INT(-$N87/30)+1--$N87/30)*SUMIFS(85:85,$1:$1,CG$1+INT(-$N87/30))))</f>
        <v>0</v>
      </c>
      <c r="CH87" s="75">
        <f>IF(CH$7="",0,IF(CH$1=MAX($1:$1),$R85-SUM($T87:CG87),IF(CH$1=1,SUMIFS(85:85,$1:$1,"&gt;="&amp;1,$1:$1,"&lt;="&amp;INT(-$N87/30))+(-$N87/30-INT(-$N87/30))*SUMIFS(85:85,$1:$1,INT(-$N87/30)+1),0)+(-$N87/30-INT(-$N87/30))*SUMIFS(85:85,$1:$1,CH$1+INT(-$N87/30)+1)+(INT(-$N87/30)+1--$N87/30)*SUMIFS(85:85,$1:$1,CH$1+INT(-$N87/30))))</f>
        <v>0</v>
      </c>
      <c r="CI87" s="75">
        <f>IF(CI$7="",0,IF(CI$1=MAX($1:$1),$R85-SUM($T87:CH87),IF(CI$1=1,SUMIFS(85:85,$1:$1,"&gt;="&amp;1,$1:$1,"&lt;="&amp;INT(-$N87/30))+(-$N87/30-INT(-$N87/30))*SUMIFS(85:85,$1:$1,INT(-$N87/30)+1),0)+(-$N87/30-INT(-$N87/30))*SUMIFS(85:85,$1:$1,CI$1+INT(-$N87/30)+1)+(INT(-$N87/30)+1--$N87/30)*SUMIFS(85:85,$1:$1,CI$1+INT(-$N87/30))))</f>
        <v>0</v>
      </c>
      <c r="CJ87" s="75">
        <f>IF(CJ$7="",0,IF(CJ$1=MAX($1:$1),$R85-SUM($T87:CI87),IF(CJ$1=1,SUMIFS(85:85,$1:$1,"&gt;="&amp;1,$1:$1,"&lt;="&amp;INT(-$N87/30))+(-$N87/30-INT(-$N87/30))*SUMIFS(85:85,$1:$1,INT(-$N87/30)+1),0)+(-$N87/30-INT(-$N87/30))*SUMIFS(85:85,$1:$1,CJ$1+INT(-$N87/30)+1)+(INT(-$N87/30)+1--$N87/30)*SUMIFS(85:85,$1:$1,CJ$1+INT(-$N87/30))))</f>
        <v>0</v>
      </c>
      <c r="CK87" s="75">
        <f>IF(CK$7="",0,IF(CK$1=MAX($1:$1),$R85-SUM($T87:CJ87),IF(CK$1=1,SUMIFS(85:85,$1:$1,"&gt;="&amp;1,$1:$1,"&lt;="&amp;INT(-$N87/30))+(-$N87/30-INT(-$N87/30))*SUMIFS(85:85,$1:$1,INT(-$N87/30)+1),0)+(-$N87/30-INT(-$N87/30))*SUMIFS(85:85,$1:$1,CK$1+INT(-$N87/30)+1)+(INT(-$N87/30)+1--$N87/30)*SUMIFS(85:85,$1:$1,CK$1+INT(-$N87/30))))</f>
        <v>0</v>
      </c>
      <c r="CL87" s="75">
        <f>IF(CL$7="",0,IF(CL$1=MAX($1:$1),$R85-SUM($T87:CK87),IF(CL$1=1,SUMIFS(85:85,$1:$1,"&gt;="&amp;1,$1:$1,"&lt;="&amp;INT(-$N87/30))+(-$N87/30-INT(-$N87/30))*SUMIFS(85:85,$1:$1,INT(-$N87/30)+1),0)+(-$N87/30-INT(-$N87/30))*SUMIFS(85:85,$1:$1,CL$1+INT(-$N87/30)+1)+(INT(-$N87/30)+1--$N87/30)*SUMIFS(85:85,$1:$1,CL$1+INT(-$N87/30))))</f>
        <v>0</v>
      </c>
      <c r="CM87" s="75">
        <f>IF(CM$7="",0,IF(CM$1=MAX($1:$1),$R85-SUM($T87:CL87),IF(CM$1=1,SUMIFS(85:85,$1:$1,"&gt;="&amp;1,$1:$1,"&lt;="&amp;INT(-$N87/30))+(-$N87/30-INT(-$N87/30))*SUMIFS(85:85,$1:$1,INT(-$N87/30)+1),0)+(-$N87/30-INT(-$N87/30))*SUMIFS(85:85,$1:$1,CM$1+INT(-$N87/30)+1)+(INT(-$N87/30)+1--$N87/30)*SUMIFS(85:85,$1:$1,CM$1+INT(-$N87/30))))</f>
        <v>0</v>
      </c>
      <c r="CN87" s="75">
        <f>IF(CN$7="",0,IF(CN$1=MAX($1:$1),$R85-SUM($T87:CM87),IF(CN$1=1,SUMIFS(85:85,$1:$1,"&gt;="&amp;1,$1:$1,"&lt;="&amp;INT(-$N87/30))+(-$N87/30-INT(-$N87/30))*SUMIFS(85:85,$1:$1,INT(-$N87/30)+1),0)+(-$N87/30-INT(-$N87/30))*SUMIFS(85:85,$1:$1,CN$1+INT(-$N87/30)+1)+(INT(-$N87/30)+1--$N87/30)*SUMIFS(85:85,$1:$1,CN$1+INT(-$N87/30))))</f>
        <v>0</v>
      </c>
      <c r="CO87" s="75">
        <f>IF(CO$7="",0,IF(CO$1=MAX($1:$1),$R85-SUM($T87:CN87),IF(CO$1=1,SUMIFS(85:85,$1:$1,"&gt;="&amp;1,$1:$1,"&lt;="&amp;INT(-$N87/30))+(-$N87/30-INT(-$N87/30))*SUMIFS(85:85,$1:$1,INT(-$N87/30)+1),0)+(-$N87/30-INT(-$N87/30))*SUMIFS(85:85,$1:$1,CO$1+INT(-$N87/30)+1)+(INT(-$N87/30)+1--$N87/30)*SUMIFS(85:85,$1:$1,CO$1+INT(-$N87/30))))</f>
        <v>0</v>
      </c>
      <c r="CP87" s="75">
        <f>IF(CP$7="",0,IF(CP$1=MAX($1:$1),$R85-SUM($T87:CO87),IF(CP$1=1,SUMIFS(85:85,$1:$1,"&gt;="&amp;1,$1:$1,"&lt;="&amp;INT(-$N87/30))+(-$N87/30-INT(-$N87/30))*SUMIFS(85:85,$1:$1,INT(-$N87/30)+1),0)+(-$N87/30-INT(-$N87/30))*SUMIFS(85:85,$1:$1,CP$1+INT(-$N87/30)+1)+(INT(-$N87/30)+1--$N87/30)*SUMIFS(85:85,$1:$1,CP$1+INT(-$N87/30))))</f>
        <v>0</v>
      </c>
      <c r="CQ87" s="75">
        <f>IF(CQ$7="",0,IF(CQ$1=MAX($1:$1),$R85-SUM($T87:CP87),IF(CQ$1=1,SUMIFS(85:85,$1:$1,"&gt;="&amp;1,$1:$1,"&lt;="&amp;INT(-$N87/30))+(-$N87/30-INT(-$N87/30))*SUMIFS(85:85,$1:$1,INT(-$N87/30)+1),0)+(-$N87/30-INT(-$N87/30))*SUMIFS(85:85,$1:$1,CQ$1+INT(-$N87/30)+1)+(INT(-$N87/30)+1--$N87/30)*SUMIFS(85:85,$1:$1,CQ$1+INT(-$N87/30))))</f>
        <v>0</v>
      </c>
      <c r="CR87" s="75">
        <f>IF(CR$7="",0,IF(CR$1=MAX($1:$1),$R85-SUM($T87:CQ87),IF(CR$1=1,SUMIFS(85:85,$1:$1,"&gt;="&amp;1,$1:$1,"&lt;="&amp;INT(-$N87/30))+(-$N87/30-INT(-$N87/30))*SUMIFS(85:85,$1:$1,INT(-$N87/30)+1),0)+(-$N87/30-INT(-$N87/30))*SUMIFS(85:85,$1:$1,CR$1+INT(-$N87/30)+1)+(INT(-$N87/30)+1--$N87/30)*SUMIFS(85:85,$1:$1,CR$1+INT(-$N87/30))))</f>
        <v>0</v>
      </c>
      <c r="CS87" s="75">
        <f>IF(CS$7="",0,IF(CS$1=MAX($1:$1),$R85-SUM($T87:CR87),IF(CS$1=1,SUMIFS(85:85,$1:$1,"&gt;="&amp;1,$1:$1,"&lt;="&amp;INT(-$N87/30))+(-$N87/30-INT(-$N87/30))*SUMIFS(85:85,$1:$1,INT(-$N87/30)+1),0)+(-$N87/30-INT(-$N87/30))*SUMIFS(85:85,$1:$1,CS$1+INT(-$N87/30)+1)+(INT(-$N87/30)+1--$N87/30)*SUMIFS(85:85,$1:$1,CS$1+INT(-$N87/30))))</f>
        <v>0</v>
      </c>
      <c r="CT87" s="75">
        <f>IF(CT$7="",0,IF(CT$1=MAX($1:$1),$R85-SUM($T87:CS87),IF(CT$1=1,SUMIFS(85:85,$1:$1,"&gt;="&amp;1,$1:$1,"&lt;="&amp;INT(-$N87/30))+(-$N87/30-INT(-$N87/30))*SUMIFS(85:85,$1:$1,INT(-$N87/30)+1),0)+(-$N87/30-INT(-$N87/30))*SUMIFS(85:85,$1:$1,CT$1+INT(-$N87/30)+1)+(INT(-$N87/30)+1--$N87/30)*SUMIFS(85:85,$1:$1,CT$1+INT(-$N87/30))))</f>
        <v>0</v>
      </c>
      <c r="CU87" s="75">
        <f>IF(CU$7="",0,IF(CU$1=MAX($1:$1),$R85-SUM($T87:CT87),IF(CU$1=1,SUMIFS(85:85,$1:$1,"&gt;="&amp;1,$1:$1,"&lt;="&amp;INT(-$N87/30))+(-$N87/30-INT(-$N87/30))*SUMIFS(85:85,$1:$1,INT(-$N87/30)+1),0)+(-$N87/30-INT(-$N87/30))*SUMIFS(85:85,$1:$1,CU$1+INT(-$N87/30)+1)+(INT(-$N87/30)+1--$N87/30)*SUMIFS(85:85,$1:$1,CU$1+INT(-$N87/30))))</f>
        <v>0</v>
      </c>
      <c r="CV87" s="75">
        <f>IF(CV$7="",0,IF(CV$1=MAX($1:$1),$R85-SUM($T87:CU87),IF(CV$1=1,SUMIFS(85:85,$1:$1,"&gt;="&amp;1,$1:$1,"&lt;="&amp;INT(-$N87/30))+(-$N87/30-INT(-$N87/30))*SUMIFS(85:85,$1:$1,INT(-$N87/30)+1),0)+(-$N87/30-INT(-$N87/30))*SUMIFS(85:85,$1:$1,CV$1+INT(-$N87/30)+1)+(INT(-$N87/30)+1--$N87/30)*SUMIFS(85:85,$1:$1,CV$1+INT(-$N87/30))))</f>
        <v>0</v>
      </c>
      <c r="CW87" s="75">
        <f>IF(CW$7="",0,IF(CW$1=MAX($1:$1),$R85-SUM($T87:CV87),IF(CW$1=1,SUMIFS(85:85,$1:$1,"&gt;="&amp;1,$1:$1,"&lt;="&amp;INT(-$N87/30))+(-$N87/30-INT(-$N87/30))*SUMIFS(85:85,$1:$1,INT(-$N87/30)+1),0)+(-$N87/30-INT(-$N87/30))*SUMIFS(85:85,$1:$1,CW$1+INT(-$N87/30)+1)+(INT(-$N87/30)+1--$N87/30)*SUMIFS(85:85,$1:$1,CW$1+INT(-$N87/30))))</f>
        <v>0</v>
      </c>
      <c r="CX87" s="75">
        <f>IF(CX$7="",0,IF(CX$1=MAX($1:$1),$R85-SUM($T87:CW87),IF(CX$1=1,SUMIFS(85:85,$1:$1,"&gt;="&amp;1,$1:$1,"&lt;="&amp;INT(-$N87/30))+(-$N87/30-INT(-$N87/30))*SUMIFS(85:85,$1:$1,INT(-$N87/30)+1),0)+(-$N87/30-INT(-$N87/30))*SUMIFS(85:85,$1:$1,CX$1+INT(-$N87/30)+1)+(INT(-$N87/30)+1--$N87/30)*SUMIFS(85:85,$1:$1,CX$1+INT(-$N87/30))))</f>
        <v>0</v>
      </c>
      <c r="CY87" s="75">
        <f>IF(CY$7="",0,IF(CY$1=MAX($1:$1),$R85-SUM($T87:CX87),IF(CY$1=1,SUMIFS(85:85,$1:$1,"&gt;="&amp;1,$1:$1,"&lt;="&amp;INT(-$N87/30))+(-$N87/30-INT(-$N87/30))*SUMIFS(85:85,$1:$1,INT(-$N87/30)+1),0)+(-$N87/30-INT(-$N87/30))*SUMIFS(85:85,$1:$1,CY$1+INT(-$N87/30)+1)+(INT(-$N87/30)+1--$N87/30)*SUMIFS(85:85,$1:$1,CY$1+INT(-$N87/30))))</f>
        <v>0</v>
      </c>
      <c r="CZ87" s="75">
        <f>IF(CZ$7="",0,IF(CZ$1=MAX($1:$1),$R85-SUM($T87:CY87),IF(CZ$1=1,SUMIFS(85:85,$1:$1,"&gt;="&amp;1,$1:$1,"&lt;="&amp;INT(-$N87/30))+(-$N87/30-INT(-$N87/30))*SUMIFS(85:85,$1:$1,INT(-$N87/30)+1),0)+(-$N87/30-INT(-$N87/30))*SUMIFS(85:85,$1:$1,CZ$1+INT(-$N87/30)+1)+(INT(-$N87/30)+1--$N87/30)*SUMIFS(85:85,$1:$1,CZ$1+INT(-$N87/30))))</f>
        <v>0</v>
      </c>
      <c r="DA87" s="75">
        <f>IF(DA$7="",0,IF(DA$1=MAX($1:$1),$R85-SUM($T87:CZ87),IF(DA$1=1,SUMIFS(85:85,$1:$1,"&gt;="&amp;1,$1:$1,"&lt;="&amp;INT(-$N87/30))+(-$N87/30-INT(-$N87/30))*SUMIFS(85:85,$1:$1,INT(-$N87/30)+1),0)+(-$N87/30-INT(-$N87/30))*SUMIFS(85:85,$1:$1,DA$1+INT(-$N87/30)+1)+(INT(-$N87/30)+1--$N87/30)*SUMIFS(85:85,$1:$1,DA$1+INT(-$N87/30))))</f>
        <v>0</v>
      </c>
      <c r="DB87" s="75">
        <f>IF(DB$7="",0,IF(DB$1=MAX($1:$1),$R85-SUM($T87:DA87),IF(DB$1=1,SUMIFS(85:85,$1:$1,"&gt;="&amp;1,$1:$1,"&lt;="&amp;INT(-$N87/30))+(-$N87/30-INT(-$N87/30))*SUMIFS(85:85,$1:$1,INT(-$N87/30)+1),0)+(-$N87/30-INT(-$N87/30))*SUMIFS(85:85,$1:$1,DB$1+INT(-$N87/30)+1)+(INT(-$N87/30)+1--$N87/30)*SUMIFS(85:85,$1:$1,DB$1+INT(-$N87/30))))</f>
        <v>0</v>
      </c>
      <c r="DC87" s="75">
        <f>IF(DC$7="",0,IF(DC$1=MAX($1:$1),$R85-SUM($T87:DB87),IF(DC$1=1,SUMIFS(85:85,$1:$1,"&gt;="&amp;1,$1:$1,"&lt;="&amp;INT(-$N87/30))+(-$N87/30-INT(-$N87/30))*SUMIFS(85:85,$1:$1,INT(-$N87/30)+1),0)+(-$N87/30-INT(-$N87/30))*SUMIFS(85:85,$1:$1,DC$1+INT(-$N87/30)+1)+(INT(-$N87/30)+1--$N87/30)*SUMIFS(85:85,$1:$1,DC$1+INT(-$N87/30))))</f>
        <v>0</v>
      </c>
      <c r="DD87" s="75">
        <f>IF(DD$7="",0,IF(DD$1=MAX($1:$1),$R85-SUM($T87:DC87),IF(DD$1=1,SUMIFS(85:85,$1:$1,"&gt;="&amp;1,$1:$1,"&lt;="&amp;INT(-$N87/30))+(-$N87/30-INT(-$N87/30))*SUMIFS(85:85,$1:$1,INT(-$N87/30)+1),0)+(-$N87/30-INT(-$N87/30))*SUMIFS(85:85,$1:$1,DD$1+INT(-$N87/30)+1)+(INT(-$N87/30)+1--$N87/30)*SUMIFS(85:85,$1:$1,DD$1+INT(-$N87/30))))</f>
        <v>0</v>
      </c>
      <c r="DE87" s="75">
        <f>IF(DE$7="",0,IF(DE$1=MAX($1:$1),$R85-SUM($T87:DD87),IF(DE$1=1,SUMIFS(85:85,$1:$1,"&gt;="&amp;1,$1:$1,"&lt;="&amp;INT(-$N87/30))+(-$N87/30-INT(-$N87/30))*SUMIFS(85:85,$1:$1,INT(-$N87/30)+1),0)+(-$N87/30-INT(-$N87/30))*SUMIFS(85:85,$1:$1,DE$1+INT(-$N87/30)+1)+(INT(-$N87/30)+1--$N87/30)*SUMIFS(85:85,$1:$1,DE$1+INT(-$N87/30))))</f>
        <v>0</v>
      </c>
      <c r="DF87" s="75">
        <f>IF(DF$7="",0,IF(DF$1=MAX($1:$1),$R85-SUM($T87:DE87),IF(DF$1=1,SUMIFS(85:85,$1:$1,"&gt;="&amp;1,$1:$1,"&lt;="&amp;INT(-$N87/30))+(-$N87/30-INT(-$N87/30))*SUMIFS(85:85,$1:$1,INT(-$N87/30)+1),0)+(-$N87/30-INT(-$N87/30))*SUMIFS(85:85,$1:$1,DF$1+INT(-$N87/30)+1)+(INT(-$N87/30)+1--$N87/30)*SUMIFS(85:85,$1:$1,DF$1+INT(-$N87/30))))</f>
        <v>0</v>
      </c>
      <c r="DG87" s="75">
        <f>IF(DG$7="",0,IF(DG$1=MAX($1:$1),$R85-SUM($T87:DF87),IF(DG$1=1,SUMIFS(85:85,$1:$1,"&gt;="&amp;1,$1:$1,"&lt;="&amp;INT(-$N87/30))+(-$N87/30-INT(-$N87/30))*SUMIFS(85:85,$1:$1,INT(-$N87/30)+1),0)+(-$N87/30-INT(-$N87/30))*SUMIFS(85:85,$1:$1,DG$1+INT(-$N87/30)+1)+(INT(-$N87/30)+1--$N87/30)*SUMIFS(85:85,$1:$1,DG$1+INT(-$N87/30))))</f>
        <v>0</v>
      </c>
      <c r="DH87" s="75">
        <f>IF(DH$7="",0,IF(DH$1=MAX($1:$1),$R85-SUM($T87:DG87),IF(DH$1=1,SUMIFS(85:85,$1:$1,"&gt;="&amp;1,$1:$1,"&lt;="&amp;INT(-$N87/30))+(-$N87/30-INT(-$N87/30))*SUMIFS(85:85,$1:$1,INT(-$N87/30)+1),0)+(-$N87/30-INT(-$N87/30))*SUMIFS(85:85,$1:$1,DH$1+INT(-$N87/30)+1)+(INT(-$N87/30)+1--$N87/30)*SUMIFS(85:85,$1:$1,DH$1+INT(-$N87/30))))</f>
        <v>0</v>
      </c>
      <c r="DI87" s="75">
        <f>IF(DI$7="",0,IF(DI$1=MAX($1:$1),$R85-SUM($T87:DH87),IF(DI$1=1,SUMIFS(85:85,$1:$1,"&gt;="&amp;1,$1:$1,"&lt;="&amp;INT(-$N87/30))+(-$N87/30-INT(-$N87/30))*SUMIFS(85:85,$1:$1,INT(-$N87/30)+1),0)+(-$N87/30-INT(-$N87/30))*SUMIFS(85:85,$1:$1,DI$1+INT(-$N87/30)+1)+(INT(-$N87/30)+1--$N87/30)*SUMIFS(85:85,$1:$1,DI$1+INT(-$N87/30))))</f>
        <v>0</v>
      </c>
      <c r="DJ87" s="75">
        <f>IF(DJ$7="",0,IF(DJ$1=MAX($1:$1),$R85-SUM($T87:DI87),IF(DJ$1=1,SUMIFS(85:85,$1:$1,"&gt;="&amp;1,$1:$1,"&lt;="&amp;INT(-$N87/30))+(-$N87/30-INT(-$N87/30))*SUMIFS(85:85,$1:$1,INT(-$N87/30)+1),0)+(-$N87/30-INT(-$N87/30))*SUMIFS(85:85,$1:$1,DJ$1+INT(-$N87/30)+1)+(INT(-$N87/30)+1--$N87/30)*SUMIFS(85:85,$1:$1,DJ$1+INT(-$N87/30))))</f>
        <v>0</v>
      </c>
      <c r="DK87" s="75">
        <f>IF(DK$7="",0,IF(DK$1=MAX($1:$1),$R85-SUM($T87:DJ87),IF(DK$1=1,SUMIFS(85:85,$1:$1,"&gt;="&amp;1,$1:$1,"&lt;="&amp;INT(-$N87/30))+(-$N87/30-INT(-$N87/30))*SUMIFS(85:85,$1:$1,INT(-$N87/30)+1),0)+(-$N87/30-INT(-$N87/30))*SUMIFS(85:85,$1:$1,DK$1+INT(-$N87/30)+1)+(INT(-$N87/30)+1--$N87/30)*SUMIFS(85:85,$1:$1,DK$1+INT(-$N87/30))))</f>
        <v>0</v>
      </c>
      <c r="DL87" s="75">
        <f>IF(DL$7="",0,IF(DL$1=MAX($1:$1),$R85-SUM($T87:DK87),IF(DL$1=1,SUMIFS(85:85,$1:$1,"&gt;="&amp;1,$1:$1,"&lt;="&amp;INT(-$N87/30))+(-$N87/30-INT(-$N87/30))*SUMIFS(85:85,$1:$1,INT(-$N87/30)+1),0)+(-$N87/30-INT(-$N87/30))*SUMIFS(85:85,$1:$1,DL$1+INT(-$N87/30)+1)+(INT(-$N87/30)+1--$N87/30)*SUMIFS(85:85,$1:$1,DL$1+INT(-$N87/30))))</f>
        <v>0</v>
      </c>
      <c r="DM87" s="75">
        <f>IF(DM$7="",0,IF(DM$1=MAX($1:$1),$R85-SUM($T87:DL87),IF(DM$1=1,SUMIFS(85:85,$1:$1,"&gt;="&amp;1,$1:$1,"&lt;="&amp;INT(-$N87/30))+(-$N87/30-INT(-$N87/30))*SUMIFS(85:85,$1:$1,INT(-$N87/30)+1),0)+(-$N87/30-INT(-$N87/30))*SUMIFS(85:85,$1:$1,DM$1+INT(-$N87/30)+1)+(INT(-$N87/30)+1--$N87/30)*SUMIFS(85:85,$1:$1,DM$1+INT(-$N87/30))))</f>
        <v>0</v>
      </c>
      <c r="DN87" s="75">
        <f>IF(DN$7="",0,IF(DN$1=MAX($1:$1),$R85-SUM($T87:DM87),IF(DN$1=1,SUMIFS(85:85,$1:$1,"&gt;="&amp;1,$1:$1,"&lt;="&amp;INT(-$N87/30))+(-$N87/30-INT(-$N87/30))*SUMIFS(85:85,$1:$1,INT(-$N87/30)+1),0)+(-$N87/30-INT(-$N87/30))*SUMIFS(85:85,$1:$1,DN$1+INT(-$N87/30)+1)+(INT(-$N87/30)+1--$N87/30)*SUMIFS(85:85,$1:$1,DN$1+INT(-$N87/30))))</f>
        <v>0</v>
      </c>
      <c r="DO87" s="75">
        <f>IF(DO$7="",0,IF(DO$1=MAX($1:$1),$R85-SUM($T87:DN87),IF(DO$1=1,SUMIFS(85:85,$1:$1,"&gt;="&amp;1,$1:$1,"&lt;="&amp;INT(-$N87/30))+(-$N87/30-INT(-$N87/30))*SUMIFS(85:85,$1:$1,INT(-$N87/30)+1),0)+(-$N87/30-INT(-$N87/30))*SUMIFS(85:85,$1:$1,DO$1+INT(-$N87/30)+1)+(INT(-$N87/30)+1--$N87/30)*SUMIFS(85:85,$1:$1,DO$1+INT(-$N87/30))))</f>
        <v>0</v>
      </c>
      <c r="DP87" s="75">
        <f>IF(DP$7="",0,IF(DP$1=MAX($1:$1),$R85-SUM($T87:DO87),IF(DP$1=1,SUMIFS(85:85,$1:$1,"&gt;="&amp;1,$1:$1,"&lt;="&amp;INT(-$N87/30))+(-$N87/30-INT(-$N87/30))*SUMIFS(85:85,$1:$1,INT(-$N87/30)+1),0)+(-$N87/30-INT(-$N87/30))*SUMIFS(85:85,$1:$1,DP$1+INT(-$N87/30)+1)+(INT(-$N87/30)+1--$N87/30)*SUMIFS(85:85,$1:$1,DP$1+INT(-$N87/30))))</f>
        <v>0</v>
      </c>
      <c r="DQ87" s="75">
        <f>IF(DQ$7="",0,IF(DQ$1=MAX($1:$1),$R85-SUM($T87:DP87),IF(DQ$1=1,SUMIFS(85:85,$1:$1,"&gt;="&amp;1,$1:$1,"&lt;="&amp;INT(-$N87/30))+(-$N87/30-INT(-$N87/30))*SUMIFS(85:85,$1:$1,INT(-$N87/30)+1),0)+(-$N87/30-INT(-$N87/30))*SUMIFS(85:85,$1:$1,DQ$1+INT(-$N87/30)+1)+(INT(-$N87/30)+1--$N87/30)*SUMIFS(85:85,$1:$1,DQ$1+INT(-$N87/30))))</f>
        <v>0</v>
      </c>
      <c r="DR87" s="75">
        <f>IF(DR$7="",0,IF(DR$1=MAX($1:$1),$R85-SUM($T87:DQ87),IF(DR$1=1,SUMIFS(85:85,$1:$1,"&gt;="&amp;1,$1:$1,"&lt;="&amp;INT(-$N87/30))+(-$N87/30-INT(-$N87/30))*SUMIFS(85:85,$1:$1,INT(-$N87/30)+1),0)+(-$N87/30-INT(-$N87/30))*SUMIFS(85:85,$1:$1,DR$1+INT(-$N87/30)+1)+(INT(-$N87/30)+1--$N87/30)*SUMIFS(85:85,$1:$1,DR$1+INT(-$N87/30))))</f>
        <v>0</v>
      </c>
      <c r="DS87" s="75">
        <f>IF(DS$7="",0,IF(DS$1=MAX($1:$1),$R85-SUM($T87:DR87),IF(DS$1=1,SUMIFS(85:85,$1:$1,"&gt;="&amp;1,$1:$1,"&lt;="&amp;INT(-$N87/30))+(-$N87/30-INT(-$N87/30))*SUMIFS(85:85,$1:$1,INT(-$N87/30)+1),0)+(-$N87/30-INT(-$N87/30))*SUMIFS(85:85,$1:$1,DS$1+INT(-$N87/30)+1)+(INT(-$N87/30)+1--$N87/30)*SUMIFS(85:85,$1:$1,DS$1+INT(-$N87/30))))</f>
        <v>0</v>
      </c>
      <c r="DT87" s="75">
        <f>IF(DT$7="",0,IF(DT$1=MAX($1:$1),$R85-SUM($T87:DS87),IF(DT$1=1,SUMIFS(85:85,$1:$1,"&gt;="&amp;1,$1:$1,"&lt;="&amp;INT(-$N87/30))+(-$N87/30-INT(-$N87/30))*SUMIFS(85:85,$1:$1,INT(-$N87/30)+1),0)+(-$N87/30-INT(-$N87/30))*SUMIFS(85:85,$1:$1,DT$1+INT(-$N87/30)+1)+(INT(-$N87/30)+1--$N87/30)*SUMIFS(85:85,$1:$1,DT$1+INT(-$N87/30))))</f>
        <v>0</v>
      </c>
      <c r="DU87" s="75">
        <f>IF(DU$7="",0,IF(DU$1=MAX($1:$1),$R85-SUM($T87:DT87),IF(DU$1=1,SUMIFS(85:85,$1:$1,"&gt;="&amp;1,$1:$1,"&lt;="&amp;INT(-$N87/30))+(-$N87/30-INT(-$N87/30))*SUMIFS(85:85,$1:$1,INT(-$N87/30)+1),0)+(-$N87/30-INT(-$N87/30))*SUMIFS(85:85,$1:$1,DU$1+INT(-$N87/30)+1)+(INT(-$N87/30)+1--$N87/30)*SUMIFS(85:85,$1:$1,DU$1+INT(-$N87/30))))</f>
        <v>0</v>
      </c>
      <c r="DV87" s="75">
        <f>IF(DV$7="",0,IF(DV$1=MAX($1:$1),$R85-SUM($T87:DU87),IF(DV$1=1,SUMIFS(85:85,$1:$1,"&gt;="&amp;1,$1:$1,"&lt;="&amp;INT(-$N87/30))+(-$N87/30-INT(-$N87/30))*SUMIFS(85:85,$1:$1,INT(-$N87/30)+1),0)+(-$N87/30-INT(-$N87/30))*SUMIFS(85:85,$1:$1,DV$1+INT(-$N87/30)+1)+(INT(-$N87/30)+1--$N87/30)*SUMIFS(85:85,$1:$1,DV$1+INT(-$N87/30))))</f>
        <v>0</v>
      </c>
      <c r="DW87" s="75">
        <f>IF(DW$7="",0,IF(DW$1=MAX($1:$1),$R85-SUM($T87:DV87),IF(DW$1=1,SUMIFS(85:85,$1:$1,"&gt;="&amp;1,$1:$1,"&lt;="&amp;INT(-$N87/30))+(-$N87/30-INT(-$N87/30))*SUMIFS(85:85,$1:$1,INT(-$N87/30)+1),0)+(-$N87/30-INT(-$N87/30))*SUMIFS(85:85,$1:$1,DW$1+INT(-$N87/30)+1)+(INT(-$N87/30)+1--$N87/30)*SUMIFS(85:85,$1:$1,DW$1+INT(-$N87/30))))</f>
        <v>0</v>
      </c>
      <c r="DX87" s="75">
        <f>IF(DX$7="",0,IF(DX$1=MAX($1:$1),$R85-SUM($T87:DW87),IF(DX$1=1,SUMIFS(85:85,$1:$1,"&gt;="&amp;1,$1:$1,"&lt;="&amp;INT(-$N87/30))+(-$N87/30-INT(-$N87/30))*SUMIFS(85:85,$1:$1,INT(-$N87/30)+1),0)+(-$N87/30-INT(-$N87/30))*SUMIFS(85:85,$1:$1,DX$1+INT(-$N87/30)+1)+(INT(-$N87/30)+1--$N87/30)*SUMIFS(85:85,$1:$1,DX$1+INT(-$N87/30))))</f>
        <v>0</v>
      </c>
      <c r="DY87" s="75">
        <f>IF(DY$7="",0,IF(DY$1=MAX($1:$1),$R85-SUM($T87:DX87),IF(DY$1=1,SUMIFS(85:85,$1:$1,"&gt;="&amp;1,$1:$1,"&lt;="&amp;INT(-$N87/30))+(-$N87/30-INT(-$N87/30))*SUMIFS(85:85,$1:$1,INT(-$N87/30)+1),0)+(-$N87/30-INT(-$N87/30))*SUMIFS(85:85,$1:$1,DY$1+INT(-$N87/30)+1)+(INT(-$N87/30)+1--$N87/30)*SUMIFS(85:85,$1:$1,DY$1+INT(-$N87/30))))</f>
        <v>0</v>
      </c>
      <c r="DZ87" s="75">
        <f>IF(DZ$7="",0,IF(DZ$1=MAX($1:$1),$R85-SUM($T87:DY87),IF(DZ$1=1,SUMIFS(85:85,$1:$1,"&gt;="&amp;1,$1:$1,"&lt;="&amp;INT(-$N87/30))+(-$N87/30-INT(-$N87/30))*SUMIFS(85:85,$1:$1,INT(-$N87/30)+1),0)+(-$N87/30-INT(-$N87/30))*SUMIFS(85:85,$1:$1,DZ$1+INT(-$N87/30)+1)+(INT(-$N87/30)+1--$N87/30)*SUMIFS(85:85,$1:$1,DZ$1+INT(-$N87/30))))</f>
        <v>0</v>
      </c>
      <c r="EA87" s="75">
        <f>IF(EA$7="",0,IF(EA$1=MAX($1:$1),$R85-SUM($T87:DZ87),IF(EA$1=1,SUMIFS(85:85,$1:$1,"&gt;="&amp;1,$1:$1,"&lt;="&amp;INT(-$N87/30))+(-$N87/30-INT(-$N87/30))*SUMIFS(85:85,$1:$1,INT(-$N87/30)+1),0)+(-$N87/30-INT(-$N87/30))*SUMIFS(85:85,$1:$1,EA$1+INT(-$N87/30)+1)+(INT(-$N87/30)+1--$N87/30)*SUMIFS(85:85,$1:$1,EA$1+INT(-$N87/30))))</f>
        <v>0</v>
      </c>
      <c r="EB87" s="75">
        <f>IF(EB$7="",0,IF(EB$1=MAX($1:$1),$R85-SUM($T87:EA87),IF(EB$1=1,SUMIFS(85:85,$1:$1,"&gt;="&amp;1,$1:$1,"&lt;="&amp;INT(-$N87/30))+(-$N87/30-INT(-$N87/30))*SUMIFS(85:85,$1:$1,INT(-$N87/30)+1),0)+(-$N87/30-INT(-$N87/30))*SUMIFS(85:85,$1:$1,EB$1+INT(-$N87/30)+1)+(INT(-$N87/30)+1--$N87/30)*SUMIFS(85:85,$1:$1,EB$1+INT(-$N87/30))))</f>
        <v>0</v>
      </c>
      <c r="EC87" s="75">
        <f>IF(EC$7="",0,IF(EC$1=MAX($1:$1),$R85-SUM($T87:EB87),IF(EC$1=1,SUMIFS(85:85,$1:$1,"&gt;="&amp;1,$1:$1,"&lt;="&amp;INT(-$N87/30))+(-$N87/30-INT(-$N87/30))*SUMIFS(85:85,$1:$1,INT(-$N87/30)+1),0)+(-$N87/30-INT(-$N87/30))*SUMIFS(85:85,$1:$1,EC$1+INT(-$N87/30)+1)+(INT(-$N87/30)+1--$N87/30)*SUMIFS(85:85,$1:$1,EC$1+INT(-$N87/30))))</f>
        <v>0</v>
      </c>
      <c r="ED87" s="75">
        <f>IF(ED$7="",0,IF(ED$1=MAX($1:$1),$R85-SUM($T87:EC87),IF(ED$1=1,SUMIFS(85:85,$1:$1,"&gt;="&amp;1,$1:$1,"&lt;="&amp;INT(-$N87/30))+(-$N87/30-INT(-$N87/30))*SUMIFS(85:85,$1:$1,INT(-$N87/30)+1),0)+(-$N87/30-INT(-$N87/30))*SUMIFS(85:85,$1:$1,ED$1+INT(-$N87/30)+1)+(INT(-$N87/30)+1--$N87/30)*SUMIFS(85:85,$1:$1,ED$1+INT(-$N87/30))))</f>
        <v>0</v>
      </c>
      <c r="EE87" s="75">
        <f>IF(EE$7="",0,IF(EE$1=MAX($1:$1),$R85-SUM($T87:ED87),IF(EE$1=1,SUMIFS(85:85,$1:$1,"&gt;="&amp;1,$1:$1,"&lt;="&amp;INT(-$N87/30))+(-$N87/30-INT(-$N87/30))*SUMIFS(85:85,$1:$1,INT(-$N87/30)+1),0)+(-$N87/30-INT(-$N87/30))*SUMIFS(85:85,$1:$1,EE$1+INT(-$N87/30)+1)+(INT(-$N87/30)+1--$N87/30)*SUMIFS(85:85,$1:$1,EE$1+INT(-$N87/30))))</f>
        <v>0</v>
      </c>
      <c r="EF87" s="75">
        <f>IF(EF$7="",0,IF(EF$1=MAX($1:$1),$R85-SUM($T87:EE87),IF(EF$1=1,SUMIFS(85:85,$1:$1,"&gt;="&amp;1,$1:$1,"&lt;="&amp;INT(-$N87/30))+(-$N87/30-INT(-$N87/30))*SUMIFS(85:85,$1:$1,INT(-$N87/30)+1),0)+(-$N87/30-INT(-$N87/30))*SUMIFS(85:85,$1:$1,EF$1+INT(-$N87/30)+1)+(INT(-$N87/30)+1--$N87/30)*SUMIFS(85:85,$1:$1,EF$1+INT(-$N87/30))))</f>
        <v>0</v>
      </c>
      <c r="EG87" s="75">
        <f>IF(EG$7="",0,IF(EG$1=MAX($1:$1),$R85-SUM($T87:EF87),IF(EG$1=1,SUMIFS(85:85,$1:$1,"&gt;="&amp;1,$1:$1,"&lt;="&amp;INT(-$N87/30))+(-$N87/30-INT(-$N87/30))*SUMIFS(85:85,$1:$1,INT(-$N87/30)+1),0)+(-$N87/30-INT(-$N87/30))*SUMIFS(85:85,$1:$1,EG$1+INT(-$N87/30)+1)+(INT(-$N87/30)+1--$N87/30)*SUMIFS(85:85,$1:$1,EG$1+INT(-$N87/30))))</f>
        <v>0</v>
      </c>
      <c r="EH87" s="75">
        <f>IF(EH$7="",0,IF(EH$1=MAX($1:$1),$R85-SUM($T87:EG87),IF(EH$1=1,SUMIFS(85:85,$1:$1,"&gt;="&amp;1,$1:$1,"&lt;="&amp;INT(-$N87/30))+(-$N87/30-INT(-$N87/30))*SUMIFS(85:85,$1:$1,INT(-$N87/30)+1),0)+(-$N87/30-INT(-$N87/30))*SUMIFS(85:85,$1:$1,EH$1+INT(-$N87/30)+1)+(INT(-$N87/30)+1--$N87/30)*SUMIFS(85:85,$1:$1,EH$1+INT(-$N87/30))))</f>
        <v>0</v>
      </c>
      <c r="EI87" s="75">
        <f>IF(EI$7="",0,IF(EI$1=MAX($1:$1),$R85-SUM($T87:EH87),IF(EI$1=1,SUMIFS(85:85,$1:$1,"&gt;="&amp;1,$1:$1,"&lt;="&amp;INT(-$N87/30))+(-$N87/30-INT(-$N87/30))*SUMIFS(85:85,$1:$1,INT(-$N87/30)+1),0)+(-$N87/30-INT(-$N87/30))*SUMIFS(85:85,$1:$1,EI$1+INT(-$N87/30)+1)+(INT(-$N87/30)+1--$N87/30)*SUMIFS(85:85,$1:$1,EI$1+INT(-$N87/30))))</f>
        <v>0</v>
      </c>
      <c r="EJ87" s="75">
        <f>IF(EJ$7="",0,IF(EJ$1=MAX($1:$1),$R85-SUM($T87:EI87),IF(EJ$1=1,SUMIFS(85:85,$1:$1,"&gt;="&amp;1,$1:$1,"&lt;="&amp;INT(-$N87/30))+(-$N87/30-INT(-$N87/30))*SUMIFS(85:85,$1:$1,INT(-$N87/30)+1),0)+(-$N87/30-INT(-$N87/30))*SUMIFS(85:85,$1:$1,EJ$1+INT(-$N87/30)+1)+(INT(-$N87/30)+1--$N87/30)*SUMIFS(85:85,$1:$1,EJ$1+INT(-$N87/30))))</f>
        <v>0</v>
      </c>
      <c r="EK87" s="75">
        <f>IF(EK$7="",0,IF(EK$1=MAX($1:$1),$R85-SUM($T87:EJ87),IF(EK$1=1,SUMIFS(85:85,$1:$1,"&gt;="&amp;1,$1:$1,"&lt;="&amp;INT(-$N87/30))+(-$N87/30-INT(-$N87/30))*SUMIFS(85:85,$1:$1,INT(-$N87/30)+1),0)+(-$N87/30-INT(-$N87/30))*SUMIFS(85:85,$1:$1,EK$1+INT(-$N87/30)+1)+(INT(-$N87/30)+1--$N87/30)*SUMIFS(85:85,$1:$1,EK$1+INT(-$N87/30))))</f>
        <v>0</v>
      </c>
      <c r="EL87" s="75">
        <f>IF(EL$7="",0,IF(EL$1=MAX($1:$1),$R85-SUM($T87:EK87),IF(EL$1=1,SUMIFS(85:85,$1:$1,"&gt;="&amp;1,$1:$1,"&lt;="&amp;INT(-$N87/30))+(-$N87/30-INT(-$N87/30))*SUMIFS(85:85,$1:$1,INT(-$N87/30)+1),0)+(-$N87/30-INT(-$N87/30))*SUMIFS(85:85,$1:$1,EL$1+INT(-$N87/30)+1)+(INT(-$N87/30)+1--$N87/30)*SUMIFS(85:85,$1:$1,EL$1+INT(-$N87/30))))</f>
        <v>0</v>
      </c>
      <c r="EM87" s="75">
        <f>IF(EM$7="",0,IF(EM$1=MAX($1:$1),$R85-SUM($T87:EL87),IF(EM$1=1,SUMIFS(85:85,$1:$1,"&gt;="&amp;1,$1:$1,"&lt;="&amp;INT(-$N87/30))+(-$N87/30-INT(-$N87/30))*SUMIFS(85:85,$1:$1,INT(-$N87/30)+1),0)+(-$N87/30-INT(-$N87/30))*SUMIFS(85:85,$1:$1,EM$1+INT(-$N87/30)+1)+(INT(-$N87/30)+1--$N87/30)*SUMIFS(85:85,$1:$1,EM$1+INT(-$N87/30))))</f>
        <v>0</v>
      </c>
      <c r="EN87" s="75">
        <f>IF(EN$7="",0,IF(EN$1=MAX($1:$1),$R85-SUM($T87:EM87),IF(EN$1=1,SUMIFS(85:85,$1:$1,"&gt;="&amp;1,$1:$1,"&lt;="&amp;INT(-$N87/30))+(-$N87/30-INT(-$N87/30))*SUMIFS(85:85,$1:$1,INT(-$N87/30)+1),0)+(-$N87/30-INT(-$N87/30))*SUMIFS(85:85,$1:$1,EN$1+INT(-$N87/30)+1)+(INT(-$N87/30)+1--$N87/30)*SUMIFS(85:85,$1:$1,EN$1+INT(-$N87/30))))</f>
        <v>0</v>
      </c>
      <c r="EO87" s="75">
        <f>IF(EO$7="",0,IF(EO$1=MAX($1:$1),$R85-SUM($T87:EN87),IF(EO$1=1,SUMIFS(85:85,$1:$1,"&gt;="&amp;1,$1:$1,"&lt;="&amp;INT(-$N87/30))+(-$N87/30-INT(-$N87/30))*SUMIFS(85:85,$1:$1,INT(-$N87/30)+1),0)+(-$N87/30-INT(-$N87/30))*SUMIFS(85:85,$1:$1,EO$1+INT(-$N87/30)+1)+(INT(-$N87/30)+1--$N87/30)*SUMIFS(85:85,$1:$1,EO$1+INT(-$N87/30))))</f>
        <v>0</v>
      </c>
      <c r="EP87" s="75">
        <f>IF(EP$7="",0,IF(EP$1=MAX($1:$1),$R85-SUM($T87:EO87),IF(EP$1=1,SUMIFS(85:85,$1:$1,"&gt;="&amp;1,$1:$1,"&lt;="&amp;INT(-$N87/30))+(-$N87/30-INT(-$N87/30))*SUMIFS(85:85,$1:$1,INT(-$N87/30)+1),0)+(-$N87/30-INT(-$N87/30))*SUMIFS(85:85,$1:$1,EP$1+INT(-$N87/30)+1)+(INT(-$N87/30)+1--$N87/30)*SUMIFS(85:85,$1:$1,EP$1+INT(-$N87/30))))</f>
        <v>0</v>
      </c>
      <c r="EQ87" s="75">
        <f>IF(EQ$7="",0,IF(EQ$1=MAX($1:$1),$R85-SUM($T87:EP87),IF(EQ$1=1,SUMIFS(85:85,$1:$1,"&gt;="&amp;1,$1:$1,"&lt;="&amp;INT(-$N87/30))+(-$N87/30-INT(-$N87/30))*SUMIFS(85:85,$1:$1,INT(-$N87/30)+1),0)+(-$N87/30-INT(-$N87/30))*SUMIFS(85:85,$1:$1,EQ$1+INT(-$N87/30)+1)+(INT(-$N87/30)+1--$N87/30)*SUMIFS(85:85,$1:$1,EQ$1+INT(-$N87/30))))</f>
        <v>0</v>
      </c>
      <c r="ER87" s="75">
        <f>IF(ER$7="",0,IF(ER$1=MAX($1:$1),$R85-SUM($T87:EQ87),IF(ER$1=1,SUMIFS(85:85,$1:$1,"&gt;="&amp;1,$1:$1,"&lt;="&amp;INT(-$N87/30))+(-$N87/30-INT(-$N87/30))*SUMIFS(85:85,$1:$1,INT(-$N87/30)+1),0)+(-$N87/30-INT(-$N87/30))*SUMIFS(85:85,$1:$1,ER$1+INT(-$N87/30)+1)+(INT(-$N87/30)+1--$N87/30)*SUMIFS(85:85,$1:$1,ER$1+INT(-$N87/30))))</f>
        <v>0</v>
      </c>
      <c r="ES87" s="75">
        <f>IF(ES$7="",0,IF(ES$1=MAX($1:$1),$R85-SUM($T87:ER87),IF(ES$1=1,SUMIFS(85:85,$1:$1,"&gt;="&amp;1,$1:$1,"&lt;="&amp;INT(-$N87/30))+(-$N87/30-INT(-$N87/30))*SUMIFS(85:85,$1:$1,INT(-$N87/30)+1),0)+(-$N87/30-INT(-$N87/30))*SUMIFS(85:85,$1:$1,ES$1+INT(-$N87/30)+1)+(INT(-$N87/30)+1--$N87/30)*SUMIFS(85:85,$1:$1,ES$1+INT(-$N87/30))))</f>
        <v>0</v>
      </c>
      <c r="ET87" s="75">
        <f>IF(ET$7="",0,IF(ET$1=MAX($1:$1),$R85-SUM($T87:ES87),IF(ET$1=1,SUMIFS(85:85,$1:$1,"&gt;="&amp;1,$1:$1,"&lt;="&amp;INT(-$N87/30))+(-$N87/30-INT(-$N87/30))*SUMIFS(85:85,$1:$1,INT(-$N87/30)+1),0)+(-$N87/30-INT(-$N87/30))*SUMIFS(85:85,$1:$1,ET$1+INT(-$N87/30)+1)+(INT(-$N87/30)+1--$N87/30)*SUMIFS(85:85,$1:$1,ET$1+INT(-$N87/30))))</f>
        <v>0</v>
      </c>
      <c r="EU87" s="75">
        <f>IF(EU$7="",0,IF(EU$1=MAX($1:$1),$R85-SUM($T87:ET87),IF(EU$1=1,SUMIFS(85:85,$1:$1,"&gt;="&amp;1,$1:$1,"&lt;="&amp;INT(-$N87/30))+(-$N87/30-INT(-$N87/30))*SUMIFS(85:85,$1:$1,INT(-$N87/30)+1),0)+(-$N87/30-INT(-$N87/30))*SUMIFS(85:85,$1:$1,EU$1+INT(-$N87/30)+1)+(INT(-$N87/30)+1--$N87/30)*SUMIFS(85:85,$1:$1,EU$1+INT(-$N87/30))))</f>
        <v>0</v>
      </c>
      <c r="EV87" s="75">
        <f>IF(EV$7="",0,IF(EV$1=MAX($1:$1),$R85-SUM($T87:EU87),IF(EV$1=1,SUMIFS(85:85,$1:$1,"&gt;="&amp;1,$1:$1,"&lt;="&amp;INT(-$N87/30))+(-$N87/30-INT(-$N87/30))*SUMIFS(85:85,$1:$1,INT(-$N87/30)+1),0)+(-$N87/30-INT(-$N87/30))*SUMIFS(85:85,$1:$1,EV$1+INT(-$N87/30)+1)+(INT(-$N87/30)+1--$N87/30)*SUMIFS(85:85,$1:$1,EV$1+INT(-$N87/30))))</f>
        <v>0</v>
      </c>
      <c r="EW87" s="75">
        <f>IF(EW$7="",0,IF(EW$1=MAX($1:$1),$R85-SUM($T87:EV87),IF(EW$1=1,SUMIFS(85:85,$1:$1,"&gt;="&amp;1,$1:$1,"&lt;="&amp;INT(-$N87/30))+(-$N87/30-INT(-$N87/30))*SUMIFS(85:85,$1:$1,INT(-$N87/30)+1),0)+(-$N87/30-INT(-$N87/30))*SUMIFS(85:85,$1:$1,EW$1+INT(-$N87/30)+1)+(INT(-$N87/30)+1--$N87/30)*SUMIFS(85:85,$1:$1,EW$1+INT(-$N87/30))))</f>
        <v>0</v>
      </c>
      <c r="EX87" s="75">
        <f>IF(EX$7="",0,IF(EX$1=MAX($1:$1),$R85-SUM($T87:EW87),IF(EX$1=1,SUMIFS(85:85,$1:$1,"&gt;="&amp;1,$1:$1,"&lt;="&amp;INT(-$N87/30))+(-$N87/30-INT(-$N87/30))*SUMIFS(85:85,$1:$1,INT(-$N87/30)+1),0)+(-$N87/30-INT(-$N87/30))*SUMIFS(85:85,$1:$1,EX$1+INT(-$N87/30)+1)+(INT(-$N87/30)+1--$N87/30)*SUMIFS(85:85,$1:$1,EX$1+INT(-$N87/30))))</f>
        <v>0</v>
      </c>
      <c r="EY87" s="75">
        <f>IF(EY$7="",0,IF(EY$1=MAX($1:$1),$R85-SUM($T87:EX87),IF(EY$1=1,SUMIFS(85:85,$1:$1,"&gt;="&amp;1,$1:$1,"&lt;="&amp;INT(-$N87/30))+(-$N87/30-INT(-$N87/30))*SUMIFS(85:85,$1:$1,INT(-$N87/30)+1),0)+(-$N87/30-INT(-$N87/30))*SUMIFS(85:85,$1:$1,EY$1+INT(-$N87/30)+1)+(INT(-$N87/30)+1--$N87/30)*SUMIFS(85:85,$1:$1,EY$1+INT(-$N87/30))))</f>
        <v>0</v>
      </c>
      <c r="EZ87" s="75">
        <f>IF(EZ$7="",0,IF(EZ$1=MAX($1:$1),$R85-SUM($T87:EY87),IF(EZ$1=1,SUMIFS(85:85,$1:$1,"&gt;="&amp;1,$1:$1,"&lt;="&amp;INT(-$N87/30))+(-$N87/30-INT(-$N87/30))*SUMIFS(85:85,$1:$1,INT(-$N87/30)+1),0)+(-$N87/30-INT(-$N87/30))*SUMIFS(85:85,$1:$1,EZ$1+INT(-$N87/30)+1)+(INT(-$N87/30)+1--$N87/30)*SUMIFS(85:85,$1:$1,EZ$1+INT(-$N87/30))))</f>
        <v>0</v>
      </c>
      <c r="FA87" s="75">
        <f>IF(FA$7="",0,IF(FA$1=MAX($1:$1),$R85-SUM($T87:EZ87),IF(FA$1=1,SUMIFS(85:85,$1:$1,"&gt;="&amp;1,$1:$1,"&lt;="&amp;INT(-$N87/30))+(-$N87/30-INT(-$N87/30))*SUMIFS(85:85,$1:$1,INT(-$N87/30)+1),0)+(-$N87/30-INT(-$N87/30))*SUMIFS(85:85,$1:$1,FA$1+INT(-$N87/30)+1)+(INT(-$N87/30)+1--$N87/30)*SUMIFS(85:85,$1:$1,FA$1+INT(-$N87/30))))</f>
        <v>0</v>
      </c>
      <c r="FB87" s="75">
        <f>IF(FB$7="",0,IF(FB$1=MAX($1:$1),$R85-SUM($T87:FA87),IF(FB$1=1,SUMIFS(85:85,$1:$1,"&gt;="&amp;1,$1:$1,"&lt;="&amp;INT(-$N87/30))+(-$N87/30-INT(-$N87/30))*SUMIFS(85:85,$1:$1,INT(-$N87/30)+1),0)+(-$N87/30-INT(-$N87/30))*SUMIFS(85:85,$1:$1,FB$1+INT(-$N87/30)+1)+(INT(-$N87/30)+1--$N87/30)*SUMIFS(85:85,$1:$1,FB$1+INT(-$N87/30))))</f>
        <v>0</v>
      </c>
      <c r="FC87" s="75">
        <f>IF(FC$7="",0,IF(FC$1=MAX($1:$1),$R85-SUM($T87:FB87),IF(FC$1=1,SUMIFS(85:85,$1:$1,"&gt;="&amp;1,$1:$1,"&lt;="&amp;INT(-$N87/30))+(-$N87/30-INT(-$N87/30))*SUMIFS(85:85,$1:$1,INT(-$N87/30)+1),0)+(-$N87/30-INT(-$N87/30))*SUMIFS(85:85,$1:$1,FC$1+INT(-$N87/30)+1)+(INT(-$N87/30)+1--$N87/30)*SUMIFS(85:85,$1:$1,FC$1+INT(-$N87/30))))</f>
        <v>0</v>
      </c>
      <c r="FD87" s="75">
        <f>IF(FD$7="",0,IF(FD$1=MAX($1:$1),$R85-SUM($T87:FC87),IF(FD$1=1,SUMIFS(85:85,$1:$1,"&gt;="&amp;1,$1:$1,"&lt;="&amp;INT(-$N87/30))+(-$N87/30-INT(-$N87/30))*SUMIFS(85:85,$1:$1,INT(-$N87/30)+1),0)+(-$N87/30-INT(-$N87/30))*SUMIFS(85:85,$1:$1,FD$1+INT(-$N87/30)+1)+(INT(-$N87/30)+1--$N87/30)*SUMIFS(85:85,$1:$1,FD$1+INT(-$N87/30))))</f>
        <v>0</v>
      </c>
      <c r="FE87" s="75">
        <f>IF(FE$7="",0,IF(FE$1=MAX($1:$1),$R85-SUM($T87:FD87),IF(FE$1=1,SUMIFS(85:85,$1:$1,"&gt;="&amp;1,$1:$1,"&lt;="&amp;INT(-$N87/30))+(-$N87/30-INT(-$N87/30))*SUMIFS(85:85,$1:$1,INT(-$N87/30)+1),0)+(-$N87/30-INT(-$N87/30))*SUMIFS(85:85,$1:$1,FE$1+INT(-$N87/30)+1)+(INT(-$N87/30)+1--$N87/30)*SUMIFS(85:85,$1:$1,FE$1+INT(-$N87/30))))</f>
        <v>0</v>
      </c>
      <c r="FF87" s="75">
        <f>IF(FF$7="",0,IF(FF$1=MAX($1:$1),$R85-SUM($T87:FE87),IF(FF$1=1,SUMIFS(85:85,$1:$1,"&gt;="&amp;1,$1:$1,"&lt;="&amp;INT(-$N87/30))+(-$N87/30-INT(-$N87/30))*SUMIFS(85:85,$1:$1,INT(-$N87/30)+1),0)+(-$N87/30-INT(-$N87/30))*SUMIFS(85:85,$1:$1,FF$1+INT(-$N87/30)+1)+(INT(-$N87/30)+1--$N87/30)*SUMIFS(85:85,$1:$1,FF$1+INT(-$N87/30))))</f>
        <v>0</v>
      </c>
      <c r="FG87" s="75">
        <f>IF(FG$7="",0,IF(FG$1=MAX($1:$1),$R85-SUM($T87:FF87),IF(FG$1=1,SUMIFS(85:85,$1:$1,"&gt;="&amp;1,$1:$1,"&lt;="&amp;INT(-$N87/30))+(-$N87/30-INT(-$N87/30))*SUMIFS(85:85,$1:$1,INT(-$N87/30)+1),0)+(-$N87/30-INT(-$N87/30))*SUMIFS(85:85,$1:$1,FG$1+INT(-$N87/30)+1)+(INT(-$N87/30)+1--$N87/30)*SUMIFS(85:85,$1:$1,FG$1+INT(-$N87/30))))</f>
        <v>0</v>
      </c>
      <c r="FH87" s="75">
        <f>IF(FH$7="",0,IF(FH$1=MAX($1:$1),$R85-SUM($T87:FG87),IF(FH$1=1,SUMIFS(85:85,$1:$1,"&gt;="&amp;1,$1:$1,"&lt;="&amp;INT(-$N87/30))+(-$N87/30-INT(-$N87/30))*SUMIFS(85:85,$1:$1,INT(-$N87/30)+1),0)+(-$N87/30-INT(-$N87/30))*SUMIFS(85:85,$1:$1,FH$1+INT(-$N87/30)+1)+(INT(-$N87/30)+1--$N87/30)*SUMIFS(85:85,$1:$1,FH$1+INT(-$N87/30))))</f>
        <v>0</v>
      </c>
      <c r="FI87" s="75">
        <f>IF(FI$7="",0,IF(FI$1=MAX($1:$1),$R85-SUM($T87:FH87),IF(FI$1=1,SUMIFS(85:85,$1:$1,"&gt;="&amp;1,$1:$1,"&lt;="&amp;INT(-$N87/30))+(-$N87/30-INT(-$N87/30))*SUMIFS(85:85,$1:$1,INT(-$N87/30)+1),0)+(-$N87/30-INT(-$N87/30))*SUMIFS(85:85,$1:$1,FI$1+INT(-$N87/30)+1)+(INT(-$N87/30)+1--$N87/30)*SUMIFS(85:85,$1:$1,FI$1+INT(-$N87/30))))</f>
        <v>0</v>
      </c>
      <c r="FJ87" s="75">
        <f>IF(FJ$7="",0,IF(FJ$1=MAX($1:$1),$R85-SUM($T87:FI87),IF(FJ$1=1,SUMIFS(85:85,$1:$1,"&gt;="&amp;1,$1:$1,"&lt;="&amp;INT(-$N87/30))+(-$N87/30-INT(-$N87/30))*SUMIFS(85:85,$1:$1,INT(-$N87/30)+1),0)+(-$N87/30-INT(-$N87/30))*SUMIFS(85:85,$1:$1,FJ$1+INT(-$N87/30)+1)+(INT(-$N87/30)+1--$N87/30)*SUMIFS(85:85,$1:$1,FJ$1+INT(-$N87/30))))</f>
        <v>0</v>
      </c>
      <c r="FK87" s="75">
        <f>IF(FK$7="",0,IF(FK$1=MAX($1:$1),$R85-SUM($T87:FJ87),IF(FK$1=1,SUMIFS(85:85,$1:$1,"&gt;="&amp;1,$1:$1,"&lt;="&amp;INT(-$N87/30))+(-$N87/30-INT(-$N87/30))*SUMIFS(85:85,$1:$1,INT(-$N87/30)+1),0)+(-$N87/30-INT(-$N87/30))*SUMIFS(85:85,$1:$1,FK$1+INT(-$N87/30)+1)+(INT(-$N87/30)+1--$N87/30)*SUMIFS(85:85,$1:$1,FK$1+INT(-$N87/30))))</f>
        <v>0</v>
      </c>
      <c r="FL87" s="75">
        <f>IF(FL$7="",0,IF(FL$1=MAX($1:$1),$R85-SUM($T87:FK87),IF(FL$1=1,SUMIFS(85:85,$1:$1,"&gt;="&amp;1,$1:$1,"&lt;="&amp;INT(-$N87/30))+(-$N87/30-INT(-$N87/30))*SUMIFS(85:85,$1:$1,INT(-$N87/30)+1),0)+(-$N87/30-INT(-$N87/30))*SUMIFS(85:85,$1:$1,FL$1+INT(-$N87/30)+1)+(INT(-$N87/30)+1--$N87/30)*SUMIFS(85:85,$1:$1,FL$1+INT(-$N87/30))))</f>
        <v>0</v>
      </c>
      <c r="FM87" s="75">
        <f>IF(FM$7="",0,IF(FM$1=MAX($1:$1),$R85-SUM($T87:FL87),IF(FM$1=1,SUMIFS(85:85,$1:$1,"&gt;="&amp;1,$1:$1,"&lt;="&amp;INT(-$N87/30))+(-$N87/30-INT(-$N87/30))*SUMIFS(85:85,$1:$1,INT(-$N87/30)+1),0)+(-$N87/30-INT(-$N87/30))*SUMIFS(85:85,$1:$1,FM$1+INT(-$N87/30)+1)+(INT(-$N87/30)+1--$N87/30)*SUMIFS(85:85,$1:$1,FM$1+INT(-$N87/30))))</f>
        <v>0</v>
      </c>
      <c r="FN87" s="75">
        <f>IF(FN$7="",0,IF(FN$1=MAX($1:$1),$R85-SUM($T87:FM87),IF(FN$1=1,SUMIFS(85:85,$1:$1,"&gt;="&amp;1,$1:$1,"&lt;="&amp;INT(-$N87/30))+(-$N87/30-INT(-$N87/30))*SUMIFS(85:85,$1:$1,INT(-$N87/30)+1),0)+(-$N87/30-INT(-$N87/30))*SUMIFS(85:85,$1:$1,FN$1+INT(-$N87/30)+1)+(INT(-$N87/30)+1--$N87/30)*SUMIFS(85:85,$1:$1,FN$1+INT(-$N87/30))))</f>
        <v>0</v>
      </c>
      <c r="FO87" s="75">
        <f>IF(FO$7="",0,IF(FO$1=MAX($1:$1),$R85-SUM($T87:FN87),IF(FO$1=1,SUMIFS(85:85,$1:$1,"&gt;="&amp;1,$1:$1,"&lt;="&amp;INT(-$N87/30))+(-$N87/30-INT(-$N87/30))*SUMIFS(85:85,$1:$1,INT(-$N87/30)+1),0)+(-$N87/30-INT(-$N87/30))*SUMIFS(85:85,$1:$1,FO$1+INT(-$N87/30)+1)+(INT(-$N87/30)+1--$N87/30)*SUMIFS(85:85,$1:$1,FO$1+INT(-$N87/30))))</f>
        <v>0</v>
      </c>
      <c r="FP87" s="75">
        <f>IF(FP$7="",0,IF(FP$1=MAX($1:$1),$R85-SUM($T87:FO87),IF(FP$1=1,SUMIFS(85:85,$1:$1,"&gt;="&amp;1,$1:$1,"&lt;="&amp;INT(-$N87/30))+(-$N87/30-INT(-$N87/30))*SUMIFS(85:85,$1:$1,INT(-$N87/30)+1),0)+(-$N87/30-INT(-$N87/30))*SUMIFS(85:85,$1:$1,FP$1+INT(-$N87/30)+1)+(INT(-$N87/30)+1--$N87/30)*SUMIFS(85:85,$1:$1,FP$1+INT(-$N87/30))))</f>
        <v>0</v>
      </c>
      <c r="FQ87" s="75">
        <f>IF(FQ$7="",0,IF(FQ$1=MAX($1:$1),$R85-SUM($T87:FP87),IF(FQ$1=1,SUMIFS(85:85,$1:$1,"&gt;="&amp;1,$1:$1,"&lt;="&amp;INT(-$N87/30))+(-$N87/30-INT(-$N87/30))*SUMIFS(85:85,$1:$1,INT(-$N87/30)+1),0)+(-$N87/30-INT(-$N87/30))*SUMIFS(85:85,$1:$1,FQ$1+INT(-$N87/30)+1)+(INT(-$N87/30)+1--$N87/30)*SUMIFS(85:85,$1:$1,FQ$1+INT(-$N87/30))))</f>
        <v>0</v>
      </c>
      <c r="FR87" s="75">
        <f>IF(FR$7="",0,IF(FR$1=MAX($1:$1),$R85-SUM($T87:FQ87),IF(FR$1=1,SUMIFS(85:85,$1:$1,"&gt;="&amp;1,$1:$1,"&lt;="&amp;INT(-$N87/30))+(-$N87/30-INT(-$N87/30))*SUMIFS(85:85,$1:$1,INT(-$N87/30)+1),0)+(-$N87/30-INT(-$N87/30))*SUMIFS(85:85,$1:$1,FR$1+INT(-$N87/30)+1)+(INT(-$N87/30)+1--$N87/30)*SUMIFS(85:85,$1:$1,FR$1+INT(-$N87/30))))</f>
        <v>0</v>
      </c>
      <c r="FS87" s="75">
        <f>IF(FS$7="",0,IF(FS$1=MAX($1:$1),$R85-SUM($T87:FR87),IF(FS$1=1,SUMIFS(85:85,$1:$1,"&gt;="&amp;1,$1:$1,"&lt;="&amp;INT(-$N87/30))+(-$N87/30-INT(-$N87/30))*SUMIFS(85:85,$1:$1,INT(-$N87/30)+1),0)+(-$N87/30-INT(-$N87/30))*SUMIFS(85:85,$1:$1,FS$1+INT(-$N87/30)+1)+(INT(-$N87/30)+1--$N87/30)*SUMIFS(85:85,$1:$1,FS$1+INT(-$N87/30))))</f>
        <v>0</v>
      </c>
      <c r="FT87" s="75">
        <f>IF(FT$7="",0,IF(FT$1=MAX($1:$1),$R85-SUM($T87:FS87),IF(FT$1=1,SUMIFS(85:85,$1:$1,"&gt;="&amp;1,$1:$1,"&lt;="&amp;INT(-$N87/30))+(-$N87/30-INT(-$N87/30))*SUMIFS(85:85,$1:$1,INT(-$N87/30)+1),0)+(-$N87/30-INT(-$N87/30))*SUMIFS(85:85,$1:$1,FT$1+INT(-$N87/30)+1)+(INT(-$N87/30)+1--$N87/30)*SUMIFS(85:85,$1:$1,FT$1+INT(-$N87/30))))</f>
        <v>0</v>
      </c>
      <c r="FU87" s="75">
        <f>IF(FU$7="",0,IF(FU$1=MAX($1:$1),$R85-SUM($T87:FT87),IF(FU$1=1,SUMIFS(85:85,$1:$1,"&gt;="&amp;1,$1:$1,"&lt;="&amp;INT(-$N87/30))+(-$N87/30-INT(-$N87/30))*SUMIFS(85:85,$1:$1,INT(-$N87/30)+1),0)+(-$N87/30-INT(-$N87/30))*SUMIFS(85:85,$1:$1,FU$1+INT(-$N87/30)+1)+(INT(-$N87/30)+1--$N87/30)*SUMIFS(85:85,$1:$1,FU$1+INT(-$N87/30))))</f>
        <v>0</v>
      </c>
      <c r="FV87" s="75">
        <f>IF(FV$7="",0,IF(FV$1=MAX($1:$1),$R85-SUM($T87:FU87),IF(FV$1=1,SUMIFS(85:85,$1:$1,"&gt;="&amp;1,$1:$1,"&lt;="&amp;INT(-$N87/30))+(-$N87/30-INT(-$N87/30))*SUMIFS(85:85,$1:$1,INT(-$N87/30)+1),0)+(-$N87/30-INT(-$N87/30))*SUMIFS(85:85,$1:$1,FV$1+INT(-$N87/30)+1)+(INT(-$N87/30)+1--$N87/30)*SUMIFS(85:85,$1:$1,FV$1+INT(-$N87/30))))</f>
        <v>0</v>
      </c>
      <c r="FW87" s="75">
        <f>IF(FW$7="",0,IF(FW$1=MAX($1:$1),$R85-SUM($T87:FV87),IF(FW$1=1,SUMIFS(85:85,$1:$1,"&gt;="&amp;1,$1:$1,"&lt;="&amp;INT(-$N87/30))+(-$N87/30-INT(-$N87/30))*SUMIFS(85:85,$1:$1,INT(-$N87/30)+1),0)+(-$N87/30-INT(-$N87/30))*SUMIFS(85:85,$1:$1,FW$1+INT(-$N87/30)+1)+(INT(-$N87/30)+1--$N87/30)*SUMIFS(85:85,$1:$1,FW$1+INT(-$N87/30))))</f>
        <v>0</v>
      </c>
      <c r="FX87" s="75">
        <f>IF(FX$7="",0,IF(FX$1=MAX($1:$1),$R85-SUM($T87:FW87),IF(FX$1=1,SUMIFS(85:85,$1:$1,"&gt;="&amp;1,$1:$1,"&lt;="&amp;INT(-$N87/30))+(-$N87/30-INT(-$N87/30))*SUMIFS(85:85,$1:$1,INT(-$N87/30)+1),0)+(-$N87/30-INT(-$N87/30))*SUMIFS(85:85,$1:$1,FX$1+INT(-$N87/30)+1)+(INT(-$N87/30)+1--$N87/30)*SUMIFS(85:85,$1:$1,FX$1+INT(-$N87/30))))</f>
        <v>0</v>
      </c>
      <c r="FY87" s="75">
        <f>IF(FY$7="",0,IF(FY$1=MAX($1:$1),$R85-SUM($T87:FX87),IF(FY$1=1,SUMIFS(85:85,$1:$1,"&gt;="&amp;1,$1:$1,"&lt;="&amp;INT(-$N87/30))+(-$N87/30-INT(-$N87/30))*SUMIFS(85:85,$1:$1,INT(-$N87/30)+1),0)+(-$N87/30-INT(-$N87/30))*SUMIFS(85:85,$1:$1,FY$1+INT(-$N87/30)+1)+(INT(-$N87/30)+1--$N87/30)*SUMIFS(85:85,$1:$1,FY$1+INT(-$N87/30))))</f>
        <v>0</v>
      </c>
      <c r="FZ87" s="75">
        <f>IF(FZ$7="",0,IF(FZ$1=MAX($1:$1),$R85-SUM($T87:FY87),IF(FZ$1=1,SUMIFS(85:85,$1:$1,"&gt;="&amp;1,$1:$1,"&lt;="&amp;INT(-$N87/30))+(-$N87/30-INT(-$N87/30))*SUMIFS(85:85,$1:$1,INT(-$N87/30)+1),0)+(-$N87/30-INT(-$N87/30))*SUMIFS(85:85,$1:$1,FZ$1+INT(-$N87/30)+1)+(INT(-$N87/30)+1--$N87/30)*SUMIFS(85:85,$1:$1,FZ$1+INT(-$N87/30))))</f>
        <v>0</v>
      </c>
      <c r="GA87" s="75">
        <f>IF(GA$7="",0,IF(GA$1=MAX($1:$1),$R85-SUM($T87:FZ87),IF(GA$1=1,SUMIFS(85:85,$1:$1,"&gt;="&amp;1,$1:$1,"&lt;="&amp;INT(-$N87/30))+(-$N87/30-INT(-$N87/30))*SUMIFS(85:85,$1:$1,INT(-$N87/30)+1),0)+(-$N87/30-INT(-$N87/30))*SUMIFS(85:85,$1:$1,GA$1+INT(-$N87/30)+1)+(INT(-$N87/30)+1--$N87/30)*SUMIFS(85:85,$1:$1,GA$1+INT(-$N87/30))))</f>
        <v>0</v>
      </c>
      <c r="GB87" s="75">
        <f>IF(GB$7="",0,IF(GB$1=MAX($1:$1),$R85-SUM($T87:GA87),IF(GB$1=1,SUMIFS(85:85,$1:$1,"&gt;="&amp;1,$1:$1,"&lt;="&amp;INT(-$N87/30))+(-$N87/30-INT(-$N87/30))*SUMIFS(85:85,$1:$1,INT(-$N87/30)+1),0)+(-$N87/30-INT(-$N87/30))*SUMIFS(85:85,$1:$1,GB$1+INT(-$N87/30)+1)+(INT(-$N87/30)+1--$N87/30)*SUMIFS(85:85,$1:$1,GB$1+INT(-$N87/30))))</f>
        <v>0</v>
      </c>
      <c r="GC87" s="75">
        <f>IF(GC$7="",0,IF(GC$1=MAX($1:$1),$R85-SUM($T87:GB87),IF(GC$1=1,SUMIFS(85:85,$1:$1,"&gt;="&amp;1,$1:$1,"&lt;="&amp;INT(-$N87/30))+(-$N87/30-INT(-$N87/30))*SUMIFS(85:85,$1:$1,INT(-$N87/30)+1),0)+(-$N87/30-INT(-$N87/30))*SUMIFS(85:85,$1:$1,GC$1+INT(-$N87/30)+1)+(INT(-$N87/30)+1--$N87/30)*SUMIFS(85:85,$1:$1,GC$1+INT(-$N87/30))))</f>
        <v>0</v>
      </c>
      <c r="GD87" s="75">
        <f>IF(GD$7="",0,IF(GD$1=MAX($1:$1),$R85-SUM($T87:GC87),IF(GD$1=1,SUMIFS(85:85,$1:$1,"&gt;="&amp;1,$1:$1,"&lt;="&amp;INT(-$N87/30))+(-$N87/30-INT(-$N87/30))*SUMIFS(85:85,$1:$1,INT(-$N87/30)+1),0)+(-$N87/30-INT(-$N87/30))*SUMIFS(85:85,$1:$1,GD$1+INT(-$N87/30)+1)+(INT(-$N87/30)+1--$N87/30)*SUMIFS(85:85,$1:$1,GD$1+INT(-$N87/30))))</f>
        <v>0</v>
      </c>
      <c r="GE87" s="75">
        <f>IF(GE$7="",0,IF(GE$1=MAX($1:$1),$R85-SUM($T87:GD87),IF(GE$1=1,SUMIFS(85:85,$1:$1,"&gt;="&amp;1,$1:$1,"&lt;="&amp;INT(-$N87/30))+(-$N87/30-INT(-$N87/30))*SUMIFS(85:85,$1:$1,INT(-$N87/30)+1),0)+(-$N87/30-INT(-$N87/30))*SUMIFS(85:85,$1:$1,GE$1+INT(-$N87/30)+1)+(INT(-$N87/30)+1--$N87/30)*SUMIFS(85:85,$1:$1,GE$1+INT(-$N87/30))))</f>
        <v>0</v>
      </c>
      <c r="GF87" s="75">
        <f>IF(GF$7="",0,IF(GF$1=MAX($1:$1),$R85-SUM($T87:GE87),IF(GF$1=1,SUMIFS(85:85,$1:$1,"&gt;="&amp;1,$1:$1,"&lt;="&amp;INT(-$N87/30))+(-$N87/30-INT(-$N87/30))*SUMIFS(85:85,$1:$1,INT(-$N87/30)+1),0)+(-$N87/30-INT(-$N87/30))*SUMIFS(85:85,$1:$1,GF$1+INT(-$N87/30)+1)+(INT(-$N87/30)+1--$N87/30)*SUMIFS(85:85,$1:$1,GF$1+INT(-$N87/30))))</f>
        <v>0</v>
      </c>
      <c r="GG87" s="75">
        <f>IF(GG$7="",0,IF(GG$1=MAX($1:$1),$R85-SUM($T87:GF87),IF(GG$1=1,SUMIFS(85:85,$1:$1,"&gt;="&amp;1,$1:$1,"&lt;="&amp;INT(-$N87/30))+(-$N87/30-INT(-$N87/30))*SUMIFS(85:85,$1:$1,INT(-$N87/30)+1),0)+(-$N87/30-INT(-$N87/30))*SUMIFS(85:85,$1:$1,GG$1+INT(-$N87/30)+1)+(INT(-$N87/30)+1--$N87/30)*SUMIFS(85:85,$1:$1,GG$1+INT(-$N87/30))))</f>
        <v>0</v>
      </c>
      <c r="GH87" s="75">
        <f>IF(GH$7="",0,IF(GH$1=MAX($1:$1),$R85-SUM($T87:GG87),IF(GH$1=1,SUMIFS(85:85,$1:$1,"&gt;="&amp;1,$1:$1,"&lt;="&amp;INT(-$N87/30))+(-$N87/30-INT(-$N87/30))*SUMIFS(85:85,$1:$1,INT(-$N87/30)+1),0)+(-$N87/30-INT(-$N87/30))*SUMIFS(85:85,$1:$1,GH$1+INT(-$N87/30)+1)+(INT(-$N87/30)+1--$N87/30)*SUMIFS(85:85,$1:$1,GH$1+INT(-$N87/30))))</f>
        <v>0</v>
      </c>
      <c r="GI87" s="75">
        <f>IF(GI$7="",0,IF(GI$1=MAX($1:$1),$R85-SUM($T87:GH87),IF(GI$1=1,SUMIFS(85:85,$1:$1,"&gt;="&amp;1,$1:$1,"&lt;="&amp;INT(-$N87/30))+(-$N87/30-INT(-$N87/30))*SUMIFS(85:85,$1:$1,INT(-$N87/30)+1),0)+(-$N87/30-INT(-$N87/30))*SUMIFS(85:85,$1:$1,GI$1+INT(-$N87/30)+1)+(INT(-$N87/30)+1--$N87/30)*SUMIFS(85:85,$1:$1,GI$1+INT(-$N87/30))))</f>
        <v>0</v>
      </c>
      <c r="GJ87" s="75">
        <f>IF(GJ$7="",0,IF(GJ$1=MAX($1:$1),$R85-SUM($T87:GI87),IF(GJ$1=1,SUMIFS(85:85,$1:$1,"&gt;="&amp;1,$1:$1,"&lt;="&amp;INT(-$N87/30))+(-$N87/30-INT(-$N87/30))*SUMIFS(85:85,$1:$1,INT(-$N87/30)+1),0)+(-$N87/30-INT(-$N87/30))*SUMIFS(85:85,$1:$1,GJ$1+INT(-$N87/30)+1)+(INT(-$N87/30)+1--$N87/30)*SUMIFS(85:85,$1:$1,GJ$1+INT(-$N87/30))))</f>
        <v>0</v>
      </c>
      <c r="GK87" s="75">
        <f>IF(GK$7="",0,IF(GK$1=MAX($1:$1),$R85-SUM($T87:GJ87),IF(GK$1=1,SUMIFS(85:85,$1:$1,"&gt;="&amp;1,$1:$1,"&lt;="&amp;INT(-$N87/30))+(-$N87/30-INT(-$N87/30))*SUMIFS(85:85,$1:$1,INT(-$N87/30)+1),0)+(-$N87/30-INT(-$N87/30))*SUMIFS(85:85,$1:$1,GK$1+INT(-$N87/30)+1)+(INT(-$N87/30)+1--$N87/30)*SUMIFS(85:85,$1:$1,GK$1+INT(-$N87/30))))</f>
        <v>0</v>
      </c>
      <c r="GL87" s="75">
        <f>IF(GL$7="",0,IF(GL$1=MAX($1:$1),$R85-SUM($T87:GK87),IF(GL$1=1,SUMIFS(85:85,$1:$1,"&gt;="&amp;1,$1:$1,"&lt;="&amp;INT(-$N87/30))+(-$N87/30-INT(-$N87/30))*SUMIFS(85:85,$1:$1,INT(-$N87/30)+1),0)+(-$N87/30-INT(-$N87/30))*SUMIFS(85:85,$1:$1,GL$1+INT(-$N87/30)+1)+(INT(-$N87/30)+1--$N87/30)*SUMIFS(85:85,$1:$1,GL$1+INT(-$N87/30))))</f>
        <v>0</v>
      </c>
      <c r="GM87" s="75">
        <f>IF(GM$7="",0,IF(GM$1=MAX($1:$1),$R85-SUM($T87:GL87),IF(GM$1=1,SUMIFS(85:85,$1:$1,"&gt;="&amp;1,$1:$1,"&lt;="&amp;INT(-$N87/30))+(-$N87/30-INT(-$N87/30))*SUMIFS(85:85,$1:$1,INT(-$N87/30)+1),0)+(-$N87/30-INT(-$N87/30))*SUMIFS(85:85,$1:$1,GM$1+INT(-$N87/30)+1)+(INT(-$N87/30)+1--$N87/30)*SUMIFS(85:85,$1:$1,GM$1+INT(-$N87/30))))</f>
        <v>0</v>
      </c>
      <c r="GN87" s="75">
        <f>IF(GN$7="",0,IF(GN$1=MAX($1:$1),$R85-SUM($T87:GM87),IF(GN$1=1,SUMIFS(85:85,$1:$1,"&gt;="&amp;1,$1:$1,"&lt;="&amp;INT(-$N87/30))+(-$N87/30-INT(-$N87/30))*SUMIFS(85:85,$1:$1,INT(-$N87/30)+1),0)+(-$N87/30-INT(-$N87/30))*SUMIFS(85:85,$1:$1,GN$1+INT(-$N87/30)+1)+(INT(-$N87/30)+1--$N87/30)*SUMIFS(85:85,$1:$1,GN$1+INT(-$N87/30))))</f>
        <v>0</v>
      </c>
      <c r="GO87" s="75">
        <f>IF(GO$7="",0,IF(GO$1=MAX($1:$1),$R85-SUM($T87:GN87),IF(GO$1=1,SUMIFS(85:85,$1:$1,"&gt;="&amp;1,$1:$1,"&lt;="&amp;INT(-$N87/30))+(-$N87/30-INT(-$N87/30))*SUMIFS(85:85,$1:$1,INT(-$N87/30)+1),0)+(-$N87/30-INT(-$N87/30))*SUMIFS(85:85,$1:$1,GO$1+INT(-$N87/30)+1)+(INT(-$N87/30)+1--$N87/30)*SUMIFS(85:85,$1:$1,GO$1+INT(-$N87/30))))</f>
        <v>0</v>
      </c>
      <c r="GP87" s="75">
        <f>IF(GP$7="",0,IF(GP$1=MAX($1:$1),$R85-SUM($T87:GO87),IF(GP$1=1,SUMIFS(85:85,$1:$1,"&gt;="&amp;1,$1:$1,"&lt;="&amp;INT(-$N87/30))+(-$N87/30-INT(-$N87/30))*SUMIFS(85:85,$1:$1,INT(-$N87/30)+1),0)+(-$N87/30-INT(-$N87/30))*SUMIFS(85:85,$1:$1,GP$1+INT(-$N87/30)+1)+(INT(-$N87/30)+1--$N87/30)*SUMIFS(85:85,$1:$1,GP$1+INT(-$N87/30))))</f>
        <v>0</v>
      </c>
      <c r="GQ87" s="75">
        <f>IF(GQ$7="",0,IF(GQ$1=MAX($1:$1),$R85-SUM($T87:GP87),IF(GQ$1=1,SUMIFS(85:85,$1:$1,"&gt;="&amp;1,$1:$1,"&lt;="&amp;INT(-$N87/30))+(-$N87/30-INT(-$N87/30))*SUMIFS(85:85,$1:$1,INT(-$N87/30)+1),0)+(-$N87/30-INT(-$N87/30))*SUMIFS(85:85,$1:$1,GQ$1+INT(-$N87/30)+1)+(INT(-$N87/30)+1--$N87/30)*SUMIFS(85:85,$1:$1,GQ$1+INT(-$N87/30))))</f>
        <v>0</v>
      </c>
      <c r="GR87" s="75">
        <f>IF(GR$7="",0,IF(GR$1=MAX($1:$1),$R85-SUM($T87:GQ87),IF(GR$1=1,SUMIFS(85:85,$1:$1,"&gt;="&amp;1,$1:$1,"&lt;="&amp;INT(-$N87/30))+(-$N87/30-INT(-$N87/30))*SUMIFS(85:85,$1:$1,INT(-$N87/30)+1),0)+(-$N87/30-INT(-$N87/30))*SUMIFS(85:85,$1:$1,GR$1+INT(-$N87/30)+1)+(INT(-$N87/30)+1--$N87/30)*SUMIFS(85:85,$1:$1,GR$1+INT(-$N87/30))))</f>
        <v>0</v>
      </c>
      <c r="GS87" s="75">
        <f>IF(GS$7="",0,IF(GS$1=MAX($1:$1),$R85-SUM($T87:GR87),IF(GS$1=1,SUMIFS(85:85,$1:$1,"&gt;="&amp;1,$1:$1,"&lt;="&amp;INT(-$N87/30))+(-$N87/30-INT(-$N87/30))*SUMIFS(85:85,$1:$1,INT(-$N87/30)+1),0)+(-$N87/30-INT(-$N87/30))*SUMIFS(85:85,$1:$1,GS$1+INT(-$N87/30)+1)+(INT(-$N87/30)+1--$N87/30)*SUMIFS(85:85,$1:$1,GS$1+INT(-$N87/30))))</f>
        <v>0</v>
      </c>
      <c r="GT87" s="75">
        <f>IF(GT$7="",0,IF(GT$1=MAX($1:$1),$R85-SUM($T87:GS87),IF(GT$1=1,SUMIFS(85:85,$1:$1,"&gt;="&amp;1,$1:$1,"&lt;="&amp;INT(-$N87/30))+(-$N87/30-INT(-$N87/30))*SUMIFS(85:85,$1:$1,INT(-$N87/30)+1),0)+(-$N87/30-INT(-$N87/30))*SUMIFS(85:85,$1:$1,GT$1+INT(-$N87/30)+1)+(INT(-$N87/30)+1--$N87/30)*SUMIFS(85:85,$1:$1,GT$1+INT(-$N87/30))))</f>
        <v>0</v>
      </c>
      <c r="GU87" s="75">
        <f>IF(GU$7="",0,IF(GU$1=MAX($1:$1),$R85-SUM($T87:GT87),IF(GU$1=1,SUMIFS(85:85,$1:$1,"&gt;="&amp;1,$1:$1,"&lt;="&amp;INT(-$N87/30))+(-$N87/30-INT(-$N87/30))*SUMIFS(85:85,$1:$1,INT(-$N87/30)+1),0)+(-$N87/30-INT(-$N87/30))*SUMIFS(85:85,$1:$1,GU$1+INT(-$N87/30)+1)+(INT(-$N87/30)+1--$N87/30)*SUMIFS(85:85,$1:$1,GU$1+INT(-$N87/30))))</f>
        <v>0</v>
      </c>
      <c r="GV87" s="75">
        <f>IF(GV$7="",0,IF(GV$1=MAX($1:$1),$R85-SUM($T87:GU87),IF(GV$1=1,SUMIFS(85:85,$1:$1,"&gt;="&amp;1,$1:$1,"&lt;="&amp;INT(-$N87/30))+(-$N87/30-INT(-$N87/30))*SUMIFS(85:85,$1:$1,INT(-$N87/30)+1),0)+(-$N87/30-INT(-$N87/30))*SUMIFS(85:85,$1:$1,GV$1+INT(-$N87/30)+1)+(INT(-$N87/30)+1--$N87/30)*SUMIFS(85:85,$1:$1,GV$1+INT(-$N87/30))))</f>
        <v>0</v>
      </c>
      <c r="GW87" s="75">
        <f>IF(GW$7="",0,IF(GW$1=MAX($1:$1),$R85-SUM($T87:GV87),IF(GW$1=1,SUMIFS(85:85,$1:$1,"&gt;="&amp;1,$1:$1,"&lt;="&amp;INT(-$N87/30))+(-$N87/30-INT(-$N87/30))*SUMIFS(85:85,$1:$1,INT(-$N87/30)+1),0)+(-$N87/30-INT(-$N87/30))*SUMIFS(85:85,$1:$1,GW$1+INT(-$N87/30)+1)+(INT(-$N87/30)+1--$N87/30)*SUMIFS(85:85,$1:$1,GW$1+INT(-$N87/30))))</f>
        <v>0</v>
      </c>
      <c r="GX87" s="75">
        <f>IF(GX$7="",0,IF(GX$1=MAX($1:$1),$R85-SUM($T87:GW87),IF(GX$1=1,SUMIFS(85:85,$1:$1,"&gt;="&amp;1,$1:$1,"&lt;="&amp;INT(-$N87/30))+(-$N87/30-INT(-$N87/30))*SUMIFS(85:85,$1:$1,INT(-$N87/30)+1),0)+(-$N87/30-INT(-$N87/30))*SUMIFS(85:85,$1:$1,GX$1+INT(-$N87/30)+1)+(INT(-$N87/30)+1--$N87/30)*SUMIFS(85:85,$1:$1,GX$1+INT(-$N87/30))))</f>
        <v>0</v>
      </c>
      <c r="GY87" s="75">
        <f>IF(GY$7="",0,IF(GY$1=MAX($1:$1),$R85-SUM($T87:GX87),IF(GY$1=1,SUMIFS(85:85,$1:$1,"&gt;="&amp;1,$1:$1,"&lt;="&amp;INT(-$N87/30))+(-$N87/30-INT(-$N87/30))*SUMIFS(85:85,$1:$1,INT(-$N87/30)+1),0)+(-$N87/30-INT(-$N87/30))*SUMIFS(85:85,$1:$1,GY$1+INT(-$N87/30)+1)+(INT(-$N87/30)+1--$N87/30)*SUMIFS(85:85,$1:$1,GY$1+INT(-$N87/30))))</f>
        <v>0</v>
      </c>
      <c r="GZ87" s="75">
        <f>IF(GZ$7="",0,IF(GZ$1=MAX($1:$1),$R85-SUM($T87:GY87),IF(GZ$1=1,SUMIFS(85:85,$1:$1,"&gt;="&amp;1,$1:$1,"&lt;="&amp;INT(-$N87/30))+(-$N87/30-INT(-$N87/30))*SUMIFS(85:85,$1:$1,INT(-$N87/30)+1),0)+(-$N87/30-INT(-$N87/30))*SUMIFS(85:85,$1:$1,GZ$1+INT(-$N87/30)+1)+(INT(-$N87/30)+1--$N87/30)*SUMIFS(85:85,$1:$1,GZ$1+INT(-$N87/30))))</f>
        <v>0</v>
      </c>
      <c r="HA87" s="75">
        <f>IF(HA$7="",0,IF(HA$1=MAX($1:$1),$R85-SUM($T87:GZ87),IF(HA$1=1,SUMIFS(85:85,$1:$1,"&gt;="&amp;1,$1:$1,"&lt;="&amp;INT(-$N87/30))+(-$N87/30-INT(-$N87/30))*SUMIFS(85:85,$1:$1,INT(-$N87/30)+1),0)+(-$N87/30-INT(-$N87/30))*SUMIFS(85:85,$1:$1,HA$1+INT(-$N87/30)+1)+(INT(-$N87/30)+1--$N87/30)*SUMIFS(85:85,$1:$1,HA$1+INT(-$N87/30))))</f>
        <v>0</v>
      </c>
      <c r="HB87" s="75">
        <f>IF(HB$7="",0,IF(HB$1=MAX($1:$1),$R85-SUM($T87:HA87),IF(HB$1=1,SUMIFS(85:85,$1:$1,"&gt;="&amp;1,$1:$1,"&lt;="&amp;INT(-$N87/30))+(-$N87/30-INT(-$N87/30))*SUMIFS(85:85,$1:$1,INT(-$N87/30)+1),0)+(-$N87/30-INT(-$N87/30))*SUMIFS(85:85,$1:$1,HB$1+INT(-$N87/30)+1)+(INT(-$N87/30)+1--$N87/30)*SUMIFS(85:85,$1:$1,HB$1+INT(-$N87/30))))</f>
        <v>0</v>
      </c>
      <c r="HC87" s="75">
        <f>IF(HC$7="",0,IF(HC$1=MAX($1:$1),$R85-SUM($T87:HB87),IF(HC$1=1,SUMIFS(85:85,$1:$1,"&gt;="&amp;1,$1:$1,"&lt;="&amp;INT(-$N87/30))+(-$N87/30-INT(-$N87/30))*SUMIFS(85:85,$1:$1,INT(-$N87/30)+1),0)+(-$N87/30-INT(-$N87/30))*SUMIFS(85:85,$1:$1,HC$1+INT(-$N87/30)+1)+(INT(-$N87/30)+1--$N87/30)*SUMIFS(85:85,$1:$1,HC$1+INT(-$N87/30))))</f>
        <v>0</v>
      </c>
      <c r="HD87" s="75">
        <f>IF(HD$7="",0,IF(HD$1=MAX($1:$1),$R85-SUM($T87:HC87),IF(HD$1=1,SUMIFS(85:85,$1:$1,"&gt;="&amp;1,$1:$1,"&lt;="&amp;INT(-$N87/30))+(-$N87/30-INT(-$N87/30))*SUMIFS(85:85,$1:$1,INT(-$N87/30)+1),0)+(-$N87/30-INT(-$N87/30))*SUMIFS(85:85,$1:$1,HD$1+INT(-$N87/30)+1)+(INT(-$N87/30)+1--$N87/30)*SUMIFS(85:85,$1:$1,HD$1+INT(-$N87/30))))</f>
        <v>0</v>
      </c>
      <c r="HE87" s="75">
        <f>IF(HE$7="",0,IF(HE$1=MAX($1:$1),$R85-SUM($T87:HD87),IF(HE$1=1,SUMIFS(85:85,$1:$1,"&gt;="&amp;1,$1:$1,"&lt;="&amp;INT(-$N87/30))+(-$N87/30-INT(-$N87/30))*SUMIFS(85:85,$1:$1,INT(-$N87/30)+1),0)+(-$N87/30-INT(-$N87/30))*SUMIFS(85:85,$1:$1,HE$1+INT(-$N87/30)+1)+(INT(-$N87/30)+1--$N87/30)*SUMIFS(85:85,$1:$1,HE$1+INT(-$N87/30))))</f>
        <v>0</v>
      </c>
      <c r="HF87" s="75">
        <f>IF(HF$7="",0,IF(HF$1=MAX($1:$1),$R85-SUM($T87:HE87),IF(HF$1=1,SUMIFS(85:85,$1:$1,"&gt;="&amp;1,$1:$1,"&lt;="&amp;INT(-$N87/30))+(-$N87/30-INT(-$N87/30))*SUMIFS(85:85,$1:$1,INT(-$N87/30)+1),0)+(-$N87/30-INT(-$N87/30))*SUMIFS(85:85,$1:$1,HF$1+INT(-$N87/30)+1)+(INT(-$N87/30)+1--$N87/30)*SUMIFS(85:85,$1:$1,HF$1+INT(-$N87/30))))</f>
        <v>0</v>
      </c>
      <c r="HG87" s="75">
        <f>IF(HG$7="",0,IF(HG$1=MAX($1:$1),$R85-SUM($T87:HF87),IF(HG$1=1,SUMIFS(85:85,$1:$1,"&gt;="&amp;1,$1:$1,"&lt;="&amp;INT(-$N87/30))+(-$N87/30-INT(-$N87/30))*SUMIFS(85:85,$1:$1,INT(-$N87/30)+1),0)+(-$N87/30-INT(-$N87/30))*SUMIFS(85:85,$1:$1,HG$1+INT(-$N87/30)+1)+(INT(-$N87/30)+1--$N87/30)*SUMIFS(85:85,$1:$1,HG$1+INT(-$N87/30))))</f>
        <v>0</v>
      </c>
      <c r="HH87" s="75">
        <f>IF(HH$7="",0,IF(HH$1=MAX($1:$1),$R85-SUM($T87:HG87),IF(HH$1=1,SUMIFS(85:85,$1:$1,"&gt;="&amp;1,$1:$1,"&lt;="&amp;INT(-$N87/30))+(-$N87/30-INT(-$N87/30))*SUMIFS(85:85,$1:$1,INT(-$N87/30)+1),0)+(-$N87/30-INT(-$N87/30))*SUMIFS(85:85,$1:$1,HH$1+INT(-$N87/30)+1)+(INT(-$N87/30)+1--$N87/30)*SUMIFS(85:85,$1:$1,HH$1+INT(-$N87/30))))</f>
        <v>0</v>
      </c>
      <c r="HI87" s="75">
        <f>IF(HI$7="",0,IF(HI$1=MAX($1:$1),$R85-SUM($T87:HH87),IF(HI$1=1,SUMIFS(85:85,$1:$1,"&gt;="&amp;1,$1:$1,"&lt;="&amp;INT(-$N87/30))+(-$N87/30-INT(-$N87/30))*SUMIFS(85:85,$1:$1,INT(-$N87/30)+1),0)+(-$N87/30-INT(-$N87/30))*SUMIFS(85:85,$1:$1,HI$1+INT(-$N87/30)+1)+(INT(-$N87/30)+1--$N87/30)*SUMIFS(85:85,$1:$1,HI$1+INT(-$N87/30))))</f>
        <v>0</v>
      </c>
      <c r="HJ87" s="75">
        <f>IF(HJ$7="",0,IF(HJ$1=MAX($1:$1),$R85-SUM($T87:HI87),IF(HJ$1=1,SUMIFS(85:85,$1:$1,"&gt;="&amp;1,$1:$1,"&lt;="&amp;INT(-$N87/30))+(-$N87/30-INT(-$N87/30))*SUMIFS(85:85,$1:$1,INT(-$N87/30)+1),0)+(-$N87/30-INT(-$N87/30))*SUMIFS(85:85,$1:$1,HJ$1+INT(-$N87/30)+1)+(INT(-$N87/30)+1--$N87/30)*SUMIFS(85:85,$1:$1,HJ$1+INT(-$N87/30))))</f>
        <v>0</v>
      </c>
      <c r="HK87" s="75">
        <f>IF(HK$7="",0,IF(HK$1=MAX($1:$1),$R85-SUM($T87:HJ87),IF(HK$1=1,SUMIFS(85:85,$1:$1,"&gt;="&amp;1,$1:$1,"&lt;="&amp;INT(-$N87/30))+(-$N87/30-INT(-$N87/30))*SUMIFS(85:85,$1:$1,INT(-$N87/30)+1),0)+(-$N87/30-INT(-$N87/30))*SUMIFS(85:85,$1:$1,HK$1+INT(-$N87/30)+1)+(INT(-$N87/30)+1--$N87/30)*SUMIFS(85:85,$1:$1,HK$1+INT(-$N87/30))))</f>
        <v>0</v>
      </c>
      <c r="HL87" s="75">
        <f>IF(HL$7="",0,IF(HL$1=MAX($1:$1),$R85-SUM($T87:HK87),IF(HL$1=1,SUMIFS(85:85,$1:$1,"&gt;="&amp;1,$1:$1,"&lt;="&amp;INT(-$N87/30))+(-$N87/30-INT(-$N87/30))*SUMIFS(85:85,$1:$1,INT(-$N87/30)+1),0)+(-$N87/30-INT(-$N87/30))*SUMIFS(85:85,$1:$1,HL$1+INT(-$N87/30)+1)+(INT(-$N87/30)+1--$N87/30)*SUMIFS(85:85,$1:$1,HL$1+INT(-$N87/30))))</f>
        <v>0</v>
      </c>
      <c r="HM87" s="75">
        <f>IF(HM$7="",0,IF(HM$1=MAX($1:$1),$R85-SUM($T87:HL87),IF(HM$1=1,SUMIFS(85:85,$1:$1,"&gt;="&amp;1,$1:$1,"&lt;="&amp;INT(-$N87/30))+(-$N87/30-INT(-$N87/30))*SUMIFS(85:85,$1:$1,INT(-$N87/30)+1),0)+(-$N87/30-INT(-$N87/30))*SUMIFS(85:85,$1:$1,HM$1+INT(-$N87/30)+1)+(INT(-$N87/30)+1--$N87/30)*SUMIFS(85:85,$1:$1,HM$1+INT(-$N87/30))))</f>
        <v>0</v>
      </c>
      <c r="HN87" s="75">
        <f>IF(HN$7="",0,IF(HN$1=MAX($1:$1),$R85-SUM($T87:HM87),IF(HN$1=1,SUMIFS(85:85,$1:$1,"&gt;="&amp;1,$1:$1,"&lt;="&amp;INT(-$N87/30))+(-$N87/30-INT(-$N87/30))*SUMIFS(85:85,$1:$1,INT(-$N87/30)+1),0)+(-$N87/30-INT(-$N87/30))*SUMIFS(85:85,$1:$1,HN$1+INT(-$N87/30)+1)+(INT(-$N87/30)+1--$N87/30)*SUMIFS(85:85,$1:$1,HN$1+INT(-$N87/30))))</f>
        <v>0</v>
      </c>
      <c r="HO87" s="75">
        <f>IF(HO$7="",0,IF(HO$1=MAX($1:$1),$R85-SUM($T87:HN87),IF(HO$1=1,SUMIFS(85:85,$1:$1,"&gt;="&amp;1,$1:$1,"&lt;="&amp;INT(-$N87/30))+(-$N87/30-INT(-$N87/30))*SUMIFS(85:85,$1:$1,INT(-$N87/30)+1),0)+(-$N87/30-INT(-$N87/30))*SUMIFS(85:85,$1:$1,HO$1+INT(-$N87/30)+1)+(INT(-$N87/30)+1--$N87/30)*SUMIFS(85:85,$1:$1,HO$1+INT(-$N87/30))))</f>
        <v>0</v>
      </c>
      <c r="HP87" s="75">
        <f>IF(HP$7="",0,IF(HP$1=MAX($1:$1),$R85-SUM($T87:HO87),IF(HP$1=1,SUMIFS(85:85,$1:$1,"&gt;="&amp;1,$1:$1,"&lt;="&amp;INT(-$N87/30))+(-$N87/30-INT(-$N87/30))*SUMIFS(85:85,$1:$1,INT(-$N87/30)+1),0)+(-$N87/30-INT(-$N87/30))*SUMIFS(85:85,$1:$1,HP$1+INT(-$N87/30)+1)+(INT(-$N87/30)+1--$N87/30)*SUMIFS(85:85,$1:$1,HP$1+INT(-$N87/30))))</f>
        <v>0</v>
      </c>
      <c r="HQ87" s="75">
        <f>IF(HQ$7="",0,IF(HQ$1=MAX($1:$1),$R85-SUM($T87:HP87),IF(HQ$1=1,SUMIFS(85:85,$1:$1,"&gt;="&amp;1,$1:$1,"&lt;="&amp;INT(-$N87/30))+(-$N87/30-INT(-$N87/30))*SUMIFS(85:85,$1:$1,INT(-$N87/30)+1),0)+(-$N87/30-INT(-$N87/30))*SUMIFS(85:85,$1:$1,HQ$1+INT(-$N87/30)+1)+(INT(-$N87/30)+1--$N87/30)*SUMIFS(85:85,$1:$1,HQ$1+INT(-$N87/30))))</f>
        <v>0</v>
      </c>
      <c r="HR87" s="75">
        <f>IF(HR$7="",0,IF(HR$1=MAX($1:$1),$R85-SUM($T87:HQ87),IF(HR$1=1,SUMIFS(85:85,$1:$1,"&gt;="&amp;1,$1:$1,"&lt;="&amp;INT(-$N87/30))+(-$N87/30-INT(-$N87/30))*SUMIFS(85:85,$1:$1,INT(-$N87/30)+1),0)+(-$N87/30-INT(-$N87/30))*SUMIFS(85:85,$1:$1,HR$1+INT(-$N87/30)+1)+(INT(-$N87/30)+1--$N87/30)*SUMIFS(85:85,$1:$1,HR$1+INT(-$N87/30))))</f>
        <v>0</v>
      </c>
      <c r="HS87" s="75">
        <f>IF(HS$7="",0,IF(HS$1=MAX($1:$1),$R85-SUM($T87:HR87),IF(HS$1=1,SUMIFS(85:85,$1:$1,"&gt;="&amp;1,$1:$1,"&lt;="&amp;INT(-$N87/30))+(-$N87/30-INT(-$N87/30))*SUMIFS(85:85,$1:$1,INT(-$N87/30)+1),0)+(-$N87/30-INT(-$N87/30))*SUMIFS(85:85,$1:$1,HS$1+INT(-$N87/30)+1)+(INT(-$N87/30)+1--$N87/30)*SUMIFS(85:85,$1:$1,HS$1+INT(-$N87/30))))</f>
        <v>0</v>
      </c>
      <c r="HT87" s="75">
        <f>IF(HT$7="",0,IF(HT$1=MAX($1:$1),$R85-SUM($T87:HS87),IF(HT$1=1,SUMIFS(85:85,$1:$1,"&gt;="&amp;1,$1:$1,"&lt;="&amp;INT(-$N87/30))+(-$N87/30-INT(-$N87/30))*SUMIFS(85:85,$1:$1,INT(-$N87/30)+1),0)+(-$N87/30-INT(-$N87/30))*SUMIFS(85:85,$1:$1,HT$1+INT(-$N87/30)+1)+(INT(-$N87/30)+1--$N87/30)*SUMIFS(85:85,$1:$1,HT$1+INT(-$N87/30))))</f>
        <v>0</v>
      </c>
      <c r="HU87" s="75">
        <f>IF(HU$7="",0,IF(HU$1=MAX($1:$1),$R85-SUM($T87:HT87),IF(HU$1=1,SUMIFS(85:85,$1:$1,"&gt;="&amp;1,$1:$1,"&lt;="&amp;INT(-$N87/30))+(-$N87/30-INT(-$N87/30))*SUMIFS(85:85,$1:$1,INT(-$N87/30)+1),0)+(-$N87/30-INT(-$N87/30))*SUMIFS(85:85,$1:$1,HU$1+INT(-$N87/30)+1)+(INT(-$N87/30)+1--$N87/30)*SUMIFS(85:85,$1:$1,HU$1+INT(-$N87/30))))</f>
        <v>0</v>
      </c>
      <c r="HV87" s="75">
        <f>IF(HV$7="",0,IF(HV$1=MAX($1:$1),$R85-SUM($T87:HU87),IF(HV$1=1,SUMIFS(85:85,$1:$1,"&gt;="&amp;1,$1:$1,"&lt;="&amp;INT(-$N87/30))+(-$N87/30-INT(-$N87/30))*SUMIFS(85:85,$1:$1,INT(-$N87/30)+1),0)+(-$N87/30-INT(-$N87/30))*SUMIFS(85:85,$1:$1,HV$1+INT(-$N87/30)+1)+(INT(-$N87/30)+1--$N87/30)*SUMIFS(85:85,$1:$1,HV$1+INT(-$N87/30))))</f>
        <v>0</v>
      </c>
      <c r="HW87" s="75">
        <f>IF(HW$7="",0,IF(HW$1=MAX($1:$1),$R85-SUM($T87:HV87),IF(HW$1=1,SUMIFS(85:85,$1:$1,"&gt;="&amp;1,$1:$1,"&lt;="&amp;INT(-$N87/30))+(-$N87/30-INT(-$N87/30))*SUMIFS(85:85,$1:$1,INT(-$N87/30)+1),0)+(-$N87/30-INT(-$N87/30))*SUMIFS(85:85,$1:$1,HW$1+INT(-$N87/30)+1)+(INT(-$N87/30)+1--$N87/30)*SUMIFS(85:85,$1:$1,HW$1+INT(-$N87/30))))</f>
        <v>0</v>
      </c>
      <c r="HX87" s="75">
        <f>IF(HX$7="",0,IF(HX$1=MAX($1:$1),$R85-SUM($T87:HW87),IF(HX$1=1,SUMIFS(85:85,$1:$1,"&gt;="&amp;1,$1:$1,"&lt;="&amp;INT(-$N87/30))+(-$N87/30-INT(-$N87/30))*SUMIFS(85:85,$1:$1,INT(-$N87/30)+1),0)+(-$N87/30-INT(-$N87/30))*SUMIFS(85:85,$1:$1,HX$1+INT(-$N87/30)+1)+(INT(-$N87/30)+1--$N87/30)*SUMIFS(85:85,$1:$1,HX$1+INT(-$N87/30))))</f>
        <v>0</v>
      </c>
      <c r="HY87" s="75">
        <f>IF(HY$7="",0,IF(HY$1=MAX($1:$1),$R85-SUM($T87:HX87),IF(HY$1=1,SUMIFS(85:85,$1:$1,"&gt;="&amp;1,$1:$1,"&lt;="&amp;INT(-$N87/30))+(-$N87/30-INT(-$N87/30))*SUMIFS(85:85,$1:$1,INT(-$N87/30)+1),0)+(-$N87/30-INT(-$N87/30))*SUMIFS(85:85,$1:$1,HY$1+INT(-$N87/30)+1)+(INT(-$N87/30)+1--$N87/30)*SUMIFS(85:85,$1:$1,HY$1+INT(-$N87/30))))</f>
        <v>0</v>
      </c>
      <c r="HZ87" s="75">
        <f>IF(HZ$7="",0,IF(HZ$1=MAX($1:$1),$R85-SUM($T87:HY87),IF(HZ$1=1,SUMIFS(85:85,$1:$1,"&gt;="&amp;1,$1:$1,"&lt;="&amp;INT(-$N87/30))+(-$N87/30-INT(-$N87/30))*SUMIFS(85:85,$1:$1,INT(-$N87/30)+1),0)+(-$N87/30-INT(-$N87/30))*SUMIFS(85:85,$1:$1,HZ$1+INT(-$N87/30)+1)+(INT(-$N87/30)+1--$N87/30)*SUMIFS(85:85,$1:$1,HZ$1+INT(-$N87/30))))</f>
        <v>0</v>
      </c>
      <c r="IA87" s="75">
        <f>IF(IA$7="",0,IF(IA$1=MAX($1:$1),$R85-SUM($T87:HZ87),IF(IA$1=1,SUMIFS(85:85,$1:$1,"&gt;="&amp;1,$1:$1,"&lt;="&amp;INT(-$N87/30))+(-$N87/30-INT(-$N87/30))*SUMIFS(85:85,$1:$1,INT(-$N87/30)+1),0)+(-$N87/30-INT(-$N87/30))*SUMIFS(85:85,$1:$1,IA$1+INT(-$N87/30)+1)+(INT(-$N87/30)+1--$N87/30)*SUMIFS(85:85,$1:$1,IA$1+INT(-$N87/30))))</f>
        <v>0</v>
      </c>
      <c r="IB87" s="75">
        <f>IF(IB$7="",0,IF(IB$1=MAX($1:$1),$R85-SUM($T87:IA87),IF(IB$1=1,SUMIFS(85:85,$1:$1,"&gt;="&amp;1,$1:$1,"&lt;="&amp;INT(-$N87/30))+(-$N87/30-INT(-$N87/30))*SUMIFS(85:85,$1:$1,INT(-$N87/30)+1),0)+(-$N87/30-INT(-$N87/30))*SUMIFS(85:85,$1:$1,IB$1+INT(-$N87/30)+1)+(INT(-$N87/30)+1--$N87/30)*SUMIFS(85:85,$1:$1,IB$1+INT(-$N87/30))))</f>
        <v>0</v>
      </c>
      <c r="IC87" s="75">
        <f>IF(IC$7="",0,IF(IC$1=MAX($1:$1),$R85-SUM($T87:IB87),IF(IC$1=1,SUMIFS(85:85,$1:$1,"&gt;="&amp;1,$1:$1,"&lt;="&amp;INT(-$N87/30))+(-$N87/30-INT(-$N87/30))*SUMIFS(85:85,$1:$1,INT(-$N87/30)+1),0)+(-$N87/30-INT(-$N87/30))*SUMIFS(85:85,$1:$1,IC$1+INT(-$N87/30)+1)+(INT(-$N87/30)+1--$N87/30)*SUMIFS(85:85,$1:$1,IC$1+INT(-$N87/30))))</f>
        <v>0</v>
      </c>
      <c r="ID87" s="75">
        <f>IF(ID$7="",0,IF(ID$1=MAX($1:$1),$R85-SUM($T87:IC87),IF(ID$1=1,SUMIFS(85:85,$1:$1,"&gt;="&amp;1,$1:$1,"&lt;="&amp;INT(-$N87/30))+(-$N87/30-INT(-$N87/30))*SUMIFS(85:85,$1:$1,INT(-$N87/30)+1),0)+(-$N87/30-INT(-$N87/30))*SUMIFS(85:85,$1:$1,ID$1+INT(-$N87/30)+1)+(INT(-$N87/30)+1--$N87/30)*SUMIFS(85:85,$1:$1,ID$1+INT(-$N87/30))))</f>
        <v>0</v>
      </c>
      <c r="IE87" s="75">
        <f>IF(IE$7="",0,IF(IE$1=MAX($1:$1),$R85-SUM($T87:ID87),IF(IE$1=1,SUMIFS(85:85,$1:$1,"&gt;="&amp;1,$1:$1,"&lt;="&amp;INT(-$N87/30))+(-$N87/30-INT(-$N87/30))*SUMIFS(85:85,$1:$1,INT(-$N87/30)+1),0)+(-$N87/30-INT(-$N87/30))*SUMIFS(85:85,$1:$1,IE$1+INT(-$N87/30)+1)+(INT(-$N87/30)+1--$N87/30)*SUMIFS(85:85,$1:$1,IE$1+INT(-$N87/30))))</f>
        <v>0</v>
      </c>
      <c r="IF87" s="75">
        <f>IF(IF$7="",0,IF(IF$1=MAX($1:$1),$R85-SUM($T87:IE87),IF(IF$1=1,SUMIFS(85:85,$1:$1,"&gt;="&amp;1,$1:$1,"&lt;="&amp;INT(-$N87/30))+(-$N87/30-INT(-$N87/30))*SUMIFS(85:85,$1:$1,INT(-$N87/30)+1),0)+(-$N87/30-INT(-$N87/30))*SUMIFS(85:85,$1:$1,IF$1+INT(-$N87/30)+1)+(INT(-$N87/30)+1--$N87/30)*SUMIFS(85:85,$1:$1,IF$1+INT(-$N87/30))))</f>
        <v>0</v>
      </c>
      <c r="IG87" s="75">
        <f>IF(IG$7="",0,IF(IG$1=MAX($1:$1),$R85-SUM($T87:IF87),IF(IG$1=1,SUMIFS(85:85,$1:$1,"&gt;="&amp;1,$1:$1,"&lt;="&amp;INT(-$N87/30))+(-$N87/30-INT(-$N87/30))*SUMIFS(85:85,$1:$1,INT(-$N87/30)+1),0)+(-$N87/30-INT(-$N87/30))*SUMIFS(85:85,$1:$1,IG$1+INT(-$N87/30)+1)+(INT(-$N87/30)+1--$N87/30)*SUMIFS(85:85,$1:$1,IG$1+INT(-$N87/30))))</f>
        <v>0</v>
      </c>
      <c r="IH87" s="75">
        <f>IF(IH$7="",0,IF(IH$1=MAX($1:$1),$R85-SUM($T87:IG87),IF(IH$1=1,SUMIFS(85:85,$1:$1,"&gt;="&amp;1,$1:$1,"&lt;="&amp;INT(-$N87/30))+(-$N87/30-INT(-$N87/30))*SUMIFS(85:85,$1:$1,INT(-$N87/30)+1),0)+(-$N87/30-INT(-$N87/30))*SUMIFS(85:85,$1:$1,IH$1+INT(-$N87/30)+1)+(INT(-$N87/30)+1--$N87/30)*SUMIFS(85:85,$1:$1,IH$1+INT(-$N87/30))))</f>
        <v>0</v>
      </c>
      <c r="II87" s="75">
        <f>IF(II$7="",0,IF(II$1=MAX($1:$1),$R85-SUM($T87:IH87),IF(II$1=1,SUMIFS(85:85,$1:$1,"&gt;="&amp;1,$1:$1,"&lt;="&amp;INT(-$N87/30))+(-$N87/30-INT(-$N87/30))*SUMIFS(85:85,$1:$1,INT(-$N87/30)+1),0)+(-$N87/30-INT(-$N87/30))*SUMIFS(85:85,$1:$1,II$1+INT(-$N87/30)+1)+(INT(-$N87/30)+1--$N87/30)*SUMIFS(85:85,$1:$1,II$1+INT(-$N87/30))))</f>
        <v>0</v>
      </c>
      <c r="IJ87" s="75">
        <f>IF(IJ$7="",0,IF(IJ$1=MAX($1:$1),$R85-SUM($T87:II87),IF(IJ$1=1,SUMIFS(85:85,$1:$1,"&gt;="&amp;1,$1:$1,"&lt;="&amp;INT(-$N87/30))+(-$N87/30-INT(-$N87/30))*SUMIFS(85:85,$1:$1,INT(-$N87/30)+1),0)+(-$N87/30-INT(-$N87/30))*SUMIFS(85:85,$1:$1,IJ$1+INT(-$N87/30)+1)+(INT(-$N87/30)+1--$N87/30)*SUMIFS(85:85,$1:$1,IJ$1+INT(-$N87/30))))</f>
        <v>0</v>
      </c>
      <c r="IK87" s="75">
        <f>IF(IK$7="",0,IF(IK$1=MAX($1:$1),$R85-SUM($T87:IJ87),IF(IK$1=1,SUMIFS(85:85,$1:$1,"&gt;="&amp;1,$1:$1,"&lt;="&amp;INT(-$N87/30))+(-$N87/30-INT(-$N87/30))*SUMIFS(85:85,$1:$1,INT(-$N87/30)+1),0)+(-$N87/30-INT(-$N87/30))*SUMIFS(85:85,$1:$1,IK$1+INT(-$N87/30)+1)+(INT(-$N87/30)+1--$N87/30)*SUMIFS(85:85,$1:$1,IK$1+INT(-$N87/30))))</f>
        <v>0</v>
      </c>
      <c r="IL87" s="75">
        <f>IF(IL$7="",0,IF(IL$1=MAX($1:$1),$R85-SUM($T87:IK87),IF(IL$1=1,SUMIFS(85:85,$1:$1,"&gt;="&amp;1,$1:$1,"&lt;="&amp;INT(-$N87/30))+(-$N87/30-INT(-$N87/30))*SUMIFS(85:85,$1:$1,INT(-$N87/30)+1),0)+(-$N87/30-INT(-$N87/30))*SUMIFS(85:85,$1:$1,IL$1+INT(-$N87/30)+1)+(INT(-$N87/30)+1--$N87/30)*SUMIFS(85:85,$1:$1,IL$1+INT(-$N87/30))))</f>
        <v>0</v>
      </c>
      <c r="IM87" s="75">
        <f>IF(IM$7="",0,IF(IM$1=MAX($1:$1),$R85-SUM($T87:IL87),IF(IM$1=1,SUMIFS(85:85,$1:$1,"&gt;="&amp;1,$1:$1,"&lt;="&amp;INT(-$N87/30))+(-$N87/30-INT(-$N87/30))*SUMIFS(85:85,$1:$1,INT(-$N87/30)+1),0)+(-$N87/30-INT(-$N87/30))*SUMIFS(85:85,$1:$1,IM$1+INT(-$N87/30)+1)+(INT(-$N87/30)+1--$N87/30)*SUMIFS(85:85,$1:$1,IM$1+INT(-$N87/30))))</f>
        <v>0</v>
      </c>
      <c r="IN87" s="75">
        <f>IF(IN$7="",0,IF(IN$1=MAX($1:$1),$R85-SUM($T87:IM87),IF(IN$1=1,SUMIFS(85:85,$1:$1,"&gt;="&amp;1,$1:$1,"&lt;="&amp;INT(-$N87/30))+(-$N87/30-INT(-$N87/30))*SUMIFS(85:85,$1:$1,INT(-$N87/30)+1),0)+(-$N87/30-INT(-$N87/30))*SUMIFS(85:85,$1:$1,IN$1+INT(-$N87/30)+1)+(INT(-$N87/30)+1--$N87/30)*SUMIFS(85:85,$1:$1,IN$1+INT(-$N87/30))))</f>
        <v>0</v>
      </c>
      <c r="IO87" s="75">
        <f>IF(IO$7="",0,IF(IO$1=MAX($1:$1),$R85-SUM($T87:IN87),IF(IO$1=1,SUMIFS(85:85,$1:$1,"&gt;="&amp;1,$1:$1,"&lt;="&amp;INT(-$N87/30))+(-$N87/30-INT(-$N87/30))*SUMIFS(85:85,$1:$1,INT(-$N87/30)+1),0)+(-$N87/30-INT(-$N87/30))*SUMIFS(85:85,$1:$1,IO$1+INT(-$N87/30)+1)+(INT(-$N87/30)+1--$N87/30)*SUMIFS(85:85,$1:$1,IO$1+INT(-$N87/30))))</f>
        <v>0</v>
      </c>
      <c r="IP87" s="75">
        <f>IF(IP$7="",0,IF(IP$1=MAX($1:$1),$R85-SUM($T87:IO87),IF(IP$1=1,SUMIFS(85:85,$1:$1,"&gt;="&amp;1,$1:$1,"&lt;="&amp;INT(-$N87/30))+(-$N87/30-INT(-$N87/30))*SUMIFS(85:85,$1:$1,INT(-$N87/30)+1),0)+(-$N87/30-INT(-$N87/30))*SUMIFS(85:85,$1:$1,IP$1+INT(-$N87/30)+1)+(INT(-$N87/30)+1--$N87/30)*SUMIFS(85:85,$1:$1,IP$1+INT(-$N87/30))))</f>
        <v>0</v>
      </c>
      <c r="IQ87" s="75">
        <f>IF(IQ$7="",0,IF(IQ$1=MAX($1:$1),$R85-SUM($T87:IP87),IF(IQ$1=1,SUMIFS(85:85,$1:$1,"&gt;="&amp;1,$1:$1,"&lt;="&amp;INT(-$N87/30))+(-$N87/30-INT(-$N87/30))*SUMIFS(85:85,$1:$1,INT(-$N87/30)+1),0)+(-$N87/30-INT(-$N87/30))*SUMIFS(85:85,$1:$1,IQ$1+INT(-$N87/30)+1)+(INT(-$N87/30)+1--$N87/30)*SUMIFS(85:85,$1:$1,IQ$1+INT(-$N87/30))))</f>
        <v>0</v>
      </c>
      <c r="IR87" s="75">
        <f>IF(IR$7="",0,IF(IR$1=MAX($1:$1),$R85-SUM($T87:IQ87),IF(IR$1=1,SUMIFS(85:85,$1:$1,"&gt;="&amp;1,$1:$1,"&lt;="&amp;INT(-$N87/30))+(-$N87/30-INT(-$N87/30))*SUMIFS(85:85,$1:$1,INT(-$N87/30)+1),0)+(-$N87/30-INT(-$N87/30))*SUMIFS(85:85,$1:$1,IR$1+INT(-$N87/30)+1)+(INT(-$N87/30)+1--$N87/30)*SUMIFS(85:85,$1:$1,IR$1+INT(-$N87/30))))</f>
        <v>0</v>
      </c>
      <c r="IS87" s="75">
        <f>IF(IS$7="",0,IF(IS$1=MAX($1:$1),$R85-SUM($T87:IR87),IF(IS$1=1,SUMIFS(85:85,$1:$1,"&gt;="&amp;1,$1:$1,"&lt;="&amp;INT(-$N87/30))+(-$N87/30-INT(-$N87/30))*SUMIFS(85:85,$1:$1,INT(-$N87/30)+1),0)+(-$N87/30-INT(-$N87/30))*SUMIFS(85:85,$1:$1,IS$1+INT(-$N87/30)+1)+(INT(-$N87/30)+1--$N87/30)*SUMIFS(85:85,$1:$1,IS$1+INT(-$N87/30))))</f>
        <v>0</v>
      </c>
      <c r="IT87" s="75">
        <f>IF(IT$7="",0,IF(IT$1=MAX($1:$1),$R85-SUM($T87:IS87),IF(IT$1=1,SUMIFS(85:85,$1:$1,"&gt;="&amp;1,$1:$1,"&lt;="&amp;INT(-$N87/30))+(-$N87/30-INT(-$N87/30))*SUMIFS(85:85,$1:$1,INT(-$N87/30)+1),0)+(-$N87/30-INT(-$N87/30))*SUMIFS(85:85,$1:$1,IT$1+INT(-$N87/30)+1)+(INT(-$N87/30)+1--$N87/30)*SUMIFS(85:85,$1:$1,IT$1+INT(-$N87/30))))</f>
        <v>0</v>
      </c>
      <c r="IU87" s="75">
        <f>IF(IU$7="",0,IF(IU$1=MAX($1:$1),$R85-SUM($T87:IT87),IF(IU$1=1,SUMIFS(85:85,$1:$1,"&gt;="&amp;1,$1:$1,"&lt;="&amp;INT(-$N87/30))+(-$N87/30-INT(-$N87/30))*SUMIFS(85:85,$1:$1,INT(-$N87/30)+1),0)+(-$N87/30-INT(-$N87/30))*SUMIFS(85:85,$1:$1,IU$1+INT(-$N87/30)+1)+(INT(-$N87/30)+1--$N87/30)*SUMIFS(85:85,$1:$1,IU$1+INT(-$N87/30))))</f>
        <v>0</v>
      </c>
      <c r="IV87" s="75">
        <f>IF(IV$7="",0,IF(IV$1=MAX($1:$1),$R85-SUM($T87:IU87),IF(IV$1=1,SUMIFS(85:85,$1:$1,"&gt;="&amp;1,$1:$1,"&lt;="&amp;INT(-$N87/30))+(-$N87/30-INT(-$N87/30))*SUMIFS(85:85,$1:$1,INT(-$N87/30)+1),0)+(-$N87/30-INT(-$N87/30))*SUMIFS(85:85,$1:$1,IV$1+INT(-$N87/30)+1)+(INT(-$N87/30)+1--$N87/30)*SUMIFS(85:85,$1:$1,IV$1+INT(-$N87/30))))</f>
        <v>0</v>
      </c>
      <c r="IW87" s="75">
        <f>IF(IW$7="",0,IF(IW$1=MAX($1:$1),$R85-SUM($T87:IV87),IF(IW$1=1,SUMIFS(85:85,$1:$1,"&gt;="&amp;1,$1:$1,"&lt;="&amp;INT(-$N87/30))+(-$N87/30-INT(-$N87/30))*SUMIFS(85:85,$1:$1,INT(-$N87/30)+1),0)+(-$N87/30-INT(-$N87/30))*SUMIFS(85:85,$1:$1,IW$1+INT(-$N87/30)+1)+(INT(-$N87/30)+1--$N87/30)*SUMIFS(85:85,$1:$1,IW$1+INT(-$N87/30))))</f>
        <v>0</v>
      </c>
      <c r="IX87" s="75">
        <f>IF(IX$7="",0,IF(IX$1=MAX($1:$1),$R85-SUM($T87:IW87),IF(IX$1=1,SUMIFS(85:85,$1:$1,"&gt;="&amp;1,$1:$1,"&lt;="&amp;INT(-$N87/30))+(-$N87/30-INT(-$N87/30))*SUMIFS(85:85,$1:$1,INT(-$N87/30)+1),0)+(-$N87/30-INT(-$N87/30))*SUMIFS(85:85,$1:$1,IX$1+INT(-$N87/30)+1)+(INT(-$N87/30)+1--$N87/30)*SUMIFS(85:85,$1:$1,IX$1+INT(-$N87/30))))</f>
        <v>0</v>
      </c>
      <c r="IY87" s="75">
        <f>IF(IY$7="",0,IF(IY$1=MAX($1:$1),$R85-SUM($T87:IX87),IF(IY$1=1,SUMIFS(85:85,$1:$1,"&gt;="&amp;1,$1:$1,"&lt;="&amp;INT(-$N87/30))+(-$N87/30-INT(-$N87/30))*SUMIFS(85:85,$1:$1,INT(-$N87/30)+1),0)+(-$N87/30-INT(-$N87/30))*SUMIFS(85:85,$1:$1,IY$1+INT(-$N87/30)+1)+(INT(-$N87/30)+1--$N87/30)*SUMIFS(85:85,$1:$1,IY$1+INT(-$N87/30))))</f>
        <v>0</v>
      </c>
      <c r="IZ87" s="75">
        <f>IF(IZ$7="",0,IF(IZ$1=MAX($1:$1),$R85-SUM($T87:IY87),IF(IZ$1=1,SUMIFS(85:85,$1:$1,"&gt;="&amp;1,$1:$1,"&lt;="&amp;INT(-$N87/30))+(-$N87/30-INT(-$N87/30))*SUMIFS(85:85,$1:$1,INT(-$N87/30)+1),0)+(-$N87/30-INT(-$N87/30))*SUMIFS(85:85,$1:$1,IZ$1+INT(-$N87/30)+1)+(INT(-$N87/30)+1--$N87/30)*SUMIFS(85:85,$1:$1,IZ$1+INT(-$N87/30))))</f>
        <v>0</v>
      </c>
      <c r="JA87" s="75">
        <f>IF(JA$7="",0,IF(JA$1=MAX($1:$1),$R85-SUM($T87:IZ87),IF(JA$1=1,SUMIFS(85:85,$1:$1,"&gt;="&amp;1,$1:$1,"&lt;="&amp;INT(-$N87/30))+(-$N87/30-INT(-$N87/30))*SUMIFS(85:85,$1:$1,INT(-$N87/30)+1),0)+(-$N87/30-INT(-$N87/30))*SUMIFS(85:85,$1:$1,JA$1+INT(-$N87/30)+1)+(INT(-$N87/30)+1--$N87/30)*SUMIFS(85:85,$1:$1,JA$1+INT(-$N87/30))))</f>
        <v>0</v>
      </c>
      <c r="JB87" s="75">
        <f>IF(JB$7="",0,IF(JB$1=MAX($1:$1),$R85-SUM($T87:JA87),IF(JB$1=1,SUMIFS(85:85,$1:$1,"&gt;="&amp;1,$1:$1,"&lt;="&amp;INT(-$N87/30))+(-$N87/30-INT(-$N87/30))*SUMIFS(85:85,$1:$1,INT(-$N87/30)+1),0)+(-$N87/30-INT(-$N87/30))*SUMIFS(85:85,$1:$1,JB$1+INT(-$N87/30)+1)+(INT(-$N87/30)+1--$N87/30)*SUMIFS(85:85,$1:$1,JB$1+INT(-$N87/30))))</f>
        <v>0</v>
      </c>
      <c r="JC87" s="75">
        <f>IF(JC$7="",0,IF(JC$1=MAX($1:$1),$R85-SUM($T87:JB87),IF(JC$1=1,SUMIFS(85:85,$1:$1,"&gt;="&amp;1,$1:$1,"&lt;="&amp;INT(-$N87/30))+(-$N87/30-INT(-$N87/30))*SUMIFS(85:85,$1:$1,INT(-$N87/30)+1),0)+(-$N87/30-INT(-$N87/30))*SUMIFS(85:85,$1:$1,JC$1+INT(-$N87/30)+1)+(INT(-$N87/30)+1--$N87/30)*SUMIFS(85:85,$1:$1,JC$1+INT(-$N87/30))))</f>
        <v>0</v>
      </c>
      <c r="JD87" s="75">
        <f>IF(JD$7="",0,IF(JD$1=MAX($1:$1),$R85-SUM($T87:JC87),IF(JD$1=1,SUMIFS(85:85,$1:$1,"&gt;="&amp;1,$1:$1,"&lt;="&amp;INT(-$N87/30))+(-$N87/30-INT(-$N87/30))*SUMIFS(85:85,$1:$1,INT(-$N87/30)+1),0)+(-$N87/30-INT(-$N87/30))*SUMIFS(85:85,$1:$1,JD$1+INT(-$N87/30)+1)+(INT(-$N87/30)+1--$N87/30)*SUMIFS(85:85,$1:$1,JD$1+INT(-$N87/30))))</f>
        <v>0</v>
      </c>
      <c r="JE87" s="75">
        <f>IF(JE$7="",0,IF(JE$1=MAX($1:$1),$R85-SUM($T87:JD87),IF(JE$1=1,SUMIFS(85:85,$1:$1,"&gt;="&amp;1,$1:$1,"&lt;="&amp;INT(-$N87/30))+(-$N87/30-INT(-$N87/30))*SUMIFS(85:85,$1:$1,INT(-$N87/30)+1),0)+(-$N87/30-INT(-$N87/30))*SUMIFS(85:85,$1:$1,JE$1+INT(-$N87/30)+1)+(INT(-$N87/30)+1--$N87/30)*SUMIFS(85:85,$1:$1,JE$1+INT(-$N87/30))))</f>
        <v>0</v>
      </c>
      <c r="JF87" s="75">
        <f>IF(JF$7="",0,IF(JF$1=MAX($1:$1),$R85-SUM($T87:JE87),IF(JF$1=1,SUMIFS(85:85,$1:$1,"&gt;="&amp;1,$1:$1,"&lt;="&amp;INT(-$N87/30))+(-$N87/30-INT(-$N87/30))*SUMIFS(85:85,$1:$1,INT(-$N87/30)+1),0)+(-$N87/30-INT(-$N87/30))*SUMIFS(85:85,$1:$1,JF$1+INT(-$N87/30)+1)+(INT(-$N87/30)+1--$N87/30)*SUMIFS(85:85,$1:$1,JF$1+INT(-$N87/30))))</f>
        <v>0</v>
      </c>
      <c r="JG87" s="75">
        <f>IF(JG$7="",0,IF(JG$1=MAX($1:$1),$R85-SUM($T87:JF87),IF(JG$1=1,SUMIFS(85:85,$1:$1,"&gt;="&amp;1,$1:$1,"&lt;="&amp;INT(-$N87/30))+(-$N87/30-INT(-$N87/30))*SUMIFS(85:85,$1:$1,INT(-$N87/30)+1),0)+(-$N87/30-INT(-$N87/30))*SUMIFS(85:85,$1:$1,JG$1+INT(-$N87/30)+1)+(INT(-$N87/30)+1--$N87/30)*SUMIFS(85:85,$1:$1,JG$1+INT(-$N87/30))))</f>
        <v>0</v>
      </c>
      <c r="JH87" s="75">
        <f>IF(JH$7="",0,IF(JH$1=MAX($1:$1),$R85-SUM($T87:JG87),IF(JH$1=1,SUMIFS(85:85,$1:$1,"&gt;="&amp;1,$1:$1,"&lt;="&amp;INT(-$N87/30))+(-$N87/30-INT(-$N87/30))*SUMIFS(85:85,$1:$1,INT(-$N87/30)+1),0)+(-$N87/30-INT(-$N87/30))*SUMIFS(85:85,$1:$1,JH$1+INT(-$N87/30)+1)+(INT(-$N87/30)+1--$N87/30)*SUMIFS(85:85,$1:$1,JH$1+INT(-$N87/30))))</f>
        <v>0</v>
      </c>
      <c r="JI87" s="75">
        <f>IF(JI$7="",0,IF(JI$1=MAX($1:$1),$R85-SUM($T87:JH87),IF(JI$1=1,SUMIFS(85:85,$1:$1,"&gt;="&amp;1,$1:$1,"&lt;="&amp;INT(-$N87/30))+(-$N87/30-INT(-$N87/30))*SUMIFS(85:85,$1:$1,INT(-$N87/30)+1),0)+(-$N87/30-INT(-$N87/30))*SUMIFS(85:85,$1:$1,JI$1+INT(-$N87/30)+1)+(INT(-$N87/30)+1--$N87/30)*SUMIFS(85:85,$1:$1,JI$1+INT(-$N87/30))))</f>
        <v>0</v>
      </c>
      <c r="JJ87" s="75">
        <f>IF(JJ$7="",0,IF(JJ$1=MAX($1:$1),$R85-SUM($T87:JI87),IF(JJ$1=1,SUMIFS(85:85,$1:$1,"&gt;="&amp;1,$1:$1,"&lt;="&amp;INT(-$N87/30))+(-$N87/30-INT(-$N87/30))*SUMIFS(85:85,$1:$1,INT(-$N87/30)+1),0)+(-$N87/30-INT(-$N87/30))*SUMIFS(85:85,$1:$1,JJ$1+INT(-$N87/30)+1)+(INT(-$N87/30)+1--$N87/30)*SUMIFS(85:85,$1:$1,JJ$1+INT(-$N87/30))))</f>
        <v>0</v>
      </c>
      <c r="JK87" s="75">
        <f>IF(JK$7="",0,IF(JK$1=MAX($1:$1),$R85-SUM($T87:JJ87),IF(JK$1=1,SUMIFS(85:85,$1:$1,"&gt;="&amp;1,$1:$1,"&lt;="&amp;INT(-$N87/30))+(-$N87/30-INT(-$N87/30))*SUMIFS(85:85,$1:$1,INT(-$N87/30)+1),0)+(-$N87/30-INT(-$N87/30))*SUMIFS(85:85,$1:$1,JK$1+INT(-$N87/30)+1)+(INT(-$N87/30)+1--$N87/30)*SUMIFS(85:85,$1:$1,JK$1+INT(-$N87/30))))</f>
        <v>0</v>
      </c>
      <c r="JL87" s="75">
        <f>IF(JL$7="",0,IF(JL$1=MAX($1:$1),$R85-SUM($T87:JK87),IF(JL$1=1,SUMIFS(85:85,$1:$1,"&gt;="&amp;1,$1:$1,"&lt;="&amp;INT(-$N87/30))+(-$N87/30-INT(-$N87/30))*SUMIFS(85:85,$1:$1,INT(-$N87/30)+1),0)+(-$N87/30-INT(-$N87/30))*SUMIFS(85:85,$1:$1,JL$1+INT(-$N87/30)+1)+(INT(-$N87/30)+1--$N87/30)*SUMIFS(85:85,$1:$1,JL$1+INT(-$N87/30))))</f>
        <v>0</v>
      </c>
      <c r="JM87" s="75">
        <f>IF(JM$7="",0,IF(JM$1=MAX($1:$1),$R85-SUM($T87:JL87),IF(JM$1=1,SUMIFS(85:85,$1:$1,"&gt;="&amp;1,$1:$1,"&lt;="&amp;INT(-$N87/30))+(-$N87/30-INT(-$N87/30))*SUMIFS(85:85,$1:$1,INT(-$N87/30)+1),0)+(-$N87/30-INT(-$N87/30))*SUMIFS(85:85,$1:$1,JM$1+INT(-$N87/30)+1)+(INT(-$N87/30)+1--$N87/30)*SUMIFS(85:85,$1:$1,JM$1+INT(-$N87/30))))</f>
        <v>0</v>
      </c>
      <c r="JN87" s="75">
        <f>IF(JN$7="",0,IF(JN$1=MAX($1:$1),$R85-SUM($T87:JM87),IF(JN$1=1,SUMIFS(85:85,$1:$1,"&gt;="&amp;1,$1:$1,"&lt;="&amp;INT(-$N87/30))+(-$N87/30-INT(-$N87/30))*SUMIFS(85:85,$1:$1,INT(-$N87/30)+1),0)+(-$N87/30-INT(-$N87/30))*SUMIFS(85:85,$1:$1,JN$1+INT(-$N87/30)+1)+(INT(-$N87/30)+1--$N87/30)*SUMIFS(85:85,$1:$1,JN$1+INT(-$N87/30))))</f>
        <v>0</v>
      </c>
      <c r="JO87" s="75">
        <f>IF(JO$7="",0,IF(JO$1=MAX($1:$1),$R85-SUM($T87:JN87),IF(JO$1=1,SUMIFS(85:85,$1:$1,"&gt;="&amp;1,$1:$1,"&lt;="&amp;INT(-$N87/30))+(-$N87/30-INT(-$N87/30))*SUMIFS(85:85,$1:$1,INT(-$N87/30)+1),0)+(-$N87/30-INT(-$N87/30))*SUMIFS(85:85,$1:$1,JO$1+INT(-$N87/30)+1)+(INT(-$N87/30)+1--$N87/30)*SUMIFS(85:85,$1:$1,JO$1+INT(-$N87/30))))</f>
        <v>0</v>
      </c>
      <c r="JP87" s="75">
        <f>IF(JP$7="",0,IF(JP$1=MAX($1:$1),$R85-SUM($T87:JO87),IF(JP$1=1,SUMIFS(85:85,$1:$1,"&gt;="&amp;1,$1:$1,"&lt;="&amp;INT(-$N87/30))+(-$N87/30-INT(-$N87/30))*SUMIFS(85:85,$1:$1,INT(-$N87/30)+1),0)+(-$N87/30-INT(-$N87/30))*SUMIFS(85:85,$1:$1,JP$1+INT(-$N87/30)+1)+(INT(-$N87/30)+1--$N87/30)*SUMIFS(85:85,$1:$1,JP$1+INT(-$N87/30))))</f>
        <v>0</v>
      </c>
      <c r="JQ87" s="75">
        <f>IF(JQ$7="",0,IF(JQ$1=MAX($1:$1),$R85-SUM($T87:JP87),IF(JQ$1=1,SUMIFS(85:85,$1:$1,"&gt;="&amp;1,$1:$1,"&lt;="&amp;INT(-$N87/30))+(-$N87/30-INT(-$N87/30))*SUMIFS(85:85,$1:$1,INT(-$N87/30)+1),0)+(-$N87/30-INT(-$N87/30))*SUMIFS(85:85,$1:$1,JQ$1+INT(-$N87/30)+1)+(INT(-$N87/30)+1--$N87/30)*SUMIFS(85:85,$1:$1,JQ$1+INT(-$N87/30))))</f>
        <v>0</v>
      </c>
      <c r="JR87" s="75">
        <f>IF(JR$7="",0,IF(JR$1=MAX($1:$1),$R85-SUM($T87:JQ87),IF(JR$1=1,SUMIFS(85:85,$1:$1,"&gt;="&amp;1,$1:$1,"&lt;="&amp;INT(-$N87/30))+(-$N87/30-INT(-$N87/30))*SUMIFS(85:85,$1:$1,INT(-$N87/30)+1),0)+(-$N87/30-INT(-$N87/30))*SUMIFS(85:85,$1:$1,JR$1+INT(-$N87/30)+1)+(INT(-$N87/30)+1--$N87/30)*SUMIFS(85:85,$1:$1,JR$1+INT(-$N87/30))))</f>
        <v>0</v>
      </c>
      <c r="JS87" s="75">
        <f>IF(JS$7="",0,IF(JS$1=MAX($1:$1),$R85-SUM($T87:JR87),IF(JS$1=1,SUMIFS(85:85,$1:$1,"&gt;="&amp;1,$1:$1,"&lt;="&amp;INT(-$N87/30))+(-$N87/30-INT(-$N87/30))*SUMIFS(85:85,$1:$1,INT(-$N87/30)+1),0)+(-$N87/30-INT(-$N87/30))*SUMIFS(85:85,$1:$1,JS$1+INT(-$N87/30)+1)+(INT(-$N87/30)+1--$N87/30)*SUMIFS(85:85,$1:$1,JS$1+INT(-$N87/30))))</f>
        <v>0</v>
      </c>
      <c r="JT87" s="75">
        <f>IF(JT$7="",0,IF(JT$1=MAX($1:$1),$R85-SUM($T87:JS87),IF(JT$1=1,SUMIFS(85:85,$1:$1,"&gt;="&amp;1,$1:$1,"&lt;="&amp;INT(-$N87/30))+(-$N87/30-INT(-$N87/30))*SUMIFS(85:85,$1:$1,INT(-$N87/30)+1),0)+(-$N87/30-INT(-$N87/30))*SUMIFS(85:85,$1:$1,JT$1+INT(-$N87/30)+1)+(INT(-$N87/30)+1--$N87/30)*SUMIFS(85:85,$1:$1,JT$1+INT(-$N87/30))))</f>
        <v>0</v>
      </c>
      <c r="JU87" s="75">
        <f>IF(JU$7="",0,IF(JU$1=MAX($1:$1),$R85-SUM($T87:JT87),IF(JU$1=1,SUMIFS(85:85,$1:$1,"&gt;="&amp;1,$1:$1,"&lt;="&amp;INT(-$N87/30))+(-$N87/30-INT(-$N87/30))*SUMIFS(85:85,$1:$1,INT(-$N87/30)+1),0)+(-$N87/30-INT(-$N87/30))*SUMIFS(85:85,$1:$1,JU$1+INT(-$N87/30)+1)+(INT(-$N87/30)+1--$N87/30)*SUMIFS(85:85,$1:$1,JU$1+INT(-$N87/30))))</f>
        <v>0</v>
      </c>
      <c r="JV87" s="75">
        <f>IF(JV$7="",0,IF(JV$1=MAX($1:$1),$R85-SUM($T87:JU87),IF(JV$1=1,SUMIFS(85:85,$1:$1,"&gt;="&amp;1,$1:$1,"&lt;="&amp;INT(-$N87/30))+(-$N87/30-INT(-$N87/30))*SUMIFS(85:85,$1:$1,INT(-$N87/30)+1),0)+(-$N87/30-INT(-$N87/30))*SUMIFS(85:85,$1:$1,JV$1+INT(-$N87/30)+1)+(INT(-$N87/30)+1--$N87/30)*SUMIFS(85:85,$1:$1,JV$1+INT(-$N87/30))))</f>
        <v>0</v>
      </c>
      <c r="JW87" s="75">
        <f>IF(JW$7="",0,IF(JW$1=MAX($1:$1),$R85-SUM($T87:JV87),IF(JW$1=1,SUMIFS(85:85,$1:$1,"&gt;="&amp;1,$1:$1,"&lt;="&amp;INT(-$N87/30))+(-$N87/30-INT(-$N87/30))*SUMIFS(85:85,$1:$1,INT(-$N87/30)+1),0)+(-$N87/30-INT(-$N87/30))*SUMIFS(85:85,$1:$1,JW$1+INT(-$N87/30)+1)+(INT(-$N87/30)+1--$N87/30)*SUMIFS(85:85,$1:$1,JW$1+INT(-$N87/30))))</f>
        <v>0</v>
      </c>
      <c r="JX87" s="75">
        <f>IF(JX$7="",0,IF(JX$1=MAX($1:$1),$R85-SUM($T87:JW87),IF(JX$1=1,SUMIFS(85:85,$1:$1,"&gt;="&amp;1,$1:$1,"&lt;="&amp;INT(-$N87/30))+(-$N87/30-INT(-$N87/30))*SUMIFS(85:85,$1:$1,INT(-$N87/30)+1),0)+(-$N87/30-INT(-$N87/30))*SUMIFS(85:85,$1:$1,JX$1+INT(-$N87/30)+1)+(INT(-$N87/30)+1--$N87/30)*SUMIFS(85:85,$1:$1,JX$1+INT(-$N87/30))))</f>
        <v>0</v>
      </c>
      <c r="JY87" s="75">
        <f>IF(JY$7="",0,IF(JY$1=MAX($1:$1),$R85-SUM($T87:JX87),IF(JY$1=1,SUMIFS(85:85,$1:$1,"&gt;="&amp;1,$1:$1,"&lt;="&amp;INT(-$N87/30))+(-$N87/30-INT(-$N87/30))*SUMIFS(85:85,$1:$1,INT(-$N87/30)+1),0)+(-$N87/30-INT(-$N87/30))*SUMIFS(85:85,$1:$1,JY$1+INT(-$N87/30)+1)+(INT(-$N87/30)+1--$N87/30)*SUMIFS(85:85,$1:$1,JY$1+INT(-$N87/30))))</f>
        <v>0</v>
      </c>
      <c r="JZ87" s="75">
        <f>IF(JZ$7="",0,IF(JZ$1=MAX($1:$1),$R85-SUM($T87:JY87),IF(JZ$1=1,SUMIFS(85:85,$1:$1,"&gt;="&amp;1,$1:$1,"&lt;="&amp;INT(-$N87/30))+(-$N87/30-INT(-$N87/30))*SUMIFS(85:85,$1:$1,INT(-$N87/30)+1),0)+(-$N87/30-INT(-$N87/30))*SUMIFS(85:85,$1:$1,JZ$1+INT(-$N87/30)+1)+(INT(-$N87/30)+1--$N87/30)*SUMIFS(85:85,$1:$1,JZ$1+INT(-$N87/30))))</f>
        <v>0</v>
      </c>
      <c r="KA87" s="75">
        <f>IF(KA$7="",0,IF(KA$1=MAX($1:$1),$R85-SUM($T87:JZ87),IF(KA$1=1,SUMIFS(85:85,$1:$1,"&gt;="&amp;1,$1:$1,"&lt;="&amp;INT(-$N87/30))+(-$N87/30-INT(-$N87/30))*SUMIFS(85:85,$1:$1,INT(-$N87/30)+1),0)+(-$N87/30-INT(-$N87/30))*SUMIFS(85:85,$1:$1,KA$1+INT(-$N87/30)+1)+(INT(-$N87/30)+1--$N87/30)*SUMIFS(85:85,$1:$1,KA$1+INT(-$N87/30))))</f>
        <v>0</v>
      </c>
      <c r="KB87" s="75">
        <f>IF(KB$7="",0,IF(KB$1=MAX($1:$1),$R85-SUM($T87:KA87),IF(KB$1=1,SUMIFS(85:85,$1:$1,"&gt;="&amp;1,$1:$1,"&lt;="&amp;INT(-$N87/30))+(-$N87/30-INT(-$N87/30))*SUMIFS(85:85,$1:$1,INT(-$N87/30)+1),0)+(-$N87/30-INT(-$N87/30))*SUMIFS(85:85,$1:$1,KB$1+INT(-$N87/30)+1)+(INT(-$N87/30)+1--$N87/30)*SUMIFS(85:85,$1:$1,KB$1+INT(-$N87/30))))</f>
        <v>0</v>
      </c>
      <c r="KC87" s="75">
        <f>IF(KC$7="",0,IF(KC$1=MAX($1:$1),$R85-SUM($T87:KB87),IF(KC$1=1,SUMIFS(85:85,$1:$1,"&gt;="&amp;1,$1:$1,"&lt;="&amp;INT(-$N87/30))+(-$N87/30-INT(-$N87/30))*SUMIFS(85:85,$1:$1,INT(-$N87/30)+1),0)+(-$N87/30-INT(-$N87/30))*SUMIFS(85:85,$1:$1,KC$1+INT(-$N87/30)+1)+(INT(-$N87/30)+1--$N87/30)*SUMIFS(85:85,$1:$1,KC$1+INT(-$N87/30))))</f>
        <v>0</v>
      </c>
      <c r="KD87" s="75">
        <f>IF(KD$7="",0,IF(KD$1=MAX($1:$1),$R85-SUM($T87:KC87),IF(KD$1=1,SUMIFS(85:85,$1:$1,"&gt;="&amp;1,$1:$1,"&lt;="&amp;INT(-$N87/30))+(-$N87/30-INT(-$N87/30))*SUMIFS(85:85,$1:$1,INT(-$N87/30)+1),0)+(-$N87/30-INT(-$N87/30))*SUMIFS(85:85,$1:$1,KD$1+INT(-$N87/30)+1)+(INT(-$N87/30)+1--$N87/30)*SUMIFS(85:85,$1:$1,KD$1+INT(-$N87/30))))</f>
        <v>0</v>
      </c>
      <c r="KE87" s="75">
        <f>IF(KE$7="",0,IF(KE$1=MAX($1:$1),$R85-SUM($T87:KD87),IF(KE$1=1,SUMIFS(85:85,$1:$1,"&gt;="&amp;1,$1:$1,"&lt;="&amp;INT(-$N87/30))+(-$N87/30-INT(-$N87/30))*SUMIFS(85:85,$1:$1,INT(-$N87/30)+1),0)+(-$N87/30-INT(-$N87/30))*SUMIFS(85:85,$1:$1,KE$1+INT(-$N87/30)+1)+(INT(-$N87/30)+1--$N87/30)*SUMIFS(85:85,$1:$1,KE$1+INT(-$N87/30))))</f>
        <v>0</v>
      </c>
      <c r="KF87" s="75">
        <f>IF(KF$7="",0,IF(KF$1=MAX($1:$1),$R85-SUM($T87:KE87),IF(KF$1=1,SUMIFS(85:85,$1:$1,"&gt;="&amp;1,$1:$1,"&lt;="&amp;INT(-$N87/30))+(-$N87/30-INT(-$N87/30))*SUMIFS(85:85,$1:$1,INT(-$N87/30)+1),0)+(-$N87/30-INT(-$N87/30))*SUMIFS(85:85,$1:$1,KF$1+INT(-$N87/30)+1)+(INT(-$N87/30)+1--$N87/30)*SUMIFS(85:85,$1:$1,KF$1+INT(-$N87/30))))</f>
        <v>0</v>
      </c>
      <c r="KG87" s="75">
        <f>IF(KG$7="",0,IF(KG$1=MAX($1:$1),$R85-SUM($T87:KF87),IF(KG$1=1,SUMIFS(85:85,$1:$1,"&gt;="&amp;1,$1:$1,"&lt;="&amp;INT(-$N87/30))+(-$N87/30-INT(-$N87/30))*SUMIFS(85:85,$1:$1,INT(-$N87/30)+1),0)+(-$N87/30-INT(-$N87/30))*SUMIFS(85:85,$1:$1,KG$1+INT(-$N87/30)+1)+(INT(-$N87/30)+1--$N87/30)*SUMIFS(85:85,$1:$1,KG$1+INT(-$N87/30))))</f>
        <v>0</v>
      </c>
      <c r="KH87" s="75">
        <f>IF(KH$7="",0,IF(KH$1=MAX($1:$1),$R85-SUM($T87:KG87),IF(KH$1=1,SUMIFS(85:85,$1:$1,"&gt;="&amp;1,$1:$1,"&lt;="&amp;INT(-$N87/30))+(-$N87/30-INT(-$N87/30))*SUMIFS(85:85,$1:$1,INT(-$N87/30)+1),0)+(-$N87/30-INT(-$N87/30))*SUMIFS(85:85,$1:$1,KH$1+INT(-$N87/30)+1)+(INT(-$N87/30)+1--$N87/30)*SUMIFS(85:85,$1:$1,KH$1+INT(-$N87/30))))</f>
        <v>0</v>
      </c>
      <c r="KI87" s="75">
        <f>IF(KI$7="",0,IF(KI$1=MAX($1:$1),$R85-SUM($T87:KH87),IF(KI$1=1,SUMIFS(85:85,$1:$1,"&gt;="&amp;1,$1:$1,"&lt;="&amp;INT(-$N87/30))+(-$N87/30-INT(-$N87/30))*SUMIFS(85:85,$1:$1,INT(-$N87/30)+1),0)+(-$N87/30-INT(-$N87/30))*SUMIFS(85:85,$1:$1,KI$1+INT(-$N87/30)+1)+(INT(-$N87/30)+1--$N87/30)*SUMIFS(85:85,$1:$1,KI$1+INT(-$N87/30))))</f>
        <v>0</v>
      </c>
      <c r="KJ87" s="75">
        <f>IF(KJ$7="",0,IF(KJ$1=MAX($1:$1),$R85-SUM($T87:KI87),IF(KJ$1=1,SUMIFS(85:85,$1:$1,"&gt;="&amp;1,$1:$1,"&lt;="&amp;INT(-$N87/30))+(-$N87/30-INT(-$N87/30))*SUMIFS(85:85,$1:$1,INT(-$N87/30)+1),0)+(-$N87/30-INT(-$N87/30))*SUMIFS(85:85,$1:$1,KJ$1+INT(-$N87/30)+1)+(INT(-$N87/30)+1--$N87/30)*SUMIFS(85:85,$1:$1,KJ$1+INT(-$N87/30))))</f>
        <v>0</v>
      </c>
      <c r="KK87" s="75">
        <f>IF(KK$7="",0,IF(KK$1=MAX($1:$1),$R85-SUM($T87:KJ87),IF(KK$1=1,SUMIFS(85:85,$1:$1,"&gt;="&amp;1,$1:$1,"&lt;="&amp;INT(-$N87/30))+(-$N87/30-INT(-$N87/30))*SUMIFS(85:85,$1:$1,INT(-$N87/30)+1),0)+(-$N87/30-INT(-$N87/30))*SUMIFS(85:85,$1:$1,KK$1+INT(-$N87/30)+1)+(INT(-$N87/30)+1--$N87/30)*SUMIFS(85:85,$1:$1,KK$1+INT(-$N87/30))))</f>
        <v>0</v>
      </c>
      <c r="KL87" s="75">
        <f>IF(KL$7="",0,IF(KL$1=MAX($1:$1),$R85-SUM($T87:KK87),IF(KL$1=1,SUMIFS(85:85,$1:$1,"&gt;="&amp;1,$1:$1,"&lt;="&amp;INT(-$N87/30))+(-$N87/30-INT(-$N87/30))*SUMIFS(85:85,$1:$1,INT(-$N87/30)+1),0)+(-$N87/30-INT(-$N87/30))*SUMIFS(85:85,$1:$1,KL$1+INT(-$N87/30)+1)+(INT(-$N87/30)+1--$N87/30)*SUMIFS(85:85,$1:$1,KL$1+INT(-$N87/30))))</f>
        <v>0</v>
      </c>
      <c r="KM87" s="75">
        <f>IF(KM$7="",0,IF(KM$1=MAX($1:$1),$R85-SUM($T87:KL87),IF(KM$1=1,SUMIFS(85:85,$1:$1,"&gt;="&amp;1,$1:$1,"&lt;="&amp;INT(-$N87/30))+(-$N87/30-INT(-$N87/30))*SUMIFS(85:85,$1:$1,INT(-$N87/30)+1),0)+(-$N87/30-INT(-$N87/30))*SUMIFS(85:85,$1:$1,KM$1+INT(-$N87/30)+1)+(INT(-$N87/30)+1--$N87/30)*SUMIFS(85:85,$1:$1,KM$1+INT(-$N87/30))))</f>
        <v>0</v>
      </c>
      <c r="KN87" s="75">
        <f>IF(KN$7="",0,IF(KN$1=MAX($1:$1),$R85-SUM($T87:KM87),IF(KN$1=1,SUMIFS(85:85,$1:$1,"&gt;="&amp;1,$1:$1,"&lt;="&amp;INT(-$N87/30))+(-$N87/30-INT(-$N87/30))*SUMIFS(85:85,$1:$1,INT(-$N87/30)+1),0)+(-$N87/30-INT(-$N87/30))*SUMIFS(85:85,$1:$1,KN$1+INT(-$N87/30)+1)+(INT(-$N87/30)+1--$N87/30)*SUMIFS(85:85,$1:$1,KN$1+INT(-$N87/30))))</f>
        <v>0</v>
      </c>
      <c r="KO87" s="75">
        <f>IF(KO$7="",0,IF(KO$1=MAX($1:$1),$R85-SUM($T87:KN87),IF(KO$1=1,SUMIFS(85:85,$1:$1,"&gt;="&amp;1,$1:$1,"&lt;="&amp;INT(-$N87/30))+(-$N87/30-INT(-$N87/30))*SUMIFS(85:85,$1:$1,INT(-$N87/30)+1),0)+(-$N87/30-INT(-$N87/30))*SUMIFS(85:85,$1:$1,KO$1+INT(-$N87/30)+1)+(INT(-$N87/30)+1--$N87/30)*SUMIFS(85:85,$1:$1,KO$1+INT(-$N87/30))))</f>
        <v>0</v>
      </c>
      <c r="KP87" s="75">
        <f>IF(KP$7="",0,IF(KP$1=MAX($1:$1),$R85-SUM($T87:KO87),IF(KP$1=1,SUMIFS(85:85,$1:$1,"&gt;="&amp;1,$1:$1,"&lt;="&amp;INT(-$N87/30))+(-$N87/30-INT(-$N87/30))*SUMIFS(85:85,$1:$1,INT(-$N87/30)+1),0)+(-$N87/30-INT(-$N87/30))*SUMIFS(85:85,$1:$1,KP$1+INT(-$N87/30)+1)+(INT(-$N87/30)+1--$N87/30)*SUMIFS(85:85,$1:$1,KP$1+INT(-$N87/30))))</f>
        <v>0</v>
      </c>
      <c r="KQ87" s="75">
        <f>IF(KQ$7="",0,IF(KQ$1=MAX($1:$1),$R85-SUM($T87:KP87),IF(KQ$1=1,SUMIFS(85:85,$1:$1,"&gt;="&amp;1,$1:$1,"&lt;="&amp;INT(-$N87/30))+(-$N87/30-INT(-$N87/30))*SUMIFS(85:85,$1:$1,INT(-$N87/30)+1),0)+(-$N87/30-INT(-$N87/30))*SUMIFS(85:85,$1:$1,KQ$1+INT(-$N87/30)+1)+(INT(-$N87/30)+1--$N87/30)*SUMIFS(85:85,$1:$1,KQ$1+INT(-$N87/30))))</f>
        <v>0</v>
      </c>
      <c r="KR87" s="75">
        <f>IF(KR$7="",0,IF(KR$1=MAX($1:$1),$R85-SUM($T87:KQ87),IF(KR$1=1,SUMIFS(85:85,$1:$1,"&gt;="&amp;1,$1:$1,"&lt;="&amp;INT(-$N87/30))+(-$N87/30-INT(-$N87/30))*SUMIFS(85:85,$1:$1,INT(-$N87/30)+1),0)+(-$N87/30-INT(-$N87/30))*SUMIFS(85:85,$1:$1,KR$1+INT(-$N87/30)+1)+(INT(-$N87/30)+1--$N87/30)*SUMIFS(85:85,$1:$1,KR$1+INT(-$N87/30))))</f>
        <v>0</v>
      </c>
      <c r="KS87" s="75">
        <f>IF(KS$7="",0,IF(KS$1=MAX($1:$1),$R85-SUM($T87:KR87),IF(KS$1=1,SUMIFS(85:85,$1:$1,"&gt;="&amp;1,$1:$1,"&lt;="&amp;INT(-$N87/30))+(-$N87/30-INT(-$N87/30))*SUMIFS(85:85,$1:$1,INT(-$N87/30)+1),0)+(-$N87/30-INT(-$N87/30))*SUMIFS(85:85,$1:$1,KS$1+INT(-$N87/30)+1)+(INT(-$N87/30)+1--$N87/30)*SUMIFS(85:85,$1:$1,KS$1+INT(-$N87/30))))</f>
        <v>0</v>
      </c>
      <c r="KT87" s="75">
        <f>IF(KT$7="",0,IF(KT$1=MAX($1:$1),$R85-SUM($T87:KS87),IF(KT$1=1,SUMIFS(85:85,$1:$1,"&gt;="&amp;1,$1:$1,"&lt;="&amp;INT(-$N87/30))+(-$N87/30-INT(-$N87/30))*SUMIFS(85:85,$1:$1,INT(-$N87/30)+1),0)+(-$N87/30-INT(-$N87/30))*SUMIFS(85:85,$1:$1,KT$1+INT(-$N87/30)+1)+(INT(-$N87/30)+1--$N87/30)*SUMIFS(85:85,$1:$1,KT$1+INT(-$N87/30))))</f>
        <v>0</v>
      </c>
      <c r="KU87" s="75">
        <f>IF(KU$7="",0,IF(KU$1=MAX($1:$1),$R85-SUM($T87:KT87),IF(KU$1=1,SUMIFS(85:85,$1:$1,"&gt;="&amp;1,$1:$1,"&lt;="&amp;INT(-$N87/30))+(-$N87/30-INT(-$N87/30))*SUMIFS(85:85,$1:$1,INT(-$N87/30)+1),0)+(-$N87/30-INT(-$N87/30))*SUMIFS(85:85,$1:$1,KU$1+INT(-$N87/30)+1)+(INT(-$N87/30)+1--$N87/30)*SUMIFS(85:85,$1:$1,KU$1+INT(-$N87/30))))</f>
        <v>0</v>
      </c>
      <c r="KV87" s="75">
        <f>IF(KV$7="",0,IF(KV$1=MAX($1:$1),$R85-SUM($T87:KU87),IF(KV$1=1,SUMIFS(85:85,$1:$1,"&gt;="&amp;1,$1:$1,"&lt;="&amp;INT(-$N87/30))+(-$N87/30-INT(-$N87/30))*SUMIFS(85:85,$1:$1,INT(-$N87/30)+1),0)+(-$N87/30-INT(-$N87/30))*SUMIFS(85:85,$1:$1,KV$1+INT(-$N87/30)+1)+(INT(-$N87/30)+1--$N87/30)*SUMIFS(85:85,$1:$1,KV$1+INT(-$N87/30))))</f>
        <v>0</v>
      </c>
      <c r="KW87" s="70"/>
      <c r="KX87" s="70"/>
    </row>
    <row r="88" spans="1:310" ht="12" customHeight="1" x14ac:dyDescent="0.25">
      <c r="A88" s="1"/>
      <c r="B88" s="79"/>
      <c r="C88" s="79"/>
      <c r="D88" s="79"/>
      <c r="E88" s="1"/>
      <c r="F88" s="1"/>
      <c r="G88" s="1"/>
      <c r="H88" s="11"/>
      <c r="I88" s="1"/>
      <c r="J88" s="1"/>
      <c r="K88" s="1"/>
      <c r="L88" s="1"/>
      <c r="M88" s="5"/>
      <c r="N88" s="53" t="s">
        <v>9</v>
      </c>
      <c r="O88" s="54"/>
      <c r="P88" s="53"/>
      <c r="Q88" s="53"/>
      <c r="R88" s="55">
        <f>R79-SUM(R80:R82)</f>
        <v>0</v>
      </c>
      <c r="S88" s="1"/>
      <c r="T88" s="40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ht="4.95" customHeight="1" x14ac:dyDescent="0.25">
      <c r="A89" s="1"/>
      <c r="B89" s="79"/>
      <c r="C89" s="79"/>
      <c r="D89" s="79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40"/>
      <c r="S89" s="1"/>
      <c r="T89" s="40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4" customFormat="1" x14ac:dyDescent="0.25">
      <c r="A90" s="3"/>
      <c r="B90" s="80"/>
      <c r="C90" s="80"/>
      <c r="D90" s="81" t="s">
        <v>26</v>
      </c>
      <c r="E90" s="42" t="str">
        <f>kpi!$E$40</f>
        <v>поступление денежных средств от паушальных взносов</v>
      </c>
      <c r="F90" s="3"/>
      <c r="G90" s="3"/>
      <c r="H90" s="39" t="str">
        <f>IF(OR($E90="",$E90=0),"",INDEX(kpi!$I:$I,SUMIFS(kpi!$A:$A,kpi!$E:$E,$E90)))</f>
        <v>руб.</v>
      </c>
      <c r="I90" s="3"/>
      <c r="J90" s="3"/>
      <c r="K90" s="42"/>
      <c r="L90" s="3"/>
      <c r="M90" s="5"/>
      <c r="N90" s="231" t="str">
        <f>kpi!$E$42</f>
        <v>период оборачиваемости деб. з-ти по пауш.взносам</v>
      </c>
      <c r="O90" s="19"/>
      <c r="P90" s="3"/>
      <c r="Q90" s="3"/>
      <c r="R90" s="44">
        <f>SUMIFS($T90:$KW90,$T$1:$KW$1,"&gt;="&amp;1,$T$1:$KW$1,"&lt;="&amp;MAX($1:$1))</f>
        <v>12750000</v>
      </c>
      <c r="S90" s="3"/>
      <c r="T90" s="3"/>
      <c r="U90" s="41">
        <f t="shared" ref="U90:CF90" si="911">IF(U$7="",0,SUM(U91:U93))</f>
        <v>457692.30769230775</v>
      </c>
      <c r="V90" s="41">
        <f t="shared" si="911"/>
        <v>566666.66666666674</v>
      </c>
      <c r="W90" s="41">
        <f t="shared" si="911"/>
        <v>648397.43589743599</v>
      </c>
      <c r="X90" s="41">
        <f t="shared" si="911"/>
        <v>730128.20512820524</v>
      </c>
      <c r="Y90" s="41">
        <f t="shared" si="911"/>
        <v>811858.97435897449</v>
      </c>
      <c r="Z90" s="41">
        <f t="shared" si="911"/>
        <v>893589.74358974351</v>
      </c>
      <c r="AA90" s="41">
        <f t="shared" si="911"/>
        <v>975320.51282051287</v>
      </c>
      <c r="AB90" s="41">
        <f t="shared" si="911"/>
        <v>1057051.2820512822</v>
      </c>
      <c r="AC90" s="41">
        <f t="shared" si="911"/>
        <v>1138782.0512820515</v>
      </c>
      <c r="AD90" s="41">
        <f t="shared" si="911"/>
        <v>1220512.8205128207</v>
      </c>
      <c r="AE90" s="41">
        <f t="shared" si="911"/>
        <v>1302243.5897435895</v>
      </c>
      <c r="AF90" s="41">
        <f t="shared" si="911"/>
        <v>1383974.358974359</v>
      </c>
      <c r="AG90" s="41">
        <f t="shared" si="911"/>
        <v>1563782.051282051</v>
      </c>
      <c r="AH90" s="41">
        <f t="shared" si="911"/>
        <v>0</v>
      </c>
      <c r="AI90" s="41">
        <f t="shared" si="911"/>
        <v>0</v>
      </c>
      <c r="AJ90" s="41">
        <f t="shared" si="911"/>
        <v>0</v>
      </c>
      <c r="AK90" s="41">
        <f t="shared" si="911"/>
        <v>0</v>
      </c>
      <c r="AL90" s="41">
        <f t="shared" si="911"/>
        <v>0</v>
      </c>
      <c r="AM90" s="41">
        <f t="shared" si="911"/>
        <v>0</v>
      </c>
      <c r="AN90" s="41">
        <f t="shared" si="911"/>
        <v>0</v>
      </c>
      <c r="AO90" s="41">
        <f t="shared" si="911"/>
        <v>0</v>
      </c>
      <c r="AP90" s="41">
        <f t="shared" si="911"/>
        <v>0</v>
      </c>
      <c r="AQ90" s="41">
        <f t="shared" si="911"/>
        <v>0</v>
      </c>
      <c r="AR90" s="41">
        <f t="shared" si="911"/>
        <v>0</v>
      </c>
      <c r="AS90" s="41">
        <f t="shared" si="911"/>
        <v>0</v>
      </c>
      <c r="AT90" s="41">
        <f t="shared" si="911"/>
        <v>0</v>
      </c>
      <c r="AU90" s="41">
        <f t="shared" si="911"/>
        <v>0</v>
      </c>
      <c r="AV90" s="41">
        <f t="shared" si="911"/>
        <v>0</v>
      </c>
      <c r="AW90" s="41">
        <f t="shared" si="911"/>
        <v>0</v>
      </c>
      <c r="AX90" s="41">
        <f t="shared" si="911"/>
        <v>0</v>
      </c>
      <c r="AY90" s="41">
        <f t="shared" si="911"/>
        <v>0</v>
      </c>
      <c r="AZ90" s="41">
        <f t="shared" si="911"/>
        <v>0</v>
      </c>
      <c r="BA90" s="41">
        <f t="shared" si="911"/>
        <v>0</v>
      </c>
      <c r="BB90" s="41">
        <f t="shared" si="911"/>
        <v>0</v>
      </c>
      <c r="BC90" s="41">
        <f t="shared" si="911"/>
        <v>0</v>
      </c>
      <c r="BD90" s="41">
        <f t="shared" si="911"/>
        <v>0</v>
      </c>
      <c r="BE90" s="41">
        <f t="shared" si="911"/>
        <v>0</v>
      </c>
      <c r="BF90" s="41">
        <f t="shared" si="911"/>
        <v>0</v>
      </c>
      <c r="BG90" s="41">
        <f t="shared" si="911"/>
        <v>0</v>
      </c>
      <c r="BH90" s="41">
        <f t="shared" si="911"/>
        <v>0</v>
      </c>
      <c r="BI90" s="41">
        <f t="shared" si="911"/>
        <v>0</v>
      </c>
      <c r="BJ90" s="41">
        <f t="shared" si="911"/>
        <v>0</v>
      </c>
      <c r="BK90" s="41">
        <f t="shared" si="911"/>
        <v>0</v>
      </c>
      <c r="BL90" s="41">
        <f t="shared" si="911"/>
        <v>0</v>
      </c>
      <c r="BM90" s="41">
        <f t="shared" si="911"/>
        <v>0</v>
      </c>
      <c r="BN90" s="41">
        <f t="shared" si="911"/>
        <v>0</v>
      </c>
      <c r="BO90" s="41">
        <f t="shared" si="911"/>
        <v>0</v>
      </c>
      <c r="BP90" s="41">
        <f t="shared" si="911"/>
        <v>0</v>
      </c>
      <c r="BQ90" s="41">
        <f t="shared" si="911"/>
        <v>0</v>
      </c>
      <c r="BR90" s="41">
        <f t="shared" si="911"/>
        <v>0</v>
      </c>
      <c r="BS90" s="41">
        <f t="shared" si="911"/>
        <v>0</v>
      </c>
      <c r="BT90" s="41">
        <f t="shared" si="911"/>
        <v>0</v>
      </c>
      <c r="BU90" s="41">
        <f t="shared" si="911"/>
        <v>0</v>
      </c>
      <c r="BV90" s="41">
        <f t="shared" si="911"/>
        <v>0</v>
      </c>
      <c r="BW90" s="41">
        <f t="shared" si="911"/>
        <v>0</v>
      </c>
      <c r="BX90" s="41">
        <f t="shared" si="911"/>
        <v>0</v>
      </c>
      <c r="BY90" s="41">
        <f t="shared" si="911"/>
        <v>0</v>
      </c>
      <c r="BZ90" s="41">
        <f t="shared" si="911"/>
        <v>0</v>
      </c>
      <c r="CA90" s="41">
        <f t="shared" si="911"/>
        <v>0</v>
      </c>
      <c r="CB90" s="41">
        <f t="shared" si="911"/>
        <v>0</v>
      </c>
      <c r="CC90" s="41">
        <f t="shared" si="911"/>
        <v>0</v>
      </c>
      <c r="CD90" s="41">
        <f t="shared" si="911"/>
        <v>0</v>
      </c>
      <c r="CE90" s="41">
        <f t="shared" si="911"/>
        <v>0</v>
      </c>
      <c r="CF90" s="41">
        <f t="shared" si="911"/>
        <v>0</v>
      </c>
      <c r="CG90" s="41">
        <f t="shared" ref="CG90:ER90" si="912">IF(CG$7="",0,SUM(CG91:CG93))</f>
        <v>0</v>
      </c>
      <c r="CH90" s="41">
        <f t="shared" si="912"/>
        <v>0</v>
      </c>
      <c r="CI90" s="41">
        <f t="shared" si="912"/>
        <v>0</v>
      </c>
      <c r="CJ90" s="41">
        <f t="shared" si="912"/>
        <v>0</v>
      </c>
      <c r="CK90" s="41">
        <f t="shared" si="912"/>
        <v>0</v>
      </c>
      <c r="CL90" s="41">
        <f t="shared" si="912"/>
        <v>0</v>
      </c>
      <c r="CM90" s="41">
        <f t="shared" si="912"/>
        <v>0</v>
      </c>
      <c r="CN90" s="41">
        <f t="shared" si="912"/>
        <v>0</v>
      </c>
      <c r="CO90" s="41">
        <f t="shared" si="912"/>
        <v>0</v>
      </c>
      <c r="CP90" s="41">
        <f t="shared" si="912"/>
        <v>0</v>
      </c>
      <c r="CQ90" s="41">
        <f t="shared" si="912"/>
        <v>0</v>
      </c>
      <c r="CR90" s="41">
        <f t="shared" si="912"/>
        <v>0</v>
      </c>
      <c r="CS90" s="41">
        <f t="shared" si="912"/>
        <v>0</v>
      </c>
      <c r="CT90" s="41">
        <f t="shared" si="912"/>
        <v>0</v>
      </c>
      <c r="CU90" s="41">
        <f t="shared" si="912"/>
        <v>0</v>
      </c>
      <c r="CV90" s="41">
        <f t="shared" si="912"/>
        <v>0</v>
      </c>
      <c r="CW90" s="41">
        <f t="shared" si="912"/>
        <v>0</v>
      </c>
      <c r="CX90" s="41">
        <f t="shared" si="912"/>
        <v>0</v>
      </c>
      <c r="CY90" s="41">
        <f t="shared" si="912"/>
        <v>0</v>
      </c>
      <c r="CZ90" s="41">
        <f t="shared" si="912"/>
        <v>0</v>
      </c>
      <c r="DA90" s="41">
        <f t="shared" si="912"/>
        <v>0</v>
      </c>
      <c r="DB90" s="41">
        <f t="shared" si="912"/>
        <v>0</v>
      </c>
      <c r="DC90" s="41">
        <f t="shared" si="912"/>
        <v>0</v>
      </c>
      <c r="DD90" s="41">
        <f t="shared" si="912"/>
        <v>0</v>
      </c>
      <c r="DE90" s="41">
        <f t="shared" si="912"/>
        <v>0</v>
      </c>
      <c r="DF90" s="41">
        <f t="shared" si="912"/>
        <v>0</v>
      </c>
      <c r="DG90" s="41">
        <f t="shared" si="912"/>
        <v>0</v>
      </c>
      <c r="DH90" s="41">
        <f t="shared" si="912"/>
        <v>0</v>
      </c>
      <c r="DI90" s="41">
        <f t="shared" si="912"/>
        <v>0</v>
      </c>
      <c r="DJ90" s="41">
        <f t="shared" si="912"/>
        <v>0</v>
      </c>
      <c r="DK90" s="41">
        <f t="shared" si="912"/>
        <v>0</v>
      </c>
      <c r="DL90" s="41">
        <f t="shared" si="912"/>
        <v>0</v>
      </c>
      <c r="DM90" s="41">
        <f t="shared" si="912"/>
        <v>0</v>
      </c>
      <c r="DN90" s="41">
        <f t="shared" si="912"/>
        <v>0</v>
      </c>
      <c r="DO90" s="41">
        <f t="shared" si="912"/>
        <v>0</v>
      </c>
      <c r="DP90" s="41">
        <f t="shared" si="912"/>
        <v>0</v>
      </c>
      <c r="DQ90" s="41">
        <f t="shared" si="912"/>
        <v>0</v>
      </c>
      <c r="DR90" s="41">
        <f t="shared" si="912"/>
        <v>0</v>
      </c>
      <c r="DS90" s="41">
        <f t="shared" si="912"/>
        <v>0</v>
      </c>
      <c r="DT90" s="41">
        <f t="shared" si="912"/>
        <v>0</v>
      </c>
      <c r="DU90" s="41">
        <f t="shared" si="912"/>
        <v>0</v>
      </c>
      <c r="DV90" s="41">
        <f t="shared" si="912"/>
        <v>0</v>
      </c>
      <c r="DW90" s="41">
        <f t="shared" si="912"/>
        <v>0</v>
      </c>
      <c r="DX90" s="41">
        <f t="shared" si="912"/>
        <v>0</v>
      </c>
      <c r="DY90" s="41">
        <f t="shared" si="912"/>
        <v>0</v>
      </c>
      <c r="DZ90" s="41">
        <f t="shared" si="912"/>
        <v>0</v>
      </c>
      <c r="EA90" s="41">
        <f t="shared" si="912"/>
        <v>0</v>
      </c>
      <c r="EB90" s="41">
        <f t="shared" si="912"/>
        <v>0</v>
      </c>
      <c r="EC90" s="41">
        <f t="shared" si="912"/>
        <v>0</v>
      </c>
      <c r="ED90" s="41">
        <f t="shared" si="912"/>
        <v>0</v>
      </c>
      <c r="EE90" s="41">
        <f t="shared" si="912"/>
        <v>0</v>
      </c>
      <c r="EF90" s="41">
        <f t="shared" si="912"/>
        <v>0</v>
      </c>
      <c r="EG90" s="41">
        <f t="shared" si="912"/>
        <v>0</v>
      </c>
      <c r="EH90" s="41">
        <f t="shared" si="912"/>
        <v>0</v>
      </c>
      <c r="EI90" s="41">
        <f t="shared" si="912"/>
        <v>0</v>
      </c>
      <c r="EJ90" s="41">
        <f t="shared" si="912"/>
        <v>0</v>
      </c>
      <c r="EK90" s="41">
        <f t="shared" si="912"/>
        <v>0</v>
      </c>
      <c r="EL90" s="41">
        <f t="shared" si="912"/>
        <v>0</v>
      </c>
      <c r="EM90" s="41">
        <f t="shared" si="912"/>
        <v>0</v>
      </c>
      <c r="EN90" s="41">
        <f t="shared" si="912"/>
        <v>0</v>
      </c>
      <c r="EO90" s="41">
        <f t="shared" si="912"/>
        <v>0</v>
      </c>
      <c r="EP90" s="41">
        <f t="shared" si="912"/>
        <v>0</v>
      </c>
      <c r="EQ90" s="41">
        <f t="shared" si="912"/>
        <v>0</v>
      </c>
      <c r="ER90" s="41">
        <f t="shared" si="912"/>
        <v>0</v>
      </c>
      <c r="ES90" s="41">
        <f t="shared" ref="ES90:HD90" si="913">IF(ES$7="",0,SUM(ES91:ES93))</f>
        <v>0</v>
      </c>
      <c r="ET90" s="41">
        <f t="shared" si="913"/>
        <v>0</v>
      </c>
      <c r="EU90" s="41">
        <f t="shared" si="913"/>
        <v>0</v>
      </c>
      <c r="EV90" s="41">
        <f t="shared" si="913"/>
        <v>0</v>
      </c>
      <c r="EW90" s="41">
        <f t="shared" si="913"/>
        <v>0</v>
      </c>
      <c r="EX90" s="41">
        <f t="shared" si="913"/>
        <v>0</v>
      </c>
      <c r="EY90" s="41">
        <f t="shared" si="913"/>
        <v>0</v>
      </c>
      <c r="EZ90" s="41">
        <f t="shared" si="913"/>
        <v>0</v>
      </c>
      <c r="FA90" s="41">
        <f t="shared" si="913"/>
        <v>0</v>
      </c>
      <c r="FB90" s="41">
        <f t="shared" si="913"/>
        <v>0</v>
      </c>
      <c r="FC90" s="41">
        <f t="shared" si="913"/>
        <v>0</v>
      </c>
      <c r="FD90" s="41">
        <f t="shared" si="913"/>
        <v>0</v>
      </c>
      <c r="FE90" s="41">
        <f t="shared" si="913"/>
        <v>0</v>
      </c>
      <c r="FF90" s="41">
        <f t="shared" si="913"/>
        <v>0</v>
      </c>
      <c r="FG90" s="41">
        <f t="shared" si="913"/>
        <v>0</v>
      </c>
      <c r="FH90" s="41">
        <f t="shared" si="913"/>
        <v>0</v>
      </c>
      <c r="FI90" s="41">
        <f t="shared" si="913"/>
        <v>0</v>
      </c>
      <c r="FJ90" s="41">
        <f t="shared" si="913"/>
        <v>0</v>
      </c>
      <c r="FK90" s="41">
        <f t="shared" si="913"/>
        <v>0</v>
      </c>
      <c r="FL90" s="41">
        <f t="shared" si="913"/>
        <v>0</v>
      </c>
      <c r="FM90" s="41">
        <f t="shared" si="913"/>
        <v>0</v>
      </c>
      <c r="FN90" s="41">
        <f t="shared" si="913"/>
        <v>0</v>
      </c>
      <c r="FO90" s="41">
        <f t="shared" si="913"/>
        <v>0</v>
      </c>
      <c r="FP90" s="41">
        <f t="shared" si="913"/>
        <v>0</v>
      </c>
      <c r="FQ90" s="41">
        <f t="shared" si="913"/>
        <v>0</v>
      </c>
      <c r="FR90" s="41">
        <f t="shared" si="913"/>
        <v>0</v>
      </c>
      <c r="FS90" s="41">
        <f t="shared" si="913"/>
        <v>0</v>
      </c>
      <c r="FT90" s="41">
        <f t="shared" si="913"/>
        <v>0</v>
      </c>
      <c r="FU90" s="41">
        <f t="shared" si="913"/>
        <v>0</v>
      </c>
      <c r="FV90" s="41">
        <f t="shared" si="913"/>
        <v>0</v>
      </c>
      <c r="FW90" s="41">
        <f t="shared" si="913"/>
        <v>0</v>
      </c>
      <c r="FX90" s="41">
        <f t="shared" si="913"/>
        <v>0</v>
      </c>
      <c r="FY90" s="41">
        <f t="shared" si="913"/>
        <v>0</v>
      </c>
      <c r="FZ90" s="41">
        <f t="shared" si="913"/>
        <v>0</v>
      </c>
      <c r="GA90" s="41">
        <f t="shared" si="913"/>
        <v>0</v>
      </c>
      <c r="GB90" s="41">
        <f t="shared" si="913"/>
        <v>0</v>
      </c>
      <c r="GC90" s="41">
        <f t="shared" si="913"/>
        <v>0</v>
      </c>
      <c r="GD90" s="41">
        <f t="shared" si="913"/>
        <v>0</v>
      </c>
      <c r="GE90" s="41">
        <f t="shared" si="913"/>
        <v>0</v>
      </c>
      <c r="GF90" s="41">
        <f t="shared" si="913"/>
        <v>0</v>
      </c>
      <c r="GG90" s="41">
        <f t="shared" si="913"/>
        <v>0</v>
      </c>
      <c r="GH90" s="41">
        <f t="shared" si="913"/>
        <v>0</v>
      </c>
      <c r="GI90" s="41">
        <f t="shared" si="913"/>
        <v>0</v>
      </c>
      <c r="GJ90" s="41">
        <f t="shared" si="913"/>
        <v>0</v>
      </c>
      <c r="GK90" s="41">
        <f t="shared" si="913"/>
        <v>0</v>
      </c>
      <c r="GL90" s="41">
        <f t="shared" si="913"/>
        <v>0</v>
      </c>
      <c r="GM90" s="41">
        <f t="shared" si="913"/>
        <v>0</v>
      </c>
      <c r="GN90" s="41">
        <f t="shared" si="913"/>
        <v>0</v>
      </c>
      <c r="GO90" s="41">
        <f t="shared" si="913"/>
        <v>0</v>
      </c>
      <c r="GP90" s="41">
        <f t="shared" si="913"/>
        <v>0</v>
      </c>
      <c r="GQ90" s="41">
        <f t="shared" si="913"/>
        <v>0</v>
      </c>
      <c r="GR90" s="41">
        <f t="shared" si="913"/>
        <v>0</v>
      </c>
      <c r="GS90" s="41">
        <f t="shared" si="913"/>
        <v>0</v>
      </c>
      <c r="GT90" s="41">
        <f t="shared" si="913"/>
        <v>0</v>
      </c>
      <c r="GU90" s="41">
        <f t="shared" si="913"/>
        <v>0</v>
      </c>
      <c r="GV90" s="41">
        <f t="shared" si="913"/>
        <v>0</v>
      </c>
      <c r="GW90" s="41">
        <f t="shared" si="913"/>
        <v>0</v>
      </c>
      <c r="GX90" s="41">
        <f t="shared" si="913"/>
        <v>0</v>
      </c>
      <c r="GY90" s="41">
        <f t="shared" si="913"/>
        <v>0</v>
      </c>
      <c r="GZ90" s="41">
        <f t="shared" si="913"/>
        <v>0</v>
      </c>
      <c r="HA90" s="41">
        <f t="shared" si="913"/>
        <v>0</v>
      </c>
      <c r="HB90" s="41">
        <f t="shared" si="913"/>
        <v>0</v>
      </c>
      <c r="HC90" s="41">
        <f t="shared" si="913"/>
        <v>0</v>
      </c>
      <c r="HD90" s="41">
        <f t="shared" si="913"/>
        <v>0</v>
      </c>
      <c r="HE90" s="41">
        <f t="shared" ref="HE90:JP90" si="914">IF(HE$7="",0,SUM(HE91:HE93))</f>
        <v>0</v>
      </c>
      <c r="HF90" s="41">
        <f t="shared" si="914"/>
        <v>0</v>
      </c>
      <c r="HG90" s="41">
        <f t="shared" si="914"/>
        <v>0</v>
      </c>
      <c r="HH90" s="41">
        <f t="shared" si="914"/>
        <v>0</v>
      </c>
      <c r="HI90" s="41">
        <f t="shared" si="914"/>
        <v>0</v>
      </c>
      <c r="HJ90" s="41">
        <f t="shared" si="914"/>
        <v>0</v>
      </c>
      <c r="HK90" s="41">
        <f t="shared" si="914"/>
        <v>0</v>
      </c>
      <c r="HL90" s="41">
        <f t="shared" si="914"/>
        <v>0</v>
      </c>
      <c r="HM90" s="41">
        <f t="shared" si="914"/>
        <v>0</v>
      </c>
      <c r="HN90" s="41">
        <f t="shared" si="914"/>
        <v>0</v>
      </c>
      <c r="HO90" s="41">
        <f t="shared" si="914"/>
        <v>0</v>
      </c>
      <c r="HP90" s="41">
        <f t="shared" si="914"/>
        <v>0</v>
      </c>
      <c r="HQ90" s="41">
        <f t="shared" si="914"/>
        <v>0</v>
      </c>
      <c r="HR90" s="41">
        <f t="shared" si="914"/>
        <v>0</v>
      </c>
      <c r="HS90" s="41">
        <f t="shared" si="914"/>
        <v>0</v>
      </c>
      <c r="HT90" s="41">
        <f t="shared" si="914"/>
        <v>0</v>
      </c>
      <c r="HU90" s="41">
        <f t="shared" si="914"/>
        <v>0</v>
      </c>
      <c r="HV90" s="41">
        <f t="shared" si="914"/>
        <v>0</v>
      </c>
      <c r="HW90" s="41">
        <f t="shared" si="914"/>
        <v>0</v>
      </c>
      <c r="HX90" s="41">
        <f t="shared" si="914"/>
        <v>0</v>
      </c>
      <c r="HY90" s="41">
        <f t="shared" si="914"/>
        <v>0</v>
      </c>
      <c r="HZ90" s="41">
        <f t="shared" si="914"/>
        <v>0</v>
      </c>
      <c r="IA90" s="41">
        <f t="shared" si="914"/>
        <v>0</v>
      </c>
      <c r="IB90" s="41">
        <f t="shared" si="914"/>
        <v>0</v>
      </c>
      <c r="IC90" s="41">
        <f t="shared" si="914"/>
        <v>0</v>
      </c>
      <c r="ID90" s="41">
        <f t="shared" si="914"/>
        <v>0</v>
      </c>
      <c r="IE90" s="41">
        <f t="shared" si="914"/>
        <v>0</v>
      </c>
      <c r="IF90" s="41">
        <f t="shared" si="914"/>
        <v>0</v>
      </c>
      <c r="IG90" s="41">
        <f t="shared" si="914"/>
        <v>0</v>
      </c>
      <c r="IH90" s="41">
        <f t="shared" si="914"/>
        <v>0</v>
      </c>
      <c r="II90" s="41">
        <f t="shared" si="914"/>
        <v>0</v>
      </c>
      <c r="IJ90" s="41">
        <f t="shared" si="914"/>
        <v>0</v>
      </c>
      <c r="IK90" s="41">
        <f t="shared" si="914"/>
        <v>0</v>
      </c>
      <c r="IL90" s="41">
        <f t="shared" si="914"/>
        <v>0</v>
      </c>
      <c r="IM90" s="41">
        <f t="shared" si="914"/>
        <v>0</v>
      </c>
      <c r="IN90" s="41">
        <f t="shared" si="914"/>
        <v>0</v>
      </c>
      <c r="IO90" s="41">
        <f t="shared" si="914"/>
        <v>0</v>
      </c>
      <c r="IP90" s="41">
        <f t="shared" si="914"/>
        <v>0</v>
      </c>
      <c r="IQ90" s="41">
        <f t="shared" si="914"/>
        <v>0</v>
      </c>
      <c r="IR90" s="41">
        <f t="shared" si="914"/>
        <v>0</v>
      </c>
      <c r="IS90" s="41">
        <f t="shared" si="914"/>
        <v>0</v>
      </c>
      <c r="IT90" s="41">
        <f t="shared" si="914"/>
        <v>0</v>
      </c>
      <c r="IU90" s="41">
        <f t="shared" si="914"/>
        <v>0</v>
      </c>
      <c r="IV90" s="41">
        <f t="shared" si="914"/>
        <v>0</v>
      </c>
      <c r="IW90" s="41">
        <f t="shared" si="914"/>
        <v>0</v>
      </c>
      <c r="IX90" s="41">
        <f t="shared" si="914"/>
        <v>0</v>
      </c>
      <c r="IY90" s="41">
        <f t="shared" si="914"/>
        <v>0</v>
      </c>
      <c r="IZ90" s="41">
        <f t="shared" si="914"/>
        <v>0</v>
      </c>
      <c r="JA90" s="41">
        <f t="shared" si="914"/>
        <v>0</v>
      </c>
      <c r="JB90" s="41">
        <f t="shared" si="914"/>
        <v>0</v>
      </c>
      <c r="JC90" s="41">
        <f t="shared" si="914"/>
        <v>0</v>
      </c>
      <c r="JD90" s="41">
        <f t="shared" si="914"/>
        <v>0</v>
      </c>
      <c r="JE90" s="41">
        <f t="shared" si="914"/>
        <v>0</v>
      </c>
      <c r="JF90" s="41">
        <f t="shared" si="914"/>
        <v>0</v>
      </c>
      <c r="JG90" s="41">
        <f t="shared" si="914"/>
        <v>0</v>
      </c>
      <c r="JH90" s="41">
        <f t="shared" si="914"/>
        <v>0</v>
      </c>
      <c r="JI90" s="41">
        <f t="shared" si="914"/>
        <v>0</v>
      </c>
      <c r="JJ90" s="41">
        <f t="shared" si="914"/>
        <v>0</v>
      </c>
      <c r="JK90" s="41">
        <f t="shared" si="914"/>
        <v>0</v>
      </c>
      <c r="JL90" s="41">
        <f t="shared" si="914"/>
        <v>0</v>
      </c>
      <c r="JM90" s="41">
        <f t="shared" si="914"/>
        <v>0</v>
      </c>
      <c r="JN90" s="41">
        <f t="shared" si="914"/>
        <v>0</v>
      </c>
      <c r="JO90" s="41">
        <f t="shared" si="914"/>
        <v>0</v>
      </c>
      <c r="JP90" s="41">
        <f t="shared" si="914"/>
        <v>0</v>
      </c>
      <c r="JQ90" s="41">
        <f t="shared" ref="JQ90:KV90" si="915">IF(JQ$7="",0,SUM(JQ91:JQ93))</f>
        <v>0</v>
      </c>
      <c r="JR90" s="41">
        <f t="shared" si="915"/>
        <v>0</v>
      </c>
      <c r="JS90" s="41">
        <f t="shared" si="915"/>
        <v>0</v>
      </c>
      <c r="JT90" s="41">
        <f t="shared" si="915"/>
        <v>0</v>
      </c>
      <c r="JU90" s="41">
        <f t="shared" si="915"/>
        <v>0</v>
      </c>
      <c r="JV90" s="41">
        <f t="shared" si="915"/>
        <v>0</v>
      </c>
      <c r="JW90" s="41">
        <f t="shared" si="915"/>
        <v>0</v>
      </c>
      <c r="JX90" s="41">
        <f t="shared" si="915"/>
        <v>0</v>
      </c>
      <c r="JY90" s="41">
        <f t="shared" si="915"/>
        <v>0</v>
      </c>
      <c r="JZ90" s="41">
        <f t="shared" si="915"/>
        <v>0</v>
      </c>
      <c r="KA90" s="41">
        <f t="shared" si="915"/>
        <v>0</v>
      </c>
      <c r="KB90" s="41">
        <f t="shared" si="915"/>
        <v>0</v>
      </c>
      <c r="KC90" s="41">
        <f t="shared" si="915"/>
        <v>0</v>
      </c>
      <c r="KD90" s="41">
        <f t="shared" si="915"/>
        <v>0</v>
      </c>
      <c r="KE90" s="41">
        <f t="shared" si="915"/>
        <v>0</v>
      </c>
      <c r="KF90" s="41">
        <f t="shared" si="915"/>
        <v>0</v>
      </c>
      <c r="KG90" s="41">
        <f t="shared" si="915"/>
        <v>0</v>
      </c>
      <c r="KH90" s="41">
        <f t="shared" si="915"/>
        <v>0</v>
      </c>
      <c r="KI90" s="41">
        <f t="shared" si="915"/>
        <v>0</v>
      </c>
      <c r="KJ90" s="41">
        <f t="shared" si="915"/>
        <v>0</v>
      </c>
      <c r="KK90" s="41">
        <f t="shared" si="915"/>
        <v>0</v>
      </c>
      <c r="KL90" s="41">
        <f t="shared" si="915"/>
        <v>0</v>
      </c>
      <c r="KM90" s="41">
        <f t="shared" si="915"/>
        <v>0</v>
      </c>
      <c r="KN90" s="41">
        <f t="shared" si="915"/>
        <v>0</v>
      </c>
      <c r="KO90" s="41">
        <f t="shared" si="915"/>
        <v>0</v>
      </c>
      <c r="KP90" s="41">
        <f t="shared" si="915"/>
        <v>0</v>
      </c>
      <c r="KQ90" s="41">
        <f t="shared" si="915"/>
        <v>0</v>
      </c>
      <c r="KR90" s="41">
        <f t="shared" si="915"/>
        <v>0</v>
      </c>
      <c r="KS90" s="41">
        <f t="shared" si="915"/>
        <v>0</v>
      </c>
      <c r="KT90" s="41">
        <f t="shared" si="915"/>
        <v>0</v>
      </c>
      <c r="KU90" s="41">
        <f t="shared" si="915"/>
        <v>0</v>
      </c>
      <c r="KV90" s="41">
        <f t="shared" si="915"/>
        <v>0</v>
      </c>
      <c r="KW90" s="3"/>
      <c r="KX90" s="3"/>
    </row>
    <row r="91" spans="1:310" x14ac:dyDescent="0.25">
      <c r="A91" s="1"/>
      <c r="B91" s="79"/>
      <c r="C91" s="79"/>
      <c r="D91" s="79"/>
      <c r="E91" s="43" t="str">
        <f>E90</f>
        <v>поступление денежных средств от паушальных взносов</v>
      </c>
      <c r="F91" s="1"/>
      <c r="G91" s="1"/>
      <c r="H91" s="11" t="str">
        <f>H90</f>
        <v>руб.</v>
      </c>
      <c r="I91" s="1"/>
      <c r="J91" s="1"/>
      <c r="K91" s="43" t="str">
        <f>справочники!$U$11</f>
        <v>постоянные-франшиза</v>
      </c>
      <c r="L91" s="1"/>
      <c r="M91" s="5"/>
      <c r="N91" s="45">
        <f>условия!$U$88</f>
        <v>2</v>
      </c>
      <c r="O91" s="19"/>
      <c r="P91" s="1"/>
      <c r="Q91" s="1"/>
      <c r="R91" s="45">
        <f t="shared" ref="R91:R92" si="916">SUMIFS($T91:$KW91,$T$1:$KW$1,"&gt;="&amp;1,$T$1:$KW$1,"&lt;="&amp;MAX($1:$1))</f>
        <v>7499999.9999999991</v>
      </c>
      <c r="S91" s="1"/>
      <c r="T91" s="1"/>
      <c r="U91" s="40">
        <f>IF(U$7="",0,IF(U$1=MAX($1:$1),$R80-SUM($T91:T91),IF(U$1=1,SUMIFS(80:80,$1:$1,"&gt;="&amp;1,$1:$1,"&lt;="&amp;INT(-$N91/30))+(-$N91/30-INT(-$N91/30))*SUMIFS(80:80,$1:$1,INT(-$N91/30)+1),0)+(-$N91/30-INT(-$N91/30))*SUMIFS(80:80,$1:$1,U$1+INT(-$N91/30)+1)+(INT(-$N91/30)+1--$N91/30)*SUMIFS(80:80,$1:$1,U$1+INT(-$N91/30))))</f>
        <v>269230.76923076925</v>
      </c>
      <c r="V91" s="40">
        <f>IF(V$7="",0,IF(V$1=MAX($1:$1),$R80-SUM($T91:U91),IF(V$1=1,SUMIFS(80:80,$1:$1,"&gt;="&amp;1,$1:$1,"&lt;="&amp;INT(-$N91/30))+(-$N91/30-INT(-$N91/30))*SUMIFS(80:80,$1:$1,INT(-$N91/30)+1),0)+(-$N91/30-INT(-$N91/30))*SUMIFS(80:80,$1:$1,V$1+INT(-$N91/30)+1)+(INT(-$N91/30)+1--$N91/30)*SUMIFS(80:80,$1:$1,V$1+INT(-$N91/30))))</f>
        <v>333333.33333333337</v>
      </c>
      <c r="W91" s="40">
        <f>IF(W$7="",0,IF(W$1=MAX($1:$1),$R80-SUM($T91:V91),IF(W$1=1,SUMIFS(80:80,$1:$1,"&gt;="&amp;1,$1:$1,"&lt;="&amp;INT(-$N91/30))+(-$N91/30-INT(-$N91/30))*SUMIFS(80:80,$1:$1,INT(-$N91/30)+1),0)+(-$N91/30-INT(-$N91/30))*SUMIFS(80:80,$1:$1,W$1+INT(-$N91/30)+1)+(INT(-$N91/30)+1--$N91/30)*SUMIFS(80:80,$1:$1,W$1+INT(-$N91/30))))</f>
        <v>381410.25641025644</v>
      </c>
      <c r="X91" s="40">
        <f>IF(X$7="",0,IF(X$1=MAX($1:$1),$R80-SUM($T91:W91),IF(X$1=1,SUMIFS(80:80,$1:$1,"&gt;="&amp;1,$1:$1,"&lt;="&amp;INT(-$N91/30))+(-$N91/30-INT(-$N91/30))*SUMIFS(80:80,$1:$1,INT(-$N91/30)+1),0)+(-$N91/30-INT(-$N91/30))*SUMIFS(80:80,$1:$1,X$1+INT(-$N91/30)+1)+(INT(-$N91/30)+1--$N91/30)*SUMIFS(80:80,$1:$1,X$1+INT(-$N91/30))))</f>
        <v>429487.1794871795</v>
      </c>
      <c r="Y91" s="40">
        <f>IF(Y$7="",0,IF(Y$1=MAX($1:$1),$R80-SUM($T91:X91),IF(Y$1=1,SUMIFS(80:80,$1:$1,"&gt;="&amp;1,$1:$1,"&lt;="&amp;INT(-$N91/30))+(-$N91/30-INT(-$N91/30))*SUMIFS(80:80,$1:$1,INT(-$N91/30)+1),0)+(-$N91/30-INT(-$N91/30))*SUMIFS(80:80,$1:$1,Y$1+INT(-$N91/30)+1)+(INT(-$N91/30)+1--$N91/30)*SUMIFS(80:80,$1:$1,Y$1+INT(-$N91/30))))</f>
        <v>477564.10256410262</v>
      </c>
      <c r="Z91" s="40">
        <f>IF(Z$7="",0,IF(Z$1=MAX($1:$1),$R80-SUM($T91:Y91),IF(Z$1=1,SUMIFS(80:80,$1:$1,"&gt;="&amp;1,$1:$1,"&lt;="&amp;INT(-$N91/30))+(-$N91/30-INT(-$N91/30))*SUMIFS(80:80,$1:$1,INT(-$N91/30)+1),0)+(-$N91/30-INT(-$N91/30))*SUMIFS(80:80,$1:$1,Z$1+INT(-$N91/30)+1)+(INT(-$N91/30)+1--$N91/30)*SUMIFS(80:80,$1:$1,Z$1+INT(-$N91/30))))</f>
        <v>525641.02564102563</v>
      </c>
      <c r="AA91" s="40">
        <f>IF(AA$7="",0,IF(AA$1=MAX($1:$1),$R80-SUM($T91:Z91),IF(AA$1=1,SUMIFS(80:80,$1:$1,"&gt;="&amp;1,$1:$1,"&lt;="&amp;INT(-$N91/30))+(-$N91/30-INT(-$N91/30))*SUMIFS(80:80,$1:$1,INT(-$N91/30)+1),0)+(-$N91/30-INT(-$N91/30))*SUMIFS(80:80,$1:$1,AA$1+INT(-$N91/30)+1)+(INT(-$N91/30)+1--$N91/30)*SUMIFS(80:80,$1:$1,AA$1+INT(-$N91/30))))</f>
        <v>573717.94871794875</v>
      </c>
      <c r="AB91" s="40">
        <f>IF(AB$7="",0,IF(AB$1=MAX($1:$1),$R80-SUM($T91:AA91),IF(AB$1=1,SUMIFS(80:80,$1:$1,"&gt;="&amp;1,$1:$1,"&lt;="&amp;INT(-$N91/30))+(-$N91/30-INT(-$N91/30))*SUMIFS(80:80,$1:$1,INT(-$N91/30)+1),0)+(-$N91/30-INT(-$N91/30))*SUMIFS(80:80,$1:$1,AB$1+INT(-$N91/30)+1)+(INT(-$N91/30)+1--$N91/30)*SUMIFS(80:80,$1:$1,AB$1+INT(-$N91/30))))</f>
        <v>621794.87179487187</v>
      </c>
      <c r="AC91" s="40">
        <f>IF(AC$7="",0,IF(AC$1=MAX($1:$1),$R80-SUM($T91:AB91),IF(AC$1=1,SUMIFS(80:80,$1:$1,"&gt;="&amp;1,$1:$1,"&lt;="&amp;INT(-$N91/30))+(-$N91/30-INT(-$N91/30))*SUMIFS(80:80,$1:$1,INT(-$N91/30)+1),0)+(-$N91/30-INT(-$N91/30))*SUMIFS(80:80,$1:$1,AC$1+INT(-$N91/30)+1)+(INT(-$N91/30)+1--$N91/30)*SUMIFS(80:80,$1:$1,AC$1+INT(-$N91/30))))</f>
        <v>669871.79487179487</v>
      </c>
      <c r="AD91" s="40">
        <f>IF(AD$7="",0,IF(AD$1=MAX($1:$1),$R80-SUM($T91:AC91),IF(AD$1=1,SUMIFS(80:80,$1:$1,"&gt;="&amp;1,$1:$1,"&lt;="&amp;INT(-$N91/30))+(-$N91/30-INT(-$N91/30))*SUMIFS(80:80,$1:$1,INT(-$N91/30)+1),0)+(-$N91/30-INT(-$N91/30))*SUMIFS(80:80,$1:$1,AD$1+INT(-$N91/30)+1)+(INT(-$N91/30)+1--$N91/30)*SUMIFS(80:80,$1:$1,AD$1+INT(-$N91/30))))</f>
        <v>717948.717948718</v>
      </c>
      <c r="AE91" s="40">
        <f>IF(AE$7="",0,IF(AE$1=MAX($1:$1),$R80-SUM($T91:AD91),IF(AE$1=1,SUMIFS(80:80,$1:$1,"&gt;="&amp;1,$1:$1,"&lt;="&amp;INT(-$N91/30))+(-$N91/30-INT(-$N91/30))*SUMIFS(80:80,$1:$1,INT(-$N91/30)+1),0)+(-$N91/30-INT(-$N91/30))*SUMIFS(80:80,$1:$1,AE$1+INT(-$N91/30)+1)+(INT(-$N91/30)+1--$N91/30)*SUMIFS(80:80,$1:$1,AE$1+INT(-$N91/30))))</f>
        <v>766025.641025641</v>
      </c>
      <c r="AF91" s="40">
        <f>IF(AF$7="",0,IF(AF$1=MAX($1:$1),$R80-SUM($T91:AE91),IF(AF$1=1,SUMIFS(80:80,$1:$1,"&gt;="&amp;1,$1:$1,"&lt;="&amp;INT(-$N91/30))+(-$N91/30-INT(-$N91/30))*SUMIFS(80:80,$1:$1,INT(-$N91/30)+1),0)+(-$N91/30-INT(-$N91/30))*SUMIFS(80:80,$1:$1,AF$1+INT(-$N91/30)+1)+(INT(-$N91/30)+1--$N91/30)*SUMIFS(80:80,$1:$1,AF$1+INT(-$N91/30))))</f>
        <v>814102.56410256412</v>
      </c>
      <c r="AG91" s="40">
        <f>IF(AG$7="",0,IF(AG$1=MAX($1:$1),$R80-SUM($T91:AF91),IF(AG$1=1,SUMIFS(80:80,$1:$1,"&gt;="&amp;1,$1:$1,"&lt;="&amp;INT(-$N91/30))+(-$N91/30-INT(-$N91/30))*SUMIFS(80:80,$1:$1,INT(-$N91/30)+1),0)+(-$N91/30-INT(-$N91/30))*SUMIFS(80:80,$1:$1,AG$1+INT(-$N91/30)+1)+(INT(-$N91/30)+1--$N91/30)*SUMIFS(80:80,$1:$1,AG$1+INT(-$N91/30))))</f>
        <v>919871.79487179406</v>
      </c>
      <c r="AH91" s="40">
        <f>IF(AH$7="",0,IF(AH$1=MAX($1:$1),$R80-SUM($T91:AG91),IF(AH$1=1,SUMIFS(80:80,$1:$1,"&gt;="&amp;1,$1:$1,"&lt;="&amp;INT(-$N91/30))+(-$N91/30-INT(-$N91/30))*SUMIFS(80:80,$1:$1,INT(-$N91/30)+1),0)+(-$N91/30-INT(-$N91/30))*SUMIFS(80:80,$1:$1,AH$1+INT(-$N91/30)+1)+(INT(-$N91/30)+1--$N91/30)*SUMIFS(80:80,$1:$1,AH$1+INT(-$N91/30))))</f>
        <v>0</v>
      </c>
      <c r="AI91" s="40">
        <f>IF(AI$7="",0,IF(AI$1=MAX($1:$1),$R80-SUM($T91:AH91),IF(AI$1=1,SUMIFS(80:80,$1:$1,"&gt;="&amp;1,$1:$1,"&lt;="&amp;INT(-$N91/30))+(-$N91/30-INT(-$N91/30))*SUMIFS(80:80,$1:$1,INT(-$N91/30)+1),0)+(-$N91/30-INT(-$N91/30))*SUMIFS(80:80,$1:$1,AI$1+INT(-$N91/30)+1)+(INT(-$N91/30)+1--$N91/30)*SUMIFS(80:80,$1:$1,AI$1+INT(-$N91/30))))</f>
        <v>0</v>
      </c>
      <c r="AJ91" s="40">
        <f>IF(AJ$7="",0,IF(AJ$1=MAX($1:$1),$R80-SUM($T91:AI91),IF(AJ$1=1,SUMIFS(80:80,$1:$1,"&gt;="&amp;1,$1:$1,"&lt;="&amp;INT(-$N91/30))+(-$N91/30-INT(-$N91/30))*SUMIFS(80:80,$1:$1,INT(-$N91/30)+1),0)+(-$N91/30-INT(-$N91/30))*SUMIFS(80:80,$1:$1,AJ$1+INT(-$N91/30)+1)+(INT(-$N91/30)+1--$N91/30)*SUMIFS(80:80,$1:$1,AJ$1+INT(-$N91/30))))</f>
        <v>0</v>
      </c>
      <c r="AK91" s="40">
        <f>IF(AK$7="",0,IF(AK$1=MAX($1:$1),$R80-SUM($T91:AJ91),IF(AK$1=1,SUMIFS(80:80,$1:$1,"&gt;="&amp;1,$1:$1,"&lt;="&amp;INT(-$N91/30))+(-$N91/30-INT(-$N91/30))*SUMIFS(80:80,$1:$1,INT(-$N91/30)+1),0)+(-$N91/30-INT(-$N91/30))*SUMIFS(80:80,$1:$1,AK$1+INT(-$N91/30)+1)+(INT(-$N91/30)+1--$N91/30)*SUMIFS(80:80,$1:$1,AK$1+INT(-$N91/30))))</f>
        <v>0</v>
      </c>
      <c r="AL91" s="40">
        <f>IF(AL$7="",0,IF(AL$1=MAX($1:$1),$R80-SUM($T91:AK91),IF(AL$1=1,SUMIFS(80:80,$1:$1,"&gt;="&amp;1,$1:$1,"&lt;="&amp;INT(-$N91/30))+(-$N91/30-INT(-$N91/30))*SUMIFS(80:80,$1:$1,INT(-$N91/30)+1),0)+(-$N91/30-INT(-$N91/30))*SUMIFS(80:80,$1:$1,AL$1+INT(-$N91/30)+1)+(INT(-$N91/30)+1--$N91/30)*SUMIFS(80:80,$1:$1,AL$1+INT(-$N91/30))))</f>
        <v>0</v>
      </c>
      <c r="AM91" s="40">
        <f>IF(AM$7="",0,IF(AM$1=MAX($1:$1),$R80-SUM($T91:AL91),IF(AM$1=1,SUMIFS(80:80,$1:$1,"&gt;="&amp;1,$1:$1,"&lt;="&amp;INT(-$N91/30))+(-$N91/30-INT(-$N91/30))*SUMIFS(80:80,$1:$1,INT(-$N91/30)+1),0)+(-$N91/30-INT(-$N91/30))*SUMIFS(80:80,$1:$1,AM$1+INT(-$N91/30)+1)+(INT(-$N91/30)+1--$N91/30)*SUMIFS(80:80,$1:$1,AM$1+INT(-$N91/30))))</f>
        <v>0</v>
      </c>
      <c r="AN91" s="40">
        <f>IF(AN$7="",0,IF(AN$1=MAX($1:$1),$R80-SUM($T91:AM91),IF(AN$1=1,SUMIFS(80:80,$1:$1,"&gt;="&amp;1,$1:$1,"&lt;="&amp;INT(-$N91/30))+(-$N91/30-INT(-$N91/30))*SUMIFS(80:80,$1:$1,INT(-$N91/30)+1),0)+(-$N91/30-INT(-$N91/30))*SUMIFS(80:80,$1:$1,AN$1+INT(-$N91/30)+1)+(INT(-$N91/30)+1--$N91/30)*SUMIFS(80:80,$1:$1,AN$1+INT(-$N91/30))))</f>
        <v>0</v>
      </c>
      <c r="AO91" s="40">
        <f>IF(AO$7="",0,IF(AO$1=MAX($1:$1),$R80-SUM($T91:AN91),IF(AO$1=1,SUMIFS(80:80,$1:$1,"&gt;="&amp;1,$1:$1,"&lt;="&amp;INT(-$N91/30))+(-$N91/30-INT(-$N91/30))*SUMIFS(80:80,$1:$1,INT(-$N91/30)+1),0)+(-$N91/30-INT(-$N91/30))*SUMIFS(80:80,$1:$1,AO$1+INT(-$N91/30)+1)+(INT(-$N91/30)+1--$N91/30)*SUMIFS(80:80,$1:$1,AO$1+INT(-$N91/30))))</f>
        <v>0</v>
      </c>
      <c r="AP91" s="40">
        <f>IF(AP$7="",0,IF(AP$1=MAX($1:$1),$R80-SUM($T91:AO91),IF(AP$1=1,SUMIFS(80:80,$1:$1,"&gt;="&amp;1,$1:$1,"&lt;="&amp;INT(-$N91/30))+(-$N91/30-INT(-$N91/30))*SUMIFS(80:80,$1:$1,INT(-$N91/30)+1),0)+(-$N91/30-INT(-$N91/30))*SUMIFS(80:80,$1:$1,AP$1+INT(-$N91/30)+1)+(INT(-$N91/30)+1--$N91/30)*SUMIFS(80:80,$1:$1,AP$1+INT(-$N91/30))))</f>
        <v>0</v>
      </c>
      <c r="AQ91" s="40">
        <f>IF(AQ$7="",0,IF(AQ$1=MAX($1:$1),$R80-SUM($T91:AP91),IF(AQ$1=1,SUMIFS(80:80,$1:$1,"&gt;="&amp;1,$1:$1,"&lt;="&amp;INT(-$N91/30))+(-$N91/30-INT(-$N91/30))*SUMIFS(80:80,$1:$1,INT(-$N91/30)+1),0)+(-$N91/30-INT(-$N91/30))*SUMIFS(80:80,$1:$1,AQ$1+INT(-$N91/30)+1)+(INT(-$N91/30)+1--$N91/30)*SUMIFS(80:80,$1:$1,AQ$1+INT(-$N91/30))))</f>
        <v>0</v>
      </c>
      <c r="AR91" s="40">
        <f>IF(AR$7="",0,IF(AR$1=MAX($1:$1),$R80-SUM($T91:AQ91),IF(AR$1=1,SUMIFS(80:80,$1:$1,"&gt;="&amp;1,$1:$1,"&lt;="&amp;INT(-$N91/30))+(-$N91/30-INT(-$N91/30))*SUMIFS(80:80,$1:$1,INT(-$N91/30)+1),0)+(-$N91/30-INT(-$N91/30))*SUMIFS(80:80,$1:$1,AR$1+INT(-$N91/30)+1)+(INT(-$N91/30)+1--$N91/30)*SUMIFS(80:80,$1:$1,AR$1+INT(-$N91/30))))</f>
        <v>0</v>
      </c>
      <c r="AS91" s="40">
        <f>IF(AS$7="",0,IF(AS$1=MAX($1:$1),$R80-SUM($T91:AR91),IF(AS$1=1,SUMIFS(80:80,$1:$1,"&gt;="&amp;1,$1:$1,"&lt;="&amp;INT(-$N91/30))+(-$N91/30-INT(-$N91/30))*SUMIFS(80:80,$1:$1,INT(-$N91/30)+1),0)+(-$N91/30-INT(-$N91/30))*SUMIFS(80:80,$1:$1,AS$1+INT(-$N91/30)+1)+(INT(-$N91/30)+1--$N91/30)*SUMIFS(80:80,$1:$1,AS$1+INT(-$N91/30))))</f>
        <v>0</v>
      </c>
      <c r="AT91" s="40">
        <f>IF(AT$7="",0,IF(AT$1=MAX($1:$1),$R80-SUM($T91:AS91),IF(AT$1=1,SUMIFS(80:80,$1:$1,"&gt;="&amp;1,$1:$1,"&lt;="&amp;INT(-$N91/30))+(-$N91/30-INT(-$N91/30))*SUMIFS(80:80,$1:$1,INT(-$N91/30)+1),0)+(-$N91/30-INT(-$N91/30))*SUMIFS(80:80,$1:$1,AT$1+INT(-$N91/30)+1)+(INT(-$N91/30)+1--$N91/30)*SUMIFS(80:80,$1:$1,AT$1+INT(-$N91/30))))</f>
        <v>0</v>
      </c>
      <c r="AU91" s="40">
        <f>IF(AU$7="",0,IF(AU$1=MAX($1:$1),$R80-SUM($T91:AT91),IF(AU$1=1,SUMIFS(80:80,$1:$1,"&gt;="&amp;1,$1:$1,"&lt;="&amp;INT(-$N91/30))+(-$N91/30-INT(-$N91/30))*SUMIFS(80:80,$1:$1,INT(-$N91/30)+1),0)+(-$N91/30-INT(-$N91/30))*SUMIFS(80:80,$1:$1,AU$1+INT(-$N91/30)+1)+(INT(-$N91/30)+1--$N91/30)*SUMIFS(80:80,$1:$1,AU$1+INT(-$N91/30))))</f>
        <v>0</v>
      </c>
      <c r="AV91" s="40">
        <f>IF(AV$7="",0,IF(AV$1=MAX($1:$1),$R80-SUM($T91:AU91),IF(AV$1=1,SUMIFS(80:80,$1:$1,"&gt;="&amp;1,$1:$1,"&lt;="&amp;INT(-$N91/30))+(-$N91/30-INT(-$N91/30))*SUMIFS(80:80,$1:$1,INT(-$N91/30)+1),0)+(-$N91/30-INT(-$N91/30))*SUMIFS(80:80,$1:$1,AV$1+INT(-$N91/30)+1)+(INT(-$N91/30)+1--$N91/30)*SUMIFS(80:80,$1:$1,AV$1+INT(-$N91/30))))</f>
        <v>0</v>
      </c>
      <c r="AW91" s="40">
        <f>IF(AW$7="",0,IF(AW$1=MAX($1:$1),$R80-SUM($T91:AV91),IF(AW$1=1,SUMIFS(80:80,$1:$1,"&gt;="&amp;1,$1:$1,"&lt;="&amp;INT(-$N91/30))+(-$N91/30-INT(-$N91/30))*SUMIFS(80:80,$1:$1,INT(-$N91/30)+1),0)+(-$N91/30-INT(-$N91/30))*SUMIFS(80:80,$1:$1,AW$1+INT(-$N91/30)+1)+(INT(-$N91/30)+1--$N91/30)*SUMIFS(80:80,$1:$1,AW$1+INT(-$N91/30))))</f>
        <v>0</v>
      </c>
      <c r="AX91" s="40">
        <f>IF(AX$7="",0,IF(AX$1=MAX($1:$1),$R80-SUM($T91:AW91),IF(AX$1=1,SUMIFS(80:80,$1:$1,"&gt;="&amp;1,$1:$1,"&lt;="&amp;INT(-$N91/30))+(-$N91/30-INT(-$N91/30))*SUMIFS(80:80,$1:$1,INT(-$N91/30)+1),0)+(-$N91/30-INT(-$N91/30))*SUMIFS(80:80,$1:$1,AX$1+INT(-$N91/30)+1)+(INT(-$N91/30)+1--$N91/30)*SUMIFS(80:80,$1:$1,AX$1+INT(-$N91/30))))</f>
        <v>0</v>
      </c>
      <c r="AY91" s="40">
        <f>IF(AY$7="",0,IF(AY$1=MAX($1:$1),$R80-SUM($T91:AX91),IF(AY$1=1,SUMIFS(80:80,$1:$1,"&gt;="&amp;1,$1:$1,"&lt;="&amp;INT(-$N91/30))+(-$N91/30-INT(-$N91/30))*SUMIFS(80:80,$1:$1,INT(-$N91/30)+1),0)+(-$N91/30-INT(-$N91/30))*SUMIFS(80:80,$1:$1,AY$1+INT(-$N91/30)+1)+(INT(-$N91/30)+1--$N91/30)*SUMIFS(80:80,$1:$1,AY$1+INT(-$N91/30))))</f>
        <v>0</v>
      </c>
      <c r="AZ91" s="40">
        <f>IF(AZ$7="",0,IF(AZ$1=MAX($1:$1),$R80-SUM($T91:AY91),IF(AZ$1=1,SUMIFS(80:80,$1:$1,"&gt;="&amp;1,$1:$1,"&lt;="&amp;INT(-$N91/30))+(-$N91/30-INT(-$N91/30))*SUMIFS(80:80,$1:$1,INT(-$N91/30)+1),0)+(-$N91/30-INT(-$N91/30))*SUMIFS(80:80,$1:$1,AZ$1+INT(-$N91/30)+1)+(INT(-$N91/30)+1--$N91/30)*SUMIFS(80:80,$1:$1,AZ$1+INT(-$N91/30))))</f>
        <v>0</v>
      </c>
      <c r="BA91" s="40">
        <f>IF(BA$7="",0,IF(BA$1=MAX($1:$1),$R80-SUM($T91:AZ91),IF(BA$1=1,SUMIFS(80:80,$1:$1,"&gt;="&amp;1,$1:$1,"&lt;="&amp;INT(-$N91/30))+(-$N91/30-INT(-$N91/30))*SUMIFS(80:80,$1:$1,INT(-$N91/30)+1),0)+(-$N91/30-INT(-$N91/30))*SUMIFS(80:80,$1:$1,BA$1+INT(-$N91/30)+1)+(INT(-$N91/30)+1--$N91/30)*SUMIFS(80:80,$1:$1,BA$1+INT(-$N91/30))))</f>
        <v>0</v>
      </c>
      <c r="BB91" s="40">
        <f>IF(BB$7="",0,IF(BB$1=MAX($1:$1),$R80-SUM($T91:BA91),IF(BB$1=1,SUMIFS(80:80,$1:$1,"&gt;="&amp;1,$1:$1,"&lt;="&amp;INT(-$N91/30))+(-$N91/30-INT(-$N91/30))*SUMIFS(80:80,$1:$1,INT(-$N91/30)+1),0)+(-$N91/30-INT(-$N91/30))*SUMIFS(80:80,$1:$1,BB$1+INT(-$N91/30)+1)+(INT(-$N91/30)+1--$N91/30)*SUMIFS(80:80,$1:$1,BB$1+INT(-$N91/30))))</f>
        <v>0</v>
      </c>
      <c r="BC91" s="40">
        <f>IF(BC$7="",0,IF(BC$1=MAX($1:$1),$R80-SUM($T91:BB91),IF(BC$1=1,SUMIFS(80:80,$1:$1,"&gt;="&amp;1,$1:$1,"&lt;="&amp;INT(-$N91/30))+(-$N91/30-INT(-$N91/30))*SUMIFS(80:80,$1:$1,INT(-$N91/30)+1),0)+(-$N91/30-INT(-$N91/30))*SUMIFS(80:80,$1:$1,BC$1+INT(-$N91/30)+1)+(INT(-$N91/30)+1--$N91/30)*SUMIFS(80:80,$1:$1,BC$1+INT(-$N91/30))))</f>
        <v>0</v>
      </c>
      <c r="BD91" s="40">
        <f>IF(BD$7="",0,IF(BD$1=MAX($1:$1),$R80-SUM($T91:BC91),IF(BD$1=1,SUMIFS(80:80,$1:$1,"&gt;="&amp;1,$1:$1,"&lt;="&amp;INT(-$N91/30))+(-$N91/30-INT(-$N91/30))*SUMIFS(80:80,$1:$1,INT(-$N91/30)+1),0)+(-$N91/30-INT(-$N91/30))*SUMIFS(80:80,$1:$1,BD$1+INT(-$N91/30)+1)+(INT(-$N91/30)+1--$N91/30)*SUMIFS(80:80,$1:$1,BD$1+INT(-$N91/30))))</f>
        <v>0</v>
      </c>
      <c r="BE91" s="40">
        <f>IF(BE$7="",0,IF(BE$1=MAX($1:$1),$R80-SUM($T91:BD91),IF(BE$1=1,SUMIFS(80:80,$1:$1,"&gt;="&amp;1,$1:$1,"&lt;="&amp;INT(-$N91/30))+(-$N91/30-INT(-$N91/30))*SUMIFS(80:80,$1:$1,INT(-$N91/30)+1),0)+(-$N91/30-INT(-$N91/30))*SUMIFS(80:80,$1:$1,BE$1+INT(-$N91/30)+1)+(INT(-$N91/30)+1--$N91/30)*SUMIFS(80:80,$1:$1,BE$1+INT(-$N91/30))))</f>
        <v>0</v>
      </c>
      <c r="BF91" s="40">
        <f>IF(BF$7="",0,IF(BF$1=MAX($1:$1),$R80-SUM($T91:BE91),IF(BF$1=1,SUMIFS(80:80,$1:$1,"&gt;="&amp;1,$1:$1,"&lt;="&amp;INT(-$N91/30))+(-$N91/30-INT(-$N91/30))*SUMIFS(80:80,$1:$1,INT(-$N91/30)+1),0)+(-$N91/30-INT(-$N91/30))*SUMIFS(80:80,$1:$1,BF$1+INT(-$N91/30)+1)+(INT(-$N91/30)+1--$N91/30)*SUMIFS(80:80,$1:$1,BF$1+INT(-$N91/30))))</f>
        <v>0</v>
      </c>
      <c r="BG91" s="40">
        <f>IF(BG$7="",0,IF(BG$1=MAX($1:$1),$R80-SUM($T91:BF91),IF(BG$1=1,SUMIFS(80:80,$1:$1,"&gt;="&amp;1,$1:$1,"&lt;="&amp;INT(-$N91/30))+(-$N91/30-INT(-$N91/30))*SUMIFS(80:80,$1:$1,INT(-$N91/30)+1),0)+(-$N91/30-INT(-$N91/30))*SUMIFS(80:80,$1:$1,BG$1+INT(-$N91/30)+1)+(INT(-$N91/30)+1--$N91/30)*SUMIFS(80:80,$1:$1,BG$1+INT(-$N91/30))))</f>
        <v>0</v>
      </c>
      <c r="BH91" s="40">
        <f>IF(BH$7="",0,IF(BH$1=MAX($1:$1),$R80-SUM($T91:BG91),IF(BH$1=1,SUMIFS(80:80,$1:$1,"&gt;="&amp;1,$1:$1,"&lt;="&amp;INT(-$N91/30))+(-$N91/30-INT(-$N91/30))*SUMIFS(80:80,$1:$1,INT(-$N91/30)+1),0)+(-$N91/30-INT(-$N91/30))*SUMIFS(80:80,$1:$1,BH$1+INT(-$N91/30)+1)+(INT(-$N91/30)+1--$N91/30)*SUMIFS(80:80,$1:$1,BH$1+INT(-$N91/30))))</f>
        <v>0</v>
      </c>
      <c r="BI91" s="40">
        <f>IF(BI$7="",0,IF(BI$1=MAX($1:$1),$R80-SUM($T91:BH91),IF(BI$1=1,SUMIFS(80:80,$1:$1,"&gt;="&amp;1,$1:$1,"&lt;="&amp;INT(-$N91/30))+(-$N91/30-INT(-$N91/30))*SUMIFS(80:80,$1:$1,INT(-$N91/30)+1),0)+(-$N91/30-INT(-$N91/30))*SUMIFS(80:80,$1:$1,BI$1+INT(-$N91/30)+1)+(INT(-$N91/30)+1--$N91/30)*SUMIFS(80:80,$1:$1,BI$1+INT(-$N91/30))))</f>
        <v>0</v>
      </c>
      <c r="BJ91" s="40">
        <f>IF(BJ$7="",0,IF(BJ$1=MAX($1:$1),$R80-SUM($T91:BI91),IF(BJ$1=1,SUMIFS(80:80,$1:$1,"&gt;="&amp;1,$1:$1,"&lt;="&amp;INT(-$N91/30))+(-$N91/30-INT(-$N91/30))*SUMIFS(80:80,$1:$1,INT(-$N91/30)+1),0)+(-$N91/30-INT(-$N91/30))*SUMIFS(80:80,$1:$1,BJ$1+INT(-$N91/30)+1)+(INT(-$N91/30)+1--$N91/30)*SUMIFS(80:80,$1:$1,BJ$1+INT(-$N91/30))))</f>
        <v>0</v>
      </c>
      <c r="BK91" s="40">
        <f>IF(BK$7="",0,IF(BK$1=MAX($1:$1),$R80-SUM($T91:BJ91),IF(BK$1=1,SUMIFS(80:80,$1:$1,"&gt;="&amp;1,$1:$1,"&lt;="&amp;INT(-$N91/30))+(-$N91/30-INT(-$N91/30))*SUMIFS(80:80,$1:$1,INT(-$N91/30)+1),0)+(-$N91/30-INT(-$N91/30))*SUMIFS(80:80,$1:$1,BK$1+INT(-$N91/30)+1)+(INT(-$N91/30)+1--$N91/30)*SUMIFS(80:80,$1:$1,BK$1+INT(-$N91/30))))</f>
        <v>0</v>
      </c>
      <c r="BL91" s="40">
        <f>IF(BL$7="",0,IF(BL$1=MAX($1:$1),$R80-SUM($T91:BK91),IF(BL$1=1,SUMIFS(80:80,$1:$1,"&gt;="&amp;1,$1:$1,"&lt;="&amp;INT(-$N91/30))+(-$N91/30-INT(-$N91/30))*SUMIFS(80:80,$1:$1,INT(-$N91/30)+1),0)+(-$N91/30-INT(-$N91/30))*SUMIFS(80:80,$1:$1,BL$1+INT(-$N91/30)+1)+(INT(-$N91/30)+1--$N91/30)*SUMIFS(80:80,$1:$1,BL$1+INT(-$N91/30))))</f>
        <v>0</v>
      </c>
      <c r="BM91" s="40">
        <f>IF(BM$7="",0,IF(BM$1=MAX($1:$1),$R80-SUM($T91:BL91),IF(BM$1=1,SUMIFS(80:80,$1:$1,"&gt;="&amp;1,$1:$1,"&lt;="&amp;INT(-$N91/30))+(-$N91/30-INT(-$N91/30))*SUMIFS(80:80,$1:$1,INT(-$N91/30)+1),0)+(-$N91/30-INT(-$N91/30))*SUMIFS(80:80,$1:$1,BM$1+INT(-$N91/30)+1)+(INT(-$N91/30)+1--$N91/30)*SUMIFS(80:80,$1:$1,BM$1+INT(-$N91/30))))</f>
        <v>0</v>
      </c>
      <c r="BN91" s="40">
        <f>IF(BN$7="",0,IF(BN$1=MAX($1:$1),$R80-SUM($T91:BM91),IF(BN$1=1,SUMIFS(80:80,$1:$1,"&gt;="&amp;1,$1:$1,"&lt;="&amp;INT(-$N91/30))+(-$N91/30-INT(-$N91/30))*SUMIFS(80:80,$1:$1,INT(-$N91/30)+1),0)+(-$N91/30-INT(-$N91/30))*SUMIFS(80:80,$1:$1,BN$1+INT(-$N91/30)+1)+(INT(-$N91/30)+1--$N91/30)*SUMIFS(80:80,$1:$1,BN$1+INT(-$N91/30))))</f>
        <v>0</v>
      </c>
      <c r="BO91" s="40">
        <f>IF(BO$7="",0,IF(BO$1=MAX($1:$1),$R80-SUM($T91:BN91),IF(BO$1=1,SUMIFS(80:80,$1:$1,"&gt;="&amp;1,$1:$1,"&lt;="&amp;INT(-$N91/30))+(-$N91/30-INT(-$N91/30))*SUMIFS(80:80,$1:$1,INT(-$N91/30)+1),0)+(-$N91/30-INT(-$N91/30))*SUMIFS(80:80,$1:$1,BO$1+INT(-$N91/30)+1)+(INT(-$N91/30)+1--$N91/30)*SUMIFS(80:80,$1:$1,BO$1+INT(-$N91/30))))</f>
        <v>0</v>
      </c>
      <c r="BP91" s="40">
        <f>IF(BP$7="",0,IF(BP$1=MAX($1:$1),$R80-SUM($T91:BO91),IF(BP$1=1,SUMIFS(80:80,$1:$1,"&gt;="&amp;1,$1:$1,"&lt;="&amp;INT(-$N91/30))+(-$N91/30-INT(-$N91/30))*SUMIFS(80:80,$1:$1,INT(-$N91/30)+1),0)+(-$N91/30-INT(-$N91/30))*SUMIFS(80:80,$1:$1,BP$1+INT(-$N91/30)+1)+(INT(-$N91/30)+1--$N91/30)*SUMIFS(80:80,$1:$1,BP$1+INT(-$N91/30))))</f>
        <v>0</v>
      </c>
      <c r="BQ91" s="40">
        <f>IF(BQ$7="",0,IF(BQ$1=MAX($1:$1),$R80-SUM($T91:BP91),IF(BQ$1=1,SUMIFS(80:80,$1:$1,"&gt;="&amp;1,$1:$1,"&lt;="&amp;INT(-$N91/30))+(-$N91/30-INT(-$N91/30))*SUMIFS(80:80,$1:$1,INT(-$N91/30)+1),0)+(-$N91/30-INT(-$N91/30))*SUMIFS(80:80,$1:$1,BQ$1+INT(-$N91/30)+1)+(INT(-$N91/30)+1--$N91/30)*SUMIFS(80:80,$1:$1,BQ$1+INT(-$N91/30))))</f>
        <v>0</v>
      </c>
      <c r="BR91" s="40">
        <f>IF(BR$7="",0,IF(BR$1=MAX($1:$1),$R80-SUM($T91:BQ91),IF(BR$1=1,SUMIFS(80:80,$1:$1,"&gt;="&amp;1,$1:$1,"&lt;="&amp;INT(-$N91/30))+(-$N91/30-INT(-$N91/30))*SUMIFS(80:80,$1:$1,INT(-$N91/30)+1),0)+(-$N91/30-INT(-$N91/30))*SUMIFS(80:80,$1:$1,BR$1+INT(-$N91/30)+1)+(INT(-$N91/30)+1--$N91/30)*SUMIFS(80:80,$1:$1,BR$1+INT(-$N91/30))))</f>
        <v>0</v>
      </c>
      <c r="BS91" s="40">
        <f>IF(BS$7="",0,IF(BS$1=MAX($1:$1),$R80-SUM($T91:BR91),IF(BS$1=1,SUMIFS(80:80,$1:$1,"&gt;="&amp;1,$1:$1,"&lt;="&amp;INT(-$N91/30))+(-$N91/30-INT(-$N91/30))*SUMIFS(80:80,$1:$1,INT(-$N91/30)+1),0)+(-$N91/30-INT(-$N91/30))*SUMIFS(80:80,$1:$1,BS$1+INT(-$N91/30)+1)+(INT(-$N91/30)+1--$N91/30)*SUMIFS(80:80,$1:$1,BS$1+INT(-$N91/30))))</f>
        <v>0</v>
      </c>
      <c r="BT91" s="40">
        <f>IF(BT$7="",0,IF(BT$1=MAX($1:$1),$R80-SUM($T91:BS91),IF(BT$1=1,SUMIFS(80:80,$1:$1,"&gt;="&amp;1,$1:$1,"&lt;="&amp;INT(-$N91/30))+(-$N91/30-INT(-$N91/30))*SUMIFS(80:80,$1:$1,INT(-$N91/30)+1),0)+(-$N91/30-INT(-$N91/30))*SUMIFS(80:80,$1:$1,BT$1+INT(-$N91/30)+1)+(INT(-$N91/30)+1--$N91/30)*SUMIFS(80:80,$1:$1,BT$1+INT(-$N91/30))))</f>
        <v>0</v>
      </c>
      <c r="BU91" s="40">
        <f>IF(BU$7="",0,IF(BU$1=MAX($1:$1),$R80-SUM($T91:BT91),IF(BU$1=1,SUMIFS(80:80,$1:$1,"&gt;="&amp;1,$1:$1,"&lt;="&amp;INT(-$N91/30))+(-$N91/30-INT(-$N91/30))*SUMIFS(80:80,$1:$1,INT(-$N91/30)+1),0)+(-$N91/30-INT(-$N91/30))*SUMIFS(80:80,$1:$1,BU$1+INT(-$N91/30)+1)+(INT(-$N91/30)+1--$N91/30)*SUMIFS(80:80,$1:$1,BU$1+INT(-$N91/30))))</f>
        <v>0</v>
      </c>
      <c r="BV91" s="40">
        <f>IF(BV$7="",0,IF(BV$1=MAX($1:$1),$R80-SUM($T91:BU91),IF(BV$1=1,SUMIFS(80:80,$1:$1,"&gt;="&amp;1,$1:$1,"&lt;="&amp;INT(-$N91/30))+(-$N91/30-INT(-$N91/30))*SUMIFS(80:80,$1:$1,INT(-$N91/30)+1),0)+(-$N91/30-INT(-$N91/30))*SUMIFS(80:80,$1:$1,BV$1+INT(-$N91/30)+1)+(INT(-$N91/30)+1--$N91/30)*SUMIFS(80:80,$1:$1,BV$1+INT(-$N91/30))))</f>
        <v>0</v>
      </c>
      <c r="BW91" s="40">
        <f>IF(BW$7="",0,IF(BW$1=MAX($1:$1),$R80-SUM($T91:BV91),IF(BW$1=1,SUMIFS(80:80,$1:$1,"&gt;="&amp;1,$1:$1,"&lt;="&amp;INT(-$N91/30))+(-$N91/30-INT(-$N91/30))*SUMIFS(80:80,$1:$1,INT(-$N91/30)+1),0)+(-$N91/30-INT(-$N91/30))*SUMIFS(80:80,$1:$1,BW$1+INT(-$N91/30)+1)+(INT(-$N91/30)+1--$N91/30)*SUMIFS(80:80,$1:$1,BW$1+INT(-$N91/30))))</f>
        <v>0</v>
      </c>
      <c r="BX91" s="40">
        <f>IF(BX$7="",0,IF(BX$1=MAX($1:$1),$R80-SUM($T91:BW91),IF(BX$1=1,SUMIFS(80:80,$1:$1,"&gt;="&amp;1,$1:$1,"&lt;="&amp;INT(-$N91/30))+(-$N91/30-INT(-$N91/30))*SUMIFS(80:80,$1:$1,INT(-$N91/30)+1),0)+(-$N91/30-INT(-$N91/30))*SUMIFS(80:80,$1:$1,BX$1+INT(-$N91/30)+1)+(INT(-$N91/30)+1--$N91/30)*SUMIFS(80:80,$1:$1,BX$1+INT(-$N91/30))))</f>
        <v>0</v>
      </c>
      <c r="BY91" s="40">
        <f>IF(BY$7="",0,IF(BY$1=MAX($1:$1),$R80-SUM($T91:BX91),IF(BY$1=1,SUMIFS(80:80,$1:$1,"&gt;="&amp;1,$1:$1,"&lt;="&amp;INT(-$N91/30))+(-$N91/30-INT(-$N91/30))*SUMIFS(80:80,$1:$1,INT(-$N91/30)+1),0)+(-$N91/30-INT(-$N91/30))*SUMIFS(80:80,$1:$1,BY$1+INT(-$N91/30)+1)+(INT(-$N91/30)+1--$N91/30)*SUMIFS(80:80,$1:$1,BY$1+INT(-$N91/30))))</f>
        <v>0</v>
      </c>
      <c r="BZ91" s="40">
        <f>IF(BZ$7="",0,IF(BZ$1=MAX($1:$1),$R80-SUM($T91:BY91),IF(BZ$1=1,SUMIFS(80:80,$1:$1,"&gt;="&amp;1,$1:$1,"&lt;="&amp;INT(-$N91/30))+(-$N91/30-INT(-$N91/30))*SUMIFS(80:80,$1:$1,INT(-$N91/30)+1),0)+(-$N91/30-INT(-$N91/30))*SUMIFS(80:80,$1:$1,BZ$1+INT(-$N91/30)+1)+(INT(-$N91/30)+1--$N91/30)*SUMIFS(80:80,$1:$1,BZ$1+INT(-$N91/30))))</f>
        <v>0</v>
      </c>
      <c r="CA91" s="40">
        <f>IF(CA$7="",0,IF(CA$1=MAX($1:$1),$R80-SUM($T91:BZ91),IF(CA$1=1,SUMIFS(80:80,$1:$1,"&gt;="&amp;1,$1:$1,"&lt;="&amp;INT(-$N91/30))+(-$N91/30-INT(-$N91/30))*SUMIFS(80:80,$1:$1,INT(-$N91/30)+1),0)+(-$N91/30-INT(-$N91/30))*SUMIFS(80:80,$1:$1,CA$1+INT(-$N91/30)+1)+(INT(-$N91/30)+1--$N91/30)*SUMIFS(80:80,$1:$1,CA$1+INT(-$N91/30))))</f>
        <v>0</v>
      </c>
      <c r="CB91" s="40">
        <f>IF(CB$7="",0,IF(CB$1=MAX($1:$1),$R80-SUM($T91:CA91),IF(CB$1=1,SUMIFS(80:80,$1:$1,"&gt;="&amp;1,$1:$1,"&lt;="&amp;INT(-$N91/30))+(-$N91/30-INT(-$N91/30))*SUMIFS(80:80,$1:$1,INT(-$N91/30)+1),0)+(-$N91/30-INT(-$N91/30))*SUMIFS(80:80,$1:$1,CB$1+INT(-$N91/30)+1)+(INT(-$N91/30)+1--$N91/30)*SUMIFS(80:80,$1:$1,CB$1+INT(-$N91/30))))</f>
        <v>0</v>
      </c>
      <c r="CC91" s="40">
        <f>IF(CC$7="",0,IF(CC$1=MAX($1:$1),$R80-SUM($T91:CB91),IF(CC$1=1,SUMIFS(80:80,$1:$1,"&gt;="&amp;1,$1:$1,"&lt;="&amp;INT(-$N91/30))+(-$N91/30-INT(-$N91/30))*SUMIFS(80:80,$1:$1,INT(-$N91/30)+1),0)+(-$N91/30-INT(-$N91/30))*SUMIFS(80:80,$1:$1,CC$1+INT(-$N91/30)+1)+(INT(-$N91/30)+1--$N91/30)*SUMIFS(80:80,$1:$1,CC$1+INT(-$N91/30))))</f>
        <v>0</v>
      </c>
      <c r="CD91" s="40">
        <f>IF(CD$7="",0,IF(CD$1=MAX($1:$1),$R80-SUM($T91:CC91),IF(CD$1=1,SUMIFS(80:80,$1:$1,"&gt;="&amp;1,$1:$1,"&lt;="&amp;INT(-$N91/30))+(-$N91/30-INT(-$N91/30))*SUMIFS(80:80,$1:$1,INT(-$N91/30)+1),0)+(-$N91/30-INT(-$N91/30))*SUMIFS(80:80,$1:$1,CD$1+INT(-$N91/30)+1)+(INT(-$N91/30)+1--$N91/30)*SUMIFS(80:80,$1:$1,CD$1+INT(-$N91/30))))</f>
        <v>0</v>
      </c>
      <c r="CE91" s="40">
        <f>IF(CE$7="",0,IF(CE$1=MAX($1:$1),$R80-SUM($T91:CD91),IF(CE$1=1,SUMIFS(80:80,$1:$1,"&gt;="&amp;1,$1:$1,"&lt;="&amp;INT(-$N91/30))+(-$N91/30-INT(-$N91/30))*SUMIFS(80:80,$1:$1,INT(-$N91/30)+1),0)+(-$N91/30-INT(-$N91/30))*SUMIFS(80:80,$1:$1,CE$1+INT(-$N91/30)+1)+(INT(-$N91/30)+1--$N91/30)*SUMIFS(80:80,$1:$1,CE$1+INT(-$N91/30))))</f>
        <v>0</v>
      </c>
      <c r="CF91" s="40">
        <f>IF(CF$7="",0,IF(CF$1=MAX($1:$1),$R80-SUM($T91:CE91),IF(CF$1=1,SUMIFS(80:80,$1:$1,"&gt;="&amp;1,$1:$1,"&lt;="&amp;INT(-$N91/30))+(-$N91/30-INT(-$N91/30))*SUMIFS(80:80,$1:$1,INT(-$N91/30)+1),0)+(-$N91/30-INT(-$N91/30))*SUMIFS(80:80,$1:$1,CF$1+INT(-$N91/30)+1)+(INT(-$N91/30)+1--$N91/30)*SUMIFS(80:80,$1:$1,CF$1+INT(-$N91/30))))</f>
        <v>0</v>
      </c>
      <c r="CG91" s="40">
        <f>IF(CG$7="",0,IF(CG$1=MAX($1:$1),$R80-SUM($T91:CF91),IF(CG$1=1,SUMIFS(80:80,$1:$1,"&gt;="&amp;1,$1:$1,"&lt;="&amp;INT(-$N91/30))+(-$N91/30-INT(-$N91/30))*SUMIFS(80:80,$1:$1,INT(-$N91/30)+1),0)+(-$N91/30-INT(-$N91/30))*SUMIFS(80:80,$1:$1,CG$1+INT(-$N91/30)+1)+(INT(-$N91/30)+1--$N91/30)*SUMIFS(80:80,$1:$1,CG$1+INT(-$N91/30))))</f>
        <v>0</v>
      </c>
      <c r="CH91" s="40">
        <f>IF(CH$7="",0,IF(CH$1=MAX($1:$1),$R80-SUM($T91:CG91),IF(CH$1=1,SUMIFS(80:80,$1:$1,"&gt;="&amp;1,$1:$1,"&lt;="&amp;INT(-$N91/30))+(-$N91/30-INT(-$N91/30))*SUMIFS(80:80,$1:$1,INT(-$N91/30)+1),0)+(-$N91/30-INT(-$N91/30))*SUMIFS(80:80,$1:$1,CH$1+INT(-$N91/30)+1)+(INT(-$N91/30)+1--$N91/30)*SUMIFS(80:80,$1:$1,CH$1+INT(-$N91/30))))</f>
        <v>0</v>
      </c>
      <c r="CI91" s="40">
        <f>IF(CI$7="",0,IF(CI$1=MAX($1:$1),$R80-SUM($T91:CH91),IF(CI$1=1,SUMIFS(80:80,$1:$1,"&gt;="&amp;1,$1:$1,"&lt;="&amp;INT(-$N91/30))+(-$N91/30-INT(-$N91/30))*SUMIFS(80:80,$1:$1,INT(-$N91/30)+1),0)+(-$N91/30-INT(-$N91/30))*SUMIFS(80:80,$1:$1,CI$1+INT(-$N91/30)+1)+(INT(-$N91/30)+1--$N91/30)*SUMIFS(80:80,$1:$1,CI$1+INT(-$N91/30))))</f>
        <v>0</v>
      </c>
      <c r="CJ91" s="40">
        <f>IF(CJ$7="",0,IF(CJ$1=MAX($1:$1),$R80-SUM($T91:CI91),IF(CJ$1=1,SUMIFS(80:80,$1:$1,"&gt;="&amp;1,$1:$1,"&lt;="&amp;INT(-$N91/30))+(-$N91/30-INT(-$N91/30))*SUMIFS(80:80,$1:$1,INT(-$N91/30)+1),0)+(-$N91/30-INT(-$N91/30))*SUMIFS(80:80,$1:$1,CJ$1+INT(-$N91/30)+1)+(INT(-$N91/30)+1--$N91/30)*SUMIFS(80:80,$1:$1,CJ$1+INT(-$N91/30))))</f>
        <v>0</v>
      </c>
      <c r="CK91" s="40">
        <f>IF(CK$7="",0,IF(CK$1=MAX($1:$1),$R80-SUM($T91:CJ91),IF(CK$1=1,SUMIFS(80:80,$1:$1,"&gt;="&amp;1,$1:$1,"&lt;="&amp;INT(-$N91/30))+(-$N91/30-INT(-$N91/30))*SUMIFS(80:80,$1:$1,INT(-$N91/30)+1),0)+(-$N91/30-INT(-$N91/30))*SUMIFS(80:80,$1:$1,CK$1+INT(-$N91/30)+1)+(INT(-$N91/30)+1--$N91/30)*SUMIFS(80:80,$1:$1,CK$1+INT(-$N91/30))))</f>
        <v>0</v>
      </c>
      <c r="CL91" s="40">
        <f>IF(CL$7="",0,IF(CL$1=MAX($1:$1),$R80-SUM($T91:CK91),IF(CL$1=1,SUMIFS(80:80,$1:$1,"&gt;="&amp;1,$1:$1,"&lt;="&amp;INT(-$N91/30))+(-$N91/30-INT(-$N91/30))*SUMIFS(80:80,$1:$1,INT(-$N91/30)+1),0)+(-$N91/30-INT(-$N91/30))*SUMIFS(80:80,$1:$1,CL$1+INT(-$N91/30)+1)+(INT(-$N91/30)+1--$N91/30)*SUMIFS(80:80,$1:$1,CL$1+INT(-$N91/30))))</f>
        <v>0</v>
      </c>
      <c r="CM91" s="40">
        <f>IF(CM$7="",0,IF(CM$1=MAX($1:$1),$R80-SUM($T91:CL91),IF(CM$1=1,SUMIFS(80:80,$1:$1,"&gt;="&amp;1,$1:$1,"&lt;="&amp;INT(-$N91/30))+(-$N91/30-INT(-$N91/30))*SUMIFS(80:80,$1:$1,INT(-$N91/30)+1),0)+(-$N91/30-INT(-$N91/30))*SUMIFS(80:80,$1:$1,CM$1+INT(-$N91/30)+1)+(INT(-$N91/30)+1--$N91/30)*SUMIFS(80:80,$1:$1,CM$1+INT(-$N91/30))))</f>
        <v>0</v>
      </c>
      <c r="CN91" s="40">
        <f>IF(CN$7="",0,IF(CN$1=MAX($1:$1),$R80-SUM($T91:CM91),IF(CN$1=1,SUMIFS(80:80,$1:$1,"&gt;="&amp;1,$1:$1,"&lt;="&amp;INT(-$N91/30))+(-$N91/30-INT(-$N91/30))*SUMIFS(80:80,$1:$1,INT(-$N91/30)+1),0)+(-$N91/30-INT(-$N91/30))*SUMIFS(80:80,$1:$1,CN$1+INT(-$N91/30)+1)+(INT(-$N91/30)+1--$N91/30)*SUMIFS(80:80,$1:$1,CN$1+INT(-$N91/30))))</f>
        <v>0</v>
      </c>
      <c r="CO91" s="40">
        <f>IF(CO$7="",0,IF(CO$1=MAX($1:$1),$R80-SUM($T91:CN91),IF(CO$1=1,SUMIFS(80:80,$1:$1,"&gt;="&amp;1,$1:$1,"&lt;="&amp;INT(-$N91/30))+(-$N91/30-INT(-$N91/30))*SUMIFS(80:80,$1:$1,INT(-$N91/30)+1),0)+(-$N91/30-INT(-$N91/30))*SUMIFS(80:80,$1:$1,CO$1+INT(-$N91/30)+1)+(INT(-$N91/30)+1--$N91/30)*SUMIFS(80:80,$1:$1,CO$1+INT(-$N91/30))))</f>
        <v>0</v>
      </c>
      <c r="CP91" s="40">
        <f>IF(CP$7="",0,IF(CP$1=MAX($1:$1),$R80-SUM($T91:CO91),IF(CP$1=1,SUMIFS(80:80,$1:$1,"&gt;="&amp;1,$1:$1,"&lt;="&amp;INT(-$N91/30))+(-$N91/30-INT(-$N91/30))*SUMIFS(80:80,$1:$1,INT(-$N91/30)+1),0)+(-$N91/30-INT(-$N91/30))*SUMIFS(80:80,$1:$1,CP$1+INT(-$N91/30)+1)+(INT(-$N91/30)+1--$N91/30)*SUMIFS(80:80,$1:$1,CP$1+INT(-$N91/30))))</f>
        <v>0</v>
      </c>
      <c r="CQ91" s="40">
        <f>IF(CQ$7="",0,IF(CQ$1=MAX($1:$1),$R80-SUM($T91:CP91),IF(CQ$1=1,SUMIFS(80:80,$1:$1,"&gt;="&amp;1,$1:$1,"&lt;="&amp;INT(-$N91/30))+(-$N91/30-INT(-$N91/30))*SUMIFS(80:80,$1:$1,INT(-$N91/30)+1),0)+(-$N91/30-INT(-$N91/30))*SUMIFS(80:80,$1:$1,CQ$1+INT(-$N91/30)+1)+(INT(-$N91/30)+1--$N91/30)*SUMIFS(80:80,$1:$1,CQ$1+INT(-$N91/30))))</f>
        <v>0</v>
      </c>
      <c r="CR91" s="40">
        <f>IF(CR$7="",0,IF(CR$1=MAX($1:$1),$R80-SUM($T91:CQ91),IF(CR$1=1,SUMIFS(80:80,$1:$1,"&gt;="&amp;1,$1:$1,"&lt;="&amp;INT(-$N91/30))+(-$N91/30-INT(-$N91/30))*SUMIFS(80:80,$1:$1,INT(-$N91/30)+1),0)+(-$N91/30-INT(-$N91/30))*SUMIFS(80:80,$1:$1,CR$1+INT(-$N91/30)+1)+(INT(-$N91/30)+1--$N91/30)*SUMIFS(80:80,$1:$1,CR$1+INT(-$N91/30))))</f>
        <v>0</v>
      </c>
      <c r="CS91" s="40">
        <f>IF(CS$7="",0,IF(CS$1=MAX($1:$1),$R80-SUM($T91:CR91),IF(CS$1=1,SUMIFS(80:80,$1:$1,"&gt;="&amp;1,$1:$1,"&lt;="&amp;INT(-$N91/30))+(-$N91/30-INT(-$N91/30))*SUMIFS(80:80,$1:$1,INT(-$N91/30)+1),0)+(-$N91/30-INT(-$N91/30))*SUMIFS(80:80,$1:$1,CS$1+INT(-$N91/30)+1)+(INT(-$N91/30)+1--$N91/30)*SUMIFS(80:80,$1:$1,CS$1+INT(-$N91/30))))</f>
        <v>0</v>
      </c>
      <c r="CT91" s="40">
        <f>IF(CT$7="",0,IF(CT$1=MAX($1:$1),$R80-SUM($T91:CS91),IF(CT$1=1,SUMIFS(80:80,$1:$1,"&gt;="&amp;1,$1:$1,"&lt;="&amp;INT(-$N91/30))+(-$N91/30-INT(-$N91/30))*SUMIFS(80:80,$1:$1,INT(-$N91/30)+1),0)+(-$N91/30-INT(-$N91/30))*SUMIFS(80:80,$1:$1,CT$1+INT(-$N91/30)+1)+(INT(-$N91/30)+1--$N91/30)*SUMIFS(80:80,$1:$1,CT$1+INT(-$N91/30))))</f>
        <v>0</v>
      </c>
      <c r="CU91" s="40">
        <f>IF(CU$7="",0,IF(CU$1=MAX($1:$1),$R80-SUM($T91:CT91),IF(CU$1=1,SUMIFS(80:80,$1:$1,"&gt;="&amp;1,$1:$1,"&lt;="&amp;INT(-$N91/30))+(-$N91/30-INT(-$N91/30))*SUMIFS(80:80,$1:$1,INT(-$N91/30)+1),0)+(-$N91/30-INT(-$N91/30))*SUMIFS(80:80,$1:$1,CU$1+INT(-$N91/30)+1)+(INT(-$N91/30)+1--$N91/30)*SUMIFS(80:80,$1:$1,CU$1+INT(-$N91/30))))</f>
        <v>0</v>
      </c>
      <c r="CV91" s="40">
        <f>IF(CV$7="",0,IF(CV$1=MAX($1:$1),$R80-SUM($T91:CU91),IF(CV$1=1,SUMIFS(80:80,$1:$1,"&gt;="&amp;1,$1:$1,"&lt;="&amp;INT(-$N91/30))+(-$N91/30-INT(-$N91/30))*SUMIFS(80:80,$1:$1,INT(-$N91/30)+1),0)+(-$N91/30-INT(-$N91/30))*SUMIFS(80:80,$1:$1,CV$1+INT(-$N91/30)+1)+(INT(-$N91/30)+1--$N91/30)*SUMIFS(80:80,$1:$1,CV$1+INT(-$N91/30))))</f>
        <v>0</v>
      </c>
      <c r="CW91" s="40">
        <f>IF(CW$7="",0,IF(CW$1=MAX($1:$1),$R80-SUM($T91:CV91),IF(CW$1=1,SUMIFS(80:80,$1:$1,"&gt;="&amp;1,$1:$1,"&lt;="&amp;INT(-$N91/30))+(-$N91/30-INT(-$N91/30))*SUMIFS(80:80,$1:$1,INT(-$N91/30)+1),0)+(-$N91/30-INT(-$N91/30))*SUMIFS(80:80,$1:$1,CW$1+INT(-$N91/30)+1)+(INT(-$N91/30)+1--$N91/30)*SUMIFS(80:80,$1:$1,CW$1+INT(-$N91/30))))</f>
        <v>0</v>
      </c>
      <c r="CX91" s="40">
        <f>IF(CX$7="",0,IF(CX$1=MAX($1:$1),$R80-SUM($T91:CW91),IF(CX$1=1,SUMIFS(80:80,$1:$1,"&gt;="&amp;1,$1:$1,"&lt;="&amp;INT(-$N91/30))+(-$N91/30-INT(-$N91/30))*SUMIFS(80:80,$1:$1,INT(-$N91/30)+1),0)+(-$N91/30-INT(-$N91/30))*SUMIFS(80:80,$1:$1,CX$1+INT(-$N91/30)+1)+(INT(-$N91/30)+1--$N91/30)*SUMIFS(80:80,$1:$1,CX$1+INT(-$N91/30))))</f>
        <v>0</v>
      </c>
      <c r="CY91" s="40">
        <f>IF(CY$7="",0,IF(CY$1=MAX($1:$1),$R80-SUM($T91:CX91),IF(CY$1=1,SUMIFS(80:80,$1:$1,"&gt;="&amp;1,$1:$1,"&lt;="&amp;INT(-$N91/30))+(-$N91/30-INT(-$N91/30))*SUMIFS(80:80,$1:$1,INT(-$N91/30)+1),0)+(-$N91/30-INT(-$N91/30))*SUMIFS(80:80,$1:$1,CY$1+INT(-$N91/30)+1)+(INT(-$N91/30)+1--$N91/30)*SUMIFS(80:80,$1:$1,CY$1+INT(-$N91/30))))</f>
        <v>0</v>
      </c>
      <c r="CZ91" s="40">
        <f>IF(CZ$7="",0,IF(CZ$1=MAX($1:$1),$R80-SUM($T91:CY91),IF(CZ$1=1,SUMIFS(80:80,$1:$1,"&gt;="&amp;1,$1:$1,"&lt;="&amp;INT(-$N91/30))+(-$N91/30-INT(-$N91/30))*SUMIFS(80:80,$1:$1,INT(-$N91/30)+1),0)+(-$N91/30-INT(-$N91/30))*SUMIFS(80:80,$1:$1,CZ$1+INT(-$N91/30)+1)+(INT(-$N91/30)+1--$N91/30)*SUMIFS(80:80,$1:$1,CZ$1+INT(-$N91/30))))</f>
        <v>0</v>
      </c>
      <c r="DA91" s="40">
        <f>IF(DA$7="",0,IF(DA$1=MAX($1:$1),$R80-SUM($T91:CZ91),IF(DA$1=1,SUMIFS(80:80,$1:$1,"&gt;="&amp;1,$1:$1,"&lt;="&amp;INT(-$N91/30))+(-$N91/30-INT(-$N91/30))*SUMIFS(80:80,$1:$1,INT(-$N91/30)+1),0)+(-$N91/30-INT(-$N91/30))*SUMIFS(80:80,$1:$1,DA$1+INT(-$N91/30)+1)+(INT(-$N91/30)+1--$N91/30)*SUMIFS(80:80,$1:$1,DA$1+INT(-$N91/30))))</f>
        <v>0</v>
      </c>
      <c r="DB91" s="40">
        <f>IF(DB$7="",0,IF(DB$1=MAX($1:$1),$R80-SUM($T91:DA91),IF(DB$1=1,SUMIFS(80:80,$1:$1,"&gt;="&amp;1,$1:$1,"&lt;="&amp;INT(-$N91/30))+(-$N91/30-INT(-$N91/30))*SUMIFS(80:80,$1:$1,INT(-$N91/30)+1),0)+(-$N91/30-INT(-$N91/30))*SUMIFS(80:80,$1:$1,DB$1+INT(-$N91/30)+1)+(INT(-$N91/30)+1--$N91/30)*SUMIFS(80:80,$1:$1,DB$1+INT(-$N91/30))))</f>
        <v>0</v>
      </c>
      <c r="DC91" s="40">
        <f>IF(DC$7="",0,IF(DC$1=MAX($1:$1),$R80-SUM($T91:DB91),IF(DC$1=1,SUMIFS(80:80,$1:$1,"&gt;="&amp;1,$1:$1,"&lt;="&amp;INT(-$N91/30))+(-$N91/30-INT(-$N91/30))*SUMIFS(80:80,$1:$1,INT(-$N91/30)+1),0)+(-$N91/30-INT(-$N91/30))*SUMIFS(80:80,$1:$1,DC$1+INT(-$N91/30)+1)+(INT(-$N91/30)+1--$N91/30)*SUMIFS(80:80,$1:$1,DC$1+INT(-$N91/30))))</f>
        <v>0</v>
      </c>
      <c r="DD91" s="40">
        <f>IF(DD$7="",0,IF(DD$1=MAX($1:$1),$R80-SUM($T91:DC91),IF(DD$1=1,SUMIFS(80:80,$1:$1,"&gt;="&amp;1,$1:$1,"&lt;="&amp;INT(-$N91/30))+(-$N91/30-INT(-$N91/30))*SUMIFS(80:80,$1:$1,INT(-$N91/30)+1),0)+(-$N91/30-INT(-$N91/30))*SUMIFS(80:80,$1:$1,DD$1+INT(-$N91/30)+1)+(INT(-$N91/30)+1--$N91/30)*SUMIFS(80:80,$1:$1,DD$1+INT(-$N91/30))))</f>
        <v>0</v>
      </c>
      <c r="DE91" s="40">
        <f>IF(DE$7="",0,IF(DE$1=MAX($1:$1),$R80-SUM($T91:DD91),IF(DE$1=1,SUMIFS(80:80,$1:$1,"&gt;="&amp;1,$1:$1,"&lt;="&amp;INT(-$N91/30))+(-$N91/30-INT(-$N91/30))*SUMIFS(80:80,$1:$1,INT(-$N91/30)+1),0)+(-$N91/30-INT(-$N91/30))*SUMIFS(80:80,$1:$1,DE$1+INT(-$N91/30)+1)+(INT(-$N91/30)+1--$N91/30)*SUMIFS(80:80,$1:$1,DE$1+INT(-$N91/30))))</f>
        <v>0</v>
      </c>
      <c r="DF91" s="40">
        <f>IF(DF$7="",0,IF(DF$1=MAX($1:$1),$R80-SUM($T91:DE91),IF(DF$1=1,SUMIFS(80:80,$1:$1,"&gt;="&amp;1,$1:$1,"&lt;="&amp;INT(-$N91/30))+(-$N91/30-INT(-$N91/30))*SUMIFS(80:80,$1:$1,INT(-$N91/30)+1),0)+(-$N91/30-INT(-$N91/30))*SUMIFS(80:80,$1:$1,DF$1+INT(-$N91/30)+1)+(INT(-$N91/30)+1--$N91/30)*SUMIFS(80:80,$1:$1,DF$1+INT(-$N91/30))))</f>
        <v>0</v>
      </c>
      <c r="DG91" s="40">
        <f>IF(DG$7="",0,IF(DG$1=MAX($1:$1),$R80-SUM($T91:DF91),IF(DG$1=1,SUMIFS(80:80,$1:$1,"&gt;="&amp;1,$1:$1,"&lt;="&amp;INT(-$N91/30))+(-$N91/30-INT(-$N91/30))*SUMIFS(80:80,$1:$1,INT(-$N91/30)+1),0)+(-$N91/30-INT(-$N91/30))*SUMIFS(80:80,$1:$1,DG$1+INT(-$N91/30)+1)+(INT(-$N91/30)+1--$N91/30)*SUMIFS(80:80,$1:$1,DG$1+INT(-$N91/30))))</f>
        <v>0</v>
      </c>
      <c r="DH91" s="40">
        <f>IF(DH$7="",0,IF(DH$1=MAX($1:$1),$R80-SUM($T91:DG91),IF(DH$1=1,SUMIFS(80:80,$1:$1,"&gt;="&amp;1,$1:$1,"&lt;="&amp;INT(-$N91/30))+(-$N91/30-INT(-$N91/30))*SUMIFS(80:80,$1:$1,INT(-$N91/30)+1),0)+(-$N91/30-INT(-$N91/30))*SUMIFS(80:80,$1:$1,DH$1+INT(-$N91/30)+1)+(INT(-$N91/30)+1--$N91/30)*SUMIFS(80:80,$1:$1,DH$1+INT(-$N91/30))))</f>
        <v>0</v>
      </c>
      <c r="DI91" s="40">
        <f>IF(DI$7="",0,IF(DI$1=MAX($1:$1),$R80-SUM($T91:DH91),IF(DI$1=1,SUMIFS(80:80,$1:$1,"&gt;="&amp;1,$1:$1,"&lt;="&amp;INT(-$N91/30))+(-$N91/30-INT(-$N91/30))*SUMIFS(80:80,$1:$1,INT(-$N91/30)+1),0)+(-$N91/30-INT(-$N91/30))*SUMIFS(80:80,$1:$1,DI$1+INT(-$N91/30)+1)+(INT(-$N91/30)+1--$N91/30)*SUMIFS(80:80,$1:$1,DI$1+INT(-$N91/30))))</f>
        <v>0</v>
      </c>
      <c r="DJ91" s="40">
        <f>IF(DJ$7="",0,IF(DJ$1=MAX($1:$1),$R80-SUM($T91:DI91),IF(DJ$1=1,SUMIFS(80:80,$1:$1,"&gt;="&amp;1,$1:$1,"&lt;="&amp;INT(-$N91/30))+(-$N91/30-INT(-$N91/30))*SUMIFS(80:80,$1:$1,INT(-$N91/30)+1),0)+(-$N91/30-INT(-$N91/30))*SUMIFS(80:80,$1:$1,DJ$1+INT(-$N91/30)+1)+(INT(-$N91/30)+1--$N91/30)*SUMIFS(80:80,$1:$1,DJ$1+INT(-$N91/30))))</f>
        <v>0</v>
      </c>
      <c r="DK91" s="40">
        <f>IF(DK$7="",0,IF(DK$1=MAX($1:$1),$R80-SUM($T91:DJ91),IF(DK$1=1,SUMIFS(80:80,$1:$1,"&gt;="&amp;1,$1:$1,"&lt;="&amp;INT(-$N91/30))+(-$N91/30-INT(-$N91/30))*SUMIFS(80:80,$1:$1,INT(-$N91/30)+1),0)+(-$N91/30-INT(-$N91/30))*SUMIFS(80:80,$1:$1,DK$1+INT(-$N91/30)+1)+(INT(-$N91/30)+1--$N91/30)*SUMIFS(80:80,$1:$1,DK$1+INT(-$N91/30))))</f>
        <v>0</v>
      </c>
      <c r="DL91" s="40">
        <f>IF(DL$7="",0,IF(DL$1=MAX($1:$1),$R80-SUM($T91:DK91),IF(DL$1=1,SUMIFS(80:80,$1:$1,"&gt;="&amp;1,$1:$1,"&lt;="&amp;INT(-$N91/30))+(-$N91/30-INT(-$N91/30))*SUMIFS(80:80,$1:$1,INT(-$N91/30)+1),0)+(-$N91/30-INT(-$N91/30))*SUMIFS(80:80,$1:$1,DL$1+INT(-$N91/30)+1)+(INT(-$N91/30)+1--$N91/30)*SUMIFS(80:80,$1:$1,DL$1+INT(-$N91/30))))</f>
        <v>0</v>
      </c>
      <c r="DM91" s="40">
        <f>IF(DM$7="",0,IF(DM$1=MAX($1:$1),$R80-SUM($T91:DL91),IF(DM$1=1,SUMIFS(80:80,$1:$1,"&gt;="&amp;1,$1:$1,"&lt;="&amp;INT(-$N91/30))+(-$N91/30-INT(-$N91/30))*SUMIFS(80:80,$1:$1,INT(-$N91/30)+1),0)+(-$N91/30-INT(-$N91/30))*SUMIFS(80:80,$1:$1,DM$1+INT(-$N91/30)+1)+(INT(-$N91/30)+1--$N91/30)*SUMIFS(80:80,$1:$1,DM$1+INT(-$N91/30))))</f>
        <v>0</v>
      </c>
      <c r="DN91" s="40">
        <f>IF(DN$7="",0,IF(DN$1=MAX($1:$1),$R80-SUM($T91:DM91),IF(DN$1=1,SUMIFS(80:80,$1:$1,"&gt;="&amp;1,$1:$1,"&lt;="&amp;INT(-$N91/30))+(-$N91/30-INT(-$N91/30))*SUMIFS(80:80,$1:$1,INT(-$N91/30)+1),0)+(-$N91/30-INT(-$N91/30))*SUMIFS(80:80,$1:$1,DN$1+INT(-$N91/30)+1)+(INT(-$N91/30)+1--$N91/30)*SUMIFS(80:80,$1:$1,DN$1+INT(-$N91/30))))</f>
        <v>0</v>
      </c>
      <c r="DO91" s="40">
        <f>IF(DO$7="",0,IF(DO$1=MAX($1:$1),$R80-SUM($T91:DN91),IF(DO$1=1,SUMIFS(80:80,$1:$1,"&gt;="&amp;1,$1:$1,"&lt;="&amp;INT(-$N91/30))+(-$N91/30-INT(-$N91/30))*SUMIFS(80:80,$1:$1,INT(-$N91/30)+1),0)+(-$N91/30-INT(-$N91/30))*SUMIFS(80:80,$1:$1,DO$1+INT(-$N91/30)+1)+(INT(-$N91/30)+1--$N91/30)*SUMIFS(80:80,$1:$1,DO$1+INT(-$N91/30))))</f>
        <v>0</v>
      </c>
      <c r="DP91" s="40">
        <f>IF(DP$7="",0,IF(DP$1=MAX($1:$1),$R80-SUM($T91:DO91),IF(DP$1=1,SUMIFS(80:80,$1:$1,"&gt;="&amp;1,$1:$1,"&lt;="&amp;INT(-$N91/30))+(-$N91/30-INT(-$N91/30))*SUMIFS(80:80,$1:$1,INT(-$N91/30)+1),0)+(-$N91/30-INT(-$N91/30))*SUMIFS(80:80,$1:$1,DP$1+INT(-$N91/30)+1)+(INT(-$N91/30)+1--$N91/30)*SUMIFS(80:80,$1:$1,DP$1+INT(-$N91/30))))</f>
        <v>0</v>
      </c>
      <c r="DQ91" s="40">
        <f>IF(DQ$7="",0,IF(DQ$1=MAX($1:$1),$R80-SUM($T91:DP91),IF(DQ$1=1,SUMIFS(80:80,$1:$1,"&gt;="&amp;1,$1:$1,"&lt;="&amp;INT(-$N91/30))+(-$N91/30-INT(-$N91/30))*SUMIFS(80:80,$1:$1,INT(-$N91/30)+1),0)+(-$N91/30-INT(-$N91/30))*SUMIFS(80:80,$1:$1,DQ$1+INT(-$N91/30)+1)+(INT(-$N91/30)+1--$N91/30)*SUMIFS(80:80,$1:$1,DQ$1+INT(-$N91/30))))</f>
        <v>0</v>
      </c>
      <c r="DR91" s="40">
        <f>IF(DR$7="",0,IF(DR$1=MAX($1:$1),$R80-SUM($T91:DQ91),IF(DR$1=1,SUMIFS(80:80,$1:$1,"&gt;="&amp;1,$1:$1,"&lt;="&amp;INT(-$N91/30))+(-$N91/30-INT(-$N91/30))*SUMIFS(80:80,$1:$1,INT(-$N91/30)+1),0)+(-$N91/30-INT(-$N91/30))*SUMIFS(80:80,$1:$1,DR$1+INT(-$N91/30)+1)+(INT(-$N91/30)+1--$N91/30)*SUMIFS(80:80,$1:$1,DR$1+INT(-$N91/30))))</f>
        <v>0</v>
      </c>
      <c r="DS91" s="40">
        <f>IF(DS$7="",0,IF(DS$1=MAX($1:$1),$R80-SUM($T91:DR91),IF(DS$1=1,SUMIFS(80:80,$1:$1,"&gt;="&amp;1,$1:$1,"&lt;="&amp;INT(-$N91/30))+(-$N91/30-INT(-$N91/30))*SUMIFS(80:80,$1:$1,INT(-$N91/30)+1),0)+(-$N91/30-INT(-$N91/30))*SUMIFS(80:80,$1:$1,DS$1+INT(-$N91/30)+1)+(INT(-$N91/30)+1--$N91/30)*SUMIFS(80:80,$1:$1,DS$1+INT(-$N91/30))))</f>
        <v>0</v>
      </c>
      <c r="DT91" s="40">
        <f>IF(DT$7="",0,IF(DT$1=MAX($1:$1),$R80-SUM($T91:DS91),IF(DT$1=1,SUMIFS(80:80,$1:$1,"&gt;="&amp;1,$1:$1,"&lt;="&amp;INT(-$N91/30))+(-$N91/30-INT(-$N91/30))*SUMIFS(80:80,$1:$1,INT(-$N91/30)+1),0)+(-$N91/30-INT(-$N91/30))*SUMIFS(80:80,$1:$1,DT$1+INT(-$N91/30)+1)+(INT(-$N91/30)+1--$N91/30)*SUMIFS(80:80,$1:$1,DT$1+INT(-$N91/30))))</f>
        <v>0</v>
      </c>
      <c r="DU91" s="40">
        <f>IF(DU$7="",0,IF(DU$1=MAX($1:$1),$R80-SUM($T91:DT91),IF(DU$1=1,SUMIFS(80:80,$1:$1,"&gt;="&amp;1,$1:$1,"&lt;="&amp;INT(-$N91/30))+(-$N91/30-INT(-$N91/30))*SUMIFS(80:80,$1:$1,INT(-$N91/30)+1),0)+(-$N91/30-INT(-$N91/30))*SUMIFS(80:80,$1:$1,DU$1+INT(-$N91/30)+1)+(INT(-$N91/30)+1--$N91/30)*SUMIFS(80:80,$1:$1,DU$1+INT(-$N91/30))))</f>
        <v>0</v>
      </c>
      <c r="DV91" s="40">
        <f>IF(DV$7="",0,IF(DV$1=MAX($1:$1),$R80-SUM($T91:DU91),IF(DV$1=1,SUMIFS(80:80,$1:$1,"&gt;="&amp;1,$1:$1,"&lt;="&amp;INT(-$N91/30))+(-$N91/30-INT(-$N91/30))*SUMIFS(80:80,$1:$1,INT(-$N91/30)+1),0)+(-$N91/30-INT(-$N91/30))*SUMIFS(80:80,$1:$1,DV$1+INT(-$N91/30)+1)+(INT(-$N91/30)+1--$N91/30)*SUMIFS(80:80,$1:$1,DV$1+INT(-$N91/30))))</f>
        <v>0</v>
      </c>
      <c r="DW91" s="40">
        <f>IF(DW$7="",0,IF(DW$1=MAX($1:$1),$R80-SUM($T91:DV91),IF(DW$1=1,SUMIFS(80:80,$1:$1,"&gt;="&amp;1,$1:$1,"&lt;="&amp;INT(-$N91/30))+(-$N91/30-INT(-$N91/30))*SUMIFS(80:80,$1:$1,INT(-$N91/30)+1),0)+(-$N91/30-INT(-$N91/30))*SUMIFS(80:80,$1:$1,DW$1+INT(-$N91/30)+1)+(INT(-$N91/30)+1--$N91/30)*SUMIFS(80:80,$1:$1,DW$1+INT(-$N91/30))))</f>
        <v>0</v>
      </c>
      <c r="DX91" s="40">
        <f>IF(DX$7="",0,IF(DX$1=MAX($1:$1),$R80-SUM($T91:DW91),IF(DX$1=1,SUMIFS(80:80,$1:$1,"&gt;="&amp;1,$1:$1,"&lt;="&amp;INT(-$N91/30))+(-$N91/30-INT(-$N91/30))*SUMIFS(80:80,$1:$1,INT(-$N91/30)+1),0)+(-$N91/30-INT(-$N91/30))*SUMIFS(80:80,$1:$1,DX$1+INT(-$N91/30)+1)+(INT(-$N91/30)+1--$N91/30)*SUMIFS(80:80,$1:$1,DX$1+INT(-$N91/30))))</f>
        <v>0</v>
      </c>
      <c r="DY91" s="40">
        <f>IF(DY$7="",0,IF(DY$1=MAX($1:$1),$R80-SUM($T91:DX91),IF(DY$1=1,SUMIFS(80:80,$1:$1,"&gt;="&amp;1,$1:$1,"&lt;="&amp;INT(-$N91/30))+(-$N91/30-INT(-$N91/30))*SUMIFS(80:80,$1:$1,INT(-$N91/30)+1),0)+(-$N91/30-INT(-$N91/30))*SUMIFS(80:80,$1:$1,DY$1+INT(-$N91/30)+1)+(INT(-$N91/30)+1--$N91/30)*SUMIFS(80:80,$1:$1,DY$1+INT(-$N91/30))))</f>
        <v>0</v>
      </c>
      <c r="DZ91" s="40">
        <f>IF(DZ$7="",0,IF(DZ$1=MAX($1:$1),$R80-SUM($T91:DY91),IF(DZ$1=1,SUMIFS(80:80,$1:$1,"&gt;="&amp;1,$1:$1,"&lt;="&amp;INT(-$N91/30))+(-$N91/30-INT(-$N91/30))*SUMIFS(80:80,$1:$1,INT(-$N91/30)+1),0)+(-$N91/30-INT(-$N91/30))*SUMIFS(80:80,$1:$1,DZ$1+INT(-$N91/30)+1)+(INT(-$N91/30)+1--$N91/30)*SUMIFS(80:80,$1:$1,DZ$1+INT(-$N91/30))))</f>
        <v>0</v>
      </c>
      <c r="EA91" s="40">
        <f>IF(EA$7="",0,IF(EA$1=MAX($1:$1),$R80-SUM($T91:DZ91),IF(EA$1=1,SUMIFS(80:80,$1:$1,"&gt;="&amp;1,$1:$1,"&lt;="&amp;INT(-$N91/30))+(-$N91/30-INT(-$N91/30))*SUMIFS(80:80,$1:$1,INT(-$N91/30)+1),0)+(-$N91/30-INT(-$N91/30))*SUMIFS(80:80,$1:$1,EA$1+INT(-$N91/30)+1)+(INT(-$N91/30)+1--$N91/30)*SUMIFS(80:80,$1:$1,EA$1+INT(-$N91/30))))</f>
        <v>0</v>
      </c>
      <c r="EB91" s="40">
        <f>IF(EB$7="",0,IF(EB$1=MAX($1:$1),$R80-SUM($T91:EA91),IF(EB$1=1,SUMIFS(80:80,$1:$1,"&gt;="&amp;1,$1:$1,"&lt;="&amp;INT(-$N91/30))+(-$N91/30-INT(-$N91/30))*SUMIFS(80:80,$1:$1,INT(-$N91/30)+1),0)+(-$N91/30-INT(-$N91/30))*SUMIFS(80:80,$1:$1,EB$1+INT(-$N91/30)+1)+(INT(-$N91/30)+1--$N91/30)*SUMIFS(80:80,$1:$1,EB$1+INT(-$N91/30))))</f>
        <v>0</v>
      </c>
      <c r="EC91" s="40">
        <f>IF(EC$7="",0,IF(EC$1=MAX($1:$1),$R80-SUM($T91:EB91),IF(EC$1=1,SUMIFS(80:80,$1:$1,"&gt;="&amp;1,$1:$1,"&lt;="&amp;INT(-$N91/30))+(-$N91/30-INT(-$N91/30))*SUMIFS(80:80,$1:$1,INT(-$N91/30)+1),0)+(-$N91/30-INT(-$N91/30))*SUMIFS(80:80,$1:$1,EC$1+INT(-$N91/30)+1)+(INT(-$N91/30)+1--$N91/30)*SUMIFS(80:80,$1:$1,EC$1+INT(-$N91/30))))</f>
        <v>0</v>
      </c>
      <c r="ED91" s="40">
        <f>IF(ED$7="",0,IF(ED$1=MAX($1:$1),$R80-SUM($T91:EC91),IF(ED$1=1,SUMIFS(80:80,$1:$1,"&gt;="&amp;1,$1:$1,"&lt;="&amp;INT(-$N91/30))+(-$N91/30-INT(-$N91/30))*SUMIFS(80:80,$1:$1,INT(-$N91/30)+1),0)+(-$N91/30-INT(-$N91/30))*SUMIFS(80:80,$1:$1,ED$1+INT(-$N91/30)+1)+(INT(-$N91/30)+1--$N91/30)*SUMIFS(80:80,$1:$1,ED$1+INT(-$N91/30))))</f>
        <v>0</v>
      </c>
      <c r="EE91" s="40">
        <f>IF(EE$7="",0,IF(EE$1=MAX($1:$1),$R80-SUM($T91:ED91),IF(EE$1=1,SUMIFS(80:80,$1:$1,"&gt;="&amp;1,$1:$1,"&lt;="&amp;INT(-$N91/30))+(-$N91/30-INT(-$N91/30))*SUMIFS(80:80,$1:$1,INT(-$N91/30)+1),0)+(-$N91/30-INT(-$N91/30))*SUMIFS(80:80,$1:$1,EE$1+INT(-$N91/30)+1)+(INT(-$N91/30)+1--$N91/30)*SUMIFS(80:80,$1:$1,EE$1+INT(-$N91/30))))</f>
        <v>0</v>
      </c>
      <c r="EF91" s="40">
        <f>IF(EF$7="",0,IF(EF$1=MAX($1:$1),$R80-SUM($T91:EE91),IF(EF$1=1,SUMIFS(80:80,$1:$1,"&gt;="&amp;1,$1:$1,"&lt;="&amp;INT(-$N91/30))+(-$N91/30-INT(-$N91/30))*SUMIFS(80:80,$1:$1,INT(-$N91/30)+1),0)+(-$N91/30-INT(-$N91/30))*SUMIFS(80:80,$1:$1,EF$1+INT(-$N91/30)+1)+(INT(-$N91/30)+1--$N91/30)*SUMIFS(80:80,$1:$1,EF$1+INT(-$N91/30))))</f>
        <v>0</v>
      </c>
      <c r="EG91" s="40">
        <f>IF(EG$7="",0,IF(EG$1=MAX($1:$1),$R80-SUM($T91:EF91),IF(EG$1=1,SUMIFS(80:80,$1:$1,"&gt;="&amp;1,$1:$1,"&lt;="&amp;INT(-$N91/30))+(-$N91/30-INT(-$N91/30))*SUMIFS(80:80,$1:$1,INT(-$N91/30)+1),0)+(-$N91/30-INT(-$N91/30))*SUMIFS(80:80,$1:$1,EG$1+INT(-$N91/30)+1)+(INT(-$N91/30)+1--$N91/30)*SUMIFS(80:80,$1:$1,EG$1+INT(-$N91/30))))</f>
        <v>0</v>
      </c>
      <c r="EH91" s="40">
        <f>IF(EH$7="",0,IF(EH$1=MAX($1:$1),$R80-SUM($T91:EG91),IF(EH$1=1,SUMIFS(80:80,$1:$1,"&gt;="&amp;1,$1:$1,"&lt;="&amp;INT(-$N91/30))+(-$N91/30-INT(-$N91/30))*SUMIFS(80:80,$1:$1,INT(-$N91/30)+1),0)+(-$N91/30-INT(-$N91/30))*SUMIFS(80:80,$1:$1,EH$1+INT(-$N91/30)+1)+(INT(-$N91/30)+1--$N91/30)*SUMIFS(80:80,$1:$1,EH$1+INT(-$N91/30))))</f>
        <v>0</v>
      </c>
      <c r="EI91" s="40">
        <f>IF(EI$7="",0,IF(EI$1=MAX($1:$1),$R80-SUM($T91:EH91),IF(EI$1=1,SUMIFS(80:80,$1:$1,"&gt;="&amp;1,$1:$1,"&lt;="&amp;INT(-$N91/30))+(-$N91/30-INT(-$N91/30))*SUMIFS(80:80,$1:$1,INT(-$N91/30)+1),0)+(-$N91/30-INT(-$N91/30))*SUMIFS(80:80,$1:$1,EI$1+INT(-$N91/30)+1)+(INT(-$N91/30)+1--$N91/30)*SUMIFS(80:80,$1:$1,EI$1+INT(-$N91/30))))</f>
        <v>0</v>
      </c>
      <c r="EJ91" s="40">
        <f>IF(EJ$7="",0,IF(EJ$1=MAX($1:$1),$R80-SUM($T91:EI91),IF(EJ$1=1,SUMIFS(80:80,$1:$1,"&gt;="&amp;1,$1:$1,"&lt;="&amp;INT(-$N91/30))+(-$N91/30-INT(-$N91/30))*SUMIFS(80:80,$1:$1,INT(-$N91/30)+1),0)+(-$N91/30-INT(-$N91/30))*SUMIFS(80:80,$1:$1,EJ$1+INT(-$N91/30)+1)+(INT(-$N91/30)+1--$N91/30)*SUMIFS(80:80,$1:$1,EJ$1+INT(-$N91/30))))</f>
        <v>0</v>
      </c>
      <c r="EK91" s="40">
        <f>IF(EK$7="",0,IF(EK$1=MAX($1:$1),$R80-SUM($T91:EJ91),IF(EK$1=1,SUMIFS(80:80,$1:$1,"&gt;="&amp;1,$1:$1,"&lt;="&amp;INT(-$N91/30))+(-$N91/30-INT(-$N91/30))*SUMIFS(80:80,$1:$1,INT(-$N91/30)+1),0)+(-$N91/30-INT(-$N91/30))*SUMIFS(80:80,$1:$1,EK$1+INT(-$N91/30)+1)+(INT(-$N91/30)+1--$N91/30)*SUMIFS(80:80,$1:$1,EK$1+INT(-$N91/30))))</f>
        <v>0</v>
      </c>
      <c r="EL91" s="40">
        <f>IF(EL$7="",0,IF(EL$1=MAX($1:$1),$R80-SUM($T91:EK91),IF(EL$1=1,SUMIFS(80:80,$1:$1,"&gt;="&amp;1,$1:$1,"&lt;="&amp;INT(-$N91/30))+(-$N91/30-INT(-$N91/30))*SUMIFS(80:80,$1:$1,INT(-$N91/30)+1),0)+(-$N91/30-INT(-$N91/30))*SUMIFS(80:80,$1:$1,EL$1+INT(-$N91/30)+1)+(INT(-$N91/30)+1--$N91/30)*SUMIFS(80:80,$1:$1,EL$1+INT(-$N91/30))))</f>
        <v>0</v>
      </c>
      <c r="EM91" s="40">
        <f>IF(EM$7="",0,IF(EM$1=MAX($1:$1),$R80-SUM($T91:EL91),IF(EM$1=1,SUMIFS(80:80,$1:$1,"&gt;="&amp;1,$1:$1,"&lt;="&amp;INT(-$N91/30))+(-$N91/30-INT(-$N91/30))*SUMIFS(80:80,$1:$1,INT(-$N91/30)+1),0)+(-$N91/30-INT(-$N91/30))*SUMIFS(80:80,$1:$1,EM$1+INT(-$N91/30)+1)+(INT(-$N91/30)+1--$N91/30)*SUMIFS(80:80,$1:$1,EM$1+INT(-$N91/30))))</f>
        <v>0</v>
      </c>
      <c r="EN91" s="40">
        <f>IF(EN$7="",0,IF(EN$1=MAX($1:$1),$R80-SUM($T91:EM91),IF(EN$1=1,SUMIFS(80:80,$1:$1,"&gt;="&amp;1,$1:$1,"&lt;="&amp;INT(-$N91/30))+(-$N91/30-INT(-$N91/30))*SUMIFS(80:80,$1:$1,INT(-$N91/30)+1),0)+(-$N91/30-INT(-$N91/30))*SUMIFS(80:80,$1:$1,EN$1+INT(-$N91/30)+1)+(INT(-$N91/30)+1--$N91/30)*SUMIFS(80:80,$1:$1,EN$1+INT(-$N91/30))))</f>
        <v>0</v>
      </c>
      <c r="EO91" s="40">
        <f>IF(EO$7="",0,IF(EO$1=MAX($1:$1),$R80-SUM($T91:EN91),IF(EO$1=1,SUMIFS(80:80,$1:$1,"&gt;="&amp;1,$1:$1,"&lt;="&amp;INT(-$N91/30))+(-$N91/30-INT(-$N91/30))*SUMIFS(80:80,$1:$1,INT(-$N91/30)+1),0)+(-$N91/30-INT(-$N91/30))*SUMIFS(80:80,$1:$1,EO$1+INT(-$N91/30)+1)+(INT(-$N91/30)+1--$N91/30)*SUMIFS(80:80,$1:$1,EO$1+INT(-$N91/30))))</f>
        <v>0</v>
      </c>
      <c r="EP91" s="40">
        <f>IF(EP$7="",0,IF(EP$1=MAX($1:$1),$R80-SUM($T91:EO91),IF(EP$1=1,SUMIFS(80:80,$1:$1,"&gt;="&amp;1,$1:$1,"&lt;="&amp;INT(-$N91/30))+(-$N91/30-INT(-$N91/30))*SUMIFS(80:80,$1:$1,INT(-$N91/30)+1),0)+(-$N91/30-INT(-$N91/30))*SUMIFS(80:80,$1:$1,EP$1+INT(-$N91/30)+1)+(INT(-$N91/30)+1--$N91/30)*SUMIFS(80:80,$1:$1,EP$1+INT(-$N91/30))))</f>
        <v>0</v>
      </c>
      <c r="EQ91" s="40">
        <f>IF(EQ$7="",0,IF(EQ$1=MAX($1:$1),$R80-SUM($T91:EP91),IF(EQ$1=1,SUMIFS(80:80,$1:$1,"&gt;="&amp;1,$1:$1,"&lt;="&amp;INT(-$N91/30))+(-$N91/30-INT(-$N91/30))*SUMIFS(80:80,$1:$1,INT(-$N91/30)+1),0)+(-$N91/30-INT(-$N91/30))*SUMIFS(80:80,$1:$1,EQ$1+INT(-$N91/30)+1)+(INT(-$N91/30)+1--$N91/30)*SUMIFS(80:80,$1:$1,EQ$1+INT(-$N91/30))))</f>
        <v>0</v>
      </c>
      <c r="ER91" s="40">
        <f>IF(ER$7="",0,IF(ER$1=MAX($1:$1),$R80-SUM($T91:EQ91),IF(ER$1=1,SUMIFS(80:80,$1:$1,"&gt;="&amp;1,$1:$1,"&lt;="&amp;INT(-$N91/30))+(-$N91/30-INT(-$N91/30))*SUMIFS(80:80,$1:$1,INT(-$N91/30)+1),0)+(-$N91/30-INT(-$N91/30))*SUMIFS(80:80,$1:$1,ER$1+INT(-$N91/30)+1)+(INT(-$N91/30)+1--$N91/30)*SUMIFS(80:80,$1:$1,ER$1+INT(-$N91/30))))</f>
        <v>0</v>
      </c>
      <c r="ES91" s="40">
        <f>IF(ES$7="",0,IF(ES$1=MAX($1:$1),$R80-SUM($T91:ER91),IF(ES$1=1,SUMIFS(80:80,$1:$1,"&gt;="&amp;1,$1:$1,"&lt;="&amp;INT(-$N91/30))+(-$N91/30-INT(-$N91/30))*SUMIFS(80:80,$1:$1,INT(-$N91/30)+1),0)+(-$N91/30-INT(-$N91/30))*SUMIFS(80:80,$1:$1,ES$1+INT(-$N91/30)+1)+(INT(-$N91/30)+1--$N91/30)*SUMIFS(80:80,$1:$1,ES$1+INT(-$N91/30))))</f>
        <v>0</v>
      </c>
      <c r="ET91" s="40">
        <f>IF(ET$7="",0,IF(ET$1=MAX($1:$1),$R80-SUM($T91:ES91),IF(ET$1=1,SUMIFS(80:80,$1:$1,"&gt;="&amp;1,$1:$1,"&lt;="&amp;INT(-$N91/30))+(-$N91/30-INT(-$N91/30))*SUMIFS(80:80,$1:$1,INT(-$N91/30)+1),0)+(-$N91/30-INT(-$N91/30))*SUMIFS(80:80,$1:$1,ET$1+INT(-$N91/30)+1)+(INT(-$N91/30)+1--$N91/30)*SUMIFS(80:80,$1:$1,ET$1+INT(-$N91/30))))</f>
        <v>0</v>
      </c>
      <c r="EU91" s="40">
        <f>IF(EU$7="",0,IF(EU$1=MAX($1:$1),$R80-SUM($T91:ET91),IF(EU$1=1,SUMIFS(80:80,$1:$1,"&gt;="&amp;1,$1:$1,"&lt;="&amp;INT(-$N91/30))+(-$N91/30-INT(-$N91/30))*SUMIFS(80:80,$1:$1,INT(-$N91/30)+1),0)+(-$N91/30-INT(-$N91/30))*SUMIFS(80:80,$1:$1,EU$1+INT(-$N91/30)+1)+(INT(-$N91/30)+1--$N91/30)*SUMIFS(80:80,$1:$1,EU$1+INT(-$N91/30))))</f>
        <v>0</v>
      </c>
      <c r="EV91" s="40">
        <f>IF(EV$7="",0,IF(EV$1=MAX($1:$1),$R80-SUM($T91:EU91),IF(EV$1=1,SUMIFS(80:80,$1:$1,"&gt;="&amp;1,$1:$1,"&lt;="&amp;INT(-$N91/30))+(-$N91/30-INT(-$N91/30))*SUMIFS(80:80,$1:$1,INT(-$N91/30)+1),0)+(-$N91/30-INT(-$N91/30))*SUMIFS(80:80,$1:$1,EV$1+INT(-$N91/30)+1)+(INT(-$N91/30)+1--$N91/30)*SUMIFS(80:80,$1:$1,EV$1+INT(-$N91/30))))</f>
        <v>0</v>
      </c>
      <c r="EW91" s="40">
        <f>IF(EW$7="",0,IF(EW$1=MAX($1:$1),$R80-SUM($T91:EV91),IF(EW$1=1,SUMIFS(80:80,$1:$1,"&gt;="&amp;1,$1:$1,"&lt;="&amp;INT(-$N91/30))+(-$N91/30-INT(-$N91/30))*SUMIFS(80:80,$1:$1,INT(-$N91/30)+1),0)+(-$N91/30-INT(-$N91/30))*SUMIFS(80:80,$1:$1,EW$1+INT(-$N91/30)+1)+(INT(-$N91/30)+1--$N91/30)*SUMIFS(80:80,$1:$1,EW$1+INT(-$N91/30))))</f>
        <v>0</v>
      </c>
      <c r="EX91" s="40">
        <f>IF(EX$7="",0,IF(EX$1=MAX($1:$1),$R80-SUM($T91:EW91),IF(EX$1=1,SUMIFS(80:80,$1:$1,"&gt;="&amp;1,$1:$1,"&lt;="&amp;INT(-$N91/30))+(-$N91/30-INT(-$N91/30))*SUMIFS(80:80,$1:$1,INT(-$N91/30)+1),0)+(-$N91/30-INT(-$N91/30))*SUMIFS(80:80,$1:$1,EX$1+INT(-$N91/30)+1)+(INT(-$N91/30)+1--$N91/30)*SUMIFS(80:80,$1:$1,EX$1+INT(-$N91/30))))</f>
        <v>0</v>
      </c>
      <c r="EY91" s="40">
        <f>IF(EY$7="",0,IF(EY$1=MAX($1:$1),$R80-SUM($T91:EX91),IF(EY$1=1,SUMIFS(80:80,$1:$1,"&gt;="&amp;1,$1:$1,"&lt;="&amp;INT(-$N91/30))+(-$N91/30-INT(-$N91/30))*SUMIFS(80:80,$1:$1,INT(-$N91/30)+1),0)+(-$N91/30-INT(-$N91/30))*SUMIFS(80:80,$1:$1,EY$1+INT(-$N91/30)+1)+(INT(-$N91/30)+1--$N91/30)*SUMIFS(80:80,$1:$1,EY$1+INT(-$N91/30))))</f>
        <v>0</v>
      </c>
      <c r="EZ91" s="40">
        <f>IF(EZ$7="",0,IF(EZ$1=MAX($1:$1),$R80-SUM($T91:EY91),IF(EZ$1=1,SUMIFS(80:80,$1:$1,"&gt;="&amp;1,$1:$1,"&lt;="&amp;INT(-$N91/30))+(-$N91/30-INT(-$N91/30))*SUMIFS(80:80,$1:$1,INT(-$N91/30)+1),0)+(-$N91/30-INT(-$N91/30))*SUMIFS(80:80,$1:$1,EZ$1+INT(-$N91/30)+1)+(INT(-$N91/30)+1--$N91/30)*SUMIFS(80:80,$1:$1,EZ$1+INT(-$N91/30))))</f>
        <v>0</v>
      </c>
      <c r="FA91" s="40">
        <f>IF(FA$7="",0,IF(FA$1=MAX($1:$1),$R80-SUM($T91:EZ91),IF(FA$1=1,SUMIFS(80:80,$1:$1,"&gt;="&amp;1,$1:$1,"&lt;="&amp;INT(-$N91/30))+(-$N91/30-INT(-$N91/30))*SUMIFS(80:80,$1:$1,INT(-$N91/30)+1),0)+(-$N91/30-INT(-$N91/30))*SUMIFS(80:80,$1:$1,FA$1+INT(-$N91/30)+1)+(INT(-$N91/30)+1--$N91/30)*SUMIFS(80:80,$1:$1,FA$1+INT(-$N91/30))))</f>
        <v>0</v>
      </c>
      <c r="FB91" s="40">
        <f>IF(FB$7="",0,IF(FB$1=MAX($1:$1),$R80-SUM($T91:FA91),IF(FB$1=1,SUMIFS(80:80,$1:$1,"&gt;="&amp;1,$1:$1,"&lt;="&amp;INT(-$N91/30))+(-$N91/30-INT(-$N91/30))*SUMIFS(80:80,$1:$1,INT(-$N91/30)+1),0)+(-$N91/30-INT(-$N91/30))*SUMIFS(80:80,$1:$1,FB$1+INT(-$N91/30)+1)+(INT(-$N91/30)+1--$N91/30)*SUMIFS(80:80,$1:$1,FB$1+INT(-$N91/30))))</f>
        <v>0</v>
      </c>
      <c r="FC91" s="40">
        <f>IF(FC$7="",0,IF(FC$1=MAX($1:$1),$R80-SUM($T91:FB91),IF(FC$1=1,SUMIFS(80:80,$1:$1,"&gt;="&amp;1,$1:$1,"&lt;="&amp;INT(-$N91/30))+(-$N91/30-INT(-$N91/30))*SUMIFS(80:80,$1:$1,INT(-$N91/30)+1),0)+(-$N91/30-INT(-$N91/30))*SUMIFS(80:80,$1:$1,FC$1+INT(-$N91/30)+1)+(INT(-$N91/30)+1--$N91/30)*SUMIFS(80:80,$1:$1,FC$1+INT(-$N91/30))))</f>
        <v>0</v>
      </c>
      <c r="FD91" s="40">
        <f>IF(FD$7="",0,IF(FD$1=MAX($1:$1),$R80-SUM($T91:FC91),IF(FD$1=1,SUMIFS(80:80,$1:$1,"&gt;="&amp;1,$1:$1,"&lt;="&amp;INT(-$N91/30))+(-$N91/30-INT(-$N91/30))*SUMIFS(80:80,$1:$1,INT(-$N91/30)+1),0)+(-$N91/30-INT(-$N91/30))*SUMIFS(80:80,$1:$1,FD$1+INT(-$N91/30)+1)+(INT(-$N91/30)+1--$N91/30)*SUMIFS(80:80,$1:$1,FD$1+INT(-$N91/30))))</f>
        <v>0</v>
      </c>
      <c r="FE91" s="40">
        <f>IF(FE$7="",0,IF(FE$1=MAX($1:$1),$R80-SUM($T91:FD91),IF(FE$1=1,SUMIFS(80:80,$1:$1,"&gt;="&amp;1,$1:$1,"&lt;="&amp;INT(-$N91/30))+(-$N91/30-INT(-$N91/30))*SUMIFS(80:80,$1:$1,INT(-$N91/30)+1),0)+(-$N91/30-INT(-$N91/30))*SUMIFS(80:80,$1:$1,FE$1+INT(-$N91/30)+1)+(INT(-$N91/30)+1--$N91/30)*SUMIFS(80:80,$1:$1,FE$1+INT(-$N91/30))))</f>
        <v>0</v>
      </c>
      <c r="FF91" s="40">
        <f>IF(FF$7="",0,IF(FF$1=MAX($1:$1),$R80-SUM($T91:FE91),IF(FF$1=1,SUMIFS(80:80,$1:$1,"&gt;="&amp;1,$1:$1,"&lt;="&amp;INT(-$N91/30))+(-$N91/30-INT(-$N91/30))*SUMIFS(80:80,$1:$1,INT(-$N91/30)+1),0)+(-$N91/30-INT(-$N91/30))*SUMIFS(80:80,$1:$1,FF$1+INT(-$N91/30)+1)+(INT(-$N91/30)+1--$N91/30)*SUMIFS(80:80,$1:$1,FF$1+INT(-$N91/30))))</f>
        <v>0</v>
      </c>
      <c r="FG91" s="40">
        <f>IF(FG$7="",0,IF(FG$1=MAX($1:$1),$R80-SUM($T91:FF91),IF(FG$1=1,SUMIFS(80:80,$1:$1,"&gt;="&amp;1,$1:$1,"&lt;="&amp;INT(-$N91/30))+(-$N91/30-INT(-$N91/30))*SUMIFS(80:80,$1:$1,INT(-$N91/30)+1),0)+(-$N91/30-INT(-$N91/30))*SUMIFS(80:80,$1:$1,FG$1+INT(-$N91/30)+1)+(INT(-$N91/30)+1--$N91/30)*SUMIFS(80:80,$1:$1,FG$1+INT(-$N91/30))))</f>
        <v>0</v>
      </c>
      <c r="FH91" s="40">
        <f>IF(FH$7="",0,IF(FH$1=MAX($1:$1),$R80-SUM($T91:FG91),IF(FH$1=1,SUMIFS(80:80,$1:$1,"&gt;="&amp;1,$1:$1,"&lt;="&amp;INT(-$N91/30))+(-$N91/30-INT(-$N91/30))*SUMIFS(80:80,$1:$1,INT(-$N91/30)+1),0)+(-$N91/30-INT(-$N91/30))*SUMIFS(80:80,$1:$1,FH$1+INT(-$N91/30)+1)+(INT(-$N91/30)+1--$N91/30)*SUMIFS(80:80,$1:$1,FH$1+INT(-$N91/30))))</f>
        <v>0</v>
      </c>
      <c r="FI91" s="40">
        <f>IF(FI$7="",0,IF(FI$1=MAX($1:$1),$R80-SUM($T91:FH91),IF(FI$1=1,SUMIFS(80:80,$1:$1,"&gt;="&amp;1,$1:$1,"&lt;="&amp;INT(-$N91/30))+(-$N91/30-INT(-$N91/30))*SUMIFS(80:80,$1:$1,INT(-$N91/30)+1),0)+(-$N91/30-INT(-$N91/30))*SUMIFS(80:80,$1:$1,FI$1+INT(-$N91/30)+1)+(INT(-$N91/30)+1--$N91/30)*SUMIFS(80:80,$1:$1,FI$1+INT(-$N91/30))))</f>
        <v>0</v>
      </c>
      <c r="FJ91" s="40">
        <f>IF(FJ$7="",0,IF(FJ$1=MAX($1:$1),$R80-SUM($T91:FI91),IF(FJ$1=1,SUMIFS(80:80,$1:$1,"&gt;="&amp;1,$1:$1,"&lt;="&amp;INT(-$N91/30))+(-$N91/30-INT(-$N91/30))*SUMIFS(80:80,$1:$1,INT(-$N91/30)+1),0)+(-$N91/30-INT(-$N91/30))*SUMIFS(80:80,$1:$1,FJ$1+INT(-$N91/30)+1)+(INT(-$N91/30)+1--$N91/30)*SUMIFS(80:80,$1:$1,FJ$1+INT(-$N91/30))))</f>
        <v>0</v>
      </c>
      <c r="FK91" s="40">
        <f>IF(FK$7="",0,IF(FK$1=MAX($1:$1),$R80-SUM($T91:FJ91),IF(FK$1=1,SUMIFS(80:80,$1:$1,"&gt;="&amp;1,$1:$1,"&lt;="&amp;INT(-$N91/30))+(-$N91/30-INT(-$N91/30))*SUMIFS(80:80,$1:$1,INT(-$N91/30)+1),0)+(-$N91/30-INT(-$N91/30))*SUMIFS(80:80,$1:$1,FK$1+INT(-$N91/30)+1)+(INT(-$N91/30)+1--$N91/30)*SUMIFS(80:80,$1:$1,FK$1+INT(-$N91/30))))</f>
        <v>0</v>
      </c>
      <c r="FL91" s="40">
        <f>IF(FL$7="",0,IF(FL$1=MAX($1:$1),$R80-SUM($T91:FK91),IF(FL$1=1,SUMIFS(80:80,$1:$1,"&gt;="&amp;1,$1:$1,"&lt;="&amp;INT(-$N91/30))+(-$N91/30-INT(-$N91/30))*SUMIFS(80:80,$1:$1,INT(-$N91/30)+1),0)+(-$N91/30-INT(-$N91/30))*SUMIFS(80:80,$1:$1,FL$1+INT(-$N91/30)+1)+(INT(-$N91/30)+1--$N91/30)*SUMIFS(80:80,$1:$1,FL$1+INT(-$N91/30))))</f>
        <v>0</v>
      </c>
      <c r="FM91" s="40">
        <f>IF(FM$7="",0,IF(FM$1=MAX($1:$1),$R80-SUM($T91:FL91),IF(FM$1=1,SUMIFS(80:80,$1:$1,"&gt;="&amp;1,$1:$1,"&lt;="&amp;INT(-$N91/30))+(-$N91/30-INT(-$N91/30))*SUMIFS(80:80,$1:$1,INT(-$N91/30)+1),0)+(-$N91/30-INT(-$N91/30))*SUMIFS(80:80,$1:$1,FM$1+INT(-$N91/30)+1)+(INT(-$N91/30)+1--$N91/30)*SUMIFS(80:80,$1:$1,FM$1+INT(-$N91/30))))</f>
        <v>0</v>
      </c>
      <c r="FN91" s="40">
        <f>IF(FN$7="",0,IF(FN$1=MAX($1:$1),$R80-SUM($T91:FM91),IF(FN$1=1,SUMIFS(80:80,$1:$1,"&gt;="&amp;1,$1:$1,"&lt;="&amp;INT(-$N91/30))+(-$N91/30-INT(-$N91/30))*SUMIFS(80:80,$1:$1,INT(-$N91/30)+1),0)+(-$N91/30-INT(-$N91/30))*SUMIFS(80:80,$1:$1,FN$1+INT(-$N91/30)+1)+(INT(-$N91/30)+1--$N91/30)*SUMIFS(80:80,$1:$1,FN$1+INT(-$N91/30))))</f>
        <v>0</v>
      </c>
      <c r="FO91" s="40">
        <f>IF(FO$7="",0,IF(FO$1=MAX($1:$1),$R80-SUM($T91:FN91),IF(FO$1=1,SUMIFS(80:80,$1:$1,"&gt;="&amp;1,$1:$1,"&lt;="&amp;INT(-$N91/30))+(-$N91/30-INT(-$N91/30))*SUMIFS(80:80,$1:$1,INT(-$N91/30)+1),0)+(-$N91/30-INT(-$N91/30))*SUMIFS(80:80,$1:$1,FO$1+INT(-$N91/30)+1)+(INT(-$N91/30)+1--$N91/30)*SUMIFS(80:80,$1:$1,FO$1+INT(-$N91/30))))</f>
        <v>0</v>
      </c>
      <c r="FP91" s="40">
        <f>IF(FP$7="",0,IF(FP$1=MAX($1:$1),$R80-SUM($T91:FO91),IF(FP$1=1,SUMIFS(80:80,$1:$1,"&gt;="&amp;1,$1:$1,"&lt;="&amp;INT(-$N91/30))+(-$N91/30-INT(-$N91/30))*SUMIFS(80:80,$1:$1,INT(-$N91/30)+1),0)+(-$N91/30-INT(-$N91/30))*SUMIFS(80:80,$1:$1,FP$1+INT(-$N91/30)+1)+(INT(-$N91/30)+1--$N91/30)*SUMIFS(80:80,$1:$1,FP$1+INT(-$N91/30))))</f>
        <v>0</v>
      </c>
      <c r="FQ91" s="40">
        <f>IF(FQ$7="",0,IF(FQ$1=MAX($1:$1),$R80-SUM($T91:FP91),IF(FQ$1=1,SUMIFS(80:80,$1:$1,"&gt;="&amp;1,$1:$1,"&lt;="&amp;INT(-$N91/30))+(-$N91/30-INT(-$N91/30))*SUMIFS(80:80,$1:$1,INT(-$N91/30)+1),0)+(-$N91/30-INT(-$N91/30))*SUMIFS(80:80,$1:$1,FQ$1+INT(-$N91/30)+1)+(INT(-$N91/30)+1--$N91/30)*SUMIFS(80:80,$1:$1,FQ$1+INT(-$N91/30))))</f>
        <v>0</v>
      </c>
      <c r="FR91" s="40">
        <f>IF(FR$7="",0,IF(FR$1=MAX($1:$1),$R80-SUM($T91:FQ91),IF(FR$1=1,SUMIFS(80:80,$1:$1,"&gt;="&amp;1,$1:$1,"&lt;="&amp;INT(-$N91/30))+(-$N91/30-INT(-$N91/30))*SUMIFS(80:80,$1:$1,INT(-$N91/30)+1),0)+(-$N91/30-INT(-$N91/30))*SUMIFS(80:80,$1:$1,FR$1+INT(-$N91/30)+1)+(INT(-$N91/30)+1--$N91/30)*SUMIFS(80:80,$1:$1,FR$1+INT(-$N91/30))))</f>
        <v>0</v>
      </c>
      <c r="FS91" s="40">
        <f>IF(FS$7="",0,IF(FS$1=MAX($1:$1),$R80-SUM($T91:FR91),IF(FS$1=1,SUMIFS(80:80,$1:$1,"&gt;="&amp;1,$1:$1,"&lt;="&amp;INT(-$N91/30))+(-$N91/30-INT(-$N91/30))*SUMIFS(80:80,$1:$1,INT(-$N91/30)+1),0)+(-$N91/30-INT(-$N91/30))*SUMIFS(80:80,$1:$1,FS$1+INT(-$N91/30)+1)+(INT(-$N91/30)+1--$N91/30)*SUMIFS(80:80,$1:$1,FS$1+INT(-$N91/30))))</f>
        <v>0</v>
      </c>
      <c r="FT91" s="40">
        <f>IF(FT$7="",0,IF(FT$1=MAX($1:$1),$R80-SUM($T91:FS91),IF(FT$1=1,SUMIFS(80:80,$1:$1,"&gt;="&amp;1,$1:$1,"&lt;="&amp;INT(-$N91/30))+(-$N91/30-INT(-$N91/30))*SUMIFS(80:80,$1:$1,INT(-$N91/30)+1),0)+(-$N91/30-INT(-$N91/30))*SUMIFS(80:80,$1:$1,FT$1+INT(-$N91/30)+1)+(INT(-$N91/30)+1--$N91/30)*SUMIFS(80:80,$1:$1,FT$1+INT(-$N91/30))))</f>
        <v>0</v>
      </c>
      <c r="FU91" s="40">
        <f>IF(FU$7="",0,IF(FU$1=MAX($1:$1),$R80-SUM($T91:FT91),IF(FU$1=1,SUMIFS(80:80,$1:$1,"&gt;="&amp;1,$1:$1,"&lt;="&amp;INT(-$N91/30))+(-$N91/30-INT(-$N91/30))*SUMIFS(80:80,$1:$1,INT(-$N91/30)+1),0)+(-$N91/30-INT(-$N91/30))*SUMIFS(80:80,$1:$1,FU$1+INT(-$N91/30)+1)+(INT(-$N91/30)+1--$N91/30)*SUMIFS(80:80,$1:$1,FU$1+INT(-$N91/30))))</f>
        <v>0</v>
      </c>
      <c r="FV91" s="40">
        <f>IF(FV$7="",0,IF(FV$1=MAX($1:$1),$R80-SUM($T91:FU91),IF(FV$1=1,SUMIFS(80:80,$1:$1,"&gt;="&amp;1,$1:$1,"&lt;="&amp;INT(-$N91/30))+(-$N91/30-INT(-$N91/30))*SUMIFS(80:80,$1:$1,INT(-$N91/30)+1),0)+(-$N91/30-INT(-$N91/30))*SUMIFS(80:80,$1:$1,FV$1+INT(-$N91/30)+1)+(INT(-$N91/30)+1--$N91/30)*SUMIFS(80:80,$1:$1,FV$1+INT(-$N91/30))))</f>
        <v>0</v>
      </c>
      <c r="FW91" s="40">
        <f>IF(FW$7="",0,IF(FW$1=MAX($1:$1),$R80-SUM($T91:FV91),IF(FW$1=1,SUMIFS(80:80,$1:$1,"&gt;="&amp;1,$1:$1,"&lt;="&amp;INT(-$N91/30))+(-$N91/30-INT(-$N91/30))*SUMIFS(80:80,$1:$1,INT(-$N91/30)+1),0)+(-$N91/30-INT(-$N91/30))*SUMIFS(80:80,$1:$1,FW$1+INT(-$N91/30)+1)+(INT(-$N91/30)+1--$N91/30)*SUMIFS(80:80,$1:$1,FW$1+INT(-$N91/30))))</f>
        <v>0</v>
      </c>
      <c r="FX91" s="40">
        <f>IF(FX$7="",0,IF(FX$1=MAX($1:$1),$R80-SUM($T91:FW91),IF(FX$1=1,SUMIFS(80:80,$1:$1,"&gt;="&amp;1,$1:$1,"&lt;="&amp;INT(-$N91/30))+(-$N91/30-INT(-$N91/30))*SUMIFS(80:80,$1:$1,INT(-$N91/30)+1),0)+(-$N91/30-INT(-$N91/30))*SUMIFS(80:80,$1:$1,FX$1+INT(-$N91/30)+1)+(INT(-$N91/30)+1--$N91/30)*SUMIFS(80:80,$1:$1,FX$1+INT(-$N91/30))))</f>
        <v>0</v>
      </c>
      <c r="FY91" s="40">
        <f>IF(FY$7="",0,IF(FY$1=MAX($1:$1),$R80-SUM($T91:FX91),IF(FY$1=1,SUMIFS(80:80,$1:$1,"&gt;="&amp;1,$1:$1,"&lt;="&amp;INT(-$N91/30))+(-$N91/30-INT(-$N91/30))*SUMIFS(80:80,$1:$1,INT(-$N91/30)+1),0)+(-$N91/30-INT(-$N91/30))*SUMIFS(80:80,$1:$1,FY$1+INT(-$N91/30)+1)+(INT(-$N91/30)+1--$N91/30)*SUMIFS(80:80,$1:$1,FY$1+INT(-$N91/30))))</f>
        <v>0</v>
      </c>
      <c r="FZ91" s="40">
        <f>IF(FZ$7="",0,IF(FZ$1=MAX($1:$1),$R80-SUM($T91:FY91),IF(FZ$1=1,SUMIFS(80:80,$1:$1,"&gt;="&amp;1,$1:$1,"&lt;="&amp;INT(-$N91/30))+(-$N91/30-INT(-$N91/30))*SUMIFS(80:80,$1:$1,INT(-$N91/30)+1),0)+(-$N91/30-INT(-$N91/30))*SUMIFS(80:80,$1:$1,FZ$1+INT(-$N91/30)+1)+(INT(-$N91/30)+1--$N91/30)*SUMIFS(80:80,$1:$1,FZ$1+INT(-$N91/30))))</f>
        <v>0</v>
      </c>
      <c r="GA91" s="40">
        <f>IF(GA$7="",0,IF(GA$1=MAX($1:$1),$R80-SUM($T91:FZ91),IF(GA$1=1,SUMIFS(80:80,$1:$1,"&gt;="&amp;1,$1:$1,"&lt;="&amp;INT(-$N91/30))+(-$N91/30-INT(-$N91/30))*SUMIFS(80:80,$1:$1,INT(-$N91/30)+1),0)+(-$N91/30-INT(-$N91/30))*SUMIFS(80:80,$1:$1,GA$1+INT(-$N91/30)+1)+(INT(-$N91/30)+1--$N91/30)*SUMIFS(80:80,$1:$1,GA$1+INT(-$N91/30))))</f>
        <v>0</v>
      </c>
      <c r="GB91" s="40">
        <f>IF(GB$7="",0,IF(GB$1=MAX($1:$1),$R80-SUM($T91:GA91),IF(GB$1=1,SUMIFS(80:80,$1:$1,"&gt;="&amp;1,$1:$1,"&lt;="&amp;INT(-$N91/30))+(-$N91/30-INT(-$N91/30))*SUMIFS(80:80,$1:$1,INT(-$N91/30)+1),0)+(-$N91/30-INT(-$N91/30))*SUMIFS(80:80,$1:$1,GB$1+INT(-$N91/30)+1)+(INT(-$N91/30)+1--$N91/30)*SUMIFS(80:80,$1:$1,GB$1+INT(-$N91/30))))</f>
        <v>0</v>
      </c>
      <c r="GC91" s="40">
        <f>IF(GC$7="",0,IF(GC$1=MAX($1:$1),$R80-SUM($T91:GB91),IF(GC$1=1,SUMIFS(80:80,$1:$1,"&gt;="&amp;1,$1:$1,"&lt;="&amp;INT(-$N91/30))+(-$N91/30-INT(-$N91/30))*SUMIFS(80:80,$1:$1,INT(-$N91/30)+1),0)+(-$N91/30-INT(-$N91/30))*SUMIFS(80:80,$1:$1,GC$1+INT(-$N91/30)+1)+(INT(-$N91/30)+1--$N91/30)*SUMIFS(80:80,$1:$1,GC$1+INT(-$N91/30))))</f>
        <v>0</v>
      </c>
      <c r="GD91" s="40">
        <f>IF(GD$7="",0,IF(GD$1=MAX($1:$1),$R80-SUM($T91:GC91),IF(GD$1=1,SUMIFS(80:80,$1:$1,"&gt;="&amp;1,$1:$1,"&lt;="&amp;INT(-$N91/30))+(-$N91/30-INT(-$N91/30))*SUMIFS(80:80,$1:$1,INT(-$N91/30)+1),0)+(-$N91/30-INT(-$N91/30))*SUMIFS(80:80,$1:$1,GD$1+INT(-$N91/30)+1)+(INT(-$N91/30)+1--$N91/30)*SUMIFS(80:80,$1:$1,GD$1+INT(-$N91/30))))</f>
        <v>0</v>
      </c>
      <c r="GE91" s="40">
        <f>IF(GE$7="",0,IF(GE$1=MAX($1:$1),$R80-SUM($T91:GD91),IF(GE$1=1,SUMIFS(80:80,$1:$1,"&gt;="&amp;1,$1:$1,"&lt;="&amp;INT(-$N91/30))+(-$N91/30-INT(-$N91/30))*SUMIFS(80:80,$1:$1,INT(-$N91/30)+1),0)+(-$N91/30-INT(-$N91/30))*SUMIFS(80:80,$1:$1,GE$1+INT(-$N91/30)+1)+(INT(-$N91/30)+1--$N91/30)*SUMIFS(80:80,$1:$1,GE$1+INT(-$N91/30))))</f>
        <v>0</v>
      </c>
      <c r="GF91" s="40">
        <f>IF(GF$7="",0,IF(GF$1=MAX($1:$1),$R80-SUM($T91:GE91),IF(GF$1=1,SUMIFS(80:80,$1:$1,"&gt;="&amp;1,$1:$1,"&lt;="&amp;INT(-$N91/30))+(-$N91/30-INT(-$N91/30))*SUMIFS(80:80,$1:$1,INT(-$N91/30)+1),0)+(-$N91/30-INT(-$N91/30))*SUMIFS(80:80,$1:$1,GF$1+INT(-$N91/30)+1)+(INT(-$N91/30)+1--$N91/30)*SUMIFS(80:80,$1:$1,GF$1+INT(-$N91/30))))</f>
        <v>0</v>
      </c>
      <c r="GG91" s="40">
        <f>IF(GG$7="",0,IF(GG$1=MAX($1:$1),$R80-SUM($T91:GF91),IF(GG$1=1,SUMIFS(80:80,$1:$1,"&gt;="&amp;1,$1:$1,"&lt;="&amp;INT(-$N91/30))+(-$N91/30-INT(-$N91/30))*SUMIFS(80:80,$1:$1,INT(-$N91/30)+1),0)+(-$N91/30-INT(-$N91/30))*SUMIFS(80:80,$1:$1,GG$1+INT(-$N91/30)+1)+(INT(-$N91/30)+1--$N91/30)*SUMIFS(80:80,$1:$1,GG$1+INT(-$N91/30))))</f>
        <v>0</v>
      </c>
      <c r="GH91" s="40">
        <f>IF(GH$7="",0,IF(GH$1=MAX($1:$1),$R80-SUM($T91:GG91),IF(GH$1=1,SUMIFS(80:80,$1:$1,"&gt;="&amp;1,$1:$1,"&lt;="&amp;INT(-$N91/30))+(-$N91/30-INT(-$N91/30))*SUMIFS(80:80,$1:$1,INT(-$N91/30)+1),0)+(-$N91/30-INT(-$N91/30))*SUMIFS(80:80,$1:$1,GH$1+INT(-$N91/30)+1)+(INT(-$N91/30)+1--$N91/30)*SUMIFS(80:80,$1:$1,GH$1+INT(-$N91/30))))</f>
        <v>0</v>
      </c>
      <c r="GI91" s="40">
        <f>IF(GI$7="",0,IF(GI$1=MAX($1:$1),$R80-SUM($T91:GH91),IF(GI$1=1,SUMIFS(80:80,$1:$1,"&gt;="&amp;1,$1:$1,"&lt;="&amp;INT(-$N91/30))+(-$N91/30-INT(-$N91/30))*SUMIFS(80:80,$1:$1,INT(-$N91/30)+1),0)+(-$N91/30-INT(-$N91/30))*SUMIFS(80:80,$1:$1,GI$1+INT(-$N91/30)+1)+(INT(-$N91/30)+1--$N91/30)*SUMIFS(80:80,$1:$1,GI$1+INT(-$N91/30))))</f>
        <v>0</v>
      </c>
      <c r="GJ91" s="40">
        <f>IF(GJ$7="",0,IF(GJ$1=MAX($1:$1),$R80-SUM($T91:GI91),IF(GJ$1=1,SUMIFS(80:80,$1:$1,"&gt;="&amp;1,$1:$1,"&lt;="&amp;INT(-$N91/30))+(-$N91/30-INT(-$N91/30))*SUMIFS(80:80,$1:$1,INT(-$N91/30)+1),0)+(-$N91/30-INT(-$N91/30))*SUMIFS(80:80,$1:$1,GJ$1+INT(-$N91/30)+1)+(INT(-$N91/30)+1--$N91/30)*SUMIFS(80:80,$1:$1,GJ$1+INT(-$N91/30))))</f>
        <v>0</v>
      </c>
      <c r="GK91" s="40">
        <f>IF(GK$7="",0,IF(GK$1=MAX($1:$1),$R80-SUM($T91:GJ91),IF(GK$1=1,SUMIFS(80:80,$1:$1,"&gt;="&amp;1,$1:$1,"&lt;="&amp;INT(-$N91/30))+(-$N91/30-INT(-$N91/30))*SUMIFS(80:80,$1:$1,INT(-$N91/30)+1),0)+(-$N91/30-INT(-$N91/30))*SUMIFS(80:80,$1:$1,GK$1+INT(-$N91/30)+1)+(INT(-$N91/30)+1--$N91/30)*SUMIFS(80:80,$1:$1,GK$1+INT(-$N91/30))))</f>
        <v>0</v>
      </c>
      <c r="GL91" s="40">
        <f>IF(GL$7="",0,IF(GL$1=MAX($1:$1),$R80-SUM($T91:GK91),IF(GL$1=1,SUMIFS(80:80,$1:$1,"&gt;="&amp;1,$1:$1,"&lt;="&amp;INT(-$N91/30))+(-$N91/30-INT(-$N91/30))*SUMIFS(80:80,$1:$1,INT(-$N91/30)+1),0)+(-$N91/30-INT(-$N91/30))*SUMIFS(80:80,$1:$1,GL$1+INT(-$N91/30)+1)+(INT(-$N91/30)+1--$N91/30)*SUMIFS(80:80,$1:$1,GL$1+INT(-$N91/30))))</f>
        <v>0</v>
      </c>
      <c r="GM91" s="40">
        <f>IF(GM$7="",0,IF(GM$1=MAX($1:$1),$R80-SUM($T91:GL91),IF(GM$1=1,SUMIFS(80:80,$1:$1,"&gt;="&amp;1,$1:$1,"&lt;="&amp;INT(-$N91/30))+(-$N91/30-INT(-$N91/30))*SUMIFS(80:80,$1:$1,INT(-$N91/30)+1),0)+(-$N91/30-INT(-$N91/30))*SUMIFS(80:80,$1:$1,GM$1+INT(-$N91/30)+1)+(INT(-$N91/30)+1--$N91/30)*SUMIFS(80:80,$1:$1,GM$1+INT(-$N91/30))))</f>
        <v>0</v>
      </c>
      <c r="GN91" s="40">
        <f>IF(GN$7="",0,IF(GN$1=MAX($1:$1),$R80-SUM($T91:GM91),IF(GN$1=1,SUMIFS(80:80,$1:$1,"&gt;="&amp;1,$1:$1,"&lt;="&amp;INT(-$N91/30))+(-$N91/30-INT(-$N91/30))*SUMIFS(80:80,$1:$1,INT(-$N91/30)+1),0)+(-$N91/30-INT(-$N91/30))*SUMIFS(80:80,$1:$1,GN$1+INT(-$N91/30)+1)+(INT(-$N91/30)+1--$N91/30)*SUMIFS(80:80,$1:$1,GN$1+INT(-$N91/30))))</f>
        <v>0</v>
      </c>
      <c r="GO91" s="40">
        <f>IF(GO$7="",0,IF(GO$1=MAX($1:$1),$R80-SUM($T91:GN91),IF(GO$1=1,SUMIFS(80:80,$1:$1,"&gt;="&amp;1,$1:$1,"&lt;="&amp;INT(-$N91/30))+(-$N91/30-INT(-$N91/30))*SUMIFS(80:80,$1:$1,INT(-$N91/30)+1),0)+(-$N91/30-INT(-$N91/30))*SUMIFS(80:80,$1:$1,GO$1+INT(-$N91/30)+1)+(INT(-$N91/30)+1--$N91/30)*SUMIFS(80:80,$1:$1,GO$1+INT(-$N91/30))))</f>
        <v>0</v>
      </c>
      <c r="GP91" s="40">
        <f>IF(GP$7="",0,IF(GP$1=MAX($1:$1),$R80-SUM($T91:GO91),IF(GP$1=1,SUMIFS(80:80,$1:$1,"&gt;="&amp;1,$1:$1,"&lt;="&amp;INT(-$N91/30))+(-$N91/30-INT(-$N91/30))*SUMIFS(80:80,$1:$1,INT(-$N91/30)+1),0)+(-$N91/30-INT(-$N91/30))*SUMIFS(80:80,$1:$1,GP$1+INT(-$N91/30)+1)+(INT(-$N91/30)+1--$N91/30)*SUMIFS(80:80,$1:$1,GP$1+INT(-$N91/30))))</f>
        <v>0</v>
      </c>
      <c r="GQ91" s="40">
        <f>IF(GQ$7="",0,IF(GQ$1=MAX($1:$1),$R80-SUM($T91:GP91),IF(GQ$1=1,SUMIFS(80:80,$1:$1,"&gt;="&amp;1,$1:$1,"&lt;="&amp;INT(-$N91/30))+(-$N91/30-INT(-$N91/30))*SUMIFS(80:80,$1:$1,INT(-$N91/30)+1),0)+(-$N91/30-INT(-$N91/30))*SUMIFS(80:80,$1:$1,GQ$1+INT(-$N91/30)+1)+(INT(-$N91/30)+1--$N91/30)*SUMIFS(80:80,$1:$1,GQ$1+INT(-$N91/30))))</f>
        <v>0</v>
      </c>
      <c r="GR91" s="40">
        <f>IF(GR$7="",0,IF(GR$1=MAX($1:$1),$R80-SUM($T91:GQ91),IF(GR$1=1,SUMIFS(80:80,$1:$1,"&gt;="&amp;1,$1:$1,"&lt;="&amp;INT(-$N91/30))+(-$N91/30-INT(-$N91/30))*SUMIFS(80:80,$1:$1,INT(-$N91/30)+1),0)+(-$N91/30-INT(-$N91/30))*SUMIFS(80:80,$1:$1,GR$1+INT(-$N91/30)+1)+(INT(-$N91/30)+1--$N91/30)*SUMIFS(80:80,$1:$1,GR$1+INT(-$N91/30))))</f>
        <v>0</v>
      </c>
      <c r="GS91" s="40">
        <f>IF(GS$7="",0,IF(GS$1=MAX($1:$1),$R80-SUM($T91:GR91),IF(GS$1=1,SUMIFS(80:80,$1:$1,"&gt;="&amp;1,$1:$1,"&lt;="&amp;INT(-$N91/30))+(-$N91/30-INT(-$N91/30))*SUMIFS(80:80,$1:$1,INT(-$N91/30)+1),0)+(-$N91/30-INT(-$N91/30))*SUMIFS(80:80,$1:$1,GS$1+INT(-$N91/30)+1)+(INT(-$N91/30)+1--$N91/30)*SUMIFS(80:80,$1:$1,GS$1+INT(-$N91/30))))</f>
        <v>0</v>
      </c>
      <c r="GT91" s="40">
        <f>IF(GT$7="",0,IF(GT$1=MAX($1:$1),$R80-SUM($T91:GS91),IF(GT$1=1,SUMIFS(80:80,$1:$1,"&gt;="&amp;1,$1:$1,"&lt;="&amp;INT(-$N91/30))+(-$N91/30-INT(-$N91/30))*SUMIFS(80:80,$1:$1,INT(-$N91/30)+1),0)+(-$N91/30-INT(-$N91/30))*SUMIFS(80:80,$1:$1,GT$1+INT(-$N91/30)+1)+(INT(-$N91/30)+1--$N91/30)*SUMIFS(80:80,$1:$1,GT$1+INT(-$N91/30))))</f>
        <v>0</v>
      </c>
      <c r="GU91" s="40">
        <f>IF(GU$7="",0,IF(GU$1=MAX($1:$1),$R80-SUM($T91:GT91),IF(GU$1=1,SUMIFS(80:80,$1:$1,"&gt;="&amp;1,$1:$1,"&lt;="&amp;INT(-$N91/30))+(-$N91/30-INT(-$N91/30))*SUMIFS(80:80,$1:$1,INT(-$N91/30)+1),0)+(-$N91/30-INT(-$N91/30))*SUMIFS(80:80,$1:$1,GU$1+INT(-$N91/30)+1)+(INT(-$N91/30)+1--$N91/30)*SUMIFS(80:80,$1:$1,GU$1+INT(-$N91/30))))</f>
        <v>0</v>
      </c>
      <c r="GV91" s="40">
        <f>IF(GV$7="",0,IF(GV$1=MAX($1:$1),$R80-SUM($T91:GU91),IF(GV$1=1,SUMIFS(80:80,$1:$1,"&gt;="&amp;1,$1:$1,"&lt;="&amp;INT(-$N91/30))+(-$N91/30-INT(-$N91/30))*SUMIFS(80:80,$1:$1,INT(-$N91/30)+1),0)+(-$N91/30-INT(-$N91/30))*SUMIFS(80:80,$1:$1,GV$1+INT(-$N91/30)+1)+(INT(-$N91/30)+1--$N91/30)*SUMIFS(80:80,$1:$1,GV$1+INT(-$N91/30))))</f>
        <v>0</v>
      </c>
      <c r="GW91" s="40">
        <f>IF(GW$7="",0,IF(GW$1=MAX($1:$1),$R80-SUM($T91:GV91),IF(GW$1=1,SUMIFS(80:80,$1:$1,"&gt;="&amp;1,$1:$1,"&lt;="&amp;INT(-$N91/30))+(-$N91/30-INT(-$N91/30))*SUMIFS(80:80,$1:$1,INT(-$N91/30)+1),0)+(-$N91/30-INT(-$N91/30))*SUMIFS(80:80,$1:$1,GW$1+INT(-$N91/30)+1)+(INT(-$N91/30)+1--$N91/30)*SUMIFS(80:80,$1:$1,GW$1+INT(-$N91/30))))</f>
        <v>0</v>
      </c>
      <c r="GX91" s="40">
        <f>IF(GX$7="",0,IF(GX$1=MAX($1:$1),$R80-SUM($T91:GW91),IF(GX$1=1,SUMIFS(80:80,$1:$1,"&gt;="&amp;1,$1:$1,"&lt;="&amp;INT(-$N91/30))+(-$N91/30-INT(-$N91/30))*SUMIFS(80:80,$1:$1,INT(-$N91/30)+1),0)+(-$N91/30-INT(-$N91/30))*SUMIFS(80:80,$1:$1,GX$1+INT(-$N91/30)+1)+(INT(-$N91/30)+1--$N91/30)*SUMIFS(80:80,$1:$1,GX$1+INT(-$N91/30))))</f>
        <v>0</v>
      </c>
      <c r="GY91" s="40">
        <f>IF(GY$7="",0,IF(GY$1=MAX($1:$1),$R80-SUM($T91:GX91),IF(GY$1=1,SUMIFS(80:80,$1:$1,"&gt;="&amp;1,$1:$1,"&lt;="&amp;INT(-$N91/30))+(-$N91/30-INT(-$N91/30))*SUMIFS(80:80,$1:$1,INT(-$N91/30)+1),0)+(-$N91/30-INT(-$N91/30))*SUMIFS(80:80,$1:$1,GY$1+INT(-$N91/30)+1)+(INT(-$N91/30)+1--$N91/30)*SUMIFS(80:80,$1:$1,GY$1+INT(-$N91/30))))</f>
        <v>0</v>
      </c>
      <c r="GZ91" s="40">
        <f>IF(GZ$7="",0,IF(GZ$1=MAX($1:$1),$R80-SUM($T91:GY91),IF(GZ$1=1,SUMIFS(80:80,$1:$1,"&gt;="&amp;1,$1:$1,"&lt;="&amp;INT(-$N91/30))+(-$N91/30-INT(-$N91/30))*SUMIFS(80:80,$1:$1,INT(-$N91/30)+1),0)+(-$N91/30-INT(-$N91/30))*SUMIFS(80:80,$1:$1,GZ$1+INT(-$N91/30)+1)+(INT(-$N91/30)+1--$N91/30)*SUMIFS(80:80,$1:$1,GZ$1+INT(-$N91/30))))</f>
        <v>0</v>
      </c>
      <c r="HA91" s="40">
        <f>IF(HA$7="",0,IF(HA$1=MAX($1:$1),$R80-SUM($T91:GZ91),IF(HA$1=1,SUMIFS(80:80,$1:$1,"&gt;="&amp;1,$1:$1,"&lt;="&amp;INT(-$N91/30))+(-$N91/30-INT(-$N91/30))*SUMIFS(80:80,$1:$1,INT(-$N91/30)+1),0)+(-$N91/30-INT(-$N91/30))*SUMIFS(80:80,$1:$1,HA$1+INT(-$N91/30)+1)+(INT(-$N91/30)+1--$N91/30)*SUMIFS(80:80,$1:$1,HA$1+INT(-$N91/30))))</f>
        <v>0</v>
      </c>
      <c r="HB91" s="40">
        <f>IF(HB$7="",0,IF(HB$1=MAX($1:$1),$R80-SUM($T91:HA91),IF(HB$1=1,SUMIFS(80:80,$1:$1,"&gt;="&amp;1,$1:$1,"&lt;="&amp;INT(-$N91/30))+(-$N91/30-INT(-$N91/30))*SUMIFS(80:80,$1:$1,INT(-$N91/30)+1),0)+(-$N91/30-INT(-$N91/30))*SUMIFS(80:80,$1:$1,HB$1+INT(-$N91/30)+1)+(INT(-$N91/30)+1--$N91/30)*SUMIFS(80:80,$1:$1,HB$1+INT(-$N91/30))))</f>
        <v>0</v>
      </c>
      <c r="HC91" s="40">
        <f>IF(HC$7="",0,IF(HC$1=MAX($1:$1),$R80-SUM($T91:HB91),IF(HC$1=1,SUMIFS(80:80,$1:$1,"&gt;="&amp;1,$1:$1,"&lt;="&amp;INT(-$N91/30))+(-$N91/30-INT(-$N91/30))*SUMIFS(80:80,$1:$1,INT(-$N91/30)+1),0)+(-$N91/30-INT(-$N91/30))*SUMIFS(80:80,$1:$1,HC$1+INT(-$N91/30)+1)+(INT(-$N91/30)+1--$N91/30)*SUMIFS(80:80,$1:$1,HC$1+INT(-$N91/30))))</f>
        <v>0</v>
      </c>
      <c r="HD91" s="40">
        <f>IF(HD$7="",0,IF(HD$1=MAX($1:$1),$R80-SUM($T91:HC91),IF(HD$1=1,SUMIFS(80:80,$1:$1,"&gt;="&amp;1,$1:$1,"&lt;="&amp;INT(-$N91/30))+(-$N91/30-INT(-$N91/30))*SUMIFS(80:80,$1:$1,INT(-$N91/30)+1),0)+(-$N91/30-INT(-$N91/30))*SUMIFS(80:80,$1:$1,HD$1+INT(-$N91/30)+1)+(INT(-$N91/30)+1--$N91/30)*SUMIFS(80:80,$1:$1,HD$1+INT(-$N91/30))))</f>
        <v>0</v>
      </c>
      <c r="HE91" s="40">
        <f>IF(HE$7="",0,IF(HE$1=MAX($1:$1),$R80-SUM($T91:HD91),IF(HE$1=1,SUMIFS(80:80,$1:$1,"&gt;="&amp;1,$1:$1,"&lt;="&amp;INT(-$N91/30))+(-$N91/30-INT(-$N91/30))*SUMIFS(80:80,$1:$1,INT(-$N91/30)+1),0)+(-$N91/30-INT(-$N91/30))*SUMIFS(80:80,$1:$1,HE$1+INT(-$N91/30)+1)+(INT(-$N91/30)+1--$N91/30)*SUMIFS(80:80,$1:$1,HE$1+INT(-$N91/30))))</f>
        <v>0</v>
      </c>
      <c r="HF91" s="40">
        <f>IF(HF$7="",0,IF(HF$1=MAX($1:$1),$R80-SUM($T91:HE91),IF(HF$1=1,SUMIFS(80:80,$1:$1,"&gt;="&amp;1,$1:$1,"&lt;="&amp;INT(-$N91/30))+(-$N91/30-INT(-$N91/30))*SUMIFS(80:80,$1:$1,INT(-$N91/30)+1),0)+(-$N91/30-INT(-$N91/30))*SUMIFS(80:80,$1:$1,HF$1+INT(-$N91/30)+1)+(INT(-$N91/30)+1--$N91/30)*SUMIFS(80:80,$1:$1,HF$1+INT(-$N91/30))))</f>
        <v>0</v>
      </c>
      <c r="HG91" s="40">
        <f>IF(HG$7="",0,IF(HG$1=MAX($1:$1),$R80-SUM($T91:HF91),IF(HG$1=1,SUMIFS(80:80,$1:$1,"&gt;="&amp;1,$1:$1,"&lt;="&amp;INT(-$N91/30))+(-$N91/30-INT(-$N91/30))*SUMIFS(80:80,$1:$1,INT(-$N91/30)+1),0)+(-$N91/30-INT(-$N91/30))*SUMIFS(80:80,$1:$1,HG$1+INT(-$N91/30)+1)+(INT(-$N91/30)+1--$N91/30)*SUMIFS(80:80,$1:$1,HG$1+INT(-$N91/30))))</f>
        <v>0</v>
      </c>
      <c r="HH91" s="40">
        <f>IF(HH$7="",0,IF(HH$1=MAX($1:$1),$R80-SUM($T91:HG91),IF(HH$1=1,SUMIFS(80:80,$1:$1,"&gt;="&amp;1,$1:$1,"&lt;="&amp;INT(-$N91/30))+(-$N91/30-INT(-$N91/30))*SUMIFS(80:80,$1:$1,INT(-$N91/30)+1),0)+(-$N91/30-INT(-$N91/30))*SUMIFS(80:80,$1:$1,HH$1+INT(-$N91/30)+1)+(INT(-$N91/30)+1--$N91/30)*SUMIFS(80:80,$1:$1,HH$1+INT(-$N91/30))))</f>
        <v>0</v>
      </c>
      <c r="HI91" s="40">
        <f>IF(HI$7="",0,IF(HI$1=MAX($1:$1),$R80-SUM($T91:HH91),IF(HI$1=1,SUMIFS(80:80,$1:$1,"&gt;="&amp;1,$1:$1,"&lt;="&amp;INT(-$N91/30))+(-$N91/30-INT(-$N91/30))*SUMIFS(80:80,$1:$1,INT(-$N91/30)+1),0)+(-$N91/30-INT(-$N91/30))*SUMIFS(80:80,$1:$1,HI$1+INT(-$N91/30)+1)+(INT(-$N91/30)+1--$N91/30)*SUMIFS(80:80,$1:$1,HI$1+INT(-$N91/30))))</f>
        <v>0</v>
      </c>
      <c r="HJ91" s="40">
        <f>IF(HJ$7="",0,IF(HJ$1=MAX($1:$1),$R80-SUM($T91:HI91),IF(HJ$1=1,SUMIFS(80:80,$1:$1,"&gt;="&amp;1,$1:$1,"&lt;="&amp;INT(-$N91/30))+(-$N91/30-INT(-$N91/30))*SUMIFS(80:80,$1:$1,INT(-$N91/30)+1),0)+(-$N91/30-INT(-$N91/30))*SUMIFS(80:80,$1:$1,HJ$1+INT(-$N91/30)+1)+(INT(-$N91/30)+1--$N91/30)*SUMIFS(80:80,$1:$1,HJ$1+INT(-$N91/30))))</f>
        <v>0</v>
      </c>
      <c r="HK91" s="40">
        <f>IF(HK$7="",0,IF(HK$1=MAX($1:$1),$R80-SUM($T91:HJ91),IF(HK$1=1,SUMIFS(80:80,$1:$1,"&gt;="&amp;1,$1:$1,"&lt;="&amp;INT(-$N91/30))+(-$N91/30-INT(-$N91/30))*SUMIFS(80:80,$1:$1,INT(-$N91/30)+1),0)+(-$N91/30-INT(-$N91/30))*SUMIFS(80:80,$1:$1,HK$1+INT(-$N91/30)+1)+(INT(-$N91/30)+1--$N91/30)*SUMIFS(80:80,$1:$1,HK$1+INT(-$N91/30))))</f>
        <v>0</v>
      </c>
      <c r="HL91" s="40">
        <f>IF(HL$7="",0,IF(HL$1=MAX($1:$1),$R80-SUM($T91:HK91),IF(HL$1=1,SUMIFS(80:80,$1:$1,"&gt;="&amp;1,$1:$1,"&lt;="&amp;INT(-$N91/30))+(-$N91/30-INT(-$N91/30))*SUMIFS(80:80,$1:$1,INT(-$N91/30)+1),0)+(-$N91/30-INT(-$N91/30))*SUMIFS(80:80,$1:$1,HL$1+INT(-$N91/30)+1)+(INT(-$N91/30)+1--$N91/30)*SUMIFS(80:80,$1:$1,HL$1+INT(-$N91/30))))</f>
        <v>0</v>
      </c>
      <c r="HM91" s="40">
        <f>IF(HM$7="",0,IF(HM$1=MAX($1:$1),$R80-SUM($T91:HL91),IF(HM$1=1,SUMIFS(80:80,$1:$1,"&gt;="&amp;1,$1:$1,"&lt;="&amp;INT(-$N91/30))+(-$N91/30-INT(-$N91/30))*SUMIFS(80:80,$1:$1,INT(-$N91/30)+1),0)+(-$N91/30-INT(-$N91/30))*SUMIFS(80:80,$1:$1,HM$1+INT(-$N91/30)+1)+(INT(-$N91/30)+1--$N91/30)*SUMIFS(80:80,$1:$1,HM$1+INT(-$N91/30))))</f>
        <v>0</v>
      </c>
      <c r="HN91" s="40">
        <f>IF(HN$7="",0,IF(HN$1=MAX($1:$1),$R80-SUM($T91:HM91),IF(HN$1=1,SUMIFS(80:80,$1:$1,"&gt;="&amp;1,$1:$1,"&lt;="&amp;INT(-$N91/30))+(-$N91/30-INT(-$N91/30))*SUMIFS(80:80,$1:$1,INT(-$N91/30)+1),0)+(-$N91/30-INT(-$N91/30))*SUMIFS(80:80,$1:$1,HN$1+INT(-$N91/30)+1)+(INT(-$N91/30)+1--$N91/30)*SUMIFS(80:80,$1:$1,HN$1+INT(-$N91/30))))</f>
        <v>0</v>
      </c>
      <c r="HO91" s="40">
        <f>IF(HO$7="",0,IF(HO$1=MAX($1:$1),$R80-SUM($T91:HN91),IF(HO$1=1,SUMIFS(80:80,$1:$1,"&gt;="&amp;1,$1:$1,"&lt;="&amp;INT(-$N91/30))+(-$N91/30-INT(-$N91/30))*SUMIFS(80:80,$1:$1,INT(-$N91/30)+1),0)+(-$N91/30-INT(-$N91/30))*SUMIFS(80:80,$1:$1,HO$1+INT(-$N91/30)+1)+(INT(-$N91/30)+1--$N91/30)*SUMIFS(80:80,$1:$1,HO$1+INT(-$N91/30))))</f>
        <v>0</v>
      </c>
      <c r="HP91" s="40">
        <f>IF(HP$7="",0,IF(HP$1=MAX($1:$1),$R80-SUM($T91:HO91),IF(HP$1=1,SUMIFS(80:80,$1:$1,"&gt;="&amp;1,$1:$1,"&lt;="&amp;INT(-$N91/30))+(-$N91/30-INT(-$N91/30))*SUMIFS(80:80,$1:$1,INT(-$N91/30)+1),0)+(-$N91/30-INT(-$N91/30))*SUMIFS(80:80,$1:$1,HP$1+INT(-$N91/30)+1)+(INT(-$N91/30)+1--$N91/30)*SUMIFS(80:80,$1:$1,HP$1+INT(-$N91/30))))</f>
        <v>0</v>
      </c>
      <c r="HQ91" s="40">
        <f>IF(HQ$7="",0,IF(HQ$1=MAX($1:$1),$R80-SUM($T91:HP91),IF(HQ$1=1,SUMIFS(80:80,$1:$1,"&gt;="&amp;1,$1:$1,"&lt;="&amp;INT(-$N91/30))+(-$N91/30-INT(-$N91/30))*SUMIFS(80:80,$1:$1,INT(-$N91/30)+1),0)+(-$N91/30-INT(-$N91/30))*SUMIFS(80:80,$1:$1,HQ$1+INT(-$N91/30)+1)+(INT(-$N91/30)+1--$N91/30)*SUMIFS(80:80,$1:$1,HQ$1+INT(-$N91/30))))</f>
        <v>0</v>
      </c>
      <c r="HR91" s="40">
        <f>IF(HR$7="",0,IF(HR$1=MAX($1:$1),$R80-SUM($T91:HQ91),IF(HR$1=1,SUMIFS(80:80,$1:$1,"&gt;="&amp;1,$1:$1,"&lt;="&amp;INT(-$N91/30))+(-$N91/30-INT(-$N91/30))*SUMIFS(80:80,$1:$1,INT(-$N91/30)+1),0)+(-$N91/30-INT(-$N91/30))*SUMIFS(80:80,$1:$1,HR$1+INT(-$N91/30)+1)+(INT(-$N91/30)+1--$N91/30)*SUMIFS(80:80,$1:$1,HR$1+INT(-$N91/30))))</f>
        <v>0</v>
      </c>
      <c r="HS91" s="40">
        <f>IF(HS$7="",0,IF(HS$1=MAX($1:$1),$R80-SUM($T91:HR91),IF(HS$1=1,SUMIFS(80:80,$1:$1,"&gt;="&amp;1,$1:$1,"&lt;="&amp;INT(-$N91/30))+(-$N91/30-INT(-$N91/30))*SUMIFS(80:80,$1:$1,INT(-$N91/30)+1),0)+(-$N91/30-INT(-$N91/30))*SUMIFS(80:80,$1:$1,HS$1+INT(-$N91/30)+1)+(INT(-$N91/30)+1--$N91/30)*SUMIFS(80:80,$1:$1,HS$1+INT(-$N91/30))))</f>
        <v>0</v>
      </c>
      <c r="HT91" s="40">
        <f>IF(HT$7="",0,IF(HT$1=MAX($1:$1),$R80-SUM($T91:HS91),IF(HT$1=1,SUMIFS(80:80,$1:$1,"&gt;="&amp;1,$1:$1,"&lt;="&amp;INT(-$N91/30))+(-$N91/30-INT(-$N91/30))*SUMIFS(80:80,$1:$1,INT(-$N91/30)+1),0)+(-$N91/30-INT(-$N91/30))*SUMIFS(80:80,$1:$1,HT$1+INT(-$N91/30)+1)+(INT(-$N91/30)+1--$N91/30)*SUMIFS(80:80,$1:$1,HT$1+INT(-$N91/30))))</f>
        <v>0</v>
      </c>
      <c r="HU91" s="40">
        <f>IF(HU$7="",0,IF(HU$1=MAX($1:$1),$R80-SUM($T91:HT91),IF(HU$1=1,SUMIFS(80:80,$1:$1,"&gt;="&amp;1,$1:$1,"&lt;="&amp;INT(-$N91/30))+(-$N91/30-INT(-$N91/30))*SUMIFS(80:80,$1:$1,INT(-$N91/30)+1),0)+(-$N91/30-INT(-$N91/30))*SUMIFS(80:80,$1:$1,HU$1+INT(-$N91/30)+1)+(INT(-$N91/30)+1--$N91/30)*SUMIFS(80:80,$1:$1,HU$1+INT(-$N91/30))))</f>
        <v>0</v>
      </c>
      <c r="HV91" s="40">
        <f>IF(HV$7="",0,IF(HV$1=MAX($1:$1),$R80-SUM($T91:HU91),IF(HV$1=1,SUMIFS(80:80,$1:$1,"&gt;="&amp;1,$1:$1,"&lt;="&amp;INT(-$N91/30))+(-$N91/30-INT(-$N91/30))*SUMIFS(80:80,$1:$1,INT(-$N91/30)+1),0)+(-$N91/30-INT(-$N91/30))*SUMIFS(80:80,$1:$1,HV$1+INT(-$N91/30)+1)+(INT(-$N91/30)+1--$N91/30)*SUMIFS(80:80,$1:$1,HV$1+INT(-$N91/30))))</f>
        <v>0</v>
      </c>
      <c r="HW91" s="40">
        <f>IF(HW$7="",0,IF(HW$1=MAX($1:$1),$R80-SUM($T91:HV91),IF(HW$1=1,SUMIFS(80:80,$1:$1,"&gt;="&amp;1,$1:$1,"&lt;="&amp;INT(-$N91/30))+(-$N91/30-INT(-$N91/30))*SUMIFS(80:80,$1:$1,INT(-$N91/30)+1),0)+(-$N91/30-INT(-$N91/30))*SUMIFS(80:80,$1:$1,HW$1+INT(-$N91/30)+1)+(INT(-$N91/30)+1--$N91/30)*SUMIFS(80:80,$1:$1,HW$1+INT(-$N91/30))))</f>
        <v>0</v>
      </c>
      <c r="HX91" s="40">
        <f>IF(HX$7="",0,IF(HX$1=MAX($1:$1),$R80-SUM($T91:HW91),IF(HX$1=1,SUMIFS(80:80,$1:$1,"&gt;="&amp;1,$1:$1,"&lt;="&amp;INT(-$N91/30))+(-$N91/30-INT(-$N91/30))*SUMIFS(80:80,$1:$1,INT(-$N91/30)+1),0)+(-$N91/30-INT(-$N91/30))*SUMIFS(80:80,$1:$1,HX$1+INT(-$N91/30)+1)+(INT(-$N91/30)+1--$N91/30)*SUMIFS(80:80,$1:$1,HX$1+INT(-$N91/30))))</f>
        <v>0</v>
      </c>
      <c r="HY91" s="40">
        <f>IF(HY$7="",0,IF(HY$1=MAX($1:$1),$R80-SUM($T91:HX91),IF(HY$1=1,SUMIFS(80:80,$1:$1,"&gt;="&amp;1,$1:$1,"&lt;="&amp;INT(-$N91/30))+(-$N91/30-INT(-$N91/30))*SUMIFS(80:80,$1:$1,INT(-$N91/30)+1),0)+(-$N91/30-INT(-$N91/30))*SUMIFS(80:80,$1:$1,HY$1+INT(-$N91/30)+1)+(INT(-$N91/30)+1--$N91/30)*SUMIFS(80:80,$1:$1,HY$1+INT(-$N91/30))))</f>
        <v>0</v>
      </c>
      <c r="HZ91" s="40">
        <f>IF(HZ$7="",0,IF(HZ$1=MAX($1:$1),$R80-SUM($T91:HY91),IF(HZ$1=1,SUMIFS(80:80,$1:$1,"&gt;="&amp;1,$1:$1,"&lt;="&amp;INT(-$N91/30))+(-$N91/30-INT(-$N91/30))*SUMIFS(80:80,$1:$1,INT(-$N91/30)+1),0)+(-$N91/30-INT(-$N91/30))*SUMIFS(80:80,$1:$1,HZ$1+INT(-$N91/30)+1)+(INT(-$N91/30)+1--$N91/30)*SUMIFS(80:80,$1:$1,HZ$1+INT(-$N91/30))))</f>
        <v>0</v>
      </c>
      <c r="IA91" s="40">
        <f>IF(IA$7="",0,IF(IA$1=MAX($1:$1),$R80-SUM($T91:HZ91),IF(IA$1=1,SUMIFS(80:80,$1:$1,"&gt;="&amp;1,$1:$1,"&lt;="&amp;INT(-$N91/30))+(-$N91/30-INT(-$N91/30))*SUMIFS(80:80,$1:$1,INT(-$N91/30)+1),0)+(-$N91/30-INT(-$N91/30))*SUMIFS(80:80,$1:$1,IA$1+INT(-$N91/30)+1)+(INT(-$N91/30)+1--$N91/30)*SUMIFS(80:80,$1:$1,IA$1+INT(-$N91/30))))</f>
        <v>0</v>
      </c>
      <c r="IB91" s="40">
        <f>IF(IB$7="",0,IF(IB$1=MAX($1:$1),$R80-SUM($T91:IA91),IF(IB$1=1,SUMIFS(80:80,$1:$1,"&gt;="&amp;1,$1:$1,"&lt;="&amp;INT(-$N91/30))+(-$N91/30-INT(-$N91/30))*SUMIFS(80:80,$1:$1,INT(-$N91/30)+1),0)+(-$N91/30-INT(-$N91/30))*SUMIFS(80:80,$1:$1,IB$1+INT(-$N91/30)+1)+(INT(-$N91/30)+1--$N91/30)*SUMIFS(80:80,$1:$1,IB$1+INT(-$N91/30))))</f>
        <v>0</v>
      </c>
      <c r="IC91" s="40">
        <f>IF(IC$7="",0,IF(IC$1=MAX($1:$1),$R80-SUM($T91:IB91),IF(IC$1=1,SUMIFS(80:80,$1:$1,"&gt;="&amp;1,$1:$1,"&lt;="&amp;INT(-$N91/30))+(-$N91/30-INT(-$N91/30))*SUMIFS(80:80,$1:$1,INT(-$N91/30)+1),0)+(-$N91/30-INT(-$N91/30))*SUMIFS(80:80,$1:$1,IC$1+INT(-$N91/30)+1)+(INT(-$N91/30)+1--$N91/30)*SUMIFS(80:80,$1:$1,IC$1+INT(-$N91/30))))</f>
        <v>0</v>
      </c>
      <c r="ID91" s="40">
        <f>IF(ID$7="",0,IF(ID$1=MAX($1:$1),$R80-SUM($T91:IC91),IF(ID$1=1,SUMIFS(80:80,$1:$1,"&gt;="&amp;1,$1:$1,"&lt;="&amp;INT(-$N91/30))+(-$N91/30-INT(-$N91/30))*SUMIFS(80:80,$1:$1,INT(-$N91/30)+1),0)+(-$N91/30-INT(-$N91/30))*SUMIFS(80:80,$1:$1,ID$1+INT(-$N91/30)+1)+(INT(-$N91/30)+1--$N91/30)*SUMIFS(80:80,$1:$1,ID$1+INT(-$N91/30))))</f>
        <v>0</v>
      </c>
      <c r="IE91" s="40">
        <f>IF(IE$7="",0,IF(IE$1=MAX($1:$1),$R80-SUM($T91:ID91),IF(IE$1=1,SUMIFS(80:80,$1:$1,"&gt;="&amp;1,$1:$1,"&lt;="&amp;INT(-$N91/30))+(-$N91/30-INT(-$N91/30))*SUMIFS(80:80,$1:$1,INT(-$N91/30)+1),0)+(-$N91/30-INT(-$N91/30))*SUMIFS(80:80,$1:$1,IE$1+INT(-$N91/30)+1)+(INT(-$N91/30)+1--$N91/30)*SUMIFS(80:80,$1:$1,IE$1+INT(-$N91/30))))</f>
        <v>0</v>
      </c>
      <c r="IF91" s="40">
        <f>IF(IF$7="",0,IF(IF$1=MAX($1:$1),$R80-SUM($T91:IE91),IF(IF$1=1,SUMIFS(80:80,$1:$1,"&gt;="&amp;1,$1:$1,"&lt;="&amp;INT(-$N91/30))+(-$N91/30-INT(-$N91/30))*SUMIFS(80:80,$1:$1,INT(-$N91/30)+1),0)+(-$N91/30-INT(-$N91/30))*SUMIFS(80:80,$1:$1,IF$1+INT(-$N91/30)+1)+(INT(-$N91/30)+1--$N91/30)*SUMIFS(80:80,$1:$1,IF$1+INT(-$N91/30))))</f>
        <v>0</v>
      </c>
      <c r="IG91" s="40">
        <f>IF(IG$7="",0,IF(IG$1=MAX($1:$1),$R80-SUM($T91:IF91),IF(IG$1=1,SUMIFS(80:80,$1:$1,"&gt;="&amp;1,$1:$1,"&lt;="&amp;INT(-$N91/30))+(-$N91/30-INT(-$N91/30))*SUMIFS(80:80,$1:$1,INT(-$N91/30)+1),0)+(-$N91/30-INT(-$N91/30))*SUMIFS(80:80,$1:$1,IG$1+INT(-$N91/30)+1)+(INT(-$N91/30)+1--$N91/30)*SUMIFS(80:80,$1:$1,IG$1+INT(-$N91/30))))</f>
        <v>0</v>
      </c>
      <c r="IH91" s="40">
        <f>IF(IH$7="",0,IF(IH$1=MAX($1:$1),$R80-SUM($T91:IG91),IF(IH$1=1,SUMIFS(80:80,$1:$1,"&gt;="&amp;1,$1:$1,"&lt;="&amp;INT(-$N91/30))+(-$N91/30-INT(-$N91/30))*SUMIFS(80:80,$1:$1,INT(-$N91/30)+1),0)+(-$N91/30-INT(-$N91/30))*SUMIFS(80:80,$1:$1,IH$1+INT(-$N91/30)+1)+(INT(-$N91/30)+1--$N91/30)*SUMIFS(80:80,$1:$1,IH$1+INT(-$N91/30))))</f>
        <v>0</v>
      </c>
      <c r="II91" s="40">
        <f>IF(II$7="",0,IF(II$1=MAX($1:$1),$R80-SUM($T91:IH91),IF(II$1=1,SUMIFS(80:80,$1:$1,"&gt;="&amp;1,$1:$1,"&lt;="&amp;INT(-$N91/30))+(-$N91/30-INT(-$N91/30))*SUMIFS(80:80,$1:$1,INT(-$N91/30)+1),0)+(-$N91/30-INT(-$N91/30))*SUMIFS(80:80,$1:$1,II$1+INT(-$N91/30)+1)+(INT(-$N91/30)+1--$N91/30)*SUMIFS(80:80,$1:$1,II$1+INT(-$N91/30))))</f>
        <v>0</v>
      </c>
      <c r="IJ91" s="40">
        <f>IF(IJ$7="",0,IF(IJ$1=MAX($1:$1),$R80-SUM($T91:II91),IF(IJ$1=1,SUMIFS(80:80,$1:$1,"&gt;="&amp;1,$1:$1,"&lt;="&amp;INT(-$N91/30))+(-$N91/30-INT(-$N91/30))*SUMIFS(80:80,$1:$1,INT(-$N91/30)+1),0)+(-$N91/30-INT(-$N91/30))*SUMIFS(80:80,$1:$1,IJ$1+INT(-$N91/30)+1)+(INT(-$N91/30)+1--$N91/30)*SUMIFS(80:80,$1:$1,IJ$1+INT(-$N91/30))))</f>
        <v>0</v>
      </c>
      <c r="IK91" s="40">
        <f>IF(IK$7="",0,IF(IK$1=MAX($1:$1),$R80-SUM($T91:IJ91),IF(IK$1=1,SUMIFS(80:80,$1:$1,"&gt;="&amp;1,$1:$1,"&lt;="&amp;INT(-$N91/30))+(-$N91/30-INT(-$N91/30))*SUMIFS(80:80,$1:$1,INT(-$N91/30)+1),0)+(-$N91/30-INT(-$N91/30))*SUMIFS(80:80,$1:$1,IK$1+INT(-$N91/30)+1)+(INT(-$N91/30)+1--$N91/30)*SUMIFS(80:80,$1:$1,IK$1+INT(-$N91/30))))</f>
        <v>0</v>
      </c>
      <c r="IL91" s="40">
        <f>IF(IL$7="",0,IF(IL$1=MAX($1:$1),$R80-SUM($T91:IK91),IF(IL$1=1,SUMIFS(80:80,$1:$1,"&gt;="&amp;1,$1:$1,"&lt;="&amp;INT(-$N91/30))+(-$N91/30-INT(-$N91/30))*SUMIFS(80:80,$1:$1,INT(-$N91/30)+1),0)+(-$N91/30-INT(-$N91/30))*SUMIFS(80:80,$1:$1,IL$1+INT(-$N91/30)+1)+(INT(-$N91/30)+1--$N91/30)*SUMIFS(80:80,$1:$1,IL$1+INT(-$N91/30))))</f>
        <v>0</v>
      </c>
      <c r="IM91" s="40">
        <f>IF(IM$7="",0,IF(IM$1=MAX($1:$1),$R80-SUM($T91:IL91),IF(IM$1=1,SUMIFS(80:80,$1:$1,"&gt;="&amp;1,$1:$1,"&lt;="&amp;INT(-$N91/30))+(-$N91/30-INT(-$N91/30))*SUMIFS(80:80,$1:$1,INT(-$N91/30)+1),0)+(-$N91/30-INT(-$N91/30))*SUMIFS(80:80,$1:$1,IM$1+INT(-$N91/30)+1)+(INT(-$N91/30)+1--$N91/30)*SUMIFS(80:80,$1:$1,IM$1+INT(-$N91/30))))</f>
        <v>0</v>
      </c>
      <c r="IN91" s="40">
        <f>IF(IN$7="",0,IF(IN$1=MAX($1:$1),$R80-SUM($T91:IM91),IF(IN$1=1,SUMIFS(80:80,$1:$1,"&gt;="&amp;1,$1:$1,"&lt;="&amp;INT(-$N91/30))+(-$N91/30-INT(-$N91/30))*SUMIFS(80:80,$1:$1,INT(-$N91/30)+1),0)+(-$N91/30-INT(-$N91/30))*SUMIFS(80:80,$1:$1,IN$1+INT(-$N91/30)+1)+(INT(-$N91/30)+1--$N91/30)*SUMIFS(80:80,$1:$1,IN$1+INT(-$N91/30))))</f>
        <v>0</v>
      </c>
      <c r="IO91" s="40">
        <f>IF(IO$7="",0,IF(IO$1=MAX($1:$1),$R80-SUM($T91:IN91),IF(IO$1=1,SUMIFS(80:80,$1:$1,"&gt;="&amp;1,$1:$1,"&lt;="&amp;INT(-$N91/30))+(-$N91/30-INT(-$N91/30))*SUMIFS(80:80,$1:$1,INT(-$N91/30)+1),0)+(-$N91/30-INT(-$N91/30))*SUMIFS(80:80,$1:$1,IO$1+INT(-$N91/30)+1)+(INT(-$N91/30)+1--$N91/30)*SUMIFS(80:80,$1:$1,IO$1+INT(-$N91/30))))</f>
        <v>0</v>
      </c>
      <c r="IP91" s="40">
        <f>IF(IP$7="",0,IF(IP$1=MAX($1:$1),$R80-SUM($T91:IO91),IF(IP$1=1,SUMIFS(80:80,$1:$1,"&gt;="&amp;1,$1:$1,"&lt;="&amp;INT(-$N91/30))+(-$N91/30-INT(-$N91/30))*SUMIFS(80:80,$1:$1,INT(-$N91/30)+1),0)+(-$N91/30-INT(-$N91/30))*SUMIFS(80:80,$1:$1,IP$1+INT(-$N91/30)+1)+(INT(-$N91/30)+1--$N91/30)*SUMIFS(80:80,$1:$1,IP$1+INT(-$N91/30))))</f>
        <v>0</v>
      </c>
      <c r="IQ91" s="40">
        <f>IF(IQ$7="",0,IF(IQ$1=MAX($1:$1),$R80-SUM($T91:IP91),IF(IQ$1=1,SUMIFS(80:80,$1:$1,"&gt;="&amp;1,$1:$1,"&lt;="&amp;INT(-$N91/30))+(-$N91/30-INT(-$N91/30))*SUMIFS(80:80,$1:$1,INT(-$N91/30)+1),0)+(-$N91/30-INT(-$N91/30))*SUMIFS(80:80,$1:$1,IQ$1+INT(-$N91/30)+1)+(INT(-$N91/30)+1--$N91/30)*SUMIFS(80:80,$1:$1,IQ$1+INT(-$N91/30))))</f>
        <v>0</v>
      </c>
      <c r="IR91" s="40">
        <f>IF(IR$7="",0,IF(IR$1=MAX($1:$1),$R80-SUM($T91:IQ91),IF(IR$1=1,SUMIFS(80:80,$1:$1,"&gt;="&amp;1,$1:$1,"&lt;="&amp;INT(-$N91/30))+(-$N91/30-INT(-$N91/30))*SUMIFS(80:80,$1:$1,INT(-$N91/30)+1),0)+(-$N91/30-INT(-$N91/30))*SUMIFS(80:80,$1:$1,IR$1+INT(-$N91/30)+1)+(INT(-$N91/30)+1--$N91/30)*SUMIFS(80:80,$1:$1,IR$1+INT(-$N91/30))))</f>
        <v>0</v>
      </c>
      <c r="IS91" s="40">
        <f>IF(IS$7="",0,IF(IS$1=MAX($1:$1),$R80-SUM($T91:IR91),IF(IS$1=1,SUMIFS(80:80,$1:$1,"&gt;="&amp;1,$1:$1,"&lt;="&amp;INT(-$N91/30))+(-$N91/30-INT(-$N91/30))*SUMIFS(80:80,$1:$1,INT(-$N91/30)+1),0)+(-$N91/30-INT(-$N91/30))*SUMIFS(80:80,$1:$1,IS$1+INT(-$N91/30)+1)+(INT(-$N91/30)+1--$N91/30)*SUMIFS(80:80,$1:$1,IS$1+INT(-$N91/30))))</f>
        <v>0</v>
      </c>
      <c r="IT91" s="40">
        <f>IF(IT$7="",0,IF(IT$1=MAX($1:$1),$R80-SUM($T91:IS91),IF(IT$1=1,SUMIFS(80:80,$1:$1,"&gt;="&amp;1,$1:$1,"&lt;="&amp;INT(-$N91/30))+(-$N91/30-INT(-$N91/30))*SUMIFS(80:80,$1:$1,INT(-$N91/30)+1),0)+(-$N91/30-INT(-$N91/30))*SUMIFS(80:80,$1:$1,IT$1+INT(-$N91/30)+1)+(INT(-$N91/30)+1--$N91/30)*SUMIFS(80:80,$1:$1,IT$1+INT(-$N91/30))))</f>
        <v>0</v>
      </c>
      <c r="IU91" s="40">
        <f>IF(IU$7="",0,IF(IU$1=MAX($1:$1),$R80-SUM($T91:IT91),IF(IU$1=1,SUMIFS(80:80,$1:$1,"&gt;="&amp;1,$1:$1,"&lt;="&amp;INT(-$N91/30))+(-$N91/30-INT(-$N91/30))*SUMIFS(80:80,$1:$1,INT(-$N91/30)+1),0)+(-$N91/30-INT(-$N91/30))*SUMIFS(80:80,$1:$1,IU$1+INT(-$N91/30)+1)+(INT(-$N91/30)+1--$N91/30)*SUMIFS(80:80,$1:$1,IU$1+INT(-$N91/30))))</f>
        <v>0</v>
      </c>
      <c r="IV91" s="40">
        <f>IF(IV$7="",0,IF(IV$1=MAX($1:$1),$R80-SUM($T91:IU91),IF(IV$1=1,SUMIFS(80:80,$1:$1,"&gt;="&amp;1,$1:$1,"&lt;="&amp;INT(-$N91/30))+(-$N91/30-INT(-$N91/30))*SUMIFS(80:80,$1:$1,INT(-$N91/30)+1),0)+(-$N91/30-INT(-$N91/30))*SUMIFS(80:80,$1:$1,IV$1+INT(-$N91/30)+1)+(INT(-$N91/30)+1--$N91/30)*SUMIFS(80:80,$1:$1,IV$1+INT(-$N91/30))))</f>
        <v>0</v>
      </c>
      <c r="IW91" s="40">
        <f>IF(IW$7="",0,IF(IW$1=MAX($1:$1),$R80-SUM($T91:IV91),IF(IW$1=1,SUMIFS(80:80,$1:$1,"&gt;="&amp;1,$1:$1,"&lt;="&amp;INT(-$N91/30))+(-$N91/30-INT(-$N91/30))*SUMIFS(80:80,$1:$1,INT(-$N91/30)+1),0)+(-$N91/30-INT(-$N91/30))*SUMIFS(80:80,$1:$1,IW$1+INT(-$N91/30)+1)+(INT(-$N91/30)+1--$N91/30)*SUMIFS(80:80,$1:$1,IW$1+INT(-$N91/30))))</f>
        <v>0</v>
      </c>
      <c r="IX91" s="40">
        <f>IF(IX$7="",0,IF(IX$1=MAX($1:$1),$R80-SUM($T91:IW91),IF(IX$1=1,SUMIFS(80:80,$1:$1,"&gt;="&amp;1,$1:$1,"&lt;="&amp;INT(-$N91/30))+(-$N91/30-INT(-$N91/30))*SUMIFS(80:80,$1:$1,INT(-$N91/30)+1),0)+(-$N91/30-INT(-$N91/30))*SUMIFS(80:80,$1:$1,IX$1+INT(-$N91/30)+1)+(INT(-$N91/30)+1--$N91/30)*SUMIFS(80:80,$1:$1,IX$1+INT(-$N91/30))))</f>
        <v>0</v>
      </c>
      <c r="IY91" s="40">
        <f>IF(IY$7="",0,IF(IY$1=MAX($1:$1),$R80-SUM($T91:IX91),IF(IY$1=1,SUMIFS(80:80,$1:$1,"&gt;="&amp;1,$1:$1,"&lt;="&amp;INT(-$N91/30))+(-$N91/30-INT(-$N91/30))*SUMIFS(80:80,$1:$1,INT(-$N91/30)+1),0)+(-$N91/30-INT(-$N91/30))*SUMIFS(80:80,$1:$1,IY$1+INT(-$N91/30)+1)+(INT(-$N91/30)+1--$N91/30)*SUMIFS(80:80,$1:$1,IY$1+INT(-$N91/30))))</f>
        <v>0</v>
      </c>
      <c r="IZ91" s="40">
        <f>IF(IZ$7="",0,IF(IZ$1=MAX($1:$1),$R80-SUM($T91:IY91),IF(IZ$1=1,SUMIFS(80:80,$1:$1,"&gt;="&amp;1,$1:$1,"&lt;="&amp;INT(-$N91/30))+(-$N91/30-INT(-$N91/30))*SUMIFS(80:80,$1:$1,INT(-$N91/30)+1),0)+(-$N91/30-INT(-$N91/30))*SUMIFS(80:80,$1:$1,IZ$1+INT(-$N91/30)+1)+(INT(-$N91/30)+1--$N91/30)*SUMIFS(80:80,$1:$1,IZ$1+INT(-$N91/30))))</f>
        <v>0</v>
      </c>
      <c r="JA91" s="40">
        <f>IF(JA$7="",0,IF(JA$1=MAX($1:$1),$R80-SUM($T91:IZ91),IF(JA$1=1,SUMIFS(80:80,$1:$1,"&gt;="&amp;1,$1:$1,"&lt;="&amp;INT(-$N91/30))+(-$N91/30-INT(-$N91/30))*SUMIFS(80:80,$1:$1,INT(-$N91/30)+1),0)+(-$N91/30-INT(-$N91/30))*SUMIFS(80:80,$1:$1,JA$1+INT(-$N91/30)+1)+(INT(-$N91/30)+1--$N91/30)*SUMIFS(80:80,$1:$1,JA$1+INT(-$N91/30))))</f>
        <v>0</v>
      </c>
      <c r="JB91" s="40">
        <f>IF(JB$7="",0,IF(JB$1=MAX($1:$1),$R80-SUM($T91:JA91),IF(JB$1=1,SUMIFS(80:80,$1:$1,"&gt;="&amp;1,$1:$1,"&lt;="&amp;INT(-$N91/30))+(-$N91/30-INT(-$N91/30))*SUMIFS(80:80,$1:$1,INT(-$N91/30)+1),0)+(-$N91/30-INT(-$N91/30))*SUMIFS(80:80,$1:$1,JB$1+INT(-$N91/30)+1)+(INT(-$N91/30)+1--$N91/30)*SUMIFS(80:80,$1:$1,JB$1+INT(-$N91/30))))</f>
        <v>0</v>
      </c>
      <c r="JC91" s="40">
        <f>IF(JC$7="",0,IF(JC$1=MAX($1:$1),$R80-SUM($T91:JB91),IF(JC$1=1,SUMIFS(80:80,$1:$1,"&gt;="&amp;1,$1:$1,"&lt;="&amp;INT(-$N91/30))+(-$N91/30-INT(-$N91/30))*SUMIFS(80:80,$1:$1,INT(-$N91/30)+1),0)+(-$N91/30-INT(-$N91/30))*SUMIFS(80:80,$1:$1,JC$1+INT(-$N91/30)+1)+(INT(-$N91/30)+1--$N91/30)*SUMIFS(80:80,$1:$1,JC$1+INT(-$N91/30))))</f>
        <v>0</v>
      </c>
      <c r="JD91" s="40">
        <f>IF(JD$7="",0,IF(JD$1=MAX($1:$1),$R80-SUM($T91:JC91),IF(JD$1=1,SUMIFS(80:80,$1:$1,"&gt;="&amp;1,$1:$1,"&lt;="&amp;INT(-$N91/30))+(-$N91/30-INT(-$N91/30))*SUMIFS(80:80,$1:$1,INT(-$N91/30)+1),0)+(-$N91/30-INT(-$N91/30))*SUMIFS(80:80,$1:$1,JD$1+INT(-$N91/30)+1)+(INT(-$N91/30)+1--$N91/30)*SUMIFS(80:80,$1:$1,JD$1+INT(-$N91/30))))</f>
        <v>0</v>
      </c>
      <c r="JE91" s="40">
        <f>IF(JE$7="",0,IF(JE$1=MAX($1:$1),$R80-SUM($T91:JD91),IF(JE$1=1,SUMIFS(80:80,$1:$1,"&gt;="&amp;1,$1:$1,"&lt;="&amp;INT(-$N91/30))+(-$N91/30-INT(-$N91/30))*SUMIFS(80:80,$1:$1,INT(-$N91/30)+1),0)+(-$N91/30-INT(-$N91/30))*SUMIFS(80:80,$1:$1,JE$1+INT(-$N91/30)+1)+(INT(-$N91/30)+1--$N91/30)*SUMIFS(80:80,$1:$1,JE$1+INT(-$N91/30))))</f>
        <v>0</v>
      </c>
      <c r="JF91" s="40">
        <f>IF(JF$7="",0,IF(JF$1=MAX($1:$1),$R80-SUM($T91:JE91),IF(JF$1=1,SUMIFS(80:80,$1:$1,"&gt;="&amp;1,$1:$1,"&lt;="&amp;INT(-$N91/30))+(-$N91/30-INT(-$N91/30))*SUMIFS(80:80,$1:$1,INT(-$N91/30)+1),0)+(-$N91/30-INT(-$N91/30))*SUMIFS(80:80,$1:$1,JF$1+INT(-$N91/30)+1)+(INT(-$N91/30)+1--$N91/30)*SUMIFS(80:80,$1:$1,JF$1+INT(-$N91/30))))</f>
        <v>0</v>
      </c>
      <c r="JG91" s="40">
        <f>IF(JG$7="",0,IF(JG$1=MAX($1:$1),$R80-SUM($T91:JF91),IF(JG$1=1,SUMIFS(80:80,$1:$1,"&gt;="&amp;1,$1:$1,"&lt;="&amp;INT(-$N91/30))+(-$N91/30-INT(-$N91/30))*SUMIFS(80:80,$1:$1,INT(-$N91/30)+1),0)+(-$N91/30-INT(-$N91/30))*SUMIFS(80:80,$1:$1,JG$1+INT(-$N91/30)+1)+(INT(-$N91/30)+1--$N91/30)*SUMIFS(80:80,$1:$1,JG$1+INT(-$N91/30))))</f>
        <v>0</v>
      </c>
      <c r="JH91" s="40">
        <f>IF(JH$7="",0,IF(JH$1=MAX($1:$1),$R80-SUM($T91:JG91),IF(JH$1=1,SUMIFS(80:80,$1:$1,"&gt;="&amp;1,$1:$1,"&lt;="&amp;INT(-$N91/30))+(-$N91/30-INT(-$N91/30))*SUMIFS(80:80,$1:$1,INT(-$N91/30)+1),0)+(-$N91/30-INT(-$N91/30))*SUMIFS(80:80,$1:$1,JH$1+INT(-$N91/30)+1)+(INT(-$N91/30)+1--$N91/30)*SUMIFS(80:80,$1:$1,JH$1+INT(-$N91/30))))</f>
        <v>0</v>
      </c>
      <c r="JI91" s="40">
        <f>IF(JI$7="",0,IF(JI$1=MAX($1:$1),$R80-SUM($T91:JH91),IF(JI$1=1,SUMIFS(80:80,$1:$1,"&gt;="&amp;1,$1:$1,"&lt;="&amp;INT(-$N91/30))+(-$N91/30-INT(-$N91/30))*SUMIFS(80:80,$1:$1,INT(-$N91/30)+1),0)+(-$N91/30-INT(-$N91/30))*SUMIFS(80:80,$1:$1,JI$1+INT(-$N91/30)+1)+(INT(-$N91/30)+1--$N91/30)*SUMIFS(80:80,$1:$1,JI$1+INT(-$N91/30))))</f>
        <v>0</v>
      </c>
      <c r="JJ91" s="40">
        <f>IF(JJ$7="",0,IF(JJ$1=MAX($1:$1),$R80-SUM($T91:JI91),IF(JJ$1=1,SUMIFS(80:80,$1:$1,"&gt;="&amp;1,$1:$1,"&lt;="&amp;INT(-$N91/30))+(-$N91/30-INT(-$N91/30))*SUMIFS(80:80,$1:$1,INT(-$N91/30)+1),0)+(-$N91/30-INT(-$N91/30))*SUMIFS(80:80,$1:$1,JJ$1+INT(-$N91/30)+1)+(INT(-$N91/30)+1--$N91/30)*SUMIFS(80:80,$1:$1,JJ$1+INT(-$N91/30))))</f>
        <v>0</v>
      </c>
      <c r="JK91" s="40">
        <f>IF(JK$7="",0,IF(JK$1=MAX($1:$1),$R80-SUM($T91:JJ91),IF(JK$1=1,SUMIFS(80:80,$1:$1,"&gt;="&amp;1,$1:$1,"&lt;="&amp;INT(-$N91/30))+(-$N91/30-INT(-$N91/30))*SUMIFS(80:80,$1:$1,INT(-$N91/30)+1),0)+(-$N91/30-INT(-$N91/30))*SUMIFS(80:80,$1:$1,JK$1+INT(-$N91/30)+1)+(INT(-$N91/30)+1--$N91/30)*SUMIFS(80:80,$1:$1,JK$1+INT(-$N91/30))))</f>
        <v>0</v>
      </c>
      <c r="JL91" s="40">
        <f>IF(JL$7="",0,IF(JL$1=MAX($1:$1),$R80-SUM($T91:JK91),IF(JL$1=1,SUMIFS(80:80,$1:$1,"&gt;="&amp;1,$1:$1,"&lt;="&amp;INT(-$N91/30))+(-$N91/30-INT(-$N91/30))*SUMIFS(80:80,$1:$1,INT(-$N91/30)+1),0)+(-$N91/30-INT(-$N91/30))*SUMIFS(80:80,$1:$1,JL$1+INT(-$N91/30)+1)+(INT(-$N91/30)+1--$N91/30)*SUMIFS(80:80,$1:$1,JL$1+INT(-$N91/30))))</f>
        <v>0</v>
      </c>
      <c r="JM91" s="40">
        <f>IF(JM$7="",0,IF(JM$1=MAX($1:$1),$R80-SUM($T91:JL91),IF(JM$1=1,SUMIFS(80:80,$1:$1,"&gt;="&amp;1,$1:$1,"&lt;="&amp;INT(-$N91/30))+(-$N91/30-INT(-$N91/30))*SUMIFS(80:80,$1:$1,INT(-$N91/30)+1),0)+(-$N91/30-INT(-$N91/30))*SUMIFS(80:80,$1:$1,JM$1+INT(-$N91/30)+1)+(INT(-$N91/30)+1--$N91/30)*SUMIFS(80:80,$1:$1,JM$1+INT(-$N91/30))))</f>
        <v>0</v>
      </c>
      <c r="JN91" s="40">
        <f>IF(JN$7="",0,IF(JN$1=MAX($1:$1),$R80-SUM($T91:JM91),IF(JN$1=1,SUMIFS(80:80,$1:$1,"&gt;="&amp;1,$1:$1,"&lt;="&amp;INT(-$N91/30))+(-$N91/30-INT(-$N91/30))*SUMIFS(80:80,$1:$1,INT(-$N91/30)+1),0)+(-$N91/30-INT(-$N91/30))*SUMIFS(80:80,$1:$1,JN$1+INT(-$N91/30)+1)+(INT(-$N91/30)+1--$N91/30)*SUMIFS(80:80,$1:$1,JN$1+INT(-$N91/30))))</f>
        <v>0</v>
      </c>
      <c r="JO91" s="40">
        <f>IF(JO$7="",0,IF(JO$1=MAX($1:$1),$R80-SUM($T91:JN91),IF(JO$1=1,SUMIFS(80:80,$1:$1,"&gt;="&amp;1,$1:$1,"&lt;="&amp;INT(-$N91/30))+(-$N91/30-INT(-$N91/30))*SUMIFS(80:80,$1:$1,INT(-$N91/30)+1),0)+(-$N91/30-INT(-$N91/30))*SUMIFS(80:80,$1:$1,JO$1+INT(-$N91/30)+1)+(INT(-$N91/30)+1--$N91/30)*SUMIFS(80:80,$1:$1,JO$1+INT(-$N91/30))))</f>
        <v>0</v>
      </c>
      <c r="JP91" s="40">
        <f>IF(JP$7="",0,IF(JP$1=MAX($1:$1),$R80-SUM($T91:JO91),IF(JP$1=1,SUMIFS(80:80,$1:$1,"&gt;="&amp;1,$1:$1,"&lt;="&amp;INT(-$N91/30))+(-$N91/30-INT(-$N91/30))*SUMIFS(80:80,$1:$1,INT(-$N91/30)+1),0)+(-$N91/30-INT(-$N91/30))*SUMIFS(80:80,$1:$1,JP$1+INT(-$N91/30)+1)+(INT(-$N91/30)+1--$N91/30)*SUMIFS(80:80,$1:$1,JP$1+INT(-$N91/30))))</f>
        <v>0</v>
      </c>
      <c r="JQ91" s="40">
        <f>IF(JQ$7="",0,IF(JQ$1=MAX($1:$1),$R80-SUM($T91:JP91),IF(JQ$1=1,SUMIFS(80:80,$1:$1,"&gt;="&amp;1,$1:$1,"&lt;="&amp;INT(-$N91/30))+(-$N91/30-INT(-$N91/30))*SUMIFS(80:80,$1:$1,INT(-$N91/30)+1),0)+(-$N91/30-INT(-$N91/30))*SUMIFS(80:80,$1:$1,JQ$1+INT(-$N91/30)+1)+(INT(-$N91/30)+1--$N91/30)*SUMIFS(80:80,$1:$1,JQ$1+INT(-$N91/30))))</f>
        <v>0</v>
      </c>
      <c r="JR91" s="40">
        <f>IF(JR$7="",0,IF(JR$1=MAX($1:$1),$R80-SUM($T91:JQ91),IF(JR$1=1,SUMIFS(80:80,$1:$1,"&gt;="&amp;1,$1:$1,"&lt;="&amp;INT(-$N91/30))+(-$N91/30-INT(-$N91/30))*SUMIFS(80:80,$1:$1,INT(-$N91/30)+1),0)+(-$N91/30-INT(-$N91/30))*SUMIFS(80:80,$1:$1,JR$1+INT(-$N91/30)+1)+(INT(-$N91/30)+1--$N91/30)*SUMIFS(80:80,$1:$1,JR$1+INT(-$N91/30))))</f>
        <v>0</v>
      </c>
      <c r="JS91" s="40">
        <f>IF(JS$7="",0,IF(JS$1=MAX($1:$1),$R80-SUM($T91:JR91),IF(JS$1=1,SUMIFS(80:80,$1:$1,"&gt;="&amp;1,$1:$1,"&lt;="&amp;INT(-$N91/30))+(-$N91/30-INT(-$N91/30))*SUMIFS(80:80,$1:$1,INT(-$N91/30)+1),0)+(-$N91/30-INT(-$N91/30))*SUMIFS(80:80,$1:$1,JS$1+INT(-$N91/30)+1)+(INT(-$N91/30)+1--$N91/30)*SUMIFS(80:80,$1:$1,JS$1+INT(-$N91/30))))</f>
        <v>0</v>
      </c>
      <c r="JT91" s="40">
        <f>IF(JT$7="",0,IF(JT$1=MAX($1:$1),$R80-SUM($T91:JS91),IF(JT$1=1,SUMIFS(80:80,$1:$1,"&gt;="&amp;1,$1:$1,"&lt;="&amp;INT(-$N91/30))+(-$N91/30-INT(-$N91/30))*SUMIFS(80:80,$1:$1,INT(-$N91/30)+1),0)+(-$N91/30-INT(-$N91/30))*SUMIFS(80:80,$1:$1,JT$1+INT(-$N91/30)+1)+(INT(-$N91/30)+1--$N91/30)*SUMIFS(80:80,$1:$1,JT$1+INT(-$N91/30))))</f>
        <v>0</v>
      </c>
      <c r="JU91" s="40">
        <f>IF(JU$7="",0,IF(JU$1=MAX($1:$1),$R80-SUM($T91:JT91),IF(JU$1=1,SUMIFS(80:80,$1:$1,"&gt;="&amp;1,$1:$1,"&lt;="&amp;INT(-$N91/30))+(-$N91/30-INT(-$N91/30))*SUMIFS(80:80,$1:$1,INT(-$N91/30)+1),0)+(-$N91/30-INT(-$N91/30))*SUMIFS(80:80,$1:$1,JU$1+INT(-$N91/30)+1)+(INT(-$N91/30)+1--$N91/30)*SUMIFS(80:80,$1:$1,JU$1+INT(-$N91/30))))</f>
        <v>0</v>
      </c>
      <c r="JV91" s="40">
        <f>IF(JV$7="",0,IF(JV$1=MAX($1:$1),$R80-SUM($T91:JU91),IF(JV$1=1,SUMIFS(80:80,$1:$1,"&gt;="&amp;1,$1:$1,"&lt;="&amp;INT(-$N91/30))+(-$N91/30-INT(-$N91/30))*SUMIFS(80:80,$1:$1,INT(-$N91/30)+1),0)+(-$N91/30-INT(-$N91/30))*SUMIFS(80:80,$1:$1,JV$1+INT(-$N91/30)+1)+(INT(-$N91/30)+1--$N91/30)*SUMIFS(80:80,$1:$1,JV$1+INT(-$N91/30))))</f>
        <v>0</v>
      </c>
      <c r="JW91" s="40">
        <f>IF(JW$7="",0,IF(JW$1=MAX($1:$1),$R80-SUM($T91:JV91),IF(JW$1=1,SUMIFS(80:80,$1:$1,"&gt;="&amp;1,$1:$1,"&lt;="&amp;INT(-$N91/30))+(-$N91/30-INT(-$N91/30))*SUMIFS(80:80,$1:$1,INT(-$N91/30)+1),0)+(-$N91/30-INT(-$N91/30))*SUMIFS(80:80,$1:$1,JW$1+INT(-$N91/30)+1)+(INT(-$N91/30)+1--$N91/30)*SUMIFS(80:80,$1:$1,JW$1+INT(-$N91/30))))</f>
        <v>0</v>
      </c>
      <c r="JX91" s="40">
        <f>IF(JX$7="",0,IF(JX$1=MAX($1:$1),$R80-SUM($T91:JW91),IF(JX$1=1,SUMIFS(80:80,$1:$1,"&gt;="&amp;1,$1:$1,"&lt;="&amp;INT(-$N91/30))+(-$N91/30-INT(-$N91/30))*SUMIFS(80:80,$1:$1,INT(-$N91/30)+1),0)+(-$N91/30-INT(-$N91/30))*SUMIFS(80:80,$1:$1,JX$1+INT(-$N91/30)+1)+(INT(-$N91/30)+1--$N91/30)*SUMIFS(80:80,$1:$1,JX$1+INT(-$N91/30))))</f>
        <v>0</v>
      </c>
      <c r="JY91" s="40">
        <f>IF(JY$7="",0,IF(JY$1=MAX($1:$1),$R80-SUM($T91:JX91),IF(JY$1=1,SUMIFS(80:80,$1:$1,"&gt;="&amp;1,$1:$1,"&lt;="&amp;INT(-$N91/30))+(-$N91/30-INT(-$N91/30))*SUMIFS(80:80,$1:$1,INT(-$N91/30)+1),0)+(-$N91/30-INT(-$N91/30))*SUMIFS(80:80,$1:$1,JY$1+INT(-$N91/30)+1)+(INT(-$N91/30)+1--$N91/30)*SUMIFS(80:80,$1:$1,JY$1+INT(-$N91/30))))</f>
        <v>0</v>
      </c>
      <c r="JZ91" s="40">
        <f>IF(JZ$7="",0,IF(JZ$1=MAX($1:$1),$R80-SUM($T91:JY91),IF(JZ$1=1,SUMIFS(80:80,$1:$1,"&gt;="&amp;1,$1:$1,"&lt;="&amp;INT(-$N91/30))+(-$N91/30-INT(-$N91/30))*SUMIFS(80:80,$1:$1,INT(-$N91/30)+1),0)+(-$N91/30-INT(-$N91/30))*SUMIFS(80:80,$1:$1,JZ$1+INT(-$N91/30)+1)+(INT(-$N91/30)+1--$N91/30)*SUMIFS(80:80,$1:$1,JZ$1+INT(-$N91/30))))</f>
        <v>0</v>
      </c>
      <c r="KA91" s="40">
        <f>IF(KA$7="",0,IF(KA$1=MAX($1:$1),$R80-SUM($T91:JZ91),IF(KA$1=1,SUMIFS(80:80,$1:$1,"&gt;="&amp;1,$1:$1,"&lt;="&amp;INT(-$N91/30))+(-$N91/30-INT(-$N91/30))*SUMIFS(80:80,$1:$1,INT(-$N91/30)+1),0)+(-$N91/30-INT(-$N91/30))*SUMIFS(80:80,$1:$1,KA$1+INT(-$N91/30)+1)+(INT(-$N91/30)+1--$N91/30)*SUMIFS(80:80,$1:$1,KA$1+INT(-$N91/30))))</f>
        <v>0</v>
      </c>
      <c r="KB91" s="40">
        <f>IF(KB$7="",0,IF(KB$1=MAX($1:$1),$R80-SUM($T91:KA91),IF(KB$1=1,SUMIFS(80:80,$1:$1,"&gt;="&amp;1,$1:$1,"&lt;="&amp;INT(-$N91/30))+(-$N91/30-INT(-$N91/30))*SUMIFS(80:80,$1:$1,INT(-$N91/30)+1),0)+(-$N91/30-INT(-$N91/30))*SUMIFS(80:80,$1:$1,KB$1+INT(-$N91/30)+1)+(INT(-$N91/30)+1--$N91/30)*SUMIFS(80:80,$1:$1,KB$1+INT(-$N91/30))))</f>
        <v>0</v>
      </c>
      <c r="KC91" s="40">
        <f>IF(KC$7="",0,IF(KC$1=MAX($1:$1),$R80-SUM($T91:KB91),IF(KC$1=1,SUMIFS(80:80,$1:$1,"&gt;="&amp;1,$1:$1,"&lt;="&amp;INT(-$N91/30))+(-$N91/30-INT(-$N91/30))*SUMIFS(80:80,$1:$1,INT(-$N91/30)+1),0)+(-$N91/30-INT(-$N91/30))*SUMIFS(80:80,$1:$1,KC$1+INT(-$N91/30)+1)+(INT(-$N91/30)+1--$N91/30)*SUMIFS(80:80,$1:$1,KC$1+INT(-$N91/30))))</f>
        <v>0</v>
      </c>
      <c r="KD91" s="40">
        <f>IF(KD$7="",0,IF(KD$1=MAX($1:$1),$R80-SUM($T91:KC91),IF(KD$1=1,SUMIFS(80:80,$1:$1,"&gt;="&amp;1,$1:$1,"&lt;="&amp;INT(-$N91/30))+(-$N91/30-INT(-$N91/30))*SUMIFS(80:80,$1:$1,INT(-$N91/30)+1),0)+(-$N91/30-INT(-$N91/30))*SUMIFS(80:80,$1:$1,KD$1+INT(-$N91/30)+1)+(INT(-$N91/30)+1--$N91/30)*SUMIFS(80:80,$1:$1,KD$1+INT(-$N91/30))))</f>
        <v>0</v>
      </c>
      <c r="KE91" s="40">
        <f>IF(KE$7="",0,IF(KE$1=MAX($1:$1),$R80-SUM($T91:KD91),IF(KE$1=1,SUMIFS(80:80,$1:$1,"&gt;="&amp;1,$1:$1,"&lt;="&amp;INT(-$N91/30))+(-$N91/30-INT(-$N91/30))*SUMIFS(80:80,$1:$1,INT(-$N91/30)+1),0)+(-$N91/30-INT(-$N91/30))*SUMIFS(80:80,$1:$1,KE$1+INT(-$N91/30)+1)+(INT(-$N91/30)+1--$N91/30)*SUMIFS(80:80,$1:$1,KE$1+INT(-$N91/30))))</f>
        <v>0</v>
      </c>
      <c r="KF91" s="40">
        <f>IF(KF$7="",0,IF(KF$1=MAX($1:$1),$R80-SUM($T91:KE91),IF(KF$1=1,SUMIFS(80:80,$1:$1,"&gt;="&amp;1,$1:$1,"&lt;="&amp;INT(-$N91/30))+(-$N91/30-INT(-$N91/30))*SUMIFS(80:80,$1:$1,INT(-$N91/30)+1),0)+(-$N91/30-INT(-$N91/30))*SUMIFS(80:80,$1:$1,KF$1+INT(-$N91/30)+1)+(INT(-$N91/30)+1--$N91/30)*SUMIFS(80:80,$1:$1,KF$1+INT(-$N91/30))))</f>
        <v>0</v>
      </c>
      <c r="KG91" s="40">
        <f>IF(KG$7="",0,IF(KG$1=MAX($1:$1),$R80-SUM($T91:KF91),IF(KG$1=1,SUMIFS(80:80,$1:$1,"&gt;="&amp;1,$1:$1,"&lt;="&amp;INT(-$N91/30))+(-$N91/30-INT(-$N91/30))*SUMIFS(80:80,$1:$1,INT(-$N91/30)+1),0)+(-$N91/30-INT(-$N91/30))*SUMIFS(80:80,$1:$1,KG$1+INT(-$N91/30)+1)+(INT(-$N91/30)+1--$N91/30)*SUMIFS(80:80,$1:$1,KG$1+INT(-$N91/30))))</f>
        <v>0</v>
      </c>
      <c r="KH91" s="40">
        <f>IF(KH$7="",0,IF(KH$1=MAX($1:$1),$R80-SUM($T91:KG91),IF(KH$1=1,SUMIFS(80:80,$1:$1,"&gt;="&amp;1,$1:$1,"&lt;="&amp;INT(-$N91/30))+(-$N91/30-INT(-$N91/30))*SUMIFS(80:80,$1:$1,INT(-$N91/30)+1),0)+(-$N91/30-INT(-$N91/30))*SUMIFS(80:80,$1:$1,KH$1+INT(-$N91/30)+1)+(INT(-$N91/30)+1--$N91/30)*SUMIFS(80:80,$1:$1,KH$1+INT(-$N91/30))))</f>
        <v>0</v>
      </c>
      <c r="KI91" s="40">
        <f>IF(KI$7="",0,IF(KI$1=MAX($1:$1),$R80-SUM($T91:KH91),IF(KI$1=1,SUMIFS(80:80,$1:$1,"&gt;="&amp;1,$1:$1,"&lt;="&amp;INT(-$N91/30))+(-$N91/30-INT(-$N91/30))*SUMIFS(80:80,$1:$1,INT(-$N91/30)+1),0)+(-$N91/30-INT(-$N91/30))*SUMIFS(80:80,$1:$1,KI$1+INT(-$N91/30)+1)+(INT(-$N91/30)+1--$N91/30)*SUMIFS(80:80,$1:$1,KI$1+INT(-$N91/30))))</f>
        <v>0</v>
      </c>
      <c r="KJ91" s="40">
        <f>IF(KJ$7="",0,IF(KJ$1=MAX($1:$1),$R80-SUM($T91:KI91),IF(KJ$1=1,SUMIFS(80:80,$1:$1,"&gt;="&amp;1,$1:$1,"&lt;="&amp;INT(-$N91/30))+(-$N91/30-INT(-$N91/30))*SUMIFS(80:80,$1:$1,INT(-$N91/30)+1),0)+(-$N91/30-INT(-$N91/30))*SUMIFS(80:80,$1:$1,KJ$1+INT(-$N91/30)+1)+(INT(-$N91/30)+1--$N91/30)*SUMIFS(80:80,$1:$1,KJ$1+INT(-$N91/30))))</f>
        <v>0</v>
      </c>
      <c r="KK91" s="40">
        <f>IF(KK$7="",0,IF(KK$1=MAX($1:$1),$R80-SUM($T91:KJ91),IF(KK$1=1,SUMIFS(80:80,$1:$1,"&gt;="&amp;1,$1:$1,"&lt;="&amp;INT(-$N91/30))+(-$N91/30-INT(-$N91/30))*SUMIFS(80:80,$1:$1,INT(-$N91/30)+1),0)+(-$N91/30-INT(-$N91/30))*SUMIFS(80:80,$1:$1,KK$1+INT(-$N91/30)+1)+(INT(-$N91/30)+1--$N91/30)*SUMIFS(80:80,$1:$1,KK$1+INT(-$N91/30))))</f>
        <v>0</v>
      </c>
      <c r="KL91" s="40">
        <f>IF(KL$7="",0,IF(KL$1=MAX($1:$1),$R80-SUM($T91:KK91),IF(KL$1=1,SUMIFS(80:80,$1:$1,"&gt;="&amp;1,$1:$1,"&lt;="&amp;INT(-$N91/30))+(-$N91/30-INT(-$N91/30))*SUMIFS(80:80,$1:$1,INT(-$N91/30)+1),0)+(-$N91/30-INT(-$N91/30))*SUMIFS(80:80,$1:$1,KL$1+INT(-$N91/30)+1)+(INT(-$N91/30)+1--$N91/30)*SUMIFS(80:80,$1:$1,KL$1+INT(-$N91/30))))</f>
        <v>0</v>
      </c>
      <c r="KM91" s="40">
        <f>IF(KM$7="",0,IF(KM$1=MAX($1:$1),$R80-SUM($T91:KL91),IF(KM$1=1,SUMIFS(80:80,$1:$1,"&gt;="&amp;1,$1:$1,"&lt;="&amp;INT(-$N91/30))+(-$N91/30-INT(-$N91/30))*SUMIFS(80:80,$1:$1,INT(-$N91/30)+1),0)+(-$N91/30-INT(-$N91/30))*SUMIFS(80:80,$1:$1,KM$1+INT(-$N91/30)+1)+(INT(-$N91/30)+1--$N91/30)*SUMIFS(80:80,$1:$1,KM$1+INT(-$N91/30))))</f>
        <v>0</v>
      </c>
      <c r="KN91" s="40">
        <f>IF(KN$7="",0,IF(KN$1=MAX($1:$1),$R80-SUM($T91:KM91),IF(KN$1=1,SUMIFS(80:80,$1:$1,"&gt;="&amp;1,$1:$1,"&lt;="&amp;INT(-$N91/30))+(-$N91/30-INT(-$N91/30))*SUMIFS(80:80,$1:$1,INT(-$N91/30)+1),0)+(-$N91/30-INT(-$N91/30))*SUMIFS(80:80,$1:$1,KN$1+INT(-$N91/30)+1)+(INT(-$N91/30)+1--$N91/30)*SUMIFS(80:80,$1:$1,KN$1+INT(-$N91/30))))</f>
        <v>0</v>
      </c>
      <c r="KO91" s="40">
        <f>IF(KO$7="",0,IF(KO$1=MAX($1:$1),$R80-SUM($T91:KN91),IF(KO$1=1,SUMIFS(80:80,$1:$1,"&gt;="&amp;1,$1:$1,"&lt;="&amp;INT(-$N91/30))+(-$N91/30-INT(-$N91/30))*SUMIFS(80:80,$1:$1,INT(-$N91/30)+1),0)+(-$N91/30-INT(-$N91/30))*SUMIFS(80:80,$1:$1,KO$1+INT(-$N91/30)+1)+(INT(-$N91/30)+1--$N91/30)*SUMIFS(80:80,$1:$1,KO$1+INT(-$N91/30))))</f>
        <v>0</v>
      </c>
      <c r="KP91" s="40">
        <f>IF(KP$7="",0,IF(KP$1=MAX($1:$1),$R80-SUM($T91:KO91),IF(KP$1=1,SUMIFS(80:80,$1:$1,"&gt;="&amp;1,$1:$1,"&lt;="&amp;INT(-$N91/30))+(-$N91/30-INT(-$N91/30))*SUMIFS(80:80,$1:$1,INT(-$N91/30)+1),0)+(-$N91/30-INT(-$N91/30))*SUMIFS(80:80,$1:$1,KP$1+INT(-$N91/30)+1)+(INT(-$N91/30)+1--$N91/30)*SUMIFS(80:80,$1:$1,KP$1+INT(-$N91/30))))</f>
        <v>0</v>
      </c>
      <c r="KQ91" s="40">
        <f>IF(KQ$7="",0,IF(KQ$1=MAX($1:$1),$R80-SUM($T91:KP91),IF(KQ$1=1,SUMIFS(80:80,$1:$1,"&gt;="&amp;1,$1:$1,"&lt;="&amp;INT(-$N91/30))+(-$N91/30-INT(-$N91/30))*SUMIFS(80:80,$1:$1,INT(-$N91/30)+1),0)+(-$N91/30-INT(-$N91/30))*SUMIFS(80:80,$1:$1,KQ$1+INT(-$N91/30)+1)+(INT(-$N91/30)+1--$N91/30)*SUMIFS(80:80,$1:$1,KQ$1+INT(-$N91/30))))</f>
        <v>0</v>
      </c>
      <c r="KR91" s="40">
        <f>IF(KR$7="",0,IF(KR$1=MAX($1:$1),$R80-SUM($T91:KQ91),IF(KR$1=1,SUMIFS(80:80,$1:$1,"&gt;="&amp;1,$1:$1,"&lt;="&amp;INT(-$N91/30))+(-$N91/30-INT(-$N91/30))*SUMIFS(80:80,$1:$1,INT(-$N91/30)+1),0)+(-$N91/30-INT(-$N91/30))*SUMIFS(80:80,$1:$1,KR$1+INT(-$N91/30)+1)+(INT(-$N91/30)+1--$N91/30)*SUMIFS(80:80,$1:$1,KR$1+INT(-$N91/30))))</f>
        <v>0</v>
      </c>
      <c r="KS91" s="40">
        <f>IF(KS$7="",0,IF(KS$1=MAX($1:$1),$R80-SUM($T91:KR91),IF(KS$1=1,SUMIFS(80:80,$1:$1,"&gt;="&amp;1,$1:$1,"&lt;="&amp;INT(-$N91/30))+(-$N91/30-INT(-$N91/30))*SUMIFS(80:80,$1:$1,INT(-$N91/30)+1),0)+(-$N91/30-INT(-$N91/30))*SUMIFS(80:80,$1:$1,KS$1+INT(-$N91/30)+1)+(INT(-$N91/30)+1--$N91/30)*SUMIFS(80:80,$1:$1,KS$1+INT(-$N91/30))))</f>
        <v>0</v>
      </c>
      <c r="KT91" s="40">
        <f>IF(KT$7="",0,IF(KT$1=MAX($1:$1),$R80-SUM($T91:KS91),IF(KT$1=1,SUMIFS(80:80,$1:$1,"&gt;="&amp;1,$1:$1,"&lt;="&amp;INT(-$N91/30))+(-$N91/30-INT(-$N91/30))*SUMIFS(80:80,$1:$1,INT(-$N91/30)+1),0)+(-$N91/30-INT(-$N91/30))*SUMIFS(80:80,$1:$1,KT$1+INT(-$N91/30)+1)+(INT(-$N91/30)+1--$N91/30)*SUMIFS(80:80,$1:$1,KT$1+INT(-$N91/30))))</f>
        <v>0</v>
      </c>
      <c r="KU91" s="40">
        <f>IF(KU$7="",0,IF(KU$1=MAX($1:$1),$R80-SUM($T91:KT91),IF(KU$1=1,SUMIFS(80:80,$1:$1,"&gt;="&amp;1,$1:$1,"&lt;="&amp;INT(-$N91/30))+(-$N91/30-INT(-$N91/30))*SUMIFS(80:80,$1:$1,INT(-$N91/30)+1),0)+(-$N91/30-INT(-$N91/30))*SUMIFS(80:80,$1:$1,KU$1+INT(-$N91/30)+1)+(INT(-$N91/30)+1--$N91/30)*SUMIFS(80:80,$1:$1,KU$1+INT(-$N91/30))))</f>
        <v>0</v>
      </c>
      <c r="KV91" s="40">
        <f>IF(KV$7="",0,IF(KV$1=MAX($1:$1),$R80-SUM($T91:KU91),IF(KV$1=1,SUMIFS(80:80,$1:$1,"&gt;="&amp;1,$1:$1,"&lt;="&amp;INT(-$N91/30))+(-$N91/30-INT(-$N91/30))*SUMIFS(80:80,$1:$1,INT(-$N91/30)+1),0)+(-$N91/30-INT(-$N91/30))*SUMIFS(80:80,$1:$1,KV$1+INT(-$N91/30)+1)+(INT(-$N91/30)+1--$N91/30)*SUMIFS(80:80,$1:$1,KV$1+INT(-$N91/30))))</f>
        <v>0</v>
      </c>
      <c r="KW91" s="1"/>
      <c r="KX91" s="1"/>
    </row>
    <row r="92" spans="1:310" x14ac:dyDescent="0.25">
      <c r="A92" s="1"/>
      <c r="B92" s="79"/>
      <c r="C92" s="79"/>
      <c r="D92" s="79"/>
      <c r="E92" s="1" t="str">
        <f>E90</f>
        <v>поступление денежных средств от паушальных взносов</v>
      </c>
      <c r="F92" s="1"/>
      <c r="G92" s="1"/>
      <c r="H92" s="11" t="str">
        <f t="shared" ref="H92" si="917">H91</f>
        <v>руб.</v>
      </c>
      <c r="I92" s="1"/>
      <c r="J92" s="1"/>
      <c r="K92" s="1" t="str">
        <f>справочники!$U$12</f>
        <v>непостоянные-франшиза</v>
      </c>
      <c r="L92" s="1"/>
      <c r="M92" s="5"/>
      <c r="N92" s="40">
        <f>условия!$U$88</f>
        <v>2</v>
      </c>
      <c r="O92" s="19"/>
      <c r="P92" s="1"/>
      <c r="Q92" s="1"/>
      <c r="R92" s="40">
        <f t="shared" si="916"/>
        <v>5250000.0000000009</v>
      </c>
      <c r="S92" s="1"/>
      <c r="T92" s="1"/>
      <c r="U92" s="40">
        <f>IF(U$7="",0,IF(U$1=MAX($1:$1),$R81-SUM($T92:T92),IF(U$1=1,SUMIFS(81:81,$1:$1,"&gt;="&amp;1,$1:$1,"&lt;="&amp;INT(-$N92/30))+(-$N92/30-INT(-$N92/30))*SUMIFS(81:81,$1:$1,INT(-$N92/30)+1),0)+(-$N92/30-INT(-$N92/30))*SUMIFS(81:81,$1:$1,U$1+INT(-$N92/30)+1)+(INT(-$N92/30)+1--$N92/30)*SUMIFS(81:81,$1:$1,U$1+INT(-$N92/30))))</f>
        <v>188461.53846153847</v>
      </c>
      <c r="V92" s="40">
        <f>IF(V$7="",0,IF(V$1=MAX($1:$1),$R81-SUM($T92:U92),IF(V$1=1,SUMIFS(81:81,$1:$1,"&gt;="&amp;1,$1:$1,"&lt;="&amp;INT(-$N92/30))+(-$N92/30-INT(-$N92/30))*SUMIFS(81:81,$1:$1,INT(-$N92/30)+1),0)+(-$N92/30-INT(-$N92/30))*SUMIFS(81:81,$1:$1,V$1+INT(-$N92/30)+1)+(INT(-$N92/30)+1--$N92/30)*SUMIFS(81:81,$1:$1,V$1+INT(-$N92/30))))</f>
        <v>233333.33333333337</v>
      </c>
      <c r="W92" s="40">
        <f>IF(W$7="",0,IF(W$1=MAX($1:$1),$R81-SUM($T92:V92),IF(W$1=1,SUMIFS(81:81,$1:$1,"&gt;="&amp;1,$1:$1,"&lt;="&amp;INT(-$N92/30))+(-$N92/30-INT(-$N92/30))*SUMIFS(81:81,$1:$1,INT(-$N92/30)+1),0)+(-$N92/30-INT(-$N92/30))*SUMIFS(81:81,$1:$1,W$1+INT(-$N92/30)+1)+(INT(-$N92/30)+1--$N92/30)*SUMIFS(81:81,$1:$1,W$1+INT(-$N92/30))))</f>
        <v>266987.1794871795</v>
      </c>
      <c r="X92" s="40">
        <f>IF(X$7="",0,IF(X$1=MAX($1:$1),$R81-SUM($T92:W92),IF(X$1=1,SUMIFS(81:81,$1:$1,"&gt;="&amp;1,$1:$1,"&lt;="&amp;INT(-$N92/30))+(-$N92/30-INT(-$N92/30))*SUMIFS(81:81,$1:$1,INT(-$N92/30)+1),0)+(-$N92/30-INT(-$N92/30))*SUMIFS(81:81,$1:$1,X$1+INT(-$N92/30)+1)+(INT(-$N92/30)+1--$N92/30)*SUMIFS(81:81,$1:$1,X$1+INT(-$N92/30))))</f>
        <v>300641.02564102568</v>
      </c>
      <c r="Y92" s="40">
        <f>IF(Y$7="",0,IF(Y$1=MAX($1:$1),$R81-SUM($T92:X92),IF(Y$1=1,SUMIFS(81:81,$1:$1,"&gt;="&amp;1,$1:$1,"&lt;="&amp;INT(-$N92/30))+(-$N92/30-INT(-$N92/30))*SUMIFS(81:81,$1:$1,INT(-$N92/30)+1),0)+(-$N92/30-INT(-$N92/30))*SUMIFS(81:81,$1:$1,Y$1+INT(-$N92/30)+1)+(INT(-$N92/30)+1--$N92/30)*SUMIFS(81:81,$1:$1,Y$1+INT(-$N92/30))))</f>
        <v>334294.87179487181</v>
      </c>
      <c r="Z92" s="40">
        <f>IF(Z$7="",0,IF(Z$1=MAX($1:$1),$R81-SUM($T92:Y92),IF(Z$1=1,SUMIFS(81:81,$1:$1,"&gt;="&amp;1,$1:$1,"&lt;="&amp;INT(-$N92/30))+(-$N92/30-INT(-$N92/30))*SUMIFS(81:81,$1:$1,INT(-$N92/30)+1),0)+(-$N92/30-INT(-$N92/30))*SUMIFS(81:81,$1:$1,Z$1+INT(-$N92/30)+1)+(INT(-$N92/30)+1--$N92/30)*SUMIFS(81:81,$1:$1,Z$1+INT(-$N92/30))))</f>
        <v>367948.71794871794</v>
      </c>
      <c r="AA92" s="40">
        <f>IF(AA$7="",0,IF(AA$1=MAX($1:$1),$R81-SUM($T92:Z92),IF(AA$1=1,SUMIFS(81:81,$1:$1,"&gt;="&amp;1,$1:$1,"&lt;="&amp;INT(-$N92/30))+(-$N92/30-INT(-$N92/30))*SUMIFS(81:81,$1:$1,INT(-$N92/30)+1),0)+(-$N92/30-INT(-$N92/30))*SUMIFS(81:81,$1:$1,AA$1+INT(-$N92/30)+1)+(INT(-$N92/30)+1--$N92/30)*SUMIFS(81:81,$1:$1,AA$1+INT(-$N92/30))))</f>
        <v>401602.56410256412</v>
      </c>
      <c r="AB92" s="40">
        <f>IF(AB$7="",0,IF(AB$1=MAX($1:$1),$R81-SUM($T92:AA92),IF(AB$1=1,SUMIFS(81:81,$1:$1,"&gt;="&amp;1,$1:$1,"&lt;="&amp;INT(-$N92/30))+(-$N92/30-INT(-$N92/30))*SUMIFS(81:81,$1:$1,INT(-$N92/30)+1),0)+(-$N92/30-INT(-$N92/30))*SUMIFS(81:81,$1:$1,AB$1+INT(-$N92/30)+1)+(INT(-$N92/30)+1--$N92/30)*SUMIFS(81:81,$1:$1,AB$1+INT(-$N92/30))))</f>
        <v>435256.41025641031</v>
      </c>
      <c r="AC92" s="40">
        <f>IF(AC$7="",0,IF(AC$1=MAX($1:$1),$R81-SUM($T92:AB92),IF(AC$1=1,SUMIFS(81:81,$1:$1,"&gt;="&amp;1,$1:$1,"&lt;="&amp;INT(-$N92/30))+(-$N92/30-INT(-$N92/30))*SUMIFS(81:81,$1:$1,INT(-$N92/30)+1),0)+(-$N92/30-INT(-$N92/30))*SUMIFS(81:81,$1:$1,AC$1+INT(-$N92/30)+1)+(INT(-$N92/30)+1--$N92/30)*SUMIFS(81:81,$1:$1,AC$1+INT(-$N92/30))))</f>
        <v>468910.25641025649</v>
      </c>
      <c r="AD92" s="40">
        <f>IF(AD$7="",0,IF(AD$1=MAX($1:$1),$R81-SUM($T92:AC92),IF(AD$1=1,SUMIFS(81:81,$1:$1,"&gt;="&amp;1,$1:$1,"&lt;="&amp;INT(-$N92/30))+(-$N92/30-INT(-$N92/30))*SUMIFS(81:81,$1:$1,INT(-$N92/30)+1),0)+(-$N92/30-INT(-$N92/30))*SUMIFS(81:81,$1:$1,AD$1+INT(-$N92/30)+1)+(INT(-$N92/30)+1--$N92/30)*SUMIFS(81:81,$1:$1,AD$1+INT(-$N92/30))))</f>
        <v>502564.10256410274</v>
      </c>
      <c r="AE92" s="40">
        <f>IF(AE$7="",0,IF(AE$1=MAX($1:$1),$R81-SUM($T92:AD92),IF(AE$1=1,SUMIFS(81:81,$1:$1,"&gt;="&amp;1,$1:$1,"&lt;="&amp;INT(-$N92/30))+(-$N92/30-INT(-$N92/30))*SUMIFS(81:81,$1:$1,INT(-$N92/30)+1),0)+(-$N92/30-INT(-$N92/30))*SUMIFS(81:81,$1:$1,AE$1+INT(-$N92/30)+1)+(INT(-$N92/30)+1--$N92/30)*SUMIFS(81:81,$1:$1,AE$1+INT(-$N92/30))))</f>
        <v>536217.94871794863</v>
      </c>
      <c r="AF92" s="40">
        <f>IF(AF$7="",0,IF(AF$1=MAX($1:$1),$R81-SUM($T92:AE92),IF(AF$1=1,SUMIFS(81:81,$1:$1,"&gt;="&amp;1,$1:$1,"&lt;="&amp;INT(-$N92/30))+(-$N92/30-INT(-$N92/30))*SUMIFS(81:81,$1:$1,INT(-$N92/30)+1),0)+(-$N92/30-INT(-$N92/30))*SUMIFS(81:81,$1:$1,AF$1+INT(-$N92/30)+1)+(INT(-$N92/30)+1--$N92/30)*SUMIFS(81:81,$1:$1,AF$1+INT(-$N92/30))))</f>
        <v>569871.79487179499</v>
      </c>
      <c r="AG92" s="40">
        <f>IF(AG$7="",0,IF(AG$1=MAX($1:$1),$R81-SUM($T92:AF92),IF(AG$1=1,SUMIFS(81:81,$1:$1,"&gt;="&amp;1,$1:$1,"&lt;="&amp;INT(-$N92/30))+(-$N92/30-INT(-$N92/30))*SUMIFS(81:81,$1:$1,INT(-$N92/30)+1),0)+(-$N92/30-INT(-$N92/30))*SUMIFS(81:81,$1:$1,AG$1+INT(-$N92/30)+1)+(INT(-$N92/30)+1--$N92/30)*SUMIFS(81:81,$1:$1,AG$1+INT(-$N92/30))))</f>
        <v>643910.25641025696</v>
      </c>
      <c r="AH92" s="40">
        <f>IF(AH$7="",0,IF(AH$1=MAX($1:$1),$R81-SUM($T92:AG92),IF(AH$1=1,SUMIFS(81:81,$1:$1,"&gt;="&amp;1,$1:$1,"&lt;="&amp;INT(-$N92/30))+(-$N92/30-INT(-$N92/30))*SUMIFS(81:81,$1:$1,INT(-$N92/30)+1),0)+(-$N92/30-INT(-$N92/30))*SUMIFS(81:81,$1:$1,AH$1+INT(-$N92/30)+1)+(INT(-$N92/30)+1--$N92/30)*SUMIFS(81:81,$1:$1,AH$1+INT(-$N92/30))))</f>
        <v>0</v>
      </c>
      <c r="AI92" s="40">
        <f>IF(AI$7="",0,IF(AI$1=MAX($1:$1),$R81-SUM($T92:AH92),IF(AI$1=1,SUMIFS(81:81,$1:$1,"&gt;="&amp;1,$1:$1,"&lt;="&amp;INT(-$N92/30))+(-$N92/30-INT(-$N92/30))*SUMIFS(81:81,$1:$1,INT(-$N92/30)+1),0)+(-$N92/30-INT(-$N92/30))*SUMIFS(81:81,$1:$1,AI$1+INT(-$N92/30)+1)+(INT(-$N92/30)+1--$N92/30)*SUMIFS(81:81,$1:$1,AI$1+INT(-$N92/30))))</f>
        <v>0</v>
      </c>
      <c r="AJ92" s="40">
        <f>IF(AJ$7="",0,IF(AJ$1=MAX($1:$1),$R81-SUM($T92:AI92),IF(AJ$1=1,SUMIFS(81:81,$1:$1,"&gt;="&amp;1,$1:$1,"&lt;="&amp;INT(-$N92/30))+(-$N92/30-INT(-$N92/30))*SUMIFS(81:81,$1:$1,INT(-$N92/30)+1),0)+(-$N92/30-INT(-$N92/30))*SUMIFS(81:81,$1:$1,AJ$1+INT(-$N92/30)+1)+(INT(-$N92/30)+1--$N92/30)*SUMIFS(81:81,$1:$1,AJ$1+INT(-$N92/30))))</f>
        <v>0</v>
      </c>
      <c r="AK92" s="40">
        <f>IF(AK$7="",0,IF(AK$1=MAX($1:$1),$R81-SUM($T92:AJ92),IF(AK$1=1,SUMIFS(81:81,$1:$1,"&gt;="&amp;1,$1:$1,"&lt;="&amp;INT(-$N92/30))+(-$N92/30-INT(-$N92/30))*SUMIFS(81:81,$1:$1,INT(-$N92/30)+1),0)+(-$N92/30-INT(-$N92/30))*SUMIFS(81:81,$1:$1,AK$1+INT(-$N92/30)+1)+(INT(-$N92/30)+1--$N92/30)*SUMIFS(81:81,$1:$1,AK$1+INT(-$N92/30))))</f>
        <v>0</v>
      </c>
      <c r="AL92" s="40">
        <f>IF(AL$7="",0,IF(AL$1=MAX($1:$1),$R81-SUM($T92:AK92),IF(AL$1=1,SUMIFS(81:81,$1:$1,"&gt;="&amp;1,$1:$1,"&lt;="&amp;INT(-$N92/30))+(-$N92/30-INT(-$N92/30))*SUMIFS(81:81,$1:$1,INT(-$N92/30)+1),0)+(-$N92/30-INT(-$N92/30))*SUMIFS(81:81,$1:$1,AL$1+INT(-$N92/30)+1)+(INT(-$N92/30)+1--$N92/30)*SUMIFS(81:81,$1:$1,AL$1+INT(-$N92/30))))</f>
        <v>0</v>
      </c>
      <c r="AM92" s="40">
        <f>IF(AM$7="",0,IF(AM$1=MAX($1:$1),$R81-SUM($T92:AL92),IF(AM$1=1,SUMIFS(81:81,$1:$1,"&gt;="&amp;1,$1:$1,"&lt;="&amp;INT(-$N92/30))+(-$N92/30-INT(-$N92/30))*SUMIFS(81:81,$1:$1,INT(-$N92/30)+1),0)+(-$N92/30-INT(-$N92/30))*SUMIFS(81:81,$1:$1,AM$1+INT(-$N92/30)+1)+(INT(-$N92/30)+1--$N92/30)*SUMIFS(81:81,$1:$1,AM$1+INT(-$N92/30))))</f>
        <v>0</v>
      </c>
      <c r="AN92" s="40">
        <f>IF(AN$7="",0,IF(AN$1=MAX($1:$1),$R81-SUM($T92:AM92),IF(AN$1=1,SUMIFS(81:81,$1:$1,"&gt;="&amp;1,$1:$1,"&lt;="&amp;INT(-$N92/30))+(-$N92/30-INT(-$N92/30))*SUMIFS(81:81,$1:$1,INT(-$N92/30)+1),0)+(-$N92/30-INT(-$N92/30))*SUMIFS(81:81,$1:$1,AN$1+INT(-$N92/30)+1)+(INT(-$N92/30)+1--$N92/30)*SUMIFS(81:81,$1:$1,AN$1+INT(-$N92/30))))</f>
        <v>0</v>
      </c>
      <c r="AO92" s="40">
        <f>IF(AO$7="",0,IF(AO$1=MAX($1:$1),$R81-SUM($T92:AN92),IF(AO$1=1,SUMIFS(81:81,$1:$1,"&gt;="&amp;1,$1:$1,"&lt;="&amp;INT(-$N92/30))+(-$N92/30-INT(-$N92/30))*SUMIFS(81:81,$1:$1,INT(-$N92/30)+1),0)+(-$N92/30-INT(-$N92/30))*SUMIFS(81:81,$1:$1,AO$1+INT(-$N92/30)+1)+(INT(-$N92/30)+1--$N92/30)*SUMIFS(81:81,$1:$1,AO$1+INT(-$N92/30))))</f>
        <v>0</v>
      </c>
      <c r="AP92" s="40">
        <f>IF(AP$7="",0,IF(AP$1=MAX($1:$1),$R81-SUM($T92:AO92),IF(AP$1=1,SUMIFS(81:81,$1:$1,"&gt;="&amp;1,$1:$1,"&lt;="&amp;INT(-$N92/30))+(-$N92/30-INT(-$N92/30))*SUMIFS(81:81,$1:$1,INT(-$N92/30)+1),0)+(-$N92/30-INT(-$N92/30))*SUMIFS(81:81,$1:$1,AP$1+INT(-$N92/30)+1)+(INT(-$N92/30)+1--$N92/30)*SUMIFS(81:81,$1:$1,AP$1+INT(-$N92/30))))</f>
        <v>0</v>
      </c>
      <c r="AQ92" s="40">
        <f>IF(AQ$7="",0,IF(AQ$1=MAX($1:$1),$R81-SUM($T92:AP92),IF(AQ$1=1,SUMIFS(81:81,$1:$1,"&gt;="&amp;1,$1:$1,"&lt;="&amp;INT(-$N92/30))+(-$N92/30-INT(-$N92/30))*SUMIFS(81:81,$1:$1,INT(-$N92/30)+1),0)+(-$N92/30-INT(-$N92/30))*SUMIFS(81:81,$1:$1,AQ$1+INT(-$N92/30)+1)+(INT(-$N92/30)+1--$N92/30)*SUMIFS(81:81,$1:$1,AQ$1+INT(-$N92/30))))</f>
        <v>0</v>
      </c>
      <c r="AR92" s="40">
        <f>IF(AR$7="",0,IF(AR$1=MAX($1:$1),$R81-SUM($T92:AQ92),IF(AR$1=1,SUMIFS(81:81,$1:$1,"&gt;="&amp;1,$1:$1,"&lt;="&amp;INT(-$N92/30))+(-$N92/30-INT(-$N92/30))*SUMIFS(81:81,$1:$1,INT(-$N92/30)+1),0)+(-$N92/30-INT(-$N92/30))*SUMIFS(81:81,$1:$1,AR$1+INT(-$N92/30)+1)+(INT(-$N92/30)+1--$N92/30)*SUMIFS(81:81,$1:$1,AR$1+INT(-$N92/30))))</f>
        <v>0</v>
      </c>
      <c r="AS92" s="40">
        <f>IF(AS$7="",0,IF(AS$1=MAX($1:$1),$R81-SUM($T92:AR92),IF(AS$1=1,SUMIFS(81:81,$1:$1,"&gt;="&amp;1,$1:$1,"&lt;="&amp;INT(-$N92/30))+(-$N92/30-INT(-$N92/30))*SUMIFS(81:81,$1:$1,INT(-$N92/30)+1),0)+(-$N92/30-INT(-$N92/30))*SUMIFS(81:81,$1:$1,AS$1+INT(-$N92/30)+1)+(INT(-$N92/30)+1--$N92/30)*SUMIFS(81:81,$1:$1,AS$1+INT(-$N92/30))))</f>
        <v>0</v>
      </c>
      <c r="AT92" s="40">
        <f>IF(AT$7="",0,IF(AT$1=MAX($1:$1),$R81-SUM($T92:AS92),IF(AT$1=1,SUMIFS(81:81,$1:$1,"&gt;="&amp;1,$1:$1,"&lt;="&amp;INT(-$N92/30))+(-$N92/30-INT(-$N92/30))*SUMIFS(81:81,$1:$1,INT(-$N92/30)+1),0)+(-$N92/30-INT(-$N92/30))*SUMIFS(81:81,$1:$1,AT$1+INT(-$N92/30)+1)+(INT(-$N92/30)+1--$N92/30)*SUMIFS(81:81,$1:$1,AT$1+INT(-$N92/30))))</f>
        <v>0</v>
      </c>
      <c r="AU92" s="40">
        <f>IF(AU$7="",0,IF(AU$1=MAX($1:$1),$R81-SUM($T92:AT92),IF(AU$1=1,SUMIFS(81:81,$1:$1,"&gt;="&amp;1,$1:$1,"&lt;="&amp;INT(-$N92/30))+(-$N92/30-INT(-$N92/30))*SUMIFS(81:81,$1:$1,INT(-$N92/30)+1),0)+(-$N92/30-INT(-$N92/30))*SUMIFS(81:81,$1:$1,AU$1+INT(-$N92/30)+1)+(INT(-$N92/30)+1--$N92/30)*SUMIFS(81:81,$1:$1,AU$1+INT(-$N92/30))))</f>
        <v>0</v>
      </c>
      <c r="AV92" s="40">
        <f>IF(AV$7="",0,IF(AV$1=MAX($1:$1),$R81-SUM($T92:AU92),IF(AV$1=1,SUMIFS(81:81,$1:$1,"&gt;="&amp;1,$1:$1,"&lt;="&amp;INT(-$N92/30))+(-$N92/30-INT(-$N92/30))*SUMIFS(81:81,$1:$1,INT(-$N92/30)+1),0)+(-$N92/30-INT(-$N92/30))*SUMIFS(81:81,$1:$1,AV$1+INT(-$N92/30)+1)+(INT(-$N92/30)+1--$N92/30)*SUMIFS(81:81,$1:$1,AV$1+INT(-$N92/30))))</f>
        <v>0</v>
      </c>
      <c r="AW92" s="40">
        <f>IF(AW$7="",0,IF(AW$1=MAX($1:$1),$R81-SUM($T92:AV92),IF(AW$1=1,SUMIFS(81:81,$1:$1,"&gt;="&amp;1,$1:$1,"&lt;="&amp;INT(-$N92/30))+(-$N92/30-INT(-$N92/30))*SUMIFS(81:81,$1:$1,INT(-$N92/30)+1),0)+(-$N92/30-INT(-$N92/30))*SUMIFS(81:81,$1:$1,AW$1+INT(-$N92/30)+1)+(INT(-$N92/30)+1--$N92/30)*SUMIFS(81:81,$1:$1,AW$1+INT(-$N92/30))))</f>
        <v>0</v>
      </c>
      <c r="AX92" s="40">
        <f>IF(AX$7="",0,IF(AX$1=MAX($1:$1),$R81-SUM($T92:AW92),IF(AX$1=1,SUMIFS(81:81,$1:$1,"&gt;="&amp;1,$1:$1,"&lt;="&amp;INT(-$N92/30))+(-$N92/30-INT(-$N92/30))*SUMIFS(81:81,$1:$1,INT(-$N92/30)+1),0)+(-$N92/30-INT(-$N92/30))*SUMIFS(81:81,$1:$1,AX$1+INT(-$N92/30)+1)+(INT(-$N92/30)+1--$N92/30)*SUMIFS(81:81,$1:$1,AX$1+INT(-$N92/30))))</f>
        <v>0</v>
      </c>
      <c r="AY92" s="40">
        <f>IF(AY$7="",0,IF(AY$1=MAX($1:$1),$R81-SUM($T92:AX92),IF(AY$1=1,SUMIFS(81:81,$1:$1,"&gt;="&amp;1,$1:$1,"&lt;="&amp;INT(-$N92/30))+(-$N92/30-INT(-$N92/30))*SUMIFS(81:81,$1:$1,INT(-$N92/30)+1),0)+(-$N92/30-INT(-$N92/30))*SUMIFS(81:81,$1:$1,AY$1+INT(-$N92/30)+1)+(INT(-$N92/30)+1--$N92/30)*SUMIFS(81:81,$1:$1,AY$1+INT(-$N92/30))))</f>
        <v>0</v>
      </c>
      <c r="AZ92" s="40">
        <f>IF(AZ$7="",0,IF(AZ$1=MAX($1:$1),$R81-SUM($T92:AY92),IF(AZ$1=1,SUMIFS(81:81,$1:$1,"&gt;="&amp;1,$1:$1,"&lt;="&amp;INT(-$N92/30))+(-$N92/30-INT(-$N92/30))*SUMIFS(81:81,$1:$1,INT(-$N92/30)+1),0)+(-$N92/30-INT(-$N92/30))*SUMIFS(81:81,$1:$1,AZ$1+INT(-$N92/30)+1)+(INT(-$N92/30)+1--$N92/30)*SUMIFS(81:81,$1:$1,AZ$1+INT(-$N92/30))))</f>
        <v>0</v>
      </c>
      <c r="BA92" s="40">
        <f>IF(BA$7="",0,IF(BA$1=MAX($1:$1),$R81-SUM($T92:AZ92),IF(BA$1=1,SUMIFS(81:81,$1:$1,"&gt;="&amp;1,$1:$1,"&lt;="&amp;INT(-$N92/30))+(-$N92/30-INT(-$N92/30))*SUMIFS(81:81,$1:$1,INT(-$N92/30)+1),0)+(-$N92/30-INT(-$N92/30))*SUMIFS(81:81,$1:$1,BA$1+INT(-$N92/30)+1)+(INT(-$N92/30)+1--$N92/30)*SUMIFS(81:81,$1:$1,BA$1+INT(-$N92/30))))</f>
        <v>0</v>
      </c>
      <c r="BB92" s="40">
        <f>IF(BB$7="",0,IF(BB$1=MAX($1:$1),$R81-SUM($T92:BA92),IF(BB$1=1,SUMIFS(81:81,$1:$1,"&gt;="&amp;1,$1:$1,"&lt;="&amp;INT(-$N92/30))+(-$N92/30-INT(-$N92/30))*SUMIFS(81:81,$1:$1,INT(-$N92/30)+1),0)+(-$N92/30-INT(-$N92/30))*SUMIFS(81:81,$1:$1,BB$1+INT(-$N92/30)+1)+(INT(-$N92/30)+1--$N92/30)*SUMIFS(81:81,$1:$1,BB$1+INT(-$N92/30))))</f>
        <v>0</v>
      </c>
      <c r="BC92" s="40">
        <f>IF(BC$7="",0,IF(BC$1=MAX($1:$1),$R81-SUM($T92:BB92),IF(BC$1=1,SUMIFS(81:81,$1:$1,"&gt;="&amp;1,$1:$1,"&lt;="&amp;INT(-$N92/30))+(-$N92/30-INT(-$N92/30))*SUMIFS(81:81,$1:$1,INT(-$N92/30)+1),0)+(-$N92/30-INT(-$N92/30))*SUMIFS(81:81,$1:$1,BC$1+INT(-$N92/30)+1)+(INT(-$N92/30)+1--$N92/30)*SUMIFS(81:81,$1:$1,BC$1+INT(-$N92/30))))</f>
        <v>0</v>
      </c>
      <c r="BD92" s="40">
        <f>IF(BD$7="",0,IF(BD$1=MAX($1:$1),$R81-SUM($T92:BC92),IF(BD$1=1,SUMIFS(81:81,$1:$1,"&gt;="&amp;1,$1:$1,"&lt;="&amp;INT(-$N92/30))+(-$N92/30-INT(-$N92/30))*SUMIFS(81:81,$1:$1,INT(-$N92/30)+1),0)+(-$N92/30-INT(-$N92/30))*SUMIFS(81:81,$1:$1,BD$1+INT(-$N92/30)+1)+(INT(-$N92/30)+1--$N92/30)*SUMIFS(81:81,$1:$1,BD$1+INT(-$N92/30))))</f>
        <v>0</v>
      </c>
      <c r="BE92" s="40">
        <f>IF(BE$7="",0,IF(BE$1=MAX($1:$1),$R81-SUM($T92:BD92),IF(BE$1=1,SUMIFS(81:81,$1:$1,"&gt;="&amp;1,$1:$1,"&lt;="&amp;INT(-$N92/30))+(-$N92/30-INT(-$N92/30))*SUMIFS(81:81,$1:$1,INT(-$N92/30)+1),0)+(-$N92/30-INT(-$N92/30))*SUMIFS(81:81,$1:$1,BE$1+INT(-$N92/30)+1)+(INT(-$N92/30)+1--$N92/30)*SUMIFS(81:81,$1:$1,BE$1+INT(-$N92/30))))</f>
        <v>0</v>
      </c>
      <c r="BF92" s="40">
        <f>IF(BF$7="",0,IF(BF$1=MAX($1:$1),$R81-SUM($T92:BE92),IF(BF$1=1,SUMIFS(81:81,$1:$1,"&gt;="&amp;1,$1:$1,"&lt;="&amp;INT(-$N92/30))+(-$N92/30-INT(-$N92/30))*SUMIFS(81:81,$1:$1,INT(-$N92/30)+1),0)+(-$N92/30-INT(-$N92/30))*SUMIFS(81:81,$1:$1,BF$1+INT(-$N92/30)+1)+(INT(-$N92/30)+1--$N92/30)*SUMIFS(81:81,$1:$1,BF$1+INT(-$N92/30))))</f>
        <v>0</v>
      </c>
      <c r="BG92" s="40">
        <f>IF(BG$7="",0,IF(BG$1=MAX($1:$1),$R81-SUM($T92:BF92),IF(BG$1=1,SUMIFS(81:81,$1:$1,"&gt;="&amp;1,$1:$1,"&lt;="&amp;INT(-$N92/30))+(-$N92/30-INT(-$N92/30))*SUMIFS(81:81,$1:$1,INT(-$N92/30)+1),0)+(-$N92/30-INT(-$N92/30))*SUMIFS(81:81,$1:$1,BG$1+INT(-$N92/30)+1)+(INT(-$N92/30)+1--$N92/30)*SUMIFS(81:81,$1:$1,BG$1+INT(-$N92/30))))</f>
        <v>0</v>
      </c>
      <c r="BH92" s="40">
        <f>IF(BH$7="",0,IF(BH$1=MAX($1:$1),$R81-SUM($T92:BG92),IF(BH$1=1,SUMIFS(81:81,$1:$1,"&gt;="&amp;1,$1:$1,"&lt;="&amp;INT(-$N92/30))+(-$N92/30-INT(-$N92/30))*SUMIFS(81:81,$1:$1,INT(-$N92/30)+1),0)+(-$N92/30-INT(-$N92/30))*SUMIFS(81:81,$1:$1,BH$1+INT(-$N92/30)+1)+(INT(-$N92/30)+1--$N92/30)*SUMIFS(81:81,$1:$1,BH$1+INT(-$N92/30))))</f>
        <v>0</v>
      </c>
      <c r="BI92" s="40">
        <f>IF(BI$7="",0,IF(BI$1=MAX($1:$1),$R81-SUM($T92:BH92),IF(BI$1=1,SUMIFS(81:81,$1:$1,"&gt;="&amp;1,$1:$1,"&lt;="&amp;INT(-$N92/30))+(-$N92/30-INT(-$N92/30))*SUMIFS(81:81,$1:$1,INT(-$N92/30)+1),0)+(-$N92/30-INT(-$N92/30))*SUMIFS(81:81,$1:$1,BI$1+INT(-$N92/30)+1)+(INT(-$N92/30)+1--$N92/30)*SUMIFS(81:81,$1:$1,BI$1+INT(-$N92/30))))</f>
        <v>0</v>
      </c>
      <c r="BJ92" s="40">
        <f>IF(BJ$7="",0,IF(BJ$1=MAX($1:$1),$R81-SUM($T92:BI92),IF(BJ$1=1,SUMIFS(81:81,$1:$1,"&gt;="&amp;1,$1:$1,"&lt;="&amp;INT(-$N92/30))+(-$N92/30-INT(-$N92/30))*SUMIFS(81:81,$1:$1,INT(-$N92/30)+1),0)+(-$N92/30-INT(-$N92/30))*SUMIFS(81:81,$1:$1,BJ$1+INT(-$N92/30)+1)+(INT(-$N92/30)+1--$N92/30)*SUMIFS(81:81,$1:$1,BJ$1+INT(-$N92/30))))</f>
        <v>0</v>
      </c>
      <c r="BK92" s="40">
        <f>IF(BK$7="",0,IF(BK$1=MAX($1:$1),$R81-SUM($T92:BJ92),IF(BK$1=1,SUMIFS(81:81,$1:$1,"&gt;="&amp;1,$1:$1,"&lt;="&amp;INT(-$N92/30))+(-$N92/30-INT(-$N92/30))*SUMIFS(81:81,$1:$1,INT(-$N92/30)+1),0)+(-$N92/30-INT(-$N92/30))*SUMIFS(81:81,$1:$1,BK$1+INT(-$N92/30)+1)+(INT(-$N92/30)+1--$N92/30)*SUMIFS(81:81,$1:$1,BK$1+INT(-$N92/30))))</f>
        <v>0</v>
      </c>
      <c r="BL92" s="40">
        <f>IF(BL$7="",0,IF(BL$1=MAX($1:$1),$R81-SUM($T92:BK92),IF(BL$1=1,SUMIFS(81:81,$1:$1,"&gt;="&amp;1,$1:$1,"&lt;="&amp;INT(-$N92/30))+(-$N92/30-INT(-$N92/30))*SUMIFS(81:81,$1:$1,INT(-$N92/30)+1),0)+(-$N92/30-INT(-$N92/30))*SUMIFS(81:81,$1:$1,BL$1+INT(-$N92/30)+1)+(INT(-$N92/30)+1--$N92/30)*SUMIFS(81:81,$1:$1,BL$1+INT(-$N92/30))))</f>
        <v>0</v>
      </c>
      <c r="BM92" s="40">
        <f>IF(BM$7="",0,IF(BM$1=MAX($1:$1),$R81-SUM($T92:BL92),IF(BM$1=1,SUMIFS(81:81,$1:$1,"&gt;="&amp;1,$1:$1,"&lt;="&amp;INT(-$N92/30))+(-$N92/30-INT(-$N92/30))*SUMIFS(81:81,$1:$1,INT(-$N92/30)+1),0)+(-$N92/30-INT(-$N92/30))*SUMIFS(81:81,$1:$1,BM$1+INT(-$N92/30)+1)+(INT(-$N92/30)+1--$N92/30)*SUMIFS(81:81,$1:$1,BM$1+INT(-$N92/30))))</f>
        <v>0</v>
      </c>
      <c r="BN92" s="40">
        <f>IF(BN$7="",0,IF(BN$1=MAX($1:$1),$R81-SUM($T92:BM92),IF(BN$1=1,SUMIFS(81:81,$1:$1,"&gt;="&amp;1,$1:$1,"&lt;="&amp;INT(-$N92/30))+(-$N92/30-INT(-$N92/30))*SUMIFS(81:81,$1:$1,INT(-$N92/30)+1),0)+(-$N92/30-INT(-$N92/30))*SUMIFS(81:81,$1:$1,BN$1+INT(-$N92/30)+1)+(INT(-$N92/30)+1--$N92/30)*SUMIFS(81:81,$1:$1,BN$1+INT(-$N92/30))))</f>
        <v>0</v>
      </c>
      <c r="BO92" s="40">
        <f>IF(BO$7="",0,IF(BO$1=MAX($1:$1),$R81-SUM($T92:BN92),IF(BO$1=1,SUMIFS(81:81,$1:$1,"&gt;="&amp;1,$1:$1,"&lt;="&amp;INT(-$N92/30))+(-$N92/30-INT(-$N92/30))*SUMIFS(81:81,$1:$1,INT(-$N92/30)+1),0)+(-$N92/30-INT(-$N92/30))*SUMIFS(81:81,$1:$1,BO$1+INT(-$N92/30)+1)+(INT(-$N92/30)+1--$N92/30)*SUMIFS(81:81,$1:$1,BO$1+INT(-$N92/30))))</f>
        <v>0</v>
      </c>
      <c r="BP92" s="40">
        <f>IF(BP$7="",0,IF(BP$1=MAX($1:$1),$R81-SUM($T92:BO92),IF(BP$1=1,SUMIFS(81:81,$1:$1,"&gt;="&amp;1,$1:$1,"&lt;="&amp;INT(-$N92/30))+(-$N92/30-INT(-$N92/30))*SUMIFS(81:81,$1:$1,INT(-$N92/30)+1),0)+(-$N92/30-INT(-$N92/30))*SUMIFS(81:81,$1:$1,BP$1+INT(-$N92/30)+1)+(INT(-$N92/30)+1--$N92/30)*SUMIFS(81:81,$1:$1,BP$1+INT(-$N92/30))))</f>
        <v>0</v>
      </c>
      <c r="BQ92" s="40">
        <f>IF(BQ$7="",0,IF(BQ$1=MAX($1:$1),$R81-SUM($T92:BP92),IF(BQ$1=1,SUMIFS(81:81,$1:$1,"&gt;="&amp;1,$1:$1,"&lt;="&amp;INT(-$N92/30))+(-$N92/30-INT(-$N92/30))*SUMIFS(81:81,$1:$1,INT(-$N92/30)+1),0)+(-$N92/30-INT(-$N92/30))*SUMIFS(81:81,$1:$1,BQ$1+INT(-$N92/30)+1)+(INT(-$N92/30)+1--$N92/30)*SUMIFS(81:81,$1:$1,BQ$1+INT(-$N92/30))))</f>
        <v>0</v>
      </c>
      <c r="BR92" s="40">
        <f>IF(BR$7="",0,IF(BR$1=MAX($1:$1),$R81-SUM($T92:BQ92),IF(BR$1=1,SUMIFS(81:81,$1:$1,"&gt;="&amp;1,$1:$1,"&lt;="&amp;INT(-$N92/30))+(-$N92/30-INT(-$N92/30))*SUMIFS(81:81,$1:$1,INT(-$N92/30)+1),0)+(-$N92/30-INT(-$N92/30))*SUMIFS(81:81,$1:$1,BR$1+INT(-$N92/30)+1)+(INT(-$N92/30)+1--$N92/30)*SUMIFS(81:81,$1:$1,BR$1+INT(-$N92/30))))</f>
        <v>0</v>
      </c>
      <c r="BS92" s="40">
        <f>IF(BS$7="",0,IF(BS$1=MAX($1:$1),$R81-SUM($T92:BR92),IF(BS$1=1,SUMIFS(81:81,$1:$1,"&gt;="&amp;1,$1:$1,"&lt;="&amp;INT(-$N92/30))+(-$N92/30-INT(-$N92/30))*SUMIFS(81:81,$1:$1,INT(-$N92/30)+1),0)+(-$N92/30-INT(-$N92/30))*SUMIFS(81:81,$1:$1,BS$1+INT(-$N92/30)+1)+(INT(-$N92/30)+1--$N92/30)*SUMIFS(81:81,$1:$1,BS$1+INT(-$N92/30))))</f>
        <v>0</v>
      </c>
      <c r="BT92" s="40">
        <f>IF(BT$7="",0,IF(BT$1=MAX($1:$1),$R81-SUM($T92:BS92),IF(BT$1=1,SUMIFS(81:81,$1:$1,"&gt;="&amp;1,$1:$1,"&lt;="&amp;INT(-$N92/30))+(-$N92/30-INT(-$N92/30))*SUMIFS(81:81,$1:$1,INT(-$N92/30)+1),0)+(-$N92/30-INT(-$N92/30))*SUMIFS(81:81,$1:$1,BT$1+INT(-$N92/30)+1)+(INT(-$N92/30)+1--$N92/30)*SUMIFS(81:81,$1:$1,BT$1+INT(-$N92/30))))</f>
        <v>0</v>
      </c>
      <c r="BU92" s="40">
        <f>IF(BU$7="",0,IF(BU$1=MAX($1:$1),$R81-SUM($T92:BT92),IF(BU$1=1,SUMIFS(81:81,$1:$1,"&gt;="&amp;1,$1:$1,"&lt;="&amp;INT(-$N92/30))+(-$N92/30-INT(-$N92/30))*SUMIFS(81:81,$1:$1,INT(-$N92/30)+1),0)+(-$N92/30-INT(-$N92/30))*SUMIFS(81:81,$1:$1,BU$1+INT(-$N92/30)+1)+(INT(-$N92/30)+1--$N92/30)*SUMIFS(81:81,$1:$1,BU$1+INT(-$N92/30))))</f>
        <v>0</v>
      </c>
      <c r="BV92" s="40">
        <f>IF(BV$7="",0,IF(BV$1=MAX($1:$1),$R81-SUM($T92:BU92),IF(BV$1=1,SUMIFS(81:81,$1:$1,"&gt;="&amp;1,$1:$1,"&lt;="&amp;INT(-$N92/30))+(-$N92/30-INT(-$N92/30))*SUMIFS(81:81,$1:$1,INT(-$N92/30)+1),0)+(-$N92/30-INT(-$N92/30))*SUMIFS(81:81,$1:$1,BV$1+INT(-$N92/30)+1)+(INT(-$N92/30)+1--$N92/30)*SUMIFS(81:81,$1:$1,BV$1+INT(-$N92/30))))</f>
        <v>0</v>
      </c>
      <c r="BW92" s="40">
        <f>IF(BW$7="",0,IF(BW$1=MAX($1:$1),$R81-SUM($T92:BV92),IF(BW$1=1,SUMIFS(81:81,$1:$1,"&gt;="&amp;1,$1:$1,"&lt;="&amp;INT(-$N92/30))+(-$N92/30-INT(-$N92/30))*SUMIFS(81:81,$1:$1,INT(-$N92/30)+1),0)+(-$N92/30-INT(-$N92/30))*SUMIFS(81:81,$1:$1,BW$1+INT(-$N92/30)+1)+(INT(-$N92/30)+1--$N92/30)*SUMIFS(81:81,$1:$1,BW$1+INT(-$N92/30))))</f>
        <v>0</v>
      </c>
      <c r="BX92" s="40">
        <f>IF(BX$7="",0,IF(BX$1=MAX($1:$1),$R81-SUM($T92:BW92),IF(BX$1=1,SUMIFS(81:81,$1:$1,"&gt;="&amp;1,$1:$1,"&lt;="&amp;INT(-$N92/30))+(-$N92/30-INT(-$N92/30))*SUMIFS(81:81,$1:$1,INT(-$N92/30)+1),0)+(-$N92/30-INT(-$N92/30))*SUMIFS(81:81,$1:$1,BX$1+INT(-$N92/30)+1)+(INT(-$N92/30)+1--$N92/30)*SUMIFS(81:81,$1:$1,BX$1+INT(-$N92/30))))</f>
        <v>0</v>
      </c>
      <c r="BY92" s="40">
        <f>IF(BY$7="",0,IF(BY$1=MAX($1:$1),$R81-SUM($T92:BX92),IF(BY$1=1,SUMIFS(81:81,$1:$1,"&gt;="&amp;1,$1:$1,"&lt;="&amp;INT(-$N92/30))+(-$N92/30-INT(-$N92/30))*SUMIFS(81:81,$1:$1,INT(-$N92/30)+1),0)+(-$N92/30-INT(-$N92/30))*SUMIFS(81:81,$1:$1,BY$1+INT(-$N92/30)+1)+(INT(-$N92/30)+1--$N92/30)*SUMIFS(81:81,$1:$1,BY$1+INT(-$N92/30))))</f>
        <v>0</v>
      </c>
      <c r="BZ92" s="40">
        <f>IF(BZ$7="",0,IF(BZ$1=MAX($1:$1),$R81-SUM($T92:BY92),IF(BZ$1=1,SUMIFS(81:81,$1:$1,"&gt;="&amp;1,$1:$1,"&lt;="&amp;INT(-$N92/30))+(-$N92/30-INT(-$N92/30))*SUMIFS(81:81,$1:$1,INT(-$N92/30)+1),0)+(-$N92/30-INT(-$N92/30))*SUMIFS(81:81,$1:$1,BZ$1+INT(-$N92/30)+1)+(INT(-$N92/30)+1--$N92/30)*SUMIFS(81:81,$1:$1,BZ$1+INT(-$N92/30))))</f>
        <v>0</v>
      </c>
      <c r="CA92" s="40">
        <f>IF(CA$7="",0,IF(CA$1=MAX($1:$1),$R81-SUM($T92:BZ92),IF(CA$1=1,SUMIFS(81:81,$1:$1,"&gt;="&amp;1,$1:$1,"&lt;="&amp;INT(-$N92/30))+(-$N92/30-INT(-$N92/30))*SUMIFS(81:81,$1:$1,INT(-$N92/30)+1),0)+(-$N92/30-INT(-$N92/30))*SUMIFS(81:81,$1:$1,CA$1+INT(-$N92/30)+1)+(INT(-$N92/30)+1--$N92/30)*SUMIFS(81:81,$1:$1,CA$1+INT(-$N92/30))))</f>
        <v>0</v>
      </c>
      <c r="CB92" s="40">
        <f>IF(CB$7="",0,IF(CB$1=MAX($1:$1),$R81-SUM($T92:CA92),IF(CB$1=1,SUMIFS(81:81,$1:$1,"&gt;="&amp;1,$1:$1,"&lt;="&amp;INT(-$N92/30))+(-$N92/30-INT(-$N92/30))*SUMIFS(81:81,$1:$1,INT(-$N92/30)+1),0)+(-$N92/30-INT(-$N92/30))*SUMIFS(81:81,$1:$1,CB$1+INT(-$N92/30)+1)+(INT(-$N92/30)+1--$N92/30)*SUMIFS(81:81,$1:$1,CB$1+INT(-$N92/30))))</f>
        <v>0</v>
      </c>
      <c r="CC92" s="40">
        <f>IF(CC$7="",0,IF(CC$1=MAX($1:$1),$R81-SUM($T92:CB92),IF(CC$1=1,SUMIFS(81:81,$1:$1,"&gt;="&amp;1,$1:$1,"&lt;="&amp;INT(-$N92/30))+(-$N92/30-INT(-$N92/30))*SUMIFS(81:81,$1:$1,INT(-$N92/30)+1),0)+(-$N92/30-INT(-$N92/30))*SUMIFS(81:81,$1:$1,CC$1+INT(-$N92/30)+1)+(INT(-$N92/30)+1--$N92/30)*SUMIFS(81:81,$1:$1,CC$1+INT(-$N92/30))))</f>
        <v>0</v>
      </c>
      <c r="CD92" s="40">
        <f>IF(CD$7="",0,IF(CD$1=MAX($1:$1),$R81-SUM($T92:CC92),IF(CD$1=1,SUMIFS(81:81,$1:$1,"&gt;="&amp;1,$1:$1,"&lt;="&amp;INT(-$N92/30))+(-$N92/30-INT(-$N92/30))*SUMIFS(81:81,$1:$1,INT(-$N92/30)+1),0)+(-$N92/30-INT(-$N92/30))*SUMIFS(81:81,$1:$1,CD$1+INT(-$N92/30)+1)+(INT(-$N92/30)+1--$N92/30)*SUMIFS(81:81,$1:$1,CD$1+INT(-$N92/30))))</f>
        <v>0</v>
      </c>
      <c r="CE92" s="40">
        <f>IF(CE$7="",0,IF(CE$1=MAX($1:$1),$R81-SUM($T92:CD92),IF(CE$1=1,SUMIFS(81:81,$1:$1,"&gt;="&amp;1,$1:$1,"&lt;="&amp;INT(-$N92/30))+(-$N92/30-INT(-$N92/30))*SUMIFS(81:81,$1:$1,INT(-$N92/30)+1),0)+(-$N92/30-INT(-$N92/30))*SUMIFS(81:81,$1:$1,CE$1+INT(-$N92/30)+1)+(INT(-$N92/30)+1--$N92/30)*SUMIFS(81:81,$1:$1,CE$1+INT(-$N92/30))))</f>
        <v>0</v>
      </c>
      <c r="CF92" s="40">
        <f>IF(CF$7="",0,IF(CF$1=MAX($1:$1),$R81-SUM($T92:CE92),IF(CF$1=1,SUMIFS(81:81,$1:$1,"&gt;="&amp;1,$1:$1,"&lt;="&amp;INT(-$N92/30))+(-$N92/30-INT(-$N92/30))*SUMIFS(81:81,$1:$1,INT(-$N92/30)+1),0)+(-$N92/30-INT(-$N92/30))*SUMIFS(81:81,$1:$1,CF$1+INT(-$N92/30)+1)+(INT(-$N92/30)+1--$N92/30)*SUMIFS(81:81,$1:$1,CF$1+INT(-$N92/30))))</f>
        <v>0</v>
      </c>
      <c r="CG92" s="40">
        <f>IF(CG$7="",0,IF(CG$1=MAX($1:$1),$R81-SUM($T92:CF92),IF(CG$1=1,SUMIFS(81:81,$1:$1,"&gt;="&amp;1,$1:$1,"&lt;="&amp;INT(-$N92/30))+(-$N92/30-INT(-$N92/30))*SUMIFS(81:81,$1:$1,INT(-$N92/30)+1),0)+(-$N92/30-INT(-$N92/30))*SUMIFS(81:81,$1:$1,CG$1+INT(-$N92/30)+1)+(INT(-$N92/30)+1--$N92/30)*SUMIFS(81:81,$1:$1,CG$1+INT(-$N92/30))))</f>
        <v>0</v>
      </c>
      <c r="CH92" s="40">
        <f>IF(CH$7="",0,IF(CH$1=MAX($1:$1),$R81-SUM($T92:CG92),IF(CH$1=1,SUMIFS(81:81,$1:$1,"&gt;="&amp;1,$1:$1,"&lt;="&amp;INT(-$N92/30))+(-$N92/30-INT(-$N92/30))*SUMIFS(81:81,$1:$1,INT(-$N92/30)+1),0)+(-$N92/30-INT(-$N92/30))*SUMIFS(81:81,$1:$1,CH$1+INT(-$N92/30)+1)+(INT(-$N92/30)+1--$N92/30)*SUMIFS(81:81,$1:$1,CH$1+INT(-$N92/30))))</f>
        <v>0</v>
      </c>
      <c r="CI92" s="40">
        <f>IF(CI$7="",0,IF(CI$1=MAX($1:$1),$R81-SUM($T92:CH92),IF(CI$1=1,SUMIFS(81:81,$1:$1,"&gt;="&amp;1,$1:$1,"&lt;="&amp;INT(-$N92/30))+(-$N92/30-INT(-$N92/30))*SUMIFS(81:81,$1:$1,INT(-$N92/30)+1),0)+(-$N92/30-INT(-$N92/30))*SUMIFS(81:81,$1:$1,CI$1+INT(-$N92/30)+1)+(INT(-$N92/30)+1--$N92/30)*SUMIFS(81:81,$1:$1,CI$1+INT(-$N92/30))))</f>
        <v>0</v>
      </c>
      <c r="CJ92" s="40">
        <f>IF(CJ$7="",0,IF(CJ$1=MAX($1:$1),$R81-SUM($T92:CI92),IF(CJ$1=1,SUMIFS(81:81,$1:$1,"&gt;="&amp;1,$1:$1,"&lt;="&amp;INT(-$N92/30))+(-$N92/30-INT(-$N92/30))*SUMIFS(81:81,$1:$1,INT(-$N92/30)+1),0)+(-$N92/30-INT(-$N92/30))*SUMIFS(81:81,$1:$1,CJ$1+INT(-$N92/30)+1)+(INT(-$N92/30)+1--$N92/30)*SUMIFS(81:81,$1:$1,CJ$1+INT(-$N92/30))))</f>
        <v>0</v>
      </c>
      <c r="CK92" s="40">
        <f>IF(CK$7="",0,IF(CK$1=MAX($1:$1),$R81-SUM($T92:CJ92),IF(CK$1=1,SUMIFS(81:81,$1:$1,"&gt;="&amp;1,$1:$1,"&lt;="&amp;INT(-$N92/30))+(-$N92/30-INT(-$N92/30))*SUMIFS(81:81,$1:$1,INT(-$N92/30)+1),0)+(-$N92/30-INT(-$N92/30))*SUMIFS(81:81,$1:$1,CK$1+INT(-$N92/30)+1)+(INT(-$N92/30)+1--$N92/30)*SUMIFS(81:81,$1:$1,CK$1+INT(-$N92/30))))</f>
        <v>0</v>
      </c>
      <c r="CL92" s="40">
        <f>IF(CL$7="",0,IF(CL$1=MAX($1:$1),$R81-SUM($T92:CK92),IF(CL$1=1,SUMIFS(81:81,$1:$1,"&gt;="&amp;1,$1:$1,"&lt;="&amp;INT(-$N92/30))+(-$N92/30-INT(-$N92/30))*SUMIFS(81:81,$1:$1,INT(-$N92/30)+1),0)+(-$N92/30-INT(-$N92/30))*SUMIFS(81:81,$1:$1,CL$1+INT(-$N92/30)+1)+(INT(-$N92/30)+1--$N92/30)*SUMIFS(81:81,$1:$1,CL$1+INT(-$N92/30))))</f>
        <v>0</v>
      </c>
      <c r="CM92" s="40">
        <f>IF(CM$7="",0,IF(CM$1=MAX($1:$1),$R81-SUM($T92:CL92),IF(CM$1=1,SUMIFS(81:81,$1:$1,"&gt;="&amp;1,$1:$1,"&lt;="&amp;INT(-$N92/30))+(-$N92/30-INT(-$N92/30))*SUMIFS(81:81,$1:$1,INT(-$N92/30)+1),0)+(-$N92/30-INT(-$N92/30))*SUMIFS(81:81,$1:$1,CM$1+INT(-$N92/30)+1)+(INT(-$N92/30)+1--$N92/30)*SUMIFS(81:81,$1:$1,CM$1+INT(-$N92/30))))</f>
        <v>0</v>
      </c>
      <c r="CN92" s="40">
        <f>IF(CN$7="",0,IF(CN$1=MAX($1:$1),$R81-SUM($T92:CM92),IF(CN$1=1,SUMIFS(81:81,$1:$1,"&gt;="&amp;1,$1:$1,"&lt;="&amp;INT(-$N92/30))+(-$N92/30-INT(-$N92/30))*SUMIFS(81:81,$1:$1,INT(-$N92/30)+1),0)+(-$N92/30-INT(-$N92/30))*SUMIFS(81:81,$1:$1,CN$1+INT(-$N92/30)+1)+(INT(-$N92/30)+1--$N92/30)*SUMIFS(81:81,$1:$1,CN$1+INT(-$N92/30))))</f>
        <v>0</v>
      </c>
      <c r="CO92" s="40">
        <f>IF(CO$7="",0,IF(CO$1=MAX($1:$1),$R81-SUM($T92:CN92),IF(CO$1=1,SUMIFS(81:81,$1:$1,"&gt;="&amp;1,$1:$1,"&lt;="&amp;INT(-$N92/30))+(-$N92/30-INT(-$N92/30))*SUMIFS(81:81,$1:$1,INT(-$N92/30)+1),0)+(-$N92/30-INT(-$N92/30))*SUMIFS(81:81,$1:$1,CO$1+INT(-$N92/30)+1)+(INT(-$N92/30)+1--$N92/30)*SUMIFS(81:81,$1:$1,CO$1+INT(-$N92/30))))</f>
        <v>0</v>
      </c>
      <c r="CP92" s="40">
        <f>IF(CP$7="",0,IF(CP$1=MAX($1:$1),$R81-SUM($T92:CO92),IF(CP$1=1,SUMIFS(81:81,$1:$1,"&gt;="&amp;1,$1:$1,"&lt;="&amp;INT(-$N92/30))+(-$N92/30-INT(-$N92/30))*SUMIFS(81:81,$1:$1,INT(-$N92/30)+1),0)+(-$N92/30-INT(-$N92/30))*SUMIFS(81:81,$1:$1,CP$1+INT(-$N92/30)+1)+(INT(-$N92/30)+1--$N92/30)*SUMIFS(81:81,$1:$1,CP$1+INT(-$N92/30))))</f>
        <v>0</v>
      </c>
      <c r="CQ92" s="40">
        <f>IF(CQ$7="",0,IF(CQ$1=MAX($1:$1),$R81-SUM($T92:CP92),IF(CQ$1=1,SUMIFS(81:81,$1:$1,"&gt;="&amp;1,$1:$1,"&lt;="&amp;INT(-$N92/30))+(-$N92/30-INT(-$N92/30))*SUMIFS(81:81,$1:$1,INT(-$N92/30)+1),0)+(-$N92/30-INT(-$N92/30))*SUMIFS(81:81,$1:$1,CQ$1+INT(-$N92/30)+1)+(INT(-$N92/30)+1--$N92/30)*SUMIFS(81:81,$1:$1,CQ$1+INT(-$N92/30))))</f>
        <v>0</v>
      </c>
      <c r="CR92" s="40">
        <f>IF(CR$7="",0,IF(CR$1=MAX($1:$1),$R81-SUM($T92:CQ92),IF(CR$1=1,SUMIFS(81:81,$1:$1,"&gt;="&amp;1,$1:$1,"&lt;="&amp;INT(-$N92/30))+(-$N92/30-INT(-$N92/30))*SUMIFS(81:81,$1:$1,INT(-$N92/30)+1),0)+(-$N92/30-INT(-$N92/30))*SUMIFS(81:81,$1:$1,CR$1+INT(-$N92/30)+1)+(INT(-$N92/30)+1--$N92/30)*SUMIFS(81:81,$1:$1,CR$1+INT(-$N92/30))))</f>
        <v>0</v>
      </c>
      <c r="CS92" s="40">
        <f>IF(CS$7="",0,IF(CS$1=MAX($1:$1),$R81-SUM($T92:CR92),IF(CS$1=1,SUMIFS(81:81,$1:$1,"&gt;="&amp;1,$1:$1,"&lt;="&amp;INT(-$N92/30))+(-$N92/30-INT(-$N92/30))*SUMIFS(81:81,$1:$1,INT(-$N92/30)+1),0)+(-$N92/30-INT(-$N92/30))*SUMIFS(81:81,$1:$1,CS$1+INT(-$N92/30)+1)+(INT(-$N92/30)+1--$N92/30)*SUMIFS(81:81,$1:$1,CS$1+INT(-$N92/30))))</f>
        <v>0</v>
      </c>
      <c r="CT92" s="40">
        <f>IF(CT$7="",0,IF(CT$1=MAX($1:$1),$R81-SUM($T92:CS92),IF(CT$1=1,SUMIFS(81:81,$1:$1,"&gt;="&amp;1,$1:$1,"&lt;="&amp;INT(-$N92/30))+(-$N92/30-INT(-$N92/30))*SUMIFS(81:81,$1:$1,INT(-$N92/30)+1),0)+(-$N92/30-INT(-$N92/30))*SUMIFS(81:81,$1:$1,CT$1+INT(-$N92/30)+1)+(INT(-$N92/30)+1--$N92/30)*SUMIFS(81:81,$1:$1,CT$1+INT(-$N92/30))))</f>
        <v>0</v>
      </c>
      <c r="CU92" s="40">
        <f>IF(CU$7="",0,IF(CU$1=MAX($1:$1),$R81-SUM($T92:CT92),IF(CU$1=1,SUMIFS(81:81,$1:$1,"&gt;="&amp;1,$1:$1,"&lt;="&amp;INT(-$N92/30))+(-$N92/30-INT(-$N92/30))*SUMIFS(81:81,$1:$1,INT(-$N92/30)+1),0)+(-$N92/30-INT(-$N92/30))*SUMIFS(81:81,$1:$1,CU$1+INT(-$N92/30)+1)+(INT(-$N92/30)+1--$N92/30)*SUMIFS(81:81,$1:$1,CU$1+INT(-$N92/30))))</f>
        <v>0</v>
      </c>
      <c r="CV92" s="40">
        <f>IF(CV$7="",0,IF(CV$1=MAX($1:$1),$R81-SUM($T92:CU92),IF(CV$1=1,SUMIFS(81:81,$1:$1,"&gt;="&amp;1,$1:$1,"&lt;="&amp;INT(-$N92/30))+(-$N92/30-INT(-$N92/30))*SUMIFS(81:81,$1:$1,INT(-$N92/30)+1),0)+(-$N92/30-INT(-$N92/30))*SUMIFS(81:81,$1:$1,CV$1+INT(-$N92/30)+1)+(INT(-$N92/30)+1--$N92/30)*SUMIFS(81:81,$1:$1,CV$1+INT(-$N92/30))))</f>
        <v>0</v>
      </c>
      <c r="CW92" s="40">
        <f>IF(CW$7="",0,IF(CW$1=MAX($1:$1),$R81-SUM($T92:CV92),IF(CW$1=1,SUMIFS(81:81,$1:$1,"&gt;="&amp;1,$1:$1,"&lt;="&amp;INT(-$N92/30))+(-$N92/30-INT(-$N92/30))*SUMIFS(81:81,$1:$1,INT(-$N92/30)+1),0)+(-$N92/30-INT(-$N92/30))*SUMIFS(81:81,$1:$1,CW$1+INT(-$N92/30)+1)+(INT(-$N92/30)+1--$N92/30)*SUMIFS(81:81,$1:$1,CW$1+INT(-$N92/30))))</f>
        <v>0</v>
      </c>
      <c r="CX92" s="40">
        <f>IF(CX$7="",0,IF(CX$1=MAX($1:$1),$R81-SUM($T92:CW92),IF(CX$1=1,SUMIFS(81:81,$1:$1,"&gt;="&amp;1,$1:$1,"&lt;="&amp;INT(-$N92/30))+(-$N92/30-INT(-$N92/30))*SUMIFS(81:81,$1:$1,INT(-$N92/30)+1),0)+(-$N92/30-INT(-$N92/30))*SUMIFS(81:81,$1:$1,CX$1+INT(-$N92/30)+1)+(INT(-$N92/30)+1--$N92/30)*SUMIFS(81:81,$1:$1,CX$1+INT(-$N92/30))))</f>
        <v>0</v>
      </c>
      <c r="CY92" s="40">
        <f>IF(CY$7="",0,IF(CY$1=MAX($1:$1),$R81-SUM($T92:CX92),IF(CY$1=1,SUMIFS(81:81,$1:$1,"&gt;="&amp;1,$1:$1,"&lt;="&amp;INT(-$N92/30))+(-$N92/30-INT(-$N92/30))*SUMIFS(81:81,$1:$1,INT(-$N92/30)+1),0)+(-$N92/30-INT(-$N92/30))*SUMIFS(81:81,$1:$1,CY$1+INT(-$N92/30)+1)+(INT(-$N92/30)+1--$N92/30)*SUMIFS(81:81,$1:$1,CY$1+INT(-$N92/30))))</f>
        <v>0</v>
      </c>
      <c r="CZ92" s="40">
        <f>IF(CZ$7="",0,IF(CZ$1=MAX($1:$1),$R81-SUM($T92:CY92),IF(CZ$1=1,SUMIFS(81:81,$1:$1,"&gt;="&amp;1,$1:$1,"&lt;="&amp;INT(-$N92/30))+(-$N92/30-INT(-$N92/30))*SUMIFS(81:81,$1:$1,INT(-$N92/30)+1),0)+(-$N92/30-INT(-$N92/30))*SUMIFS(81:81,$1:$1,CZ$1+INT(-$N92/30)+1)+(INT(-$N92/30)+1--$N92/30)*SUMIFS(81:81,$1:$1,CZ$1+INT(-$N92/30))))</f>
        <v>0</v>
      </c>
      <c r="DA92" s="40">
        <f>IF(DA$7="",0,IF(DA$1=MAX($1:$1),$R81-SUM($T92:CZ92),IF(DA$1=1,SUMIFS(81:81,$1:$1,"&gt;="&amp;1,$1:$1,"&lt;="&amp;INT(-$N92/30))+(-$N92/30-INT(-$N92/30))*SUMIFS(81:81,$1:$1,INT(-$N92/30)+1),0)+(-$N92/30-INT(-$N92/30))*SUMIFS(81:81,$1:$1,DA$1+INT(-$N92/30)+1)+(INT(-$N92/30)+1--$N92/30)*SUMIFS(81:81,$1:$1,DA$1+INT(-$N92/30))))</f>
        <v>0</v>
      </c>
      <c r="DB92" s="40">
        <f>IF(DB$7="",0,IF(DB$1=MAX($1:$1),$R81-SUM($T92:DA92),IF(DB$1=1,SUMIFS(81:81,$1:$1,"&gt;="&amp;1,$1:$1,"&lt;="&amp;INT(-$N92/30))+(-$N92/30-INT(-$N92/30))*SUMIFS(81:81,$1:$1,INT(-$N92/30)+1),0)+(-$N92/30-INT(-$N92/30))*SUMIFS(81:81,$1:$1,DB$1+INT(-$N92/30)+1)+(INT(-$N92/30)+1--$N92/30)*SUMIFS(81:81,$1:$1,DB$1+INT(-$N92/30))))</f>
        <v>0</v>
      </c>
      <c r="DC92" s="40">
        <f>IF(DC$7="",0,IF(DC$1=MAX($1:$1),$R81-SUM($T92:DB92),IF(DC$1=1,SUMIFS(81:81,$1:$1,"&gt;="&amp;1,$1:$1,"&lt;="&amp;INT(-$N92/30))+(-$N92/30-INT(-$N92/30))*SUMIFS(81:81,$1:$1,INT(-$N92/30)+1),0)+(-$N92/30-INT(-$N92/30))*SUMIFS(81:81,$1:$1,DC$1+INT(-$N92/30)+1)+(INT(-$N92/30)+1--$N92/30)*SUMIFS(81:81,$1:$1,DC$1+INT(-$N92/30))))</f>
        <v>0</v>
      </c>
      <c r="DD92" s="40">
        <f>IF(DD$7="",0,IF(DD$1=MAX($1:$1),$R81-SUM($T92:DC92),IF(DD$1=1,SUMIFS(81:81,$1:$1,"&gt;="&amp;1,$1:$1,"&lt;="&amp;INT(-$N92/30))+(-$N92/30-INT(-$N92/30))*SUMIFS(81:81,$1:$1,INT(-$N92/30)+1),0)+(-$N92/30-INT(-$N92/30))*SUMIFS(81:81,$1:$1,DD$1+INT(-$N92/30)+1)+(INT(-$N92/30)+1--$N92/30)*SUMIFS(81:81,$1:$1,DD$1+INT(-$N92/30))))</f>
        <v>0</v>
      </c>
      <c r="DE92" s="40">
        <f>IF(DE$7="",0,IF(DE$1=MAX($1:$1),$R81-SUM($T92:DD92),IF(DE$1=1,SUMIFS(81:81,$1:$1,"&gt;="&amp;1,$1:$1,"&lt;="&amp;INT(-$N92/30))+(-$N92/30-INT(-$N92/30))*SUMIFS(81:81,$1:$1,INT(-$N92/30)+1),0)+(-$N92/30-INT(-$N92/30))*SUMIFS(81:81,$1:$1,DE$1+INT(-$N92/30)+1)+(INT(-$N92/30)+1--$N92/30)*SUMIFS(81:81,$1:$1,DE$1+INT(-$N92/30))))</f>
        <v>0</v>
      </c>
      <c r="DF92" s="40">
        <f>IF(DF$7="",0,IF(DF$1=MAX($1:$1),$R81-SUM($T92:DE92),IF(DF$1=1,SUMIFS(81:81,$1:$1,"&gt;="&amp;1,$1:$1,"&lt;="&amp;INT(-$N92/30))+(-$N92/30-INT(-$N92/30))*SUMIFS(81:81,$1:$1,INT(-$N92/30)+1),0)+(-$N92/30-INT(-$N92/30))*SUMIFS(81:81,$1:$1,DF$1+INT(-$N92/30)+1)+(INT(-$N92/30)+1--$N92/30)*SUMIFS(81:81,$1:$1,DF$1+INT(-$N92/30))))</f>
        <v>0</v>
      </c>
      <c r="DG92" s="40">
        <f>IF(DG$7="",0,IF(DG$1=MAX($1:$1),$R81-SUM($T92:DF92),IF(DG$1=1,SUMIFS(81:81,$1:$1,"&gt;="&amp;1,$1:$1,"&lt;="&amp;INT(-$N92/30))+(-$N92/30-INT(-$N92/30))*SUMIFS(81:81,$1:$1,INT(-$N92/30)+1),0)+(-$N92/30-INT(-$N92/30))*SUMIFS(81:81,$1:$1,DG$1+INT(-$N92/30)+1)+(INT(-$N92/30)+1--$N92/30)*SUMIFS(81:81,$1:$1,DG$1+INT(-$N92/30))))</f>
        <v>0</v>
      </c>
      <c r="DH92" s="40">
        <f>IF(DH$7="",0,IF(DH$1=MAX($1:$1),$R81-SUM($T92:DG92),IF(DH$1=1,SUMIFS(81:81,$1:$1,"&gt;="&amp;1,$1:$1,"&lt;="&amp;INT(-$N92/30))+(-$N92/30-INT(-$N92/30))*SUMIFS(81:81,$1:$1,INT(-$N92/30)+1),0)+(-$N92/30-INT(-$N92/30))*SUMIFS(81:81,$1:$1,DH$1+INT(-$N92/30)+1)+(INT(-$N92/30)+1--$N92/30)*SUMIFS(81:81,$1:$1,DH$1+INT(-$N92/30))))</f>
        <v>0</v>
      </c>
      <c r="DI92" s="40">
        <f>IF(DI$7="",0,IF(DI$1=MAX($1:$1),$R81-SUM($T92:DH92),IF(DI$1=1,SUMIFS(81:81,$1:$1,"&gt;="&amp;1,$1:$1,"&lt;="&amp;INT(-$N92/30))+(-$N92/30-INT(-$N92/30))*SUMIFS(81:81,$1:$1,INT(-$N92/30)+1),0)+(-$N92/30-INT(-$N92/30))*SUMIFS(81:81,$1:$1,DI$1+INT(-$N92/30)+1)+(INT(-$N92/30)+1--$N92/30)*SUMIFS(81:81,$1:$1,DI$1+INT(-$N92/30))))</f>
        <v>0</v>
      </c>
      <c r="DJ92" s="40">
        <f>IF(DJ$7="",0,IF(DJ$1=MAX($1:$1),$R81-SUM($T92:DI92),IF(DJ$1=1,SUMIFS(81:81,$1:$1,"&gt;="&amp;1,$1:$1,"&lt;="&amp;INT(-$N92/30))+(-$N92/30-INT(-$N92/30))*SUMIFS(81:81,$1:$1,INT(-$N92/30)+1),0)+(-$N92/30-INT(-$N92/30))*SUMIFS(81:81,$1:$1,DJ$1+INT(-$N92/30)+1)+(INT(-$N92/30)+1--$N92/30)*SUMIFS(81:81,$1:$1,DJ$1+INT(-$N92/30))))</f>
        <v>0</v>
      </c>
      <c r="DK92" s="40">
        <f>IF(DK$7="",0,IF(DK$1=MAX($1:$1),$R81-SUM($T92:DJ92),IF(DK$1=1,SUMIFS(81:81,$1:$1,"&gt;="&amp;1,$1:$1,"&lt;="&amp;INT(-$N92/30))+(-$N92/30-INT(-$N92/30))*SUMIFS(81:81,$1:$1,INT(-$N92/30)+1),0)+(-$N92/30-INT(-$N92/30))*SUMIFS(81:81,$1:$1,DK$1+INT(-$N92/30)+1)+(INT(-$N92/30)+1--$N92/30)*SUMIFS(81:81,$1:$1,DK$1+INT(-$N92/30))))</f>
        <v>0</v>
      </c>
      <c r="DL92" s="40">
        <f>IF(DL$7="",0,IF(DL$1=MAX($1:$1),$R81-SUM($T92:DK92),IF(DL$1=1,SUMIFS(81:81,$1:$1,"&gt;="&amp;1,$1:$1,"&lt;="&amp;INT(-$N92/30))+(-$N92/30-INT(-$N92/30))*SUMIFS(81:81,$1:$1,INT(-$N92/30)+1),0)+(-$N92/30-INT(-$N92/30))*SUMIFS(81:81,$1:$1,DL$1+INT(-$N92/30)+1)+(INT(-$N92/30)+1--$N92/30)*SUMIFS(81:81,$1:$1,DL$1+INT(-$N92/30))))</f>
        <v>0</v>
      </c>
      <c r="DM92" s="40">
        <f>IF(DM$7="",0,IF(DM$1=MAX($1:$1),$R81-SUM($T92:DL92),IF(DM$1=1,SUMIFS(81:81,$1:$1,"&gt;="&amp;1,$1:$1,"&lt;="&amp;INT(-$N92/30))+(-$N92/30-INT(-$N92/30))*SUMIFS(81:81,$1:$1,INT(-$N92/30)+1),0)+(-$N92/30-INT(-$N92/30))*SUMIFS(81:81,$1:$1,DM$1+INT(-$N92/30)+1)+(INT(-$N92/30)+1--$N92/30)*SUMIFS(81:81,$1:$1,DM$1+INT(-$N92/30))))</f>
        <v>0</v>
      </c>
      <c r="DN92" s="40">
        <f>IF(DN$7="",0,IF(DN$1=MAX($1:$1),$R81-SUM($T92:DM92),IF(DN$1=1,SUMIFS(81:81,$1:$1,"&gt;="&amp;1,$1:$1,"&lt;="&amp;INT(-$N92/30))+(-$N92/30-INT(-$N92/30))*SUMIFS(81:81,$1:$1,INT(-$N92/30)+1),0)+(-$N92/30-INT(-$N92/30))*SUMIFS(81:81,$1:$1,DN$1+INT(-$N92/30)+1)+(INT(-$N92/30)+1--$N92/30)*SUMIFS(81:81,$1:$1,DN$1+INT(-$N92/30))))</f>
        <v>0</v>
      </c>
      <c r="DO92" s="40">
        <f>IF(DO$7="",0,IF(DO$1=MAX($1:$1),$R81-SUM($T92:DN92),IF(DO$1=1,SUMIFS(81:81,$1:$1,"&gt;="&amp;1,$1:$1,"&lt;="&amp;INT(-$N92/30))+(-$N92/30-INT(-$N92/30))*SUMIFS(81:81,$1:$1,INT(-$N92/30)+1),0)+(-$N92/30-INT(-$N92/30))*SUMIFS(81:81,$1:$1,DO$1+INT(-$N92/30)+1)+(INT(-$N92/30)+1--$N92/30)*SUMIFS(81:81,$1:$1,DO$1+INT(-$N92/30))))</f>
        <v>0</v>
      </c>
      <c r="DP92" s="40">
        <f>IF(DP$7="",0,IF(DP$1=MAX($1:$1),$R81-SUM($T92:DO92),IF(DP$1=1,SUMIFS(81:81,$1:$1,"&gt;="&amp;1,$1:$1,"&lt;="&amp;INT(-$N92/30))+(-$N92/30-INT(-$N92/30))*SUMIFS(81:81,$1:$1,INT(-$N92/30)+1),0)+(-$N92/30-INT(-$N92/30))*SUMIFS(81:81,$1:$1,DP$1+INT(-$N92/30)+1)+(INT(-$N92/30)+1--$N92/30)*SUMIFS(81:81,$1:$1,DP$1+INT(-$N92/30))))</f>
        <v>0</v>
      </c>
      <c r="DQ92" s="40">
        <f>IF(DQ$7="",0,IF(DQ$1=MAX($1:$1),$R81-SUM($T92:DP92),IF(DQ$1=1,SUMIFS(81:81,$1:$1,"&gt;="&amp;1,$1:$1,"&lt;="&amp;INT(-$N92/30))+(-$N92/30-INT(-$N92/30))*SUMIFS(81:81,$1:$1,INT(-$N92/30)+1),0)+(-$N92/30-INT(-$N92/30))*SUMIFS(81:81,$1:$1,DQ$1+INT(-$N92/30)+1)+(INT(-$N92/30)+1--$N92/30)*SUMIFS(81:81,$1:$1,DQ$1+INT(-$N92/30))))</f>
        <v>0</v>
      </c>
      <c r="DR92" s="40">
        <f>IF(DR$7="",0,IF(DR$1=MAX($1:$1),$R81-SUM($T92:DQ92),IF(DR$1=1,SUMIFS(81:81,$1:$1,"&gt;="&amp;1,$1:$1,"&lt;="&amp;INT(-$N92/30))+(-$N92/30-INT(-$N92/30))*SUMIFS(81:81,$1:$1,INT(-$N92/30)+1),0)+(-$N92/30-INT(-$N92/30))*SUMIFS(81:81,$1:$1,DR$1+INT(-$N92/30)+1)+(INT(-$N92/30)+1--$N92/30)*SUMIFS(81:81,$1:$1,DR$1+INT(-$N92/30))))</f>
        <v>0</v>
      </c>
      <c r="DS92" s="40">
        <f>IF(DS$7="",0,IF(DS$1=MAX($1:$1),$R81-SUM($T92:DR92),IF(DS$1=1,SUMIFS(81:81,$1:$1,"&gt;="&amp;1,$1:$1,"&lt;="&amp;INT(-$N92/30))+(-$N92/30-INT(-$N92/30))*SUMIFS(81:81,$1:$1,INT(-$N92/30)+1),0)+(-$N92/30-INT(-$N92/30))*SUMIFS(81:81,$1:$1,DS$1+INT(-$N92/30)+1)+(INT(-$N92/30)+1--$N92/30)*SUMIFS(81:81,$1:$1,DS$1+INT(-$N92/30))))</f>
        <v>0</v>
      </c>
      <c r="DT92" s="40">
        <f>IF(DT$7="",0,IF(DT$1=MAX($1:$1),$R81-SUM($T92:DS92),IF(DT$1=1,SUMIFS(81:81,$1:$1,"&gt;="&amp;1,$1:$1,"&lt;="&amp;INT(-$N92/30))+(-$N92/30-INT(-$N92/30))*SUMIFS(81:81,$1:$1,INT(-$N92/30)+1),0)+(-$N92/30-INT(-$N92/30))*SUMIFS(81:81,$1:$1,DT$1+INT(-$N92/30)+1)+(INT(-$N92/30)+1--$N92/30)*SUMIFS(81:81,$1:$1,DT$1+INT(-$N92/30))))</f>
        <v>0</v>
      </c>
      <c r="DU92" s="40">
        <f>IF(DU$7="",0,IF(DU$1=MAX($1:$1),$R81-SUM($T92:DT92),IF(DU$1=1,SUMIFS(81:81,$1:$1,"&gt;="&amp;1,$1:$1,"&lt;="&amp;INT(-$N92/30))+(-$N92/30-INT(-$N92/30))*SUMIFS(81:81,$1:$1,INT(-$N92/30)+1),0)+(-$N92/30-INT(-$N92/30))*SUMIFS(81:81,$1:$1,DU$1+INT(-$N92/30)+1)+(INT(-$N92/30)+1--$N92/30)*SUMIFS(81:81,$1:$1,DU$1+INT(-$N92/30))))</f>
        <v>0</v>
      </c>
      <c r="DV92" s="40">
        <f>IF(DV$7="",0,IF(DV$1=MAX($1:$1),$R81-SUM($T92:DU92),IF(DV$1=1,SUMIFS(81:81,$1:$1,"&gt;="&amp;1,$1:$1,"&lt;="&amp;INT(-$N92/30))+(-$N92/30-INT(-$N92/30))*SUMIFS(81:81,$1:$1,INT(-$N92/30)+1),0)+(-$N92/30-INT(-$N92/30))*SUMIFS(81:81,$1:$1,DV$1+INT(-$N92/30)+1)+(INT(-$N92/30)+1--$N92/30)*SUMIFS(81:81,$1:$1,DV$1+INT(-$N92/30))))</f>
        <v>0</v>
      </c>
      <c r="DW92" s="40">
        <f>IF(DW$7="",0,IF(DW$1=MAX($1:$1),$R81-SUM($T92:DV92),IF(DW$1=1,SUMIFS(81:81,$1:$1,"&gt;="&amp;1,$1:$1,"&lt;="&amp;INT(-$N92/30))+(-$N92/30-INT(-$N92/30))*SUMIFS(81:81,$1:$1,INT(-$N92/30)+1),0)+(-$N92/30-INT(-$N92/30))*SUMIFS(81:81,$1:$1,DW$1+INT(-$N92/30)+1)+(INT(-$N92/30)+1--$N92/30)*SUMIFS(81:81,$1:$1,DW$1+INT(-$N92/30))))</f>
        <v>0</v>
      </c>
      <c r="DX92" s="40">
        <f>IF(DX$7="",0,IF(DX$1=MAX($1:$1),$R81-SUM($T92:DW92),IF(DX$1=1,SUMIFS(81:81,$1:$1,"&gt;="&amp;1,$1:$1,"&lt;="&amp;INT(-$N92/30))+(-$N92/30-INT(-$N92/30))*SUMIFS(81:81,$1:$1,INT(-$N92/30)+1),0)+(-$N92/30-INT(-$N92/30))*SUMIFS(81:81,$1:$1,DX$1+INT(-$N92/30)+1)+(INT(-$N92/30)+1--$N92/30)*SUMIFS(81:81,$1:$1,DX$1+INT(-$N92/30))))</f>
        <v>0</v>
      </c>
      <c r="DY92" s="40">
        <f>IF(DY$7="",0,IF(DY$1=MAX($1:$1),$R81-SUM($T92:DX92),IF(DY$1=1,SUMIFS(81:81,$1:$1,"&gt;="&amp;1,$1:$1,"&lt;="&amp;INT(-$N92/30))+(-$N92/30-INT(-$N92/30))*SUMIFS(81:81,$1:$1,INT(-$N92/30)+1),0)+(-$N92/30-INT(-$N92/30))*SUMIFS(81:81,$1:$1,DY$1+INT(-$N92/30)+1)+(INT(-$N92/30)+1--$N92/30)*SUMIFS(81:81,$1:$1,DY$1+INT(-$N92/30))))</f>
        <v>0</v>
      </c>
      <c r="DZ92" s="40">
        <f>IF(DZ$7="",0,IF(DZ$1=MAX($1:$1),$R81-SUM($T92:DY92),IF(DZ$1=1,SUMIFS(81:81,$1:$1,"&gt;="&amp;1,$1:$1,"&lt;="&amp;INT(-$N92/30))+(-$N92/30-INT(-$N92/30))*SUMIFS(81:81,$1:$1,INT(-$N92/30)+1),0)+(-$N92/30-INT(-$N92/30))*SUMIFS(81:81,$1:$1,DZ$1+INT(-$N92/30)+1)+(INT(-$N92/30)+1--$N92/30)*SUMIFS(81:81,$1:$1,DZ$1+INT(-$N92/30))))</f>
        <v>0</v>
      </c>
      <c r="EA92" s="40">
        <f>IF(EA$7="",0,IF(EA$1=MAX($1:$1),$R81-SUM($T92:DZ92),IF(EA$1=1,SUMIFS(81:81,$1:$1,"&gt;="&amp;1,$1:$1,"&lt;="&amp;INT(-$N92/30))+(-$N92/30-INT(-$N92/30))*SUMIFS(81:81,$1:$1,INT(-$N92/30)+1),0)+(-$N92/30-INT(-$N92/30))*SUMIFS(81:81,$1:$1,EA$1+INT(-$N92/30)+1)+(INT(-$N92/30)+1--$N92/30)*SUMIFS(81:81,$1:$1,EA$1+INT(-$N92/30))))</f>
        <v>0</v>
      </c>
      <c r="EB92" s="40">
        <f>IF(EB$7="",0,IF(EB$1=MAX($1:$1),$R81-SUM($T92:EA92),IF(EB$1=1,SUMIFS(81:81,$1:$1,"&gt;="&amp;1,$1:$1,"&lt;="&amp;INT(-$N92/30))+(-$N92/30-INT(-$N92/30))*SUMIFS(81:81,$1:$1,INT(-$N92/30)+1),0)+(-$N92/30-INT(-$N92/30))*SUMIFS(81:81,$1:$1,EB$1+INT(-$N92/30)+1)+(INT(-$N92/30)+1--$N92/30)*SUMIFS(81:81,$1:$1,EB$1+INT(-$N92/30))))</f>
        <v>0</v>
      </c>
      <c r="EC92" s="40">
        <f>IF(EC$7="",0,IF(EC$1=MAX($1:$1),$R81-SUM($T92:EB92),IF(EC$1=1,SUMIFS(81:81,$1:$1,"&gt;="&amp;1,$1:$1,"&lt;="&amp;INT(-$N92/30))+(-$N92/30-INT(-$N92/30))*SUMIFS(81:81,$1:$1,INT(-$N92/30)+1),0)+(-$N92/30-INT(-$N92/30))*SUMIFS(81:81,$1:$1,EC$1+INT(-$N92/30)+1)+(INT(-$N92/30)+1--$N92/30)*SUMIFS(81:81,$1:$1,EC$1+INT(-$N92/30))))</f>
        <v>0</v>
      </c>
      <c r="ED92" s="40">
        <f>IF(ED$7="",0,IF(ED$1=MAX($1:$1),$R81-SUM($T92:EC92),IF(ED$1=1,SUMIFS(81:81,$1:$1,"&gt;="&amp;1,$1:$1,"&lt;="&amp;INT(-$N92/30))+(-$N92/30-INT(-$N92/30))*SUMIFS(81:81,$1:$1,INT(-$N92/30)+1),0)+(-$N92/30-INT(-$N92/30))*SUMIFS(81:81,$1:$1,ED$1+INT(-$N92/30)+1)+(INT(-$N92/30)+1--$N92/30)*SUMIFS(81:81,$1:$1,ED$1+INT(-$N92/30))))</f>
        <v>0</v>
      </c>
      <c r="EE92" s="40">
        <f>IF(EE$7="",0,IF(EE$1=MAX($1:$1),$R81-SUM($T92:ED92),IF(EE$1=1,SUMIFS(81:81,$1:$1,"&gt;="&amp;1,$1:$1,"&lt;="&amp;INT(-$N92/30))+(-$N92/30-INT(-$N92/30))*SUMIFS(81:81,$1:$1,INT(-$N92/30)+1),0)+(-$N92/30-INT(-$N92/30))*SUMIFS(81:81,$1:$1,EE$1+INT(-$N92/30)+1)+(INT(-$N92/30)+1--$N92/30)*SUMIFS(81:81,$1:$1,EE$1+INT(-$N92/30))))</f>
        <v>0</v>
      </c>
      <c r="EF92" s="40">
        <f>IF(EF$7="",0,IF(EF$1=MAX($1:$1),$R81-SUM($T92:EE92),IF(EF$1=1,SUMIFS(81:81,$1:$1,"&gt;="&amp;1,$1:$1,"&lt;="&amp;INT(-$N92/30))+(-$N92/30-INT(-$N92/30))*SUMIFS(81:81,$1:$1,INT(-$N92/30)+1),0)+(-$N92/30-INT(-$N92/30))*SUMIFS(81:81,$1:$1,EF$1+INT(-$N92/30)+1)+(INT(-$N92/30)+1--$N92/30)*SUMIFS(81:81,$1:$1,EF$1+INT(-$N92/30))))</f>
        <v>0</v>
      </c>
      <c r="EG92" s="40">
        <f>IF(EG$7="",0,IF(EG$1=MAX($1:$1),$R81-SUM($T92:EF92),IF(EG$1=1,SUMIFS(81:81,$1:$1,"&gt;="&amp;1,$1:$1,"&lt;="&amp;INT(-$N92/30))+(-$N92/30-INT(-$N92/30))*SUMIFS(81:81,$1:$1,INT(-$N92/30)+1),0)+(-$N92/30-INT(-$N92/30))*SUMIFS(81:81,$1:$1,EG$1+INT(-$N92/30)+1)+(INT(-$N92/30)+1--$N92/30)*SUMIFS(81:81,$1:$1,EG$1+INT(-$N92/30))))</f>
        <v>0</v>
      </c>
      <c r="EH92" s="40">
        <f>IF(EH$7="",0,IF(EH$1=MAX($1:$1),$R81-SUM($T92:EG92),IF(EH$1=1,SUMIFS(81:81,$1:$1,"&gt;="&amp;1,$1:$1,"&lt;="&amp;INT(-$N92/30))+(-$N92/30-INT(-$N92/30))*SUMIFS(81:81,$1:$1,INT(-$N92/30)+1),0)+(-$N92/30-INT(-$N92/30))*SUMIFS(81:81,$1:$1,EH$1+INT(-$N92/30)+1)+(INT(-$N92/30)+1--$N92/30)*SUMIFS(81:81,$1:$1,EH$1+INT(-$N92/30))))</f>
        <v>0</v>
      </c>
      <c r="EI92" s="40">
        <f>IF(EI$7="",0,IF(EI$1=MAX($1:$1),$R81-SUM($T92:EH92),IF(EI$1=1,SUMIFS(81:81,$1:$1,"&gt;="&amp;1,$1:$1,"&lt;="&amp;INT(-$N92/30))+(-$N92/30-INT(-$N92/30))*SUMIFS(81:81,$1:$1,INT(-$N92/30)+1),0)+(-$N92/30-INT(-$N92/30))*SUMIFS(81:81,$1:$1,EI$1+INT(-$N92/30)+1)+(INT(-$N92/30)+1--$N92/30)*SUMIFS(81:81,$1:$1,EI$1+INT(-$N92/30))))</f>
        <v>0</v>
      </c>
      <c r="EJ92" s="40">
        <f>IF(EJ$7="",0,IF(EJ$1=MAX($1:$1),$R81-SUM($T92:EI92),IF(EJ$1=1,SUMIFS(81:81,$1:$1,"&gt;="&amp;1,$1:$1,"&lt;="&amp;INT(-$N92/30))+(-$N92/30-INT(-$N92/30))*SUMIFS(81:81,$1:$1,INT(-$N92/30)+1),0)+(-$N92/30-INT(-$N92/30))*SUMIFS(81:81,$1:$1,EJ$1+INT(-$N92/30)+1)+(INT(-$N92/30)+1--$N92/30)*SUMIFS(81:81,$1:$1,EJ$1+INT(-$N92/30))))</f>
        <v>0</v>
      </c>
      <c r="EK92" s="40">
        <f>IF(EK$7="",0,IF(EK$1=MAX($1:$1),$R81-SUM($T92:EJ92),IF(EK$1=1,SUMIFS(81:81,$1:$1,"&gt;="&amp;1,$1:$1,"&lt;="&amp;INT(-$N92/30))+(-$N92/30-INT(-$N92/30))*SUMIFS(81:81,$1:$1,INT(-$N92/30)+1),0)+(-$N92/30-INT(-$N92/30))*SUMIFS(81:81,$1:$1,EK$1+INT(-$N92/30)+1)+(INT(-$N92/30)+1--$N92/30)*SUMIFS(81:81,$1:$1,EK$1+INT(-$N92/30))))</f>
        <v>0</v>
      </c>
      <c r="EL92" s="40">
        <f>IF(EL$7="",0,IF(EL$1=MAX($1:$1),$R81-SUM($T92:EK92),IF(EL$1=1,SUMIFS(81:81,$1:$1,"&gt;="&amp;1,$1:$1,"&lt;="&amp;INT(-$N92/30))+(-$N92/30-INT(-$N92/30))*SUMIFS(81:81,$1:$1,INT(-$N92/30)+1),0)+(-$N92/30-INT(-$N92/30))*SUMIFS(81:81,$1:$1,EL$1+INT(-$N92/30)+1)+(INT(-$N92/30)+1--$N92/30)*SUMIFS(81:81,$1:$1,EL$1+INT(-$N92/30))))</f>
        <v>0</v>
      </c>
      <c r="EM92" s="40">
        <f>IF(EM$7="",0,IF(EM$1=MAX($1:$1),$R81-SUM($T92:EL92),IF(EM$1=1,SUMIFS(81:81,$1:$1,"&gt;="&amp;1,$1:$1,"&lt;="&amp;INT(-$N92/30))+(-$N92/30-INT(-$N92/30))*SUMIFS(81:81,$1:$1,INT(-$N92/30)+1),0)+(-$N92/30-INT(-$N92/30))*SUMIFS(81:81,$1:$1,EM$1+INT(-$N92/30)+1)+(INT(-$N92/30)+1--$N92/30)*SUMIFS(81:81,$1:$1,EM$1+INT(-$N92/30))))</f>
        <v>0</v>
      </c>
      <c r="EN92" s="40">
        <f>IF(EN$7="",0,IF(EN$1=MAX($1:$1),$R81-SUM($T92:EM92),IF(EN$1=1,SUMIFS(81:81,$1:$1,"&gt;="&amp;1,$1:$1,"&lt;="&amp;INT(-$N92/30))+(-$N92/30-INT(-$N92/30))*SUMIFS(81:81,$1:$1,INT(-$N92/30)+1),0)+(-$N92/30-INT(-$N92/30))*SUMIFS(81:81,$1:$1,EN$1+INT(-$N92/30)+1)+(INT(-$N92/30)+1--$N92/30)*SUMIFS(81:81,$1:$1,EN$1+INT(-$N92/30))))</f>
        <v>0</v>
      </c>
      <c r="EO92" s="40">
        <f>IF(EO$7="",0,IF(EO$1=MAX($1:$1),$R81-SUM($T92:EN92),IF(EO$1=1,SUMIFS(81:81,$1:$1,"&gt;="&amp;1,$1:$1,"&lt;="&amp;INT(-$N92/30))+(-$N92/30-INT(-$N92/30))*SUMIFS(81:81,$1:$1,INT(-$N92/30)+1),0)+(-$N92/30-INT(-$N92/30))*SUMIFS(81:81,$1:$1,EO$1+INT(-$N92/30)+1)+(INT(-$N92/30)+1--$N92/30)*SUMIFS(81:81,$1:$1,EO$1+INT(-$N92/30))))</f>
        <v>0</v>
      </c>
      <c r="EP92" s="40">
        <f>IF(EP$7="",0,IF(EP$1=MAX($1:$1),$R81-SUM($T92:EO92),IF(EP$1=1,SUMIFS(81:81,$1:$1,"&gt;="&amp;1,$1:$1,"&lt;="&amp;INT(-$N92/30))+(-$N92/30-INT(-$N92/30))*SUMIFS(81:81,$1:$1,INT(-$N92/30)+1),0)+(-$N92/30-INT(-$N92/30))*SUMIFS(81:81,$1:$1,EP$1+INT(-$N92/30)+1)+(INT(-$N92/30)+1--$N92/30)*SUMIFS(81:81,$1:$1,EP$1+INT(-$N92/30))))</f>
        <v>0</v>
      </c>
      <c r="EQ92" s="40">
        <f>IF(EQ$7="",0,IF(EQ$1=MAX($1:$1),$R81-SUM($T92:EP92),IF(EQ$1=1,SUMIFS(81:81,$1:$1,"&gt;="&amp;1,$1:$1,"&lt;="&amp;INT(-$N92/30))+(-$N92/30-INT(-$N92/30))*SUMIFS(81:81,$1:$1,INT(-$N92/30)+1),0)+(-$N92/30-INT(-$N92/30))*SUMIFS(81:81,$1:$1,EQ$1+INT(-$N92/30)+1)+(INT(-$N92/30)+1--$N92/30)*SUMIFS(81:81,$1:$1,EQ$1+INT(-$N92/30))))</f>
        <v>0</v>
      </c>
      <c r="ER92" s="40">
        <f>IF(ER$7="",0,IF(ER$1=MAX($1:$1),$R81-SUM($T92:EQ92),IF(ER$1=1,SUMIFS(81:81,$1:$1,"&gt;="&amp;1,$1:$1,"&lt;="&amp;INT(-$N92/30))+(-$N92/30-INT(-$N92/30))*SUMIFS(81:81,$1:$1,INT(-$N92/30)+1),0)+(-$N92/30-INT(-$N92/30))*SUMIFS(81:81,$1:$1,ER$1+INT(-$N92/30)+1)+(INT(-$N92/30)+1--$N92/30)*SUMIFS(81:81,$1:$1,ER$1+INT(-$N92/30))))</f>
        <v>0</v>
      </c>
      <c r="ES92" s="40">
        <f>IF(ES$7="",0,IF(ES$1=MAX($1:$1),$R81-SUM($T92:ER92),IF(ES$1=1,SUMIFS(81:81,$1:$1,"&gt;="&amp;1,$1:$1,"&lt;="&amp;INT(-$N92/30))+(-$N92/30-INT(-$N92/30))*SUMIFS(81:81,$1:$1,INT(-$N92/30)+1),0)+(-$N92/30-INT(-$N92/30))*SUMIFS(81:81,$1:$1,ES$1+INT(-$N92/30)+1)+(INT(-$N92/30)+1--$N92/30)*SUMIFS(81:81,$1:$1,ES$1+INT(-$N92/30))))</f>
        <v>0</v>
      </c>
      <c r="ET92" s="40">
        <f>IF(ET$7="",0,IF(ET$1=MAX($1:$1),$R81-SUM($T92:ES92),IF(ET$1=1,SUMIFS(81:81,$1:$1,"&gt;="&amp;1,$1:$1,"&lt;="&amp;INT(-$N92/30))+(-$N92/30-INT(-$N92/30))*SUMIFS(81:81,$1:$1,INT(-$N92/30)+1),0)+(-$N92/30-INT(-$N92/30))*SUMIFS(81:81,$1:$1,ET$1+INT(-$N92/30)+1)+(INT(-$N92/30)+1--$N92/30)*SUMIFS(81:81,$1:$1,ET$1+INT(-$N92/30))))</f>
        <v>0</v>
      </c>
      <c r="EU92" s="40">
        <f>IF(EU$7="",0,IF(EU$1=MAX($1:$1),$R81-SUM($T92:ET92),IF(EU$1=1,SUMIFS(81:81,$1:$1,"&gt;="&amp;1,$1:$1,"&lt;="&amp;INT(-$N92/30))+(-$N92/30-INT(-$N92/30))*SUMIFS(81:81,$1:$1,INT(-$N92/30)+1),0)+(-$N92/30-INT(-$N92/30))*SUMIFS(81:81,$1:$1,EU$1+INT(-$N92/30)+1)+(INT(-$N92/30)+1--$N92/30)*SUMIFS(81:81,$1:$1,EU$1+INT(-$N92/30))))</f>
        <v>0</v>
      </c>
      <c r="EV92" s="40">
        <f>IF(EV$7="",0,IF(EV$1=MAX($1:$1),$R81-SUM($T92:EU92),IF(EV$1=1,SUMIFS(81:81,$1:$1,"&gt;="&amp;1,$1:$1,"&lt;="&amp;INT(-$N92/30))+(-$N92/30-INT(-$N92/30))*SUMIFS(81:81,$1:$1,INT(-$N92/30)+1),0)+(-$N92/30-INT(-$N92/30))*SUMIFS(81:81,$1:$1,EV$1+INT(-$N92/30)+1)+(INT(-$N92/30)+1--$N92/30)*SUMIFS(81:81,$1:$1,EV$1+INT(-$N92/30))))</f>
        <v>0</v>
      </c>
      <c r="EW92" s="40">
        <f>IF(EW$7="",0,IF(EW$1=MAX($1:$1),$R81-SUM($T92:EV92),IF(EW$1=1,SUMIFS(81:81,$1:$1,"&gt;="&amp;1,$1:$1,"&lt;="&amp;INT(-$N92/30))+(-$N92/30-INT(-$N92/30))*SUMIFS(81:81,$1:$1,INT(-$N92/30)+1),0)+(-$N92/30-INT(-$N92/30))*SUMIFS(81:81,$1:$1,EW$1+INT(-$N92/30)+1)+(INT(-$N92/30)+1--$N92/30)*SUMIFS(81:81,$1:$1,EW$1+INT(-$N92/30))))</f>
        <v>0</v>
      </c>
      <c r="EX92" s="40">
        <f>IF(EX$7="",0,IF(EX$1=MAX($1:$1),$R81-SUM($T92:EW92),IF(EX$1=1,SUMIFS(81:81,$1:$1,"&gt;="&amp;1,$1:$1,"&lt;="&amp;INT(-$N92/30))+(-$N92/30-INT(-$N92/30))*SUMIFS(81:81,$1:$1,INT(-$N92/30)+1),0)+(-$N92/30-INT(-$N92/30))*SUMIFS(81:81,$1:$1,EX$1+INT(-$N92/30)+1)+(INT(-$N92/30)+1--$N92/30)*SUMIFS(81:81,$1:$1,EX$1+INT(-$N92/30))))</f>
        <v>0</v>
      </c>
      <c r="EY92" s="40">
        <f>IF(EY$7="",0,IF(EY$1=MAX($1:$1),$R81-SUM($T92:EX92),IF(EY$1=1,SUMIFS(81:81,$1:$1,"&gt;="&amp;1,$1:$1,"&lt;="&amp;INT(-$N92/30))+(-$N92/30-INT(-$N92/30))*SUMIFS(81:81,$1:$1,INT(-$N92/30)+1),0)+(-$N92/30-INT(-$N92/30))*SUMIFS(81:81,$1:$1,EY$1+INT(-$N92/30)+1)+(INT(-$N92/30)+1--$N92/30)*SUMIFS(81:81,$1:$1,EY$1+INT(-$N92/30))))</f>
        <v>0</v>
      </c>
      <c r="EZ92" s="40">
        <f>IF(EZ$7="",0,IF(EZ$1=MAX($1:$1),$R81-SUM($T92:EY92),IF(EZ$1=1,SUMIFS(81:81,$1:$1,"&gt;="&amp;1,$1:$1,"&lt;="&amp;INT(-$N92/30))+(-$N92/30-INT(-$N92/30))*SUMIFS(81:81,$1:$1,INT(-$N92/30)+1),0)+(-$N92/30-INT(-$N92/30))*SUMIFS(81:81,$1:$1,EZ$1+INT(-$N92/30)+1)+(INT(-$N92/30)+1--$N92/30)*SUMIFS(81:81,$1:$1,EZ$1+INT(-$N92/30))))</f>
        <v>0</v>
      </c>
      <c r="FA92" s="40">
        <f>IF(FA$7="",0,IF(FA$1=MAX($1:$1),$R81-SUM($T92:EZ92),IF(FA$1=1,SUMIFS(81:81,$1:$1,"&gt;="&amp;1,$1:$1,"&lt;="&amp;INT(-$N92/30))+(-$N92/30-INT(-$N92/30))*SUMIFS(81:81,$1:$1,INT(-$N92/30)+1),0)+(-$N92/30-INT(-$N92/30))*SUMIFS(81:81,$1:$1,FA$1+INT(-$N92/30)+1)+(INT(-$N92/30)+1--$N92/30)*SUMIFS(81:81,$1:$1,FA$1+INT(-$N92/30))))</f>
        <v>0</v>
      </c>
      <c r="FB92" s="40">
        <f>IF(FB$7="",0,IF(FB$1=MAX($1:$1),$R81-SUM($T92:FA92),IF(FB$1=1,SUMIFS(81:81,$1:$1,"&gt;="&amp;1,$1:$1,"&lt;="&amp;INT(-$N92/30))+(-$N92/30-INT(-$N92/30))*SUMIFS(81:81,$1:$1,INT(-$N92/30)+1),0)+(-$N92/30-INT(-$N92/30))*SUMIFS(81:81,$1:$1,FB$1+INT(-$N92/30)+1)+(INT(-$N92/30)+1--$N92/30)*SUMIFS(81:81,$1:$1,FB$1+INT(-$N92/30))))</f>
        <v>0</v>
      </c>
      <c r="FC92" s="40">
        <f>IF(FC$7="",0,IF(FC$1=MAX($1:$1),$R81-SUM($T92:FB92),IF(FC$1=1,SUMIFS(81:81,$1:$1,"&gt;="&amp;1,$1:$1,"&lt;="&amp;INT(-$N92/30))+(-$N92/30-INT(-$N92/30))*SUMIFS(81:81,$1:$1,INT(-$N92/30)+1),0)+(-$N92/30-INT(-$N92/30))*SUMIFS(81:81,$1:$1,FC$1+INT(-$N92/30)+1)+(INT(-$N92/30)+1--$N92/30)*SUMIFS(81:81,$1:$1,FC$1+INT(-$N92/30))))</f>
        <v>0</v>
      </c>
      <c r="FD92" s="40">
        <f>IF(FD$7="",0,IF(FD$1=MAX($1:$1),$R81-SUM($T92:FC92),IF(FD$1=1,SUMIFS(81:81,$1:$1,"&gt;="&amp;1,$1:$1,"&lt;="&amp;INT(-$N92/30))+(-$N92/30-INT(-$N92/30))*SUMIFS(81:81,$1:$1,INT(-$N92/30)+1),0)+(-$N92/30-INT(-$N92/30))*SUMIFS(81:81,$1:$1,FD$1+INT(-$N92/30)+1)+(INT(-$N92/30)+1--$N92/30)*SUMIFS(81:81,$1:$1,FD$1+INT(-$N92/30))))</f>
        <v>0</v>
      </c>
      <c r="FE92" s="40">
        <f>IF(FE$7="",0,IF(FE$1=MAX($1:$1),$R81-SUM($T92:FD92),IF(FE$1=1,SUMIFS(81:81,$1:$1,"&gt;="&amp;1,$1:$1,"&lt;="&amp;INT(-$N92/30))+(-$N92/30-INT(-$N92/30))*SUMIFS(81:81,$1:$1,INT(-$N92/30)+1),0)+(-$N92/30-INT(-$N92/30))*SUMIFS(81:81,$1:$1,FE$1+INT(-$N92/30)+1)+(INT(-$N92/30)+1--$N92/30)*SUMIFS(81:81,$1:$1,FE$1+INT(-$N92/30))))</f>
        <v>0</v>
      </c>
      <c r="FF92" s="40">
        <f>IF(FF$7="",0,IF(FF$1=MAX($1:$1),$R81-SUM($T92:FE92),IF(FF$1=1,SUMIFS(81:81,$1:$1,"&gt;="&amp;1,$1:$1,"&lt;="&amp;INT(-$N92/30))+(-$N92/30-INT(-$N92/30))*SUMIFS(81:81,$1:$1,INT(-$N92/30)+1),0)+(-$N92/30-INT(-$N92/30))*SUMIFS(81:81,$1:$1,FF$1+INT(-$N92/30)+1)+(INT(-$N92/30)+1--$N92/30)*SUMIFS(81:81,$1:$1,FF$1+INT(-$N92/30))))</f>
        <v>0</v>
      </c>
      <c r="FG92" s="40">
        <f>IF(FG$7="",0,IF(FG$1=MAX($1:$1),$R81-SUM($T92:FF92),IF(FG$1=1,SUMIFS(81:81,$1:$1,"&gt;="&amp;1,$1:$1,"&lt;="&amp;INT(-$N92/30))+(-$N92/30-INT(-$N92/30))*SUMIFS(81:81,$1:$1,INT(-$N92/30)+1),0)+(-$N92/30-INT(-$N92/30))*SUMIFS(81:81,$1:$1,FG$1+INT(-$N92/30)+1)+(INT(-$N92/30)+1--$N92/30)*SUMIFS(81:81,$1:$1,FG$1+INT(-$N92/30))))</f>
        <v>0</v>
      </c>
      <c r="FH92" s="40">
        <f>IF(FH$7="",0,IF(FH$1=MAX($1:$1),$R81-SUM($T92:FG92),IF(FH$1=1,SUMIFS(81:81,$1:$1,"&gt;="&amp;1,$1:$1,"&lt;="&amp;INT(-$N92/30))+(-$N92/30-INT(-$N92/30))*SUMIFS(81:81,$1:$1,INT(-$N92/30)+1),0)+(-$N92/30-INT(-$N92/30))*SUMIFS(81:81,$1:$1,FH$1+INT(-$N92/30)+1)+(INT(-$N92/30)+1--$N92/30)*SUMIFS(81:81,$1:$1,FH$1+INT(-$N92/30))))</f>
        <v>0</v>
      </c>
      <c r="FI92" s="40">
        <f>IF(FI$7="",0,IF(FI$1=MAX($1:$1),$R81-SUM($T92:FH92),IF(FI$1=1,SUMIFS(81:81,$1:$1,"&gt;="&amp;1,$1:$1,"&lt;="&amp;INT(-$N92/30))+(-$N92/30-INT(-$N92/30))*SUMIFS(81:81,$1:$1,INT(-$N92/30)+1),0)+(-$N92/30-INT(-$N92/30))*SUMIFS(81:81,$1:$1,FI$1+INT(-$N92/30)+1)+(INT(-$N92/30)+1--$N92/30)*SUMIFS(81:81,$1:$1,FI$1+INT(-$N92/30))))</f>
        <v>0</v>
      </c>
      <c r="FJ92" s="40">
        <f>IF(FJ$7="",0,IF(FJ$1=MAX($1:$1),$R81-SUM($T92:FI92),IF(FJ$1=1,SUMIFS(81:81,$1:$1,"&gt;="&amp;1,$1:$1,"&lt;="&amp;INT(-$N92/30))+(-$N92/30-INT(-$N92/30))*SUMIFS(81:81,$1:$1,INT(-$N92/30)+1),0)+(-$N92/30-INT(-$N92/30))*SUMIFS(81:81,$1:$1,FJ$1+INT(-$N92/30)+1)+(INT(-$N92/30)+1--$N92/30)*SUMIFS(81:81,$1:$1,FJ$1+INT(-$N92/30))))</f>
        <v>0</v>
      </c>
      <c r="FK92" s="40">
        <f>IF(FK$7="",0,IF(FK$1=MAX($1:$1),$R81-SUM($T92:FJ92),IF(FK$1=1,SUMIFS(81:81,$1:$1,"&gt;="&amp;1,$1:$1,"&lt;="&amp;INT(-$N92/30))+(-$N92/30-INT(-$N92/30))*SUMIFS(81:81,$1:$1,INT(-$N92/30)+1),0)+(-$N92/30-INT(-$N92/30))*SUMIFS(81:81,$1:$1,FK$1+INT(-$N92/30)+1)+(INT(-$N92/30)+1--$N92/30)*SUMIFS(81:81,$1:$1,FK$1+INT(-$N92/30))))</f>
        <v>0</v>
      </c>
      <c r="FL92" s="40">
        <f>IF(FL$7="",0,IF(FL$1=MAX($1:$1),$R81-SUM($T92:FK92),IF(FL$1=1,SUMIFS(81:81,$1:$1,"&gt;="&amp;1,$1:$1,"&lt;="&amp;INT(-$N92/30))+(-$N92/30-INT(-$N92/30))*SUMIFS(81:81,$1:$1,INT(-$N92/30)+1),0)+(-$N92/30-INT(-$N92/30))*SUMIFS(81:81,$1:$1,FL$1+INT(-$N92/30)+1)+(INT(-$N92/30)+1--$N92/30)*SUMIFS(81:81,$1:$1,FL$1+INT(-$N92/30))))</f>
        <v>0</v>
      </c>
      <c r="FM92" s="40">
        <f>IF(FM$7="",0,IF(FM$1=MAX($1:$1),$R81-SUM($T92:FL92),IF(FM$1=1,SUMIFS(81:81,$1:$1,"&gt;="&amp;1,$1:$1,"&lt;="&amp;INT(-$N92/30))+(-$N92/30-INT(-$N92/30))*SUMIFS(81:81,$1:$1,INT(-$N92/30)+1),0)+(-$N92/30-INT(-$N92/30))*SUMIFS(81:81,$1:$1,FM$1+INT(-$N92/30)+1)+(INT(-$N92/30)+1--$N92/30)*SUMIFS(81:81,$1:$1,FM$1+INT(-$N92/30))))</f>
        <v>0</v>
      </c>
      <c r="FN92" s="40">
        <f>IF(FN$7="",0,IF(FN$1=MAX($1:$1),$R81-SUM($T92:FM92),IF(FN$1=1,SUMIFS(81:81,$1:$1,"&gt;="&amp;1,$1:$1,"&lt;="&amp;INT(-$N92/30))+(-$N92/30-INT(-$N92/30))*SUMIFS(81:81,$1:$1,INT(-$N92/30)+1),0)+(-$N92/30-INT(-$N92/30))*SUMIFS(81:81,$1:$1,FN$1+INT(-$N92/30)+1)+(INT(-$N92/30)+1--$N92/30)*SUMIFS(81:81,$1:$1,FN$1+INT(-$N92/30))))</f>
        <v>0</v>
      </c>
      <c r="FO92" s="40">
        <f>IF(FO$7="",0,IF(FO$1=MAX($1:$1),$R81-SUM($T92:FN92),IF(FO$1=1,SUMIFS(81:81,$1:$1,"&gt;="&amp;1,$1:$1,"&lt;="&amp;INT(-$N92/30))+(-$N92/30-INT(-$N92/30))*SUMIFS(81:81,$1:$1,INT(-$N92/30)+1),0)+(-$N92/30-INT(-$N92/30))*SUMIFS(81:81,$1:$1,FO$1+INT(-$N92/30)+1)+(INT(-$N92/30)+1--$N92/30)*SUMIFS(81:81,$1:$1,FO$1+INT(-$N92/30))))</f>
        <v>0</v>
      </c>
      <c r="FP92" s="40">
        <f>IF(FP$7="",0,IF(FP$1=MAX($1:$1),$R81-SUM($T92:FO92),IF(FP$1=1,SUMIFS(81:81,$1:$1,"&gt;="&amp;1,$1:$1,"&lt;="&amp;INT(-$N92/30))+(-$N92/30-INT(-$N92/30))*SUMIFS(81:81,$1:$1,INT(-$N92/30)+1),0)+(-$N92/30-INT(-$N92/30))*SUMIFS(81:81,$1:$1,FP$1+INT(-$N92/30)+1)+(INT(-$N92/30)+1--$N92/30)*SUMIFS(81:81,$1:$1,FP$1+INT(-$N92/30))))</f>
        <v>0</v>
      </c>
      <c r="FQ92" s="40">
        <f>IF(FQ$7="",0,IF(FQ$1=MAX($1:$1),$R81-SUM($T92:FP92),IF(FQ$1=1,SUMIFS(81:81,$1:$1,"&gt;="&amp;1,$1:$1,"&lt;="&amp;INT(-$N92/30))+(-$N92/30-INT(-$N92/30))*SUMIFS(81:81,$1:$1,INT(-$N92/30)+1),0)+(-$N92/30-INT(-$N92/30))*SUMIFS(81:81,$1:$1,FQ$1+INT(-$N92/30)+1)+(INT(-$N92/30)+1--$N92/30)*SUMIFS(81:81,$1:$1,FQ$1+INT(-$N92/30))))</f>
        <v>0</v>
      </c>
      <c r="FR92" s="40">
        <f>IF(FR$7="",0,IF(FR$1=MAX($1:$1),$R81-SUM($T92:FQ92),IF(FR$1=1,SUMIFS(81:81,$1:$1,"&gt;="&amp;1,$1:$1,"&lt;="&amp;INT(-$N92/30))+(-$N92/30-INT(-$N92/30))*SUMIFS(81:81,$1:$1,INT(-$N92/30)+1),0)+(-$N92/30-INT(-$N92/30))*SUMIFS(81:81,$1:$1,FR$1+INT(-$N92/30)+1)+(INT(-$N92/30)+1--$N92/30)*SUMIFS(81:81,$1:$1,FR$1+INT(-$N92/30))))</f>
        <v>0</v>
      </c>
      <c r="FS92" s="40">
        <f>IF(FS$7="",0,IF(FS$1=MAX($1:$1),$R81-SUM($T92:FR92),IF(FS$1=1,SUMIFS(81:81,$1:$1,"&gt;="&amp;1,$1:$1,"&lt;="&amp;INT(-$N92/30))+(-$N92/30-INT(-$N92/30))*SUMIFS(81:81,$1:$1,INT(-$N92/30)+1),0)+(-$N92/30-INT(-$N92/30))*SUMIFS(81:81,$1:$1,FS$1+INT(-$N92/30)+1)+(INT(-$N92/30)+1--$N92/30)*SUMIFS(81:81,$1:$1,FS$1+INT(-$N92/30))))</f>
        <v>0</v>
      </c>
      <c r="FT92" s="40">
        <f>IF(FT$7="",0,IF(FT$1=MAX($1:$1),$R81-SUM($T92:FS92),IF(FT$1=1,SUMIFS(81:81,$1:$1,"&gt;="&amp;1,$1:$1,"&lt;="&amp;INT(-$N92/30))+(-$N92/30-INT(-$N92/30))*SUMIFS(81:81,$1:$1,INT(-$N92/30)+1),0)+(-$N92/30-INT(-$N92/30))*SUMIFS(81:81,$1:$1,FT$1+INT(-$N92/30)+1)+(INT(-$N92/30)+1--$N92/30)*SUMIFS(81:81,$1:$1,FT$1+INT(-$N92/30))))</f>
        <v>0</v>
      </c>
      <c r="FU92" s="40">
        <f>IF(FU$7="",0,IF(FU$1=MAX($1:$1),$R81-SUM($T92:FT92),IF(FU$1=1,SUMIFS(81:81,$1:$1,"&gt;="&amp;1,$1:$1,"&lt;="&amp;INT(-$N92/30))+(-$N92/30-INT(-$N92/30))*SUMIFS(81:81,$1:$1,INT(-$N92/30)+1),0)+(-$N92/30-INT(-$N92/30))*SUMIFS(81:81,$1:$1,FU$1+INT(-$N92/30)+1)+(INT(-$N92/30)+1--$N92/30)*SUMIFS(81:81,$1:$1,FU$1+INT(-$N92/30))))</f>
        <v>0</v>
      </c>
      <c r="FV92" s="40">
        <f>IF(FV$7="",0,IF(FV$1=MAX($1:$1),$R81-SUM($T92:FU92),IF(FV$1=1,SUMIFS(81:81,$1:$1,"&gt;="&amp;1,$1:$1,"&lt;="&amp;INT(-$N92/30))+(-$N92/30-INT(-$N92/30))*SUMIFS(81:81,$1:$1,INT(-$N92/30)+1),0)+(-$N92/30-INT(-$N92/30))*SUMIFS(81:81,$1:$1,FV$1+INT(-$N92/30)+1)+(INT(-$N92/30)+1--$N92/30)*SUMIFS(81:81,$1:$1,FV$1+INT(-$N92/30))))</f>
        <v>0</v>
      </c>
      <c r="FW92" s="40">
        <f>IF(FW$7="",0,IF(FW$1=MAX($1:$1),$R81-SUM($T92:FV92),IF(FW$1=1,SUMIFS(81:81,$1:$1,"&gt;="&amp;1,$1:$1,"&lt;="&amp;INT(-$N92/30))+(-$N92/30-INT(-$N92/30))*SUMIFS(81:81,$1:$1,INT(-$N92/30)+1),0)+(-$N92/30-INT(-$N92/30))*SUMIFS(81:81,$1:$1,FW$1+INT(-$N92/30)+1)+(INT(-$N92/30)+1--$N92/30)*SUMIFS(81:81,$1:$1,FW$1+INT(-$N92/30))))</f>
        <v>0</v>
      </c>
      <c r="FX92" s="40">
        <f>IF(FX$7="",0,IF(FX$1=MAX($1:$1),$R81-SUM($T92:FW92),IF(FX$1=1,SUMIFS(81:81,$1:$1,"&gt;="&amp;1,$1:$1,"&lt;="&amp;INT(-$N92/30))+(-$N92/30-INT(-$N92/30))*SUMIFS(81:81,$1:$1,INT(-$N92/30)+1),0)+(-$N92/30-INT(-$N92/30))*SUMIFS(81:81,$1:$1,FX$1+INT(-$N92/30)+1)+(INT(-$N92/30)+1--$N92/30)*SUMIFS(81:81,$1:$1,FX$1+INT(-$N92/30))))</f>
        <v>0</v>
      </c>
      <c r="FY92" s="40">
        <f>IF(FY$7="",0,IF(FY$1=MAX($1:$1),$R81-SUM($T92:FX92),IF(FY$1=1,SUMIFS(81:81,$1:$1,"&gt;="&amp;1,$1:$1,"&lt;="&amp;INT(-$N92/30))+(-$N92/30-INT(-$N92/30))*SUMIFS(81:81,$1:$1,INT(-$N92/30)+1),0)+(-$N92/30-INT(-$N92/30))*SUMIFS(81:81,$1:$1,FY$1+INT(-$N92/30)+1)+(INT(-$N92/30)+1--$N92/30)*SUMIFS(81:81,$1:$1,FY$1+INT(-$N92/30))))</f>
        <v>0</v>
      </c>
      <c r="FZ92" s="40">
        <f>IF(FZ$7="",0,IF(FZ$1=MAX($1:$1),$R81-SUM($T92:FY92),IF(FZ$1=1,SUMIFS(81:81,$1:$1,"&gt;="&amp;1,$1:$1,"&lt;="&amp;INT(-$N92/30))+(-$N92/30-INT(-$N92/30))*SUMIFS(81:81,$1:$1,INT(-$N92/30)+1),0)+(-$N92/30-INT(-$N92/30))*SUMIFS(81:81,$1:$1,FZ$1+INT(-$N92/30)+1)+(INT(-$N92/30)+1--$N92/30)*SUMIFS(81:81,$1:$1,FZ$1+INT(-$N92/30))))</f>
        <v>0</v>
      </c>
      <c r="GA92" s="40">
        <f>IF(GA$7="",0,IF(GA$1=MAX($1:$1),$R81-SUM($T92:FZ92),IF(GA$1=1,SUMIFS(81:81,$1:$1,"&gt;="&amp;1,$1:$1,"&lt;="&amp;INT(-$N92/30))+(-$N92/30-INT(-$N92/30))*SUMIFS(81:81,$1:$1,INT(-$N92/30)+1),0)+(-$N92/30-INT(-$N92/30))*SUMIFS(81:81,$1:$1,GA$1+INT(-$N92/30)+1)+(INT(-$N92/30)+1--$N92/30)*SUMIFS(81:81,$1:$1,GA$1+INT(-$N92/30))))</f>
        <v>0</v>
      </c>
      <c r="GB92" s="40">
        <f>IF(GB$7="",0,IF(GB$1=MAX($1:$1),$R81-SUM($T92:GA92),IF(GB$1=1,SUMIFS(81:81,$1:$1,"&gt;="&amp;1,$1:$1,"&lt;="&amp;INT(-$N92/30))+(-$N92/30-INT(-$N92/30))*SUMIFS(81:81,$1:$1,INT(-$N92/30)+1),0)+(-$N92/30-INT(-$N92/30))*SUMIFS(81:81,$1:$1,GB$1+INT(-$N92/30)+1)+(INT(-$N92/30)+1--$N92/30)*SUMIFS(81:81,$1:$1,GB$1+INT(-$N92/30))))</f>
        <v>0</v>
      </c>
      <c r="GC92" s="40">
        <f>IF(GC$7="",0,IF(GC$1=MAX($1:$1),$R81-SUM($T92:GB92),IF(GC$1=1,SUMIFS(81:81,$1:$1,"&gt;="&amp;1,$1:$1,"&lt;="&amp;INT(-$N92/30))+(-$N92/30-INT(-$N92/30))*SUMIFS(81:81,$1:$1,INT(-$N92/30)+1),0)+(-$N92/30-INT(-$N92/30))*SUMIFS(81:81,$1:$1,GC$1+INT(-$N92/30)+1)+(INT(-$N92/30)+1--$N92/30)*SUMIFS(81:81,$1:$1,GC$1+INT(-$N92/30))))</f>
        <v>0</v>
      </c>
      <c r="GD92" s="40">
        <f>IF(GD$7="",0,IF(GD$1=MAX($1:$1),$R81-SUM($T92:GC92),IF(GD$1=1,SUMIFS(81:81,$1:$1,"&gt;="&amp;1,$1:$1,"&lt;="&amp;INT(-$N92/30))+(-$N92/30-INT(-$N92/30))*SUMIFS(81:81,$1:$1,INT(-$N92/30)+1),0)+(-$N92/30-INT(-$N92/30))*SUMIFS(81:81,$1:$1,GD$1+INT(-$N92/30)+1)+(INT(-$N92/30)+1--$N92/30)*SUMIFS(81:81,$1:$1,GD$1+INT(-$N92/30))))</f>
        <v>0</v>
      </c>
      <c r="GE92" s="40">
        <f>IF(GE$7="",0,IF(GE$1=MAX($1:$1),$R81-SUM($T92:GD92),IF(GE$1=1,SUMIFS(81:81,$1:$1,"&gt;="&amp;1,$1:$1,"&lt;="&amp;INT(-$N92/30))+(-$N92/30-INT(-$N92/30))*SUMIFS(81:81,$1:$1,INT(-$N92/30)+1),0)+(-$N92/30-INT(-$N92/30))*SUMIFS(81:81,$1:$1,GE$1+INT(-$N92/30)+1)+(INT(-$N92/30)+1--$N92/30)*SUMIFS(81:81,$1:$1,GE$1+INT(-$N92/30))))</f>
        <v>0</v>
      </c>
      <c r="GF92" s="40">
        <f>IF(GF$7="",0,IF(GF$1=MAX($1:$1),$R81-SUM($T92:GE92),IF(GF$1=1,SUMIFS(81:81,$1:$1,"&gt;="&amp;1,$1:$1,"&lt;="&amp;INT(-$N92/30))+(-$N92/30-INT(-$N92/30))*SUMIFS(81:81,$1:$1,INT(-$N92/30)+1),0)+(-$N92/30-INT(-$N92/30))*SUMIFS(81:81,$1:$1,GF$1+INT(-$N92/30)+1)+(INT(-$N92/30)+1--$N92/30)*SUMIFS(81:81,$1:$1,GF$1+INT(-$N92/30))))</f>
        <v>0</v>
      </c>
      <c r="GG92" s="40">
        <f>IF(GG$7="",0,IF(GG$1=MAX($1:$1),$R81-SUM($T92:GF92),IF(GG$1=1,SUMIFS(81:81,$1:$1,"&gt;="&amp;1,$1:$1,"&lt;="&amp;INT(-$N92/30))+(-$N92/30-INT(-$N92/30))*SUMIFS(81:81,$1:$1,INT(-$N92/30)+1),0)+(-$N92/30-INT(-$N92/30))*SUMIFS(81:81,$1:$1,GG$1+INT(-$N92/30)+1)+(INT(-$N92/30)+1--$N92/30)*SUMIFS(81:81,$1:$1,GG$1+INT(-$N92/30))))</f>
        <v>0</v>
      </c>
      <c r="GH92" s="40">
        <f>IF(GH$7="",0,IF(GH$1=MAX($1:$1),$R81-SUM($T92:GG92),IF(GH$1=1,SUMIFS(81:81,$1:$1,"&gt;="&amp;1,$1:$1,"&lt;="&amp;INT(-$N92/30))+(-$N92/30-INT(-$N92/30))*SUMIFS(81:81,$1:$1,INT(-$N92/30)+1),0)+(-$N92/30-INT(-$N92/30))*SUMIFS(81:81,$1:$1,GH$1+INT(-$N92/30)+1)+(INT(-$N92/30)+1--$N92/30)*SUMIFS(81:81,$1:$1,GH$1+INT(-$N92/30))))</f>
        <v>0</v>
      </c>
      <c r="GI92" s="40">
        <f>IF(GI$7="",0,IF(GI$1=MAX($1:$1),$R81-SUM($T92:GH92),IF(GI$1=1,SUMIFS(81:81,$1:$1,"&gt;="&amp;1,$1:$1,"&lt;="&amp;INT(-$N92/30))+(-$N92/30-INT(-$N92/30))*SUMIFS(81:81,$1:$1,INT(-$N92/30)+1),0)+(-$N92/30-INT(-$N92/30))*SUMIFS(81:81,$1:$1,GI$1+INT(-$N92/30)+1)+(INT(-$N92/30)+1--$N92/30)*SUMIFS(81:81,$1:$1,GI$1+INT(-$N92/30))))</f>
        <v>0</v>
      </c>
      <c r="GJ92" s="40">
        <f>IF(GJ$7="",0,IF(GJ$1=MAX($1:$1),$R81-SUM($T92:GI92),IF(GJ$1=1,SUMIFS(81:81,$1:$1,"&gt;="&amp;1,$1:$1,"&lt;="&amp;INT(-$N92/30))+(-$N92/30-INT(-$N92/30))*SUMIFS(81:81,$1:$1,INT(-$N92/30)+1),0)+(-$N92/30-INT(-$N92/30))*SUMIFS(81:81,$1:$1,GJ$1+INT(-$N92/30)+1)+(INT(-$N92/30)+1--$N92/30)*SUMIFS(81:81,$1:$1,GJ$1+INT(-$N92/30))))</f>
        <v>0</v>
      </c>
      <c r="GK92" s="40">
        <f>IF(GK$7="",0,IF(GK$1=MAX($1:$1),$R81-SUM($T92:GJ92),IF(GK$1=1,SUMIFS(81:81,$1:$1,"&gt;="&amp;1,$1:$1,"&lt;="&amp;INT(-$N92/30))+(-$N92/30-INT(-$N92/30))*SUMIFS(81:81,$1:$1,INT(-$N92/30)+1),0)+(-$N92/30-INT(-$N92/30))*SUMIFS(81:81,$1:$1,GK$1+INT(-$N92/30)+1)+(INT(-$N92/30)+1--$N92/30)*SUMIFS(81:81,$1:$1,GK$1+INT(-$N92/30))))</f>
        <v>0</v>
      </c>
      <c r="GL92" s="40">
        <f>IF(GL$7="",0,IF(GL$1=MAX($1:$1),$R81-SUM($T92:GK92),IF(GL$1=1,SUMIFS(81:81,$1:$1,"&gt;="&amp;1,$1:$1,"&lt;="&amp;INT(-$N92/30))+(-$N92/30-INT(-$N92/30))*SUMIFS(81:81,$1:$1,INT(-$N92/30)+1),0)+(-$N92/30-INT(-$N92/30))*SUMIFS(81:81,$1:$1,GL$1+INT(-$N92/30)+1)+(INT(-$N92/30)+1--$N92/30)*SUMIFS(81:81,$1:$1,GL$1+INT(-$N92/30))))</f>
        <v>0</v>
      </c>
      <c r="GM92" s="40">
        <f>IF(GM$7="",0,IF(GM$1=MAX($1:$1),$R81-SUM($T92:GL92),IF(GM$1=1,SUMIFS(81:81,$1:$1,"&gt;="&amp;1,$1:$1,"&lt;="&amp;INT(-$N92/30))+(-$N92/30-INT(-$N92/30))*SUMIFS(81:81,$1:$1,INT(-$N92/30)+1),0)+(-$N92/30-INT(-$N92/30))*SUMIFS(81:81,$1:$1,GM$1+INT(-$N92/30)+1)+(INT(-$N92/30)+1--$N92/30)*SUMIFS(81:81,$1:$1,GM$1+INT(-$N92/30))))</f>
        <v>0</v>
      </c>
      <c r="GN92" s="40">
        <f>IF(GN$7="",0,IF(GN$1=MAX($1:$1),$R81-SUM($T92:GM92),IF(GN$1=1,SUMIFS(81:81,$1:$1,"&gt;="&amp;1,$1:$1,"&lt;="&amp;INT(-$N92/30))+(-$N92/30-INT(-$N92/30))*SUMIFS(81:81,$1:$1,INT(-$N92/30)+1),0)+(-$N92/30-INT(-$N92/30))*SUMIFS(81:81,$1:$1,GN$1+INT(-$N92/30)+1)+(INT(-$N92/30)+1--$N92/30)*SUMIFS(81:81,$1:$1,GN$1+INT(-$N92/30))))</f>
        <v>0</v>
      </c>
      <c r="GO92" s="40">
        <f>IF(GO$7="",0,IF(GO$1=MAX($1:$1),$R81-SUM($T92:GN92),IF(GO$1=1,SUMIFS(81:81,$1:$1,"&gt;="&amp;1,$1:$1,"&lt;="&amp;INT(-$N92/30))+(-$N92/30-INT(-$N92/30))*SUMIFS(81:81,$1:$1,INT(-$N92/30)+1),0)+(-$N92/30-INT(-$N92/30))*SUMIFS(81:81,$1:$1,GO$1+INT(-$N92/30)+1)+(INT(-$N92/30)+1--$N92/30)*SUMIFS(81:81,$1:$1,GO$1+INT(-$N92/30))))</f>
        <v>0</v>
      </c>
      <c r="GP92" s="40">
        <f>IF(GP$7="",0,IF(GP$1=MAX($1:$1),$R81-SUM($T92:GO92),IF(GP$1=1,SUMIFS(81:81,$1:$1,"&gt;="&amp;1,$1:$1,"&lt;="&amp;INT(-$N92/30))+(-$N92/30-INT(-$N92/30))*SUMIFS(81:81,$1:$1,INT(-$N92/30)+1),0)+(-$N92/30-INT(-$N92/30))*SUMIFS(81:81,$1:$1,GP$1+INT(-$N92/30)+1)+(INT(-$N92/30)+1--$N92/30)*SUMIFS(81:81,$1:$1,GP$1+INT(-$N92/30))))</f>
        <v>0</v>
      </c>
      <c r="GQ92" s="40">
        <f>IF(GQ$7="",0,IF(GQ$1=MAX($1:$1),$R81-SUM($T92:GP92),IF(GQ$1=1,SUMIFS(81:81,$1:$1,"&gt;="&amp;1,$1:$1,"&lt;="&amp;INT(-$N92/30))+(-$N92/30-INT(-$N92/30))*SUMIFS(81:81,$1:$1,INT(-$N92/30)+1),0)+(-$N92/30-INT(-$N92/30))*SUMIFS(81:81,$1:$1,GQ$1+INT(-$N92/30)+1)+(INT(-$N92/30)+1--$N92/30)*SUMIFS(81:81,$1:$1,GQ$1+INT(-$N92/30))))</f>
        <v>0</v>
      </c>
      <c r="GR92" s="40">
        <f>IF(GR$7="",0,IF(GR$1=MAX($1:$1),$R81-SUM($T92:GQ92),IF(GR$1=1,SUMIFS(81:81,$1:$1,"&gt;="&amp;1,$1:$1,"&lt;="&amp;INT(-$N92/30))+(-$N92/30-INT(-$N92/30))*SUMIFS(81:81,$1:$1,INT(-$N92/30)+1),0)+(-$N92/30-INT(-$N92/30))*SUMIFS(81:81,$1:$1,GR$1+INT(-$N92/30)+1)+(INT(-$N92/30)+1--$N92/30)*SUMIFS(81:81,$1:$1,GR$1+INT(-$N92/30))))</f>
        <v>0</v>
      </c>
      <c r="GS92" s="40">
        <f>IF(GS$7="",0,IF(GS$1=MAX($1:$1),$R81-SUM($T92:GR92),IF(GS$1=1,SUMIFS(81:81,$1:$1,"&gt;="&amp;1,$1:$1,"&lt;="&amp;INT(-$N92/30))+(-$N92/30-INT(-$N92/30))*SUMIFS(81:81,$1:$1,INT(-$N92/30)+1),0)+(-$N92/30-INT(-$N92/30))*SUMIFS(81:81,$1:$1,GS$1+INT(-$N92/30)+1)+(INT(-$N92/30)+1--$N92/30)*SUMIFS(81:81,$1:$1,GS$1+INT(-$N92/30))))</f>
        <v>0</v>
      </c>
      <c r="GT92" s="40">
        <f>IF(GT$7="",0,IF(GT$1=MAX($1:$1),$R81-SUM($T92:GS92),IF(GT$1=1,SUMIFS(81:81,$1:$1,"&gt;="&amp;1,$1:$1,"&lt;="&amp;INT(-$N92/30))+(-$N92/30-INT(-$N92/30))*SUMIFS(81:81,$1:$1,INT(-$N92/30)+1),0)+(-$N92/30-INT(-$N92/30))*SUMIFS(81:81,$1:$1,GT$1+INT(-$N92/30)+1)+(INT(-$N92/30)+1--$N92/30)*SUMIFS(81:81,$1:$1,GT$1+INT(-$N92/30))))</f>
        <v>0</v>
      </c>
      <c r="GU92" s="40">
        <f>IF(GU$7="",0,IF(GU$1=MAX($1:$1),$R81-SUM($T92:GT92),IF(GU$1=1,SUMIFS(81:81,$1:$1,"&gt;="&amp;1,$1:$1,"&lt;="&amp;INT(-$N92/30))+(-$N92/30-INT(-$N92/30))*SUMIFS(81:81,$1:$1,INT(-$N92/30)+1),0)+(-$N92/30-INT(-$N92/30))*SUMIFS(81:81,$1:$1,GU$1+INT(-$N92/30)+1)+(INT(-$N92/30)+1--$N92/30)*SUMIFS(81:81,$1:$1,GU$1+INT(-$N92/30))))</f>
        <v>0</v>
      </c>
      <c r="GV92" s="40">
        <f>IF(GV$7="",0,IF(GV$1=MAX($1:$1),$R81-SUM($T92:GU92),IF(GV$1=1,SUMIFS(81:81,$1:$1,"&gt;="&amp;1,$1:$1,"&lt;="&amp;INT(-$N92/30))+(-$N92/30-INT(-$N92/30))*SUMIFS(81:81,$1:$1,INT(-$N92/30)+1),0)+(-$N92/30-INT(-$N92/30))*SUMIFS(81:81,$1:$1,GV$1+INT(-$N92/30)+1)+(INT(-$N92/30)+1--$N92/30)*SUMIFS(81:81,$1:$1,GV$1+INT(-$N92/30))))</f>
        <v>0</v>
      </c>
      <c r="GW92" s="40">
        <f>IF(GW$7="",0,IF(GW$1=MAX($1:$1),$R81-SUM($T92:GV92),IF(GW$1=1,SUMIFS(81:81,$1:$1,"&gt;="&amp;1,$1:$1,"&lt;="&amp;INT(-$N92/30))+(-$N92/30-INT(-$N92/30))*SUMIFS(81:81,$1:$1,INT(-$N92/30)+1),0)+(-$N92/30-INT(-$N92/30))*SUMIFS(81:81,$1:$1,GW$1+INT(-$N92/30)+1)+(INT(-$N92/30)+1--$N92/30)*SUMIFS(81:81,$1:$1,GW$1+INT(-$N92/30))))</f>
        <v>0</v>
      </c>
      <c r="GX92" s="40">
        <f>IF(GX$7="",0,IF(GX$1=MAX($1:$1),$R81-SUM($T92:GW92),IF(GX$1=1,SUMIFS(81:81,$1:$1,"&gt;="&amp;1,$1:$1,"&lt;="&amp;INT(-$N92/30))+(-$N92/30-INT(-$N92/30))*SUMIFS(81:81,$1:$1,INT(-$N92/30)+1),0)+(-$N92/30-INT(-$N92/30))*SUMIFS(81:81,$1:$1,GX$1+INT(-$N92/30)+1)+(INT(-$N92/30)+1--$N92/30)*SUMIFS(81:81,$1:$1,GX$1+INT(-$N92/30))))</f>
        <v>0</v>
      </c>
      <c r="GY92" s="40">
        <f>IF(GY$7="",0,IF(GY$1=MAX($1:$1),$R81-SUM($T92:GX92),IF(GY$1=1,SUMIFS(81:81,$1:$1,"&gt;="&amp;1,$1:$1,"&lt;="&amp;INT(-$N92/30))+(-$N92/30-INT(-$N92/30))*SUMIFS(81:81,$1:$1,INT(-$N92/30)+1),0)+(-$N92/30-INT(-$N92/30))*SUMIFS(81:81,$1:$1,GY$1+INT(-$N92/30)+1)+(INT(-$N92/30)+1--$N92/30)*SUMIFS(81:81,$1:$1,GY$1+INT(-$N92/30))))</f>
        <v>0</v>
      </c>
      <c r="GZ92" s="40">
        <f>IF(GZ$7="",0,IF(GZ$1=MAX($1:$1),$R81-SUM($T92:GY92),IF(GZ$1=1,SUMIFS(81:81,$1:$1,"&gt;="&amp;1,$1:$1,"&lt;="&amp;INT(-$N92/30))+(-$N92/30-INT(-$N92/30))*SUMIFS(81:81,$1:$1,INT(-$N92/30)+1),0)+(-$N92/30-INT(-$N92/30))*SUMIFS(81:81,$1:$1,GZ$1+INT(-$N92/30)+1)+(INT(-$N92/30)+1--$N92/30)*SUMIFS(81:81,$1:$1,GZ$1+INT(-$N92/30))))</f>
        <v>0</v>
      </c>
      <c r="HA92" s="40">
        <f>IF(HA$7="",0,IF(HA$1=MAX($1:$1),$R81-SUM($T92:GZ92),IF(HA$1=1,SUMIFS(81:81,$1:$1,"&gt;="&amp;1,$1:$1,"&lt;="&amp;INT(-$N92/30))+(-$N92/30-INT(-$N92/30))*SUMIFS(81:81,$1:$1,INT(-$N92/30)+1),0)+(-$N92/30-INT(-$N92/30))*SUMIFS(81:81,$1:$1,HA$1+INT(-$N92/30)+1)+(INT(-$N92/30)+1--$N92/30)*SUMIFS(81:81,$1:$1,HA$1+INT(-$N92/30))))</f>
        <v>0</v>
      </c>
      <c r="HB92" s="40">
        <f>IF(HB$7="",0,IF(HB$1=MAX($1:$1),$R81-SUM($T92:HA92),IF(HB$1=1,SUMIFS(81:81,$1:$1,"&gt;="&amp;1,$1:$1,"&lt;="&amp;INT(-$N92/30))+(-$N92/30-INT(-$N92/30))*SUMIFS(81:81,$1:$1,INT(-$N92/30)+1),0)+(-$N92/30-INT(-$N92/30))*SUMIFS(81:81,$1:$1,HB$1+INT(-$N92/30)+1)+(INT(-$N92/30)+1--$N92/30)*SUMIFS(81:81,$1:$1,HB$1+INT(-$N92/30))))</f>
        <v>0</v>
      </c>
      <c r="HC92" s="40">
        <f>IF(HC$7="",0,IF(HC$1=MAX($1:$1),$R81-SUM($T92:HB92),IF(HC$1=1,SUMIFS(81:81,$1:$1,"&gt;="&amp;1,$1:$1,"&lt;="&amp;INT(-$N92/30))+(-$N92/30-INT(-$N92/30))*SUMIFS(81:81,$1:$1,INT(-$N92/30)+1),0)+(-$N92/30-INT(-$N92/30))*SUMIFS(81:81,$1:$1,HC$1+INT(-$N92/30)+1)+(INT(-$N92/30)+1--$N92/30)*SUMIFS(81:81,$1:$1,HC$1+INT(-$N92/30))))</f>
        <v>0</v>
      </c>
      <c r="HD92" s="40">
        <f>IF(HD$7="",0,IF(HD$1=MAX($1:$1),$R81-SUM($T92:HC92),IF(HD$1=1,SUMIFS(81:81,$1:$1,"&gt;="&amp;1,$1:$1,"&lt;="&amp;INT(-$N92/30))+(-$N92/30-INT(-$N92/30))*SUMIFS(81:81,$1:$1,INT(-$N92/30)+1),0)+(-$N92/30-INT(-$N92/30))*SUMIFS(81:81,$1:$1,HD$1+INT(-$N92/30)+1)+(INT(-$N92/30)+1--$N92/30)*SUMIFS(81:81,$1:$1,HD$1+INT(-$N92/30))))</f>
        <v>0</v>
      </c>
      <c r="HE92" s="40">
        <f>IF(HE$7="",0,IF(HE$1=MAX($1:$1),$R81-SUM($T92:HD92),IF(HE$1=1,SUMIFS(81:81,$1:$1,"&gt;="&amp;1,$1:$1,"&lt;="&amp;INT(-$N92/30))+(-$N92/30-INT(-$N92/30))*SUMIFS(81:81,$1:$1,INT(-$N92/30)+1),0)+(-$N92/30-INT(-$N92/30))*SUMIFS(81:81,$1:$1,HE$1+INT(-$N92/30)+1)+(INT(-$N92/30)+1--$N92/30)*SUMIFS(81:81,$1:$1,HE$1+INT(-$N92/30))))</f>
        <v>0</v>
      </c>
      <c r="HF92" s="40">
        <f>IF(HF$7="",0,IF(HF$1=MAX($1:$1),$R81-SUM($T92:HE92),IF(HF$1=1,SUMIFS(81:81,$1:$1,"&gt;="&amp;1,$1:$1,"&lt;="&amp;INT(-$N92/30))+(-$N92/30-INT(-$N92/30))*SUMIFS(81:81,$1:$1,INT(-$N92/30)+1),0)+(-$N92/30-INT(-$N92/30))*SUMIFS(81:81,$1:$1,HF$1+INT(-$N92/30)+1)+(INT(-$N92/30)+1--$N92/30)*SUMIFS(81:81,$1:$1,HF$1+INT(-$N92/30))))</f>
        <v>0</v>
      </c>
      <c r="HG92" s="40">
        <f>IF(HG$7="",0,IF(HG$1=MAX($1:$1),$R81-SUM($T92:HF92),IF(HG$1=1,SUMIFS(81:81,$1:$1,"&gt;="&amp;1,$1:$1,"&lt;="&amp;INT(-$N92/30))+(-$N92/30-INT(-$N92/30))*SUMIFS(81:81,$1:$1,INT(-$N92/30)+1),0)+(-$N92/30-INT(-$N92/30))*SUMIFS(81:81,$1:$1,HG$1+INT(-$N92/30)+1)+(INT(-$N92/30)+1--$N92/30)*SUMIFS(81:81,$1:$1,HG$1+INT(-$N92/30))))</f>
        <v>0</v>
      </c>
      <c r="HH92" s="40">
        <f>IF(HH$7="",0,IF(HH$1=MAX($1:$1),$R81-SUM($T92:HG92),IF(HH$1=1,SUMIFS(81:81,$1:$1,"&gt;="&amp;1,$1:$1,"&lt;="&amp;INT(-$N92/30))+(-$N92/30-INT(-$N92/30))*SUMIFS(81:81,$1:$1,INT(-$N92/30)+1),0)+(-$N92/30-INT(-$N92/30))*SUMIFS(81:81,$1:$1,HH$1+INT(-$N92/30)+1)+(INT(-$N92/30)+1--$N92/30)*SUMIFS(81:81,$1:$1,HH$1+INT(-$N92/30))))</f>
        <v>0</v>
      </c>
      <c r="HI92" s="40">
        <f>IF(HI$7="",0,IF(HI$1=MAX($1:$1),$R81-SUM($T92:HH92),IF(HI$1=1,SUMIFS(81:81,$1:$1,"&gt;="&amp;1,$1:$1,"&lt;="&amp;INT(-$N92/30))+(-$N92/30-INT(-$N92/30))*SUMIFS(81:81,$1:$1,INT(-$N92/30)+1),0)+(-$N92/30-INT(-$N92/30))*SUMIFS(81:81,$1:$1,HI$1+INT(-$N92/30)+1)+(INT(-$N92/30)+1--$N92/30)*SUMIFS(81:81,$1:$1,HI$1+INT(-$N92/30))))</f>
        <v>0</v>
      </c>
      <c r="HJ92" s="40">
        <f>IF(HJ$7="",0,IF(HJ$1=MAX($1:$1),$R81-SUM($T92:HI92),IF(HJ$1=1,SUMIFS(81:81,$1:$1,"&gt;="&amp;1,$1:$1,"&lt;="&amp;INT(-$N92/30))+(-$N92/30-INT(-$N92/30))*SUMIFS(81:81,$1:$1,INT(-$N92/30)+1),0)+(-$N92/30-INT(-$N92/30))*SUMIFS(81:81,$1:$1,HJ$1+INT(-$N92/30)+1)+(INT(-$N92/30)+1--$N92/30)*SUMIFS(81:81,$1:$1,HJ$1+INT(-$N92/30))))</f>
        <v>0</v>
      </c>
      <c r="HK92" s="40">
        <f>IF(HK$7="",0,IF(HK$1=MAX($1:$1),$R81-SUM($T92:HJ92),IF(HK$1=1,SUMIFS(81:81,$1:$1,"&gt;="&amp;1,$1:$1,"&lt;="&amp;INT(-$N92/30))+(-$N92/30-INT(-$N92/30))*SUMIFS(81:81,$1:$1,INT(-$N92/30)+1),0)+(-$N92/30-INT(-$N92/30))*SUMIFS(81:81,$1:$1,HK$1+INT(-$N92/30)+1)+(INT(-$N92/30)+1--$N92/30)*SUMIFS(81:81,$1:$1,HK$1+INT(-$N92/30))))</f>
        <v>0</v>
      </c>
      <c r="HL92" s="40">
        <f>IF(HL$7="",0,IF(HL$1=MAX($1:$1),$R81-SUM($T92:HK92),IF(HL$1=1,SUMIFS(81:81,$1:$1,"&gt;="&amp;1,$1:$1,"&lt;="&amp;INT(-$N92/30))+(-$N92/30-INT(-$N92/30))*SUMIFS(81:81,$1:$1,INT(-$N92/30)+1),0)+(-$N92/30-INT(-$N92/30))*SUMIFS(81:81,$1:$1,HL$1+INT(-$N92/30)+1)+(INT(-$N92/30)+1--$N92/30)*SUMIFS(81:81,$1:$1,HL$1+INT(-$N92/30))))</f>
        <v>0</v>
      </c>
      <c r="HM92" s="40">
        <f>IF(HM$7="",0,IF(HM$1=MAX($1:$1),$R81-SUM($T92:HL92),IF(HM$1=1,SUMIFS(81:81,$1:$1,"&gt;="&amp;1,$1:$1,"&lt;="&amp;INT(-$N92/30))+(-$N92/30-INT(-$N92/30))*SUMIFS(81:81,$1:$1,INT(-$N92/30)+1),0)+(-$N92/30-INT(-$N92/30))*SUMIFS(81:81,$1:$1,HM$1+INT(-$N92/30)+1)+(INT(-$N92/30)+1--$N92/30)*SUMIFS(81:81,$1:$1,HM$1+INT(-$N92/30))))</f>
        <v>0</v>
      </c>
      <c r="HN92" s="40">
        <f>IF(HN$7="",0,IF(HN$1=MAX($1:$1),$R81-SUM($T92:HM92),IF(HN$1=1,SUMIFS(81:81,$1:$1,"&gt;="&amp;1,$1:$1,"&lt;="&amp;INT(-$N92/30))+(-$N92/30-INT(-$N92/30))*SUMIFS(81:81,$1:$1,INT(-$N92/30)+1),0)+(-$N92/30-INT(-$N92/30))*SUMIFS(81:81,$1:$1,HN$1+INT(-$N92/30)+1)+(INT(-$N92/30)+1--$N92/30)*SUMIFS(81:81,$1:$1,HN$1+INT(-$N92/30))))</f>
        <v>0</v>
      </c>
      <c r="HO92" s="40">
        <f>IF(HO$7="",0,IF(HO$1=MAX($1:$1),$R81-SUM($T92:HN92),IF(HO$1=1,SUMIFS(81:81,$1:$1,"&gt;="&amp;1,$1:$1,"&lt;="&amp;INT(-$N92/30))+(-$N92/30-INT(-$N92/30))*SUMIFS(81:81,$1:$1,INT(-$N92/30)+1),0)+(-$N92/30-INT(-$N92/30))*SUMIFS(81:81,$1:$1,HO$1+INT(-$N92/30)+1)+(INT(-$N92/30)+1--$N92/30)*SUMIFS(81:81,$1:$1,HO$1+INT(-$N92/30))))</f>
        <v>0</v>
      </c>
      <c r="HP92" s="40">
        <f>IF(HP$7="",0,IF(HP$1=MAX($1:$1),$R81-SUM($T92:HO92),IF(HP$1=1,SUMIFS(81:81,$1:$1,"&gt;="&amp;1,$1:$1,"&lt;="&amp;INT(-$N92/30))+(-$N92/30-INT(-$N92/30))*SUMIFS(81:81,$1:$1,INT(-$N92/30)+1),0)+(-$N92/30-INT(-$N92/30))*SUMIFS(81:81,$1:$1,HP$1+INT(-$N92/30)+1)+(INT(-$N92/30)+1--$N92/30)*SUMIFS(81:81,$1:$1,HP$1+INT(-$N92/30))))</f>
        <v>0</v>
      </c>
      <c r="HQ92" s="40">
        <f>IF(HQ$7="",0,IF(HQ$1=MAX($1:$1),$R81-SUM($T92:HP92),IF(HQ$1=1,SUMIFS(81:81,$1:$1,"&gt;="&amp;1,$1:$1,"&lt;="&amp;INT(-$N92/30))+(-$N92/30-INT(-$N92/30))*SUMIFS(81:81,$1:$1,INT(-$N92/30)+1),0)+(-$N92/30-INT(-$N92/30))*SUMIFS(81:81,$1:$1,HQ$1+INT(-$N92/30)+1)+(INT(-$N92/30)+1--$N92/30)*SUMIFS(81:81,$1:$1,HQ$1+INT(-$N92/30))))</f>
        <v>0</v>
      </c>
      <c r="HR92" s="40">
        <f>IF(HR$7="",0,IF(HR$1=MAX($1:$1),$R81-SUM($T92:HQ92),IF(HR$1=1,SUMIFS(81:81,$1:$1,"&gt;="&amp;1,$1:$1,"&lt;="&amp;INT(-$N92/30))+(-$N92/30-INT(-$N92/30))*SUMIFS(81:81,$1:$1,INT(-$N92/30)+1),0)+(-$N92/30-INT(-$N92/30))*SUMIFS(81:81,$1:$1,HR$1+INT(-$N92/30)+1)+(INT(-$N92/30)+1--$N92/30)*SUMIFS(81:81,$1:$1,HR$1+INT(-$N92/30))))</f>
        <v>0</v>
      </c>
      <c r="HS92" s="40">
        <f>IF(HS$7="",0,IF(HS$1=MAX($1:$1),$R81-SUM($T92:HR92),IF(HS$1=1,SUMIFS(81:81,$1:$1,"&gt;="&amp;1,$1:$1,"&lt;="&amp;INT(-$N92/30))+(-$N92/30-INT(-$N92/30))*SUMIFS(81:81,$1:$1,INT(-$N92/30)+1),0)+(-$N92/30-INT(-$N92/30))*SUMIFS(81:81,$1:$1,HS$1+INT(-$N92/30)+1)+(INT(-$N92/30)+1--$N92/30)*SUMIFS(81:81,$1:$1,HS$1+INT(-$N92/30))))</f>
        <v>0</v>
      </c>
      <c r="HT92" s="40">
        <f>IF(HT$7="",0,IF(HT$1=MAX($1:$1),$R81-SUM($T92:HS92),IF(HT$1=1,SUMIFS(81:81,$1:$1,"&gt;="&amp;1,$1:$1,"&lt;="&amp;INT(-$N92/30))+(-$N92/30-INT(-$N92/30))*SUMIFS(81:81,$1:$1,INT(-$N92/30)+1),0)+(-$N92/30-INT(-$N92/30))*SUMIFS(81:81,$1:$1,HT$1+INT(-$N92/30)+1)+(INT(-$N92/30)+1--$N92/30)*SUMIFS(81:81,$1:$1,HT$1+INT(-$N92/30))))</f>
        <v>0</v>
      </c>
      <c r="HU92" s="40">
        <f>IF(HU$7="",0,IF(HU$1=MAX($1:$1),$R81-SUM($T92:HT92),IF(HU$1=1,SUMIFS(81:81,$1:$1,"&gt;="&amp;1,$1:$1,"&lt;="&amp;INT(-$N92/30))+(-$N92/30-INT(-$N92/30))*SUMIFS(81:81,$1:$1,INT(-$N92/30)+1),0)+(-$N92/30-INT(-$N92/30))*SUMIFS(81:81,$1:$1,HU$1+INT(-$N92/30)+1)+(INT(-$N92/30)+1--$N92/30)*SUMIFS(81:81,$1:$1,HU$1+INT(-$N92/30))))</f>
        <v>0</v>
      </c>
      <c r="HV92" s="40">
        <f>IF(HV$7="",0,IF(HV$1=MAX($1:$1),$R81-SUM($T92:HU92),IF(HV$1=1,SUMIFS(81:81,$1:$1,"&gt;="&amp;1,$1:$1,"&lt;="&amp;INT(-$N92/30))+(-$N92/30-INT(-$N92/30))*SUMIFS(81:81,$1:$1,INT(-$N92/30)+1),0)+(-$N92/30-INT(-$N92/30))*SUMIFS(81:81,$1:$1,HV$1+INT(-$N92/30)+1)+(INT(-$N92/30)+1--$N92/30)*SUMIFS(81:81,$1:$1,HV$1+INT(-$N92/30))))</f>
        <v>0</v>
      </c>
      <c r="HW92" s="40">
        <f>IF(HW$7="",0,IF(HW$1=MAX($1:$1),$R81-SUM($T92:HV92),IF(HW$1=1,SUMIFS(81:81,$1:$1,"&gt;="&amp;1,$1:$1,"&lt;="&amp;INT(-$N92/30))+(-$N92/30-INT(-$N92/30))*SUMIFS(81:81,$1:$1,INT(-$N92/30)+1),0)+(-$N92/30-INT(-$N92/30))*SUMIFS(81:81,$1:$1,HW$1+INT(-$N92/30)+1)+(INT(-$N92/30)+1--$N92/30)*SUMIFS(81:81,$1:$1,HW$1+INT(-$N92/30))))</f>
        <v>0</v>
      </c>
      <c r="HX92" s="40">
        <f>IF(HX$7="",0,IF(HX$1=MAX($1:$1),$R81-SUM($T92:HW92),IF(HX$1=1,SUMIFS(81:81,$1:$1,"&gt;="&amp;1,$1:$1,"&lt;="&amp;INT(-$N92/30))+(-$N92/30-INT(-$N92/30))*SUMIFS(81:81,$1:$1,INT(-$N92/30)+1),0)+(-$N92/30-INT(-$N92/30))*SUMIFS(81:81,$1:$1,HX$1+INT(-$N92/30)+1)+(INT(-$N92/30)+1--$N92/30)*SUMIFS(81:81,$1:$1,HX$1+INT(-$N92/30))))</f>
        <v>0</v>
      </c>
      <c r="HY92" s="40">
        <f>IF(HY$7="",0,IF(HY$1=MAX($1:$1),$R81-SUM($T92:HX92),IF(HY$1=1,SUMIFS(81:81,$1:$1,"&gt;="&amp;1,$1:$1,"&lt;="&amp;INT(-$N92/30))+(-$N92/30-INT(-$N92/30))*SUMIFS(81:81,$1:$1,INT(-$N92/30)+1),0)+(-$N92/30-INT(-$N92/30))*SUMIFS(81:81,$1:$1,HY$1+INT(-$N92/30)+1)+(INT(-$N92/30)+1--$N92/30)*SUMIFS(81:81,$1:$1,HY$1+INT(-$N92/30))))</f>
        <v>0</v>
      </c>
      <c r="HZ92" s="40">
        <f>IF(HZ$7="",0,IF(HZ$1=MAX($1:$1),$R81-SUM($T92:HY92),IF(HZ$1=1,SUMIFS(81:81,$1:$1,"&gt;="&amp;1,$1:$1,"&lt;="&amp;INT(-$N92/30))+(-$N92/30-INT(-$N92/30))*SUMIFS(81:81,$1:$1,INT(-$N92/30)+1),0)+(-$N92/30-INT(-$N92/30))*SUMIFS(81:81,$1:$1,HZ$1+INT(-$N92/30)+1)+(INT(-$N92/30)+1--$N92/30)*SUMIFS(81:81,$1:$1,HZ$1+INT(-$N92/30))))</f>
        <v>0</v>
      </c>
      <c r="IA92" s="40">
        <f>IF(IA$7="",0,IF(IA$1=MAX($1:$1),$R81-SUM($T92:HZ92),IF(IA$1=1,SUMIFS(81:81,$1:$1,"&gt;="&amp;1,$1:$1,"&lt;="&amp;INT(-$N92/30))+(-$N92/30-INT(-$N92/30))*SUMIFS(81:81,$1:$1,INT(-$N92/30)+1),0)+(-$N92/30-INT(-$N92/30))*SUMIFS(81:81,$1:$1,IA$1+INT(-$N92/30)+1)+(INT(-$N92/30)+1--$N92/30)*SUMIFS(81:81,$1:$1,IA$1+INT(-$N92/30))))</f>
        <v>0</v>
      </c>
      <c r="IB92" s="40">
        <f>IF(IB$7="",0,IF(IB$1=MAX($1:$1),$R81-SUM($T92:IA92),IF(IB$1=1,SUMIFS(81:81,$1:$1,"&gt;="&amp;1,$1:$1,"&lt;="&amp;INT(-$N92/30))+(-$N92/30-INT(-$N92/30))*SUMIFS(81:81,$1:$1,INT(-$N92/30)+1),0)+(-$N92/30-INT(-$N92/30))*SUMIFS(81:81,$1:$1,IB$1+INT(-$N92/30)+1)+(INT(-$N92/30)+1--$N92/30)*SUMIFS(81:81,$1:$1,IB$1+INT(-$N92/30))))</f>
        <v>0</v>
      </c>
      <c r="IC92" s="40">
        <f>IF(IC$7="",0,IF(IC$1=MAX($1:$1),$R81-SUM($T92:IB92),IF(IC$1=1,SUMIFS(81:81,$1:$1,"&gt;="&amp;1,$1:$1,"&lt;="&amp;INT(-$N92/30))+(-$N92/30-INT(-$N92/30))*SUMIFS(81:81,$1:$1,INT(-$N92/30)+1),0)+(-$N92/30-INT(-$N92/30))*SUMIFS(81:81,$1:$1,IC$1+INT(-$N92/30)+1)+(INT(-$N92/30)+1--$N92/30)*SUMIFS(81:81,$1:$1,IC$1+INT(-$N92/30))))</f>
        <v>0</v>
      </c>
      <c r="ID92" s="40">
        <f>IF(ID$7="",0,IF(ID$1=MAX($1:$1),$R81-SUM($T92:IC92),IF(ID$1=1,SUMIFS(81:81,$1:$1,"&gt;="&amp;1,$1:$1,"&lt;="&amp;INT(-$N92/30))+(-$N92/30-INT(-$N92/30))*SUMIFS(81:81,$1:$1,INT(-$N92/30)+1),0)+(-$N92/30-INT(-$N92/30))*SUMIFS(81:81,$1:$1,ID$1+INT(-$N92/30)+1)+(INT(-$N92/30)+1--$N92/30)*SUMIFS(81:81,$1:$1,ID$1+INT(-$N92/30))))</f>
        <v>0</v>
      </c>
      <c r="IE92" s="40">
        <f>IF(IE$7="",0,IF(IE$1=MAX($1:$1),$R81-SUM($T92:ID92),IF(IE$1=1,SUMIFS(81:81,$1:$1,"&gt;="&amp;1,$1:$1,"&lt;="&amp;INT(-$N92/30))+(-$N92/30-INT(-$N92/30))*SUMIFS(81:81,$1:$1,INT(-$N92/30)+1),0)+(-$N92/30-INT(-$N92/30))*SUMIFS(81:81,$1:$1,IE$1+INT(-$N92/30)+1)+(INT(-$N92/30)+1--$N92/30)*SUMIFS(81:81,$1:$1,IE$1+INT(-$N92/30))))</f>
        <v>0</v>
      </c>
      <c r="IF92" s="40">
        <f>IF(IF$7="",0,IF(IF$1=MAX($1:$1),$R81-SUM($T92:IE92),IF(IF$1=1,SUMIFS(81:81,$1:$1,"&gt;="&amp;1,$1:$1,"&lt;="&amp;INT(-$N92/30))+(-$N92/30-INT(-$N92/30))*SUMIFS(81:81,$1:$1,INT(-$N92/30)+1),0)+(-$N92/30-INT(-$N92/30))*SUMIFS(81:81,$1:$1,IF$1+INT(-$N92/30)+1)+(INT(-$N92/30)+1--$N92/30)*SUMIFS(81:81,$1:$1,IF$1+INT(-$N92/30))))</f>
        <v>0</v>
      </c>
      <c r="IG92" s="40">
        <f>IF(IG$7="",0,IF(IG$1=MAX($1:$1),$R81-SUM($T92:IF92),IF(IG$1=1,SUMIFS(81:81,$1:$1,"&gt;="&amp;1,$1:$1,"&lt;="&amp;INT(-$N92/30))+(-$N92/30-INT(-$N92/30))*SUMIFS(81:81,$1:$1,INT(-$N92/30)+1),0)+(-$N92/30-INT(-$N92/30))*SUMIFS(81:81,$1:$1,IG$1+INT(-$N92/30)+1)+(INT(-$N92/30)+1--$N92/30)*SUMIFS(81:81,$1:$1,IG$1+INT(-$N92/30))))</f>
        <v>0</v>
      </c>
      <c r="IH92" s="40">
        <f>IF(IH$7="",0,IF(IH$1=MAX($1:$1),$R81-SUM($T92:IG92),IF(IH$1=1,SUMIFS(81:81,$1:$1,"&gt;="&amp;1,$1:$1,"&lt;="&amp;INT(-$N92/30))+(-$N92/30-INT(-$N92/30))*SUMIFS(81:81,$1:$1,INT(-$N92/30)+1),0)+(-$N92/30-INT(-$N92/30))*SUMIFS(81:81,$1:$1,IH$1+INT(-$N92/30)+1)+(INT(-$N92/30)+1--$N92/30)*SUMIFS(81:81,$1:$1,IH$1+INT(-$N92/30))))</f>
        <v>0</v>
      </c>
      <c r="II92" s="40">
        <f>IF(II$7="",0,IF(II$1=MAX($1:$1),$R81-SUM($T92:IH92),IF(II$1=1,SUMIFS(81:81,$1:$1,"&gt;="&amp;1,$1:$1,"&lt;="&amp;INT(-$N92/30))+(-$N92/30-INT(-$N92/30))*SUMIFS(81:81,$1:$1,INT(-$N92/30)+1),0)+(-$N92/30-INT(-$N92/30))*SUMIFS(81:81,$1:$1,II$1+INT(-$N92/30)+1)+(INT(-$N92/30)+1--$N92/30)*SUMIFS(81:81,$1:$1,II$1+INT(-$N92/30))))</f>
        <v>0</v>
      </c>
      <c r="IJ92" s="40">
        <f>IF(IJ$7="",0,IF(IJ$1=MAX($1:$1),$R81-SUM($T92:II92),IF(IJ$1=1,SUMIFS(81:81,$1:$1,"&gt;="&amp;1,$1:$1,"&lt;="&amp;INT(-$N92/30))+(-$N92/30-INT(-$N92/30))*SUMIFS(81:81,$1:$1,INT(-$N92/30)+1),0)+(-$N92/30-INT(-$N92/30))*SUMIFS(81:81,$1:$1,IJ$1+INT(-$N92/30)+1)+(INT(-$N92/30)+1--$N92/30)*SUMIFS(81:81,$1:$1,IJ$1+INT(-$N92/30))))</f>
        <v>0</v>
      </c>
      <c r="IK92" s="40">
        <f>IF(IK$7="",0,IF(IK$1=MAX($1:$1),$R81-SUM($T92:IJ92),IF(IK$1=1,SUMIFS(81:81,$1:$1,"&gt;="&amp;1,$1:$1,"&lt;="&amp;INT(-$N92/30))+(-$N92/30-INT(-$N92/30))*SUMIFS(81:81,$1:$1,INT(-$N92/30)+1),0)+(-$N92/30-INT(-$N92/30))*SUMIFS(81:81,$1:$1,IK$1+INT(-$N92/30)+1)+(INT(-$N92/30)+1--$N92/30)*SUMIFS(81:81,$1:$1,IK$1+INT(-$N92/30))))</f>
        <v>0</v>
      </c>
      <c r="IL92" s="40">
        <f>IF(IL$7="",0,IF(IL$1=MAX($1:$1),$R81-SUM($T92:IK92),IF(IL$1=1,SUMIFS(81:81,$1:$1,"&gt;="&amp;1,$1:$1,"&lt;="&amp;INT(-$N92/30))+(-$N92/30-INT(-$N92/30))*SUMIFS(81:81,$1:$1,INT(-$N92/30)+1),0)+(-$N92/30-INT(-$N92/30))*SUMIFS(81:81,$1:$1,IL$1+INT(-$N92/30)+1)+(INT(-$N92/30)+1--$N92/30)*SUMIFS(81:81,$1:$1,IL$1+INT(-$N92/30))))</f>
        <v>0</v>
      </c>
      <c r="IM92" s="40">
        <f>IF(IM$7="",0,IF(IM$1=MAX($1:$1),$R81-SUM($T92:IL92),IF(IM$1=1,SUMIFS(81:81,$1:$1,"&gt;="&amp;1,$1:$1,"&lt;="&amp;INT(-$N92/30))+(-$N92/30-INT(-$N92/30))*SUMIFS(81:81,$1:$1,INT(-$N92/30)+1),0)+(-$N92/30-INT(-$N92/30))*SUMIFS(81:81,$1:$1,IM$1+INT(-$N92/30)+1)+(INT(-$N92/30)+1--$N92/30)*SUMIFS(81:81,$1:$1,IM$1+INT(-$N92/30))))</f>
        <v>0</v>
      </c>
      <c r="IN92" s="40">
        <f>IF(IN$7="",0,IF(IN$1=MAX($1:$1),$R81-SUM($T92:IM92),IF(IN$1=1,SUMIFS(81:81,$1:$1,"&gt;="&amp;1,$1:$1,"&lt;="&amp;INT(-$N92/30))+(-$N92/30-INT(-$N92/30))*SUMIFS(81:81,$1:$1,INT(-$N92/30)+1),0)+(-$N92/30-INT(-$N92/30))*SUMIFS(81:81,$1:$1,IN$1+INT(-$N92/30)+1)+(INT(-$N92/30)+1--$N92/30)*SUMIFS(81:81,$1:$1,IN$1+INT(-$N92/30))))</f>
        <v>0</v>
      </c>
      <c r="IO92" s="40">
        <f>IF(IO$7="",0,IF(IO$1=MAX($1:$1),$R81-SUM($T92:IN92),IF(IO$1=1,SUMIFS(81:81,$1:$1,"&gt;="&amp;1,$1:$1,"&lt;="&amp;INT(-$N92/30))+(-$N92/30-INT(-$N92/30))*SUMIFS(81:81,$1:$1,INT(-$N92/30)+1),0)+(-$N92/30-INT(-$N92/30))*SUMIFS(81:81,$1:$1,IO$1+INT(-$N92/30)+1)+(INT(-$N92/30)+1--$N92/30)*SUMIFS(81:81,$1:$1,IO$1+INT(-$N92/30))))</f>
        <v>0</v>
      </c>
      <c r="IP92" s="40">
        <f>IF(IP$7="",0,IF(IP$1=MAX($1:$1),$R81-SUM($T92:IO92),IF(IP$1=1,SUMIFS(81:81,$1:$1,"&gt;="&amp;1,$1:$1,"&lt;="&amp;INT(-$N92/30))+(-$N92/30-INT(-$N92/30))*SUMIFS(81:81,$1:$1,INT(-$N92/30)+1),0)+(-$N92/30-INT(-$N92/30))*SUMIFS(81:81,$1:$1,IP$1+INT(-$N92/30)+1)+(INT(-$N92/30)+1--$N92/30)*SUMIFS(81:81,$1:$1,IP$1+INT(-$N92/30))))</f>
        <v>0</v>
      </c>
      <c r="IQ92" s="40">
        <f>IF(IQ$7="",0,IF(IQ$1=MAX($1:$1),$R81-SUM($T92:IP92),IF(IQ$1=1,SUMIFS(81:81,$1:$1,"&gt;="&amp;1,$1:$1,"&lt;="&amp;INT(-$N92/30))+(-$N92/30-INT(-$N92/30))*SUMIFS(81:81,$1:$1,INT(-$N92/30)+1),0)+(-$N92/30-INT(-$N92/30))*SUMIFS(81:81,$1:$1,IQ$1+INT(-$N92/30)+1)+(INT(-$N92/30)+1--$N92/30)*SUMIFS(81:81,$1:$1,IQ$1+INT(-$N92/30))))</f>
        <v>0</v>
      </c>
      <c r="IR92" s="40">
        <f>IF(IR$7="",0,IF(IR$1=MAX($1:$1),$R81-SUM($T92:IQ92),IF(IR$1=1,SUMIFS(81:81,$1:$1,"&gt;="&amp;1,$1:$1,"&lt;="&amp;INT(-$N92/30))+(-$N92/30-INT(-$N92/30))*SUMIFS(81:81,$1:$1,INT(-$N92/30)+1),0)+(-$N92/30-INT(-$N92/30))*SUMIFS(81:81,$1:$1,IR$1+INT(-$N92/30)+1)+(INT(-$N92/30)+1--$N92/30)*SUMIFS(81:81,$1:$1,IR$1+INT(-$N92/30))))</f>
        <v>0</v>
      </c>
      <c r="IS92" s="40">
        <f>IF(IS$7="",0,IF(IS$1=MAX($1:$1),$R81-SUM($T92:IR92),IF(IS$1=1,SUMIFS(81:81,$1:$1,"&gt;="&amp;1,$1:$1,"&lt;="&amp;INT(-$N92/30))+(-$N92/30-INT(-$N92/30))*SUMIFS(81:81,$1:$1,INT(-$N92/30)+1),0)+(-$N92/30-INT(-$N92/30))*SUMIFS(81:81,$1:$1,IS$1+INT(-$N92/30)+1)+(INT(-$N92/30)+1--$N92/30)*SUMIFS(81:81,$1:$1,IS$1+INT(-$N92/30))))</f>
        <v>0</v>
      </c>
      <c r="IT92" s="40">
        <f>IF(IT$7="",0,IF(IT$1=MAX($1:$1),$R81-SUM($T92:IS92),IF(IT$1=1,SUMIFS(81:81,$1:$1,"&gt;="&amp;1,$1:$1,"&lt;="&amp;INT(-$N92/30))+(-$N92/30-INT(-$N92/30))*SUMIFS(81:81,$1:$1,INT(-$N92/30)+1),0)+(-$N92/30-INT(-$N92/30))*SUMIFS(81:81,$1:$1,IT$1+INT(-$N92/30)+1)+(INT(-$N92/30)+1--$N92/30)*SUMIFS(81:81,$1:$1,IT$1+INT(-$N92/30))))</f>
        <v>0</v>
      </c>
      <c r="IU92" s="40">
        <f>IF(IU$7="",0,IF(IU$1=MAX($1:$1),$R81-SUM($T92:IT92),IF(IU$1=1,SUMIFS(81:81,$1:$1,"&gt;="&amp;1,$1:$1,"&lt;="&amp;INT(-$N92/30))+(-$N92/30-INT(-$N92/30))*SUMIFS(81:81,$1:$1,INT(-$N92/30)+1),0)+(-$N92/30-INT(-$N92/30))*SUMIFS(81:81,$1:$1,IU$1+INT(-$N92/30)+1)+(INT(-$N92/30)+1--$N92/30)*SUMIFS(81:81,$1:$1,IU$1+INT(-$N92/30))))</f>
        <v>0</v>
      </c>
      <c r="IV92" s="40">
        <f>IF(IV$7="",0,IF(IV$1=MAX($1:$1),$R81-SUM($T92:IU92),IF(IV$1=1,SUMIFS(81:81,$1:$1,"&gt;="&amp;1,$1:$1,"&lt;="&amp;INT(-$N92/30))+(-$N92/30-INT(-$N92/30))*SUMIFS(81:81,$1:$1,INT(-$N92/30)+1),0)+(-$N92/30-INT(-$N92/30))*SUMIFS(81:81,$1:$1,IV$1+INT(-$N92/30)+1)+(INT(-$N92/30)+1--$N92/30)*SUMIFS(81:81,$1:$1,IV$1+INT(-$N92/30))))</f>
        <v>0</v>
      </c>
      <c r="IW92" s="40">
        <f>IF(IW$7="",0,IF(IW$1=MAX($1:$1),$R81-SUM($T92:IV92),IF(IW$1=1,SUMIFS(81:81,$1:$1,"&gt;="&amp;1,$1:$1,"&lt;="&amp;INT(-$N92/30))+(-$N92/30-INT(-$N92/30))*SUMIFS(81:81,$1:$1,INT(-$N92/30)+1),0)+(-$N92/30-INT(-$N92/30))*SUMIFS(81:81,$1:$1,IW$1+INT(-$N92/30)+1)+(INT(-$N92/30)+1--$N92/30)*SUMIFS(81:81,$1:$1,IW$1+INT(-$N92/30))))</f>
        <v>0</v>
      </c>
      <c r="IX92" s="40">
        <f>IF(IX$7="",0,IF(IX$1=MAX($1:$1),$R81-SUM($T92:IW92),IF(IX$1=1,SUMIFS(81:81,$1:$1,"&gt;="&amp;1,$1:$1,"&lt;="&amp;INT(-$N92/30))+(-$N92/30-INT(-$N92/30))*SUMIFS(81:81,$1:$1,INT(-$N92/30)+1),0)+(-$N92/30-INT(-$N92/30))*SUMIFS(81:81,$1:$1,IX$1+INT(-$N92/30)+1)+(INT(-$N92/30)+1--$N92/30)*SUMIFS(81:81,$1:$1,IX$1+INT(-$N92/30))))</f>
        <v>0</v>
      </c>
      <c r="IY92" s="40">
        <f>IF(IY$7="",0,IF(IY$1=MAX($1:$1),$R81-SUM($T92:IX92),IF(IY$1=1,SUMIFS(81:81,$1:$1,"&gt;="&amp;1,$1:$1,"&lt;="&amp;INT(-$N92/30))+(-$N92/30-INT(-$N92/30))*SUMIFS(81:81,$1:$1,INT(-$N92/30)+1),0)+(-$N92/30-INT(-$N92/30))*SUMIFS(81:81,$1:$1,IY$1+INT(-$N92/30)+1)+(INT(-$N92/30)+1--$N92/30)*SUMIFS(81:81,$1:$1,IY$1+INT(-$N92/30))))</f>
        <v>0</v>
      </c>
      <c r="IZ92" s="40">
        <f>IF(IZ$7="",0,IF(IZ$1=MAX($1:$1),$R81-SUM($T92:IY92),IF(IZ$1=1,SUMIFS(81:81,$1:$1,"&gt;="&amp;1,$1:$1,"&lt;="&amp;INT(-$N92/30))+(-$N92/30-INT(-$N92/30))*SUMIFS(81:81,$1:$1,INT(-$N92/30)+1),0)+(-$N92/30-INT(-$N92/30))*SUMIFS(81:81,$1:$1,IZ$1+INT(-$N92/30)+1)+(INT(-$N92/30)+1--$N92/30)*SUMIFS(81:81,$1:$1,IZ$1+INT(-$N92/30))))</f>
        <v>0</v>
      </c>
      <c r="JA92" s="40">
        <f>IF(JA$7="",0,IF(JA$1=MAX($1:$1),$R81-SUM($T92:IZ92),IF(JA$1=1,SUMIFS(81:81,$1:$1,"&gt;="&amp;1,$1:$1,"&lt;="&amp;INT(-$N92/30))+(-$N92/30-INT(-$N92/30))*SUMIFS(81:81,$1:$1,INT(-$N92/30)+1),0)+(-$N92/30-INT(-$N92/30))*SUMIFS(81:81,$1:$1,JA$1+INT(-$N92/30)+1)+(INT(-$N92/30)+1--$N92/30)*SUMIFS(81:81,$1:$1,JA$1+INT(-$N92/30))))</f>
        <v>0</v>
      </c>
      <c r="JB92" s="40">
        <f>IF(JB$7="",0,IF(JB$1=MAX($1:$1),$R81-SUM($T92:JA92),IF(JB$1=1,SUMIFS(81:81,$1:$1,"&gt;="&amp;1,$1:$1,"&lt;="&amp;INT(-$N92/30))+(-$N92/30-INT(-$N92/30))*SUMIFS(81:81,$1:$1,INT(-$N92/30)+1),0)+(-$N92/30-INT(-$N92/30))*SUMIFS(81:81,$1:$1,JB$1+INT(-$N92/30)+1)+(INT(-$N92/30)+1--$N92/30)*SUMIFS(81:81,$1:$1,JB$1+INT(-$N92/30))))</f>
        <v>0</v>
      </c>
      <c r="JC92" s="40">
        <f>IF(JC$7="",0,IF(JC$1=MAX($1:$1),$R81-SUM($T92:JB92),IF(JC$1=1,SUMIFS(81:81,$1:$1,"&gt;="&amp;1,$1:$1,"&lt;="&amp;INT(-$N92/30))+(-$N92/30-INT(-$N92/30))*SUMIFS(81:81,$1:$1,INT(-$N92/30)+1),0)+(-$N92/30-INT(-$N92/30))*SUMIFS(81:81,$1:$1,JC$1+INT(-$N92/30)+1)+(INT(-$N92/30)+1--$N92/30)*SUMIFS(81:81,$1:$1,JC$1+INT(-$N92/30))))</f>
        <v>0</v>
      </c>
      <c r="JD92" s="40">
        <f>IF(JD$7="",0,IF(JD$1=MAX($1:$1),$R81-SUM($T92:JC92),IF(JD$1=1,SUMIFS(81:81,$1:$1,"&gt;="&amp;1,$1:$1,"&lt;="&amp;INT(-$N92/30))+(-$N92/30-INT(-$N92/30))*SUMIFS(81:81,$1:$1,INT(-$N92/30)+1),0)+(-$N92/30-INT(-$N92/30))*SUMIFS(81:81,$1:$1,JD$1+INT(-$N92/30)+1)+(INT(-$N92/30)+1--$N92/30)*SUMIFS(81:81,$1:$1,JD$1+INT(-$N92/30))))</f>
        <v>0</v>
      </c>
      <c r="JE92" s="40">
        <f>IF(JE$7="",0,IF(JE$1=MAX($1:$1),$R81-SUM($T92:JD92),IF(JE$1=1,SUMIFS(81:81,$1:$1,"&gt;="&amp;1,$1:$1,"&lt;="&amp;INT(-$N92/30))+(-$N92/30-INT(-$N92/30))*SUMIFS(81:81,$1:$1,INT(-$N92/30)+1),0)+(-$N92/30-INT(-$N92/30))*SUMIFS(81:81,$1:$1,JE$1+INT(-$N92/30)+1)+(INT(-$N92/30)+1--$N92/30)*SUMIFS(81:81,$1:$1,JE$1+INT(-$N92/30))))</f>
        <v>0</v>
      </c>
      <c r="JF92" s="40">
        <f>IF(JF$7="",0,IF(JF$1=MAX($1:$1),$R81-SUM($T92:JE92),IF(JF$1=1,SUMIFS(81:81,$1:$1,"&gt;="&amp;1,$1:$1,"&lt;="&amp;INT(-$N92/30))+(-$N92/30-INT(-$N92/30))*SUMIFS(81:81,$1:$1,INT(-$N92/30)+1),0)+(-$N92/30-INT(-$N92/30))*SUMIFS(81:81,$1:$1,JF$1+INT(-$N92/30)+1)+(INT(-$N92/30)+1--$N92/30)*SUMIFS(81:81,$1:$1,JF$1+INT(-$N92/30))))</f>
        <v>0</v>
      </c>
      <c r="JG92" s="40">
        <f>IF(JG$7="",0,IF(JG$1=MAX($1:$1),$R81-SUM($T92:JF92),IF(JG$1=1,SUMIFS(81:81,$1:$1,"&gt;="&amp;1,$1:$1,"&lt;="&amp;INT(-$N92/30))+(-$N92/30-INT(-$N92/30))*SUMIFS(81:81,$1:$1,INT(-$N92/30)+1),0)+(-$N92/30-INT(-$N92/30))*SUMIFS(81:81,$1:$1,JG$1+INT(-$N92/30)+1)+(INT(-$N92/30)+1--$N92/30)*SUMIFS(81:81,$1:$1,JG$1+INT(-$N92/30))))</f>
        <v>0</v>
      </c>
      <c r="JH92" s="40">
        <f>IF(JH$7="",0,IF(JH$1=MAX($1:$1),$R81-SUM($T92:JG92),IF(JH$1=1,SUMIFS(81:81,$1:$1,"&gt;="&amp;1,$1:$1,"&lt;="&amp;INT(-$N92/30))+(-$N92/30-INT(-$N92/30))*SUMIFS(81:81,$1:$1,INT(-$N92/30)+1),0)+(-$N92/30-INT(-$N92/30))*SUMIFS(81:81,$1:$1,JH$1+INT(-$N92/30)+1)+(INT(-$N92/30)+1--$N92/30)*SUMIFS(81:81,$1:$1,JH$1+INT(-$N92/30))))</f>
        <v>0</v>
      </c>
      <c r="JI92" s="40">
        <f>IF(JI$7="",0,IF(JI$1=MAX($1:$1),$R81-SUM($T92:JH92),IF(JI$1=1,SUMIFS(81:81,$1:$1,"&gt;="&amp;1,$1:$1,"&lt;="&amp;INT(-$N92/30))+(-$N92/30-INT(-$N92/30))*SUMIFS(81:81,$1:$1,INT(-$N92/30)+1),0)+(-$N92/30-INT(-$N92/30))*SUMIFS(81:81,$1:$1,JI$1+INT(-$N92/30)+1)+(INT(-$N92/30)+1--$N92/30)*SUMIFS(81:81,$1:$1,JI$1+INT(-$N92/30))))</f>
        <v>0</v>
      </c>
      <c r="JJ92" s="40">
        <f>IF(JJ$7="",0,IF(JJ$1=MAX($1:$1),$R81-SUM($T92:JI92),IF(JJ$1=1,SUMIFS(81:81,$1:$1,"&gt;="&amp;1,$1:$1,"&lt;="&amp;INT(-$N92/30))+(-$N92/30-INT(-$N92/30))*SUMIFS(81:81,$1:$1,INT(-$N92/30)+1),0)+(-$N92/30-INT(-$N92/30))*SUMIFS(81:81,$1:$1,JJ$1+INT(-$N92/30)+1)+(INT(-$N92/30)+1--$N92/30)*SUMIFS(81:81,$1:$1,JJ$1+INT(-$N92/30))))</f>
        <v>0</v>
      </c>
      <c r="JK92" s="40">
        <f>IF(JK$7="",0,IF(JK$1=MAX($1:$1),$R81-SUM($T92:JJ92),IF(JK$1=1,SUMIFS(81:81,$1:$1,"&gt;="&amp;1,$1:$1,"&lt;="&amp;INT(-$N92/30))+(-$N92/30-INT(-$N92/30))*SUMIFS(81:81,$1:$1,INT(-$N92/30)+1),0)+(-$N92/30-INT(-$N92/30))*SUMIFS(81:81,$1:$1,JK$1+INT(-$N92/30)+1)+(INT(-$N92/30)+1--$N92/30)*SUMIFS(81:81,$1:$1,JK$1+INT(-$N92/30))))</f>
        <v>0</v>
      </c>
      <c r="JL92" s="40">
        <f>IF(JL$7="",0,IF(JL$1=MAX($1:$1),$R81-SUM($T92:JK92),IF(JL$1=1,SUMIFS(81:81,$1:$1,"&gt;="&amp;1,$1:$1,"&lt;="&amp;INT(-$N92/30))+(-$N92/30-INT(-$N92/30))*SUMIFS(81:81,$1:$1,INT(-$N92/30)+1),0)+(-$N92/30-INT(-$N92/30))*SUMIFS(81:81,$1:$1,JL$1+INT(-$N92/30)+1)+(INT(-$N92/30)+1--$N92/30)*SUMIFS(81:81,$1:$1,JL$1+INT(-$N92/30))))</f>
        <v>0</v>
      </c>
      <c r="JM92" s="40">
        <f>IF(JM$7="",0,IF(JM$1=MAX($1:$1),$R81-SUM($T92:JL92),IF(JM$1=1,SUMIFS(81:81,$1:$1,"&gt;="&amp;1,$1:$1,"&lt;="&amp;INT(-$N92/30))+(-$N92/30-INT(-$N92/30))*SUMIFS(81:81,$1:$1,INT(-$N92/30)+1),0)+(-$N92/30-INT(-$N92/30))*SUMIFS(81:81,$1:$1,JM$1+INT(-$N92/30)+1)+(INT(-$N92/30)+1--$N92/30)*SUMIFS(81:81,$1:$1,JM$1+INT(-$N92/30))))</f>
        <v>0</v>
      </c>
      <c r="JN92" s="40">
        <f>IF(JN$7="",0,IF(JN$1=MAX($1:$1),$R81-SUM($T92:JM92),IF(JN$1=1,SUMIFS(81:81,$1:$1,"&gt;="&amp;1,$1:$1,"&lt;="&amp;INT(-$N92/30))+(-$N92/30-INT(-$N92/30))*SUMIFS(81:81,$1:$1,INT(-$N92/30)+1),0)+(-$N92/30-INT(-$N92/30))*SUMIFS(81:81,$1:$1,JN$1+INT(-$N92/30)+1)+(INT(-$N92/30)+1--$N92/30)*SUMIFS(81:81,$1:$1,JN$1+INT(-$N92/30))))</f>
        <v>0</v>
      </c>
      <c r="JO92" s="40">
        <f>IF(JO$7="",0,IF(JO$1=MAX($1:$1),$R81-SUM($T92:JN92),IF(JO$1=1,SUMIFS(81:81,$1:$1,"&gt;="&amp;1,$1:$1,"&lt;="&amp;INT(-$N92/30))+(-$N92/30-INT(-$N92/30))*SUMIFS(81:81,$1:$1,INT(-$N92/30)+1),0)+(-$N92/30-INT(-$N92/30))*SUMIFS(81:81,$1:$1,JO$1+INT(-$N92/30)+1)+(INT(-$N92/30)+1--$N92/30)*SUMIFS(81:81,$1:$1,JO$1+INT(-$N92/30))))</f>
        <v>0</v>
      </c>
      <c r="JP92" s="40">
        <f>IF(JP$7="",0,IF(JP$1=MAX($1:$1),$R81-SUM($T92:JO92),IF(JP$1=1,SUMIFS(81:81,$1:$1,"&gt;="&amp;1,$1:$1,"&lt;="&amp;INT(-$N92/30))+(-$N92/30-INT(-$N92/30))*SUMIFS(81:81,$1:$1,INT(-$N92/30)+1),0)+(-$N92/30-INT(-$N92/30))*SUMIFS(81:81,$1:$1,JP$1+INT(-$N92/30)+1)+(INT(-$N92/30)+1--$N92/30)*SUMIFS(81:81,$1:$1,JP$1+INT(-$N92/30))))</f>
        <v>0</v>
      </c>
      <c r="JQ92" s="40">
        <f>IF(JQ$7="",0,IF(JQ$1=MAX($1:$1),$R81-SUM($T92:JP92),IF(JQ$1=1,SUMIFS(81:81,$1:$1,"&gt;="&amp;1,$1:$1,"&lt;="&amp;INT(-$N92/30))+(-$N92/30-INT(-$N92/30))*SUMIFS(81:81,$1:$1,INT(-$N92/30)+1),0)+(-$N92/30-INT(-$N92/30))*SUMIFS(81:81,$1:$1,JQ$1+INT(-$N92/30)+1)+(INT(-$N92/30)+1--$N92/30)*SUMIFS(81:81,$1:$1,JQ$1+INT(-$N92/30))))</f>
        <v>0</v>
      </c>
      <c r="JR92" s="40">
        <f>IF(JR$7="",0,IF(JR$1=MAX($1:$1),$R81-SUM($T92:JQ92),IF(JR$1=1,SUMIFS(81:81,$1:$1,"&gt;="&amp;1,$1:$1,"&lt;="&amp;INT(-$N92/30))+(-$N92/30-INT(-$N92/30))*SUMIFS(81:81,$1:$1,INT(-$N92/30)+1),0)+(-$N92/30-INT(-$N92/30))*SUMIFS(81:81,$1:$1,JR$1+INT(-$N92/30)+1)+(INT(-$N92/30)+1--$N92/30)*SUMIFS(81:81,$1:$1,JR$1+INT(-$N92/30))))</f>
        <v>0</v>
      </c>
      <c r="JS92" s="40">
        <f>IF(JS$7="",0,IF(JS$1=MAX($1:$1),$R81-SUM($T92:JR92),IF(JS$1=1,SUMIFS(81:81,$1:$1,"&gt;="&amp;1,$1:$1,"&lt;="&amp;INT(-$N92/30))+(-$N92/30-INT(-$N92/30))*SUMIFS(81:81,$1:$1,INT(-$N92/30)+1),0)+(-$N92/30-INT(-$N92/30))*SUMIFS(81:81,$1:$1,JS$1+INT(-$N92/30)+1)+(INT(-$N92/30)+1--$N92/30)*SUMIFS(81:81,$1:$1,JS$1+INT(-$N92/30))))</f>
        <v>0</v>
      </c>
      <c r="JT92" s="40">
        <f>IF(JT$7="",0,IF(JT$1=MAX($1:$1),$R81-SUM($T92:JS92),IF(JT$1=1,SUMIFS(81:81,$1:$1,"&gt;="&amp;1,$1:$1,"&lt;="&amp;INT(-$N92/30))+(-$N92/30-INT(-$N92/30))*SUMIFS(81:81,$1:$1,INT(-$N92/30)+1),0)+(-$N92/30-INT(-$N92/30))*SUMIFS(81:81,$1:$1,JT$1+INT(-$N92/30)+1)+(INT(-$N92/30)+1--$N92/30)*SUMIFS(81:81,$1:$1,JT$1+INT(-$N92/30))))</f>
        <v>0</v>
      </c>
      <c r="JU92" s="40">
        <f>IF(JU$7="",0,IF(JU$1=MAX($1:$1),$R81-SUM($T92:JT92),IF(JU$1=1,SUMIFS(81:81,$1:$1,"&gt;="&amp;1,$1:$1,"&lt;="&amp;INT(-$N92/30))+(-$N92/30-INT(-$N92/30))*SUMIFS(81:81,$1:$1,INT(-$N92/30)+1),0)+(-$N92/30-INT(-$N92/30))*SUMIFS(81:81,$1:$1,JU$1+INT(-$N92/30)+1)+(INT(-$N92/30)+1--$N92/30)*SUMIFS(81:81,$1:$1,JU$1+INT(-$N92/30))))</f>
        <v>0</v>
      </c>
      <c r="JV92" s="40">
        <f>IF(JV$7="",0,IF(JV$1=MAX($1:$1),$R81-SUM($T92:JU92),IF(JV$1=1,SUMIFS(81:81,$1:$1,"&gt;="&amp;1,$1:$1,"&lt;="&amp;INT(-$N92/30))+(-$N92/30-INT(-$N92/30))*SUMIFS(81:81,$1:$1,INT(-$N92/30)+1),0)+(-$N92/30-INT(-$N92/30))*SUMIFS(81:81,$1:$1,JV$1+INT(-$N92/30)+1)+(INT(-$N92/30)+1--$N92/30)*SUMIFS(81:81,$1:$1,JV$1+INT(-$N92/30))))</f>
        <v>0</v>
      </c>
      <c r="JW92" s="40">
        <f>IF(JW$7="",0,IF(JW$1=MAX($1:$1),$R81-SUM($T92:JV92),IF(JW$1=1,SUMIFS(81:81,$1:$1,"&gt;="&amp;1,$1:$1,"&lt;="&amp;INT(-$N92/30))+(-$N92/30-INT(-$N92/30))*SUMIFS(81:81,$1:$1,INT(-$N92/30)+1),0)+(-$N92/30-INT(-$N92/30))*SUMIFS(81:81,$1:$1,JW$1+INT(-$N92/30)+1)+(INT(-$N92/30)+1--$N92/30)*SUMIFS(81:81,$1:$1,JW$1+INT(-$N92/30))))</f>
        <v>0</v>
      </c>
      <c r="JX92" s="40">
        <f>IF(JX$7="",0,IF(JX$1=MAX($1:$1),$R81-SUM($T92:JW92),IF(JX$1=1,SUMIFS(81:81,$1:$1,"&gt;="&amp;1,$1:$1,"&lt;="&amp;INT(-$N92/30))+(-$N92/30-INT(-$N92/30))*SUMIFS(81:81,$1:$1,INT(-$N92/30)+1),0)+(-$N92/30-INT(-$N92/30))*SUMIFS(81:81,$1:$1,JX$1+INT(-$N92/30)+1)+(INT(-$N92/30)+1--$N92/30)*SUMIFS(81:81,$1:$1,JX$1+INT(-$N92/30))))</f>
        <v>0</v>
      </c>
      <c r="JY92" s="40">
        <f>IF(JY$7="",0,IF(JY$1=MAX($1:$1),$R81-SUM($T92:JX92),IF(JY$1=1,SUMIFS(81:81,$1:$1,"&gt;="&amp;1,$1:$1,"&lt;="&amp;INT(-$N92/30))+(-$N92/30-INT(-$N92/30))*SUMIFS(81:81,$1:$1,INT(-$N92/30)+1),0)+(-$N92/30-INT(-$N92/30))*SUMIFS(81:81,$1:$1,JY$1+INT(-$N92/30)+1)+(INT(-$N92/30)+1--$N92/30)*SUMIFS(81:81,$1:$1,JY$1+INT(-$N92/30))))</f>
        <v>0</v>
      </c>
      <c r="JZ92" s="40">
        <f>IF(JZ$7="",0,IF(JZ$1=MAX($1:$1),$R81-SUM($T92:JY92),IF(JZ$1=1,SUMIFS(81:81,$1:$1,"&gt;="&amp;1,$1:$1,"&lt;="&amp;INT(-$N92/30))+(-$N92/30-INT(-$N92/30))*SUMIFS(81:81,$1:$1,INT(-$N92/30)+1),0)+(-$N92/30-INT(-$N92/30))*SUMIFS(81:81,$1:$1,JZ$1+INT(-$N92/30)+1)+(INT(-$N92/30)+1--$N92/30)*SUMIFS(81:81,$1:$1,JZ$1+INT(-$N92/30))))</f>
        <v>0</v>
      </c>
      <c r="KA92" s="40">
        <f>IF(KA$7="",0,IF(KA$1=MAX($1:$1),$R81-SUM($T92:JZ92),IF(KA$1=1,SUMIFS(81:81,$1:$1,"&gt;="&amp;1,$1:$1,"&lt;="&amp;INT(-$N92/30))+(-$N92/30-INT(-$N92/30))*SUMIFS(81:81,$1:$1,INT(-$N92/30)+1),0)+(-$N92/30-INT(-$N92/30))*SUMIFS(81:81,$1:$1,KA$1+INT(-$N92/30)+1)+(INT(-$N92/30)+1--$N92/30)*SUMIFS(81:81,$1:$1,KA$1+INT(-$N92/30))))</f>
        <v>0</v>
      </c>
      <c r="KB92" s="40">
        <f>IF(KB$7="",0,IF(KB$1=MAX($1:$1),$R81-SUM($T92:KA92),IF(KB$1=1,SUMIFS(81:81,$1:$1,"&gt;="&amp;1,$1:$1,"&lt;="&amp;INT(-$N92/30))+(-$N92/30-INT(-$N92/30))*SUMIFS(81:81,$1:$1,INT(-$N92/30)+1),0)+(-$N92/30-INT(-$N92/30))*SUMIFS(81:81,$1:$1,KB$1+INT(-$N92/30)+1)+(INT(-$N92/30)+1--$N92/30)*SUMIFS(81:81,$1:$1,KB$1+INT(-$N92/30))))</f>
        <v>0</v>
      </c>
      <c r="KC92" s="40">
        <f>IF(KC$7="",0,IF(KC$1=MAX($1:$1),$R81-SUM($T92:KB92),IF(KC$1=1,SUMIFS(81:81,$1:$1,"&gt;="&amp;1,$1:$1,"&lt;="&amp;INT(-$N92/30))+(-$N92/30-INT(-$N92/30))*SUMIFS(81:81,$1:$1,INT(-$N92/30)+1),0)+(-$N92/30-INT(-$N92/30))*SUMIFS(81:81,$1:$1,KC$1+INT(-$N92/30)+1)+(INT(-$N92/30)+1--$N92/30)*SUMIFS(81:81,$1:$1,KC$1+INT(-$N92/30))))</f>
        <v>0</v>
      </c>
      <c r="KD92" s="40">
        <f>IF(KD$7="",0,IF(KD$1=MAX($1:$1),$R81-SUM($T92:KC92),IF(KD$1=1,SUMIFS(81:81,$1:$1,"&gt;="&amp;1,$1:$1,"&lt;="&amp;INT(-$N92/30))+(-$N92/30-INT(-$N92/30))*SUMIFS(81:81,$1:$1,INT(-$N92/30)+1),0)+(-$N92/30-INT(-$N92/30))*SUMIFS(81:81,$1:$1,KD$1+INT(-$N92/30)+1)+(INT(-$N92/30)+1--$N92/30)*SUMIFS(81:81,$1:$1,KD$1+INT(-$N92/30))))</f>
        <v>0</v>
      </c>
      <c r="KE92" s="40">
        <f>IF(KE$7="",0,IF(KE$1=MAX($1:$1),$R81-SUM($T92:KD92),IF(KE$1=1,SUMIFS(81:81,$1:$1,"&gt;="&amp;1,$1:$1,"&lt;="&amp;INT(-$N92/30))+(-$N92/30-INT(-$N92/30))*SUMIFS(81:81,$1:$1,INT(-$N92/30)+1),0)+(-$N92/30-INT(-$N92/30))*SUMIFS(81:81,$1:$1,KE$1+INT(-$N92/30)+1)+(INT(-$N92/30)+1--$N92/30)*SUMIFS(81:81,$1:$1,KE$1+INT(-$N92/30))))</f>
        <v>0</v>
      </c>
      <c r="KF92" s="40">
        <f>IF(KF$7="",0,IF(KF$1=MAX($1:$1),$R81-SUM($T92:KE92),IF(KF$1=1,SUMIFS(81:81,$1:$1,"&gt;="&amp;1,$1:$1,"&lt;="&amp;INT(-$N92/30))+(-$N92/30-INT(-$N92/30))*SUMIFS(81:81,$1:$1,INT(-$N92/30)+1),0)+(-$N92/30-INT(-$N92/30))*SUMIFS(81:81,$1:$1,KF$1+INT(-$N92/30)+1)+(INT(-$N92/30)+1--$N92/30)*SUMIFS(81:81,$1:$1,KF$1+INT(-$N92/30))))</f>
        <v>0</v>
      </c>
      <c r="KG92" s="40">
        <f>IF(KG$7="",0,IF(KG$1=MAX($1:$1),$R81-SUM($T92:KF92),IF(KG$1=1,SUMIFS(81:81,$1:$1,"&gt;="&amp;1,$1:$1,"&lt;="&amp;INT(-$N92/30))+(-$N92/30-INT(-$N92/30))*SUMIFS(81:81,$1:$1,INT(-$N92/30)+1),0)+(-$N92/30-INT(-$N92/30))*SUMIFS(81:81,$1:$1,KG$1+INT(-$N92/30)+1)+(INT(-$N92/30)+1--$N92/30)*SUMIFS(81:81,$1:$1,KG$1+INT(-$N92/30))))</f>
        <v>0</v>
      </c>
      <c r="KH92" s="40">
        <f>IF(KH$7="",0,IF(KH$1=MAX($1:$1),$R81-SUM($T92:KG92),IF(KH$1=1,SUMIFS(81:81,$1:$1,"&gt;="&amp;1,$1:$1,"&lt;="&amp;INT(-$N92/30))+(-$N92/30-INT(-$N92/30))*SUMIFS(81:81,$1:$1,INT(-$N92/30)+1),0)+(-$N92/30-INT(-$N92/30))*SUMIFS(81:81,$1:$1,KH$1+INT(-$N92/30)+1)+(INT(-$N92/30)+1--$N92/30)*SUMIFS(81:81,$1:$1,KH$1+INT(-$N92/30))))</f>
        <v>0</v>
      </c>
      <c r="KI92" s="40">
        <f>IF(KI$7="",0,IF(KI$1=MAX($1:$1),$R81-SUM($T92:KH92),IF(KI$1=1,SUMIFS(81:81,$1:$1,"&gt;="&amp;1,$1:$1,"&lt;="&amp;INT(-$N92/30))+(-$N92/30-INT(-$N92/30))*SUMIFS(81:81,$1:$1,INT(-$N92/30)+1),0)+(-$N92/30-INT(-$N92/30))*SUMIFS(81:81,$1:$1,KI$1+INT(-$N92/30)+1)+(INT(-$N92/30)+1--$N92/30)*SUMIFS(81:81,$1:$1,KI$1+INT(-$N92/30))))</f>
        <v>0</v>
      </c>
      <c r="KJ92" s="40">
        <f>IF(KJ$7="",0,IF(KJ$1=MAX($1:$1),$R81-SUM($T92:KI92),IF(KJ$1=1,SUMIFS(81:81,$1:$1,"&gt;="&amp;1,$1:$1,"&lt;="&amp;INT(-$N92/30))+(-$N92/30-INT(-$N92/30))*SUMIFS(81:81,$1:$1,INT(-$N92/30)+1),0)+(-$N92/30-INT(-$N92/30))*SUMIFS(81:81,$1:$1,KJ$1+INT(-$N92/30)+1)+(INT(-$N92/30)+1--$N92/30)*SUMIFS(81:81,$1:$1,KJ$1+INT(-$N92/30))))</f>
        <v>0</v>
      </c>
      <c r="KK92" s="40">
        <f>IF(KK$7="",0,IF(KK$1=MAX($1:$1),$R81-SUM($T92:KJ92),IF(KK$1=1,SUMIFS(81:81,$1:$1,"&gt;="&amp;1,$1:$1,"&lt;="&amp;INT(-$N92/30))+(-$N92/30-INT(-$N92/30))*SUMIFS(81:81,$1:$1,INT(-$N92/30)+1),0)+(-$N92/30-INT(-$N92/30))*SUMIFS(81:81,$1:$1,KK$1+INT(-$N92/30)+1)+(INT(-$N92/30)+1--$N92/30)*SUMIFS(81:81,$1:$1,KK$1+INT(-$N92/30))))</f>
        <v>0</v>
      </c>
      <c r="KL92" s="40">
        <f>IF(KL$7="",0,IF(KL$1=MAX($1:$1),$R81-SUM($T92:KK92),IF(KL$1=1,SUMIFS(81:81,$1:$1,"&gt;="&amp;1,$1:$1,"&lt;="&amp;INT(-$N92/30))+(-$N92/30-INT(-$N92/30))*SUMIFS(81:81,$1:$1,INT(-$N92/30)+1),0)+(-$N92/30-INT(-$N92/30))*SUMIFS(81:81,$1:$1,KL$1+INT(-$N92/30)+1)+(INT(-$N92/30)+1--$N92/30)*SUMIFS(81:81,$1:$1,KL$1+INT(-$N92/30))))</f>
        <v>0</v>
      </c>
      <c r="KM92" s="40">
        <f>IF(KM$7="",0,IF(KM$1=MAX($1:$1),$R81-SUM($T92:KL92),IF(KM$1=1,SUMIFS(81:81,$1:$1,"&gt;="&amp;1,$1:$1,"&lt;="&amp;INT(-$N92/30))+(-$N92/30-INT(-$N92/30))*SUMIFS(81:81,$1:$1,INT(-$N92/30)+1),0)+(-$N92/30-INT(-$N92/30))*SUMIFS(81:81,$1:$1,KM$1+INT(-$N92/30)+1)+(INT(-$N92/30)+1--$N92/30)*SUMIFS(81:81,$1:$1,KM$1+INT(-$N92/30))))</f>
        <v>0</v>
      </c>
      <c r="KN92" s="40">
        <f>IF(KN$7="",0,IF(KN$1=MAX($1:$1),$R81-SUM($T92:KM92),IF(KN$1=1,SUMIFS(81:81,$1:$1,"&gt;="&amp;1,$1:$1,"&lt;="&amp;INT(-$N92/30))+(-$N92/30-INT(-$N92/30))*SUMIFS(81:81,$1:$1,INT(-$N92/30)+1),0)+(-$N92/30-INT(-$N92/30))*SUMIFS(81:81,$1:$1,KN$1+INT(-$N92/30)+1)+(INT(-$N92/30)+1--$N92/30)*SUMIFS(81:81,$1:$1,KN$1+INT(-$N92/30))))</f>
        <v>0</v>
      </c>
      <c r="KO92" s="40">
        <f>IF(KO$7="",0,IF(KO$1=MAX($1:$1),$R81-SUM($T92:KN92),IF(KO$1=1,SUMIFS(81:81,$1:$1,"&gt;="&amp;1,$1:$1,"&lt;="&amp;INT(-$N92/30))+(-$N92/30-INT(-$N92/30))*SUMIFS(81:81,$1:$1,INT(-$N92/30)+1),0)+(-$N92/30-INT(-$N92/30))*SUMIFS(81:81,$1:$1,KO$1+INT(-$N92/30)+1)+(INT(-$N92/30)+1--$N92/30)*SUMIFS(81:81,$1:$1,KO$1+INT(-$N92/30))))</f>
        <v>0</v>
      </c>
      <c r="KP92" s="40">
        <f>IF(KP$7="",0,IF(KP$1=MAX($1:$1),$R81-SUM($T92:KO92),IF(KP$1=1,SUMIFS(81:81,$1:$1,"&gt;="&amp;1,$1:$1,"&lt;="&amp;INT(-$N92/30))+(-$N92/30-INT(-$N92/30))*SUMIFS(81:81,$1:$1,INT(-$N92/30)+1),0)+(-$N92/30-INT(-$N92/30))*SUMIFS(81:81,$1:$1,KP$1+INT(-$N92/30)+1)+(INT(-$N92/30)+1--$N92/30)*SUMIFS(81:81,$1:$1,KP$1+INT(-$N92/30))))</f>
        <v>0</v>
      </c>
      <c r="KQ92" s="40">
        <f>IF(KQ$7="",0,IF(KQ$1=MAX($1:$1),$R81-SUM($T92:KP92),IF(KQ$1=1,SUMIFS(81:81,$1:$1,"&gt;="&amp;1,$1:$1,"&lt;="&amp;INT(-$N92/30))+(-$N92/30-INT(-$N92/30))*SUMIFS(81:81,$1:$1,INT(-$N92/30)+1),0)+(-$N92/30-INT(-$N92/30))*SUMIFS(81:81,$1:$1,KQ$1+INT(-$N92/30)+1)+(INT(-$N92/30)+1--$N92/30)*SUMIFS(81:81,$1:$1,KQ$1+INT(-$N92/30))))</f>
        <v>0</v>
      </c>
      <c r="KR92" s="40">
        <f>IF(KR$7="",0,IF(KR$1=MAX($1:$1),$R81-SUM($T92:KQ92),IF(KR$1=1,SUMIFS(81:81,$1:$1,"&gt;="&amp;1,$1:$1,"&lt;="&amp;INT(-$N92/30))+(-$N92/30-INT(-$N92/30))*SUMIFS(81:81,$1:$1,INT(-$N92/30)+1),0)+(-$N92/30-INT(-$N92/30))*SUMIFS(81:81,$1:$1,KR$1+INT(-$N92/30)+1)+(INT(-$N92/30)+1--$N92/30)*SUMIFS(81:81,$1:$1,KR$1+INT(-$N92/30))))</f>
        <v>0</v>
      </c>
      <c r="KS92" s="40">
        <f>IF(KS$7="",0,IF(KS$1=MAX($1:$1),$R81-SUM($T92:KR92),IF(KS$1=1,SUMIFS(81:81,$1:$1,"&gt;="&amp;1,$1:$1,"&lt;="&amp;INT(-$N92/30))+(-$N92/30-INT(-$N92/30))*SUMIFS(81:81,$1:$1,INT(-$N92/30)+1),0)+(-$N92/30-INT(-$N92/30))*SUMIFS(81:81,$1:$1,KS$1+INT(-$N92/30)+1)+(INT(-$N92/30)+1--$N92/30)*SUMIFS(81:81,$1:$1,KS$1+INT(-$N92/30))))</f>
        <v>0</v>
      </c>
      <c r="KT92" s="40">
        <f>IF(KT$7="",0,IF(KT$1=MAX($1:$1),$R81-SUM($T92:KS92),IF(KT$1=1,SUMIFS(81:81,$1:$1,"&gt;="&amp;1,$1:$1,"&lt;="&amp;INT(-$N92/30))+(-$N92/30-INT(-$N92/30))*SUMIFS(81:81,$1:$1,INT(-$N92/30)+1),0)+(-$N92/30-INT(-$N92/30))*SUMIFS(81:81,$1:$1,KT$1+INT(-$N92/30)+1)+(INT(-$N92/30)+1--$N92/30)*SUMIFS(81:81,$1:$1,KT$1+INT(-$N92/30))))</f>
        <v>0</v>
      </c>
      <c r="KU92" s="40">
        <f>IF(KU$7="",0,IF(KU$1=MAX($1:$1),$R81-SUM($T92:KT92),IF(KU$1=1,SUMIFS(81:81,$1:$1,"&gt;="&amp;1,$1:$1,"&lt;="&amp;INT(-$N92/30))+(-$N92/30-INT(-$N92/30))*SUMIFS(81:81,$1:$1,INT(-$N92/30)+1),0)+(-$N92/30-INT(-$N92/30))*SUMIFS(81:81,$1:$1,KU$1+INT(-$N92/30)+1)+(INT(-$N92/30)+1--$N92/30)*SUMIFS(81:81,$1:$1,KU$1+INT(-$N92/30))))</f>
        <v>0</v>
      </c>
      <c r="KV92" s="40">
        <f>IF(KV$7="",0,IF(KV$1=MAX($1:$1),$R81-SUM($T92:KU92),IF(KV$1=1,SUMIFS(81:81,$1:$1,"&gt;="&amp;1,$1:$1,"&lt;="&amp;INT(-$N92/30))+(-$N92/30-INT(-$N92/30))*SUMIFS(81:81,$1:$1,INT(-$N92/30)+1),0)+(-$N92/30-INT(-$N92/30))*SUMIFS(81:81,$1:$1,KV$1+INT(-$N92/30)+1)+(INT(-$N92/30)+1--$N92/30)*SUMIFS(81:81,$1:$1,KV$1+INT(-$N92/30))))</f>
        <v>0</v>
      </c>
      <c r="KW92" s="1"/>
      <c r="KX92" s="1"/>
    </row>
    <row r="93" spans="1:310" ht="4.05" customHeight="1" x14ac:dyDescent="0.25">
      <c r="A93" s="1"/>
      <c r="B93" s="79"/>
      <c r="C93" s="79"/>
      <c r="D93" s="79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4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ht="4.05" customHeight="1" x14ac:dyDescent="0.25">
      <c r="A94" s="1"/>
      <c r="B94" s="79"/>
      <c r="C94" s="79"/>
      <c r="D94" s="79"/>
      <c r="E94" s="9"/>
      <c r="F94" s="1"/>
      <c r="G94" s="1"/>
      <c r="H94" s="11"/>
      <c r="I94" s="1"/>
      <c r="J94" s="1"/>
      <c r="K94" s="9"/>
      <c r="L94" s="1"/>
      <c r="M94" s="5"/>
      <c r="N94" s="9"/>
      <c r="O94" s="19"/>
      <c r="P94" s="1"/>
      <c r="Q94" s="1"/>
      <c r="R94" s="4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56" customFormat="1" ht="12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4"/>
      <c r="N95" s="53" t="s">
        <v>9</v>
      </c>
      <c r="O95" s="54"/>
      <c r="P95" s="53"/>
      <c r="Q95" s="53"/>
      <c r="R95" s="55">
        <f>R90-SUM(R91:R93)</f>
        <v>0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</row>
    <row r="96" spans="1:310" ht="4.95" customHeight="1" x14ac:dyDescent="0.25">
      <c r="A96" s="1"/>
      <c r="B96" s="79"/>
      <c r="C96" s="79"/>
      <c r="D96" s="79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4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4" customFormat="1" x14ac:dyDescent="0.25">
      <c r="A97" s="3"/>
      <c r="B97" s="80"/>
      <c r="C97" s="80"/>
      <c r="D97" s="80"/>
      <c r="E97" s="42" t="str">
        <f>kpi!$E$26</f>
        <v>количество заключенных договоров/окрытых магазинов</v>
      </c>
      <c r="F97" s="3"/>
      <c r="G97" s="3"/>
      <c r="H97" s="39" t="str">
        <f>IF(OR($E97="",$E97=0),"",INDEX(kpi!$I:$I,SUMIFS(kpi!$A:$A,kpi!$E:$E,$E97)))</f>
        <v>клиенты</v>
      </c>
      <c r="I97" s="3"/>
      <c r="J97" s="3"/>
      <c r="K97" s="42" t="s">
        <v>7</v>
      </c>
      <c r="L97" s="3"/>
      <c r="M97" s="5"/>
      <c r="N97" s="44"/>
      <c r="O97" s="19"/>
      <c r="P97" s="3"/>
      <c r="Q97" s="3"/>
      <c r="R97" s="44">
        <f t="shared" ref="R97:R99" si="918">SUMIFS($T97:$KW97,$T$1:$KW$1,"&gt;="&amp;1,$T$1:$KW$1,"&lt;="&amp;MAX($1:$1))</f>
        <v>150</v>
      </c>
      <c r="S97" s="3"/>
      <c r="T97" s="3"/>
      <c r="U97" s="41">
        <f t="shared" ref="U97:CF97" si="919">IF(U$7="",0,U11)</f>
        <v>5.7692307692307692</v>
      </c>
      <c r="V97" s="41">
        <f t="shared" si="919"/>
        <v>6.7307692307692308</v>
      </c>
      <c r="W97" s="41">
        <f t="shared" si="919"/>
        <v>7.6923076923076925</v>
      </c>
      <c r="X97" s="41">
        <f t="shared" si="919"/>
        <v>8.6538461538461533</v>
      </c>
      <c r="Y97" s="41">
        <f t="shared" si="919"/>
        <v>9.615384615384615</v>
      </c>
      <c r="Z97" s="41">
        <f t="shared" si="919"/>
        <v>10.576923076923077</v>
      </c>
      <c r="AA97" s="41">
        <f t="shared" si="919"/>
        <v>11.538461538461538</v>
      </c>
      <c r="AB97" s="41">
        <f t="shared" si="919"/>
        <v>12.5</v>
      </c>
      <c r="AC97" s="41">
        <f t="shared" si="919"/>
        <v>13.461538461538462</v>
      </c>
      <c r="AD97" s="41">
        <f t="shared" si="919"/>
        <v>14.423076923076923</v>
      </c>
      <c r="AE97" s="41">
        <f t="shared" si="919"/>
        <v>15.384615384615383</v>
      </c>
      <c r="AF97" s="41">
        <f t="shared" si="919"/>
        <v>16.346153846153847</v>
      </c>
      <c r="AG97" s="41">
        <f t="shared" si="919"/>
        <v>17.307692307692307</v>
      </c>
      <c r="AH97" s="41">
        <f t="shared" si="919"/>
        <v>0</v>
      </c>
      <c r="AI97" s="41">
        <f t="shared" si="919"/>
        <v>0</v>
      </c>
      <c r="AJ97" s="41">
        <f t="shared" si="919"/>
        <v>0</v>
      </c>
      <c r="AK97" s="41">
        <f t="shared" si="919"/>
        <v>0</v>
      </c>
      <c r="AL97" s="41">
        <f t="shared" si="919"/>
        <v>0</v>
      </c>
      <c r="AM97" s="41">
        <f t="shared" si="919"/>
        <v>0</v>
      </c>
      <c r="AN97" s="41">
        <f t="shared" si="919"/>
        <v>0</v>
      </c>
      <c r="AO97" s="41">
        <f t="shared" si="919"/>
        <v>0</v>
      </c>
      <c r="AP97" s="41">
        <f t="shared" si="919"/>
        <v>0</v>
      </c>
      <c r="AQ97" s="41">
        <f t="shared" si="919"/>
        <v>0</v>
      </c>
      <c r="AR97" s="41">
        <f t="shared" si="919"/>
        <v>0</v>
      </c>
      <c r="AS97" s="41">
        <f t="shared" si="919"/>
        <v>0</v>
      </c>
      <c r="AT97" s="41">
        <f t="shared" si="919"/>
        <v>0</v>
      </c>
      <c r="AU97" s="41">
        <f t="shared" si="919"/>
        <v>0</v>
      </c>
      <c r="AV97" s="41">
        <f t="shared" si="919"/>
        <v>0</v>
      </c>
      <c r="AW97" s="41">
        <f t="shared" si="919"/>
        <v>0</v>
      </c>
      <c r="AX97" s="41">
        <f t="shared" si="919"/>
        <v>0</v>
      </c>
      <c r="AY97" s="41">
        <f t="shared" si="919"/>
        <v>0</v>
      </c>
      <c r="AZ97" s="41">
        <f t="shared" si="919"/>
        <v>0</v>
      </c>
      <c r="BA97" s="41">
        <f t="shared" si="919"/>
        <v>0</v>
      </c>
      <c r="BB97" s="41">
        <f t="shared" si="919"/>
        <v>0</v>
      </c>
      <c r="BC97" s="41">
        <f t="shared" si="919"/>
        <v>0</v>
      </c>
      <c r="BD97" s="41">
        <f t="shared" si="919"/>
        <v>0</v>
      </c>
      <c r="BE97" s="41">
        <f t="shared" si="919"/>
        <v>0</v>
      </c>
      <c r="BF97" s="41">
        <f t="shared" si="919"/>
        <v>0</v>
      </c>
      <c r="BG97" s="41">
        <f t="shared" si="919"/>
        <v>0</v>
      </c>
      <c r="BH97" s="41">
        <f t="shared" si="919"/>
        <v>0</v>
      </c>
      <c r="BI97" s="41">
        <f t="shared" si="919"/>
        <v>0</v>
      </c>
      <c r="BJ97" s="41">
        <f t="shared" si="919"/>
        <v>0</v>
      </c>
      <c r="BK97" s="41">
        <f t="shared" si="919"/>
        <v>0</v>
      </c>
      <c r="BL97" s="41">
        <f t="shared" si="919"/>
        <v>0</v>
      </c>
      <c r="BM97" s="41">
        <f t="shared" si="919"/>
        <v>0</v>
      </c>
      <c r="BN97" s="41">
        <f t="shared" si="919"/>
        <v>0</v>
      </c>
      <c r="BO97" s="41">
        <f t="shared" si="919"/>
        <v>0</v>
      </c>
      <c r="BP97" s="41">
        <f t="shared" si="919"/>
        <v>0</v>
      </c>
      <c r="BQ97" s="41">
        <f t="shared" si="919"/>
        <v>0</v>
      </c>
      <c r="BR97" s="41">
        <f t="shared" si="919"/>
        <v>0</v>
      </c>
      <c r="BS97" s="41">
        <f t="shared" si="919"/>
        <v>0</v>
      </c>
      <c r="BT97" s="41">
        <f t="shared" si="919"/>
        <v>0</v>
      </c>
      <c r="BU97" s="41">
        <f t="shared" si="919"/>
        <v>0</v>
      </c>
      <c r="BV97" s="41">
        <f t="shared" si="919"/>
        <v>0</v>
      </c>
      <c r="BW97" s="41">
        <f t="shared" si="919"/>
        <v>0</v>
      </c>
      <c r="BX97" s="41">
        <f t="shared" si="919"/>
        <v>0</v>
      </c>
      <c r="BY97" s="41">
        <f t="shared" si="919"/>
        <v>0</v>
      </c>
      <c r="BZ97" s="41">
        <f t="shared" si="919"/>
        <v>0</v>
      </c>
      <c r="CA97" s="41">
        <f t="shared" si="919"/>
        <v>0</v>
      </c>
      <c r="CB97" s="41">
        <f t="shared" si="919"/>
        <v>0</v>
      </c>
      <c r="CC97" s="41">
        <f t="shared" si="919"/>
        <v>0</v>
      </c>
      <c r="CD97" s="41">
        <f t="shared" si="919"/>
        <v>0</v>
      </c>
      <c r="CE97" s="41">
        <f t="shared" si="919"/>
        <v>0</v>
      </c>
      <c r="CF97" s="41">
        <f t="shared" si="919"/>
        <v>0</v>
      </c>
      <c r="CG97" s="41">
        <f t="shared" ref="CG97:ER97" si="920">IF(CG$7="",0,CG11)</f>
        <v>0</v>
      </c>
      <c r="CH97" s="41">
        <f t="shared" si="920"/>
        <v>0</v>
      </c>
      <c r="CI97" s="41">
        <f t="shared" si="920"/>
        <v>0</v>
      </c>
      <c r="CJ97" s="41">
        <f t="shared" si="920"/>
        <v>0</v>
      </c>
      <c r="CK97" s="41">
        <f t="shared" si="920"/>
        <v>0</v>
      </c>
      <c r="CL97" s="41">
        <f t="shared" si="920"/>
        <v>0</v>
      </c>
      <c r="CM97" s="41">
        <f t="shared" si="920"/>
        <v>0</v>
      </c>
      <c r="CN97" s="41">
        <f t="shared" si="920"/>
        <v>0</v>
      </c>
      <c r="CO97" s="41">
        <f t="shared" si="920"/>
        <v>0</v>
      </c>
      <c r="CP97" s="41">
        <f t="shared" si="920"/>
        <v>0</v>
      </c>
      <c r="CQ97" s="41">
        <f t="shared" si="920"/>
        <v>0</v>
      </c>
      <c r="CR97" s="41">
        <f t="shared" si="920"/>
        <v>0</v>
      </c>
      <c r="CS97" s="41">
        <f t="shared" si="920"/>
        <v>0</v>
      </c>
      <c r="CT97" s="41">
        <f t="shared" si="920"/>
        <v>0</v>
      </c>
      <c r="CU97" s="41">
        <f t="shared" si="920"/>
        <v>0</v>
      </c>
      <c r="CV97" s="41">
        <f t="shared" si="920"/>
        <v>0</v>
      </c>
      <c r="CW97" s="41">
        <f t="shared" si="920"/>
        <v>0</v>
      </c>
      <c r="CX97" s="41">
        <f t="shared" si="920"/>
        <v>0</v>
      </c>
      <c r="CY97" s="41">
        <f t="shared" si="920"/>
        <v>0</v>
      </c>
      <c r="CZ97" s="41">
        <f t="shared" si="920"/>
        <v>0</v>
      </c>
      <c r="DA97" s="41">
        <f t="shared" si="920"/>
        <v>0</v>
      </c>
      <c r="DB97" s="41">
        <f t="shared" si="920"/>
        <v>0</v>
      </c>
      <c r="DC97" s="41">
        <f t="shared" si="920"/>
        <v>0</v>
      </c>
      <c r="DD97" s="41">
        <f t="shared" si="920"/>
        <v>0</v>
      </c>
      <c r="DE97" s="41">
        <f t="shared" si="920"/>
        <v>0</v>
      </c>
      <c r="DF97" s="41">
        <f t="shared" si="920"/>
        <v>0</v>
      </c>
      <c r="DG97" s="41">
        <f t="shared" si="920"/>
        <v>0</v>
      </c>
      <c r="DH97" s="41">
        <f t="shared" si="920"/>
        <v>0</v>
      </c>
      <c r="DI97" s="41">
        <f t="shared" si="920"/>
        <v>0</v>
      </c>
      <c r="DJ97" s="41">
        <f t="shared" si="920"/>
        <v>0</v>
      </c>
      <c r="DK97" s="41">
        <f t="shared" si="920"/>
        <v>0</v>
      </c>
      <c r="DL97" s="41">
        <f t="shared" si="920"/>
        <v>0</v>
      </c>
      <c r="DM97" s="41">
        <f t="shared" si="920"/>
        <v>0</v>
      </c>
      <c r="DN97" s="41">
        <f t="shared" si="920"/>
        <v>0</v>
      </c>
      <c r="DO97" s="41">
        <f t="shared" si="920"/>
        <v>0</v>
      </c>
      <c r="DP97" s="41">
        <f t="shared" si="920"/>
        <v>0</v>
      </c>
      <c r="DQ97" s="41">
        <f t="shared" si="920"/>
        <v>0</v>
      </c>
      <c r="DR97" s="41">
        <f t="shared" si="920"/>
        <v>0</v>
      </c>
      <c r="DS97" s="41">
        <f t="shared" si="920"/>
        <v>0</v>
      </c>
      <c r="DT97" s="41">
        <f t="shared" si="920"/>
        <v>0</v>
      </c>
      <c r="DU97" s="41">
        <f t="shared" si="920"/>
        <v>0</v>
      </c>
      <c r="DV97" s="41">
        <f t="shared" si="920"/>
        <v>0</v>
      </c>
      <c r="DW97" s="41">
        <f t="shared" si="920"/>
        <v>0</v>
      </c>
      <c r="DX97" s="41">
        <f t="shared" si="920"/>
        <v>0</v>
      </c>
      <c r="DY97" s="41">
        <f t="shared" si="920"/>
        <v>0</v>
      </c>
      <c r="DZ97" s="41">
        <f t="shared" si="920"/>
        <v>0</v>
      </c>
      <c r="EA97" s="41">
        <f t="shared" si="920"/>
        <v>0</v>
      </c>
      <c r="EB97" s="41">
        <f t="shared" si="920"/>
        <v>0</v>
      </c>
      <c r="EC97" s="41">
        <f t="shared" si="920"/>
        <v>0</v>
      </c>
      <c r="ED97" s="41">
        <f t="shared" si="920"/>
        <v>0</v>
      </c>
      <c r="EE97" s="41">
        <f t="shared" si="920"/>
        <v>0</v>
      </c>
      <c r="EF97" s="41">
        <f t="shared" si="920"/>
        <v>0</v>
      </c>
      <c r="EG97" s="41">
        <f t="shared" si="920"/>
        <v>0</v>
      </c>
      <c r="EH97" s="41">
        <f t="shared" si="920"/>
        <v>0</v>
      </c>
      <c r="EI97" s="41">
        <f t="shared" si="920"/>
        <v>0</v>
      </c>
      <c r="EJ97" s="41">
        <f t="shared" si="920"/>
        <v>0</v>
      </c>
      <c r="EK97" s="41">
        <f t="shared" si="920"/>
        <v>0</v>
      </c>
      <c r="EL97" s="41">
        <f t="shared" si="920"/>
        <v>0</v>
      </c>
      <c r="EM97" s="41">
        <f t="shared" si="920"/>
        <v>0</v>
      </c>
      <c r="EN97" s="41">
        <f t="shared" si="920"/>
        <v>0</v>
      </c>
      <c r="EO97" s="41">
        <f t="shared" si="920"/>
        <v>0</v>
      </c>
      <c r="EP97" s="41">
        <f t="shared" si="920"/>
        <v>0</v>
      </c>
      <c r="EQ97" s="41">
        <f t="shared" si="920"/>
        <v>0</v>
      </c>
      <c r="ER97" s="41">
        <f t="shared" si="920"/>
        <v>0</v>
      </c>
      <c r="ES97" s="41">
        <f t="shared" ref="ES97:HD97" si="921">IF(ES$7="",0,ES11)</f>
        <v>0</v>
      </c>
      <c r="ET97" s="41">
        <f t="shared" si="921"/>
        <v>0</v>
      </c>
      <c r="EU97" s="41">
        <f t="shared" si="921"/>
        <v>0</v>
      </c>
      <c r="EV97" s="41">
        <f t="shared" si="921"/>
        <v>0</v>
      </c>
      <c r="EW97" s="41">
        <f t="shared" si="921"/>
        <v>0</v>
      </c>
      <c r="EX97" s="41">
        <f t="shared" si="921"/>
        <v>0</v>
      </c>
      <c r="EY97" s="41">
        <f t="shared" si="921"/>
        <v>0</v>
      </c>
      <c r="EZ97" s="41">
        <f t="shared" si="921"/>
        <v>0</v>
      </c>
      <c r="FA97" s="41">
        <f t="shared" si="921"/>
        <v>0</v>
      </c>
      <c r="FB97" s="41">
        <f t="shared" si="921"/>
        <v>0</v>
      </c>
      <c r="FC97" s="41">
        <f t="shared" si="921"/>
        <v>0</v>
      </c>
      <c r="FD97" s="41">
        <f t="shared" si="921"/>
        <v>0</v>
      </c>
      <c r="FE97" s="41">
        <f t="shared" si="921"/>
        <v>0</v>
      </c>
      <c r="FF97" s="41">
        <f t="shared" si="921"/>
        <v>0</v>
      </c>
      <c r="FG97" s="41">
        <f t="shared" si="921"/>
        <v>0</v>
      </c>
      <c r="FH97" s="41">
        <f t="shared" si="921"/>
        <v>0</v>
      </c>
      <c r="FI97" s="41">
        <f t="shared" si="921"/>
        <v>0</v>
      </c>
      <c r="FJ97" s="41">
        <f t="shared" si="921"/>
        <v>0</v>
      </c>
      <c r="FK97" s="41">
        <f t="shared" si="921"/>
        <v>0</v>
      </c>
      <c r="FL97" s="41">
        <f t="shared" si="921"/>
        <v>0</v>
      </c>
      <c r="FM97" s="41">
        <f t="shared" si="921"/>
        <v>0</v>
      </c>
      <c r="FN97" s="41">
        <f t="shared" si="921"/>
        <v>0</v>
      </c>
      <c r="FO97" s="41">
        <f t="shared" si="921"/>
        <v>0</v>
      </c>
      <c r="FP97" s="41">
        <f t="shared" si="921"/>
        <v>0</v>
      </c>
      <c r="FQ97" s="41">
        <f t="shared" si="921"/>
        <v>0</v>
      </c>
      <c r="FR97" s="41">
        <f t="shared" si="921"/>
        <v>0</v>
      </c>
      <c r="FS97" s="41">
        <f t="shared" si="921"/>
        <v>0</v>
      </c>
      <c r="FT97" s="41">
        <f t="shared" si="921"/>
        <v>0</v>
      </c>
      <c r="FU97" s="41">
        <f t="shared" si="921"/>
        <v>0</v>
      </c>
      <c r="FV97" s="41">
        <f t="shared" si="921"/>
        <v>0</v>
      </c>
      <c r="FW97" s="41">
        <f t="shared" si="921"/>
        <v>0</v>
      </c>
      <c r="FX97" s="41">
        <f t="shared" si="921"/>
        <v>0</v>
      </c>
      <c r="FY97" s="41">
        <f t="shared" si="921"/>
        <v>0</v>
      </c>
      <c r="FZ97" s="41">
        <f t="shared" si="921"/>
        <v>0</v>
      </c>
      <c r="GA97" s="41">
        <f t="shared" si="921"/>
        <v>0</v>
      </c>
      <c r="GB97" s="41">
        <f t="shared" si="921"/>
        <v>0</v>
      </c>
      <c r="GC97" s="41">
        <f t="shared" si="921"/>
        <v>0</v>
      </c>
      <c r="GD97" s="41">
        <f t="shared" si="921"/>
        <v>0</v>
      </c>
      <c r="GE97" s="41">
        <f t="shared" si="921"/>
        <v>0</v>
      </c>
      <c r="GF97" s="41">
        <f t="shared" si="921"/>
        <v>0</v>
      </c>
      <c r="GG97" s="41">
        <f t="shared" si="921"/>
        <v>0</v>
      </c>
      <c r="GH97" s="41">
        <f t="shared" si="921"/>
        <v>0</v>
      </c>
      <c r="GI97" s="41">
        <f t="shared" si="921"/>
        <v>0</v>
      </c>
      <c r="GJ97" s="41">
        <f t="shared" si="921"/>
        <v>0</v>
      </c>
      <c r="GK97" s="41">
        <f t="shared" si="921"/>
        <v>0</v>
      </c>
      <c r="GL97" s="41">
        <f t="shared" si="921"/>
        <v>0</v>
      </c>
      <c r="GM97" s="41">
        <f t="shared" si="921"/>
        <v>0</v>
      </c>
      <c r="GN97" s="41">
        <f t="shared" si="921"/>
        <v>0</v>
      </c>
      <c r="GO97" s="41">
        <f t="shared" si="921"/>
        <v>0</v>
      </c>
      <c r="GP97" s="41">
        <f t="shared" si="921"/>
        <v>0</v>
      </c>
      <c r="GQ97" s="41">
        <f t="shared" si="921"/>
        <v>0</v>
      </c>
      <c r="GR97" s="41">
        <f t="shared" si="921"/>
        <v>0</v>
      </c>
      <c r="GS97" s="41">
        <f t="shared" si="921"/>
        <v>0</v>
      </c>
      <c r="GT97" s="41">
        <f t="shared" si="921"/>
        <v>0</v>
      </c>
      <c r="GU97" s="41">
        <f t="shared" si="921"/>
        <v>0</v>
      </c>
      <c r="GV97" s="41">
        <f t="shared" si="921"/>
        <v>0</v>
      </c>
      <c r="GW97" s="41">
        <f t="shared" si="921"/>
        <v>0</v>
      </c>
      <c r="GX97" s="41">
        <f t="shared" si="921"/>
        <v>0</v>
      </c>
      <c r="GY97" s="41">
        <f t="shared" si="921"/>
        <v>0</v>
      </c>
      <c r="GZ97" s="41">
        <f t="shared" si="921"/>
        <v>0</v>
      </c>
      <c r="HA97" s="41">
        <f t="shared" si="921"/>
        <v>0</v>
      </c>
      <c r="HB97" s="41">
        <f t="shared" si="921"/>
        <v>0</v>
      </c>
      <c r="HC97" s="41">
        <f t="shared" si="921"/>
        <v>0</v>
      </c>
      <c r="HD97" s="41">
        <f t="shared" si="921"/>
        <v>0</v>
      </c>
      <c r="HE97" s="41">
        <f t="shared" ref="HE97:JP97" si="922">IF(HE$7="",0,HE11)</f>
        <v>0</v>
      </c>
      <c r="HF97" s="41">
        <f t="shared" si="922"/>
        <v>0</v>
      </c>
      <c r="HG97" s="41">
        <f t="shared" si="922"/>
        <v>0</v>
      </c>
      <c r="HH97" s="41">
        <f t="shared" si="922"/>
        <v>0</v>
      </c>
      <c r="HI97" s="41">
        <f t="shared" si="922"/>
        <v>0</v>
      </c>
      <c r="HJ97" s="41">
        <f t="shared" si="922"/>
        <v>0</v>
      </c>
      <c r="HK97" s="41">
        <f t="shared" si="922"/>
        <v>0</v>
      </c>
      <c r="HL97" s="41">
        <f t="shared" si="922"/>
        <v>0</v>
      </c>
      <c r="HM97" s="41">
        <f t="shared" si="922"/>
        <v>0</v>
      </c>
      <c r="HN97" s="41">
        <f t="shared" si="922"/>
        <v>0</v>
      </c>
      <c r="HO97" s="41">
        <f t="shared" si="922"/>
        <v>0</v>
      </c>
      <c r="HP97" s="41">
        <f t="shared" si="922"/>
        <v>0</v>
      </c>
      <c r="HQ97" s="41">
        <f t="shared" si="922"/>
        <v>0</v>
      </c>
      <c r="HR97" s="41">
        <f t="shared" si="922"/>
        <v>0</v>
      </c>
      <c r="HS97" s="41">
        <f t="shared" si="922"/>
        <v>0</v>
      </c>
      <c r="HT97" s="41">
        <f t="shared" si="922"/>
        <v>0</v>
      </c>
      <c r="HU97" s="41">
        <f t="shared" si="922"/>
        <v>0</v>
      </c>
      <c r="HV97" s="41">
        <f t="shared" si="922"/>
        <v>0</v>
      </c>
      <c r="HW97" s="41">
        <f t="shared" si="922"/>
        <v>0</v>
      </c>
      <c r="HX97" s="41">
        <f t="shared" si="922"/>
        <v>0</v>
      </c>
      <c r="HY97" s="41">
        <f t="shared" si="922"/>
        <v>0</v>
      </c>
      <c r="HZ97" s="41">
        <f t="shared" si="922"/>
        <v>0</v>
      </c>
      <c r="IA97" s="41">
        <f t="shared" si="922"/>
        <v>0</v>
      </c>
      <c r="IB97" s="41">
        <f t="shared" si="922"/>
        <v>0</v>
      </c>
      <c r="IC97" s="41">
        <f t="shared" si="922"/>
        <v>0</v>
      </c>
      <c r="ID97" s="41">
        <f t="shared" si="922"/>
        <v>0</v>
      </c>
      <c r="IE97" s="41">
        <f t="shared" si="922"/>
        <v>0</v>
      </c>
      <c r="IF97" s="41">
        <f t="shared" si="922"/>
        <v>0</v>
      </c>
      <c r="IG97" s="41">
        <f t="shared" si="922"/>
        <v>0</v>
      </c>
      <c r="IH97" s="41">
        <f t="shared" si="922"/>
        <v>0</v>
      </c>
      <c r="II97" s="41">
        <f t="shared" si="922"/>
        <v>0</v>
      </c>
      <c r="IJ97" s="41">
        <f t="shared" si="922"/>
        <v>0</v>
      </c>
      <c r="IK97" s="41">
        <f t="shared" si="922"/>
        <v>0</v>
      </c>
      <c r="IL97" s="41">
        <f t="shared" si="922"/>
        <v>0</v>
      </c>
      <c r="IM97" s="41">
        <f t="shared" si="922"/>
        <v>0</v>
      </c>
      <c r="IN97" s="41">
        <f t="shared" si="922"/>
        <v>0</v>
      </c>
      <c r="IO97" s="41">
        <f t="shared" si="922"/>
        <v>0</v>
      </c>
      <c r="IP97" s="41">
        <f t="shared" si="922"/>
        <v>0</v>
      </c>
      <c r="IQ97" s="41">
        <f t="shared" si="922"/>
        <v>0</v>
      </c>
      <c r="IR97" s="41">
        <f t="shared" si="922"/>
        <v>0</v>
      </c>
      <c r="IS97" s="41">
        <f t="shared" si="922"/>
        <v>0</v>
      </c>
      <c r="IT97" s="41">
        <f t="shared" si="922"/>
        <v>0</v>
      </c>
      <c r="IU97" s="41">
        <f t="shared" si="922"/>
        <v>0</v>
      </c>
      <c r="IV97" s="41">
        <f t="shared" si="922"/>
        <v>0</v>
      </c>
      <c r="IW97" s="41">
        <f t="shared" si="922"/>
        <v>0</v>
      </c>
      <c r="IX97" s="41">
        <f t="shared" si="922"/>
        <v>0</v>
      </c>
      <c r="IY97" s="41">
        <f t="shared" si="922"/>
        <v>0</v>
      </c>
      <c r="IZ97" s="41">
        <f t="shared" si="922"/>
        <v>0</v>
      </c>
      <c r="JA97" s="41">
        <f t="shared" si="922"/>
        <v>0</v>
      </c>
      <c r="JB97" s="41">
        <f t="shared" si="922"/>
        <v>0</v>
      </c>
      <c r="JC97" s="41">
        <f t="shared" si="922"/>
        <v>0</v>
      </c>
      <c r="JD97" s="41">
        <f t="shared" si="922"/>
        <v>0</v>
      </c>
      <c r="JE97" s="41">
        <f t="shared" si="922"/>
        <v>0</v>
      </c>
      <c r="JF97" s="41">
        <f t="shared" si="922"/>
        <v>0</v>
      </c>
      <c r="JG97" s="41">
        <f t="shared" si="922"/>
        <v>0</v>
      </c>
      <c r="JH97" s="41">
        <f t="shared" si="922"/>
        <v>0</v>
      </c>
      <c r="JI97" s="41">
        <f t="shared" si="922"/>
        <v>0</v>
      </c>
      <c r="JJ97" s="41">
        <f t="shared" si="922"/>
        <v>0</v>
      </c>
      <c r="JK97" s="41">
        <f t="shared" si="922"/>
        <v>0</v>
      </c>
      <c r="JL97" s="41">
        <f t="shared" si="922"/>
        <v>0</v>
      </c>
      <c r="JM97" s="41">
        <f t="shared" si="922"/>
        <v>0</v>
      </c>
      <c r="JN97" s="41">
        <f t="shared" si="922"/>
        <v>0</v>
      </c>
      <c r="JO97" s="41">
        <f t="shared" si="922"/>
        <v>0</v>
      </c>
      <c r="JP97" s="41">
        <f t="shared" si="922"/>
        <v>0</v>
      </c>
      <c r="JQ97" s="41">
        <f t="shared" ref="JQ97:KV97" si="923">IF(JQ$7="",0,JQ11)</f>
        <v>0</v>
      </c>
      <c r="JR97" s="41">
        <f t="shared" si="923"/>
        <v>0</v>
      </c>
      <c r="JS97" s="41">
        <f t="shared" si="923"/>
        <v>0</v>
      </c>
      <c r="JT97" s="41">
        <f t="shared" si="923"/>
        <v>0</v>
      </c>
      <c r="JU97" s="41">
        <f t="shared" si="923"/>
        <v>0</v>
      </c>
      <c r="JV97" s="41">
        <f t="shared" si="923"/>
        <v>0</v>
      </c>
      <c r="JW97" s="41">
        <f t="shared" si="923"/>
        <v>0</v>
      </c>
      <c r="JX97" s="41">
        <f t="shared" si="923"/>
        <v>0</v>
      </c>
      <c r="JY97" s="41">
        <f t="shared" si="923"/>
        <v>0</v>
      </c>
      <c r="JZ97" s="41">
        <f t="shared" si="923"/>
        <v>0</v>
      </c>
      <c r="KA97" s="41">
        <f t="shared" si="923"/>
        <v>0</v>
      </c>
      <c r="KB97" s="41">
        <f t="shared" si="923"/>
        <v>0</v>
      </c>
      <c r="KC97" s="41">
        <f t="shared" si="923"/>
        <v>0</v>
      </c>
      <c r="KD97" s="41">
        <f t="shared" si="923"/>
        <v>0</v>
      </c>
      <c r="KE97" s="41">
        <f t="shared" si="923"/>
        <v>0</v>
      </c>
      <c r="KF97" s="41">
        <f t="shared" si="923"/>
        <v>0</v>
      </c>
      <c r="KG97" s="41">
        <f t="shared" si="923"/>
        <v>0</v>
      </c>
      <c r="KH97" s="41">
        <f t="shared" si="923"/>
        <v>0</v>
      </c>
      <c r="KI97" s="41">
        <f t="shared" si="923"/>
        <v>0</v>
      </c>
      <c r="KJ97" s="41">
        <f t="shared" si="923"/>
        <v>0</v>
      </c>
      <c r="KK97" s="41">
        <f t="shared" si="923"/>
        <v>0</v>
      </c>
      <c r="KL97" s="41">
        <f t="shared" si="923"/>
        <v>0</v>
      </c>
      <c r="KM97" s="41">
        <f t="shared" si="923"/>
        <v>0</v>
      </c>
      <c r="KN97" s="41">
        <f t="shared" si="923"/>
        <v>0</v>
      </c>
      <c r="KO97" s="41">
        <f t="shared" si="923"/>
        <v>0</v>
      </c>
      <c r="KP97" s="41">
        <f t="shared" si="923"/>
        <v>0</v>
      </c>
      <c r="KQ97" s="41">
        <f t="shared" si="923"/>
        <v>0</v>
      </c>
      <c r="KR97" s="41">
        <f t="shared" si="923"/>
        <v>0</v>
      </c>
      <c r="KS97" s="41">
        <f t="shared" si="923"/>
        <v>0</v>
      </c>
      <c r="KT97" s="41">
        <f t="shared" si="923"/>
        <v>0</v>
      </c>
      <c r="KU97" s="41">
        <f t="shared" si="923"/>
        <v>0</v>
      </c>
      <c r="KV97" s="41">
        <f t="shared" si="923"/>
        <v>0</v>
      </c>
      <c r="KW97" s="3"/>
      <c r="KX97" s="3"/>
    </row>
    <row r="98" spans="1:310" x14ac:dyDescent="0.25">
      <c r="A98" s="1"/>
      <c r="B98" s="79"/>
      <c r="C98" s="79"/>
      <c r="D98" s="79"/>
      <c r="E98" s="43" t="str">
        <f>E97</f>
        <v>количество заключенных договоров/окрытых магазинов</v>
      </c>
      <c r="F98" s="1"/>
      <c r="G98" s="1"/>
      <c r="H98" s="11" t="str">
        <f>H97</f>
        <v>клиенты</v>
      </c>
      <c r="I98" s="1"/>
      <c r="J98" s="1"/>
      <c r="K98" s="43" t="str">
        <f>справочники!$Y$11</f>
        <v>Холодные звонки</v>
      </c>
      <c r="L98" s="1"/>
      <c r="M98" s="5"/>
      <c r="N98" s="45"/>
      <c r="O98" s="19"/>
      <c r="P98" s="1"/>
      <c r="Q98" s="1"/>
      <c r="R98" s="45">
        <f t="shared" si="918"/>
        <v>75</v>
      </c>
      <c r="S98" s="1"/>
      <c r="T98" s="1"/>
      <c r="U98" s="40">
        <f>IF(U$7="",0,U$97*условия!$U79)</f>
        <v>2.8846153846153846</v>
      </c>
      <c r="V98" s="40">
        <f>IF(V$7="",0,V$97*условия!$U79)</f>
        <v>3.3653846153846154</v>
      </c>
      <c r="W98" s="40">
        <f>IF(W$7="",0,W$97*условия!$U79)</f>
        <v>3.8461538461538463</v>
      </c>
      <c r="X98" s="40">
        <f>IF(X$7="",0,X$97*условия!$U79)</f>
        <v>4.3269230769230766</v>
      </c>
      <c r="Y98" s="40">
        <f>IF(Y$7="",0,Y$97*условия!$U79)</f>
        <v>4.8076923076923075</v>
      </c>
      <c r="Z98" s="40">
        <f>IF(Z$7="",0,Z$97*условия!$U79)</f>
        <v>5.2884615384615383</v>
      </c>
      <c r="AA98" s="40">
        <f>IF(AA$7="",0,AA$97*условия!$U79)</f>
        <v>5.7692307692307692</v>
      </c>
      <c r="AB98" s="40">
        <f>IF(AB$7="",0,AB$97*условия!$U79)</f>
        <v>6.25</v>
      </c>
      <c r="AC98" s="40">
        <f>IF(AC$7="",0,AC$97*условия!$U79)</f>
        <v>6.7307692307692308</v>
      </c>
      <c r="AD98" s="40">
        <f>IF(AD$7="",0,AD$97*условия!$U79)</f>
        <v>7.2115384615384617</v>
      </c>
      <c r="AE98" s="40">
        <f>IF(AE$7="",0,AE$97*условия!$U79)</f>
        <v>7.6923076923076916</v>
      </c>
      <c r="AF98" s="40">
        <f>IF(AF$7="",0,AF$97*условия!$U79)</f>
        <v>8.1730769230769234</v>
      </c>
      <c r="AG98" s="40">
        <f>IF(AG$7="",0,AG$97*условия!$U79)</f>
        <v>8.6538461538461533</v>
      </c>
      <c r="AH98" s="40">
        <f>IF(AH$7="",0,AH$97*условия!$U79)</f>
        <v>0</v>
      </c>
      <c r="AI98" s="40">
        <f>IF(AI$7="",0,AI$97*условия!$U79)</f>
        <v>0</v>
      </c>
      <c r="AJ98" s="40">
        <f>IF(AJ$7="",0,AJ$97*условия!$U79)</f>
        <v>0</v>
      </c>
      <c r="AK98" s="40">
        <f>IF(AK$7="",0,AK$97*условия!$U79)</f>
        <v>0</v>
      </c>
      <c r="AL98" s="40">
        <f>IF(AL$7="",0,AL$97*условия!$U79)</f>
        <v>0</v>
      </c>
      <c r="AM98" s="40">
        <f>IF(AM$7="",0,AM$97*условия!$U79)</f>
        <v>0</v>
      </c>
      <c r="AN98" s="40">
        <f>IF(AN$7="",0,AN$97*условия!$U79)</f>
        <v>0</v>
      </c>
      <c r="AO98" s="40">
        <f>IF(AO$7="",0,AO$97*условия!$U79)</f>
        <v>0</v>
      </c>
      <c r="AP98" s="40">
        <f>IF(AP$7="",0,AP$97*условия!$U79)</f>
        <v>0</v>
      </c>
      <c r="AQ98" s="40">
        <f>IF(AQ$7="",0,AQ$97*условия!$U79)</f>
        <v>0</v>
      </c>
      <c r="AR98" s="40">
        <f>IF(AR$7="",0,AR$97*условия!$U79)</f>
        <v>0</v>
      </c>
      <c r="AS98" s="40">
        <f>IF(AS$7="",0,AS$97*условия!$U79)</f>
        <v>0</v>
      </c>
      <c r="AT98" s="40">
        <f>IF(AT$7="",0,AT$97*условия!$U79)</f>
        <v>0</v>
      </c>
      <c r="AU98" s="40">
        <f>IF(AU$7="",0,AU$97*условия!$U79)</f>
        <v>0</v>
      </c>
      <c r="AV98" s="40">
        <f>IF(AV$7="",0,AV$97*условия!$U79)</f>
        <v>0</v>
      </c>
      <c r="AW98" s="40">
        <f>IF(AW$7="",0,AW$97*условия!$U79)</f>
        <v>0</v>
      </c>
      <c r="AX98" s="40">
        <f>IF(AX$7="",0,AX$97*условия!$U79)</f>
        <v>0</v>
      </c>
      <c r="AY98" s="40">
        <f>IF(AY$7="",0,AY$97*условия!$U79)</f>
        <v>0</v>
      </c>
      <c r="AZ98" s="40">
        <f>IF(AZ$7="",0,AZ$97*условия!$U79)</f>
        <v>0</v>
      </c>
      <c r="BA98" s="40">
        <f>IF(BA$7="",0,BA$97*условия!$U79)</f>
        <v>0</v>
      </c>
      <c r="BB98" s="40">
        <f>IF(BB$7="",0,BB$97*условия!$U79)</f>
        <v>0</v>
      </c>
      <c r="BC98" s="40">
        <f>IF(BC$7="",0,BC$97*условия!$U79)</f>
        <v>0</v>
      </c>
      <c r="BD98" s="40">
        <f>IF(BD$7="",0,BD$97*условия!$U79)</f>
        <v>0</v>
      </c>
      <c r="BE98" s="40">
        <f>IF(BE$7="",0,BE$97*условия!$U79)</f>
        <v>0</v>
      </c>
      <c r="BF98" s="40">
        <f>IF(BF$7="",0,BF$97*условия!$U79)</f>
        <v>0</v>
      </c>
      <c r="BG98" s="40">
        <f>IF(BG$7="",0,BG$97*условия!$U79)</f>
        <v>0</v>
      </c>
      <c r="BH98" s="40">
        <f>IF(BH$7="",0,BH$97*условия!$U79)</f>
        <v>0</v>
      </c>
      <c r="BI98" s="40">
        <f>IF(BI$7="",0,BI$97*условия!$U79)</f>
        <v>0</v>
      </c>
      <c r="BJ98" s="40">
        <f>IF(BJ$7="",0,BJ$97*условия!$U79)</f>
        <v>0</v>
      </c>
      <c r="BK98" s="40">
        <f>IF(BK$7="",0,BK$97*условия!$U79)</f>
        <v>0</v>
      </c>
      <c r="BL98" s="40">
        <f>IF(BL$7="",0,BL$97*условия!$U79)</f>
        <v>0</v>
      </c>
      <c r="BM98" s="40">
        <f>IF(BM$7="",0,BM$97*условия!$U79)</f>
        <v>0</v>
      </c>
      <c r="BN98" s="40">
        <f>IF(BN$7="",0,BN$97*условия!$U79)</f>
        <v>0</v>
      </c>
      <c r="BO98" s="40">
        <f>IF(BO$7="",0,BO$97*условия!$U79)</f>
        <v>0</v>
      </c>
      <c r="BP98" s="40">
        <f>IF(BP$7="",0,BP$97*условия!$U79)</f>
        <v>0</v>
      </c>
      <c r="BQ98" s="40">
        <f>IF(BQ$7="",0,BQ$97*условия!$U79)</f>
        <v>0</v>
      </c>
      <c r="BR98" s="40">
        <f>IF(BR$7="",0,BR$97*условия!$U79)</f>
        <v>0</v>
      </c>
      <c r="BS98" s="40">
        <f>IF(BS$7="",0,BS$97*условия!$U79)</f>
        <v>0</v>
      </c>
      <c r="BT98" s="40">
        <f>IF(BT$7="",0,BT$97*условия!$U79)</f>
        <v>0</v>
      </c>
      <c r="BU98" s="40">
        <f>IF(BU$7="",0,BU$97*условия!$U79)</f>
        <v>0</v>
      </c>
      <c r="BV98" s="40">
        <f>IF(BV$7="",0,BV$97*условия!$U79)</f>
        <v>0</v>
      </c>
      <c r="BW98" s="40">
        <f>IF(BW$7="",0,BW$97*условия!$U79)</f>
        <v>0</v>
      </c>
      <c r="BX98" s="40">
        <f>IF(BX$7="",0,BX$97*условия!$U79)</f>
        <v>0</v>
      </c>
      <c r="BY98" s="40">
        <f>IF(BY$7="",0,BY$97*условия!$U79)</f>
        <v>0</v>
      </c>
      <c r="BZ98" s="40">
        <f>IF(BZ$7="",0,BZ$97*условия!$U79)</f>
        <v>0</v>
      </c>
      <c r="CA98" s="40">
        <f>IF(CA$7="",0,CA$97*условия!$U79)</f>
        <v>0</v>
      </c>
      <c r="CB98" s="40">
        <f>IF(CB$7="",0,CB$97*условия!$U79)</f>
        <v>0</v>
      </c>
      <c r="CC98" s="40">
        <f>IF(CC$7="",0,CC$97*условия!$U79)</f>
        <v>0</v>
      </c>
      <c r="CD98" s="40">
        <f>IF(CD$7="",0,CD$97*условия!$U79)</f>
        <v>0</v>
      </c>
      <c r="CE98" s="40">
        <f>IF(CE$7="",0,CE$97*условия!$U79)</f>
        <v>0</v>
      </c>
      <c r="CF98" s="40">
        <f>IF(CF$7="",0,CF$97*условия!$U79)</f>
        <v>0</v>
      </c>
      <c r="CG98" s="40">
        <f>IF(CG$7="",0,CG$97*условия!$U79)</f>
        <v>0</v>
      </c>
      <c r="CH98" s="40">
        <f>IF(CH$7="",0,CH$97*условия!$U79)</f>
        <v>0</v>
      </c>
      <c r="CI98" s="40">
        <f>IF(CI$7="",0,CI$97*условия!$U79)</f>
        <v>0</v>
      </c>
      <c r="CJ98" s="40">
        <f>IF(CJ$7="",0,CJ$97*условия!$U79)</f>
        <v>0</v>
      </c>
      <c r="CK98" s="40">
        <f>IF(CK$7="",0,CK$97*условия!$U79)</f>
        <v>0</v>
      </c>
      <c r="CL98" s="40">
        <f>IF(CL$7="",0,CL$97*условия!$U79)</f>
        <v>0</v>
      </c>
      <c r="CM98" s="40">
        <f>IF(CM$7="",0,CM$97*условия!$U79)</f>
        <v>0</v>
      </c>
      <c r="CN98" s="40">
        <f>IF(CN$7="",0,CN$97*условия!$U79)</f>
        <v>0</v>
      </c>
      <c r="CO98" s="40">
        <f>IF(CO$7="",0,CO$97*условия!$U79)</f>
        <v>0</v>
      </c>
      <c r="CP98" s="40">
        <f>IF(CP$7="",0,CP$97*условия!$U79)</f>
        <v>0</v>
      </c>
      <c r="CQ98" s="40">
        <f>IF(CQ$7="",0,CQ$97*условия!$U79)</f>
        <v>0</v>
      </c>
      <c r="CR98" s="40">
        <f>IF(CR$7="",0,CR$97*условия!$U79)</f>
        <v>0</v>
      </c>
      <c r="CS98" s="40">
        <f>IF(CS$7="",0,CS$97*условия!$U79)</f>
        <v>0</v>
      </c>
      <c r="CT98" s="40">
        <f>IF(CT$7="",0,CT$97*условия!$U79)</f>
        <v>0</v>
      </c>
      <c r="CU98" s="40">
        <f>IF(CU$7="",0,CU$97*условия!$U79)</f>
        <v>0</v>
      </c>
      <c r="CV98" s="40">
        <f>IF(CV$7="",0,CV$97*условия!$U79)</f>
        <v>0</v>
      </c>
      <c r="CW98" s="40">
        <f>IF(CW$7="",0,CW$97*условия!$U79)</f>
        <v>0</v>
      </c>
      <c r="CX98" s="40">
        <f>IF(CX$7="",0,CX$97*условия!$U79)</f>
        <v>0</v>
      </c>
      <c r="CY98" s="40">
        <f>IF(CY$7="",0,CY$97*условия!$U79)</f>
        <v>0</v>
      </c>
      <c r="CZ98" s="40">
        <f>IF(CZ$7="",0,CZ$97*условия!$U79)</f>
        <v>0</v>
      </c>
      <c r="DA98" s="40">
        <f>IF(DA$7="",0,DA$97*условия!$U79)</f>
        <v>0</v>
      </c>
      <c r="DB98" s="40">
        <f>IF(DB$7="",0,DB$97*условия!$U79)</f>
        <v>0</v>
      </c>
      <c r="DC98" s="40">
        <f>IF(DC$7="",0,DC$97*условия!$U79)</f>
        <v>0</v>
      </c>
      <c r="DD98" s="40">
        <f>IF(DD$7="",0,DD$97*условия!$U79)</f>
        <v>0</v>
      </c>
      <c r="DE98" s="40">
        <f>IF(DE$7="",0,DE$97*условия!$U79)</f>
        <v>0</v>
      </c>
      <c r="DF98" s="40">
        <f>IF(DF$7="",0,DF$97*условия!$U79)</f>
        <v>0</v>
      </c>
      <c r="DG98" s="40">
        <f>IF(DG$7="",0,DG$97*условия!$U79)</f>
        <v>0</v>
      </c>
      <c r="DH98" s="40">
        <f>IF(DH$7="",0,DH$97*условия!$U79)</f>
        <v>0</v>
      </c>
      <c r="DI98" s="40">
        <f>IF(DI$7="",0,DI$97*условия!$U79)</f>
        <v>0</v>
      </c>
      <c r="DJ98" s="40">
        <f>IF(DJ$7="",0,DJ$97*условия!$U79)</f>
        <v>0</v>
      </c>
      <c r="DK98" s="40">
        <f>IF(DK$7="",0,DK$97*условия!$U79)</f>
        <v>0</v>
      </c>
      <c r="DL98" s="40">
        <f>IF(DL$7="",0,DL$97*условия!$U79)</f>
        <v>0</v>
      </c>
      <c r="DM98" s="40">
        <f>IF(DM$7="",0,DM$97*условия!$U79)</f>
        <v>0</v>
      </c>
      <c r="DN98" s="40">
        <f>IF(DN$7="",0,DN$97*условия!$U79)</f>
        <v>0</v>
      </c>
      <c r="DO98" s="40">
        <f>IF(DO$7="",0,DO$97*условия!$U79)</f>
        <v>0</v>
      </c>
      <c r="DP98" s="40">
        <f>IF(DP$7="",0,DP$97*условия!$U79)</f>
        <v>0</v>
      </c>
      <c r="DQ98" s="40">
        <f>IF(DQ$7="",0,DQ$97*условия!$U79)</f>
        <v>0</v>
      </c>
      <c r="DR98" s="40">
        <f>IF(DR$7="",0,DR$97*условия!$U79)</f>
        <v>0</v>
      </c>
      <c r="DS98" s="40">
        <f>IF(DS$7="",0,DS$97*условия!$U79)</f>
        <v>0</v>
      </c>
      <c r="DT98" s="40">
        <f>IF(DT$7="",0,DT$97*условия!$U79)</f>
        <v>0</v>
      </c>
      <c r="DU98" s="40">
        <f>IF(DU$7="",0,DU$97*условия!$U79)</f>
        <v>0</v>
      </c>
      <c r="DV98" s="40">
        <f>IF(DV$7="",0,DV$97*условия!$U79)</f>
        <v>0</v>
      </c>
      <c r="DW98" s="40">
        <f>IF(DW$7="",0,DW$97*условия!$U79)</f>
        <v>0</v>
      </c>
      <c r="DX98" s="40">
        <f>IF(DX$7="",0,DX$97*условия!$U79)</f>
        <v>0</v>
      </c>
      <c r="DY98" s="40">
        <f>IF(DY$7="",0,DY$97*условия!$U79)</f>
        <v>0</v>
      </c>
      <c r="DZ98" s="40">
        <f>IF(DZ$7="",0,DZ$97*условия!$U79)</f>
        <v>0</v>
      </c>
      <c r="EA98" s="40">
        <f>IF(EA$7="",0,EA$97*условия!$U79)</f>
        <v>0</v>
      </c>
      <c r="EB98" s="40">
        <f>IF(EB$7="",0,EB$97*условия!$U79)</f>
        <v>0</v>
      </c>
      <c r="EC98" s="40">
        <f>IF(EC$7="",0,EC$97*условия!$U79)</f>
        <v>0</v>
      </c>
      <c r="ED98" s="40">
        <f>IF(ED$7="",0,ED$97*условия!$U79)</f>
        <v>0</v>
      </c>
      <c r="EE98" s="40">
        <f>IF(EE$7="",0,EE$97*условия!$U79)</f>
        <v>0</v>
      </c>
      <c r="EF98" s="40">
        <f>IF(EF$7="",0,EF$97*условия!$U79)</f>
        <v>0</v>
      </c>
      <c r="EG98" s="40">
        <f>IF(EG$7="",0,EG$97*условия!$U79)</f>
        <v>0</v>
      </c>
      <c r="EH98" s="40">
        <f>IF(EH$7="",0,EH$97*условия!$U79)</f>
        <v>0</v>
      </c>
      <c r="EI98" s="40">
        <f>IF(EI$7="",0,EI$97*условия!$U79)</f>
        <v>0</v>
      </c>
      <c r="EJ98" s="40">
        <f>IF(EJ$7="",0,EJ$97*условия!$U79)</f>
        <v>0</v>
      </c>
      <c r="EK98" s="40">
        <f>IF(EK$7="",0,EK$97*условия!$U79)</f>
        <v>0</v>
      </c>
      <c r="EL98" s="40">
        <f>IF(EL$7="",0,EL$97*условия!$U79)</f>
        <v>0</v>
      </c>
      <c r="EM98" s="40">
        <f>IF(EM$7="",0,EM$97*условия!$U79)</f>
        <v>0</v>
      </c>
      <c r="EN98" s="40">
        <f>IF(EN$7="",0,EN$97*условия!$U79)</f>
        <v>0</v>
      </c>
      <c r="EO98" s="40">
        <f>IF(EO$7="",0,EO$97*условия!$U79)</f>
        <v>0</v>
      </c>
      <c r="EP98" s="40">
        <f>IF(EP$7="",0,EP$97*условия!$U79)</f>
        <v>0</v>
      </c>
      <c r="EQ98" s="40">
        <f>IF(EQ$7="",0,EQ$97*условия!$U79)</f>
        <v>0</v>
      </c>
      <c r="ER98" s="40">
        <f>IF(ER$7="",0,ER$97*условия!$U79)</f>
        <v>0</v>
      </c>
      <c r="ES98" s="40">
        <f>IF(ES$7="",0,ES$97*условия!$U79)</f>
        <v>0</v>
      </c>
      <c r="ET98" s="40">
        <f>IF(ET$7="",0,ET$97*условия!$U79)</f>
        <v>0</v>
      </c>
      <c r="EU98" s="40">
        <f>IF(EU$7="",0,EU$97*условия!$U79)</f>
        <v>0</v>
      </c>
      <c r="EV98" s="40">
        <f>IF(EV$7="",0,EV$97*условия!$U79)</f>
        <v>0</v>
      </c>
      <c r="EW98" s="40">
        <f>IF(EW$7="",0,EW$97*условия!$U79)</f>
        <v>0</v>
      </c>
      <c r="EX98" s="40">
        <f>IF(EX$7="",0,EX$97*условия!$U79)</f>
        <v>0</v>
      </c>
      <c r="EY98" s="40">
        <f>IF(EY$7="",0,EY$97*условия!$U79)</f>
        <v>0</v>
      </c>
      <c r="EZ98" s="40">
        <f>IF(EZ$7="",0,EZ$97*условия!$U79)</f>
        <v>0</v>
      </c>
      <c r="FA98" s="40">
        <f>IF(FA$7="",0,FA$97*условия!$U79)</f>
        <v>0</v>
      </c>
      <c r="FB98" s="40">
        <f>IF(FB$7="",0,FB$97*условия!$U79)</f>
        <v>0</v>
      </c>
      <c r="FC98" s="40">
        <f>IF(FC$7="",0,FC$97*условия!$U79)</f>
        <v>0</v>
      </c>
      <c r="FD98" s="40">
        <f>IF(FD$7="",0,FD$97*условия!$U79)</f>
        <v>0</v>
      </c>
      <c r="FE98" s="40">
        <f>IF(FE$7="",0,FE$97*условия!$U79)</f>
        <v>0</v>
      </c>
      <c r="FF98" s="40">
        <f>IF(FF$7="",0,FF$97*условия!$U79)</f>
        <v>0</v>
      </c>
      <c r="FG98" s="40">
        <f>IF(FG$7="",0,FG$97*условия!$U79)</f>
        <v>0</v>
      </c>
      <c r="FH98" s="40">
        <f>IF(FH$7="",0,FH$97*условия!$U79)</f>
        <v>0</v>
      </c>
      <c r="FI98" s="40">
        <f>IF(FI$7="",0,FI$97*условия!$U79)</f>
        <v>0</v>
      </c>
      <c r="FJ98" s="40">
        <f>IF(FJ$7="",0,FJ$97*условия!$U79)</f>
        <v>0</v>
      </c>
      <c r="FK98" s="40">
        <f>IF(FK$7="",0,FK$97*условия!$U79)</f>
        <v>0</v>
      </c>
      <c r="FL98" s="40">
        <f>IF(FL$7="",0,FL$97*условия!$U79)</f>
        <v>0</v>
      </c>
      <c r="FM98" s="40">
        <f>IF(FM$7="",0,FM$97*условия!$U79)</f>
        <v>0</v>
      </c>
      <c r="FN98" s="40">
        <f>IF(FN$7="",0,FN$97*условия!$U79)</f>
        <v>0</v>
      </c>
      <c r="FO98" s="40">
        <f>IF(FO$7="",0,FO$97*условия!$U79)</f>
        <v>0</v>
      </c>
      <c r="FP98" s="40">
        <f>IF(FP$7="",0,FP$97*условия!$U79)</f>
        <v>0</v>
      </c>
      <c r="FQ98" s="40">
        <f>IF(FQ$7="",0,FQ$97*условия!$U79)</f>
        <v>0</v>
      </c>
      <c r="FR98" s="40">
        <f>IF(FR$7="",0,FR$97*условия!$U79)</f>
        <v>0</v>
      </c>
      <c r="FS98" s="40">
        <f>IF(FS$7="",0,FS$97*условия!$U79)</f>
        <v>0</v>
      </c>
      <c r="FT98" s="40">
        <f>IF(FT$7="",0,FT$97*условия!$U79)</f>
        <v>0</v>
      </c>
      <c r="FU98" s="40">
        <f>IF(FU$7="",0,FU$97*условия!$U79)</f>
        <v>0</v>
      </c>
      <c r="FV98" s="40">
        <f>IF(FV$7="",0,FV$97*условия!$U79)</f>
        <v>0</v>
      </c>
      <c r="FW98" s="40">
        <f>IF(FW$7="",0,FW$97*условия!$U79)</f>
        <v>0</v>
      </c>
      <c r="FX98" s="40">
        <f>IF(FX$7="",0,FX$97*условия!$U79)</f>
        <v>0</v>
      </c>
      <c r="FY98" s="40">
        <f>IF(FY$7="",0,FY$97*условия!$U79)</f>
        <v>0</v>
      </c>
      <c r="FZ98" s="40">
        <f>IF(FZ$7="",0,FZ$97*условия!$U79)</f>
        <v>0</v>
      </c>
      <c r="GA98" s="40">
        <f>IF(GA$7="",0,GA$97*условия!$U79)</f>
        <v>0</v>
      </c>
      <c r="GB98" s="40">
        <f>IF(GB$7="",0,GB$97*условия!$U79)</f>
        <v>0</v>
      </c>
      <c r="GC98" s="40">
        <f>IF(GC$7="",0,GC$97*условия!$U79)</f>
        <v>0</v>
      </c>
      <c r="GD98" s="40">
        <f>IF(GD$7="",0,GD$97*условия!$U79)</f>
        <v>0</v>
      </c>
      <c r="GE98" s="40">
        <f>IF(GE$7="",0,GE$97*условия!$U79)</f>
        <v>0</v>
      </c>
      <c r="GF98" s="40">
        <f>IF(GF$7="",0,GF$97*условия!$U79)</f>
        <v>0</v>
      </c>
      <c r="GG98" s="40">
        <f>IF(GG$7="",0,GG$97*условия!$U79)</f>
        <v>0</v>
      </c>
      <c r="GH98" s="40">
        <f>IF(GH$7="",0,GH$97*условия!$U79)</f>
        <v>0</v>
      </c>
      <c r="GI98" s="40">
        <f>IF(GI$7="",0,GI$97*условия!$U79)</f>
        <v>0</v>
      </c>
      <c r="GJ98" s="40">
        <f>IF(GJ$7="",0,GJ$97*условия!$U79)</f>
        <v>0</v>
      </c>
      <c r="GK98" s="40">
        <f>IF(GK$7="",0,GK$97*условия!$U79)</f>
        <v>0</v>
      </c>
      <c r="GL98" s="40">
        <f>IF(GL$7="",0,GL$97*условия!$U79)</f>
        <v>0</v>
      </c>
      <c r="GM98" s="40">
        <f>IF(GM$7="",0,GM$97*условия!$U79)</f>
        <v>0</v>
      </c>
      <c r="GN98" s="40">
        <f>IF(GN$7="",0,GN$97*условия!$U79)</f>
        <v>0</v>
      </c>
      <c r="GO98" s="40">
        <f>IF(GO$7="",0,GO$97*условия!$U79)</f>
        <v>0</v>
      </c>
      <c r="GP98" s="40">
        <f>IF(GP$7="",0,GP$97*условия!$U79)</f>
        <v>0</v>
      </c>
      <c r="GQ98" s="40">
        <f>IF(GQ$7="",0,GQ$97*условия!$U79)</f>
        <v>0</v>
      </c>
      <c r="GR98" s="40">
        <f>IF(GR$7="",0,GR$97*условия!$U79)</f>
        <v>0</v>
      </c>
      <c r="GS98" s="40">
        <f>IF(GS$7="",0,GS$97*условия!$U79)</f>
        <v>0</v>
      </c>
      <c r="GT98" s="40">
        <f>IF(GT$7="",0,GT$97*условия!$U79)</f>
        <v>0</v>
      </c>
      <c r="GU98" s="40">
        <f>IF(GU$7="",0,GU$97*условия!$U79)</f>
        <v>0</v>
      </c>
      <c r="GV98" s="40">
        <f>IF(GV$7="",0,GV$97*условия!$U79)</f>
        <v>0</v>
      </c>
      <c r="GW98" s="40">
        <f>IF(GW$7="",0,GW$97*условия!$U79)</f>
        <v>0</v>
      </c>
      <c r="GX98" s="40">
        <f>IF(GX$7="",0,GX$97*условия!$U79)</f>
        <v>0</v>
      </c>
      <c r="GY98" s="40">
        <f>IF(GY$7="",0,GY$97*условия!$U79)</f>
        <v>0</v>
      </c>
      <c r="GZ98" s="40">
        <f>IF(GZ$7="",0,GZ$97*условия!$U79)</f>
        <v>0</v>
      </c>
      <c r="HA98" s="40">
        <f>IF(HA$7="",0,HA$97*условия!$U79)</f>
        <v>0</v>
      </c>
      <c r="HB98" s="40">
        <f>IF(HB$7="",0,HB$97*условия!$U79)</f>
        <v>0</v>
      </c>
      <c r="HC98" s="40">
        <f>IF(HC$7="",0,HC$97*условия!$U79)</f>
        <v>0</v>
      </c>
      <c r="HD98" s="40">
        <f>IF(HD$7="",0,HD$97*условия!$U79)</f>
        <v>0</v>
      </c>
      <c r="HE98" s="40">
        <f>IF(HE$7="",0,HE$97*условия!$U79)</f>
        <v>0</v>
      </c>
      <c r="HF98" s="40">
        <f>IF(HF$7="",0,HF$97*условия!$U79)</f>
        <v>0</v>
      </c>
      <c r="HG98" s="40">
        <f>IF(HG$7="",0,HG$97*условия!$U79)</f>
        <v>0</v>
      </c>
      <c r="HH98" s="40">
        <f>IF(HH$7="",0,HH$97*условия!$U79)</f>
        <v>0</v>
      </c>
      <c r="HI98" s="40">
        <f>IF(HI$7="",0,HI$97*условия!$U79)</f>
        <v>0</v>
      </c>
      <c r="HJ98" s="40">
        <f>IF(HJ$7="",0,HJ$97*условия!$U79)</f>
        <v>0</v>
      </c>
      <c r="HK98" s="40">
        <f>IF(HK$7="",0,HK$97*условия!$U79)</f>
        <v>0</v>
      </c>
      <c r="HL98" s="40">
        <f>IF(HL$7="",0,HL$97*условия!$U79)</f>
        <v>0</v>
      </c>
      <c r="HM98" s="40">
        <f>IF(HM$7="",0,HM$97*условия!$U79)</f>
        <v>0</v>
      </c>
      <c r="HN98" s="40">
        <f>IF(HN$7="",0,HN$97*условия!$U79)</f>
        <v>0</v>
      </c>
      <c r="HO98" s="40">
        <f>IF(HO$7="",0,HO$97*условия!$U79)</f>
        <v>0</v>
      </c>
      <c r="HP98" s="40">
        <f>IF(HP$7="",0,HP$97*условия!$U79)</f>
        <v>0</v>
      </c>
      <c r="HQ98" s="40">
        <f>IF(HQ$7="",0,HQ$97*условия!$U79)</f>
        <v>0</v>
      </c>
      <c r="HR98" s="40">
        <f>IF(HR$7="",0,HR$97*условия!$U79)</f>
        <v>0</v>
      </c>
      <c r="HS98" s="40">
        <f>IF(HS$7="",0,HS$97*условия!$U79)</f>
        <v>0</v>
      </c>
      <c r="HT98" s="40">
        <f>IF(HT$7="",0,HT$97*условия!$U79)</f>
        <v>0</v>
      </c>
      <c r="HU98" s="40">
        <f>IF(HU$7="",0,HU$97*условия!$U79)</f>
        <v>0</v>
      </c>
      <c r="HV98" s="40">
        <f>IF(HV$7="",0,HV$97*условия!$U79)</f>
        <v>0</v>
      </c>
      <c r="HW98" s="40">
        <f>IF(HW$7="",0,HW$97*условия!$U79)</f>
        <v>0</v>
      </c>
      <c r="HX98" s="40">
        <f>IF(HX$7="",0,HX$97*условия!$U79)</f>
        <v>0</v>
      </c>
      <c r="HY98" s="40">
        <f>IF(HY$7="",0,HY$97*условия!$U79)</f>
        <v>0</v>
      </c>
      <c r="HZ98" s="40">
        <f>IF(HZ$7="",0,HZ$97*условия!$U79)</f>
        <v>0</v>
      </c>
      <c r="IA98" s="40">
        <f>IF(IA$7="",0,IA$97*условия!$U79)</f>
        <v>0</v>
      </c>
      <c r="IB98" s="40">
        <f>IF(IB$7="",0,IB$97*условия!$U79)</f>
        <v>0</v>
      </c>
      <c r="IC98" s="40">
        <f>IF(IC$7="",0,IC$97*условия!$U79)</f>
        <v>0</v>
      </c>
      <c r="ID98" s="40">
        <f>IF(ID$7="",0,ID$97*условия!$U79)</f>
        <v>0</v>
      </c>
      <c r="IE98" s="40">
        <f>IF(IE$7="",0,IE$97*условия!$U79)</f>
        <v>0</v>
      </c>
      <c r="IF98" s="40">
        <f>IF(IF$7="",0,IF$97*условия!$U79)</f>
        <v>0</v>
      </c>
      <c r="IG98" s="40">
        <f>IF(IG$7="",0,IG$97*условия!$U79)</f>
        <v>0</v>
      </c>
      <c r="IH98" s="40">
        <f>IF(IH$7="",0,IH$97*условия!$U79)</f>
        <v>0</v>
      </c>
      <c r="II98" s="40">
        <f>IF(II$7="",0,II$97*условия!$U79)</f>
        <v>0</v>
      </c>
      <c r="IJ98" s="40">
        <f>IF(IJ$7="",0,IJ$97*условия!$U79)</f>
        <v>0</v>
      </c>
      <c r="IK98" s="40">
        <f>IF(IK$7="",0,IK$97*условия!$U79)</f>
        <v>0</v>
      </c>
      <c r="IL98" s="40">
        <f>IF(IL$7="",0,IL$97*условия!$U79)</f>
        <v>0</v>
      </c>
      <c r="IM98" s="40">
        <f>IF(IM$7="",0,IM$97*условия!$U79)</f>
        <v>0</v>
      </c>
      <c r="IN98" s="40">
        <f>IF(IN$7="",0,IN$97*условия!$U79)</f>
        <v>0</v>
      </c>
      <c r="IO98" s="40">
        <f>IF(IO$7="",0,IO$97*условия!$U79)</f>
        <v>0</v>
      </c>
      <c r="IP98" s="40">
        <f>IF(IP$7="",0,IP$97*условия!$U79)</f>
        <v>0</v>
      </c>
      <c r="IQ98" s="40">
        <f>IF(IQ$7="",0,IQ$97*условия!$U79)</f>
        <v>0</v>
      </c>
      <c r="IR98" s="40">
        <f>IF(IR$7="",0,IR$97*условия!$U79)</f>
        <v>0</v>
      </c>
      <c r="IS98" s="40">
        <f>IF(IS$7="",0,IS$97*условия!$U79)</f>
        <v>0</v>
      </c>
      <c r="IT98" s="40">
        <f>IF(IT$7="",0,IT$97*условия!$U79)</f>
        <v>0</v>
      </c>
      <c r="IU98" s="40">
        <f>IF(IU$7="",0,IU$97*условия!$U79)</f>
        <v>0</v>
      </c>
      <c r="IV98" s="40">
        <f>IF(IV$7="",0,IV$97*условия!$U79)</f>
        <v>0</v>
      </c>
      <c r="IW98" s="40">
        <f>IF(IW$7="",0,IW$97*условия!$U79)</f>
        <v>0</v>
      </c>
      <c r="IX98" s="40">
        <f>IF(IX$7="",0,IX$97*условия!$U79)</f>
        <v>0</v>
      </c>
      <c r="IY98" s="40">
        <f>IF(IY$7="",0,IY$97*условия!$U79)</f>
        <v>0</v>
      </c>
      <c r="IZ98" s="40">
        <f>IF(IZ$7="",0,IZ$97*условия!$U79)</f>
        <v>0</v>
      </c>
      <c r="JA98" s="40">
        <f>IF(JA$7="",0,JA$97*условия!$U79)</f>
        <v>0</v>
      </c>
      <c r="JB98" s="40">
        <f>IF(JB$7="",0,JB$97*условия!$U79)</f>
        <v>0</v>
      </c>
      <c r="JC98" s="40">
        <f>IF(JC$7="",0,JC$97*условия!$U79)</f>
        <v>0</v>
      </c>
      <c r="JD98" s="40">
        <f>IF(JD$7="",0,JD$97*условия!$U79)</f>
        <v>0</v>
      </c>
      <c r="JE98" s="40">
        <f>IF(JE$7="",0,JE$97*условия!$U79)</f>
        <v>0</v>
      </c>
      <c r="JF98" s="40">
        <f>IF(JF$7="",0,JF$97*условия!$U79)</f>
        <v>0</v>
      </c>
      <c r="JG98" s="40">
        <f>IF(JG$7="",0,JG$97*условия!$U79)</f>
        <v>0</v>
      </c>
      <c r="JH98" s="40">
        <f>IF(JH$7="",0,JH$97*условия!$U79)</f>
        <v>0</v>
      </c>
      <c r="JI98" s="40">
        <f>IF(JI$7="",0,JI$97*условия!$U79)</f>
        <v>0</v>
      </c>
      <c r="JJ98" s="40">
        <f>IF(JJ$7="",0,JJ$97*условия!$U79)</f>
        <v>0</v>
      </c>
      <c r="JK98" s="40">
        <f>IF(JK$7="",0,JK$97*условия!$U79)</f>
        <v>0</v>
      </c>
      <c r="JL98" s="40">
        <f>IF(JL$7="",0,JL$97*условия!$U79)</f>
        <v>0</v>
      </c>
      <c r="JM98" s="40">
        <f>IF(JM$7="",0,JM$97*условия!$U79)</f>
        <v>0</v>
      </c>
      <c r="JN98" s="40">
        <f>IF(JN$7="",0,JN$97*условия!$U79)</f>
        <v>0</v>
      </c>
      <c r="JO98" s="40">
        <f>IF(JO$7="",0,JO$97*условия!$U79)</f>
        <v>0</v>
      </c>
      <c r="JP98" s="40">
        <f>IF(JP$7="",0,JP$97*условия!$U79)</f>
        <v>0</v>
      </c>
      <c r="JQ98" s="40">
        <f>IF(JQ$7="",0,JQ$97*условия!$U79)</f>
        <v>0</v>
      </c>
      <c r="JR98" s="40">
        <f>IF(JR$7="",0,JR$97*условия!$U79)</f>
        <v>0</v>
      </c>
      <c r="JS98" s="40">
        <f>IF(JS$7="",0,JS$97*условия!$U79)</f>
        <v>0</v>
      </c>
      <c r="JT98" s="40">
        <f>IF(JT$7="",0,JT$97*условия!$U79)</f>
        <v>0</v>
      </c>
      <c r="JU98" s="40">
        <f>IF(JU$7="",0,JU$97*условия!$U79)</f>
        <v>0</v>
      </c>
      <c r="JV98" s="40">
        <f>IF(JV$7="",0,JV$97*условия!$U79)</f>
        <v>0</v>
      </c>
      <c r="JW98" s="40">
        <f>IF(JW$7="",0,JW$97*условия!$U79)</f>
        <v>0</v>
      </c>
      <c r="JX98" s="40">
        <f>IF(JX$7="",0,JX$97*условия!$U79)</f>
        <v>0</v>
      </c>
      <c r="JY98" s="40">
        <f>IF(JY$7="",0,JY$97*условия!$U79)</f>
        <v>0</v>
      </c>
      <c r="JZ98" s="40">
        <f>IF(JZ$7="",0,JZ$97*условия!$U79)</f>
        <v>0</v>
      </c>
      <c r="KA98" s="40">
        <f>IF(KA$7="",0,KA$97*условия!$U79)</f>
        <v>0</v>
      </c>
      <c r="KB98" s="40">
        <f>IF(KB$7="",0,KB$97*условия!$U79)</f>
        <v>0</v>
      </c>
      <c r="KC98" s="40">
        <f>IF(KC$7="",0,KC$97*условия!$U79)</f>
        <v>0</v>
      </c>
      <c r="KD98" s="40">
        <f>IF(KD$7="",0,KD$97*условия!$U79)</f>
        <v>0</v>
      </c>
      <c r="KE98" s="40">
        <f>IF(KE$7="",0,KE$97*условия!$U79)</f>
        <v>0</v>
      </c>
      <c r="KF98" s="40">
        <f>IF(KF$7="",0,KF$97*условия!$U79)</f>
        <v>0</v>
      </c>
      <c r="KG98" s="40">
        <f>IF(KG$7="",0,KG$97*условия!$U79)</f>
        <v>0</v>
      </c>
      <c r="KH98" s="40">
        <f>IF(KH$7="",0,KH$97*условия!$U79)</f>
        <v>0</v>
      </c>
      <c r="KI98" s="40">
        <f>IF(KI$7="",0,KI$97*условия!$U79)</f>
        <v>0</v>
      </c>
      <c r="KJ98" s="40">
        <f>IF(KJ$7="",0,KJ$97*условия!$U79)</f>
        <v>0</v>
      </c>
      <c r="KK98" s="40">
        <f>IF(KK$7="",0,KK$97*условия!$U79)</f>
        <v>0</v>
      </c>
      <c r="KL98" s="40">
        <f>IF(KL$7="",0,KL$97*условия!$U79)</f>
        <v>0</v>
      </c>
      <c r="KM98" s="40">
        <f>IF(KM$7="",0,KM$97*условия!$U79)</f>
        <v>0</v>
      </c>
      <c r="KN98" s="40">
        <f>IF(KN$7="",0,KN$97*условия!$U79)</f>
        <v>0</v>
      </c>
      <c r="KO98" s="40">
        <f>IF(KO$7="",0,KO$97*условия!$U79)</f>
        <v>0</v>
      </c>
      <c r="KP98" s="40">
        <f>IF(KP$7="",0,KP$97*условия!$U79)</f>
        <v>0</v>
      </c>
      <c r="KQ98" s="40">
        <f>IF(KQ$7="",0,KQ$97*условия!$U79)</f>
        <v>0</v>
      </c>
      <c r="KR98" s="40">
        <f>IF(KR$7="",0,KR$97*условия!$U79)</f>
        <v>0</v>
      </c>
      <c r="KS98" s="40">
        <f>IF(KS$7="",0,KS$97*условия!$U79)</f>
        <v>0</v>
      </c>
      <c r="KT98" s="40">
        <f>IF(KT$7="",0,KT$97*условия!$U79)</f>
        <v>0</v>
      </c>
      <c r="KU98" s="40">
        <f>IF(KU$7="",0,KU$97*условия!$U79)</f>
        <v>0</v>
      </c>
      <c r="KV98" s="40">
        <f>IF(KV$7="",0,KV$97*условия!$U79)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E97</f>
        <v>количество заключенных договоров/окрытых магазинов</v>
      </c>
      <c r="F99" s="1"/>
      <c r="G99" s="1"/>
      <c r="H99" s="11" t="str">
        <f t="shared" ref="H99:H101" si="924">H98</f>
        <v>клиенты</v>
      </c>
      <c r="I99" s="1"/>
      <c r="J99" s="1"/>
      <c r="K99" s="1" t="str">
        <f>справочники!$Y$12</f>
        <v>Менеджеры по продажам</v>
      </c>
      <c r="L99" s="1"/>
      <c r="M99" s="5"/>
      <c r="N99" s="40"/>
      <c r="O99" s="19"/>
      <c r="P99" s="1"/>
      <c r="Q99" s="1"/>
      <c r="R99" s="40">
        <f t="shared" si="918"/>
        <v>15</v>
      </c>
      <c r="S99" s="1"/>
      <c r="T99" s="1"/>
      <c r="U99" s="40">
        <f>IF(U$7="",0,U$97*условия!$U80)</f>
        <v>0.57692307692307698</v>
      </c>
      <c r="V99" s="40">
        <f>IF(V$7="",0,V$97*условия!$U80)</f>
        <v>0.67307692307692313</v>
      </c>
      <c r="W99" s="40">
        <f>IF(W$7="",0,W$97*условия!$U80)</f>
        <v>0.76923076923076927</v>
      </c>
      <c r="X99" s="40">
        <f>IF(X$7="",0,X$97*условия!$U80)</f>
        <v>0.86538461538461542</v>
      </c>
      <c r="Y99" s="40">
        <f>IF(Y$7="",0,Y$97*условия!$U80)</f>
        <v>0.96153846153846156</v>
      </c>
      <c r="Z99" s="40">
        <f>IF(Z$7="",0,Z$97*условия!$U80)</f>
        <v>1.0576923076923077</v>
      </c>
      <c r="AA99" s="40">
        <f>IF(AA$7="",0,AA$97*условия!$U80)</f>
        <v>1.153846153846154</v>
      </c>
      <c r="AB99" s="40">
        <f>IF(AB$7="",0,AB$97*условия!$U80)</f>
        <v>1.25</v>
      </c>
      <c r="AC99" s="40">
        <f>IF(AC$7="",0,AC$97*условия!$U80)</f>
        <v>1.3461538461538463</v>
      </c>
      <c r="AD99" s="40">
        <f>IF(AD$7="",0,AD$97*условия!$U80)</f>
        <v>1.4423076923076925</v>
      </c>
      <c r="AE99" s="40">
        <f>IF(AE$7="",0,AE$97*условия!$U80)</f>
        <v>1.5384615384615383</v>
      </c>
      <c r="AF99" s="40">
        <f>IF(AF$7="",0,AF$97*условия!$U80)</f>
        <v>1.6346153846153848</v>
      </c>
      <c r="AG99" s="40">
        <f>IF(AG$7="",0,AG$97*условия!$U80)</f>
        <v>1.7307692307692308</v>
      </c>
      <c r="AH99" s="40">
        <f>IF(AH$7="",0,AH$97*условия!$U80)</f>
        <v>0</v>
      </c>
      <c r="AI99" s="40">
        <f>IF(AI$7="",0,AI$97*условия!$U80)</f>
        <v>0</v>
      </c>
      <c r="AJ99" s="40">
        <f>IF(AJ$7="",0,AJ$97*условия!$U80)</f>
        <v>0</v>
      </c>
      <c r="AK99" s="40">
        <f>IF(AK$7="",0,AK$97*условия!$U80)</f>
        <v>0</v>
      </c>
      <c r="AL99" s="40">
        <f>IF(AL$7="",0,AL$97*условия!$U80)</f>
        <v>0</v>
      </c>
      <c r="AM99" s="40">
        <f>IF(AM$7="",0,AM$97*условия!$U80)</f>
        <v>0</v>
      </c>
      <c r="AN99" s="40">
        <f>IF(AN$7="",0,AN$97*условия!$U80)</f>
        <v>0</v>
      </c>
      <c r="AO99" s="40">
        <f>IF(AO$7="",0,AO$97*условия!$U80)</f>
        <v>0</v>
      </c>
      <c r="AP99" s="40">
        <f>IF(AP$7="",0,AP$97*условия!$U80)</f>
        <v>0</v>
      </c>
      <c r="AQ99" s="40">
        <f>IF(AQ$7="",0,AQ$97*условия!$U80)</f>
        <v>0</v>
      </c>
      <c r="AR99" s="40">
        <f>IF(AR$7="",0,AR$97*условия!$U80)</f>
        <v>0</v>
      </c>
      <c r="AS99" s="40">
        <f>IF(AS$7="",0,AS$97*условия!$U80)</f>
        <v>0</v>
      </c>
      <c r="AT99" s="40">
        <f>IF(AT$7="",0,AT$97*условия!$U80)</f>
        <v>0</v>
      </c>
      <c r="AU99" s="40">
        <f>IF(AU$7="",0,AU$97*условия!$U80)</f>
        <v>0</v>
      </c>
      <c r="AV99" s="40">
        <f>IF(AV$7="",0,AV$97*условия!$U80)</f>
        <v>0</v>
      </c>
      <c r="AW99" s="40">
        <f>IF(AW$7="",0,AW$97*условия!$U80)</f>
        <v>0</v>
      </c>
      <c r="AX99" s="40">
        <f>IF(AX$7="",0,AX$97*условия!$U80)</f>
        <v>0</v>
      </c>
      <c r="AY99" s="40">
        <f>IF(AY$7="",0,AY$97*условия!$U80)</f>
        <v>0</v>
      </c>
      <c r="AZ99" s="40">
        <f>IF(AZ$7="",0,AZ$97*условия!$U80)</f>
        <v>0</v>
      </c>
      <c r="BA99" s="40">
        <f>IF(BA$7="",0,BA$97*условия!$U80)</f>
        <v>0</v>
      </c>
      <c r="BB99" s="40">
        <f>IF(BB$7="",0,BB$97*условия!$U80)</f>
        <v>0</v>
      </c>
      <c r="BC99" s="40">
        <f>IF(BC$7="",0,BC$97*условия!$U80)</f>
        <v>0</v>
      </c>
      <c r="BD99" s="40">
        <f>IF(BD$7="",0,BD$97*условия!$U80)</f>
        <v>0</v>
      </c>
      <c r="BE99" s="40">
        <f>IF(BE$7="",0,BE$97*условия!$U80)</f>
        <v>0</v>
      </c>
      <c r="BF99" s="40">
        <f>IF(BF$7="",0,BF$97*условия!$U80)</f>
        <v>0</v>
      </c>
      <c r="BG99" s="40">
        <f>IF(BG$7="",0,BG$97*условия!$U80)</f>
        <v>0</v>
      </c>
      <c r="BH99" s="40">
        <f>IF(BH$7="",0,BH$97*условия!$U80)</f>
        <v>0</v>
      </c>
      <c r="BI99" s="40">
        <f>IF(BI$7="",0,BI$97*условия!$U80)</f>
        <v>0</v>
      </c>
      <c r="BJ99" s="40">
        <f>IF(BJ$7="",0,BJ$97*условия!$U80)</f>
        <v>0</v>
      </c>
      <c r="BK99" s="40">
        <f>IF(BK$7="",0,BK$97*условия!$U80)</f>
        <v>0</v>
      </c>
      <c r="BL99" s="40">
        <f>IF(BL$7="",0,BL$97*условия!$U80)</f>
        <v>0</v>
      </c>
      <c r="BM99" s="40">
        <f>IF(BM$7="",0,BM$97*условия!$U80)</f>
        <v>0</v>
      </c>
      <c r="BN99" s="40">
        <f>IF(BN$7="",0,BN$97*условия!$U80)</f>
        <v>0</v>
      </c>
      <c r="BO99" s="40">
        <f>IF(BO$7="",0,BO$97*условия!$U80)</f>
        <v>0</v>
      </c>
      <c r="BP99" s="40">
        <f>IF(BP$7="",0,BP$97*условия!$U80)</f>
        <v>0</v>
      </c>
      <c r="BQ99" s="40">
        <f>IF(BQ$7="",0,BQ$97*условия!$U80)</f>
        <v>0</v>
      </c>
      <c r="BR99" s="40">
        <f>IF(BR$7="",0,BR$97*условия!$U80)</f>
        <v>0</v>
      </c>
      <c r="BS99" s="40">
        <f>IF(BS$7="",0,BS$97*условия!$U80)</f>
        <v>0</v>
      </c>
      <c r="BT99" s="40">
        <f>IF(BT$7="",0,BT$97*условия!$U80)</f>
        <v>0</v>
      </c>
      <c r="BU99" s="40">
        <f>IF(BU$7="",0,BU$97*условия!$U80)</f>
        <v>0</v>
      </c>
      <c r="BV99" s="40">
        <f>IF(BV$7="",0,BV$97*условия!$U80)</f>
        <v>0</v>
      </c>
      <c r="BW99" s="40">
        <f>IF(BW$7="",0,BW$97*условия!$U80)</f>
        <v>0</v>
      </c>
      <c r="BX99" s="40">
        <f>IF(BX$7="",0,BX$97*условия!$U80)</f>
        <v>0</v>
      </c>
      <c r="BY99" s="40">
        <f>IF(BY$7="",0,BY$97*условия!$U80)</f>
        <v>0</v>
      </c>
      <c r="BZ99" s="40">
        <f>IF(BZ$7="",0,BZ$97*условия!$U80)</f>
        <v>0</v>
      </c>
      <c r="CA99" s="40">
        <f>IF(CA$7="",0,CA$97*условия!$U80)</f>
        <v>0</v>
      </c>
      <c r="CB99" s="40">
        <f>IF(CB$7="",0,CB$97*условия!$U80)</f>
        <v>0</v>
      </c>
      <c r="CC99" s="40">
        <f>IF(CC$7="",0,CC$97*условия!$U80)</f>
        <v>0</v>
      </c>
      <c r="CD99" s="40">
        <f>IF(CD$7="",0,CD$97*условия!$U80)</f>
        <v>0</v>
      </c>
      <c r="CE99" s="40">
        <f>IF(CE$7="",0,CE$97*условия!$U80)</f>
        <v>0</v>
      </c>
      <c r="CF99" s="40">
        <f>IF(CF$7="",0,CF$97*условия!$U80)</f>
        <v>0</v>
      </c>
      <c r="CG99" s="40">
        <f>IF(CG$7="",0,CG$97*условия!$U80)</f>
        <v>0</v>
      </c>
      <c r="CH99" s="40">
        <f>IF(CH$7="",0,CH$97*условия!$U80)</f>
        <v>0</v>
      </c>
      <c r="CI99" s="40">
        <f>IF(CI$7="",0,CI$97*условия!$U80)</f>
        <v>0</v>
      </c>
      <c r="CJ99" s="40">
        <f>IF(CJ$7="",0,CJ$97*условия!$U80)</f>
        <v>0</v>
      </c>
      <c r="CK99" s="40">
        <f>IF(CK$7="",0,CK$97*условия!$U80)</f>
        <v>0</v>
      </c>
      <c r="CL99" s="40">
        <f>IF(CL$7="",0,CL$97*условия!$U80)</f>
        <v>0</v>
      </c>
      <c r="CM99" s="40">
        <f>IF(CM$7="",0,CM$97*условия!$U80)</f>
        <v>0</v>
      </c>
      <c r="CN99" s="40">
        <f>IF(CN$7="",0,CN$97*условия!$U80)</f>
        <v>0</v>
      </c>
      <c r="CO99" s="40">
        <f>IF(CO$7="",0,CO$97*условия!$U80)</f>
        <v>0</v>
      </c>
      <c r="CP99" s="40">
        <f>IF(CP$7="",0,CP$97*условия!$U80)</f>
        <v>0</v>
      </c>
      <c r="CQ99" s="40">
        <f>IF(CQ$7="",0,CQ$97*условия!$U80)</f>
        <v>0</v>
      </c>
      <c r="CR99" s="40">
        <f>IF(CR$7="",0,CR$97*условия!$U80)</f>
        <v>0</v>
      </c>
      <c r="CS99" s="40">
        <f>IF(CS$7="",0,CS$97*условия!$U80)</f>
        <v>0</v>
      </c>
      <c r="CT99" s="40">
        <f>IF(CT$7="",0,CT$97*условия!$U80)</f>
        <v>0</v>
      </c>
      <c r="CU99" s="40">
        <f>IF(CU$7="",0,CU$97*условия!$U80)</f>
        <v>0</v>
      </c>
      <c r="CV99" s="40">
        <f>IF(CV$7="",0,CV$97*условия!$U80)</f>
        <v>0</v>
      </c>
      <c r="CW99" s="40">
        <f>IF(CW$7="",0,CW$97*условия!$U80)</f>
        <v>0</v>
      </c>
      <c r="CX99" s="40">
        <f>IF(CX$7="",0,CX$97*условия!$U80)</f>
        <v>0</v>
      </c>
      <c r="CY99" s="40">
        <f>IF(CY$7="",0,CY$97*условия!$U80)</f>
        <v>0</v>
      </c>
      <c r="CZ99" s="40">
        <f>IF(CZ$7="",0,CZ$97*условия!$U80)</f>
        <v>0</v>
      </c>
      <c r="DA99" s="40">
        <f>IF(DA$7="",0,DA$97*условия!$U80)</f>
        <v>0</v>
      </c>
      <c r="DB99" s="40">
        <f>IF(DB$7="",0,DB$97*условия!$U80)</f>
        <v>0</v>
      </c>
      <c r="DC99" s="40">
        <f>IF(DC$7="",0,DC$97*условия!$U80)</f>
        <v>0</v>
      </c>
      <c r="DD99" s="40">
        <f>IF(DD$7="",0,DD$97*условия!$U80)</f>
        <v>0</v>
      </c>
      <c r="DE99" s="40">
        <f>IF(DE$7="",0,DE$97*условия!$U80)</f>
        <v>0</v>
      </c>
      <c r="DF99" s="40">
        <f>IF(DF$7="",0,DF$97*условия!$U80)</f>
        <v>0</v>
      </c>
      <c r="DG99" s="40">
        <f>IF(DG$7="",0,DG$97*условия!$U80)</f>
        <v>0</v>
      </c>
      <c r="DH99" s="40">
        <f>IF(DH$7="",0,DH$97*условия!$U80)</f>
        <v>0</v>
      </c>
      <c r="DI99" s="40">
        <f>IF(DI$7="",0,DI$97*условия!$U80)</f>
        <v>0</v>
      </c>
      <c r="DJ99" s="40">
        <f>IF(DJ$7="",0,DJ$97*условия!$U80)</f>
        <v>0</v>
      </c>
      <c r="DK99" s="40">
        <f>IF(DK$7="",0,DK$97*условия!$U80)</f>
        <v>0</v>
      </c>
      <c r="DL99" s="40">
        <f>IF(DL$7="",0,DL$97*условия!$U80)</f>
        <v>0</v>
      </c>
      <c r="DM99" s="40">
        <f>IF(DM$7="",0,DM$97*условия!$U80)</f>
        <v>0</v>
      </c>
      <c r="DN99" s="40">
        <f>IF(DN$7="",0,DN$97*условия!$U80)</f>
        <v>0</v>
      </c>
      <c r="DO99" s="40">
        <f>IF(DO$7="",0,DO$97*условия!$U80)</f>
        <v>0</v>
      </c>
      <c r="DP99" s="40">
        <f>IF(DP$7="",0,DP$97*условия!$U80)</f>
        <v>0</v>
      </c>
      <c r="DQ99" s="40">
        <f>IF(DQ$7="",0,DQ$97*условия!$U80)</f>
        <v>0</v>
      </c>
      <c r="DR99" s="40">
        <f>IF(DR$7="",0,DR$97*условия!$U80)</f>
        <v>0</v>
      </c>
      <c r="DS99" s="40">
        <f>IF(DS$7="",0,DS$97*условия!$U80)</f>
        <v>0</v>
      </c>
      <c r="DT99" s="40">
        <f>IF(DT$7="",0,DT$97*условия!$U80)</f>
        <v>0</v>
      </c>
      <c r="DU99" s="40">
        <f>IF(DU$7="",0,DU$97*условия!$U80)</f>
        <v>0</v>
      </c>
      <c r="DV99" s="40">
        <f>IF(DV$7="",0,DV$97*условия!$U80)</f>
        <v>0</v>
      </c>
      <c r="DW99" s="40">
        <f>IF(DW$7="",0,DW$97*условия!$U80)</f>
        <v>0</v>
      </c>
      <c r="DX99" s="40">
        <f>IF(DX$7="",0,DX$97*условия!$U80)</f>
        <v>0</v>
      </c>
      <c r="DY99" s="40">
        <f>IF(DY$7="",0,DY$97*условия!$U80)</f>
        <v>0</v>
      </c>
      <c r="DZ99" s="40">
        <f>IF(DZ$7="",0,DZ$97*условия!$U80)</f>
        <v>0</v>
      </c>
      <c r="EA99" s="40">
        <f>IF(EA$7="",0,EA$97*условия!$U80)</f>
        <v>0</v>
      </c>
      <c r="EB99" s="40">
        <f>IF(EB$7="",0,EB$97*условия!$U80)</f>
        <v>0</v>
      </c>
      <c r="EC99" s="40">
        <f>IF(EC$7="",0,EC$97*условия!$U80)</f>
        <v>0</v>
      </c>
      <c r="ED99" s="40">
        <f>IF(ED$7="",0,ED$97*условия!$U80)</f>
        <v>0</v>
      </c>
      <c r="EE99" s="40">
        <f>IF(EE$7="",0,EE$97*условия!$U80)</f>
        <v>0</v>
      </c>
      <c r="EF99" s="40">
        <f>IF(EF$7="",0,EF$97*условия!$U80)</f>
        <v>0</v>
      </c>
      <c r="EG99" s="40">
        <f>IF(EG$7="",0,EG$97*условия!$U80)</f>
        <v>0</v>
      </c>
      <c r="EH99" s="40">
        <f>IF(EH$7="",0,EH$97*условия!$U80)</f>
        <v>0</v>
      </c>
      <c r="EI99" s="40">
        <f>IF(EI$7="",0,EI$97*условия!$U80)</f>
        <v>0</v>
      </c>
      <c r="EJ99" s="40">
        <f>IF(EJ$7="",0,EJ$97*условия!$U80)</f>
        <v>0</v>
      </c>
      <c r="EK99" s="40">
        <f>IF(EK$7="",0,EK$97*условия!$U80)</f>
        <v>0</v>
      </c>
      <c r="EL99" s="40">
        <f>IF(EL$7="",0,EL$97*условия!$U80)</f>
        <v>0</v>
      </c>
      <c r="EM99" s="40">
        <f>IF(EM$7="",0,EM$97*условия!$U80)</f>
        <v>0</v>
      </c>
      <c r="EN99" s="40">
        <f>IF(EN$7="",0,EN$97*условия!$U80)</f>
        <v>0</v>
      </c>
      <c r="EO99" s="40">
        <f>IF(EO$7="",0,EO$97*условия!$U80)</f>
        <v>0</v>
      </c>
      <c r="EP99" s="40">
        <f>IF(EP$7="",0,EP$97*условия!$U80)</f>
        <v>0</v>
      </c>
      <c r="EQ99" s="40">
        <f>IF(EQ$7="",0,EQ$97*условия!$U80)</f>
        <v>0</v>
      </c>
      <c r="ER99" s="40">
        <f>IF(ER$7="",0,ER$97*условия!$U80)</f>
        <v>0</v>
      </c>
      <c r="ES99" s="40">
        <f>IF(ES$7="",0,ES$97*условия!$U80)</f>
        <v>0</v>
      </c>
      <c r="ET99" s="40">
        <f>IF(ET$7="",0,ET$97*условия!$U80)</f>
        <v>0</v>
      </c>
      <c r="EU99" s="40">
        <f>IF(EU$7="",0,EU$97*условия!$U80)</f>
        <v>0</v>
      </c>
      <c r="EV99" s="40">
        <f>IF(EV$7="",0,EV$97*условия!$U80)</f>
        <v>0</v>
      </c>
      <c r="EW99" s="40">
        <f>IF(EW$7="",0,EW$97*условия!$U80)</f>
        <v>0</v>
      </c>
      <c r="EX99" s="40">
        <f>IF(EX$7="",0,EX$97*условия!$U80)</f>
        <v>0</v>
      </c>
      <c r="EY99" s="40">
        <f>IF(EY$7="",0,EY$97*условия!$U80)</f>
        <v>0</v>
      </c>
      <c r="EZ99" s="40">
        <f>IF(EZ$7="",0,EZ$97*условия!$U80)</f>
        <v>0</v>
      </c>
      <c r="FA99" s="40">
        <f>IF(FA$7="",0,FA$97*условия!$U80)</f>
        <v>0</v>
      </c>
      <c r="FB99" s="40">
        <f>IF(FB$7="",0,FB$97*условия!$U80)</f>
        <v>0</v>
      </c>
      <c r="FC99" s="40">
        <f>IF(FC$7="",0,FC$97*условия!$U80)</f>
        <v>0</v>
      </c>
      <c r="FD99" s="40">
        <f>IF(FD$7="",0,FD$97*условия!$U80)</f>
        <v>0</v>
      </c>
      <c r="FE99" s="40">
        <f>IF(FE$7="",0,FE$97*условия!$U80)</f>
        <v>0</v>
      </c>
      <c r="FF99" s="40">
        <f>IF(FF$7="",0,FF$97*условия!$U80)</f>
        <v>0</v>
      </c>
      <c r="FG99" s="40">
        <f>IF(FG$7="",0,FG$97*условия!$U80)</f>
        <v>0</v>
      </c>
      <c r="FH99" s="40">
        <f>IF(FH$7="",0,FH$97*условия!$U80)</f>
        <v>0</v>
      </c>
      <c r="FI99" s="40">
        <f>IF(FI$7="",0,FI$97*условия!$U80)</f>
        <v>0</v>
      </c>
      <c r="FJ99" s="40">
        <f>IF(FJ$7="",0,FJ$97*условия!$U80)</f>
        <v>0</v>
      </c>
      <c r="FK99" s="40">
        <f>IF(FK$7="",0,FK$97*условия!$U80)</f>
        <v>0</v>
      </c>
      <c r="FL99" s="40">
        <f>IF(FL$7="",0,FL$97*условия!$U80)</f>
        <v>0</v>
      </c>
      <c r="FM99" s="40">
        <f>IF(FM$7="",0,FM$97*условия!$U80)</f>
        <v>0</v>
      </c>
      <c r="FN99" s="40">
        <f>IF(FN$7="",0,FN$97*условия!$U80)</f>
        <v>0</v>
      </c>
      <c r="FO99" s="40">
        <f>IF(FO$7="",0,FO$97*условия!$U80)</f>
        <v>0</v>
      </c>
      <c r="FP99" s="40">
        <f>IF(FP$7="",0,FP$97*условия!$U80)</f>
        <v>0</v>
      </c>
      <c r="FQ99" s="40">
        <f>IF(FQ$7="",0,FQ$97*условия!$U80)</f>
        <v>0</v>
      </c>
      <c r="FR99" s="40">
        <f>IF(FR$7="",0,FR$97*условия!$U80)</f>
        <v>0</v>
      </c>
      <c r="FS99" s="40">
        <f>IF(FS$7="",0,FS$97*условия!$U80)</f>
        <v>0</v>
      </c>
      <c r="FT99" s="40">
        <f>IF(FT$7="",0,FT$97*условия!$U80)</f>
        <v>0</v>
      </c>
      <c r="FU99" s="40">
        <f>IF(FU$7="",0,FU$97*условия!$U80)</f>
        <v>0</v>
      </c>
      <c r="FV99" s="40">
        <f>IF(FV$7="",0,FV$97*условия!$U80)</f>
        <v>0</v>
      </c>
      <c r="FW99" s="40">
        <f>IF(FW$7="",0,FW$97*условия!$U80)</f>
        <v>0</v>
      </c>
      <c r="FX99" s="40">
        <f>IF(FX$7="",0,FX$97*условия!$U80)</f>
        <v>0</v>
      </c>
      <c r="FY99" s="40">
        <f>IF(FY$7="",0,FY$97*условия!$U80)</f>
        <v>0</v>
      </c>
      <c r="FZ99" s="40">
        <f>IF(FZ$7="",0,FZ$97*условия!$U80)</f>
        <v>0</v>
      </c>
      <c r="GA99" s="40">
        <f>IF(GA$7="",0,GA$97*условия!$U80)</f>
        <v>0</v>
      </c>
      <c r="GB99" s="40">
        <f>IF(GB$7="",0,GB$97*условия!$U80)</f>
        <v>0</v>
      </c>
      <c r="GC99" s="40">
        <f>IF(GC$7="",0,GC$97*условия!$U80)</f>
        <v>0</v>
      </c>
      <c r="GD99" s="40">
        <f>IF(GD$7="",0,GD$97*условия!$U80)</f>
        <v>0</v>
      </c>
      <c r="GE99" s="40">
        <f>IF(GE$7="",0,GE$97*условия!$U80)</f>
        <v>0</v>
      </c>
      <c r="GF99" s="40">
        <f>IF(GF$7="",0,GF$97*условия!$U80)</f>
        <v>0</v>
      </c>
      <c r="GG99" s="40">
        <f>IF(GG$7="",0,GG$97*условия!$U80)</f>
        <v>0</v>
      </c>
      <c r="GH99" s="40">
        <f>IF(GH$7="",0,GH$97*условия!$U80)</f>
        <v>0</v>
      </c>
      <c r="GI99" s="40">
        <f>IF(GI$7="",0,GI$97*условия!$U80)</f>
        <v>0</v>
      </c>
      <c r="GJ99" s="40">
        <f>IF(GJ$7="",0,GJ$97*условия!$U80)</f>
        <v>0</v>
      </c>
      <c r="GK99" s="40">
        <f>IF(GK$7="",0,GK$97*условия!$U80)</f>
        <v>0</v>
      </c>
      <c r="GL99" s="40">
        <f>IF(GL$7="",0,GL$97*условия!$U80)</f>
        <v>0</v>
      </c>
      <c r="GM99" s="40">
        <f>IF(GM$7="",0,GM$97*условия!$U80)</f>
        <v>0</v>
      </c>
      <c r="GN99" s="40">
        <f>IF(GN$7="",0,GN$97*условия!$U80)</f>
        <v>0</v>
      </c>
      <c r="GO99" s="40">
        <f>IF(GO$7="",0,GO$97*условия!$U80)</f>
        <v>0</v>
      </c>
      <c r="GP99" s="40">
        <f>IF(GP$7="",0,GP$97*условия!$U80)</f>
        <v>0</v>
      </c>
      <c r="GQ99" s="40">
        <f>IF(GQ$7="",0,GQ$97*условия!$U80)</f>
        <v>0</v>
      </c>
      <c r="GR99" s="40">
        <f>IF(GR$7="",0,GR$97*условия!$U80)</f>
        <v>0</v>
      </c>
      <c r="GS99" s="40">
        <f>IF(GS$7="",0,GS$97*условия!$U80)</f>
        <v>0</v>
      </c>
      <c r="GT99" s="40">
        <f>IF(GT$7="",0,GT$97*условия!$U80)</f>
        <v>0</v>
      </c>
      <c r="GU99" s="40">
        <f>IF(GU$7="",0,GU$97*условия!$U80)</f>
        <v>0</v>
      </c>
      <c r="GV99" s="40">
        <f>IF(GV$7="",0,GV$97*условия!$U80)</f>
        <v>0</v>
      </c>
      <c r="GW99" s="40">
        <f>IF(GW$7="",0,GW$97*условия!$U80)</f>
        <v>0</v>
      </c>
      <c r="GX99" s="40">
        <f>IF(GX$7="",0,GX$97*условия!$U80)</f>
        <v>0</v>
      </c>
      <c r="GY99" s="40">
        <f>IF(GY$7="",0,GY$97*условия!$U80)</f>
        <v>0</v>
      </c>
      <c r="GZ99" s="40">
        <f>IF(GZ$7="",0,GZ$97*условия!$U80)</f>
        <v>0</v>
      </c>
      <c r="HA99" s="40">
        <f>IF(HA$7="",0,HA$97*условия!$U80)</f>
        <v>0</v>
      </c>
      <c r="HB99" s="40">
        <f>IF(HB$7="",0,HB$97*условия!$U80)</f>
        <v>0</v>
      </c>
      <c r="HC99" s="40">
        <f>IF(HC$7="",0,HC$97*условия!$U80)</f>
        <v>0</v>
      </c>
      <c r="HD99" s="40">
        <f>IF(HD$7="",0,HD$97*условия!$U80)</f>
        <v>0</v>
      </c>
      <c r="HE99" s="40">
        <f>IF(HE$7="",0,HE$97*условия!$U80)</f>
        <v>0</v>
      </c>
      <c r="HF99" s="40">
        <f>IF(HF$7="",0,HF$97*условия!$U80)</f>
        <v>0</v>
      </c>
      <c r="HG99" s="40">
        <f>IF(HG$7="",0,HG$97*условия!$U80)</f>
        <v>0</v>
      </c>
      <c r="HH99" s="40">
        <f>IF(HH$7="",0,HH$97*условия!$U80)</f>
        <v>0</v>
      </c>
      <c r="HI99" s="40">
        <f>IF(HI$7="",0,HI$97*условия!$U80)</f>
        <v>0</v>
      </c>
      <c r="HJ99" s="40">
        <f>IF(HJ$7="",0,HJ$97*условия!$U80)</f>
        <v>0</v>
      </c>
      <c r="HK99" s="40">
        <f>IF(HK$7="",0,HK$97*условия!$U80)</f>
        <v>0</v>
      </c>
      <c r="HL99" s="40">
        <f>IF(HL$7="",0,HL$97*условия!$U80)</f>
        <v>0</v>
      </c>
      <c r="HM99" s="40">
        <f>IF(HM$7="",0,HM$97*условия!$U80)</f>
        <v>0</v>
      </c>
      <c r="HN99" s="40">
        <f>IF(HN$7="",0,HN$97*условия!$U80)</f>
        <v>0</v>
      </c>
      <c r="HO99" s="40">
        <f>IF(HO$7="",0,HO$97*условия!$U80)</f>
        <v>0</v>
      </c>
      <c r="HP99" s="40">
        <f>IF(HP$7="",0,HP$97*условия!$U80)</f>
        <v>0</v>
      </c>
      <c r="HQ99" s="40">
        <f>IF(HQ$7="",0,HQ$97*условия!$U80)</f>
        <v>0</v>
      </c>
      <c r="HR99" s="40">
        <f>IF(HR$7="",0,HR$97*условия!$U80)</f>
        <v>0</v>
      </c>
      <c r="HS99" s="40">
        <f>IF(HS$7="",0,HS$97*условия!$U80)</f>
        <v>0</v>
      </c>
      <c r="HT99" s="40">
        <f>IF(HT$7="",0,HT$97*условия!$U80)</f>
        <v>0</v>
      </c>
      <c r="HU99" s="40">
        <f>IF(HU$7="",0,HU$97*условия!$U80)</f>
        <v>0</v>
      </c>
      <c r="HV99" s="40">
        <f>IF(HV$7="",0,HV$97*условия!$U80)</f>
        <v>0</v>
      </c>
      <c r="HW99" s="40">
        <f>IF(HW$7="",0,HW$97*условия!$U80)</f>
        <v>0</v>
      </c>
      <c r="HX99" s="40">
        <f>IF(HX$7="",0,HX$97*условия!$U80)</f>
        <v>0</v>
      </c>
      <c r="HY99" s="40">
        <f>IF(HY$7="",0,HY$97*условия!$U80)</f>
        <v>0</v>
      </c>
      <c r="HZ99" s="40">
        <f>IF(HZ$7="",0,HZ$97*условия!$U80)</f>
        <v>0</v>
      </c>
      <c r="IA99" s="40">
        <f>IF(IA$7="",0,IA$97*условия!$U80)</f>
        <v>0</v>
      </c>
      <c r="IB99" s="40">
        <f>IF(IB$7="",0,IB$97*условия!$U80)</f>
        <v>0</v>
      </c>
      <c r="IC99" s="40">
        <f>IF(IC$7="",0,IC$97*условия!$U80)</f>
        <v>0</v>
      </c>
      <c r="ID99" s="40">
        <f>IF(ID$7="",0,ID$97*условия!$U80)</f>
        <v>0</v>
      </c>
      <c r="IE99" s="40">
        <f>IF(IE$7="",0,IE$97*условия!$U80)</f>
        <v>0</v>
      </c>
      <c r="IF99" s="40">
        <f>IF(IF$7="",0,IF$97*условия!$U80)</f>
        <v>0</v>
      </c>
      <c r="IG99" s="40">
        <f>IF(IG$7="",0,IG$97*условия!$U80)</f>
        <v>0</v>
      </c>
      <c r="IH99" s="40">
        <f>IF(IH$7="",0,IH$97*условия!$U80)</f>
        <v>0</v>
      </c>
      <c r="II99" s="40">
        <f>IF(II$7="",0,II$97*условия!$U80)</f>
        <v>0</v>
      </c>
      <c r="IJ99" s="40">
        <f>IF(IJ$7="",0,IJ$97*условия!$U80)</f>
        <v>0</v>
      </c>
      <c r="IK99" s="40">
        <f>IF(IK$7="",0,IK$97*условия!$U80)</f>
        <v>0</v>
      </c>
      <c r="IL99" s="40">
        <f>IF(IL$7="",0,IL$97*условия!$U80)</f>
        <v>0</v>
      </c>
      <c r="IM99" s="40">
        <f>IF(IM$7="",0,IM$97*условия!$U80)</f>
        <v>0</v>
      </c>
      <c r="IN99" s="40">
        <f>IF(IN$7="",0,IN$97*условия!$U80)</f>
        <v>0</v>
      </c>
      <c r="IO99" s="40">
        <f>IF(IO$7="",0,IO$97*условия!$U80)</f>
        <v>0</v>
      </c>
      <c r="IP99" s="40">
        <f>IF(IP$7="",0,IP$97*условия!$U80)</f>
        <v>0</v>
      </c>
      <c r="IQ99" s="40">
        <f>IF(IQ$7="",0,IQ$97*условия!$U80)</f>
        <v>0</v>
      </c>
      <c r="IR99" s="40">
        <f>IF(IR$7="",0,IR$97*условия!$U80)</f>
        <v>0</v>
      </c>
      <c r="IS99" s="40">
        <f>IF(IS$7="",0,IS$97*условия!$U80)</f>
        <v>0</v>
      </c>
      <c r="IT99" s="40">
        <f>IF(IT$7="",0,IT$97*условия!$U80)</f>
        <v>0</v>
      </c>
      <c r="IU99" s="40">
        <f>IF(IU$7="",0,IU$97*условия!$U80)</f>
        <v>0</v>
      </c>
      <c r="IV99" s="40">
        <f>IF(IV$7="",0,IV$97*условия!$U80)</f>
        <v>0</v>
      </c>
      <c r="IW99" s="40">
        <f>IF(IW$7="",0,IW$97*условия!$U80)</f>
        <v>0</v>
      </c>
      <c r="IX99" s="40">
        <f>IF(IX$7="",0,IX$97*условия!$U80)</f>
        <v>0</v>
      </c>
      <c r="IY99" s="40">
        <f>IF(IY$7="",0,IY$97*условия!$U80)</f>
        <v>0</v>
      </c>
      <c r="IZ99" s="40">
        <f>IF(IZ$7="",0,IZ$97*условия!$U80)</f>
        <v>0</v>
      </c>
      <c r="JA99" s="40">
        <f>IF(JA$7="",0,JA$97*условия!$U80)</f>
        <v>0</v>
      </c>
      <c r="JB99" s="40">
        <f>IF(JB$7="",0,JB$97*условия!$U80)</f>
        <v>0</v>
      </c>
      <c r="JC99" s="40">
        <f>IF(JC$7="",0,JC$97*условия!$U80)</f>
        <v>0</v>
      </c>
      <c r="JD99" s="40">
        <f>IF(JD$7="",0,JD$97*условия!$U80)</f>
        <v>0</v>
      </c>
      <c r="JE99" s="40">
        <f>IF(JE$7="",0,JE$97*условия!$U80)</f>
        <v>0</v>
      </c>
      <c r="JF99" s="40">
        <f>IF(JF$7="",0,JF$97*условия!$U80)</f>
        <v>0</v>
      </c>
      <c r="JG99" s="40">
        <f>IF(JG$7="",0,JG$97*условия!$U80)</f>
        <v>0</v>
      </c>
      <c r="JH99" s="40">
        <f>IF(JH$7="",0,JH$97*условия!$U80)</f>
        <v>0</v>
      </c>
      <c r="JI99" s="40">
        <f>IF(JI$7="",0,JI$97*условия!$U80)</f>
        <v>0</v>
      </c>
      <c r="JJ99" s="40">
        <f>IF(JJ$7="",0,JJ$97*условия!$U80)</f>
        <v>0</v>
      </c>
      <c r="JK99" s="40">
        <f>IF(JK$7="",0,JK$97*условия!$U80)</f>
        <v>0</v>
      </c>
      <c r="JL99" s="40">
        <f>IF(JL$7="",0,JL$97*условия!$U80)</f>
        <v>0</v>
      </c>
      <c r="JM99" s="40">
        <f>IF(JM$7="",0,JM$97*условия!$U80)</f>
        <v>0</v>
      </c>
      <c r="JN99" s="40">
        <f>IF(JN$7="",0,JN$97*условия!$U80)</f>
        <v>0</v>
      </c>
      <c r="JO99" s="40">
        <f>IF(JO$7="",0,JO$97*условия!$U80)</f>
        <v>0</v>
      </c>
      <c r="JP99" s="40">
        <f>IF(JP$7="",0,JP$97*условия!$U80)</f>
        <v>0</v>
      </c>
      <c r="JQ99" s="40">
        <f>IF(JQ$7="",0,JQ$97*условия!$U80)</f>
        <v>0</v>
      </c>
      <c r="JR99" s="40">
        <f>IF(JR$7="",0,JR$97*условия!$U80)</f>
        <v>0</v>
      </c>
      <c r="JS99" s="40">
        <f>IF(JS$7="",0,JS$97*условия!$U80)</f>
        <v>0</v>
      </c>
      <c r="JT99" s="40">
        <f>IF(JT$7="",0,JT$97*условия!$U80)</f>
        <v>0</v>
      </c>
      <c r="JU99" s="40">
        <f>IF(JU$7="",0,JU$97*условия!$U80)</f>
        <v>0</v>
      </c>
      <c r="JV99" s="40">
        <f>IF(JV$7="",0,JV$97*условия!$U80)</f>
        <v>0</v>
      </c>
      <c r="JW99" s="40">
        <f>IF(JW$7="",0,JW$97*условия!$U80)</f>
        <v>0</v>
      </c>
      <c r="JX99" s="40">
        <f>IF(JX$7="",0,JX$97*условия!$U80)</f>
        <v>0</v>
      </c>
      <c r="JY99" s="40">
        <f>IF(JY$7="",0,JY$97*условия!$U80)</f>
        <v>0</v>
      </c>
      <c r="JZ99" s="40">
        <f>IF(JZ$7="",0,JZ$97*условия!$U80)</f>
        <v>0</v>
      </c>
      <c r="KA99" s="40">
        <f>IF(KA$7="",0,KA$97*условия!$U80)</f>
        <v>0</v>
      </c>
      <c r="KB99" s="40">
        <f>IF(KB$7="",0,KB$97*условия!$U80)</f>
        <v>0</v>
      </c>
      <c r="KC99" s="40">
        <f>IF(KC$7="",0,KC$97*условия!$U80)</f>
        <v>0</v>
      </c>
      <c r="KD99" s="40">
        <f>IF(KD$7="",0,KD$97*условия!$U80)</f>
        <v>0</v>
      </c>
      <c r="KE99" s="40">
        <f>IF(KE$7="",0,KE$97*условия!$U80)</f>
        <v>0</v>
      </c>
      <c r="KF99" s="40">
        <f>IF(KF$7="",0,KF$97*условия!$U80)</f>
        <v>0</v>
      </c>
      <c r="KG99" s="40">
        <f>IF(KG$7="",0,KG$97*условия!$U80)</f>
        <v>0</v>
      </c>
      <c r="KH99" s="40">
        <f>IF(KH$7="",0,KH$97*условия!$U80)</f>
        <v>0</v>
      </c>
      <c r="KI99" s="40">
        <f>IF(KI$7="",0,KI$97*условия!$U80)</f>
        <v>0</v>
      </c>
      <c r="KJ99" s="40">
        <f>IF(KJ$7="",0,KJ$97*условия!$U80)</f>
        <v>0</v>
      </c>
      <c r="KK99" s="40">
        <f>IF(KK$7="",0,KK$97*условия!$U80)</f>
        <v>0</v>
      </c>
      <c r="KL99" s="40">
        <f>IF(KL$7="",0,KL$97*условия!$U80)</f>
        <v>0</v>
      </c>
      <c r="KM99" s="40">
        <f>IF(KM$7="",0,KM$97*условия!$U80)</f>
        <v>0</v>
      </c>
      <c r="KN99" s="40">
        <f>IF(KN$7="",0,KN$97*условия!$U80)</f>
        <v>0</v>
      </c>
      <c r="KO99" s="40">
        <f>IF(KO$7="",0,KO$97*условия!$U80)</f>
        <v>0</v>
      </c>
      <c r="KP99" s="40">
        <f>IF(KP$7="",0,KP$97*условия!$U80)</f>
        <v>0</v>
      </c>
      <c r="KQ99" s="40">
        <f>IF(KQ$7="",0,KQ$97*условия!$U80)</f>
        <v>0</v>
      </c>
      <c r="KR99" s="40">
        <f>IF(KR$7="",0,KR$97*условия!$U80)</f>
        <v>0</v>
      </c>
      <c r="KS99" s="40">
        <f>IF(KS$7="",0,KS$97*условия!$U80)</f>
        <v>0</v>
      </c>
      <c r="KT99" s="40">
        <f>IF(KT$7="",0,KT$97*условия!$U80)</f>
        <v>0</v>
      </c>
      <c r="KU99" s="40">
        <f>IF(KU$7="",0,KU$97*условия!$U80)</f>
        <v>0</v>
      </c>
      <c r="KV99" s="40">
        <f>IF(KV$7="",0,KV$97*условия!$U80)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количество заключенных договоров/окрытых магазинов</v>
      </c>
      <c r="F100" s="1"/>
      <c r="G100" s="1"/>
      <c r="H100" s="11" t="str">
        <f t="shared" si="924"/>
        <v>клиенты</v>
      </c>
      <c r="I100" s="1"/>
      <c r="J100" s="1"/>
      <c r="K100" s="1" t="str">
        <f>справочники!$Y$13</f>
        <v>Партнеры</v>
      </c>
      <c r="L100" s="1"/>
      <c r="M100" s="5"/>
      <c r="N100" s="40"/>
      <c r="O100" s="19"/>
      <c r="P100" s="1"/>
      <c r="Q100" s="1"/>
      <c r="R100" s="40">
        <f>SUMIFS($T100:$KW100,$T$1:$KW$1,"&gt;="&amp;1,$T$1:$KW$1,"&lt;="&amp;MAX($1:$1))</f>
        <v>45</v>
      </c>
      <c r="S100" s="1"/>
      <c r="T100" s="1"/>
      <c r="U100" s="40">
        <f>IF(U$7="",0,U$97*условия!$U81)</f>
        <v>1.7307692307692306</v>
      </c>
      <c r="V100" s="40">
        <f>IF(V$7="",0,V$97*условия!$U81)</f>
        <v>2.0192307692307692</v>
      </c>
      <c r="W100" s="40">
        <f>IF(W$7="",0,W$97*условия!$U81)</f>
        <v>2.3076923076923075</v>
      </c>
      <c r="X100" s="40">
        <f>IF(X$7="",0,X$97*условия!$U81)</f>
        <v>2.5961538461538458</v>
      </c>
      <c r="Y100" s="40">
        <f>IF(Y$7="",0,Y$97*условия!$U81)</f>
        <v>2.8846153846153846</v>
      </c>
      <c r="Z100" s="40">
        <f>IF(Z$7="",0,Z$97*условия!$U81)</f>
        <v>3.1730769230769229</v>
      </c>
      <c r="AA100" s="40">
        <f>IF(AA$7="",0,AA$97*условия!$U81)</f>
        <v>3.4615384615384612</v>
      </c>
      <c r="AB100" s="40">
        <f>IF(AB$7="",0,AB$97*условия!$U81)</f>
        <v>3.75</v>
      </c>
      <c r="AC100" s="40">
        <f>IF(AC$7="",0,AC$97*условия!$U81)</f>
        <v>4.0384615384615383</v>
      </c>
      <c r="AD100" s="40">
        <f>IF(AD$7="",0,AD$97*условия!$U81)</f>
        <v>4.3269230769230766</v>
      </c>
      <c r="AE100" s="40">
        <f>IF(AE$7="",0,AE$97*условия!$U81)</f>
        <v>4.615384615384615</v>
      </c>
      <c r="AF100" s="40">
        <f>IF(AF$7="",0,AF$97*условия!$U81)</f>
        <v>4.9038461538461542</v>
      </c>
      <c r="AG100" s="40">
        <f>IF(AG$7="",0,AG$97*условия!$U81)</f>
        <v>5.1923076923076916</v>
      </c>
      <c r="AH100" s="40">
        <f>IF(AH$7="",0,AH$97*условия!$U81)</f>
        <v>0</v>
      </c>
      <c r="AI100" s="40">
        <f>IF(AI$7="",0,AI$97*условия!$U81)</f>
        <v>0</v>
      </c>
      <c r="AJ100" s="40">
        <f>IF(AJ$7="",0,AJ$97*условия!$U81)</f>
        <v>0</v>
      </c>
      <c r="AK100" s="40">
        <f>IF(AK$7="",0,AK$97*условия!$U81)</f>
        <v>0</v>
      </c>
      <c r="AL100" s="40">
        <f>IF(AL$7="",0,AL$97*условия!$U81)</f>
        <v>0</v>
      </c>
      <c r="AM100" s="40">
        <f>IF(AM$7="",0,AM$97*условия!$U81)</f>
        <v>0</v>
      </c>
      <c r="AN100" s="40">
        <f>IF(AN$7="",0,AN$97*условия!$U81)</f>
        <v>0</v>
      </c>
      <c r="AO100" s="40">
        <f>IF(AO$7="",0,AO$97*условия!$U81)</f>
        <v>0</v>
      </c>
      <c r="AP100" s="40">
        <f>IF(AP$7="",0,AP$97*условия!$U81)</f>
        <v>0</v>
      </c>
      <c r="AQ100" s="40">
        <f>IF(AQ$7="",0,AQ$97*условия!$U81)</f>
        <v>0</v>
      </c>
      <c r="AR100" s="40">
        <f>IF(AR$7="",0,AR$97*условия!$U81)</f>
        <v>0</v>
      </c>
      <c r="AS100" s="40">
        <f>IF(AS$7="",0,AS$97*условия!$U81)</f>
        <v>0</v>
      </c>
      <c r="AT100" s="40">
        <f>IF(AT$7="",0,AT$97*условия!$U81)</f>
        <v>0</v>
      </c>
      <c r="AU100" s="40">
        <f>IF(AU$7="",0,AU$97*условия!$U81)</f>
        <v>0</v>
      </c>
      <c r="AV100" s="40">
        <f>IF(AV$7="",0,AV$97*условия!$U81)</f>
        <v>0</v>
      </c>
      <c r="AW100" s="40">
        <f>IF(AW$7="",0,AW$97*условия!$U81)</f>
        <v>0</v>
      </c>
      <c r="AX100" s="40">
        <f>IF(AX$7="",0,AX$97*условия!$U81)</f>
        <v>0</v>
      </c>
      <c r="AY100" s="40">
        <f>IF(AY$7="",0,AY$97*условия!$U81)</f>
        <v>0</v>
      </c>
      <c r="AZ100" s="40">
        <f>IF(AZ$7="",0,AZ$97*условия!$U81)</f>
        <v>0</v>
      </c>
      <c r="BA100" s="40">
        <f>IF(BA$7="",0,BA$97*условия!$U81)</f>
        <v>0</v>
      </c>
      <c r="BB100" s="40">
        <f>IF(BB$7="",0,BB$97*условия!$U81)</f>
        <v>0</v>
      </c>
      <c r="BC100" s="40">
        <f>IF(BC$7="",0,BC$97*условия!$U81)</f>
        <v>0</v>
      </c>
      <c r="BD100" s="40">
        <f>IF(BD$7="",0,BD$97*условия!$U81)</f>
        <v>0</v>
      </c>
      <c r="BE100" s="40">
        <f>IF(BE$7="",0,BE$97*условия!$U81)</f>
        <v>0</v>
      </c>
      <c r="BF100" s="40">
        <f>IF(BF$7="",0,BF$97*условия!$U81)</f>
        <v>0</v>
      </c>
      <c r="BG100" s="40">
        <f>IF(BG$7="",0,BG$97*условия!$U81)</f>
        <v>0</v>
      </c>
      <c r="BH100" s="40">
        <f>IF(BH$7="",0,BH$97*условия!$U81)</f>
        <v>0</v>
      </c>
      <c r="BI100" s="40">
        <f>IF(BI$7="",0,BI$97*условия!$U81)</f>
        <v>0</v>
      </c>
      <c r="BJ100" s="40">
        <f>IF(BJ$7="",0,BJ$97*условия!$U81)</f>
        <v>0</v>
      </c>
      <c r="BK100" s="40">
        <f>IF(BK$7="",0,BK$97*условия!$U81)</f>
        <v>0</v>
      </c>
      <c r="BL100" s="40">
        <f>IF(BL$7="",0,BL$97*условия!$U81)</f>
        <v>0</v>
      </c>
      <c r="BM100" s="40">
        <f>IF(BM$7="",0,BM$97*условия!$U81)</f>
        <v>0</v>
      </c>
      <c r="BN100" s="40">
        <f>IF(BN$7="",0,BN$97*условия!$U81)</f>
        <v>0</v>
      </c>
      <c r="BO100" s="40">
        <f>IF(BO$7="",0,BO$97*условия!$U81)</f>
        <v>0</v>
      </c>
      <c r="BP100" s="40">
        <f>IF(BP$7="",0,BP$97*условия!$U81)</f>
        <v>0</v>
      </c>
      <c r="BQ100" s="40">
        <f>IF(BQ$7="",0,BQ$97*условия!$U81)</f>
        <v>0</v>
      </c>
      <c r="BR100" s="40">
        <f>IF(BR$7="",0,BR$97*условия!$U81)</f>
        <v>0</v>
      </c>
      <c r="BS100" s="40">
        <f>IF(BS$7="",0,BS$97*условия!$U81)</f>
        <v>0</v>
      </c>
      <c r="BT100" s="40">
        <f>IF(BT$7="",0,BT$97*условия!$U81)</f>
        <v>0</v>
      </c>
      <c r="BU100" s="40">
        <f>IF(BU$7="",0,BU$97*условия!$U81)</f>
        <v>0</v>
      </c>
      <c r="BV100" s="40">
        <f>IF(BV$7="",0,BV$97*условия!$U81)</f>
        <v>0</v>
      </c>
      <c r="BW100" s="40">
        <f>IF(BW$7="",0,BW$97*условия!$U81)</f>
        <v>0</v>
      </c>
      <c r="BX100" s="40">
        <f>IF(BX$7="",0,BX$97*условия!$U81)</f>
        <v>0</v>
      </c>
      <c r="BY100" s="40">
        <f>IF(BY$7="",0,BY$97*условия!$U81)</f>
        <v>0</v>
      </c>
      <c r="BZ100" s="40">
        <f>IF(BZ$7="",0,BZ$97*условия!$U81)</f>
        <v>0</v>
      </c>
      <c r="CA100" s="40">
        <f>IF(CA$7="",0,CA$97*условия!$U81)</f>
        <v>0</v>
      </c>
      <c r="CB100" s="40">
        <f>IF(CB$7="",0,CB$97*условия!$U81)</f>
        <v>0</v>
      </c>
      <c r="CC100" s="40">
        <f>IF(CC$7="",0,CC$97*условия!$U81)</f>
        <v>0</v>
      </c>
      <c r="CD100" s="40">
        <f>IF(CD$7="",0,CD$97*условия!$U81)</f>
        <v>0</v>
      </c>
      <c r="CE100" s="40">
        <f>IF(CE$7="",0,CE$97*условия!$U81)</f>
        <v>0</v>
      </c>
      <c r="CF100" s="40">
        <f>IF(CF$7="",0,CF$97*условия!$U81)</f>
        <v>0</v>
      </c>
      <c r="CG100" s="40">
        <f>IF(CG$7="",0,CG$97*условия!$U81)</f>
        <v>0</v>
      </c>
      <c r="CH100" s="40">
        <f>IF(CH$7="",0,CH$97*условия!$U81)</f>
        <v>0</v>
      </c>
      <c r="CI100" s="40">
        <f>IF(CI$7="",0,CI$97*условия!$U81)</f>
        <v>0</v>
      </c>
      <c r="CJ100" s="40">
        <f>IF(CJ$7="",0,CJ$97*условия!$U81)</f>
        <v>0</v>
      </c>
      <c r="CK100" s="40">
        <f>IF(CK$7="",0,CK$97*условия!$U81)</f>
        <v>0</v>
      </c>
      <c r="CL100" s="40">
        <f>IF(CL$7="",0,CL$97*условия!$U81)</f>
        <v>0</v>
      </c>
      <c r="CM100" s="40">
        <f>IF(CM$7="",0,CM$97*условия!$U81)</f>
        <v>0</v>
      </c>
      <c r="CN100" s="40">
        <f>IF(CN$7="",0,CN$97*условия!$U81)</f>
        <v>0</v>
      </c>
      <c r="CO100" s="40">
        <f>IF(CO$7="",0,CO$97*условия!$U81)</f>
        <v>0</v>
      </c>
      <c r="CP100" s="40">
        <f>IF(CP$7="",0,CP$97*условия!$U81)</f>
        <v>0</v>
      </c>
      <c r="CQ100" s="40">
        <f>IF(CQ$7="",0,CQ$97*условия!$U81)</f>
        <v>0</v>
      </c>
      <c r="CR100" s="40">
        <f>IF(CR$7="",0,CR$97*условия!$U81)</f>
        <v>0</v>
      </c>
      <c r="CS100" s="40">
        <f>IF(CS$7="",0,CS$97*условия!$U81)</f>
        <v>0</v>
      </c>
      <c r="CT100" s="40">
        <f>IF(CT$7="",0,CT$97*условия!$U81)</f>
        <v>0</v>
      </c>
      <c r="CU100" s="40">
        <f>IF(CU$7="",0,CU$97*условия!$U81)</f>
        <v>0</v>
      </c>
      <c r="CV100" s="40">
        <f>IF(CV$7="",0,CV$97*условия!$U81)</f>
        <v>0</v>
      </c>
      <c r="CW100" s="40">
        <f>IF(CW$7="",0,CW$97*условия!$U81)</f>
        <v>0</v>
      </c>
      <c r="CX100" s="40">
        <f>IF(CX$7="",0,CX$97*условия!$U81)</f>
        <v>0</v>
      </c>
      <c r="CY100" s="40">
        <f>IF(CY$7="",0,CY$97*условия!$U81)</f>
        <v>0</v>
      </c>
      <c r="CZ100" s="40">
        <f>IF(CZ$7="",0,CZ$97*условия!$U81)</f>
        <v>0</v>
      </c>
      <c r="DA100" s="40">
        <f>IF(DA$7="",0,DA$97*условия!$U81)</f>
        <v>0</v>
      </c>
      <c r="DB100" s="40">
        <f>IF(DB$7="",0,DB$97*условия!$U81)</f>
        <v>0</v>
      </c>
      <c r="DC100" s="40">
        <f>IF(DC$7="",0,DC$97*условия!$U81)</f>
        <v>0</v>
      </c>
      <c r="DD100" s="40">
        <f>IF(DD$7="",0,DD$97*условия!$U81)</f>
        <v>0</v>
      </c>
      <c r="DE100" s="40">
        <f>IF(DE$7="",0,DE$97*условия!$U81)</f>
        <v>0</v>
      </c>
      <c r="DF100" s="40">
        <f>IF(DF$7="",0,DF$97*условия!$U81)</f>
        <v>0</v>
      </c>
      <c r="DG100" s="40">
        <f>IF(DG$7="",0,DG$97*условия!$U81)</f>
        <v>0</v>
      </c>
      <c r="DH100" s="40">
        <f>IF(DH$7="",0,DH$97*условия!$U81)</f>
        <v>0</v>
      </c>
      <c r="DI100" s="40">
        <f>IF(DI$7="",0,DI$97*условия!$U81)</f>
        <v>0</v>
      </c>
      <c r="DJ100" s="40">
        <f>IF(DJ$7="",0,DJ$97*условия!$U81)</f>
        <v>0</v>
      </c>
      <c r="DK100" s="40">
        <f>IF(DK$7="",0,DK$97*условия!$U81)</f>
        <v>0</v>
      </c>
      <c r="DL100" s="40">
        <f>IF(DL$7="",0,DL$97*условия!$U81)</f>
        <v>0</v>
      </c>
      <c r="DM100" s="40">
        <f>IF(DM$7="",0,DM$97*условия!$U81)</f>
        <v>0</v>
      </c>
      <c r="DN100" s="40">
        <f>IF(DN$7="",0,DN$97*условия!$U81)</f>
        <v>0</v>
      </c>
      <c r="DO100" s="40">
        <f>IF(DO$7="",0,DO$97*условия!$U81)</f>
        <v>0</v>
      </c>
      <c r="DP100" s="40">
        <f>IF(DP$7="",0,DP$97*условия!$U81)</f>
        <v>0</v>
      </c>
      <c r="DQ100" s="40">
        <f>IF(DQ$7="",0,DQ$97*условия!$U81)</f>
        <v>0</v>
      </c>
      <c r="DR100" s="40">
        <f>IF(DR$7="",0,DR$97*условия!$U81)</f>
        <v>0</v>
      </c>
      <c r="DS100" s="40">
        <f>IF(DS$7="",0,DS$97*условия!$U81)</f>
        <v>0</v>
      </c>
      <c r="DT100" s="40">
        <f>IF(DT$7="",0,DT$97*условия!$U81)</f>
        <v>0</v>
      </c>
      <c r="DU100" s="40">
        <f>IF(DU$7="",0,DU$97*условия!$U81)</f>
        <v>0</v>
      </c>
      <c r="DV100" s="40">
        <f>IF(DV$7="",0,DV$97*условия!$U81)</f>
        <v>0</v>
      </c>
      <c r="DW100" s="40">
        <f>IF(DW$7="",0,DW$97*условия!$U81)</f>
        <v>0</v>
      </c>
      <c r="DX100" s="40">
        <f>IF(DX$7="",0,DX$97*условия!$U81)</f>
        <v>0</v>
      </c>
      <c r="DY100" s="40">
        <f>IF(DY$7="",0,DY$97*условия!$U81)</f>
        <v>0</v>
      </c>
      <c r="DZ100" s="40">
        <f>IF(DZ$7="",0,DZ$97*условия!$U81)</f>
        <v>0</v>
      </c>
      <c r="EA100" s="40">
        <f>IF(EA$7="",0,EA$97*условия!$U81)</f>
        <v>0</v>
      </c>
      <c r="EB100" s="40">
        <f>IF(EB$7="",0,EB$97*условия!$U81)</f>
        <v>0</v>
      </c>
      <c r="EC100" s="40">
        <f>IF(EC$7="",0,EC$97*условия!$U81)</f>
        <v>0</v>
      </c>
      <c r="ED100" s="40">
        <f>IF(ED$7="",0,ED$97*условия!$U81)</f>
        <v>0</v>
      </c>
      <c r="EE100" s="40">
        <f>IF(EE$7="",0,EE$97*условия!$U81)</f>
        <v>0</v>
      </c>
      <c r="EF100" s="40">
        <f>IF(EF$7="",0,EF$97*условия!$U81)</f>
        <v>0</v>
      </c>
      <c r="EG100" s="40">
        <f>IF(EG$7="",0,EG$97*условия!$U81)</f>
        <v>0</v>
      </c>
      <c r="EH100" s="40">
        <f>IF(EH$7="",0,EH$97*условия!$U81)</f>
        <v>0</v>
      </c>
      <c r="EI100" s="40">
        <f>IF(EI$7="",0,EI$97*условия!$U81)</f>
        <v>0</v>
      </c>
      <c r="EJ100" s="40">
        <f>IF(EJ$7="",0,EJ$97*условия!$U81)</f>
        <v>0</v>
      </c>
      <c r="EK100" s="40">
        <f>IF(EK$7="",0,EK$97*условия!$U81)</f>
        <v>0</v>
      </c>
      <c r="EL100" s="40">
        <f>IF(EL$7="",0,EL$97*условия!$U81)</f>
        <v>0</v>
      </c>
      <c r="EM100" s="40">
        <f>IF(EM$7="",0,EM$97*условия!$U81)</f>
        <v>0</v>
      </c>
      <c r="EN100" s="40">
        <f>IF(EN$7="",0,EN$97*условия!$U81)</f>
        <v>0</v>
      </c>
      <c r="EO100" s="40">
        <f>IF(EO$7="",0,EO$97*условия!$U81)</f>
        <v>0</v>
      </c>
      <c r="EP100" s="40">
        <f>IF(EP$7="",0,EP$97*условия!$U81)</f>
        <v>0</v>
      </c>
      <c r="EQ100" s="40">
        <f>IF(EQ$7="",0,EQ$97*условия!$U81)</f>
        <v>0</v>
      </c>
      <c r="ER100" s="40">
        <f>IF(ER$7="",0,ER$97*условия!$U81)</f>
        <v>0</v>
      </c>
      <c r="ES100" s="40">
        <f>IF(ES$7="",0,ES$97*условия!$U81)</f>
        <v>0</v>
      </c>
      <c r="ET100" s="40">
        <f>IF(ET$7="",0,ET$97*условия!$U81)</f>
        <v>0</v>
      </c>
      <c r="EU100" s="40">
        <f>IF(EU$7="",0,EU$97*условия!$U81)</f>
        <v>0</v>
      </c>
      <c r="EV100" s="40">
        <f>IF(EV$7="",0,EV$97*условия!$U81)</f>
        <v>0</v>
      </c>
      <c r="EW100" s="40">
        <f>IF(EW$7="",0,EW$97*условия!$U81)</f>
        <v>0</v>
      </c>
      <c r="EX100" s="40">
        <f>IF(EX$7="",0,EX$97*условия!$U81)</f>
        <v>0</v>
      </c>
      <c r="EY100" s="40">
        <f>IF(EY$7="",0,EY$97*условия!$U81)</f>
        <v>0</v>
      </c>
      <c r="EZ100" s="40">
        <f>IF(EZ$7="",0,EZ$97*условия!$U81)</f>
        <v>0</v>
      </c>
      <c r="FA100" s="40">
        <f>IF(FA$7="",0,FA$97*условия!$U81)</f>
        <v>0</v>
      </c>
      <c r="FB100" s="40">
        <f>IF(FB$7="",0,FB$97*условия!$U81)</f>
        <v>0</v>
      </c>
      <c r="FC100" s="40">
        <f>IF(FC$7="",0,FC$97*условия!$U81)</f>
        <v>0</v>
      </c>
      <c r="FD100" s="40">
        <f>IF(FD$7="",0,FD$97*условия!$U81)</f>
        <v>0</v>
      </c>
      <c r="FE100" s="40">
        <f>IF(FE$7="",0,FE$97*условия!$U81)</f>
        <v>0</v>
      </c>
      <c r="FF100" s="40">
        <f>IF(FF$7="",0,FF$97*условия!$U81)</f>
        <v>0</v>
      </c>
      <c r="FG100" s="40">
        <f>IF(FG$7="",0,FG$97*условия!$U81)</f>
        <v>0</v>
      </c>
      <c r="FH100" s="40">
        <f>IF(FH$7="",0,FH$97*условия!$U81)</f>
        <v>0</v>
      </c>
      <c r="FI100" s="40">
        <f>IF(FI$7="",0,FI$97*условия!$U81)</f>
        <v>0</v>
      </c>
      <c r="FJ100" s="40">
        <f>IF(FJ$7="",0,FJ$97*условия!$U81)</f>
        <v>0</v>
      </c>
      <c r="FK100" s="40">
        <f>IF(FK$7="",0,FK$97*условия!$U81)</f>
        <v>0</v>
      </c>
      <c r="FL100" s="40">
        <f>IF(FL$7="",0,FL$97*условия!$U81)</f>
        <v>0</v>
      </c>
      <c r="FM100" s="40">
        <f>IF(FM$7="",0,FM$97*условия!$U81)</f>
        <v>0</v>
      </c>
      <c r="FN100" s="40">
        <f>IF(FN$7="",0,FN$97*условия!$U81)</f>
        <v>0</v>
      </c>
      <c r="FO100" s="40">
        <f>IF(FO$7="",0,FO$97*условия!$U81)</f>
        <v>0</v>
      </c>
      <c r="FP100" s="40">
        <f>IF(FP$7="",0,FP$97*условия!$U81)</f>
        <v>0</v>
      </c>
      <c r="FQ100" s="40">
        <f>IF(FQ$7="",0,FQ$97*условия!$U81)</f>
        <v>0</v>
      </c>
      <c r="FR100" s="40">
        <f>IF(FR$7="",0,FR$97*условия!$U81)</f>
        <v>0</v>
      </c>
      <c r="FS100" s="40">
        <f>IF(FS$7="",0,FS$97*условия!$U81)</f>
        <v>0</v>
      </c>
      <c r="FT100" s="40">
        <f>IF(FT$7="",0,FT$97*условия!$U81)</f>
        <v>0</v>
      </c>
      <c r="FU100" s="40">
        <f>IF(FU$7="",0,FU$97*условия!$U81)</f>
        <v>0</v>
      </c>
      <c r="FV100" s="40">
        <f>IF(FV$7="",0,FV$97*условия!$U81)</f>
        <v>0</v>
      </c>
      <c r="FW100" s="40">
        <f>IF(FW$7="",0,FW$97*условия!$U81)</f>
        <v>0</v>
      </c>
      <c r="FX100" s="40">
        <f>IF(FX$7="",0,FX$97*условия!$U81)</f>
        <v>0</v>
      </c>
      <c r="FY100" s="40">
        <f>IF(FY$7="",0,FY$97*условия!$U81)</f>
        <v>0</v>
      </c>
      <c r="FZ100" s="40">
        <f>IF(FZ$7="",0,FZ$97*условия!$U81)</f>
        <v>0</v>
      </c>
      <c r="GA100" s="40">
        <f>IF(GA$7="",0,GA$97*условия!$U81)</f>
        <v>0</v>
      </c>
      <c r="GB100" s="40">
        <f>IF(GB$7="",0,GB$97*условия!$U81)</f>
        <v>0</v>
      </c>
      <c r="GC100" s="40">
        <f>IF(GC$7="",0,GC$97*условия!$U81)</f>
        <v>0</v>
      </c>
      <c r="GD100" s="40">
        <f>IF(GD$7="",0,GD$97*условия!$U81)</f>
        <v>0</v>
      </c>
      <c r="GE100" s="40">
        <f>IF(GE$7="",0,GE$97*условия!$U81)</f>
        <v>0</v>
      </c>
      <c r="GF100" s="40">
        <f>IF(GF$7="",0,GF$97*условия!$U81)</f>
        <v>0</v>
      </c>
      <c r="GG100" s="40">
        <f>IF(GG$7="",0,GG$97*условия!$U81)</f>
        <v>0</v>
      </c>
      <c r="GH100" s="40">
        <f>IF(GH$7="",0,GH$97*условия!$U81)</f>
        <v>0</v>
      </c>
      <c r="GI100" s="40">
        <f>IF(GI$7="",0,GI$97*условия!$U81)</f>
        <v>0</v>
      </c>
      <c r="GJ100" s="40">
        <f>IF(GJ$7="",0,GJ$97*условия!$U81)</f>
        <v>0</v>
      </c>
      <c r="GK100" s="40">
        <f>IF(GK$7="",0,GK$97*условия!$U81)</f>
        <v>0</v>
      </c>
      <c r="GL100" s="40">
        <f>IF(GL$7="",0,GL$97*условия!$U81)</f>
        <v>0</v>
      </c>
      <c r="GM100" s="40">
        <f>IF(GM$7="",0,GM$97*условия!$U81)</f>
        <v>0</v>
      </c>
      <c r="GN100" s="40">
        <f>IF(GN$7="",0,GN$97*условия!$U81)</f>
        <v>0</v>
      </c>
      <c r="GO100" s="40">
        <f>IF(GO$7="",0,GO$97*условия!$U81)</f>
        <v>0</v>
      </c>
      <c r="GP100" s="40">
        <f>IF(GP$7="",0,GP$97*условия!$U81)</f>
        <v>0</v>
      </c>
      <c r="GQ100" s="40">
        <f>IF(GQ$7="",0,GQ$97*условия!$U81)</f>
        <v>0</v>
      </c>
      <c r="GR100" s="40">
        <f>IF(GR$7="",0,GR$97*условия!$U81)</f>
        <v>0</v>
      </c>
      <c r="GS100" s="40">
        <f>IF(GS$7="",0,GS$97*условия!$U81)</f>
        <v>0</v>
      </c>
      <c r="GT100" s="40">
        <f>IF(GT$7="",0,GT$97*условия!$U81)</f>
        <v>0</v>
      </c>
      <c r="GU100" s="40">
        <f>IF(GU$7="",0,GU$97*условия!$U81)</f>
        <v>0</v>
      </c>
      <c r="GV100" s="40">
        <f>IF(GV$7="",0,GV$97*условия!$U81)</f>
        <v>0</v>
      </c>
      <c r="GW100" s="40">
        <f>IF(GW$7="",0,GW$97*условия!$U81)</f>
        <v>0</v>
      </c>
      <c r="GX100" s="40">
        <f>IF(GX$7="",0,GX$97*условия!$U81)</f>
        <v>0</v>
      </c>
      <c r="GY100" s="40">
        <f>IF(GY$7="",0,GY$97*условия!$U81)</f>
        <v>0</v>
      </c>
      <c r="GZ100" s="40">
        <f>IF(GZ$7="",0,GZ$97*условия!$U81)</f>
        <v>0</v>
      </c>
      <c r="HA100" s="40">
        <f>IF(HA$7="",0,HA$97*условия!$U81)</f>
        <v>0</v>
      </c>
      <c r="HB100" s="40">
        <f>IF(HB$7="",0,HB$97*условия!$U81)</f>
        <v>0</v>
      </c>
      <c r="HC100" s="40">
        <f>IF(HC$7="",0,HC$97*условия!$U81)</f>
        <v>0</v>
      </c>
      <c r="HD100" s="40">
        <f>IF(HD$7="",0,HD$97*условия!$U81)</f>
        <v>0</v>
      </c>
      <c r="HE100" s="40">
        <f>IF(HE$7="",0,HE$97*условия!$U81)</f>
        <v>0</v>
      </c>
      <c r="HF100" s="40">
        <f>IF(HF$7="",0,HF$97*условия!$U81)</f>
        <v>0</v>
      </c>
      <c r="HG100" s="40">
        <f>IF(HG$7="",0,HG$97*условия!$U81)</f>
        <v>0</v>
      </c>
      <c r="HH100" s="40">
        <f>IF(HH$7="",0,HH$97*условия!$U81)</f>
        <v>0</v>
      </c>
      <c r="HI100" s="40">
        <f>IF(HI$7="",0,HI$97*условия!$U81)</f>
        <v>0</v>
      </c>
      <c r="HJ100" s="40">
        <f>IF(HJ$7="",0,HJ$97*условия!$U81)</f>
        <v>0</v>
      </c>
      <c r="HK100" s="40">
        <f>IF(HK$7="",0,HK$97*условия!$U81)</f>
        <v>0</v>
      </c>
      <c r="HL100" s="40">
        <f>IF(HL$7="",0,HL$97*условия!$U81)</f>
        <v>0</v>
      </c>
      <c r="HM100" s="40">
        <f>IF(HM$7="",0,HM$97*условия!$U81)</f>
        <v>0</v>
      </c>
      <c r="HN100" s="40">
        <f>IF(HN$7="",0,HN$97*условия!$U81)</f>
        <v>0</v>
      </c>
      <c r="HO100" s="40">
        <f>IF(HO$7="",0,HO$97*условия!$U81)</f>
        <v>0</v>
      </c>
      <c r="HP100" s="40">
        <f>IF(HP$7="",0,HP$97*условия!$U81)</f>
        <v>0</v>
      </c>
      <c r="HQ100" s="40">
        <f>IF(HQ$7="",0,HQ$97*условия!$U81)</f>
        <v>0</v>
      </c>
      <c r="HR100" s="40">
        <f>IF(HR$7="",0,HR$97*условия!$U81)</f>
        <v>0</v>
      </c>
      <c r="HS100" s="40">
        <f>IF(HS$7="",0,HS$97*условия!$U81)</f>
        <v>0</v>
      </c>
      <c r="HT100" s="40">
        <f>IF(HT$7="",0,HT$97*условия!$U81)</f>
        <v>0</v>
      </c>
      <c r="HU100" s="40">
        <f>IF(HU$7="",0,HU$97*условия!$U81)</f>
        <v>0</v>
      </c>
      <c r="HV100" s="40">
        <f>IF(HV$7="",0,HV$97*условия!$U81)</f>
        <v>0</v>
      </c>
      <c r="HW100" s="40">
        <f>IF(HW$7="",0,HW$97*условия!$U81)</f>
        <v>0</v>
      </c>
      <c r="HX100" s="40">
        <f>IF(HX$7="",0,HX$97*условия!$U81)</f>
        <v>0</v>
      </c>
      <c r="HY100" s="40">
        <f>IF(HY$7="",0,HY$97*условия!$U81)</f>
        <v>0</v>
      </c>
      <c r="HZ100" s="40">
        <f>IF(HZ$7="",0,HZ$97*условия!$U81)</f>
        <v>0</v>
      </c>
      <c r="IA100" s="40">
        <f>IF(IA$7="",0,IA$97*условия!$U81)</f>
        <v>0</v>
      </c>
      <c r="IB100" s="40">
        <f>IF(IB$7="",0,IB$97*условия!$U81)</f>
        <v>0</v>
      </c>
      <c r="IC100" s="40">
        <f>IF(IC$7="",0,IC$97*условия!$U81)</f>
        <v>0</v>
      </c>
      <c r="ID100" s="40">
        <f>IF(ID$7="",0,ID$97*условия!$U81)</f>
        <v>0</v>
      </c>
      <c r="IE100" s="40">
        <f>IF(IE$7="",0,IE$97*условия!$U81)</f>
        <v>0</v>
      </c>
      <c r="IF100" s="40">
        <f>IF(IF$7="",0,IF$97*условия!$U81)</f>
        <v>0</v>
      </c>
      <c r="IG100" s="40">
        <f>IF(IG$7="",0,IG$97*условия!$U81)</f>
        <v>0</v>
      </c>
      <c r="IH100" s="40">
        <f>IF(IH$7="",0,IH$97*условия!$U81)</f>
        <v>0</v>
      </c>
      <c r="II100" s="40">
        <f>IF(II$7="",0,II$97*условия!$U81)</f>
        <v>0</v>
      </c>
      <c r="IJ100" s="40">
        <f>IF(IJ$7="",0,IJ$97*условия!$U81)</f>
        <v>0</v>
      </c>
      <c r="IK100" s="40">
        <f>IF(IK$7="",0,IK$97*условия!$U81)</f>
        <v>0</v>
      </c>
      <c r="IL100" s="40">
        <f>IF(IL$7="",0,IL$97*условия!$U81)</f>
        <v>0</v>
      </c>
      <c r="IM100" s="40">
        <f>IF(IM$7="",0,IM$97*условия!$U81)</f>
        <v>0</v>
      </c>
      <c r="IN100" s="40">
        <f>IF(IN$7="",0,IN$97*условия!$U81)</f>
        <v>0</v>
      </c>
      <c r="IO100" s="40">
        <f>IF(IO$7="",0,IO$97*условия!$U81)</f>
        <v>0</v>
      </c>
      <c r="IP100" s="40">
        <f>IF(IP$7="",0,IP$97*условия!$U81)</f>
        <v>0</v>
      </c>
      <c r="IQ100" s="40">
        <f>IF(IQ$7="",0,IQ$97*условия!$U81)</f>
        <v>0</v>
      </c>
      <c r="IR100" s="40">
        <f>IF(IR$7="",0,IR$97*условия!$U81)</f>
        <v>0</v>
      </c>
      <c r="IS100" s="40">
        <f>IF(IS$7="",0,IS$97*условия!$U81)</f>
        <v>0</v>
      </c>
      <c r="IT100" s="40">
        <f>IF(IT$7="",0,IT$97*условия!$U81)</f>
        <v>0</v>
      </c>
      <c r="IU100" s="40">
        <f>IF(IU$7="",0,IU$97*условия!$U81)</f>
        <v>0</v>
      </c>
      <c r="IV100" s="40">
        <f>IF(IV$7="",0,IV$97*условия!$U81)</f>
        <v>0</v>
      </c>
      <c r="IW100" s="40">
        <f>IF(IW$7="",0,IW$97*условия!$U81)</f>
        <v>0</v>
      </c>
      <c r="IX100" s="40">
        <f>IF(IX$7="",0,IX$97*условия!$U81)</f>
        <v>0</v>
      </c>
      <c r="IY100" s="40">
        <f>IF(IY$7="",0,IY$97*условия!$U81)</f>
        <v>0</v>
      </c>
      <c r="IZ100" s="40">
        <f>IF(IZ$7="",0,IZ$97*условия!$U81)</f>
        <v>0</v>
      </c>
      <c r="JA100" s="40">
        <f>IF(JA$7="",0,JA$97*условия!$U81)</f>
        <v>0</v>
      </c>
      <c r="JB100" s="40">
        <f>IF(JB$7="",0,JB$97*условия!$U81)</f>
        <v>0</v>
      </c>
      <c r="JC100" s="40">
        <f>IF(JC$7="",0,JC$97*условия!$U81)</f>
        <v>0</v>
      </c>
      <c r="JD100" s="40">
        <f>IF(JD$7="",0,JD$97*условия!$U81)</f>
        <v>0</v>
      </c>
      <c r="JE100" s="40">
        <f>IF(JE$7="",0,JE$97*условия!$U81)</f>
        <v>0</v>
      </c>
      <c r="JF100" s="40">
        <f>IF(JF$7="",0,JF$97*условия!$U81)</f>
        <v>0</v>
      </c>
      <c r="JG100" s="40">
        <f>IF(JG$7="",0,JG$97*условия!$U81)</f>
        <v>0</v>
      </c>
      <c r="JH100" s="40">
        <f>IF(JH$7="",0,JH$97*условия!$U81)</f>
        <v>0</v>
      </c>
      <c r="JI100" s="40">
        <f>IF(JI$7="",0,JI$97*условия!$U81)</f>
        <v>0</v>
      </c>
      <c r="JJ100" s="40">
        <f>IF(JJ$7="",0,JJ$97*условия!$U81)</f>
        <v>0</v>
      </c>
      <c r="JK100" s="40">
        <f>IF(JK$7="",0,JK$97*условия!$U81)</f>
        <v>0</v>
      </c>
      <c r="JL100" s="40">
        <f>IF(JL$7="",0,JL$97*условия!$U81)</f>
        <v>0</v>
      </c>
      <c r="JM100" s="40">
        <f>IF(JM$7="",0,JM$97*условия!$U81)</f>
        <v>0</v>
      </c>
      <c r="JN100" s="40">
        <f>IF(JN$7="",0,JN$97*условия!$U81)</f>
        <v>0</v>
      </c>
      <c r="JO100" s="40">
        <f>IF(JO$7="",0,JO$97*условия!$U81)</f>
        <v>0</v>
      </c>
      <c r="JP100" s="40">
        <f>IF(JP$7="",0,JP$97*условия!$U81)</f>
        <v>0</v>
      </c>
      <c r="JQ100" s="40">
        <f>IF(JQ$7="",0,JQ$97*условия!$U81)</f>
        <v>0</v>
      </c>
      <c r="JR100" s="40">
        <f>IF(JR$7="",0,JR$97*условия!$U81)</f>
        <v>0</v>
      </c>
      <c r="JS100" s="40">
        <f>IF(JS$7="",0,JS$97*условия!$U81)</f>
        <v>0</v>
      </c>
      <c r="JT100" s="40">
        <f>IF(JT$7="",0,JT$97*условия!$U81)</f>
        <v>0</v>
      </c>
      <c r="JU100" s="40">
        <f>IF(JU$7="",0,JU$97*условия!$U81)</f>
        <v>0</v>
      </c>
      <c r="JV100" s="40">
        <f>IF(JV$7="",0,JV$97*условия!$U81)</f>
        <v>0</v>
      </c>
      <c r="JW100" s="40">
        <f>IF(JW$7="",0,JW$97*условия!$U81)</f>
        <v>0</v>
      </c>
      <c r="JX100" s="40">
        <f>IF(JX$7="",0,JX$97*условия!$U81)</f>
        <v>0</v>
      </c>
      <c r="JY100" s="40">
        <f>IF(JY$7="",0,JY$97*условия!$U81)</f>
        <v>0</v>
      </c>
      <c r="JZ100" s="40">
        <f>IF(JZ$7="",0,JZ$97*условия!$U81)</f>
        <v>0</v>
      </c>
      <c r="KA100" s="40">
        <f>IF(KA$7="",0,KA$97*условия!$U81)</f>
        <v>0</v>
      </c>
      <c r="KB100" s="40">
        <f>IF(KB$7="",0,KB$97*условия!$U81)</f>
        <v>0</v>
      </c>
      <c r="KC100" s="40">
        <f>IF(KC$7="",0,KC$97*условия!$U81)</f>
        <v>0</v>
      </c>
      <c r="KD100" s="40">
        <f>IF(KD$7="",0,KD$97*условия!$U81)</f>
        <v>0</v>
      </c>
      <c r="KE100" s="40">
        <f>IF(KE$7="",0,KE$97*условия!$U81)</f>
        <v>0</v>
      </c>
      <c r="KF100" s="40">
        <f>IF(KF$7="",0,KF$97*условия!$U81)</f>
        <v>0</v>
      </c>
      <c r="KG100" s="40">
        <f>IF(KG$7="",0,KG$97*условия!$U81)</f>
        <v>0</v>
      </c>
      <c r="KH100" s="40">
        <f>IF(KH$7="",0,KH$97*условия!$U81)</f>
        <v>0</v>
      </c>
      <c r="KI100" s="40">
        <f>IF(KI$7="",0,KI$97*условия!$U81)</f>
        <v>0</v>
      </c>
      <c r="KJ100" s="40">
        <f>IF(KJ$7="",0,KJ$97*условия!$U81)</f>
        <v>0</v>
      </c>
      <c r="KK100" s="40">
        <f>IF(KK$7="",0,KK$97*условия!$U81)</f>
        <v>0</v>
      </c>
      <c r="KL100" s="40">
        <f>IF(KL$7="",0,KL$97*условия!$U81)</f>
        <v>0</v>
      </c>
      <c r="KM100" s="40">
        <f>IF(KM$7="",0,KM$97*условия!$U81)</f>
        <v>0</v>
      </c>
      <c r="KN100" s="40">
        <f>IF(KN$7="",0,KN$97*условия!$U81)</f>
        <v>0</v>
      </c>
      <c r="KO100" s="40">
        <f>IF(KO$7="",0,KO$97*условия!$U81)</f>
        <v>0</v>
      </c>
      <c r="KP100" s="40">
        <f>IF(KP$7="",0,KP$97*условия!$U81)</f>
        <v>0</v>
      </c>
      <c r="KQ100" s="40">
        <f>IF(KQ$7="",0,KQ$97*условия!$U81)</f>
        <v>0</v>
      </c>
      <c r="KR100" s="40">
        <f>IF(KR$7="",0,KR$97*условия!$U81)</f>
        <v>0</v>
      </c>
      <c r="KS100" s="40">
        <f>IF(KS$7="",0,KS$97*условия!$U81)</f>
        <v>0</v>
      </c>
      <c r="KT100" s="40">
        <f>IF(KT$7="",0,KT$97*условия!$U81)</f>
        <v>0</v>
      </c>
      <c r="KU100" s="40">
        <f>IF(KU$7="",0,KU$97*условия!$U81)</f>
        <v>0</v>
      </c>
      <c r="KV100" s="40">
        <f>IF(KV$7="",0,KV$97*условия!$U81)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количество заключенных договоров/окрытых магазинов</v>
      </c>
      <c r="F101" s="1"/>
      <c r="G101" s="1"/>
      <c r="H101" s="11" t="str">
        <f t="shared" si="924"/>
        <v>клиенты</v>
      </c>
      <c r="I101" s="1"/>
      <c r="J101" s="1"/>
      <c r="K101" s="1" t="str">
        <f>справочники!$Y$14</f>
        <v>Платный интернет-траффик</v>
      </c>
      <c r="L101" s="1"/>
      <c r="M101" s="5"/>
      <c r="N101" s="40"/>
      <c r="O101" s="19"/>
      <c r="P101" s="1"/>
      <c r="Q101" s="1"/>
      <c r="R101" s="40">
        <f>SUMIFS($T101:$KW101,$T$1:$KW$1,"&gt;="&amp;1,$T$1:$KW$1,"&lt;="&amp;MAX($1:$1))</f>
        <v>15.000000000000012</v>
      </c>
      <c r="S101" s="1"/>
      <c r="T101" s="1"/>
      <c r="U101" s="40">
        <f>IF(U$7="",0,U$97*условия!$U82)</f>
        <v>0.57692307692307743</v>
      </c>
      <c r="V101" s="40">
        <f>IF(V$7="",0,V$97*условия!$U82)</f>
        <v>0.67307692307692368</v>
      </c>
      <c r="W101" s="40">
        <f>IF(W$7="",0,W$97*условия!$U82)</f>
        <v>0.76923076923076994</v>
      </c>
      <c r="X101" s="40">
        <f>IF(X$7="",0,X$97*условия!$U82)</f>
        <v>0.86538461538461608</v>
      </c>
      <c r="Y101" s="40">
        <f>IF(Y$7="",0,Y$97*условия!$U82)</f>
        <v>0.96153846153846234</v>
      </c>
      <c r="Z101" s="40">
        <f>IF(Z$7="",0,Z$97*условия!$U82)</f>
        <v>1.0576923076923086</v>
      </c>
      <c r="AA101" s="40">
        <f>IF(AA$7="",0,AA$97*условия!$U82)</f>
        <v>1.1538461538461549</v>
      </c>
      <c r="AB101" s="40">
        <f>IF(AB$7="",0,AB$97*условия!$U82)</f>
        <v>1.2500000000000011</v>
      </c>
      <c r="AC101" s="40">
        <f>IF(AC$7="",0,AC$97*условия!$U82)</f>
        <v>1.3461538461538474</v>
      </c>
      <c r="AD101" s="40">
        <f>IF(AD$7="",0,AD$97*условия!$U82)</f>
        <v>1.4423076923076936</v>
      </c>
      <c r="AE101" s="40">
        <f>IF(AE$7="",0,AE$97*условия!$U82)</f>
        <v>1.5384615384615397</v>
      </c>
      <c r="AF101" s="40">
        <f>IF(AF$7="",0,AF$97*условия!$U82)</f>
        <v>1.6346153846153861</v>
      </c>
      <c r="AG101" s="40">
        <f>IF(AG$7="",0,AG$97*условия!$U82)</f>
        <v>1.7307692307692322</v>
      </c>
      <c r="AH101" s="40">
        <f>IF(AH$7="",0,AH$97*условия!$U82)</f>
        <v>0</v>
      </c>
      <c r="AI101" s="40">
        <f>IF(AI$7="",0,AI$97*условия!$U82)</f>
        <v>0</v>
      </c>
      <c r="AJ101" s="40">
        <f>IF(AJ$7="",0,AJ$97*условия!$U82)</f>
        <v>0</v>
      </c>
      <c r="AK101" s="40">
        <f>IF(AK$7="",0,AK$97*условия!$U82)</f>
        <v>0</v>
      </c>
      <c r="AL101" s="40">
        <f>IF(AL$7="",0,AL$97*условия!$U82)</f>
        <v>0</v>
      </c>
      <c r="AM101" s="40">
        <f>IF(AM$7="",0,AM$97*условия!$U82)</f>
        <v>0</v>
      </c>
      <c r="AN101" s="40">
        <f>IF(AN$7="",0,AN$97*условия!$U82)</f>
        <v>0</v>
      </c>
      <c r="AO101" s="40">
        <f>IF(AO$7="",0,AO$97*условия!$U82)</f>
        <v>0</v>
      </c>
      <c r="AP101" s="40">
        <f>IF(AP$7="",0,AP$97*условия!$U82)</f>
        <v>0</v>
      </c>
      <c r="AQ101" s="40">
        <f>IF(AQ$7="",0,AQ$97*условия!$U82)</f>
        <v>0</v>
      </c>
      <c r="AR101" s="40">
        <f>IF(AR$7="",0,AR$97*условия!$U82)</f>
        <v>0</v>
      </c>
      <c r="AS101" s="40">
        <f>IF(AS$7="",0,AS$97*условия!$U82)</f>
        <v>0</v>
      </c>
      <c r="AT101" s="40">
        <f>IF(AT$7="",0,AT$97*условия!$U82)</f>
        <v>0</v>
      </c>
      <c r="AU101" s="40">
        <f>IF(AU$7="",0,AU$97*условия!$U82)</f>
        <v>0</v>
      </c>
      <c r="AV101" s="40">
        <f>IF(AV$7="",0,AV$97*условия!$U82)</f>
        <v>0</v>
      </c>
      <c r="AW101" s="40">
        <f>IF(AW$7="",0,AW$97*условия!$U82)</f>
        <v>0</v>
      </c>
      <c r="AX101" s="40">
        <f>IF(AX$7="",0,AX$97*условия!$U82)</f>
        <v>0</v>
      </c>
      <c r="AY101" s="40">
        <f>IF(AY$7="",0,AY$97*условия!$U82)</f>
        <v>0</v>
      </c>
      <c r="AZ101" s="40">
        <f>IF(AZ$7="",0,AZ$97*условия!$U82)</f>
        <v>0</v>
      </c>
      <c r="BA101" s="40">
        <f>IF(BA$7="",0,BA$97*условия!$U82)</f>
        <v>0</v>
      </c>
      <c r="BB101" s="40">
        <f>IF(BB$7="",0,BB$97*условия!$U82)</f>
        <v>0</v>
      </c>
      <c r="BC101" s="40">
        <f>IF(BC$7="",0,BC$97*условия!$U82)</f>
        <v>0</v>
      </c>
      <c r="BD101" s="40">
        <f>IF(BD$7="",0,BD$97*условия!$U82)</f>
        <v>0</v>
      </c>
      <c r="BE101" s="40">
        <f>IF(BE$7="",0,BE$97*условия!$U82)</f>
        <v>0</v>
      </c>
      <c r="BF101" s="40">
        <f>IF(BF$7="",0,BF$97*условия!$U82)</f>
        <v>0</v>
      </c>
      <c r="BG101" s="40">
        <f>IF(BG$7="",0,BG$97*условия!$U82)</f>
        <v>0</v>
      </c>
      <c r="BH101" s="40">
        <f>IF(BH$7="",0,BH$97*условия!$U82)</f>
        <v>0</v>
      </c>
      <c r="BI101" s="40">
        <f>IF(BI$7="",0,BI$97*условия!$U82)</f>
        <v>0</v>
      </c>
      <c r="BJ101" s="40">
        <f>IF(BJ$7="",0,BJ$97*условия!$U82)</f>
        <v>0</v>
      </c>
      <c r="BK101" s="40">
        <f>IF(BK$7="",0,BK$97*условия!$U82)</f>
        <v>0</v>
      </c>
      <c r="BL101" s="40">
        <f>IF(BL$7="",0,BL$97*условия!$U82)</f>
        <v>0</v>
      </c>
      <c r="BM101" s="40">
        <f>IF(BM$7="",0,BM$97*условия!$U82)</f>
        <v>0</v>
      </c>
      <c r="BN101" s="40">
        <f>IF(BN$7="",0,BN$97*условия!$U82)</f>
        <v>0</v>
      </c>
      <c r="BO101" s="40">
        <f>IF(BO$7="",0,BO$97*условия!$U82)</f>
        <v>0</v>
      </c>
      <c r="BP101" s="40">
        <f>IF(BP$7="",0,BP$97*условия!$U82)</f>
        <v>0</v>
      </c>
      <c r="BQ101" s="40">
        <f>IF(BQ$7="",0,BQ$97*условия!$U82)</f>
        <v>0</v>
      </c>
      <c r="BR101" s="40">
        <f>IF(BR$7="",0,BR$97*условия!$U82)</f>
        <v>0</v>
      </c>
      <c r="BS101" s="40">
        <f>IF(BS$7="",0,BS$97*условия!$U82)</f>
        <v>0</v>
      </c>
      <c r="BT101" s="40">
        <f>IF(BT$7="",0,BT$97*условия!$U82)</f>
        <v>0</v>
      </c>
      <c r="BU101" s="40">
        <f>IF(BU$7="",0,BU$97*условия!$U82)</f>
        <v>0</v>
      </c>
      <c r="BV101" s="40">
        <f>IF(BV$7="",0,BV$97*условия!$U82)</f>
        <v>0</v>
      </c>
      <c r="BW101" s="40">
        <f>IF(BW$7="",0,BW$97*условия!$U82)</f>
        <v>0</v>
      </c>
      <c r="BX101" s="40">
        <f>IF(BX$7="",0,BX$97*условия!$U82)</f>
        <v>0</v>
      </c>
      <c r="BY101" s="40">
        <f>IF(BY$7="",0,BY$97*условия!$U82)</f>
        <v>0</v>
      </c>
      <c r="BZ101" s="40">
        <f>IF(BZ$7="",0,BZ$97*условия!$U82)</f>
        <v>0</v>
      </c>
      <c r="CA101" s="40">
        <f>IF(CA$7="",0,CA$97*условия!$U82)</f>
        <v>0</v>
      </c>
      <c r="CB101" s="40">
        <f>IF(CB$7="",0,CB$97*условия!$U82)</f>
        <v>0</v>
      </c>
      <c r="CC101" s="40">
        <f>IF(CC$7="",0,CC$97*условия!$U82)</f>
        <v>0</v>
      </c>
      <c r="CD101" s="40">
        <f>IF(CD$7="",0,CD$97*условия!$U82)</f>
        <v>0</v>
      </c>
      <c r="CE101" s="40">
        <f>IF(CE$7="",0,CE$97*условия!$U82)</f>
        <v>0</v>
      </c>
      <c r="CF101" s="40">
        <f>IF(CF$7="",0,CF$97*условия!$U82)</f>
        <v>0</v>
      </c>
      <c r="CG101" s="40">
        <f>IF(CG$7="",0,CG$97*условия!$U82)</f>
        <v>0</v>
      </c>
      <c r="CH101" s="40">
        <f>IF(CH$7="",0,CH$97*условия!$U82)</f>
        <v>0</v>
      </c>
      <c r="CI101" s="40">
        <f>IF(CI$7="",0,CI$97*условия!$U82)</f>
        <v>0</v>
      </c>
      <c r="CJ101" s="40">
        <f>IF(CJ$7="",0,CJ$97*условия!$U82)</f>
        <v>0</v>
      </c>
      <c r="CK101" s="40">
        <f>IF(CK$7="",0,CK$97*условия!$U82)</f>
        <v>0</v>
      </c>
      <c r="CL101" s="40">
        <f>IF(CL$7="",0,CL$97*условия!$U82)</f>
        <v>0</v>
      </c>
      <c r="CM101" s="40">
        <f>IF(CM$7="",0,CM$97*условия!$U82)</f>
        <v>0</v>
      </c>
      <c r="CN101" s="40">
        <f>IF(CN$7="",0,CN$97*условия!$U82)</f>
        <v>0</v>
      </c>
      <c r="CO101" s="40">
        <f>IF(CO$7="",0,CO$97*условия!$U82)</f>
        <v>0</v>
      </c>
      <c r="CP101" s="40">
        <f>IF(CP$7="",0,CP$97*условия!$U82)</f>
        <v>0</v>
      </c>
      <c r="CQ101" s="40">
        <f>IF(CQ$7="",0,CQ$97*условия!$U82)</f>
        <v>0</v>
      </c>
      <c r="CR101" s="40">
        <f>IF(CR$7="",0,CR$97*условия!$U82)</f>
        <v>0</v>
      </c>
      <c r="CS101" s="40">
        <f>IF(CS$7="",0,CS$97*условия!$U82)</f>
        <v>0</v>
      </c>
      <c r="CT101" s="40">
        <f>IF(CT$7="",0,CT$97*условия!$U82)</f>
        <v>0</v>
      </c>
      <c r="CU101" s="40">
        <f>IF(CU$7="",0,CU$97*условия!$U82)</f>
        <v>0</v>
      </c>
      <c r="CV101" s="40">
        <f>IF(CV$7="",0,CV$97*условия!$U82)</f>
        <v>0</v>
      </c>
      <c r="CW101" s="40">
        <f>IF(CW$7="",0,CW$97*условия!$U82)</f>
        <v>0</v>
      </c>
      <c r="CX101" s="40">
        <f>IF(CX$7="",0,CX$97*условия!$U82)</f>
        <v>0</v>
      </c>
      <c r="CY101" s="40">
        <f>IF(CY$7="",0,CY$97*условия!$U82)</f>
        <v>0</v>
      </c>
      <c r="CZ101" s="40">
        <f>IF(CZ$7="",0,CZ$97*условия!$U82)</f>
        <v>0</v>
      </c>
      <c r="DA101" s="40">
        <f>IF(DA$7="",0,DA$97*условия!$U82)</f>
        <v>0</v>
      </c>
      <c r="DB101" s="40">
        <f>IF(DB$7="",0,DB$97*условия!$U82)</f>
        <v>0</v>
      </c>
      <c r="DC101" s="40">
        <f>IF(DC$7="",0,DC$97*условия!$U82)</f>
        <v>0</v>
      </c>
      <c r="DD101" s="40">
        <f>IF(DD$7="",0,DD$97*условия!$U82)</f>
        <v>0</v>
      </c>
      <c r="DE101" s="40">
        <f>IF(DE$7="",0,DE$97*условия!$U82)</f>
        <v>0</v>
      </c>
      <c r="DF101" s="40">
        <f>IF(DF$7="",0,DF$97*условия!$U82)</f>
        <v>0</v>
      </c>
      <c r="DG101" s="40">
        <f>IF(DG$7="",0,DG$97*условия!$U82)</f>
        <v>0</v>
      </c>
      <c r="DH101" s="40">
        <f>IF(DH$7="",0,DH$97*условия!$U82)</f>
        <v>0</v>
      </c>
      <c r="DI101" s="40">
        <f>IF(DI$7="",0,DI$97*условия!$U82)</f>
        <v>0</v>
      </c>
      <c r="DJ101" s="40">
        <f>IF(DJ$7="",0,DJ$97*условия!$U82)</f>
        <v>0</v>
      </c>
      <c r="DK101" s="40">
        <f>IF(DK$7="",0,DK$97*условия!$U82)</f>
        <v>0</v>
      </c>
      <c r="DL101" s="40">
        <f>IF(DL$7="",0,DL$97*условия!$U82)</f>
        <v>0</v>
      </c>
      <c r="DM101" s="40">
        <f>IF(DM$7="",0,DM$97*условия!$U82)</f>
        <v>0</v>
      </c>
      <c r="DN101" s="40">
        <f>IF(DN$7="",0,DN$97*условия!$U82)</f>
        <v>0</v>
      </c>
      <c r="DO101" s="40">
        <f>IF(DO$7="",0,DO$97*условия!$U82)</f>
        <v>0</v>
      </c>
      <c r="DP101" s="40">
        <f>IF(DP$7="",0,DP$97*условия!$U82)</f>
        <v>0</v>
      </c>
      <c r="DQ101" s="40">
        <f>IF(DQ$7="",0,DQ$97*условия!$U82)</f>
        <v>0</v>
      </c>
      <c r="DR101" s="40">
        <f>IF(DR$7="",0,DR$97*условия!$U82)</f>
        <v>0</v>
      </c>
      <c r="DS101" s="40">
        <f>IF(DS$7="",0,DS$97*условия!$U82)</f>
        <v>0</v>
      </c>
      <c r="DT101" s="40">
        <f>IF(DT$7="",0,DT$97*условия!$U82)</f>
        <v>0</v>
      </c>
      <c r="DU101" s="40">
        <f>IF(DU$7="",0,DU$97*условия!$U82)</f>
        <v>0</v>
      </c>
      <c r="DV101" s="40">
        <f>IF(DV$7="",0,DV$97*условия!$U82)</f>
        <v>0</v>
      </c>
      <c r="DW101" s="40">
        <f>IF(DW$7="",0,DW$97*условия!$U82)</f>
        <v>0</v>
      </c>
      <c r="DX101" s="40">
        <f>IF(DX$7="",0,DX$97*условия!$U82)</f>
        <v>0</v>
      </c>
      <c r="DY101" s="40">
        <f>IF(DY$7="",0,DY$97*условия!$U82)</f>
        <v>0</v>
      </c>
      <c r="DZ101" s="40">
        <f>IF(DZ$7="",0,DZ$97*условия!$U82)</f>
        <v>0</v>
      </c>
      <c r="EA101" s="40">
        <f>IF(EA$7="",0,EA$97*условия!$U82)</f>
        <v>0</v>
      </c>
      <c r="EB101" s="40">
        <f>IF(EB$7="",0,EB$97*условия!$U82)</f>
        <v>0</v>
      </c>
      <c r="EC101" s="40">
        <f>IF(EC$7="",0,EC$97*условия!$U82)</f>
        <v>0</v>
      </c>
      <c r="ED101" s="40">
        <f>IF(ED$7="",0,ED$97*условия!$U82)</f>
        <v>0</v>
      </c>
      <c r="EE101" s="40">
        <f>IF(EE$7="",0,EE$97*условия!$U82)</f>
        <v>0</v>
      </c>
      <c r="EF101" s="40">
        <f>IF(EF$7="",0,EF$97*условия!$U82)</f>
        <v>0</v>
      </c>
      <c r="EG101" s="40">
        <f>IF(EG$7="",0,EG$97*условия!$U82)</f>
        <v>0</v>
      </c>
      <c r="EH101" s="40">
        <f>IF(EH$7="",0,EH$97*условия!$U82)</f>
        <v>0</v>
      </c>
      <c r="EI101" s="40">
        <f>IF(EI$7="",0,EI$97*условия!$U82)</f>
        <v>0</v>
      </c>
      <c r="EJ101" s="40">
        <f>IF(EJ$7="",0,EJ$97*условия!$U82)</f>
        <v>0</v>
      </c>
      <c r="EK101" s="40">
        <f>IF(EK$7="",0,EK$97*условия!$U82)</f>
        <v>0</v>
      </c>
      <c r="EL101" s="40">
        <f>IF(EL$7="",0,EL$97*условия!$U82)</f>
        <v>0</v>
      </c>
      <c r="EM101" s="40">
        <f>IF(EM$7="",0,EM$97*условия!$U82)</f>
        <v>0</v>
      </c>
      <c r="EN101" s="40">
        <f>IF(EN$7="",0,EN$97*условия!$U82)</f>
        <v>0</v>
      </c>
      <c r="EO101" s="40">
        <f>IF(EO$7="",0,EO$97*условия!$U82)</f>
        <v>0</v>
      </c>
      <c r="EP101" s="40">
        <f>IF(EP$7="",0,EP$97*условия!$U82)</f>
        <v>0</v>
      </c>
      <c r="EQ101" s="40">
        <f>IF(EQ$7="",0,EQ$97*условия!$U82)</f>
        <v>0</v>
      </c>
      <c r="ER101" s="40">
        <f>IF(ER$7="",0,ER$97*условия!$U82)</f>
        <v>0</v>
      </c>
      <c r="ES101" s="40">
        <f>IF(ES$7="",0,ES$97*условия!$U82)</f>
        <v>0</v>
      </c>
      <c r="ET101" s="40">
        <f>IF(ET$7="",0,ET$97*условия!$U82)</f>
        <v>0</v>
      </c>
      <c r="EU101" s="40">
        <f>IF(EU$7="",0,EU$97*условия!$U82)</f>
        <v>0</v>
      </c>
      <c r="EV101" s="40">
        <f>IF(EV$7="",0,EV$97*условия!$U82)</f>
        <v>0</v>
      </c>
      <c r="EW101" s="40">
        <f>IF(EW$7="",0,EW$97*условия!$U82)</f>
        <v>0</v>
      </c>
      <c r="EX101" s="40">
        <f>IF(EX$7="",0,EX$97*условия!$U82)</f>
        <v>0</v>
      </c>
      <c r="EY101" s="40">
        <f>IF(EY$7="",0,EY$97*условия!$U82)</f>
        <v>0</v>
      </c>
      <c r="EZ101" s="40">
        <f>IF(EZ$7="",0,EZ$97*условия!$U82)</f>
        <v>0</v>
      </c>
      <c r="FA101" s="40">
        <f>IF(FA$7="",0,FA$97*условия!$U82)</f>
        <v>0</v>
      </c>
      <c r="FB101" s="40">
        <f>IF(FB$7="",0,FB$97*условия!$U82)</f>
        <v>0</v>
      </c>
      <c r="FC101" s="40">
        <f>IF(FC$7="",0,FC$97*условия!$U82)</f>
        <v>0</v>
      </c>
      <c r="FD101" s="40">
        <f>IF(FD$7="",0,FD$97*условия!$U82)</f>
        <v>0</v>
      </c>
      <c r="FE101" s="40">
        <f>IF(FE$7="",0,FE$97*условия!$U82)</f>
        <v>0</v>
      </c>
      <c r="FF101" s="40">
        <f>IF(FF$7="",0,FF$97*условия!$U82)</f>
        <v>0</v>
      </c>
      <c r="FG101" s="40">
        <f>IF(FG$7="",0,FG$97*условия!$U82)</f>
        <v>0</v>
      </c>
      <c r="FH101" s="40">
        <f>IF(FH$7="",0,FH$97*условия!$U82)</f>
        <v>0</v>
      </c>
      <c r="FI101" s="40">
        <f>IF(FI$7="",0,FI$97*условия!$U82)</f>
        <v>0</v>
      </c>
      <c r="FJ101" s="40">
        <f>IF(FJ$7="",0,FJ$97*условия!$U82)</f>
        <v>0</v>
      </c>
      <c r="FK101" s="40">
        <f>IF(FK$7="",0,FK$97*условия!$U82)</f>
        <v>0</v>
      </c>
      <c r="FL101" s="40">
        <f>IF(FL$7="",0,FL$97*условия!$U82)</f>
        <v>0</v>
      </c>
      <c r="FM101" s="40">
        <f>IF(FM$7="",0,FM$97*условия!$U82)</f>
        <v>0</v>
      </c>
      <c r="FN101" s="40">
        <f>IF(FN$7="",0,FN$97*условия!$U82)</f>
        <v>0</v>
      </c>
      <c r="FO101" s="40">
        <f>IF(FO$7="",0,FO$97*условия!$U82)</f>
        <v>0</v>
      </c>
      <c r="FP101" s="40">
        <f>IF(FP$7="",0,FP$97*условия!$U82)</f>
        <v>0</v>
      </c>
      <c r="FQ101" s="40">
        <f>IF(FQ$7="",0,FQ$97*условия!$U82)</f>
        <v>0</v>
      </c>
      <c r="FR101" s="40">
        <f>IF(FR$7="",0,FR$97*условия!$U82)</f>
        <v>0</v>
      </c>
      <c r="FS101" s="40">
        <f>IF(FS$7="",0,FS$97*условия!$U82)</f>
        <v>0</v>
      </c>
      <c r="FT101" s="40">
        <f>IF(FT$7="",0,FT$97*условия!$U82)</f>
        <v>0</v>
      </c>
      <c r="FU101" s="40">
        <f>IF(FU$7="",0,FU$97*условия!$U82)</f>
        <v>0</v>
      </c>
      <c r="FV101" s="40">
        <f>IF(FV$7="",0,FV$97*условия!$U82)</f>
        <v>0</v>
      </c>
      <c r="FW101" s="40">
        <f>IF(FW$7="",0,FW$97*условия!$U82)</f>
        <v>0</v>
      </c>
      <c r="FX101" s="40">
        <f>IF(FX$7="",0,FX$97*условия!$U82)</f>
        <v>0</v>
      </c>
      <c r="FY101" s="40">
        <f>IF(FY$7="",0,FY$97*условия!$U82)</f>
        <v>0</v>
      </c>
      <c r="FZ101" s="40">
        <f>IF(FZ$7="",0,FZ$97*условия!$U82)</f>
        <v>0</v>
      </c>
      <c r="GA101" s="40">
        <f>IF(GA$7="",0,GA$97*условия!$U82)</f>
        <v>0</v>
      </c>
      <c r="GB101" s="40">
        <f>IF(GB$7="",0,GB$97*условия!$U82)</f>
        <v>0</v>
      </c>
      <c r="GC101" s="40">
        <f>IF(GC$7="",0,GC$97*условия!$U82)</f>
        <v>0</v>
      </c>
      <c r="GD101" s="40">
        <f>IF(GD$7="",0,GD$97*условия!$U82)</f>
        <v>0</v>
      </c>
      <c r="GE101" s="40">
        <f>IF(GE$7="",0,GE$97*условия!$U82)</f>
        <v>0</v>
      </c>
      <c r="GF101" s="40">
        <f>IF(GF$7="",0,GF$97*условия!$U82)</f>
        <v>0</v>
      </c>
      <c r="GG101" s="40">
        <f>IF(GG$7="",0,GG$97*условия!$U82)</f>
        <v>0</v>
      </c>
      <c r="GH101" s="40">
        <f>IF(GH$7="",0,GH$97*условия!$U82)</f>
        <v>0</v>
      </c>
      <c r="GI101" s="40">
        <f>IF(GI$7="",0,GI$97*условия!$U82)</f>
        <v>0</v>
      </c>
      <c r="GJ101" s="40">
        <f>IF(GJ$7="",0,GJ$97*условия!$U82)</f>
        <v>0</v>
      </c>
      <c r="GK101" s="40">
        <f>IF(GK$7="",0,GK$97*условия!$U82)</f>
        <v>0</v>
      </c>
      <c r="GL101" s="40">
        <f>IF(GL$7="",0,GL$97*условия!$U82)</f>
        <v>0</v>
      </c>
      <c r="GM101" s="40">
        <f>IF(GM$7="",0,GM$97*условия!$U82)</f>
        <v>0</v>
      </c>
      <c r="GN101" s="40">
        <f>IF(GN$7="",0,GN$97*условия!$U82)</f>
        <v>0</v>
      </c>
      <c r="GO101" s="40">
        <f>IF(GO$7="",0,GO$97*условия!$U82)</f>
        <v>0</v>
      </c>
      <c r="GP101" s="40">
        <f>IF(GP$7="",0,GP$97*условия!$U82)</f>
        <v>0</v>
      </c>
      <c r="GQ101" s="40">
        <f>IF(GQ$7="",0,GQ$97*условия!$U82)</f>
        <v>0</v>
      </c>
      <c r="GR101" s="40">
        <f>IF(GR$7="",0,GR$97*условия!$U82)</f>
        <v>0</v>
      </c>
      <c r="GS101" s="40">
        <f>IF(GS$7="",0,GS$97*условия!$U82)</f>
        <v>0</v>
      </c>
      <c r="GT101" s="40">
        <f>IF(GT$7="",0,GT$97*условия!$U82)</f>
        <v>0</v>
      </c>
      <c r="GU101" s="40">
        <f>IF(GU$7="",0,GU$97*условия!$U82)</f>
        <v>0</v>
      </c>
      <c r="GV101" s="40">
        <f>IF(GV$7="",0,GV$97*условия!$U82)</f>
        <v>0</v>
      </c>
      <c r="GW101" s="40">
        <f>IF(GW$7="",0,GW$97*условия!$U82)</f>
        <v>0</v>
      </c>
      <c r="GX101" s="40">
        <f>IF(GX$7="",0,GX$97*условия!$U82)</f>
        <v>0</v>
      </c>
      <c r="GY101" s="40">
        <f>IF(GY$7="",0,GY$97*условия!$U82)</f>
        <v>0</v>
      </c>
      <c r="GZ101" s="40">
        <f>IF(GZ$7="",0,GZ$97*условия!$U82)</f>
        <v>0</v>
      </c>
      <c r="HA101" s="40">
        <f>IF(HA$7="",0,HA$97*условия!$U82)</f>
        <v>0</v>
      </c>
      <c r="HB101" s="40">
        <f>IF(HB$7="",0,HB$97*условия!$U82)</f>
        <v>0</v>
      </c>
      <c r="HC101" s="40">
        <f>IF(HC$7="",0,HC$97*условия!$U82)</f>
        <v>0</v>
      </c>
      <c r="HD101" s="40">
        <f>IF(HD$7="",0,HD$97*условия!$U82)</f>
        <v>0</v>
      </c>
      <c r="HE101" s="40">
        <f>IF(HE$7="",0,HE$97*условия!$U82)</f>
        <v>0</v>
      </c>
      <c r="HF101" s="40">
        <f>IF(HF$7="",0,HF$97*условия!$U82)</f>
        <v>0</v>
      </c>
      <c r="HG101" s="40">
        <f>IF(HG$7="",0,HG$97*условия!$U82)</f>
        <v>0</v>
      </c>
      <c r="HH101" s="40">
        <f>IF(HH$7="",0,HH$97*условия!$U82)</f>
        <v>0</v>
      </c>
      <c r="HI101" s="40">
        <f>IF(HI$7="",0,HI$97*условия!$U82)</f>
        <v>0</v>
      </c>
      <c r="HJ101" s="40">
        <f>IF(HJ$7="",0,HJ$97*условия!$U82)</f>
        <v>0</v>
      </c>
      <c r="HK101" s="40">
        <f>IF(HK$7="",0,HK$97*условия!$U82)</f>
        <v>0</v>
      </c>
      <c r="HL101" s="40">
        <f>IF(HL$7="",0,HL$97*условия!$U82)</f>
        <v>0</v>
      </c>
      <c r="HM101" s="40">
        <f>IF(HM$7="",0,HM$97*условия!$U82)</f>
        <v>0</v>
      </c>
      <c r="HN101" s="40">
        <f>IF(HN$7="",0,HN$97*условия!$U82)</f>
        <v>0</v>
      </c>
      <c r="HO101" s="40">
        <f>IF(HO$7="",0,HO$97*условия!$U82)</f>
        <v>0</v>
      </c>
      <c r="HP101" s="40">
        <f>IF(HP$7="",0,HP$97*условия!$U82)</f>
        <v>0</v>
      </c>
      <c r="HQ101" s="40">
        <f>IF(HQ$7="",0,HQ$97*условия!$U82)</f>
        <v>0</v>
      </c>
      <c r="HR101" s="40">
        <f>IF(HR$7="",0,HR$97*условия!$U82)</f>
        <v>0</v>
      </c>
      <c r="HS101" s="40">
        <f>IF(HS$7="",0,HS$97*условия!$U82)</f>
        <v>0</v>
      </c>
      <c r="HT101" s="40">
        <f>IF(HT$7="",0,HT$97*условия!$U82)</f>
        <v>0</v>
      </c>
      <c r="HU101" s="40">
        <f>IF(HU$7="",0,HU$97*условия!$U82)</f>
        <v>0</v>
      </c>
      <c r="HV101" s="40">
        <f>IF(HV$7="",0,HV$97*условия!$U82)</f>
        <v>0</v>
      </c>
      <c r="HW101" s="40">
        <f>IF(HW$7="",0,HW$97*условия!$U82)</f>
        <v>0</v>
      </c>
      <c r="HX101" s="40">
        <f>IF(HX$7="",0,HX$97*условия!$U82)</f>
        <v>0</v>
      </c>
      <c r="HY101" s="40">
        <f>IF(HY$7="",0,HY$97*условия!$U82)</f>
        <v>0</v>
      </c>
      <c r="HZ101" s="40">
        <f>IF(HZ$7="",0,HZ$97*условия!$U82)</f>
        <v>0</v>
      </c>
      <c r="IA101" s="40">
        <f>IF(IA$7="",0,IA$97*условия!$U82)</f>
        <v>0</v>
      </c>
      <c r="IB101" s="40">
        <f>IF(IB$7="",0,IB$97*условия!$U82)</f>
        <v>0</v>
      </c>
      <c r="IC101" s="40">
        <f>IF(IC$7="",0,IC$97*условия!$U82)</f>
        <v>0</v>
      </c>
      <c r="ID101" s="40">
        <f>IF(ID$7="",0,ID$97*условия!$U82)</f>
        <v>0</v>
      </c>
      <c r="IE101" s="40">
        <f>IF(IE$7="",0,IE$97*условия!$U82)</f>
        <v>0</v>
      </c>
      <c r="IF101" s="40">
        <f>IF(IF$7="",0,IF$97*условия!$U82)</f>
        <v>0</v>
      </c>
      <c r="IG101" s="40">
        <f>IF(IG$7="",0,IG$97*условия!$U82)</f>
        <v>0</v>
      </c>
      <c r="IH101" s="40">
        <f>IF(IH$7="",0,IH$97*условия!$U82)</f>
        <v>0</v>
      </c>
      <c r="II101" s="40">
        <f>IF(II$7="",0,II$97*условия!$U82)</f>
        <v>0</v>
      </c>
      <c r="IJ101" s="40">
        <f>IF(IJ$7="",0,IJ$97*условия!$U82)</f>
        <v>0</v>
      </c>
      <c r="IK101" s="40">
        <f>IF(IK$7="",0,IK$97*условия!$U82)</f>
        <v>0</v>
      </c>
      <c r="IL101" s="40">
        <f>IF(IL$7="",0,IL$97*условия!$U82)</f>
        <v>0</v>
      </c>
      <c r="IM101" s="40">
        <f>IF(IM$7="",0,IM$97*условия!$U82)</f>
        <v>0</v>
      </c>
      <c r="IN101" s="40">
        <f>IF(IN$7="",0,IN$97*условия!$U82)</f>
        <v>0</v>
      </c>
      <c r="IO101" s="40">
        <f>IF(IO$7="",0,IO$97*условия!$U82)</f>
        <v>0</v>
      </c>
      <c r="IP101" s="40">
        <f>IF(IP$7="",0,IP$97*условия!$U82)</f>
        <v>0</v>
      </c>
      <c r="IQ101" s="40">
        <f>IF(IQ$7="",0,IQ$97*условия!$U82)</f>
        <v>0</v>
      </c>
      <c r="IR101" s="40">
        <f>IF(IR$7="",0,IR$97*условия!$U82)</f>
        <v>0</v>
      </c>
      <c r="IS101" s="40">
        <f>IF(IS$7="",0,IS$97*условия!$U82)</f>
        <v>0</v>
      </c>
      <c r="IT101" s="40">
        <f>IF(IT$7="",0,IT$97*условия!$U82)</f>
        <v>0</v>
      </c>
      <c r="IU101" s="40">
        <f>IF(IU$7="",0,IU$97*условия!$U82)</f>
        <v>0</v>
      </c>
      <c r="IV101" s="40">
        <f>IF(IV$7="",0,IV$97*условия!$U82)</f>
        <v>0</v>
      </c>
      <c r="IW101" s="40">
        <f>IF(IW$7="",0,IW$97*условия!$U82)</f>
        <v>0</v>
      </c>
      <c r="IX101" s="40">
        <f>IF(IX$7="",0,IX$97*условия!$U82)</f>
        <v>0</v>
      </c>
      <c r="IY101" s="40">
        <f>IF(IY$7="",0,IY$97*условия!$U82)</f>
        <v>0</v>
      </c>
      <c r="IZ101" s="40">
        <f>IF(IZ$7="",0,IZ$97*условия!$U82)</f>
        <v>0</v>
      </c>
      <c r="JA101" s="40">
        <f>IF(JA$7="",0,JA$97*условия!$U82)</f>
        <v>0</v>
      </c>
      <c r="JB101" s="40">
        <f>IF(JB$7="",0,JB$97*условия!$U82)</f>
        <v>0</v>
      </c>
      <c r="JC101" s="40">
        <f>IF(JC$7="",0,JC$97*условия!$U82)</f>
        <v>0</v>
      </c>
      <c r="JD101" s="40">
        <f>IF(JD$7="",0,JD$97*условия!$U82)</f>
        <v>0</v>
      </c>
      <c r="JE101" s="40">
        <f>IF(JE$7="",0,JE$97*условия!$U82)</f>
        <v>0</v>
      </c>
      <c r="JF101" s="40">
        <f>IF(JF$7="",0,JF$97*условия!$U82)</f>
        <v>0</v>
      </c>
      <c r="JG101" s="40">
        <f>IF(JG$7="",0,JG$97*условия!$U82)</f>
        <v>0</v>
      </c>
      <c r="JH101" s="40">
        <f>IF(JH$7="",0,JH$97*условия!$U82)</f>
        <v>0</v>
      </c>
      <c r="JI101" s="40">
        <f>IF(JI$7="",0,JI$97*условия!$U82)</f>
        <v>0</v>
      </c>
      <c r="JJ101" s="40">
        <f>IF(JJ$7="",0,JJ$97*условия!$U82)</f>
        <v>0</v>
      </c>
      <c r="JK101" s="40">
        <f>IF(JK$7="",0,JK$97*условия!$U82)</f>
        <v>0</v>
      </c>
      <c r="JL101" s="40">
        <f>IF(JL$7="",0,JL$97*условия!$U82)</f>
        <v>0</v>
      </c>
      <c r="JM101" s="40">
        <f>IF(JM$7="",0,JM$97*условия!$U82)</f>
        <v>0</v>
      </c>
      <c r="JN101" s="40">
        <f>IF(JN$7="",0,JN$97*условия!$U82)</f>
        <v>0</v>
      </c>
      <c r="JO101" s="40">
        <f>IF(JO$7="",0,JO$97*условия!$U82)</f>
        <v>0</v>
      </c>
      <c r="JP101" s="40">
        <f>IF(JP$7="",0,JP$97*условия!$U82)</f>
        <v>0</v>
      </c>
      <c r="JQ101" s="40">
        <f>IF(JQ$7="",0,JQ$97*условия!$U82)</f>
        <v>0</v>
      </c>
      <c r="JR101" s="40">
        <f>IF(JR$7="",0,JR$97*условия!$U82)</f>
        <v>0</v>
      </c>
      <c r="JS101" s="40">
        <f>IF(JS$7="",0,JS$97*условия!$U82)</f>
        <v>0</v>
      </c>
      <c r="JT101" s="40">
        <f>IF(JT$7="",0,JT$97*условия!$U82)</f>
        <v>0</v>
      </c>
      <c r="JU101" s="40">
        <f>IF(JU$7="",0,JU$97*условия!$U82)</f>
        <v>0</v>
      </c>
      <c r="JV101" s="40">
        <f>IF(JV$7="",0,JV$97*условия!$U82)</f>
        <v>0</v>
      </c>
      <c r="JW101" s="40">
        <f>IF(JW$7="",0,JW$97*условия!$U82)</f>
        <v>0</v>
      </c>
      <c r="JX101" s="40">
        <f>IF(JX$7="",0,JX$97*условия!$U82)</f>
        <v>0</v>
      </c>
      <c r="JY101" s="40">
        <f>IF(JY$7="",0,JY$97*условия!$U82)</f>
        <v>0</v>
      </c>
      <c r="JZ101" s="40">
        <f>IF(JZ$7="",0,JZ$97*условия!$U82)</f>
        <v>0</v>
      </c>
      <c r="KA101" s="40">
        <f>IF(KA$7="",0,KA$97*условия!$U82)</f>
        <v>0</v>
      </c>
      <c r="KB101" s="40">
        <f>IF(KB$7="",0,KB$97*условия!$U82)</f>
        <v>0</v>
      </c>
      <c r="KC101" s="40">
        <f>IF(KC$7="",0,KC$97*условия!$U82)</f>
        <v>0</v>
      </c>
      <c r="KD101" s="40">
        <f>IF(KD$7="",0,KD$97*условия!$U82)</f>
        <v>0</v>
      </c>
      <c r="KE101" s="40">
        <f>IF(KE$7="",0,KE$97*условия!$U82)</f>
        <v>0</v>
      </c>
      <c r="KF101" s="40">
        <f>IF(KF$7="",0,KF$97*условия!$U82)</f>
        <v>0</v>
      </c>
      <c r="KG101" s="40">
        <f>IF(KG$7="",0,KG$97*условия!$U82)</f>
        <v>0</v>
      </c>
      <c r="KH101" s="40">
        <f>IF(KH$7="",0,KH$97*условия!$U82)</f>
        <v>0</v>
      </c>
      <c r="KI101" s="40">
        <f>IF(KI$7="",0,KI$97*условия!$U82)</f>
        <v>0</v>
      </c>
      <c r="KJ101" s="40">
        <f>IF(KJ$7="",0,KJ$97*условия!$U82)</f>
        <v>0</v>
      </c>
      <c r="KK101" s="40">
        <f>IF(KK$7="",0,KK$97*условия!$U82)</f>
        <v>0</v>
      </c>
      <c r="KL101" s="40">
        <f>IF(KL$7="",0,KL$97*условия!$U82)</f>
        <v>0</v>
      </c>
      <c r="KM101" s="40">
        <f>IF(KM$7="",0,KM$97*условия!$U82)</f>
        <v>0</v>
      </c>
      <c r="KN101" s="40">
        <f>IF(KN$7="",0,KN$97*условия!$U82)</f>
        <v>0</v>
      </c>
      <c r="KO101" s="40">
        <f>IF(KO$7="",0,KO$97*условия!$U82)</f>
        <v>0</v>
      </c>
      <c r="KP101" s="40">
        <f>IF(KP$7="",0,KP$97*условия!$U82)</f>
        <v>0</v>
      </c>
      <c r="KQ101" s="40">
        <f>IF(KQ$7="",0,KQ$97*условия!$U82)</f>
        <v>0</v>
      </c>
      <c r="KR101" s="40">
        <f>IF(KR$7="",0,KR$97*условия!$U82)</f>
        <v>0</v>
      </c>
      <c r="KS101" s="40">
        <f>IF(KS$7="",0,KS$97*условия!$U82)</f>
        <v>0</v>
      </c>
      <c r="KT101" s="40">
        <f>IF(KT$7="",0,KT$97*условия!$U82)</f>
        <v>0</v>
      </c>
      <c r="KU101" s="40">
        <f>IF(KU$7="",0,KU$97*условия!$U82)</f>
        <v>0</v>
      </c>
      <c r="KV101" s="40">
        <f>IF(KV$7="",0,KV$97*условия!$U82)</f>
        <v>0</v>
      </c>
      <c r="KW101" s="1"/>
      <c r="KX101" s="1"/>
    </row>
    <row r="102" spans="1:310" ht="4.05" customHeight="1" x14ac:dyDescent="0.25">
      <c r="A102" s="1"/>
      <c r="B102" s="79"/>
      <c r="C102" s="79"/>
      <c r="D102" s="79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4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ht="4.05" customHeight="1" x14ac:dyDescent="0.25">
      <c r="A103" s="1"/>
      <c r="B103" s="79"/>
      <c r="C103" s="79"/>
      <c r="D103" s="79"/>
      <c r="E103" s="9"/>
      <c r="F103" s="1"/>
      <c r="G103" s="1"/>
      <c r="H103" s="11"/>
      <c r="I103" s="1"/>
      <c r="J103" s="1"/>
      <c r="K103" s="9"/>
      <c r="L103" s="1"/>
      <c r="M103" s="5"/>
      <c r="N103" s="9"/>
      <c r="O103" s="19"/>
      <c r="P103" s="1"/>
      <c r="Q103" s="1"/>
      <c r="R103" s="49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56" customFormat="1" ht="12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4"/>
      <c r="N104" s="53" t="s">
        <v>9</v>
      </c>
      <c r="O104" s="54"/>
      <c r="P104" s="53"/>
      <c r="Q104" s="53"/>
      <c r="R104" s="55">
        <f>R97-SUM(R98:R102)</f>
        <v>0</v>
      </c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</row>
    <row r="105" spans="1:310" ht="4.95" customHeight="1" x14ac:dyDescent="0.25">
      <c r="A105" s="1"/>
      <c r="B105" s="79"/>
      <c r="C105" s="79"/>
      <c r="D105" s="79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4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4" customFormat="1" x14ac:dyDescent="0.25">
      <c r="A106" s="3"/>
      <c r="B106" s="80"/>
      <c r="C106" s="80"/>
      <c r="D106" s="80"/>
      <c r="E106" s="42" t="str">
        <f>kpi!$E$44</f>
        <v>кол-во сотрудников</v>
      </c>
      <c r="F106" s="3"/>
      <c r="G106" s="3"/>
      <c r="H106" s="39" t="str">
        <f>IF(OR($E106="",$E106=0),"",INDEX(kpi!$I:$I,SUMIFS(kpi!$A:$A,kpi!$E:$E,$E106)))</f>
        <v>чел</v>
      </c>
      <c r="I106" s="3"/>
      <c r="J106" s="3"/>
      <c r="K106" s="42" t="s">
        <v>7</v>
      </c>
      <c r="L106" s="3"/>
      <c r="M106" s="5"/>
      <c r="N106" s="44"/>
      <c r="O106" s="19"/>
      <c r="P106" s="3"/>
      <c r="Q106" s="3"/>
      <c r="R106" s="44"/>
      <c r="S106" s="3"/>
      <c r="T106" s="5"/>
      <c r="U106" s="41">
        <f t="shared" ref="U106:CF106" si="925">SUM(U107:U117)</f>
        <v>7</v>
      </c>
      <c r="V106" s="41">
        <f t="shared" si="925"/>
        <v>7</v>
      </c>
      <c r="W106" s="41">
        <f t="shared" si="925"/>
        <v>7</v>
      </c>
      <c r="X106" s="41">
        <f t="shared" si="925"/>
        <v>7</v>
      </c>
      <c r="Y106" s="41">
        <f t="shared" si="925"/>
        <v>7</v>
      </c>
      <c r="Z106" s="41">
        <f t="shared" si="925"/>
        <v>7</v>
      </c>
      <c r="AA106" s="41">
        <f t="shared" si="925"/>
        <v>7</v>
      </c>
      <c r="AB106" s="41">
        <f t="shared" si="925"/>
        <v>7</v>
      </c>
      <c r="AC106" s="41">
        <f t="shared" si="925"/>
        <v>7</v>
      </c>
      <c r="AD106" s="41">
        <f t="shared" si="925"/>
        <v>7</v>
      </c>
      <c r="AE106" s="41">
        <f t="shared" si="925"/>
        <v>7</v>
      </c>
      <c r="AF106" s="41">
        <f t="shared" si="925"/>
        <v>8</v>
      </c>
      <c r="AG106" s="41">
        <f t="shared" si="925"/>
        <v>8</v>
      </c>
      <c r="AH106" s="41">
        <f t="shared" si="925"/>
        <v>5</v>
      </c>
      <c r="AI106" s="41">
        <f t="shared" si="925"/>
        <v>5</v>
      </c>
      <c r="AJ106" s="41">
        <f t="shared" si="925"/>
        <v>5</v>
      </c>
      <c r="AK106" s="41">
        <f t="shared" si="925"/>
        <v>5</v>
      </c>
      <c r="AL106" s="41">
        <f t="shared" si="925"/>
        <v>5</v>
      </c>
      <c r="AM106" s="41">
        <f t="shared" si="925"/>
        <v>5</v>
      </c>
      <c r="AN106" s="41">
        <f t="shared" si="925"/>
        <v>5</v>
      </c>
      <c r="AO106" s="41">
        <f t="shared" si="925"/>
        <v>5</v>
      </c>
      <c r="AP106" s="41">
        <f t="shared" si="925"/>
        <v>5</v>
      </c>
      <c r="AQ106" s="41">
        <f t="shared" si="925"/>
        <v>5</v>
      </c>
      <c r="AR106" s="41">
        <f t="shared" si="925"/>
        <v>5</v>
      </c>
      <c r="AS106" s="41">
        <f t="shared" si="925"/>
        <v>5</v>
      </c>
      <c r="AT106" s="41">
        <f t="shared" si="925"/>
        <v>5</v>
      </c>
      <c r="AU106" s="41">
        <f t="shared" si="925"/>
        <v>5</v>
      </c>
      <c r="AV106" s="41">
        <f t="shared" si="925"/>
        <v>5</v>
      </c>
      <c r="AW106" s="41">
        <f t="shared" si="925"/>
        <v>5</v>
      </c>
      <c r="AX106" s="41">
        <f t="shared" si="925"/>
        <v>5</v>
      </c>
      <c r="AY106" s="41">
        <f t="shared" si="925"/>
        <v>5</v>
      </c>
      <c r="AZ106" s="41">
        <f t="shared" si="925"/>
        <v>5</v>
      </c>
      <c r="BA106" s="41">
        <f t="shared" si="925"/>
        <v>5</v>
      </c>
      <c r="BB106" s="41">
        <f t="shared" si="925"/>
        <v>5</v>
      </c>
      <c r="BC106" s="41">
        <f t="shared" si="925"/>
        <v>5</v>
      </c>
      <c r="BD106" s="41">
        <f t="shared" si="925"/>
        <v>5</v>
      </c>
      <c r="BE106" s="41">
        <f t="shared" si="925"/>
        <v>5</v>
      </c>
      <c r="BF106" s="41">
        <f t="shared" si="925"/>
        <v>5</v>
      </c>
      <c r="BG106" s="41">
        <f t="shared" si="925"/>
        <v>5</v>
      </c>
      <c r="BH106" s="41">
        <f t="shared" si="925"/>
        <v>5</v>
      </c>
      <c r="BI106" s="41">
        <f t="shared" si="925"/>
        <v>5</v>
      </c>
      <c r="BJ106" s="41">
        <f t="shared" si="925"/>
        <v>5</v>
      </c>
      <c r="BK106" s="41">
        <f t="shared" si="925"/>
        <v>5</v>
      </c>
      <c r="BL106" s="41">
        <f t="shared" si="925"/>
        <v>5</v>
      </c>
      <c r="BM106" s="41">
        <f t="shared" si="925"/>
        <v>5</v>
      </c>
      <c r="BN106" s="41">
        <f t="shared" si="925"/>
        <v>5</v>
      </c>
      <c r="BO106" s="41">
        <f t="shared" si="925"/>
        <v>5</v>
      </c>
      <c r="BP106" s="41">
        <f t="shared" si="925"/>
        <v>5</v>
      </c>
      <c r="BQ106" s="41">
        <f t="shared" si="925"/>
        <v>5</v>
      </c>
      <c r="BR106" s="41">
        <f t="shared" si="925"/>
        <v>5</v>
      </c>
      <c r="BS106" s="41">
        <f t="shared" si="925"/>
        <v>5</v>
      </c>
      <c r="BT106" s="41">
        <f t="shared" si="925"/>
        <v>5</v>
      </c>
      <c r="BU106" s="41">
        <f t="shared" si="925"/>
        <v>5</v>
      </c>
      <c r="BV106" s="41">
        <f t="shared" si="925"/>
        <v>5</v>
      </c>
      <c r="BW106" s="41">
        <f t="shared" si="925"/>
        <v>5</v>
      </c>
      <c r="BX106" s="41">
        <f t="shared" si="925"/>
        <v>5</v>
      </c>
      <c r="BY106" s="41">
        <f t="shared" si="925"/>
        <v>5</v>
      </c>
      <c r="BZ106" s="41">
        <f t="shared" si="925"/>
        <v>5</v>
      </c>
      <c r="CA106" s="41">
        <f t="shared" si="925"/>
        <v>5</v>
      </c>
      <c r="CB106" s="41">
        <f t="shared" si="925"/>
        <v>5</v>
      </c>
      <c r="CC106" s="41">
        <f t="shared" si="925"/>
        <v>5</v>
      </c>
      <c r="CD106" s="41">
        <f t="shared" si="925"/>
        <v>5</v>
      </c>
      <c r="CE106" s="41">
        <f t="shared" si="925"/>
        <v>5</v>
      </c>
      <c r="CF106" s="41">
        <f t="shared" si="925"/>
        <v>5</v>
      </c>
      <c r="CG106" s="41">
        <f t="shared" ref="CG106:ER106" si="926">SUM(CG107:CG117)</f>
        <v>5</v>
      </c>
      <c r="CH106" s="41">
        <f t="shared" si="926"/>
        <v>5</v>
      </c>
      <c r="CI106" s="41">
        <f t="shared" si="926"/>
        <v>5</v>
      </c>
      <c r="CJ106" s="41">
        <f t="shared" si="926"/>
        <v>5</v>
      </c>
      <c r="CK106" s="41">
        <f t="shared" si="926"/>
        <v>5</v>
      </c>
      <c r="CL106" s="41">
        <f t="shared" si="926"/>
        <v>5</v>
      </c>
      <c r="CM106" s="41">
        <f t="shared" si="926"/>
        <v>5</v>
      </c>
      <c r="CN106" s="41">
        <f t="shared" si="926"/>
        <v>5</v>
      </c>
      <c r="CO106" s="41">
        <f t="shared" si="926"/>
        <v>5</v>
      </c>
      <c r="CP106" s="41">
        <f t="shared" si="926"/>
        <v>5</v>
      </c>
      <c r="CQ106" s="41">
        <f t="shared" si="926"/>
        <v>5</v>
      </c>
      <c r="CR106" s="41">
        <f t="shared" si="926"/>
        <v>5</v>
      </c>
      <c r="CS106" s="41">
        <f t="shared" si="926"/>
        <v>5</v>
      </c>
      <c r="CT106" s="41">
        <f t="shared" si="926"/>
        <v>5</v>
      </c>
      <c r="CU106" s="41">
        <f t="shared" si="926"/>
        <v>5</v>
      </c>
      <c r="CV106" s="41">
        <f t="shared" si="926"/>
        <v>5</v>
      </c>
      <c r="CW106" s="41">
        <f t="shared" si="926"/>
        <v>5</v>
      </c>
      <c r="CX106" s="41">
        <f t="shared" si="926"/>
        <v>5</v>
      </c>
      <c r="CY106" s="41">
        <f t="shared" si="926"/>
        <v>5</v>
      </c>
      <c r="CZ106" s="41">
        <f t="shared" si="926"/>
        <v>5</v>
      </c>
      <c r="DA106" s="41">
        <f t="shared" si="926"/>
        <v>5</v>
      </c>
      <c r="DB106" s="41">
        <f t="shared" si="926"/>
        <v>5</v>
      </c>
      <c r="DC106" s="41">
        <f t="shared" si="926"/>
        <v>5</v>
      </c>
      <c r="DD106" s="41">
        <f t="shared" si="926"/>
        <v>5</v>
      </c>
      <c r="DE106" s="41">
        <f t="shared" si="926"/>
        <v>5</v>
      </c>
      <c r="DF106" s="41">
        <f t="shared" si="926"/>
        <v>5</v>
      </c>
      <c r="DG106" s="41">
        <f t="shared" si="926"/>
        <v>5</v>
      </c>
      <c r="DH106" s="41">
        <f t="shared" si="926"/>
        <v>5</v>
      </c>
      <c r="DI106" s="41">
        <f t="shared" si="926"/>
        <v>5</v>
      </c>
      <c r="DJ106" s="41">
        <f t="shared" si="926"/>
        <v>5</v>
      </c>
      <c r="DK106" s="41">
        <f t="shared" si="926"/>
        <v>5</v>
      </c>
      <c r="DL106" s="41">
        <f t="shared" si="926"/>
        <v>5</v>
      </c>
      <c r="DM106" s="41">
        <f t="shared" si="926"/>
        <v>5</v>
      </c>
      <c r="DN106" s="41">
        <f t="shared" si="926"/>
        <v>5</v>
      </c>
      <c r="DO106" s="41">
        <f t="shared" si="926"/>
        <v>5</v>
      </c>
      <c r="DP106" s="41">
        <f t="shared" si="926"/>
        <v>5</v>
      </c>
      <c r="DQ106" s="41">
        <f t="shared" si="926"/>
        <v>5</v>
      </c>
      <c r="DR106" s="41">
        <f t="shared" si="926"/>
        <v>5</v>
      </c>
      <c r="DS106" s="41">
        <f t="shared" si="926"/>
        <v>5</v>
      </c>
      <c r="DT106" s="41">
        <f t="shared" si="926"/>
        <v>5</v>
      </c>
      <c r="DU106" s="41">
        <f t="shared" si="926"/>
        <v>5</v>
      </c>
      <c r="DV106" s="41">
        <f t="shared" si="926"/>
        <v>5</v>
      </c>
      <c r="DW106" s="41">
        <f t="shared" si="926"/>
        <v>5</v>
      </c>
      <c r="DX106" s="41">
        <f t="shared" si="926"/>
        <v>5</v>
      </c>
      <c r="DY106" s="41">
        <f t="shared" si="926"/>
        <v>5</v>
      </c>
      <c r="DZ106" s="41">
        <f t="shared" si="926"/>
        <v>5</v>
      </c>
      <c r="EA106" s="41">
        <f t="shared" si="926"/>
        <v>5</v>
      </c>
      <c r="EB106" s="41">
        <f t="shared" si="926"/>
        <v>5</v>
      </c>
      <c r="EC106" s="41">
        <f t="shared" si="926"/>
        <v>5</v>
      </c>
      <c r="ED106" s="41">
        <f t="shared" si="926"/>
        <v>5</v>
      </c>
      <c r="EE106" s="41">
        <f t="shared" si="926"/>
        <v>5</v>
      </c>
      <c r="EF106" s="41">
        <f t="shared" si="926"/>
        <v>5</v>
      </c>
      <c r="EG106" s="41">
        <f t="shared" si="926"/>
        <v>5</v>
      </c>
      <c r="EH106" s="41">
        <f t="shared" si="926"/>
        <v>5</v>
      </c>
      <c r="EI106" s="41">
        <f t="shared" si="926"/>
        <v>5</v>
      </c>
      <c r="EJ106" s="41">
        <f t="shared" si="926"/>
        <v>5</v>
      </c>
      <c r="EK106" s="41">
        <f t="shared" si="926"/>
        <v>5</v>
      </c>
      <c r="EL106" s="41">
        <f t="shared" si="926"/>
        <v>5</v>
      </c>
      <c r="EM106" s="41">
        <f t="shared" si="926"/>
        <v>5</v>
      </c>
      <c r="EN106" s="41">
        <f t="shared" si="926"/>
        <v>5</v>
      </c>
      <c r="EO106" s="41">
        <f t="shared" si="926"/>
        <v>5</v>
      </c>
      <c r="EP106" s="41">
        <f t="shared" si="926"/>
        <v>5</v>
      </c>
      <c r="EQ106" s="41">
        <f t="shared" si="926"/>
        <v>5</v>
      </c>
      <c r="ER106" s="41">
        <f t="shared" si="926"/>
        <v>5</v>
      </c>
      <c r="ES106" s="41">
        <f t="shared" ref="ES106:HD106" si="927">SUM(ES107:ES117)</f>
        <v>5</v>
      </c>
      <c r="ET106" s="41">
        <f t="shared" si="927"/>
        <v>5</v>
      </c>
      <c r="EU106" s="41">
        <f t="shared" si="927"/>
        <v>5</v>
      </c>
      <c r="EV106" s="41">
        <f t="shared" si="927"/>
        <v>5</v>
      </c>
      <c r="EW106" s="41">
        <f t="shared" si="927"/>
        <v>5</v>
      </c>
      <c r="EX106" s="41">
        <f t="shared" si="927"/>
        <v>5</v>
      </c>
      <c r="EY106" s="41">
        <f t="shared" si="927"/>
        <v>5</v>
      </c>
      <c r="EZ106" s="41">
        <f t="shared" si="927"/>
        <v>5</v>
      </c>
      <c r="FA106" s="41">
        <f t="shared" si="927"/>
        <v>5</v>
      </c>
      <c r="FB106" s="41">
        <f t="shared" si="927"/>
        <v>5</v>
      </c>
      <c r="FC106" s="41">
        <f t="shared" si="927"/>
        <v>5</v>
      </c>
      <c r="FD106" s="41">
        <f t="shared" si="927"/>
        <v>5</v>
      </c>
      <c r="FE106" s="41">
        <f t="shared" si="927"/>
        <v>5</v>
      </c>
      <c r="FF106" s="41">
        <f t="shared" si="927"/>
        <v>5</v>
      </c>
      <c r="FG106" s="41">
        <f t="shared" si="927"/>
        <v>5</v>
      </c>
      <c r="FH106" s="41">
        <f t="shared" si="927"/>
        <v>5</v>
      </c>
      <c r="FI106" s="41">
        <f t="shared" si="927"/>
        <v>5</v>
      </c>
      <c r="FJ106" s="41">
        <f t="shared" si="927"/>
        <v>5</v>
      </c>
      <c r="FK106" s="41">
        <f t="shared" si="927"/>
        <v>5</v>
      </c>
      <c r="FL106" s="41">
        <f t="shared" si="927"/>
        <v>5</v>
      </c>
      <c r="FM106" s="41">
        <f t="shared" si="927"/>
        <v>5</v>
      </c>
      <c r="FN106" s="41">
        <f t="shared" si="927"/>
        <v>5</v>
      </c>
      <c r="FO106" s="41">
        <f t="shared" si="927"/>
        <v>5</v>
      </c>
      <c r="FP106" s="41">
        <f t="shared" si="927"/>
        <v>5</v>
      </c>
      <c r="FQ106" s="41">
        <f t="shared" si="927"/>
        <v>5</v>
      </c>
      <c r="FR106" s="41">
        <f t="shared" si="927"/>
        <v>5</v>
      </c>
      <c r="FS106" s="41">
        <f t="shared" si="927"/>
        <v>5</v>
      </c>
      <c r="FT106" s="41">
        <f t="shared" si="927"/>
        <v>5</v>
      </c>
      <c r="FU106" s="41">
        <f t="shared" si="927"/>
        <v>5</v>
      </c>
      <c r="FV106" s="41">
        <f t="shared" si="927"/>
        <v>5</v>
      </c>
      <c r="FW106" s="41">
        <f t="shared" si="927"/>
        <v>5</v>
      </c>
      <c r="FX106" s="41">
        <f t="shared" si="927"/>
        <v>5</v>
      </c>
      <c r="FY106" s="41">
        <f t="shared" si="927"/>
        <v>5</v>
      </c>
      <c r="FZ106" s="41">
        <f t="shared" si="927"/>
        <v>5</v>
      </c>
      <c r="GA106" s="41">
        <f t="shared" si="927"/>
        <v>5</v>
      </c>
      <c r="GB106" s="41">
        <f t="shared" si="927"/>
        <v>5</v>
      </c>
      <c r="GC106" s="41">
        <f t="shared" si="927"/>
        <v>5</v>
      </c>
      <c r="GD106" s="41">
        <f t="shared" si="927"/>
        <v>5</v>
      </c>
      <c r="GE106" s="41">
        <f t="shared" si="927"/>
        <v>5</v>
      </c>
      <c r="GF106" s="41">
        <f t="shared" si="927"/>
        <v>5</v>
      </c>
      <c r="GG106" s="41">
        <f t="shared" si="927"/>
        <v>5</v>
      </c>
      <c r="GH106" s="41">
        <f t="shared" si="927"/>
        <v>5</v>
      </c>
      <c r="GI106" s="41">
        <f t="shared" si="927"/>
        <v>5</v>
      </c>
      <c r="GJ106" s="41">
        <f t="shared" si="927"/>
        <v>5</v>
      </c>
      <c r="GK106" s="41">
        <f t="shared" si="927"/>
        <v>5</v>
      </c>
      <c r="GL106" s="41">
        <f t="shared" si="927"/>
        <v>5</v>
      </c>
      <c r="GM106" s="41">
        <f t="shared" si="927"/>
        <v>5</v>
      </c>
      <c r="GN106" s="41">
        <f t="shared" si="927"/>
        <v>5</v>
      </c>
      <c r="GO106" s="41">
        <f t="shared" si="927"/>
        <v>5</v>
      </c>
      <c r="GP106" s="41">
        <f t="shared" si="927"/>
        <v>5</v>
      </c>
      <c r="GQ106" s="41">
        <f t="shared" si="927"/>
        <v>5</v>
      </c>
      <c r="GR106" s="41">
        <f t="shared" si="927"/>
        <v>5</v>
      </c>
      <c r="GS106" s="41">
        <f t="shared" si="927"/>
        <v>5</v>
      </c>
      <c r="GT106" s="41">
        <f t="shared" si="927"/>
        <v>5</v>
      </c>
      <c r="GU106" s="41">
        <f t="shared" si="927"/>
        <v>5</v>
      </c>
      <c r="GV106" s="41">
        <f t="shared" si="927"/>
        <v>5</v>
      </c>
      <c r="GW106" s="41">
        <f t="shared" si="927"/>
        <v>5</v>
      </c>
      <c r="GX106" s="41">
        <f t="shared" si="927"/>
        <v>5</v>
      </c>
      <c r="GY106" s="41">
        <f t="shared" si="927"/>
        <v>5</v>
      </c>
      <c r="GZ106" s="41">
        <f t="shared" si="927"/>
        <v>5</v>
      </c>
      <c r="HA106" s="41">
        <f t="shared" si="927"/>
        <v>5</v>
      </c>
      <c r="HB106" s="41">
        <f t="shared" si="927"/>
        <v>5</v>
      </c>
      <c r="HC106" s="41">
        <f t="shared" si="927"/>
        <v>5</v>
      </c>
      <c r="HD106" s="41">
        <f t="shared" si="927"/>
        <v>5</v>
      </c>
      <c r="HE106" s="41">
        <f t="shared" ref="HE106:JP106" si="928">SUM(HE107:HE117)</f>
        <v>5</v>
      </c>
      <c r="HF106" s="41">
        <f t="shared" si="928"/>
        <v>5</v>
      </c>
      <c r="HG106" s="41">
        <f t="shared" si="928"/>
        <v>5</v>
      </c>
      <c r="HH106" s="41">
        <f t="shared" si="928"/>
        <v>5</v>
      </c>
      <c r="HI106" s="41">
        <f t="shared" si="928"/>
        <v>5</v>
      </c>
      <c r="HJ106" s="41">
        <f t="shared" si="928"/>
        <v>5</v>
      </c>
      <c r="HK106" s="41">
        <f t="shared" si="928"/>
        <v>5</v>
      </c>
      <c r="HL106" s="41">
        <f t="shared" si="928"/>
        <v>5</v>
      </c>
      <c r="HM106" s="41">
        <f t="shared" si="928"/>
        <v>5</v>
      </c>
      <c r="HN106" s="41">
        <f t="shared" si="928"/>
        <v>5</v>
      </c>
      <c r="HO106" s="41">
        <f t="shared" si="928"/>
        <v>5</v>
      </c>
      <c r="HP106" s="41">
        <f t="shared" si="928"/>
        <v>5</v>
      </c>
      <c r="HQ106" s="41">
        <f t="shared" si="928"/>
        <v>5</v>
      </c>
      <c r="HR106" s="41">
        <f t="shared" si="928"/>
        <v>5</v>
      </c>
      <c r="HS106" s="41">
        <f t="shared" si="928"/>
        <v>5</v>
      </c>
      <c r="HT106" s="41">
        <f t="shared" si="928"/>
        <v>5</v>
      </c>
      <c r="HU106" s="41">
        <f t="shared" si="928"/>
        <v>5</v>
      </c>
      <c r="HV106" s="41">
        <f t="shared" si="928"/>
        <v>5</v>
      </c>
      <c r="HW106" s="41">
        <f t="shared" si="928"/>
        <v>5</v>
      </c>
      <c r="HX106" s="41">
        <f t="shared" si="928"/>
        <v>5</v>
      </c>
      <c r="HY106" s="41">
        <f t="shared" si="928"/>
        <v>5</v>
      </c>
      <c r="HZ106" s="41">
        <f t="shared" si="928"/>
        <v>5</v>
      </c>
      <c r="IA106" s="41">
        <f t="shared" si="928"/>
        <v>5</v>
      </c>
      <c r="IB106" s="41">
        <f t="shared" si="928"/>
        <v>5</v>
      </c>
      <c r="IC106" s="41">
        <f t="shared" si="928"/>
        <v>5</v>
      </c>
      <c r="ID106" s="41">
        <f t="shared" si="928"/>
        <v>5</v>
      </c>
      <c r="IE106" s="41">
        <f t="shared" si="928"/>
        <v>5</v>
      </c>
      <c r="IF106" s="41">
        <f t="shared" si="928"/>
        <v>5</v>
      </c>
      <c r="IG106" s="41">
        <f t="shared" si="928"/>
        <v>5</v>
      </c>
      <c r="IH106" s="41">
        <f t="shared" si="928"/>
        <v>5</v>
      </c>
      <c r="II106" s="41">
        <f t="shared" si="928"/>
        <v>5</v>
      </c>
      <c r="IJ106" s="41">
        <f t="shared" si="928"/>
        <v>5</v>
      </c>
      <c r="IK106" s="41">
        <f t="shared" si="928"/>
        <v>5</v>
      </c>
      <c r="IL106" s="41">
        <f t="shared" si="928"/>
        <v>5</v>
      </c>
      <c r="IM106" s="41">
        <f t="shared" si="928"/>
        <v>5</v>
      </c>
      <c r="IN106" s="41">
        <f t="shared" si="928"/>
        <v>5</v>
      </c>
      <c r="IO106" s="41">
        <f t="shared" si="928"/>
        <v>5</v>
      </c>
      <c r="IP106" s="41">
        <f t="shared" si="928"/>
        <v>5</v>
      </c>
      <c r="IQ106" s="41">
        <f t="shared" si="928"/>
        <v>5</v>
      </c>
      <c r="IR106" s="41">
        <f t="shared" si="928"/>
        <v>5</v>
      </c>
      <c r="IS106" s="41">
        <f t="shared" si="928"/>
        <v>5</v>
      </c>
      <c r="IT106" s="41">
        <f t="shared" si="928"/>
        <v>5</v>
      </c>
      <c r="IU106" s="41">
        <f t="shared" si="928"/>
        <v>5</v>
      </c>
      <c r="IV106" s="41">
        <f t="shared" si="928"/>
        <v>5</v>
      </c>
      <c r="IW106" s="41">
        <f t="shared" si="928"/>
        <v>5</v>
      </c>
      <c r="IX106" s="41">
        <f t="shared" si="928"/>
        <v>5</v>
      </c>
      <c r="IY106" s="41">
        <f t="shared" si="928"/>
        <v>5</v>
      </c>
      <c r="IZ106" s="41">
        <f t="shared" si="928"/>
        <v>5</v>
      </c>
      <c r="JA106" s="41">
        <f t="shared" si="928"/>
        <v>5</v>
      </c>
      <c r="JB106" s="41">
        <f t="shared" si="928"/>
        <v>5</v>
      </c>
      <c r="JC106" s="41">
        <f t="shared" si="928"/>
        <v>5</v>
      </c>
      <c r="JD106" s="41">
        <f t="shared" si="928"/>
        <v>5</v>
      </c>
      <c r="JE106" s="41">
        <f t="shared" si="928"/>
        <v>5</v>
      </c>
      <c r="JF106" s="41">
        <f t="shared" si="928"/>
        <v>5</v>
      </c>
      <c r="JG106" s="41">
        <f t="shared" si="928"/>
        <v>5</v>
      </c>
      <c r="JH106" s="41">
        <f t="shared" si="928"/>
        <v>5</v>
      </c>
      <c r="JI106" s="41">
        <f t="shared" si="928"/>
        <v>5</v>
      </c>
      <c r="JJ106" s="41">
        <f t="shared" si="928"/>
        <v>5</v>
      </c>
      <c r="JK106" s="41">
        <f t="shared" si="928"/>
        <v>5</v>
      </c>
      <c r="JL106" s="41">
        <f t="shared" si="928"/>
        <v>5</v>
      </c>
      <c r="JM106" s="41">
        <f t="shared" si="928"/>
        <v>5</v>
      </c>
      <c r="JN106" s="41">
        <f t="shared" si="928"/>
        <v>5</v>
      </c>
      <c r="JO106" s="41">
        <f t="shared" si="928"/>
        <v>5</v>
      </c>
      <c r="JP106" s="41">
        <f t="shared" si="928"/>
        <v>5</v>
      </c>
      <c r="JQ106" s="41">
        <f t="shared" ref="JQ106:KV106" si="929">SUM(JQ107:JQ117)</f>
        <v>5</v>
      </c>
      <c r="JR106" s="41">
        <f t="shared" si="929"/>
        <v>5</v>
      </c>
      <c r="JS106" s="41">
        <f t="shared" si="929"/>
        <v>5</v>
      </c>
      <c r="JT106" s="41">
        <f t="shared" si="929"/>
        <v>5</v>
      </c>
      <c r="JU106" s="41">
        <f t="shared" si="929"/>
        <v>5</v>
      </c>
      <c r="JV106" s="41">
        <f t="shared" si="929"/>
        <v>5</v>
      </c>
      <c r="JW106" s="41">
        <f t="shared" si="929"/>
        <v>5</v>
      </c>
      <c r="JX106" s="41">
        <f t="shared" si="929"/>
        <v>5</v>
      </c>
      <c r="JY106" s="41">
        <f t="shared" si="929"/>
        <v>5</v>
      </c>
      <c r="JZ106" s="41">
        <f t="shared" si="929"/>
        <v>5</v>
      </c>
      <c r="KA106" s="41">
        <f t="shared" si="929"/>
        <v>5</v>
      </c>
      <c r="KB106" s="41">
        <f t="shared" si="929"/>
        <v>5</v>
      </c>
      <c r="KC106" s="41">
        <f t="shared" si="929"/>
        <v>5</v>
      </c>
      <c r="KD106" s="41">
        <f t="shared" si="929"/>
        <v>5</v>
      </c>
      <c r="KE106" s="41">
        <f t="shared" si="929"/>
        <v>5</v>
      </c>
      <c r="KF106" s="41">
        <f t="shared" si="929"/>
        <v>5</v>
      </c>
      <c r="KG106" s="41">
        <f t="shared" si="929"/>
        <v>5</v>
      </c>
      <c r="KH106" s="41">
        <f t="shared" si="929"/>
        <v>5</v>
      </c>
      <c r="KI106" s="41">
        <f t="shared" si="929"/>
        <v>5</v>
      </c>
      <c r="KJ106" s="41">
        <f t="shared" si="929"/>
        <v>5</v>
      </c>
      <c r="KK106" s="41">
        <f t="shared" si="929"/>
        <v>5</v>
      </c>
      <c r="KL106" s="41">
        <f t="shared" si="929"/>
        <v>5</v>
      </c>
      <c r="KM106" s="41">
        <f t="shared" si="929"/>
        <v>5</v>
      </c>
      <c r="KN106" s="41">
        <f t="shared" si="929"/>
        <v>5</v>
      </c>
      <c r="KO106" s="41">
        <f t="shared" si="929"/>
        <v>5</v>
      </c>
      <c r="KP106" s="41">
        <f t="shared" si="929"/>
        <v>5</v>
      </c>
      <c r="KQ106" s="41">
        <f t="shared" si="929"/>
        <v>5</v>
      </c>
      <c r="KR106" s="41">
        <f t="shared" si="929"/>
        <v>5</v>
      </c>
      <c r="KS106" s="41">
        <f t="shared" si="929"/>
        <v>5</v>
      </c>
      <c r="KT106" s="41">
        <f t="shared" si="929"/>
        <v>5</v>
      </c>
      <c r="KU106" s="41">
        <f t="shared" si="929"/>
        <v>5</v>
      </c>
      <c r="KV106" s="41">
        <f t="shared" si="929"/>
        <v>5</v>
      </c>
      <c r="KW106" s="3"/>
      <c r="KX106" s="3"/>
    </row>
    <row r="107" spans="1:310" x14ac:dyDescent="0.25">
      <c r="A107" s="1"/>
      <c r="B107" s="79"/>
      <c r="C107" s="79"/>
      <c r="D107" s="79"/>
      <c r="E107" s="43" t="str">
        <f>справочники!$M$11</f>
        <v>Специалисты по холодным звонкам</v>
      </c>
      <c r="F107" s="1"/>
      <c r="G107" s="1"/>
      <c r="H107" s="11" t="str">
        <f>H106</f>
        <v>чел</v>
      </c>
      <c r="I107" s="1"/>
      <c r="J107" s="1"/>
      <c r="K107" s="43"/>
      <c r="L107" s="1"/>
      <c r="M107" s="5"/>
      <c r="N107" s="45"/>
      <c r="O107" s="19"/>
      <c r="P107" s="1"/>
      <c r="Q107" s="1"/>
      <c r="R107" s="45"/>
      <c r="S107" s="1"/>
      <c r="T107" s="5" t="s">
        <v>0</v>
      </c>
      <c r="U107" s="40">
        <f>IF(U$7="",0,INT(IF(OR(условия!$U$100=0,условия!$U$102=0),0,U98/условия!$U$100/20/условия!$U$102))+1)</f>
        <v>1</v>
      </c>
      <c r="V107" s="40">
        <f>IF(V$7="",0,INT(IF(OR(условия!$U$100=0,условия!$U$102=0),0,V98/условия!$U$100/20/условия!$U$102))+1)</f>
        <v>1</v>
      </c>
      <c r="W107" s="40">
        <f>IF(W$7="",0,INT(IF(OR(условия!$U$100=0,условия!$U$102=0),0,W98/условия!$U$100/20/условия!$U$102))+1)</f>
        <v>1</v>
      </c>
      <c r="X107" s="40">
        <f>IF(X$7="",0,INT(IF(OR(условия!$U$100=0,условия!$U$102=0),0,X98/условия!$U$100/20/условия!$U$102))+1)</f>
        <v>1</v>
      </c>
      <c r="Y107" s="40">
        <f>IF(Y$7="",0,INT(IF(OR(условия!$U$100=0,условия!$U$102=0),0,Y98/условия!$U$100/20/условия!$U$102))+1)</f>
        <v>1</v>
      </c>
      <c r="Z107" s="40">
        <f>IF(Z$7="",0,INT(IF(OR(условия!$U$100=0,условия!$U$102=0),0,Z98/условия!$U$100/20/условия!$U$102))+1)</f>
        <v>1</v>
      </c>
      <c r="AA107" s="40">
        <f>IF(AA$7="",0,INT(IF(OR(условия!$U$100=0,условия!$U$102=0),0,AA98/условия!$U$100/20/условия!$U$102))+1)</f>
        <v>1</v>
      </c>
      <c r="AB107" s="40">
        <f>IF(AB$7="",0,INT(IF(OR(условия!$U$100=0,условия!$U$102=0),0,AB98/условия!$U$100/20/условия!$U$102))+1)</f>
        <v>1</v>
      </c>
      <c r="AC107" s="40">
        <f>IF(AC$7="",0,INT(IF(OR(условия!$U$100=0,условия!$U$102=0),0,AC98/условия!$U$100/20/условия!$U$102))+1)</f>
        <v>1</v>
      </c>
      <c r="AD107" s="40">
        <f>IF(AD$7="",0,INT(IF(OR(условия!$U$100=0,условия!$U$102=0),0,AD98/условия!$U$100/20/условия!$U$102))+1)</f>
        <v>1</v>
      </c>
      <c r="AE107" s="40">
        <f>IF(AE$7="",0,INT(IF(OR(условия!$U$100=0,условия!$U$102=0),0,AE98/условия!$U$100/20/условия!$U$102))+1)</f>
        <v>1</v>
      </c>
      <c r="AF107" s="40">
        <f>IF(AF$7="",0,INT(IF(OR(условия!$U$100=0,условия!$U$102=0),0,AF98/условия!$U$100/20/условия!$U$102))+1)</f>
        <v>2</v>
      </c>
      <c r="AG107" s="40">
        <f>IF(AG$7="",0,INT(IF(OR(условия!$U$100=0,условия!$U$102=0),0,AG98/условия!$U$100/20/условия!$U$102))+1)</f>
        <v>2</v>
      </c>
      <c r="AH107" s="40">
        <f>IF(AH$7="",0,INT(IF(OR(условия!$U$100=0,условия!$U$102=0),0,AH98/условия!$U$100/20/условия!$U$102))+1)</f>
        <v>0</v>
      </c>
      <c r="AI107" s="40">
        <f>IF(AI$7="",0,INT(IF(OR(условия!$U$100=0,условия!$U$102=0),0,AI98/условия!$U$100/20/условия!$U$102))+1)</f>
        <v>0</v>
      </c>
      <c r="AJ107" s="40">
        <f>IF(AJ$7="",0,INT(IF(OR(условия!$U$100=0,условия!$U$102=0),0,AJ98/условия!$U$100/20/условия!$U$102))+1)</f>
        <v>0</v>
      </c>
      <c r="AK107" s="40">
        <f>IF(AK$7="",0,INT(IF(OR(условия!$U$100=0,условия!$U$102=0),0,AK98/условия!$U$100/20/условия!$U$102))+1)</f>
        <v>0</v>
      </c>
      <c r="AL107" s="40">
        <f>IF(AL$7="",0,INT(IF(OR(условия!$U$100=0,условия!$U$102=0),0,AL98/условия!$U$100/20/условия!$U$102))+1)</f>
        <v>0</v>
      </c>
      <c r="AM107" s="40">
        <f>IF(AM$7="",0,INT(IF(OR(условия!$U$100=0,условия!$U$102=0),0,AM98/условия!$U$100/20/условия!$U$102))+1)</f>
        <v>0</v>
      </c>
      <c r="AN107" s="40">
        <f>IF(AN$7="",0,INT(IF(OR(условия!$U$100=0,условия!$U$102=0),0,AN98/условия!$U$100/20/условия!$U$102))+1)</f>
        <v>0</v>
      </c>
      <c r="AO107" s="40">
        <f>IF(AO$7="",0,INT(IF(OR(условия!$U$100=0,условия!$U$102=0),0,AO98/условия!$U$100/20/условия!$U$102))+1)</f>
        <v>0</v>
      </c>
      <c r="AP107" s="40">
        <f>IF(AP$7="",0,INT(IF(OR(условия!$U$100=0,условия!$U$102=0),0,AP98/условия!$U$100/20/условия!$U$102))+1)</f>
        <v>0</v>
      </c>
      <c r="AQ107" s="40">
        <f>IF(AQ$7="",0,INT(IF(OR(условия!$U$100=0,условия!$U$102=0),0,AQ98/условия!$U$100/20/условия!$U$102))+1)</f>
        <v>0</v>
      </c>
      <c r="AR107" s="40">
        <f>IF(AR$7="",0,INT(IF(OR(условия!$U$100=0,условия!$U$102=0),0,AR98/условия!$U$100/20/условия!$U$102))+1)</f>
        <v>0</v>
      </c>
      <c r="AS107" s="40">
        <f>IF(AS$7="",0,INT(IF(OR(условия!$U$100=0,условия!$U$102=0),0,AS98/условия!$U$100/20/условия!$U$102))+1)</f>
        <v>0</v>
      </c>
      <c r="AT107" s="40">
        <f>IF(AT$7="",0,INT(IF(OR(условия!$U$100=0,условия!$U$102=0),0,AT98/условия!$U$100/20/условия!$U$102))+1)</f>
        <v>0</v>
      </c>
      <c r="AU107" s="40">
        <f>IF(AU$7="",0,INT(IF(OR(условия!$U$100=0,условия!$U$102=0),0,AU98/условия!$U$100/20/условия!$U$102))+1)</f>
        <v>0</v>
      </c>
      <c r="AV107" s="40">
        <f>IF(AV$7="",0,INT(IF(OR(условия!$U$100=0,условия!$U$102=0),0,AV98/условия!$U$100/20/условия!$U$102))+1)</f>
        <v>0</v>
      </c>
      <c r="AW107" s="40">
        <f>IF(AW$7="",0,INT(IF(OR(условия!$U$100=0,условия!$U$102=0),0,AW98/условия!$U$100/20/условия!$U$102))+1)</f>
        <v>0</v>
      </c>
      <c r="AX107" s="40">
        <f>IF(AX$7="",0,INT(IF(OR(условия!$U$100=0,условия!$U$102=0),0,AX98/условия!$U$100/20/условия!$U$102))+1)</f>
        <v>0</v>
      </c>
      <c r="AY107" s="40">
        <f>IF(AY$7="",0,INT(IF(OR(условия!$U$100=0,условия!$U$102=0),0,AY98/условия!$U$100/20/условия!$U$102))+1)</f>
        <v>0</v>
      </c>
      <c r="AZ107" s="40">
        <f>IF(AZ$7="",0,INT(IF(OR(условия!$U$100=0,условия!$U$102=0),0,AZ98/условия!$U$100/20/условия!$U$102))+1)</f>
        <v>0</v>
      </c>
      <c r="BA107" s="40">
        <f>IF(BA$7="",0,INT(IF(OR(условия!$U$100=0,условия!$U$102=0),0,BA98/условия!$U$100/20/условия!$U$102))+1)</f>
        <v>0</v>
      </c>
      <c r="BB107" s="40">
        <f>IF(BB$7="",0,INT(IF(OR(условия!$U$100=0,условия!$U$102=0),0,BB98/условия!$U$100/20/условия!$U$102))+1)</f>
        <v>0</v>
      </c>
      <c r="BC107" s="40">
        <f>IF(BC$7="",0,INT(IF(OR(условия!$U$100=0,условия!$U$102=0),0,BC98/условия!$U$100/20/условия!$U$102))+1)</f>
        <v>0</v>
      </c>
      <c r="BD107" s="40">
        <f>IF(BD$7="",0,INT(IF(OR(условия!$U$100=0,условия!$U$102=0),0,BD98/условия!$U$100/20/условия!$U$102))+1)</f>
        <v>0</v>
      </c>
      <c r="BE107" s="40">
        <f>IF(BE$7="",0,INT(IF(OR(условия!$U$100=0,условия!$U$102=0),0,BE98/условия!$U$100/20/условия!$U$102))+1)</f>
        <v>0</v>
      </c>
      <c r="BF107" s="40">
        <f>IF(BF$7="",0,INT(IF(OR(условия!$U$100=0,условия!$U$102=0),0,BF98/условия!$U$100/20/условия!$U$102))+1)</f>
        <v>0</v>
      </c>
      <c r="BG107" s="40">
        <f>IF(BG$7="",0,INT(IF(OR(условия!$U$100=0,условия!$U$102=0),0,BG98/условия!$U$100/20/условия!$U$102))+1)</f>
        <v>0</v>
      </c>
      <c r="BH107" s="40">
        <f>IF(BH$7="",0,INT(IF(OR(условия!$U$100=0,условия!$U$102=0),0,BH98/условия!$U$100/20/условия!$U$102))+1)</f>
        <v>0</v>
      </c>
      <c r="BI107" s="40">
        <f>IF(BI$7="",0,INT(IF(OR(условия!$U$100=0,условия!$U$102=0),0,BI98/условия!$U$100/20/условия!$U$102))+1)</f>
        <v>0</v>
      </c>
      <c r="BJ107" s="40">
        <f>IF(BJ$7="",0,INT(IF(OR(условия!$U$100=0,условия!$U$102=0),0,BJ98/условия!$U$100/20/условия!$U$102))+1)</f>
        <v>0</v>
      </c>
      <c r="BK107" s="40">
        <f>IF(BK$7="",0,INT(IF(OR(условия!$U$100=0,условия!$U$102=0),0,BK98/условия!$U$100/20/условия!$U$102))+1)</f>
        <v>0</v>
      </c>
      <c r="BL107" s="40">
        <f>IF(BL$7="",0,INT(IF(OR(условия!$U$100=0,условия!$U$102=0),0,BL98/условия!$U$100/20/условия!$U$102))+1)</f>
        <v>0</v>
      </c>
      <c r="BM107" s="40">
        <f>IF(BM$7="",0,INT(IF(OR(условия!$U$100=0,условия!$U$102=0),0,BM98/условия!$U$100/20/условия!$U$102))+1)</f>
        <v>0</v>
      </c>
      <c r="BN107" s="40">
        <f>IF(BN$7="",0,INT(IF(OR(условия!$U$100=0,условия!$U$102=0),0,BN98/условия!$U$100/20/условия!$U$102))+1)</f>
        <v>0</v>
      </c>
      <c r="BO107" s="40">
        <f>IF(BO$7="",0,INT(IF(OR(условия!$U$100=0,условия!$U$102=0),0,BO98/условия!$U$100/20/условия!$U$102))+1)</f>
        <v>0</v>
      </c>
      <c r="BP107" s="40">
        <f>IF(BP$7="",0,INT(IF(OR(условия!$U$100=0,условия!$U$102=0),0,BP98/условия!$U$100/20/условия!$U$102))+1)</f>
        <v>0</v>
      </c>
      <c r="BQ107" s="40">
        <f>IF(BQ$7="",0,INT(IF(OR(условия!$U$100=0,условия!$U$102=0),0,BQ98/условия!$U$100/20/условия!$U$102))+1)</f>
        <v>0</v>
      </c>
      <c r="BR107" s="40">
        <f>IF(BR$7="",0,INT(IF(OR(условия!$U$100=0,условия!$U$102=0),0,BR98/условия!$U$100/20/условия!$U$102))+1)</f>
        <v>0</v>
      </c>
      <c r="BS107" s="40">
        <f>IF(BS$7="",0,INT(IF(OR(условия!$U$100=0,условия!$U$102=0),0,BS98/условия!$U$100/20/условия!$U$102))+1)</f>
        <v>0</v>
      </c>
      <c r="BT107" s="40">
        <f>IF(BT$7="",0,INT(IF(OR(условия!$U$100=0,условия!$U$102=0),0,BT98/условия!$U$100/20/условия!$U$102))+1)</f>
        <v>0</v>
      </c>
      <c r="BU107" s="40">
        <f>IF(BU$7="",0,INT(IF(OR(условия!$U$100=0,условия!$U$102=0),0,BU98/условия!$U$100/20/условия!$U$102))+1)</f>
        <v>0</v>
      </c>
      <c r="BV107" s="40">
        <f>IF(BV$7="",0,INT(IF(OR(условия!$U$100=0,условия!$U$102=0),0,BV98/условия!$U$100/20/условия!$U$102))+1)</f>
        <v>0</v>
      </c>
      <c r="BW107" s="40">
        <f>IF(BW$7="",0,INT(IF(OR(условия!$U$100=0,условия!$U$102=0),0,BW98/условия!$U$100/20/условия!$U$102))+1)</f>
        <v>0</v>
      </c>
      <c r="BX107" s="40">
        <f>IF(BX$7="",0,INT(IF(OR(условия!$U$100=0,условия!$U$102=0),0,BX98/условия!$U$100/20/условия!$U$102))+1)</f>
        <v>0</v>
      </c>
      <c r="BY107" s="40">
        <f>IF(BY$7="",0,INT(IF(OR(условия!$U$100=0,условия!$U$102=0),0,BY98/условия!$U$100/20/условия!$U$102))+1)</f>
        <v>0</v>
      </c>
      <c r="BZ107" s="40">
        <f>IF(BZ$7="",0,INT(IF(OR(условия!$U$100=0,условия!$U$102=0),0,BZ98/условия!$U$100/20/условия!$U$102))+1)</f>
        <v>0</v>
      </c>
      <c r="CA107" s="40">
        <f>IF(CA$7="",0,INT(IF(OR(условия!$U$100=0,условия!$U$102=0),0,CA98/условия!$U$100/20/условия!$U$102))+1)</f>
        <v>0</v>
      </c>
      <c r="CB107" s="40">
        <f>IF(CB$7="",0,INT(IF(OR(условия!$U$100=0,условия!$U$102=0),0,CB98/условия!$U$100/20/условия!$U$102))+1)</f>
        <v>0</v>
      </c>
      <c r="CC107" s="40">
        <f>IF(CC$7="",0,INT(IF(OR(условия!$U$100=0,условия!$U$102=0),0,CC98/условия!$U$100/20/условия!$U$102))+1)</f>
        <v>0</v>
      </c>
      <c r="CD107" s="40">
        <f>IF(CD$7="",0,INT(IF(OR(условия!$U$100=0,условия!$U$102=0),0,CD98/условия!$U$100/20/условия!$U$102))+1)</f>
        <v>0</v>
      </c>
      <c r="CE107" s="40">
        <f>IF(CE$7="",0,INT(IF(OR(условия!$U$100=0,условия!$U$102=0),0,CE98/условия!$U$100/20/условия!$U$102))+1)</f>
        <v>0</v>
      </c>
      <c r="CF107" s="40">
        <f>IF(CF$7="",0,INT(IF(OR(условия!$U$100=0,условия!$U$102=0),0,CF98/условия!$U$100/20/условия!$U$102))+1)</f>
        <v>0</v>
      </c>
      <c r="CG107" s="40">
        <f>IF(CG$7="",0,INT(IF(OR(условия!$U$100=0,условия!$U$102=0),0,CG98/условия!$U$100/20/условия!$U$102))+1)</f>
        <v>0</v>
      </c>
      <c r="CH107" s="40">
        <f>IF(CH$7="",0,INT(IF(OR(условия!$U$100=0,условия!$U$102=0),0,CH98/условия!$U$100/20/условия!$U$102))+1)</f>
        <v>0</v>
      </c>
      <c r="CI107" s="40">
        <f>IF(CI$7="",0,INT(IF(OR(условия!$U$100=0,условия!$U$102=0),0,CI98/условия!$U$100/20/условия!$U$102))+1)</f>
        <v>0</v>
      </c>
      <c r="CJ107" s="40">
        <f>IF(CJ$7="",0,INT(IF(OR(условия!$U$100=0,условия!$U$102=0),0,CJ98/условия!$U$100/20/условия!$U$102))+1)</f>
        <v>0</v>
      </c>
      <c r="CK107" s="40">
        <f>IF(CK$7="",0,INT(IF(OR(условия!$U$100=0,условия!$U$102=0),0,CK98/условия!$U$100/20/условия!$U$102))+1)</f>
        <v>0</v>
      </c>
      <c r="CL107" s="40">
        <f>IF(CL$7="",0,INT(IF(OR(условия!$U$100=0,условия!$U$102=0),0,CL98/условия!$U$100/20/условия!$U$102))+1)</f>
        <v>0</v>
      </c>
      <c r="CM107" s="40">
        <f>IF(CM$7="",0,INT(IF(OR(условия!$U$100=0,условия!$U$102=0),0,CM98/условия!$U$100/20/условия!$U$102))+1)</f>
        <v>0</v>
      </c>
      <c r="CN107" s="40">
        <f>IF(CN$7="",0,INT(IF(OR(условия!$U$100=0,условия!$U$102=0),0,CN98/условия!$U$100/20/условия!$U$102))+1)</f>
        <v>0</v>
      </c>
      <c r="CO107" s="40">
        <f>IF(CO$7="",0,INT(IF(OR(условия!$U$100=0,условия!$U$102=0),0,CO98/условия!$U$100/20/условия!$U$102))+1)</f>
        <v>0</v>
      </c>
      <c r="CP107" s="40">
        <f>IF(CP$7="",0,INT(IF(OR(условия!$U$100=0,условия!$U$102=0),0,CP98/условия!$U$100/20/условия!$U$102))+1)</f>
        <v>0</v>
      </c>
      <c r="CQ107" s="40">
        <f>IF(CQ$7="",0,INT(IF(OR(условия!$U$100=0,условия!$U$102=0),0,CQ98/условия!$U$100/20/условия!$U$102))+1)</f>
        <v>0</v>
      </c>
      <c r="CR107" s="40">
        <f>IF(CR$7="",0,INT(IF(OR(условия!$U$100=0,условия!$U$102=0),0,CR98/условия!$U$100/20/условия!$U$102))+1)</f>
        <v>0</v>
      </c>
      <c r="CS107" s="40">
        <f>IF(CS$7="",0,INT(IF(OR(условия!$U$100=0,условия!$U$102=0),0,CS98/условия!$U$100/20/условия!$U$102))+1)</f>
        <v>0</v>
      </c>
      <c r="CT107" s="40">
        <f>IF(CT$7="",0,INT(IF(OR(условия!$U$100=0,условия!$U$102=0),0,CT98/условия!$U$100/20/условия!$U$102))+1)</f>
        <v>0</v>
      </c>
      <c r="CU107" s="40">
        <f>IF(CU$7="",0,INT(IF(OR(условия!$U$100=0,условия!$U$102=0),0,CU98/условия!$U$100/20/условия!$U$102))+1)</f>
        <v>0</v>
      </c>
      <c r="CV107" s="40">
        <f>IF(CV$7="",0,INT(IF(OR(условия!$U$100=0,условия!$U$102=0),0,CV98/условия!$U$100/20/условия!$U$102))+1)</f>
        <v>0</v>
      </c>
      <c r="CW107" s="40">
        <f>IF(CW$7="",0,INT(IF(OR(условия!$U$100=0,условия!$U$102=0),0,CW98/условия!$U$100/20/условия!$U$102))+1)</f>
        <v>0</v>
      </c>
      <c r="CX107" s="40">
        <f>IF(CX$7="",0,INT(IF(OR(условия!$U$100=0,условия!$U$102=0),0,CX98/условия!$U$100/20/условия!$U$102))+1)</f>
        <v>0</v>
      </c>
      <c r="CY107" s="40">
        <f>IF(CY$7="",0,INT(IF(OR(условия!$U$100=0,условия!$U$102=0),0,CY98/условия!$U$100/20/условия!$U$102))+1)</f>
        <v>0</v>
      </c>
      <c r="CZ107" s="40">
        <f>IF(CZ$7="",0,INT(IF(OR(условия!$U$100=0,условия!$U$102=0),0,CZ98/условия!$U$100/20/условия!$U$102))+1)</f>
        <v>0</v>
      </c>
      <c r="DA107" s="40">
        <f>IF(DA$7="",0,INT(IF(OR(условия!$U$100=0,условия!$U$102=0),0,DA98/условия!$U$100/20/условия!$U$102))+1)</f>
        <v>0</v>
      </c>
      <c r="DB107" s="40">
        <f>IF(DB$7="",0,INT(IF(OR(условия!$U$100=0,условия!$U$102=0),0,DB98/условия!$U$100/20/условия!$U$102))+1)</f>
        <v>0</v>
      </c>
      <c r="DC107" s="40">
        <f>IF(DC$7="",0,INT(IF(OR(условия!$U$100=0,условия!$U$102=0),0,DC98/условия!$U$100/20/условия!$U$102))+1)</f>
        <v>0</v>
      </c>
      <c r="DD107" s="40">
        <f>IF(DD$7="",0,INT(IF(OR(условия!$U$100=0,условия!$U$102=0),0,DD98/условия!$U$100/20/условия!$U$102))+1)</f>
        <v>0</v>
      </c>
      <c r="DE107" s="40">
        <f>IF(DE$7="",0,INT(IF(OR(условия!$U$100=0,условия!$U$102=0),0,DE98/условия!$U$100/20/условия!$U$102))+1)</f>
        <v>0</v>
      </c>
      <c r="DF107" s="40">
        <f>IF(DF$7="",0,INT(IF(OR(условия!$U$100=0,условия!$U$102=0),0,DF98/условия!$U$100/20/условия!$U$102))+1)</f>
        <v>0</v>
      </c>
      <c r="DG107" s="40">
        <f>IF(DG$7="",0,INT(IF(OR(условия!$U$100=0,условия!$U$102=0),0,DG98/условия!$U$100/20/условия!$U$102))+1)</f>
        <v>0</v>
      </c>
      <c r="DH107" s="40">
        <f>IF(DH$7="",0,INT(IF(OR(условия!$U$100=0,условия!$U$102=0),0,DH98/условия!$U$100/20/условия!$U$102))+1)</f>
        <v>0</v>
      </c>
      <c r="DI107" s="40">
        <f>IF(DI$7="",0,INT(IF(OR(условия!$U$100=0,условия!$U$102=0),0,DI98/условия!$U$100/20/условия!$U$102))+1)</f>
        <v>0</v>
      </c>
      <c r="DJ107" s="40">
        <f>IF(DJ$7="",0,INT(IF(OR(условия!$U$100=0,условия!$U$102=0),0,DJ98/условия!$U$100/20/условия!$U$102))+1)</f>
        <v>0</v>
      </c>
      <c r="DK107" s="40">
        <f>IF(DK$7="",0,INT(IF(OR(условия!$U$100=0,условия!$U$102=0),0,DK98/условия!$U$100/20/условия!$U$102))+1)</f>
        <v>0</v>
      </c>
      <c r="DL107" s="40">
        <f>IF(DL$7="",0,INT(IF(OR(условия!$U$100=0,условия!$U$102=0),0,DL98/условия!$U$100/20/условия!$U$102))+1)</f>
        <v>0</v>
      </c>
      <c r="DM107" s="40">
        <f>IF(DM$7="",0,INT(IF(OR(условия!$U$100=0,условия!$U$102=0),0,DM98/условия!$U$100/20/условия!$U$102))+1)</f>
        <v>0</v>
      </c>
      <c r="DN107" s="40">
        <f>IF(DN$7="",0,INT(IF(OR(условия!$U$100=0,условия!$U$102=0),0,DN98/условия!$U$100/20/условия!$U$102))+1)</f>
        <v>0</v>
      </c>
      <c r="DO107" s="40">
        <f>IF(DO$7="",0,INT(IF(OR(условия!$U$100=0,условия!$U$102=0),0,DO98/условия!$U$100/20/условия!$U$102))+1)</f>
        <v>0</v>
      </c>
      <c r="DP107" s="40">
        <f>IF(DP$7="",0,INT(IF(OR(условия!$U$100=0,условия!$U$102=0),0,DP98/условия!$U$100/20/условия!$U$102))+1)</f>
        <v>0</v>
      </c>
      <c r="DQ107" s="40">
        <f>IF(DQ$7="",0,INT(IF(OR(условия!$U$100=0,условия!$U$102=0),0,DQ98/условия!$U$100/20/условия!$U$102))+1)</f>
        <v>0</v>
      </c>
      <c r="DR107" s="40">
        <f>IF(DR$7="",0,INT(IF(OR(условия!$U$100=0,условия!$U$102=0),0,DR98/условия!$U$100/20/условия!$U$102))+1)</f>
        <v>0</v>
      </c>
      <c r="DS107" s="40">
        <f>IF(DS$7="",0,INT(IF(OR(условия!$U$100=0,условия!$U$102=0),0,DS98/условия!$U$100/20/условия!$U$102))+1)</f>
        <v>0</v>
      </c>
      <c r="DT107" s="40">
        <f>IF(DT$7="",0,INT(IF(OR(условия!$U$100=0,условия!$U$102=0),0,DT98/условия!$U$100/20/условия!$U$102))+1)</f>
        <v>0</v>
      </c>
      <c r="DU107" s="40">
        <f>IF(DU$7="",0,INT(IF(OR(условия!$U$100=0,условия!$U$102=0),0,DU98/условия!$U$100/20/условия!$U$102))+1)</f>
        <v>0</v>
      </c>
      <c r="DV107" s="40">
        <f>IF(DV$7="",0,INT(IF(OR(условия!$U$100=0,условия!$U$102=0),0,DV98/условия!$U$100/20/условия!$U$102))+1)</f>
        <v>0</v>
      </c>
      <c r="DW107" s="40">
        <f>IF(DW$7="",0,INT(IF(OR(условия!$U$100=0,условия!$U$102=0),0,DW98/условия!$U$100/20/условия!$U$102))+1)</f>
        <v>0</v>
      </c>
      <c r="DX107" s="40">
        <f>IF(DX$7="",0,INT(IF(OR(условия!$U$100=0,условия!$U$102=0),0,DX98/условия!$U$100/20/условия!$U$102))+1)</f>
        <v>0</v>
      </c>
      <c r="DY107" s="40">
        <f>IF(DY$7="",0,INT(IF(OR(условия!$U$100=0,условия!$U$102=0),0,DY98/условия!$U$100/20/условия!$U$102))+1)</f>
        <v>0</v>
      </c>
      <c r="DZ107" s="40">
        <f>IF(DZ$7="",0,INT(IF(OR(условия!$U$100=0,условия!$U$102=0),0,DZ98/условия!$U$100/20/условия!$U$102))+1)</f>
        <v>0</v>
      </c>
      <c r="EA107" s="40">
        <f>IF(EA$7="",0,INT(IF(OR(условия!$U$100=0,условия!$U$102=0),0,EA98/условия!$U$100/20/условия!$U$102))+1)</f>
        <v>0</v>
      </c>
      <c r="EB107" s="40">
        <f>IF(EB$7="",0,INT(IF(OR(условия!$U$100=0,условия!$U$102=0),0,EB98/условия!$U$100/20/условия!$U$102))+1)</f>
        <v>0</v>
      </c>
      <c r="EC107" s="40">
        <f>IF(EC$7="",0,INT(IF(OR(условия!$U$100=0,условия!$U$102=0),0,EC98/условия!$U$100/20/условия!$U$102))+1)</f>
        <v>0</v>
      </c>
      <c r="ED107" s="40">
        <f>IF(ED$7="",0,INT(IF(OR(условия!$U$100=0,условия!$U$102=0),0,ED98/условия!$U$100/20/условия!$U$102))+1)</f>
        <v>0</v>
      </c>
      <c r="EE107" s="40">
        <f>IF(EE$7="",0,INT(IF(OR(условия!$U$100=0,условия!$U$102=0),0,EE98/условия!$U$100/20/условия!$U$102))+1)</f>
        <v>0</v>
      </c>
      <c r="EF107" s="40">
        <f>IF(EF$7="",0,INT(IF(OR(условия!$U$100=0,условия!$U$102=0),0,EF98/условия!$U$100/20/условия!$U$102))+1)</f>
        <v>0</v>
      </c>
      <c r="EG107" s="40">
        <f>IF(EG$7="",0,INT(IF(OR(условия!$U$100=0,условия!$U$102=0),0,EG98/условия!$U$100/20/условия!$U$102))+1)</f>
        <v>0</v>
      </c>
      <c r="EH107" s="40">
        <f>IF(EH$7="",0,INT(IF(OR(условия!$U$100=0,условия!$U$102=0),0,EH98/условия!$U$100/20/условия!$U$102))+1)</f>
        <v>0</v>
      </c>
      <c r="EI107" s="40">
        <f>IF(EI$7="",0,INT(IF(OR(условия!$U$100=0,условия!$U$102=0),0,EI98/условия!$U$100/20/условия!$U$102))+1)</f>
        <v>0</v>
      </c>
      <c r="EJ107" s="40">
        <f>IF(EJ$7="",0,INT(IF(OR(условия!$U$100=0,условия!$U$102=0),0,EJ98/условия!$U$100/20/условия!$U$102))+1)</f>
        <v>0</v>
      </c>
      <c r="EK107" s="40">
        <f>IF(EK$7="",0,INT(IF(OR(условия!$U$100=0,условия!$U$102=0),0,EK98/условия!$U$100/20/условия!$U$102))+1)</f>
        <v>0</v>
      </c>
      <c r="EL107" s="40">
        <f>IF(EL$7="",0,INT(IF(OR(условия!$U$100=0,условия!$U$102=0),0,EL98/условия!$U$100/20/условия!$U$102))+1)</f>
        <v>0</v>
      </c>
      <c r="EM107" s="40">
        <f>IF(EM$7="",0,INT(IF(OR(условия!$U$100=0,условия!$U$102=0),0,EM98/условия!$U$100/20/условия!$U$102))+1)</f>
        <v>0</v>
      </c>
      <c r="EN107" s="40">
        <f>IF(EN$7="",0,INT(IF(OR(условия!$U$100=0,условия!$U$102=0),0,EN98/условия!$U$100/20/условия!$U$102))+1)</f>
        <v>0</v>
      </c>
      <c r="EO107" s="40">
        <f>IF(EO$7="",0,INT(IF(OR(условия!$U$100=0,условия!$U$102=0),0,EO98/условия!$U$100/20/условия!$U$102))+1)</f>
        <v>0</v>
      </c>
      <c r="EP107" s="40">
        <f>IF(EP$7="",0,INT(IF(OR(условия!$U$100=0,условия!$U$102=0),0,EP98/условия!$U$100/20/условия!$U$102))+1)</f>
        <v>0</v>
      </c>
      <c r="EQ107" s="40">
        <f>IF(EQ$7="",0,INT(IF(OR(условия!$U$100=0,условия!$U$102=0),0,EQ98/условия!$U$100/20/условия!$U$102))+1)</f>
        <v>0</v>
      </c>
      <c r="ER107" s="40">
        <f>IF(ER$7="",0,INT(IF(OR(условия!$U$100=0,условия!$U$102=0),0,ER98/условия!$U$100/20/условия!$U$102))+1)</f>
        <v>0</v>
      </c>
      <c r="ES107" s="40">
        <f>IF(ES$7="",0,INT(IF(OR(условия!$U$100=0,условия!$U$102=0),0,ES98/условия!$U$100/20/условия!$U$102))+1)</f>
        <v>0</v>
      </c>
      <c r="ET107" s="40">
        <f>IF(ET$7="",0,INT(IF(OR(условия!$U$100=0,условия!$U$102=0),0,ET98/условия!$U$100/20/условия!$U$102))+1)</f>
        <v>0</v>
      </c>
      <c r="EU107" s="40">
        <f>IF(EU$7="",0,INT(IF(OR(условия!$U$100=0,условия!$U$102=0),0,EU98/условия!$U$100/20/условия!$U$102))+1)</f>
        <v>0</v>
      </c>
      <c r="EV107" s="40">
        <f>IF(EV$7="",0,INT(IF(OR(условия!$U$100=0,условия!$U$102=0),0,EV98/условия!$U$100/20/условия!$U$102))+1)</f>
        <v>0</v>
      </c>
      <c r="EW107" s="40">
        <f>IF(EW$7="",0,INT(IF(OR(условия!$U$100=0,условия!$U$102=0),0,EW98/условия!$U$100/20/условия!$U$102))+1)</f>
        <v>0</v>
      </c>
      <c r="EX107" s="40">
        <f>IF(EX$7="",0,INT(IF(OR(условия!$U$100=0,условия!$U$102=0),0,EX98/условия!$U$100/20/условия!$U$102))+1)</f>
        <v>0</v>
      </c>
      <c r="EY107" s="40">
        <f>IF(EY$7="",0,INT(IF(OR(условия!$U$100=0,условия!$U$102=0),0,EY98/условия!$U$100/20/условия!$U$102))+1)</f>
        <v>0</v>
      </c>
      <c r="EZ107" s="40">
        <f>IF(EZ$7="",0,INT(IF(OR(условия!$U$100=0,условия!$U$102=0),0,EZ98/условия!$U$100/20/условия!$U$102))+1)</f>
        <v>0</v>
      </c>
      <c r="FA107" s="40">
        <f>IF(FA$7="",0,INT(IF(OR(условия!$U$100=0,условия!$U$102=0),0,FA98/условия!$U$100/20/условия!$U$102))+1)</f>
        <v>0</v>
      </c>
      <c r="FB107" s="40">
        <f>IF(FB$7="",0,INT(IF(OR(условия!$U$100=0,условия!$U$102=0),0,FB98/условия!$U$100/20/условия!$U$102))+1)</f>
        <v>0</v>
      </c>
      <c r="FC107" s="40">
        <f>IF(FC$7="",0,INT(IF(OR(условия!$U$100=0,условия!$U$102=0),0,FC98/условия!$U$100/20/условия!$U$102))+1)</f>
        <v>0</v>
      </c>
      <c r="FD107" s="40">
        <f>IF(FD$7="",0,INT(IF(OR(условия!$U$100=0,условия!$U$102=0),0,FD98/условия!$U$100/20/условия!$U$102))+1)</f>
        <v>0</v>
      </c>
      <c r="FE107" s="40">
        <f>IF(FE$7="",0,INT(IF(OR(условия!$U$100=0,условия!$U$102=0),0,FE98/условия!$U$100/20/условия!$U$102))+1)</f>
        <v>0</v>
      </c>
      <c r="FF107" s="40">
        <f>IF(FF$7="",0,INT(IF(OR(условия!$U$100=0,условия!$U$102=0),0,FF98/условия!$U$100/20/условия!$U$102))+1)</f>
        <v>0</v>
      </c>
      <c r="FG107" s="40">
        <f>IF(FG$7="",0,INT(IF(OR(условия!$U$100=0,условия!$U$102=0),0,FG98/условия!$U$100/20/условия!$U$102))+1)</f>
        <v>0</v>
      </c>
      <c r="FH107" s="40">
        <f>IF(FH$7="",0,INT(IF(OR(условия!$U$100=0,условия!$U$102=0),0,FH98/условия!$U$100/20/условия!$U$102))+1)</f>
        <v>0</v>
      </c>
      <c r="FI107" s="40">
        <f>IF(FI$7="",0,INT(IF(OR(условия!$U$100=0,условия!$U$102=0),0,FI98/условия!$U$100/20/условия!$U$102))+1)</f>
        <v>0</v>
      </c>
      <c r="FJ107" s="40">
        <f>IF(FJ$7="",0,INT(IF(OR(условия!$U$100=0,условия!$U$102=0),0,FJ98/условия!$U$100/20/условия!$U$102))+1)</f>
        <v>0</v>
      </c>
      <c r="FK107" s="40">
        <f>IF(FK$7="",0,INT(IF(OR(условия!$U$100=0,условия!$U$102=0),0,FK98/условия!$U$100/20/условия!$U$102))+1)</f>
        <v>0</v>
      </c>
      <c r="FL107" s="40">
        <f>IF(FL$7="",0,INT(IF(OR(условия!$U$100=0,условия!$U$102=0),0,FL98/условия!$U$100/20/условия!$U$102))+1)</f>
        <v>0</v>
      </c>
      <c r="FM107" s="40">
        <f>IF(FM$7="",0,INT(IF(OR(условия!$U$100=0,условия!$U$102=0),0,FM98/условия!$U$100/20/условия!$U$102))+1)</f>
        <v>0</v>
      </c>
      <c r="FN107" s="40">
        <f>IF(FN$7="",0,INT(IF(OR(условия!$U$100=0,условия!$U$102=0),0,FN98/условия!$U$100/20/условия!$U$102))+1)</f>
        <v>0</v>
      </c>
      <c r="FO107" s="40">
        <f>IF(FO$7="",0,INT(IF(OR(условия!$U$100=0,условия!$U$102=0),0,FO98/условия!$U$100/20/условия!$U$102))+1)</f>
        <v>0</v>
      </c>
      <c r="FP107" s="40">
        <f>IF(FP$7="",0,INT(IF(OR(условия!$U$100=0,условия!$U$102=0),0,FP98/условия!$U$100/20/условия!$U$102))+1)</f>
        <v>0</v>
      </c>
      <c r="FQ107" s="40">
        <f>IF(FQ$7="",0,INT(IF(OR(условия!$U$100=0,условия!$U$102=0),0,FQ98/условия!$U$100/20/условия!$U$102))+1)</f>
        <v>0</v>
      </c>
      <c r="FR107" s="40">
        <f>IF(FR$7="",0,INT(IF(OR(условия!$U$100=0,условия!$U$102=0),0,FR98/условия!$U$100/20/условия!$U$102))+1)</f>
        <v>0</v>
      </c>
      <c r="FS107" s="40">
        <f>IF(FS$7="",0,INT(IF(OR(условия!$U$100=0,условия!$U$102=0),0,FS98/условия!$U$100/20/условия!$U$102))+1)</f>
        <v>0</v>
      </c>
      <c r="FT107" s="40">
        <f>IF(FT$7="",0,INT(IF(OR(условия!$U$100=0,условия!$U$102=0),0,FT98/условия!$U$100/20/условия!$U$102))+1)</f>
        <v>0</v>
      </c>
      <c r="FU107" s="40">
        <f>IF(FU$7="",0,INT(IF(OR(условия!$U$100=0,условия!$U$102=0),0,FU98/условия!$U$100/20/условия!$U$102))+1)</f>
        <v>0</v>
      </c>
      <c r="FV107" s="40">
        <f>IF(FV$7="",0,INT(IF(OR(условия!$U$100=0,условия!$U$102=0),0,FV98/условия!$U$100/20/условия!$U$102))+1)</f>
        <v>0</v>
      </c>
      <c r="FW107" s="40">
        <f>IF(FW$7="",0,INT(IF(OR(условия!$U$100=0,условия!$U$102=0),0,FW98/условия!$U$100/20/условия!$U$102))+1)</f>
        <v>0</v>
      </c>
      <c r="FX107" s="40">
        <f>IF(FX$7="",0,INT(IF(OR(условия!$U$100=0,условия!$U$102=0),0,FX98/условия!$U$100/20/условия!$U$102))+1)</f>
        <v>0</v>
      </c>
      <c r="FY107" s="40">
        <f>IF(FY$7="",0,INT(IF(OR(условия!$U$100=0,условия!$U$102=0),0,FY98/условия!$U$100/20/условия!$U$102))+1)</f>
        <v>0</v>
      </c>
      <c r="FZ107" s="40">
        <f>IF(FZ$7="",0,INT(IF(OR(условия!$U$100=0,условия!$U$102=0),0,FZ98/условия!$U$100/20/условия!$U$102))+1)</f>
        <v>0</v>
      </c>
      <c r="GA107" s="40">
        <f>IF(GA$7="",0,INT(IF(OR(условия!$U$100=0,условия!$U$102=0),0,GA98/условия!$U$100/20/условия!$U$102))+1)</f>
        <v>0</v>
      </c>
      <c r="GB107" s="40">
        <f>IF(GB$7="",0,INT(IF(OR(условия!$U$100=0,условия!$U$102=0),0,GB98/условия!$U$100/20/условия!$U$102))+1)</f>
        <v>0</v>
      </c>
      <c r="GC107" s="40">
        <f>IF(GC$7="",0,INT(IF(OR(условия!$U$100=0,условия!$U$102=0),0,GC98/условия!$U$100/20/условия!$U$102))+1)</f>
        <v>0</v>
      </c>
      <c r="GD107" s="40">
        <f>IF(GD$7="",0,INT(IF(OR(условия!$U$100=0,условия!$U$102=0),0,GD98/условия!$U$100/20/условия!$U$102))+1)</f>
        <v>0</v>
      </c>
      <c r="GE107" s="40">
        <f>IF(GE$7="",0,INT(IF(OR(условия!$U$100=0,условия!$U$102=0),0,GE98/условия!$U$100/20/условия!$U$102))+1)</f>
        <v>0</v>
      </c>
      <c r="GF107" s="40">
        <f>IF(GF$7="",0,INT(IF(OR(условия!$U$100=0,условия!$U$102=0),0,GF98/условия!$U$100/20/условия!$U$102))+1)</f>
        <v>0</v>
      </c>
      <c r="GG107" s="40">
        <f>IF(GG$7="",0,INT(IF(OR(условия!$U$100=0,условия!$U$102=0),0,GG98/условия!$U$100/20/условия!$U$102))+1)</f>
        <v>0</v>
      </c>
      <c r="GH107" s="40">
        <f>IF(GH$7="",0,INT(IF(OR(условия!$U$100=0,условия!$U$102=0),0,GH98/условия!$U$100/20/условия!$U$102))+1)</f>
        <v>0</v>
      </c>
      <c r="GI107" s="40">
        <f>IF(GI$7="",0,INT(IF(OR(условия!$U$100=0,условия!$U$102=0),0,GI98/условия!$U$100/20/условия!$U$102))+1)</f>
        <v>0</v>
      </c>
      <c r="GJ107" s="40">
        <f>IF(GJ$7="",0,INT(IF(OR(условия!$U$100=0,условия!$U$102=0),0,GJ98/условия!$U$100/20/условия!$U$102))+1)</f>
        <v>0</v>
      </c>
      <c r="GK107" s="40">
        <f>IF(GK$7="",0,INT(IF(OR(условия!$U$100=0,условия!$U$102=0),0,GK98/условия!$U$100/20/условия!$U$102))+1)</f>
        <v>0</v>
      </c>
      <c r="GL107" s="40">
        <f>IF(GL$7="",0,INT(IF(OR(условия!$U$100=0,условия!$U$102=0),0,GL98/условия!$U$100/20/условия!$U$102))+1)</f>
        <v>0</v>
      </c>
      <c r="GM107" s="40">
        <f>IF(GM$7="",0,INT(IF(OR(условия!$U$100=0,условия!$U$102=0),0,GM98/условия!$U$100/20/условия!$U$102))+1)</f>
        <v>0</v>
      </c>
      <c r="GN107" s="40">
        <f>IF(GN$7="",0,INT(IF(OR(условия!$U$100=0,условия!$U$102=0),0,GN98/условия!$U$100/20/условия!$U$102))+1)</f>
        <v>0</v>
      </c>
      <c r="GO107" s="40">
        <f>IF(GO$7="",0,INT(IF(OR(условия!$U$100=0,условия!$U$102=0),0,GO98/условия!$U$100/20/условия!$U$102))+1)</f>
        <v>0</v>
      </c>
      <c r="GP107" s="40">
        <f>IF(GP$7="",0,INT(IF(OR(условия!$U$100=0,условия!$U$102=0),0,GP98/условия!$U$100/20/условия!$U$102))+1)</f>
        <v>0</v>
      </c>
      <c r="GQ107" s="40">
        <f>IF(GQ$7="",0,INT(IF(OR(условия!$U$100=0,условия!$U$102=0),0,GQ98/условия!$U$100/20/условия!$U$102))+1)</f>
        <v>0</v>
      </c>
      <c r="GR107" s="40">
        <f>IF(GR$7="",0,INT(IF(OR(условия!$U$100=0,условия!$U$102=0),0,GR98/условия!$U$100/20/условия!$U$102))+1)</f>
        <v>0</v>
      </c>
      <c r="GS107" s="40">
        <f>IF(GS$7="",0,INT(IF(OR(условия!$U$100=0,условия!$U$102=0),0,GS98/условия!$U$100/20/условия!$U$102))+1)</f>
        <v>0</v>
      </c>
      <c r="GT107" s="40">
        <f>IF(GT$7="",0,INT(IF(OR(условия!$U$100=0,условия!$U$102=0),0,GT98/условия!$U$100/20/условия!$U$102))+1)</f>
        <v>0</v>
      </c>
      <c r="GU107" s="40">
        <f>IF(GU$7="",0,INT(IF(OR(условия!$U$100=0,условия!$U$102=0),0,GU98/условия!$U$100/20/условия!$U$102))+1)</f>
        <v>0</v>
      </c>
      <c r="GV107" s="40">
        <f>IF(GV$7="",0,INT(IF(OR(условия!$U$100=0,условия!$U$102=0),0,GV98/условия!$U$100/20/условия!$U$102))+1)</f>
        <v>0</v>
      </c>
      <c r="GW107" s="40">
        <f>IF(GW$7="",0,INT(IF(OR(условия!$U$100=0,условия!$U$102=0),0,GW98/условия!$U$100/20/условия!$U$102))+1)</f>
        <v>0</v>
      </c>
      <c r="GX107" s="40">
        <f>IF(GX$7="",0,INT(IF(OR(условия!$U$100=0,условия!$U$102=0),0,GX98/условия!$U$100/20/условия!$U$102))+1)</f>
        <v>0</v>
      </c>
      <c r="GY107" s="40">
        <f>IF(GY$7="",0,INT(IF(OR(условия!$U$100=0,условия!$U$102=0),0,GY98/условия!$U$100/20/условия!$U$102))+1)</f>
        <v>0</v>
      </c>
      <c r="GZ107" s="40">
        <f>IF(GZ$7="",0,INT(IF(OR(условия!$U$100=0,условия!$U$102=0),0,GZ98/условия!$U$100/20/условия!$U$102))+1)</f>
        <v>0</v>
      </c>
      <c r="HA107" s="40">
        <f>IF(HA$7="",0,INT(IF(OR(условия!$U$100=0,условия!$U$102=0),0,HA98/условия!$U$100/20/условия!$U$102))+1)</f>
        <v>0</v>
      </c>
      <c r="HB107" s="40">
        <f>IF(HB$7="",0,INT(IF(OR(условия!$U$100=0,условия!$U$102=0),0,HB98/условия!$U$100/20/условия!$U$102))+1)</f>
        <v>0</v>
      </c>
      <c r="HC107" s="40">
        <f>IF(HC$7="",0,INT(IF(OR(условия!$U$100=0,условия!$U$102=0),0,HC98/условия!$U$100/20/условия!$U$102))+1)</f>
        <v>0</v>
      </c>
      <c r="HD107" s="40">
        <f>IF(HD$7="",0,INT(IF(OR(условия!$U$100=0,условия!$U$102=0),0,HD98/условия!$U$100/20/условия!$U$102))+1)</f>
        <v>0</v>
      </c>
      <c r="HE107" s="40">
        <f>IF(HE$7="",0,INT(IF(OR(условия!$U$100=0,условия!$U$102=0),0,HE98/условия!$U$100/20/условия!$U$102))+1)</f>
        <v>0</v>
      </c>
      <c r="HF107" s="40">
        <f>IF(HF$7="",0,INT(IF(OR(условия!$U$100=0,условия!$U$102=0),0,HF98/условия!$U$100/20/условия!$U$102))+1)</f>
        <v>0</v>
      </c>
      <c r="HG107" s="40">
        <f>IF(HG$7="",0,INT(IF(OR(условия!$U$100=0,условия!$U$102=0),0,HG98/условия!$U$100/20/условия!$U$102))+1)</f>
        <v>0</v>
      </c>
      <c r="HH107" s="40">
        <f>IF(HH$7="",0,INT(IF(OR(условия!$U$100=0,условия!$U$102=0),0,HH98/условия!$U$100/20/условия!$U$102))+1)</f>
        <v>0</v>
      </c>
      <c r="HI107" s="40">
        <f>IF(HI$7="",0,INT(IF(OR(условия!$U$100=0,условия!$U$102=0),0,HI98/условия!$U$100/20/условия!$U$102))+1)</f>
        <v>0</v>
      </c>
      <c r="HJ107" s="40">
        <f>IF(HJ$7="",0,INT(IF(OR(условия!$U$100=0,условия!$U$102=0),0,HJ98/условия!$U$100/20/условия!$U$102))+1)</f>
        <v>0</v>
      </c>
      <c r="HK107" s="40">
        <f>IF(HK$7="",0,INT(IF(OR(условия!$U$100=0,условия!$U$102=0),0,HK98/условия!$U$100/20/условия!$U$102))+1)</f>
        <v>0</v>
      </c>
      <c r="HL107" s="40">
        <f>IF(HL$7="",0,INT(IF(OR(условия!$U$100=0,условия!$U$102=0),0,HL98/условия!$U$100/20/условия!$U$102))+1)</f>
        <v>0</v>
      </c>
      <c r="HM107" s="40">
        <f>IF(HM$7="",0,INT(IF(OR(условия!$U$100=0,условия!$U$102=0),0,HM98/условия!$U$100/20/условия!$U$102))+1)</f>
        <v>0</v>
      </c>
      <c r="HN107" s="40">
        <f>IF(HN$7="",0,INT(IF(OR(условия!$U$100=0,условия!$U$102=0),0,HN98/условия!$U$100/20/условия!$U$102))+1)</f>
        <v>0</v>
      </c>
      <c r="HO107" s="40">
        <f>IF(HO$7="",0,INT(IF(OR(условия!$U$100=0,условия!$U$102=0),0,HO98/условия!$U$100/20/условия!$U$102))+1)</f>
        <v>0</v>
      </c>
      <c r="HP107" s="40">
        <f>IF(HP$7="",0,INT(IF(OR(условия!$U$100=0,условия!$U$102=0),0,HP98/условия!$U$100/20/условия!$U$102))+1)</f>
        <v>0</v>
      </c>
      <c r="HQ107" s="40">
        <f>IF(HQ$7="",0,INT(IF(OR(условия!$U$100=0,условия!$U$102=0),0,HQ98/условия!$U$100/20/условия!$U$102))+1)</f>
        <v>0</v>
      </c>
      <c r="HR107" s="40">
        <f>IF(HR$7="",0,INT(IF(OR(условия!$U$100=0,условия!$U$102=0),0,HR98/условия!$U$100/20/условия!$U$102))+1)</f>
        <v>0</v>
      </c>
      <c r="HS107" s="40">
        <f>IF(HS$7="",0,INT(IF(OR(условия!$U$100=0,условия!$U$102=0),0,HS98/условия!$U$100/20/условия!$U$102))+1)</f>
        <v>0</v>
      </c>
      <c r="HT107" s="40">
        <f>IF(HT$7="",0,INT(IF(OR(условия!$U$100=0,условия!$U$102=0),0,HT98/условия!$U$100/20/условия!$U$102))+1)</f>
        <v>0</v>
      </c>
      <c r="HU107" s="40">
        <f>IF(HU$7="",0,INT(IF(OR(условия!$U$100=0,условия!$U$102=0),0,HU98/условия!$U$100/20/условия!$U$102))+1)</f>
        <v>0</v>
      </c>
      <c r="HV107" s="40">
        <f>IF(HV$7="",0,INT(IF(OR(условия!$U$100=0,условия!$U$102=0),0,HV98/условия!$U$100/20/условия!$U$102))+1)</f>
        <v>0</v>
      </c>
      <c r="HW107" s="40">
        <f>IF(HW$7="",0,INT(IF(OR(условия!$U$100=0,условия!$U$102=0),0,HW98/условия!$U$100/20/условия!$U$102))+1)</f>
        <v>0</v>
      </c>
      <c r="HX107" s="40">
        <f>IF(HX$7="",0,INT(IF(OR(условия!$U$100=0,условия!$U$102=0),0,HX98/условия!$U$100/20/условия!$U$102))+1)</f>
        <v>0</v>
      </c>
      <c r="HY107" s="40">
        <f>IF(HY$7="",0,INT(IF(OR(условия!$U$100=0,условия!$U$102=0),0,HY98/условия!$U$100/20/условия!$U$102))+1)</f>
        <v>0</v>
      </c>
      <c r="HZ107" s="40">
        <f>IF(HZ$7="",0,INT(IF(OR(условия!$U$100=0,условия!$U$102=0),0,HZ98/условия!$U$100/20/условия!$U$102))+1)</f>
        <v>0</v>
      </c>
      <c r="IA107" s="40">
        <f>IF(IA$7="",0,INT(IF(OR(условия!$U$100=0,условия!$U$102=0),0,IA98/условия!$U$100/20/условия!$U$102))+1)</f>
        <v>0</v>
      </c>
      <c r="IB107" s="40">
        <f>IF(IB$7="",0,INT(IF(OR(условия!$U$100=0,условия!$U$102=0),0,IB98/условия!$U$100/20/условия!$U$102))+1)</f>
        <v>0</v>
      </c>
      <c r="IC107" s="40">
        <f>IF(IC$7="",0,INT(IF(OR(условия!$U$100=0,условия!$U$102=0),0,IC98/условия!$U$100/20/условия!$U$102))+1)</f>
        <v>0</v>
      </c>
      <c r="ID107" s="40">
        <f>IF(ID$7="",0,INT(IF(OR(условия!$U$100=0,условия!$U$102=0),0,ID98/условия!$U$100/20/условия!$U$102))+1)</f>
        <v>0</v>
      </c>
      <c r="IE107" s="40">
        <f>IF(IE$7="",0,INT(IF(OR(условия!$U$100=0,условия!$U$102=0),0,IE98/условия!$U$100/20/условия!$U$102))+1)</f>
        <v>0</v>
      </c>
      <c r="IF107" s="40">
        <f>IF(IF$7="",0,INT(IF(OR(условия!$U$100=0,условия!$U$102=0),0,IF98/условия!$U$100/20/условия!$U$102))+1)</f>
        <v>0</v>
      </c>
      <c r="IG107" s="40">
        <f>IF(IG$7="",0,INT(IF(OR(условия!$U$100=0,условия!$U$102=0),0,IG98/условия!$U$100/20/условия!$U$102))+1)</f>
        <v>0</v>
      </c>
      <c r="IH107" s="40">
        <f>IF(IH$7="",0,INT(IF(OR(условия!$U$100=0,условия!$U$102=0),0,IH98/условия!$U$100/20/условия!$U$102))+1)</f>
        <v>0</v>
      </c>
      <c r="II107" s="40">
        <f>IF(II$7="",0,INT(IF(OR(условия!$U$100=0,условия!$U$102=0),0,II98/условия!$U$100/20/условия!$U$102))+1)</f>
        <v>0</v>
      </c>
      <c r="IJ107" s="40">
        <f>IF(IJ$7="",0,INT(IF(OR(условия!$U$100=0,условия!$U$102=0),0,IJ98/условия!$U$100/20/условия!$U$102))+1)</f>
        <v>0</v>
      </c>
      <c r="IK107" s="40">
        <f>IF(IK$7="",0,INT(IF(OR(условия!$U$100=0,условия!$U$102=0),0,IK98/условия!$U$100/20/условия!$U$102))+1)</f>
        <v>0</v>
      </c>
      <c r="IL107" s="40">
        <f>IF(IL$7="",0,INT(IF(OR(условия!$U$100=0,условия!$U$102=0),0,IL98/условия!$U$100/20/условия!$U$102))+1)</f>
        <v>0</v>
      </c>
      <c r="IM107" s="40">
        <f>IF(IM$7="",0,INT(IF(OR(условия!$U$100=0,условия!$U$102=0),0,IM98/условия!$U$100/20/условия!$U$102))+1)</f>
        <v>0</v>
      </c>
      <c r="IN107" s="40">
        <f>IF(IN$7="",0,INT(IF(OR(условия!$U$100=0,условия!$U$102=0),0,IN98/условия!$U$100/20/условия!$U$102))+1)</f>
        <v>0</v>
      </c>
      <c r="IO107" s="40">
        <f>IF(IO$7="",0,INT(IF(OR(условия!$U$100=0,условия!$U$102=0),0,IO98/условия!$U$100/20/условия!$U$102))+1)</f>
        <v>0</v>
      </c>
      <c r="IP107" s="40">
        <f>IF(IP$7="",0,INT(IF(OR(условия!$U$100=0,условия!$U$102=0),0,IP98/условия!$U$100/20/условия!$U$102))+1)</f>
        <v>0</v>
      </c>
      <c r="IQ107" s="40">
        <f>IF(IQ$7="",0,INT(IF(OR(условия!$U$100=0,условия!$U$102=0),0,IQ98/условия!$U$100/20/условия!$U$102))+1)</f>
        <v>0</v>
      </c>
      <c r="IR107" s="40">
        <f>IF(IR$7="",0,INT(IF(OR(условия!$U$100=0,условия!$U$102=0),0,IR98/условия!$U$100/20/условия!$U$102))+1)</f>
        <v>0</v>
      </c>
      <c r="IS107" s="40">
        <f>IF(IS$7="",0,INT(IF(OR(условия!$U$100=0,условия!$U$102=0),0,IS98/условия!$U$100/20/условия!$U$102))+1)</f>
        <v>0</v>
      </c>
      <c r="IT107" s="40">
        <f>IF(IT$7="",0,INT(IF(OR(условия!$U$100=0,условия!$U$102=0),0,IT98/условия!$U$100/20/условия!$U$102))+1)</f>
        <v>0</v>
      </c>
      <c r="IU107" s="40">
        <f>IF(IU$7="",0,INT(IF(OR(условия!$U$100=0,условия!$U$102=0),0,IU98/условия!$U$100/20/условия!$U$102))+1)</f>
        <v>0</v>
      </c>
      <c r="IV107" s="40">
        <f>IF(IV$7="",0,INT(IF(OR(условия!$U$100=0,условия!$U$102=0),0,IV98/условия!$U$100/20/условия!$U$102))+1)</f>
        <v>0</v>
      </c>
      <c r="IW107" s="40">
        <f>IF(IW$7="",0,INT(IF(OR(условия!$U$100=0,условия!$U$102=0),0,IW98/условия!$U$100/20/условия!$U$102))+1)</f>
        <v>0</v>
      </c>
      <c r="IX107" s="40">
        <f>IF(IX$7="",0,INT(IF(OR(условия!$U$100=0,условия!$U$102=0),0,IX98/условия!$U$100/20/условия!$U$102))+1)</f>
        <v>0</v>
      </c>
      <c r="IY107" s="40">
        <f>IF(IY$7="",0,INT(IF(OR(условия!$U$100=0,условия!$U$102=0),0,IY98/условия!$U$100/20/условия!$U$102))+1)</f>
        <v>0</v>
      </c>
      <c r="IZ107" s="40">
        <f>IF(IZ$7="",0,INT(IF(OR(условия!$U$100=0,условия!$U$102=0),0,IZ98/условия!$U$100/20/условия!$U$102))+1)</f>
        <v>0</v>
      </c>
      <c r="JA107" s="40">
        <f>IF(JA$7="",0,INT(IF(OR(условия!$U$100=0,условия!$U$102=0),0,JA98/условия!$U$100/20/условия!$U$102))+1)</f>
        <v>0</v>
      </c>
      <c r="JB107" s="40">
        <f>IF(JB$7="",0,INT(IF(OR(условия!$U$100=0,условия!$U$102=0),0,JB98/условия!$U$100/20/условия!$U$102))+1)</f>
        <v>0</v>
      </c>
      <c r="JC107" s="40">
        <f>IF(JC$7="",0,INT(IF(OR(условия!$U$100=0,условия!$U$102=0),0,JC98/условия!$U$100/20/условия!$U$102))+1)</f>
        <v>0</v>
      </c>
      <c r="JD107" s="40">
        <f>IF(JD$7="",0,INT(IF(OR(условия!$U$100=0,условия!$U$102=0),0,JD98/условия!$U$100/20/условия!$U$102))+1)</f>
        <v>0</v>
      </c>
      <c r="JE107" s="40">
        <f>IF(JE$7="",0,INT(IF(OR(условия!$U$100=0,условия!$U$102=0),0,JE98/условия!$U$100/20/условия!$U$102))+1)</f>
        <v>0</v>
      </c>
      <c r="JF107" s="40">
        <f>IF(JF$7="",0,INT(IF(OR(условия!$U$100=0,условия!$U$102=0),0,JF98/условия!$U$100/20/условия!$U$102))+1)</f>
        <v>0</v>
      </c>
      <c r="JG107" s="40">
        <f>IF(JG$7="",0,INT(IF(OR(условия!$U$100=0,условия!$U$102=0),0,JG98/условия!$U$100/20/условия!$U$102))+1)</f>
        <v>0</v>
      </c>
      <c r="JH107" s="40">
        <f>IF(JH$7="",0,INT(IF(OR(условия!$U$100=0,условия!$U$102=0),0,JH98/условия!$U$100/20/условия!$U$102))+1)</f>
        <v>0</v>
      </c>
      <c r="JI107" s="40">
        <f>IF(JI$7="",0,INT(IF(OR(условия!$U$100=0,условия!$U$102=0),0,JI98/условия!$U$100/20/условия!$U$102))+1)</f>
        <v>0</v>
      </c>
      <c r="JJ107" s="40">
        <f>IF(JJ$7="",0,INT(IF(OR(условия!$U$100=0,условия!$U$102=0),0,JJ98/условия!$U$100/20/условия!$U$102))+1)</f>
        <v>0</v>
      </c>
      <c r="JK107" s="40">
        <f>IF(JK$7="",0,INT(IF(OR(условия!$U$100=0,условия!$U$102=0),0,JK98/условия!$U$100/20/условия!$U$102))+1)</f>
        <v>0</v>
      </c>
      <c r="JL107" s="40">
        <f>IF(JL$7="",0,INT(IF(OR(условия!$U$100=0,условия!$U$102=0),0,JL98/условия!$U$100/20/условия!$U$102))+1)</f>
        <v>0</v>
      </c>
      <c r="JM107" s="40">
        <f>IF(JM$7="",0,INT(IF(OR(условия!$U$100=0,условия!$U$102=0),0,JM98/условия!$U$100/20/условия!$U$102))+1)</f>
        <v>0</v>
      </c>
      <c r="JN107" s="40">
        <f>IF(JN$7="",0,INT(IF(OR(условия!$U$100=0,условия!$U$102=0),0,JN98/условия!$U$100/20/условия!$U$102))+1)</f>
        <v>0</v>
      </c>
      <c r="JO107" s="40">
        <f>IF(JO$7="",0,INT(IF(OR(условия!$U$100=0,условия!$U$102=0),0,JO98/условия!$U$100/20/условия!$U$102))+1)</f>
        <v>0</v>
      </c>
      <c r="JP107" s="40">
        <f>IF(JP$7="",0,INT(IF(OR(условия!$U$100=0,условия!$U$102=0),0,JP98/условия!$U$100/20/условия!$U$102))+1)</f>
        <v>0</v>
      </c>
      <c r="JQ107" s="40">
        <f>IF(JQ$7="",0,INT(IF(OR(условия!$U$100=0,условия!$U$102=0),0,JQ98/условия!$U$100/20/условия!$U$102))+1)</f>
        <v>0</v>
      </c>
      <c r="JR107" s="40">
        <f>IF(JR$7="",0,INT(IF(OR(условия!$U$100=0,условия!$U$102=0),0,JR98/условия!$U$100/20/условия!$U$102))+1)</f>
        <v>0</v>
      </c>
      <c r="JS107" s="40">
        <f>IF(JS$7="",0,INT(IF(OR(условия!$U$100=0,условия!$U$102=0),0,JS98/условия!$U$100/20/условия!$U$102))+1)</f>
        <v>0</v>
      </c>
      <c r="JT107" s="40">
        <f>IF(JT$7="",0,INT(IF(OR(условия!$U$100=0,условия!$U$102=0),0,JT98/условия!$U$100/20/условия!$U$102))+1)</f>
        <v>0</v>
      </c>
      <c r="JU107" s="40">
        <f>IF(JU$7="",0,INT(IF(OR(условия!$U$100=0,условия!$U$102=0),0,JU98/условия!$U$100/20/условия!$U$102))+1)</f>
        <v>0</v>
      </c>
      <c r="JV107" s="40">
        <f>IF(JV$7="",0,INT(IF(OR(условия!$U$100=0,условия!$U$102=0),0,JV98/условия!$U$100/20/условия!$U$102))+1)</f>
        <v>0</v>
      </c>
      <c r="JW107" s="40">
        <f>IF(JW$7="",0,INT(IF(OR(условия!$U$100=0,условия!$U$102=0),0,JW98/условия!$U$100/20/условия!$U$102))+1)</f>
        <v>0</v>
      </c>
      <c r="JX107" s="40">
        <f>IF(JX$7="",0,INT(IF(OR(условия!$U$100=0,условия!$U$102=0),0,JX98/условия!$U$100/20/условия!$U$102))+1)</f>
        <v>0</v>
      </c>
      <c r="JY107" s="40">
        <f>IF(JY$7="",0,INT(IF(OR(условия!$U$100=0,условия!$U$102=0),0,JY98/условия!$U$100/20/условия!$U$102))+1)</f>
        <v>0</v>
      </c>
      <c r="JZ107" s="40">
        <f>IF(JZ$7="",0,INT(IF(OR(условия!$U$100=0,условия!$U$102=0),0,JZ98/условия!$U$100/20/условия!$U$102))+1)</f>
        <v>0</v>
      </c>
      <c r="KA107" s="40">
        <f>IF(KA$7="",0,INT(IF(OR(условия!$U$100=0,условия!$U$102=0),0,KA98/условия!$U$100/20/условия!$U$102))+1)</f>
        <v>0</v>
      </c>
      <c r="KB107" s="40">
        <f>IF(KB$7="",0,INT(IF(OR(условия!$U$100=0,условия!$U$102=0),0,KB98/условия!$U$100/20/условия!$U$102))+1)</f>
        <v>0</v>
      </c>
      <c r="KC107" s="40">
        <f>IF(KC$7="",0,INT(IF(OR(условия!$U$100=0,условия!$U$102=0),0,KC98/условия!$U$100/20/условия!$U$102))+1)</f>
        <v>0</v>
      </c>
      <c r="KD107" s="40">
        <f>IF(KD$7="",0,INT(IF(OR(условия!$U$100=0,условия!$U$102=0),0,KD98/условия!$U$100/20/условия!$U$102))+1)</f>
        <v>0</v>
      </c>
      <c r="KE107" s="40">
        <f>IF(KE$7="",0,INT(IF(OR(условия!$U$100=0,условия!$U$102=0),0,KE98/условия!$U$100/20/условия!$U$102))+1)</f>
        <v>0</v>
      </c>
      <c r="KF107" s="40">
        <f>IF(KF$7="",0,INT(IF(OR(условия!$U$100=0,условия!$U$102=0),0,KF98/условия!$U$100/20/условия!$U$102))+1)</f>
        <v>0</v>
      </c>
      <c r="KG107" s="40">
        <f>IF(KG$7="",0,INT(IF(OR(условия!$U$100=0,условия!$U$102=0),0,KG98/условия!$U$100/20/условия!$U$102))+1)</f>
        <v>0</v>
      </c>
      <c r="KH107" s="40">
        <f>IF(KH$7="",0,INT(IF(OR(условия!$U$100=0,условия!$U$102=0),0,KH98/условия!$U$100/20/условия!$U$102))+1)</f>
        <v>0</v>
      </c>
      <c r="KI107" s="40">
        <f>IF(KI$7="",0,INT(IF(OR(условия!$U$100=0,условия!$U$102=0),0,KI98/условия!$U$100/20/условия!$U$102))+1)</f>
        <v>0</v>
      </c>
      <c r="KJ107" s="40">
        <f>IF(KJ$7="",0,INT(IF(OR(условия!$U$100=0,условия!$U$102=0),0,KJ98/условия!$U$100/20/условия!$U$102))+1)</f>
        <v>0</v>
      </c>
      <c r="KK107" s="40">
        <f>IF(KK$7="",0,INT(IF(OR(условия!$U$100=0,условия!$U$102=0),0,KK98/условия!$U$100/20/условия!$U$102))+1)</f>
        <v>0</v>
      </c>
      <c r="KL107" s="40">
        <f>IF(KL$7="",0,INT(IF(OR(условия!$U$100=0,условия!$U$102=0),0,KL98/условия!$U$100/20/условия!$U$102))+1)</f>
        <v>0</v>
      </c>
      <c r="KM107" s="40">
        <f>IF(KM$7="",0,INT(IF(OR(условия!$U$100=0,условия!$U$102=0),0,KM98/условия!$U$100/20/условия!$U$102))+1)</f>
        <v>0</v>
      </c>
      <c r="KN107" s="40">
        <f>IF(KN$7="",0,INT(IF(OR(условия!$U$100=0,условия!$U$102=0),0,KN98/условия!$U$100/20/условия!$U$102))+1)</f>
        <v>0</v>
      </c>
      <c r="KO107" s="40">
        <f>IF(KO$7="",0,INT(IF(OR(условия!$U$100=0,условия!$U$102=0),0,KO98/условия!$U$100/20/условия!$U$102))+1)</f>
        <v>0</v>
      </c>
      <c r="KP107" s="40">
        <f>IF(KP$7="",0,INT(IF(OR(условия!$U$100=0,условия!$U$102=0),0,KP98/условия!$U$100/20/условия!$U$102))+1)</f>
        <v>0</v>
      </c>
      <c r="KQ107" s="40">
        <f>IF(KQ$7="",0,INT(IF(OR(условия!$U$100=0,условия!$U$102=0),0,KQ98/условия!$U$100/20/условия!$U$102))+1)</f>
        <v>0</v>
      </c>
      <c r="KR107" s="40">
        <f>IF(KR$7="",0,INT(IF(OR(условия!$U$100=0,условия!$U$102=0),0,KR98/условия!$U$100/20/условия!$U$102))+1)</f>
        <v>0</v>
      </c>
      <c r="KS107" s="40">
        <f>IF(KS$7="",0,INT(IF(OR(условия!$U$100=0,условия!$U$102=0),0,KS98/условия!$U$100/20/условия!$U$102))+1)</f>
        <v>0</v>
      </c>
      <c r="KT107" s="40">
        <f>IF(KT$7="",0,INT(IF(OR(условия!$U$100=0,условия!$U$102=0),0,KT98/условия!$U$100/20/условия!$U$102))+1)</f>
        <v>0</v>
      </c>
      <c r="KU107" s="40">
        <f>IF(KU$7="",0,INT(IF(OR(условия!$U$100=0,условия!$U$102=0),0,KU98/условия!$U$100/20/условия!$U$102))+1)</f>
        <v>0</v>
      </c>
      <c r="KV107" s="40">
        <f>IF(KV$7="",0,INT(IF(OR(условия!$U$100=0,условия!$U$102=0),0,KV98/условия!$U$100/20/условия!$U$102))+1)</f>
        <v>0</v>
      </c>
      <c r="KW107" s="1"/>
      <c r="KX107" s="1"/>
    </row>
    <row r="108" spans="1:310" x14ac:dyDescent="0.25">
      <c r="A108" s="1"/>
      <c r="B108" s="79"/>
      <c r="C108" s="79"/>
      <c r="D108" s="79"/>
      <c r="E108" s="1" t="str">
        <f>справочники!M12</f>
        <v>Менеджеры по продажам</v>
      </c>
      <c r="F108" s="1"/>
      <c r="G108" s="1"/>
      <c r="H108" s="11" t="str">
        <f t="shared" ref="H108:H116" si="930">H107</f>
        <v>чел</v>
      </c>
      <c r="I108" s="1"/>
      <c r="J108" s="1"/>
      <c r="K108" s="1"/>
      <c r="L108" s="1"/>
      <c r="M108" s="5"/>
      <c r="N108" s="40"/>
      <c r="O108" s="19"/>
      <c r="P108" s="1"/>
      <c r="Q108" s="1"/>
      <c r="R108" s="52"/>
      <c r="S108" s="1"/>
      <c r="T108" s="5" t="s">
        <v>0</v>
      </c>
      <c r="U108" s="40">
        <f>IF(U$7="",0,INT(IF(OR(условия!$U$108=0,условия!$U$110=0),0,U99/условия!$U$108/20/условия!$U$110))+1)</f>
        <v>1</v>
      </c>
      <c r="V108" s="40">
        <f>IF(V$7="",0,INT(IF(OR(условия!$U$108=0,условия!$U$110=0),0,V99/условия!$U$108/20/условия!$U$110))+1)</f>
        <v>1</v>
      </c>
      <c r="W108" s="40">
        <f>IF(W$7="",0,INT(IF(OR(условия!$U$108=0,условия!$U$110=0),0,W99/условия!$U$108/20/условия!$U$110))+1)</f>
        <v>1</v>
      </c>
      <c r="X108" s="40">
        <f>IF(X$7="",0,INT(IF(OR(условия!$U$108=0,условия!$U$110=0),0,X99/условия!$U$108/20/условия!$U$110))+1)</f>
        <v>1</v>
      </c>
      <c r="Y108" s="40">
        <f>IF(Y$7="",0,INT(IF(OR(условия!$U$108=0,условия!$U$110=0),0,Y99/условия!$U$108/20/условия!$U$110))+1)</f>
        <v>1</v>
      </c>
      <c r="Z108" s="40">
        <f>IF(Z$7="",0,INT(IF(OR(условия!$U$108=0,условия!$U$110=0),0,Z99/условия!$U$108/20/условия!$U$110))+1)</f>
        <v>1</v>
      </c>
      <c r="AA108" s="40">
        <f>IF(AA$7="",0,INT(IF(OR(условия!$U$108=0,условия!$U$110=0),0,AA99/условия!$U$108/20/условия!$U$110))+1)</f>
        <v>1</v>
      </c>
      <c r="AB108" s="40">
        <f>IF(AB$7="",0,INT(IF(OR(условия!$U$108=0,условия!$U$110=0),0,AB99/условия!$U$108/20/условия!$U$110))+1)</f>
        <v>1</v>
      </c>
      <c r="AC108" s="40">
        <f>IF(AC$7="",0,INT(IF(OR(условия!$U$108=0,условия!$U$110=0),0,AC99/условия!$U$108/20/условия!$U$110))+1)</f>
        <v>1</v>
      </c>
      <c r="AD108" s="40">
        <f>IF(AD$7="",0,INT(IF(OR(условия!$U$108=0,условия!$U$110=0),0,AD99/условия!$U$108/20/условия!$U$110))+1)</f>
        <v>1</v>
      </c>
      <c r="AE108" s="40">
        <f>IF(AE$7="",0,INT(IF(OR(условия!$U$108=0,условия!$U$110=0),0,AE99/условия!$U$108/20/условия!$U$110))+1)</f>
        <v>1</v>
      </c>
      <c r="AF108" s="40">
        <f>IF(AF$7="",0,INT(IF(OR(условия!$U$108=0,условия!$U$110=0),0,AF99/условия!$U$108/20/условия!$U$110))+1)</f>
        <v>1</v>
      </c>
      <c r="AG108" s="40">
        <f>IF(AG$7="",0,INT(IF(OR(условия!$U$108=0,условия!$U$110=0),0,AG99/условия!$U$108/20/условия!$U$110))+1)</f>
        <v>1</v>
      </c>
      <c r="AH108" s="40">
        <f>IF(AH$7="",0,INT(IF(OR(условия!$U$108=0,условия!$U$110=0),0,AH99/условия!$U$108/20/условия!$U$110))+1)</f>
        <v>0</v>
      </c>
      <c r="AI108" s="40">
        <f>IF(AI$7="",0,INT(IF(OR(условия!$U$108=0,условия!$U$110=0),0,AI99/условия!$U$108/20/условия!$U$110))+1)</f>
        <v>0</v>
      </c>
      <c r="AJ108" s="40">
        <f>IF(AJ$7="",0,INT(IF(OR(условия!$U$108=0,условия!$U$110=0),0,AJ99/условия!$U$108/20/условия!$U$110))+1)</f>
        <v>0</v>
      </c>
      <c r="AK108" s="40">
        <f>IF(AK$7="",0,INT(IF(OR(условия!$U$108=0,условия!$U$110=0),0,AK99/условия!$U$108/20/условия!$U$110))+1)</f>
        <v>0</v>
      </c>
      <c r="AL108" s="40">
        <f>IF(AL$7="",0,INT(IF(OR(условия!$U$108=0,условия!$U$110=0),0,AL99/условия!$U$108/20/условия!$U$110))+1)</f>
        <v>0</v>
      </c>
      <c r="AM108" s="40">
        <f>IF(AM$7="",0,INT(IF(OR(условия!$U$108=0,условия!$U$110=0),0,AM99/условия!$U$108/20/условия!$U$110))+1)</f>
        <v>0</v>
      </c>
      <c r="AN108" s="40">
        <f>IF(AN$7="",0,INT(IF(OR(условия!$U$108=0,условия!$U$110=0),0,AN99/условия!$U$108/20/условия!$U$110))+1)</f>
        <v>0</v>
      </c>
      <c r="AO108" s="40">
        <f>IF(AO$7="",0,INT(IF(OR(условия!$U$108=0,условия!$U$110=0),0,AO99/условия!$U$108/20/условия!$U$110))+1)</f>
        <v>0</v>
      </c>
      <c r="AP108" s="40">
        <f>IF(AP$7="",0,INT(IF(OR(условия!$U$108=0,условия!$U$110=0),0,AP99/условия!$U$108/20/условия!$U$110))+1)</f>
        <v>0</v>
      </c>
      <c r="AQ108" s="40">
        <f>IF(AQ$7="",0,INT(IF(OR(условия!$U$108=0,условия!$U$110=0),0,AQ99/условия!$U$108/20/условия!$U$110))+1)</f>
        <v>0</v>
      </c>
      <c r="AR108" s="40">
        <f>IF(AR$7="",0,INT(IF(OR(условия!$U$108=0,условия!$U$110=0),0,AR99/условия!$U$108/20/условия!$U$110))+1)</f>
        <v>0</v>
      </c>
      <c r="AS108" s="40">
        <f>IF(AS$7="",0,INT(IF(OR(условия!$U$108=0,условия!$U$110=0),0,AS99/условия!$U$108/20/условия!$U$110))+1)</f>
        <v>0</v>
      </c>
      <c r="AT108" s="40">
        <f>IF(AT$7="",0,INT(IF(OR(условия!$U$108=0,условия!$U$110=0),0,AT99/условия!$U$108/20/условия!$U$110))+1)</f>
        <v>0</v>
      </c>
      <c r="AU108" s="40">
        <f>IF(AU$7="",0,INT(IF(OR(условия!$U$108=0,условия!$U$110=0),0,AU99/условия!$U$108/20/условия!$U$110))+1)</f>
        <v>0</v>
      </c>
      <c r="AV108" s="40">
        <f>IF(AV$7="",0,INT(IF(OR(условия!$U$108=0,условия!$U$110=0),0,AV99/условия!$U$108/20/условия!$U$110))+1)</f>
        <v>0</v>
      </c>
      <c r="AW108" s="40">
        <f>IF(AW$7="",0,INT(IF(OR(условия!$U$108=0,условия!$U$110=0),0,AW99/условия!$U$108/20/условия!$U$110))+1)</f>
        <v>0</v>
      </c>
      <c r="AX108" s="40">
        <f>IF(AX$7="",0,INT(IF(OR(условия!$U$108=0,условия!$U$110=0),0,AX99/условия!$U$108/20/условия!$U$110))+1)</f>
        <v>0</v>
      </c>
      <c r="AY108" s="40">
        <f>IF(AY$7="",0,INT(IF(OR(условия!$U$108=0,условия!$U$110=0),0,AY99/условия!$U$108/20/условия!$U$110))+1)</f>
        <v>0</v>
      </c>
      <c r="AZ108" s="40">
        <f>IF(AZ$7="",0,INT(IF(OR(условия!$U$108=0,условия!$U$110=0),0,AZ99/условия!$U$108/20/условия!$U$110))+1)</f>
        <v>0</v>
      </c>
      <c r="BA108" s="40">
        <f>IF(BA$7="",0,INT(IF(OR(условия!$U$108=0,условия!$U$110=0),0,BA99/условия!$U$108/20/условия!$U$110))+1)</f>
        <v>0</v>
      </c>
      <c r="BB108" s="40">
        <f>IF(BB$7="",0,INT(IF(OR(условия!$U$108=0,условия!$U$110=0),0,BB99/условия!$U$108/20/условия!$U$110))+1)</f>
        <v>0</v>
      </c>
      <c r="BC108" s="40">
        <f>IF(BC$7="",0,INT(IF(OR(условия!$U$108=0,условия!$U$110=0),0,BC99/условия!$U$108/20/условия!$U$110))+1)</f>
        <v>0</v>
      </c>
      <c r="BD108" s="40">
        <f>IF(BD$7="",0,INT(IF(OR(условия!$U$108=0,условия!$U$110=0),0,BD99/условия!$U$108/20/условия!$U$110))+1)</f>
        <v>0</v>
      </c>
      <c r="BE108" s="40">
        <f>IF(BE$7="",0,INT(IF(OR(условия!$U$108=0,условия!$U$110=0),0,BE99/условия!$U$108/20/условия!$U$110))+1)</f>
        <v>0</v>
      </c>
      <c r="BF108" s="40">
        <f>IF(BF$7="",0,INT(IF(OR(условия!$U$108=0,условия!$U$110=0),0,BF99/условия!$U$108/20/условия!$U$110))+1)</f>
        <v>0</v>
      </c>
      <c r="BG108" s="40">
        <f>IF(BG$7="",0,INT(IF(OR(условия!$U$108=0,условия!$U$110=0),0,BG99/условия!$U$108/20/условия!$U$110))+1)</f>
        <v>0</v>
      </c>
      <c r="BH108" s="40">
        <f>IF(BH$7="",0,INT(IF(OR(условия!$U$108=0,условия!$U$110=0),0,BH99/условия!$U$108/20/условия!$U$110))+1)</f>
        <v>0</v>
      </c>
      <c r="BI108" s="40">
        <f>IF(BI$7="",0,INT(IF(OR(условия!$U$108=0,условия!$U$110=0),0,BI99/условия!$U$108/20/условия!$U$110))+1)</f>
        <v>0</v>
      </c>
      <c r="BJ108" s="40">
        <f>IF(BJ$7="",0,INT(IF(OR(условия!$U$108=0,условия!$U$110=0),0,BJ99/условия!$U$108/20/условия!$U$110))+1)</f>
        <v>0</v>
      </c>
      <c r="BK108" s="40">
        <f>IF(BK$7="",0,INT(IF(OR(условия!$U$108=0,условия!$U$110=0),0,BK99/условия!$U$108/20/условия!$U$110))+1)</f>
        <v>0</v>
      </c>
      <c r="BL108" s="40">
        <f>IF(BL$7="",0,INT(IF(OR(условия!$U$108=0,условия!$U$110=0),0,BL99/условия!$U$108/20/условия!$U$110))+1)</f>
        <v>0</v>
      </c>
      <c r="BM108" s="40">
        <f>IF(BM$7="",0,INT(IF(OR(условия!$U$108=0,условия!$U$110=0),0,BM99/условия!$U$108/20/условия!$U$110))+1)</f>
        <v>0</v>
      </c>
      <c r="BN108" s="40">
        <f>IF(BN$7="",0,INT(IF(OR(условия!$U$108=0,условия!$U$110=0),0,BN99/условия!$U$108/20/условия!$U$110))+1)</f>
        <v>0</v>
      </c>
      <c r="BO108" s="40">
        <f>IF(BO$7="",0,INT(IF(OR(условия!$U$108=0,условия!$U$110=0),0,BO99/условия!$U$108/20/условия!$U$110))+1)</f>
        <v>0</v>
      </c>
      <c r="BP108" s="40">
        <f>IF(BP$7="",0,INT(IF(OR(условия!$U$108=0,условия!$U$110=0),0,BP99/условия!$U$108/20/условия!$U$110))+1)</f>
        <v>0</v>
      </c>
      <c r="BQ108" s="40">
        <f>IF(BQ$7="",0,INT(IF(OR(условия!$U$108=0,условия!$U$110=0),0,BQ99/условия!$U$108/20/условия!$U$110))+1)</f>
        <v>0</v>
      </c>
      <c r="BR108" s="40">
        <f>IF(BR$7="",0,INT(IF(OR(условия!$U$108=0,условия!$U$110=0),0,BR99/условия!$U$108/20/условия!$U$110))+1)</f>
        <v>0</v>
      </c>
      <c r="BS108" s="40">
        <f>IF(BS$7="",0,INT(IF(OR(условия!$U$108=0,условия!$U$110=0),0,BS99/условия!$U$108/20/условия!$U$110))+1)</f>
        <v>0</v>
      </c>
      <c r="BT108" s="40">
        <f>IF(BT$7="",0,INT(IF(OR(условия!$U$108=0,условия!$U$110=0),0,BT99/условия!$U$108/20/условия!$U$110))+1)</f>
        <v>0</v>
      </c>
      <c r="BU108" s="40">
        <f>IF(BU$7="",0,INT(IF(OR(условия!$U$108=0,условия!$U$110=0),0,BU99/условия!$U$108/20/условия!$U$110))+1)</f>
        <v>0</v>
      </c>
      <c r="BV108" s="40">
        <f>IF(BV$7="",0,INT(IF(OR(условия!$U$108=0,условия!$U$110=0),0,BV99/условия!$U$108/20/условия!$U$110))+1)</f>
        <v>0</v>
      </c>
      <c r="BW108" s="40">
        <f>IF(BW$7="",0,INT(IF(OR(условия!$U$108=0,условия!$U$110=0),0,BW99/условия!$U$108/20/условия!$U$110))+1)</f>
        <v>0</v>
      </c>
      <c r="BX108" s="40">
        <f>IF(BX$7="",0,INT(IF(OR(условия!$U$108=0,условия!$U$110=0),0,BX99/условия!$U$108/20/условия!$U$110))+1)</f>
        <v>0</v>
      </c>
      <c r="BY108" s="40">
        <f>IF(BY$7="",0,INT(IF(OR(условия!$U$108=0,условия!$U$110=0),0,BY99/условия!$U$108/20/условия!$U$110))+1)</f>
        <v>0</v>
      </c>
      <c r="BZ108" s="40">
        <f>IF(BZ$7="",0,INT(IF(OR(условия!$U$108=0,условия!$U$110=0),0,BZ99/условия!$U$108/20/условия!$U$110))+1)</f>
        <v>0</v>
      </c>
      <c r="CA108" s="40">
        <f>IF(CA$7="",0,INT(IF(OR(условия!$U$108=0,условия!$U$110=0),0,CA99/условия!$U$108/20/условия!$U$110))+1)</f>
        <v>0</v>
      </c>
      <c r="CB108" s="40">
        <f>IF(CB$7="",0,INT(IF(OR(условия!$U$108=0,условия!$U$110=0),0,CB99/условия!$U$108/20/условия!$U$110))+1)</f>
        <v>0</v>
      </c>
      <c r="CC108" s="40">
        <f>IF(CC$7="",0,INT(IF(OR(условия!$U$108=0,условия!$U$110=0),0,CC99/условия!$U$108/20/условия!$U$110))+1)</f>
        <v>0</v>
      </c>
      <c r="CD108" s="40">
        <f>IF(CD$7="",0,INT(IF(OR(условия!$U$108=0,условия!$U$110=0),0,CD99/условия!$U$108/20/условия!$U$110))+1)</f>
        <v>0</v>
      </c>
      <c r="CE108" s="40">
        <f>IF(CE$7="",0,INT(IF(OR(условия!$U$108=0,условия!$U$110=0),0,CE99/условия!$U$108/20/условия!$U$110))+1)</f>
        <v>0</v>
      </c>
      <c r="CF108" s="40">
        <f>IF(CF$7="",0,INT(IF(OR(условия!$U$108=0,условия!$U$110=0),0,CF99/условия!$U$108/20/условия!$U$110))+1)</f>
        <v>0</v>
      </c>
      <c r="CG108" s="40">
        <f>IF(CG$7="",0,INT(IF(OR(условия!$U$108=0,условия!$U$110=0),0,CG99/условия!$U$108/20/условия!$U$110))+1)</f>
        <v>0</v>
      </c>
      <c r="CH108" s="40">
        <f>IF(CH$7="",0,INT(IF(OR(условия!$U$108=0,условия!$U$110=0),0,CH99/условия!$U$108/20/условия!$U$110))+1)</f>
        <v>0</v>
      </c>
      <c r="CI108" s="40">
        <f>IF(CI$7="",0,INT(IF(OR(условия!$U$108=0,условия!$U$110=0),0,CI99/условия!$U$108/20/условия!$U$110))+1)</f>
        <v>0</v>
      </c>
      <c r="CJ108" s="40">
        <f>IF(CJ$7="",0,INT(IF(OR(условия!$U$108=0,условия!$U$110=0),0,CJ99/условия!$U$108/20/условия!$U$110))+1)</f>
        <v>0</v>
      </c>
      <c r="CK108" s="40">
        <f>IF(CK$7="",0,INT(IF(OR(условия!$U$108=0,условия!$U$110=0),0,CK99/условия!$U$108/20/условия!$U$110))+1)</f>
        <v>0</v>
      </c>
      <c r="CL108" s="40">
        <f>IF(CL$7="",0,INT(IF(OR(условия!$U$108=0,условия!$U$110=0),0,CL99/условия!$U$108/20/условия!$U$110))+1)</f>
        <v>0</v>
      </c>
      <c r="CM108" s="40">
        <f>IF(CM$7="",0,INT(IF(OR(условия!$U$108=0,условия!$U$110=0),0,CM99/условия!$U$108/20/условия!$U$110))+1)</f>
        <v>0</v>
      </c>
      <c r="CN108" s="40">
        <f>IF(CN$7="",0,INT(IF(OR(условия!$U$108=0,условия!$U$110=0),0,CN99/условия!$U$108/20/условия!$U$110))+1)</f>
        <v>0</v>
      </c>
      <c r="CO108" s="40">
        <f>IF(CO$7="",0,INT(IF(OR(условия!$U$108=0,условия!$U$110=0),0,CO99/условия!$U$108/20/условия!$U$110))+1)</f>
        <v>0</v>
      </c>
      <c r="CP108" s="40">
        <f>IF(CP$7="",0,INT(IF(OR(условия!$U$108=0,условия!$U$110=0),0,CP99/условия!$U$108/20/условия!$U$110))+1)</f>
        <v>0</v>
      </c>
      <c r="CQ108" s="40">
        <f>IF(CQ$7="",0,INT(IF(OR(условия!$U$108=0,условия!$U$110=0),0,CQ99/условия!$U$108/20/условия!$U$110))+1)</f>
        <v>0</v>
      </c>
      <c r="CR108" s="40">
        <f>IF(CR$7="",0,INT(IF(OR(условия!$U$108=0,условия!$U$110=0),0,CR99/условия!$U$108/20/условия!$U$110))+1)</f>
        <v>0</v>
      </c>
      <c r="CS108" s="40">
        <f>IF(CS$7="",0,INT(IF(OR(условия!$U$108=0,условия!$U$110=0),0,CS99/условия!$U$108/20/условия!$U$110))+1)</f>
        <v>0</v>
      </c>
      <c r="CT108" s="40">
        <f>IF(CT$7="",0,INT(IF(OR(условия!$U$108=0,условия!$U$110=0),0,CT99/условия!$U$108/20/условия!$U$110))+1)</f>
        <v>0</v>
      </c>
      <c r="CU108" s="40">
        <f>IF(CU$7="",0,INT(IF(OR(условия!$U$108=0,условия!$U$110=0),0,CU99/условия!$U$108/20/условия!$U$110))+1)</f>
        <v>0</v>
      </c>
      <c r="CV108" s="40">
        <f>IF(CV$7="",0,INT(IF(OR(условия!$U$108=0,условия!$U$110=0),0,CV99/условия!$U$108/20/условия!$U$110))+1)</f>
        <v>0</v>
      </c>
      <c r="CW108" s="40">
        <f>IF(CW$7="",0,INT(IF(OR(условия!$U$108=0,условия!$U$110=0),0,CW99/условия!$U$108/20/условия!$U$110))+1)</f>
        <v>0</v>
      </c>
      <c r="CX108" s="40">
        <f>IF(CX$7="",0,INT(IF(OR(условия!$U$108=0,условия!$U$110=0),0,CX99/условия!$U$108/20/условия!$U$110))+1)</f>
        <v>0</v>
      </c>
      <c r="CY108" s="40">
        <f>IF(CY$7="",0,INT(IF(OR(условия!$U$108=0,условия!$U$110=0),0,CY99/условия!$U$108/20/условия!$U$110))+1)</f>
        <v>0</v>
      </c>
      <c r="CZ108" s="40">
        <f>IF(CZ$7="",0,INT(IF(OR(условия!$U$108=0,условия!$U$110=0),0,CZ99/условия!$U$108/20/условия!$U$110))+1)</f>
        <v>0</v>
      </c>
      <c r="DA108" s="40">
        <f>IF(DA$7="",0,INT(IF(OR(условия!$U$108=0,условия!$U$110=0),0,DA99/условия!$U$108/20/условия!$U$110))+1)</f>
        <v>0</v>
      </c>
      <c r="DB108" s="40">
        <f>IF(DB$7="",0,INT(IF(OR(условия!$U$108=0,условия!$U$110=0),0,DB99/условия!$U$108/20/условия!$U$110))+1)</f>
        <v>0</v>
      </c>
      <c r="DC108" s="40">
        <f>IF(DC$7="",0,INT(IF(OR(условия!$U$108=0,условия!$U$110=0),0,DC99/условия!$U$108/20/условия!$U$110))+1)</f>
        <v>0</v>
      </c>
      <c r="DD108" s="40">
        <f>IF(DD$7="",0,INT(IF(OR(условия!$U$108=0,условия!$U$110=0),0,DD99/условия!$U$108/20/условия!$U$110))+1)</f>
        <v>0</v>
      </c>
      <c r="DE108" s="40">
        <f>IF(DE$7="",0,INT(IF(OR(условия!$U$108=0,условия!$U$110=0),0,DE99/условия!$U$108/20/условия!$U$110))+1)</f>
        <v>0</v>
      </c>
      <c r="DF108" s="40">
        <f>IF(DF$7="",0,INT(IF(OR(условия!$U$108=0,условия!$U$110=0),0,DF99/условия!$U$108/20/условия!$U$110))+1)</f>
        <v>0</v>
      </c>
      <c r="DG108" s="40">
        <f>IF(DG$7="",0,INT(IF(OR(условия!$U$108=0,условия!$U$110=0),0,DG99/условия!$U$108/20/условия!$U$110))+1)</f>
        <v>0</v>
      </c>
      <c r="DH108" s="40">
        <f>IF(DH$7="",0,INT(IF(OR(условия!$U$108=0,условия!$U$110=0),0,DH99/условия!$U$108/20/условия!$U$110))+1)</f>
        <v>0</v>
      </c>
      <c r="DI108" s="40">
        <f>IF(DI$7="",0,INT(IF(OR(условия!$U$108=0,условия!$U$110=0),0,DI99/условия!$U$108/20/условия!$U$110))+1)</f>
        <v>0</v>
      </c>
      <c r="DJ108" s="40">
        <f>IF(DJ$7="",0,INT(IF(OR(условия!$U$108=0,условия!$U$110=0),0,DJ99/условия!$U$108/20/условия!$U$110))+1)</f>
        <v>0</v>
      </c>
      <c r="DK108" s="40">
        <f>IF(DK$7="",0,INT(IF(OR(условия!$U$108=0,условия!$U$110=0),0,DK99/условия!$U$108/20/условия!$U$110))+1)</f>
        <v>0</v>
      </c>
      <c r="DL108" s="40">
        <f>IF(DL$7="",0,INT(IF(OR(условия!$U$108=0,условия!$U$110=0),0,DL99/условия!$U$108/20/условия!$U$110))+1)</f>
        <v>0</v>
      </c>
      <c r="DM108" s="40">
        <f>IF(DM$7="",0,INT(IF(OR(условия!$U$108=0,условия!$U$110=0),0,DM99/условия!$U$108/20/условия!$U$110))+1)</f>
        <v>0</v>
      </c>
      <c r="DN108" s="40">
        <f>IF(DN$7="",0,INT(IF(OR(условия!$U$108=0,условия!$U$110=0),0,DN99/условия!$U$108/20/условия!$U$110))+1)</f>
        <v>0</v>
      </c>
      <c r="DO108" s="40">
        <f>IF(DO$7="",0,INT(IF(OR(условия!$U$108=0,условия!$U$110=0),0,DO99/условия!$U$108/20/условия!$U$110))+1)</f>
        <v>0</v>
      </c>
      <c r="DP108" s="40">
        <f>IF(DP$7="",0,INT(IF(OR(условия!$U$108=0,условия!$U$110=0),0,DP99/условия!$U$108/20/условия!$U$110))+1)</f>
        <v>0</v>
      </c>
      <c r="DQ108" s="40">
        <f>IF(DQ$7="",0,INT(IF(OR(условия!$U$108=0,условия!$U$110=0),0,DQ99/условия!$U$108/20/условия!$U$110))+1)</f>
        <v>0</v>
      </c>
      <c r="DR108" s="40">
        <f>IF(DR$7="",0,INT(IF(OR(условия!$U$108=0,условия!$U$110=0),0,DR99/условия!$U$108/20/условия!$U$110))+1)</f>
        <v>0</v>
      </c>
      <c r="DS108" s="40">
        <f>IF(DS$7="",0,INT(IF(OR(условия!$U$108=0,условия!$U$110=0),0,DS99/условия!$U$108/20/условия!$U$110))+1)</f>
        <v>0</v>
      </c>
      <c r="DT108" s="40">
        <f>IF(DT$7="",0,INT(IF(OR(условия!$U$108=0,условия!$U$110=0),0,DT99/условия!$U$108/20/условия!$U$110))+1)</f>
        <v>0</v>
      </c>
      <c r="DU108" s="40">
        <f>IF(DU$7="",0,INT(IF(OR(условия!$U$108=0,условия!$U$110=0),0,DU99/условия!$U$108/20/условия!$U$110))+1)</f>
        <v>0</v>
      </c>
      <c r="DV108" s="40">
        <f>IF(DV$7="",0,INT(IF(OR(условия!$U$108=0,условия!$U$110=0),0,DV99/условия!$U$108/20/условия!$U$110))+1)</f>
        <v>0</v>
      </c>
      <c r="DW108" s="40">
        <f>IF(DW$7="",0,INT(IF(OR(условия!$U$108=0,условия!$U$110=0),0,DW99/условия!$U$108/20/условия!$U$110))+1)</f>
        <v>0</v>
      </c>
      <c r="DX108" s="40">
        <f>IF(DX$7="",0,INT(IF(OR(условия!$U$108=0,условия!$U$110=0),0,DX99/условия!$U$108/20/условия!$U$110))+1)</f>
        <v>0</v>
      </c>
      <c r="DY108" s="40">
        <f>IF(DY$7="",0,INT(IF(OR(условия!$U$108=0,условия!$U$110=0),0,DY99/условия!$U$108/20/условия!$U$110))+1)</f>
        <v>0</v>
      </c>
      <c r="DZ108" s="40">
        <f>IF(DZ$7="",0,INT(IF(OR(условия!$U$108=0,условия!$U$110=0),0,DZ99/условия!$U$108/20/условия!$U$110))+1)</f>
        <v>0</v>
      </c>
      <c r="EA108" s="40">
        <f>IF(EA$7="",0,INT(IF(OR(условия!$U$108=0,условия!$U$110=0),0,EA99/условия!$U$108/20/условия!$U$110))+1)</f>
        <v>0</v>
      </c>
      <c r="EB108" s="40">
        <f>IF(EB$7="",0,INT(IF(OR(условия!$U$108=0,условия!$U$110=0),0,EB99/условия!$U$108/20/условия!$U$110))+1)</f>
        <v>0</v>
      </c>
      <c r="EC108" s="40">
        <f>IF(EC$7="",0,INT(IF(OR(условия!$U$108=0,условия!$U$110=0),0,EC99/условия!$U$108/20/условия!$U$110))+1)</f>
        <v>0</v>
      </c>
      <c r="ED108" s="40">
        <f>IF(ED$7="",0,INT(IF(OR(условия!$U$108=0,условия!$U$110=0),0,ED99/условия!$U$108/20/условия!$U$110))+1)</f>
        <v>0</v>
      </c>
      <c r="EE108" s="40">
        <f>IF(EE$7="",0,INT(IF(OR(условия!$U$108=0,условия!$U$110=0),0,EE99/условия!$U$108/20/условия!$U$110))+1)</f>
        <v>0</v>
      </c>
      <c r="EF108" s="40">
        <f>IF(EF$7="",0,INT(IF(OR(условия!$U$108=0,условия!$U$110=0),0,EF99/условия!$U$108/20/условия!$U$110))+1)</f>
        <v>0</v>
      </c>
      <c r="EG108" s="40">
        <f>IF(EG$7="",0,INT(IF(OR(условия!$U$108=0,условия!$U$110=0),0,EG99/условия!$U$108/20/условия!$U$110))+1)</f>
        <v>0</v>
      </c>
      <c r="EH108" s="40">
        <f>IF(EH$7="",0,INT(IF(OR(условия!$U$108=0,условия!$U$110=0),0,EH99/условия!$U$108/20/условия!$U$110))+1)</f>
        <v>0</v>
      </c>
      <c r="EI108" s="40">
        <f>IF(EI$7="",0,INT(IF(OR(условия!$U$108=0,условия!$U$110=0),0,EI99/условия!$U$108/20/условия!$U$110))+1)</f>
        <v>0</v>
      </c>
      <c r="EJ108" s="40">
        <f>IF(EJ$7="",0,INT(IF(OR(условия!$U$108=0,условия!$U$110=0),0,EJ99/условия!$U$108/20/условия!$U$110))+1)</f>
        <v>0</v>
      </c>
      <c r="EK108" s="40">
        <f>IF(EK$7="",0,INT(IF(OR(условия!$U$108=0,условия!$U$110=0),0,EK99/условия!$U$108/20/условия!$U$110))+1)</f>
        <v>0</v>
      </c>
      <c r="EL108" s="40">
        <f>IF(EL$7="",0,INT(IF(OR(условия!$U$108=0,условия!$U$110=0),0,EL99/условия!$U$108/20/условия!$U$110))+1)</f>
        <v>0</v>
      </c>
      <c r="EM108" s="40">
        <f>IF(EM$7="",0,INT(IF(OR(условия!$U$108=0,условия!$U$110=0),0,EM99/условия!$U$108/20/условия!$U$110))+1)</f>
        <v>0</v>
      </c>
      <c r="EN108" s="40">
        <f>IF(EN$7="",0,INT(IF(OR(условия!$U$108=0,условия!$U$110=0),0,EN99/условия!$U$108/20/условия!$U$110))+1)</f>
        <v>0</v>
      </c>
      <c r="EO108" s="40">
        <f>IF(EO$7="",0,INT(IF(OR(условия!$U$108=0,условия!$U$110=0),0,EO99/условия!$U$108/20/условия!$U$110))+1)</f>
        <v>0</v>
      </c>
      <c r="EP108" s="40">
        <f>IF(EP$7="",0,INT(IF(OR(условия!$U$108=0,условия!$U$110=0),0,EP99/условия!$U$108/20/условия!$U$110))+1)</f>
        <v>0</v>
      </c>
      <c r="EQ108" s="40">
        <f>IF(EQ$7="",0,INT(IF(OR(условия!$U$108=0,условия!$U$110=0),0,EQ99/условия!$U$108/20/условия!$U$110))+1)</f>
        <v>0</v>
      </c>
      <c r="ER108" s="40">
        <f>IF(ER$7="",0,INT(IF(OR(условия!$U$108=0,условия!$U$110=0),0,ER99/условия!$U$108/20/условия!$U$110))+1)</f>
        <v>0</v>
      </c>
      <c r="ES108" s="40">
        <f>IF(ES$7="",0,INT(IF(OR(условия!$U$108=0,условия!$U$110=0),0,ES99/условия!$U$108/20/условия!$U$110))+1)</f>
        <v>0</v>
      </c>
      <c r="ET108" s="40">
        <f>IF(ET$7="",0,INT(IF(OR(условия!$U$108=0,условия!$U$110=0),0,ET99/условия!$U$108/20/условия!$U$110))+1)</f>
        <v>0</v>
      </c>
      <c r="EU108" s="40">
        <f>IF(EU$7="",0,INT(IF(OR(условия!$U$108=0,условия!$U$110=0),0,EU99/условия!$U$108/20/условия!$U$110))+1)</f>
        <v>0</v>
      </c>
      <c r="EV108" s="40">
        <f>IF(EV$7="",0,INT(IF(OR(условия!$U$108=0,условия!$U$110=0),0,EV99/условия!$U$108/20/условия!$U$110))+1)</f>
        <v>0</v>
      </c>
      <c r="EW108" s="40">
        <f>IF(EW$7="",0,INT(IF(OR(условия!$U$108=0,условия!$U$110=0),0,EW99/условия!$U$108/20/условия!$U$110))+1)</f>
        <v>0</v>
      </c>
      <c r="EX108" s="40">
        <f>IF(EX$7="",0,INT(IF(OR(условия!$U$108=0,условия!$U$110=0),0,EX99/условия!$U$108/20/условия!$U$110))+1)</f>
        <v>0</v>
      </c>
      <c r="EY108" s="40">
        <f>IF(EY$7="",0,INT(IF(OR(условия!$U$108=0,условия!$U$110=0),0,EY99/условия!$U$108/20/условия!$U$110))+1)</f>
        <v>0</v>
      </c>
      <c r="EZ108" s="40">
        <f>IF(EZ$7="",0,INT(IF(OR(условия!$U$108=0,условия!$U$110=0),0,EZ99/условия!$U$108/20/условия!$U$110))+1)</f>
        <v>0</v>
      </c>
      <c r="FA108" s="40">
        <f>IF(FA$7="",0,INT(IF(OR(условия!$U$108=0,условия!$U$110=0),0,FA99/условия!$U$108/20/условия!$U$110))+1)</f>
        <v>0</v>
      </c>
      <c r="FB108" s="40">
        <f>IF(FB$7="",0,INT(IF(OR(условия!$U$108=0,условия!$U$110=0),0,FB99/условия!$U$108/20/условия!$U$110))+1)</f>
        <v>0</v>
      </c>
      <c r="FC108" s="40">
        <f>IF(FC$7="",0,INT(IF(OR(условия!$U$108=0,условия!$U$110=0),0,FC99/условия!$U$108/20/условия!$U$110))+1)</f>
        <v>0</v>
      </c>
      <c r="FD108" s="40">
        <f>IF(FD$7="",0,INT(IF(OR(условия!$U$108=0,условия!$U$110=0),0,FD99/условия!$U$108/20/условия!$U$110))+1)</f>
        <v>0</v>
      </c>
      <c r="FE108" s="40">
        <f>IF(FE$7="",0,INT(IF(OR(условия!$U$108=0,условия!$U$110=0),0,FE99/условия!$U$108/20/условия!$U$110))+1)</f>
        <v>0</v>
      </c>
      <c r="FF108" s="40">
        <f>IF(FF$7="",0,INT(IF(OR(условия!$U$108=0,условия!$U$110=0),0,FF99/условия!$U$108/20/условия!$U$110))+1)</f>
        <v>0</v>
      </c>
      <c r="FG108" s="40">
        <f>IF(FG$7="",0,INT(IF(OR(условия!$U$108=0,условия!$U$110=0),0,FG99/условия!$U$108/20/условия!$U$110))+1)</f>
        <v>0</v>
      </c>
      <c r="FH108" s="40">
        <f>IF(FH$7="",0,INT(IF(OR(условия!$U$108=0,условия!$U$110=0),0,FH99/условия!$U$108/20/условия!$U$110))+1)</f>
        <v>0</v>
      </c>
      <c r="FI108" s="40">
        <f>IF(FI$7="",0,INT(IF(OR(условия!$U$108=0,условия!$U$110=0),0,FI99/условия!$U$108/20/условия!$U$110))+1)</f>
        <v>0</v>
      </c>
      <c r="FJ108" s="40">
        <f>IF(FJ$7="",0,INT(IF(OR(условия!$U$108=0,условия!$U$110=0),0,FJ99/условия!$U$108/20/условия!$U$110))+1)</f>
        <v>0</v>
      </c>
      <c r="FK108" s="40">
        <f>IF(FK$7="",0,INT(IF(OR(условия!$U$108=0,условия!$U$110=0),0,FK99/условия!$U$108/20/условия!$U$110))+1)</f>
        <v>0</v>
      </c>
      <c r="FL108" s="40">
        <f>IF(FL$7="",0,INT(IF(OR(условия!$U$108=0,условия!$U$110=0),0,FL99/условия!$U$108/20/условия!$U$110))+1)</f>
        <v>0</v>
      </c>
      <c r="FM108" s="40">
        <f>IF(FM$7="",0,INT(IF(OR(условия!$U$108=0,условия!$U$110=0),0,FM99/условия!$U$108/20/условия!$U$110))+1)</f>
        <v>0</v>
      </c>
      <c r="FN108" s="40">
        <f>IF(FN$7="",0,INT(IF(OR(условия!$U$108=0,условия!$U$110=0),0,FN99/условия!$U$108/20/условия!$U$110))+1)</f>
        <v>0</v>
      </c>
      <c r="FO108" s="40">
        <f>IF(FO$7="",0,INT(IF(OR(условия!$U$108=0,условия!$U$110=0),0,FO99/условия!$U$108/20/условия!$U$110))+1)</f>
        <v>0</v>
      </c>
      <c r="FP108" s="40">
        <f>IF(FP$7="",0,INT(IF(OR(условия!$U$108=0,условия!$U$110=0),0,FP99/условия!$U$108/20/условия!$U$110))+1)</f>
        <v>0</v>
      </c>
      <c r="FQ108" s="40">
        <f>IF(FQ$7="",0,INT(IF(OR(условия!$U$108=0,условия!$U$110=0),0,FQ99/условия!$U$108/20/условия!$U$110))+1)</f>
        <v>0</v>
      </c>
      <c r="FR108" s="40">
        <f>IF(FR$7="",0,INT(IF(OR(условия!$U$108=0,условия!$U$110=0),0,FR99/условия!$U$108/20/условия!$U$110))+1)</f>
        <v>0</v>
      </c>
      <c r="FS108" s="40">
        <f>IF(FS$7="",0,INT(IF(OR(условия!$U$108=0,условия!$U$110=0),0,FS99/условия!$U$108/20/условия!$U$110))+1)</f>
        <v>0</v>
      </c>
      <c r="FT108" s="40">
        <f>IF(FT$7="",0,INT(IF(OR(условия!$U$108=0,условия!$U$110=0),0,FT99/условия!$U$108/20/условия!$U$110))+1)</f>
        <v>0</v>
      </c>
      <c r="FU108" s="40">
        <f>IF(FU$7="",0,INT(IF(OR(условия!$U$108=0,условия!$U$110=0),0,FU99/условия!$U$108/20/условия!$U$110))+1)</f>
        <v>0</v>
      </c>
      <c r="FV108" s="40">
        <f>IF(FV$7="",0,INT(IF(OR(условия!$U$108=0,условия!$U$110=0),0,FV99/условия!$U$108/20/условия!$U$110))+1)</f>
        <v>0</v>
      </c>
      <c r="FW108" s="40">
        <f>IF(FW$7="",0,INT(IF(OR(условия!$U$108=0,условия!$U$110=0),0,FW99/условия!$U$108/20/условия!$U$110))+1)</f>
        <v>0</v>
      </c>
      <c r="FX108" s="40">
        <f>IF(FX$7="",0,INT(IF(OR(условия!$U$108=0,условия!$U$110=0),0,FX99/условия!$U$108/20/условия!$U$110))+1)</f>
        <v>0</v>
      </c>
      <c r="FY108" s="40">
        <f>IF(FY$7="",0,INT(IF(OR(условия!$U$108=0,условия!$U$110=0),0,FY99/условия!$U$108/20/условия!$U$110))+1)</f>
        <v>0</v>
      </c>
      <c r="FZ108" s="40">
        <f>IF(FZ$7="",0,INT(IF(OR(условия!$U$108=0,условия!$U$110=0),0,FZ99/условия!$U$108/20/условия!$U$110))+1)</f>
        <v>0</v>
      </c>
      <c r="GA108" s="40">
        <f>IF(GA$7="",0,INT(IF(OR(условия!$U$108=0,условия!$U$110=0),0,GA99/условия!$U$108/20/условия!$U$110))+1)</f>
        <v>0</v>
      </c>
      <c r="GB108" s="40">
        <f>IF(GB$7="",0,INT(IF(OR(условия!$U$108=0,условия!$U$110=0),0,GB99/условия!$U$108/20/условия!$U$110))+1)</f>
        <v>0</v>
      </c>
      <c r="GC108" s="40">
        <f>IF(GC$7="",0,INT(IF(OR(условия!$U$108=0,условия!$U$110=0),0,GC99/условия!$U$108/20/условия!$U$110))+1)</f>
        <v>0</v>
      </c>
      <c r="GD108" s="40">
        <f>IF(GD$7="",0,INT(IF(OR(условия!$U$108=0,условия!$U$110=0),0,GD99/условия!$U$108/20/условия!$U$110))+1)</f>
        <v>0</v>
      </c>
      <c r="GE108" s="40">
        <f>IF(GE$7="",0,INT(IF(OR(условия!$U$108=0,условия!$U$110=0),0,GE99/условия!$U$108/20/условия!$U$110))+1)</f>
        <v>0</v>
      </c>
      <c r="GF108" s="40">
        <f>IF(GF$7="",0,INT(IF(OR(условия!$U$108=0,условия!$U$110=0),0,GF99/условия!$U$108/20/условия!$U$110))+1)</f>
        <v>0</v>
      </c>
      <c r="GG108" s="40">
        <f>IF(GG$7="",0,INT(IF(OR(условия!$U$108=0,условия!$U$110=0),0,GG99/условия!$U$108/20/условия!$U$110))+1)</f>
        <v>0</v>
      </c>
      <c r="GH108" s="40">
        <f>IF(GH$7="",0,INT(IF(OR(условия!$U$108=0,условия!$U$110=0),0,GH99/условия!$U$108/20/условия!$U$110))+1)</f>
        <v>0</v>
      </c>
      <c r="GI108" s="40">
        <f>IF(GI$7="",0,INT(IF(OR(условия!$U$108=0,условия!$U$110=0),0,GI99/условия!$U$108/20/условия!$U$110))+1)</f>
        <v>0</v>
      </c>
      <c r="GJ108" s="40">
        <f>IF(GJ$7="",0,INT(IF(OR(условия!$U$108=0,условия!$U$110=0),0,GJ99/условия!$U$108/20/условия!$U$110))+1)</f>
        <v>0</v>
      </c>
      <c r="GK108" s="40">
        <f>IF(GK$7="",0,INT(IF(OR(условия!$U$108=0,условия!$U$110=0),0,GK99/условия!$U$108/20/условия!$U$110))+1)</f>
        <v>0</v>
      </c>
      <c r="GL108" s="40">
        <f>IF(GL$7="",0,INT(IF(OR(условия!$U$108=0,условия!$U$110=0),0,GL99/условия!$U$108/20/условия!$U$110))+1)</f>
        <v>0</v>
      </c>
      <c r="GM108" s="40">
        <f>IF(GM$7="",0,INT(IF(OR(условия!$U$108=0,условия!$U$110=0),0,GM99/условия!$U$108/20/условия!$U$110))+1)</f>
        <v>0</v>
      </c>
      <c r="GN108" s="40">
        <f>IF(GN$7="",0,INT(IF(OR(условия!$U$108=0,условия!$U$110=0),0,GN99/условия!$U$108/20/условия!$U$110))+1)</f>
        <v>0</v>
      </c>
      <c r="GO108" s="40">
        <f>IF(GO$7="",0,INT(IF(OR(условия!$U$108=0,условия!$U$110=0),0,GO99/условия!$U$108/20/условия!$U$110))+1)</f>
        <v>0</v>
      </c>
      <c r="GP108" s="40">
        <f>IF(GP$7="",0,INT(IF(OR(условия!$U$108=0,условия!$U$110=0),0,GP99/условия!$U$108/20/условия!$U$110))+1)</f>
        <v>0</v>
      </c>
      <c r="GQ108" s="40">
        <f>IF(GQ$7="",0,INT(IF(OR(условия!$U$108=0,условия!$U$110=0),0,GQ99/условия!$U$108/20/условия!$U$110))+1)</f>
        <v>0</v>
      </c>
      <c r="GR108" s="40">
        <f>IF(GR$7="",0,INT(IF(OR(условия!$U$108=0,условия!$U$110=0),0,GR99/условия!$U$108/20/условия!$U$110))+1)</f>
        <v>0</v>
      </c>
      <c r="GS108" s="40">
        <f>IF(GS$7="",0,INT(IF(OR(условия!$U$108=0,условия!$U$110=0),0,GS99/условия!$U$108/20/условия!$U$110))+1)</f>
        <v>0</v>
      </c>
      <c r="GT108" s="40">
        <f>IF(GT$7="",0,INT(IF(OR(условия!$U$108=0,условия!$U$110=0),0,GT99/условия!$U$108/20/условия!$U$110))+1)</f>
        <v>0</v>
      </c>
      <c r="GU108" s="40">
        <f>IF(GU$7="",0,INT(IF(OR(условия!$U$108=0,условия!$U$110=0),0,GU99/условия!$U$108/20/условия!$U$110))+1)</f>
        <v>0</v>
      </c>
      <c r="GV108" s="40">
        <f>IF(GV$7="",0,INT(IF(OR(условия!$U$108=0,условия!$U$110=0),0,GV99/условия!$U$108/20/условия!$U$110))+1)</f>
        <v>0</v>
      </c>
      <c r="GW108" s="40">
        <f>IF(GW$7="",0,INT(IF(OR(условия!$U$108=0,условия!$U$110=0),0,GW99/условия!$U$108/20/условия!$U$110))+1)</f>
        <v>0</v>
      </c>
      <c r="GX108" s="40">
        <f>IF(GX$7="",0,INT(IF(OR(условия!$U$108=0,условия!$U$110=0),0,GX99/условия!$U$108/20/условия!$U$110))+1)</f>
        <v>0</v>
      </c>
      <c r="GY108" s="40">
        <f>IF(GY$7="",0,INT(IF(OR(условия!$U$108=0,условия!$U$110=0),0,GY99/условия!$U$108/20/условия!$U$110))+1)</f>
        <v>0</v>
      </c>
      <c r="GZ108" s="40">
        <f>IF(GZ$7="",0,INT(IF(OR(условия!$U$108=0,условия!$U$110=0),0,GZ99/условия!$U$108/20/условия!$U$110))+1)</f>
        <v>0</v>
      </c>
      <c r="HA108" s="40">
        <f>IF(HA$7="",0,INT(IF(OR(условия!$U$108=0,условия!$U$110=0),0,HA99/условия!$U$108/20/условия!$U$110))+1)</f>
        <v>0</v>
      </c>
      <c r="HB108" s="40">
        <f>IF(HB$7="",0,INT(IF(OR(условия!$U$108=0,условия!$U$110=0),0,HB99/условия!$U$108/20/условия!$U$110))+1)</f>
        <v>0</v>
      </c>
      <c r="HC108" s="40">
        <f>IF(HC$7="",0,INT(IF(OR(условия!$U$108=0,условия!$U$110=0),0,HC99/условия!$U$108/20/условия!$U$110))+1)</f>
        <v>0</v>
      </c>
      <c r="HD108" s="40">
        <f>IF(HD$7="",0,INT(IF(OR(условия!$U$108=0,условия!$U$110=0),0,HD99/условия!$U$108/20/условия!$U$110))+1)</f>
        <v>0</v>
      </c>
      <c r="HE108" s="40">
        <f>IF(HE$7="",0,INT(IF(OR(условия!$U$108=0,условия!$U$110=0),0,HE99/условия!$U$108/20/условия!$U$110))+1)</f>
        <v>0</v>
      </c>
      <c r="HF108" s="40">
        <f>IF(HF$7="",0,INT(IF(OR(условия!$U$108=0,условия!$U$110=0),0,HF99/условия!$U$108/20/условия!$U$110))+1)</f>
        <v>0</v>
      </c>
      <c r="HG108" s="40">
        <f>IF(HG$7="",0,INT(IF(OR(условия!$U$108=0,условия!$U$110=0),0,HG99/условия!$U$108/20/условия!$U$110))+1)</f>
        <v>0</v>
      </c>
      <c r="HH108" s="40">
        <f>IF(HH$7="",0,INT(IF(OR(условия!$U$108=0,условия!$U$110=0),0,HH99/условия!$U$108/20/условия!$U$110))+1)</f>
        <v>0</v>
      </c>
      <c r="HI108" s="40">
        <f>IF(HI$7="",0,INT(IF(OR(условия!$U$108=0,условия!$U$110=0),0,HI99/условия!$U$108/20/условия!$U$110))+1)</f>
        <v>0</v>
      </c>
      <c r="HJ108" s="40">
        <f>IF(HJ$7="",0,INT(IF(OR(условия!$U$108=0,условия!$U$110=0),0,HJ99/условия!$U$108/20/условия!$U$110))+1)</f>
        <v>0</v>
      </c>
      <c r="HK108" s="40">
        <f>IF(HK$7="",0,INT(IF(OR(условия!$U$108=0,условия!$U$110=0),0,HK99/условия!$U$108/20/условия!$U$110))+1)</f>
        <v>0</v>
      </c>
      <c r="HL108" s="40">
        <f>IF(HL$7="",0,INT(IF(OR(условия!$U$108=0,условия!$U$110=0),0,HL99/условия!$U$108/20/условия!$U$110))+1)</f>
        <v>0</v>
      </c>
      <c r="HM108" s="40">
        <f>IF(HM$7="",0,INT(IF(OR(условия!$U$108=0,условия!$U$110=0),0,HM99/условия!$U$108/20/условия!$U$110))+1)</f>
        <v>0</v>
      </c>
      <c r="HN108" s="40">
        <f>IF(HN$7="",0,INT(IF(OR(условия!$U$108=0,условия!$U$110=0),0,HN99/условия!$U$108/20/условия!$U$110))+1)</f>
        <v>0</v>
      </c>
      <c r="HO108" s="40">
        <f>IF(HO$7="",0,INT(IF(OR(условия!$U$108=0,условия!$U$110=0),0,HO99/условия!$U$108/20/условия!$U$110))+1)</f>
        <v>0</v>
      </c>
      <c r="HP108" s="40">
        <f>IF(HP$7="",0,INT(IF(OR(условия!$U$108=0,условия!$U$110=0),0,HP99/условия!$U$108/20/условия!$U$110))+1)</f>
        <v>0</v>
      </c>
      <c r="HQ108" s="40">
        <f>IF(HQ$7="",0,INT(IF(OR(условия!$U$108=0,условия!$U$110=0),0,HQ99/условия!$U$108/20/условия!$U$110))+1)</f>
        <v>0</v>
      </c>
      <c r="HR108" s="40">
        <f>IF(HR$7="",0,INT(IF(OR(условия!$U$108=0,условия!$U$110=0),0,HR99/условия!$U$108/20/условия!$U$110))+1)</f>
        <v>0</v>
      </c>
      <c r="HS108" s="40">
        <f>IF(HS$7="",0,INT(IF(OR(условия!$U$108=0,условия!$U$110=0),0,HS99/условия!$U$108/20/условия!$U$110))+1)</f>
        <v>0</v>
      </c>
      <c r="HT108" s="40">
        <f>IF(HT$7="",0,INT(IF(OR(условия!$U$108=0,условия!$U$110=0),0,HT99/условия!$U$108/20/условия!$U$110))+1)</f>
        <v>0</v>
      </c>
      <c r="HU108" s="40">
        <f>IF(HU$7="",0,INT(IF(OR(условия!$U$108=0,условия!$U$110=0),0,HU99/условия!$U$108/20/условия!$U$110))+1)</f>
        <v>0</v>
      </c>
      <c r="HV108" s="40">
        <f>IF(HV$7="",0,INT(IF(OR(условия!$U$108=0,условия!$U$110=0),0,HV99/условия!$U$108/20/условия!$U$110))+1)</f>
        <v>0</v>
      </c>
      <c r="HW108" s="40">
        <f>IF(HW$7="",0,INT(IF(OR(условия!$U$108=0,условия!$U$110=0),0,HW99/условия!$U$108/20/условия!$U$110))+1)</f>
        <v>0</v>
      </c>
      <c r="HX108" s="40">
        <f>IF(HX$7="",0,INT(IF(OR(условия!$U$108=0,условия!$U$110=0),0,HX99/условия!$U$108/20/условия!$U$110))+1)</f>
        <v>0</v>
      </c>
      <c r="HY108" s="40">
        <f>IF(HY$7="",0,INT(IF(OR(условия!$U$108=0,условия!$U$110=0),0,HY99/условия!$U$108/20/условия!$U$110))+1)</f>
        <v>0</v>
      </c>
      <c r="HZ108" s="40">
        <f>IF(HZ$7="",0,INT(IF(OR(условия!$U$108=0,условия!$U$110=0),0,HZ99/условия!$U$108/20/условия!$U$110))+1)</f>
        <v>0</v>
      </c>
      <c r="IA108" s="40">
        <f>IF(IA$7="",0,INT(IF(OR(условия!$U$108=0,условия!$U$110=0),0,IA99/условия!$U$108/20/условия!$U$110))+1)</f>
        <v>0</v>
      </c>
      <c r="IB108" s="40">
        <f>IF(IB$7="",0,INT(IF(OR(условия!$U$108=0,условия!$U$110=0),0,IB99/условия!$U$108/20/условия!$U$110))+1)</f>
        <v>0</v>
      </c>
      <c r="IC108" s="40">
        <f>IF(IC$7="",0,INT(IF(OR(условия!$U$108=0,условия!$U$110=0),0,IC99/условия!$U$108/20/условия!$U$110))+1)</f>
        <v>0</v>
      </c>
      <c r="ID108" s="40">
        <f>IF(ID$7="",0,INT(IF(OR(условия!$U$108=0,условия!$U$110=0),0,ID99/условия!$U$108/20/условия!$U$110))+1)</f>
        <v>0</v>
      </c>
      <c r="IE108" s="40">
        <f>IF(IE$7="",0,INT(IF(OR(условия!$U$108=0,условия!$U$110=0),0,IE99/условия!$U$108/20/условия!$U$110))+1)</f>
        <v>0</v>
      </c>
      <c r="IF108" s="40">
        <f>IF(IF$7="",0,INT(IF(OR(условия!$U$108=0,условия!$U$110=0),0,IF99/условия!$U$108/20/условия!$U$110))+1)</f>
        <v>0</v>
      </c>
      <c r="IG108" s="40">
        <f>IF(IG$7="",0,INT(IF(OR(условия!$U$108=0,условия!$U$110=0),0,IG99/условия!$U$108/20/условия!$U$110))+1)</f>
        <v>0</v>
      </c>
      <c r="IH108" s="40">
        <f>IF(IH$7="",0,INT(IF(OR(условия!$U$108=0,условия!$U$110=0),0,IH99/условия!$U$108/20/условия!$U$110))+1)</f>
        <v>0</v>
      </c>
      <c r="II108" s="40">
        <f>IF(II$7="",0,INT(IF(OR(условия!$U$108=0,условия!$U$110=0),0,II99/условия!$U$108/20/условия!$U$110))+1)</f>
        <v>0</v>
      </c>
      <c r="IJ108" s="40">
        <f>IF(IJ$7="",0,INT(IF(OR(условия!$U$108=0,условия!$U$110=0),0,IJ99/условия!$U$108/20/условия!$U$110))+1)</f>
        <v>0</v>
      </c>
      <c r="IK108" s="40">
        <f>IF(IK$7="",0,INT(IF(OR(условия!$U$108=0,условия!$U$110=0),0,IK99/условия!$U$108/20/условия!$U$110))+1)</f>
        <v>0</v>
      </c>
      <c r="IL108" s="40">
        <f>IF(IL$7="",0,INT(IF(OR(условия!$U$108=0,условия!$U$110=0),0,IL99/условия!$U$108/20/условия!$U$110))+1)</f>
        <v>0</v>
      </c>
      <c r="IM108" s="40">
        <f>IF(IM$7="",0,INT(IF(OR(условия!$U$108=0,условия!$U$110=0),0,IM99/условия!$U$108/20/условия!$U$110))+1)</f>
        <v>0</v>
      </c>
      <c r="IN108" s="40">
        <f>IF(IN$7="",0,INT(IF(OR(условия!$U$108=0,условия!$U$110=0),0,IN99/условия!$U$108/20/условия!$U$110))+1)</f>
        <v>0</v>
      </c>
      <c r="IO108" s="40">
        <f>IF(IO$7="",0,INT(IF(OR(условия!$U$108=0,условия!$U$110=0),0,IO99/условия!$U$108/20/условия!$U$110))+1)</f>
        <v>0</v>
      </c>
      <c r="IP108" s="40">
        <f>IF(IP$7="",0,INT(IF(OR(условия!$U$108=0,условия!$U$110=0),0,IP99/условия!$U$108/20/условия!$U$110))+1)</f>
        <v>0</v>
      </c>
      <c r="IQ108" s="40">
        <f>IF(IQ$7="",0,INT(IF(OR(условия!$U$108=0,условия!$U$110=0),0,IQ99/условия!$U$108/20/условия!$U$110))+1)</f>
        <v>0</v>
      </c>
      <c r="IR108" s="40">
        <f>IF(IR$7="",0,INT(IF(OR(условия!$U$108=0,условия!$U$110=0),0,IR99/условия!$U$108/20/условия!$U$110))+1)</f>
        <v>0</v>
      </c>
      <c r="IS108" s="40">
        <f>IF(IS$7="",0,INT(IF(OR(условия!$U$108=0,условия!$U$110=0),0,IS99/условия!$U$108/20/условия!$U$110))+1)</f>
        <v>0</v>
      </c>
      <c r="IT108" s="40">
        <f>IF(IT$7="",0,INT(IF(OR(условия!$U$108=0,условия!$U$110=0),0,IT99/условия!$U$108/20/условия!$U$110))+1)</f>
        <v>0</v>
      </c>
      <c r="IU108" s="40">
        <f>IF(IU$7="",0,INT(IF(OR(условия!$U$108=0,условия!$U$110=0),0,IU99/условия!$U$108/20/условия!$U$110))+1)</f>
        <v>0</v>
      </c>
      <c r="IV108" s="40">
        <f>IF(IV$7="",0,INT(IF(OR(условия!$U$108=0,условия!$U$110=0),0,IV99/условия!$U$108/20/условия!$U$110))+1)</f>
        <v>0</v>
      </c>
      <c r="IW108" s="40">
        <f>IF(IW$7="",0,INT(IF(OR(условия!$U$108=0,условия!$U$110=0),0,IW99/условия!$U$108/20/условия!$U$110))+1)</f>
        <v>0</v>
      </c>
      <c r="IX108" s="40">
        <f>IF(IX$7="",0,INT(IF(OR(условия!$U$108=0,условия!$U$110=0),0,IX99/условия!$U$108/20/условия!$U$110))+1)</f>
        <v>0</v>
      </c>
      <c r="IY108" s="40">
        <f>IF(IY$7="",0,INT(IF(OR(условия!$U$108=0,условия!$U$110=0),0,IY99/условия!$U$108/20/условия!$U$110))+1)</f>
        <v>0</v>
      </c>
      <c r="IZ108" s="40">
        <f>IF(IZ$7="",0,INT(IF(OR(условия!$U$108=0,условия!$U$110=0),0,IZ99/условия!$U$108/20/условия!$U$110))+1)</f>
        <v>0</v>
      </c>
      <c r="JA108" s="40">
        <f>IF(JA$7="",0,INT(IF(OR(условия!$U$108=0,условия!$U$110=0),0,JA99/условия!$U$108/20/условия!$U$110))+1)</f>
        <v>0</v>
      </c>
      <c r="JB108" s="40">
        <f>IF(JB$7="",0,INT(IF(OR(условия!$U$108=0,условия!$U$110=0),0,JB99/условия!$U$108/20/условия!$U$110))+1)</f>
        <v>0</v>
      </c>
      <c r="JC108" s="40">
        <f>IF(JC$7="",0,INT(IF(OR(условия!$U$108=0,условия!$U$110=0),0,JC99/условия!$U$108/20/условия!$U$110))+1)</f>
        <v>0</v>
      </c>
      <c r="JD108" s="40">
        <f>IF(JD$7="",0,INT(IF(OR(условия!$U$108=0,условия!$U$110=0),0,JD99/условия!$U$108/20/условия!$U$110))+1)</f>
        <v>0</v>
      </c>
      <c r="JE108" s="40">
        <f>IF(JE$7="",0,INT(IF(OR(условия!$U$108=0,условия!$U$110=0),0,JE99/условия!$U$108/20/условия!$U$110))+1)</f>
        <v>0</v>
      </c>
      <c r="JF108" s="40">
        <f>IF(JF$7="",0,INT(IF(OR(условия!$U$108=0,условия!$U$110=0),0,JF99/условия!$U$108/20/условия!$U$110))+1)</f>
        <v>0</v>
      </c>
      <c r="JG108" s="40">
        <f>IF(JG$7="",0,INT(IF(OR(условия!$U$108=0,условия!$U$110=0),0,JG99/условия!$U$108/20/условия!$U$110))+1)</f>
        <v>0</v>
      </c>
      <c r="JH108" s="40">
        <f>IF(JH$7="",0,INT(IF(OR(условия!$U$108=0,условия!$U$110=0),0,JH99/условия!$U$108/20/условия!$U$110))+1)</f>
        <v>0</v>
      </c>
      <c r="JI108" s="40">
        <f>IF(JI$7="",0,INT(IF(OR(условия!$U$108=0,условия!$U$110=0),0,JI99/условия!$U$108/20/условия!$U$110))+1)</f>
        <v>0</v>
      </c>
      <c r="JJ108" s="40">
        <f>IF(JJ$7="",0,INT(IF(OR(условия!$U$108=0,условия!$U$110=0),0,JJ99/условия!$U$108/20/условия!$U$110))+1)</f>
        <v>0</v>
      </c>
      <c r="JK108" s="40">
        <f>IF(JK$7="",0,INT(IF(OR(условия!$U$108=0,условия!$U$110=0),0,JK99/условия!$U$108/20/условия!$U$110))+1)</f>
        <v>0</v>
      </c>
      <c r="JL108" s="40">
        <f>IF(JL$7="",0,INT(IF(OR(условия!$U$108=0,условия!$U$110=0),0,JL99/условия!$U$108/20/условия!$U$110))+1)</f>
        <v>0</v>
      </c>
      <c r="JM108" s="40">
        <f>IF(JM$7="",0,INT(IF(OR(условия!$U$108=0,условия!$U$110=0),0,JM99/условия!$U$108/20/условия!$U$110))+1)</f>
        <v>0</v>
      </c>
      <c r="JN108" s="40">
        <f>IF(JN$7="",0,INT(IF(OR(условия!$U$108=0,условия!$U$110=0),0,JN99/условия!$U$108/20/условия!$U$110))+1)</f>
        <v>0</v>
      </c>
      <c r="JO108" s="40">
        <f>IF(JO$7="",0,INT(IF(OR(условия!$U$108=0,условия!$U$110=0),0,JO99/условия!$U$108/20/условия!$U$110))+1)</f>
        <v>0</v>
      </c>
      <c r="JP108" s="40">
        <f>IF(JP$7="",0,INT(IF(OR(условия!$U$108=0,условия!$U$110=0),0,JP99/условия!$U$108/20/условия!$U$110))+1)</f>
        <v>0</v>
      </c>
      <c r="JQ108" s="40">
        <f>IF(JQ$7="",0,INT(IF(OR(условия!$U$108=0,условия!$U$110=0),0,JQ99/условия!$U$108/20/условия!$U$110))+1)</f>
        <v>0</v>
      </c>
      <c r="JR108" s="40">
        <f>IF(JR$7="",0,INT(IF(OR(условия!$U$108=0,условия!$U$110=0),0,JR99/условия!$U$108/20/условия!$U$110))+1)</f>
        <v>0</v>
      </c>
      <c r="JS108" s="40">
        <f>IF(JS$7="",0,INT(IF(OR(условия!$U$108=0,условия!$U$110=0),0,JS99/условия!$U$108/20/условия!$U$110))+1)</f>
        <v>0</v>
      </c>
      <c r="JT108" s="40">
        <f>IF(JT$7="",0,INT(IF(OR(условия!$U$108=0,условия!$U$110=0),0,JT99/условия!$U$108/20/условия!$U$110))+1)</f>
        <v>0</v>
      </c>
      <c r="JU108" s="40">
        <f>IF(JU$7="",0,INT(IF(OR(условия!$U$108=0,условия!$U$110=0),0,JU99/условия!$U$108/20/условия!$U$110))+1)</f>
        <v>0</v>
      </c>
      <c r="JV108" s="40">
        <f>IF(JV$7="",0,INT(IF(OR(условия!$U$108=0,условия!$U$110=0),0,JV99/условия!$U$108/20/условия!$U$110))+1)</f>
        <v>0</v>
      </c>
      <c r="JW108" s="40">
        <f>IF(JW$7="",0,INT(IF(OR(условия!$U$108=0,условия!$U$110=0),0,JW99/условия!$U$108/20/условия!$U$110))+1)</f>
        <v>0</v>
      </c>
      <c r="JX108" s="40">
        <f>IF(JX$7="",0,INT(IF(OR(условия!$U$108=0,условия!$U$110=0),0,JX99/условия!$U$108/20/условия!$U$110))+1)</f>
        <v>0</v>
      </c>
      <c r="JY108" s="40">
        <f>IF(JY$7="",0,INT(IF(OR(условия!$U$108=0,условия!$U$110=0),0,JY99/условия!$U$108/20/условия!$U$110))+1)</f>
        <v>0</v>
      </c>
      <c r="JZ108" s="40">
        <f>IF(JZ$7="",0,INT(IF(OR(условия!$U$108=0,условия!$U$110=0),0,JZ99/условия!$U$108/20/условия!$U$110))+1)</f>
        <v>0</v>
      </c>
      <c r="KA108" s="40">
        <f>IF(KA$7="",0,INT(IF(OR(условия!$U$108=0,условия!$U$110=0),0,KA99/условия!$U$108/20/условия!$U$110))+1)</f>
        <v>0</v>
      </c>
      <c r="KB108" s="40">
        <f>IF(KB$7="",0,INT(IF(OR(условия!$U$108=0,условия!$U$110=0),0,KB99/условия!$U$108/20/условия!$U$110))+1)</f>
        <v>0</v>
      </c>
      <c r="KC108" s="40">
        <f>IF(KC$7="",0,INT(IF(OR(условия!$U$108=0,условия!$U$110=0),0,KC99/условия!$U$108/20/условия!$U$110))+1)</f>
        <v>0</v>
      </c>
      <c r="KD108" s="40">
        <f>IF(KD$7="",0,INT(IF(OR(условия!$U$108=0,условия!$U$110=0),0,KD99/условия!$U$108/20/условия!$U$110))+1)</f>
        <v>0</v>
      </c>
      <c r="KE108" s="40">
        <f>IF(KE$7="",0,INT(IF(OR(условия!$U$108=0,условия!$U$110=0),0,KE99/условия!$U$108/20/условия!$U$110))+1)</f>
        <v>0</v>
      </c>
      <c r="KF108" s="40">
        <f>IF(KF$7="",0,INT(IF(OR(условия!$U$108=0,условия!$U$110=0),0,KF99/условия!$U$108/20/условия!$U$110))+1)</f>
        <v>0</v>
      </c>
      <c r="KG108" s="40">
        <f>IF(KG$7="",0,INT(IF(OR(условия!$U$108=0,условия!$U$110=0),0,KG99/условия!$U$108/20/условия!$U$110))+1)</f>
        <v>0</v>
      </c>
      <c r="KH108" s="40">
        <f>IF(KH$7="",0,INT(IF(OR(условия!$U$108=0,условия!$U$110=0),0,KH99/условия!$U$108/20/условия!$U$110))+1)</f>
        <v>0</v>
      </c>
      <c r="KI108" s="40">
        <f>IF(KI$7="",0,INT(IF(OR(условия!$U$108=0,условия!$U$110=0),0,KI99/условия!$U$108/20/условия!$U$110))+1)</f>
        <v>0</v>
      </c>
      <c r="KJ108" s="40">
        <f>IF(KJ$7="",0,INT(IF(OR(условия!$U$108=0,условия!$U$110=0),0,KJ99/условия!$U$108/20/условия!$U$110))+1)</f>
        <v>0</v>
      </c>
      <c r="KK108" s="40">
        <f>IF(KK$7="",0,INT(IF(OR(условия!$U$108=0,условия!$U$110=0),0,KK99/условия!$U$108/20/условия!$U$110))+1)</f>
        <v>0</v>
      </c>
      <c r="KL108" s="40">
        <f>IF(KL$7="",0,INT(IF(OR(условия!$U$108=0,условия!$U$110=0),0,KL99/условия!$U$108/20/условия!$U$110))+1)</f>
        <v>0</v>
      </c>
      <c r="KM108" s="40">
        <f>IF(KM$7="",0,INT(IF(OR(условия!$U$108=0,условия!$U$110=0),0,KM99/условия!$U$108/20/условия!$U$110))+1)</f>
        <v>0</v>
      </c>
      <c r="KN108" s="40">
        <f>IF(KN$7="",0,INT(IF(OR(условия!$U$108=0,условия!$U$110=0),0,KN99/условия!$U$108/20/условия!$U$110))+1)</f>
        <v>0</v>
      </c>
      <c r="KO108" s="40">
        <f>IF(KO$7="",0,INT(IF(OR(условия!$U$108=0,условия!$U$110=0),0,KO99/условия!$U$108/20/условия!$U$110))+1)</f>
        <v>0</v>
      </c>
      <c r="KP108" s="40">
        <f>IF(KP$7="",0,INT(IF(OR(условия!$U$108=0,условия!$U$110=0),0,KP99/условия!$U$108/20/условия!$U$110))+1)</f>
        <v>0</v>
      </c>
      <c r="KQ108" s="40">
        <f>IF(KQ$7="",0,INT(IF(OR(условия!$U$108=0,условия!$U$110=0),0,KQ99/условия!$U$108/20/условия!$U$110))+1)</f>
        <v>0</v>
      </c>
      <c r="KR108" s="40">
        <f>IF(KR$7="",0,INT(IF(OR(условия!$U$108=0,условия!$U$110=0),0,KR99/условия!$U$108/20/условия!$U$110))+1)</f>
        <v>0</v>
      </c>
      <c r="KS108" s="40">
        <f>IF(KS$7="",0,INT(IF(OR(условия!$U$108=0,условия!$U$110=0),0,KS99/условия!$U$108/20/условия!$U$110))+1)</f>
        <v>0</v>
      </c>
      <c r="KT108" s="40">
        <f>IF(KT$7="",0,INT(IF(OR(условия!$U$108=0,условия!$U$110=0),0,KT99/условия!$U$108/20/условия!$U$110))+1)</f>
        <v>0</v>
      </c>
      <c r="KU108" s="40">
        <f>IF(KU$7="",0,INT(IF(OR(условия!$U$108=0,условия!$U$110=0),0,KU99/условия!$U$108/20/условия!$U$110))+1)</f>
        <v>0</v>
      </c>
      <c r="KV108" s="40">
        <f>IF(KV$7="",0,INT(IF(OR(условия!$U$108=0,условия!$U$110=0),0,KV99/условия!$U$108/20/условия!$U$110))+1)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справочники!M13</f>
        <v>маркетологи</v>
      </c>
      <c r="F109" s="1"/>
      <c r="G109" s="1"/>
      <c r="H109" s="11" t="str">
        <f t="shared" si="930"/>
        <v>чел</v>
      </c>
      <c r="I109" s="1"/>
      <c r="J109" s="1"/>
      <c r="K109" s="1"/>
      <c r="L109" s="1"/>
      <c r="M109" s="5"/>
      <c r="N109" s="40"/>
      <c r="O109" s="19"/>
      <c r="P109" s="1"/>
      <c r="Q109" s="1"/>
      <c r="R109" s="52"/>
      <c r="S109" s="1"/>
      <c r="T109" s="5" t="s">
        <v>0</v>
      </c>
      <c r="U109" s="40">
        <v>1</v>
      </c>
      <c r="V109" s="40">
        <f t="shared" ref="V109:AK115" si="931">U109</f>
        <v>1</v>
      </c>
      <c r="W109" s="40">
        <f t="shared" si="931"/>
        <v>1</v>
      </c>
      <c r="X109" s="40">
        <f t="shared" si="931"/>
        <v>1</v>
      </c>
      <c r="Y109" s="40">
        <f t="shared" si="931"/>
        <v>1</v>
      </c>
      <c r="Z109" s="40">
        <f t="shared" si="931"/>
        <v>1</v>
      </c>
      <c r="AA109" s="40">
        <f t="shared" si="931"/>
        <v>1</v>
      </c>
      <c r="AB109" s="40">
        <f t="shared" si="931"/>
        <v>1</v>
      </c>
      <c r="AC109" s="40">
        <f t="shared" si="931"/>
        <v>1</v>
      </c>
      <c r="AD109" s="40">
        <f t="shared" si="931"/>
        <v>1</v>
      </c>
      <c r="AE109" s="40">
        <f t="shared" si="931"/>
        <v>1</v>
      </c>
      <c r="AF109" s="40">
        <f t="shared" si="931"/>
        <v>1</v>
      </c>
      <c r="AG109" s="40">
        <f t="shared" si="931"/>
        <v>1</v>
      </c>
      <c r="AH109" s="40">
        <f t="shared" si="931"/>
        <v>1</v>
      </c>
      <c r="AI109" s="40">
        <f t="shared" si="931"/>
        <v>1</v>
      </c>
      <c r="AJ109" s="40">
        <f t="shared" si="931"/>
        <v>1</v>
      </c>
      <c r="AK109" s="40">
        <f t="shared" si="931"/>
        <v>1</v>
      </c>
      <c r="AL109" s="40">
        <f t="shared" ref="AL109:BA115" si="932">AK109</f>
        <v>1</v>
      </c>
      <c r="AM109" s="40">
        <f t="shared" si="932"/>
        <v>1</v>
      </c>
      <c r="AN109" s="40">
        <f t="shared" si="932"/>
        <v>1</v>
      </c>
      <c r="AO109" s="40">
        <f t="shared" si="932"/>
        <v>1</v>
      </c>
      <c r="AP109" s="40">
        <f t="shared" si="932"/>
        <v>1</v>
      </c>
      <c r="AQ109" s="40">
        <f t="shared" si="932"/>
        <v>1</v>
      </c>
      <c r="AR109" s="40">
        <f t="shared" si="932"/>
        <v>1</v>
      </c>
      <c r="AS109" s="40">
        <f t="shared" si="932"/>
        <v>1</v>
      </c>
      <c r="AT109" s="40">
        <f t="shared" si="932"/>
        <v>1</v>
      </c>
      <c r="AU109" s="40">
        <f t="shared" si="932"/>
        <v>1</v>
      </c>
      <c r="AV109" s="40">
        <f t="shared" si="932"/>
        <v>1</v>
      </c>
      <c r="AW109" s="40">
        <f t="shared" si="932"/>
        <v>1</v>
      </c>
      <c r="AX109" s="40">
        <f t="shared" si="932"/>
        <v>1</v>
      </c>
      <c r="AY109" s="40">
        <f t="shared" si="932"/>
        <v>1</v>
      </c>
      <c r="AZ109" s="40">
        <f t="shared" si="932"/>
        <v>1</v>
      </c>
      <c r="BA109" s="40">
        <f t="shared" si="932"/>
        <v>1</v>
      </c>
      <c r="BB109" s="40">
        <f t="shared" ref="BB109:BQ115" si="933">BA109</f>
        <v>1</v>
      </c>
      <c r="BC109" s="40">
        <f t="shared" si="933"/>
        <v>1</v>
      </c>
      <c r="BD109" s="40">
        <f t="shared" si="933"/>
        <v>1</v>
      </c>
      <c r="BE109" s="40">
        <f t="shared" si="933"/>
        <v>1</v>
      </c>
      <c r="BF109" s="40">
        <f t="shared" si="933"/>
        <v>1</v>
      </c>
      <c r="BG109" s="40">
        <f t="shared" si="933"/>
        <v>1</v>
      </c>
      <c r="BH109" s="40">
        <f t="shared" si="933"/>
        <v>1</v>
      </c>
      <c r="BI109" s="40">
        <f t="shared" si="933"/>
        <v>1</v>
      </c>
      <c r="BJ109" s="40">
        <f t="shared" si="933"/>
        <v>1</v>
      </c>
      <c r="BK109" s="40">
        <f t="shared" si="933"/>
        <v>1</v>
      </c>
      <c r="BL109" s="40">
        <f t="shared" si="933"/>
        <v>1</v>
      </c>
      <c r="BM109" s="40">
        <f t="shared" si="933"/>
        <v>1</v>
      </c>
      <c r="BN109" s="40">
        <f t="shared" si="933"/>
        <v>1</v>
      </c>
      <c r="BO109" s="40">
        <f t="shared" si="933"/>
        <v>1</v>
      </c>
      <c r="BP109" s="40">
        <f t="shared" si="933"/>
        <v>1</v>
      </c>
      <c r="BQ109" s="40">
        <f t="shared" si="933"/>
        <v>1</v>
      </c>
      <c r="BR109" s="40">
        <f t="shared" ref="BR109:CG115" si="934">BQ109</f>
        <v>1</v>
      </c>
      <c r="BS109" s="40">
        <f t="shared" si="934"/>
        <v>1</v>
      </c>
      <c r="BT109" s="40">
        <f t="shared" si="934"/>
        <v>1</v>
      </c>
      <c r="BU109" s="40">
        <f t="shared" si="934"/>
        <v>1</v>
      </c>
      <c r="BV109" s="40">
        <f t="shared" si="934"/>
        <v>1</v>
      </c>
      <c r="BW109" s="40">
        <f t="shared" si="934"/>
        <v>1</v>
      </c>
      <c r="BX109" s="40">
        <f t="shared" si="934"/>
        <v>1</v>
      </c>
      <c r="BY109" s="40">
        <f t="shared" si="934"/>
        <v>1</v>
      </c>
      <c r="BZ109" s="40">
        <f t="shared" si="934"/>
        <v>1</v>
      </c>
      <c r="CA109" s="40">
        <f t="shared" si="934"/>
        <v>1</v>
      </c>
      <c r="CB109" s="40">
        <f t="shared" si="934"/>
        <v>1</v>
      </c>
      <c r="CC109" s="40">
        <f t="shared" si="934"/>
        <v>1</v>
      </c>
      <c r="CD109" s="40">
        <f t="shared" si="934"/>
        <v>1</v>
      </c>
      <c r="CE109" s="40">
        <f t="shared" si="934"/>
        <v>1</v>
      </c>
      <c r="CF109" s="40">
        <f t="shared" si="934"/>
        <v>1</v>
      </c>
      <c r="CG109" s="40">
        <f t="shared" si="934"/>
        <v>1</v>
      </c>
      <c r="CH109" s="40">
        <f t="shared" ref="CH109:CW115" si="935">CG109</f>
        <v>1</v>
      </c>
      <c r="CI109" s="40">
        <f t="shared" si="935"/>
        <v>1</v>
      </c>
      <c r="CJ109" s="40">
        <f t="shared" si="935"/>
        <v>1</v>
      </c>
      <c r="CK109" s="40">
        <f t="shared" si="935"/>
        <v>1</v>
      </c>
      <c r="CL109" s="40">
        <f t="shared" si="935"/>
        <v>1</v>
      </c>
      <c r="CM109" s="40">
        <f t="shared" si="935"/>
        <v>1</v>
      </c>
      <c r="CN109" s="40">
        <f t="shared" si="935"/>
        <v>1</v>
      </c>
      <c r="CO109" s="40">
        <f t="shared" si="935"/>
        <v>1</v>
      </c>
      <c r="CP109" s="40">
        <f t="shared" si="935"/>
        <v>1</v>
      </c>
      <c r="CQ109" s="40">
        <f t="shared" si="935"/>
        <v>1</v>
      </c>
      <c r="CR109" s="40">
        <f t="shared" si="935"/>
        <v>1</v>
      </c>
      <c r="CS109" s="40">
        <f t="shared" si="935"/>
        <v>1</v>
      </c>
      <c r="CT109" s="40">
        <f t="shared" si="935"/>
        <v>1</v>
      </c>
      <c r="CU109" s="40">
        <f t="shared" si="935"/>
        <v>1</v>
      </c>
      <c r="CV109" s="40">
        <f t="shared" si="935"/>
        <v>1</v>
      </c>
      <c r="CW109" s="40">
        <f t="shared" si="935"/>
        <v>1</v>
      </c>
      <c r="CX109" s="40">
        <f t="shared" ref="CX109:DM115" si="936">CW109</f>
        <v>1</v>
      </c>
      <c r="CY109" s="40">
        <f t="shared" si="936"/>
        <v>1</v>
      </c>
      <c r="CZ109" s="40">
        <f t="shared" si="936"/>
        <v>1</v>
      </c>
      <c r="DA109" s="40">
        <f t="shared" si="936"/>
        <v>1</v>
      </c>
      <c r="DB109" s="40">
        <f t="shared" si="936"/>
        <v>1</v>
      </c>
      <c r="DC109" s="40">
        <f t="shared" si="936"/>
        <v>1</v>
      </c>
      <c r="DD109" s="40">
        <f t="shared" si="936"/>
        <v>1</v>
      </c>
      <c r="DE109" s="40">
        <f t="shared" si="936"/>
        <v>1</v>
      </c>
      <c r="DF109" s="40">
        <f t="shared" si="936"/>
        <v>1</v>
      </c>
      <c r="DG109" s="40">
        <f t="shared" si="936"/>
        <v>1</v>
      </c>
      <c r="DH109" s="40">
        <f t="shared" si="936"/>
        <v>1</v>
      </c>
      <c r="DI109" s="40">
        <f t="shared" si="936"/>
        <v>1</v>
      </c>
      <c r="DJ109" s="40">
        <f t="shared" si="936"/>
        <v>1</v>
      </c>
      <c r="DK109" s="40">
        <f t="shared" si="936"/>
        <v>1</v>
      </c>
      <c r="DL109" s="40">
        <f t="shared" si="936"/>
        <v>1</v>
      </c>
      <c r="DM109" s="40">
        <f t="shared" si="936"/>
        <v>1</v>
      </c>
      <c r="DN109" s="40">
        <f t="shared" ref="DN109:EC115" si="937">DM109</f>
        <v>1</v>
      </c>
      <c r="DO109" s="40">
        <f t="shared" si="937"/>
        <v>1</v>
      </c>
      <c r="DP109" s="40">
        <f t="shared" si="937"/>
        <v>1</v>
      </c>
      <c r="DQ109" s="40">
        <f t="shared" si="937"/>
        <v>1</v>
      </c>
      <c r="DR109" s="40">
        <f t="shared" si="937"/>
        <v>1</v>
      </c>
      <c r="DS109" s="40">
        <f t="shared" si="937"/>
        <v>1</v>
      </c>
      <c r="DT109" s="40">
        <f t="shared" si="937"/>
        <v>1</v>
      </c>
      <c r="DU109" s="40">
        <f t="shared" si="937"/>
        <v>1</v>
      </c>
      <c r="DV109" s="40">
        <f t="shared" si="937"/>
        <v>1</v>
      </c>
      <c r="DW109" s="40">
        <f t="shared" si="937"/>
        <v>1</v>
      </c>
      <c r="DX109" s="40">
        <f t="shared" si="937"/>
        <v>1</v>
      </c>
      <c r="DY109" s="40">
        <f t="shared" si="937"/>
        <v>1</v>
      </c>
      <c r="DZ109" s="40">
        <f t="shared" si="937"/>
        <v>1</v>
      </c>
      <c r="EA109" s="40">
        <f t="shared" si="937"/>
        <v>1</v>
      </c>
      <c r="EB109" s="40">
        <f t="shared" si="937"/>
        <v>1</v>
      </c>
      <c r="EC109" s="40">
        <f t="shared" si="937"/>
        <v>1</v>
      </c>
      <c r="ED109" s="40">
        <f t="shared" ref="ED109:ES115" si="938">EC109</f>
        <v>1</v>
      </c>
      <c r="EE109" s="40">
        <f t="shared" si="938"/>
        <v>1</v>
      </c>
      <c r="EF109" s="40">
        <f t="shared" si="938"/>
        <v>1</v>
      </c>
      <c r="EG109" s="40">
        <f t="shared" si="938"/>
        <v>1</v>
      </c>
      <c r="EH109" s="40">
        <f t="shared" si="938"/>
        <v>1</v>
      </c>
      <c r="EI109" s="40">
        <f t="shared" si="938"/>
        <v>1</v>
      </c>
      <c r="EJ109" s="40">
        <f t="shared" si="938"/>
        <v>1</v>
      </c>
      <c r="EK109" s="40">
        <f t="shared" si="938"/>
        <v>1</v>
      </c>
      <c r="EL109" s="40">
        <f t="shared" si="938"/>
        <v>1</v>
      </c>
      <c r="EM109" s="40">
        <f t="shared" si="938"/>
        <v>1</v>
      </c>
      <c r="EN109" s="40">
        <f t="shared" si="938"/>
        <v>1</v>
      </c>
      <c r="EO109" s="40">
        <f t="shared" si="938"/>
        <v>1</v>
      </c>
      <c r="EP109" s="40">
        <f t="shared" si="938"/>
        <v>1</v>
      </c>
      <c r="EQ109" s="40">
        <f t="shared" si="938"/>
        <v>1</v>
      </c>
      <c r="ER109" s="40">
        <f t="shared" si="938"/>
        <v>1</v>
      </c>
      <c r="ES109" s="40">
        <f t="shared" si="938"/>
        <v>1</v>
      </c>
      <c r="ET109" s="40">
        <f t="shared" ref="ET109:FI115" si="939">ES109</f>
        <v>1</v>
      </c>
      <c r="EU109" s="40">
        <f t="shared" si="939"/>
        <v>1</v>
      </c>
      <c r="EV109" s="40">
        <f t="shared" si="939"/>
        <v>1</v>
      </c>
      <c r="EW109" s="40">
        <f t="shared" si="939"/>
        <v>1</v>
      </c>
      <c r="EX109" s="40">
        <f t="shared" si="939"/>
        <v>1</v>
      </c>
      <c r="EY109" s="40">
        <f t="shared" si="939"/>
        <v>1</v>
      </c>
      <c r="EZ109" s="40">
        <f t="shared" si="939"/>
        <v>1</v>
      </c>
      <c r="FA109" s="40">
        <f t="shared" si="939"/>
        <v>1</v>
      </c>
      <c r="FB109" s="40">
        <f t="shared" si="939"/>
        <v>1</v>
      </c>
      <c r="FC109" s="40">
        <f t="shared" si="939"/>
        <v>1</v>
      </c>
      <c r="FD109" s="40">
        <f t="shared" si="939"/>
        <v>1</v>
      </c>
      <c r="FE109" s="40">
        <f t="shared" si="939"/>
        <v>1</v>
      </c>
      <c r="FF109" s="40">
        <f t="shared" si="939"/>
        <v>1</v>
      </c>
      <c r="FG109" s="40">
        <f t="shared" si="939"/>
        <v>1</v>
      </c>
      <c r="FH109" s="40">
        <f t="shared" si="939"/>
        <v>1</v>
      </c>
      <c r="FI109" s="40">
        <f t="shared" si="939"/>
        <v>1</v>
      </c>
      <c r="FJ109" s="40">
        <f t="shared" ref="FJ109:FY115" si="940">FI109</f>
        <v>1</v>
      </c>
      <c r="FK109" s="40">
        <f t="shared" si="940"/>
        <v>1</v>
      </c>
      <c r="FL109" s="40">
        <f t="shared" si="940"/>
        <v>1</v>
      </c>
      <c r="FM109" s="40">
        <f t="shared" si="940"/>
        <v>1</v>
      </c>
      <c r="FN109" s="40">
        <f t="shared" si="940"/>
        <v>1</v>
      </c>
      <c r="FO109" s="40">
        <f t="shared" si="940"/>
        <v>1</v>
      </c>
      <c r="FP109" s="40">
        <f t="shared" si="940"/>
        <v>1</v>
      </c>
      <c r="FQ109" s="40">
        <f t="shared" si="940"/>
        <v>1</v>
      </c>
      <c r="FR109" s="40">
        <f t="shared" si="940"/>
        <v>1</v>
      </c>
      <c r="FS109" s="40">
        <f t="shared" si="940"/>
        <v>1</v>
      </c>
      <c r="FT109" s="40">
        <f t="shared" si="940"/>
        <v>1</v>
      </c>
      <c r="FU109" s="40">
        <f t="shared" si="940"/>
        <v>1</v>
      </c>
      <c r="FV109" s="40">
        <f t="shared" si="940"/>
        <v>1</v>
      </c>
      <c r="FW109" s="40">
        <f t="shared" si="940"/>
        <v>1</v>
      </c>
      <c r="FX109" s="40">
        <f t="shared" si="940"/>
        <v>1</v>
      </c>
      <c r="FY109" s="40">
        <f t="shared" si="940"/>
        <v>1</v>
      </c>
      <c r="FZ109" s="40">
        <f t="shared" ref="FZ109:GO115" si="941">FY109</f>
        <v>1</v>
      </c>
      <c r="GA109" s="40">
        <f t="shared" si="941"/>
        <v>1</v>
      </c>
      <c r="GB109" s="40">
        <f t="shared" si="941"/>
        <v>1</v>
      </c>
      <c r="GC109" s="40">
        <f t="shared" si="941"/>
        <v>1</v>
      </c>
      <c r="GD109" s="40">
        <f t="shared" si="941"/>
        <v>1</v>
      </c>
      <c r="GE109" s="40">
        <f t="shared" si="941"/>
        <v>1</v>
      </c>
      <c r="GF109" s="40">
        <f t="shared" si="941"/>
        <v>1</v>
      </c>
      <c r="GG109" s="40">
        <f t="shared" si="941"/>
        <v>1</v>
      </c>
      <c r="GH109" s="40">
        <f t="shared" si="941"/>
        <v>1</v>
      </c>
      <c r="GI109" s="40">
        <f t="shared" si="941"/>
        <v>1</v>
      </c>
      <c r="GJ109" s="40">
        <f t="shared" si="941"/>
        <v>1</v>
      </c>
      <c r="GK109" s="40">
        <f t="shared" si="941"/>
        <v>1</v>
      </c>
      <c r="GL109" s="40">
        <f t="shared" si="941"/>
        <v>1</v>
      </c>
      <c r="GM109" s="40">
        <f t="shared" si="941"/>
        <v>1</v>
      </c>
      <c r="GN109" s="40">
        <f t="shared" si="941"/>
        <v>1</v>
      </c>
      <c r="GO109" s="40">
        <f t="shared" si="941"/>
        <v>1</v>
      </c>
      <c r="GP109" s="40">
        <f t="shared" ref="GP109:HE115" si="942">GO109</f>
        <v>1</v>
      </c>
      <c r="GQ109" s="40">
        <f t="shared" si="942"/>
        <v>1</v>
      </c>
      <c r="GR109" s="40">
        <f t="shared" si="942"/>
        <v>1</v>
      </c>
      <c r="GS109" s="40">
        <f t="shared" si="942"/>
        <v>1</v>
      </c>
      <c r="GT109" s="40">
        <f t="shared" si="942"/>
        <v>1</v>
      </c>
      <c r="GU109" s="40">
        <f t="shared" si="942"/>
        <v>1</v>
      </c>
      <c r="GV109" s="40">
        <f t="shared" si="942"/>
        <v>1</v>
      </c>
      <c r="GW109" s="40">
        <f t="shared" si="942"/>
        <v>1</v>
      </c>
      <c r="GX109" s="40">
        <f t="shared" si="942"/>
        <v>1</v>
      </c>
      <c r="GY109" s="40">
        <f t="shared" si="942"/>
        <v>1</v>
      </c>
      <c r="GZ109" s="40">
        <f t="shared" si="942"/>
        <v>1</v>
      </c>
      <c r="HA109" s="40">
        <f t="shared" si="942"/>
        <v>1</v>
      </c>
      <c r="HB109" s="40">
        <f t="shared" si="942"/>
        <v>1</v>
      </c>
      <c r="HC109" s="40">
        <f t="shared" si="942"/>
        <v>1</v>
      </c>
      <c r="HD109" s="40">
        <f t="shared" si="942"/>
        <v>1</v>
      </c>
      <c r="HE109" s="40">
        <f t="shared" si="942"/>
        <v>1</v>
      </c>
      <c r="HF109" s="40">
        <f t="shared" ref="HF109:HU115" si="943">HE109</f>
        <v>1</v>
      </c>
      <c r="HG109" s="40">
        <f t="shared" si="943"/>
        <v>1</v>
      </c>
      <c r="HH109" s="40">
        <f t="shared" si="943"/>
        <v>1</v>
      </c>
      <c r="HI109" s="40">
        <f t="shared" si="943"/>
        <v>1</v>
      </c>
      <c r="HJ109" s="40">
        <f t="shared" si="943"/>
        <v>1</v>
      </c>
      <c r="HK109" s="40">
        <f t="shared" si="943"/>
        <v>1</v>
      </c>
      <c r="HL109" s="40">
        <f t="shared" si="943"/>
        <v>1</v>
      </c>
      <c r="HM109" s="40">
        <f t="shared" si="943"/>
        <v>1</v>
      </c>
      <c r="HN109" s="40">
        <f t="shared" si="943"/>
        <v>1</v>
      </c>
      <c r="HO109" s="40">
        <f t="shared" si="943"/>
        <v>1</v>
      </c>
      <c r="HP109" s="40">
        <f t="shared" si="943"/>
        <v>1</v>
      </c>
      <c r="HQ109" s="40">
        <f t="shared" si="943"/>
        <v>1</v>
      </c>
      <c r="HR109" s="40">
        <f t="shared" si="943"/>
        <v>1</v>
      </c>
      <c r="HS109" s="40">
        <f t="shared" si="943"/>
        <v>1</v>
      </c>
      <c r="HT109" s="40">
        <f t="shared" si="943"/>
        <v>1</v>
      </c>
      <c r="HU109" s="40">
        <f t="shared" si="943"/>
        <v>1</v>
      </c>
      <c r="HV109" s="40">
        <f t="shared" ref="HV109:IK115" si="944">HU109</f>
        <v>1</v>
      </c>
      <c r="HW109" s="40">
        <f t="shared" si="944"/>
        <v>1</v>
      </c>
      <c r="HX109" s="40">
        <f t="shared" si="944"/>
        <v>1</v>
      </c>
      <c r="HY109" s="40">
        <f t="shared" si="944"/>
        <v>1</v>
      </c>
      <c r="HZ109" s="40">
        <f t="shared" si="944"/>
        <v>1</v>
      </c>
      <c r="IA109" s="40">
        <f t="shared" si="944"/>
        <v>1</v>
      </c>
      <c r="IB109" s="40">
        <f t="shared" si="944"/>
        <v>1</v>
      </c>
      <c r="IC109" s="40">
        <f t="shared" si="944"/>
        <v>1</v>
      </c>
      <c r="ID109" s="40">
        <f t="shared" si="944"/>
        <v>1</v>
      </c>
      <c r="IE109" s="40">
        <f t="shared" si="944"/>
        <v>1</v>
      </c>
      <c r="IF109" s="40">
        <f t="shared" si="944"/>
        <v>1</v>
      </c>
      <c r="IG109" s="40">
        <f t="shared" si="944"/>
        <v>1</v>
      </c>
      <c r="IH109" s="40">
        <f t="shared" si="944"/>
        <v>1</v>
      </c>
      <c r="II109" s="40">
        <f t="shared" si="944"/>
        <v>1</v>
      </c>
      <c r="IJ109" s="40">
        <f t="shared" si="944"/>
        <v>1</v>
      </c>
      <c r="IK109" s="40">
        <f t="shared" si="944"/>
        <v>1</v>
      </c>
      <c r="IL109" s="40">
        <f t="shared" ref="IL109:JA115" si="945">IK109</f>
        <v>1</v>
      </c>
      <c r="IM109" s="40">
        <f t="shared" si="945"/>
        <v>1</v>
      </c>
      <c r="IN109" s="40">
        <f t="shared" si="945"/>
        <v>1</v>
      </c>
      <c r="IO109" s="40">
        <f t="shared" si="945"/>
        <v>1</v>
      </c>
      <c r="IP109" s="40">
        <f t="shared" si="945"/>
        <v>1</v>
      </c>
      <c r="IQ109" s="40">
        <f t="shared" si="945"/>
        <v>1</v>
      </c>
      <c r="IR109" s="40">
        <f t="shared" si="945"/>
        <v>1</v>
      </c>
      <c r="IS109" s="40">
        <f t="shared" si="945"/>
        <v>1</v>
      </c>
      <c r="IT109" s="40">
        <f t="shared" si="945"/>
        <v>1</v>
      </c>
      <c r="IU109" s="40">
        <f t="shared" si="945"/>
        <v>1</v>
      </c>
      <c r="IV109" s="40">
        <f t="shared" si="945"/>
        <v>1</v>
      </c>
      <c r="IW109" s="40">
        <f t="shared" si="945"/>
        <v>1</v>
      </c>
      <c r="IX109" s="40">
        <f t="shared" si="945"/>
        <v>1</v>
      </c>
      <c r="IY109" s="40">
        <f t="shared" si="945"/>
        <v>1</v>
      </c>
      <c r="IZ109" s="40">
        <f t="shared" si="945"/>
        <v>1</v>
      </c>
      <c r="JA109" s="40">
        <f t="shared" si="945"/>
        <v>1</v>
      </c>
      <c r="JB109" s="40">
        <f t="shared" ref="JB109:JQ115" si="946">JA109</f>
        <v>1</v>
      </c>
      <c r="JC109" s="40">
        <f t="shared" si="946"/>
        <v>1</v>
      </c>
      <c r="JD109" s="40">
        <f t="shared" si="946"/>
        <v>1</v>
      </c>
      <c r="JE109" s="40">
        <f t="shared" si="946"/>
        <v>1</v>
      </c>
      <c r="JF109" s="40">
        <f t="shared" si="946"/>
        <v>1</v>
      </c>
      <c r="JG109" s="40">
        <f t="shared" si="946"/>
        <v>1</v>
      </c>
      <c r="JH109" s="40">
        <f t="shared" si="946"/>
        <v>1</v>
      </c>
      <c r="JI109" s="40">
        <f t="shared" si="946"/>
        <v>1</v>
      </c>
      <c r="JJ109" s="40">
        <f t="shared" si="946"/>
        <v>1</v>
      </c>
      <c r="JK109" s="40">
        <f t="shared" si="946"/>
        <v>1</v>
      </c>
      <c r="JL109" s="40">
        <f t="shared" si="946"/>
        <v>1</v>
      </c>
      <c r="JM109" s="40">
        <f t="shared" si="946"/>
        <v>1</v>
      </c>
      <c r="JN109" s="40">
        <f t="shared" si="946"/>
        <v>1</v>
      </c>
      <c r="JO109" s="40">
        <f t="shared" si="946"/>
        <v>1</v>
      </c>
      <c r="JP109" s="40">
        <f t="shared" si="946"/>
        <v>1</v>
      </c>
      <c r="JQ109" s="40">
        <f t="shared" si="946"/>
        <v>1</v>
      </c>
      <c r="JR109" s="40">
        <f t="shared" ref="JR109:KG115" si="947">JQ109</f>
        <v>1</v>
      </c>
      <c r="JS109" s="40">
        <f t="shared" si="947"/>
        <v>1</v>
      </c>
      <c r="JT109" s="40">
        <f t="shared" si="947"/>
        <v>1</v>
      </c>
      <c r="JU109" s="40">
        <f t="shared" si="947"/>
        <v>1</v>
      </c>
      <c r="JV109" s="40">
        <f t="shared" si="947"/>
        <v>1</v>
      </c>
      <c r="JW109" s="40">
        <f t="shared" si="947"/>
        <v>1</v>
      </c>
      <c r="JX109" s="40">
        <f t="shared" si="947"/>
        <v>1</v>
      </c>
      <c r="JY109" s="40">
        <f t="shared" si="947"/>
        <v>1</v>
      </c>
      <c r="JZ109" s="40">
        <f t="shared" si="947"/>
        <v>1</v>
      </c>
      <c r="KA109" s="40">
        <f t="shared" si="947"/>
        <v>1</v>
      </c>
      <c r="KB109" s="40">
        <f t="shared" si="947"/>
        <v>1</v>
      </c>
      <c r="KC109" s="40">
        <f t="shared" si="947"/>
        <v>1</v>
      </c>
      <c r="KD109" s="40">
        <f t="shared" si="947"/>
        <v>1</v>
      </c>
      <c r="KE109" s="40">
        <f t="shared" si="947"/>
        <v>1</v>
      </c>
      <c r="KF109" s="40">
        <f t="shared" si="947"/>
        <v>1</v>
      </c>
      <c r="KG109" s="40">
        <f t="shared" si="947"/>
        <v>1</v>
      </c>
      <c r="KH109" s="40">
        <f t="shared" ref="KH109:KV115" si="948">KG109</f>
        <v>1</v>
      </c>
      <c r="KI109" s="40">
        <f t="shared" si="948"/>
        <v>1</v>
      </c>
      <c r="KJ109" s="40">
        <f t="shared" si="948"/>
        <v>1</v>
      </c>
      <c r="KK109" s="40">
        <f t="shared" si="948"/>
        <v>1</v>
      </c>
      <c r="KL109" s="40">
        <f t="shared" si="948"/>
        <v>1</v>
      </c>
      <c r="KM109" s="40">
        <f t="shared" si="948"/>
        <v>1</v>
      </c>
      <c r="KN109" s="40">
        <f t="shared" si="948"/>
        <v>1</v>
      </c>
      <c r="KO109" s="40">
        <f t="shared" si="948"/>
        <v>1</v>
      </c>
      <c r="KP109" s="40">
        <f t="shared" si="948"/>
        <v>1</v>
      </c>
      <c r="KQ109" s="40">
        <f t="shared" si="948"/>
        <v>1</v>
      </c>
      <c r="KR109" s="40">
        <f t="shared" si="948"/>
        <v>1</v>
      </c>
      <c r="KS109" s="40">
        <f t="shared" si="948"/>
        <v>1</v>
      </c>
      <c r="KT109" s="40">
        <f t="shared" si="948"/>
        <v>1</v>
      </c>
      <c r="KU109" s="40">
        <f t="shared" si="948"/>
        <v>1</v>
      </c>
      <c r="KV109" s="40">
        <f t="shared" si="948"/>
        <v>1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справочники!M14</f>
        <v>сервис-менеджеры (обслуживание)</v>
      </c>
      <c r="F110" s="1"/>
      <c r="G110" s="1"/>
      <c r="H110" s="11" t="str">
        <f t="shared" si="930"/>
        <v>чел</v>
      </c>
      <c r="I110" s="1"/>
      <c r="J110" s="1"/>
      <c r="K110" s="1"/>
      <c r="L110" s="1"/>
      <c r="M110" s="5"/>
      <c r="N110" s="40"/>
      <c r="O110" s="19"/>
      <c r="P110" s="1"/>
      <c r="Q110" s="1"/>
      <c r="R110" s="52"/>
      <c r="S110" s="1"/>
      <c r="T110" s="5" t="s">
        <v>0</v>
      </c>
      <c r="U110" s="40">
        <v>1</v>
      </c>
      <c r="V110" s="40">
        <f t="shared" si="931"/>
        <v>1</v>
      </c>
      <c r="W110" s="40">
        <f t="shared" si="931"/>
        <v>1</v>
      </c>
      <c r="X110" s="40">
        <f t="shared" si="931"/>
        <v>1</v>
      </c>
      <c r="Y110" s="40">
        <f t="shared" si="931"/>
        <v>1</v>
      </c>
      <c r="Z110" s="40">
        <f t="shared" si="931"/>
        <v>1</v>
      </c>
      <c r="AA110" s="40">
        <f t="shared" si="931"/>
        <v>1</v>
      </c>
      <c r="AB110" s="40">
        <f t="shared" si="931"/>
        <v>1</v>
      </c>
      <c r="AC110" s="40">
        <f t="shared" si="931"/>
        <v>1</v>
      </c>
      <c r="AD110" s="40">
        <f t="shared" si="931"/>
        <v>1</v>
      </c>
      <c r="AE110" s="40">
        <f t="shared" si="931"/>
        <v>1</v>
      </c>
      <c r="AF110" s="40">
        <f t="shared" si="931"/>
        <v>1</v>
      </c>
      <c r="AG110" s="40">
        <f t="shared" si="931"/>
        <v>1</v>
      </c>
      <c r="AH110" s="40">
        <f t="shared" si="931"/>
        <v>1</v>
      </c>
      <c r="AI110" s="40">
        <f t="shared" si="931"/>
        <v>1</v>
      </c>
      <c r="AJ110" s="40">
        <f t="shared" si="931"/>
        <v>1</v>
      </c>
      <c r="AK110" s="40">
        <f t="shared" si="931"/>
        <v>1</v>
      </c>
      <c r="AL110" s="40">
        <f t="shared" si="932"/>
        <v>1</v>
      </c>
      <c r="AM110" s="40">
        <f t="shared" si="932"/>
        <v>1</v>
      </c>
      <c r="AN110" s="40">
        <f t="shared" si="932"/>
        <v>1</v>
      </c>
      <c r="AO110" s="40">
        <f t="shared" si="932"/>
        <v>1</v>
      </c>
      <c r="AP110" s="40">
        <f t="shared" si="932"/>
        <v>1</v>
      </c>
      <c r="AQ110" s="40">
        <f t="shared" si="932"/>
        <v>1</v>
      </c>
      <c r="AR110" s="40">
        <f t="shared" si="932"/>
        <v>1</v>
      </c>
      <c r="AS110" s="40">
        <f t="shared" si="932"/>
        <v>1</v>
      </c>
      <c r="AT110" s="40">
        <f t="shared" si="932"/>
        <v>1</v>
      </c>
      <c r="AU110" s="40">
        <f t="shared" si="932"/>
        <v>1</v>
      </c>
      <c r="AV110" s="40">
        <f t="shared" si="932"/>
        <v>1</v>
      </c>
      <c r="AW110" s="40">
        <f t="shared" si="932"/>
        <v>1</v>
      </c>
      <c r="AX110" s="40">
        <f t="shared" si="932"/>
        <v>1</v>
      </c>
      <c r="AY110" s="40">
        <f t="shared" si="932"/>
        <v>1</v>
      </c>
      <c r="AZ110" s="40">
        <f t="shared" si="932"/>
        <v>1</v>
      </c>
      <c r="BA110" s="40">
        <f t="shared" si="932"/>
        <v>1</v>
      </c>
      <c r="BB110" s="40">
        <f t="shared" si="933"/>
        <v>1</v>
      </c>
      <c r="BC110" s="40">
        <f t="shared" si="933"/>
        <v>1</v>
      </c>
      <c r="BD110" s="40">
        <f t="shared" si="933"/>
        <v>1</v>
      </c>
      <c r="BE110" s="40">
        <f t="shared" si="933"/>
        <v>1</v>
      </c>
      <c r="BF110" s="40">
        <f t="shared" si="933"/>
        <v>1</v>
      </c>
      <c r="BG110" s="40">
        <f t="shared" si="933"/>
        <v>1</v>
      </c>
      <c r="BH110" s="40">
        <f t="shared" si="933"/>
        <v>1</v>
      </c>
      <c r="BI110" s="40">
        <f t="shared" si="933"/>
        <v>1</v>
      </c>
      <c r="BJ110" s="40">
        <f t="shared" si="933"/>
        <v>1</v>
      </c>
      <c r="BK110" s="40">
        <f t="shared" si="933"/>
        <v>1</v>
      </c>
      <c r="BL110" s="40">
        <f t="shared" si="933"/>
        <v>1</v>
      </c>
      <c r="BM110" s="40">
        <f t="shared" si="933"/>
        <v>1</v>
      </c>
      <c r="BN110" s="40">
        <f t="shared" si="933"/>
        <v>1</v>
      </c>
      <c r="BO110" s="40">
        <f t="shared" si="933"/>
        <v>1</v>
      </c>
      <c r="BP110" s="40">
        <f t="shared" si="933"/>
        <v>1</v>
      </c>
      <c r="BQ110" s="40">
        <f t="shared" si="933"/>
        <v>1</v>
      </c>
      <c r="BR110" s="40">
        <f t="shared" si="934"/>
        <v>1</v>
      </c>
      <c r="BS110" s="40">
        <f t="shared" si="934"/>
        <v>1</v>
      </c>
      <c r="BT110" s="40">
        <f t="shared" si="934"/>
        <v>1</v>
      </c>
      <c r="BU110" s="40">
        <f t="shared" si="934"/>
        <v>1</v>
      </c>
      <c r="BV110" s="40">
        <f t="shared" si="934"/>
        <v>1</v>
      </c>
      <c r="BW110" s="40">
        <f t="shared" si="934"/>
        <v>1</v>
      </c>
      <c r="BX110" s="40">
        <f t="shared" si="934"/>
        <v>1</v>
      </c>
      <c r="BY110" s="40">
        <f t="shared" si="934"/>
        <v>1</v>
      </c>
      <c r="BZ110" s="40">
        <f t="shared" si="934"/>
        <v>1</v>
      </c>
      <c r="CA110" s="40">
        <f t="shared" si="934"/>
        <v>1</v>
      </c>
      <c r="CB110" s="40">
        <f t="shared" si="934"/>
        <v>1</v>
      </c>
      <c r="CC110" s="40">
        <f t="shared" si="934"/>
        <v>1</v>
      </c>
      <c r="CD110" s="40">
        <f t="shared" si="934"/>
        <v>1</v>
      </c>
      <c r="CE110" s="40">
        <f t="shared" si="934"/>
        <v>1</v>
      </c>
      <c r="CF110" s="40">
        <f t="shared" si="934"/>
        <v>1</v>
      </c>
      <c r="CG110" s="40">
        <f t="shared" si="934"/>
        <v>1</v>
      </c>
      <c r="CH110" s="40">
        <f t="shared" si="935"/>
        <v>1</v>
      </c>
      <c r="CI110" s="40">
        <f t="shared" si="935"/>
        <v>1</v>
      </c>
      <c r="CJ110" s="40">
        <f t="shared" si="935"/>
        <v>1</v>
      </c>
      <c r="CK110" s="40">
        <f t="shared" si="935"/>
        <v>1</v>
      </c>
      <c r="CL110" s="40">
        <f t="shared" si="935"/>
        <v>1</v>
      </c>
      <c r="CM110" s="40">
        <f t="shared" si="935"/>
        <v>1</v>
      </c>
      <c r="CN110" s="40">
        <f t="shared" si="935"/>
        <v>1</v>
      </c>
      <c r="CO110" s="40">
        <f t="shared" si="935"/>
        <v>1</v>
      </c>
      <c r="CP110" s="40">
        <f t="shared" si="935"/>
        <v>1</v>
      </c>
      <c r="CQ110" s="40">
        <f t="shared" si="935"/>
        <v>1</v>
      </c>
      <c r="CR110" s="40">
        <f t="shared" si="935"/>
        <v>1</v>
      </c>
      <c r="CS110" s="40">
        <f t="shared" si="935"/>
        <v>1</v>
      </c>
      <c r="CT110" s="40">
        <f t="shared" si="935"/>
        <v>1</v>
      </c>
      <c r="CU110" s="40">
        <f t="shared" si="935"/>
        <v>1</v>
      </c>
      <c r="CV110" s="40">
        <f t="shared" si="935"/>
        <v>1</v>
      </c>
      <c r="CW110" s="40">
        <f t="shared" si="935"/>
        <v>1</v>
      </c>
      <c r="CX110" s="40">
        <f t="shared" si="936"/>
        <v>1</v>
      </c>
      <c r="CY110" s="40">
        <f t="shared" si="936"/>
        <v>1</v>
      </c>
      <c r="CZ110" s="40">
        <f t="shared" si="936"/>
        <v>1</v>
      </c>
      <c r="DA110" s="40">
        <f t="shared" si="936"/>
        <v>1</v>
      </c>
      <c r="DB110" s="40">
        <f t="shared" si="936"/>
        <v>1</v>
      </c>
      <c r="DC110" s="40">
        <f t="shared" si="936"/>
        <v>1</v>
      </c>
      <c r="DD110" s="40">
        <f t="shared" si="936"/>
        <v>1</v>
      </c>
      <c r="DE110" s="40">
        <f t="shared" si="936"/>
        <v>1</v>
      </c>
      <c r="DF110" s="40">
        <f t="shared" si="936"/>
        <v>1</v>
      </c>
      <c r="DG110" s="40">
        <f t="shared" si="936"/>
        <v>1</v>
      </c>
      <c r="DH110" s="40">
        <f t="shared" si="936"/>
        <v>1</v>
      </c>
      <c r="DI110" s="40">
        <f t="shared" si="936"/>
        <v>1</v>
      </c>
      <c r="DJ110" s="40">
        <f t="shared" si="936"/>
        <v>1</v>
      </c>
      <c r="DK110" s="40">
        <f t="shared" si="936"/>
        <v>1</v>
      </c>
      <c r="DL110" s="40">
        <f t="shared" si="936"/>
        <v>1</v>
      </c>
      <c r="DM110" s="40">
        <f t="shared" si="936"/>
        <v>1</v>
      </c>
      <c r="DN110" s="40">
        <f t="shared" si="937"/>
        <v>1</v>
      </c>
      <c r="DO110" s="40">
        <f t="shared" si="937"/>
        <v>1</v>
      </c>
      <c r="DP110" s="40">
        <f t="shared" si="937"/>
        <v>1</v>
      </c>
      <c r="DQ110" s="40">
        <f t="shared" si="937"/>
        <v>1</v>
      </c>
      <c r="DR110" s="40">
        <f t="shared" si="937"/>
        <v>1</v>
      </c>
      <c r="DS110" s="40">
        <f t="shared" si="937"/>
        <v>1</v>
      </c>
      <c r="DT110" s="40">
        <f t="shared" si="937"/>
        <v>1</v>
      </c>
      <c r="DU110" s="40">
        <f t="shared" si="937"/>
        <v>1</v>
      </c>
      <c r="DV110" s="40">
        <f t="shared" si="937"/>
        <v>1</v>
      </c>
      <c r="DW110" s="40">
        <f t="shared" si="937"/>
        <v>1</v>
      </c>
      <c r="DX110" s="40">
        <f t="shared" si="937"/>
        <v>1</v>
      </c>
      <c r="DY110" s="40">
        <f t="shared" si="937"/>
        <v>1</v>
      </c>
      <c r="DZ110" s="40">
        <f t="shared" si="937"/>
        <v>1</v>
      </c>
      <c r="EA110" s="40">
        <f t="shared" si="937"/>
        <v>1</v>
      </c>
      <c r="EB110" s="40">
        <f t="shared" si="937"/>
        <v>1</v>
      </c>
      <c r="EC110" s="40">
        <f t="shared" si="937"/>
        <v>1</v>
      </c>
      <c r="ED110" s="40">
        <f t="shared" si="938"/>
        <v>1</v>
      </c>
      <c r="EE110" s="40">
        <f t="shared" si="938"/>
        <v>1</v>
      </c>
      <c r="EF110" s="40">
        <f t="shared" si="938"/>
        <v>1</v>
      </c>
      <c r="EG110" s="40">
        <f t="shared" si="938"/>
        <v>1</v>
      </c>
      <c r="EH110" s="40">
        <f t="shared" si="938"/>
        <v>1</v>
      </c>
      <c r="EI110" s="40">
        <f t="shared" si="938"/>
        <v>1</v>
      </c>
      <c r="EJ110" s="40">
        <f t="shared" si="938"/>
        <v>1</v>
      </c>
      <c r="EK110" s="40">
        <f t="shared" si="938"/>
        <v>1</v>
      </c>
      <c r="EL110" s="40">
        <f t="shared" si="938"/>
        <v>1</v>
      </c>
      <c r="EM110" s="40">
        <f t="shared" si="938"/>
        <v>1</v>
      </c>
      <c r="EN110" s="40">
        <f t="shared" si="938"/>
        <v>1</v>
      </c>
      <c r="EO110" s="40">
        <f t="shared" si="938"/>
        <v>1</v>
      </c>
      <c r="EP110" s="40">
        <f t="shared" si="938"/>
        <v>1</v>
      </c>
      <c r="EQ110" s="40">
        <f t="shared" si="938"/>
        <v>1</v>
      </c>
      <c r="ER110" s="40">
        <f t="shared" si="938"/>
        <v>1</v>
      </c>
      <c r="ES110" s="40">
        <f t="shared" si="938"/>
        <v>1</v>
      </c>
      <c r="ET110" s="40">
        <f t="shared" si="939"/>
        <v>1</v>
      </c>
      <c r="EU110" s="40">
        <f t="shared" si="939"/>
        <v>1</v>
      </c>
      <c r="EV110" s="40">
        <f t="shared" si="939"/>
        <v>1</v>
      </c>
      <c r="EW110" s="40">
        <f t="shared" si="939"/>
        <v>1</v>
      </c>
      <c r="EX110" s="40">
        <f t="shared" si="939"/>
        <v>1</v>
      </c>
      <c r="EY110" s="40">
        <f t="shared" si="939"/>
        <v>1</v>
      </c>
      <c r="EZ110" s="40">
        <f t="shared" si="939"/>
        <v>1</v>
      </c>
      <c r="FA110" s="40">
        <f t="shared" si="939"/>
        <v>1</v>
      </c>
      <c r="FB110" s="40">
        <f t="shared" si="939"/>
        <v>1</v>
      </c>
      <c r="FC110" s="40">
        <f t="shared" si="939"/>
        <v>1</v>
      </c>
      <c r="FD110" s="40">
        <f t="shared" si="939"/>
        <v>1</v>
      </c>
      <c r="FE110" s="40">
        <f t="shared" si="939"/>
        <v>1</v>
      </c>
      <c r="FF110" s="40">
        <f t="shared" si="939"/>
        <v>1</v>
      </c>
      <c r="FG110" s="40">
        <f t="shared" si="939"/>
        <v>1</v>
      </c>
      <c r="FH110" s="40">
        <f t="shared" si="939"/>
        <v>1</v>
      </c>
      <c r="FI110" s="40">
        <f t="shared" si="939"/>
        <v>1</v>
      </c>
      <c r="FJ110" s="40">
        <f t="shared" si="940"/>
        <v>1</v>
      </c>
      <c r="FK110" s="40">
        <f t="shared" si="940"/>
        <v>1</v>
      </c>
      <c r="FL110" s="40">
        <f t="shared" si="940"/>
        <v>1</v>
      </c>
      <c r="FM110" s="40">
        <f t="shared" si="940"/>
        <v>1</v>
      </c>
      <c r="FN110" s="40">
        <f t="shared" si="940"/>
        <v>1</v>
      </c>
      <c r="FO110" s="40">
        <f t="shared" si="940"/>
        <v>1</v>
      </c>
      <c r="FP110" s="40">
        <f t="shared" si="940"/>
        <v>1</v>
      </c>
      <c r="FQ110" s="40">
        <f t="shared" si="940"/>
        <v>1</v>
      </c>
      <c r="FR110" s="40">
        <f t="shared" si="940"/>
        <v>1</v>
      </c>
      <c r="FS110" s="40">
        <f t="shared" si="940"/>
        <v>1</v>
      </c>
      <c r="FT110" s="40">
        <f t="shared" si="940"/>
        <v>1</v>
      </c>
      <c r="FU110" s="40">
        <f t="shared" si="940"/>
        <v>1</v>
      </c>
      <c r="FV110" s="40">
        <f t="shared" si="940"/>
        <v>1</v>
      </c>
      <c r="FW110" s="40">
        <f t="shared" si="940"/>
        <v>1</v>
      </c>
      <c r="FX110" s="40">
        <f t="shared" si="940"/>
        <v>1</v>
      </c>
      <c r="FY110" s="40">
        <f t="shared" si="940"/>
        <v>1</v>
      </c>
      <c r="FZ110" s="40">
        <f t="shared" si="941"/>
        <v>1</v>
      </c>
      <c r="GA110" s="40">
        <f t="shared" si="941"/>
        <v>1</v>
      </c>
      <c r="GB110" s="40">
        <f t="shared" si="941"/>
        <v>1</v>
      </c>
      <c r="GC110" s="40">
        <f t="shared" si="941"/>
        <v>1</v>
      </c>
      <c r="GD110" s="40">
        <f t="shared" si="941"/>
        <v>1</v>
      </c>
      <c r="GE110" s="40">
        <f t="shared" si="941"/>
        <v>1</v>
      </c>
      <c r="GF110" s="40">
        <f t="shared" si="941"/>
        <v>1</v>
      </c>
      <c r="GG110" s="40">
        <f t="shared" si="941"/>
        <v>1</v>
      </c>
      <c r="GH110" s="40">
        <f t="shared" si="941"/>
        <v>1</v>
      </c>
      <c r="GI110" s="40">
        <f t="shared" si="941"/>
        <v>1</v>
      </c>
      <c r="GJ110" s="40">
        <f t="shared" si="941"/>
        <v>1</v>
      </c>
      <c r="GK110" s="40">
        <f t="shared" si="941"/>
        <v>1</v>
      </c>
      <c r="GL110" s="40">
        <f t="shared" si="941"/>
        <v>1</v>
      </c>
      <c r="GM110" s="40">
        <f t="shared" si="941"/>
        <v>1</v>
      </c>
      <c r="GN110" s="40">
        <f t="shared" si="941"/>
        <v>1</v>
      </c>
      <c r="GO110" s="40">
        <f t="shared" si="941"/>
        <v>1</v>
      </c>
      <c r="GP110" s="40">
        <f t="shared" si="942"/>
        <v>1</v>
      </c>
      <c r="GQ110" s="40">
        <f t="shared" si="942"/>
        <v>1</v>
      </c>
      <c r="GR110" s="40">
        <f t="shared" si="942"/>
        <v>1</v>
      </c>
      <c r="GS110" s="40">
        <f t="shared" si="942"/>
        <v>1</v>
      </c>
      <c r="GT110" s="40">
        <f t="shared" si="942"/>
        <v>1</v>
      </c>
      <c r="GU110" s="40">
        <f t="shared" si="942"/>
        <v>1</v>
      </c>
      <c r="GV110" s="40">
        <f t="shared" si="942"/>
        <v>1</v>
      </c>
      <c r="GW110" s="40">
        <f t="shared" si="942"/>
        <v>1</v>
      </c>
      <c r="GX110" s="40">
        <f t="shared" si="942"/>
        <v>1</v>
      </c>
      <c r="GY110" s="40">
        <f t="shared" si="942"/>
        <v>1</v>
      </c>
      <c r="GZ110" s="40">
        <f t="shared" si="942"/>
        <v>1</v>
      </c>
      <c r="HA110" s="40">
        <f t="shared" si="942"/>
        <v>1</v>
      </c>
      <c r="HB110" s="40">
        <f t="shared" si="942"/>
        <v>1</v>
      </c>
      <c r="HC110" s="40">
        <f t="shared" si="942"/>
        <v>1</v>
      </c>
      <c r="HD110" s="40">
        <f t="shared" si="942"/>
        <v>1</v>
      </c>
      <c r="HE110" s="40">
        <f t="shared" si="942"/>
        <v>1</v>
      </c>
      <c r="HF110" s="40">
        <f t="shared" si="943"/>
        <v>1</v>
      </c>
      <c r="HG110" s="40">
        <f t="shared" si="943"/>
        <v>1</v>
      </c>
      <c r="HH110" s="40">
        <f t="shared" si="943"/>
        <v>1</v>
      </c>
      <c r="HI110" s="40">
        <f t="shared" si="943"/>
        <v>1</v>
      </c>
      <c r="HJ110" s="40">
        <f t="shared" si="943"/>
        <v>1</v>
      </c>
      <c r="HK110" s="40">
        <f t="shared" si="943"/>
        <v>1</v>
      </c>
      <c r="HL110" s="40">
        <f t="shared" si="943"/>
        <v>1</v>
      </c>
      <c r="HM110" s="40">
        <f t="shared" si="943"/>
        <v>1</v>
      </c>
      <c r="HN110" s="40">
        <f t="shared" si="943"/>
        <v>1</v>
      </c>
      <c r="HO110" s="40">
        <f t="shared" si="943"/>
        <v>1</v>
      </c>
      <c r="HP110" s="40">
        <f t="shared" si="943"/>
        <v>1</v>
      </c>
      <c r="HQ110" s="40">
        <f t="shared" si="943"/>
        <v>1</v>
      </c>
      <c r="HR110" s="40">
        <f t="shared" si="943"/>
        <v>1</v>
      </c>
      <c r="HS110" s="40">
        <f t="shared" si="943"/>
        <v>1</v>
      </c>
      <c r="HT110" s="40">
        <f t="shared" si="943"/>
        <v>1</v>
      </c>
      <c r="HU110" s="40">
        <f t="shared" si="943"/>
        <v>1</v>
      </c>
      <c r="HV110" s="40">
        <f t="shared" si="944"/>
        <v>1</v>
      </c>
      <c r="HW110" s="40">
        <f t="shared" si="944"/>
        <v>1</v>
      </c>
      <c r="HX110" s="40">
        <f t="shared" si="944"/>
        <v>1</v>
      </c>
      <c r="HY110" s="40">
        <f t="shared" si="944"/>
        <v>1</v>
      </c>
      <c r="HZ110" s="40">
        <f t="shared" si="944"/>
        <v>1</v>
      </c>
      <c r="IA110" s="40">
        <f t="shared" si="944"/>
        <v>1</v>
      </c>
      <c r="IB110" s="40">
        <f t="shared" si="944"/>
        <v>1</v>
      </c>
      <c r="IC110" s="40">
        <f t="shared" si="944"/>
        <v>1</v>
      </c>
      <c r="ID110" s="40">
        <f t="shared" si="944"/>
        <v>1</v>
      </c>
      <c r="IE110" s="40">
        <f t="shared" si="944"/>
        <v>1</v>
      </c>
      <c r="IF110" s="40">
        <f t="shared" si="944"/>
        <v>1</v>
      </c>
      <c r="IG110" s="40">
        <f t="shared" si="944"/>
        <v>1</v>
      </c>
      <c r="IH110" s="40">
        <f t="shared" si="944"/>
        <v>1</v>
      </c>
      <c r="II110" s="40">
        <f t="shared" si="944"/>
        <v>1</v>
      </c>
      <c r="IJ110" s="40">
        <f t="shared" si="944"/>
        <v>1</v>
      </c>
      <c r="IK110" s="40">
        <f t="shared" si="944"/>
        <v>1</v>
      </c>
      <c r="IL110" s="40">
        <f t="shared" si="945"/>
        <v>1</v>
      </c>
      <c r="IM110" s="40">
        <f t="shared" si="945"/>
        <v>1</v>
      </c>
      <c r="IN110" s="40">
        <f t="shared" si="945"/>
        <v>1</v>
      </c>
      <c r="IO110" s="40">
        <f t="shared" si="945"/>
        <v>1</v>
      </c>
      <c r="IP110" s="40">
        <f t="shared" si="945"/>
        <v>1</v>
      </c>
      <c r="IQ110" s="40">
        <f t="shared" si="945"/>
        <v>1</v>
      </c>
      <c r="IR110" s="40">
        <f t="shared" si="945"/>
        <v>1</v>
      </c>
      <c r="IS110" s="40">
        <f t="shared" si="945"/>
        <v>1</v>
      </c>
      <c r="IT110" s="40">
        <f t="shared" si="945"/>
        <v>1</v>
      </c>
      <c r="IU110" s="40">
        <f t="shared" si="945"/>
        <v>1</v>
      </c>
      <c r="IV110" s="40">
        <f t="shared" si="945"/>
        <v>1</v>
      </c>
      <c r="IW110" s="40">
        <f t="shared" si="945"/>
        <v>1</v>
      </c>
      <c r="IX110" s="40">
        <f t="shared" si="945"/>
        <v>1</v>
      </c>
      <c r="IY110" s="40">
        <f t="shared" si="945"/>
        <v>1</v>
      </c>
      <c r="IZ110" s="40">
        <f t="shared" si="945"/>
        <v>1</v>
      </c>
      <c r="JA110" s="40">
        <f t="shared" si="945"/>
        <v>1</v>
      </c>
      <c r="JB110" s="40">
        <f t="shared" si="946"/>
        <v>1</v>
      </c>
      <c r="JC110" s="40">
        <f t="shared" si="946"/>
        <v>1</v>
      </c>
      <c r="JD110" s="40">
        <f t="shared" si="946"/>
        <v>1</v>
      </c>
      <c r="JE110" s="40">
        <f t="shared" si="946"/>
        <v>1</v>
      </c>
      <c r="JF110" s="40">
        <f t="shared" si="946"/>
        <v>1</v>
      </c>
      <c r="JG110" s="40">
        <f t="shared" si="946"/>
        <v>1</v>
      </c>
      <c r="JH110" s="40">
        <f t="shared" si="946"/>
        <v>1</v>
      </c>
      <c r="JI110" s="40">
        <f t="shared" si="946"/>
        <v>1</v>
      </c>
      <c r="JJ110" s="40">
        <f t="shared" si="946"/>
        <v>1</v>
      </c>
      <c r="JK110" s="40">
        <f t="shared" si="946"/>
        <v>1</v>
      </c>
      <c r="JL110" s="40">
        <f t="shared" si="946"/>
        <v>1</v>
      </c>
      <c r="JM110" s="40">
        <f t="shared" si="946"/>
        <v>1</v>
      </c>
      <c r="JN110" s="40">
        <f t="shared" si="946"/>
        <v>1</v>
      </c>
      <c r="JO110" s="40">
        <f t="shared" si="946"/>
        <v>1</v>
      </c>
      <c r="JP110" s="40">
        <f t="shared" si="946"/>
        <v>1</v>
      </c>
      <c r="JQ110" s="40">
        <f t="shared" si="946"/>
        <v>1</v>
      </c>
      <c r="JR110" s="40">
        <f t="shared" si="947"/>
        <v>1</v>
      </c>
      <c r="JS110" s="40">
        <f t="shared" si="947"/>
        <v>1</v>
      </c>
      <c r="JT110" s="40">
        <f t="shared" si="947"/>
        <v>1</v>
      </c>
      <c r="JU110" s="40">
        <f t="shared" si="947"/>
        <v>1</v>
      </c>
      <c r="JV110" s="40">
        <f t="shared" si="947"/>
        <v>1</v>
      </c>
      <c r="JW110" s="40">
        <f t="shared" si="947"/>
        <v>1</v>
      </c>
      <c r="JX110" s="40">
        <f t="shared" si="947"/>
        <v>1</v>
      </c>
      <c r="JY110" s="40">
        <f t="shared" si="947"/>
        <v>1</v>
      </c>
      <c r="JZ110" s="40">
        <f t="shared" si="947"/>
        <v>1</v>
      </c>
      <c r="KA110" s="40">
        <f t="shared" si="947"/>
        <v>1</v>
      </c>
      <c r="KB110" s="40">
        <f t="shared" si="947"/>
        <v>1</v>
      </c>
      <c r="KC110" s="40">
        <f t="shared" si="947"/>
        <v>1</v>
      </c>
      <c r="KD110" s="40">
        <f t="shared" si="947"/>
        <v>1</v>
      </c>
      <c r="KE110" s="40">
        <f t="shared" si="947"/>
        <v>1</v>
      </c>
      <c r="KF110" s="40">
        <f t="shared" si="947"/>
        <v>1</v>
      </c>
      <c r="KG110" s="40">
        <f t="shared" si="947"/>
        <v>1</v>
      </c>
      <c r="KH110" s="40">
        <f t="shared" si="948"/>
        <v>1</v>
      </c>
      <c r="KI110" s="40">
        <f t="shared" si="948"/>
        <v>1</v>
      </c>
      <c r="KJ110" s="40">
        <f t="shared" si="948"/>
        <v>1</v>
      </c>
      <c r="KK110" s="40">
        <f t="shared" si="948"/>
        <v>1</v>
      </c>
      <c r="KL110" s="40">
        <f t="shared" si="948"/>
        <v>1</v>
      </c>
      <c r="KM110" s="40">
        <f t="shared" si="948"/>
        <v>1</v>
      </c>
      <c r="KN110" s="40">
        <f t="shared" si="948"/>
        <v>1</v>
      </c>
      <c r="KO110" s="40">
        <f t="shared" si="948"/>
        <v>1</v>
      </c>
      <c r="KP110" s="40">
        <f t="shared" si="948"/>
        <v>1</v>
      </c>
      <c r="KQ110" s="40">
        <f t="shared" si="948"/>
        <v>1</v>
      </c>
      <c r="KR110" s="40">
        <f t="shared" si="948"/>
        <v>1</v>
      </c>
      <c r="KS110" s="40">
        <f t="shared" si="948"/>
        <v>1</v>
      </c>
      <c r="KT110" s="40">
        <f t="shared" si="948"/>
        <v>1</v>
      </c>
      <c r="KU110" s="40">
        <f t="shared" si="948"/>
        <v>1</v>
      </c>
      <c r="KV110" s="40">
        <f t="shared" si="948"/>
        <v>1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справочники!M15</f>
        <v>разработчики вкусов</v>
      </c>
      <c r="F111" s="1"/>
      <c r="G111" s="1"/>
      <c r="H111" s="11" t="str">
        <f t="shared" si="930"/>
        <v>чел</v>
      </c>
      <c r="I111" s="1"/>
      <c r="J111" s="1"/>
      <c r="K111" s="1"/>
      <c r="L111" s="1"/>
      <c r="M111" s="5"/>
      <c r="N111" s="40"/>
      <c r="O111" s="19"/>
      <c r="P111" s="1"/>
      <c r="Q111" s="1"/>
      <c r="R111" s="52"/>
      <c r="S111" s="1"/>
      <c r="T111" s="5" t="s">
        <v>0</v>
      </c>
      <c r="U111" s="40">
        <v>1</v>
      </c>
      <c r="V111" s="40">
        <f t="shared" si="931"/>
        <v>1</v>
      </c>
      <c r="W111" s="40">
        <f t="shared" si="931"/>
        <v>1</v>
      </c>
      <c r="X111" s="40">
        <f t="shared" si="931"/>
        <v>1</v>
      </c>
      <c r="Y111" s="40">
        <f t="shared" si="931"/>
        <v>1</v>
      </c>
      <c r="Z111" s="40">
        <f t="shared" si="931"/>
        <v>1</v>
      </c>
      <c r="AA111" s="40">
        <f t="shared" si="931"/>
        <v>1</v>
      </c>
      <c r="AB111" s="40">
        <f t="shared" si="931"/>
        <v>1</v>
      </c>
      <c r="AC111" s="40">
        <f t="shared" si="931"/>
        <v>1</v>
      </c>
      <c r="AD111" s="40">
        <f t="shared" si="931"/>
        <v>1</v>
      </c>
      <c r="AE111" s="40">
        <f t="shared" si="931"/>
        <v>1</v>
      </c>
      <c r="AF111" s="40">
        <f t="shared" si="931"/>
        <v>1</v>
      </c>
      <c r="AG111" s="40">
        <f t="shared" si="931"/>
        <v>1</v>
      </c>
      <c r="AH111" s="40">
        <f t="shared" si="931"/>
        <v>1</v>
      </c>
      <c r="AI111" s="40">
        <f t="shared" si="931"/>
        <v>1</v>
      </c>
      <c r="AJ111" s="40">
        <f t="shared" si="931"/>
        <v>1</v>
      </c>
      <c r="AK111" s="40">
        <f t="shared" si="931"/>
        <v>1</v>
      </c>
      <c r="AL111" s="40">
        <f t="shared" si="932"/>
        <v>1</v>
      </c>
      <c r="AM111" s="40">
        <f t="shared" si="932"/>
        <v>1</v>
      </c>
      <c r="AN111" s="40">
        <f t="shared" si="932"/>
        <v>1</v>
      </c>
      <c r="AO111" s="40">
        <f t="shared" si="932"/>
        <v>1</v>
      </c>
      <c r="AP111" s="40">
        <f t="shared" si="932"/>
        <v>1</v>
      </c>
      <c r="AQ111" s="40">
        <f t="shared" si="932"/>
        <v>1</v>
      </c>
      <c r="AR111" s="40">
        <f t="shared" si="932"/>
        <v>1</v>
      </c>
      <c r="AS111" s="40">
        <f t="shared" si="932"/>
        <v>1</v>
      </c>
      <c r="AT111" s="40">
        <f t="shared" si="932"/>
        <v>1</v>
      </c>
      <c r="AU111" s="40">
        <f t="shared" si="932"/>
        <v>1</v>
      </c>
      <c r="AV111" s="40">
        <f t="shared" si="932"/>
        <v>1</v>
      </c>
      <c r="AW111" s="40">
        <f t="shared" si="932"/>
        <v>1</v>
      </c>
      <c r="AX111" s="40">
        <f t="shared" si="932"/>
        <v>1</v>
      </c>
      <c r="AY111" s="40">
        <f t="shared" si="932"/>
        <v>1</v>
      </c>
      <c r="AZ111" s="40">
        <f t="shared" si="932"/>
        <v>1</v>
      </c>
      <c r="BA111" s="40">
        <f t="shared" si="932"/>
        <v>1</v>
      </c>
      <c r="BB111" s="40">
        <f t="shared" si="933"/>
        <v>1</v>
      </c>
      <c r="BC111" s="40">
        <f t="shared" si="933"/>
        <v>1</v>
      </c>
      <c r="BD111" s="40">
        <f t="shared" si="933"/>
        <v>1</v>
      </c>
      <c r="BE111" s="40">
        <f t="shared" si="933"/>
        <v>1</v>
      </c>
      <c r="BF111" s="40">
        <f t="shared" si="933"/>
        <v>1</v>
      </c>
      <c r="BG111" s="40">
        <f t="shared" si="933"/>
        <v>1</v>
      </c>
      <c r="BH111" s="40">
        <f t="shared" si="933"/>
        <v>1</v>
      </c>
      <c r="BI111" s="40">
        <f t="shared" si="933"/>
        <v>1</v>
      </c>
      <c r="BJ111" s="40">
        <f t="shared" si="933"/>
        <v>1</v>
      </c>
      <c r="BK111" s="40">
        <f t="shared" si="933"/>
        <v>1</v>
      </c>
      <c r="BL111" s="40">
        <f t="shared" si="933"/>
        <v>1</v>
      </c>
      <c r="BM111" s="40">
        <f t="shared" si="933"/>
        <v>1</v>
      </c>
      <c r="BN111" s="40">
        <f t="shared" si="933"/>
        <v>1</v>
      </c>
      <c r="BO111" s="40">
        <f t="shared" si="933"/>
        <v>1</v>
      </c>
      <c r="BP111" s="40">
        <f t="shared" si="933"/>
        <v>1</v>
      </c>
      <c r="BQ111" s="40">
        <f t="shared" si="933"/>
        <v>1</v>
      </c>
      <c r="BR111" s="40">
        <f t="shared" si="934"/>
        <v>1</v>
      </c>
      <c r="BS111" s="40">
        <f t="shared" si="934"/>
        <v>1</v>
      </c>
      <c r="BT111" s="40">
        <f t="shared" si="934"/>
        <v>1</v>
      </c>
      <c r="BU111" s="40">
        <f t="shared" si="934"/>
        <v>1</v>
      </c>
      <c r="BV111" s="40">
        <f t="shared" si="934"/>
        <v>1</v>
      </c>
      <c r="BW111" s="40">
        <f t="shared" si="934"/>
        <v>1</v>
      </c>
      <c r="BX111" s="40">
        <f t="shared" si="934"/>
        <v>1</v>
      </c>
      <c r="BY111" s="40">
        <f t="shared" si="934"/>
        <v>1</v>
      </c>
      <c r="BZ111" s="40">
        <f t="shared" si="934"/>
        <v>1</v>
      </c>
      <c r="CA111" s="40">
        <f t="shared" si="934"/>
        <v>1</v>
      </c>
      <c r="CB111" s="40">
        <f t="shared" si="934"/>
        <v>1</v>
      </c>
      <c r="CC111" s="40">
        <f t="shared" si="934"/>
        <v>1</v>
      </c>
      <c r="CD111" s="40">
        <f t="shared" si="934"/>
        <v>1</v>
      </c>
      <c r="CE111" s="40">
        <f t="shared" si="934"/>
        <v>1</v>
      </c>
      <c r="CF111" s="40">
        <f t="shared" si="934"/>
        <v>1</v>
      </c>
      <c r="CG111" s="40">
        <f t="shared" si="934"/>
        <v>1</v>
      </c>
      <c r="CH111" s="40">
        <f t="shared" si="935"/>
        <v>1</v>
      </c>
      <c r="CI111" s="40">
        <f t="shared" si="935"/>
        <v>1</v>
      </c>
      <c r="CJ111" s="40">
        <f t="shared" si="935"/>
        <v>1</v>
      </c>
      <c r="CK111" s="40">
        <f t="shared" si="935"/>
        <v>1</v>
      </c>
      <c r="CL111" s="40">
        <f t="shared" si="935"/>
        <v>1</v>
      </c>
      <c r="CM111" s="40">
        <f t="shared" si="935"/>
        <v>1</v>
      </c>
      <c r="CN111" s="40">
        <f t="shared" si="935"/>
        <v>1</v>
      </c>
      <c r="CO111" s="40">
        <f t="shared" si="935"/>
        <v>1</v>
      </c>
      <c r="CP111" s="40">
        <f t="shared" si="935"/>
        <v>1</v>
      </c>
      <c r="CQ111" s="40">
        <f t="shared" si="935"/>
        <v>1</v>
      </c>
      <c r="CR111" s="40">
        <f t="shared" si="935"/>
        <v>1</v>
      </c>
      <c r="CS111" s="40">
        <f t="shared" si="935"/>
        <v>1</v>
      </c>
      <c r="CT111" s="40">
        <f t="shared" si="935"/>
        <v>1</v>
      </c>
      <c r="CU111" s="40">
        <f t="shared" si="935"/>
        <v>1</v>
      </c>
      <c r="CV111" s="40">
        <f t="shared" si="935"/>
        <v>1</v>
      </c>
      <c r="CW111" s="40">
        <f t="shared" si="935"/>
        <v>1</v>
      </c>
      <c r="CX111" s="40">
        <f t="shared" si="936"/>
        <v>1</v>
      </c>
      <c r="CY111" s="40">
        <f t="shared" si="936"/>
        <v>1</v>
      </c>
      <c r="CZ111" s="40">
        <f t="shared" si="936"/>
        <v>1</v>
      </c>
      <c r="DA111" s="40">
        <f t="shared" si="936"/>
        <v>1</v>
      </c>
      <c r="DB111" s="40">
        <f t="shared" si="936"/>
        <v>1</v>
      </c>
      <c r="DC111" s="40">
        <f t="shared" si="936"/>
        <v>1</v>
      </c>
      <c r="DD111" s="40">
        <f t="shared" si="936"/>
        <v>1</v>
      </c>
      <c r="DE111" s="40">
        <f t="shared" si="936"/>
        <v>1</v>
      </c>
      <c r="DF111" s="40">
        <f t="shared" si="936"/>
        <v>1</v>
      </c>
      <c r="DG111" s="40">
        <f t="shared" si="936"/>
        <v>1</v>
      </c>
      <c r="DH111" s="40">
        <f t="shared" si="936"/>
        <v>1</v>
      </c>
      <c r="DI111" s="40">
        <f t="shared" si="936"/>
        <v>1</v>
      </c>
      <c r="DJ111" s="40">
        <f t="shared" si="936"/>
        <v>1</v>
      </c>
      <c r="DK111" s="40">
        <f t="shared" si="936"/>
        <v>1</v>
      </c>
      <c r="DL111" s="40">
        <f t="shared" si="936"/>
        <v>1</v>
      </c>
      <c r="DM111" s="40">
        <f t="shared" si="936"/>
        <v>1</v>
      </c>
      <c r="DN111" s="40">
        <f t="shared" si="937"/>
        <v>1</v>
      </c>
      <c r="DO111" s="40">
        <f t="shared" si="937"/>
        <v>1</v>
      </c>
      <c r="DP111" s="40">
        <f t="shared" si="937"/>
        <v>1</v>
      </c>
      <c r="DQ111" s="40">
        <f t="shared" si="937"/>
        <v>1</v>
      </c>
      <c r="DR111" s="40">
        <f t="shared" si="937"/>
        <v>1</v>
      </c>
      <c r="DS111" s="40">
        <f t="shared" si="937"/>
        <v>1</v>
      </c>
      <c r="DT111" s="40">
        <f t="shared" si="937"/>
        <v>1</v>
      </c>
      <c r="DU111" s="40">
        <f t="shared" si="937"/>
        <v>1</v>
      </c>
      <c r="DV111" s="40">
        <f t="shared" si="937"/>
        <v>1</v>
      </c>
      <c r="DW111" s="40">
        <f t="shared" si="937"/>
        <v>1</v>
      </c>
      <c r="DX111" s="40">
        <f t="shared" si="937"/>
        <v>1</v>
      </c>
      <c r="DY111" s="40">
        <f t="shared" si="937"/>
        <v>1</v>
      </c>
      <c r="DZ111" s="40">
        <f t="shared" si="937"/>
        <v>1</v>
      </c>
      <c r="EA111" s="40">
        <f t="shared" si="937"/>
        <v>1</v>
      </c>
      <c r="EB111" s="40">
        <f t="shared" si="937"/>
        <v>1</v>
      </c>
      <c r="EC111" s="40">
        <f t="shared" si="937"/>
        <v>1</v>
      </c>
      <c r="ED111" s="40">
        <f t="shared" si="938"/>
        <v>1</v>
      </c>
      <c r="EE111" s="40">
        <f t="shared" si="938"/>
        <v>1</v>
      </c>
      <c r="EF111" s="40">
        <f t="shared" si="938"/>
        <v>1</v>
      </c>
      <c r="EG111" s="40">
        <f t="shared" si="938"/>
        <v>1</v>
      </c>
      <c r="EH111" s="40">
        <f t="shared" si="938"/>
        <v>1</v>
      </c>
      <c r="EI111" s="40">
        <f t="shared" si="938"/>
        <v>1</v>
      </c>
      <c r="EJ111" s="40">
        <f t="shared" si="938"/>
        <v>1</v>
      </c>
      <c r="EK111" s="40">
        <f t="shared" si="938"/>
        <v>1</v>
      </c>
      <c r="EL111" s="40">
        <f t="shared" si="938"/>
        <v>1</v>
      </c>
      <c r="EM111" s="40">
        <f t="shared" si="938"/>
        <v>1</v>
      </c>
      <c r="EN111" s="40">
        <f t="shared" si="938"/>
        <v>1</v>
      </c>
      <c r="EO111" s="40">
        <f t="shared" si="938"/>
        <v>1</v>
      </c>
      <c r="EP111" s="40">
        <f t="shared" si="938"/>
        <v>1</v>
      </c>
      <c r="EQ111" s="40">
        <f t="shared" si="938"/>
        <v>1</v>
      </c>
      <c r="ER111" s="40">
        <f t="shared" si="938"/>
        <v>1</v>
      </c>
      <c r="ES111" s="40">
        <f t="shared" si="938"/>
        <v>1</v>
      </c>
      <c r="ET111" s="40">
        <f t="shared" si="939"/>
        <v>1</v>
      </c>
      <c r="EU111" s="40">
        <f t="shared" si="939"/>
        <v>1</v>
      </c>
      <c r="EV111" s="40">
        <f t="shared" si="939"/>
        <v>1</v>
      </c>
      <c r="EW111" s="40">
        <f t="shared" si="939"/>
        <v>1</v>
      </c>
      <c r="EX111" s="40">
        <f t="shared" si="939"/>
        <v>1</v>
      </c>
      <c r="EY111" s="40">
        <f t="shared" si="939"/>
        <v>1</v>
      </c>
      <c r="EZ111" s="40">
        <f t="shared" si="939"/>
        <v>1</v>
      </c>
      <c r="FA111" s="40">
        <f t="shared" si="939"/>
        <v>1</v>
      </c>
      <c r="FB111" s="40">
        <f t="shared" si="939"/>
        <v>1</v>
      </c>
      <c r="FC111" s="40">
        <f t="shared" si="939"/>
        <v>1</v>
      </c>
      <c r="FD111" s="40">
        <f t="shared" si="939"/>
        <v>1</v>
      </c>
      <c r="FE111" s="40">
        <f t="shared" si="939"/>
        <v>1</v>
      </c>
      <c r="FF111" s="40">
        <f t="shared" si="939"/>
        <v>1</v>
      </c>
      <c r="FG111" s="40">
        <f t="shared" si="939"/>
        <v>1</v>
      </c>
      <c r="FH111" s="40">
        <f t="shared" si="939"/>
        <v>1</v>
      </c>
      <c r="FI111" s="40">
        <f t="shared" si="939"/>
        <v>1</v>
      </c>
      <c r="FJ111" s="40">
        <f t="shared" si="940"/>
        <v>1</v>
      </c>
      <c r="FK111" s="40">
        <f t="shared" si="940"/>
        <v>1</v>
      </c>
      <c r="FL111" s="40">
        <f t="shared" si="940"/>
        <v>1</v>
      </c>
      <c r="FM111" s="40">
        <f t="shared" si="940"/>
        <v>1</v>
      </c>
      <c r="FN111" s="40">
        <f t="shared" si="940"/>
        <v>1</v>
      </c>
      <c r="FO111" s="40">
        <f t="shared" si="940"/>
        <v>1</v>
      </c>
      <c r="FP111" s="40">
        <f t="shared" si="940"/>
        <v>1</v>
      </c>
      <c r="FQ111" s="40">
        <f t="shared" si="940"/>
        <v>1</v>
      </c>
      <c r="FR111" s="40">
        <f t="shared" si="940"/>
        <v>1</v>
      </c>
      <c r="FS111" s="40">
        <f t="shared" si="940"/>
        <v>1</v>
      </c>
      <c r="FT111" s="40">
        <f t="shared" si="940"/>
        <v>1</v>
      </c>
      <c r="FU111" s="40">
        <f t="shared" si="940"/>
        <v>1</v>
      </c>
      <c r="FV111" s="40">
        <f t="shared" si="940"/>
        <v>1</v>
      </c>
      <c r="FW111" s="40">
        <f t="shared" si="940"/>
        <v>1</v>
      </c>
      <c r="FX111" s="40">
        <f t="shared" si="940"/>
        <v>1</v>
      </c>
      <c r="FY111" s="40">
        <f t="shared" si="940"/>
        <v>1</v>
      </c>
      <c r="FZ111" s="40">
        <f t="shared" si="941"/>
        <v>1</v>
      </c>
      <c r="GA111" s="40">
        <f t="shared" si="941"/>
        <v>1</v>
      </c>
      <c r="GB111" s="40">
        <f t="shared" si="941"/>
        <v>1</v>
      </c>
      <c r="GC111" s="40">
        <f t="shared" si="941"/>
        <v>1</v>
      </c>
      <c r="GD111" s="40">
        <f t="shared" si="941"/>
        <v>1</v>
      </c>
      <c r="GE111" s="40">
        <f t="shared" si="941"/>
        <v>1</v>
      </c>
      <c r="GF111" s="40">
        <f t="shared" si="941"/>
        <v>1</v>
      </c>
      <c r="GG111" s="40">
        <f t="shared" si="941"/>
        <v>1</v>
      </c>
      <c r="GH111" s="40">
        <f t="shared" si="941"/>
        <v>1</v>
      </c>
      <c r="GI111" s="40">
        <f t="shared" si="941"/>
        <v>1</v>
      </c>
      <c r="GJ111" s="40">
        <f t="shared" si="941"/>
        <v>1</v>
      </c>
      <c r="GK111" s="40">
        <f t="shared" si="941"/>
        <v>1</v>
      </c>
      <c r="GL111" s="40">
        <f t="shared" si="941"/>
        <v>1</v>
      </c>
      <c r="GM111" s="40">
        <f t="shared" si="941"/>
        <v>1</v>
      </c>
      <c r="GN111" s="40">
        <f t="shared" si="941"/>
        <v>1</v>
      </c>
      <c r="GO111" s="40">
        <f t="shared" si="941"/>
        <v>1</v>
      </c>
      <c r="GP111" s="40">
        <f t="shared" si="942"/>
        <v>1</v>
      </c>
      <c r="GQ111" s="40">
        <f t="shared" si="942"/>
        <v>1</v>
      </c>
      <c r="GR111" s="40">
        <f t="shared" si="942"/>
        <v>1</v>
      </c>
      <c r="GS111" s="40">
        <f t="shared" si="942"/>
        <v>1</v>
      </c>
      <c r="GT111" s="40">
        <f t="shared" si="942"/>
        <v>1</v>
      </c>
      <c r="GU111" s="40">
        <f t="shared" si="942"/>
        <v>1</v>
      </c>
      <c r="GV111" s="40">
        <f t="shared" si="942"/>
        <v>1</v>
      </c>
      <c r="GW111" s="40">
        <f t="shared" si="942"/>
        <v>1</v>
      </c>
      <c r="GX111" s="40">
        <f t="shared" si="942"/>
        <v>1</v>
      </c>
      <c r="GY111" s="40">
        <f t="shared" si="942"/>
        <v>1</v>
      </c>
      <c r="GZ111" s="40">
        <f t="shared" si="942"/>
        <v>1</v>
      </c>
      <c r="HA111" s="40">
        <f t="shared" si="942"/>
        <v>1</v>
      </c>
      <c r="HB111" s="40">
        <f t="shared" si="942"/>
        <v>1</v>
      </c>
      <c r="HC111" s="40">
        <f t="shared" si="942"/>
        <v>1</v>
      </c>
      <c r="HD111" s="40">
        <f t="shared" si="942"/>
        <v>1</v>
      </c>
      <c r="HE111" s="40">
        <f t="shared" si="942"/>
        <v>1</v>
      </c>
      <c r="HF111" s="40">
        <f t="shared" si="943"/>
        <v>1</v>
      </c>
      <c r="HG111" s="40">
        <f t="shared" si="943"/>
        <v>1</v>
      </c>
      <c r="HH111" s="40">
        <f t="shared" si="943"/>
        <v>1</v>
      </c>
      <c r="HI111" s="40">
        <f t="shared" si="943"/>
        <v>1</v>
      </c>
      <c r="HJ111" s="40">
        <f t="shared" si="943"/>
        <v>1</v>
      </c>
      <c r="HK111" s="40">
        <f t="shared" si="943"/>
        <v>1</v>
      </c>
      <c r="HL111" s="40">
        <f t="shared" si="943"/>
        <v>1</v>
      </c>
      <c r="HM111" s="40">
        <f t="shared" si="943"/>
        <v>1</v>
      </c>
      <c r="HN111" s="40">
        <f t="shared" si="943"/>
        <v>1</v>
      </c>
      <c r="HO111" s="40">
        <f t="shared" si="943"/>
        <v>1</v>
      </c>
      <c r="HP111" s="40">
        <f t="shared" si="943"/>
        <v>1</v>
      </c>
      <c r="HQ111" s="40">
        <f t="shared" si="943"/>
        <v>1</v>
      </c>
      <c r="HR111" s="40">
        <f t="shared" si="943"/>
        <v>1</v>
      </c>
      <c r="HS111" s="40">
        <f t="shared" si="943"/>
        <v>1</v>
      </c>
      <c r="HT111" s="40">
        <f t="shared" si="943"/>
        <v>1</v>
      </c>
      <c r="HU111" s="40">
        <f t="shared" si="943"/>
        <v>1</v>
      </c>
      <c r="HV111" s="40">
        <f t="shared" si="944"/>
        <v>1</v>
      </c>
      <c r="HW111" s="40">
        <f t="shared" si="944"/>
        <v>1</v>
      </c>
      <c r="HX111" s="40">
        <f t="shared" si="944"/>
        <v>1</v>
      </c>
      <c r="HY111" s="40">
        <f t="shared" si="944"/>
        <v>1</v>
      </c>
      <c r="HZ111" s="40">
        <f t="shared" si="944"/>
        <v>1</v>
      </c>
      <c r="IA111" s="40">
        <f t="shared" si="944"/>
        <v>1</v>
      </c>
      <c r="IB111" s="40">
        <f t="shared" si="944"/>
        <v>1</v>
      </c>
      <c r="IC111" s="40">
        <f t="shared" si="944"/>
        <v>1</v>
      </c>
      <c r="ID111" s="40">
        <f t="shared" si="944"/>
        <v>1</v>
      </c>
      <c r="IE111" s="40">
        <f t="shared" si="944"/>
        <v>1</v>
      </c>
      <c r="IF111" s="40">
        <f t="shared" si="944"/>
        <v>1</v>
      </c>
      <c r="IG111" s="40">
        <f t="shared" si="944"/>
        <v>1</v>
      </c>
      <c r="IH111" s="40">
        <f t="shared" si="944"/>
        <v>1</v>
      </c>
      <c r="II111" s="40">
        <f t="shared" si="944"/>
        <v>1</v>
      </c>
      <c r="IJ111" s="40">
        <f t="shared" si="944"/>
        <v>1</v>
      </c>
      <c r="IK111" s="40">
        <f t="shared" si="944"/>
        <v>1</v>
      </c>
      <c r="IL111" s="40">
        <f t="shared" si="945"/>
        <v>1</v>
      </c>
      <c r="IM111" s="40">
        <f t="shared" si="945"/>
        <v>1</v>
      </c>
      <c r="IN111" s="40">
        <f t="shared" si="945"/>
        <v>1</v>
      </c>
      <c r="IO111" s="40">
        <f t="shared" si="945"/>
        <v>1</v>
      </c>
      <c r="IP111" s="40">
        <f t="shared" si="945"/>
        <v>1</v>
      </c>
      <c r="IQ111" s="40">
        <f t="shared" si="945"/>
        <v>1</v>
      </c>
      <c r="IR111" s="40">
        <f t="shared" si="945"/>
        <v>1</v>
      </c>
      <c r="IS111" s="40">
        <f t="shared" si="945"/>
        <v>1</v>
      </c>
      <c r="IT111" s="40">
        <f t="shared" si="945"/>
        <v>1</v>
      </c>
      <c r="IU111" s="40">
        <f t="shared" si="945"/>
        <v>1</v>
      </c>
      <c r="IV111" s="40">
        <f t="shared" si="945"/>
        <v>1</v>
      </c>
      <c r="IW111" s="40">
        <f t="shared" si="945"/>
        <v>1</v>
      </c>
      <c r="IX111" s="40">
        <f t="shared" si="945"/>
        <v>1</v>
      </c>
      <c r="IY111" s="40">
        <f t="shared" si="945"/>
        <v>1</v>
      </c>
      <c r="IZ111" s="40">
        <f t="shared" si="945"/>
        <v>1</v>
      </c>
      <c r="JA111" s="40">
        <f t="shared" si="945"/>
        <v>1</v>
      </c>
      <c r="JB111" s="40">
        <f t="shared" si="946"/>
        <v>1</v>
      </c>
      <c r="JC111" s="40">
        <f t="shared" si="946"/>
        <v>1</v>
      </c>
      <c r="JD111" s="40">
        <f t="shared" si="946"/>
        <v>1</v>
      </c>
      <c r="JE111" s="40">
        <f t="shared" si="946"/>
        <v>1</v>
      </c>
      <c r="JF111" s="40">
        <f t="shared" si="946"/>
        <v>1</v>
      </c>
      <c r="JG111" s="40">
        <f t="shared" si="946"/>
        <v>1</v>
      </c>
      <c r="JH111" s="40">
        <f t="shared" si="946"/>
        <v>1</v>
      </c>
      <c r="JI111" s="40">
        <f t="shared" si="946"/>
        <v>1</v>
      </c>
      <c r="JJ111" s="40">
        <f t="shared" si="946"/>
        <v>1</v>
      </c>
      <c r="JK111" s="40">
        <f t="shared" si="946"/>
        <v>1</v>
      </c>
      <c r="JL111" s="40">
        <f t="shared" si="946"/>
        <v>1</v>
      </c>
      <c r="JM111" s="40">
        <f t="shared" si="946"/>
        <v>1</v>
      </c>
      <c r="JN111" s="40">
        <f t="shared" si="946"/>
        <v>1</v>
      </c>
      <c r="JO111" s="40">
        <f t="shared" si="946"/>
        <v>1</v>
      </c>
      <c r="JP111" s="40">
        <f t="shared" si="946"/>
        <v>1</v>
      </c>
      <c r="JQ111" s="40">
        <f t="shared" si="946"/>
        <v>1</v>
      </c>
      <c r="JR111" s="40">
        <f t="shared" si="947"/>
        <v>1</v>
      </c>
      <c r="JS111" s="40">
        <f t="shared" si="947"/>
        <v>1</v>
      </c>
      <c r="JT111" s="40">
        <f t="shared" si="947"/>
        <v>1</v>
      </c>
      <c r="JU111" s="40">
        <f t="shared" si="947"/>
        <v>1</v>
      </c>
      <c r="JV111" s="40">
        <f t="shared" si="947"/>
        <v>1</v>
      </c>
      <c r="JW111" s="40">
        <f t="shared" si="947"/>
        <v>1</v>
      </c>
      <c r="JX111" s="40">
        <f t="shared" si="947"/>
        <v>1</v>
      </c>
      <c r="JY111" s="40">
        <f t="shared" si="947"/>
        <v>1</v>
      </c>
      <c r="JZ111" s="40">
        <f t="shared" si="947"/>
        <v>1</v>
      </c>
      <c r="KA111" s="40">
        <f t="shared" si="947"/>
        <v>1</v>
      </c>
      <c r="KB111" s="40">
        <f t="shared" si="947"/>
        <v>1</v>
      </c>
      <c r="KC111" s="40">
        <f t="shared" si="947"/>
        <v>1</v>
      </c>
      <c r="KD111" s="40">
        <f t="shared" si="947"/>
        <v>1</v>
      </c>
      <c r="KE111" s="40">
        <f t="shared" si="947"/>
        <v>1</v>
      </c>
      <c r="KF111" s="40">
        <f t="shared" si="947"/>
        <v>1</v>
      </c>
      <c r="KG111" s="40">
        <f t="shared" si="947"/>
        <v>1</v>
      </c>
      <c r="KH111" s="40">
        <f t="shared" si="948"/>
        <v>1</v>
      </c>
      <c r="KI111" s="40">
        <f t="shared" si="948"/>
        <v>1</v>
      </c>
      <c r="KJ111" s="40">
        <f t="shared" si="948"/>
        <v>1</v>
      </c>
      <c r="KK111" s="40">
        <f t="shared" si="948"/>
        <v>1</v>
      </c>
      <c r="KL111" s="40">
        <f t="shared" si="948"/>
        <v>1</v>
      </c>
      <c r="KM111" s="40">
        <f t="shared" si="948"/>
        <v>1</v>
      </c>
      <c r="KN111" s="40">
        <f t="shared" si="948"/>
        <v>1</v>
      </c>
      <c r="KO111" s="40">
        <f t="shared" si="948"/>
        <v>1</v>
      </c>
      <c r="KP111" s="40">
        <f t="shared" si="948"/>
        <v>1</v>
      </c>
      <c r="KQ111" s="40">
        <f t="shared" si="948"/>
        <v>1</v>
      </c>
      <c r="KR111" s="40">
        <f t="shared" si="948"/>
        <v>1</v>
      </c>
      <c r="KS111" s="40">
        <f t="shared" si="948"/>
        <v>1</v>
      </c>
      <c r="KT111" s="40">
        <f t="shared" si="948"/>
        <v>1</v>
      </c>
      <c r="KU111" s="40">
        <f t="shared" si="948"/>
        <v>1</v>
      </c>
      <c r="KV111" s="40">
        <f t="shared" si="948"/>
        <v>1</v>
      </c>
      <c r="KW111" s="1"/>
      <c r="KX111" s="1"/>
    </row>
    <row r="112" spans="1:310" x14ac:dyDescent="0.25">
      <c r="A112" s="1"/>
      <c r="B112" s="79"/>
      <c r="C112" s="79"/>
      <c r="D112" s="79"/>
      <c r="E112" s="1" t="str">
        <f>справочники!M16</f>
        <v>финансисты</v>
      </c>
      <c r="F112" s="1"/>
      <c r="G112" s="1"/>
      <c r="H112" s="11" t="str">
        <f t="shared" si="930"/>
        <v>чел</v>
      </c>
      <c r="I112" s="1"/>
      <c r="J112" s="1"/>
      <c r="K112" s="1"/>
      <c r="L112" s="1"/>
      <c r="M112" s="5"/>
      <c r="N112" s="40"/>
      <c r="O112" s="19"/>
      <c r="P112" s="1"/>
      <c r="Q112" s="1"/>
      <c r="R112" s="52"/>
      <c r="S112" s="1"/>
      <c r="T112" s="5" t="s">
        <v>0</v>
      </c>
      <c r="U112" s="40">
        <v>0</v>
      </c>
      <c r="V112" s="40">
        <f t="shared" si="931"/>
        <v>0</v>
      </c>
      <c r="W112" s="40">
        <f t="shared" si="931"/>
        <v>0</v>
      </c>
      <c r="X112" s="40">
        <f t="shared" si="931"/>
        <v>0</v>
      </c>
      <c r="Y112" s="40">
        <f t="shared" si="931"/>
        <v>0</v>
      </c>
      <c r="Z112" s="40">
        <f t="shared" si="931"/>
        <v>0</v>
      </c>
      <c r="AA112" s="40">
        <f t="shared" si="931"/>
        <v>0</v>
      </c>
      <c r="AB112" s="40">
        <f t="shared" si="931"/>
        <v>0</v>
      </c>
      <c r="AC112" s="40">
        <f t="shared" si="931"/>
        <v>0</v>
      </c>
      <c r="AD112" s="40">
        <f t="shared" si="931"/>
        <v>0</v>
      </c>
      <c r="AE112" s="40">
        <f t="shared" si="931"/>
        <v>0</v>
      </c>
      <c r="AF112" s="40">
        <f t="shared" si="931"/>
        <v>0</v>
      </c>
      <c r="AG112" s="40">
        <f t="shared" si="931"/>
        <v>0</v>
      </c>
      <c r="AH112" s="40">
        <f t="shared" si="931"/>
        <v>0</v>
      </c>
      <c r="AI112" s="40">
        <f t="shared" si="931"/>
        <v>0</v>
      </c>
      <c r="AJ112" s="40">
        <f t="shared" si="931"/>
        <v>0</v>
      </c>
      <c r="AK112" s="40">
        <f t="shared" si="931"/>
        <v>0</v>
      </c>
      <c r="AL112" s="40">
        <f t="shared" si="932"/>
        <v>0</v>
      </c>
      <c r="AM112" s="40">
        <f t="shared" si="932"/>
        <v>0</v>
      </c>
      <c r="AN112" s="40">
        <f t="shared" si="932"/>
        <v>0</v>
      </c>
      <c r="AO112" s="40">
        <f t="shared" si="932"/>
        <v>0</v>
      </c>
      <c r="AP112" s="40">
        <f t="shared" si="932"/>
        <v>0</v>
      </c>
      <c r="AQ112" s="40">
        <f t="shared" si="932"/>
        <v>0</v>
      </c>
      <c r="AR112" s="40">
        <f t="shared" si="932"/>
        <v>0</v>
      </c>
      <c r="AS112" s="40">
        <f t="shared" si="932"/>
        <v>0</v>
      </c>
      <c r="AT112" s="40">
        <f t="shared" si="932"/>
        <v>0</v>
      </c>
      <c r="AU112" s="40">
        <f t="shared" si="932"/>
        <v>0</v>
      </c>
      <c r="AV112" s="40">
        <f t="shared" si="932"/>
        <v>0</v>
      </c>
      <c r="AW112" s="40">
        <f t="shared" si="932"/>
        <v>0</v>
      </c>
      <c r="AX112" s="40">
        <f t="shared" si="932"/>
        <v>0</v>
      </c>
      <c r="AY112" s="40">
        <f t="shared" si="932"/>
        <v>0</v>
      </c>
      <c r="AZ112" s="40">
        <f t="shared" si="932"/>
        <v>0</v>
      </c>
      <c r="BA112" s="40">
        <f t="shared" si="932"/>
        <v>0</v>
      </c>
      <c r="BB112" s="40">
        <f t="shared" si="933"/>
        <v>0</v>
      </c>
      <c r="BC112" s="40">
        <f t="shared" si="933"/>
        <v>0</v>
      </c>
      <c r="BD112" s="40">
        <f t="shared" si="933"/>
        <v>0</v>
      </c>
      <c r="BE112" s="40">
        <f t="shared" si="933"/>
        <v>0</v>
      </c>
      <c r="BF112" s="40">
        <f t="shared" si="933"/>
        <v>0</v>
      </c>
      <c r="BG112" s="40">
        <f t="shared" si="933"/>
        <v>0</v>
      </c>
      <c r="BH112" s="40">
        <f t="shared" si="933"/>
        <v>0</v>
      </c>
      <c r="BI112" s="40">
        <f t="shared" si="933"/>
        <v>0</v>
      </c>
      <c r="BJ112" s="40">
        <f t="shared" si="933"/>
        <v>0</v>
      </c>
      <c r="BK112" s="40">
        <f t="shared" si="933"/>
        <v>0</v>
      </c>
      <c r="BL112" s="40">
        <f t="shared" si="933"/>
        <v>0</v>
      </c>
      <c r="BM112" s="40">
        <f t="shared" si="933"/>
        <v>0</v>
      </c>
      <c r="BN112" s="40">
        <f t="shared" si="933"/>
        <v>0</v>
      </c>
      <c r="BO112" s="40">
        <f t="shared" si="933"/>
        <v>0</v>
      </c>
      <c r="BP112" s="40">
        <f t="shared" si="933"/>
        <v>0</v>
      </c>
      <c r="BQ112" s="40">
        <f t="shared" si="933"/>
        <v>0</v>
      </c>
      <c r="BR112" s="40">
        <f t="shared" si="934"/>
        <v>0</v>
      </c>
      <c r="BS112" s="40">
        <f t="shared" si="934"/>
        <v>0</v>
      </c>
      <c r="BT112" s="40">
        <f t="shared" si="934"/>
        <v>0</v>
      </c>
      <c r="BU112" s="40">
        <f t="shared" si="934"/>
        <v>0</v>
      </c>
      <c r="BV112" s="40">
        <f t="shared" si="934"/>
        <v>0</v>
      </c>
      <c r="BW112" s="40">
        <f t="shared" si="934"/>
        <v>0</v>
      </c>
      <c r="BX112" s="40">
        <f t="shared" si="934"/>
        <v>0</v>
      </c>
      <c r="BY112" s="40">
        <f t="shared" si="934"/>
        <v>0</v>
      </c>
      <c r="BZ112" s="40">
        <f t="shared" si="934"/>
        <v>0</v>
      </c>
      <c r="CA112" s="40">
        <f t="shared" si="934"/>
        <v>0</v>
      </c>
      <c r="CB112" s="40">
        <f t="shared" si="934"/>
        <v>0</v>
      </c>
      <c r="CC112" s="40">
        <f t="shared" si="934"/>
        <v>0</v>
      </c>
      <c r="CD112" s="40">
        <f t="shared" si="934"/>
        <v>0</v>
      </c>
      <c r="CE112" s="40">
        <f t="shared" si="934"/>
        <v>0</v>
      </c>
      <c r="CF112" s="40">
        <f t="shared" si="934"/>
        <v>0</v>
      </c>
      <c r="CG112" s="40">
        <f t="shared" si="934"/>
        <v>0</v>
      </c>
      <c r="CH112" s="40">
        <f t="shared" si="935"/>
        <v>0</v>
      </c>
      <c r="CI112" s="40">
        <f t="shared" si="935"/>
        <v>0</v>
      </c>
      <c r="CJ112" s="40">
        <f t="shared" si="935"/>
        <v>0</v>
      </c>
      <c r="CK112" s="40">
        <f t="shared" si="935"/>
        <v>0</v>
      </c>
      <c r="CL112" s="40">
        <f t="shared" si="935"/>
        <v>0</v>
      </c>
      <c r="CM112" s="40">
        <f t="shared" si="935"/>
        <v>0</v>
      </c>
      <c r="CN112" s="40">
        <f t="shared" si="935"/>
        <v>0</v>
      </c>
      <c r="CO112" s="40">
        <f t="shared" si="935"/>
        <v>0</v>
      </c>
      <c r="CP112" s="40">
        <f t="shared" si="935"/>
        <v>0</v>
      </c>
      <c r="CQ112" s="40">
        <f t="shared" si="935"/>
        <v>0</v>
      </c>
      <c r="CR112" s="40">
        <f t="shared" si="935"/>
        <v>0</v>
      </c>
      <c r="CS112" s="40">
        <f t="shared" si="935"/>
        <v>0</v>
      </c>
      <c r="CT112" s="40">
        <f t="shared" si="935"/>
        <v>0</v>
      </c>
      <c r="CU112" s="40">
        <f t="shared" si="935"/>
        <v>0</v>
      </c>
      <c r="CV112" s="40">
        <f t="shared" si="935"/>
        <v>0</v>
      </c>
      <c r="CW112" s="40">
        <f t="shared" si="935"/>
        <v>0</v>
      </c>
      <c r="CX112" s="40">
        <f t="shared" si="936"/>
        <v>0</v>
      </c>
      <c r="CY112" s="40">
        <f t="shared" si="936"/>
        <v>0</v>
      </c>
      <c r="CZ112" s="40">
        <f t="shared" si="936"/>
        <v>0</v>
      </c>
      <c r="DA112" s="40">
        <f t="shared" si="936"/>
        <v>0</v>
      </c>
      <c r="DB112" s="40">
        <f t="shared" si="936"/>
        <v>0</v>
      </c>
      <c r="DC112" s="40">
        <f t="shared" si="936"/>
        <v>0</v>
      </c>
      <c r="DD112" s="40">
        <f t="shared" si="936"/>
        <v>0</v>
      </c>
      <c r="DE112" s="40">
        <f t="shared" si="936"/>
        <v>0</v>
      </c>
      <c r="DF112" s="40">
        <f t="shared" si="936"/>
        <v>0</v>
      </c>
      <c r="DG112" s="40">
        <f t="shared" si="936"/>
        <v>0</v>
      </c>
      <c r="DH112" s="40">
        <f t="shared" si="936"/>
        <v>0</v>
      </c>
      <c r="DI112" s="40">
        <f t="shared" si="936"/>
        <v>0</v>
      </c>
      <c r="DJ112" s="40">
        <f t="shared" si="936"/>
        <v>0</v>
      </c>
      <c r="DK112" s="40">
        <f t="shared" si="936"/>
        <v>0</v>
      </c>
      <c r="DL112" s="40">
        <f t="shared" si="936"/>
        <v>0</v>
      </c>
      <c r="DM112" s="40">
        <f t="shared" si="936"/>
        <v>0</v>
      </c>
      <c r="DN112" s="40">
        <f t="shared" si="937"/>
        <v>0</v>
      </c>
      <c r="DO112" s="40">
        <f t="shared" si="937"/>
        <v>0</v>
      </c>
      <c r="DP112" s="40">
        <f t="shared" si="937"/>
        <v>0</v>
      </c>
      <c r="DQ112" s="40">
        <f t="shared" si="937"/>
        <v>0</v>
      </c>
      <c r="DR112" s="40">
        <f t="shared" si="937"/>
        <v>0</v>
      </c>
      <c r="DS112" s="40">
        <f t="shared" si="937"/>
        <v>0</v>
      </c>
      <c r="DT112" s="40">
        <f t="shared" si="937"/>
        <v>0</v>
      </c>
      <c r="DU112" s="40">
        <f t="shared" si="937"/>
        <v>0</v>
      </c>
      <c r="DV112" s="40">
        <f t="shared" si="937"/>
        <v>0</v>
      </c>
      <c r="DW112" s="40">
        <f t="shared" si="937"/>
        <v>0</v>
      </c>
      <c r="DX112" s="40">
        <f t="shared" si="937"/>
        <v>0</v>
      </c>
      <c r="DY112" s="40">
        <f t="shared" si="937"/>
        <v>0</v>
      </c>
      <c r="DZ112" s="40">
        <f t="shared" si="937"/>
        <v>0</v>
      </c>
      <c r="EA112" s="40">
        <f t="shared" si="937"/>
        <v>0</v>
      </c>
      <c r="EB112" s="40">
        <f t="shared" si="937"/>
        <v>0</v>
      </c>
      <c r="EC112" s="40">
        <f t="shared" si="937"/>
        <v>0</v>
      </c>
      <c r="ED112" s="40">
        <f t="shared" si="938"/>
        <v>0</v>
      </c>
      <c r="EE112" s="40">
        <f t="shared" si="938"/>
        <v>0</v>
      </c>
      <c r="EF112" s="40">
        <f t="shared" si="938"/>
        <v>0</v>
      </c>
      <c r="EG112" s="40">
        <f t="shared" si="938"/>
        <v>0</v>
      </c>
      <c r="EH112" s="40">
        <f t="shared" si="938"/>
        <v>0</v>
      </c>
      <c r="EI112" s="40">
        <f t="shared" si="938"/>
        <v>0</v>
      </c>
      <c r="EJ112" s="40">
        <f t="shared" si="938"/>
        <v>0</v>
      </c>
      <c r="EK112" s="40">
        <f t="shared" si="938"/>
        <v>0</v>
      </c>
      <c r="EL112" s="40">
        <f t="shared" si="938"/>
        <v>0</v>
      </c>
      <c r="EM112" s="40">
        <f t="shared" si="938"/>
        <v>0</v>
      </c>
      <c r="EN112" s="40">
        <f t="shared" si="938"/>
        <v>0</v>
      </c>
      <c r="EO112" s="40">
        <f t="shared" si="938"/>
        <v>0</v>
      </c>
      <c r="EP112" s="40">
        <f t="shared" si="938"/>
        <v>0</v>
      </c>
      <c r="EQ112" s="40">
        <f t="shared" si="938"/>
        <v>0</v>
      </c>
      <c r="ER112" s="40">
        <f t="shared" si="938"/>
        <v>0</v>
      </c>
      <c r="ES112" s="40">
        <f t="shared" si="938"/>
        <v>0</v>
      </c>
      <c r="ET112" s="40">
        <f t="shared" si="939"/>
        <v>0</v>
      </c>
      <c r="EU112" s="40">
        <f t="shared" si="939"/>
        <v>0</v>
      </c>
      <c r="EV112" s="40">
        <f t="shared" si="939"/>
        <v>0</v>
      </c>
      <c r="EW112" s="40">
        <f t="shared" si="939"/>
        <v>0</v>
      </c>
      <c r="EX112" s="40">
        <f t="shared" si="939"/>
        <v>0</v>
      </c>
      <c r="EY112" s="40">
        <f t="shared" si="939"/>
        <v>0</v>
      </c>
      <c r="EZ112" s="40">
        <f t="shared" si="939"/>
        <v>0</v>
      </c>
      <c r="FA112" s="40">
        <f t="shared" si="939"/>
        <v>0</v>
      </c>
      <c r="FB112" s="40">
        <f t="shared" si="939"/>
        <v>0</v>
      </c>
      <c r="FC112" s="40">
        <f t="shared" si="939"/>
        <v>0</v>
      </c>
      <c r="FD112" s="40">
        <f t="shared" si="939"/>
        <v>0</v>
      </c>
      <c r="FE112" s="40">
        <f t="shared" si="939"/>
        <v>0</v>
      </c>
      <c r="FF112" s="40">
        <f t="shared" si="939"/>
        <v>0</v>
      </c>
      <c r="FG112" s="40">
        <f t="shared" si="939"/>
        <v>0</v>
      </c>
      <c r="FH112" s="40">
        <f t="shared" si="939"/>
        <v>0</v>
      </c>
      <c r="FI112" s="40">
        <f t="shared" si="939"/>
        <v>0</v>
      </c>
      <c r="FJ112" s="40">
        <f t="shared" si="940"/>
        <v>0</v>
      </c>
      <c r="FK112" s="40">
        <f t="shared" si="940"/>
        <v>0</v>
      </c>
      <c r="FL112" s="40">
        <f t="shared" si="940"/>
        <v>0</v>
      </c>
      <c r="FM112" s="40">
        <f t="shared" si="940"/>
        <v>0</v>
      </c>
      <c r="FN112" s="40">
        <f t="shared" si="940"/>
        <v>0</v>
      </c>
      <c r="FO112" s="40">
        <f t="shared" si="940"/>
        <v>0</v>
      </c>
      <c r="FP112" s="40">
        <f t="shared" si="940"/>
        <v>0</v>
      </c>
      <c r="FQ112" s="40">
        <f t="shared" si="940"/>
        <v>0</v>
      </c>
      <c r="FR112" s="40">
        <f t="shared" si="940"/>
        <v>0</v>
      </c>
      <c r="FS112" s="40">
        <f t="shared" si="940"/>
        <v>0</v>
      </c>
      <c r="FT112" s="40">
        <f t="shared" si="940"/>
        <v>0</v>
      </c>
      <c r="FU112" s="40">
        <f t="shared" si="940"/>
        <v>0</v>
      </c>
      <c r="FV112" s="40">
        <f t="shared" si="940"/>
        <v>0</v>
      </c>
      <c r="FW112" s="40">
        <f t="shared" si="940"/>
        <v>0</v>
      </c>
      <c r="FX112" s="40">
        <f t="shared" si="940"/>
        <v>0</v>
      </c>
      <c r="FY112" s="40">
        <f t="shared" si="940"/>
        <v>0</v>
      </c>
      <c r="FZ112" s="40">
        <f t="shared" si="941"/>
        <v>0</v>
      </c>
      <c r="GA112" s="40">
        <f t="shared" si="941"/>
        <v>0</v>
      </c>
      <c r="GB112" s="40">
        <f t="shared" si="941"/>
        <v>0</v>
      </c>
      <c r="GC112" s="40">
        <f t="shared" si="941"/>
        <v>0</v>
      </c>
      <c r="GD112" s="40">
        <f t="shared" si="941"/>
        <v>0</v>
      </c>
      <c r="GE112" s="40">
        <f t="shared" si="941"/>
        <v>0</v>
      </c>
      <c r="GF112" s="40">
        <f t="shared" si="941"/>
        <v>0</v>
      </c>
      <c r="GG112" s="40">
        <f t="shared" si="941"/>
        <v>0</v>
      </c>
      <c r="GH112" s="40">
        <f t="shared" si="941"/>
        <v>0</v>
      </c>
      <c r="GI112" s="40">
        <f t="shared" si="941"/>
        <v>0</v>
      </c>
      <c r="GJ112" s="40">
        <f t="shared" si="941"/>
        <v>0</v>
      </c>
      <c r="GK112" s="40">
        <f t="shared" si="941"/>
        <v>0</v>
      </c>
      <c r="GL112" s="40">
        <f t="shared" si="941"/>
        <v>0</v>
      </c>
      <c r="GM112" s="40">
        <f t="shared" si="941"/>
        <v>0</v>
      </c>
      <c r="GN112" s="40">
        <f t="shared" si="941"/>
        <v>0</v>
      </c>
      <c r="GO112" s="40">
        <f t="shared" si="941"/>
        <v>0</v>
      </c>
      <c r="GP112" s="40">
        <f t="shared" si="942"/>
        <v>0</v>
      </c>
      <c r="GQ112" s="40">
        <f t="shared" si="942"/>
        <v>0</v>
      </c>
      <c r="GR112" s="40">
        <f t="shared" si="942"/>
        <v>0</v>
      </c>
      <c r="GS112" s="40">
        <f t="shared" si="942"/>
        <v>0</v>
      </c>
      <c r="GT112" s="40">
        <f t="shared" si="942"/>
        <v>0</v>
      </c>
      <c r="GU112" s="40">
        <f t="shared" si="942"/>
        <v>0</v>
      </c>
      <c r="GV112" s="40">
        <f t="shared" si="942"/>
        <v>0</v>
      </c>
      <c r="GW112" s="40">
        <f t="shared" si="942"/>
        <v>0</v>
      </c>
      <c r="GX112" s="40">
        <f t="shared" si="942"/>
        <v>0</v>
      </c>
      <c r="GY112" s="40">
        <f t="shared" si="942"/>
        <v>0</v>
      </c>
      <c r="GZ112" s="40">
        <f t="shared" si="942"/>
        <v>0</v>
      </c>
      <c r="HA112" s="40">
        <f t="shared" si="942"/>
        <v>0</v>
      </c>
      <c r="HB112" s="40">
        <f t="shared" si="942"/>
        <v>0</v>
      </c>
      <c r="HC112" s="40">
        <f t="shared" si="942"/>
        <v>0</v>
      </c>
      <c r="HD112" s="40">
        <f t="shared" si="942"/>
        <v>0</v>
      </c>
      <c r="HE112" s="40">
        <f t="shared" si="942"/>
        <v>0</v>
      </c>
      <c r="HF112" s="40">
        <f t="shared" si="943"/>
        <v>0</v>
      </c>
      <c r="HG112" s="40">
        <f t="shared" si="943"/>
        <v>0</v>
      </c>
      <c r="HH112" s="40">
        <f t="shared" si="943"/>
        <v>0</v>
      </c>
      <c r="HI112" s="40">
        <f t="shared" si="943"/>
        <v>0</v>
      </c>
      <c r="HJ112" s="40">
        <f t="shared" si="943"/>
        <v>0</v>
      </c>
      <c r="HK112" s="40">
        <f t="shared" si="943"/>
        <v>0</v>
      </c>
      <c r="HL112" s="40">
        <f t="shared" si="943"/>
        <v>0</v>
      </c>
      <c r="HM112" s="40">
        <f t="shared" si="943"/>
        <v>0</v>
      </c>
      <c r="HN112" s="40">
        <f t="shared" si="943"/>
        <v>0</v>
      </c>
      <c r="HO112" s="40">
        <f t="shared" si="943"/>
        <v>0</v>
      </c>
      <c r="HP112" s="40">
        <f t="shared" si="943"/>
        <v>0</v>
      </c>
      <c r="HQ112" s="40">
        <f t="shared" si="943"/>
        <v>0</v>
      </c>
      <c r="HR112" s="40">
        <f t="shared" si="943"/>
        <v>0</v>
      </c>
      <c r="HS112" s="40">
        <f t="shared" si="943"/>
        <v>0</v>
      </c>
      <c r="HT112" s="40">
        <f t="shared" si="943"/>
        <v>0</v>
      </c>
      <c r="HU112" s="40">
        <f t="shared" si="943"/>
        <v>0</v>
      </c>
      <c r="HV112" s="40">
        <f t="shared" si="944"/>
        <v>0</v>
      </c>
      <c r="HW112" s="40">
        <f t="shared" si="944"/>
        <v>0</v>
      </c>
      <c r="HX112" s="40">
        <f t="shared" si="944"/>
        <v>0</v>
      </c>
      <c r="HY112" s="40">
        <f t="shared" si="944"/>
        <v>0</v>
      </c>
      <c r="HZ112" s="40">
        <f t="shared" si="944"/>
        <v>0</v>
      </c>
      <c r="IA112" s="40">
        <f t="shared" si="944"/>
        <v>0</v>
      </c>
      <c r="IB112" s="40">
        <f t="shared" si="944"/>
        <v>0</v>
      </c>
      <c r="IC112" s="40">
        <f t="shared" si="944"/>
        <v>0</v>
      </c>
      <c r="ID112" s="40">
        <f t="shared" si="944"/>
        <v>0</v>
      </c>
      <c r="IE112" s="40">
        <f t="shared" si="944"/>
        <v>0</v>
      </c>
      <c r="IF112" s="40">
        <f t="shared" si="944"/>
        <v>0</v>
      </c>
      <c r="IG112" s="40">
        <f t="shared" si="944"/>
        <v>0</v>
      </c>
      <c r="IH112" s="40">
        <f t="shared" si="944"/>
        <v>0</v>
      </c>
      <c r="II112" s="40">
        <f t="shared" si="944"/>
        <v>0</v>
      </c>
      <c r="IJ112" s="40">
        <f t="shared" si="944"/>
        <v>0</v>
      </c>
      <c r="IK112" s="40">
        <f t="shared" si="944"/>
        <v>0</v>
      </c>
      <c r="IL112" s="40">
        <f t="shared" si="945"/>
        <v>0</v>
      </c>
      <c r="IM112" s="40">
        <f t="shared" si="945"/>
        <v>0</v>
      </c>
      <c r="IN112" s="40">
        <f t="shared" si="945"/>
        <v>0</v>
      </c>
      <c r="IO112" s="40">
        <f t="shared" si="945"/>
        <v>0</v>
      </c>
      <c r="IP112" s="40">
        <f t="shared" si="945"/>
        <v>0</v>
      </c>
      <c r="IQ112" s="40">
        <f t="shared" si="945"/>
        <v>0</v>
      </c>
      <c r="IR112" s="40">
        <f t="shared" si="945"/>
        <v>0</v>
      </c>
      <c r="IS112" s="40">
        <f t="shared" si="945"/>
        <v>0</v>
      </c>
      <c r="IT112" s="40">
        <f t="shared" si="945"/>
        <v>0</v>
      </c>
      <c r="IU112" s="40">
        <f t="shared" si="945"/>
        <v>0</v>
      </c>
      <c r="IV112" s="40">
        <f t="shared" si="945"/>
        <v>0</v>
      </c>
      <c r="IW112" s="40">
        <f t="shared" si="945"/>
        <v>0</v>
      </c>
      <c r="IX112" s="40">
        <f t="shared" si="945"/>
        <v>0</v>
      </c>
      <c r="IY112" s="40">
        <f t="shared" si="945"/>
        <v>0</v>
      </c>
      <c r="IZ112" s="40">
        <f t="shared" si="945"/>
        <v>0</v>
      </c>
      <c r="JA112" s="40">
        <f t="shared" si="945"/>
        <v>0</v>
      </c>
      <c r="JB112" s="40">
        <f t="shared" si="946"/>
        <v>0</v>
      </c>
      <c r="JC112" s="40">
        <f t="shared" si="946"/>
        <v>0</v>
      </c>
      <c r="JD112" s="40">
        <f t="shared" si="946"/>
        <v>0</v>
      </c>
      <c r="JE112" s="40">
        <f t="shared" si="946"/>
        <v>0</v>
      </c>
      <c r="JF112" s="40">
        <f t="shared" si="946"/>
        <v>0</v>
      </c>
      <c r="JG112" s="40">
        <f t="shared" si="946"/>
        <v>0</v>
      </c>
      <c r="JH112" s="40">
        <f t="shared" si="946"/>
        <v>0</v>
      </c>
      <c r="JI112" s="40">
        <f t="shared" si="946"/>
        <v>0</v>
      </c>
      <c r="JJ112" s="40">
        <f t="shared" si="946"/>
        <v>0</v>
      </c>
      <c r="JK112" s="40">
        <f t="shared" si="946"/>
        <v>0</v>
      </c>
      <c r="JL112" s="40">
        <f t="shared" si="946"/>
        <v>0</v>
      </c>
      <c r="JM112" s="40">
        <f t="shared" si="946"/>
        <v>0</v>
      </c>
      <c r="JN112" s="40">
        <f t="shared" si="946"/>
        <v>0</v>
      </c>
      <c r="JO112" s="40">
        <f t="shared" si="946"/>
        <v>0</v>
      </c>
      <c r="JP112" s="40">
        <f t="shared" si="946"/>
        <v>0</v>
      </c>
      <c r="JQ112" s="40">
        <f t="shared" si="946"/>
        <v>0</v>
      </c>
      <c r="JR112" s="40">
        <f t="shared" si="947"/>
        <v>0</v>
      </c>
      <c r="JS112" s="40">
        <f t="shared" si="947"/>
        <v>0</v>
      </c>
      <c r="JT112" s="40">
        <f t="shared" si="947"/>
        <v>0</v>
      </c>
      <c r="JU112" s="40">
        <f t="shared" si="947"/>
        <v>0</v>
      </c>
      <c r="JV112" s="40">
        <f t="shared" si="947"/>
        <v>0</v>
      </c>
      <c r="JW112" s="40">
        <f t="shared" si="947"/>
        <v>0</v>
      </c>
      <c r="JX112" s="40">
        <f t="shared" si="947"/>
        <v>0</v>
      </c>
      <c r="JY112" s="40">
        <f t="shared" si="947"/>
        <v>0</v>
      </c>
      <c r="JZ112" s="40">
        <f t="shared" si="947"/>
        <v>0</v>
      </c>
      <c r="KA112" s="40">
        <f t="shared" si="947"/>
        <v>0</v>
      </c>
      <c r="KB112" s="40">
        <f t="shared" si="947"/>
        <v>0</v>
      </c>
      <c r="KC112" s="40">
        <f t="shared" si="947"/>
        <v>0</v>
      </c>
      <c r="KD112" s="40">
        <f t="shared" si="947"/>
        <v>0</v>
      </c>
      <c r="KE112" s="40">
        <f t="shared" si="947"/>
        <v>0</v>
      </c>
      <c r="KF112" s="40">
        <f t="shared" si="947"/>
        <v>0</v>
      </c>
      <c r="KG112" s="40">
        <f t="shared" si="947"/>
        <v>0</v>
      </c>
      <c r="KH112" s="40">
        <f t="shared" si="948"/>
        <v>0</v>
      </c>
      <c r="KI112" s="40">
        <f t="shared" si="948"/>
        <v>0</v>
      </c>
      <c r="KJ112" s="40">
        <f t="shared" si="948"/>
        <v>0</v>
      </c>
      <c r="KK112" s="40">
        <f t="shared" si="948"/>
        <v>0</v>
      </c>
      <c r="KL112" s="40">
        <f t="shared" si="948"/>
        <v>0</v>
      </c>
      <c r="KM112" s="40">
        <f t="shared" si="948"/>
        <v>0</v>
      </c>
      <c r="KN112" s="40">
        <f t="shared" si="948"/>
        <v>0</v>
      </c>
      <c r="KO112" s="40">
        <f t="shared" si="948"/>
        <v>0</v>
      </c>
      <c r="KP112" s="40">
        <f t="shared" si="948"/>
        <v>0</v>
      </c>
      <c r="KQ112" s="40">
        <f t="shared" si="948"/>
        <v>0</v>
      </c>
      <c r="KR112" s="40">
        <f t="shared" si="948"/>
        <v>0</v>
      </c>
      <c r="KS112" s="40">
        <f t="shared" si="948"/>
        <v>0</v>
      </c>
      <c r="KT112" s="40">
        <f t="shared" si="948"/>
        <v>0</v>
      </c>
      <c r="KU112" s="40">
        <f t="shared" si="948"/>
        <v>0</v>
      </c>
      <c r="KV112" s="40">
        <f t="shared" si="948"/>
        <v>0</v>
      </c>
      <c r="KW112" s="1"/>
      <c r="KX112" s="1"/>
    </row>
    <row r="113" spans="1:310" x14ac:dyDescent="0.25">
      <c r="A113" s="1"/>
      <c r="B113" s="79"/>
      <c r="C113" s="79"/>
      <c r="D113" s="79"/>
      <c r="E113" s="1" t="str">
        <f>справочники!M17</f>
        <v>HR-менеджеры</v>
      </c>
      <c r="F113" s="1"/>
      <c r="G113" s="1"/>
      <c r="H113" s="11" t="str">
        <f t="shared" si="930"/>
        <v>чел</v>
      </c>
      <c r="I113" s="1"/>
      <c r="J113" s="1"/>
      <c r="K113" s="1"/>
      <c r="L113" s="1"/>
      <c r="M113" s="5"/>
      <c r="N113" s="40"/>
      <c r="O113" s="19"/>
      <c r="P113" s="1"/>
      <c r="Q113" s="1"/>
      <c r="R113" s="52"/>
      <c r="S113" s="1"/>
      <c r="T113" s="5" t="s">
        <v>0</v>
      </c>
      <c r="U113" s="40">
        <v>0</v>
      </c>
      <c r="V113" s="40">
        <f t="shared" si="931"/>
        <v>0</v>
      </c>
      <c r="W113" s="40">
        <f t="shared" si="931"/>
        <v>0</v>
      </c>
      <c r="X113" s="40">
        <f t="shared" si="931"/>
        <v>0</v>
      </c>
      <c r="Y113" s="40">
        <f t="shared" si="931"/>
        <v>0</v>
      </c>
      <c r="Z113" s="40">
        <f t="shared" si="931"/>
        <v>0</v>
      </c>
      <c r="AA113" s="40">
        <f t="shared" si="931"/>
        <v>0</v>
      </c>
      <c r="AB113" s="40">
        <f t="shared" si="931"/>
        <v>0</v>
      </c>
      <c r="AC113" s="40">
        <f t="shared" si="931"/>
        <v>0</v>
      </c>
      <c r="AD113" s="40">
        <f t="shared" si="931"/>
        <v>0</v>
      </c>
      <c r="AE113" s="40">
        <f t="shared" si="931"/>
        <v>0</v>
      </c>
      <c r="AF113" s="40">
        <f t="shared" si="931"/>
        <v>0</v>
      </c>
      <c r="AG113" s="40">
        <f t="shared" si="931"/>
        <v>0</v>
      </c>
      <c r="AH113" s="40">
        <f t="shared" si="931"/>
        <v>0</v>
      </c>
      <c r="AI113" s="40">
        <f t="shared" si="931"/>
        <v>0</v>
      </c>
      <c r="AJ113" s="40">
        <f t="shared" si="931"/>
        <v>0</v>
      </c>
      <c r="AK113" s="40">
        <f t="shared" si="931"/>
        <v>0</v>
      </c>
      <c r="AL113" s="40">
        <f t="shared" si="932"/>
        <v>0</v>
      </c>
      <c r="AM113" s="40">
        <f t="shared" si="932"/>
        <v>0</v>
      </c>
      <c r="AN113" s="40">
        <f t="shared" si="932"/>
        <v>0</v>
      </c>
      <c r="AO113" s="40">
        <f t="shared" si="932"/>
        <v>0</v>
      </c>
      <c r="AP113" s="40">
        <f t="shared" si="932"/>
        <v>0</v>
      </c>
      <c r="AQ113" s="40">
        <f t="shared" si="932"/>
        <v>0</v>
      </c>
      <c r="AR113" s="40">
        <f t="shared" si="932"/>
        <v>0</v>
      </c>
      <c r="AS113" s="40">
        <f t="shared" si="932"/>
        <v>0</v>
      </c>
      <c r="AT113" s="40">
        <f t="shared" si="932"/>
        <v>0</v>
      </c>
      <c r="AU113" s="40">
        <f t="shared" si="932"/>
        <v>0</v>
      </c>
      <c r="AV113" s="40">
        <f t="shared" si="932"/>
        <v>0</v>
      </c>
      <c r="AW113" s="40">
        <f t="shared" si="932"/>
        <v>0</v>
      </c>
      <c r="AX113" s="40">
        <f t="shared" si="932"/>
        <v>0</v>
      </c>
      <c r="AY113" s="40">
        <f t="shared" si="932"/>
        <v>0</v>
      </c>
      <c r="AZ113" s="40">
        <f t="shared" si="932"/>
        <v>0</v>
      </c>
      <c r="BA113" s="40">
        <f t="shared" si="932"/>
        <v>0</v>
      </c>
      <c r="BB113" s="40">
        <f t="shared" si="933"/>
        <v>0</v>
      </c>
      <c r="BC113" s="40">
        <f t="shared" si="933"/>
        <v>0</v>
      </c>
      <c r="BD113" s="40">
        <f t="shared" si="933"/>
        <v>0</v>
      </c>
      <c r="BE113" s="40">
        <f t="shared" si="933"/>
        <v>0</v>
      </c>
      <c r="BF113" s="40">
        <f t="shared" si="933"/>
        <v>0</v>
      </c>
      <c r="BG113" s="40">
        <f t="shared" si="933"/>
        <v>0</v>
      </c>
      <c r="BH113" s="40">
        <f t="shared" si="933"/>
        <v>0</v>
      </c>
      <c r="BI113" s="40">
        <f t="shared" si="933"/>
        <v>0</v>
      </c>
      <c r="BJ113" s="40">
        <f t="shared" si="933"/>
        <v>0</v>
      </c>
      <c r="BK113" s="40">
        <f t="shared" si="933"/>
        <v>0</v>
      </c>
      <c r="BL113" s="40">
        <f t="shared" si="933"/>
        <v>0</v>
      </c>
      <c r="BM113" s="40">
        <f t="shared" si="933"/>
        <v>0</v>
      </c>
      <c r="BN113" s="40">
        <f t="shared" si="933"/>
        <v>0</v>
      </c>
      <c r="BO113" s="40">
        <f t="shared" si="933"/>
        <v>0</v>
      </c>
      <c r="BP113" s="40">
        <f t="shared" si="933"/>
        <v>0</v>
      </c>
      <c r="BQ113" s="40">
        <f t="shared" si="933"/>
        <v>0</v>
      </c>
      <c r="BR113" s="40">
        <f t="shared" si="934"/>
        <v>0</v>
      </c>
      <c r="BS113" s="40">
        <f t="shared" si="934"/>
        <v>0</v>
      </c>
      <c r="BT113" s="40">
        <f t="shared" si="934"/>
        <v>0</v>
      </c>
      <c r="BU113" s="40">
        <f t="shared" si="934"/>
        <v>0</v>
      </c>
      <c r="BV113" s="40">
        <f t="shared" si="934"/>
        <v>0</v>
      </c>
      <c r="BW113" s="40">
        <f t="shared" si="934"/>
        <v>0</v>
      </c>
      <c r="BX113" s="40">
        <f t="shared" si="934"/>
        <v>0</v>
      </c>
      <c r="BY113" s="40">
        <f t="shared" si="934"/>
        <v>0</v>
      </c>
      <c r="BZ113" s="40">
        <f t="shared" si="934"/>
        <v>0</v>
      </c>
      <c r="CA113" s="40">
        <f t="shared" si="934"/>
        <v>0</v>
      </c>
      <c r="CB113" s="40">
        <f t="shared" si="934"/>
        <v>0</v>
      </c>
      <c r="CC113" s="40">
        <f t="shared" si="934"/>
        <v>0</v>
      </c>
      <c r="CD113" s="40">
        <f t="shared" si="934"/>
        <v>0</v>
      </c>
      <c r="CE113" s="40">
        <f t="shared" si="934"/>
        <v>0</v>
      </c>
      <c r="CF113" s="40">
        <f t="shared" si="934"/>
        <v>0</v>
      </c>
      <c r="CG113" s="40">
        <f t="shared" si="934"/>
        <v>0</v>
      </c>
      <c r="CH113" s="40">
        <f t="shared" si="935"/>
        <v>0</v>
      </c>
      <c r="CI113" s="40">
        <f t="shared" si="935"/>
        <v>0</v>
      </c>
      <c r="CJ113" s="40">
        <f t="shared" si="935"/>
        <v>0</v>
      </c>
      <c r="CK113" s="40">
        <f t="shared" si="935"/>
        <v>0</v>
      </c>
      <c r="CL113" s="40">
        <f t="shared" si="935"/>
        <v>0</v>
      </c>
      <c r="CM113" s="40">
        <f t="shared" si="935"/>
        <v>0</v>
      </c>
      <c r="CN113" s="40">
        <f t="shared" si="935"/>
        <v>0</v>
      </c>
      <c r="CO113" s="40">
        <f t="shared" si="935"/>
        <v>0</v>
      </c>
      <c r="CP113" s="40">
        <f t="shared" si="935"/>
        <v>0</v>
      </c>
      <c r="CQ113" s="40">
        <f t="shared" si="935"/>
        <v>0</v>
      </c>
      <c r="CR113" s="40">
        <f t="shared" si="935"/>
        <v>0</v>
      </c>
      <c r="CS113" s="40">
        <f t="shared" si="935"/>
        <v>0</v>
      </c>
      <c r="CT113" s="40">
        <f t="shared" si="935"/>
        <v>0</v>
      </c>
      <c r="CU113" s="40">
        <f t="shared" si="935"/>
        <v>0</v>
      </c>
      <c r="CV113" s="40">
        <f t="shared" si="935"/>
        <v>0</v>
      </c>
      <c r="CW113" s="40">
        <f t="shared" si="935"/>
        <v>0</v>
      </c>
      <c r="CX113" s="40">
        <f t="shared" si="936"/>
        <v>0</v>
      </c>
      <c r="CY113" s="40">
        <f t="shared" si="936"/>
        <v>0</v>
      </c>
      <c r="CZ113" s="40">
        <f t="shared" si="936"/>
        <v>0</v>
      </c>
      <c r="DA113" s="40">
        <f t="shared" si="936"/>
        <v>0</v>
      </c>
      <c r="DB113" s="40">
        <f t="shared" si="936"/>
        <v>0</v>
      </c>
      <c r="DC113" s="40">
        <f t="shared" si="936"/>
        <v>0</v>
      </c>
      <c r="DD113" s="40">
        <f t="shared" si="936"/>
        <v>0</v>
      </c>
      <c r="DE113" s="40">
        <f t="shared" si="936"/>
        <v>0</v>
      </c>
      <c r="DF113" s="40">
        <f t="shared" si="936"/>
        <v>0</v>
      </c>
      <c r="DG113" s="40">
        <f t="shared" si="936"/>
        <v>0</v>
      </c>
      <c r="DH113" s="40">
        <f t="shared" si="936"/>
        <v>0</v>
      </c>
      <c r="DI113" s="40">
        <f t="shared" si="936"/>
        <v>0</v>
      </c>
      <c r="DJ113" s="40">
        <f t="shared" si="936"/>
        <v>0</v>
      </c>
      <c r="DK113" s="40">
        <f t="shared" si="936"/>
        <v>0</v>
      </c>
      <c r="DL113" s="40">
        <f t="shared" si="936"/>
        <v>0</v>
      </c>
      <c r="DM113" s="40">
        <f t="shared" si="936"/>
        <v>0</v>
      </c>
      <c r="DN113" s="40">
        <f t="shared" si="937"/>
        <v>0</v>
      </c>
      <c r="DO113" s="40">
        <f t="shared" si="937"/>
        <v>0</v>
      </c>
      <c r="DP113" s="40">
        <f t="shared" si="937"/>
        <v>0</v>
      </c>
      <c r="DQ113" s="40">
        <f t="shared" si="937"/>
        <v>0</v>
      </c>
      <c r="DR113" s="40">
        <f t="shared" si="937"/>
        <v>0</v>
      </c>
      <c r="DS113" s="40">
        <f t="shared" si="937"/>
        <v>0</v>
      </c>
      <c r="DT113" s="40">
        <f t="shared" si="937"/>
        <v>0</v>
      </c>
      <c r="DU113" s="40">
        <f t="shared" si="937"/>
        <v>0</v>
      </c>
      <c r="DV113" s="40">
        <f t="shared" si="937"/>
        <v>0</v>
      </c>
      <c r="DW113" s="40">
        <f t="shared" si="937"/>
        <v>0</v>
      </c>
      <c r="DX113" s="40">
        <f t="shared" si="937"/>
        <v>0</v>
      </c>
      <c r="DY113" s="40">
        <f t="shared" si="937"/>
        <v>0</v>
      </c>
      <c r="DZ113" s="40">
        <f t="shared" si="937"/>
        <v>0</v>
      </c>
      <c r="EA113" s="40">
        <f t="shared" si="937"/>
        <v>0</v>
      </c>
      <c r="EB113" s="40">
        <f t="shared" si="937"/>
        <v>0</v>
      </c>
      <c r="EC113" s="40">
        <f t="shared" si="937"/>
        <v>0</v>
      </c>
      <c r="ED113" s="40">
        <f t="shared" si="938"/>
        <v>0</v>
      </c>
      <c r="EE113" s="40">
        <f t="shared" si="938"/>
        <v>0</v>
      </c>
      <c r="EF113" s="40">
        <f t="shared" si="938"/>
        <v>0</v>
      </c>
      <c r="EG113" s="40">
        <f t="shared" si="938"/>
        <v>0</v>
      </c>
      <c r="EH113" s="40">
        <f t="shared" si="938"/>
        <v>0</v>
      </c>
      <c r="EI113" s="40">
        <f t="shared" si="938"/>
        <v>0</v>
      </c>
      <c r="EJ113" s="40">
        <f t="shared" si="938"/>
        <v>0</v>
      </c>
      <c r="EK113" s="40">
        <f t="shared" si="938"/>
        <v>0</v>
      </c>
      <c r="EL113" s="40">
        <f t="shared" si="938"/>
        <v>0</v>
      </c>
      <c r="EM113" s="40">
        <f t="shared" si="938"/>
        <v>0</v>
      </c>
      <c r="EN113" s="40">
        <f t="shared" si="938"/>
        <v>0</v>
      </c>
      <c r="EO113" s="40">
        <f t="shared" si="938"/>
        <v>0</v>
      </c>
      <c r="EP113" s="40">
        <f t="shared" si="938"/>
        <v>0</v>
      </c>
      <c r="EQ113" s="40">
        <f t="shared" si="938"/>
        <v>0</v>
      </c>
      <c r="ER113" s="40">
        <f t="shared" si="938"/>
        <v>0</v>
      </c>
      <c r="ES113" s="40">
        <f t="shared" si="938"/>
        <v>0</v>
      </c>
      <c r="ET113" s="40">
        <f t="shared" si="939"/>
        <v>0</v>
      </c>
      <c r="EU113" s="40">
        <f t="shared" si="939"/>
        <v>0</v>
      </c>
      <c r="EV113" s="40">
        <f t="shared" si="939"/>
        <v>0</v>
      </c>
      <c r="EW113" s="40">
        <f t="shared" si="939"/>
        <v>0</v>
      </c>
      <c r="EX113" s="40">
        <f t="shared" si="939"/>
        <v>0</v>
      </c>
      <c r="EY113" s="40">
        <f t="shared" si="939"/>
        <v>0</v>
      </c>
      <c r="EZ113" s="40">
        <f t="shared" si="939"/>
        <v>0</v>
      </c>
      <c r="FA113" s="40">
        <f t="shared" si="939"/>
        <v>0</v>
      </c>
      <c r="FB113" s="40">
        <f t="shared" si="939"/>
        <v>0</v>
      </c>
      <c r="FC113" s="40">
        <f t="shared" si="939"/>
        <v>0</v>
      </c>
      <c r="FD113" s="40">
        <f t="shared" si="939"/>
        <v>0</v>
      </c>
      <c r="FE113" s="40">
        <f t="shared" si="939"/>
        <v>0</v>
      </c>
      <c r="FF113" s="40">
        <f t="shared" si="939"/>
        <v>0</v>
      </c>
      <c r="FG113" s="40">
        <f t="shared" si="939"/>
        <v>0</v>
      </c>
      <c r="FH113" s="40">
        <f t="shared" si="939"/>
        <v>0</v>
      </c>
      <c r="FI113" s="40">
        <f t="shared" si="939"/>
        <v>0</v>
      </c>
      <c r="FJ113" s="40">
        <f t="shared" si="940"/>
        <v>0</v>
      </c>
      <c r="FK113" s="40">
        <f t="shared" si="940"/>
        <v>0</v>
      </c>
      <c r="FL113" s="40">
        <f t="shared" si="940"/>
        <v>0</v>
      </c>
      <c r="FM113" s="40">
        <f t="shared" si="940"/>
        <v>0</v>
      </c>
      <c r="FN113" s="40">
        <f t="shared" si="940"/>
        <v>0</v>
      </c>
      <c r="FO113" s="40">
        <f t="shared" si="940"/>
        <v>0</v>
      </c>
      <c r="FP113" s="40">
        <f t="shared" si="940"/>
        <v>0</v>
      </c>
      <c r="FQ113" s="40">
        <f t="shared" si="940"/>
        <v>0</v>
      </c>
      <c r="FR113" s="40">
        <f t="shared" si="940"/>
        <v>0</v>
      </c>
      <c r="FS113" s="40">
        <f t="shared" si="940"/>
        <v>0</v>
      </c>
      <c r="FT113" s="40">
        <f t="shared" si="940"/>
        <v>0</v>
      </c>
      <c r="FU113" s="40">
        <f t="shared" si="940"/>
        <v>0</v>
      </c>
      <c r="FV113" s="40">
        <f t="shared" si="940"/>
        <v>0</v>
      </c>
      <c r="FW113" s="40">
        <f t="shared" si="940"/>
        <v>0</v>
      </c>
      <c r="FX113" s="40">
        <f t="shared" si="940"/>
        <v>0</v>
      </c>
      <c r="FY113" s="40">
        <f t="shared" si="940"/>
        <v>0</v>
      </c>
      <c r="FZ113" s="40">
        <f t="shared" si="941"/>
        <v>0</v>
      </c>
      <c r="GA113" s="40">
        <f t="shared" si="941"/>
        <v>0</v>
      </c>
      <c r="GB113" s="40">
        <f t="shared" si="941"/>
        <v>0</v>
      </c>
      <c r="GC113" s="40">
        <f t="shared" si="941"/>
        <v>0</v>
      </c>
      <c r="GD113" s="40">
        <f t="shared" si="941"/>
        <v>0</v>
      </c>
      <c r="GE113" s="40">
        <f t="shared" si="941"/>
        <v>0</v>
      </c>
      <c r="GF113" s="40">
        <f t="shared" si="941"/>
        <v>0</v>
      </c>
      <c r="GG113" s="40">
        <f t="shared" si="941"/>
        <v>0</v>
      </c>
      <c r="GH113" s="40">
        <f t="shared" si="941"/>
        <v>0</v>
      </c>
      <c r="GI113" s="40">
        <f t="shared" si="941"/>
        <v>0</v>
      </c>
      <c r="GJ113" s="40">
        <f t="shared" si="941"/>
        <v>0</v>
      </c>
      <c r="GK113" s="40">
        <f t="shared" si="941"/>
        <v>0</v>
      </c>
      <c r="GL113" s="40">
        <f t="shared" si="941"/>
        <v>0</v>
      </c>
      <c r="GM113" s="40">
        <f t="shared" si="941"/>
        <v>0</v>
      </c>
      <c r="GN113" s="40">
        <f t="shared" si="941"/>
        <v>0</v>
      </c>
      <c r="GO113" s="40">
        <f t="shared" si="941"/>
        <v>0</v>
      </c>
      <c r="GP113" s="40">
        <f t="shared" si="942"/>
        <v>0</v>
      </c>
      <c r="GQ113" s="40">
        <f t="shared" si="942"/>
        <v>0</v>
      </c>
      <c r="GR113" s="40">
        <f t="shared" si="942"/>
        <v>0</v>
      </c>
      <c r="GS113" s="40">
        <f t="shared" si="942"/>
        <v>0</v>
      </c>
      <c r="GT113" s="40">
        <f t="shared" si="942"/>
        <v>0</v>
      </c>
      <c r="GU113" s="40">
        <f t="shared" si="942"/>
        <v>0</v>
      </c>
      <c r="GV113" s="40">
        <f t="shared" si="942"/>
        <v>0</v>
      </c>
      <c r="GW113" s="40">
        <f t="shared" si="942"/>
        <v>0</v>
      </c>
      <c r="GX113" s="40">
        <f t="shared" si="942"/>
        <v>0</v>
      </c>
      <c r="GY113" s="40">
        <f t="shared" si="942"/>
        <v>0</v>
      </c>
      <c r="GZ113" s="40">
        <f t="shared" si="942"/>
        <v>0</v>
      </c>
      <c r="HA113" s="40">
        <f t="shared" si="942"/>
        <v>0</v>
      </c>
      <c r="HB113" s="40">
        <f t="shared" si="942"/>
        <v>0</v>
      </c>
      <c r="HC113" s="40">
        <f t="shared" si="942"/>
        <v>0</v>
      </c>
      <c r="HD113" s="40">
        <f t="shared" si="942"/>
        <v>0</v>
      </c>
      <c r="HE113" s="40">
        <f t="shared" si="942"/>
        <v>0</v>
      </c>
      <c r="HF113" s="40">
        <f t="shared" si="943"/>
        <v>0</v>
      </c>
      <c r="HG113" s="40">
        <f t="shared" si="943"/>
        <v>0</v>
      </c>
      <c r="HH113" s="40">
        <f t="shared" si="943"/>
        <v>0</v>
      </c>
      <c r="HI113" s="40">
        <f t="shared" si="943"/>
        <v>0</v>
      </c>
      <c r="HJ113" s="40">
        <f t="shared" si="943"/>
        <v>0</v>
      </c>
      <c r="HK113" s="40">
        <f t="shared" si="943"/>
        <v>0</v>
      </c>
      <c r="HL113" s="40">
        <f t="shared" si="943"/>
        <v>0</v>
      </c>
      <c r="HM113" s="40">
        <f t="shared" si="943"/>
        <v>0</v>
      </c>
      <c r="HN113" s="40">
        <f t="shared" si="943"/>
        <v>0</v>
      </c>
      <c r="HO113" s="40">
        <f t="shared" si="943"/>
        <v>0</v>
      </c>
      <c r="HP113" s="40">
        <f t="shared" si="943"/>
        <v>0</v>
      </c>
      <c r="HQ113" s="40">
        <f t="shared" si="943"/>
        <v>0</v>
      </c>
      <c r="HR113" s="40">
        <f t="shared" si="943"/>
        <v>0</v>
      </c>
      <c r="HS113" s="40">
        <f t="shared" si="943"/>
        <v>0</v>
      </c>
      <c r="HT113" s="40">
        <f t="shared" si="943"/>
        <v>0</v>
      </c>
      <c r="HU113" s="40">
        <f t="shared" si="943"/>
        <v>0</v>
      </c>
      <c r="HV113" s="40">
        <f t="shared" si="944"/>
        <v>0</v>
      </c>
      <c r="HW113" s="40">
        <f t="shared" si="944"/>
        <v>0</v>
      </c>
      <c r="HX113" s="40">
        <f t="shared" si="944"/>
        <v>0</v>
      </c>
      <c r="HY113" s="40">
        <f t="shared" si="944"/>
        <v>0</v>
      </c>
      <c r="HZ113" s="40">
        <f t="shared" si="944"/>
        <v>0</v>
      </c>
      <c r="IA113" s="40">
        <f t="shared" si="944"/>
        <v>0</v>
      </c>
      <c r="IB113" s="40">
        <f t="shared" si="944"/>
        <v>0</v>
      </c>
      <c r="IC113" s="40">
        <f t="shared" si="944"/>
        <v>0</v>
      </c>
      <c r="ID113" s="40">
        <f t="shared" si="944"/>
        <v>0</v>
      </c>
      <c r="IE113" s="40">
        <f t="shared" si="944"/>
        <v>0</v>
      </c>
      <c r="IF113" s="40">
        <f t="shared" si="944"/>
        <v>0</v>
      </c>
      <c r="IG113" s="40">
        <f t="shared" si="944"/>
        <v>0</v>
      </c>
      <c r="IH113" s="40">
        <f t="shared" si="944"/>
        <v>0</v>
      </c>
      <c r="II113" s="40">
        <f t="shared" si="944"/>
        <v>0</v>
      </c>
      <c r="IJ113" s="40">
        <f t="shared" si="944"/>
        <v>0</v>
      </c>
      <c r="IK113" s="40">
        <f t="shared" si="944"/>
        <v>0</v>
      </c>
      <c r="IL113" s="40">
        <f t="shared" si="945"/>
        <v>0</v>
      </c>
      <c r="IM113" s="40">
        <f t="shared" si="945"/>
        <v>0</v>
      </c>
      <c r="IN113" s="40">
        <f t="shared" si="945"/>
        <v>0</v>
      </c>
      <c r="IO113" s="40">
        <f t="shared" si="945"/>
        <v>0</v>
      </c>
      <c r="IP113" s="40">
        <f t="shared" si="945"/>
        <v>0</v>
      </c>
      <c r="IQ113" s="40">
        <f t="shared" si="945"/>
        <v>0</v>
      </c>
      <c r="IR113" s="40">
        <f t="shared" si="945"/>
        <v>0</v>
      </c>
      <c r="IS113" s="40">
        <f t="shared" si="945"/>
        <v>0</v>
      </c>
      <c r="IT113" s="40">
        <f t="shared" si="945"/>
        <v>0</v>
      </c>
      <c r="IU113" s="40">
        <f t="shared" si="945"/>
        <v>0</v>
      </c>
      <c r="IV113" s="40">
        <f t="shared" si="945"/>
        <v>0</v>
      </c>
      <c r="IW113" s="40">
        <f t="shared" si="945"/>
        <v>0</v>
      </c>
      <c r="IX113" s="40">
        <f t="shared" si="945"/>
        <v>0</v>
      </c>
      <c r="IY113" s="40">
        <f t="shared" si="945"/>
        <v>0</v>
      </c>
      <c r="IZ113" s="40">
        <f t="shared" si="945"/>
        <v>0</v>
      </c>
      <c r="JA113" s="40">
        <f t="shared" si="945"/>
        <v>0</v>
      </c>
      <c r="JB113" s="40">
        <f t="shared" si="946"/>
        <v>0</v>
      </c>
      <c r="JC113" s="40">
        <f t="shared" si="946"/>
        <v>0</v>
      </c>
      <c r="JD113" s="40">
        <f t="shared" si="946"/>
        <v>0</v>
      </c>
      <c r="JE113" s="40">
        <f t="shared" si="946"/>
        <v>0</v>
      </c>
      <c r="JF113" s="40">
        <f t="shared" si="946"/>
        <v>0</v>
      </c>
      <c r="JG113" s="40">
        <f t="shared" si="946"/>
        <v>0</v>
      </c>
      <c r="JH113" s="40">
        <f t="shared" si="946"/>
        <v>0</v>
      </c>
      <c r="JI113" s="40">
        <f t="shared" si="946"/>
        <v>0</v>
      </c>
      <c r="JJ113" s="40">
        <f t="shared" si="946"/>
        <v>0</v>
      </c>
      <c r="JK113" s="40">
        <f t="shared" si="946"/>
        <v>0</v>
      </c>
      <c r="JL113" s="40">
        <f t="shared" si="946"/>
        <v>0</v>
      </c>
      <c r="JM113" s="40">
        <f t="shared" si="946"/>
        <v>0</v>
      </c>
      <c r="JN113" s="40">
        <f t="shared" si="946"/>
        <v>0</v>
      </c>
      <c r="JO113" s="40">
        <f t="shared" si="946"/>
        <v>0</v>
      </c>
      <c r="JP113" s="40">
        <f t="shared" si="946"/>
        <v>0</v>
      </c>
      <c r="JQ113" s="40">
        <f t="shared" si="946"/>
        <v>0</v>
      </c>
      <c r="JR113" s="40">
        <f t="shared" si="947"/>
        <v>0</v>
      </c>
      <c r="JS113" s="40">
        <f t="shared" si="947"/>
        <v>0</v>
      </c>
      <c r="JT113" s="40">
        <f t="shared" si="947"/>
        <v>0</v>
      </c>
      <c r="JU113" s="40">
        <f t="shared" si="947"/>
        <v>0</v>
      </c>
      <c r="JV113" s="40">
        <f t="shared" si="947"/>
        <v>0</v>
      </c>
      <c r="JW113" s="40">
        <f t="shared" si="947"/>
        <v>0</v>
      </c>
      <c r="JX113" s="40">
        <f t="shared" si="947"/>
        <v>0</v>
      </c>
      <c r="JY113" s="40">
        <f t="shared" si="947"/>
        <v>0</v>
      </c>
      <c r="JZ113" s="40">
        <f t="shared" si="947"/>
        <v>0</v>
      </c>
      <c r="KA113" s="40">
        <f t="shared" si="947"/>
        <v>0</v>
      </c>
      <c r="KB113" s="40">
        <f t="shared" si="947"/>
        <v>0</v>
      </c>
      <c r="KC113" s="40">
        <f t="shared" si="947"/>
        <v>0</v>
      </c>
      <c r="KD113" s="40">
        <f t="shared" si="947"/>
        <v>0</v>
      </c>
      <c r="KE113" s="40">
        <f t="shared" si="947"/>
        <v>0</v>
      </c>
      <c r="KF113" s="40">
        <f t="shared" si="947"/>
        <v>0</v>
      </c>
      <c r="KG113" s="40">
        <f t="shared" si="947"/>
        <v>0</v>
      </c>
      <c r="KH113" s="40">
        <f t="shared" si="948"/>
        <v>0</v>
      </c>
      <c r="KI113" s="40">
        <f t="shared" si="948"/>
        <v>0</v>
      </c>
      <c r="KJ113" s="40">
        <f t="shared" si="948"/>
        <v>0</v>
      </c>
      <c r="KK113" s="40">
        <f t="shared" si="948"/>
        <v>0</v>
      </c>
      <c r="KL113" s="40">
        <f t="shared" si="948"/>
        <v>0</v>
      </c>
      <c r="KM113" s="40">
        <f t="shared" si="948"/>
        <v>0</v>
      </c>
      <c r="KN113" s="40">
        <f t="shared" si="948"/>
        <v>0</v>
      </c>
      <c r="KO113" s="40">
        <f t="shared" si="948"/>
        <v>0</v>
      </c>
      <c r="KP113" s="40">
        <f t="shared" si="948"/>
        <v>0</v>
      </c>
      <c r="KQ113" s="40">
        <f t="shared" si="948"/>
        <v>0</v>
      </c>
      <c r="KR113" s="40">
        <f t="shared" si="948"/>
        <v>0</v>
      </c>
      <c r="KS113" s="40">
        <f t="shared" si="948"/>
        <v>0</v>
      </c>
      <c r="KT113" s="40">
        <f t="shared" si="948"/>
        <v>0</v>
      </c>
      <c r="KU113" s="40">
        <f t="shared" si="948"/>
        <v>0</v>
      </c>
      <c r="KV113" s="40">
        <f t="shared" si="948"/>
        <v>0</v>
      </c>
      <c r="KW113" s="1"/>
      <c r="KX113" s="1"/>
    </row>
    <row r="114" spans="1:310" s="4" customFormat="1" x14ac:dyDescent="0.25">
      <c r="A114" s="3"/>
      <c r="B114" s="85"/>
      <c r="C114" s="85"/>
      <c r="D114" s="85"/>
      <c r="E114" s="3" t="str">
        <f>справочники!M18</f>
        <v>мотивация персонала</v>
      </c>
      <c r="F114" s="3"/>
      <c r="G114" s="3"/>
      <c r="H114" s="39" t="str">
        <f t="shared" si="930"/>
        <v>чел</v>
      </c>
      <c r="I114" s="3"/>
      <c r="J114" s="3"/>
      <c r="K114" s="3"/>
      <c r="L114" s="3"/>
      <c r="M114" s="5"/>
      <c r="N114" s="41"/>
      <c r="O114" s="19"/>
      <c r="P114" s="3"/>
      <c r="Q114" s="3"/>
      <c r="R114" s="69"/>
      <c r="S114" s="3"/>
      <c r="T114" s="5" t="s">
        <v>0</v>
      </c>
      <c r="U114" s="41">
        <v>1</v>
      </c>
      <c r="V114" s="41">
        <f t="shared" si="931"/>
        <v>1</v>
      </c>
      <c r="W114" s="41">
        <f t="shared" si="931"/>
        <v>1</v>
      </c>
      <c r="X114" s="41">
        <f t="shared" si="931"/>
        <v>1</v>
      </c>
      <c r="Y114" s="41">
        <f t="shared" si="931"/>
        <v>1</v>
      </c>
      <c r="Z114" s="41">
        <f t="shared" si="931"/>
        <v>1</v>
      </c>
      <c r="AA114" s="41">
        <f t="shared" si="931"/>
        <v>1</v>
      </c>
      <c r="AB114" s="41">
        <f t="shared" si="931"/>
        <v>1</v>
      </c>
      <c r="AC114" s="41">
        <f t="shared" si="931"/>
        <v>1</v>
      </c>
      <c r="AD114" s="41">
        <f t="shared" si="931"/>
        <v>1</v>
      </c>
      <c r="AE114" s="41">
        <f t="shared" si="931"/>
        <v>1</v>
      </c>
      <c r="AF114" s="41">
        <f t="shared" si="931"/>
        <v>1</v>
      </c>
      <c r="AG114" s="41">
        <f t="shared" si="931"/>
        <v>1</v>
      </c>
      <c r="AH114" s="41">
        <f t="shared" si="931"/>
        <v>1</v>
      </c>
      <c r="AI114" s="41">
        <f t="shared" si="931"/>
        <v>1</v>
      </c>
      <c r="AJ114" s="41">
        <f t="shared" si="931"/>
        <v>1</v>
      </c>
      <c r="AK114" s="41">
        <f t="shared" si="931"/>
        <v>1</v>
      </c>
      <c r="AL114" s="41">
        <f t="shared" si="932"/>
        <v>1</v>
      </c>
      <c r="AM114" s="41">
        <f t="shared" si="932"/>
        <v>1</v>
      </c>
      <c r="AN114" s="41">
        <f t="shared" si="932"/>
        <v>1</v>
      </c>
      <c r="AO114" s="41">
        <f t="shared" si="932"/>
        <v>1</v>
      </c>
      <c r="AP114" s="41">
        <f t="shared" si="932"/>
        <v>1</v>
      </c>
      <c r="AQ114" s="41">
        <f t="shared" si="932"/>
        <v>1</v>
      </c>
      <c r="AR114" s="41">
        <f t="shared" si="932"/>
        <v>1</v>
      </c>
      <c r="AS114" s="41">
        <f t="shared" si="932"/>
        <v>1</v>
      </c>
      <c r="AT114" s="41">
        <f t="shared" si="932"/>
        <v>1</v>
      </c>
      <c r="AU114" s="41">
        <f t="shared" si="932"/>
        <v>1</v>
      </c>
      <c r="AV114" s="41">
        <f t="shared" si="932"/>
        <v>1</v>
      </c>
      <c r="AW114" s="41">
        <f t="shared" si="932"/>
        <v>1</v>
      </c>
      <c r="AX114" s="41">
        <f t="shared" si="932"/>
        <v>1</v>
      </c>
      <c r="AY114" s="41">
        <f t="shared" si="932"/>
        <v>1</v>
      </c>
      <c r="AZ114" s="41">
        <f t="shared" si="932"/>
        <v>1</v>
      </c>
      <c r="BA114" s="41">
        <f t="shared" si="932"/>
        <v>1</v>
      </c>
      <c r="BB114" s="41">
        <f t="shared" si="933"/>
        <v>1</v>
      </c>
      <c r="BC114" s="41">
        <f t="shared" si="933"/>
        <v>1</v>
      </c>
      <c r="BD114" s="41">
        <f t="shared" si="933"/>
        <v>1</v>
      </c>
      <c r="BE114" s="41">
        <f t="shared" si="933"/>
        <v>1</v>
      </c>
      <c r="BF114" s="41">
        <f t="shared" si="933"/>
        <v>1</v>
      </c>
      <c r="BG114" s="41">
        <f t="shared" si="933"/>
        <v>1</v>
      </c>
      <c r="BH114" s="41">
        <f t="shared" si="933"/>
        <v>1</v>
      </c>
      <c r="BI114" s="41">
        <f t="shared" si="933"/>
        <v>1</v>
      </c>
      <c r="BJ114" s="41">
        <f t="shared" si="933"/>
        <v>1</v>
      </c>
      <c r="BK114" s="41">
        <f t="shared" si="933"/>
        <v>1</v>
      </c>
      <c r="BL114" s="41">
        <f t="shared" si="933"/>
        <v>1</v>
      </c>
      <c r="BM114" s="41">
        <f t="shared" si="933"/>
        <v>1</v>
      </c>
      <c r="BN114" s="41">
        <f t="shared" si="933"/>
        <v>1</v>
      </c>
      <c r="BO114" s="41">
        <f t="shared" si="933"/>
        <v>1</v>
      </c>
      <c r="BP114" s="41">
        <f t="shared" si="933"/>
        <v>1</v>
      </c>
      <c r="BQ114" s="41">
        <f t="shared" si="933"/>
        <v>1</v>
      </c>
      <c r="BR114" s="41">
        <f t="shared" si="934"/>
        <v>1</v>
      </c>
      <c r="BS114" s="41">
        <f t="shared" si="934"/>
        <v>1</v>
      </c>
      <c r="BT114" s="41">
        <f t="shared" si="934"/>
        <v>1</v>
      </c>
      <c r="BU114" s="41">
        <f t="shared" si="934"/>
        <v>1</v>
      </c>
      <c r="BV114" s="41">
        <f t="shared" si="934"/>
        <v>1</v>
      </c>
      <c r="BW114" s="41">
        <f t="shared" si="934"/>
        <v>1</v>
      </c>
      <c r="BX114" s="41">
        <f t="shared" si="934"/>
        <v>1</v>
      </c>
      <c r="BY114" s="41">
        <f t="shared" si="934"/>
        <v>1</v>
      </c>
      <c r="BZ114" s="41">
        <f t="shared" si="934"/>
        <v>1</v>
      </c>
      <c r="CA114" s="41">
        <f t="shared" si="934"/>
        <v>1</v>
      </c>
      <c r="CB114" s="41">
        <f t="shared" si="934"/>
        <v>1</v>
      </c>
      <c r="CC114" s="41">
        <f t="shared" si="934"/>
        <v>1</v>
      </c>
      <c r="CD114" s="41">
        <f t="shared" si="934"/>
        <v>1</v>
      </c>
      <c r="CE114" s="41">
        <f t="shared" si="934"/>
        <v>1</v>
      </c>
      <c r="CF114" s="41">
        <f t="shared" si="934"/>
        <v>1</v>
      </c>
      <c r="CG114" s="41">
        <f t="shared" si="934"/>
        <v>1</v>
      </c>
      <c r="CH114" s="41">
        <f t="shared" si="935"/>
        <v>1</v>
      </c>
      <c r="CI114" s="41">
        <f t="shared" si="935"/>
        <v>1</v>
      </c>
      <c r="CJ114" s="41">
        <f t="shared" si="935"/>
        <v>1</v>
      </c>
      <c r="CK114" s="41">
        <f t="shared" si="935"/>
        <v>1</v>
      </c>
      <c r="CL114" s="41">
        <f t="shared" si="935"/>
        <v>1</v>
      </c>
      <c r="CM114" s="41">
        <f t="shared" si="935"/>
        <v>1</v>
      </c>
      <c r="CN114" s="41">
        <f t="shared" si="935"/>
        <v>1</v>
      </c>
      <c r="CO114" s="41">
        <f t="shared" si="935"/>
        <v>1</v>
      </c>
      <c r="CP114" s="41">
        <f t="shared" si="935"/>
        <v>1</v>
      </c>
      <c r="CQ114" s="41">
        <f t="shared" si="935"/>
        <v>1</v>
      </c>
      <c r="CR114" s="41">
        <f t="shared" si="935"/>
        <v>1</v>
      </c>
      <c r="CS114" s="41">
        <f t="shared" si="935"/>
        <v>1</v>
      </c>
      <c r="CT114" s="41">
        <f t="shared" si="935"/>
        <v>1</v>
      </c>
      <c r="CU114" s="41">
        <f t="shared" si="935"/>
        <v>1</v>
      </c>
      <c r="CV114" s="41">
        <f t="shared" si="935"/>
        <v>1</v>
      </c>
      <c r="CW114" s="41">
        <f t="shared" si="935"/>
        <v>1</v>
      </c>
      <c r="CX114" s="41">
        <f t="shared" si="936"/>
        <v>1</v>
      </c>
      <c r="CY114" s="41">
        <f t="shared" si="936"/>
        <v>1</v>
      </c>
      <c r="CZ114" s="41">
        <f t="shared" si="936"/>
        <v>1</v>
      </c>
      <c r="DA114" s="41">
        <f t="shared" si="936"/>
        <v>1</v>
      </c>
      <c r="DB114" s="41">
        <f t="shared" si="936"/>
        <v>1</v>
      </c>
      <c r="DC114" s="41">
        <f t="shared" si="936"/>
        <v>1</v>
      </c>
      <c r="DD114" s="41">
        <f t="shared" si="936"/>
        <v>1</v>
      </c>
      <c r="DE114" s="41">
        <f t="shared" si="936"/>
        <v>1</v>
      </c>
      <c r="DF114" s="41">
        <f t="shared" si="936"/>
        <v>1</v>
      </c>
      <c r="DG114" s="41">
        <f t="shared" si="936"/>
        <v>1</v>
      </c>
      <c r="DH114" s="41">
        <f t="shared" si="936"/>
        <v>1</v>
      </c>
      <c r="DI114" s="41">
        <f t="shared" si="936"/>
        <v>1</v>
      </c>
      <c r="DJ114" s="41">
        <f t="shared" si="936"/>
        <v>1</v>
      </c>
      <c r="DK114" s="41">
        <f t="shared" si="936"/>
        <v>1</v>
      </c>
      <c r="DL114" s="41">
        <f t="shared" si="936"/>
        <v>1</v>
      </c>
      <c r="DM114" s="41">
        <f t="shared" si="936"/>
        <v>1</v>
      </c>
      <c r="DN114" s="41">
        <f t="shared" si="937"/>
        <v>1</v>
      </c>
      <c r="DO114" s="41">
        <f t="shared" si="937"/>
        <v>1</v>
      </c>
      <c r="DP114" s="41">
        <f t="shared" si="937"/>
        <v>1</v>
      </c>
      <c r="DQ114" s="41">
        <f t="shared" si="937"/>
        <v>1</v>
      </c>
      <c r="DR114" s="41">
        <f t="shared" si="937"/>
        <v>1</v>
      </c>
      <c r="DS114" s="41">
        <f t="shared" si="937"/>
        <v>1</v>
      </c>
      <c r="DT114" s="41">
        <f t="shared" si="937"/>
        <v>1</v>
      </c>
      <c r="DU114" s="41">
        <f t="shared" si="937"/>
        <v>1</v>
      </c>
      <c r="DV114" s="41">
        <f t="shared" si="937"/>
        <v>1</v>
      </c>
      <c r="DW114" s="41">
        <f t="shared" si="937"/>
        <v>1</v>
      </c>
      <c r="DX114" s="41">
        <f t="shared" si="937"/>
        <v>1</v>
      </c>
      <c r="DY114" s="41">
        <f t="shared" si="937"/>
        <v>1</v>
      </c>
      <c r="DZ114" s="41">
        <f t="shared" si="937"/>
        <v>1</v>
      </c>
      <c r="EA114" s="41">
        <f t="shared" si="937"/>
        <v>1</v>
      </c>
      <c r="EB114" s="41">
        <f t="shared" si="937"/>
        <v>1</v>
      </c>
      <c r="EC114" s="41">
        <f t="shared" si="937"/>
        <v>1</v>
      </c>
      <c r="ED114" s="41">
        <f t="shared" si="938"/>
        <v>1</v>
      </c>
      <c r="EE114" s="41">
        <f t="shared" si="938"/>
        <v>1</v>
      </c>
      <c r="EF114" s="41">
        <f t="shared" si="938"/>
        <v>1</v>
      </c>
      <c r="EG114" s="41">
        <f t="shared" si="938"/>
        <v>1</v>
      </c>
      <c r="EH114" s="41">
        <f t="shared" si="938"/>
        <v>1</v>
      </c>
      <c r="EI114" s="41">
        <f t="shared" si="938"/>
        <v>1</v>
      </c>
      <c r="EJ114" s="41">
        <f t="shared" si="938"/>
        <v>1</v>
      </c>
      <c r="EK114" s="41">
        <f t="shared" si="938"/>
        <v>1</v>
      </c>
      <c r="EL114" s="41">
        <f t="shared" si="938"/>
        <v>1</v>
      </c>
      <c r="EM114" s="41">
        <f t="shared" si="938"/>
        <v>1</v>
      </c>
      <c r="EN114" s="41">
        <f t="shared" si="938"/>
        <v>1</v>
      </c>
      <c r="EO114" s="41">
        <f t="shared" si="938"/>
        <v>1</v>
      </c>
      <c r="EP114" s="41">
        <f t="shared" si="938"/>
        <v>1</v>
      </c>
      <c r="EQ114" s="41">
        <f t="shared" si="938"/>
        <v>1</v>
      </c>
      <c r="ER114" s="41">
        <f t="shared" si="938"/>
        <v>1</v>
      </c>
      <c r="ES114" s="41">
        <f t="shared" si="938"/>
        <v>1</v>
      </c>
      <c r="ET114" s="41">
        <f t="shared" si="939"/>
        <v>1</v>
      </c>
      <c r="EU114" s="41">
        <f t="shared" si="939"/>
        <v>1</v>
      </c>
      <c r="EV114" s="41">
        <f t="shared" si="939"/>
        <v>1</v>
      </c>
      <c r="EW114" s="41">
        <f t="shared" si="939"/>
        <v>1</v>
      </c>
      <c r="EX114" s="41">
        <f t="shared" si="939"/>
        <v>1</v>
      </c>
      <c r="EY114" s="41">
        <f t="shared" si="939"/>
        <v>1</v>
      </c>
      <c r="EZ114" s="41">
        <f t="shared" si="939"/>
        <v>1</v>
      </c>
      <c r="FA114" s="41">
        <f t="shared" si="939"/>
        <v>1</v>
      </c>
      <c r="FB114" s="41">
        <f t="shared" si="939"/>
        <v>1</v>
      </c>
      <c r="FC114" s="41">
        <f t="shared" si="939"/>
        <v>1</v>
      </c>
      <c r="FD114" s="41">
        <f t="shared" si="939"/>
        <v>1</v>
      </c>
      <c r="FE114" s="41">
        <f t="shared" si="939"/>
        <v>1</v>
      </c>
      <c r="FF114" s="41">
        <f t="shared" si="939"/>
        <v>1</v>
      </c>
      <c r="FG114" s="41">
        <f t="shared" si="939"/>
        <v>1</v>
      </c>
      <c r="FH114" s="41">
        <f t="shared" si="939"/>
        <v>1</v>
      </c>
      <c r="FI114" s="41">
        <f t="shared" si="939"/>
        <v>1</v>
      </c>
      <c r="FJ114" s="41">
        <f t="shared" si="940"/>
        <v>1</v>
      </c>
      <c r="FK114" s="41">
        <f t="shared" si="940"/>
        <v>1</v>
      </c>
      <c r="FL114" s="41">
        <f t="shared" si="940"/>
        <v>1</v>
      </c>
      <c r="FM114" s="41">
        <f t="shared" si="940"/>
        <v>1</v>
      </c>
      <c r="FN114" s="41">
        <f t="shared" si="940"/>
        <v>1</v>
      </c>
      <c r="FO114" s="41">
        <f t="shared" si="940"/>
        <v>1</v>
      </c>
      <c r="FP114" s="41">
        <f t="shared" si="940"/>
        <v>1</v>
      </c>
      <c r="FQ114" s="41">
        <f t="shared" si="940"/>
        <v>1</v>
      </c>
      <c r="FR114" s="41">
        <f t="shared" si="940"/>
        <v>1</v>
      </c>
      <c r="FS114" s="41">
        <f t="shared" si="940"/>
        <v>1</v>
      </c>
      <c r="FT114" s="41">
        <f t="shared" si="940"/>
        <v>1</v>
      </c>
      <c r="FU114" s="41">
        <f t="shared" si="940"/>
        <v>1</v>
      </c>
      <c r="FV114" s="41">
        <f t="shared" si="940"/>
        <v>1</v>
      </c>
      <c r="FW114" s="41">
        <f t="shared" si="940"/>
        <v>1</v>
      </c>
      <c r="FX114" s="41">
        <f t="shared" si="940"/>
        <v>1</v>
      </c>
      <c r="FY114" s="41">
        <f t="shared" si="940"/>
        <v>1</v>
      </c>
      <c r="FZ114" s="41">
        <f t="shared" si="941"/>
        <v>1</v>
      </c>
      <c r="GA114" s="41">
        <f t="shared" si="941"/>
        <v>1</v>
      </c>
      <c r="GB114" s="41">
        <f t="shared" si="941"/>
        <v>1</v>
      </c>
      <c r="GC114" s="41">
        <f t="shared" si="941"/>
        <v>1</v>
      </c>
      <c r="GD114" s="41">
        <f t="shared" si="941"/>
        <v>1</v>
      </c>
      <c r="GE114" s="41">
        <f t="shared" si="941"/>
        <v>1</v>
      </c>
      <c r="GF114" s="41">
        <f t="shared" si="941"/>
        <v>1</v>
      </c>
      <c r="GG114" s="41">
        <f t="shared" si="941"/>
        <v>1</v>
      </c>
      <c r="GH114" s="41">
        <f t="shared" si="941"/>
        <v>1</v>
      </c>
      <c r="GI114" s="41">
        <f t="shared" si="941"/>
        <v>1</v>
      </c>
      <c r="GJ114" s="41">
        <f t="shared" si="941"/>
        <v>1</v>
      </c>
      <c r="GK114" s="41">
        <f t="shared" si="941"/>
        <v>1</v>
      </c>
      <c r="GL114" s="41">
        <f t="shared" si="941"/>
        <v>1</v>
      </c>
      <c r="GM114" s="41">
        <f t="shared" si="941"/>
        <v>1</v>
      </c>
      <c r="GN114" s="41">
        <f t="shared" si="941"/>
        <v>1</v>
      </c>
      <c r="GO114" s="41">
        <f t="shared" si="941"/>
        <v>1</v>
      </c>
      <c r="GP114" s="41">
        <f t="shared" si="942"/>
        <v>1</v>
      </c>
      <c r="GQ114" s="41">
        <f t="shared" si="942"/>
        <v>1</v>
      </c>
      <c r="GR114" s="41">
        <f t="shared" si="942"/>
        <v>1</v>
      </c>
      <c r="GS114" s="41">
        <f t="shared" si="942"/>
        <v>1</v>
      </c>
      <c r="GT114" s="41">
        <f t="shared" si="942"/>
        <v>1</v>
      </c>
      <c r="GU114" s="41">
        <f t="shared" si="942"/>
        <v>1</v>
      </c>
      <c r="GV114" s="41">
        <f t="shared" si="942"/>
        <v>1</v>
      </c>
      <c r="GW114" s="41">
        <f t="shared" si="942"/>
        <v>1</v>
      </c>
      <c r="GX114" s="41">
        <f t="shared" si="942"/>
        <v>1</v>
      </c>
      <c r="GY114" s="41">
        <f t="shared" si="942"/>
        <v>1</v>
      </c>
      <c r="GZ114" s="41">
        <f t="shared" si="942"/>
        <v>1</v>
      </c>
      <c r="HA114" s="41">
        <f t="shared" si="942"/>
        <v>1</v>
      </c>
      <c r="HB114" s="41">
        <f t="shared" si="942"/>
        <v>1</v>
      </c>
      <c r="HC114" s="41">
        <f t="shared" si="942"/>
        <v>1</v>
      </c>
      <c r="HD114" s="41">
        <f t="shared" si="942"/>
        <v>1</v>
      </c>
      <c r="HE114" s="41">
        <f t="shared" si="942"/>
        <v>1</v>
      </c>
      <c r="HF114" s="41">
        <f t="shared" si="943"/>
        <v>1</v>
      </c>
      <c r="HG114" s="41">
        <f t="shared" si="943"/>
        <v>1</v>
      </c>
      <c r="HH114" s="41">
        <f t="shared" si="943"/>
        <v>1</v>
      </c>
      <c r="HI114" s="41">
        <f t="shared" si="943"/>
        <v>1</v>
      </c>
      <c r="HJ114" s="41">
        <f t="shared" si="943"/>
        <v>1</v>
      </c>
      <c r="HK114" s="41">
        <f t="shared" si="943"/>
        <v>1</v>
      </c>
      <c r="HL114" s="41">
        <f t="shared" si="943"/>
        <v>1</v>
      </c>
      <c r="HM114" s="41">
        <f t="shared" si="943"/>
        <v>1</v>
      </c>
      <c r="HN114" s="41">
        <f t="shared" si="943"/>
        <v>1</v>
      </c>
      <c r="HO114" s="41">
        <f t="shared" si="943"/>
        <v>1</v>
      </c>
      <c r="HP114" s="41">
        <f t="shared" si="943"/>
        <v>1</v>
      </c>
      <c r="HQ114" s="41">
        <f t="shared" si="943"/>
        <v>1</v>
      </c>
      <c r="HR114" s="41">
        <f t="shared" si="943"/>
        <v>1</v>
      </c>
      <c r="HS114" s="41">
        <f t="shared" si="943"/>
        <v>1</v>
      </c>
      <c r="HT114" s="41">
        <f t="shared" si="943"/>
        <v>1</v>
      </c>
      <c r="HU114" s="41">
        <f t="shared" si="943"/>
        <v>1</v>
      </c>
      <c r="HV114" s="41">
        <f t="shared" si="944"/>
        <v>1</v>
      </c>
      <c r="HW114" s="41">
        <f t="shared" si="944"/>
        <v>1</v>
      </c>
      <c r="HX114" s="41">
        <f t="shared" si="944"/>
        <v>1</v>
      </c>
      <c r="HY114" s="41">
        <f t="shared" si="944"/>
        <v>1</v>
      </c>
      <c r="HZ114" s="41">
        <f t="shared" si="944"/>
        <v>1</v>
      </c>
      <c r="IA114" s="41">
        <f t="shared" si="944"/>
        <v>1</v>
      </c>
      <c r="IB114" s="41">
        <f t="shared" si="944"/>
        <v>1</v>
      </c>
      <c r="IC114" s="41">
        <f t="shared" si="944"/>
        <v>1</v>
      </c>
      <c r="ID114" s="41">
        <f t="shared" si="944"/>
        <v>1</v>
      </c>
      <c r="IE114" s="41">
        <f t="shared" si="944"/>
        <v>1</v>
      </c>
      <c r="IF114" s="41">
        <f t="shared" si="944"/>
        <v>1</v>
      </c>
      <c r="IG114" s="41">
        <f t="shared" si="944"/>
        <v>1</v>
      </c>
      <c r="IH114" s="41">
        <f t="shared" si="944"/>
        <v>1</v>
      </c>
      <c r="II114" s="41">
        <f t="shared" si="944"/>
        <v>1</v>
      </c>
      <c r="IJ114" s="41">
        <f t="shared" si="944"/>
        <v>1</v>
      </c>
      <c r="IK114" s="41">
        <f t="shared" si="944"/>
        <v>1</v>
      </c>
      <c r="IL114" s="41">
        <f t="shared" si="945"/>
        <v>1</v>
      </c>
      <c r="IM114" s="41">
        <f t="shared" si="945"/>
        <v>1</v>
      </c>
      <c r="IN114" s="41">
        <f t="shared" si="945"/>
        <v>1</v>
      </c>
      <c r="IO114" s="41">
        <f t="shared" si="945"/>
        <v>1</v>
      </c>
      <c r="IP114" s="41">
        <f t="shared" si="945"/>
        <v>1</v>
      </c>
      <c r="IQ114" s="41">
        <f t="shared" si="945"/>
        <v>1</v>
      </c>
      <c r="IR114" s="41">
        <f t="shared" si="945"/>
        <v>1</v>
      </c>
      <c r="IS114" s="41">
        <f t="shared" si="945"/>
        <v>1</v>
      </c>
      <c r="IT114" s="41">
        <f t="shared" si="945"/>
        <v>1</v>
      </c>
      <c r="IU114" s="41">
        <f t="shared" si="945"/>
        <v>1</v>
      </c>
      <c r="IV114" s="41">
        <f t="shared" si="945"/>
        <v>1</v>
      </c>
      <c r="IW114" s="41">
        <f t="shared" si="945"/>
        <v>1</v>
      </c>
      <c r="IX114" s="41">
        <f t="shared" si="945"/>
        <v>1</v>
      </c>
      <c r="IY114" s="41">
        <f t="shared" si="945"/>
        <v>1</v>
      </c>
      <c r="IZ114" s="41">
        <f t="shared" si="945"/>
        <v>1</v>
      </c>
      <c r="JA114" s="41">
        <f t="shared" si="945"/>
        <v>1</v>
      </c>
      <c r="JB114" s="41">
        <f t="shared" si="946"/>
        <v>1</v>
      </c>
      <c r="JC114" s="41">
        <f t="shared" si="946"/>
        <v>1</v>
      </c>
      <c r="JD114" s="41">
        <f t="shared" si="946"/>
        <v>1</v>
      </c>
      <c r="JE114" s="41">
        <f t="shared" si="946"/>
        <v>1</v>
      </c>
      <c r="JF114" s="41">
        <f t="shared" si="946"/>
        <v>1</v>
      </c>
      <c r="JG114" s="41">
        <f t="shared" si="946"/>
        <v>1</v>
      </c>
      <c r="JH114" s="41">
        <f t="shared" si="946"/>
        <v>1</v>
      </c>
      <c r="JI114" s="41">
        <f t="shared" si="946"/>
        <v>1</v>
      </c>
      <c r="JJ114" s="41">
        <f t="shared" si="946"/>
        <v>1</v>
      </c>
      <c r="JK114" s="41">
        <f t="shared" si="946"/>
        <v>1</v>
      </c>
      <c r="JL114" s="41">
        <f t="shared" si="946"/>
        <v>1</v>
      </c>
      <c r="JM114" s="41">
        <f t="shared" si="946"/>
        <v>1</v>
      </c>
      <c r="JN114" s="41">
        <f t="shared" si="946"/>
        <v>1</v>
      </c>
      <c r="JO114" s="41">
        <f t="shared" si="946"/>
        <v>1</v>
      </c>
      <c r="JP114" s="41">
        <f t="shared" si="946"/>
        <v>1</v>
      </c>
      <c r="JQ114" s="41">
        <f t="shared" si="946"/>
        <v>1</v>
      </c>
      <c r="JR114" s="41">
        <f t="shared" si="947"/>
        <v>1</v>
      </c>
      <c r="JS114" s="41">
        <f t="shared" si="947"/>
        <v>1</v>
      </c>
      <c r="JT114" s="41">
        <f t="shared" si="947"/>
        <v>1</v>
      </c>
      <c r="JU114" s="41">
        <f t="shared" si="947"/>
        <v>1</v>
      </c>
      <c r="JV114" s="41">
        <f t="shared" si="947"/>
        <v>1</v>
      </c>
      <c r="JW114" s="41">
        <f t="shared" si="947"/>
        <v>1</v>
      </c>
      <c r="JX114" s="41">
        <f t="shared" si="947"/>
        <v>1</v>
      </c>
      <c r="JY114" s="41">
        <f t="shared" si="947"/>
        <v>1</v>
      </c>
      <c r="JZ114" s="41">
        <f t="shared" si="947"/>
        <v>1</v>
      </c>
      <c r="KA114" s="41">
        <f t="shared" si="947"/>
        <v>1</v>
      </c>
      <c r="KB114" s="41">
        <f t="shared" si="947"/>
        <v>1</v>
      </c>
      <c r="KC114" s="41">
        <f t="shared" si="947"/>
        <v>1</v>
      </c>
      <c r="KD114" s="41">
        <f t="shared" si="947"/>
        <v>1</v>
      </c>
      <c r="KE114" s="41">
        <f t="shared" si="947"/>
        <v>1</v>
      </c>
      <c r="KF114" s="41">
        <f t="shared" si="947"/>
        <v>1</v>
      </c>
      <c r="KG114" s="41">
        <f t="shared" si="947"/>
        <v>1</v>
      </c>
      <c r="KH114" s="41">
        <f t="shared" si="948"/>
        <v>1</v>
      </c>
      <c r="KI114" s="41">
        <f t="shared" si="948"/>
        <v>1</v>
      </c>
      <c r="KJ114" s="41">
        <f t="shared" si="948"/>
        <v>1</v>
      </c>
      <c r="KK114" s="41">
        <f t="shared" si="948"/>
        <v>1</v>
      </c>
      <c r="KL114" s="41">
        <f t="shared" si="948"/>
        <v>1</v>
      </c>
      <c r="KM114" s="41">
        <f t="shared" si="948"/>
        <v>1</v>
      </c>
      <c r="KN114" s="41">
        <f t="shared" si="948"/>
        <v>1</v>
      </c>
      <c r="KO114" s="41">
        <f t="shared" si="948"/>
        <v>1</v>
      </c>
      <c r="KP114" s="41">
        <f t="shared" si="948"/>
        <v>1</v>
      </c>
      <c r="KQ114" s="41">
        <f t="shared" si="948"/>
        <v>1</v>
      </c>
      <c r="KR114" s="41">
        <f t="shared" si="948"/>
        <v>1</v>
      </c>
      <c r="KS114" s="41">
        <f t="shared" si="948"/>
        <v>1</v>
      </c>
      <c r="KT114" s="41">
        <f t="shared" si="948"/>
        <v>1</v>
      </c>
      <c r="KU114" s="41">
        <f t="shared" si="948"/>
        <v>1</v>
      </c>
      <c r="KV114" s="41">
        <f t="shared" si="948"/>
        <v>1</v>
      </c>
      <c r="KW114" s="3"/>
      <c r="KX114" s="3"/>
    </row>
    <row r="115" spans="1:310" x14ac:dyDescent="0.25">
      <c r="A115" s="1"/>
      <c r="B115" s="79"/>
      <c r="C115" s="79"/>
      <c r="D115" s="79"/>
      <c r="E115" s="1" t="str">
        <f>справочники!M19</f>
        <v>ТОП-менеджмент</v>
      </c>
      <c r="F115" s="1"/>
      <c r="G115" s="1"/>
      <c r="H115" s="11" t="str">
        <f t="shared" si="930"/>
        <v>чел</v>
      </c>
      <c r="I115" s="1"/>
      <c r="J115" s="1"/>
      <c r="K115" s="1"/>
      <c r="L115" s="1"/>
      <c r="M115" s="5"/>
      <c r="N115" s="40"/>
      <c r="O115" s="19"/>
      <c r="P115" s="1"/>
      <c r="Q115" s="1"/>
      <c r="R115" s="52"/>
      <c r="S115" s="1"/>
      <c r="T115" s="5" t="s">
        <v>0</v>
      </c>
      <c r="U115" s="40">
        <v>1</v>
      </c>
      <c r="V115" s="40">
        <f t="shared" si="931"/>
        <v>1</v>
      </c>
      <c r="W115" s="40">
        <f t="shared" si="931"/>
        <v>1</v>
      </c>
      <c r="X115" s="40">
        <f t="shared" si="931"/>
        <v>1</v>
      </c>
      <c r="Y115" s="40">
        <f t="shared" si="931"/>
        <v>1</v>
      </c>
      <c r="Z115" s="40">
        <f t="shared" si="931"/>
        <v>1</v>
      </c>
      <c r="AA115" s="40">
        <f t="shared" si="931"/>
        <v>1</v>
      </c>
      <c r="AB115" s="40">
        <f t="shared" si="931"/>
        <v>1</v>
      </c>
      <c r="AC115" s="40">
        <f t="shared" si="931"/>
        <v>1</v>
      </c>
      <c r="AD115" s="40">
        <f t="shared" si="931"/>
        <v>1</v>
      </c>
      <c r="AE115" s="40">
        <f t="shared" si="931"/>
        <v>1</v>
      </c>
      <c r="AF115" s="40">
        <f t="shared" si="931"/>
        <v>1</v>
      </c>
      <c r="AG115" s="40">
        <f t="shared" si="931"/>
        <v>1</v>
      </c>
      <c r="AH115" s="40">
        <f t="shared" si="931"/>
        <v>1</v>
      </c>
      <c r="AI115" s="40">
        <f t="shared" si="931"/>
        <v>1</v>
      </c>
      <c r="AJ115" s="40">
        <f t="shared" si="931"/>
        <v>1</v>
      </c>
      <c r="AK115" s="40">
        <f t="shared" si="931"/>
        <v>1</v>
      </c>
      <c r="AL115" s="40">
        <f t="shared" si="932"/>
        <v>1</v>
      </c>
      <c r="AM115" s="40">
        <f t="shared" si="932"/>
        <v>1</v>
      </c>
      <c r="AN115" s="40">
        <f t="shared" si="932"/>
        <v>1</v>
      </c>
      <c r="AO115" s="40">
        <f t="shared" si="932"/>
        <v>1</v>
      </c>
      <c r="AP115" s="40">
        <f t="shared" si="932"/>
        <v>1</v>
      </c>
      <c r="AQ115" s="40">
        <f t="shared" si="932"/>
        <v>1</v>
      </c>
      <c r="AR115" s="40">
        <f t="shared" si="932"/>
        <v>1</v>
      </c>
      <c r="AS115" s="40">
        <f t="shared" si="932"/>
        <v>1</v>
      </c>
      <c r="AT115" s="40">
        <f t="shared" si="932"/>
        <v>1</v>
      </c>
      <c r="AU115" s="40">
        <f t="shared" si="932"/>
        <v>1</v>
      </c>
      <c r="AV115" s="40">
        <f t="shared" si="932"/>
        <v>1</v>
      </c>
      <c r="AW115" s="40">
        <f t="shared" si="932"/>
        <v>1</v>
      </c>
      <c r="AX115" s="40">
        <f t="shared" si="932"/>
        <v>1</v>
      </c>
      <c r="AY115" s="40">
        <f t="shared" si="932"/>
        <v>1</v>
      </c>
      <c r="AZ115" s="40">
        <f t="shared" si="932"/>
        <v>1</v>
      </c>
      <c r="BA115" s="40">
        <f t="shared" si="932"/>
        <v>1</v>
      </c>
      <c r="BB115" s="40">
        <f t="shared" si="933"/>
        <v>1</v>
      </c>
      <c r="BC115" s="40">
        <f t="shared" si="933"/>
        <v>1</v>
      </c>
      <c r="BD115" s="40">
        <f t="shared" si="933"/>
        <v>1</v>
      </c>
      <c r="BE115" s="40">
        <f t="shared" si="933"/>
        <v>1</v>
      </c>
      <c r="BF115" s="40">
        <f t="shared" si="933"/>
        <v>1</v>
      </c>
      <c r="BG115" s="40">
        <f t="shared" si="933"/>
        <v>1</v>
      </c>
      <c r="BH115" s="40">
        <f t="shared" si="933"/>
        <v>1</v>
      </c>
      <c r="BI115" s="40">
        <f t="shared" si="933"/>
        <v>1</v>
      </c>
      <c r="BJ115" s="40">
        <f t="shared" si="933"/>
        <v>1</v>
      </c>
      <c r="BK115" s="40">
        <f t="shared" si="933"/>
        <v>1</v>
      </c>
      <c r="BL115" s="40">
        <f t="shared" si="933"/>
        <v>1</v>
      </c>
      <c r="BM115" s="40">
        <f t="shared" si="933"/>
        <v>1</v>
      </c>
      <c r="BN115" s="40">
        <f t="shared" si="933"/>
        <v>1</v>
      </c>
      <c r="BO115" s="40">
        <f t="shared" si="933"/>
        <v>1</v>
      </c>
      <c r="BP115" s="40">
        <f t="shared" si="933"/>
        <v>1</v>
      </c>
      <c r="BQ115" s="40">
        <f t="shared" si="933"/>
        <v>1</v>
      </c>
      <c r="BR115" s="40">
        <f t="shared" si="934"/>
        <v>1</v>
      </c>
      <c r="BS115" s="40">
        <f t="shared" si="934"/>
        <v>1</v>
      </c>
      <c r="BT115" s="40">
        <f t="shared" si="934"/>
        <v>1</v>
      </c>
      <c r="BU115" s="40">
        <f t="shared" si="934"/>
        <v>1</v>
      </c>
      <c r="BV115" s="40">
        <f t="shared" si="934"/>
        <v>1</v>
      </c>
      <c r="BW115" s="40">
        <f t="shared" si="934"/>
        <v>1</v>
      </c>
      <c r="BX115" s="40">
        <f t="shared" si="934"/>
        <v>1</v>
      </c>
      <c r="BY115" s="40">
        <f t="shared" si="934"/>
        <v>1</v>
      </c>
      <c r="BZ115" s="40">
        <f t="shared" si="934"/>
        <v>1</v>
      </c>
      <c r="CA115" s="40">
        <f t="shared" si="934"/>
        <v>1</v>
      </c>
      <c r="CB115" s="40">
        <f t="shared" si="934"/>
        <v>1</v>
      </c>
      <c r="CC115" s="40">
        <f t="shared" si="934"/>
        <v>1</v>
      </c>
      <c r="CD115" s="40">
        <f t="shared" si="934"/>
        <v>1</v>
      </c>
      <c r="CE115" s="40">
        <f t="shared" si="934"/>
        <v>1</v>
      </c>
      <c r="CF115" s="40">
        <f t="shared" si="934"/>
        <v>1</v>
      </c>
      <c r="CG115" s="40">
        <f t="shared" si="934"/>
        <v>1</v>
      </c>
      <c r="CH115" s="40">
        <f t="shared" si="935"/>
        <v>1</v>
      </c>
      <c r="CI115" s="40">
        <f t="shared" si="935"/>
        <v>1</v>
      </c>
      <c r="CJ115" s="40">
        <f t="shared" si="935"/>
        <v>1</v>
      </c>
      <c r="CK115" s="40">
        <f t="shared" si="935"/>
        <v>1</v>
      </c>
      <c r="CL115" s="40">
        <f t="shared" si="935"/>
        <v>1</v>
      </c>
      <c r="CM115" s="40">
        <f t="shared" si="935"/>
        <v>1</v>
      </c>
      <c r="CN115" s="40">
        <f t="shared" si="935"/>
        <v>1</v>
      </c>
      <c r="CO115" s="40">
        <f t="shared" si="935"/>
        <v>1</v>
      </c>
      <c r="CP115" s="40">
        <f t="shared" si="935"/>
        <v>1</v>
      </c>
      <c r="CQ115" s="40">
        <f t="shared" si="935"/>
        <v>1</v>
      </c>
      <c r="CR115" s="40">
        <f t="shared" si="935"/>
        <v>1</v>
      </c>
      <c r="CS115" s="40">
        <f t="shared" si="935"/>
        <v>1</v>
      </c>
      <c r="CT115" s="40">
        <f t="shared" si="935"/>
        <v>1</v>
      </c>
      <c r="CU115" s="40">
        <f t="shared" si="935"/>
        <v>1</v>
      </c>
      <c r="CV115" s="40">
        <f t="shared" si="935"/>
        <v>1</v>
      </c>
      <c r="CW115" s="40">
        <f t="shared" si="935"/>
        <v>1</v>
      </c>
      <c r="CX115" s="40">
        <f t="shared" si="936"/>
        <v>1</v>
      </c>
      <c r="CY115" s="40">
        <f t="shared" si="936"/>
        <v>1</v>
      </c>
      <c r="CZ115" s="40">
        <f t="shared" si="936"/>
        <v>1</v>
      </c>
      <c r="DA115" s="40">
        <f t="shared" si="936"/>
        <v>1</v>
      </c>
      <c r="DB115" s="40">
        <f t="shared" si="936"/>
        <v>1</v>
      </c>
      <c r="DC115" s="40">
        <f t="shared" si="936"/>
        <v>1</v>
      </c>
      <c r="DD115" s="40">
        <f t="shared" si="936"/>
        <v>1</v>
      </c>
      <c r="DE115" s="40">
        <f t="shared" si="936"/>
        <v>1</v>
      </c>
      <c r="DF115" s="40">
        <f t="shared" si="936"/>
        <v>1</v>
      </c>
      <c r="DG115" s="40">
        <f t="shared" si="936"/>
        <v>1</v>
      </c>
      <c r="DH115" s="40">
        <f t="shared" si="936"/>
        <v>1</v>
      </c>
      <c r="DI115" s="40">
        <f t="shared" si="936"/>
        <v>1</v>
      </c>
      <c r="DJ115" s="40">
        <f t="shared" si="936"/>
        <v>1</v>
      </c>
      <c r="DK115" s="40">
        <f t="shared" si="936"/>
        <v>1</v>
      </c>
      <c r="DL115" s="40">
        <f t="shared" si="936"/>
        <v>1</v>
      </c>
      <c r="DM115" s="40">
        <f t="shared" si="936"/>
        <v>1</v>
      </c>
      <c r="DN115" s="40">
        <f t="shared" si="937"/>
        <v>1</v>
      </c>
      <c r="DO115" s="40">
        <f t="shared" si="937"/>
        <v>1</v>
      </c>
      <c r="DP115" s="40">
        <f t="shared" si="937"/>
        <v>1</v>
      </c>
      <c r="DQ115" s="40">
        <f t="shared" si="937"/>
        <v>1</v>
      </c>
      <c r="DR115" s="40">
        <f t="shared" si="937"/>
        <v>1</v>
      </c>
      <c r="DS115" s="40">
        <f t="shared" si="937"/>
        <v>1</v>
      </c>
      <c r="DT115" s="40">
        <f t="shared" si="937"/>
        <v>1</v>
      </c>
      <c r="DU115" s="40">
        <f t="shared" si="937"/>
        <v>1</v>
      </c>
      <c r="DV115" s="40">
        <f t="shared" si="937"/>
        <v>1</v>
      </c>
      <c r="DW115" s="40">
        <f t="shared" si="937"/>
        <v>1</v>
      </c>
      <c r="DX115" s="40">
        <f t="shared" si="937"/>
        <v>1</v>
      </c>
      <c r="DY115" s="40">
        <f t="shared" si="937"/>
        <v>1</v>
      </c>
      <c r="DZ115" s="40">
        <f t="shared" si="937"/>
        <v>1</v>
      </c>
      <c r="EA115" s="40">
        <f t="shared" si="937"/>
        <v>1</v>
      </c>
      <c r="EB115" s="40">
        <f t="shared" si="937"/>
        <v>1</v>
      </c>
      <c r="EC115" s="40">
        <f t="shared" si="937"/>
        <v>1</v>
      </c>
      <c r="ED115" s="40">
        <f t="shared" si="938"/>
        <v>1</v>
      </c>
      <c r="EE115" s="40">
        <f t="shared" si="938"/>
        <v>1</v>
      </c>
      <c r="EF115" s="40">
        <f t="shared" si="938"/>
        <v>1</v>
      </c>
      <c r="EG115" s="40">
        <f t="shared" si="938"/>
        <v>1</v>
      </c>
      <c r="EH115" s="40">
        <f t="shared" si="938"/>
        <v>1</v>
      </c>
      <c r="EI115" s="40">
        <f t="shared" si="938"/>
        <v>1</v>
      </c>
      <c r="EJ115" s="40">
        <f t="shared" si="938"/>
        <v>1</v>
      </c>
      <c r="EK115" s="40">
        <f t="shared" si="938"/>
        <v>1</v>
      </c>
      <c r="EL115" s="40">
        <f t="shared" si="938"/>
        <v>1</v>
      </c>
      <c r="EM115" s="40">
        <f t="shared" si="938"/>
        <v>1</v>
      </c>
      <c r="EN115" s="40">
        <f t="shared" si="938"/>
        <v>1</v>
      </c>
      <c r="EO115" s="40">
        <f t="shared" si="938"/>
        <v>1</v>
      </c>
      <c r="EP115" s="40">
        <f t="shared" si="938"/>
        <v>1</v>
      </c>
      <c r="EQ115" s="40">
        <f t="shared" si="938"/>
        <v>1</v>
      </c>
      <c r="ER115" s="40">
        <f t="shared" si="938"/>
        <v>1</v>
      </c>
      <c r="ES115" s="40">
        <f t="shared" si="938"/>
        <v>1</v>
      </c>
      <c r="ET115" s="40">
        <f t="shared" si="939"/>
        <v>1</v>
      </c>
      <c r="EU115" s="40">
        <f t="shared" si="939"/>
        <v>1</v>
      </c>
      <c r="EV115" s="40">
        <f t="shared" si="939"/>
        <v>1</v>
      </c>
      <c r="EW115" s="40">
        <f t="shared" si="939"/>
        <v>1</v>
      </c>
      <c r="EX115" s="40">
        <f t="shared" si="939"/>
        <v>1</v>
      </c>
      <c r="EY115" s="40">
        <f t="shared" si="939"/>
        <v>1</v>
      </c>
      <c r="EZ115" s="40">
        <f t="shared" si="939"/>
        <v>1</v>
      </c>
      <c r="FA115" s="40">
        <f t="shared" si="939"/>
        <v>1</v>
      </c>
      <c r="FB115" s="40">
        <f t="shared" si="939"/>
        <v>1</v>
      </c>
      <c r="FC115" s="40">
        <f t="shared" si="939"/>
        <v>1</v>
      </c>
      <c r="FD115" s="40">
        <f t="shared" si="939"/>
        <v>1</v>
      </c>
      <c r="FE115" s="40">
        <f t="shared" si="939"/>
        <v>1</v>
      </c>
      <c r="FF115" s="40">
        <f t="shared" si="939"/>
        <v>1</v>
      </c>
      <c r="FG115" s="40">
        <f t="shared" si="939"/>
        <v>1</v>
      </c>
      <c r="FH115" s="40">
        <f t="shared" si="939"/>
        <v>1</v>
      </c>
      <c r="FI115" s="40">
        <f t="shared" si="939"/>
        <v>1</v>
      </c>
      <c r="FJ115" s="40">
        <f t="shared" si="940"/>
        <v>1</v>
      </c>
      <c r="FK115" s="40">
        <f t="shared" si="940"/>
        <v>1</v>
      </c>
      <c r="FL115" s="40">
        <f t="shared" si="940"/>
        <v>1</v>
      </c>
      <c r="FM115" s="40">
        <f t="shared" si="940"/>
        <v>1</v>
      </c>
      <c r="FN115" s="40">
        <f t="shared" si="940"/>
        <v>1</v>
      </c>
      <c r="FO115" s="40">
        <f t="shared" si="940"/>
        <v>1</v>
      </c>
      <c r="FP115" s="40">
        <f t="shared" si="940"/>
        <v>1</v>
      </c>
      <c r="FQ115" s="40">
        <f t="shared" si="940"/>
        <v>1</v>
      </c>
      <c r="FR115" s="40">
        <f t="shared" si="940"/>
        <v>1</v>
      </c>
      <c r="FS115" s="40">
        <f t="shared" si="940"/>
        <v>1</v>
      </c>
      <c r="FT115" s="40">
        <f t="shared" si="940"/>
        <v>1</v>
      </c>
      <c r="FU115" s="40">
        <f t="shared" si="940"/>
        <v>1</v>
      </c>
      <c r="FV115" s="40">
        <f t="shared" si="940"/>
        <v>1</v>
      </c>
      <c r="FW115" s="40">
        <f t="shared" si="940"/>
        <v>1</v>
      </c>
      <c r="FX115" s="40">
        <f t="shared" si="940"/>
        <v>1</v>
      </c>
      <c r="FY115" s="40">
        <f t="shared" si="940"/>
        <v>1</v>
      </c>
      <c r="FZ115" s="40">
        <f t="shared" si="941"/>
        <v>1</v>
      </c>
      <c r="GA115" s="40">
        <f t="shared" si="941"/>
        <v>1</v>
      </c>
      <c r="GB115" s="40">
        <f t="shared" si="941"/>
        <v>1</v>
      </c>
      <c r="GC115" s="40">
        <f t="shared" si="941"/>
        <v>1</v>
      </c>
      <c r="GD115" s="40">
        <f t="shared" si="941"/>
        <v>1</v>
      </c>
      <c r="GE115" s="40">
        <f t="shared" si="941"/>
        <v>1</v>
      </c>
      <c r="GF115" s="40">
        <f t="shared" si="941"/>
        <v>1</v>
      </c>
      <c r="GG115" s="40">
        <f t="shared" si="941"/>
        <v>1</v>
      </c>
      <c r="GH115" s="40">
        <f t="shared" si="941"/>
        <v>1</v>
      </c>
      <c r="GI115" s="40">
        <f t="shared" si="941"/>
        <v>1</v>
      </c>
      <c r="GJ115" s="40">
        <f t="shared" si="941"/>
        <v>1</v>
      </c>
      <c r="GK115" s="40">
        <f t="shared" si="941"/>
        <v>1</v>
      </c>
      <c r="GL115" s="40">
        <f t="shared" si="941"/>
        <v>1</v>
      </c>
      <c r="GM115" s="40">
        <f t="shared" si="941"/>
        <v>1</v>
      </c>
      <c r="GN115" s="40">
        <f t="shared" si="941"/>
        <v>1</v>
      </c>
      <c r="GO115" s="40">
        <f t="shared" si="941"/>
        <v>1</v>
      </c>
      <c r="GP115" s="40">
        <f t="shared" si="942"/>
        <v>1</v>
      </c>
      <c r="GQ115" s="40">
        <f t="shared" si="942"/>
        <v>1</v>
      </c>
      <c r="GR115" s="40">
        <f t="shared" si="942"/>
        <v>1</v>
      </c>
      <c r="GS115" s="40">
        <f t="shared" si="942"/>
        <v>1</v>
      </c>
      <c r="GT115" s="40">
        <f t="shared" si="942"/>
        <v>1</v>
      </c>
      <c r="GU115" s="40">
        <f t="shared" si="942"/>
        <v>1</v>
      </c>
      <c r="GV115" s="40">
        <f t="shared" si="942"/>
        <v>1</v>
      </c>
      <c r="GW115" s="40">
        <f t="shared" si="942"/>
        <v>1</v>
      </c>
      <c r="GX115" s="40">
        <f t="shared" si="942"/>
        <v>1</v>
      </c>
      <c r="GY115" s="40">
        <f t="shared" si="942"/>
        <v>1</v>
      </c>
      <c r="GZ115" s="40">
        <f t="shared" si="942"/>
        <v>1</v>
      </c>
      <c r="HA115" s="40">
        <f t="shared" si="942"/>
        <v>1</v>
      </c>
      <c r="HB115" s="40">
        <f t="shared" si="942"/>
        <v>1</v>
      </c>
      <c r="HC115" s="40">
        <f t="shared" si="942"/>
        <v>1</v>
      </c>
      <c r="HD115" s="40">
        <f t="shared" si="942"/>
        <v>1</v>
      </c>
      <c r="HE115" s="40">
        <f t="shared" si="942"/>
        <v>1</v>
      </c>
      <c r="HF115" s="40">
        <f t="shared" si="943"/>
        <v>1</v>
      </c>
      <c r="HG115" s="40">
        <f t="shared" si="943"/>
        <v>1</v>
      </c>
      <c r="HH115" s="40">
        <f t="shared" si="943"/>
        <v>1</v>
      </c>
      <c r="HI115" s="40">
        <f t="shared" si="943"/>
        <v>1</v>
      </c>
      <c r="HJ115" s="40">
        <f t="shared" si="943"/>
        <v>1</v>
      </c>
      <c r="HK115" s="40">
        <f t="shared" si="943"/>
        <v>1</v>
      </c>
      <c r="HL115" s="40">
        <f t="shared" si="943"/>
        <v>1</v>
      </c>
      <c r="HM115" s="40">
        <f t="shared" si="943"/>
        <v>1</v>
      </c>
      <c r="HN115" s="40">
        <f t="shared" si="943"/>
        <v>1</v>
      </c>
      <c r="HO115" s="40">
        <f t="shared" si="943"/>
        <v>1</v>
      </c>
      <c r="HP115" s="40">
        <f t="shared" si="943"/>
        <v>1</v>
      </c>
      <c r="HQ115" s="40">
        <f t="shared" si="943"/>
        <v>1</v>
      </c>
      <c r="HR115" s="40">
        <f t="shared" si="943"/>
        <v>1</v>
      </c>
      <c r="HS115" s="40">
        <f t="shared" si="943"/>
        <v>1</v>
      </c>
      <c r="HT115" s="40">
        <f t="shared" si="943"/>
        <v>1</v>
      </c>
      <c r="HU115" s="40">
        <f t="shared" si="943"/>
        <v>1</v>
      </c>
      <c r="HV115" s="40">
        <f t="shared" si="944"/>
        <v>1</v>
      </c>
      <c r="HW115" s="40">
        <f t="shared" si="944"/>
        <v>1</v>
      </c>
      <c r="HX115" s="40">
        <f t="shared" si="944"/>
        <v>1</v>
      </c>
      <c r="HY115" s="40">
        <f t="shared" si="944"/>
        <v>1</v>
      </c>
      <c r="HZ115" s="40">
        <f t="shared" si="944"/>
        <v>1</v>
      </c>
      <c r="IA115" s="40">
        <f t="shared" si="944"/>
        <v>1</v>
      </c>
      <c r="IB115" s="40">
        <f t="shared" si="944"/>
        <v>1</v>
      </c>
      <c r="IC115" s="40">
        <f t="shared" si="944"/>
        <v>1</v>
      </c>
      <c r="ID115" s="40">
        <f t="shared" si="944"/>
        <v>1</v>
      </c>
      <c r="IE115" s="40">
        <f t="shared" si="944"/>
        <v>1</v>
      </c>
      <c r="IF115" s="40">
        <f t="shared" si="944"/>
        <v>1</v>
      </c>
      <c r="IG115" s="40">
        <f t="shared" si="944"/>
        <v>1</v>
      </c>
      <c r="IH115" s="40">
        <f t="shared" si="944"/>
        <v>1</v>
      </c>
      <c r="II115" s="40">
        <f t="shared" si="944"/>
        <v>1</v>
      </c>
      <c r="IJ115" s="40">
        <f t="shared" si="944"/>
        <v>1</v>
      </c>
      <c r="IK115" s="40">
        <f t="shared" si="944"/>
        <v>1</v>
      </c>
      <c r="IL115" s="40">
        <f t="shared" si="945"/>
        <v>1</v>
      </c>
      <c r="IM115" s="40">
        <f t="shared" si="945"/>
        <v>1</v>
      </c>
      <c r="IN115" s="40">
        <f t="shared" si="945"/>
        <v>1</v>
      </c>
      <c r="IO115" s="40">
        <f t="shared" si="945"/>
        <v>1</v>
      </c>
      <c r="IP115" s="40">
        <f t="shared" si="945"/>
        <v>1</v>
      </c>
      <c r="IQ115" s="40">
        <f t="shared" si="945"/>
        <v>1</v>
      </c>
      <c r="IR115" s="40">
        <f t="shared" si="945"/>
        <v>1</v>
      </c>
      <c r="IS115" s="40">
        <f t="shared" si="945"/>
        <v>1</v>
      </c>
      <c r="IT115" s="40">
        <f t="shared" si="945"/>
        <v>1</v>
      </c>
      <c r="IU115" s="40">
        <f t="shared" si="945"/>
        <v>1</v>
      </c>
      <c r="IV115" s="40">
        <f t="shared" si="945"/>
        <v>1</v>
      </c>
      <c r="IW115" s="40">
        <f t="shared" si="945"/>
        <v>1</v>
      </c>
      <c r="IX115" s="40">
        <f t="shared" si="945"/>
        <v>1</v>
      </c>
      <c r="IY115" s="40">
        <f t="shared" si="945"/>
        <v>1</v>
      </c>
      <c r="IZ115" s="40">
        <f t="shared" si="945"/>
        <v>1</v>
      </c>
      <c r="JA115" s="40">
        <f t="shared" si="945"/>
        <v>1</v>
      </c>
      <c r="JB115" s="40">
        <f t="shared" si="946"/>
        <v>1</v>
      </c>
      <c r="JC115" s="40">
        <f t="shared" si="946"/>
        <v>1</v>
      </c>
      <c r="JD115" s="40">
        <f t="shared" si="946"/>
        <v>1</v>
      </c>
      <c r="JE115" s="40">
        <f t="shared" si="946"/>
        <v>1</v>
      </c>
      <c r="JF115" s="40">
        <f t="shared" si="946"/>
        <v>1</v>
      </c>
      <c r="JG115" s="40">
        <f t="shared" si="946"/>
        <v>1</v>
      </c>
      <c r="JH115" s="40">
        <f t="shared" si="946"/>
        <v>1</v>
      </c>
      <c r="JI115" s="40">
        <f t="shared" si="946"/>
        <v>1</v>
      </c>
      <c r="JJ115" s="40">
        <f t="shared" si="946"/>
        <v>1</v>
      </c>
      <c r="JK115" s="40">
        <f t="shared" si="946"/>
        <v>1</v>
      </c>
      <c r="JL115" s="40">
        <f t="shared" si="946"/>
        <v>1</v>
      </c>
      <c r="JM115" s="40">
        <f t="shared" si="946"/>
        <v>1</v>
      </c>
      <c r="JN115" s="40">
        <f t="shared" si="946"/>
        <v>1</v>
      </c>
      <c r="JO115" s="40">
        <f t="shared" si="946"/>
        <v>1</v>
      </c>
      <c r="JP115" s="40">
        <f t="shared" si="946"/>
        <v>1</v>
      </c>
      <c r="JQ115" s="40">
        <f t="shared" si="946"/>
        <v>1</v>
      </c>
      <c r="JR115" s="40">
        <f t="shared" si="947"/>
        <v>1</v>
      </c>
      <c r="JS115" s="40">
        <f t="shared" si="947"/>
        <v>1</v>
      </c>
      <c r="JT115" s="40">
        <f t="shared" si="947"/>
        <v>1</v>
      </c>
      <c r="JU115" s="40">
        <f t="shared" si="947"/>
        <v>1</v>
      </c>
      <c r="JV115" s="40">
        <f t="shared" si="947"/>
        <v>1</v>
      </c>
      <c r="JW115" s="40">
        <f t="shared" si="947"/>
        <v>1</v>
      </c>
      <c r="JX115" s="40">
        <f t="shared" si="947"/>
        <v>1</v>
      </c>
      <c r="JY115" s="40">
        <f t="shared" si="947"/>
        <v>1</v>
      </c>
      <c r="JZ115" s="40">
        <f t="shared" si="947"/>
        <v>1</v>
      </c>
      <c r="KA115" s="40">
        <f t="shared" si="947"/>
        <v>1</v>
      </c>
      <c r="KB115" s="40">
        <f t="shared" si="947"/>
        <v>1</v>
      </c>
      <c r="KC115" s="40">
        <f t="shared" si="947"/>
        <v>1</v>
      </c>
      <c r="KD115" s="40">
        <f t="shared" si="947"/>
        <v>1</v>
      </c>
      <c r="KE115" s="40">
        <f t="shared" si="947"/>
        <v>1</v>
      </c>
      <c r="KF115" s="40">
        <f t="shared" si="947"/>
        <v>1</v>
      </c>
      <c r="KG115" s="40">
        <f t="shared" si="947"/>
        <v>1</v>
      </c>
      <c r="KH115" s="40">
        <f t="shared" si="948"/>
        <v>1</v>
      </c>
      <c r="KI115" s="40">
        <f t="shared" si="948"/>
        <v>1</v>
      </c>
      <c r="KJ115" s="40">
        <f t="shared" si="948"/>
        <v>1</v>
      </c>
      <c r="KK115" s="40">
        <f t="shared" si="948"/>
        <v>1</v>
      </c>
      <c r="KL115" s="40">
        <f t="shared" si="948"/>
        <v>1</v>
      </c>
      <c r="KM115" s="40">
        <f t="shared" si="948"/>
        <v>1</v>
      </c>
      <c r="KN115" s="40">
        <f t="shared" si="948"/>
        <v>1</v>
      </c>
      <c r="KO115" s="40">
        <f t="shared" si="948"/>
        <v>1</v>
      </c>
      <c r="KP115" s="40">
        <f t="shared" si="948"/>
        <v>1</v>
      </c>
      <c r="KQ115" s="40">
        <f t="shared" si="948"/>
        <v>1</v>
      </c>
      <c r="KR115" s="40">
        <f t="shared" si="948"/>
        <v>1</v>
      </c>
      <c r="KS115" s="40">
        <f t="shared" si="948"/>
        <v>1</v>
      </c>
      <c r="KT115" s="40">
        <f t="shared" si="948"/>
        <v>1</v>
      </c>
      <c r="KU115" s="40">
        <f t="shared" si="948"/>
        <v>1</v>
      </c>
      <c r="KV115" s="40">
        <f t="shared" si="948"/>
        <v>1</v>
      </c>
      <c r="KW115" s="1"/>
      <c r="KX115" s="1"/>
    </row>
    <row r="116" spans="1:310" x14ac:dyDescent="0.25">
      <c r="A116" s="1"/>
      <c r="B116" s="79"/>
      <c r="C116" s="79"/>
      <c r="D116" s="79"/>
      <c r="E116" s="1">
        <f>справочники!M20</f>
        <v>0</v>
      </c>
      <c r="F116" s="1"/>
      <c r="G116" s="1"/>
      <c r="H116" s="11" t="str">
        <f t="shared" si="930"/>
        <v>чел</v>
      </c>
      <c r="I116" s="1"/>
      <c r="J116" s="1"/>
      <c r="K116" s="1"/>
      <c r="L116" s="1"/>
      <c r="M116" s="5"/>
      <c r="N116" s="40"/>
      <c r="O116" s="19"/>
      <c r="P116" s="1"/>
      <c r="Q116" s="1"/>
      <c r="R116" s="52"/>
      <c r="S116" s="1"/>
      <c r="T116" s="5" t="s"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1"/>
      <c r="KX116" s="1"/>
    </row>
    <row r="117" spans="1:310" ht="4.05" customHeight="1" x14ac:dyDescent="0.25">
      <c r="A117" s="1"/>
      <c r="B117" s="79"/>
      <c r="C117" s="79"/>
      <c r="D117" s="79"/>
      <c r="E117" s="46"/>
      <c r="F117" s="1"/>
      <c r="G117" s="1"/>
      <c r="H117" s="11"/>
      <c r="I117" s="1"/>
      <c r="J117" s="1"/>
      <c r="K117" s="46"/>
      <c r="L117" s="1"/>
      <c r="M117" s="5"/>
      <c r="N117" s="46"/>
      <c r="O117" s="19"/>
      <c r="P117" s="1"/>
      <c r="Q117" s="1"/>
      <c r="R117" s="50"/>
      <c r="S117" s="1"/>
      <c r="T117" s="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ht="4.95" customHeight="1" x14ac:dyDescent="0.25">
      <c r="A118" s="1"/>
      <c r="B118" s="79"/>
      <c r="C118" s="79"/>
      <c r="D118" s="79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4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4" customFormat="1" x14ac:dyDescent="0.25">
      <c r="A119" s="3"/>
      <c r="B119" s="80"/>
      <c r="C119" s="80"/>
      <c r="D119" s="80"/>
      <c r="E119" s="42" t="str">
        <f>kpi!$E$45</f>
        <v>заработная плата</v>
      </c>
      <c r="F119" s="3"/>
      <c r="G119" s="3"/>
      <c r="H119" s="39" t="str">
        <f>IF(OR($E119="",$E119=0),"",INDEX(kpi!$I:$I,SUMIFS(kpi!$A:$A,kpi!$E:$E,$E119)))</f>
        <v>руб.</v>
      </c>
      <c r="I119" s="3"/>
      <c r="J119" s="3"/>
      <c r="K119" s="42"/>
      <c r="L119" s="3"/>
      <c r="M119" s="5"/>
      <c r="N119" s="69"/>
      <c r="O119" s="19"/>
      <c r="P119" s="3"/>
      <c r="Q119" s="3"/>
      <c r="R119" s="69"/>
      <c r="S119" s="3"/>
      <c r="T119" s="5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3"/>
      <c r="KX119" s="3"/>
    </row>
    <row r="120" spans="1:310" x14ac:dyDescent="0.25">
      <c r="A120" s="1"/>
      <c r="B120" s="79"/>
      <c r="C120" s="79"/>
      <c r="D120" s="79"/>
      <c r="E120" s="43" t="str">
        <f t="shared" ref="E120:E129" si="949">E107</f>
        <v>Специалисты по холодным звонкам</v>
      </c>
      <c r="F120" s="1"/>
      <c r="G120" s="1"/>
      <c r="H120" s="11" t="str">
        <f>H119</f>
        <v>руб.</v>
      </c>
      <c r="I120" s="1"/>
      <c r="J120" s="1"/>
      <c r="K120" s="43"/>
      <c r="L120" s="1"/>
      <c r="M120" s="5"/>
      <c r="N120" s="52"/>
      <c r="O120" s="19"/>
      <c r="P120" s="1"/>
      <c r="Q120" s="1"/>
      <c r="R120" s="52"/>
      <c r="S120" s="1"/>
      <c r="T120" s="5" t="s">
        <v>0</v>
      </c>
      <c r="U120" s="40">
        <v>30000</v>
      </c>
      <c r="V120" s="40">
        <f t="shared" ref="V120:AK121" si="950">U120</f>
        <v>30000</v>
      </c>
      <c r="W120" s="40">
        <f t="shared" si="950"/>
        <v>30000</v>
      </c>
      <c r="X120" s="40">
        <f t="shared" si="950"/>
        <v>30000</v>
      </c>
      <c r="Y120" s="40">
        <f t="shared" si="950"/>
        <v>30000</v>
      </c>
      <c r="Z120" s="40">
        <f t="shared" si="950"/>
        <v>30000</v>
      </c>
      <c r="AA120" s="40">
        <f t="shared" si="950"/>
        <v>30000</v>
      </c>
      <c r="AB120" s="40">
        <f t="shared" si="950"/>
        <v>30000</v>
      </c>
      <c r="AC120" s="40">
        <f t="shared" si="950"/>
        <v>30000</v>
      </c>
      <c r="AD120" s="40">
        <f t="shared" si="950"/>
        <v>30000</v>
      </c>
      <c r="AE120" s="40">
        <f t="shared" si="950"/>
        <v>30000</v>
      </c>
      <c r="AF120" s="40">
        <f t="shared" si="950"/>
        <v>30000</v>
      </c>
      <c r="AG120" s="40">
        <f t="shared" si="950"/>
        <v>30000</v>
      </c>
      <c r="AH120" s="40">
        <f t="shared" si="950"/>
        <v>30000</v>
      </c>
      <c r="AI120" s="40">
        <f t="shared" si="950"/>
        <v>30000</v>
      </c>
      <c r="AJ120" s="40">
        <f t="shared" si="950"/>
        <v>30000</v>
      </c>
      <c r="AK120" s="40">
        <f t="shared" si="950"/>
        <v>30000</v>
      </c>
      <c r="AL120" s="40">
        <f t="shared" ref="AL120:BA126" si="951">AK120</f>
        <v>30000</v>
      </c>
      <c r="AM120" s="40">
        <f t="shared" si="951"/>
        <v>30000</v>
      </c>
      <c r="AN120" s="40">
        <f t="shared" si="951"/>
        <v>30000</v>
      </c>
      <c r="AO120" s="40">
        <f t="shared" si="951"/>
        <v>30000</v>
      </c>
      <c r="AP120" s="40">
        <f t="shared" si="951"/>
        <v>30000</v>
      </c>
      <c r="AQ120" s="40">
        <f t="shared" si="951"/>
        <v>30000</v>
      </c>
      <c r="AR120" s="40">
        <f t="shared" si="951"/>
        <v>30000</v>
      </c>
      <c r="AS120" s="40">
        <f t="shared" si="951"/>
        <v>30000</v>
      </c>
      <c r="AT120" s="40">
        <f t="shared" si="951"/>
        <v>30000</v>
      </c>
      <c r="AU120" s="40">
        <f t="shared" si="951"/>
        <v>30000</v>
      </c>
      <c r="AV120" s="40">
        <f t="shared" si="951"/>
        <v>30000</v>
      </c>
      <c r="AW120" s="40">
        <f t="shared" si="951"/>
        <v>30000</v>
      </c>
      <c r="AX120" s="40">
        <f t="shared" si="951"/>
        <v>30000</v>
      </c>
      <c r="AY120" s="40">
        <f t="shared" si="951"/>
        <v>30000</v>
      </c>
      <c r="AZ120" s="40">
        <f t="shared" si="951"/>
        <v>30000</v>
      </c>
      <c r="BA120" s="40">
        <f t="shared" si="951"/>
        <v>30000</v>
      </c>
      <c r="BB120" s="40">
        <f t="shared" ref="BB120:BQ126" si="952">BA120</f>
        <v>30000</v>
      </c>
      <c r="BC120" s="40">
        <f t="shared" si="952"/>
        <v>30000</v>
      </c>
      <c r="BD120" s="40">
        <f t="shared" si="952"/>
        <v>30000</v>
      </c>
      <c r="BE120" s="40">
        <f t="shared" si="952"/>
        <v>30000</v>
      </c>
      <c r="BF120" s="40">
        <f t="shared" si="952"/>
        <v>30000</v>
      </c>
      <c r="BG120" s="40">
        <f t="shared" si="952"/>
        <v>30000</v>
      </c>
      <c r="BH120" s="40">
        <f t="shared" si="952"/>
        <v>30000</v>
      </c>
      <c r="BI120" s="40">
        <f t="shared" si="952"/>
        <v>30000</v>
      </c>
      <c r="BJ120" s="40">
        <f t="shared" si="952"/>
        <v>30000</v>
      </c>
      <c r="BK120" s="40">
        <f t="shared" si="952"/>
        <v>30000</v>
      </c>
      <c r="BL120" s="40">
        <f t="shared" si="952"/>
        <v>30000</v>
      </c>
      <c r="BM120" s="40">
        <f t="shared" si="952"/>
        <v>30000</v>
      </c>
      <c r="BN120" s="40">
        <f t="shared" si="952"/>
        <v>30000</v>
      </c>
      <c r="BO120" s="40">
        <f t="shared" si="952"/>
        <v>30000</v>
      </c>
      <c r="BP120" s="40">
        <f t="shared" si="952"/>
        <v>30000</v>
      </c>
      <c r="BQ120" s="40">
        <f t="shared" si="952"/>
        <v>30000</v>
      </c>
      <c r="BR120" s="40">
        <f t="shared" ref="BR120:CG126" si="953">BQ120</f>
        <v>30000</v>
      </c>
      <c r="BS120" s="40">
        <f t="shared" si="953"/>
        <v>30000</v>
      </c>
      <c r="BT120" s="40">
        <f t="shared" si="953"/>
        <v>30000</v>
      </c>
      <c r="BU120" s="40">
        <f t="shared" si="953"/>
        <v>30000</v>
      </c>
      <c r="BV120" s="40">
        <f t="shared" si="953"/>
        <v>30000</v>
      </c>
      <c r="BW120" s="40">
        <f t="shared" si="953"/>
        <v>30000</v>
      </c>
      <c r="BX120" s="40">
        <f t="shared" si="953"/>
        <v>30000</v>
      </c>
      <c r="BY120" s="40">
        <f t="shared" si="953"/>
        <v>30000</v>
      </c>
      <c r="BZ120" s="40">
        <f t="shared" si="953"/>
        <v>30000</v>
      </c>
      <c r="CA120" s="40">
        <f t="shared" si="953"/>
        <v>30000</v>
      </c>
      <c r="CB120" s="40">
        <f t="shared" si="953"/>
        <v>30000</v>
      </c>
      <c r="CC120" s="40">
        <f t="shared" si="953"/>
        <v>30000</v>
      </c>
      <c r="CD120" s="40">
        <f t="shared" si="953"/>
        <v>30000</v>
      </c>
      <c r="CE120" s="40">
        <f t="shared" si="953"/>
        <v>30000</v>
      </c>
      <c r="CF120" s="40">
        <f t="shared" si="953"/>
        <v>30000</v>
      </c>
      <c r="CG120" s="40">
        <f t="shared" si="953"/>
        <v>30000</v>
      </c>
      <c r="CH120" s="40">
        <f t="shared" ref="CH120:CW126" si="954">CG120</f>
        <v>30000</v>
      </c>
      <c r="CI120" s="40">
        <f t="shared" si="954"/>
        <v>30000</v>
      </c>
      <c r="CJ120" s="40">
        <f t="shared" si="954"/>
        <v>30000</v>
      </c>
      <c r="CK120" s="40">
        <f t="shared" si="954"/>
        <v>30000</v>
      </c>
      <c r="CL120" s="40">
        <f t="shared" si="954"/>
        <v>30000</v>
      </c>
      <c r="CM120" s="40">
        <f t="shared" si="954"/>
        <v>30000</v>
      </c>
      <c r="CN120" s="40">
        <f t="shared" si="954"/>
        <v>30000</v>
      </c>
      <c r="CO120" s="40">
        <f t="shared" si="954"/>
        <v>30000</v>
      </c>
      <c r="CP120" s="40">
        <f t="shared" si="954"/>
        <v>30000</v>
      </c>
      <c r="CQ120" s="40">
        <f t="shared" si="954"/>
        <v>30000</v>
      </c>
      <c r="CR120" s="40">
        <f t="shared" si="954"/>
        <v>30000</v>
      </c>
      <c r="CS120" s="40">
        <f t="shared" si="954"/>
        <v>30000</v>
      </c>
      <c r="CT120" s="40">
        <f t="shared" si="954"/>
        <v>30000</v>
      </c>
      <c r="CU120" s="40">
        <f t="shared" si="954"/>
        <v>30000</v>
      </c>
      <c r="CV120" s="40">
        <f t="shared" si="954"/>
        <v>30000</v>
      </c>
      <c r="CW120" s="40">
        <f t="shared" si="954"/>
        <v>30000</v>
      </c>
      <c r="CX120" s="40">
        <f t="shared" ref="CX120:DM126" si="955">CW120</f>
        <v>30000</v>
      </c>
      <c r="CY120" s="40">
        <f t="shared" si="955"/>
        <v>30000</v>
      </c>
      <c r="CZ120" s="40">
        <f t="shared" si="955"/>
        <v>30000</v>
      </c>
      <c r="DA120" s="40">
        <f t="shared" si="955"/>
        <v>30000</v>
      </c>
      <c r="DB120" s="40">
        <f t="shared" si="955"/>
        <v>30000</v>
      </c>
      <c r="DC120" s="40">
        <f t="shared" si="955"/>
        <v>30000</v>
      </c>
      <c r="DD120" s="40">
        <f t="shared" si="955"/>
        <v>30000</v>
      </c>
      <c r="DE120" s="40">
        <f t="shared" si="955"/>
        <v>30000</v>
      </c>
      <c r="DF120" s="40">
        <f t="shared" si="955"/>
        <v>30000</v>
      </c>
      <c r="DG120" s="40">
        <f t="shared" si="955"/>
        <v>30000</v>
      </c>
      <c r="DH120" s="40">
        <f t="shared" si="955"/>
        <v>30000</v>
      </c>
      <c r="DI120" s="40">
        <f t="shared" si="955"/>
        <v>30000</v>
      </c>
      <c r="DJ120" s="40">
        <f t="shared" si="955"/>
        <v>30000</v>
      </c>
      <c r="DK120" s="40">
        <f t="shared" si="955"/>
        <v>30000</v>
      </c>
      <c r="DL120" s="40">
        <f t="shared" si="955"/>
        <v>30000</v>
      </c>
      <c r="DM120" s="40">
        <f t="shared" si="955"/>
        <v>30000</v>
      </c>
      <c r="DN120" s="40">
        <f t="shared" ref="DN120:EC126" si="956">DM120</f>
        <v>30000</v>
      </c>
      <c r="DO120" s="40">
        <f t="shared" si="956"/>
        <v>30000</v>
      </c>
      <c r="DP120" s="40">
        <f t="shared" si="956"/>
        <v>30000</v>
      </c>
      <c r="DQ120" s="40">
        <f t="shared" si="956"/>
        <v>30000</v>
      </c>
      <c r="DR120" s="40">
        <f t="shared" si="956"/>
        <v>30000</v>
      </c>
      <c r="DS120" s="40">
        <f t="shared" si="956"/>
        <v>30000</v>
      </c>
      <c r="DT120" s="40">
        <f t="shared" si="956"/>
        <v>30000</v>
      </c>
      <c r="DU120" s="40">
        <f t="shared" si="956"/>
        <v>30000</v>
      </c>
      <c r="DV120" s="40">
        <f t="shared" si="956"/>
        <v>30000</v>
      </c>
      <c r="DW120" s="40">
        <f t="shared" si="956"/>
        <v>30000</v>
      </c>
      <c r="DX120" s="40">
        <f t="shared" si="956"/>
        <v>30000</v>
      </c>
      <c r="DY120" s="40">
        <f t="shared" si="956"/>
        <v>30000</v>
      </c>
      <c r="DZ120" s="40">
        <f t="shared" si="956"/>
        <v>30000</v>
      </c>
      <c r="EA120" s="40">
        <f t="shared" si="956"/>
        <v>30000</v>
      </c>
      <c r="EB120" s="40">
        <f t="shared" si="956"/>
        <v>30000</v>
      </c>
      <c r="EC120" s="40">
        <f t="shared" si="956"/>
        <v>30000</v>
      </c>
      <c r="ED120" s="40">
        <f t="shared" ref="ED120:ES126" si="957">EC120</f>
        <v>30000</v>
      </c>
      <c r="EE120" s="40">
        <f t="shared" si="957"/>
        <v>30000</v>
      </c>
      <c r="EF120" s="40">
        <f t="shared" si="957"/>
        <v>30000</v>
      </c>
      <c r="EG120" s="40">
        <f t="shared" si="957"/>
        <v>30000</v>
      </c>
      <c r="EH120" s="40">
        <f t="shared" si="957"/>
        <v>30000</v>
      </c>
      <c r="EI120" s="40">
        <f t="shared" si="957"/>
        <v>30000</v>
      </c>
      <c r="EJ120" s="40">
        <f t="shared" si="957"/>
        <v>30000</v>
      </c>
      <c r="EK120" s="40">
        <f t="shared" si="957"/>
        <v>30000</v>
      </c>
      <c r="EL120" s="40">
        <f t="shared" si="957"/>
        <v>30000</v>
      </c>
      <c r="EM120" s="40">
        <f t="shared" si="957"/>
        <v>30000</v>
      </c>
      <c r="EN120" s="40">
        <f t="shared" si="957"/>
        <v>30000</v>
      </c>
      <c r="EO120" s="40">
        <f t="shared" si="957"/>
        <v>30000</v>
      </c>
      <c r="EP120" s="40">
        <f t="shared" si="957"/>
        <v>30000</v>
      </c>
      <c r="EQ120" s="40">
        <f t="shared" si="957"/>
        <v>30000</v>
      </c>
      <c r="ER120" s="40">
        <f t="shared" si="957"/>
        <v>30000</v>
      </c>
      <c r="ES120" s="40">
        <f t="shared" si="957"/>
        <v>30000</v>
      </c>
      <c r="ET120" s="40">
        <f t="shared" ref="ET120:FI126" si="958">ES120</f>
        <v>30000</v>
      </c>
      <c r="EU120" s="40">
        <f t="shared" si="958"/>
        <v>30000</v>
      </c>
      <c r="EV120" s="40">
        <f t="shared" si="958"/>
        <v>30000</v>
      </c>
      <c r="EW120" s="40">
        <f t="shared" si="958"/>
        <v>30000</v>
      </c>
      <c r="EX120" s="40">
        <f t="shared" si="958"/>
        <v>30000</v>
      </c>
      <c r="EY120" s="40">
        <f t="shared" si="958"/>
        <v>30000</v>
      </c>
      <c r="EZ120" s="40">
        <f t="shared" si="958"/>
        <v>30000</v>
      </c>
      <c r="FA120" s="40">
        <f t="shared" si="958"/>
        <v>30000</v>
      </c>
      <c r="FB120" s="40">
        <f t="shared" si="958"/>
        <v>30000</v>
      </c>
      <c r="FC120" s="40">
        <f t="shared" si="958"/>
        <v>30000</v>
      </c>
      <c r="FD120" s="40">
        <f t="shared" si="958"/>
        <v>30000</v>
      </c>
      <c r="FE120" s="40">
        <f t="shared" si="958"/>
        <v>30000</v>
      </c>
      <c r="FF120" s="40">
        <f t="shared" si="958"/>
        <v>30000</v>
      </c>
      <c r="FG120" s="40">
        <f t="shared" si="958"/>
        <v>30000</v>
      </c>
      <c r="FH120" s="40">
        <f t="shared" si="958"/>
        <v>30000</v>
      </c>
      <c r="FI120" s="40">
        <f t="shared" si="958"/>
        <v>30000</v>
      </c>
      <c r="FJ120" s="40">
        <f t="shared" ref="FJ120:FY126" si="959">FI120</f>
        <v>30000</v>
      </c>
      <c r="FK120" s="40">
        <f t="shared" si="959"/>
        <v>30000</v>
      </c>
      <c r="FL120" s="40">
        <f t="shared" si="959"/>
        <v>30000</v>
      </c>
      <c r="FM120" s="40">
        <f t="shared" si="959"/>
        <v>30000</v>
      </c>
      <c r="FN120" s="40">
        <f t="shared" si="959"/>
        <v>30000</v>
      </c>
      <c r="FO120" s="40">
        <f t="shared" si="959"/>
        <v>30000</v>
      </c>
      <c r="FP120" s="40">
        <f t="shared" si="959"/>
        <v>30000</v>
      </c>
      <c r="FQ120" s="40">
        <f t="shared" si="959"/>
        <v>30000</v>
      </c>
      <c r="FR120" s="40">
        <f t="shared" si="959"/>
        <v>30000</v>
      </c>
      <c r="FS120" s="40">
        <f t="shared" si="959"/>
        <v>30000</v>
      </c>
      <c r="FT120" s="40">
        <f t="shared" si="959"/>
        <v>30000</v>
      </c>
      <c r="FU120" s="40">
        <f t="shared" si="959"/>
        <v>30000</v>
      </c>
      <c r="FV120" s="40">
        <f t="shared" si="959"/>
        <v>30000</v>
      </c>
      <c r="FW120" s="40">
        <f t="shared" si="959"/>
        <v>30000</v>
      </c>
      <c r="FX120" s="40">
        <f t="shared" si="959"/>
        <v>30000</v>
      </c>
      <c r="FY120" s="40">
        <f t="shared" si="959"/>
        <v>30000</v>
      </c>
      <c r="FZ120" s="40">
        <f t="shared" ref="FZ120:GO126" si="960">FY120</f>
        <v>30000</v>
      </c>
      <c r="GA120" s="40">
        <f t="shared" si="960"/>
        <v>30000</v>
      </c>
      <c r="GB120" s="40">
        <f t="shared" si="960"/>
        <v>30000</v>
      </c>
      <c r="GC120" s="40">
        <f t="shared" si="960"/>
        <v>30000</v>
      </c>
      <c r="GD120" s="40">
        <f t="shared" si="960"/>
        <v>30000</v>
      </c>
      <c r="GE120" s="40">
        <f t="shared" si="960"/>
        <v>30000</v>
      </c>
      <c r="GF120" s="40">
        <f t="shared" si="960"/>
        <v>30000</v>
      </c>
      <c r="GG120" s="40">
        <f t="shared" si="960"/>
        <v>30000</v>
      </c>
      <c r="GH120" s="40">
        <f t="shared" si="960"/>
        <v>30000</v>
      </c>
      <c r="GI120" s="40">
        <f t="shared" si="960"/>
        <v>30000</v>
      </c>
      <c r="GJ120" s="40">
        <f t="shared" si="960"/>
        <v>30000</v>
      </c>
      <c r="GK120" s="40">
        <f t="shared" si="960"/>
        <v>30000</v>
      </c>
      <c r="GL120" s="40">
        <f t="shared" si="960"/>
        <v>30000</v>
      </c>
      <c r="GM120" s="40">
        <f t="shared" si="960"/>
        <v>30000</v>
      </c>
      <c r="GN120" s="40">
        <f t="shared" si="960"/>
        <v>30000</v>
      </c>
      <c r="GO120" s="40">
        <f t="shared" si="960"/>
        <v>30000</v>
      </c>
      <c r="GP120" s="40">
        <f t="shared" ref="GP120:HE126" si="961">GO120</f>
        <v>30000</v>
      </c>
      <c r="GQ120" s="40">
        <f t="shared" si="961"/>
        <v>30000</v>
      </c>
      <c r="GR120" s="40">
        <f t="shared" si="961"/>
        <v>30000</v>
      </c>
      <c r="GS120" s="40">
        <f t="shared" si="961"/>
        <v>30000</v>
      </c>
      <c r="GT120" s="40">
        <f t="shared" si="961"/>
        <v>30000</v>
      </c>
      <c r="GU120" s="40">
        <f t="shared" si="961"/>
        <v>30000</v>
      </c>
      <c r="GV120" s="40">
        <f t="shared" si="961"/>
        <v>30000</v>
      </c>
      <c r="GW120" s="40">
        <f t="shared" si="961"/>
        <v>30000</v>
      </c>
      <c r="GX120" s="40">
        <f t="shared" si="961"/>
        <v>30000</v>
      </c>
      <c r="GY120" s="40">
        <f t="shared" si="961"/>
        <v>30000</v>
      </c>
      <c r="GZ120" s="40">
        <f t="shared" si="961"/>
        <v>30000</v>
      </c>
      <c r="HA120" s="40">
        <f t="shared" si="961"/>
        <v>30000</v>
      </c>
      <c r="HB120" s="40">
        <f t="shared" si="961"/>
        <v>30000</v>
      </c>
      <c r="HC120" s="40">
        <f t="shared" si="961"/>
        <v>30000</v>
      </c>
      <c r="HD120" s="40">
        <f t="shared" si="961"/>
        <v>30000</v>
      </c>
      <c r="HE120" s="40">
        <f t="shared" si="961"/>
        <v>30000</v>
      </c>
      <c r="HF120" s="40">
        <f t="shared" ref="HF120:HU126" si="962">HE120</f>
        <v>30000</v>
      </c>
      <c r="HG120" s="40">
        <f t="shared" si="962"/>
        <v>30000</v>
      </c>
      <c r="HH120" s="40">
        <f t="shared" si="962"/>
        <v>30000</v>
      </c>
      <c r="HI120" s="40">
        <f t="shared" si="962"/>
        <v>30000</v>
      </c>
      <c r="HJ120" s="40">
        <f t="shared" si="962"/>
        <v>30000</v>
      </c>
      <c r="HK120" s="40">
        <f t="shared" si="962"/>
        <v>30000</v>
      </c>
      <c r="HL120" s="40">
        <f t="shared" si="962"/>
        <v>30000</v>
      </c>
      <c r="HM120" s="40">
        <f t="shared" si="962"/>
        <v>30000</v>
      </c>
      <c r="HN120" s="40">
        <f t="shared" si="962"/>
        <v>30000</v>
      </c>
      <c r="HO120" s="40">
        <f t="shared" si="962"/>
        <v>30000</v>
      </c>
      <c r="HP120" s="40">
        <f t="shared" si="962"/>
        <v>30000</v>
      </c>
      <c r="HQ120" s="40">
        <f t="shared" si="962"/>
        <v>30000</v>
      </c>
      <c r="HR120" s="40">
        <f t="shared" si="962"/>
        <v>30000</v>
      </c>
      <c r="HS120" s="40">
        <f t="shared" si="962"/>
        <v>30000</v>
      </c>
      <c r="HT120" s="40">
        <f t="shared" si="962"/>
        <v>30000</v>
      </c>
      <c r="HU120" s="40">
        <f t="shared" si="962"/>
        <v>30000</v>
      </c>
      <c r="HV120" s="40">
        <f t="shared" ref="HV120:IK126" si="963">HU120</f>
        <v>30000</v>
      </c>
      <c r="HW120" s="40">
        <f t="shared" si="963"/>
        <v>30000</v>
      </c>
      <c r="HX120" s="40">
        <f t="shared" si="963"/>
        <v>30000</v>
      </c>
      <c r="HY120" s="40">
        <f t="shared" si="963"/>
        <v>30000</v>
      </c>
      <c r="HZ120" s="40">
        <f t="shared" si="963"/>
        <v>30000</v>
      </c>
      <c r="IA120" s="40">
        <f t="shared" si="963"/>
        <v>30000</v>
      </c>
      <c r="IB120" s="40">
        <f t="shared" si="963"/>
        <v>30000</v>
      </c>
      <c r="IC120" s="40">
        <f t="shared" si="963"/>
        <v>30000</v>
      </c>
      <c r="ID120" s="40">
        <f t="shared" si="963"/>
        <v>30000</v>
      </c>
      <c r="IE120" s="40">
        <f t="shared" si="963"/>
        <v>30000</v>
      </c>
      <c r="IF120" s="40">
        <f t="shared" si="963"/>
        <v>30000</v>
      </c>
      <c r="IG120" s="40">
        <f t="shared" si="963"/>
        <v>30000</v>
      </c>
      <c r="IH120" s="40">
        <f t="shared" si="963"/>
        <v>30000</v>
      </c>
      <c r="II120" s="40">
        <f t="shared" si="963"/>
        <v>30000</v>
      </c>
      <c r="IJ120" s="40">
        <f t="shared" si="963"/>
        <v>30000</v>
      </c>
      <c r="IK120" s="40">
        <f t="shared" si="963"/>
        <v>30000</v>
      </c>
      <c r="IL120" s="40">
        <f t="shared" ref="IL120:JA126" si="964">IK120</f>
        <v>30000</v>
      </c>
      <c r="IM120" s="40">
        <f t="shared" si="964"/>
        <v>30000</v>
      </c>
      <c r="IN120" s="40">
        <f t="shared" si="964"/>
        <v>30000</v>
      </c>
      <c r="IO120" s="40">
        <f t="shared" si="964"/>
        <v>30000</v>
      </c>
      <c r="IP120" s="40">
        <f t="shared" si="964"/>
        <v>30000</v>
      </c>
      <c r="IQ120" s="40">
        <f t="shared" si="964"/>
        <v>30000</v>
      </c>
      <c r="IR120" s="40">
        <f t="shared" si="964"/>
        <v>30000</v>
      </c>
      <c r="IS120" s="40">
        <f t="shared" si="964"/>
        <v>30000</v>
      </c>
      <c r="IT120" s="40">
        <f t="shared" si="964"/>
        <v>30000</v>
      </c>
      <c r="IU120" s="40">
        <f t="shared" si="964"/>
        <v>30000</v>
      </c>
      <c r="IV120" s="40">
        <f t="shared" si="964"/>
        <v>30000</v>
      </c>
      <c r="IW120" s="40">
        <f t="shared" si="964"/>
        <v>30000</v>
      </c>
      <c r="IX120" s="40">
        <f t="shared" si="964"/>
        <v>30000</v>
      </c>
      <c r="IY120" s="40">
        <f t="shared" si="964"/>
        <v>30000</v>
      </c>
      <c r="IZ120" s="40">
        <f t="shared" si="964"/>
        <v>30000</v>
      </c>
      <c r="JA120" s="40">
        <f t="shared" si="964"/>
        <v>30000</v>
      </c>
      <c r="JB120" s="40">
        <f t="shared" ref="JB120:JQ126" si="965">JA120</f>
        <v>30000</v>
      </c>
      <c r="JC120" s="40">
        <f t="shared" si="965"/>
        <v>30000</v>
      </c>
      <c r="JD120" s="40">
        <f t="shared" si="965"/>
        <v>30000</v>
      </c>
      <c r="JE120" s="40">
        <f t="shared" si="965"/>
        <v>30000</v>
      </c>
      <c r="JF120" s="40">
        <f t="shared" si="965"/>
        <v>30000</v>
      </c>
      <c r="JG120" s="40">
        <f t="shared" si="965"/>
        <v>30000</v>
      </c>
      <c r="JH120" s="40">
        <f t="shared" si="965"/>
        <v>30000</v>
      </c>
      <c r="JI120" s="40">
        <f t="shared" si="965"/>
        <v>30000</v>
      </c>
      <c r="JJ120" s="40">
        <f t="shared" si="965"/>
        <v>30000</v>
      </c>
      <c r="JK120" s="40">
        <f t="shared" si="965"/>
        <v>30000</v>
      </c>
      <c r="JL120" s="40">
        <f t="shared" si="965"/>
        <v>30000</v>
      </c>
      <c r="JM120" s="40">
        <f t="shared" si="965"/>
        <v>30000</v>
      </c>
      <c r="JN120" s="40">
        <f t="shared" si="965"/>
        <v>30000</v>
      </c>
      <c r="JO120" s="40">
        <f t="shared" si="965"/>
        <v>30000</v>
      </c>
      <c r="JP120" s="40">
        <f t="shared" si="965"/>
        <v>30000</v>
      </c>
      <c r="JQ120" s="40">
        <f t="shared" si="965"/>
        <v>30000</v>
      </c>
      <c r="JR120" s="40">
        <f t="shared" ref="JR120:KG126" si="966">JQ120</f>
        <v>30000</v>
      </c>
      <c r="JS120" s="40">
        <f t="shared" si="966"/>
        <v>30000</v>
      </c>
      <c r="JT120" s="40">
        <f t="shared" si="966"/>
        <v>30000</v>
      </c>
      <c r="JU120" s="40">
        <f t="shared" si="966"/>
        <v>30000</v>
      </c>
      <c r="JV120" s="40">
        <f t="shared" si="966"/>
        <v>30000</v>
      </c>
      <c r="JW120" s="40">
        <f t="shared" si="966"/>
        <v>30000</v>
      </c>
      <c r="JX120" s="40">
        <f t="shared" si="966"/>
        <v>30000</v>
      </c>
      <c r="JY120" s="40">
        <f t="shared" si="966"/>
        <v>30000</v>
      </c>
      <c r="JZ120" s="40">
        <f t="shared" si="966"/>
        <v>30000</v>
      </c>
      <c r="KA120" s="40">
        <f t="shared" si="966"/>
        <v>30000</v>
      </c>
      <c r="KB120" s="40">
        <f t="shared" si="966"/>
        <v>30000</v>
      </c>
      <c r="KC120" s="40">
        <f t="shared" si="966"/>
        <v>30000</v>
      </c>
      <c r="KD120" s="40">
        <f t="shared" si="966"/>
        <v>30000</v>
      </c>
      <c r="KE120" s="40">
        <f t="shared" si="966"/>
        <v>30000</v>
      </c>
      <c r="KF120" s="40">
        <f t="shared" si="966"/>
        <v>30000</v>
      </c>
      <c r="KG120" s="40">
        <f t="shared" si="966"/>
        <v>30000</v>
      </c>
      <c r="KH120" s="40">
        <f t="shared" ref="KH120:KV126" si="967">KG120</f>
        <v>30000</v>
      </c>
      <c r="KI120" s="40">
        <f t="shared" si="967"/>
        <v>30000</v>
      </c>
      <c r="KJ120" s="40">
        <f t="shared" si="967"/>
        <v>30000</v>
      </c>
      <c r="KK120" s="40">
        <f t="shared" si="967"/>
        <v>30000</v>
      </c>
      <c r="KL120" s="40">
        <f t="shared" si="967"/>
        <v>30000</v>
      </c>
      <c r="KM120" s="40">
        <f t="shared" si="967"/>
        <v>30000</v>
      </c>
      <c r="KN120" s="40">
        <f t="shared" si="967"/>
        <v>30000</v>
      </c>
      <c r="KO120" s="40">
        <f t="shared" si="967"/>
        <v>30000</v>
      </c>
      <c r="KP120" s="40">
        <f t="shared" si="967"/>
        <v>30000</v>
      </c>
      <c r="KQ120" s="40">
        <f t="shared" si="967"/>
        <v>30000</v>
      </c>
      <c r="KR120" s="40">
        <f t="shared" si="967"/>
        <v>30000</v>
      </c>
      <c r="KS120" s="40">
        <f t="shared" si="967"/>
        <v>30000</v>
      </c>
      <c r="KT120" s="40">
        <f t="shared" si="967"/>
        <v>30000</v>
      </c>
      <c r="KU120" s="40">
        <f t="shared" si="967"/>
        <v>30000</v>
      </c>
      <c r="KV120" s="40">
        <f t="shared" si="967"/>
        <v>30000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 t="shared" si="949"/>
        <v>Менеджеры по продажам</v>
      </c>
      <c r="F121" s="1"/>
      <c r="G121" s="1"/>
      <c r="H121" s="11" t="str">
        <f t="shared" ref="H121:H129" si="968">H120</f>
        <v>руб.</v>
      </c>
      <c r="I121" s="1"/>
      <c r="J121" s="1"/>
      <c r="K121" s="1"/>
      <c r="L121" s="1"/>
      <c r="M121" s="5"/>
      <c r="N121" s="52"/>
      <c r="O121" s="19"/>
      <c r="P121" s="1"/>
      <c r="Q121" s="1"/>
      <c r="R121" s="52"/>
      <c r="S121" s="1"/>
      <c r="T121" s="5" t="s">
        <v>0</v>
      </c>
      <c r="U121" s="40">
        <v>40000</v>
      </c>
      <c r="V121" s="40">
        <f>U121</f>
        <v>40000</v>
      </c>
      <c r="W121" s="40">
        <f t="shared" si="950"/>
        <v>40000</v>
      </c>
      <c r="X121" s="40">
        <f t="shared" si="950"/>
        <v>40000</v>
      </c>
      <c r="Y121" s="40">
        <f t="shared" si="950"/>
        <v>40000</v>
      </c>
      <c r="Z121" s="40">
        <f t="shared" si="950"/>
        <v>40000</v>
      </c>
      <c r="AA121" s="40">
        <f t="shared" si="950"/>
        <v>40000</v>
      </c>
      <c r="AB121" s="40">
        <f t="shared" si="950"/>
        <v>40000</v>
      </c>
      <c r="AC121" s="40">
        <f t="shared" si="950"/>
        <v>40000</v>
      </c>
      <c r="AD121" s="40">
        <f t="shared" si="950"/>
        <v>40000</v>
      </c>
      <c r="AE121" s="40">
        <f t="shared" si="950"/>
        <v>40000</v>
      </c>
      <c r="AF121" s="40">
        <f t="shared" si="950"/>
        <v>40000</v>
      </c>
      <c r="AG121" s="40">
        <f t="shared" si="950"/>
        <v>40000</v>
      </c>
      <c r="AH121" s="40">
        <f t="shared" si="950"/>
        <v>40000</v>
      </c>
      <c r="AI121" s="40">
        <f t="shared" si="950"/>
        <v>40000</v>
      </c>
      <c r="AJ121" s="40">
        <f t="shared" si="950"/>
        <v>40000</v>
      </c>
      <c r="AK121" s="40">
        <f t="shared" si="950"/>
        <v>40000</v>
      </c>
      <c r="AL121" s="40">
        <f t="shared" si="951"/>
        <v>40000</v>
      </c>
      <c r="AM121" s="40">
        <f t="shared" si="951"/>
        <v>40000</v>
      </c>
      <c r="AN121" s="40">
        <f t="shared" si="951"/>
        <v>40000</v>
      </c>
      <c r="AO121" s="40">
        <f t="shared" si="951"/>
        <v>40000</v>
      </c>
      <c r="AP121" s="40">
        <f t="shared" si="951"/>
        <v>40000</v>
      </c>
      <c r="AQ121" s="40">
        <f t="shared" si="951"/>
        <v>40000</v>
      </c>
      <c r="AR121" s="40">
        <f t="shared" si="951"/>
        <v>40000</v>
      </c>
      <c r="AS121" s="40">
        <f t="shared" si="951"/>
        <v>40000</v>
      </c>
      <c r="AT121" s="40">
        <f t="shared" si="951"/>
        <v>40000</v>
      </c>
      <c r="AU121" s="40">
        <f t="shared" si="951"/>
        <v>40000</v>
      </c>
      <c r="AV121" s="40">
        <f t="shared" si="951"/>
        <v>40000</v>
      </c>
      <c r="AW121" s="40">
        <f t="shared" si="951"/>
        <v>40000</v>
      </c>
      <c r="AX121" s="40">
        <f t="shared" si="951"/>
        <v>40000</v>
      </c>
      <c r="AY121" s="40">
        <f t="shared" si="951"/>
        <v>40000</v>
      </c>
      <c r="AZ121" s="40">
        <f t="shared" si="951"/>
        <v>40000</v>
      </c>
      <c r="BA121" s="40">
        <f t="shared" si="951"/>
        <v>40000</v>
      </c>
      <c r="BB121" s="40">
        <f t="shared" si="952"/>
        <v>40000</v>
      </c>
      <c r="BC121" s="40">
        <f t="shared" si="952"/>
        <v>40000</v>
      </c>
      <c r="BD121" s="40">
        <f t="shared" si="952"/>
        <v>40000</v>
      </c>
      <c r="BE121" s="40">
        <f t="shared" si="952"/>
        <v>40000</v>
      </c>
      <c r="BF121" s="40">
        <f t="shared" si="952"/>
        <v>40000</v>
      </c>
      <c r="BG121" s="40">
        <f t="shared" si="952"/>
        <v>40000</v>
      </c>
      <c r="BH121" s="40">
        <f t="shared" si="952"/>
        <v>40000</v>
      </c>
      <c r="BI121" s="40">
        <f t="shared" si="952"/>
        <v>40000</v>
      </c>
      <c r="BJ121" s="40">
        <f t="shared" si="952"/>
        <v>40000</v>
      </c>
      <c r="BK121" s="40">
        <f t="shared" si="952"/>
        <v>40000</v>
      </c>
      <c r="BL121" s="40">
        <f t="shared" si="952"/>
        <v>40000</v>
      </c>
      <c r="BM121" s="40">
        <f t="shared" si="952"/>
        <v>40000</v>
      </c>
      <c r="BN121" s="40">
        <f t="shared" si="952"/>
        <v>40000</v>
      </c>
      <c r="BO121" s="40">
        <f t="shared" si="952"/>
        <v>40000</v>
      </c>
      <c r="BP121" s="40">
        <f t="shared" si="952"/>
        <v>40000</v>
      </c>
      <c r="BQ121" s="40">
        <f t="shared" si="952"/>
        <v>40000</v>
      </c>
      <c r="BR121" s="40">
        <f t="shared" si="953"/>
        <v>40000</v>
      </c>
      <c r="BS121" s="40">
        <f t="shared" si="953"/>
        <v>40000</v>
      </c>
      <c r="BT121" s="40">
        <f t="shared" si="953"/>
        <v>40000</v>
      </c>
      <c r="BU121" s="40">
        <f t="shared" si="953"/>
        <v>40000</v>
      </c>
      <c r="BV121" s="40">
        <f t="shared" si="953"/>
        <v>40000</v>
      </c>
      <c r="BW121" s="40">
        <f t="shared" si="953"/>
        <v>40000</v>
      </c>
      <c r="BX121" s="40">
        <f t="shared" si="953"/>
        <v>40000</v>
      </c>
      <c r="BY121" s="40">
        <f t="shared" si="953"/>
        <v>40000</v>
      </c>
      <c r="BZ121" s="40">
        <f t="shared" si="953"/>
        <v>40000</v>
      </c>
      <c r="CA121" s="40">
        <f t="shared" si="953"/>
        <v>40000</v>
      </c>
      <c r="CB121" s="40">
        <f t="shared" si="953"/>
        <v>40000</v>
      </c>
      <c r="CC121" s="40">
        <f t="shared" si="953"/>
        <v>40000</v>
      </c>
      <c r="CD121" s="40">
        <f t="shared" si="953"/>
        <v>40000</v>
      </c>
      <c r="CE121" s="40">
        <f t="shared" si="953"/>
        <v>40000</v>
      </c>
      <c r="CF121" s="40">
        <f t="shared" si="953"/>
        <v>40000</v>
      </c>
      <c r="CG121" s="40">
        <f t="shared" si="953"/>
        <v>40000</v>
      </c>
      <c r="CH121" s="40">
        <f t="shared" si="954"/>
        <v>40000</v>
      </c>
      <c r="CI121" s="40">
        <f t="shared" si="954"/>
        <v>40000</v>
      </c>
      <c r="CJ121" s="40">
        <f t="shared" si="954"/>
        <v>40000</v>
      </c>
      <c r="CK121" s="40">
        <f t="shared" si="954"/>
        <v>40000</v>
      </c>
      <c r="CL121" s="40">
        <f t="shared" si="954"/>
        <v>40000</v>
      </c>
      <c r="CM121" s="40">
        <f t="shared" si="954"/>
        <v>40000</v>
      </c>
      <c r="CN121" s="40">
        <f t="shared" si="954"/>
        <v>40000</v>
      </c>
      <c r="CO121" s="40">
        <f t="shared" si="954"/>
        <v>40000</v>
      </c>
      <c r="CP121" s="40">
        <f t="shared" si="954"/>
        <v>40000</v>
      </c>
      <c r="CQ121" s="40">
        <f t="shared" si="954"/>
        <v>40000</v>
      </c>
      <c r="CR121" s="40">
        <f t="shared" si="954"/>
        <v>40000</v>
      </c>
      <c r="CS121" s="40">
        <f t="shared" si="954"/>
        <v>40000</v>
      </c>
      <c r="CT121" s="40">
        <f t="shared" si="954"/>
        <v>40000</v>
      </c>
      <c r="CU121" s="40">
        <f t="shared" si="954"/>
        <v>40000</v>
      </c>
      <c r="CV121" s="40">
        <f t="shared" si="954"/>
        <v>40000</v>
      </c>
      <c r="CW121" s="40">
        <f t="shared" si="954"/>
        <v>40000</v>
      </c>
      <c r="CX121" s="40">
        <f t="shared" si="955"/>
        <v>40000</v>
      </c>
      <c r="CY121" s="40">
        <f t="shared" si="955"/>
        <v>40000</v>
      </c>
      <c r="CZ121" s="40">
        <f t="shared" si="955"/>
        <v>40000</v>
      </c>
      <c r="DA121" s="40">
        <f t="shared" si="955"/>
        <v>40000</v>
      </c>
      <c r="DB121" s="40">
        <f t="shared" si="955"/>
        <v>40000</v>
      </c>
      <c r="DC121" s="40">
        <f t="shared" si="955"/>
        <v>40000</v>
      </c>
      <c r="DD121" s="40">
        <f t="shared" si="955"/>
        <v>40000</v>
      </c>
      <c r="DE121" s="40">
        <f t="shared" si="955"/>
        <v>40000</v>
      </c>
      <c r="DF121" s="40">
        <f t="shared" si="955"/>
        <v>40000</v>
      </c>
      <c r="DG121" s="40">
        <f t="shared" si="955"/>
        <v>40000</v>
      </c>
      <c r="DH121" s="40">
        <f t="shared" si="955"/>
        <v>40000</v>
      </c>
      <c r="DI121" s="40">
        <f t="shared" si="955"/>
        <v>40000</v>
      </c>
      <c r="DJ121" s="40">
        <f t="shared" si="955"/>
        <v>40000</v>
      </c>
      <c r="DK121" s="40">
        <f t="shared" si="955"/>
        <v>40000</v>
      </c>
      <c r="DL121" s="40">
        <f t="shared" si="955"/>
        <v>40000</v>
      </c>
      <c r="DM121" s="40">
        <f t="shared" si="955"/>
        <v>40000</v>
      </c>
      <c r="DN121" s="40">
        <f t="shared" si="956"/>
        <v>40000</v>
      </c>
      <c r="DO121" s="40">
        <f t="shared" si="956"/>
        <v>40000</v>
      </c>
      <c r="DP121" s="40">
        <f t="shared" si="956"/>
        <v>40000</v>
      </c>
      <c r="DQ121" s="40">
        <f t="shared" si="956"/>
        <v>40000</v>
      </c>
      <c r="DR121" s="40">
        <f t="shared" si="956"/>
        <v>40000</v>
      </c>
      <c r="DS121" s="40">
        <f t="shared" si="956"/>
        <v>40000</v>
      </c>
      <c r="DT121" s="40">
        <f t="shared" si="956"/>
        <v>40000</v>
      </c>
      <c r="DU121" s="40">
        <f t="shared" si="956"/>
        <v>40000</v>
      </c>
      <c r="DV121" s="40">
        <f t="shared" si="956"/>
        <v>40000</v>
      </c>
      <c r="DW121" s="40">
        <f t="shared" si="956"/>
        <v>40000</v>
      </c>
      <c r="DX121" s="40">
        <f t="shared" si="956"/>
        <v>40000</v>
      </c>
      <c r="DY121" s="40">
        <f t="shared" si="956"/>
        <v>40000</v>
      </c>
      <c r="DZ121" s="40">
        <f t="shared" si="956"/>
        <v>40000</v>
      </c>
      <c r="EA121" s="40">
        <f t="shared" si="956"/>
        <v>40000</v>
      </c>
      <c r="EB121" s="40">
        <f t="shared" si="956"/>
        <v>40000</v>
      </c>
      <c r="EC121" s="40">
        <f t="shared" si="956"/>
        <v>40000</v>
      </c>
      <c r="ED121" s="40">
        <f t="shared" si="957"/>
        <v>40000</v>
      </c>
      <c r="EE121" s="40">
        <f t="shared" si="957"/>
        <v>40000</v>
      </c>
      <c r="EF121" s="40">
        <f t="shared" si="957"/>
        <v>40000</v>
      </c>
      <c r="EG121" s="40">
        <f t="shared" si="957"/>
        <v>40000</v>
      </c>
      <c r="EH121" s="40">
        <f t="shared" si="957"/>
        <v>40000</v>
      </c>
      <c r="EI121" s="40">
        <f t="shared" si="957"/>
        <v>40000</v>
      </c>
      <c r="EJ121" s="40">
        <f t="shared" si="957"/>
        <v>40000</v>
      </c>
      <c r="EK121" s="40">
        <f t="shared" si="957"/>
        <v>40000</v>
      </c>
      <c r="EL121" s="40">
        <f t="shared" si="957"/>
        <v>40000</v>
      </c>
      <c r="EM121" s="40">
        <f t="shared" si="957"/>
        <v>40000</v>
      </c>
      <c r="EN121" s="40">
        <f t="shared" si="957"/>
        <v>40000</v>
      </c>
      <c r="EO121" s="40">
        <f t="shared" si="957"/>
        <v>40000</v>
      </c>
      <c r="EP121" s="40">
        <f t="shared" si="957"/>
        <v>40000</v>
      </c>
      <c r="EQ121" s="40">
        <f t="shared" si="957"/>
        <v>40000</v>
      </c>
      <c r="ER121" s="40">
        <f t="shared" si="957"/>
        <v>40000</v>
      </c>
      <c r="ES121" s="40">
        <f t="shared" si="957"/>
        <v>40000</v>
      </c>
      <c r="ET121" s="40">
        <f t="shared" si="958"/>
        <v>40000</v>
      </c>
      <c r="EU121" s="40">
        <f t="shared" si="958"/>
        <v>40000</v>
      </c>
      <c r="EV121" s="40">
        <f t="shared" si="958"/>
        <v>40000</v>
      </c>
      <c r="EW121" s="40">
        <f t="shared" si="958"/>
        <v>40000</v>
      </c>
      <c r="EX121" s="40">
        <f t="shared" si="958"/>
        <v>40000</v>
      </c>
      <c r="EY121" s="40">
        <f t="shared" si="958"/>
        <v>40000</v>
      </c>
      <c r="EZ121" s="40">
        <f t="shared" si="958"/>
        <v>40000</v>
      </c>
      <c r="FA121" s="40">
        <f t="shared" si="958"/>
        <v>40000</v>
      </c>
      <c r="FB121" s="40">
        <f t="shared" si="958"/>
        <v>40000</v>
      </c>
      <c r="FC121" s="40">
        <f t="shared" si="958"/>
        <v>40000</v>
      </c>
      <c r="FD121" s="40">
        <f t="shared" si="958"/>
        <v>40000</v>
      </c>
      <c r="FE121" s="40">
        <f t="shared" si="958"/>
        <v>40000</v>
      </c>
      <c r="FF121" s="40">
        <f t="shared" si="958"/>
        <v>40000</v>
      </c>
      <c r="FG121" s="40">
        <f t="shared" si="958"/>
        <v>40000</v>
      </c>
      <c r="FH121" s="40">
        <f t="shared" si="958"/>
        <v>40000</v>
      </c>
      <c r="FI121" s="40">
        <f t="shared" si="958"/>
        <v>40000</v>
      </c>
      <c r="FJ121" s="40">
        <f t="shared" si="959"/>
        <v>40000</v>
      </c>
      <c r="FK121" s="40">
        <f t="shared" si="959"/>
        <v>40000</v>
      </c>
      <c r="FL121" s="40">
        <f t="shared" si="959"/>
        <v>40000</v>
      </c>
      <c r="FM121" s="40">
        <f t="shared" si="959"/>
        <v>40000</v>
      </c>
      <c r="FN121" s="40">
        <f t="shared" si="959"/>
        <v>40000</v>
      </c>
      <c r="FO121" s="40">
        <f t="shared" si="959"/>
        <v>40000</v>
      </c>
      <c r="FP121" s="40">
        <f t="shared" si="959"/>
        <v>40000</v>
      </c>
      <c r="FQ121" s="40">
        <f t="shared" si="959"/>
        <v>40000</v>
      </c>
      <c r="FR121" s="40">
        <f t="shared" si="959"/>
        <v>40000</v>
      </c>
      <c r="FS121" s="40">
        <f t="shared" si="959"/>
        <v>40000</v>
      </c>
      <c r="FT121" s="40">
        <f t="shared" si="959"/>
        <v>40000</v>
      </c>
      <c r="FU121" s="40">
        <f t="shared" si="959"/>
        <v>40000</v>
      </c>
      <c r="FV121" s="40">
        <f t="shared" si="959"/>
        <v>40000</v>
      </c>
      <c r="FW121" s="40">
        <f t="shared" si="959"/>
        <v>40000</v>
      </c>
      <c r="FX121" s="40">
        <f t="shared" si="959"/>
        <v>40000</v>
      </c>
      <c r="FY121" s="40">
        <f t="shared" si="959"/>
        <v>40000</v>
      </c>
      <c r="FZ121" s="40">
        <f t="shared" si="960"/>
        <v>40000</v>
      </c>
      <c r="GA121" s="40">
        <f t="shared" si="960"/>
        <v>40000</v>
      </c>
      <c r="GB121" s="40">
        <f t="shared" si="960"/>
        <v>40000</v>
      </c>
      <c r="GC121" s="40">
        <f t="shared" si="960"/>
        <v>40000</v>
      </c>
      <c r="GD121" s="40">
        <f t="shared" si="960"/>
        <v>40000</v>
      </c>
      <c r="GE121" s="40">
        <f t="shared" si="960"/>
        <v>40000</v>
      </c>
      <c r="GF121" s="40">
        <f t="shared" si="960"/>
        <v>40000</v>
      </c>
      <c r="GG121" s="40">
        <f t="shared" si="960"/>
        <v>40000</v>
      </c>
      <c r="GH121" s="40">
        <f t="shared" si="960"/>
        <v>40000</v>
      </c>
      <c r="GI121" s="40">
        <f t="shared" si="960"/>
        <v>40000</v>
      </c>
      <c r="GJ121" s="40">
        <f t="shared" si="960"/>
        <v>40000</v>
      </c>
      <c r="GK121" s="40">
        <f t="shared" si="960"/>
        <v>40000</v>
      </c>
      <c r="GL121" s="40">
        <f t="shared" si="960"/>
        <v>40000</v>
      </c>
      <c r="GM121" s="40">
        <f t="shared" si="960"/>
        <v>40000</v>
      </c>
      <c r="GN121" s="40">
        <f t="shared" si="960"/>
        <v>40000</v>
      </c>
      <c r="GO121" s="40">
        <f t="shared" si="960"/>
        <v>40000</v>
      </c>
      <c r="GP121" s="40">
        <f t="shared" si="961"/>
        <v>40000</v>
      </c>
      <c r="GQ121" s="40">
        <f t="shared" si="961"/>
        <v>40000</v>
      </c>
      <c r="GR121" s="40">
        <f t="shared" si="961"/>
        <v>40000</v>
      </c>
      <c r="GS121" s="40">
        <f t="shared" si="961"/>
        <v>40000</v>
      </c>
      <c r="GT121" s="40">
        <f t="shared" si="961"/>
        <v>40000</v>
      </c>
      <c r="GU121" s="40">
        <f t="shared" si="961"/>
        <v>40000</v>
      </c>
      <c r="GV121" s="40">
        <f t="shared" si="961"/>
        <v>40000</v>
      </c>
      <c r="GW121" s="40">
        <f t="shared" si="961"/>
        <v>40000</v>
      </c>
      <c r="GX121" s="40">
        <f t="shared" si="961"/>
        <v>40000</v>
      </c>
      <c r="GY121" s="40">
        <f t="shared" si="961"/>
        <v>40000</v>
      </c>
      <c r="GZ121" s="40">
        <f t="shared" si="961"/>
        <v>40000</v>
      </c>
      <c r="HA121" s="40">
        <f t="shared" si="961"/>
        <v>40000</v>
      </c>
      <c r="HB121" s="40">
        <f t="shared" si="961"/>
        <v>40000</v>
      </c>
      <c r="HC121" s="40">
        <f t="shared" si="961"/>
        <v>40000</v>
      </c>
      <c r="HD121" s="40">
        <f t="shared" si="961"/>
        <v>40000</v>
      </c>
      <c r="HE121" s="40">
        <f t="shared" si="961"/>
        <v>40000</v>
      </c>
      <c r="HF121" s="40">
        <f t="shared" si="962"/>
        <v>40000</v>
      </c>
      <c r="HG121" s="40">
        <f t="shared" si="962"/>
        <v>40000</v>
      </c>
      <c r="HH121" s="40">
        <f t="shared" si="962"/>
        <v>40000</v>
      </c>
      <c r="HI121" s="40">
        <f t="shared" si="962"/>
        <v>40000</v>
      </c>
      <c r="HJ121" s="40">
        <f t="shared" si="962"/>
        <v>40000</v>
      </c>
      <c r="HK121" s="40">
        <f t="shared" si="962"/>
        <v>40000</v>
      </c>
      <c r="HL121" s="40">
        <f t="shared" si="962"/>
        <v>40000</v>
      </c>
      <c r="HM121" s="40">
        <f t="shared" si="962"/>
        <v>40000</v>
      </c>
      <c r="HN121" s="40">
        <f t="shared" si="962"/>
        <v>40000</v>
      </c>
      <c r="HO121" s="40">
        <f t="shared" si="962"/>
        <v>40000</v>
      </c>
      <c r="HP121" s="40">
        <f t="shared" si="962"/>
        <v>40000</v>
      </c>
      <c r="HQ121" s="40">
        <f t="shared" si="962"/>
        <v>40000</v>
      </c>
      <c r="HR121" s="40">
        <f t="shared" si="962"/>
        <v>40000</v>
      </c>
      <c r="HS121" s="40">
        <f t="shared" si="962"/>
        <v>40000</v>
      </c>
      <c r="HT121" s="40">
        <f t="shared" si="962"/>
        <v>40000</v>
      </c>
      <c r="HU121" s="40">
        <f t="shared" si="962"/>
        <v>40000</v>
      </c>
      <c r="HV121" s="40">
        <f t="shared" si="963"/>
        <v>40000</v>
      </c>
      <c r="HW121" s="40">
        <f t="shared" si="963"/>
        <v>40000</v>
      </c>
      <c r="HX121" s="40">
        <f t="shared" si="963"/>
        <v>40000</v>
      </c>
      <c r="HY121" s="40">
        <f t="shared" si="963"/>
        <v>40000</v>
      </c>
      <c r="HZ121" s="40">
        <f t="shared" si="963"/>
        <v>40000</v>
      </c>
      <c r="IA121" s="40">
        <f t="shared" si="963"/>
        <v>40000</v>
      </c>
      <c r="IB121" s="40">
        <f t="shared" si="963"/>
        <v>40000</v>
      </c>
      <c r="IC121" s="40">
        <f t="shared" si="963"/>
        <v>40000</v>
      </c>
      <c r="ID121" s="40">
        <f t="shared" si="963"/>
        <v>40000</v>
      </c>
      <c r="IE121" s="40">
        <f t="shared" si="963"/>
        <v>40000</v>
      </c>
      <c r="IF121" s="40">
        <f t="shared" si="963"/>
        <v>40000</v>
      </c>
      <c r="IG121" s="40">
        <f t="shared" si="963"/>
        <v>40000</v>
      </c>
      <c r="IH121" s="40">
        <f t="shared" si="963"/>
        <v>40000</v>
      </c>
      <c r="II121" s="40">
        <f t="shared" si="963"/>
        <v>40000</v>
      </c>
      <c r="IJ121" s="40">
        <f t="shared" si="963"/>
        <v>40000</v>
      </c>
      <c r="IK121" s="40">
        <f t="shared" si="963"/>
        <v>40000</v>
      </c>
      <c r="IL121" s="40">
        <f t="shared" si="964"/>
        <v>40000</v>
      </c>
      <c r="IM121" s="40">
        <f t="shared" si="964"/>
        <v>40000</v>
      </c>
      <c r="IN121" s="40">
        <f t="shared" si="964"/>
        <v>40000</v>
      </c>
      <c r="IO121" s="40">
        <f t="shared" si="964"/>
        <v>40000</v>
      </c>
      <c r="IP121" s="40">
        <f t="shared" si="964"/>
        <v>40000</v>
      </c>
      <c r="IQ121" s="40">
        <f t="shared" si="964"/>
        <v>40000</v>
      </c>
      <c r="IR121" s="40">
        <f t="shared" si="964"/>
        <v>40000</v>
      </c>
      <c r="IS121" s="40">
        <f t="shared" si="964"/>
        <v>40000</v>
      </c>
      <c r="IT121" s="40">
        <f t="shared" si="964"/>
        <v>40000</v>
      </c>
      <c r="IU121" s="40">
        <f t="shared" si="964"/>
        <v>40000</v>
      </c>
      <c r="IV121" s="40">
        <f t="shared" si="964"/>
        <v>40000</v>
      </c>
      <c r="IW121" s="40">
        <f t="shared" si="964"/>
        <v>40000</v>
      </c>
      <c r="IX121" s="40">
        <f t="shared" si="964"/>
        <v>40000</v>
      </c>
      <c r="IY121" s="40">
        <f t="shared" si="964"/>
        <v>40000</v>
      </c>
      <c r="IZ121" s="40">
        <f t="shared" si="964"/>
        <v>40000</v>
      </c>
      <c r="JA121" s="40">
        <f t="shared" si="964"/>
        <v>40000</v>
      </c>
      <c r="JB121" s="40">
        <f t="shared" si="965"/>
        <v>40000</v>
      </c>
      <c r="JC121" s="40">
        <f t="shared" si="965"/>
        <v>40000</v>
      </c>
      <c r="JD121" s="40">
        <f t="shared" si="965"/>
        <v>40000</v>
      </c>
      <c r="JE121" s="40">
        <f t="shared" si="965"/>
        <v>40000</v>
      </c>
      <c r="JF121" s="40">
        <f t="shared" si="965"/>
        <v>40000</v>
      </c>
      <c r="JG121" s="40">
        <f t="shared" si="965"/>
        <v>40000</v>
      </c>
      <c r="JH121" s="40">
        <f t="shared" si="965"/>
        <v>40000</v>
      </c>
      <c r="JI121" s="40">
        <f t="shared" si="965"/>
        <v>40000</v>
      </c>
      <c r="JJ121" s="40">
        <f t="shared" si="965"/>
        <v>40000</v>
      </c>
      <c r="JK121" s="40">
        <f t="shared" si="965"/>
        <v>40000</v>
      </c>
      <c r="JL121" s="40">
        <f t="shared" si="965"/>
        <v>40000</v>
      </c>
      <c r="JM121" s="40">
        <f t="shared" si="965"/>
        <v>40000</v>
      </c>
      <c r="JN121" s="40">
        <f t="shared" si="965"/>
        <v>40000</v>
      </c>
      <c r="JO121" s="40">
        <f t="shared" si="965"/>
        <v>40000</v>
      </c>
      <c r="JP121" s="40">
        <f t="shared" si="965"/>
        <v>40000</v>
      </c>
      <c r="JQ121" s="40">
        <f t="shared" si="965"/>
        <v>40000</v>
      </c>
      <c r="JR121" s="40">
        <f t="shared" si="966"/>
        <v>40000</v>
      </c>
      <c r="JS121" s="40">
        <f t="shared" si="966"/>
        <v>40000</v>
      </c>
      <c r="JT121" s="40">
        <f t="shared" si="966"/>
        <v>40000</v>
      </c>
      <c r="JU121" s="40">
        <f t="shared" si="966"/>
        <v>40000</v>
      </c>
      <c r="JV121" s="40">
        <f t="shared" si="966"/>
        <v>40000</v>
      </c>
      <c r="JW121" s="40">
        <f t="shared" si="966"/>
        <v>40000</v>
      </c>
      <c r="JX121" s="40">
        <f t="shared" si="966"/>
        <v>40000</v>
      </c>
      <c r="JY121" s="40">
        <f t="shared" si="966"/>
        <v>40000</v>
      </c>
      <c r="JZ121" s="40">
        <f t="shared" si="966"/>
        <v>40000</v>
      </c>
      <c r="KA121" s="40">
        <f t="shared" si="966"/>
        <v>40000</v>
      </c>
      <c r="KB121" s="40">
        <f t="shared" si="966"/>
        <v>40000</v>
      </c>
      <c r="KC121" s="40">
        <f t="shared" si="966"/>
        <v>40000</v>
      </c>
      <c r="KD121" s="40">
        <f t="shared" si="966"/>
        <v>40000</v>
      </c>
      <c r="KE121" s="40">
        <f t="shared" si="966"/>
        <v>40000</v>
      </c>
      <c r="KF121" s="40">
        <f t="shared" si="966"/>
        <v>40000</v>
      </c>
      <c r="KG121" s="40">
        <f t="shared" si="966"/>
        <v>40000</v>
      </c>
      <c r="KH121" s="40">
        <f t="shared" si="967"/>
        <v>40000</v>
      </c>
      <c r="KI121" s="40">
        <f t="shared" si="967"/>
        <v>40000</v>
      </c>
      <c r="KJ121" s="40">
        <f t="shared" si="967"/>
        <v>40000</v>
      </c>
      <c r="KK121" s="40">
        <f t="shared" si="967"/>
        <v>40000</v>
      </c>
      <c r="KL121" s="40">
        <f t="shared" si="967"/>
        <v>40000</v>
      </c>
      <c r="KM121" s="40">
        <f t="shared" si="967"/>
        <v>40000</v>
      </c>
      <c r="KN121" s="40">
        <f t="shared" si="967"/>
        <v>40000</v>
      </c>
      <c r="KO121" s="40">
        <f t="shared" si="967"/>
        <v>40000</v>
      </c>
      <c r="KP121" s="40">
        <f t="shared" si="967"/>
        <v>40000</v>
      </c>
      <c r="KQ121" s="40">
        <f t="shared" si="967"/>
        <v>40000</v>
      </c>
      <c r="KR121" s="40">
        <f t="shared" si="967"/>
        <v>40000</v>
      </c>
      <c r="KS121" s="40">
        <f t="shared" si="967"/>
        <v>40000</v>
      </c>
      <c r="KT121" s="40">
        <f t="shared" si="967"/>
        <v>40000</v>
      </c>
      <c r="KU121" s="40">
        <f t="shared" si="967"/>
        <v>40000</v>
      </c>
      <c r="KV121" s="40">
        <f t="shared" si="967"/>
        <v>40000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 t="shared" si="949"/>
        <v>маркетологи</v>
      </c>
      <c r="F122" s="1"/>
      <c r="G122" s="1"/>
      <c r="H122" s="11" t="str">
        <f t="shared" si="968"/>
        <v>руб.</v>
      </c>
      <c r="I122" s="1"/>
      <c r="J122" s="1"/>
      <c r="K122" s="1"/>
      <c r="L122" s="1"/>
      <c r="M122" s="5"/>
      <c r="N122" s="52"/>
      <c r="O122" s="19"/>
      <c r="P122" s="1"/>
      <c r="Q122" s="1"/>
      <c r="R122" s="52"/>
      <c r="S122" s="1"/>
      <c r="T122" s="5" t="s">
        <v>0</v>
      </c>
      <c r="U122" s="40">
        <v>60000</v>
      </c>
      <c r="V122" s="40">
        <f t="shared" ref="V122:AK126" si="969">U122</f>
        <v>60000</v>
      </c>
      <c r="W122" s="40">
        <f t="shared" si="969"/>
        <v>60000</v>
      </c>
      <c r="X122" s="40">
        <f t="shared" si="969"/>
        <v>60000</v>
      </c>
      <c r="Y122" s="40">
        <f t="shared" si="969"/>
        <v>60000</v>
      </c>
      <c r="Z122" s="40">
        <f t="shared" si="969"/>
        <v>60000</v>
      </c>
      <c r="AA122" s="40">
        <f t="shared" si="969"/>
        <v>60000</v>
      </c>
      <c r="AB122" s="40">
        <f t="shared" si="969"/>
        <v>60000</v>
      </c>
      <c r="AC122" s="40">
        <f t="shared" si="969"/>
        <v>60000</v>
      </c>
      <c r="AD122" s="40">
        <f t="shared" si="969"/>
        <v>60000</v>
      </c>
      <c r="AE122" s="40">
        <f t="shared" si="969"/>
        <v>60000</v>
      </c>
      <c r="AF122" s="40">
        <f t="shared" si="969"/>
        <v>60000</v>
      </c>
      <c r="AG122" s="40">
        <f t="shared" si="969"/>
        <v>60000</v>
      </c>
      <c r="AH122" s="40">
        <f t="shared" si="969"/>
        <v>60000</v>
      </c>
      <c r="AI122" s="40">
        <f t="shared" si="969"/>
        <v>60000</v>
      </c>
      <c r="AJ122" s="40">
        <f t="shared" si="969"/>
        <v>60000</v>
      </c>
      <c r="AK122" s="40">
        <f t="shared" si="969"/>
        <v>60000</v>
      </c>
      <c r="AL122" s="40">
        <f t="shared" si="951"/>
        <v>60000</v>
      </c>
      <c r="AM122" s="40">
        <f t="shared" si="951"/>
        <v>60000</v>
      </c>
      <c r="AN122" s="40">
        <f t="shared" si="951"/>
        <v>60000</v>
      </c>
      <c r="AO122" s="40">
        <f t="shared" si="951"/>
        <v>60000</v>
      </c>
      <c r="AP122" s="40">
        <f t="shared" si="951"/>
        <v>60000</v>
      </c>
      <c r="AQ122" s="40">
        <f t="shared" si="951"/>
        <v>60000</v>
      </c>
      <c r="AR122" s="40">
        <f t="shared" si="951"/>
        <v>60000</v>
      </c>
      <c r="AS122" s="40">
        <f t="shared" si="951"/>
        <v>60000</v>
      </c>
      <c r="AT122" s="40">
        <f t="shared" si="951"/>
        <v>60000</v>
      </c>
      <c r="AU122" s="40">
        <f t="shared" si="951"/>
        <v>60000</v>
      </c>
      <c r="AV122" s="40">
        <f t="shared" si="951"/>
        <v>60000</v>
      </c>
      <c r="AW122" s="40">
        <f t="shared" si="951"/>
        <v>60000</v>
      </c>
      <c r="AX122" s="40">
        <f t="shared" si="951"/>
        <v>60000</v>
      </c>
      <c r="AY122" s="40">
        <f t="shared" si="951"/>
        <v>60000</v>
      </c>
      <c r="AZ122" s="40">
        <f t="shared" si="951"/>
        <v>60000</v>
      </c>
      <c r="BA122" s="40">
        <f t="shared" si="951"/>
        <v>60000</v>
      </c>
      <c r="BB122" s="40">
        <f t="shared" si="952"/>
        <v>60000</v>
      </c>
      <c r="BC122" s="40">
        <f t="shared" si="952"/>
        <v>60000</v>
      </c>
      <c r="BD122" s="40">
        <f t="shared" si="952"/>
        <v>60000</v>
      </c>
      <c r="BE122" s="40">
        <f t="shared" si="952"/>
        <v>60000</v>
      </c>
      <c r="BF122" s="40">
        <f t="shared" si="952"/>
        <v>60000</v>
      </c>
      <c r="BG122" s="40">
        <f t="shared" si="952"/>
        <v>60000</v>
      </c>
      <c r="BH122" s="40">
        <f t="shared" si="952"/>
        <v>60000</v>
      </c>
      <c r="BI122" s="40">
        <f t="shared" si="952"/>
        <v>60000</v>
      </c>
      <c r="BJ122" s="40">
        <f t="shared" si="952"/>
        <v>60000</v>
      </c>
      <c r="BK122" s="40">
        <f t="shared" si="952"/>
        <v>60000</v>
      </c>
      <c r="BL122" s="40">
        <f t="shared" si="952"/>
        <v>60000</v>
      </c>
      <c r="BM122" s="40">
        <f t="shared" si="952"/>
        <v>60000</v>
      </c>
      <c r="BN122" s="40">
        <f t="shared" si="952"/>
        <v>60000</v>
      </c>
      <c r="BO122" s="40">
        <f t="shared" si="952"/>
        <v>60000</v>
      </c>
      <c r="BP122" s="40">
        <f t="shared" si="952"/>
        <v>60000</v>
      </c>
      <c r="BQ122" s="40">
        <f t="shared" si="952"/>
        <v>60000</v>
      </c>
      <c r="BR122" s="40">
        <f t="shared" si="953"/>
        <v>60000</v>
      </c>
      <c r="BS122" s="40">
        <f t="shared" si="953"/>
        <v>60000</v>
      </c>
      <c r="BT122" s="40">
        <f t="shared" si="953"/>
        <v>60000</v>
      </c>
      <c r="BU122" s="40">
        <f t="shared" si="953"/>
        <v>60000</v>
      </c>
      <c r="BV122" s="40">
        <f t="shared" si="953"/>
        <v>60000</v>
      </c>
      <c r="BW122" s="40">
        <f t="shared" si="953"/>
        <v>60000</v>
      </c>
      <c r="BX122" s="40">
        <f t="shared" si="953"/>
        <v>60000</v>
      </c>
      <c r="BY122" s="40">
        <f t="shared" si="953"/>
        <v>60000</v>
      </c>
      <c r="BZ122" s="40">
        <f t="shared" si="953"/>
        <v>60000</v>
      </c>
      <c r="CA122" s="40">
        <f t="shared" si="953"/>
        <v>60000</v>
      </c>
      <c r="CB122" s="40">
        <f t="shared" si="953"/>
        <v>60000</v>
      </c>
      <c r="CC122" s="40">
        <f t="shared" si="953"/>
        <v>60000</v>
      </c>
      <c r="CD122" s="40">
        <f t="shared" si="953"/>
        <v>60000</v>
      </c>
      <c r="CE122" s="40">
        <f t="shared" si="953"/>
        <v>60000</v>
      </c>
      <c r="CF122" s="40">
        <f t="shared" si="953"/>
        <v>60000</v>
      </c>
      <c r="CG122" s="40">
        <f t="shared" si="953"/>
        <v>60000</v>
      </c>
      <c r="CH122" s="40">
        <f t="shared" si="954"/>
        <v>60000</v>
      </c>
      <c r="CI122" s="40">
        <f t="shared" si="954"/>
        <v>60000</v>
      </c>
      <c r="CJ122" s="40">
        <f t="shared" si="954"/>
        <v>60000</v>
      </c>
      <c r="CK122" s="40">
        <f t="shared" si="954"/>
        <v>60000</v>
      </c>
      <c r="CL122" s="40">
        <f t="shared" si="954"/>
        <v>60000</v>
      </c>
      <c r="CM122" s="40">
        <f t="shared" si="954"/>
        <v>60000</v>
      </c>
      <c r="CN122" s="40">
        <f t="shared" si="954"/>
        <v>60000</v>
      </c>
      <c r="CO122" s="40">
        <f t="shared" si="954"/>
        <v>60000</v>
      </c>
      <c r="CP122" s="40">
        <f t="shared" si="954"/>
        <v>60000</v>
      </c>
      <c r="CQ122" s="40">
        <f t="shared" si="954"/>
        <v>60000</v>
      </c>
      <c r="CR122" s="40">
        <f t="shared" si="954"/>
        <v>60000</v>
      </c>
      <c r="CS122" s="40">
        <f t="shared" si="954"/>
        <v>60000</v>
      </c>
      <c r="CT122" s="40">
        <f t="shared" si="954"/>
        <v>60000</v>
      </c>
      <c r="CU122" s="40">
        <f t="shared" si="954"/>
        <v>60000</v>
      </c>
      <c r="CV122" s="40">
        <f t="shared" si="954"/>
        <v>60000</v>
      </c>
      <c r="CW122" s="40">
        <f t="shared" si="954"/>
        <v>60000</v>
      </c>
      <c r="CX122" s="40">
        <f t="shared" si="955"/>
        <v>60000</v>
      </c>
      <c r="CY122" s="40">
        <f t="shared" si="955"/>
        <v>60000</v>
      </c>
      <c r="CZ122" s="40">
        <f t="shared" si="955"/>
        <v>60000</v>
      </c>
      <c r="DA122" s="40">
        <f t="shared" si="955"/>
        <v>60000</v>
      </c>
      <c r="DB122" s="40">
        <f t="shared" si="955"/>
        <v>60000</v>
      </c>
      <c r="DC122" s="40">
        <f t="shared" si="955"/>
        <v>60000</v>
      </c>
      <c r="DD122" s="40">
        <f t="shared" si="955"/>
        <v>60000</v>
      </c>
      <c r="DE122" s="40">
        <f t="shared" si="955"/>
        <v>60000</v>
      </c>
      <c r="DF122" s="40">
        <f t="shared" si="955"/>
        <v>60000</v>
      </c>
      <c r="DG122" s="40">
        <f t="shared" si="955"/>
        <v>60000</v>
      </c>
      <c r="DH122" s="40">
        <f t="shared" si="955"/>
        <v>60000</v>
      </c>
      <c r="DI122" s="40">
        <f t="shared" si="955"/>
        <v>60000</v>
      </c>
      <c r="DJ122" s="40">
        <f t="shared" si="955"/>
        <v>60000</v>
      </c>
      <c r="DK122" s="40">
        <f t="shared" si="955"/>
        <v>60000</v>
      </c>
      <c r="DL122" s="40">
        <f t="shared" si="955"/>
        <v>60000</v>
      </c>
      <c r="DM122" s="40">
        <f t="shared" si="955"/>
        <v>60000</v>
      </c>
      <c r="DN122" s="40">
        <f t="shared" si="956"/>
        <v>60000</v>
      </c>
      <c r="DO122" s="40">
        <f t="shared" si="956"/>
        <v>60000</v>
      </c>
      <c r="DP122" s="40">
        <f t="shared" si="956"/>
        <v>60000</v>
      </c>
      <c r="DQ122" s="40">
        <f t="shared" si="956"/>
        <v>60000</v>
      </c>
      <c r="DR122" s="40">
        <f t="shared" si="956"/>
        <v>60000</v>
      </c>
      <c r="DS122" s="40">
        <f t="shared" si="956"/>
        <v>60000</v>
      </c>
      <c r="DT122" s="40">
        <f t="shared" si="956"/>
        <v>60000</v>
      </c>
      <c r="DU122" s="40">
        <f t="shared" si="956"/>
        <v>60000</v>
      </c>
      <c r="DV122" s="40">
        <f t="shared" si="956"/>
        <v>60000</v>
      </c>
      <c r="DW122" s="40">
        <f t="shared" si="956"/>
        <v>60000</v>
      </c>
      <c r="DX122" s="40">
        <f t="shared" si="956"/>
        <v>60000</v>
      </c>
      <c r="DY122" s="40">
        <f t="shared" si="956"/>
        <v>60000</v>
      </c>
      <c r="DZ122" s="40">
        <f t="shared" si="956"/>
        <v>60000</v>
      </c>
      <c r="EA122" s="40">
        <f t="shared" si="956"/>
        <v>60000</v>
      </c>
      <c r="EB122" s="40">
        <f t="shared" si="956"/>
        <v>60000</v>
      </c>
      <c r="EC122" s="40">
        <f t="shared" si="956"/>
        <v>60000</v>
      </c>
      <c r="ED122" s="40">
        <f t="shared" si="957"/>
        <v>60000</v>
      </c>
      <c r="EE122" s="40">
        <f t="shared" si="957"/>
        <v>60000</v>
      </c>
      <c r="EF122" s="40">
        <f t="shared" si="957"/>
        <v>60000</v>
      </c>
      <c r="EG122" s="40">
        <f t="shared" si="957"/>
        <v>60000</v>
      </c>
      <c r="EH122" s="40">
        <f t="shared" si="957"/>
        <v>60000</v>
      </c>
      <c r="EI122" s="40">
        <f t="shared" si="957"/>
        <v>60000</v>
      </c>
      <c r="EJ122" s="40">
        <f t="shared" si="957"/>
        <v>60000</v>
      </c>
      <c r="EK122" s="40">
        <f t="shared" si="957"/>
        <v>60000</v>
      </c>
      <c r="EL122" s="40">
        <f t="shared" si="957"/>
        <v>60000</v>
      </c>
      <c r="EM122" s="40">
        <f t="shared" si="957"/>
        <v>60000</v>
      </c>
      <c r="EN122" s="40">
        <f t="shared" si="957"/>
        <v>60000</v>
      </c>
      <c r="EO122" s="40">
        <f t="shared" si="957"/>
        <v>60000</v>
      </c>
      <c r="EP122" s="40">
        <f t="shared" si="957"/>
        <v>60000</v>
      </c>
      <c r="EQ122" s="40">
        <f t="shared" si="957"/>
        <v>60000</v>
      </c>
      <c r="ER122" s="40">
        <f t="shared" si="957"/>
        <v>60000</v>
      </c>
      <c r="ES122" s="40">
        <f t="shared" si="957"/>
        <v>60000</v>
      </c>
      <c r="ET122" s="40">
        <f t="shared" si="958"/>
        <v>60000</v>
      </c>
      <c r="EU122" s="40">
        <f t="shared" si="958"/>
        <v>60000</v>
      </c>
      <c r="EV122" s="40">
        <f t="shared" si="958"/>
        <v>60000</v>
      </c>
      <c r="EW122" s="40">
        <f t="shared" si="958"/>
        <v>60000</v>
      </c>
      <c r="EX122" s="40">
        <f t="shared" si="958"/>
        <v>60000</v>
      </c>
      <c r="EY122" s="40">
        <f t="shared" si="958"/>
        <v>60000</v>
      </c>
      <c r="EZ122" s="40">
        <f t="shared" si="958"/>
        <v>60000</v>
      </c>
      <c r="FA122" s="40">
        <f t="shared" si="958"/>
        <v>60000</v>
      </c>
      <c r="FB122" s="40">
        <f t="shared" si="958"/>
        <v>60000</v>
      </c>
      <c r="FC122" s="40">
        <f t="shared" si="958"/>
        <v>60000</v>
      </c>
      <c r="FD122" s="40">
        <f t="shared" si="958"/>
        <v>60000</v>
      </c>
      <c r="FE122" s="40">
        <f t="shared" si="958"/>
        <v>60000</v>
      </c>
      <c r="FF122" s="40">
        <f t="shared" si="958"/>
        <v>60000</v>
      </c>
      <c r="FG122" s="40">
        <f t="shared" si="958"/>
        <v>60000</v>
      </c>
      <c r="FH122" s="40">
        <f t="shared" si="958"/>
        <v>60000</v>
      </c>
      <c r="FI122" s="40">
        <f t="shared" si="958"/>
        <v>60000</v>
      </c>
      <c r="FJ122" s="40">
        <f t="shared" si="959"/>
        <v>60000</v>
      </c>
      <c r="FK122" s="40">
        <f t="shared" si="959"/>
        <v>60000</v>
      </c>
      <c r="FL122" s="40">
        <f t="shared" si="959"/>
        <v>60000</v>
      </c>
      <c r="FM122" s="40">
        <f t="shared" si="959"/>
        <v>60000</v>
      </c>
      <c r="FN122" s="40">
        <f t="shared" si="959"/>
        <v>60000</v>
      </c>
      <c r="FO122" s="40">
        <f t="shared" si="959"/>
        <v>60000</v>
      </c>
      <c r="FP122" s="40">
        <f t="shared" si="959"/>
        <v>60000</v>
      </c>
      <c r="FQ122" s="40">
        <f t="shared" si="959"/>
        <v>60000</v>
      </c>
      <c r="FR122" s="40">
        <f t="shared" si="959"/>
        <v>60000</v>
      </c>
      <c r="FS122" s="40">
        <f t="shared" si="959"/>
        <v>60000</v>
      </c>
      <c r="FT122" s="40">
        <f t="shared" si="959"/>
        <v>60000</v>
      </c>
      <c r="FU122" s="40">
        <f t="shared" si="959"/>
        <v>60000</v>
      </c>
      <c r="FV122" s="40">
        <f t="shared" si="959"/>
        <v>60000</v>
      </c>
      <c r="FW122" s="40">
        <f t="shared" si="959"/>
        <v>60000</v>
      </c>
      <c r="FX122" s="40">
        <f t="shared" si="959"/>
        <v>60000</v>
      </c>
      <c r="FY122" s="40">
        <f t="shared" si="959"/>
        <v>60000</v>
      </c>
      <c r="FZ122" s="40">
        <f t="shared" si="960"/>
        <v>60000</v>
      </c>
      <c r="GA122" s="40">
        <f t="shared" si="960"/>
        <v>60000</v>
      </c>
      <c r="GB122" s="40">
        <f t="shared" si="960"/>
        <v>60000</v>
      </c>
      <c r="GC122" s="40">
        <f t="shared" si="960"/>
        <v>60000</v>
      </c>
      <c r="GD122" s="40">
        <f t="shared" si="960"/>
        <v>60000</v>
      </c>
      <c r="GE122" s="40">
        <f t="shared" si="960"/>
        <v>60000</v>
      </c>
      <c r="GF122" s="40">
        <f t="shared" si="960"/>
        <v>60000</v>
      </c>
      <c r="GG122" s="40">
        <f t="shared" si="960"/>
        <v>60000</v>
      </c>
      <c r="GH122" s="40">
        <f t="shared" si="960"/>
        <v>60000</v>
      </c>
      <c r="GI122" s="40">
        <f t="shared" si="960"/>
        <v>60000</v>
      </c>
      <c r="GJ122" s="40">
        <f t="shared" si="960"/>
        <v>60000</v>
      </c>
      <c r="GK122" s="40">
        <f t="shared" si="960"/>
        <v>60000</v>
      </c>
      <c r="GL122" s="40">
        <f t="shared" si="960"/>
        <v>60000</v>
      </c>
      <c r="GM122" s="40">
        <f t="shared" si="960"/>
        <v>60000</v>
      </c>
      <c r="GN122" s="40">
        <f t="shared" si="960"/>
        <v>60000</v>
      </c>
      <c r="GO122" s="40">
        <f t="shared" si="960"/>
        <v>60000</v>
      </c>
      <c r="GP122" s="40">
        <f t="shared" si="961"/>
        <v>60000</v>
      </c>
      <c r="GQ122" s="40">
        <f t="shared" si="961"/>
        <v>60000</v>
      </c>
      <c r="GR122" s="40">
        <f t="shared" si="961"/>
        <v>60000</v>
      </c>
      <c r="GS122" s="40">
        <f t="shared" si="961"/>
        <v>60000</v>
      </c>
      <c r="GT122" s="40">
        <f t="shared" si="961"/>
        <v>60000</v>
      </c>
      <c r="GU122" s="40">
        <f t="shared" si="961"/>
        <v>60000</v>
      </c>
      <c r="GV122" s="40">
        <f t="shared" si="961"/>
        <v>60000</v>
      </c>
      <c r="GW122" s="40">
        <f t="shared" si="961"/>
        <v>60000</v>
      </c>
      <c r="GX122" s="40">
        <f t="shared" si="961"/>
        <v>60000</v>
      </c>
      <c r="GY122" s="40">
        <f t="shared" si="961"/>
        <v>60000</v>
      </c>
      <c r="GZ122" s="40">
        <f t="shared" si="961"/>
        <v>60000</v>
      </c>
      <c r="HA122" s="40">
        <f t="shared" si="961"/>
        <v>60000</v>
      </c>
      <c r="HB122" s="40">
        <f t="shared" si="961"/>
        <v>60000</v>
      </c>
      <c r="HC122" s="40">
        <f t="shared" si="961"/>
        <v>60000</v>
      </c>
      <c r="HD122" s="40">
        <f t="shared" si="961"/>
        <v>60000</v>
      </c>
      <c r="HE122" s="40">
        <f t="shared" si="961"/>
        <v>60000</v>
      </c>
      <c r="HF122" s="40">
        <f t="shared" si="962"/>
        <v>60000</v>
      </c>
      <c r="HG122" s="40">
        <f t="shared" si="962"/>
        <v>60000</v>
      </c>
      <c r="HH122" s="40">
        <f t="shared" si="962"/>
        <v>60000</v>
      </c>
      <c r="HI122" s="40">
        <f t="shared" si="962"/>
        <v>60000</v>
      </c>
      <c r="HJ122" s="40">
        <f t="shared" si="962"/>
        <v>60000</v>
      </c>
      <c r="HK122" s="40">
        <f t="shared" si="962"/>
        <v>60000</v>
      </c>
      <c r="HL122" s="40">
        <f t="shared" si="962"/>
        <v>60000</v>
      </c>
      <c r="HM122" s="40">
        <f t="shared" si="962"/>
        <v>60000</v>
      </c>
      <c r="HN122" s="40">
        <f t="shared" si="962"/>
        <v>60000</v>
      </c>
      <c r="HO122" s="40">
        <f t="shared" si="962"/>
        <v>60000</v>
      </c>
      <c r="HP122" s="40">
        <f t="shared" si="962"/>
        <v>60000</v>
      </c>
      <c r="HQ122" s="40">
        <f t="shared" si="962"/>
        <v>60000</v>
      </c>
      <c r="HR122" s="40">
        <f t="shared" si="962"/>
        <v>60000</v>
      </c>
      <c r="HS122" s="40">
        <f t="shared" si="962"/>
        <v>60000</v>
      </c>
      <c r="HT122" s="40">
        <f t="shared" si="962"/>
        <v>60000</v>
      </c>
      <c r="HU122" s="40">
        <f t="shared" si="962"/>
        <v>60000</v>
      </c>
      <c r="HV122" s="40">
        <f t="shared" si="963"/>
        <v>60000</v>
      </c>
      <c r="HW122" s="40">
        <f t="shared" si="963"/>
        <v>60000</v>
      </c>
      <c r="HX122" s="40">
        <f t="shared" si="963"/>
        <v>60000</v>
      </c>
      <c r="HY122" s="40">
        <f t="shared" si="963"/>
        <v>60000</v>
      </c>
      <c r="HZ122" s="40">
        <f t="shared" si="963"/>
        <v>60000</v>
      </c>
      <c r="IA122" s="40">
        <f t="shared" si="963"/>
        <v>60000</v>
      </c>
      <c r="IB122" s="40">
        <f t="shared" si="963"/>
        <v>60000</v>
      </c>
      <c r="IC122" s="40">
        <f t="shared" si="963"/>
        <v>60000</v>
      </c>
      <c r="ID122" s="40">
        <f t="shared" si="963"/>
        <v>60000</v>
      </c>
      <c r="IE122" s="40">
        <f t="shared" si="963"/>
        <v>60000</v>
      </c>
      <c r="IF122" s="40">
        <f t="shared" si="963"/>
        <v>60000</v>
      </c>
      <c r="IG122" s="40">
        <f t="shared" si="963"/>
        <v>60000</v>
      </c>
      <c r="IH122" s="40">
        <f t="shared" si="963"/>
        <v>60000</v>
      </c>
      <c r="II122" s="40">
        <f t="shared" si="963"/>
        <v>60000</v>
      </c>
      <c r="IJ122" s="40">
        <f t="shared" si="963"/>
        <v>60000</v>
      </c>
      <c r="IK122" s="40">
        <f t="shared" si="963"/>
        <v>60000</v>
      </c>
      <c r="IL122" s="40">
        <f t="shared" si="964"/>
        <v>60000</v>
      </c>
      <c r="IM122" s="40">
        <f t="shared" si="964"/>
        <v>60000</v>
      </c>
      <c r="IN122" s="40">
        <f t="shared" si="964"/>
        <v>60000</v>
      </c>
      <c r="IO122" s="40">
        <f t="shared" si="964"/>
        <v>60000</v>
      </c>
      <c r="IP122" s="40">
        <f t="shared" si="964"/>
        <v>60000</v>
      </c>
      <c r="IQ122" s="40">
        <f t="shared" si="964"/>
        <v>60000</v>
      </c>
      <c r="IR122" s="40">
        <f t="shared" si="964"/>
        <v>60000</v>
      </c>
      <c r="IS122" s="40">
        <f t="shared" si="964"/>
        <v>60000</v>
      </c>
      <c r="IT122" s="40">
        <f t="shared" si="964"/>
        <v>60000</v>
      </c>
      <c r="IU122" s="40">
        <f t="shared" si="964"/>
        <v>60000</v>
      </c>
      <c r="IV122" s="40">
        <f t="shared" si="964"/>
        <v>60000</v>
      </c>
      <c r="IW122" s="40">
        <f t="shared" si="964"/>
        <v>60000</v>
      </c>
      <c r="IX122" s="40">
        <f t="shared" si="964"/>
        <v>60000</v>
      </c>
      <c r="IY122" s="40">
        <f t="shared" si="964"/>
        <v>60000</v>
      </c>
      <c r="IZ122" s="40">
        <f t="shared" si="964"/>
        <v>60000</v>
      </c>
      <c r="JA122" s="40">
        <f t="shared" si="964"/>
        <v>60000</v>
      </c>
      <c r="JB122" s="40">
        <f t="shared" si="965"/>
        <v>60000</v>
      </c>
      <c r="JC122" s="40">
        <f t="shared" si="965"/>
        <v>60000</v>
      </c>
      <c r="JD122" s="40">
        <f t="shared" si="965"/>
        <v>60000</v>
      </c>
      <c r="JE122" s="40">
        <f t="shared" si="965"/>
        <v>60000</v>
      </c>
      <c r="JF122" s="40">
        <f t="shared" si="965"/>
        <v>60000</v>
      </c>
      <c r="JG122" s="40">
        <f t="shared" si="965"/>
        <v>60000</v>
      </c>
      <c r="JH122" s="40">
        <f t="shared" si="965"/>
        <v>60000</v>
      </c>
      <c r="JI122" s="40">
        <f t="shared" si="965"/>
        <v>60000</v>
      </c>
      <c r="JJ122" s="40">
        <f t="shared" si="965"/>
        <v>60000</v>
      </c>
      <c r="JK122" s="40">
        <f t="shared" si="965"/>
        <v>60000</v>
      </c>
      <c r="JL122" s="40">
        <f t="shared" si="965"/>
        <v>60000</v>
      </c>
      <c r="JM122" s="40">
        <f t="shared" si="965"/>
        <v>60000</v>
      </c>
      <c r="JN122" s="40">
        <f t="shared" si="965"/>
        <v>60000</v>
      </c>
      <c r="JO122" s="40">
        <f t="shared" si="965"/>
        <v>60000</v>
      </c>
      <c r="JP122" s="40">
        <f t="shared" si="965"/>
        <v>60000</v>
      </c>
      <c r="JQ122" s="40">
        <f t="shared" si="965"/>
        <v>60000</v>
      </c>
      <c r="JR122" s="40">
        <f t="shared" si="966"/>
        <v>60000</v>
      </c>
      <c r="JS122" s="40">
        <f t="shared" si="966"/>
        <v>60000</v>
      </c>
      <c r="JT122" s="40">
        <f t="shared" si="966"/>
        <v>60000</v>
      </c>
      <c r="JU122" s="40">
        <f t="shared" si="966"/>
        <v>60000</v>
      </c>
      <c r="JV122" s="40">
        <f t="shared" si="966"/>
        <v>60000</v>
      </c>
      <c r="JW122" s="40">
        <f t="shared" si="966"/>
        <v>60000</v>
      </c>
      <c r="JX122" s="40">
        <f t="shared" si="966"/>
        <v>60000</v>
      </c>
      <c r="JY122" s="40">
        <f t="shared" si="966"/>
        <v>60000</v>
      </c>
      <c r="JZ122" s="40">
        <f t="shared" si="966"/>
        <v>60000</v>
      </c>
      <c r="KA122" s="40">
        <f t="shared" si="966"/>
        <v>60000</v>
      </c>
      <c r="KB122" s="40">
        <f t="shared" si="966"/>
        <v>60000</v>
      </c>
      <c r="KC122" s="40">
        <f t="shared" si="966"/>
        <v>60000</v>
      </c>
      <c r="KD122" s="40">
        <f t="shared" si="966"/>
        <v>60000</v>
      </c>
      <c r="KE122" s="40">
        <f t="shared" si="966"/>
        <v>60000</v>
      </c>
      <c r="KF122" s="40">
        <f t="shared" si="966"/>
        <v>60000</v>
      </c>
      <c r="KG122" s="40">
        <f t="shared" si="966"/>
        <v>60000</v>
      </c>
      <c r="KH122" s="40">
        <f t="shared" si="967"/>
        <v>60000</v>
      </c>
      <c r="KI122" s="40">
        <f t="shared" si="967"/>
        <v>60000</v>
      </c>
      <c r="KJ122" s="40">
        <f t="shared" si="967"/>
        <v>60000</v>
      </c>
      <c r="KK122" s="40">
        <f t="shared" si="967"/>
        <v>60000</v>
      </c>
      <c r="KL122" s="40">
        <f t="shared" si="967"/>
        <v>60000</v>
      </c>
      <c r="KM122" s="40">
        <f t="shared" si="967"/>
        <v>60000</v>
      </c>
      <c r="KN122" s="40">
        <f t="shared" si="967"/>
        <v>60000</v>
      </c>
      <c r="KO122" s="40">
        <f t="shared" si="967"/>
        <v>60000</v>
      </c>
      <c r="KP122" s="40">
        <f t="shared" si="967"/>
        <v>60000</v>
      </c>
      <c r="KQ122" s="40">
        <f t="shared" si="967"/>
        <v>60000</v>
      </c>
      <c r="KR122" s="40">
        <f t="shared" si="967"/>
        <v>60000</v>
      </c>
      <c r="KS122" s="40">
        <f t="shared" si="967"/>
        <v>60000</v>
      </c>
      <c r="KT122" s="40">
        <f t="shared" si="967"/>
        <v>60000</v>
      </c>
      <c r="KU122" s="40">
        <f t="shared" si="967"/>
        <v>60000</v>
      </c>
      <c r="KV122" s="40">
        <f t="shared" si="967"/>
        <v>60000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 t="shared" si="949"/>
        <v>сервис-менеджеры (обслуживание)</v>
      </c>
      <c r="F123" s="1"/>
      <c r="G123" s="1"/>
      <c r="H123" s="11" t="str">
        <f t="shared" si="968"/>
        <v>руб.</v>
      </c>
      <c r="I123" s="1"/>
      <c r="J123" s="1"/>
      <c r="K123" s="1"/>
      <c r="L123" s="1"/>
      <c r="M123" s="5"/>
      <c r="N123" s="52"/>
      <c r="O123" s="19"/>
      <c r="P123" s="1"/>
      <c r="Q123" s="1"/>
      <c r="R123" s="52"/>
      <c r="S123" s="1"/>
      <c r="T123" s="5" t="s">
        <v>0</v>
      </c>
      <c r="U123" s="40">
        <v>80000</v>
      </c>
      <c r="V123" s="40">
        <f t="shared" si="969"/>
        <v>80000</v>
      </c>
      <c r="W123" s="40">
        <f t="shared" si="969"/>
        <v>80000</v>
      </c>
      <c r="X123" s="40">
        <f t="shared" si="969"/>
        <v>80000</v>
      </c>
      <c r="Y123" s="40">
        <f t="shared" si="969"/>
        <v>80000</v>
      </c>
      <c r="Z123" s="40">
        <f t="shared" si="969"/>
        <v>80000</v>
      </c>
      <c r="AA123" s="40">
        <f t="shared" si="969"/>
        <v>80000</v>
      </c>
      <c r="AB123" s="40">
        <f t="shared" si="969"/>
        <v>80000</v>
      </c>
      <c r="AC123" s="40">
        <f t="shared" si="969"/>
        <v>80000</v>
      </c>
      <c r="AD123" s="40">
        <f t="shared" si="969"/>
        <v>80000</v>
      </c>
      <c r="AE123" s="40">
        <f t="shared" si="969"/>
        <v>80000</v>
      </c>
      <c r="AF123" s="40">
        <f t="shared" si="969"/>
        <v>80000</v>
      </c>
      <c r="AG123" s="40">
        <f t="shared" si="969"/>
        <v>80000</v>
      </c>
      <c r="AH123" s="40">
        <f t="shared" si="969"/>
        <v>80000</v>
      </c>
      <c r="AI123" s="40">
        <f t="shared" si="969"/>
        <v>80000</v>
      </c>
      <c r="AJ123" s="40">
        <f t="shared" si="969"/>
        <v>80000</v>
      </c>
      <c r="AK123" s="40">
        <f t="shared" si="969"/>
        <v>80000</v>
      </c>
      <c r="AL123" s="40">
        <f t="shared" si="951"/>
        <v>80000</v>
      </c>
      <c r="AM123" s="40">
        <f t="shared" si="951"/>
        <v>80000</v>
      </c>
      <c r="AN123" s="40">
        <f t="shared" si="951"/>
        <v>80000</v>
      </c>
      <c r="AO123" s="40">
        <f t="shared" si="951"/>
        <v>80000</v>
      </c>
      <c r="AP123" s="40">
        <f t="shared" si="951"/>
        <v>80000</v>
      </c>
      <c r="AQ123" s="40">
        <f t="shared" si="951"/>
        <v>80000</v>
      </c>
      <c r="AR123" s="40">
        <f t="shared" si="951"/>
        <v>80000</v>
      </c>
      <c r="AS123" s="40">
        <f t="shared" si="951"/>
        <v>80000</v>
      </c>
      <c r="AT123" s="40">
        <f t="shared" si="951"/>
        <v>80000</v>
      </c>
      <c r="AU123" s="40">
        <f t="shared" si="951"/>
        <v>80000</v>
      </c>
      <c r="AV123" s="40">
        <f t="shared" si="951"/>
        <v>80000</v>
      </c>
      <c r="AW123" s="40">
        <f t="shared" si="951"/>
        <v>80000</v>
      </c>
      <c r="AX123" s="40">
        <f t="shared" si="951"/>
        <v>80000</v>
      </c>
      <c r="AY123" s="40">
        <f t="shared" si="951"/>
        <v>80000</v>
      </c>
      <c r="AZ123" s="40">
        <f t="shared" si="951"/>
        <v>80000</v>
      </c>
      <c r="BA123" s="40">
        <f t="shared" si="951"/>
        <v>80000</v>
      </c>
      <c r="BB123" s="40">
        <f t="shared" si="952"/>
        <v>80000</v>
      </c>
      <c r="BC123" s="40">
        <f t="shared" si="952"/>
        <v>80000</v>
      </c>
      <c r="BD123" s="40">
        <f t="shared" si="952"/>
        <v>80000</v>
      </c>
      <c r="BE123" s="40">
        <f t="shared" si="952"/>
        <v>80000</v>
      </c>
      <c r="BF123" s="40">
        <f t="shared" si="952"/>
        <v>80000</v>
      </c>
      <c r="BG123" s="40">
        <f t="shared" si="952"/>
        <v>80000</v>
      </c>
      <c r="BH123" s="40">
        <f t="shared" si="952"/>
        <v>80000</v>
      </c>
      <c r="BI123" s="40">
        <f t="shared" si="952"/>
        <v>80000</v>
      </c>
      <c r="BJ123" s="40">
        <f t="shared" si="952"/>
        <v>80000</v>
      </c>
      <c r="BK123" s="40">
        <f t="shared" si="952"/>
        <v>80000</v>
      </c>
      <c r="BL123" s="40">
        <f t="shared" si="952"/>
        <v>80000</v>
      </c>
      <c r="BM123" s="40">
        <f t="shared" si="952"/>
        <v>80000</v>
      </c>
      <c r="BN123" s="40">
        <f t="shared" si="952"/>
        <v>80000</v>
      </c>
      <c r="BO123" s="40">
        <f t="shared" si="952"/>
        <v>80000</v>
      </c>
      <c r="BP123" s="40">
        <f t="shared" si="952"/>
        <v>80000</v>
      </c>
      <c r="BQ123" s="40">
        <f t="shared" si="952"/>
        <v>80000</v>
      </c>
      <c r="BR123" s="40">
        <f t="shared" si="953"/>
        <v>80000</v>
      </c>
      <c r="BS123" s="40">
        <f t="shared" si="953"/>
        <v>80000</v>
      </c>
      <c r="BT123" s="40">
        <f t="shared" si="953"/>
        <v>80000</v>
      </c>
      <c r="BU123" s="40">
        <f t="shared" si="953"/>
        <v>80000</v>
      </c>
      <c r="BV123" s="40">
        <f t="shared" si="953"/>
        <v>80000</v>
      </c>
      <c r="BW123" s="40">
        <f t="shared" si="953"/>
        <v>80000</v>
      </c>
      <c r="BX123" s="40">
        <f t="shared" si="953"/>
        <v>80000</v>
      </c>
      <c r="BY123" s="40">
        <f t="shared" si="953"/>
        <v>80000</v>
      </c>
      <c r="BZ123" s="40">
        <f t="shared" si="953"/>
        <v>80000</v>
      </c>
      <c r="CA123" s="40">
        <f t="shared" si="953"/>
        <v>80000</v>
      </c>
      <c r="CB123" s="40">
        <f t="shared" si="953"/>
        <v>80000</v>
      </c>
      <c r="CC123" s="40">
        <f t="shared" si="953"/>
        <v>80000</v>
      </c>
      <c r="CD123" s="40">
        <f t="shared" si="953"/>
        <v>80000</v>
      </c>
      <c r="CE123" s="40">
        <f t="shared" si="953"/>
        <v>80000</v>
      </c>
      <c r="CF123" s="40">
        <f t="shared" si="953"/>
        <v>80000</v>
      </c>
      <c r="CG123" s="40">
        <f t="shared" si="953"/>
        <v>80000</v>
      </c>
      <c r="CH123" s="40">
        <f t="shared" si="954"/>
        <v>80000</v>
      </c>
      <c r="CI123" s="40">
        <f t="shared" si="954"/>
        <v>80000</v>
      </c>
      <c r="CJ123" s="40">
        <f t="shared" si="954"/>
        <v>80000</v>
      </c>
      <c r="CK123" s="40">
        <f t="shared" si="954"/>
        <v>80000</v>
      </c>
      <c r="CL123" s="40">
        <f t="shared" si="954"/>
        <v>80000</v>
      </c>
      <c r="CM123" s="40">
        <f t="shared" si="954"/>
        <v>80000</v>
      </c>
      <c r="CN123" s="40">
        <f t="shared" si="954"/>
        <v>80000</v>
      </c>
      <c r="CO123" s="40">
        <f t="shared" si="954"/>
        <v>80000</v>
      </c>
      <c r="CP123" s="40">
        <f t="shared" si="954"/>
        <v>80000</v>
      </c>
      <c r="CQ123" s="40">
        <f t="shared" si="954"/>
        <v>80000</v>
      </c>
      <c r="CR123" s="40">
        <f t="shared" si="954"/>
        <v>80000</v>
      </c>
      <c r="CS123" s="40">
        <f t="shared" si="954"/>
        <v>80000</v>
      </c>
      <c r="CT123" s="40">
        <f t="shared" si="954"/>
        <v>80000</v>
      </c>
      <c r="CU123" s="40">
        <f t="shared" si="954"/>
        <v>80000</v>
      </c>
      <c r="CV123" s="40">
        <f t="shared" si="954"/>
        <v>80000</v>
      </c>
      <c r="CW123" s="40">
        <f t="shared" si="954"/>
        <v>80000</v>
      </c>
      <c r="CX123" s="40">
        <f t="shared" si="955"/>
        <v>80000</v>
      </c>
      <c r="CY123" s="40">
        <f t="shared" si="955"/>
        <v>80000</v>
      </c>
      <c r="CZ123" s="40">
        <f t="shared" si="955"/>
        <v>80000</v>
      </c>
      <c r="DA123" s="40">
        <f t="shared" si="955"/>
        <v>80000</v>
      </c>
      <c r="DB123" s="40">
        <f t="shared" si="955"/>
        <v>80000</v>
      </c>
      <c r="DC123" s="40">
        <f t="shared" si="955"/>
        <v>80000</v>
      </c>
      <c r="DD123" s="40">
        <f t="shared" si="955"/>
        <v>80000</v>
      </c>
      <c r="DE123" s="40">
        <f t="shared" si="955"/>
        <v>80000</v>
      </c>
      <c r="DF123" s="40">
        <f t="shared" si="955"/>
        <v>80000</v>
      </c>
      <c r="DG123" s="40">
        <f t="shared" si="955"/>
        <v>80000</v>
      </c>
      <c r="DH123" s="40">
        <f t="shared" si="955"/>
        <v>80000</v>
      </c>
      <c r="DI123" s="40">
        <f t="shared" si="955"/>
        <v>80000</v>
      </c>
      <c r="DJ123" s="40">
        <f t="shared" si="955"/>
        <v>80000</v>
      </c>
      <c r="DK123" s="40">
        <f t="shared" si="955"/>
        <v>80000</v>
      </c>
      <c r="DL123" s="40">
        <f t="shared" si="955"/>
        <v>80000</v>
      </c>
      <c r="DM123" s="40">
        <f t="shared" si="955"/>
        <v>80000</v>
      </c>
      <c r="DN123" s="40">
        <f t="shared" si="956"/>
        <v>80000</v>
      </c>
      <c r="DO123" s="40">
        <f t="shared" si="956"/>
        <v>80000</v>
      </c>
      <c r="DP123" s="40">
        <f t="shared" si="956"/>
        <v>80000</v>
      </c>
      <c r="DQ123" s="40">
        <f t="shared" si="956"/>
        <v>80000</v>
      </c>
      <c r="DR123" s="40">
        <f t="shared" si="956"/>
        <v>80000</v>
      </c>
      <c r="DS123" s="40">
        <f t="shared" si="956"/>
        <v>80000</v>
      </c>
      <c r="DT123" s="40">
        <f t="shared" si="956"/>
        <v>80000</v>
      </c>
      <c r="DU123" s="40">
        <f t="shared" si="956"/>
        <v>80000</v>
      </c>
      <c r="DV123" s="40">
        <f t="shared" si="956"/>
        <v>80000</v>
      </c>
      <c r="DW123" s="40">
        <f t="shared" si="956"/>
        <v>80000</v>
      </c>
      <c r="DX123" s="40">
        <f t="shared" si="956"/>
        <v>80000</v>
      </c>
      <c r="DY123" s="40">
        <f t="shared" si="956"/>
        <v>80000</v>
      </c>
      <c r="DZ123" s="40">
        <f t="shared" si="956"/>
        <v>80000</v>
      </c>
      <c r="EA123" s="40">
        <f t="shared" si="956"/>
        <v>80000</v>
      </c>
      <c r="EB123" s="40">
        <f t="shared" si="956"/>
        <v>80000</v>
      </c>
      <c r="EC123" s="40">
        <f t="shared" si="956"/>
        <v>80000</v>
      </c>
      <c r="ED123" s="40">
        <f t="shared" si="957"/>
        <v>80000</v>
      </c>
      <c r="EE123" s="40">
        <f t="shared" si="957"/>
        <v>80000</v>
      </c>
      <c r="EF123" s="40">
        <f t="shared" si="957"/>
        <v>80000</v>
      </c>
      <c r="EG123" s="40">
        <f t="shared" si="957"/>
        <v>80000</v>
      </c>
      <c r="EH123" s="40">
        <f t="shared" si="957"/>
        <v>80000</v>
      </c>
      <c r="EI123" s="40">
        <f t="shared" si="957"/>
        <v>80000</v>
      </c>
      <c r="EJ123" s="40">
        <f t="shared" si="957"/>
        <v>80000</v>
      </c>
      <c r="EK123" s="40">
        <f t="shared" si="957"/>
        <v>80000</v>
      </c>
      <c r="EL123" s="40">
        <f t="shared" si="957"/>
        <v>80000</v>
      </c>
      <c r="EM123" s="40">
        <f t="shared" si="957"/>
        <v>80000</v>
      </c>
      <c r="EN123" s="40">
        <f t="shared" si="957"/>
        <v>80000</v>
      </c>
      <c r="EO123" s="40">
        <f t="shared" si="957"/>
        <v>80000</v>
      </c>
      <c r="EP123" s="40">
        <f t="shared" si="957"/>
        <v>80000</v>
      </c>
      <c r="EQ123" s="40">
        <f t="shared" si="957"/>
        <v>80000</v>
      </c>
      <c r="ER123" s="40">
        <f t="shared" si="957"/>
        <v>80000</v>
      </c>
      <c r="ES123" s="40">
        <f t="shared" si="957"/>
        <v>80000</v>
      </c>
      <c r="ET123" s="40">
        <f t="shared" si="958"/>
        <v>80000</v>
      </c>
      <c r="EU123" s="40">
        <f t="shared" si="958"/>
        <v>80000</v>
      </c>
      <c r="EV123" s="40">
        <f t="shared" si="958"/>
        <v>80000</v>
      </c>
      <c r="EW123" s="40">
        <f t="shared" si="958"/>
        <v>80000</v>
      </c>
      <c r="EX123" s="40">
        <f t="shared" si="958"/>
        <v>80000</v>
      </c>
      <c r="EY123" s="40">
        <f t="shared" si="958"/>
        <v>80000</v>
      </c>
      <c r="EZ123" s="40">
        <f t="shared" si="958"/>
        <v>80000</v>
      </c>
      <c r="FA123" s="40">
        <f t="shared" si="958"/>
        <v>80000</v>
      </c>
      <c r="FB123" s="40">
        <f t="shared" si="958"/>
        <v>80000</v>
      </c>
      <c r="FC123" s="40">
        <f t="shared" si="958"/>
        <v>80000</v>
      </c>
      <c r="FD123" s="40">
        <f t="shared" si="958"/>
        <v>80000</v>
      </c>
      <c r="FE123" s="40">
        <f t="shared" si="958"/>
        <v>80000</v>
      </c>
      <c r="FF123" s="40">
        <f t="shared" si="958"/>
        <v>80000</v>
      </c>
      <c r="FG123" s="40">
        <f t="shared" si="958"/>
        <v>80000</v>
      </c>
      <c r="FH123" s="40">
        <f t="shared" si="958"/>
        <v>80000</v>
      </c>
      <c r="FI123" s="40">
        <f t="shared" si="958"/>
        <v>80000</v>
      </c>
      <c r="FJ123" s="40">
        <f t="shared" si="959"/>
        <v>80000</v>
      </c>
      <c r="FK123" s="40">
        <f t="shared" si="959"/>
        <v>80000</v>
      </c>
      <c r="FL123" s="40">
        <f t="shared" si="959"/>
        <v>80000</v>
      </c>
      <c r="FM123" s="40">
        <f t="shared" si="959"/>
        <v>80000</v>
      </c>
      <c r="FN123" s="40">
        <f t="shared" si="959"/>
        <v>80000</v>
      </c>
      <c r="FO123" s="40">
        <f t="shared" si="959"/>
        <v>80000</v>
      </c>
      <c r="FP123" s="40">
        <f t="shared" si="959"/>
        <v>80000</v>
      </c>
      <c r="FQ123" s="40">
        <f t="shared" si="959"/>
        <v>80000</v>
      </c>
      <c r="FR123" s="40">
        <f t="shared" si="959"/>
        <v>80000</v>
      </c>
      <c r="FS123" s="40">
        <f t="shared" si="959"/>
        <v>80000</v>
      </c>
      <c r="FT123" s="40">
        <f t="shared" si="959"/>
        <v>80000</v>
      </c>
      <c r="FU123" s="40">
        <f t="shared" si="959"/>
        <v>80000</v>
      </c>
      <c r="FV123" s="40">
        <f t="shared" si="959"/>
        <v>80000</v>
      </c>
      <c r="FW123" s="40">
        <f t="shared" si="959"/>
        <v>80000</v>
      </c>
      <c r="FX123" s="40">
        <f t="shared" si="959"/>
        <v>80000</v>
      </c>
      <c r="FY123" s="40">
        <f t="shared" si="959"/>
        <v>80000</v>
      </c>
      <c r="FZ123" s="40">
        <f t="shared" si="960"/>
        <v>80000</v>
      </c>
      <c r="GA123" s="40">
        <f t="shared" si="960"/>
        <v>80000</v>
      </c>
      <c r="GB123" s="40">
        <f t="shared" si="960"/>
        <v>80000</v>
      </c>
      <c r="GC123" s="40">
        <f t="shared" si="960"/>
        <v>80000</v>
      </c>
      <c r="GD123" s="40">
        <f t="shared" si="960"/>
        <v>80000</v>
      </c>
      <c r="GE123" s="40">
        <f t="shared" si="960"/>
        <v>80000</v>
      </c>
      <c r="GF123" s="40">
        <f t="shared" si="960"/>
        <v>80000</v>
      </c>
      <c r="GG123" s="40">
        <f t="shared" si="960"/>
        <v>80000</v>
      </c>
      <c r="GH123" s="40">
        <f t="shared" si="960"/>
        <v>80000</v>
      </c>
      <c r="GI123" s="40">
        <f t="shared" si="960"/>
        <v>80000</v>
      </c>
      <c r="GJ123" s="40">
        <f t="shared" si="960"/>
        <v>80000</v>
      </c>
      <c r="GK123" s="40">
        <f t="shared" si="960"/>
        <v>80000</v>
      </c>
      <c r="GL123" s="40">
        <f t="shared" si="960"/>
        <v>80000</v>
      </c>
      <c r="GM123" s="40">
        <f t="shared" si="960"/>
        <v>80000</v>
      </c>
      <c r="GN123" s="40">
        <f t="shared" si="960"/>
        <v>80000</v>
      </c>
      <c r="GO123" s="40">
        <f t="shared" si="960"/>
        <v>80000</v>
      </c>
      <c r="GP123" s="40">
        <f t="shared" si="961"/>
        <v>80000</v>
      </c>
      <c r="GQ123" s="40">
        <f t="shared" si="961"/>
        <v>80000</v>
      </c>
      <c r="GR123" s="40">
        <f t="shared" si="961"/>
        <v>80000</v>
      </c>
      <c r="GS123" s="40">
        <f t="shared" si="961"/>
        <v>80000</v>
      </c>
      <c r="GT123" s="40">
        <f t="shared" si="961"/>
        <v>80000</v>
      </c>
      <c r="GU123" s="40">
        <f t="shared" si="961"/>
        <v>80000</v>
      </c>
      <c r="GV123" s="40">
        <f t="shared" si="961"/>
        <v>80000</v>
      </c>
      <c r="GW123" s="40">
        <f t="shared" si="961"/>
        <v>80000</v>
      </c>
      <c r="GX123" s="40">
        <f t="shared" si="961"/>
        <v>80000</v>
      </c>
      <c r="GY123" s="40">
        <f t="shared" si="961"/>
        <v>80000</v>
      </c>
      <c r="GZ123" s="40">
        <f t="shared" si="961"/>
        <v>80000</v>
      </c>
      <c r="HA123" s="40">
        <f t="shared" si="961"/>
        <v>80000</v>
      </c>
      <c r="HB123" s="40">
        <f t="shared" si="961"/>
        <v>80000</v>
      </c>
      <c r="HC123" s="40">
        <f t="shared" si="961"/>
        <v>80000</v>
      </c>
      <c r="HD123" s="40">
        <f t="shared" si="961"/>
        <v>80000</v>
      </c>
      <c r="HE123" s="40">
        <f t="shared" si="961"/>
        <v>80000</v>
      </c>
      <c r="HF123" s="40">
        <f t="shared" si="962"/>
        <v>80000</v>
      </c>
      <c r="HG123" s="40">
        <f t="shared" si="962"/>
        <v>80000</v>
      </c>
      <c r="HH123" s="40">
        <f t="shared" si="962"/>
        <v>80000</v>
      </c>
      <c r="HI123" s="40">
        <f t="shared" si="962"/>
        <v>80000</v>
      </c>
      <c r="HJ123" s="40">
        <f t="shared" si="962"/>
        <v>80000</v>
      </c>
      <c r="HK123" s="40">
        <f t="shared" si="962"/>
        <v>80000</v>
      </c>
      <c r="HL123" s="40">
        <f t="shared" si="962"/>
        <v>80000</v>
      </c>
      <c r="HM123" s="40">
        <f t="shared" si="962"/>
        <v>80000</v>
      </c>
      <c r="HN123" s="40">
        <f t="shared" si="962"/>
        <v>80000</v>
      </c>
      <c r="HO123" s="40">
        <f t="shared" si="962"/>
        <v>80000</v>
      </c>
      <c r="HP123" s="40">
        <f t="shared" si="962"/>
        <v>80000</v>
      </c>
      <c r="HQ123" s="40">
        <f t="shared" si="962"/>
        <v>80000</v>
      </c>
      <c r="HR123" s="40">
        <f t="shared" si="962"/>
        <v>80000</v>
      </c>
      <c r="HS123" s="40">
        <f t="shared" si="962"/>
        <v>80000</v>
      </c>
      <c r="HT123" s="40">
        <f t="shared" si="962"/>
        <v>80000</v>
      </c>
      <c r="HU123" s="40">
        <f t="shared" si="962"/>
        <v>80000</v>
      </c>
      <c r="HV123" s="40">
        <f t="shared" si="963"/>
        <v>80000</v>
      </c>
      <c r="HW123" s="40">
        <f t="shared" si="963"/>
        <v>80000</v>
      </c>
      <c r="HX123" s="40">
        <f t="shared" si="963"/>
        <v>80000</v>
      </c>
      <c r="HY123" s="40">
        <f t="shared" si="963"/>
        <v>80000</v>
      </c>
      <c r="HZ123" s="40">
        <f t="shared" si="963"/>
        <v>80000</v>
      </c>
      <c r="IA123" s="40">
        <f t="shared" si="963"/>
        <v>80000</v>
      </c>
      <c r="IB123" s="40">
        <f t="shared" si="963"/>
        <v>80000</v>
      </c>
      <c r="IC123" s="40">
        <f t="shared" si="963"/>
        <v>80000</v>
      </c>
      <c r="ID123" s="40">
        <f t="shared" si="963"/>
        <v>80000</v>
      </c>
      <c r="IE123" s="40">
        <f t="shared" si="963"/>
        <v>80000</v>
      </c>
      <c r="IF123" s="40">
        <f t="shared" si="963"/>
        <v>80000</v>
      </c>
      <c r="IG123" s="40">
        <f t="shared" si="963"/>
        <v>80000</v>
      </c>
      <c r="IH123" s="40">
        <f t="shared" si="963"/>
        <v>80000</v>
      </c>
      <c r="II123" s="40">
        <f t="shared" si="963"/>
        <v>80000</v>
      </c>
      <c r="IJ123" s="40">
        <f t="shared" si="963"/>
        <v>80000</v>
      </c>
      <c r="IK123" s="40">
        <f t="shared" si="963"/>
        <v>80000</v>
      </c>
      <c r="IL123" s="40">
        <f t="shared" si="964"/>
        <v>80000</v>
      </c>
      <c r="IM123" s="40">
        <f t="shared" si="964"/>
        <v>80000</v>
      </c>
      <c r="IN123" s="40">
        <f t="shared" si="964"/>
        <v>80000</v>
      </c>
      <c r="IO123" s="40">
        <f t="shared" si="964"/>
        <v>80000</v>
      </c>
      <c r="IP123" s="40">
        <f t="shared" si="964"/>
        <v>80000</v>
      </c>
      <c r="IQ123" s="40">
        <f t="shared" si="964"/>
        <v>80000</v>
      </c>
      <c r="IR123" s="40">
        <f t="shared" si="964"/>
        <v>80000</v>
      </c>
      <c r="IS123" s="40">
        <f t="shared" si="964"/>
        <v>80000</v>
      </c>
      <c r="IT123" s="40">
        <f t="shared" si="964"/>
        <v>80000</v>
      </c>
      <c r="IU123" s="40">
        <f t="shared" si="964"/>
        <v>80000</v>
      </c>
      <c r="IV123" s="40">
        <f t="shared" si="964"/>
        <v>80000</v>
      </c>
      <c r="IW123" s="40">
        <f t="shared" si="964"/>
        <v>80000</v>
      </c>
      <c r="IX123" s="40">
        <f t="shared" si="964"/>
        <v>80000</v>
      </c>
      <c r="IY123" s="40">
        <f t="shared" si="964"/>
        <v>80000</v>
      </c>
      <c r="IZ123" s="40">
        <f t="shared" si="964"/>
        <v>80000</v>
      </c>
      <c r="JA123" s="40">
        <f t="shared" si="964"/>
        <v>80000</v>
      </c>
      <c r="JB123" s="40">
        <f t="shared" si="965"/>
        <v>80000</v>
      </c>
      <c r="JC123" s="40">
        <f t="shared" si="965"/>
        <v>80000</v>
      </c>
      <c r="JD123" s="40">
        <f t="shared" si="965"/>
        <v>80000</v>
      </c>
      <c r="JE123" s="40">
        <f t="shared" si="965"/>
        <v>80000</v>
      </c>
      <c r="JF123" s="40">
        <f t="shared" si="965"/>
        <v>80000</v>
      </c>
      <c r="JG123" s="40">
        <f t="shared" si="965"/>
        <v>80000</v>
      </c>
      <c r="JH123" s="40">
        <f t="shared" si="965"/>
        <v>80000</v>
      </c>
      <c r="JI123" s="40">
        <f t="shared" si="965"/>
        <v>80000</v>
      </c>
      <c r="JJ123" s="40">
        <f t="shared" si="965"/>
        <v>80000</v>
      </c>
      <c r="JK123" s="40">
        <f t="shared" si="965"/>
        <v>80000</v>
      </c>
      <c r="JL123" s="40">
        <f t="shared" si="965"/>
        <v>80000</v>
      </c>
      <c r="JM123" s="40">
        <f t="shared" si="965"/>
        <v>80000</v>
      </c>
      <c r="JN123" s="40">
        <f t="shared" si="965"/>
        <v>80000</v>
      </c>
      <c r="JO123" s="40">
        <f t="shared" si="965"/>
        <v>80000</v>
      </c>
      <c r="JP123" s="40">
        <f t="shared" si="965"/>
        <v>80000</v>
      </c>
      <c r="JQ123" s="40">
        <f t="shared" si="965"/>
        <v>80000</v>
      </c>
      <c r="JR123" s="40">
        <f t="shared" si="966"/>
        <v>80000</v>
      </c>
      <c r="JS123" s="40">
        <f t="shared" si="966"/>
        <v>80000</v>
      </c>
      <c r="JT123" s="40">
        <f t="shared" si="966"/>
        <v>80000</v>
      </c>
      <c r="JU123" s="40">
        <f t="shared" si="966"/>
        <v>80000</v>
      </c>
      <c r="JV123" s="40">
        <f t="shared" si="966"/>
        <v>80000</v>
      </c>
      <c r="JW123" s="40">
        <f t="shared" si="966"/>
        <v>80000</v>
      </c>
      <c r="JX123" s="40">
        <f t="shared" si="966"/>
        <v>80000</v>
      </c>
      <c r="JY123" s="40">
        <f t="shared" si="966"/>
        <v>80000</v>
      </c>
      <c r="JZ123" s="40">
        <f t="shared" si="966"/>
        <v>80000</v>
      </c>
      <c r="KA123" s="40">
        <f t="shared" si="966"/>
        <v>80000</v>
      </c>
      <c r="KB123" s="40">
        <f t="shared" si="966"/>
        <v>80000</v>
      </c>
      <c r="KC123" s="40">
        <f t="shared" si="966"/>
        <v>80000</v>
      </c>
      <c r="KD123" s="40">
        <f t="shared" si="966"/>
        <v>80000</v>
      </c>
      <c r="KE123" s="40">
        <f t="shared" si="966"/>
        <v>80000</v>
      </c>
      <c r="KF123" s="40">
        <f t="shared" si="966"/>
        <v>80000</v>
      </c>
      <c r="KG123" s="40">
        <f t="shared" si="966"/>
        <v>80000</v>
      </c>
      <c r="KH123" s="40">
        <f t="shared" si="967"/>
        <v>80000</v>
      </c>
      <c r="KI123" s="40">
        <f t="shared" si="967"/>
        <v>80000</v>
      </c>
      <c r="KJ123" s="40">
        <f t="shared" si="967"/>
        <v>80000</v>
      </c>
      <c r="KK123" s="40">
        <f t="shared" si="967"/>
        <v>80000</v>
      </c>
      <c r="KL123" s="40">
        <f t="shared" si="967"/>
        <v>80000</v>
      </c>
      <c r="KM123" s="40">
        <f t="shared" si="967"/>
        <v>80000</v>
      </c>
      <c r="KN123" s="40">
        <f t="shared" si="967"/>
        <v>80000</v>
      </c>
      <c r="KO123" s="40">
        <f t="shared" si="967"/>
        <v>80000</v>
      </c>
      <c r="KP123" s="40">
        <f t="shared" si="967"/>
        <v>80000</v>
      </c>
      <c r="KQ123" s="40">
        <f t="shared" si="967"/>
        <v>80000</v>
      </c>
      <c r="KR123" s="40">
        <f t="shared" si="967"/>
        <v>80000</v>
      </c>
      <c r="KS123" s="40">
        <f t="shared" si="967"/>
        <v>80000</v>
      </c>
      <c r="KT123" s="40">
        <f t="shared" si="967"/>
        <v>80000</v>
      </c>
      <c r="KU123" s="40">
        <f t="shared" si="967"/>
        <v>80000</v>
      </c>
      <c r="KV123" s="40">
        <f t="shared" si="967"/>
        <v>80000</v>
      </c>
      <c r="KW123" s="1"/>
      <c r="KX123" s="1"/>
    </row>
    <row r="124" spans="1:310" x14ac:dyDescent="0.25">
      <c r="A124" s="1"/>
      <c r="B124" s="79"/>
      <c r="C124" s="79"/>
      <c r="D124" s="79"/>
      <c r="E124" s="1" t="str">
        <f t="shared" si="949"/>
        <v>разработчики вкусов</v>
      </c>
      <c r="F124" s="1"/>
      <c r="G124" s="1"/>
      <c r="H124" s="11" t="str">
        <f t="shared" si="968"/>
        <v>руб.</v>
      </c>
      <c r="I124" s="1"/>
      <c r="J124" s="1"/>
      <c r="K124" s="1"/>
      <c r="L124" s="1"/>
      <c r="M124" s="5"/>
      <c r="N124" s="52"/>
      <c r="O124" s="19"/>
      <c r="P124" s="1"/>
      <c r="Q124" s="1"/>
      <c r="R124" s="52"/>
      <c r="S124" s="1"/>
      <c r="T124" s="5" t="s">
        <v>0</v>
      </c>
      <c r="U124" s="40">
        <v>80000</v>
      </c>
      <c r="V124" s="40">
        <f t="shared" si="969"/>
        <v>80000</v>
      </c>
      <c r="W124" s="40">
        <f t="shared" si="969"/>
        <v>80000</v>
      </c>
      <c r="X124" s="40">
        <f t="shared" si="969"/>
        <v>80000</v>
      </c>
      <c r="Y124" s="40">
        <f t="shared" si="969"/>
        <v>80000</v>
      </c>
      <c r="Z124" s="40">
        <f t="shared" si="969"/>
        <v>80000</v>
      </c>
      <c r="AA124" s="40">
        <f t="shared" si="969"/>
        <v>80000</v>
      </c>
      <c r="AB124" s="40">
        <f t="shared" si="969"/>
        <v>80000</v>
      </c>
      <c r="AC124" s="40">
        <f t="shared" si="969"/>
        <v>80000</v>
      </c>
      <c r="AD124" s="40">
        <f t="shared" si="969"/>
        <v>80000</v>
      </c>
      <c r="AE124" s="40">
        <f t="shared" si="969"/>
        <v>80000</v>
      </c>
      <c r="AF124" s="40">
        <f t="shared" si="969"/>
        <v>80000</v>
      </c>
      <c r="AG124" s="40">
        <f t="shared" si="969"/>
        <v>80000</v>
      </c>
      <c r="AH124" s="40">
        <f t="shared" si="969"/>
        <v>80000</v>
      </c>
      <c r="AI124" s="40">
        <f t="shared" si="969"/>
        <v>80000</v>
      </c>
      <c r="AJ124" s="40">
        <f t="shared" si="969"/>
        <v>80000</v>
      </c>
      <c r="AK124" s="40">
        <f t="shared" si="969"/>
        <v>80000</v>
      </c>
      <c r="AL124" s="40">
        <f t="shared" si="951"/>
        <v>80000</v>
      </c>
      <c r="AM124" s="40">
        <f t="shared" si="951"/>
        <v>80000</v>
      </c>
      <c r="AN124" s="40">
        <f t="shared" si="951"/>
        <v>80000</v>
      </c>
      <c r="AO124" s="40">
        <f t="shared" si="951"/>
        <v>80000</v>
      </c>
      <c r="AP124" s="40">
        <f t="shared" si="951"/>
        <v>80000</v>
      </c>
      <c r="AQ124" s="40">
        <f t="shared" si="951"/>
        <v>80000</v>
      </c>
      <c r="AR124" s="40">
        <f t="shared" si="951"/>
        <v>80000</v>
      </c>
      <c r="AS124" s="40">
        <f t="shared" si="951"/>
        <v>80000</v>
      </c>
      <c r="AT124" s="40">
        <f t="shared" si="951"/>
        <v>80000</v>
      </c>
      <c r="AU124" s="40">
        <f t="shared" si="951"/>
        <v>80000</v>
      </c>
      <c r="AV124" s="40">
        <f t="shared" si="951"/>
        <v>80000</v>
      </c>
      <c r="AW124" s="40">
        <f t="shared" si="951"/>
        <v>80000</v>
      </c>
      <c r="AX124" s="40">
        <f t="shared" si="951"/>
        <v>80000</v>
      </c>
      <c r="AY124" s="40">
        <f t="shared" si="951"/>
        <v>80000</v>
      </c>
      <c r="AZ124" s="40">
        <f t="shared" si="951"/>
        <v>80000</v>
      </c>
      <c r="BA124" s="40">
        <f t="shared" si="951"/>
        <v>80000</v>
      </c>
      <c r="BB124" s="40">
        <f t="shared" si="952"/>
        <v>80000</v>
      </c>
      <c r="BC124" s="40">
        <f t="shared" si="952"/>
        <v>80000</v>
      </c>
      <c r="BD124" s="40">
        <f t="shared" si="952"/>
        <v>80000</v>
      </c>
      <c r="BE124" s="40">
        <f t="shared" si="952"/>
        <v>80000</v>
      </c>
      <c r="BF124" s="40">
        <f t="shared" si="952"/>
        <v>80000</v>
      </c>
      <c r="BG124" s="40">
        <f t="shared" si="952"/>
        <v>80000</v>
      </c>
      <c r="BH124" s="40">
        <f t="shared" si="952"/>
        <v>80000</v>
      </c>
      <c r="BI124" s="40">
        <f t="shared" si="952"/>
        <v>80000</v>
      </c>
      <c r="BJ124" s="40">
        <f t="shared" si="952"/>
        <v>80000</v>
      </c>
      <c r="BK124" s="40">
        <f t="shared" si="952"/>
        <v>80000</v>
      </c>
      <c r="BL124" s="40">
        <f t="shared" si="952"/>
        <v>80000</v>
      </c>
      <c r="BM124" s="40">
        <f t="shared" si="952"/>
        <v>80000</v>
      </c>
      <c r="BN124" s="40">
        <f t="shared" si="952"/>
        <v>80000</v>
      </c>
      <c r="BO124" s="40">
        <f t="shared" si="952"/>
        <v>80000</v>
      </c>
      <c r="BP124" s="40">
        <f t="shared" si="952"/>
        <v>80000</v>
      </c>
      <c r="BQ124" s="40">
        <f t="shared" si="952"/>
        <v>80000</v>
      </c>
      <c r="BR124" s="40">
        <f t="shared" si="953"/>
        <v>80000</v>
      </c>
      <c r="BS124" s="40">
        <f t="shared" si="953"/>
        <v>80000</v>
      </c>
      <c r="BT124" s="40">
        <f t="shared" si="953"/>
        <v>80000</v>
      </c>
      <c r="BU124" s="40">
        <f t="shared" si="953"/>
        <v>80000</v>
      </c>
      <c r="BV124" s="40">
        <f t="shared" si="953"/>
        <v>80000</v>
      </c>
      <c r="BW124" s="40">
        <f t="shared" si="953"/>
        <v>80000</v>
      </c>
      <c r="BX124" s="40">
        <f t="shared" si="953"/>
        <v>80000</v>
      </c>
      <c r="BY124" s="40">
        <f t="shared" si="953"/>
        <v>80000</v>
      </c>
      <c r="BZ124" s="40">
        <f t="shared" si="953"/>
        <v>80000</v>
      </c>
      <c r="CA124" s="40">
        <f t="shared" si="953"/>
        <v>80000</v>
      </c>
      <c r="CB124" s="40">
        <f t="shared" si="953"/>
        <v>80000</v>
      </c>
      <c r="CC124" s="40">
        <f t="shared" si="953"/>
        <v>80000</v>
      </c>
      <c r="CD124" s="40">
        <f t="shared" si="953"/>
        <v>80000</v>
      </c>
      <c r="CE124" s="40">
        <f t="shared" si="953"/>
        <v>80000</v>
      </c>
      <c r="CF124" s="40">
        <f t="shared" si="953"/>
        <v>80000</v>
      </c>
      <c r="CG124" s="40">
        <f t="shared" si="953"/>
        <v>80000</v>
      </c>
      <c r="CH124" s="40">
        <f t="shared" si="954"/>
        <v>80000</v>
      </c>
      <c r="CI124" s="40">
        <f t="shared" si="954"/>
        <v>80000</v>
      </c>
      <c r="CJ124" s="40">
        <f t="shared" si="954"/>
        <v>80000</v>
      </c>
      <c r="CK124" s="40">
        <f t="shared" si="954"/>
        <v>80000</v>
      </c>
      <c r="CL124" s="40">
        <f t="shared" si="954"/>
        <v>80000</v>
      </c>
      <c r="CM124" s="40">
        <f t="shared" si="954"/>
        <v>80000</v>
      </c>
      <c r="CN124" s="40">
        <f t="shared" si="954"/>
        <v>80000</v>
      </c>
      <c r="CO124" s="40">
        <f t="shared" si="954"/>
        <v>80000</v>
      </c>
      <c r="CP124" s="40">
        <f t="shared" si="954"/>
        <v>80000</v>
      </c>
      <c r="CQ124" s="40">
        <f t="shared" si="954"/>
        <v>80000</v>
      </c>
      <c r="CR124" s="40">
        <f t="shared" si="954"/>
        <v>80000</v>
      </c>
      <c r="CS124" s="40">
        <f t="shared" si="954"/>
        <v>80000</v>
      </c>
      <c r="CT124" s="40">
        <f t="shared" si="954"/>
        <v>80000</v>
      </c>
      <c r="CU124" s="40">
        <f t="shared" si="954"/>
        <v>80000</v>
      </c>
      <c r="CV124" s="40">
        <f t="shared" si="954"/>
        <v>80000</v>
      </c>
      <c r="CW124" s="40">
        <f t="shared" si="954"/>
        <v>80000</v>
      </c>
      <c r="CX124" s="40">
        <f t="shared" si="955"/>
        <v>80000</v>
      </c>
      <c r="CY124" s="40">
        <f t="shared" si="955"/>
        <v>80000</v>
      </c>
      <c r="CZ124" s="40">
        <f t="shared" si="955"/>
        <v>80000</v>
      </c>
      <c r="DA124" s="40">
        <f t="shared" si="955"/>
        <v>80000</v>
      </c>
      <c r="DB124" s="40">
        <f t="shared" si="955"/>
        <v>80000</v>
      </c>
      <c r="DC124" s="40">
        <f t="shared" si="955"/>
        <v>80000</v>
      </c>
      <c r="DD124" s="40">
        <f t="shared" si="955"/>
        <v>80000</v>
      </c>
      <c r="DE124" s="40">
        <f t="shared" si="955"/>
        <v>80000</v>
      </c>
      <c r="DF124" s="40">
        <f t="shared" si="955"/>
        <v>80000</v>
      </c>
      <c r="DG124" s="40">
        <f t="shared" si="955"/>
        <v>80000</v>
      </c>
      <c r="DH124" s="40">
        <f t="shared" si="955"/>
        <v>80000</v>
      </c>
      <c r="DI124" s="40">
        <f t="shared" si="955"/>
        <v>80000</v>
      </c>
      <c r="DJ124" s="40">
        <f t="shared" si="955"/>
        <v>80000</v>
      </c>
      <c r="DK124" s="40">
        <f t="shared" si="955"/>
        <v>80000</v>
      </c>
      <c r="DL124" s="40">
        <f t="shared" si="955"/>
        <v>80000</v>
      </c>
      <c r="DM124" s="40">
        <f t="shared" si="955"/>
        <v>80000</v>
      </c>
      <c r="DN124" s="40">
        <f t="shared" si="956"/>
        <v>80000</v>
      </c>
      <c r="DO124" s="40">
        <f t="shared" si="956"/>
        <v>80000</v>
      </c>
      <c r="DP124" s="40">
        <f t="shared" si="956"/>
        <v>80000</v>
      </c>
      <c r="DQ124" s="40">
        <f t="shared" si="956"/>
        <v>80000</v>
      </c>
      <c r="DR124" s="40">
        <f t="shared" si="956"/>
        <v>80000</v>
      </c>
      <c r="DS124" s="40">
        <f t="shared" si="956"/>
        <v>80000</v>
      </c>
      <c r="DT124" s="40">
        <f t="shared" si="956"/>
        <v>80000</v>
      </c>
      <c r="DU124" s="40">
        <f t="shared" si="956"/>
        <v>80000</v>
      </c>
      <c r="DV124" s="40">
        <f t="shared" si="956"/>
        <v>80000</v>
      </c>
      <c r="DW124" s="40">
        <f t="shared" si="956"/>
        <v>80000</v>
      </c>
      <c r="DX124" s="40">
        <f t="shared" si="956"/>
        <v>80000</v>
      </c>
      <c r="DY124" s="40">
        <f t="shared" si="956"/>
        <v>80000</v>
      </c>
      <c r="DZ124" s="40">
        <f t="shared" si="956"/>
        <v>80000</v>
      </c>
      <c r="EA124" s="40">
        <f t="shared" si="956"/>
        <v>80000</v>
      </c>
      <c r="EB124" s="40">
        <f t="shared" si="956"/>
        <v>80000</v>
      </c>
      <c r="EC124" s="40">
        <f t="shared" si="956"/>
        <v>80000</v>
      </c>
      <c r="ED124" s="40">
        <f t="shared" si="957"/>
        <v>80000</v>
      </c>
      <c r="EE124" s="40">
        <f t="shared" si="957"/>
        <v>80000</v>
      </c>
      <c r="EF124" s="40">
        <f t="shared" si="957"/>
        <v>80000</v>
      </c>
      <c r="EG124" s="40">
        <f t="shared" si="957"/>
        <v>80000</v>
      </c>
      <c r="EH124" s="40">
        <f t="shared" si="957"/>
        <v>80000</v>
      </c>
      <c r="EI124" s="40">
        <f t="shared" si="957"/>
        <v>80000</v>
      </c>
      <c r="EJ124" s="40">
        <f t="shared" si="957"/>
        <v>80000</v>
      </c>
      <c r="EK124" s="40">
        <f t="shared" si="957"/>
        <v>80000</v>
      </c>
      <c r="EL124" s="40">
        <f t="shared" si="957"/>
        <v>80000</v>
      </c>
      <c r="EM124" s="40">
        <f t="shared" si="957"/>
        <v>80000</v>
      </c>
      <c r="EN124" s="40">
        <f t="shared" si="957"/>
        <v>80000</v>
      </c>
      <c r="EO124" s="40">
        <f t="shared" si="957"/>
        <v>80000</v>
      </c>
      <c r="EP124" s="40">
        <f t="shared" si="957"/>
        <v>80000</v>
      </c>
      <c r="EQ124" s="40">
        <f t="shared" si="957"/>
        <v>80000</v>
      </c>
      <c r="ER124" s="40">
        <f t="shared" si="957"/>
        <v>80000</v>
      </c>
      <c r="ES124" s="40">
        <f t="shared" si="957"/>
        <v>80000</v>
      </c>
      <c r="ET124" s="40">
        <f t="shared" si="958"/>
        <v>80000</v>
      </c>
      <c r="EU124" s="40">
        <f t="shared" si="958"/>
        <v>80000</v>
      </c>
      <c r="EV124" s="40">
        <f t="shared" si="958"/>
        <v>80000</v>
      </c>
      <c r="EW124" s="40">
        <f t="shared" si="958"/>
        <v>80000</v>
      </c>
      <c r="EX124" s="40">
        <f t="shared" si="958"/>
        <v>80000</v>
      </c>
      <c r="EY124" s="40">
        <f t="shared" si="958"/>
        <v>80000</v>
      </c>
      <c r="EZ124" s="40">
        <f t="shared" si="958"/>
        <v>80000</v>
      </c>
      <c r="FA124" s="40">
        <f t="shared" si="958"/>
        <v>80000</v>
      </c>
      <c r="FB124" s="40">
        <f t="shared" si="958"/>
        <v>80000</v>
      </c>
      <c r="FC124" s="40">
        <f t="shared" si="958"/>
        <v>80000</v>
      </c>
      <c r="FD124" s="40">
        <f t="shared" si="958"/>
        <v>80000</v>
      </c>
      <c r="FE124" s="40">
        <f t="shared" si="958"/>
        <v>80000</v>
      </c>
      <c r="FF124" s="40">
        <f t="shared" si="958"/>
        <v>80000</v>
      </c>
      <c r="FG124" s="40">
        <f t="shared" si="958"/>
        <v>80000</v>
      </c>
      <c r="FH124" s="40">
        <f t="shared" si="958"/>
        <v>80000</v>
      </c>
      <c r="FI124" s="40">
        <f t="shared" si="958"/>
        <v>80000</v>
      </c>
      <c r="FJ124" s="40">
        <f t="shared" si="959"/>
        <v>80000</v>
      </c>
      <c r="FK124" s="40">
        <f t="shared" si="959"/>
        <v>80000</v>
      </c>
      <c r="FL124" s="40">
        <f t="shared" si="959"/>
        <v>80000</v>
      </c>
      <c r="FM124" s="40">
        <f t="shared" si="959"/>
        <v>80000</v>
      </c>
      <c r="FN124" s="40">
        <f t="shared" si="959"/>
        <v>80000</v>
      </c>
      <c r="FO124" s="40">
        <f t="shared" si="959"/>
        <v>80000</v>
      </c>
      <c r="FP124" s="40">
        <f t="shared" si="959"/>
        <v>80000</v>
      </c>
      <c r="FQ124" s="40">
        <f t="shared" si="959"/>
        <v>80000</v>
      </c>
      <c r="FR124" s="40">
        <f t="shared" si="959"/>
        <v>80000</v>
      </c>
      <c r="FS124" s="40">
        <f t="shared" si="959"/>
        <v>80000</v>
      </c>
      <c r="FT124" s="40">
        <f t="shared" si="959"/>
        <v>80000</v>
      </c>
      <c r="FU124" s="40">
        <f t="shared" si="959"/>
        <v>80000</v>
      </c>
      <c r="FV124" s="40">
        <f t="shared" si="959"/>
        <v>80000</v>
      </c>
      <c r="FW124" s="40">
        <f t="shared" si="959"/>
        <v>80000</v>
      </c>
      <c r="FX124" s="40">
        <f t="shared" si="959"/>
        <v>80000</v>
      </c>
      <c r="FY124" s="40">
        <f t="shared" si="959"/>
        <v>80000</v>
      </c>
      <c r="FZ124" s="40">
        <f t="shared" si="960"/>
        <v>80000</v>
      </c>
      <c r="GA124" s="40">
        <f t="shared" si="960"/>
        <v>80000</v>
      </c>
      <c r="GB124" s="40">
        <f t="shared" si="960"/>
        <v>80000</v>
      </c>
      <c r="GC124" s="40">
        <f t="shared" si="960"/>
        <v>80000</v>
      </c>
      <c r="GD124" s="40">
        <f t="shared" si="960"/>
        <v>80000</v>
      </c>
      <c r="GE124" s="40">
        <f t="shared" si="960"/>
        <v>80000</v>
      </c>
      <c r="GF124" s="40">
        <f t="shared" si="960"/>
        <v>80000</v>
      </c>
      <c r="GG124" s="40">
        <f t="shared" si="960"/>
        <v>80000</v>
      </c>
      <c r="GH124" s="40">
        <f t="shared" si="960"/>
        <v>80000</v>
      </c>
      <c r="GI124" s="40">
        <f t="shared" si="960"/>
        <v>80000</v>
      </c>
      <c r="GJ124" s="40">
        <f t="shared" si="960"/>
        <v>80000</v>
      </c>
      <c r="GK124" s="40">
        <f t="shared" si="960"/>
        <v>80000</v>
      </c>
      <c r="GL124" s="40">
        <f t="shared" si="960"/>
        <v>80000</v>
      </c>
      <c r="GM124" s="40">
        <f t="shared" si="960"/>
        <v>80000</v>
      </c>
      <c r="GN124" s="40">
        <f t="shared" si="960"/>
        <v>80000</v>
      </c>
      <c r="GO124" s="40">
        <f t="shared" si="960"/>
        <v>80000</v>
      </c>
      <c r="GP124" s="40">
        <f t="shared" si="961"/>
        <v>80000</v>
      </c>
      <c r="GQ124" s="40">
        <f t="shared" si="961"/>
        <v>80000</v>
      </c>
      <c r="GR124" s="40">
        <f t="shared" si="961"/>
        <v>80000</v>
      </c>
      <c r="GS124" s="40">
        <f t="shared" si="961"/>
        <v>80000</v>
      </c>
      <c r="GT124" s="40">
        <f t="shared" si="961"/>
        <v>80000</v>
      </c>
      <c r="GU124" s="40">
        <f t="shared" si="961"/>
        <v>80000</v>
      </c>
      <c r="GV124" s="40">
        <f t="shared" si="961"/>
        <v>80000</v>
      </c>
      <c r="GW124" s="40">
        <f t="shared" si="961"/>
        <v>80000</v>
      </c>
      <c r="GX124" s="40">
        <f t="shared" si="961"/>
        <v>80000</v>
      </c>
      <c r="GY124" s="40">
        <f t="shared" si="961"/>
        <v>80000</v>
      </c>
      <c r="GZ124" s="40">
        <f t="shared" si="961"/>
        <v>80000</v>
      </c>
      <c r="HA124" s="40">
        <f t="shared" si="961"/>
        <v>80000</v>
      </c>
      <c r="HB124" s="40">
        <f t="shared" si="961"/>
        <v>80000</v>
      </c>
      <c r="HC124" s="40">
        <f t="shared" si="961"/>
        <v>80000</v>
      </c>
      <c r="HD124" s="40">
        <f t="shared" si="961"/>
        <v>80000</v>
      </c>
      <c r="HE124" s="40">
        <f t="shared" si="961"/>
        <v>80000</v>
      </c>
      <c r="HF124" s="40">
        <f t="shared" si="962"/>
        <v>80000</v>
      </c>
      <c r="HG124" s="40">
        <f t="shared" si="962"/>
        <v>80000</v>
      </c>
      <c r="HH124" s="40">
        <f t="shared" si="962"/>
        <v>80000</v>
      </c>
      <c r="HI124" s="40">
        <f t="shared" si="962"/>
        <v>80000</v>
      </c>
      <c r="HJ124" s="40">
        <f t="shared" si="962"/>
        <v>80000</v>
      </c>
      <c r="HK124" s="40">
        <f t="shared" si="962"/>
        <v>80000</v>
      </c>
      <c r="HL124" s="40">
        <f t="shared" si="962"/>
        <v>80000</v>
      </c>
      <c r="HM124" s="40">
        <f t="shared" si="962"/>
        <v>80000</v>
      </c>
      <c r="HN124" s="40">
        <f t="shared" si="962"/>
        <v>80000</v>
      </c>
      <c r="HO124" s="40">
        <f t="shared" si="962"/>
        <v>80000</v>
      </c>
      <c r="HP124" s="40">
        <f t="shared" si="962"/>
        <v>80000</v>
      </c>
      <c r="HQ124" s="40">
        <f t="shared" si="962"/>
        <v>80000</v>
      </c>
      <c r="HR124" s="40">
        <f t="shared" si="962"/>
        <v>80000</v>
      </c>
      <c r="HS124" s="40">
        <f t="shared" si="962"/>
        <v>80000</v>
      </c>
      <c r="HT124" s="40">
        <f t="shared" si="962"/>
        <v>80000</v>
      </c>
      <c r="HU124" s="40">
        <f t="shared" si="962"/>
        <v>80000</v>
      </c>
      <c r="HV124" s="40">
        <f t="shared" si="963"/>
        <v>80000</v>
      </c>
      <c r="HW124" s="40">
        <f t="shared" si="963"/>
        <v>80000</v>
      </c>
      <c r="HX124" s="40">
        <f t="shared" si="963"/>
        <v>80000</v>
      </c>
      <c r="HY124" s="40">
        <f t="shared" si="963"/>
        <v>80000</v>
      </c>
      <c r="HZ124" s="40">
        <f t="shared" si="963"/>
        <v>80000</v>
      </c>
      <c r="IA124" s="40">
        <f t="shared" si="963"/>
        <v>80000</v>
      </c>
      <c r="IB124" s="40">
        <f t="shared" si="963"/>
        <v>80000</v>
      </c>
      <c r="IC124" s="40">
        <f t="shared" si="963"/>
        <v>80000</v>
      </c>
      <c r="ID124" s="40">
        <f t="shared" si="963"/>
        <v>80000</v>
      </c>
      <c r="IE124" s="40">
        <f t="shared" si="963"/>
        <v>80000</v>
      </c>
      <c r="IF124" s="40">
        <f t="shared" si="963"/>
        <v>80000</v>
      </c>
      <c r="IG124" s="40">
        <f t="shared" si="963"/>
        <v>80000</v>
      </c>
      <c r="IH124" s="40">
        <f t="shared" si="963"/>
        <v>80000</v>
      </c>
      <c r="II124" s="40">
        <f t="shared" si="963"/>
        <v>80000</v>
      </c>
      <c r="IJ124" s="40">
        <f t="shared" si="963"/>
        <v>80000</v>
      </c>
      <c r="IK124" s="40">
        <f t="shared" si="963"/>
        <v>80000</v>
      </c>
      <c r="IL124" s="40">
        <f t="shared" si="964"/>
        <v>80000</v>
      </c>
      <c r="IM124" s="40">
        <f t="shared" si="964"/>
        <v>80000</v>
      </c>
      <c r="IN124" s="40">
        <f t="shared" si="964"/>
        <v>80000</v>
      </c>
      <c r="IO124" s="40">
        <f t="shared" si="964"/>
        <v>80000</v>
      </c>
      <c r="IP124" s="40">
        <f t="shared" si="964"/>
        <v>80000</v>
      </c>
      <c r="IQ124" s="40">
        <f t="shared" si="964"/>
        <v>80000</v>
      </c>
      <c r="IR124" s="40">
        <f t="shared" si="964"/>
        <v>80000</v>
      </c>
      <c r="IS124" s="40">
        <f t="shared" si="964"/>
        <v>80000</v>
      </c>
      <c r="IT124" s="40">
        <f t="shared" si="964"/>
        <v>80000</v>
      </c>
      <c r="IU124" s="40">
        <f t="shared" si="964"/>
        <v>80000</v>
      </c>
      <c r="IV124" s="40">
        <f t="shared" si="964"/>
        <v>80000</v>
      </c>
      <c r="IW124" s="40">
        <f t="shared" si="964"/>
        <v>80000</v>
      </c>
      <c r="IX124" s="40">
        <f t="shared" si="964"/>
        <v>80000</v>
      </c>
      <c r="IY124" s="40">
        <f t="shared" si="964"/>
        <v>80000</v>
      </c>
      <c r="IZ124" s="40">
        <f t="shared" si="964"/>
        <v>80000</v>
      </c>
      <c r="JA124" s="40">
        <f t="shared" si="964"/>
        <v>80000</v>
      </c>
      <c r="JB124" s="40">
        <f t="shared" si="965"/>
        <v>80000</v>
      </c>
      <c r="JC124" s="40">
        <f t="shared" si="965"/>
        <v>80000</v>
      </c>
      <c r="JD124" s="40">
        <f t="shared" si="965"/>
        <v>80000</v>
      </c>
      <c r="JE124" s="40">
        <f t="shared" si="965"/>
        <v>80000</v>
      </c>
      <c r="JF124" s="40">
        <f t="shared" si="965"/>
        <v>80000</v>
      </c>
      <c r="JG124" s="40">
        <f t="shared" si="965"/>
        <v>80000</v>
      </c>
      <c r="JH124" s="40">
        <f t="shared" si="965"/>
        <v>80000</v>
      </c>
      <c r="JI124" s="40">
        <f t="shared" si="965"/>
        <v>80000</v>
      </c>
      <c r="JJ124" s="40">
        <f t="shared" si="965"/>
        <v>80000</v>
      </c>
      <c r="JK124" s="40">
        <f t="shared" si="965"/>
        <v>80000</v>
      </c>
      <c r="JL124" s="40">
        <f t="shared" si="965"/>
        <v>80000</v>
      </c>
      <c r="JM124" s="40">
        <f t="shared" si="965"/>
        <v>80000</v>
      </c>
      <c r="JN124" s="40">
        <f t="shared" si="965"/>
        <v>80000</v>
      </c>
      <c r="JO124" s="40">
        <f t="shared" si="965"/>
        <v>80000</v>
      </c>
      <c r="JP124" s="40">
        <f t="shared" si="965"/>
        <v>80000</v>
      </c>
      <c r="JQ124" s="40">
        <f t="shared" si="965"/>
        <v>80000</v>
      </c>
      <c r="JR124" s="40">
        <f t="shared" si="966"/>
        <v>80000</v>
      </c>
      <c r="JS124" s="40">
        <f t="shared" si="966"/>
        <v>80000</v>
      </c>
      <c r="JT124" s="40">
        <f t="shared" si="966"/>
        <v>80000</v>
      </c>
      <c r="JU124" s="40">
        <f t="shared" si="966"/>
        <v>80000</v>
      </c>
      <c r="JV124" s="40">
        <f t="shared" si="966"/>
        <v>80000</v>
      </c>
      <c r="JW124" s="40">
        <f t="shared" si="966"/>
        <v>80000</v>
      </c>
      <c r="JX124" s="40">
        <f t="shared" si="966"/>
        <v>80000</v>
      </c>
      <c r="JY124" s="40">
        <f t="shared" si="966"/>
        <v>80000</v>
      </c>
      <c r="JZ124" s="40">
        <f t="shared" si="966"/>
        <v>80000</v>
      </c>
      <c r="KA124" s="40">
        <f t="shared" si="966"/>
        <v>80000</v>
      </c>
      <c r="KB124" s="40">
        <f t="shared" si="966"/>
        <v>80000</v>
      </c>
      <c r="KC124" s="40">
        <f t="shared" si="966"/>
        <v>80000</v>
      </c>
      <c r="KD124" s="40">
        <f t="shared" si="966"/>
        <v>80000</v>
      </c>
      <c r="KE124" s="40">
        <f t="shared" si="966"/>
        <v>80000</v>
      </c>
      <c r="KF124" s="40">
        <f t="shared" si="966"/>
        <v>80000</v>
      </c>
      <c r="KG124" s="40">
        <f t="shared" si="966"/>
        <v>80000</v>
      </c>
      <c r="KH124" s="40">
        <f t="shared" si="967"/>
        <v>80000</v>
      </c>
      <c r="KI124" s="40">
        <f t="shared" si="967"/>
        <v>80000</v>
      </c>
      <c r="KJ124" s="40">
        <f t="shared" si="967"/>
        <v>80000</v>
      </c>
      <c r="KK124" s="40">
        <f t="shared" si="967"/>
        <v>80000</v>
      </c>
      <c r="KL124" s="40">
        <f t="shared" si="967"/>
        <v>80000</v>
      </c>
      <c r="KM124" s="40">
        <f t="shared" si="967"/>
        <v>80000</v>
      </c>
      <c r="KN124" s="40">
        <f t="shared" si="967"/>
        <v>80000</v>
      </c>
      <c r="KO124" s="40">
        <f t="shared" si="967"/>
        <v>80000</v>
      </c>
      <c r="KP124" s="40">
        <f t="shared" si="967"/>
        <v>80000</v>
      </c>
      <c r="KQ124" s="40">
        <f t="shared" si="967"/>
        <v>80000</v>
      </c>
      <c r="KR124" s="40">
        <f t="shared" si="967"/>
        <v>80000</v>
      </c>
      <c r="KS124" s="40">
        <f t="shared" si="967"/>
        <v>80000</v>
      </c>
      <c r="KT124" s="40">
        <f t="shared" si="967"/>
        <v>80000</v>
      </c>
      <c r="KU124" s="40">
        <f t="shared" si="967"/>
        <v>80000</v>
      </c>
      <c r="KV124" s="40">
        <f t="shared" si="967"/>
        <v>80000</v>
      </c>
      <c r="KW124" s="1"/>
      <c r="KX124" s="1"/>
    </row>
    <row r="125" spans="1:310" x14ac:dyDescent="0.25">
      <c r="A125" s="1"/>
      <c r="B125" s="79"/>
      <c r="C125" s="79"/>
      <c r="D125" s="79"/>
      <c r="E125" s="1" t="str">
        <f t="shared" si="949"/>
        <v>финансисты</v>
      </c>
      <c r="F125" s="1"/>
      <c r="G125" s="1"/>
      <c r="H125" s="11" t="str">
        <f t="shared" si="968"/>
        <v>руб.</v>
      </c>
      <c r="I125" s="1"/>
      <c r="J125" s="1"/>
      <c r="K125" s="1"/>
      <c r="L125" s="1"/>
      <c r="M125" s="5"/>
      <c r="N125" s="52"/>
      <c r="O125" s="19"/>
      <c r="P125" s="1"/>
      <c r="Q125" s="1"/>
      <c r="R125" s="52"/>
      <c r="S125" s="1"/>
      <c r="T125" s="5" t="s">
        <v>0</v>
      </c>
      <c r="U125" s="40">
        <v>70000</v>
      </c>
      <c r="V125" s="40">
        <f t="shared" si="969"/>
        <v>70000</v>
      </c>
      <c r="W125" s="40">
        <f t="shared" si="969"/>
        <v>70000</v>
      </c>
      <c r="X125" s="40">
        <f t="shared" si="969"/>
        <v>70000</v>
      </c>
      <c r="Y125" s="40">
        <f t="shared" si="969"/>
        <v>70000</v>
      </c>
      <c r="Z125" s="40">
        <f t="shared" si="969"/>
        <v>70000</v>
      </c>
      <c r="AA125" s="40">
        <f t="shared" si="969"/>
        <v>70000</v>
      </c>
      <c r="AB125" s="40">
        <f t="shared" si="969"/>
        <v>70000</v>
      </c>
      <c r="AC125" s="40">
        <f t="shared" si="969"/>
        <v>70000</v>
      </c>
      <c r="AD125" s="40">
        <f t="shared" si="969"/>
        <v>70000</v>
      </c>
      <c r="AE125" s="40">
        <f t="shared" si="969"/>
        <v>70000</v>
      </c>
      <c r="AF125" s="40">
        <f t="shared" si="969"/>
        <v>70000</v>
      </c>
      <c r="AG125" s="40">
        <f t="shared" si="969"/>
        <v>70000</v>
      </c>
      <c r="AH125" s="40">
        <f t="shared" si="969"/>
        <v>70000</v>
      </c>
      <c r="AI125" s="40">
        <f t="shared" si="969"/>
        <v>70000</v>
      </c>
      <c r="AJ125" s="40">
        <f t="shared" si="969"/>
        <v>70000</v>
      </c>
      <c r="AK125" s="40">
        <f t="shared" si="969"/>
        <v>70000</v>
      </c>
      <c r="AL125" s="40">
        <f t="shared" si="951"/>
        <v>70000</v>
      </c>
      <c r="AM125" s="40">
        <f t="shared" si="951"/>
        <v>70000</v>
      </c>
      <c r="AN125" s="40">
        <f t="shared" si="951"/>
        <v>70000</v>
      </c>
      <c r="AO125" s="40">
        <f t="shared" si="951"/>
        <v>70000</v>
      </c>
      <c r="AP125" s="40">
        <f t="shared" si="951"/>
        <v>70000</v>
      </c>
      <c r="AQ125" s="40">
        <f t="shared" si="951"/>
        <v>70000</v>
      </c>
      <c r="AR125" s="40">
        <f t="shared" si="951"/>
        <v>70000</v>
      </c>
      <c r="AS125" s="40">
        <f t="shared" si="951"/>
        <v>70000</v>
      </c>
      <c r="AT125" s="40">
        <f t="shared" si="951"/>
        <v>70000</v>
      </c>
      <c r="AU125" s="40">
        <f t="shared" si="951"/>
        <v>70000</v>
      </c>
      <c r="AV125" s="40">
        <f t="shared" si="951"/>
        <v>70000</v>
      </c>
      <c r="AW125" s="40">
        <f t="shared" si="951"/>
        <v>70000</v>
      </c>
      <c r="AX125" s="40">
        <f t="shared" si="951"/>
        <v>70000</v>
      </c>
      <c r="AY125" s="40">
        <f t="shared" si="951"/>
        <v>70000</v>
      </c>
      <c r="AZ125" s="40">
        <f t="shared" si="951"/>
        <v>70000</v>
      </c>
      <c r="BA125" s="40">
        <f t="shared" si="951"/>
        <v>70000</v>
      </c>
      <c r="BB125" s="40">
        <f t="shared" si="952"/>
        <v>70000</v>
      </c>
      <c r="BC125" s="40">
        <f t="shared" si="952"/>
        <v>70000</v>
      </c>
      <c r="BD125" s="40">
        <f t="shared" si="952"/>
        <v>70000</v>
      </c>
      <c r="BE125" s="40">
        <f t="shared" si="952"/>
        <v>70000</v>
      </c>
      <c r="BF125" s="40">
        <f t="shared" si="952"/>
        <v>70000</v>
      </c>
      <c r="BG125" s="40">
        <f t="shared" si="952"/>
        <v>70000</v>
      </c>
      <c r="BH125" s="40">
        <f t="shared" si="952"/>
        <v>70000</v>
      </c>
      <c r="BI125" s="40">
        <f t="shared" si="952"/>
        <v>70000</v>
      </c>
      <c r="BJ125" s="40">
        <f t="shared" si="952"/>
        <v>70000</v>
      </c>
      <c r="BK125" s="40">
        <f t="shared" si="952"/>
        <v>70000</v>
      </c>
      <c r="BL125" s="40">
        <f t="shared" si="952"/>
        <v>70000</v>
      </c>
      <c r="BM125" s="40">
        <f t="shared" si="952"/>
        <v>70000</v>
      </c>
      <c r="BN125" s="40">
        <f t="shared" si="952"/>
        <v>70000</v>
      </c>
      <c r="BO125" s="40">
        <f t="shared" si="952"/>
        <v>70000</v>
      </c>
      <c r="BP125" s="40">
        <f t="shared" si="952"/>
        <v>70000</v>
      </c>
      <c r="BQ125" s="40">
        <f t="shared" si="952"/>
        <v>70000</v>
      </c>
      <c r="BR125" s="40">
        <f t="shared" si="953"/>
        <v>70000</v>
      </c>
      <c r="BS125" s="40">
        <f t="shared" si="953"/>
        <v>70000</v>
      </c>
      <c r="BT125" s="40">
        <f t="shared" si="953"/>
        <v>70000</v>
      </c>
      <c r="BU125" s="40">
        <f t="shared" si="953"/>
        <v>70000</v>
      </c>
      <c r="BV125" s="40">
        <f t="shared" si="953"/>
        <v>70000</v>
      </c>
      <c r="BW125" s="40">
        <f t="shared" si="953"/>
        <v>70000</v>
      </c>
      <c r="BX125" s="40">
        <f t="shared" si="953"/>
        <v>70000</v>
      </c>
      <c r="BY125" s="40">
        <f t="shared" si="953"/>
        <v>70000</v>
      </c>
      <c r="BZ125" s="40">
        <f t="shared" si="953"/>
        <v>70000</v>
      </c>
      <c r="CA125" s="40">
        <f t="shared" si="953"/>
        <v>70000</v>
      </c>
      <c r="CB125" s="40">
        <f t="shared" si="953"/>
        <v>70000</v>
      </c>
      <c r="CC125" s="40">
        <f t="shared" si="953"/>
        <v>70000</v>
      </c>
      <c r="CD125" s="40">
        <f t="shared" si="953"/>
        <v>70000</v>
      </c>
      <c r="CE125" s="40">
        <f t="shared" si="953"/>
        <v>70000</v>
      </c>
      <c r="CF125" s="40">
        <f t="shared" si="953"/>
        <v>70000</v>
      </c>
      <c r="CG125" s="40">
        <f t="shared" si="953"/>
        <v>70000</v>
      </c>
      <c r="CH125" s="40">
        <f t="shared" si="954"/>
        <v>70000</v>
      </c>
      <c r="CI125" s="40">
        <f t="shared" si="954"/>
        <v>70000</v>
      </c>
      <c r="CJ125" s="40">
        <f t="shared" si="954"/>
        <v>70000</v>
      </c>
      <c r="CK125" s="40">
        <f t="shared" si="954"/>
        <v>70000</v>
      </c>
      <c r="CL125" s="40">
        <f t="shared" si="954"/>
        <v>70000</v>
      </c>
      <c r="CM125" s="40">
        <f t="shared" si="954"/>
        <v>70000</v>
      </c>
      <c r="CN125" s="40">
        <f t="shared" si="954"/>
        <v>70000</v>
      </c>
      <c r="CO125" s="40">
        <f t="shared" si="954"/>
        <v>70000</v>
      </c>
      <c r="CP125" s="40">
        <f t="shared" si="954"/>
        <v>70000</v>
      </c>
      <c r="CQ125" s="40">
        <f t="shared" si="954"/>
        <v>70000</v>
      </c>
      <c r="CR125" s="40">
        <f t="shared" si="954"/>
        <v>70000</v>
      </c>
      <c r="CS125" s="40">
        <f t="shared" si="954"/>
        <v>70000</v>
      </c>
      <c r="CT125" s="40">
        <f t="shared" si="954"/>
        <v>70000</v>
      </c>
      <c r="CU125" s="40">
        <f t="shared" si="954"/>
        <v>70000</v>
      </c>
      <c r="CV125" s="40">
        <f t="shared" si="954"/>
        <v>70000</v>
      </c>
      <c r="CW125" s="40">
        <f t="shared" si="954"/>
        <v>70000</v>
      </c>
      <c r="CX125" s="40">
        <f t="shared" si="955"/>
        <v>70000</v>
      </c>
      <c r="CY125" s="40">
        <f t="shared" si="955"/>
        <v>70000</v>
      </c>
      <c r="CZ125" s="40">
        <f t="shared" si="955"/>
        <v>70000</v>
      </c>
      <c r="DA125" s="40">
        <f t="shared" si="955"/>
        <v>70000</v>
      </c>
      <c r="DB125" s="40">
        <f t="shared" si="955"/>
        <v>70000</v>
      </c>
      <c r="DC125" s="40">
        <f t="shared" si="955"/>
        <v>70000</v>
      </c>
      <c r="DD125" s="40">
        <f t="shared" si="955"/>
        <v>70000</v>
      </c>
      <c r="DE125" s="40">
        <f t="shared" si="955"/>
        <v>70000</v>
      </c>
      <c r="DF125" s="40">
        <f t="shared" si="955"/>
        <v>70000</v>
      </c>
      <c r="DG125" s="40">
        <f t="shared" si="955"/>
        <v>70000</v>
      </c>
      <c r="DH125" s="40">
        <f t="shared" si="955"/>
        <v>70000</v>
      </c>
      <c r="DI125" s="40">
        <f t="shared" si="955"/>
        <v>70000</v>
      </c>
      <c r="DJ125" s="40">
        <f t="shared" si="955"/>
        <v>70000</v>
      </c>
      <c r="DK125" s="40">
        <f t="shared" si="955"/>
        <v>70000</v>
      </c>
      <c r="DL125" s="40">
        <f t="shared" si="955"/>
        <v>70000</v>
      </c>
      <c r="DM125" s="40">
        <f t="shared" si="955"/>
        <v>70000</v>
      </c>
      <c r="DN125" s="40">
        <f t="shared" si="956"/>
        <v>70000</v>
      </c>
      <c r="DO125" s="40">
        <f t="shared" si="956"/>
        <v>70000</v>
      </c>
      <c r="DP125" s="40">
        <f t="shared" si="956"/>
        <v>70000</v>
      </c>
      <c r="DQ125" s="40">
        <f t="shared" si="956"/>
        <v>70000</v>
      </c>
      <c r="DR125" s="40">
        <f t="shared" si="956"/>
        <v>70000</v>
      </c>
      <c r="DS125" s="40">
        <f t="shared" si="956"/>
        <v>70000</v>
      </c>
      <c r="DT125" s="40">
        <f t="shared" si="956"/>
        <v>70000</v>
      </c>
      <c r="DU125" s="40">
        <f t="shared" si="956"/>
        <v>70000</v>
      </c>
      <c r="DV125" s="40">
        <f t="shared" si="956"/>
        <v>70000</v>
      </c>
      <c r="DW125" s="40">
        <f t="shared" si="956"/>
        <v>70000</v>
      </c>
      <c r="DX125" s="40">
        <f t="shared" si="956"/>
        <v>70000</v>
      </c>
      <c r="DY125" s="40">
        <f t="shared" si="956"/>
        <v>70000</v>
      </c>
      <c r="DZ125" s="40">
        <f t="shared" si="956"/>
        <v>70000</v>
      </c>
      <c r="EA125" s="40">
        <f t="shared" si="956"/>
        <v>70000</v>
      </c>
      <c r="EB125" s="40">
        <f t="shared" si="956"/>
        <v>70000</v>
      </c>
      <c r="EC125" s="40">
        <f t="shared" si="956"/>
        <v>70000</v>
      </c>
      <c r="ED125" s="40">
        <f t="shared" si="957"/>
        <v>70000</v>
      </c>
      <c r="EE125" s="40">
        <f t="shared" si="957"/>
        <v>70000</v>
      </c>
      <c r="EF125" s="40">
        <f t="shared" si="957"/>
        <v>70000</v>
      </c>
      <c r="EG125" s="40">
        <f t="shared" si="957"/>
        <v>70000</v>
      </c>
      <c r="EH125" s="40">
        <f t="shared" si="957"/>
        <v>70000</v>
      </c>
      <c r="EI125" s="40">
        <f t="shared" si="957"/>
        <v>70000</v>
      </c>
      <c r="EJ125" s="40">
        <f t="shared" si="957"/>
        <v>70000</v>
      </c>
      <c r="EK125" s="40">
        <f t="shared" si="957"/>
        <v>70000</v>
      </c>
      <c r="EL125" s="40">
        <f t="shared" si="957"/>
        <v>70000</v>
      </c>
      <c r="EM125" s="40">
        <f t="shared" si="957"/>
        <v>70000</v>
      </c>
      <c r="EN125" s="40">
        <f t="shared" si="957"/>
        <v>70000</v>
      </c>
      <c r="EO125" s="40">
        <f t="shared" si="957"/>
        <v>70000</v>
      </c>
      <c r="EP125" s="40">
        <f t="shared" si="957"/>
        <v>70000</v>
      </c>
      <c r="EQ125" s="40">
        <f t="shared" si="957"/>
        <v>70000</v>
      </c>
      <c r="ER125" s="40">
        <f t="shared" si="957"/>
        <v>70000</v>
      </c>
      <c r="ES125" s="40">
        <f t="shared" si="957"/>
        <v>70000</v>
      </c>
      <c r="ET125" s="40">
        <f t="shared" si="958"/>
        <v>70000</v>
      </c>
      <c r="EU125" s="40">
        <f t="shared" si="958"/>
        <v>70000</v>
      </c>
      <c r="EV125" s="40">
        <f t="shared" si="958"/>
        <v>70000</v>
      </c>
      <c r="EW125" s="40">
        <f t="shared" si="958"/>
        <v>70000</v>
      </c>
      <c r="EX125" s="40">
        <f t="shared" si="958"/>
        <v>70000</v>
      </c>
      <c r="EY125" s="40">
        <f t="shared" si="958"/>
        <v>70000</v>
      </c>
      <c r="EZ125" s="40">
        <f t="shared" si="958"/>
        <v>70000</v>
      </c>
      <c r="FA125" s="40">
        <f t="shared" si="958"/>
        <v>70000</v>
      </c>
      <c r="FB125" s="40">
        <f t="shared" si="958"/>
        <v>70000</v>
      </c>
      <c r="FC125" s="40">
        <f t="shared" si="958"/>
        <v>70000</v>
      </c>
      <c r="FD125" s="40">
        <f t="shared" si="958"/>
        <v>70000</v>
      </c>
      <c r="FE125" s="40">
        <f t="shared" si="958"/>
        <v>70000</v>
      </c>
      <c r="FF125" s="40">
        <f t="shared" si="958"/>
        <v>70000</v>
      </c>
      <c r="FG125" s="40">
        <f t="shared" si="958"/>
        <v>70000</v>
      </c>
      <c r="FH125" s="40">
        <f t="shared" si="958"/>
        <v>70000</v>
      </c>
      <c r="FI125" s="40">
        <f t="shared" si="958"/>
        <v>70000</v>
      </c>
      <c r="FJ125" s="40">
        <f t="shared" si="959"/>
        <v>70000</v>
      </c>
      <c r="FK125" s="40">
        <f t="shared" si="959"/>
        <v>70000</v>
      </c>
      <c r="FL125" s="40">
        <f t="shared" si="959"/>
        <v>70000</v>
      </c>
      <c r="FM125" s="40">
        <f t="shared" si="959"/>
        <v>70000</v>
      </c>
      <c r="FN125" s="40">
        <f t="shared" si="959"/>
        <v>70000</v>
      </c>
      <c r="FO125" s="40">
        <f t="shared" si="959"/>
        <v>70000</v>
      </c>
      <c r="FP125" s="40">
        <f t="shared" si="959"/>
        <v>70000</v>
      </c>
      <c r="FQ125" s="40">
        <f t="shared" si="959"/>
        <v>70000</v>
      </c>
      <c r="FR125" s="40">
        <f t="shared" si="959"/>
        <v>70000</v>
      </c>
      <c r="FS125" s="40">
        <f t="shared" si="959"/>
        <v>70000</v>
      </c>
      <c r="FT125" s="40">
        <f t="shared" si="959"/>
        <v>70000</v>
      </c>
      <c r="FU125" s="40">
        <f t="shared" si="959"/>
        <v>70000</v>
      </c>
      <c r="FV125" s="40">
        <f t="shared" si="959"/>
        <v>70000</v>
      </c>
      <c r="FW125" s="40">
        <f t="shared" si="959"/>
        <v>70000</v>
      </c>
      <c r="FX125" s="40">
        <f t="shared" si="959"/>
        <v>70000</v>
      </c>
      <c r="FY125" s="40">
        <f t="shared" si="959"/>
        <v>70000</v>
      </c>
      <c r="FZ125" s="40">
        <f t="shared" si="960"/>
        <v>70000</v>
      </c>
      <c r="GA125" s="40">
        <f t="shared" si="960"/>
        <v>70000</v>
      </c>
      <c r="GB125" s="40">
        <f t="shared" si="960"/>
        <v>70000</v>
      </c>
      <c r="GC125" s="40">
        <f t="shared" si="960"/>
        <v>70000</v>
      </c>
      <c r="GD125" s="40">
        <f t="shared" si="960"/>
        <v>70000</v>
      </c>
      <c r="GE125" s="40">
        <f t="shared" si="960"/>
        <v>70000</v>
      </c>
      <c r="GF125" s="40">
        <f t="shared" si="960"/>
        <v>70000</v>
      </c>
      <c r="GG125" s="40">
        <f t="shared" si="960"/>
        <v>70000</v>
      </c>
      <c r="GH125" s="40">
        <f t="shared" si="960"/>
        <v>70000</v>
      </c>
      <c r="GI125" s="40">
        <f t="shared" si="960"/>
        <v>70000</v>
      </c>
      <c r="GJ125" s="40">
        <f t="shared" si="960"/>
        <v>70000</v>
      </c>
      <c r="GK125" s="40">
        <f t="shared" si="960"/>
        <v>70000</v>
      </c>
      <c r="GL125" s="40">
        <f t="shared" si="960"/>
        <v>70000</v>
      </c>
      <c r="GM125" s="40">
        <f t="shared" si="960"/>
        <v>70000</v>
      </c>
      <c r="GN125" s="40">
        <f t="shared" si="960"/>
        <v>70000</v>
      </c>
      <c r="GO125" s="40">
        <f t="shared" si="960"/>
        <v>70000</v>
      </c>
      <c r="GP125" s="40">
        <f t="shared" si="961"/>
        <v>70000</v>
      </c>
      <c r="GQ125" s="40">
        <f t="shared" si="961"/>
        <v>70000</v>
      </c>
      <c r="GR125" s="40">
        <f t="shared" si="961"/>
        <v>70000</v>
      </c>
      <c r="GS125" s="40">
        <f t="shared" si="961"/>
        <v>70000</v>
      </c>
      <c r="GT125" s="40">
        <f t="shared" si="961"/>
        <v>70000</v>
      </c>
      <c r="GU125" s="40">
        <f t="shared" si="961"/>
        <v>70000</v>
      </c>
      <c r="GV125" s="40">
        <f t="shared" si="961"/>
        <v>70000</v>
      </c>
      <c r="GW125" s="40">
        <f t="shared" si="961"/>
        <v>70000</v>
      </c>
      <c r="GX125" s="40">
        <f t="shared" si="961"/>
        <v>70000</v>
      </c>
      <c r="GY125" s="40">
        <f t="shared" si="961"/>
        <v>70000</v>
      </c>
      <c r="GZ125" s="40">
        <f t="shared" si="961"/>
        <v>70000</v>
      </c>
      <c r="HA125" s="40">
        <f t="shared" si="961"/>
        <v>70000</v>
      </c>
      <c r="HB125" s="40">
        <f t="shared" si="961"/>
        <v>70000</v>
      </c>
      <c r="HC125" s="40">
        <f t="shared" si="961"/>
        <v>70000</v>
      </c>
      <c r="HD125" s="40">
        <f t="shared" si="961"/>
        <v>70000</v>
      </c>
      <c r="HE125" s="40">
        <f t="shared" si="961"/>
        <v>70000</v>
      </c>
      <c r="HF125" s="40">
        <f t="shared" si="962"/>
        <v>70000</v>
      </c>
      <c r="HG125" s="40">
        <f t="shared" si="962"/>
        <v>70000</v>
      </c>
      <c r="HH125" s="40">
        <f t="shared" si="962"/>
        <v>70000</v>
      </c>
      <c r="HI125" s="40">
        <f t="shared" si="962"/>
        <v>70000</v>
      </c>
      <c r="HJ125" s="40">
        <f t="shared" si="962"/>
        <v>70000</v>
      </c>
      <c r="HK125" s="40">
        <f t="shared" si="962"/>
        <v>70000</v>
      </c>
      <c r="HL125" s="40">
        <f t="shared" si="962"/>
        <v>70000</v>
      </c>
      <c r="HM125" s="40">
        <f t="shared" si="962"/>
        <v>70000</v>
      </c>
      <c r="HN125" s="40">
        <f t="shared" si="962"/>
        <v>70000</v>
      </c>
      <c r="HO125" s="40">
        <f t="shared" si="962"/>
        <v>70000</v>
      </c>
      <c r="HP125" s="40">
        <f t="shared" si="962"/>
        <v>70000</v>
      </c>
      <c r="HQ125" s="40">
        <f t="shared" si="962"/>
        <v>70000</v>
      </c>
      <c r="HR125" s="40">
        <f t="shared" si="962"/>
        <v>70000</v>
      </c>
      <c r="HS125" s="40">
        <f t="shared" si="962"/>
        <v>70000</v>
      </c>
      <c r="HT125" s="40">
        <f t="shared" si="962"/>
        <v>70000</v>
      </c>
      <c r="HU125" s="40">
        <f t="shared" si="962"/>
        <v>70000</v>
      </c>
      <c r="HV125" s="40">
        <f t="shared" si="963"/>
        <v>70000</v>
      </c>
      <c r="HW125" s="40">
        <f t="shared" si="963"/>
        <v>70000</v>
      </c>
      <c r="HX125" s="40">
        <f t="shared" si="963"/>
        <v>70000</v>
      </c>
      <c r="HY125" s="40">
        <f t="shared" si="963"/>
        <v>70000</v>
      </c>
      <c r="HZ125" s="40">
        <f t="shared" si="963"/>
        <v>70000</v>
      </c>
      <c r="IA125" s="40">
        <f t="shared" si="963"/>
        <v>70000</v>
      </c>
      <c r="IB125" s="40">
        <f t="shared" si="963"/>
        <v>70000</v>
      </c>
      <c r="IC125" s="40">
        <f t="shared" si="963"/>
        <v>70000</v>
      </c>
      <c r="ID125" s="40">
        <f t="shared" si="963"/>
        <v>70000</v>
      </c>
      <c r="IE125" s="40">
        <f t="shared" si="963"/>
        <v>70000</v>
      </c>
      <c r="IF125" s="40">
        <f t="shared" si="963"/>
        <v>70000</v>
      </c>
      <c r="IG125" s="40">
        <f t="shared" si="963"/>
        <v>70000</v>
      </c>
      <c r="IH125" s="40">
        <f t="shared" si="963"/>
        <v>70000</v>
      </c>
      <c r="II125" s="40">
        <f t="shared" si="963"/>
        <v>70000</v>
      </c>
      <c r="IJ125" s="40">
        <f t="shared" si="963"/>
        <v>70000</v>
      </c>
      <c r="IK125" s="40">
        <f t="shared" si="963"/>
        <v>70000</v>
      </c>
      <c r="IL125" s="40">
        <f t="shared" si="964"/>
        <v>70000</v>
      </c>
      <c r="IM125" s="40">
        <f t="shared" si="964"/>
        <v>70000</v>
      </c>
      <c r="IN125" s="40">
        <f t="shared" si="964"/>
        <v>70000</v>
      </c>
      <c r="IO125" s="40">
        <f t="shared" si="964"/>
        <v>70000</v>
      </c>
      <c r="IP125" s="40">
        <f t="shared" si="964"/>
        <v>70000</v>
      </c>
      <c r="IQ125" s="40">
        <f t="shared" si="964"/>
        <v>70000</v>
      </c>
      <c r="IR125" s="40">
        <f t="shared" si="964"/>
        <v>70000</v>
      </c>
      <c r="IS125" s="40">
        <f t="shared" si="964"/>
        <v>70000</v>
      </c>
      <c r="IT125" s="40">
        <f t="shared" si="964"/>
        <v>70000</v>
      </c>
      <c r="IU125" s="40">
        <f t="shared" si="964"/>
        <v>70000</v>
      </c>
      <c r="IV125" s="40">
        <f t="shared" si="964"/>
        <v>70000</v>
      </c>
      <c r="IW125" s="40">
        <f t="shared" si="964"/>
        <v>70000</v>
      </c>
      <c r="IX125" s="40">
        <f t="shared" si="964"/>
        <v>70000</v>
      </c>
      <c r="IY125" s="40">
        <f t="shared" si="964"/>
        <v>70000</v>
      </c>
      <c r="IZ125" s="40">
        <f t="shared" si="964"/>
        <v>70000</v>
      </c>
      <c r="JA125" s="40">
        <f t="shared" si="964"/>
        <v>70000</v>
      </c>
      <c r="JB125" s="40">
        <f t="shared" si="965"/>
        <v>70000</v>
      </c>
      <c r="JC125" s="40">
        <f t="shared" si="965"/>
        <v>70000</v>
      </c>
      <c r="JD125" s="40">
        <f t="shared" si="965"/>
        <v>70000</v>
      </c>
      <c r="JE125" s="40">
        <f t="shared" si="965"/>
        <v>70000</v>
      </c>
      <c r="JF125" s="40">
        <f t="shared" si="965"/>
        <v>70000</v>
      </c>
      <c r="JG125" s="40">
        <f t="shared" si="965"/>
        <v>70000</v>
      </c>
      <c r="JH125" s="40">
        <f t="shared" si="965"/>
        <v>70000</v>
      </c>
      <c r="JI125" s="40">
        <f t="shared" si="965"/>
        <v>70000</v>
      </c>
      <c r="JJ125" s="40">
        <f t="shared" si="965"/>
        <v>70000</v>
      </c>
      <c r="JK125" s="40">
        <f t="shared" si="965"/>
        <v>70000</v>
      </c>
      <c r="JL125" s="40">
        <f t="shared" si="965"/>
        <v>70000</v>
      </c>
      <c r="JM125" s="40">
        <f t="shared" si="965"/>
        <v>70000</v>
      </c>
      <c r="JN125" s="40">
        <f t="shared" si="965"/>
        <v>70000</v>
      </c>
      <c r="JO125" s="40">
        <f t="shared" si="965"/>
        <v>70000</v>
      </c>
      <c r="JP125" s="40">
        <f t="shared" si="965"/>
        <v>70000</v>
      </c>
      <c r="JQ125" s="40">
        <f t="shared" si="965"/>
        <v>70000</v>
      </c>
      <c r="JR125" s="40">
        <f t="shared" si="966"/>
        <v>70000</v>
      </c>
      <c r="JS125" s="40">
        <f t="shared" si="966"/>
        <v>70000</v>
      </c>
      <c r="JT125" s="40">
        <f t="shared" si="966"/>
        <v>70000</v>
      </c>
      <c r="JU125" s="40">
        <f t="shared" si="966"/>
        <v>70000</v>
      </c>
      <c r="JV125" s="40">
        <f t="shared" si="966"/>
        <v>70000</v>
      </c>
      <c r="JW125" s="40">
        <f t="shared" si="966"/>
        <v>70000</v>
      </c>
      <c r="JX125" s="40">
        <f t="shared" si="966"/>
        <v>70000</v>
      </c>
      <c r="JY125" s="40">
        <f t="shared" si="966"/>
        <v>70000</v>
      </c>
      <c r="JZ125" s="40">
        <f t="shared" si="966"/>
        <v>70000</v>
      </c>
      <c r="KA125" s="40">
        <f t="shared" si="966"/>
        <v>70000</v>
      </c>
      <c r="KB125" s="40">
        <f t="shared" si="966"/>
        <v>70000</v>
      </c>
      <c r="KC125" s="40">
        <f t="shared" si="966"/>
        <v>70000</v>
      </c>
      <c r="KD125" s="40">
        <f t="shared" si="966"/>
        <v>70000</v>
      </c>
      <c r="KE125" s="40">
        <f t="shared" si="966"/>
        <v>70000</v>
      </c>
      <c r="KF125" s="40">
        <f t="shared" si="966"/>
        <v>70000</v>
      </c>
      <c r="KG125" s="40">
        <f t="shared" si="966"/>
        <v>70000</v>
      </c>
      <c r="KH125" s="40">
        <f t="shared" si="967"/>
        <v>70000</v>
      </c>
      <c r="KI125" s="40">
        <f t="shared" si="967"/>
        <v>70000</v>
      </c>
      <c r="KJ125" s="40">
        <f t="shared" si="967"/>
        <v>70000</v>
      </c>
      <c r="KK125" s="40">
        <f t="shared" si="967"/>
        <v>70000</v>
      </c>
      <c r="KL125" s="40">
        <f t="shared" si="967"/>
        <v>70000</v>
      </c>
      <c r="KM125" s="40">
        <f t="shared" si="967"/>
        <v>70000</v>
      </c>
      <c r="KN125" s="40">
        <f t="shared" si="967"/>
        <v>70000</v>
      </c>
      <c r="KO125" s="40">
        <f t="shared" si="967"/>
        <v>70000</v>
      </c>
      <c r="KP125" s="40">
        <f t="shared" si="967"/>
        <v>70000</v>
      </c>
      <c r="KQ125" s="40">
        <f t="shared" si="967"/>
        <v>70000</v>
      </c>
      <c r="KR125" s="40">
        <f t="shared" si="967"/>
        <v>70000</v>
      </c>
      <c r="KS125" s="40">
        <f t="shared" si="967"/>
        <v>70000</v>
      </c>
      <c r="KT125" s="40">
        <f t="shared" si="967"/>
        <v>70000</v>
      </c>
      <c r="KU125" s="40">
        <f t="shared" si="967"/>
        <v>70000</v>
      </c>
      <c r="KV125" s="40">
        <f t="shared" si="967"/>
        <v>70000</v>
      </c>
      <c r="KW125" s="1"/>
      <c r="KX125" s="1"/>
    </row>
    <row r="126" spans="1:310" x14ac:dyDescent="0.25">
      <c r="A126" s="1"/>
      <c r="B126" s="79"/>
      <c r="C126" s="79"/>
      <c r="D126" s="79"/>
      <c r="E126" s="1" t="str">
        <f t="shared" si="949"/>
        <v>HR-менеджеры</v>
      </c>
      <c r="F126" s="1"/>
      <c r="G126" s="1"/>
      <c r="H126" s="11" t="str">
        <f t="shared" si="968"/>
        <v>руб.</v>
      </c>
      <c r="I126" s="1"/>
      <c r="J126" s="1"/>
      <c r="K126" s="1"/>
      <c r="L126" s="1"/>
      <c r="M126" s="5"/>
      <c r="N126" s="52"/>
      <c r="O126" s="19"/>
      <c r="P126" s="1"/>
      <c r="Q126" s="1"/>
      <c r="R126" s="52"/>
      <c r="S126" s="1"/>
      <c r="T126" s="5" t="s">
        <v>0</v>
      </c>
      <c r="U126" s="40">
        <v>65000</v>
      </c>
      <c r="V126" s="40">
        <f t="shared" si="969"/>
        <v>65000</v>
      </c>
      <c r="W126" s="40">
        <f t="shared" si="969"/>
        <v>65000</v>
      </c>
      <c r="X126" s="40">
        <f t="shared" si="969"/>
        <v>65000</v>
      </c>
      <c r="Y126" s="40">
        <f t="shared" si="969"/>
        <v>65000</v>
      </c>
      <c r="Z126" s="40">
        <f t="shared" si="969"/>
        <v>65000</v>
      </c>
      <c r="AA126" s="40">
        <f t="shared" si="969"/>
        <v>65000</v>
      </c>
      <c r="AB126" s="40">
        <f t="shared" si="969"/>
        <v>65000</v>
      </c>
      <c r="AC126" s="40">
        <f t="shared" si="969"/>
        <v>65000</v>
      </c>
      <c r="AD126" s="40">
        <f t="shared" si="969"/>
        <v>65000</v>
      </c>
      <c r="AE126" s="40">
        <f t="shared" si="969"/>
        <v>65000</v>
      </c>
      <c r="AF126" s="40">
        <f t="shared" si="969"/>
        <v>65000</v>
      </c>
      <c r="AG126" s="40">
        <f t="shared" si="969"/>
        <v>65000</v>
      </c>
      <c r="AH126" s="40">
        <f t="shared" si="969"/>
        <v>65000</v>
      </c>
      <c r="AI126" s="40">
        <f t="shared" si="969"/>
        <v>65000</v>
      </c>
      <c r="AJ126" s="40">
        <f t="shared" si="969"/>
        <v>65000</v>
      </c>
      <c r="AK126" s="40">
        <f t="shared" si="969"/>
        <v>65000</v>
      </c>
      <c r="AL126" s="40">
        <f t="shared" si="951"/>
        <v>65000</v>
      </c>
      <c r="AM126" s="40">
        <f t="shared" si="951"/>
        <v>65000</v>
      </c>
      <c r="AN126" s="40">
        <f t="shared" si="951"/>
        <v>65000</v>
      </c>
      <c r="AO126" s="40">
        <f t="shared" si="951"/>
        <v>65000</v>
      </c>
      <c r="AP126" s="40">
        <f t="shared" si="951"/>
        <v>65000</v>
      </c>
      <c r="AQ126" s="40">
        <f t="shared" si="951"/>
        <v>65000</v>
      </c>
      <c r="AR126" s="40">
        <f t="shared" si="951"/>
        <v>65000</v>
      </c>
      <c r="AS126" s="40">
        <f t="shared" si="951"/>
        <v>65000</v>
      </c>
      <c r="AT126" s="40">
        <f t="shared" si="951"/>
        <v>65000</v>
      </c>
      <c r="AU126" s="40">
        <f t="shared" si="951"/>
        <v>65000</v>
      </c>
      <c r="AV126" s="40">
        <f t="shared" si="951"/>
        <v>65000</v>
      </c>
      <c r="AW126" s="40">
        <f t="shared" si="951"/>
        <v>65000</v>
      </c>
      <c r="AX126" s="40">
        <f t="shared" si="951"/>
        <v>65000</v>
      </c>
      <c r="AY126" s="40">
        <f t="shared" si="951"/>
        <v>65000</v>
      </c>
      <c r="AZ126" s="40">
        <f t="shared" si="951"/>
        <v>65000</v>
      </c>
      <c r="BA126" s="40">
        <f t="shared" si="951"/>
        <v>65000</v>
      </c>
      <c r="BB126" s="40">
        <f t="shared" si="952"/>
        <v>65000</v>
      </c>
      <c r="BC126" s="40">
        <f t="shared" si="952"/>
        <v>65000</v>
      </c>
      <c r="BD126" s="40">
        <f t="shared" si="952"/>
        <v>65000</v>
      </c>
      <c r="BE126" s="40">
        <f t="shared" si="952"/>
        <v>65000</v>
      </c>
      <c r="BF126" s="40">
        <f t="shared" si="952"/>
        <v>65000</v>
      </c>
      <c r="BG126" s="40">
        <f t="shared" si="952"/>
        <v>65000</v>
      </c>
      <c r="BH126" s="40">
        <f t="shared" si="952"/>
        <v>65000</v>
      </c>
      <c r="BI126" s="40">
        <f t="shared" si="952"/>
        <v>65000</v>
      </c>
      <c r="BJ126" s="40">
        <f t="shared" si="952"/>
        <v>65000</v>
      </c>
      <c r="BK126" s="40">
        <f t="shared" si="952"/>
        <v>65000</v>
      </c>
      <c r="BL126" s="40">
        <f t="shared" si="952"/>
        <v>65000</v>
      </c>
      <c r="BM126" s="40">
        <f t="shared" si="952"/>
        <v>65000</v>
      </c>
      <c r="BN126" s="40">
        <f t="shared" si="952"/>
        <v>65000</v>
      </c>
      <c r="BO126" s="40">
        <f t="shared" si="952"/>
        <v>65000</v>
      </c>
      <c r="BP126" s="40">
        <f t="shared" si="952"/>
        <v>65000</v>
      </c>
      <c r="BQ126" s="40">
        <f t="shared" si="952"/>
        <v>65000</v>
      </c>
      <c r="BR126" s="40">
        <f t="shared" si="953"/>
        <v>65000</v>
      </c>
      <c r="BS126" s="40">
        <f t="shared" si="953"/>
        <v>65000</v>
      </c>
      <c r="BT126" s="40">
        <f t="shared" si="953"/>
        <v>65000</v>
      </c>
      <c r="BU126" s="40">
        <f t="shared" si="953"/>
        <v>65000</v>
      </c>
      <c r="BV126" s="40">
        <f t="shared" si="953"/>
        <v>65000</v>
      </c>
      <c r="BW126" s="40">
        <f t="shared" si="953"/>
        <v>65000</v>
      </c>
      <c r="BX126" s="40">
        <f t="shared" si="953"/>
        <v>65000</v>
      </c>
      <c r="BY126" s="40">
        <f t="shared" si="953"/>
        <v>65000</v>
      </c>
      <c r="BZ126" s="40">
        <f t="shared" si="953"/>
        <v>65000</v>
      </c>
      <c r="CA126" s="40">
        <f t="shared" si="953"/>
        <v>65000</v>
      </c>
      <c r="CB126" s="40">
        <f t="shared" si="953"/>
        <v>65000</v>
      </c>
      <c r="CC126" s="40">
        <f t="shared" si="953"/>
        <v>65000</v>
      </c>
      <c r="CD126" s="40">
        <f t="shared" si="953"/>
        <v>65000</v>
      </c>
      <c r="CE126" s="40">
        <f t="shared" si="953"/>
        <v>65000</v>
      </c>
      <c r="CF126" s="40">
        <f t="shared" si="953"/>
        <v>65000</v>
      </c>
      <c r="CG126" s="40">
        <f t="shared" si="953"/>
        <v>65000</v>
      </c>
      <c r="CH126" s="40">
        <f t="shared" si="954"/>
        <v>65000</v>
      </c>
      <c r="CI126" s="40">
        <f t="shared" si="954"/>
        <v>65000</v>
      </c>
      <c r="CJ126" s="40">
        <f t="shared" si="954"/>
        <v>65000</v>
      </c>
      <c r="CK126" s="40">
        <f t="shared" si="954"/>
        <v>65000</v>
      </c>
      <c r="CL126" s="40">
        <f t="shared" si="954"/>
        <v>65000</v>
      </c>
      <c r="CM126" s="40">
        <f t="shared" si="954"/>
        <v>65000</v>
      </c>
      <c r="CN126" s="40">
        <f t="shared" si="954"/>
        <v>65000</v>
      </c>
      <c r="CO126" s="40">
        <f t="shared" si="954"/>
        <v>65000</v>
      </c>
      <c r="CP126" s="40">
        <f t="shared" si="954"/>
        <v>65000</v>
      </c>
      <c r="CQ126" s="40">
        <f t="shared" si="954"/>
        <v>65000</v>
      </c>
      <c r="CR126" s="40">
        <f t="shared" si="954"/>
        <v>65000</v>
      </c>
      <c r="CS126" s="40">
        <f t="shared" si="954"/>
        <v>65000</v>
      </c>
      <c r="CT126" s="40">
        <f t="shared" si="954"/>
        <v>65000</v>
      </c>
      <c r="CU126" s="40">
        <f t="shared" si="954"/>
        <v>65000</v>
      </c>
      <c r="CV126" s="40">
        <f t="shared" si="954"/>
        <v>65000</v>
      </c>
      <c r="CW126" s="40">
        <f t="shared" si="954"/>
        <v>65000</v>
      </c>
      <c r="CX126" s="40">
        <f t="shared" si="955"/>
        <v>65000</v>
      </c>
      <c r="CY126" s="40">
        <f t="shared" si="955"/>
        <v>65000</v>
      </c>
      <c r="CZ126" s="40">
        <f t="shared" si="955"/>
        <v>65000</v>
      </c>
      <c r="DA126" s="40">
        <f t="shared" si="955"/>
        <v>65000</v>
      </c>
      <c r="DB126" s="40">
        <f t="shared" si="955"/>
        <v>65000</v>
      </c>
      <c r="DC126" s="40">
        <f t="shared" si="955"/>
        <v>65000</v>
      </c>
      <c r="DD126" s="40">
        <f t="shared" si="955"/>
        <v>65000</v>
      </c>
      <c r="DE126" s="40">
        <f t="shared" si="955"/>
        <v>65000</v>
      </c>
      <c r="DF126" s="40">
        <f t="shared" si="955"/>
        <v>65000</v>
      </c>
      <c r="DG126" s="40">
        <f t="shared" si="955"/>
        <v>65000</v>
      </c>
      <c r="DH126" s="40">
        <f t="shared" si="955"/>
        <v>65000</v>
      </c>
      <c r="DI126" s="40">
        <f t="shared" si="955"/>
        <v>65000</v>
      </c>
      <c r="DJ126" s="40">
        <f t="shared" si="955"/>
        <v>65000</v>
      </c>
      <c r="DK126" s="40">
        <f t="shared" si="955"/>
        <v>65000</v>
      </c>
      <c r="DL126" s="40">
        <f t="shared" si="955"/>
        <v>65000</v>
      </c>
      <c r="DM126" s="40">
        <f t="shared" si="955"/>
        <v>65000</v>
      </c>
      <c r="DN126" s="40">
        <f t="shared" si="956"/>
        <v>65000</v>
      </c>
      <c r="DO126" s="40">
        <f t="shared" si="956"/>
        <v>65000</v>
      </c>
      <c r="DP126" s="40">
        <f t="shared" si="956"/>
        <v>65000</v>
      </c>
      <c r="DQ126" s="40">
        <f t="shared" si="956"/>
        <v>65000</v>
      </c>
      <c r="DR126" s="40">
        <f t="shared" si="956"/>
        <v>65000</v>
      </c>
      <c r="DS126" s="40">
        <f t="shared" si="956"/>
        <v>65000</v>
      </c>
      <c r="DT126" s="40">
        <f t="shared" si="956"/>
        <v>65000</v>
      </c>
      <c r="DU126" s="40">
        <f t="shared" si="956"/>
        <v>65000</v>
      </c>
      <c r="DV126" s="40">
        <f t="shared" si="956"/>
        <v>65000</v>
      </c>
      <c r="DW126" s="40">
        <f t="shared" si="956"/>
        <v>65000</v>
      </c>
      <c r="DX126" s="40">
        <f t="shared" si="956"/>
        <v>65000</v>
      </c>
      <c r="DY126" s="40">
        <f t="shared" si="956"/>
        <v>65000</v>
      </c>
      <c r="DZ126" s="40">
        <f t="shared" si="956"/>
        <v>65000</v>
      </c>
      <c r="EA126" s="40">
        <f t="shared" si="956"/>
        <v>65000</v>
      </c>
      <c r="EB126" s="40">
        <f t="shared" si="956"/>
        <v>65000</v>
      </c>
      <c r="EC126" s="40">
        <f t="shared" si="956"/>
        <v>65000</v>
      </c>
      <c r="ED126" s="40">
        <f t="shared" si="957"/>
        <v>65000</v>
      </c>
      <c r="EE126" s="40">
        <f t="shared" si="957"/>
        <v>65000</v>
      </c>
      <c r="EF126" s="40">
        <f t="shared" si="957"/>
        <v>65000</v>
      </c>
      <c r="EG126" s="40">
        <f t="shared" si="957"/>
        <v>65000</v>
      </c>
      <c r="EH126" s="40">
        <f t="shared" si="957"/>
        <v>65000</v>
      </c>
      <c r="EI126" s="40">
        <f t="shared" si="957"/>
        <v>65000</v>
      </c>
      <c r="EJ126" s="40">
        <f t="shared" si="957"/>
        <v>65000</v>
      </c>
      <c r="EK126" s="40">
        <f t="shared" si="957"/>
        <v>65000</v>
      </c>
      <c r="EL126" s="40">
        <f t="shared" si="957"/>
        <v>65000</v>
      </c>
      <c r="EM126" s="40">
        <f t="shared" si="957"/>
        <v>65000</v>
      </c>
      <c r="EN126" s="40">
        <f t="shared" si="957"/>
        <v>65000</v>
      </c>
      <c r="EO126" s="40">
        <f t="shared" si="957"/>
        <v>65000</v>
      </c>
      <c r="EP126" s="40">
        <f t="shared" si="957"/>
        <v>65000</v>
      </c>
      <c r="EQ126" s="40">
        <f t="shared" si="957"/>
        <v>65000</v>
      </c>
      <c r="ER126" s="40">
        <f t="shared" si="957"/>
        <v>65000</v>
      </c>
      <c r="ES126" s="40">
        <f t="shared" si="957"/>
        <v>65000</v>
      </c>
      <c r="ET126" s="40">
        <f t="shared" si="958"/>
        <v>65000</v>
      </c>
      <c r="EU126" s="40">
        <f t="shared" si="958"/>
        <v>65000</v>
      </c>
      <c r="EV126" s="40">
        <f t="shared" si="958"/>
        <v>65000</v>
      </c>
      <c r="EW126" s="40">
        <f t="shared" si="958"/>
        <v>65000</v>
      </c>
      <c r="EX126" s="40">
        <f t="shared" si="958"/>
        <v>65000</v>
      </c>
      <c r="EY126" s="40">
        <f t="shared" si="958"/>
        <v>65000</v>
      </c>
      <c r="EZ126" s="40">
        <f t="shared" si="958"/>
        <v>65000</v>
      </c>
      <c r="FA126" s="40">
        <f t="shared" si="958"/>
        <v>65000</v>
      </c>
      <c r="FB126" s="40">
        <f t="shared" si="958"/>
        <v>65000</v>
      </c>
      <c r="FC126" s="40">
        <f t="shared" si="958"/>
        <v>65000</v>
      </c>
      <c r="FD126" s="40">
        <f t="shared" si="958"/>
        <v>65000</v>
      </c>
      <c r="FE126" s="40">
        <f t="shared" si="958"/>
        <v>65000</v>
      </c>
      <c r="FF126" s="40">
        <f t="shared" si="958"/>
        <v>65000</v>
      </c>
      <c r="FG126" s="40">
        <f t="shared" si="958"/>
        <v>65000</v>
      </c>
      <c r="FH126" s="40">
        <f t="shared" si="958"/>
        <v>65000</v>
      </c>
      <c r="FI126" s="40">
        <f t="shared" si="958"/>
        <v>65000</v>
      </c>
      <c r="FJ126" s="40">
        <f t="shared" si="959"/>
        <v>65000</v>
      </c>
      <c r="FK126" s="40">
        <f t="shared" si="959"/>
        <v>65000</v>
      </c>
      <c r="FL126" s="40">
        <f t="shared" si="959"/>
        <v>65000</v>
      </c>
      <c r="FM126" s="40">
        <f t="shared" si="959"/>
        <v>65000</v>
      </c>
      <c r="FN126" s="40">
        <f t="shared" si="959"/>
        <v>65000</v>
      </c>
      <c r="FO126" s="40">
        <f t="shared" si="959"/>
        <v>65000</v>
      </c>
      <c r="FP126" s="40">
        <f t="shared" si="959"/>
        <v>65000</v>
      </c>
      <c r="FQ126" s="40">
        <f t="shared" si="959"/>
        <v>65000</v>
      </c>
      <c r="FR126" s="40">
        <f t="shared" si="959"/>
        <v>65000</v>
      </c>
      <c r="FS126" s="40">
        <f t="shared" si="959"/>
        <v>65000</v>
      </c>
      <c r="FT126" s="40">
        <f t="shared" si="959"/>
        <v>65000</v>
      </c>
      <c r="FU126" s="40">
        <f t="shared" si="959"/>
        <v>65000</v>
      </c>
      <c r="FV126" s="40">
        <f t="shared" si="959"/>
        <v>65000</v>
      </c>
      <c r="FW126" s="40">
        <f t="shared" si="959"/>
        <v>65000</v>
      </c>
      <c r="FX126" s="40">
        <f t="shared" si="959"/>
        <v>65000</v>
      </c>
      <c r="FY126" s="40">
        <f t="shared" si="959"/>
        <v>65000</v>
      </c>
      <c r="FZ126" s="40">
        <f t="shared" si="960"/>
        <v>65000</v>
      </c>
      <c r="GA126" s="40">
        <f t="shared" si="960"/>
        <v>65000</v>
      </c>
      <c r="GB126" s="40">
        <f t="shared" si="960"/>
        <v>65000</v>
      </c>
      <c r="GC126" s="40">
        <f t="shared" si="960"/>
        <v>65000</v>
      </c>
      <c r="GD126" s="40">
        <f t="shared" si="960"/>
        <v>65000</v>
      </c>
      <c r="GE126" s="40">
        <f t="shared" si="960"/>
        <v>65000</v>
      </c>
      <c r="GF126" s="40">
        <f t="shared" si="960"/>
        <v>65000</v>
      </c>
      <c r="GG126" s="40">
        <f t="shared" si="960"/>
        <v>65000</v>
      </c>
      <c r="GH126" s="40">
        <f t="shared" si="960"/>
        <v>65000</v>
      </c>
      <c r="GI126" s="40">
        <f t="shared" si="960"/>
        <v>65000</v>
      </c>
      <c r="GJ126" s="40">
        <f t="shared" si="960"/>
        <v>65000</v>
      </c>
      <c r="GK126" s="40">
        <f t="shared" si="960"/>
        <v>65000</v>
      </c>
      <c r="GL126" s="40">
        <f t="shared" si="960"/>
        <v>65000</v>
      </c>
      <c r="GM126" s="40">
        <f t="shared" si="960"/>
        <v>65000</v>
      </c>
      <c r="GN126" s="40">
        <f t="shared" si="960"/>
        <v>65000</v>
      </c>
      <c r="GO126" s="40">
        <f t="shared" si="960"/>
        <v>65000</v>
      </c>
      <c r="GP126" s="40">
        <f t="shared" si="961"/>
        <v>65000</v>
      </c>
      <c r="GQ126" s="40">
        <f t="shared" si="961"/>
        <v>65000</v>
      </c>
      <c r="GR126" s="40">
        <f t="shared" si="961"/>
        <v>65000</v>
      </c>
      <c r="GS126" s="40">
        <f t="shared" si="961"/>
        <v>65000</v>
      </c>
      <c r="GT126" s="40">
        <f t="shared" si="961"/>
        <v>65000</v>
      </c>
      <c r="GU126" s="40">
        <f t="shared" si="961"/>
        <v>65000</v>
      </c>
      <c r="GV126" s="40">
        <f t="shared" si="961"/>
        <v>65000</v>
      </c>
      <c r="GW126" s="40">
        <f t="shared" si="961"/>
        <v>65000</v>
      </c>
      <c r="GX126" s="40">
        <f t="shared" si="961"/>
        <v>65000</v>
      </c>
      <c r="GY126" s="40">
        <f t="shared" si="961"/>
        <v>65000</v>
      </c>
      <c r="GZ126" s="40">
        <f t="shared" si="961"/>
        <v>65000</v>
      </c>
      <c r="HA126" s="40">
        <f t="shared" si="961"/>
        <v>65000</v>
      </c>
      <c r="HB126" s="40">
        <f t="shared" si="961"/>
        <v>65000</v>
      </c>
      <c r="HC126" s="40">
        <f t="shared" si="961"/>
        <v>65000</v>
      </c>
      <c r="HD126" s="40">
        <f t="shared" si="961"/>
        <v>65000</v>
      </c>
      <c r="HE126" s="40">
        <f t="shared" si="961"/>
        <v>65000</v>
      </c>
      <c r="HF126" s="40">
        <f t="shared" si="962"/>
        <v>65000</v>
      </c>
      <c r="HG126" s="40">
        <f t="shared" si="962"/>
        <v>65000</v>
      </c>
      <c r="HH126" s="40">
        <f t="shared" si="962"/>
        <v>65000</v>
      </c>
      <c r="HI126" s="40">
        <f t="shared" si="962"/>
        <v>65000</v>
      </c>
      <c r="HJ126" s="40">
        <f t="shared" si="962"/>
        <v>65000</v>
      </c>
      <c r="HK126" s="40">
        <f t="shared" si="962"/>
        <v>65000</v>
      </c>
      <c r="HL126" s="40">
        <f t="shared" si="962"/>
        <v>65000</v>
      </c>
      <c r="HM126" s="40">
        <f t="shared" si="962"/>
        <v>65000</v>
      </c>
      <c r="HN126" s="40">
        <f t="shared" si="962"/>
        <v>65000</v>
      </c>
      <c r="HO126" s="40">
        <f t="shared" si="962"/>
        <v>65000</v>
      </c>
      <c r="HP126" s="40">
        <f t="shared" si="962"/>
        <v>65000</v>
      </c>
      <c r="HQ126" s="40">
        <f t="shared" si="962"/>
        <v>65000</v>
      </c>
      <c r="HR126" s="40">
        <f t="shared" si="962"/>
        <v>65000</v>
      </c>
      <c r="HS126" s="40">
        <f t="shared" si="962"/>
        <v>65000</v>
      </c>
      <c r="HT126" s="40">
        <f t="shared" si="962"/>
        <v>65000</v>
      </c>
      <c r="HU126" s="40">
        <f t="shared" si="962"/>
        <v>65000</v>
      </c>
      <c r="HV126" s="40">
        <f t="shared" si="963"/>
        <v>65000</v>
      </c>
      <c r="HW126" s="40">
        <f t="shared" si="963"/>
        <v>65000</v>
      </c>
      <c r="HX126" s="40">
        <f t="shared" si="963"/>
        <v>65000</v>
      </c>
      <c r="HY126" s="40">
        <f t="shared" si="963"/>
        <v>65000</v>
      </c>
      <c r="HZ126" s="40">
        <f t="shared" si="963"/>
        <v>65000</v>
      </c>
      <c r="IA126" s="40">
        <f t="shared" si="963"/>
        <v>65000</v>
      </c>
      <c r="IB126" s="40">
        <f t="shared" si="963"/>
        <v>65000</v>
      </c>
      <c r="IC126" s="40">
        <f t="shared" si="963"/>
        <v>65000</v>
      </c>
      <c r="ID126" s="40">
        <f t="shared" si="963"/>
        <v>65000</v>
      </c>
      <c r="IE126" s="40">
        <f t="shared" si="963"/>
        <v>65000</v>
      </c>
      <c r="IF126" s="40">
        <f t="shared" si="963"/>
        <v>65000</v>
      </c>
      <c r="IG126" s="40">
        <f t="shared" si="963"/>
        <v>65000</v>
      </c>
      <c r="IH126" s="40">
        <f t="shared" si="963"/>
        <v>65000</v>
      </c>
      <c r="II126" s="40">
        <f t="shared" si="963"/>
        <v>65000</v>
      </c>
      <c r="IJ126" s="40">
        <f t="shared" si="963"/>
        <v>65000</v>
      </c>
      <c r="IK126" s="40">
        <f t="shared" si="963"/>
        <v>65000</v>
      </c>
      <c r="IL126" s="40">
        <f t="shared" si="964"/>
        <v>65000</v>
      </c>
      <c r="IM126" s="40">
        <f t="shared" si="964"/>
        <v>65000</v>
      </c>
      <c r="IN126" s="40">
        <f t="shared" si="964"/>
        <v>65000</v>
      </c>
      <c r="IO126" s="40">
        <f t="shared" si="964"/>
        <v>65000</v>
      </c>
      <c r="IP126" s="40">
        <f t="shared" si="964"/>
        <v>65000</v>
      </c>
      <c r="IQ126" s="40">
        <f t="shared" si="964"/>
        <v>65000</v>
      </c>
      <c r="IR126" s="40">
        <f t="shared" si="964"/>
        <v>65000</v>
      </c>
      <c r="IS126" s="40">
        <f t="shared" si="964"/>
        <v>65000</v>
      </c>
      <c r="IT126" s="40">
        <f t="shared" si="964"/>
        <v>65000</v>
      </c>
      <c r="IU126" s="40">
        <f t="shared" si="964"/>
        <v>65000</v>
      </c>
      <c r="IV126" s="40">
        <f t="shared" si="964"/>
        <v>65000</v>
      </c>
      <c r="IW126" s="40">
        <f t="shared" si="964"/>
        <v>65000</v>
      </c>
      <c r="IX126" s="40">
        <f t="shared" si="964"/>
        <v>65000</v>
      </c>
      <c r="IY126" s="40">
        <f t="shared" si="964"/>
        <v>65000</v>
      </c>
      <c r="IZ126" s="40">
        <f t="shared" si="964"/>
        <v>65000</v>
      </c>
      <c r="JA126" s="40">
        <f t="shared" si="964"/>
        <v>65000</v>
      </c>
      <c r="JB126" s="40">
        <f t="shared" si="965"/>
        <v>65000</v>
      </c>
      <c r="JC126" s="40">
        <f t="shared" si="965"/>
        <v>65000</v>
      </c>
      <c r="JD126" s="40">
        <f t="shared" si="965"/>
        <v>65000</v>
      </c>
      <c r="JE126" s="40">
        <f t="shared" si="965"/>
        <v>65000</v>
      </c>
      <c r="JF126" s="40">
        <f t="shared" si="965"/>
        <v>65000</v>
      </c>
      <c r="JG126" s="40">
        <f t="shared" si="965"/>
        <v>65000</v>
      </c>
      <c r="JH126" s="40">
        <f t="shared" si="965"/>
        <v>65000</v>
      </c>
      <c r="JI126" s="40">
        <f t="shared" si="965"/>
        <v>65000</v>
      </c>
      <c r="JJ126" s="40">
        <f t="shared" si="965"/>
        <v>65000</v>
      </c>
      <c r="JK126" s="40">
        <f t="shared" si="965"/>
        <v>65000</v>
      </c>
      <c r="JL126" s="40">
        <f t="shared" si="965"/>
        <v>65000</v>
      </c>
      <c r="JM126" s="40">
        <f t="shared" si="965"/>
        <v>65000</v>
      </c>
      <c r="JN126" s="40">
        <f t="shared" si="965"/>
        <v>65000</v>
      </c>
      <c r="JO126" s="40">
        <f t="shared" si="965"/>
        <v>65000</v>
      </c>
      <c r="JP126" s="40">
        <f t="shared" si="965"/>
        <v>65000</v>
      </c>
      <c r="JQ126" s="40">
        <f t="shared" si="965"/>
        <v>65000</v>
      </c>
      <c r="JR126" s="40">
        <f t="shared" si="966"/>
        <v>65000</v>
      </c>
      <c r="JS126" s="40">
        <f t="shared" si="966"/>
        <v>65000</v>
      </c>
      <c r="JT126" s="40">
        <f t="shared" si="966"/>
        <v>65000</v>
      </c>
      <c r="JU126" s="40">
        <f t="shared" si="966"/>
        <v>65000</v>
      </c>
      <c r="JV126" s="40">
        <f t="shared" si="966"/>
        <v>65000</v>
      </c>
      <c r="JW126" s="40">
        <f t="shared" si="966"/>
        <v>65000</v>
      </c>
      <c r="JX126" s="40">
        <f t="shared" si="966"/>
        <v>65000</v>
      </c>
      <c r="JY126" s="40">
        <f t="shared" si="966"/>
        <v>65000</v>
      </c>
      <c r="JZ126" s="40">
        <f t="shared" si="966"/>
        <v>65000</v>
      </c>
      <c r="KA126" s="40">
        <f t="shared" si="966"/>
        <v>65000</v>
      </c>
      <c r="KB126" s="40">
        <f t="shared" si="966"/>
        <v>65000</v>
      </c>
      <c r="KC126" s="40">
        <f t="shared" si="966"/>
        <v>65000</v>
      </c>
      <c r="KD126" s="40">
        <f t="shared" si="966"/>
        <v>65000</v>
      </c>
      <c r="KE126" s="40">
        <f t="shared" si="966"/>
        <v>65000</v>
      </c>
      <c r="KF126" s="40">
        <f t="shared" si="966"/>
        <v>65000</v>
      </c>
      <c r="KG126" s="40">
        <f t="shared" si="966"/>
        <v>65000</v>
      </c>
      <c r="KH126" s="40">
        <f t="shared" si="967"/>
        <v>65000</v>
      </c>
      <c r="KI126" s="40">
        <f t="shared" si="967"/>
        <v>65000</v>
      </c>
      <c r="KJ126" s="40">
        <f t="shared" si="967"/>
        <v>65000</v>
      </c>
      <c r="KK126" s="40">
        <f t="shared" si="967"/>
        <v>65000</v>
      </c>
      <c r="KL126" s="40">
        <f t="shared" si="967"/>
        <v>65000</v>
      </c>
      <c r="KM126" s="40">
        <f t="shared" si="967"/>
        <v>65000</v>
      </c>
      <c r="KN126" s="40">
        <f t="shared" si="967"/>
        <v>65000</v>
      </c>
      <c r="KO126" s="40">
        <f t="shared" si="967"/>
        <v>65000</v>
      </c>
      <c r="KP126" s="40">
        <f t="shared" si="967"/>
        <v>65000</v>
      </c>
      <c r="KQ126" s="40">
        <f t="shared" si="967"/>
        <v>65000</v>
      </c>
      <c r="KR126" s="40">
        <f t="shared" si="967"/>
        <v>65000</v>
      </c>
      <c r="KS126" s="40">
        <f t="shared" si="967"/>
        <v>65000</v>
      </c>
      <c r="KT126" s="40">
        <f t="shared" si="967"/>
        <v>65000</v>
      </c>
      <c r="KU126" s="40">
        <f t="shared" si="967"/>
        <v>65000</v>
      </c>
      <c r="KV126" s="40">
        <f t="shared" si="967"/>
        <v>65000</v>
      </c>
      <c r="KW126" s="1"/>
      <c r="KX126" s="1"/>
    </row>
    <row r="127" spans="1:310" s="4" customFormat="1" x14ac:dyDescent="0.25">
      <c r="A127" s="3"/>
      <c r="B127" s="85"/>
      <c r="C127" s="85"/>
      <c r="D127" s="85"/>
      <c r="E127" s="3" t="str">
        <f t="shared" si="949"/>
        <v>мотивация персонала</v>
      </c>
      <c r="F127" s="3"/>
      <c r="G127" s="3"/>
      <c r="H127" s="11" t="str">
        <f t="shared" si="968"/>
        <v>руб.</v>
      </c>
      <c r="I127" s="3"/>
      <c r="J127" s="3"/>
      <c r="K127" s="3" t="str">
        <f>kpi!E77</f>
        <v>% мотивации от дохода</v>
      </c>
      <c r="L127" s="3"/>
      <c r="M127" s="5"/>
      <c r="N127" s="239">
        <f>условия!$U$122</f>
        <v>5.0000000000000001E-3</v>
      </c>
      <c r="O127" s="19"/>
      <c r="P127" s="3"/>
      <c r="Q127" s="3"/>
      <c r="R127" s="69"/>
      <c r="S127" s="3"/>
      <c r="T127" s="5" t="s">
        <v>0</v>
      </c>
      <c r="U127" s="41">
        <f t="shared" ref="U127:CF127" si="970">IF(U$7="",0,U53*$N$127)</f>
        <v>286.28570192307683</v>
      </c>
      <c r="V127" s="41">
        <f t="shared" si="970"/>
        <v>620.28568749999999</v>
      </c>
      <c r="W127" s="41">
        <f t="shared" si="970"/>
        <v>1001.9999567307691</v>
      </c>
      <c r="X127" s="41">
        <f t="shared" si="970"/>
        <v>1416.4453326923074</v>
      </c>
      <c r="Y127" s="41">
        <f t="shared" si="970"/>
        <v>1876.1077961538458</v>
      </c>
      <c r="Z127" s="41">
        <f t="shared" si="970"/>
        <v>2260.5868182692307</v>
      </c>
      <c r="AA127" s="41">
        <f t="shared" si="970"/>
        <v>2670.216173076923</v>
      </c>
      <c r="AB127" s="41">
        <f t="shared" si="970"/>
        <v>3104.9958605769225</v>
      </c>
      <c r="AC127" s="41">
        <f t="shared" si="970"/>
        <v>3564.9258807692295</v>
      </c>
      <c r="AD127" s="41">
        <f t="shared" si="970"/>
        <v>4050.0062336538458</v>
      </c>
      <c r="AE127" s="41">
        <f t="shared" si="970"/>
        <v>4560.2369192307679</v>
      </c>
      <c r="AF127" s="41">
        <f t="shared" si="970"/>
        <v>5095.6179374999992</v>
      </c>
      <c r="AG127" s="41">
        <f t="shared" si="970"/>
        <v>3923.4518999999996</v>
      </c>
      <c r="AH127" s="41">
        <f t="shared" si="970"/>
        <v>0</v>
      </c>
      <c r="AI127" s="41">
        <f t="shared" si="970"/>
        <v>0</v>
      </c>
      <c r="AJ127" s="41">
        <f t="shared" si="970"/>
        <v>0</v>
      </c>
      <c r="AK127" s="41">
        <f t="shared" si="970"/>
        <v>0</v>
      </c>
      <c r="AL127" s="41">
        <f t="shared" si="970"/>
        <v>0</v>
      </c>
      <c r="AM127" s="41">
        <f t="shared" si="970"/>
        <v>0</v>
      </c>
      <c r="AN127" s="41">
        <f t="shared" si="970"/>
        <v>0</v>
      </c>
      <c r="AO127" s="41">
        <f t="shared" si="970"/>
        <v>0</v>
      </c>
      <c r="AP127" s="41">
        <f t="shared" si="970"/>
        <v>0</v>
      </c>
      <c r="AQ127" s="41">
        <f t="shared" si="970"/>
        <v>0</v>
      </c>
      <c r="AR127" s="41">
        <f t="shared" si="970"/>
        <v>0</v>
      </c>
      <c r="AS127" s="41">
        <f t="shared" si="970"/>
        <v>0</v>
      </c>
      <c r="AT127" s="41">
        <f t="shared" si="970"/>
        <v>0</v>
      </c>
      <c r="AU127" s="41">
        <f t="shared" si="970"/>
        <v>0</v>
      </c>
      <c r="AV127" s="41">
        <f t="shared" si="970"/>
        <v>0</v>
      </c>
      <c r="AW127" s="41">
        <f t="shared" si="970"/>
        <v>0</v>
      </c>
      <c r="AX127" s="41">
        <f t="shared" si="970"/>
        <v>0</v>
      </c>
      <c r="AY127" s="41">
        <f t="shared" si="970"/>
        <v>0</v>
      </c>
      <c r="AZ127" s="41">
        <f t="shared" si="970"/>
        <v>0</v>
      </c>
      <c r="BA127" s="41">
        <f t="shared" si="970"/>
        <v>0</v>
      </c>
      <c r="BB127" s="41">
        <f t="shared" si="970"/>
        <v>0</v>
      </c>
      <c r="BC127" s="41">
        <f t="shared" si="970"/>
        <v>0</v>
      </c>
      <c r="BD127" s="41">
        <f t="shared" si="970"/>
        <v>0</v>
      </c>
      <c r="BE127" s="41">
        <f t="shared" si="970"/>
        <v>0</v>
      </c>
      <c r="BF127" s="41">
        <f t="shared" si="970"/>
        <v>0</v>
      </c>
      <c r="BG127" s="41">
        <f t="shared" si="970"/>
        <v>0</v>
      </c>
      <c r="BH127" s="41">
        <f t="shared" si="970"/>
        <v>0</v>
      </c>
      <c r="BI127" s="41">
        <f t="shared" si="970"/>
        <v>0</v>
      </c>
      <c r="BJ127" s="41">
        <f t="shared" si="970"/>
        <v>0</v>
      </c>
      <c r="BK127" s="41">
        <f t="shared" si="970"/>
        <v>0</v>
      </c>
      <c r="BL127" s="41">
        <f t="shared" si="970"/>
        <v>0</v>
      </c>
      <c r="BM127" s="41">
        <f t="shared" si="970"/>
        <v>0</v>
      </c>
      <c r="BN127" s="41">
        <f t="shared" si="970"/>
        <v>0</v>
      </c>
      <c r="BO127" s="41">
        <f t="shared" si="970"/>
        <v>0</v>
      </c>
      <c r="BP127" s="41">
        <f t="shared" si="970"/>
        <v>0</v>
      </c>
      <c r="BQ127" s="41">
        <f t="shared" si="970"/>
        <v>0</v>
      </c>
      <c r="BR127" s="41">
        <f t="shared" si="970"/>
        <v>0</v>
      </c>
      <c r="BS127" s="41">
        <f t="shared" si="970"/>
        <v>0</v>
      </c>
      <c r="BT127" s="41">
        <f t="shared" si="970"/>
        <v>0</v>
      </c>
      <c r="BU127" s="41">
        <f t="shared" si="970"/>
        <v>0</v>
      </c>
      <c r="BV127" s="41">
        <f t="shared" si="970"/>
        <v>0</v>
      </c>
      <c r="BW127" s="41">
        <f t="shared" si="970"/>
        <v>0</v>
      </c>
      <c r="BX127" s="41">
        <f t="shared" si="970"/>
        <v>0</v>
      </c>
      <c r="BY127" s="41">
        <f t="shared" si="970"/>
        <v>0</v>
      </c>
      <c r="BZ127" s="41">
        <f t="shared" si="970"/>
        <v>0</v>
      </c>
      <c r="CA127" s="41">
        <f t="shared" si="970"/>
        <v>0</v>
      </c>
      <c r="CB127" s="41">
        <f t="shared" si="970"/>
        <v>0</v>
      </c>
      <c r="CC127" s="41">
        <f t="shared" si="970"/>
        <v>0</v>
      </c>
      <c r="CD127" s="41">
        <f t="shared" si="970"/>
        <v>0</v>
      </c>
      <c r="CE127" s="41">
        <f t="shared" si="970"/>
        <v>0</v>
      </c>
      <c r="CF127" s="41">
        <f t="shared" si="970"/>
        <v>0</v>
      </c>
      <c r="CG127" s="41">
        <f t="shared" ref="CG127:ER127" si="971">IF(CG$7="",0,CG53*$N$127)</f>
        <v>0</v>
      </c>
      <c r="CH127" s="41">
        <f t="shared" si="971"/>
        <v>0</v>
      </c>
      <c r="CI127" s="41">
        <f t="shared" si="971"/>
        <v>0</v>
      </c>
      <c r="CJ127" s="41">
        <f t="shared" si="971"/>
        <v>0</v>
      </c>
      <c r="CK127" s="41">
        <f t="shared" si="971"/>
        <v>0</v>
      </c>
      <c r="CL127" s="41">
        <f t="shared" si="971"/>
        <v>0</v>
      </c>
      <c r="CM127" s="41">
        <f t="shared" si="971"/>
        <v>0</v>
      </c>
      <c r="CN127" s="41">
        <f t="shared" si="971"/>
        <v>0</v>
      </c>
      <c r="CO127" s="41">
        <f t="shared" si="971"/>
        <v>0</v>
      </c>
      <c r="CP127" s="41">
        <f t="shared" si="971"/>
        <v>0</v>
      </c>
      <c r="CQ127" s="41">
        <f t="shared" si="971"/>
        <v>0</v>
      </c>
      <c r="CR127" s="41">
        <f t="shared" si="971"/>
        <v>0</v>
      </c>
      <c r="CS127" s="41">
        <f t="shared" si="971"/>
        <v>0</v>
      </c>
      <c r="CT127" s="41">
        <f t="shared" si="971"/>
        <v>0</v>
      </c>
      <c r="CU127" s="41">
        <f t="shared" si="971"/>
        <v>0</v>
      </c>
      <c r="CV127" s="41">
        <f t="shared" si="971"/>
        <v>0</v>
      </c>
      <c r="CW127" s="41">
        <f t="shared" si="971"/>
        <v>0</v>
      </c>
      <c r="CX127" s="41">
        <f t="shared" si="971"/>
        <v>0</v>
      </c>
      <c r="CY127" s="41">
        <f t="shared" si="971"/>
        <v>0</v>
      </c>
      <c r="CZ127" s="41">
        <f t="shared" si="971"/>
        <v>0</v>
      </c>
      <c r="DA127" s="41">
        <f t="shared" si="971"/>
        <v>0</v>
      </c>
      <c r="DB127" s="41">
        <f t="shared" si="971"/>
        <v>0</v>
      </c>
      <c r="DC127" s="41">
        <f t="shared" si="971"/>
        <v>0</v>
      </c>
      <c r="DD127" s="41">
        <f t="shared" si="971"/>
        <v>0</v>
      </c>
      <c r="DE127" s="41">
        <f t="shared" si="971"/>
        <v>0</v>
      </c>
      <c r="DF127" s="41">
        <f t="shared" si="971"/>
        <v>0</v>
      </c>
      <c r="DG127" s="41">
        <f t="shared" si="971"/>
        <v>0</v>
      </c>
      <c r="DH127" s="41">
        <f t="shared" si="971"/>
        <v>0</v>
      </c>
      <c r="DI127" s="41">
        <f t="shared" si="971"/>
        <v>0</v>
      </c>
      <c r="DJ127" s="41">
        <f t="shared" si="971"/>
        <v>0</v>
      </c>
      <c r="DK127" s="41">
        <f t="shared" si="971"/>
        <v>0</v>
      </c>
      <c r="DL127" s="41">
        <f t="shared" si="971"/>
        <v>0</v>
      </c>
      <c r="DM127" s="41">
        <f t="shared" si="971"/>
        <v>0</v>
      </c>
      <c r="DN127" s="41">
        <f t="shared" si="971"/>
        <v>0</v>
      </c>
      <c r="DO127" s="41">
        <f t="shared" si="971"/>
        <v>0</v>
      </c>
      <c r="DP127" s="41">
        <f t="shared" si="971"/>
        <v>0</v>
      </c>
      <c r="DQ127" s="41">
        <f t="shared" si="971"/>
        <v>0</v>
      </c>
      <c r="DR127" s="41">
        <f t="shared" si="971"/>
        <v>0</v>
      </c>
      <c r="DS127" s="41">
        <f t="shared" si="971"/>
        <v>0</v>
      </c>
      <c r="DT127" s="41">
        <f t="shared" si="971"/>
        <v>0</v>
      </c>
      <c r="DU127" s="41">
        <f t="shared" si="971"/>
        <v>0</v>
      </c>
      <c r="DV127" s="41">
        <f t="shared" si="971"/>
        <v>0</v>
      </c>
      <c r="DW127" s="41">
        <f t="shared" si="971"/>
        <v>0</v>
      </c>
      <c r="DX127" s="41">
        <f t="shared" si="971"/>
        <v>0</v>
      </c>
      <c r="DY127" s="41">
        <f t="shared" si="971"/>
        <v>0</v>
      </c>
      <c r="DZ127" s="41">
        <f t="shared" si="971"/>
        <v>0</v>
      </c>
      <c r="EA127" s="41">
        <f t="shared" si="971"/>
        <v>0</v>
      </c>
      <c r="EB127" s="41">
        <f t="shared" si="971"/>
        <v>0</v>
      </c>
      <c r="EC127" s="41">
        <f t="shared" si="971"/>
        <v>0</v>
      </c>
      <c r="ED127" s="41">
        <f t="shared" si="971"/>
        <v>0</v>
      </c>
      <c r="EE127" s="41">
        <f t="shared" si="971"/>
        <v>0</v>
      </c>
      <c r="EF127" s="41">
        <f t="shared" si="971"/>
        <v>0</v>
      </c>
      <c r="EG127" s="41">
        <f t="shared" si="971"/>
        <v>0</v>
      </c>
      <c r="EH127" s="41">
        <f t="shared" si="971"/>
        <v>0</v>
      </c>
      <c r="EI127" s="41">
        <f t="shared" si="971"/>
        <v>0</v>
      </c>
      <c r="EJ127" s="41">
        <f t="shared" si="971"/>
        <v>0</v>
      </c>
      <c r="EK127" s="41">
        <f t="shared" si="971"/>
        <v>0</v>
      </c>
      <c r="EL127" s="41">
        <f t="shared" si="971"/>
        <v>0</v>
      </c>
      <c r="EM127" s="41">
        <f t="shared" si="971"/>
        <v>0</v>
      </c>
      <c r="EN127" s="41">
        <f t="shared" si="971"/>
        <v>0</v>
      </c>
      <c r="EO127" s="41">
        <f t="shared" si="971"/>
        <v>0</v>
      </c>
      <c r="EP127" s="41">
        <f t="shared" si="971"/>
        <v>0</v>
      </c>
      <c r="EQ127" s="41">
        <f t="shared" si="971"/>
        <v>0</v>
      </c>
      <c r="ER127" s="41">
        <f t="shared" si="971"/>
        <v>0</v>
      </c>
      <c r="ES127" s="41">
        <f t="shared" ref="ES127:HD127" si="972">IF(ES$7="",0,ES53*$N$127)</f>
        <v>0</v>
      </c>
      <c r="ET127" s="41">
        <f t="shared" si="972"/>
        <v>0</v>
      </c>
      <c r="EU127" s="41">
        <f t="shared" si="972"/>
        <v>0</v>
      </c>
      <c r="EV127" s="41">
        <f t="shared" si="972"/>
        <v>0</v>
      </c>
      <c r="EW127" s="41">
        <f t="shared" si="972"/>
        <v>0</v>
      </c>
      <c r="EX127" s="41">
        <f t="shared" si="972"/>
        <v>0</v>
      </c>
      <c r="EY127" s="41">
        <f t="shared" si="972"/>
        <v>0</v>
      </c>
      <c r="EZ127" s="41">
        <f t="shared" si="972"/>
        <v>0</v>
      </c>
      <c r="FA127" s="41">
        <f t="shared" si="972"/>
        <v>0</v>
      </c>
      <c r="FB127" s="41">
        <f t="shared" si="972"/>
        <v>0</v>
      </c>
      <c r="FC127" s="41">
        <f t="shared" si="972"/>
        <v>0</v>
      </c>
      <c r="FD127" s="41">
        <f t="shared" si="972"/>
        <v>0</v>
      </c>
      <c r="FE127" s="41">
        <f t="shared" si="972"/>
        <v>0</v>
      </c>
      <c r="FF127" s="41">
        <f t="shared" si="972"/>
        <v>0</v>
      </c>
      <c r="FG127" s="41">
        <f t="shared" si="972"/>
        <v>0</v>
      </c>
      <c r="FH127" s="41">
        <f t="shared" si="972"/>
        <v>0</v>
      </c>
      <c r="FI127" s="41">
        <f t="shared" si="972"/>
        <v>0</v>
      </c>
      <c r="FJ127" s="41">
        <f t="shared" si="972"/>
        <v>0</v>
      </c>
      <c r="FK127" s="41">
        <f t="shared" si="972"/>
        <v>0</v>
      </c>
      <c r="FL127" s="41">
        <f t="shared" si="972"/>
        <v>0</v>
      </c>
      <c r="FM127" s="41">
        <f t="shared" si="972"/>
        <v>0</v>
      </c>
      <c r="FN127" s="41">
        <f t="shared" si="972"/>
        <v>0</v>
      </c>
      <c r="FO127" s="41">
        <f t="shared" si="972"/>
        <v>0</v>
      </c>
      <c r="FP127" s="41">
        <f t="shared" si="972"/>
        <v>0</v>
      </c>
      <c r="FQ127" s="41">
        <f t="shared" si="972"/>
        <v>0</v>
      </c>
      <c r="FR127" s="41">
        <f t="shared" si="972"/>
        <v>0</v>
      </c>
      <c r="FS127" s="41">
        <f t="shared" si="972"/>
        <v>0</v>
      </c>
      <c r="FT127" s="41">
        <f t="shared" si="972"/>
        <v>0</v>
      </c>
      <c r="FU127" s="41">
        <f t="shared" si="972"/>
        <v>0</v>
      </c>
      <c r="FV127" s="41">
        <f t="shared" si="972"/>
        <v>0</v>
      </c>
      <c r="FW127" s="41">
        <f t="shared" si="972"/>
        <v>0</v>
      </c>
      <c r="FX127" s="41">
        <f t="shared" si="972"/>
        <v>0</v>
      </c>
      <c r="FY127" s="41">
        <f t="shared" si="972"/>
        <v>0</v>
      </c>
      <c r="FZ127" s="41">
        <f t="shared" si="972"/>
        <v>0</v>
      </c>
      <c r="GA127" s="41">
        <f t="shared" si="972"/>
        <v>0</v>
      </c>
      <c r="GB127" s="41">
        <f t="shared" si="972"/>
        <v>0</v>
      </c>
      <c r="GC127" s="41">
        <f t="shared" si="972"/>
        <v>0</v>
      </c>
      <c r="GD127" s="41">
        <f t="shared" si="972"/>
        <v>0</v>
      </c>
      <c r="GE127" s="41">
        <f t="shared" si="972"/>
        <v>0</v>
      </c>
      <c r="GF127" s="41">
        <f t="shared" si="972"/>
        <v>0</v>
      </c>
      <c r="GG127" s="41">
        <f t="shared" si="972"/>
        <v>0</v>
      </c>
      <c r="GH127" s="41">
        <f t="shared" si="972"/>
        <v>0</v>
      </c>
      <c r="GI127" s="41">
        <f t="shared" si="972"/>
        <v>0</v>
      </c>
      <c r="GJ127" s="41">
        <f t="shared" si="972"/>
        <v>0</v>
      </c>
      <c r="GK127" s="41">
        <f t="shared" si="972"/>
        <v>0</v>
      </c>
      <c r="GL127" s="41">
        <f t="shared" si="972"/>
        <v>0</v>
      </c>
      <c r="GM127" s="41">
        <f t="shared" si="972"/>
        <v>0</v>
      </c>
      <c r="GN127" s="41">
        <f t="shared" si="972"/>
        <v>0</v>
      </c>
      <c r="GO127" s="41">
        <f t="shared" si="972"/>
        <v>0</v>
      </c>
      <c r="GP127" s="41">
        <f t="shared" si="972"/>
        <v>0</v>
      </c>
      <c r="GQ127" s="41">
        <f t="shared" si="972"/>
        <v>0</v>
      </c>
      <c r="GR127" s="41">
        <f t="shared" si="972"/>
        <v>0</v>
      </c>
      <c r="GS127" s="41">
        <f t="shared" si="972"/>
        <v>0</v>
      </c>
      <c r="GT127" s="41">
        <f t="shared" si="972"/>
        <v>0</v>
      </c>
      <c r="GU127" s="41">
        <f t="shared" si="972"/>
        <v>0</v>
      </c>
      <c r="GV127" s="41">
        <f t="shared" si="972"/>
        <v>0</v>
      </c>
      <c r="GW127" s="41">
        <f t="shared" si="972"/>
        <v>0</v>
      </c>
      <c r="GX127" s="41">
        <f t="shared" si="972"/>
        <v>0</v>
      </c>
      <c r="GY127" s="41">
        <f t="shared" si="972"/>
        <v>0</v>
      </c>
      <c r="GZ127" s="41">
        <f t="shared" si="972"/>
        <v>0</v>
      </c>
      <c r="HA127" s="41">
        <f t="shared" si="972"/>
        <v>0</v>
      </c>
      <c r="HB127" s="41">
        <f t="shared" si="972"/>
        <v>0</v>
      </c>
      <c r="HC127" s="41">
        <f t="shared" si="972"/>
        <v>0</v>
      </c>
      <c r="HD127" s="41">
        <f t="shared" si="972"/>
        <v>0</v>
      </c>
      <c r="HE127" s="41">
        <f t="shared" ref="HE127:JP127" si="973">IF(HE$7="",0,HE53*$N$127)</f>
        <v>0</v>
      </c>
      <c r="HF127" s="41">
        <f t="shared" si="973"/>
        <v>0</v>
      </c>
      <c r="HG127" s="41">
        <f t="shared" si="973"/>
        <v>0</v>
      </c>
      <c r="HH127" s="41">
        <f t="shared" si="973"/>
        <v>0</v>
      </c>
      <c r="HI127" s="41">
        <f t="shared" si="973"/>
        <v>0</v>
      </c>
      <c r="HJ127" s="41">
        <f t="shared" si="973"/>
        <v>0</v>
      </c>
      <c r="HK127" s="41">
        <f t="shared" si="973"/>
        <v>0</v>
      </c>
      <c r="HL127" s="41">
        <f t="shared" si="973"/>
        <v>0</v>
      </c>
      <c r="HM127" s="41">
        <f t="shared" si="973"/>
        <v>0</v>
      </c>
      <c r="HN127" s="41">
        <f t="shared" si="973"/>
        <v>0</v>
      </c>
      <c r="HO127" s="41">
        <f t="shared" si="973"/>
        <v>0</v>
      </c>
      <c r="HP127" s="41">
        <f t="shared" si="973"/>
        <v>0</v>
      </c>
      <c r="HQ127" s="41">
        <f t="shared" si="973"/>
        <v>0</v>
      </c>
      <c r="HR127" s="41">
        <f t="shared" si="973"/>
        <v>0</v>
      </c>
      <c r="HS127" s="41">
        <f t="shared" si="973"/>
        <v>0</v>
      </c>
      <c r="HT127" s="41">
        <f t="shared" si="973"/>
        <v>0</v>
      </c>
      <c r="HU127" s="41">
        <f t="shared" si="973"/>
        <v>0</v>
      </c>
      <c r="HV127" s="41">
        <f t="shared" si="973"/>
        <v>0</v>
      </c>
      <c r="HW127" s="41">
        <f t="shared" si="973"/>
        <v>0</v>
      </c>
      <c r="HX127" s="41">
        <f t="shared" si="973"/>
        <v>0</v>
      </c>
      <c r="HY127" s="41">
        <f t="shared" si="973"/>
        <v>0</v>
      </c>
      <c r="HZ127" s="41">
        <f t="shared" si="973"/>
        <v>0</v>
      </c>
      <c r="IA127" s="41">
        <f t="shared" si="973"/>
        <v>0</v>
      </c>
      <c r="IB127" s="41">
        <f t="shared" si="973"/>
        <v>0</v>
      </c>
      <c r="IC127" s="41">
        <f t="shared" si="973"/>
        <v>0</v>
      </c>
      <c r="ID127" s="41">
        <f t="shared" si="973"/>
        <v>0</v>
      </c>
      <c r="IE127" s="41">
        <f t="shared" si="973"/>
        <v>0</v>
      </c>
      <c r="IF127" s="41">
        <f t="shared" si="973"/>
        <v>0</v>
      </c>
      <c r="IG127" s="41">
        <f t="shared" si="973"/>
        <v>0</v>
      </c>
      <c r="IH127" s="41">
        <f t="shared" si="973"/>
        <v>0</v>
      </c>
      <c r="II127" s="41">
        <f t="shared" si="973"/>
        <v>0</v>
      </c>
      <c r="IJ127" s="41">
        <f t="shared" si="973"/>
        <v>0</v>
      </c>
      <c r="IK127" s="41">
        <f t="shared" si="973"/>
        <v>0</v>
      </c>
      <c r="IL127" s="41">
        <f t="shared" si="973"/>
        <v>0</v>
      </c>
      <c r="IM127" s="41">
        <f t="shared" si="973"/>
        <v>0</v>
      </c>
      <c r="IN127" s="41">
        <f t="shared" si="973"/>
        <v>0</v>
      </c>
      <c r="IO127" s="41">
        <f t="shared" si="973"/>
        <v>0</v>
      </c>
      <c r="IP127" s="41">
        <f t="shared" si="973"/>
        <v>0</v>
      </c>
      <c r="IQ127" s="41">
        <f t="shared" si="973"/>
        <v>0</v>
      </c>
      <c r="IR127" s="41">
        <f t="shared" si="973"/>
        <v>0</v>
      </c>
      <c r="IS127" s="41">
        <f t="shared" si="973"/>
        <v>0</v>
      </c>
      <c r="IT127" s="41">
        <f t="shared" si="973"/>
        <v>0</v>
      </c>
      <c r="IU127" s="41">
        <f t="shared" si="973"/>
        <v>0</v>
      </c>
      <c r="IV127" s="41">
        <f t="shared" si="973"/>
        <v>0</v>
      </c>
      <c r="IW127" s="41">
        <f t="shared" si="973"/>
        <v>0</v>
      </c>
      <c r="IX127" s="41">
        <f t="shared" si="973"/>
        <v>0</v>
      </c>
      <c r="IY127" s="41">
        <f t="shared" si="973"/>
        <v>0</v>
      </c>
      <c r="IZ127" s="41">
        <f t="shared" si="973"/>
        <v>0</v>
      </c>
      <c r="JA127" s="41">
        <f t="shared" si="973"/>
        <v>0</v>
      </c>
      <c r="JB127" s="41">
        <f t="shared" si="973"/>
        <v>0</v>
      </c>
      <c r="JC127" s="41">
        <f t="shared" si="973"/>
        <v>0</v>
      </c>
      <c r="JD127" s="41">
        <f t="shared" si="973"/>
        <v>0</v>
      </c>
      <c r="JE127" s="41">
        <f t="shared" si="973"/>
        <v>0</v>
      </c>
      <c r="JF127" s="41">
        <f t="shared" si="973"/>
        <v>0</v>
      </c>
      <c r="JG127" s="41">
        <f t="shared" si="973"/>
        <v>0</v>
      </c>
      <c r="JH127" s="41">
        <f t="shared" si="973"/>
        <v>0</v>
      </c>
      <c r="JI127" s="41">
        <f t="shared" si="973"/>
        <v>0</v>
      </c>
      <c r="JJ127" s="41">
        <f t="shared" si="973"/>
        <v>0</v>
      </c>
      <c r="JK127" s="41">
        <f t="shared" si="973"/>
        <v>0</v>
      </c>
      <c r="JL127" s="41">
        <f t="shared" si="973"/>
        <v>0</v>
      </c>
      <c r="JM127" s="41">
        <f t="shared" si="973"/>
        <v>0</v>
      </c>
      <c r="JN127" s="41">
        <f t="shared" si="973"/>
        <v>0</v>
      </c>
      <c r="JO127" s="41">
        <f t="shared" si="973"/>
        <v>0</v>
      </c>
      <c r="JP127" s="41">
        <f t="shared" si="973"/>
        <v>0</v>
      </c>
      <c r="JQ127" s="41">
        <f t="shared" ref="JQ127:KV127" si="974">IF(JQ$7="",0,JQ53*$N$127)</f>
        <v>0</v>
      </c>
      <c r="JR127" s="41">
        <f t="shared" si="974"/>
        <v>0</v>
      </c>
      <c r="JS127" s="41">
        <f t="shared" si="974"/>
        <v>0</v>
      </c>
      <c r="JT127" s="41">
        <f t="shared" si="974"/>
        <v>0</v>
      </c>
      <c r="JU127" s="41">
        <f t="shared" si="974"/>
        <v>0</v>
      </c>
      <c r="JV127" s="41">
        <f t="shared" si="974"/>
        <v>0</v>
      </c>
      <c r="JW127" s="41">
        <f t="shared" si="974"/>
        <v>0</v>
      </c>
      <c r="JX127" s="41">
        <f t="shared" si="974"/>
        <v>0</v>
      </c>
      <c r="JY127" s="41">
        <f t="shared" si="974"/>
        <v>0</v>
      </c>
      <c r="JZ127" s="41">
        <f t="shared" si="974"/>
        <v>0</v>
      </c>
      <c r="KA127" s="41">
        <f t="shared" si="974"/>
        <v>0</v>
      </c>
      <c r="KB127" s="41">
        <f t="shared" si="974"/>
        <v>0</v>
      </c>
      <c r="KC127" s="41">
        <f t="shared" si="974"/>
        <v>0</v>
      </c>
      <c r="KD127" s="41">
        <f t="shared" si="974"/>
        <v>0</v>
      </c>
      <c r="KE127" s="41">
        <f t="shared" si="974"/>
        <v>0</v>
      </c>
      <c r="KF127" s="41">
        <f t="shared" si="974"/>
        <v>0</v>
      </c>
      <c r="KG127" s="41">
        <f t="shared" si="974"/>
        <v>0</v>
      </c>
      <c r="KH127" s="41">
        <f t="shared" si="974"/>
        <v>0</v>
      </c>
      <c r="KI127" s="41">
        <f t="shared" si="974"/>
        <v>0</v>
      </c>
      <c r="KJ127" s="41">
        <f t="shared" si="974"/>
        <v>0</v>
      </c>
      <c r="KK127" s="41">
        <f t="shared" si="974"/>
        <v>0</v>
      </c>
      <c r="KL127" s="41">
        <f t="shared" si="974"/>
        <v>0</v>
      </c>
      <c r="KM127" s="41">
        <f t="shared" si="974"/>
        <v>0</v>
      </c>
      <c r="KN127" s="41">
        <f t="shared" si="974"/>
        <v>0</v>
      </c>
      <c r="KO127" s="41">
        <f t="shared" si="974"/>
        <v>0</v>
      </c>
      <c r="KP127" s="41">
        <f t="shared" si="974"/>
        <v>0</v>
      </c>
      <c r="KQ127" s="41">
        <f t="shared" si="974"/>
        <v>0</v>
      </c>
      <c r="KR127" s="41">
        <f t="shared" si="974"/>
        <v>0</v>
      </c>
      <c r="KS127" s="41">
        <f t="shared" si="974"/>
        <v>0</v>
      </c>
      <c r="KT127" s="41">
        <f t="shared" si="974"/>
        <v>0</v>
      </c>
      <c r="KU127" s="41">
        <f t="shared" si="974"/>
        <v>0</v>
      </c>
      <c r="KV127" s="41">
        <f t="shared" si="974"/>
        <v>0</v>
      </c>
      <c r="KW127" s="3"/>
      <c r="KX127" s="3"/>
    </row>
    <row r="128" spans="1:310" x14ac:dyDescent="0.25">
      <c r="A128" s="1"/>
      <c r="B128" s="79"/>
      <c r="C128" s="79"/>
      <c r="D128" s="79"/>
      <c r="E128" s="1" t="str">
        <f t="shared" si="949"/>
        <v>ТОП-менеджмент</v>
      </c>
      <c r="F128" s="1"/>
      <c r="G128" s="1"/>
      <c r="H128" s="11" t="str">
        <f t="shared" si="968"/>
        <v>руб.</v>
      </c>
      <c r="I128" s="1"/>
      <c r="J128" s="1"/>
      <c r="K128" s="1"/>
      <c r="L128" s="1"/>
      <c r="M128" s="5"/>
      <c r="N128" s="52"/>
      <c r="O128" s="19"/>
      <c r="P128" s="1"/>
      <c r="Q128" s="1"/>
      <c r="R128" s="52"/>
      <c r="S128" s="1"/>
      <c r="T128" s="5" t="s">
        <v>0</v>
      </c>
      <c r="U128" s="40">
        <v>150</v>
      </c>
      <c r="V128" s="40">
        <f t="shared" ref="V128:CG128" si="975">U128</f>
        <v>150</v>
      </c>
      <c r="W128" s="40">
        <f t="shared" si="975"/>
        <v>150</v>
      </c>
      <c r="X128" s="40">
        <f t="shared" si="975"/>
        <v>150</v>
      </c>
      <c r="Y128" s="40">
        <f t="shared" si="975"/>
        <v>150</v>
      </c>
      <c r="Z128" s="40">
        <f t="shared" si="975"/>
        <v>150</v>
      </c>
      <c r="AA128" s="40">
        <f t="shared" si="975"/>
        <v>150</v>
      </c>
      <c r="AB128" s="40">
        <f t="shared" si="975"/>
        <v>150</v>
      </c>
      <c r="AC128" s="40">
        <f t="shared" si="975"/>
        <v>150</v>
      </c>
      <c r="AD128" s="40">
        <f t="shared" si="975"/>
        <v>150</v>
      </c>
      <c r="AE128" s="40">
        <f t="shared" si="975"/>
        <v>150</v>
      </c>
      <c r="AF128" s="40">
        <f t="shared" si="975"/>
        <v>150</v>
      </c>
      <c r="AG128" s="40">
        <f t="shared" si="975"/>
        <v>150</v>
      </c>
      <c r="AH128" s="40">
        <f t="shared" si="975"/>
        <v>150</v>
      </c>
      <c r="AI128" s="40">
        <f t="shared" si="975"/>
        <v>150</v>
      </c>
      <c r="AJ128" s="40">
        <f t="shared" si="975"/>
        <v>150</v>
      </c>
      <c r="AK128" s="40">
        <f t="shared" si="975"/>
        <v>150</v>
      </c>
      <c r="AL128" s="40">
        <f t="shared" si="975"/>
        <v>150</v>
      </c>
      <c r="AM128" s="40">
        <f t="shared" si="975"/>
        <v>150</v>
      </c>
      <c r="AN128" s="40">
        <f t="shared" si="975"/>
        <v>150</v>
      </c>
      <c r="AO128" s="40">
        <f t="shared" si="975"/>
        <v>150</v>
      </c>
      <c r="AP128" s="40">
        <f t="shared" si="975"/>
        <v>150</v>
      </c>
      <c r="AQ128" s="40">
        <f t="shared" si="975"/>
        <v>150</v>
      </c>
      <c r="AR128" s="40">
        <f t="shared" si="975"/>
        <v>150</v>
      </c>
      <c r="AS128" s="40">
        <f t="shared" si="975"/>
        <v>150</v>
      </c>
      <c r="AT128" s="40">
        <f t="shared" si="975"/>
        <v>150</v>
      </c>
      <c r="AU128" s="40">
        <f t="shared" si="975"/>
        <v>150</v>
      </c>
      <c r="AV128" s="40">
        <f t="shared" si="975"/>
        <v>150</v>
      </c>
      <c r="AW128" s="40">
        <f t="shared" si="975"/>
        <v>150</v>
      </c>
      <c r="AX128" s="40">
        <f t="shared" si="975"/>
        <v>150</v>
      </c>
      <c r="AY128" s="40">
        <f t="shared" si="975"/>
        <v>150</v>
      </c>
      <c r="AZ128" s="40">
        <f t="shared" si="975"/>
        <v>150</v>
      </c>
      <c r="BA128" s="40">
        <f t="shared" si="975"/>
        <v>150</v>
      </c>
      <c r="BB128" s="40">
        <f t="shared" si="975"/>
        <v>150</v>
      </c>
      <c r="BC128" s="40">
        <f t="shared" si="975"/>
        <v>150</v>
      </c>
      <c r="BD128" s="40">
        <f t="shared" si="975"/>
        <v>150</v>
      </c>
      <c r="BE128" s="40">
        <f t="shared" si="975"/>
        <v>150</v>
      </c>
      <c r="BF128" s="40">
        <f t="shared" si="975"/>
        <v>150</v>
      </c>
      <c r="BG128" s="40">
        <f t="shared" si="975"/>
        <v>150</v>
      </c>
      <c r="BH128" s="40">
        <f t="shared" si="975"/>
        <v>150</v>
      </c>
      <c r="BI128" s="40">
        <f t="shared" si="975"/>
        <v>150</v>
      </c>
      <c r="BJ128" s="40">
        <f t="shared" si="975"/>
        <v>150</v>
      </c>
      <c r="BK128" s="40">
        <f t="shared" si="975"/>
        <v>150</v>
      </c>
      <c r="BL128" s="40">
        <f t="shared" si="975"/>
        <v>150</v>
      </c>
      <c r="BM128" s="40">
        <f t="shared" si="975"/>
        <v>150</v>
      </c>
      <c r="BN128" s="40">
        <f t="shared" si="975"/>
        <v>150</v>
      </c>
      <c r="BO128" s="40">
        <f t="shared" si="975"/>
        <v>150</v>
      </c>
      <c r="BP128" s="40">
        <f t="shared" si="975"/>
        <v>150</v>
      </c>
      <c r="BQ128" s="40">
        <f t="shared" si="975"/>
        <v>150</v>
      </c>
      <c r="BR128" s="40">
        <f t="shared" si="975"/>
        <v>150</v>
      </c>
      <c r="BS128" s="40">
        <f t="shared" si="975"/>
        <v>150</v>
      </c>
      <c r="BT128" s="40">
        <f t="shared" si="975"/>
        <v>150</v>
      </c>
      <c r="BU128" s="40">
        <f t="shared" si="975"/>
        <v>150</v>
      </c>
      <c r="BV128" s="40">
        <f t="shared" si="975"/>
        <v>150</v>
      </c>
      <c r="BW128" s="40">
        <f t="shared" si="975"/>
        <v>150</v>
      </c>
      <c r="BX128" s="40">
        <f t="shared" si="975"/>
        <v>150</v>
      </c>
      <c r="BY128" s="40">
        <f t="shared" si="975"/>
        <v>150</v>
      </c>
      <c r="BZ128" s="40">
        <f t="shared" si="975"/>
        <v>150</v>
      </c>
      <c r="CA128" s="40">
        <f t="shared" si="975"/>
        <v>150</v>
      </c>
      <c r="CB128" s="40">
        <f t="shared" si="975"/>
        <v>150</v>
      </c>
      <c r="CC128" s="40">
        <f t="shared" si="975"/>
        <v>150</v>
      </c>
      <c r="CD128" s="40">
        <f t="shared" si="975"/>
        <v>150</v>
      </c>
      <c r="CE128" s="40">
        <f t="shared" si="975"/>
        <v>150</v>
      </c>
      <c r="CF128" s="40">
        <f t="shared" si="975"/>
        <v>150</v>
      </c>
      <c r="CG128" s="40">
        <f t="shared" si="975"/>
        <v>150</v>
      </c>
      <c r="CH128" s="40">
        <f t="shared" ref="CH128:ES128" si="976">CG128</f>
        <v>150</v>
      </c>
      <c r="CI128" s="40">
        <f t="shared" si="976"/>
        <v>150</v>
      </c>
      <c r="CJ128" s="40">
        <f t="shared" si="976"/>
        <v>150</v>
      </c>
      <c r="CK128" s="40">
        <f t="shared" si="976"/>
        <v>150</v>
      </c>
      <c r="CL128" s="40">
        <f t="shared" si="976"/>
        <v>150</v>
      </c>
      <c r="CM128" s="40">
        <f t="shared" si="976"/>
        <v>150</v>
      </c>
      <c r="CN128" s="40">
        <f t="shared" si="976"/>
        <v>150</v>
      </c>
      <c r="CO128" s="40">
        <f t="shared" si="976"/>
        <v>150</v>
      </c>
      <c r="CP128" s="40">
        <f t="shared" si="976"/>
        <v>150</v>
      </c>
      <c r="CQ128" s="40">
        <f t="shared" si="976"/>
        <v>150</v>
      </c>
      <c r="CR128" s="40">
        <f t="shared" si="976"/>
        <v>150</v>
      </c>
      <c r="CS128" s="40">
        <f t="shared" si="976"/>
        <v>150</v>
      </c>
      <c r="CT128" s="40">
        <f t="shared" si="976"/>
        <v>150</v>
      </c>
      <c r="CU128" s="40">
        <f t="shared" si="976"/>
        <v>150</v>
      </c>
      <c r="CV128" s="40">
        <f t="shared" si="976"/>
        <v>150</v>
      </c>
      <c r="CW128" s="40">
        <f t="shared" si="976"/>
        <v>150</v>
      </c>
      <c r="CX128" s="40">
        <f t="shared" si="976"/>
        <v>150</v>
      </c>
      <c r="CY128" s="40">
        <f t="shared" si="976"/>
        <v>150</v>
      </c>
      <c r="CZ128" s="40">
        <f t="shared" si="976"/>
        <v>150</v>
      </c>
      <c r="DA128" s="40">
        <f t="shared" si="976"/>
        <v>150</v>
      </c>
      <c r="DB128" s="40">
        <f t="shared" si="976"/>
        <v>150</v>
      </c>
      <c r="DC128" s="40">
        <f t="shared" si="976"/>
        <v>150</v>
      </c>
      <c r="DD128" s="40">
        <f t="shared" si="976"/>
        <v>150</v>
      </c>
      <c r="DE128" s="40">
        <f t="shared" si="976"/>
        <v>150</v>
      </c>
      <c r="DF128" s="40">
        <f t="shared" si="976"/>
        <v>150</v>
      </c>
      <c r="DG128" s="40">
        <f t="shared" si="976"/>
        <v>150</v>
      </c>
      <c r="DH128" s="40">
        <f t="shared" si="976"/>
        <v>150</v>
      </c>
      <c r="DI128" s="40">
        <f t="shared" si="976"/>
        <v>150</v>
      </c>
      <c r="DJ128" s="40">
        <f t="shared" si="976"/>
        <v>150</v>
      </c>
      <c r="DK128" s="40">
        <f t="shared" si="976"/>
        <v>150</v>
      </c>
      <c r="DL128" s="40">
        <f t="shared" si="976"/>
        <v>150</v>
      </c>
      <c r="DM128" s="40">
        <f t="shared" si="976"/>
        <v>150</v>
      </c>
      <c r="DN128" s="40">
        <f t="shared" si="976"/>
        <v>150</v>
      </c>
      <c r="DO128" s="40">
        <f t="shared" si="976"/>
        <v>150</v>
      </c>
      <c r="DP128" s="40">
        <f t="shared" si="976"/>
        <v>150</v>
      </c>
      <c r="DQ128" s="40">
        <f t="shared" si="976"/>
        <v>150</v>
      </c>
      <c r="DR128" s="40">
        <f t="shared" si="976"/>
        <v>150</v>
      </c>
      <c r="DS128" s="40">
        <f t="shared" si="976"/>
        <v>150</v>
      </c>
      <c r="DT128" s="40">
        <f t="shared" si="976"/>
        <v>150</v>
      </c>
      <c r="DU128" s="40">
        <f t="shared" si="976"/>
        <v>150</v>
      </c>
      <c r="DV128" s="40">
        <f t="shared" si="976"/>
        <v>150</v>
      </c>
      <c r="DW128" s="40">
        <f t="shared" si="976"/>
        <v>150</v>
      </c>
      <c r="DX128" s="40">
        <f t="shared" si="976"/>
        <v>150</v>
      </c>
      <c r="DY128" s="40">
        <f t="shared" si="976"/>
        <v>150</v>
      </c>
      <c r="DZ128" s="40">
        <f t="shared" si="976"/>
        <v>150</v>
      </c>
      <c r="EA128" s="40">
        <f t="shared" si="976"/>
        <v>150</v>
      </c>
      <c r="EB128" s="40">
        <f t="shared" si="976"/>
        <v>150</v>
      </c>
      <c r="EC128" s="40">
        <f t="shared" si="976"/>
        <v>150</v>
      </c>
      <c r="ED128" s="40">
        <f t="shared" si="976"/>
        <v>150</v>
      </c>
      <c r="EE128" s="40">
        <f t="shared" si="976"/>
        <v>150</v>
      </c>
      <c r="EF128" s="40">
        <f t="shared" si="976"/>
        <v>150</v>
      </c>
      <c r="EG128" s="40">
        <f t="shared" si="976"/>
        <v>150</v>
      </c>
      <c r="EH128" s="40">
        <f t="shared" si="976"/>
        <v>150</v>
      </c>
      <c r="EI128" s="40">
        <f t="shared" si="976"/>
        <v>150</v>
      </c>
      <c r="EJ128" s="40">
        <f t="shared" si="976"/>
        <v>150</v>
      </c>
      <c r="EK128" s="40">
        <f t="shared" si="976"/>
        <v>150</v>
      </c>
      <c r="EL128" s="40">
        <f t="shared" si="976"/>
        <v>150</v>
      </c>
      <c r="EM128" s="40">
        <f t="shared" si="976"/>
        <v>150</v>
      </c>
      <c r="EN128" s="40">
        <f t="shared" si="976"/>
        <v>150</v>
      </c>
      <c r="EO128" s="40">
        <f t="shared" si="976"/>
        <v>150</v>
      </c>
      <c r="EP128" s="40">
        <f t="shared" si="976"/>
        <v>150</v>
      </c>
      <c r="EQ128" s="40">
        <f t="shared" si="976"/>
        <v>150</v>
      </c>
      <c r="ER128" s="40">
        <f t="shared" si="976"/>
        <v>150</v>
      </c>
      <c r="ES128" s="40">
        <f t="shared" si="976"/>
        <v>150</v>
      </c>
      <c r="ET128" s="40">
        <f t="shared" ref="ET128:HE128" si="977">ES128</f>
        <v>150</v>
      </c>
      <c r="EU128" s="40">
        <f t="shared" si="977"/>
        <v>150</v>
      </c>
      <c r="EV128" s="40">
        <f t="shared" si="977"/>
        <v>150</v>
      </c>
      <c r="EW128" s="40">
        <f t="shared" si="977"/>
        <v>150</v>
      </c>
      <c r="EX128" s="40">
        <f t="shared" si="977"/>
        <v>150</v>
      </c>
      <c r="EY128" s="40">
        <f t="shared" si="977"/>
        <v>150</v>
      </c>
      <c r="EZ128" s="40">
        <f t="shared" si="977"/>
        <v>150</v>
      </c>
      <c r="FA128" s="40">
        <f t="shared" si="977"/>
        <v>150</v>
      </c>
      <c r="FB128" s="40">
        <f t="shared" si="977"/>
        <v>150</v>
      </c>
      <c r="FC128" s="40">
        <f t="shared" si="977"/>
        <v>150</v>
      </c>
      <c r="FD128" s="40">
        <f t="shared" si="977"/>
        <v>150</v>
      </c>
      <c r="FE128" s="40">
        <f t="shared" si="977"/>
        <v>150</v>
      </c>
      <c r="FF128" s="40">
        <f t="shared" si="977"/>
        <v>150</v>
      </c>
      <c r="FG128" s="40">
        <f t="shared" si="977"/>
        <v>150</v>
      </c>
      <c r="FH128" s="40">
        <f t="shared" si="977"/>
        <v>150</v>
      </c>
      <c r="FI128" s="40">
        <f t="shared" si="977"/>
        <v>150</v>
      </c>
      <c r="FJ128" s="40">
        <f t="shared" si="977"/>
        <v>150</v>
      </c>
      <c r="FK128" s="40">
        <f t="shared" si="977"/>
        <v>150</v>
      </c>
      <c r="FL128" s="40">
        <f t="shared" si="977"/>
        <v>150</v>
      </c>
      <c r="FM128" s="40">
        <f t="shared" si="977"/>
        <v>150</v>
      </c>
      <c r="FN128" s="40">
        <f t="shared" si="977"/>
        <v>150</v>
      </c>
      <c r="FO128" s="40">
        <f t="shared" si="977"/>
        <v>150</v>
      </c>
      <c r="FP128" s="40">
        <f t="shared" si="977"/>
        <v>150</v>
      </c>
      <c r="FQ128" s="40">
        <f t="shared" si="977"/>
        <v>150</v>
      </c>
      <c r="FR128" s="40">
        <f t="shared" si="977"/>
        <v>150</v>
      </c>
      <c r="FS128" s="40">
        <f t="shared" si="977"/>
        <v>150</v>
      </c>
      <c r="FT128" s="40">
        <f t="shared" si="977"/>
        <v>150</v>
      </c>
      <c r="FU128" s="40">
        <f t="shared" si="977"/>
        <v>150</v>
      </c>
      <c r="FV128" s="40">
        <f t="shared" si="977"/>
        <v>150</v>
      </c>
      <c r="FW128" s="40">
        <f t="shared" si="977"/>
        <v>150</v>
      </c>
      <c r="FX128" s="40">
        <f t="shared" si="977"/>
        <v>150</v>
      </c>
      <c r="FY128" s="40">
        <f t="shared" si="977"/>
        <v>150</v>
      </c>
      <c r="FZ128" s="40">
        <f t="shared" si="977"/>
        <v>150</v>
      </c>
      <c r="GA128" s="40">
        <f t="shared" si="977"/>
        <v>150</v>
      </c>
      <c r="GB128" s="40">
        <f t="shared" si="977"/>
        <v>150</v>
      </c>
      <c r="GC128" s="40">
        <f t="shared" si="977"/>
        <v>150</v>
      </c>
      <c r="GD128" s="40">
        <f t="shared" si="977"/>
        <v>150</v>
      </c>
      <c r="GE128" s="40">
        <f t="shared" si="977"/>
        <v>150</v>
      </c>
      <c r="GF128" s="40">
        <f t="shared" si="977"/>
        <v>150</v>
      </c>
      <c r="GG128" s="40">
        <f t="shared" si="977"/>
        <v>150</v>
      </c>
      <c r="GH128" s="40">
        <f t="shared" si="977"/>
        <v>150</v>
      </c>
      <c r="GI128" s="40">
        <f t="shared" si="977"/>
        <v>150</v>
      </c>
      <c r="GJ128" s="40">
        <f t="shared" si="977"/>
        <v>150</v>
      </c>
      <c r="GK128" s="40">
        <f t="shared" si="977"/>
        <v>150</v>
      </c>
      <c r="GL128" s="40">
        <f t="shared" si="977"/>
        <v>150</v>
      </c>
      <c r="GM128" s="40">
        <f t="shared" si="977"/>
        <v>150</v>
      </c>
      <c r="GN128" s="40">
        <f t="shared" si="977"/>
        <v>150</v>
      </c>
      <c r="GO128" s="40">
        <f t="shared" si="977"/>
        <v>150</v>
      </c>
      <c r="GP128" s="40">
        <f t="shared" si="977"/>
        <v>150</v>
      </c>
      <c r="GQ128" s="40">
        <f t="shared" si="977"/>
        <v>150</v>
      </c>
      <c r="GR128" s="40">
        <f t="shared" si="977"/>
        <v>150</v>
      </c>
      <c r="GS128" s="40">
        <f t="shared" si="977"/>
        <v>150</v>
      </c>
      <c r="GT128" s="40">
        <f t="shared" si="977"/>
        <v>150</v>
      </c>
      <c r="GU128" s="40">
        <f t="shared" si="977"/>
        <v>150</v>
      </c>
      <c r="GV128" s="40">
        <f t="shared" si="977"/>
        <v>150</v>
      </c>
      <c r="GW128" s="40">
        <f t="shared" si="977"/>
        <v>150</v>
      </c>
      <c r="GX128" s="40">
        <f t="shared" si="977"/>
        <v>150</v>
      </c>
      <c r="GY128" s="40">
        <f t="shared" si="977"/>
        <v>150</v>
      </c>
      <c r="GZ128" s="40">
        <f t="shared" si="977"/>
        <v>150</v>
      </c>
      <c r="HA128" s="40">
        <f t="shared" si="977"/>
        <v>150</v>
      </c>
      <c r="HB128" s="40">
        <f t="shared" si="977"/>
        <v>150</v>
      </c>
      <c r="HC128" s="40">
        <f t="shared" si="977"/>
        <v>150</v>
      </c>
      <c r="HD128" s="40">
        <f t="shared" si="977"/>
        <v>150</v>
      </c>
      <c r="HE128" s="40">
        <f t="shared" si="977"/>
        <v>150</v>
      </c>
      <c r="HF128" s="40">
        <f t="shared" ref="HF128:JQ128" si="978">HE128</f>
        <v>150</v>
      </c>
      <c r="HG128" s="40">
        <f t="shared" si="978"/>
        <v>150</v>
      </c>
      <c r="HH128" s="40">
        <f t="shared" si="978"/>
        <v>150</v>
      </c>
      <c r="HI128" s="40">
        <f t="shared" si="978"/>
        <v>150</v>
      </c>
      <c r="HJ128" s="40">
        <f t="shared" si="978"/>
        <v>150</v>
      </c>
      <c r="HK128" s="40">
        <f t="shared" si="978"/>
        <v>150</v>
      </c>
      <c r="HL128" s="40">
        <f t="shared" si="978"/>
        <v>150</v>
      </c>
      <c r="HM128" s="40">
        <f t="shared" si="978"/>
        <v>150</v>
      </c>
      <c r="HN128" s="40">
        <f t="shared" si="978"/>
        <v>150</v>
      </c>
      <c r="HO128" s="40">
        <f t="shared" si="978"/>
        <v>150</v>
      </c>
      <c r="HP128" s="40">
        <f t="shared" si="978"/>
        <v>150</v>
      </c>
      <c r="HQ128" s="40">
        <f t="shared" si="978"/>
        <v>150</v>
      </c>
      <c r="HR128" s="40">
        <f t="shared" si="978"/>
        <v>150</v>
      </c>
      <c r="HS128" s="40">
        <f t="shared" si="978"/>
        <v>150</v>
      </c>
      <c r="HT128" s="40">
        <f t="shared" si="978"/>
        <v>150</v>
      </c>
      <c r="HU128" s="40">
        <f t="shared" si="978"/>
        <v>150</v>
      </c>
      <c r="HV128" s="40">
        <f t="shared" si="978"/>
        <v>150</v>
      </c>
      <c r="HW128" s="40">
        <f t="shared" si="978"/>
        <v>150</v>
      </c>
      <c r="HX128" s="40">
        <f t="shared" si="978"/>
        <v>150</v>
      </c>
      <c r="HY128" s="40">
        <f t="shared" si="978"/>
        <v>150</v>
      </c>
      <c r="HZ128" s="40">
        <f t="shared" si="978"/>
        <v>150</v>
      </c>
      <c r="IA128" s="40">
        <f t="shared" si="978"/>
        <v>150</v>
      </c>
      <c r="IB128" s="40">
        <f t="shared" si="978"/>
        <v>150</v>
      </c>
      <c r="IC128" s="40">
        <f t="shared" si="978"/>
        <v>150</v>
      </c>
      <c r="ID128" s="40">
        <f t="shared" si="978"/>
        <v>150</v>
      </c>
      <c r="IE128" s="40">
        <f t="shared" si="978"/>
        <v>150</v>
      </c>
      <c r="IF128" s="40">
        <f t="shared" si="978"/>
        <v>150</v>
      </c>
      <c r="IG128" s="40">
        <f t="shared" si="978"/>
        <v>150</v>
      </c>
      <c r="IH128" s="40">
        <f t="shared" si="978"/>
        <v>150</v>
      </c>
      <c r="II128" s="40">
        <f t="shared" si="978"/>
        <v>150</v>
      </c>
      <c r="IJ128" s="40">
        <f t="shared" si="978"/>
        <v>150</v>
      </c>
      <c r="IK128" s="40">
        <f t="shared" si="978"/>
        <v>150</v>
      </c>
      <c r="IL128" s="40">
        <f t="shared" si="978"/>
        <v>150</v>
      </c>
      <c r="IM128" s="40">
        <f t="shared" si="978"/>
        <v>150</v>
      </c>
      <c r="IN128" s="40">
        <f t="shared" si="978"/>
        <v>150</v>
      </c>
      <c r="IO128" s="40">
        <f t="shared" si="978"/>
        <v>150</v>
      </c>
      <c r="IP128" s="40">
        <f t="shared" si="978"/>
        <v>150</v>
      </c>
      <c r="IQ128" s="40">
        <f t="shared" si="978"/>
        <v>150</v>
      </c>
      <c r="IR128" s="40">
        <f t="shared" si="978"/>
        <v>150</v>
      </c>
      <c r="IS128" s="40">
        <f t="shared" si="978"/>
        <v>150</v>
      </c>
      <c r="IT128" s="40">
        <f t="shared" si="978"/>
        <v>150</v>
      </c>
      <c r="IU128" s="40">
        <f t="shared" si="978"/>
        <v>150</v>
      </c>
      <c r="IV128" s="40">
        <f t="shared" si="978"/>
        <v>150</v>
      </c>
      <c r="IW128" s="40">
        <f t="shared" si="978"/>
        <v>150</v>
      </c>
      <c r="IX128" s="40">
        <f t="shared" si="978"/>
        <v>150</v>
      </c>
      <c r="IY128" s="40">
        <f t="shared" si="978"/>
        <v>150</v>
      </c>
      <c r="IZ128" s="40">
        <f t="shared" si="978"/>
        <v>150</v>
      </c>
      <c r="JA128" s="40">
        <f t="shared" si="978"/>
        <v>150</v>
      </c>
      <c r="JB128" s="40">
        <f t="shared" si="978"/>
        <v>150</v>
      </c>
      <c r="JC128" s="40">
        <f t="shared" si="978"/>
        <v>150</v>
      </c>
      <c r="JD128" s="40">
        <f t="shared" si="978"/>
        <v>150</v>
      </c>
      <c r="JE128" s="40">
        <f t="shared" si="978"/>
        <v>150</v>
      </c>
      <c r="JF128" s="40">
        <f t="shared" si="978"/>
        <v>150</v>
      </c>
      <c r="JG128" s="40">
        <f t="shared" si="978"/>
        <v>150</v>
      </c>
      <c r="JH128" s="40">
        <f t="shared" si="978"/>
        <v>150</v>
      </c>
      <c r="JI128" s="40">
        <f t="shared" si="978"/>
        <v>150</v>
      </c>
      <c r="JJ128" s="40">
        <f t="shared" si="978"/>
        <v>150</v>
      </c>
      <c r="JK128" s="40">
        <f t="shared" si="978"/>
        <v>150</v>
      </c>
      <c r="JL128" s="40">
        <f t="shared" si="978"/>
        <v>150</v>
      </c>
      <c r="JM128" s="40">
        <f t="shared" si="978"/>
        <v>150</v>
      </c>
      <c r="JN128" s="40">
        <f t="shared" si="978"/>
        <v>150</v>
      </c>
      <c r="JO128" s="40">
        <f t="shared" si="978"/>
        <v>150</v>
      </c>
      <c r="JP128" s="40">
        <f t="shared" si="978"/>
        <v>150</v>
      </c>
      <c r="JQ128" s="40">
        <f t="shared" si="978"/>
        <v>150</v>
      </c>
      <c r="JR128" s="40">
        <f t="shared" ref="JR128:KV128" si="979">JQ128</f>
        <v>150</v>
      </c>
      <c r="JS128" s="40">
        <f t="shared" si="979"/>
        <v>150</v>
      </c>
      <c r="JT128" s="40">
        <f t="shared" si="979"/>
        <v>150</v>
      </c>
      <c r="JU128" s="40">
        <f t="shared" si="979"/>
        <v>150</v>
      </c>
      <c r="JV128" s="40">
        <f t="shared" si="979"/>
        <v>150</v>
      </c>
      <c r="JW128" s="40">
        <f t="shared" si="979"/>
        <v>150</v>
      </c>
      <c r="JX128" s="40">
        <f t="shared" si="979"/>
        <v>150</v>
      </c>
      <c r="JY128" s="40">
        <f t="shared" si="979"/>
        <v>150</v>
      </c>
      <c r="JZ128" s="40">
        <f t="shared" si="979"/>
        <v>150</v>
      </c>
      <c r="KA128" s="40">
        <f t="shared" si="979"/>
        <v>150</v>
      </c>
      <c r="KB128" s="40">
        <f t="shared" si="979"/>
        <v>150</v>
      </c>
      <c r="KC128" s="40">
        <f t="shared" si="979"/>
        <v>150</v>
      </c>
      <c r="KD128" s="40">
        <f t="shared" si="979"/>
        <v>150</v>
      </c>
      <c r="KE128" s="40">
        <f t="shared" si="979"/>
        <v>150</v>
      </c>
      <c r="KF128" s="40">
        <f t="shared" si="979"/>
        <v>150</v>
      </c>
      <c r="KG128" s="40">
        <f t="shared" si="979"/>
        <v>150</v>
      </c>
      <c r="KH128" s="40">
        <f t="shared" si="979"/>
        <v>150</v>
      </c>
      <c r="KI128" s="40">
        <f t="shared" si="979"/>
        <v>150</v>
      </c>
      <c r="KJ128" s="40">
        <f t="shared" si="979"/>
        <v>150</v>
      </c>
      <c r="KK128" s="40">
        <f t="shared" si="979"/>
        <v>150</v>
      </c>
      <c r="KL128" s="40">
        <f t="shared" si="979"/>
        <v>150</v>
      </c>
      <c r="KM128" s="40">
        <f t="shared" si="979"/>
        <v>150</v>
      </c>
      <c r="KN128" s="40">
        <f t="shared" si="979"/>
        <v>150</v>
      </c>
      <c r="KO128" s="40">
        <f t="shared" si="979"/>
        <v>150</v>
      </c>
      <c r="KP128" s="40">
        <f t="shared" si="979"/>
        <v>150</v>
      </c>
      <c r="KQ128" s="40">
        <f t="shared" si="979"/>
        <v>150</v>
      </c>
      <c r="KR128" s="40">
        <f t="shared" si="979"/>
        <v>150</v>
      </c>
      <c r="KS128" s="40">
        <f t="shared" si="979"/>
        <v>150</v>
      </c>
      <c r="KT128" s="40">
        <f t="shared" si="979"/>
        <v>150</v>
      </c>
      <c r="KU128" s="40">
        <f t="shared" si="979"/>
        <v>150</v>
      </c>
      <c r="KV128" s="40">
        <f t="shared" si="979"/>
        <v>150</v>
      </c>
      <c r="KW128" s="1"/>
      <c r="KX128" s="1"/>
    </row>
    <row r="129" spans="1:310" x14ac:dyDescent="0.25">
      <c r="A129" s="1"/>
      <c r="B129" s="79"/>
      <c r="C129" s="79"/>
      <c r="D129" s="79"/>
      <c r="E129" s="1">
        <f t="shared" si="949"/>
        <v>0</v>
      </c>
      <c r="F129" s="1"/>
      <c r="G129" s="1"/>
      <c r="H129" s="11" t="str">
        <f t="shared" si="968"/>
        <v>руб.</v>
      </c>
      <c r="I129" s="1"/>
      <c r="J129" s="1"/>
      <c r="K129" s="1"/>
      <c r="L129" s="1"/>
      <c r="M129" s="5"/>
      <c r="N129" s="52"/>
      <c r="O129" s="19"/>
      <c r="P129" s="1"/>
      <c r="Q129" s="1"/>
      <c r="R129" s="52"/>
      <c r="S129" s="1"/>
      <c r="T129" s="5" t="s"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1"/>
      <c r="KX129" s="1"/>
    </row>
    <row r="130" spans="1:310" ht="4.05" customHeight="1" x14ac:dyDescent="0.25">
      <c r="A130" s="1"/>
      <c r="B130" s="79"/>
      <c r="C130" s="79"/>
      <c r="D130" s="79"/>
      <c r="E130" s="46"/>
      <c r="F130" s="1"/>
      <c r="G130" s="1"/>
      <c r="H130" s="11"/>
      <c r="I130" s="1"/>
      <c r="J130" s="1"/>
      <c r="K130" s="46"/>
      <c r="L130" s="1"/>
      <c r="M130" s="5"/>
      <c r="N130" s="46"/>
      <c r="O130" s="19"/>
      <c r="P130" s="1"/>
      <c r="Q130" s="1"/>
      <c r="R130" s="50"/>
      <c r="S130" s="1"/>
      <c r="T130" s="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</row>
    <row r="131" spans="1:310" ht="4.95" customHeight="1" x14ac:dyDescent="0.25">
      <c r="A131" s="1"/>
      <c r="B131" s="79"/>
      <c r="C131" s="79"/>
      <c r="D131" s="79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4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</row>
    <row r="132" spans="1:310" s="76" customFormat="1" x14ac:dyDescent="0.25">
      <c r="A132" s="70"/>
      <c r="B132" s="82"/>
      <c r="C132" s="82" t="s">
        <v>27</v>
      </c>
      <c r="D132" s="82" t="s">
        <v>28</v>
      </c>
      <c r="E132" s="71" t="str">
        <f>kpi!$E$46</f>
        <v>ФОТ</v>
      </c>
      <c r="F132" s="70"/>
      <c r="G132" s="70"/>
      <c r="H132" s="72" t="str">
        <f>IF(OR($E132="",$E132=0),"",INDEX(kpi!$I:$I,SUMIFS(kpi!$A:$A,kpi!$E:$E,$E132)))</f>
        <v>руб.</v>
      </c>
      <c r="I132" s="70"/>
      <c r="J132" s="70"/>
      <c r="K132" s="77"/>
      <c r="L132" s="70"/>
      <c r="M132" s="73"/>
      <c r="N132" s="74"/>
      <c r="O132" s="73"/>
      <c r="P132" s="70"/>
      <c r="Q132" s="70"/>
      <c r="R132" s="78">
        <f>SUMIFS($T132:$KW132,$T$1:$KW$1,"&gt;="&amp;1,$T$1:$KW$1,"&lt;="&amp;MAX($1:$1))</f>
        <v>3866381.162198077</v>
      </c>
      <c r="S132" s="70"/>
      <c r="T132" s="73"/>
      <c r="U132" s="75">
        <f>IF(U$7="",0,SUMPRODUCT(U107:U117,U120:U130))</f>
        <v>290436.28570192307</v>
      </c>
      <c r="V132" s="75">
        <f t="shared" ref="V132:CG132" si="980">IF(V$7="",0,SUMPRODUCT(V107:V117,V120:V130))</f>
        <v>290770.28568750003</v>
      </c>
      <c r="W132" s="75">
        <f t="shared" si="980"/>
        <v>291151.99995673075</v>
      </c>
      <c r="X132" s="75">
        <f t="shared" si="980"/>
        <v>291566.4453326923</v>
      </c>
      <c r="Y132" s="75">
        <f t="shared" si="980"/>
        <v>292026.10779615387</v>
      </c>
      <c r="Z132" s="75">
        <f t="shared" si="980"/>
        <v>292410.58681826922</v>
      </c>
      <c r="AA132" s="75">
        <f t="shared" si="980"/>
        <v>292820.21617307694</v>
      </c>
      <c r="AB132" s="75">
        <f t="shared" si="980"/>
        <v>293254.99586057692</v>
      </c>
      <c r="AC132" s="75">
        <f t="shared" si="980"/>
        <v>293714.92588076921</v>
      </c>
      <c r="AD132" s="75">
        <f t="shared" si="980"/>
        <v>294200.00623365387</v>
      </c>
      <c r="AE132" s="75">
        <f t="shared" si="980"/>
        <v>294710.23691923078</v>
      </c>
      <c r="AF132" s="75">
        <f t="shared" si="980"/>
        <v>325245.61793750001</v>
      </c>
      <c r="AG132" s="75">
        <f t="shared" si="980"/>
        <v>324073.45189999999</v>
      </c>
      <c r="AH132" s="75">
        <f t="shared" si="980"/>
        <v>0</v>
      </c>
      <c r="AI132" s="75">
        <f t="shared" si="980"/>
        <v>0</v>
      </c>
      <c r="AJ132" s="75">
        <f t="shared" si="980"/>
        <v>0</v>
      </c>
      <c r="AK132" s="75">
        <f t="shared" si="980"/>
        <v>0</v>
      </c>
      <c r="AL132" s="75">
        <f t="shared" si="980"/>
        <v>0</v>
      </c>
      <c r="AM132" s="75">
        <f t="shared" si="980"/>
        <v>0</v>
      </c>
      <c r="AN132" s="75">
        <f t="shared" si="980"/>
        <v>0</v>
      </c>
      <c r="AO132" s="75">
        <f t="shared" si="980"/>
        <v>0</v>
      </c>
      <c r="AP132" s="75">
        <f t="shared" si="980"/>
        <v>0</v>
      </c>
      <c r="AQ132" s="75">
        <f t="shared" si="980"/>
        <v>0</v>
      </c>
      <c r="AR132" s="75">
        <f t="shared" si="980"/>
        <v>0</v>
      </c>
      <c r="AS132" s="75">
        <f t="shared" si="980"/>
        <v>0</v>
      </c>
      <c r="AT132" s="75">
        <f t="shared" si="980"/>
        <v>0</v>
      </c>
      <c r="AU132" s="75">
        <f t="shared" si="980"/>
        <v>0</v>
      </c>
      <c r="AV132" s="75">
        <f t="shared" si="980"/>
        <v>0</v>
      </c>
      <c r="AW132" s="75">
        <f t="shared" si="980"/>
        <v>0</v>
      </c>
      <c r="AX132" s="75">
        <f t="shared" si="980"/>
        <v>0</v>
      </c>
      <c r="AY132" s="75">
        <f t="shared" si="980"/>
        <v>0</v>
      </c>
      <c r="AZ132" s="75">
        <f t="shared" si="980"/>
        <v>0</v>
      </c>
      <c r="BA132" s="75">
        <f t="shared" si="980"/>
        <v>0</v>
      </c>
      <c r="BB132" s="75">
        <f t="shared" si="980"/>
        <v>0</v>
      </c>
      <c r="BC132" s="75">
        <f t="shared" si="980"/>
        <v>0</v>
      </c>
      <c r="BD132" s="75">
        <f t="shared" si="980"/>
        <v>0</v>
      </c>
      <c r="BE132" s="75">
        <f t="shared" si="980"/>
        <v>0</v>
      </c>
      <c r="BF132" s="75">
        <f t="shared" si="980"/>
        <v>0</v>
      </c>
      <c r="BG132" s="75">
        <f t="shared" si="980"/>
        <v>0</v>
      </c>
      <c r="BH132" s="75">
        <f t="shared" si="980"/>
        <v>0</v>
      </c>
      <c r="BI132" s="75">
        <f t="shared" si="980"/>
        <v>0</v>
      </c>
      <c r="BJ132" s="75">
        <f t="shared" si="980"/>
        <v>0</v>
      </c>
      <c r="BK132" s="75">
        <f t="shared" si="980"/>
        <v>0</v>
      </c>
      <c r="BL132" s="75">
        <f t="shared" si="980"/>
        <v>0</v>
      </c>
      <c r="BM132" s="75">
        <f t="shared" si="980"/>
        <v>0</v>
      </c>
      <c r="BN132" s="75">
        <f t="shared" si="980"/>
        <v>0</v>
      </c>
      <c r="BO132" s="75">
        <f t="shared" si="980"/>
        <v>0</v>
      </c>
      <c r="BP132" s="75">
        <f t="shared" si="980"/>
        <v>0</v>
      </c>
      <c r="BQ132" s="75">
        <f t="shared" si="980"/>
        <v>0</v>
      </c>
      <c r="BR132" s="75">
        <f t="shared" si="980"/>
        <v>0</v>
      </c>
      <c r="BS132" s="75">
        <f t="shared" si="980"/>
        <v>0</v>
      </c>
      <c r="BT132" s="75">
        <f t="shared" si="980"/>
        <v>0</v>
      </c>
      <c r="BU132" s="75">
        <f t="shared" si="980"/>
        <v>0</v>
      </c>
      <c r="BV132" s="75">
        <f t="shared" si="980"/>
        <v>0</v>
      </c>
      <c r="BW132" s="75">
        <f t="shared" si="980"/>
        <v>0</v>
      </c>
      <c r="BX132" s="75">
        <f t="shared" si="980"/>
        <v>0</v>
      </c>
      <c r="BY132" s="75">
        <f t="shared" si="980"/>
        <v>0</v>
      </c>
      <c r="BZ132" s="75">
        <f t="shared" si="980"/>
        <v>0</v>
      </c>
      <c r="CA132" s="75">
        <f t="shared" si="980"/>
        <v>0</v>
      </c>
      <c r="CB132" s="75">
        <f t="shared" si="980"/>
        <v>0</v>
      </c>
      <c r="CC132" s="75">
        <f t="shared" si="980"/>
        <v>0</v>
      </c>
      <c r="CD132" s="75">
        <f t="shared" si="980"/>
        <v>0</v>
      </c>
      <c r="CE132" s="75">
        <f t="shared" si="980"/>
        <v>0</v>
      </c>
      <c r="CF132" s="75">
        <f t="shared" si="980"/>
        <v>0</v>
      </c>
      <c r="CG132" s="75">
        <f t="shared" si="980"/>
        <v>0</v>
      </c>
      <c r="CH132" s="75">
        <f t="shared" ref="CH132:ES132" si="981">IF(CH$7="",0,SUMPRODUCT(CH107:CH117,CH120:CH130))</f>
        <v>0</v>
      </c>
      <c r="CI132" s="75">
        <f t="shared" si="981"/>
        <v>0</v>
      </c>
      <c r="CJ132" s="75">
        <f t="shared" si="981"/>
        <v>0</v>
      </c>
      <c r="CK132" s="75">
        <f t="shared" si="981"/>
        <v>0</v>
      </c>
      <c r="CL132" s="75">
        <f t="shared" si="981"/>
        <v>0</v>
      </c>
      <c r="CM132" s="75">
        <f t="shared" si="981"/>
        <v>0</v>
      </c>
      <c r="CN132" s="75">
        <f t="shared" si="981"/>
        <v>0</v>
      </c>
      <c r="CO132" s="75">
        <f t="shared" si="981"/>
        <v>0</v>
      </c>
      <c r="CP132" s="75">
        <f t="shared" si="981"/>
        <v>0</v>
      </c>
      <c r="CQ132" s="75">
        <f t="shared" si="981"/>
        <v>0</v>
      </c>
      <c r="CR132" s="75">
        <f t="shared" si="981"/>
        <v>0</v>
      </c>
      <c r="CS132" s="75">
        <f t="shared" si="981"/>
        <v>0</v>
      </c>
      <c r="CT132" s="75">
        <f t="shared" si="981"/>
        <v>0</v>
      </c>
      <c r="CU132" s="75">
        <f t="shared" si="981"/>
        <v>0</v>
      </c>
      <c r="CV132" s="75">
        <f t="shared" si="981"/>
        <v>0</v>
      </c>
      <c r="CW132" s="75">
        <f t="shared" si="981"/>
        <v>0</v>
      </c>
      <c r="CX132" s="75">
        <f t="shared" si="981"/>
        <v>0</v>
      </c>
      <c r="CY132" s="75">
        <f t="shared" si="981"/>
        <v>0</v>
      </c>
      <c r="CZ132" s="75">
        <f t="shared" si="981"/>
        <v>0</v>
      </c>
      <c r="DA132" s="75">
        <f t="shared" si="981"/>
        <v>0</v>
      </c>
      <c r="DB132" s="75">
        <f t="shared" si="981"/>
        <v>0</v>
      </c>
      <c r="DC132" s="75">
        <f t="shared" si="981"/>
        <v>0</v>
      </c>
      <c r="DD132" s="75">
        <f t="shared" si="981"/>
        <v>0</v>
      </c>
      <c r="DE132" s="75">
        <f t="shared" si="981"/>
        <v>0</v>
      </c>
      <c r="DF132" s="75">
        <f t="shared" si="981"/>
        <v>0</v>
      </c>
      <c r="DG132" s="75">
        <f t="shared" si="981"/>
        <v>0</v>
      </c>
      <c r="DH132" s="75">
        <f t="shared" si="981"/>
        <v>0</v>
      </c>
      <c r="DI132" s="75">
        <f t="shared" si="981"/>
        <v>0</v>
      </c>
      <c r="DJ132" s="75">
        <f t="shared" si="981"/>
        <v>0</v>
      </c>
      <c r="DK132" s="75">
        <f t="shared" si="981"/>
        <v>0</v>
      </c>
      <c r="DL132" s="75">
        <f t="shared" si="981"/>
        <v>0</v>
      </c>
      <c r="DM132" s="75">
        <f t="shared" si="981"/>
        <v>0</v>
      </c>
      <c r="DN132" s="75">
        <f t="shared" si="981"/>
        <v>0</v>
      </c>
      <c r="DO132" s="75">
        <f t="shared" si="981"/>
        <v>0</v>
      </c>
      <c r="DP132" s="75">
        <f t="shared" si="981"/>
        <v>0</v>
      </c>
      <c r="DQ132" s="75">
        <f t="shared" si="981"/>
        <v>0</v>
      </c>
      <c r="DR132" s="75">
        <f t="shared" si="981"/>
        <v>0</v>
      </c>
      <c r="DS132" s="75">
        <f t="shared" si="981"/>
        <v>0</v>
      </c>
      <c r="DT132" s="75">
        <f t="shared" si="981"/>
        <v>0</v>
      </c>
      <c r="DU132" s="75">
        <f t="shared" si="981"/>
        <v>0</v>
      </c>
      <c r="DV132" s="75">
        <f t="shared" si="981"/>
        <v>0</v>
      </c>
      <c r="DW132" s="75">
        <f t="shared" si="981"/>
        <v>0</v>
      </c>
      <c r="DX132" s="75">
        <f t="shared" si="981"/>
        <v>0</v>
      </c>
      <c r="DY132" s="75">
        <f t="shared" si="981"/>
        <v>0</v>
      </c>
      <c r="DZ132" s="75">
        <f t="shared" si="981"/>
        <v>0</v>
      </c>
      <c r="EA132" s="75">
        <f t="shared" si="981"/>
        <v>0</v>
      </c>
      <c r="EB132" s="75">
        <f t="shared" si="981"/>
        <v>0</v>
      </c>
      <c r="EC132" s="75">
        <f t="shared" si="981"/>
        <v>0</v>
      </c>
      <c r="ED132" s="75">
        <f t="shared" si="981"/>
        <v>0</v>
      </c>
      <c r="EE132" s="75">
        <f t="shared" si="981"/>
        <v>0</v>
      </c>
      <c r="EF132" s="75">
        <f t="shared" si="981"/>
        <v>0</v>
      </c>
      <c r="EG132" s="75">
        <f t="shared" si="981"/>
        <v>0</v>
      </c>
      <c r="EH132" s="75">
        <f t="shared" si="981"/>
        <v>0</v>
      </c>
      <c r="EI132" s="75">
        <f t="shared" si="981"/>
        <v>0</v>
      </c>
      <c r="EJ132" s="75">
        <f t="shared" si="981"/>
        <v>0</v>
      </c>
      <c r="EK132" s="75">
        <f t="shared" si="981"/>
        <v>0</v>
      </c>
      <c r="EL132" s="75">
        <f t="shared" si="981"/>
        <v>0</v>
      </c>
      <c r="EM132" s="75">
        <f t="shared" si="981"/>
        <v>0</v>
      </c>
      <c r="EN132" s="75">
        <f t="shared" si="981"/>
        <v>0</v>
      </c>
      <c r="EO132" s="75">
        <f t="shared" si="981"/>
        <v>0</v>
      </c>
      <c r="EP132" s="75">
        <f t="shared" si="981"/>
        <v>0</v>
      </c>
      <c r="EQ132" s="75">
        <f t="shared" si="981"/>
        <v>0</v>
      </c>
      <c r="ER132" s="75">
        <f t="shared" si="981"/>
        <v>0</v>
      </c>
      <c r="ES132" s="75">
        <f t="shared" si="981"/>
        <v>0</v>
      </c>
      <c r="ET132" s="75">
        <f t="shared" ref="ET132:HE132" si="982">IF(ET$7="",0,SUMPRODUCT(ET107:ET117,ET120:ET130))</f>
        <v>0</v>
      </c>
      <c r="EU132" s="75">
        <f t="shared" si="982"/>
        <v>0</v>
      </c>
      <c r="EV132" s="75">
        <f t="shared" si="982"/>
        <v>0</v>
      </c>
      <c r="EW132" s="75">
        <f t="shared" si="982"/>
        <v>0</v>
      </c>
      <c r="EX132" s="75">
        <f t="shared" si="982"/>
        <v>0</v>
      </c>
      <c r="EY132" s="75">
        <f t="shared" si="982"/>
        <v>0</v>
      </c>
      <c r="EZ132" s="75">
        <f t="shared" si="982"/>
        <v>0</v>
      </c>
      <c r="FA132" s="75">
        <f t="shared" si="982"/>
        <v>0</v>
      </c>
      <c r="FB132" s="75">
        <f t="shared" si="982"/>
        <v>0</v>
      </c>
      <c r="FC132" s="75">
        <f t="shared" si="982"/>
        <v>0</v>
      </c>
      <c r="FD132" s="75">
        <f t="shared" si="982"/>
        <v>0</v>
      </c>
      <c r="FE132" s="75">
        <f t="shared" si="982"/>
        <v>0</v>
      </c>
      <c r="FF132" s="75">
        <f t="shared" si="982"/>
        <v>0</v>
      </c>
      <c r="FG132" s="75">
        <f t="shared" si="982"/>
        <v>0</v>
      </c>
      <c r="FH132" s="75">
        <f t="shared" si="982"/>
        <v>0</v>
      </c>
      <c r="FI132" s="75">
        <f t="shared" si="982"/>
        <v>0</v>
      </c>
      <c r="FJ132" s="75">
        <f t="shared" si="982"/>
        <v>0</v>
      </c>
      <c r="FK132" s="75">
        <f t="shared" si="982"/>
        <v>0</v>
      </c>
      <c r="FL132" s="75">
        <f t="shared" si="982"/>
        <v>0</v>
      </c>
      <c r="FM132" s="75">
        <f t="shared" si="982"/>
        <v>0</v>
      </c>
      <c r="FN132" s="75">
        <f t="shared" si="982"/>
        <v>0</v>
      </c>
      <c r="FO132" s="75">
        <f t="shared" si="982"/>
        <v>0</v>
      </c>
      <c r="FP132" s="75">
        <f t="shared" si="982"/>
        <v>0</v>
      </c>
      <c r="FQ132" s="75">
        <f t="shared" si="982"/>
        <v>0</v>
      </c>
      <c r="FR132" s="75">
        <f t="shared" si="982"/>
        <v>0</v>
      </c>
      <c r="FS132" s="75">
        <f t="shared" si="982"/>
        <v>0</v>
      </c>
      <c r="FT132" s="75">
        <f t="shared" si="982"/>
        <v>0</v>
      </c>
      <c r="FU132" s="75">
        <f t="shared" si="982"/>
        <v>0</v>
      </c>
      <c r="FV132" s="75">
        <f t="shared" si="982"/>
        <v>0</v>
      </c>
      <c r="FW132" s="75">
        <f t="shared" si="982"/>
        <v>0</v>
      </c>
      <c r="FX132" s="75">
        <f t="shared" si="982"/>
        <v>0</v>
      </c>
      <c r="FY132" s="75">
        <f t="shared" si="982"/>
        <v>0</v>
      </c>
      <c r="FZ132" s="75">
        <f t="shared" si="982"/>
        <v>0</v>
      </c>
      <c r="GA132" s="75">
        <f t="shared" si="982"/>
        <v>0</v>
      </c>
      <c r="GB132" s="75">
        <f t="shared" si="982"/>
        <v>0</v>
      </c>
      <c r="GC132" s="75">
        <f t="shared" si="982"/>
        <v>0</v>
      </c>
      <c r="GD132" s="75">
        <f t="shared" si="982"/>
        <v>0</v>
      </c>
      <c r="GE132" s="75">
        <f t="shared" si="982"/>
        <v>0</v>
      </c>
      <c r="GF132" s="75">
        <f t="shared" si="982"/>
        <v>0</v>
      </c>
      <c r="GG132" s="75">
        <f t="shared" si="982"/>
        <v>0</v>
      </c>
      <c r="GH132" s="75">
        <f t="shared" si="982"/>
        <v>0</v>
      </c>
      <c r="GI132" s="75">
        <f t="shared" si="982"/>
        <v>0</v>
      </c>
      <c r="GJ132" s="75">
        <f t="shared" si="982"/>
        <v>0</v>
      </c>
      <c r="GK132" s="75">
        <f t="shared" si="982"/>
        <v>0</v>
      </c>
      <c r="GL132" s="75">
        <f t="shared" si="982"/>
        <v>0</v>
      </c>
      <c r="GM132" s="75">
        <f t="shared" si="982"/>
        <v>0</v>
      </c>
      <c r="GN132" s="75">
        <f t="shared" si="982"/>
        <v>0</v>
      </c>
      <c r="GO132" s="75">
        <f t="shared" si="982"/>
        <v>0</v>
      </c>
      <c r="GP132" s="75">
        <f t="shared" si="982"/>
        <v>0</v>
      </c>
      <c r="GQ132" s="75">
        <f t="shared" si="982"/>
        <v>0</v>
      </c>
      <c r="GR132" s="75">
        <f t="shared" si="982"/>
        <v>0</v>
      </c>
      <c r="GS132" s="75">
        <f t="shared" si="982"/>
        <v>0</v>
      </c>
      <c r="GT132" s="75">
        <f t="shared" si="982"/>
        <v>0</v>
      </c>
      <c r="GU132" s="75">
        <f t="shared" si="982"/>
        <v>0</v>
      </c>
      <c r="GV132" s="75">
        <f t="shared" si="982"/>
        <v>0</v>
      </c>
      <c r="GW132" s="75">
        <f t="shared" si="982"/>
        <v>0</v>
      </c>
      <c r="GX132" s="75">
        <f t="shared" si="982"/>
        <v>0</v>
      </c>
      <c r="GY132" s="75">
        <f t="shared" si="982"/>
        <v>0</v>
      </c>
      <c r="GZ132" s="75">
        <f t="shared" si="982"/>
        <v>0</v>
      </c>
      <c r="HA132" s="75">
        <f t="shared" si="982"/>
        <v>0</v>
      </c>
      <c r="HB132" s="75">
        <f t="shared" si="982"/>
        <v>0</v>
      </c>
      <c r="HC132" s="75">
        <f t="shared" si="982"/>
        <v>0</v>
      </c>
      <c r="HD132" s="75">
        <f t="shared" si="982"/>
        <v>0</v>
      </c>
      <c r="HE132" s="75">
        <f t="shared" si="982"/>
        <v>0</v>
      </c>
      <c r="HF132" s="75">
        <f t="shared" ref="HF132:JQ132" si="983">IF(HF$7="",0,SUMPRODUCT(HF107:HF117,HF120:HF130))</f>
        <v>0</v>
      </c>
      <c r="HG132" s="75">
        <f t="shared" si="983"/>
        <v>0</v>
      </c>
      <c r="HH132" s="75">
        <f t="shared" si="983"/>
        <v>0</v>
      </c>
      <c r="HI132" s="75">
        <f t="shared" si="983"/>
        <v>0</v>
      </c>
      <c r="HJ132" s="75">
        <f t="shared" si="983"/>
        <v>0</v>
      </c>
      <c r="HK132" s="75">
        <f t="shared" si="983"/>
        <v>0</v>
      </c>
      <c r="HL132" s="75">
        <f t="shared" si="983"/>
        <v>0</v>
      </c>
      <c r="HM132" s="75">
        <f t="shared" si="983"/>
        <v>0</v>
      </c>
      <c r="HN132" s="75">
        <f t="shared" si="983"/>
        <v>0</v>
      </c>
      <c r="HO132" s="75">
        <f t="shared" si="983"/>
        <v>0</v>
      </c>
      <c r="HP132" s="75">
        <f t="shared" si="983"/>
        <v>0</v>
      </c>
      <c r="HQ132" s="75">
        <f t="shared" si="983"/>
        <v>0</v>
      </c>
      <c r="HR132" s="75">
        <f t="shared" si="983"/>
        <v>0</v>
      </c>
      <c r="HS132" s="75">
        <f t="shared" si="983"/>
        <v>0</v>
      </c>
      <c r="HT132" s="75">
        <f t="shared" si="983"/>
        <v>0</v>
      </c>
      <c r="HU132" s="75">
        <f t="shared" si="983"/>
        <v>0</v>
      </c>
      <c r="HV132" s="75">
        <f t="shared" si="983"/>
        <v>0</v>
      </c>
      <c r="HW132" s="75">
        <f t="shared" si="983"/>
        <v>0</v>
      </c>
      <c r="HX132" s="75">
        <f t="shared" si="983"/>
        <v>0</v>
      </c>
      <c r="HY132" s="75">
        <f t="shared" si="983"/>
        <v>0</v>
      </c>
      <c r="HZ132" s="75">
        <f t="shared" si="983"/>
        <v>0</v>
      </c>
      <c r="IA132" s="75">
        <f t="shared" si="983"/>
        <v>0</v>
      </c>
      <c r="IB132" s="75">
        <f t="shared" si="983"/>
        <v>0</v>
      </c>
      <c r="IC132" s="75">
        <f t="shared" si="983"/>
        <v>0</v>
      </c>
      <c r="ID132" s="75">
        <f t="shared" si="983"/>
        <v>0</v>
      </c>
      <c r="IE132" s="75">
        <f t="shared" si="983"/>
        <v>0</v>
      </c>
      <c r="IF132" s="75">
        <f t="shared" si="983"/>
        <v>0</v>
      </c>
      <c r="IG132" s="75">
        <f t="shared" si="983"/>
        <v>0</v>
      </c>
      <c r="IH132" s="75">
        <f t="shared" si="983"/>
        <v>0</v>
      </c>
      <c r="II132" s="75">
        <f t="shared" si="983"/>
        <v>0</v>
      </c>
      <c r="IJ132" s="75">
        <f t="shared" si="983"/>
        <v>0</v>
      </c>
      <c r="IK132" s="75">
        <f t="shared" si="983"/>
        <v>0</v>
      </c>
      <c r="IL132" s="75">
        <f t="shared" si="983"/>
        <v>0</v>
      </c>
      <c r="IM132" s="75">
        <f t="shared" si="983"/>
        <v>0</v>
      </c>
      <c r="IN132" s="75">
        <f t="shared" si="983"/>
        <v>0</v>
      </c>
      <c r="IO132" s="75">
        <f t="shared" si="983"/>
        <v>0</v>
      </c>
      <c r="IP132" s="75">
        <f t="shared" si="983"/>
        <v>0</v>
      </c>
      <c r="IQ132" s="75">
        <f t="shared" si="983"/>
        <v>0</v>
      </c>
      <c r="IR132" s="75">
        <f t="shared" si="983"/>
        <v>0</v>
      </c>
      <c r="IS132" s="75">
        <f t="shared" si="983"/>
        <v>0</v>
      </c>
      <c r="IT132" s="75">
        <f t="shared" si="983"/>
        <v>0</v>
      </c>
      <c r="IU132" s="75">
        <f t="shared" si="983"/>
        <v>0</v>
      </c>
      <c r="IV132" s="75">
        <f t="shared" si="983"/>
        <v>0</v>
      </c>
      <c r="IW132" s="75">
        <f t="shared" si="983"/>
        <v>0</v>
      </c>
      <c r="IX132" s="75">
        <f t="shared" si="983"/>
        <v>0</v>
      </c>
      <c r="IY132" s="75">
        <f t="shared" si="983"/>
        <v>0</v>
      </c>
      <c r="IZ132" s="75">
        <f t="shared" si="983"/>
        <v>0</v>
      </c>
      <c r="JA132" s="75">
        <f t="shared" si="983"/>
        <v>0</v>
      </c>
      <c r="JB132" s="75">
        <f t="shared" si="983"/>
        <v>0</v>
      </c>
      <c r="JC132" s="75">
        <f t="shared" si="983"/>
        <v>0</v>
      </c>
      <c r="JD132" s="75">
        <f t="shared" si="983"/>
        <v>0</v>
      </c>
      <c r="JE132" s="75">
        <f t="shared" si="983"/>
        <v>0</v>
      </c>
      <c r="JF132" s="75">
        <f t="shared" si="983"/>
        <v>0</v>
      </c>
      <c r="JG132" s="75">
        <f t="shared" si="983"/>
        <v>0</v>
      </c>
      <c r="JH132" s="75">
        <f t="shared" si="983"/>
        <v>0</v>
      </c>
      <c r="JI132" s="75">
        <f t="shared" si="983"/>
        <v>0</v>
      </c>
      <c r="JJ132" s="75">
        <f t="shared" si="983"/>
        <v>0</v>
      </c>
      <c r="JK132" s="75">
        <f t="shared" si="983"/>
        <v>0</v>
      </c>
      <c r="JL132" s="75">
        <f t="shared" si="983"/>
        <v>0</v>
      </c>
      <c r="JM132" s="75">
        <f t="shared" si="983"/>
        <v>0</v>
      </c>
      <c r="JN132" s="75">
        <f t="shared" si="983"/>
        <v>0</v>
      </c>
      <c r="JO132" s="75">
        <f t="shared" si="983"/>
        <v>0</v>
      </c>
      <c r="JP132" s="75">
        <f t="shared" si="983"/>
        <v>0</v>
      </c>
      <c r="JQ132" s="75">
        <f t="shared" si="983"/>
        <v>0</v>
      </c>
      <c r="JR132" s="75">
        <f t="shared" ref="JR132:KV132" si="984">IF(JR$7="",0,SUMPRODUCT(JR107:JR117,JR120:JR130))</f>
        <v>0</v>
      </c>
      <c r="JS132" s="75">
        <f t="shared" si="984"/>
        <v>0</v>
      </c>
      <c r="JT132" s="75">
        <f t="shared" si="984"/>
        <v>0</v>
      </c>
      <c r="JU132" s="75">
        <f t="shared" si="984"/>
        <v>0</v>
      </c>
      <c r="JV132" s="75">
        <f t="shared" si="984"/>
        <v>0</v>
      </c>
      <c r="JW132" s="75">
        <f t="shared" si="984"/>
        <v>0</v>
      </c>
      <c r="JX132" s="75">
        <f t="shared" si="984"/>
        <v>0</v>
      </c>
      <c r="JY132" s="75">
        <f t="shared" si="984"/>
        <v>0</v>
      </c>
      <c r="JZ132" s="75">
        <f t="shared" si="984"/>
        <v>0</v>
      </c>
      <c r="KA132" s="75">
        <f t="shared" si="984"/>
        <v>0</v>
      </c>
      <c r="KB132" s="75">
        <f t="shared" si="984"/>
        <v>0</v>
      </c>
      <c r="KC132" s="75">
        <f t="shared" si="984"/>
        <v>0</v>
      </c>
      <c r="KD132" s="75">
        <f t="shared" si="984"/>
        <v>0</v>
      </c>
      <c r="KE132" s="75">
        <f t="shared" si="984"/>
        <v>0</v>
      </c>
      <c r="KF132" s="75">
        <f t="shared" si="984"/>
        <v>0</v>
      </c>
      <c r="KG132" s="75">
        <f t="shared" si="984"/>
        <v>0</v>
      </c>
      <c r="KH132" s="75">
        <f t="shared" si="984"/>
        <v>0</v>
      </c>
      <c r="KI132" s="75">
        <f t="shared" si="984"/>
        <v>0</v>
      </c>
      <c r="KJ132" s="75">
        <f t="shared" si="984"/>
        <v>0</v>
      </c>
      <c r="KK132" s="75">
        <f t="shared" si="984"/>
        <v>0</v>
      </c>
      <c r="KL132" s="75">
        <f t="shared" si="984"/>
        <v>0</v>
      </c>
      <c r="KM132" s="75">
        <f t="shared" si="984"/>
        <v>0</v>
      </c>
      <c r="KN132" s="75">
        <f t="shared" si="984"/>
        <v>0</v>
      </c>
      <c r="KO132" s="75">
        <f t="shared" si="984"/>
        <v>0</v>
      </c>
      <c r="KP132" s="75">
        <f t="shared" si="984"/>
        <v>0</v>
      </c>
      <c r="KQ132" s="75">
        <f t="shared" si="984"/>
        <v>0</v>
      </c>
      <c r="KR132" s="75">
        <f t="shared" si="984"/>
        <v>0</v>
      </c>
      <c r="KS132" s="75">
        <f t="shared" si="984"/>
        <v>0</v>
      </c>
      <c r="KT132" s="75">
        <f t="shared" si="984"/>
        <v>0</v>
      </c>
      <c r="KU132" s="75">
        <f t="shared" si="984"/>
        <v>0</v>
      </c>
      <c r="KV132" s="75">
        <f t="shared" si="984"/>
        <v>0</v>
      </c>
      <c r="KW132" s="70"/>
      <c r="KX132" s="70"/>
    </row>
    <row r="133" spans="1:310" ht="4.05" customHeight="1" x14ac:dyDescent="0.25">
      <c r="A133" s="1"/>
      <c r="B133" s="79"/>
      <c r="C133" s="79"/>
      <c r="D133" s="79"/>
      <c r="E133" s="1"/>
      <c r="F133" s="1"/>
      <c r="G133" s="1"/>
      <c r="H133" s="11"/>
      <c r="I133" s="1"/>
      <c r="J133" s="1"/>
      <c r="K133" s="36"/>
      <c r="L133" s="1"/>
      <c r="M133" s="5"/>
      <c r="N133" s="1"/>
      <c r="O133" s="19"/>
      <c r="P133" s="1"/>
      <c r="Q133" s="1"/>
      <c r="R133" s="4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</row>
    <row r="134" spans="1:310" s="76" customFormat="1" x14ac:dyDescent="0.25">
      <c r="A134" s="70"/>
      <c r="B134" s="82"/>
      <c r="C134" s="82" t="s">
        <v>27</v>
      </c>
      <c r="D134" s="82" t="s">
        <v>28</v>
      </c>
      <c r="E134" s="71" t="str">
        <f>kpi!$E$47</f>
        <v>соцсборы</v>
      </c>
      <c r="F134" s="70"/>
      <c r="G134" s="70"/>
      <c r="H134" s="72" t="str">
        <f>IF(OR($E134="",$E134=0),"",INDEX(kpi!$I:$I,SUMIFS(kpi!$A:$A,kpi!$E:$E,$E134)))</f>
        <v>руб.</v>
      </c>
      <c r="I134" s="70"/>
      <c r="J134" s="70"/>
      <c r="K134" s="77"/>
      <c r="L134" s="70"/>
      <c r="M134" s="73"/>
      <c r="N134" s="74"/>
      <c r="O134" s="73"/>
      <c r="P134" s="70"/>
      <c r="Q134" s="70"/>
      <c r="R134" s="78">
        <f>SUMIFS($T134:$KW134,$T$1:$KW$1,"&gt;="&amp;1,$T$1:$KW$1,"&lt;="&amp;MAX($1:$1))</f>
        <v>1159914.3486594232</v>
      </c>
      <c r="S134" s="70"/>
      <c r="T134" s="73"/>
      <c r="U134" s="75">
        <f>IF(U$7="",0,U132*условия!$N$148)</f>
        <v>87130.885710576913</v>
      </c>
      <c r="V134" s="75">
        <f>IF(V$7="",0,V132*условия!$N$148)</f>
        <v>87231.08570625</v>
      </c>
      <c r="W134" s="75">
        <f>IF(W$7="",0,W132*условия!$N$148)</f>
        <v>87345.599987019217</v>
      </c>
      <c r="X134" s="75">
        <f>IF(X$7="",0,X132*условия!$N$148)</f>
        <v>87469.933599807686</v>
      </c>
      <c r="Y134" s="75">
        <f>IF(Y$7="",0,Y132*условия!$N$148)</f>
        <v>87607.832338846158</v>
      </c>
      <c r="Z134" s="75">
        <f>IF(Z$7="",0,Z132*условия!$N$148)</f>
        <v>87723.176045480766</v>
      </c>
      <c r="AA134" s="75">
        <f>IF(AA$7="",0,AA132*условия!$N$148)</f>
        <v>87846.064851923074</v>
      </c>
      <c r="AB134" s="75">
        <f>IF(AB$7="",0,AB132*условия!$N$148)</f>
        <v>87976.498758173067</v>
      </c>
      <c r="AC134" s="75">
        <f>IF(AC$7="",0,AC132*условия!$N$148)</f>
        <v>88114.47776423076</v>
      </c>
      <c r="AD134" s="75">
        <f>IF(AD$7="",0,AD132*условия!$N$148)</f>
        <v>88260.001870096152</v>
      </c>
      <c r="AE134" s="75">
        <f>IF(AE$7="",0,AE132*условия!$N$148)</f>
        <v>88413.071075769229</v>
      </c>
      <c r="AF134" s="75">
        <f>IF(AF$7="",0,AF132*условия!$N$148)</f>
        <v>97573.685381250005</v>
      </c>
      <c r="AG134" s="75">
        <f>IF(AG$7="",0,AG132*условия!$N$148)</f>
        <v>97222.035569999993</v>
      </c>
      <c r="AH134" s="75">
        <f>IF(AH$7="",0,AH132*условия!$N$148)</f>
        <v>0</v>
      </c>
      <c r="AI134" s="75">
        <f>IF(AI$7="",0,AI132*условия!$N$148)</f>
        <v>0</v>
      </c>
      <c r="AJ134" s="75">
        <f>IF(AJ$7="",0,AJ132*условия!$N$148)</f>
        <v>0</v>
      </c>
      <c r="AK134" s="75">
        <f>IF(AK$7="",0,AK132*условия!$N$148)</f>
        <v>0</v>
      </c>
      <c r="AL134" s="75">
        <f>IF(AL$7="",0,AL132*условия!$N$148)</f>
        <v>0</v>
      </c>
      <c r="AM134" s="75">
        <f>IF(AM$7="",0,AM132*условия!$N$148)</f>
        <v>0</v>
      </c>
      <c r="AN134" s="75">
        <f>IF(AN$7="",0,AN132*условия!$N$148)</f>
        <v>0</v>
      </c>
      <c r="AO134" s="75">
        <f>IF(AO$7="",0,AO132*условия!$N$148)</f>
        <v>0</v>
      </c>
      <c r="AP134" s="75">
        <f>IF(AP$7="",0,AP132*условия!$N$148)</f>
        <v>0</v>
      </c>
      <c r="AQ134" s="75">
        <f>IF(AQ$7="",0,AQ132*условия!$N$148)</f>
        <v>0</v>
      </c>
      <c r="AR134" s="75">
        <f>IF(AR$7="",0,AR132*условия!$N$148)</f>
        <v>0</v>
      </c>
      <c r="AS134" s="75">
        <f>IF(AS$7="",0,AS132*условия!$N$148)</f>
        <v>0</v>
      </c>
      <c r="AT134" s="75">
        <f>IF(AT$7="",0,AT132*условия!$N$148)</f>
        <v>0</v>
      </c>
      <c r="AU134" s="75">
        <f>IF(AU$7="",0,AU132*условия!$N$148)</f>
        <v>0</v>
      </c>
      <c r="AV134" s="75">
        <f>IF(AV$7="",0,AV132*условия!$N$148)</f>
        <v>0</v>
      </c>
      <c r="AW134" s="75">
        <f>IF(AW$7="",0,AW132*условия!$N$148)</f>
        <v>0</v>
      </c>
      <c r="AX134" s="75">
        <f>IF(AX$7="",0,AX132*условия!$N$148)</f>
        <v>0</v>
      </c>
      <c r="AY134" s="75">
        <f>IF(AY$7="",0,AY132*условия!$N$148)</f>
        <v>0</v>
      </c>
      <c r="AZ134" s="75">
        <f>IF(AZ$7="",0,AZ132*условия!$N$148)</f>
        <v>0</v>
      </c>
      <c r="BA134" s="75">
        <f>IF(BA$7="",0,BA132*условия!$N$148)</f>
        <v>0</v>
      </c>
      <c r="BB134" s="75">
        <f>IF(BB$7="",0,BB132*условия!$N$148)</f>
        <v>0</v>
      </c>
      <c r="BC134" s="75">
        <f>IF(BC$7="",0,BC132*условия!$N$148)</f>
        <v>0</v>
      </c>
      <c r="BD134" s="75">
        <f>IF(BD$7="",0,BD132*условия!$N$148)</f>
        <v>0</v>
      </c>
      <c r="BE134" s="75">
        <f>IF(BE$7="",0,BE132*условия!$N$148)</f>
        <v>0</v>
      </c>
      <c r="BF134" s="75">
        <f>IF(BF$7="",0,BF132*условия!$N$148)</f>
        <v>0</v>
      </c>
      <c r="BG134" s="75">
        <f>IF(BG$7="",0,BG132*условия!$N$148)</f>
        <v>0</v>
      </c>
      <c r="BH134" s="75">
        <f>IF(BH$7="",0,BH132*условия!$N$148)</f>
        <v>0</v>
      </c>
      <c r="BI134" s="75">
        <f>IF(BI$7="",0,BI132*условия!$N$148)</f>
        <v>0</v>
      </c>
      <c r="BJ134" s="75">
        <f>IF(BJ$7="",0,BJ132*условия!$N$148)</f>
        <v>0</v>
      </c>
      <c r="BK134" s="75">
        <f>IF(BK$7="",0,BK132*условия!$N$148)</f>
        <v>0</v>
      </c>
      <c r="BL134" s="75">
        <f>IF(BL$7="",0,BL132*условия!$N$148)</f>
        <v>0</v>
      </c>
      <c r="BM134" s="75">
        <f>IF(BM$7="",0,BM132*условия!$N$148)</f>
        <v>0</v>
      </c>
      <c r="BN134" s="75">
        <f>IF(BN$7="",0,BN132*условия!$N$148)</f>
        <v>0</v>
      </c>
      <c r="BO134" s="75">
        <f>IF(BO$7="",0,BO132*условия!$N$148)</f>
        <v>0</v>
      </c>
      <c r="BP134" s="75">
        <f>IF(BP$7="",0,BP132*условия!$N$148)</f>
        <v>0</v>
      </c>
      <c r="BQ134" s="75">
        <f>IF(BQ$7="",0,BQ132*условия!$N$148)</f>
        <v>0</v>
      </c>
      <c r="BR134" s="75">
        <f>IF(BR$7="",0,BR132*условия!$N$148)</f>
        <v>0</v>
      </c>
      <c r="BS134" s="75">
        <f>IF(BS$7="",0,BS132*условия!$N$148)</f>
        <v>0</v>
      </c>
      <c r="BT134" s="75">
        <f>IF(BT$7="",0,BT132*условия!$N$148)</f>
        <v>0</v>
      </c>
      <c r="BU134" s="75">
        <f>IF(BU$7="",0,BU132*условия!$N$148)</f>
        <v>0</v>
      </c>
      <c r="BV134" s="75">
        <f>IF(BV$7="",0,BV132*условия!$N$148)</f>
        <v>0</v>
      </c>
      <c r="BW134" s="75">
        <f>IF(BW$7="",0,BW132*условия!$N$148)</f>
        <v>0</v>
      </c>
      <c r="BX134" s="75">
        <f>IF(BX$7="",0,BX132*условия!$N$148)</f>
        <v>0</v>
      </c>
      <c r="BY134" s="75">
        <f>IF(BY$7="",0,BY132*условия!$N$148)</f>
        <v>0</v>
      </c>
      <c r="BZ134" s="75">
        <f>IF(BZ$7="",0,BZ132*условия!$N$148)</f>
        <v>0</v>
      </c>
      <c r="CA134" s="75">
        <f>IF(CA$7="",0,CA132*условия!$N$148)</f>
        <v>0</v>
      </c>
      <c r="CB134" s="75">
        <f>IF(CB$7="",0,CB132*условия!$N$148)</f>
        <v>0</v>
      </c>
      <c r="CC134" s="75">
        <f>IF(CC$7="",0,CC132*условия!$N$148)</f>
        <v>0</v>
      </c>
      <c r="CD134" s="75">
        <f>IF(CD$7="",0,CD132*условия!$N$148)</f>
        <v>0</v>
      </c>
      <c r="CE134" s="75">
        <f>IF(CE$7="",0,CE132*условия!$N$148)</f>
        <v>0</v>
      </c>
      <c r="CF134" s="75">
        <f>IF(CF$7="",0,CF132*условия!$N$148)</f>
        <v>0</v>
      </c>
      <c r="CG134" s="75">
        <f>IF(CG$7="",0,CG132*условия!$N$148)</f>
        <v>0</v>
      </c>
      <c r="CH134" s="75">
        <f>IF(CH$7="",0,CH132*условия!$N$148)</f>
        <v>0</v>
      </c>
      <c r="CI134" s="75">
        <f>IF(CI$7="",0,CI132*условия!$N$148)</f>
        <v>0</v>
      </c>
      <c r="CJ134" s="75">
        <f>IF(CJ$7="",0,CJ132*условия!$N$148)</f>
        <v>0</v>
      </c>
      <c r="CK134" s="75">
        <f>IF(CK$7="",0,CK132*условия!$N$148)</f>
        <v>0</v>
      </c>
      <c r="CL134" s="75">
        <f>IF(CL$7="",0,CL132*условия!$N$148)</f>
        <v>0</v>
      </c>
      <c r="CM134" s="75">
        <f>IF(CM$7="",0,CM132*условия!$N$148)</f>
        <v>0</v>
      </c>
      <c r="CN134" s="75">
        <f>IF(CN$7="",0,CN132*условия!$N$148)</f>
        <v>0</v>
      </c>
      <c r="CO134" s="75">
        <f>IF(CO$7="",0,CO132*условия!$N$148)</f>
        <v>0</v>
      </c>
      <c r="CP134" s="75">
        <f>IF(CP$7="",0,CP132*условия!$N$148)</f>
        <v>0</v>
      </c>
      <c r="CQ134" s="75">
        <f>IF(CQ$7="",0,CQ132*условия!$N$148)</f>
        <v>0</v>
      </c>
      <c r="CR134" s="75">
        <f>IF(CR$7="",0,CR132*условия!$N$148)</f>
        <v>0</v>
      </c>
      <c r="CS134" s="75">
        <f>IF(CS$7="",0,CS132*условия!$N$148)</f>
        <v>0</v>
      </c>
      <c r="CT134" s="75">
        <f>IF(CT$7="",0,CT132*условия!$N$148)</f>
        <v>0</v>
      </c>
      <c r="CU134" s="75">
        <f>IF(CU$7="",0,CU132*условия!$N$148)</f>
        <v>0</v>
      </c>
      <c r="CV134" s="75">
        <f>IF(CV$7="",0,CV132*условия!$N$148)</f>
        <v>0</v>
      </c>
      <c r="CW134" s="75">
        <f>IF(CW$7="",0,CW132*условия!$N$148)</f>
        <v>0</v>
      </c>
      <c r="CX134" s="75">
        <f>IF(CX$7="",0,CX132*условия!$N$148)</f>
        <v>0</v>
      </c>
      <c r="CY134" s="75">
        <f>IF(CY$7="",0,CY132*условия!$N$148)</f>
        <v>0</v>
      </c>
      <c r="CZ134" s="75">
        <f>IF(CZ$7="",0,CZ132*условия!$N$148)</f>
        <v>0</v>
      </c>
      <c r="DA134" s="75">
        <f>IF(DA$7="",0,DA132*условия!$N$148)</f>
        <v>0</v>
      </c>
      <c r="DB134" s="75">
        <f>IF(DB$7="",0,DB132*условия!$N$148)</f>
        <v>0</v>
      </c>
      <c r="DC134" s="75">
        <f>IF(DC$7="",0,DC132*условия!$N$148)</f>
        <v>0</v>
      </c>
      <c r="DD134" s="75">
        <f>IF(DD$7="",0,DD132*условия!$N$148)</f>
        <v>0</v>
      </c>
      <c r="DE134" s="75">
        <f>IF(DE$7="",0,DE132*условия!$N$148)</f>
        <v>0</v>
      </c>
      <c r="DF134" s="75">
        <f>IF(DF$7="",0,DF132*условия!$N$148)</f>
        <v>0</v>
      </c>
      <c r="DG134" s="75">
        <f>IF(DG$7="",0,DG132*условия!$N$148)</f>
        <v>0</v>
      </c>
      <c r="DH134" s="75">
        <f>IF(DH$7="",0,DH132*условия!$N$148)</f>
        <v>0</v>
      </c>
      <c r="DI134" s="75">
        <f>IF(DI$7="",0,DI132*условия!$N$148)</f>
        <v>0</v>
      </c>
      <c r="DJ134" s="75">
        <f>IF(DJ$7="",0,DJ132*условия!$N$148)</f>
        <v>0</v>
      </c>
      <c r="DK134" s="75">
        <f>IF(DK$7="",0,DK132*условия!$N$148)</f>
        <v>0</v>
      </c>
      <c r="DL134" s="75">
        <f>IF(DL$7="",0,DL132*условия!$N$148)</f>
        <v>0</v>
      </c>
      <c r="DM134" s="75">
        <f>IF(DM$7="",0,DM132*условия!$N$148)</f>
        <v>0</v>
      </c>
      <c r="DN134" s="75">
        <f>IF(DN$7="",0,DN132*условия!$N$148)</f>
        <v>0</v>
      </c>
      <c r="DO134" s="75">
        <f>IF(DO$7="",0,DO132*условия!$N$148)</f>
        <v>0</v>
      </c>
      <c r="DP134" s="75">
        <f>IF(DP$7="",0,DP132*условия!$N$148)</f>
        <v>0</v>
      </c>
      <c r="DQ134" s="75">
        <f>IF(DQ$7="",0,DQ132*условия!$N$148)</f>
        <v>0</v>
      </c>
      <c r="DR134" s="75">
        <f>IF(DR$7="",0,DR132*условия!$N$148)</f>
        <v>0</v>
      </c>
      <c r="DS134" s="75">
        <f>IF(DS$7="",0,DS132*условия!$N$148)</f>
        <v>0</v>
      </c>
      <c r="DT134" s="75">
        <f>IF(DT$7="",0,DT132*условия!$N$148)</f>
        <v>0</v>
      </c>
      <c r="DU134" s="75">
        <f>IF(DU$7="",0,DU132*условия!$N$148)</f>
        <v>0</v>
      </c>
      <c r="DV134" s="75">
        <f>IF(DV$7="",0,DV132*условия!$N$148)</f>
        <v>0</v>
      </c>
      <c r="DW134" s="75">
        <f>IF(DW$7="",0,DW132*условия!$N$148)</f>
        <v>0</v>
      </c>
      <c r="DX134" s="75">
        <f>IF(DX$7="",0,DX132*условия!$N$148)</f>
        <v>0</v>
      </c>
      <c r="DY134" s="75">
        <f>IF(DY$7="",0,DY132*условия!$N$148)</f>
        <v>0</v>
      </c>
      <c r="DZ134" s="75">
        <f>IF(DZ$7="",0,DZ132*условия!$N$148)</f>
        <v>0</v>
      </c>
      <c r="EA134" s="75">
        <f>IF(EA$7="",0,EA132*условия!$N$148)</f>
        <v>0</v>
      </c>
      <c r="EB134" s="75">
        <f>IF(EB$7="",0,EB132*условия!$N$148)</f>
        <v>0</v>
      </c>
      <c r="EC134" s="75">
        <f>IF(EC$7="",0,EC132*условия!$N$148)</f>
        <v>0</v>
      </c>
      <c r="ED134" s="75">
        <f>IF(ED$7="",0,ED132*условия!$N$148)</f>
        <v>0</v>
      </c>
      <c r="EE134" s="75">
        <f>IF(EE$7="",0,EE132*условия!$N$148)</f>
        <v>0</v>
      </c>
      <c r="EF134" s="75">
        <f>IF(EF$7="",0,EF132*условия!$N$148)</f>
        <v>0</v>
      </c>
      <c r="EG134" s="75">
        <f>IF(EG$7="",0,EG132*условия!$N$148)</f>
        <v>0</v>
      </c>
      <c r="EH134" s="75">
        <f>IF(EH$7="",0,EH132*условия!$N$148)</f>
        <v>0</v>
      </c>
      <c r="EI134" s="75">
        <f>IF(EI$7="",0,EI132*условия!$N$148)</f>
        <v>0</v>
      </c>
      <c r="EJ134" s="75">
        <f>IF(EJ$7="",0,EJ132*условия!$N$148)</f>
        <v>0</v>
      </c>
      <c r="EK134" s="75">
        <f>IF(EK$7="",0,EK132*условия!$N$148)</f>
        <v>0</v>
      </c>
      <c r="EL134" s="75">
        <f>IF(EL$7="",0,EL132*условия!$N$148)</f>
        <v>0</v>
      </c>
      <c r="EM134" s="75">
        <f>IF(EM$7="",0,EM132*условия!$N$148)</f>
        <v>0</v>
      </c>
      <c r="EN134" s="75">
        <f>IF(EN$7="",0,EN132*условия!$N$148)</f>
        <v>0</v>
      </c>
      <c r="EO134" s="75">
        <f>IF(EO$7="",0,EO132*условия!$N$148)</f>
        <v>0</v>
      </c>
      <c r="EP134" s="75">
        <f>IF(EP$7="",0,EP132*условия!$N$148)</f>
        <v>0</v>
      </c>
      <c r="EQ134" s="75">
        <f>IF(EQ$7="",0,EQ132*условия!$N$148)</f>
        <v>0</v>
      </c>
      <c r="ER134" s="75">
        <f>IF(ER$7="",0,ER132*условия!$N$148)</f>
        <v>0</v>
      </c>
      <c r="ES134" s="75">
        <f>IF(ES$7="",0,ES132*условия!$N$148)</f>
        <v>0</v>
      </c>
      <c r="ET134" s="75">
        <f>IF(ET$7="",0,ET132*условия!$N$148)</f>
        <v>0</v>
      </c>
      <c r="EU134" s="75">
        <f>IF(EU$7="",0,EU132*условия!$N$148)</f>
        <v>0</v>
      </c>
      <c r="EV134" s="75">
        <f>IF(EV$7="",0,EV132*условия!$N$148)</f>
        <v>0</v>
      </c>
      <c r="EW134" s="75">
        <f>IF(EW$7="",0,EW132*условия!$N$148)</f>
        <v>0</v>
      </c>
      <c r="EX134" s="75">
        <f>IF(EX$7="",0,EX132*условия!$N$148)</f>
        <v>0</v>
      </c>
      <c r="EY134" s="75">
        <f>IF(EY$7="",0,EY132*условия!$N$148)</f>
        <v>0</v>
      </c>
      <c r="EZ134" s="75">
        <f>IF(EZ$7="",0,EZ132*условия!$N$148)</f>
        <v>0</v>
      </c>
      <c r="FA134" s="75">
        <f>IF(FA$7="",0,FA132*условия!$N$148)</f>
        <v>0</v>
      </c>
      <c r="FB134" s="75">
        <f>IF(FB$7="",0,FB132*условия!$N$148)</f>
        <v>0</v>
      </c>
      <c r="FC134" s="75">
        <f>IF(FC$7="",0,FC132*условия!$N$148)</f>
        <v>0</v>
      </c>
      <c r="FD134" s="75">
        <f>IF(FD$7="",0,FD132*условия!$N$148)</f>
        <v>0</v>
      </c>
      <c r="FE134" s="75">
        <f>IF(FE$7="",0,FE132*условия!$N$148)</f>
        <v>0</v>
      </c>
      <c r="FF134" s="75">
        <f>IF(FF$7="",0,FF132*условия!$N$148)</f>
        <v>0</v>
      </c>
      <c r="FG134" s="75">
        <f>IF(FG$7="",0,FG132*условия!$N$148)</f>
        <v>0</v>
      </c>
      <c r="FH134" s="75">
        <f>IF(FH$7="",0,FH132*условия!$N$148)</f>
        <v>0</v>
      </c>
      <c r="FI134" s="75">
        <f>IF(FI$7="",0,FI132*условия!$N$148)</f>
        <v>0</v>
      </c>
      <c r="FJ134" s="75">
        <f>IF(FJ$7="",0,FJ132*условия!$N$148)</f>
        <v>0</v>
      </c>
      <c r="FK134" s="75">
        <f>IF(FK$7="",0,FK132*условия!$N$148)</f>
        <v>0</v>
      </c>
      <c r="FL134" s="75">
        <f>IF(FL$7="",0,FL132*условия!$N$148)</f>
        <v>0</v>
      </c>
      <c r="FM134" s="75">
        <f>IF(FM$7="",0,FM132*условия!$N$148)</f>
        <v>0</v>
      </c>
      <c r="FN134" s="75">
        <f>IF(FN$7="",0,FN132*условия!$N$148)</f>
        <v>0</v>
      </c>
      <c r="FO134" s="75">
        <f>IF(FO$7="",0,FO132*условия!$N$148)</f>
        <v>0</v>
      </c>
      <c r="FP134" s="75">
        <f>IF(FP$7="",0,FP132*условия!$N$148)</f>
        <v>0</v>
      </c>
      <c r="FQ134" s="75">
        <f>IF(FQ$7="",0,FQ132*условия!$N$148)</f>
        <v>0</v>
      </c>
      <c r="FR134" s="75">
        <f>IF(FR$7="",0,FR132*условия!$N$148)</f>
        <v>0</v>
      </c>
      <c r="FS134" s="75">
        <f>IF(FS$7="",0,FS132*условия!$N$148)</f>
        <v>0</v>
      </c>
      <c r="FT134" s="75">
        <f>IF(FT$7="",0,FT132*условия!$N$148)</f>
        <v>0</v>
      </c>
      <c r="FU134" s="75">
        <f>IF(FU$7="",0,FU132*условия!$N$148)</f>
        <v>0</v>
      </c>
      <c r="FV134" s="75">
        <f>IF(FV$7="",0,FV132*условия!$N$148)</f>
        <v>0</v>
      </c>
      <c r="FW134" s="75">
        <f>IF(FW$7="",0,FW132*условия!$N$148)</f>
        <v>0</v>
      </c>
      <c r="FX134" s="75">
        <f>IF(FX$7="",0,FX132*условия!$N$148)</f>
        <v>0</v>
      </c>
      <c r="FY134" s="75">
        <f>IF(FY$7="",0,FY132*условия!$N$148)</f>
        <v>0</v>
      </c>
      <c r="FZ134" s="75">
        <f>IF(FZ$7="",0,FZ132*условия!$N$148)</f>
        <v>0</v>
      </c>
      <c r="GA134" s="75">
        <f>IF(GA$7="",0,GA132*условия!$N$148)</f>
        <v>0</v>
      </c>
      <c r="GB134" s="75">
        <f>IF(GB$7="",0,GB132*условия!$N$148)</f>
        <v>0</v>
      </c>
      <c r="GC134" s="75">
        <f>IF(GC$7="",0,GC132*условия!$N$148)</f>
        <v>0</v>
      </c>
      <c r="GD134" s="75">
        <f>IF(GD$7="",0,GD132*условия!$N$148)</f>
        <v>0</v>
      </c>
      <c r="GE134" s="75">
        <f>IF(GE$7="",0,GE132*условия!$N$148)</f>
        <v>0</v>
      </c>
      <c r="GF134" s="75">
        <f>IF(GF$7="",0,GF132*условия!$N$148)</f>
        <v>0</v>
      </c>
      <c r="GG134" s="75">
        <f>IF(GG$7="",0,GG132*условия!$N$148)</f>
        <v>0</v>
      </c>
      <c r="GH134" s="75">
        <f>IF(GH$7="",0,GH132*условия!$N$148)</f>
        <v>0</v>
      </c>
      <c r="GI134" s="75">
        <f>IF(GI$7="",0,GI132*условия!$N$148)</f>
        <v>0</v>
      </c>
      <c r="GJ134" s="75">
        <f>IF(GJ$7="",0,GJ132*условия!$N$148)</f>
        <v>0</v>
      </c>
      <c r="GK134" s="75">
        <f>IF(GK$7="",0,GK132*условия!$N$148)</f>
        <v>0</v>
      </c>
      <c r="GL134" s="75">
        <f>IF(GL$7="",0,GL132*условия!$N$148)</f>
        <v>0</v>
      </c>
      <c r="GM134" s="75">
        <f>IF(GM$7="",0,GM132*условия!$N$148)</f>
        <v>0</v>
      </c>
      <c r="GN134" s="75">
        <f>IF(GN$7="",0,GN132*условия!$N$148)</f>
        <v>0</v>
      </c>
      <c r="GO134" s="75">
        <f>IF(GO$7="",0,GO132*условия!$N$148)</f>
        <v>0</v>
      </c>
      <c r="GP134" s="75">
        <f>IF(GP$7="",0,GP132*условия!$N$148)</f>
        <v>0</v>
      </c>
      <c r="GQ134" s="75">
        <f>IF(GQ$7="",0,GQ132*условия!$N$148)</f>
        <v>0</v>
      </c>
      <c r="GR134" s="75">
        <f>IF(GR$7="",0,GR132*условия!$N$148)</f>
        <v>0</v>
      </c>
      <c r="GS134" s="75">
        <f>IF(GS$7="",0,GS132*условия!$N$148)</f>
        <v>0</v>
      </c>
      <c r="GT134" s="75">
        <f>IF(GT$7="",0,GT132*условия!$N$148)</f>
        <v>0</v>
      </c>
      <c r="GU134" s="75">
        <f>IF(GU$7="",0,GU132*условия!$N$148)</f>
        <v>0</v>
      </c>
      <c r="GV134" s="75">
        <f>IF(GV$7="",0,GV132*условия!$N$148)</f>
        <v>0</v>
      </c>
      <c r="GW134" s="75">
        <f>IF(GW$7="",0,GW132*условия!$N$148)</f>
        <v>0</v>
      </c>
      <c r="GX134" s="75">
        <f>IF(GX$7="",0,GX132*условия!$N$148)</f>
        <v>0</v>
      </c>
      <c r="GY134" s="75">
        <f>IF(GY$7="",0,GY132*условия!$N$148)</f>
        <v>0</v>
      </c>
      <c r="GZ134" s="75">
        <f>IF(GZ$7="",0,GZ132*условия!$N$148)</f>
        <v>0</v>
      </c>
      <c r="HA134" s="75">
        <f>IF(HA$7="",0,HA132*условия!$N$148)</f>
        <v>0</v>
      </c>
      <c r="HB134" s="75">
        <f>IF(HB$7="",0,HB132*условия!$N$148)</f>
        <v>0</v>
      </c>
      <c r="HC134" s="75">
        <f>IF(HC$7="",0,HC132*условия!$N$148)</f>
        <v>0</v>
      </c>
      <c r="HD134" s="75">
        <f>IF(HD$7="",0,HD132*условия!$N$148)</f>
        <v>0</v>
      </c>
      <c r="HE134" s="75">
        <f>IF(HE$7="",0,HE132*условия!$N$148)</f>
        <v>0</v>
      </c>
      <c r="HF134" s="75">
        <f>IF(HF$7="",0,HF132*условия!$N$148)</f>
        <v>0</v>
      </c>
      <c r="HG134" s="75">
        <f>IF(HG$7="",0,HG132*условия!$N$148)</f>
        <v>0</v>
      </c>
      <c r="HH134" s="75">
        <f>IF(HH$7="",0,HH132*условия!$N$148)</f>
        <v>0</v>
      </c>
      <c r="HI134" s="75">
        <f>IF(HI$7="",0,HI132*условия!$N$148)</f>
        <v>0</v>
      </c>
      <c r="HJ134" s="75">
        <f>IF(HJ$7="",0,HJ132*условия!$N$148)</f>
        <v>0</v>
      </c>
      <c r="HK134" s="75">
        <f>IF(HK$7="",0,HK132*условия!$N$148)</f>
        <v>0</v>
      </c>
      <c r="HL134" s="75">
        <f>IF(HL$7="",0,HL132*условия!$N$148)</f>
        <v>0</v>
      </c>
      <c r="HM134" s="75">
        <f>IF(HM$7="",0,HM132*условия!$N$148)</f>
        <v>0</v>
      </c>
      <c r="HN134" s="75">
        <f>IF(HN$7="",0,HN132*условия!$N$148)</f>
        <v>0</v>
      </c>
      <c r="HO134" s="75">
        <f>IF(HO$7="",0,HO132*условия!$N$148)</f>
        <v>0</v>
      </c>
      <c r="HP134" s="75">
        <f>IF(HP$7="",0,HP132*условия!$N$148)</f>
        <v>0</v>
      </c>
      <c r="HQ134" s="75">
        <f>IF(HQ$7="",0,HQ132*условия!$N$148)</f>
        <v>0</v>
      </c>
      <c r="HR134" s="75">
        <f>IF(HR$7="",0,HR132*условия!$N$148)</f>
        <v>0</v>
      </c>
      <c r="HS134" s="75">
        <f>IF(HS$7="",0,HS132*условия!$N$148)</f>
        <v>0</v>
      </c>
      <c r="HT134" s="75">
        <f>IF(HT$7="",0,HT132*условия!$N$148)</f>
        <v>0</v>
      </c>
      <c r="HU134" s="75">
        <f>IF(HU$7="",0,HU132*условия!$N$148)</f>
        <v>0</v>
      </c>
      <c r="HV134" s="75">
        <f>IF(HV$7="",0,HV132*условия!$N$148)</f>
        <v>0</v>
      </c>
      <c r="HW134" s="75">
        <f>IF(HW$7="",0,HW132*условия!$N$148)</f>
        <v>0</v>
      </c>
      <c r="HX134" s="75">
        <f>IF(HX$7="",0,HX132*условия!$N$148)</f>
        <v>0</v>
      </c>
      <c r="HY134" s="75">
        <f>IF(HY$7="",0,HY132*условия!$N$148)</f>
        <v>0</v>
      </c>
      <c r="HZ134" s="75">
        <f>IF(HZ$7="",0,HZ132*условия!$N$148)</f>
        <v>0</v>
      </c>
      <c r="IA134" s="75">
        <f>IF(IA$7="",0,IA132*условия!$N$148)</f>
        <v>0</v>
      </c>
      <c r="IB134" s="75">
        <f>IF(IB$7="",0,IB132*условия!$N$148)</f>
        <v>0</v>
      </c>
      <c r="IC134" s="75">
        <f>IF(IC$7="",0,IC132*условия!$N$148)</f>
        <v>0</v>
      </c>
      <c r="ID134" s="75">
        <f>IF(ID$7="",0,ID132*условия!$N$148)</f>
        <v>0</v>
      </c>
      <c r="IE134" s="75">
        <f>IF(IE$7="",0,IE132*условия!$N$148)</f>
        <v>0</v>
      </c>
      <c r="IF134" s="75">
        <f>IF(IF$7="",0,IF132*условия!$N$148)</f>
        <v>0</v>
      </c>
      <c r="IG134" s="75">
        <f>IF(IG$7="",0,IG132*условия!$N$148)</f>
        <v>0</v>
      </c>
      <c r="IH134" s="75">
        <f>IF(IH$7="",0,IH132*условия!$N$148)</f>
        <v>0</v>
      </c>
      <c r="II134" s="75">
        <f>IF(II$7="",0,II132*условия!$N$148)</f>
        <v>0</v>
      </c>
      <c r="IJ134" s="75">
        <f>IF(IJ$7="",0,IJ132*условия!$N$148)</f>
        <v>0</v>
      </c>
      <c r="IK134" s="75">
        <f>IF(IK$7="",0,IK132*условия!$N$148)</f>
        <v>0</v>
      </c>
      <c r="IL134" s="75">
        <f>IF(IL$7="",0,IL132*условия!$N$148)</f>
        <v>0</v>
      </c>
      <c r="IM134" s="75">
        <f>IF(IM$7="",0,IM132*условия!$N$148)</f>
        <v>0</v>
      </c>
      <c r="IN134" s="75">
        <f>IF(IN$7="",0,IN132*условия!$N$148)</f>
        <v>0</v>
      </c>
      <c r="IO134" s="75">
        <f>IF(IO$7="",0,IO132*условия!$N$148)</f>
        <v>0</v>
      </c>
      <c r="IP134" s="75">
        <f>IF(IP$7="",0,IP132*условия!$N$148)</f>
        <v>0</v>
      </c>
      <c r="IQ134" s="75">
        <f>IF(IQ$7="",0,IQ132*условия!$N$148)</f>
        <v>0</v>
      </c>
      <c r="IR134" s="75">
        <f>IF(IR$7="",0,IR132*условия!$N$148)</f>
        <v>0</v>
      </c>
      <c r="IS134" s="75">
        <f>IF(IS$7="",0,IS132*условия!$N$148)</f>
        <v>0</v>
      </c>
      <c r="IT134" s="75">
        <f>IF(IT$7="",0,IT132*условия!$N$148)</f>
        <v>0</v>
      </c>
      <c r="IU134" s="75">
        <f>IF(IU$7="",0,IU132*условия!$N$148)</f>
        <v>0</v>
      </c>
      <c r="IV134" s="75">
        <f>IF(IV$7="",0,IV132*условия!$N$148)</f>
        <v>0</v>
      </c>
      <c r="IW134" s="75">
        <f>IF(IW$7="",0,IW132*условия!$N$148)</f>
        <v>0</v>
      </c>
      <c r="IX134" s="75">
        <f>IF(IX$7="",0,IX132*условия!$N$148)</f>
        <v>0</v>
      </c>
      <c r="IY134" s="75">
        <f>IF(IY$7="",0,IY132*условия!$N$148)</f>
        <v>0</v>
      </c>
      <c r="IZ134" s="75">
        <f>IF(IZ$7="",0,IZ132*условия!$N$148)</f>
        <v>0</v>
      </c>
      <c r="JA134" s="75">
        <f>IF(JA$7="",0,JA132*условия!$N$148)</f>
        <v>0</v>
      </c>
      <c r="JB134" s="75">
        <f>IF(JB$7="",0,JB132*условия!$N$148)</f>
        <v>0</v>
      </c>
      <c r="JC134" s="75">
        <f>IF(JC$7="",0,JC132*условия!$N$148)</f>
        <v>0</v>
      </c>
      <c r="JD134" s="75">
        <f>IF(JD$7="",0,JD132*условия!$N$148)</f>
        <v>0</v>
      </c>
      <c r="JE134" s="75">
        <f>IF(JE$7="",0,JE132*условия!$N$148)</f>
        <v>0</v>
      </c>
      <c r="JF134" s="75">
        <f>IF(JF$7="",0,JF132*условия!$N$148)</f>
        <v>0</v>
      </c>
      <c r="JG134" s="75">
        <f>IF(JG$7="",0,JG132*условия!$N$148)</f>
        <v>0</v>
      </c>
      <c r="JH134" s="75">
        <f>IF(JH$7="",0,JH132*условия!$N$148)</f>
        <v>0</v>
      </c>
      <c r="JI134" s="75">
        <f>IF(JI$7="",0,JI132*условия!$N$148)</f>
        <v>0</v>
      </c>
      <c r="JJ134" s="75">
        <f>IF(JJ$7="",0,JJ132*условия!$N$148)</f>
        <v>0</v>
      </c>
      <c r="JK134" s="75">
        <f>IF(JK$7="",0,JK132*условия!$N$148)</f>
        <v>0</v>
      </c>
      <c r="JL134" s="75">
        <f>IF(JL$7="",0,JL132*условия!$N$148)</f>
        <v>0</v>
      </c>
      <c r="JM134" s="75">
        <f>IF(JM$7="",0,JM132*условия!$N$148)</f>
        <v>0</v>
      </c>
      <c r="JN134" s="75">
        <f>IF(JN$7="",0,JN132*условия!$N$148)</f>
        <v>0</v>
      </c>
      <c r="JO134" s="75">
        <f>IF(JO$7="",0,JO132*условия!$N$148)</f>
        <v>0</v>
      </c>
      <c r="JP134" s="75">
        <f>IF(JP$7="",0,JP132*условия!$N$148)</f>
        <v>0</v>
      </c>
      <c r="JQ134" s="75">
        <f>IF(JQ$7="",0,JQ132*условия!$N$148)</f>
        <v>0</v>
      </c>
      <c r="JR134" s="75">
        <f>IF(JR$7="",0,JR132*условия!$N$148)</f>
        <v>0</v>
      </c>
      <c r="JS134" s="75">
        <f>IF(JS$7="",0,JS132*условия!$N$148)</f>
        <v>0</v>
      </c>
      <c r="JT134" s="75">
        <f>IF(JT$7="",0,JT132*условия!$N$148)</f>
        <v>0</v>
      </c>
      <c r="JU134" s="75">
        <f>IF(JU$7="",0,JU132*условия!$N$148)</f>
        <v>0</v>
      </c>
      <c r="JV134" s="75">
        <f>IF(JV$7="",0,JV132*условия!$N$148)</f>
        <v>0</v>
      </c>
      <c r="JW134" s="75">
        <f>IF(JW$7="",0,JW132*условия!$N$148)</f>
        <v>0</v>
      </c>
      <c r="JX134" s="75">
        <f>IF(JX$7="",0,JX132*условия!$N$148)</f>
        <v>0</v>
      </c>
      <c r="JY134" s="75">
        <f>IF(JY$7="",0,JY132*условия!$N$148)</f>
        <v>0</v>
      </c>
      <c r="JZ134" s="75">
        <f>IF(JZ$7="",0,JZ132*условия!$N$148)</f>
        <v>0</v>
      </c>
      <c r="KA134" s="75">
        <f>IF(KA$7="",0,KA132*условия!$N$148)</f>
        <v>0</v>
      </c>
      <c r="KB134" s="75">
        <f>IF(KB$7="",0,KB132*условия!$N$148)</f>
        <v>0</v>
      </c>
      <c r="KC134" s="75">
        <f>IF(KC$7="",0,KC132*условия!$N$148)</f>
        <v>0</v>
      </c>
      <c r="KD134" s="75">
        <f>IF(KD$7="",0,KD132*условия!$N$148)</f>
        <v>0</v>
      </c>
      <c r="KE134" s="75">
        <f>IF(KE$7="",0,KE132*условия!$N$148)</f>
        <v>0</v>
      </c>
      <c r="KF134" s="75">
        <f>IF(KF$7="",0,KF132*условия!$N$148)</f>
        <v>0</v>
      </c>
      <c r="KG134" s="75">
        <f>IF(KG$7="",0,KG132*условия!$N$148)</f>
        <v>0</v>
      </c>
      <c r="KH134" s="75">
        <f>IF(KH$7="",0,KH132*условия!$N$148)</f>
        <v>0</v>
      </c>
      <c r="KI134" s="75">
        <f>IF(KI$7="",0,KI132*условия!$N$148)</f>
        <v>0</v>
      </c>
      <c r="KJ134" s="75">
        <f>IF(KJ$7="",0,KJ132*условия!$N$148)</f>
        <v>0</v>
      </c>
      <c r="KK134" s="75">
        <f>IF(KK$7="",0,KK132*условия!$N$148)</f>
        <v>0</v>
      </c>
      <c r="KL134" s="75">
        <f>IF(KL$7="",0,KL132*условия!$N$148)</f>
        <v>0</v>
      </c>
      <c r="KM134" s="75">
        <f>IF(KM$7="",0,KM132*условия!$N$148)</f>
        <v>0</v>
      </c>
      <c r="KN134" s="75">
        <f>IF(KN$7="",0,KN132*условия!$N$148)</f>
        <v>0</v>
      </c>
      <c r="KO134" s="75">
        <f>IF(KO$7="",0,KO132*условия!$N$148)</f>
        <v>0</v>
      </c>
      <c r="KP134" s="75">
        <f>IF(KP$7="",0,KP132*условия!$N$148)</f>
        <v>0</v>
      </c>
      <c r="KQ134" s="75">
        <f>IF(KQ$7="",0,KQ132*условия!$N$148)</f>
        <v>0</v>
      </c>
      <c r="KR134" s="75">
        <f>IF(KR$7="",0,KR132*условия!$N$148)</f>
        <v>0</v>
      </c>
      <c r="KS134" s="75">
        <f>IF(KS$7="",0,KS132*условия!$N$148)</f>
        <v>0</v>
      </c>
      <c r="KT134" s="75">
        <f>IF(KT$7="",0,KT132*условия!$N$148)</f>
        <v>0</v>
      </c>
      <c r="KU134" s="75">
        <f>IF(KU$7="",0,KU132*условия!$N$148)</f>
        <v>0</v>
      </c>
      <c r="KV134" s="75">
        <f>IF(KV$7="",0,KV132*условия!$N$148)</f>
        <v>0</v>
      </c>
      <c r="KW134" s="70"/>
      <c r="KX134" s="70"/>
    </row>
    <row r="135" spans="1:310" ht="4.05" customHeight="1" x14ac:dyDescent="0.25">
      <c r="A135" s="1"/>
      <c r="B135" s="79"/>
      <c r="C135" s="79"/>
      <c r="D135" s="79"/>
      <c r="E135" s="1"/>
      <c r="F135" s="1"/>
      <c r="G135" s="1"/>
      <c r="H135" s="11"/>
      <c r="I135" s="1"/>
      <c r="J135" s="1"/>
      <c r="K135" s="36"/>
      <c r="L135" s="1"/>
      <c r="M135" s="5"/>
      <c r="N135" s="1"/>
      <c r="O135" s="19"/>
      <c r="P135" s="1"/>
      <c r="Q135" s="1"/>
      <c r="R135" s="4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</row>
    <row r="136" spans="1:310" ht="7.95" customHeight="1" x14ac:dyDescent="0.25">
      <c r="A136" s="1"/>
      <c r="B136" s="79"/>
      <c r="C136" s="79"/>
      <c r="D136" s="79"/>
      <c r="E136" s="1"/>
      <c r="F136" s="1"/>
      <c r="G136" s="1"/>
      <c r="H136" s="11"/>
      <c r="I136" s="1"/>
      <c r="J136" s="1"/>
      <c r="K136" s="1"/>
      <c r="L136" s="1"/>
      <c r="M136" s="5"/>
      <c r="N136" s="1"/>
      <c r="O136" s="19"/>
      <c r="P136" s="1"/>
      <c r="Q136" s="1"/>
      <c r="R136" s="4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</row>
    <row r="137" spans="1:310" s="76" customFormat="1" x14ac:dyDescent="0.25">
      <c r="A137" s="70"/>
      <c r="B137" s="82" t="s">
        <v>29</v>
      </c>
      <c r="C137" s="82" t="s">
        <v>27</v>
      </c>
      <c r="D137" s="82" t="s">
        <v>28</v>
      </c>
      <c r="E137" s="71" t="str">
        <f>kpi!$E$66</f>
        <v>агентские партнеров</v>
      </c>
      <c r="F137" s="70"/>
      <c r="G137" s="70"/>
      <c r="H137" s="72" t="str">
        <f>IF(OR($E137="",$E137=0),"",INDEX(kpi!$I:$I,SUMIFS(kpi!$A:$A,kpi!$E:$E,$E137)))</f>
        <v>руб.</v>
      </c>
      <c r="I137" s="70"/>
      <c r="J137" s="70"/>
      <c r="K137" s="77"/>
      <c r="L137" s="70"/>
      <c r="M137" s="73"/>
      <c r="N137" s="74"/>
      <c r="O137" s="73"/>
      <c r="P137" s="70"/>
      <c r="Q137" s="70"/>
      <c r="R137" s="78">
        <f>SUMIFS($T137:$KW137,$T$1:$KW$1,"&gt;="&amp;1,$T$1:$KW$1,"&lt;="&amp;MAX($1:$1))</f>
        <v>103293.48659423077</v>
      </c>
      <c r="S137" s="70"/>
      <c r="T137" s="73"/>
      <c r="U137" s="75">
        <f>IF(U$7="",0,U53*условия!$U$81*условия!$U$96)</f>
        <v>858.85710576923054</v>
      </c>
      <c r="V137" s="75">
        <f>IF(V$7="",0,V53*условия!$U$81*условия!$U$96)</f>
        <v>1860.8570625000002</v>
      </c>
      <c r="W137" s="75">
        <f>IF(W$7="",0,W53*условия!$U$81*условия!$U$96)</f>
        <v>3005.9998701923068</v>
      </c>
      <c r="X137" s="75">
        <f>IF(X$7="",0,X53*условия!$U$81*условия!$U$96)</f>
        <v>4249.3359980769228</v>
      </c>
      <c r="Y137" s="75">
        <f>IF(Y$7="",0,Y53*условия!$U$81*условия!$U$96)</f>
        <v>5628.3233884615374</v>
      </c>
      <c r="Z137" s="75">
        <f>IF(Z$7="",0,Z53*условия!$U$81*условия!$U$96)</f>
        <v>6781.7604548076915</v>
      </c>
      <c r="AA137" s="75">
        <f>IF(AA$7="",0,AA53*условия!$U$81*условия!$U$96)</f>
        <v>8010.64851923077</v>
      </c>
      <c r="AB137" s="75">
        <f>IF(AB$7="",0,AB53*условия!$U$81*условия!$U$96)</f>
        <v>9314.9875817307675</v>
      </c>
      <c r="AC137" s="75">
        <f>IF(AC$7="",0,AC53*условия!$U$81*условия!$U$96)</f>
        <v>10694.777642307688</v>
      </c>
      <c r="AD137" s="75">
        <f>IF(AD$7="",0,AD53*условия!$U$81*условия!$U$96)</f>
        <v>12150.018700961538</v>
      </c>
      <c r="AE137" s="75">
        <f>IF(AE$7="",0,AE53*условия!$U$81*условия!$U$96)</f>
        <v>13680.710757692304</v>
      </c>
      <c r="AF137" s="75">
        <f>IF(AF$7="",0,AF53*условия!$U$81*условия!$U$96)</f>
        <v>15286.853812499998</v>
      </c>
      <c r="AG137" s="75">
        <f>IF(AG$7="",0,AG53*условия!$U$81*условия!$U$96)</f>
        <v>11770.3557</v>
      </c>
      <c r="AH137" s="75">
        <f>IF(AH$7="",0,AH53*условия!$U$81*условия!$U$96)</f>
        <v>0</v>
      </c>
      <c r="AI137" s="75">
        <f>IF(AI$7="",0,AI53*условия!$U$81*условия!$U$96)</f>
        <v>0</v>
      </c>
      <c r="AJ137" s="75">
        <f>IF(AJ$7="",0,AJ53*условия!$U$81*условия!$U$96)</f>
        <v>0</v>
      </c>
      <c r="AK137" s="75">
        <f>IF(AK$7="",0,AK53*условия!$U$81*условия!$U$96)</f>
        <v>0</v>
      </c>
      <c r="AL137" s="75">
        <f>IF(AL$7="",0,AL53*условия!$U$81*условия!$U$96)</f>
        <v>0</v>
      </c>
      <c r="AM137" s="75">
        <f>IF(AM$7="",0,AM53*условия!$U$81*условия!$U$96)</f>
        <v>0</v>
      </c>
      <c r="AN137" s="75">
        <f>IF(AN$7="",0,AN53*условия!$U$81*условия!$U$96)</f>
        <v>0</v>
      </c>
      <c r="AO137" s="75">
        <f>IF(AO$7="",0,AO53*условия!$U$81*условия!$U$96)</f>
        <v>0</v>
      </c>
      <c r="AP137" s="75">
        <f>IF(AP$7="",0,AP53*условия!$U$81*условия!$U$96)</f>
        <v>0</v>
      </c>
      <c r="AQ137" s="75">
        <f>IF(AQ$7="",0,AQ53*условия!$U$81*условия!$U$96)</f>
        <v>0</v>
      </c>
      <c r="AR137" s="75">
        <f>IF(AR$7="",0,AR53*условия!$U$81*условия!$U$96)</f>
        <v>0</v>
      </c>
      <c r="AS137" s="75">
        <f>IF(AS$7="",0,AS53*условия!$U$81*условия!$U$96)</f>
        <v>0</v>
      </c>
      <c r="AT137" s="75">
        <f>IF(AT$7="",0,AT53*условия!$U$81*условия!$U$96)</f>
        <v>0</v>
      </c>
      <c r="AU137" s="75">
        <f>IF(AU$7="",0,AU53*условия!$U$81*условия!$U$96)</f>
        <v>0</v>
      </c>
      <c r="AV137" s="75">
        <f>IF(AV$7="",0,AV53*условия!$U$81*условия!$U$96)</f>
        <v>0</v>
      </c>
      <c r="AW137" s="75">
        <f>IF(AW$7="",0,AW53*условия!$U$81*условия!$U$96)</f>
        <v>0</v>
      </c>
      <c r="AX137" s="75">
        <f>IF(AX$7="",0,AX53*условия!$U$81*условия!$U$96)</f>
        <v>0</v>
      </c>
      <c r="AY137" s="75">
        <f>IF(AY$7="",0,AY53*условия!$U$81*условия!$U$96)</f>
        <v>0</v>
      </c>
      <c r="AZ137" s="75">
        <f>IF(AZ$7="",0,AZ53*условия!$U$81*условия!$U$96)</f>
        <v>0</v>
      </c>
      <c r="BA137" s="75">
        <f>IF(BA$7="",0,BA53*условия!$U$81*условия!$U$96)</f>
        <v>0</v>
      </c>
      <c r="BB137" s="75">
        <f>IF(BB$7="",0,BB53*условия!$U$81*условия!$U$96)</f>
        <v>0</v>
      </c>
      <c r="BC137" s="75">
        <f>IF(BC$7="",0,BC53*условия!$U$81*условия!$U$96)</f>
        <v>0</v>
      </c>
      <c r="BD137" s="75">
        <f>IF(BD$7="",0,BD53*условия!$U$81*условия!$U$96)</f>
        <v>0</v>
      </c>
      <c r="BE137" s="75">
        <f>IF(BE$7="",0,BE53*условия!$U$81*условия!$U$96)</f>
        <v>0</v>
      </c>
      <c r="BF137" s="75">
        <f>IF(BF$7="",0,BF53*условия!$U$81*условия!$U$96)</f>
        <v>0</v>
      </c>
      <c r="BG137" s="75">
        <f>IF(BG$7="",0,BG53*условия!$U$81*условия!$U$96)</f>
        <v>0</v>
      </c>
      <c r="BH137" s="75">
        <f>IF(BH$7="",0,BH53*условия!$U$81*условия!$U$96)</f>
        <v>0</v>
      </c>
      <c r="BI137" s="75">
        <f>IF(BI$7="",0,BI53*условия!$U$81*условия!$U$96)</f>
        <v>0</v>
      </c>
      <c r="BJ137" s="75">
        <f>IF(BJ$7="",0,BJ53*условия!$U$81*условия!$U$96)</f>
        <v>0</v>
      </c>
      <c r="BK137" s="75">
        <f>IF(BK$7="",0,BK53*условия!$U$81*условия!$U$96)</f>
        <v>0</v>
      </c>
      <c r="BL137" s="75">
        <f>IF(BL$7="",0,BL53*условия!$U$81*условия!$U$96)</f>
        <v>0</v>
      </c>
      <c r="BM137" s="75">
        <f>IF(BM$7="",0,BM53*условия!$U$81*условия!$U$96)</f>
        <v>0</v>
      </c>
      <c r="BN137" s="75">
        <f>IF(BN$7="",0,BN53*условия!$U$81*условия!$U$96)</f>
        <v>0</v>
      </c>
      <c r="BO137" s="75">
        <f>IF(BO$7="",0,BO53*условия!$U$81*условия!$U$96)</f>
        <v>0</v>
      </c>
      <c r="BP137" s="75">
        <f>IF(BP$7="",0,BP53*условия!$U$81*условия!$U$96)</f>
        <v>0</v>
      </c>
      <c r="BQ137" s="75">
        <f>IF(BQ$7="",0,BQ53*условия!$U$81*условия!$U$96)</f>
        <v>0</v>
      </c>
      <c r="BR137" s="75">
        <f>IF(BR$7="",0,BR53*условия!$U$81*условия!$U$96)</f>
        <v>0</v>
      </c>
      <c r="BS137" s="75">
        <f>IF(BS$7="",0,BS53*условия!$U$81*условия!$U$96)</f>
        <v>0</v>
      </c>
      <c r="BT137" s="75">
        <f>IF(BT$7="",0,BT53*условия!$U$81*условия!$U$96)</f>
        <v>0</v>
      </c>
      <c r="BU137" s="75">
        <f>IF(BU$7="",0,BU53*условия!$U$81*условия!$U$96)</f>
        <v>0</v>
      </c>
      <c r="BV137" s="75">
        <f>IF(BV$7="",0,BV53*условия!$U$81*условия!$U$96)</f>
        <v>0</v>
      </c>
      <c r="BW137" s="75">
        <f>IF(BW$7="",0,BW53*условия!$U$81*условия!$U$96)</f>
        <v>0</v>
      </c>
      <c r="BX137" s="75">
        <f>IF(BX$7="",0,BX53*условия!$U$81*условия!$U$96)</f>
        <v>0</v>
      </c>
      <c r="BY137" s="75">
        <f>IF(BY$7="",0,BY53*условия!$U$81*условия!$U$96)</f>
        <v>0</v>
      </c>
      <c r="BZ137" s="75">
        <f>IF(BZ$7="",0,BZ53*условия!$U$81*условия!$U$96)</f>
        <v>0</v>
      </c>
      <c r="CA137" s="75">
        <f>IF(CA$7="",0,CA53*условия!$U$81*условия!$U$96)</f>
        <v>0</v>
      </c>
      <c r="CB137" s="75">
        <f>IF(CB$7="",0,CB53*условия!$U$81*условия!$U$96)</f>
        <v>0</v>
      </c>
      <c r="CC137" s="75">
        <f>IF(CC$7="",0,CC53*условия!$U$81*условия!$U$96)</f>
        <v>0</v>
      </c>
      <c r="CD137" s="75">
        <f>IF(CD$7="",0,CD53*условия!$U$81*условия!$U$96)</f>
        <v>0</v>
      </c>
      <c r="CE137" s="75">
        <f>IF(CE$7="",0,CE53*условия!$U$81*условия!$U$96)</f>
        <v>0</v>
      </c>
      <c r="CF137" s="75">
        <f>IF(CF$7="",0,CF53*условия!$U$81*условия!$U$96)</f>
        <v>0</v>
      </c>
      <c r="CG137" s="75">
        <f>IF(CG$7="",0,CG53*условия!$U$81*условия!$U$96)</f>
        <v>0</v>
      </c>
      <c r="CH137" s="75">
        <f>IF(CH$7="",0,CH53*условия!$U$81*условия!$U$96)</f>
        <v>0</v>
      </c>
      <c r="CI137" s="75">
        <f>IF(CI$7="",0,CI53*условия!$U$81*условия!$U$96)</f>
        <v>0</v>
      </c>
      <c r="CJ137" s="75">
        <f>IF(CJ$7="",0,CJ53*условия!$U$81*условия!$U$96)</f>
        <v>0</v>
      </c>
      <c r="CK137" s="75">
        <f>IF(CK$7="",0,CK53*условия!$U$81*условия!$U$96)</f>
        <v>0</v>
      </c>
      <c r="CL137" s="75">
        <f>IF(CL$7="",0,CL53*условия!$U$81*условия!$U$96)</f>
        <v>0</v>
      </c>
      <c r="CM137" s="75">
        <f>IF(CM$7="",0,CM53*условия!$U$81*условия!$U$96)</f>
        <v>0</v>
      </c>
      <c r="CN137" s="75">
        <f>IF(CN$7="",0,CN53*условия!$U$81*условия!$U$96)</f>
        <v>0</v>
      </c>
      <c r="CO137" s="75">
        <f>IF(CO$7="",0,CO53*условия!$U$81*условия!$U$96)</f>
        <v>0</v>
      </c>
      <c r="CP137" s="75">
        <f>IF(CP$7="",0,CP53*условия!$U$81*условия!$U$96)</f>
        <v>0</v>
      </c>
      <c r="CQ137" s="75">
        <f>IF(CQ$7="",0,CQ53*условия!$U$81*условия!$U$96)</f>
        <v>0</v>
      </c>
      <c r="CR137" s="75">
        <f>IF(CR$7="",0,CR53*условия!$U$81*условия!$U$96)</f>
        <v>0</v>
      </c>
      <c r="CS137" s="75">
        <f>IF(CS$7="",0,CS53*условия!$U$81*условия!$U$96)</f>
        <v>0</v>
      </c>
      <c r="CT137" s="75">
        <f>IF(CT$7="",0,CT53*условия!$U$81*условия!$U$96)</f>
        <v>0</v>
      </c>
      <c r="CU137" s="75">
        <f>IF(CU$7="",0,CU53*условия!$U$81*условия!$U$96)</f>
        <v>0</v>
      </c>
      <c r="CV137" s="75">
        <f>IF(CV$7="",0,CV53*условия!$U$81*условия!$U$96)</f>
        <v>0</v>
      </c>
      <c r="CW137" s="75">
        <f>IF(CW$7="",0,CW53*условия!$U$81*условия!$U$96)</f>
        <v>0</v>
      </c>
      <c r="CX137" s="75">
        <f>IF(CX$7="",0,CX53*условия!$U$81*условия!$U$96)</f>
        <v>0</v>
      </c>
      <c r="CY137" s="75">
        <f>IF(CY$7="",0,CY53*условия!$U$81*условия!$U$96)</f>
        <v>0</v>
      </c>
      <c r="CZ137" s="75">
        <f>IF(CZ$7="",0,CZ53*условия!$U$81*условия!$U$96)</f>
        <v>0</v>
      </c>
      <c r="DA137" s="75">
        <f>IF(DA$7="",0,DA53*условия!$U$81*условия!$U$96)</f>
        <v>0</v>
      </c>
      <c r="DB137" s="75">
        <f>IF(DB$7="",0,DB53*условия!$U$81*условия!$U$96)</f>
        <v>0</v>
      </c>
      <c r="DC137" s="75">
        <f>IF(DC$7="",0,DC53*условия!$U$81*условия!$U$96)</f>
        <v>0</v>
      </c>
      <c r="DD137" s="75">
        <f>IF(DD$7="",0,DD53*условия!$U$81*условия!$U$96)</f>
        <v>0</v>
      </c>
      <c r="DE137" s="75">
        <f>IF(DE$7="",0,DE53*условия!$U$81*условия!$U$96)</f>
        <v>0</v>
      </c>
      <c r="DF137" s="75">
        <f>IF(DF$7="",0,DF53*условия!$U$81*условия!$U$96)</f>
        <v>0</v>
      </c>
      <c r="DG137" s="75">
        <f>IF(DG$7="",0,DG53*условия!$U$81*условия!$U$96)</f>
        <v>0</v>
      </c>
      <c r="DH137" s="75">
        <f>IF(DH$7="",0,DH53*условия!$U$81*условия!$U$96)</f>
        <v>0</v>
      </c>
      <c r="DI137" s="75">
        <f>IF(DI$7="",0,DI53*условия!$U$81*условия!$U$96)</f>
        <v>0</v>
      </c>
      <c r="DJ137" s="75">
        <f>IF(DJ$7="",0,DJ53*условия!$U$81*условия!$U$96)</f>
        <v>0</v>
      </c>
      <c r="DK137" s="75">
        <f>IF(DK$7="",0,DK53*условия!$U$81*условия!$U$96)</f>
        <v>0</v>
      </c>
      <c r="DL137" s="75">
        <f>IF(DL$7="",0,DL53*условия!$U$81*условия!$U$96)</f>
        <v>0</v>
      </c>
      <c r="DM137" s="75">
        <f>IF(DM$7="",0,DM53*условия!$U$81*условия!$U$96)</f>
        <v>0</v>
      </c>
      <c r="DN137" s="75">
        <f>IF(DN$7="",0,DN53*условия!$U$81*условия!$U$96)</f>
        <v>0</v>
      </c>
      <c r="DO137" s="75">
        <f>IF(DO$7="",0,DO53*условия!$U$81*условия!$U$96)</f>
        <v>0</v>
      </c>
      <c r="DP137" s="75">
        <f>IF(DP$7="",0,DP53*условия!$U$81*условия!$U$96)</f>
        <v>0</v>
      </c>
      <c r="DQ137" s="75">
        <f>IF(DQ$7="",0,DQ53*условия!$U$81*условия!$U$96)</f>
        <v>0</v>
      </c>
      <c r="DR137" s="75">
        <f>IF(DR$7="",0,DR53*условия!$U$81*условия!$U$96)</f>
        <v>0</v>
      </c>
      <c r="DS137" s="75">
        <f>IF(DS$7="",0,DS53*условия!$U$81*условия!$U$96)</f>
        <v>0</v>
      </c>
      <c r="DT137" s="75">
        <f>IF(DT$7="",0,DT53*условия!$U$81*условия!$U$96)</f>
        <v>0</v>
      </c>
      <c r="DU137" s="75">
        <f>IF(DU$7="",0,DU53*условия!$U$81*условия!$U$96)</f>
        <v>0</v>
      </c>
      <c r="DV137" s="75">
        <f>IF(DV$7="",0,DV53*условия!$U$81*условия!$U$96)</f>
        <v>0</v>
      </c>
      <c r="DW137" s="75">
        <f>IF(DW$7="",0,DW53*условия!$U$81*условия!$U$96)</f>
        <v>0</v>
      </c>
      <c r="DX137" s="75">
        <f>IF(DX$7="",0,DX53*условия!$U$81*условия!$U$96)</f>
        <v>0</v>
      </c>
      <c r="DY137" s="75">
        <f>IF(DY$7="",0,DY53*условия!$U$81*условия!$U$96)</f>
        <v>0</v>
      </c>
      <c r="DZ137" s="75">
        <f>IF(DZ$7="",0,DZ53*условия!$U$81*условия!$U$96)</f>
        <v>0</v>
      </c>
      <c r="EA137" s="75">
        <f>IF(EA$7="",0,EA53*условия!$U$81*условия!$U$96)</f>
        <v>0</v>
      </c>
      <c r="EB137" s="75">
        <f>IF(EB$7="",0,EB53*условия!$U$81*условия!$U$96)</f>
        <v>0</v>
      </c>
      <c r="EC137" s="75">
        <f>IF(EC$7="",0,EC53*условия!$U$81*условия!$U$96)</f>
        <v>0</v>
      </c>
      <c r="ED137" s="75">
        <f>IF(ED$7="",0,ED53*условия!$U$81*условия!$U$96)</f>
        <v>0</v>
      </c>
      <c r="EE137" s="75">
        <f>IF(EE$7="",0,EE53*условия!$U$81*условия!$U$96)</f>
        <v>0</v>
      </c>
      <c r="EF137" s="75">
        <f>IF(EF$7="",0,EF53*условия!$U$81*условия!$U$96)</f>
        <v>0</v>
      </c>
      <c r="EG137" s="75">
        <f>IF(EG$7="",0,EG53*условия!$U$81*условия!$U$96)</f>
        <v>0</v>
      </c>
      <c r="EH137" s="75">
        <f>IF(EH$7="",0,EH53*условия!$U$81*условия!$U$96)</f>
        <v>0</v>
      </c>
      <c r="EI137" s="75">
        <f>IF(EI$7="",0,EI53*условия!$U$81*условия!$U$96)</f>
        <v>0</v>
      </c>
      <c r="EJ137" s="75">
        <f>IF(EJ$7="",0,EJ53*условия!$U$81*условия!$U$96)</f>
        <v>0</v>
      </c>
      <c r="EK137" s="75">
        <f>IF(EK$7="",0,EK53*условия!$U$81*условия!$U$96)</f>
        <v>0</v>
      </c>
      <c r="EL137" s="75">
        <f>IF(EL$7="",0,EL53*условия!$U$81*условия!$U$96)</f>
        <v>0</v>
      </c>
      <c r="EM137" s="75">
        <f>IF(EM$7="",0,EM53*условия!$U$81*условия!$U$96)</f>
        <v>0</v>
      </c>
      <c r="EN137" s="75">
        <f>IF(EN$7="",0,EN53*условия!$U$81*условия!$U$96)</f>
        <v>0</v>
      </c>
      <c r="EO137" s="75">
        <f>IF(EO$7="",0,EO53*условия!$U$81*условия!$U$96)</f>
        <v>0</v>
      </c>
      <c r="EP137" s="75">
        <f>IF(EP$7="",0,EP53*условия!$U$81*условия!$U$96)</f>
        <v>0</v>
      </c>
      <c r="EQ137" s="75">
        <f>IF(EQ$7="",0,EQ53*условия!$U$81*условия!$U$96)</f>
        <v>0</v>
      </c>
      <c r="ER137" s="75">
        <f>IF(ER$7="",0,ER53*условия!$U$81*условия!$U$96)</f>
        <v>0</v>
      </c>
      <c r="ES137" s="75">
        <f>IF(ES$7="",0,ES53*условия!$U$81*условия!$U$96)</f>
        <v>0</v>
      </c>
      <c r="ET137" s="75">
        <f>IF(ET$7="",0,ET53*условия!$U$81*условия!$U$96)</f>
        <v>0</v>
      </c>
      <c r="EU137" s="75">
        <f>IF(EU$7="",0,EU53*условия!$U$81*условия!$U$96)</f>
        <v>0</v>
      </c>
      <c r="EV137" s="75">
        <f>IF(EV$7="",0,EV53*условия!$U$81*условия!$U$96)</f>
        <v>0</v>
      </c>
      <c r="EW137" s="75">
        <f>IF(EW$7="",0,EW53*условия!$U$81*условия!$U$96)</f>
        <v>0</v>
      </c>
      <c r="EX137" s="75">
        <f>IF(EX$7="",0,EX53*условия!$U$81*условия!$U$96)</f>
        <v>0</v>
      </c>
      <c r="EY137" s="75">
        <f>IF(EY$7="",0,EY53*условия!$U$81*условия!$U$96)</f>
        <v>0</v>
      </c>
      <c r="EZ137" s="75">
        <f>IF(EZ$7="",0,EZ53*условия!$U$81*условия!$U$96)</f>
        <v>0</v>
      </c>
      <c r="FA137" s="75">
        <f>IF(FA$7="",0,FA53*условия!$U$81*условия!$U$96)</f>
        <v>0</v>
      </c>
      <c r="FB137" s="75">
        <f>IF(FB$7="",0,FB53*условия!$U$81*условия!$U$96)</f>
        <v>0</v>
      </c>
      <c r="FC137" s="75">
        <f>IF(FC$7="",0,FC53*условия!$U$81*условия!$U$96)</f>
        <v>0</v>
      </c>
      <c r="FD137" s="75">
        <f>IF(FD$7="",0,FD53*условия!$U$81*условия!$U$96)</f>
        <v>0</v>
      </c>
      <c r="FE137" s="75">
        <f>IF(FE$7="",0,FE53*условия!$U$81*условия!$U$96)</f>
        <v>0</v>
      </c>
      <c r="FF137" s="75">
        <f>IF(FF$7="",0,FF53*условия!$U$81*условия!$U$96)</f>
        <v>0</v>
      </c>
      <c r="FG137" s="75">
        <f>IF(FG$7="",0,FG53*условия!$U$81*условия!$U$96)</f>
        <v>0</v>
      </c>
      <c r="FH137" s="75">
        <f>IF(FH$7="",0,FH53*условия!$U$81*условия!$U$96)</f>
        <v>0</v>
      </c>
      <c r="FI137" s="75">
        <f>IF(FI$7="",0,FI53*условия!$U$81*условия!$U$96)</f>
        <v>0</v>
      </c>
      <c r="FJ137" s="75">
        <f>IF(FJ$7="",0,FJ53*условия!$U$81*условия!$U$96)</f>
        <v>0</v>
      </c>
      <c r="FK137" s="75">
        <f>IF(FK$7="",0,FK53*условия!$U$81*условия!$U$96)</f>
        <v>0</v>
      </c>
      <c r="FL137" s="75">
        <f>IF(FL$7="",0,FL53*условия!$U$81*условия!$U$96)</f>
        <v>0</v>
      </c>
      <c r="FM137" s="75">
        <f>IF(FM$7="",0,FM53*условия!$U$81*условия!$U$96)</f>
        <v>0</v>
      </c>
      <c r="FN137" s="75">
        <f>IF(FN$7="",0,FN53*условия!$U$81*условия!$U$96)</f>
        <v>0</v>
      </c>
      <c r="FO137" s="75">
        <f>IF(FO$7="",0,FO53*условия!$U$81*условия!$U$96)</f>
        <v>0</v>
      </c>
      <c r="FP137" s="75">
        <f>IF(FP$7="",0,FP53*условия!$U$81*условия!$U$96)</f>
        <v>0</v>
      </c>
      <c r="FQ137" s="75">
        <f>IF(FQ$7="",0,FQ53*условия!$U$81*условия!$U$96)</f>
        <v>0</v>
      </c>
      <c r="FR137" s="75">
        <f>IF(FR$7="",0,FR53*условия!$U$81*условия!$U$96)</f>
        <v>0</v>
      </c>
      <c r="FS137" s="75">
        <f>IF(FS$7="",0,FS53*условия!$U$81*условия!$U$96)</f>
        <v>0</v>
      </c>
      <c r="FT137" s="75">
        <f>IF(FT$7="",0,FT53*условия!$U$81*условия!$U$96)</f>
        <v>0</v>
      </c>
      <c r="FU137" s="75">
        <f>IF(FU$7="",0,FU53*условия!$U$81*условия!$U$96)</f>
        <v>0</v>
      </c>
      <c r="FV137" s="75">
        <f>IF(FV$7="",0,FV53*условия!$U$81*условия!$U$96)</f>
        <v>0</v>
      </c>
      <c r="FW137" s="75">
        <f>IF(FW$7="",0,FW53*условия!$U$81*условия!$U$96)</f>
        <v>0</v>
      </c>
      <c r="FX137" s="75">
        <f>IF(FX$7="",0,FX53*условия!$U$81*условия!$U$96)</f>
        <v>0</v>
      </c>
      <c r="FY137" s="75">
        <f>IF(FY$7="",0,FY53*условия!$U$81*условия!$U$96)</f>
        <v>0</v>
      </c>
      <c r="FZ137" s="75">
        <f>IF(FZ$7="",0,FZ53*условия!$U$81*условия!$U$96)</f>
        <v>0</v>
      </c>
      <c r="GA137" s="75">
        <f>IF(GA$7="",0,GA53*условия!$U$81*условия!$U$96)</f>
        <v>0</v>
      </c>
      <c r="GB137" s="75">
        <f>IF(GB$7="",0,GB53*условия!$U$81*условия!$U$96)</f>
        <v>0</v>
      </c>
      <c r="GC137" s="75">
        <f>IF(GC$7="",0,GC53*условия!$U$81*условия!$U$96)</f>
        <v>0</v>
      </c>
      <c r="GD137" s="75">
        <f>IF(GD$7="",0,GD53*условия!$U$81*условия!$U$96)</f>
        <v>0</v>
      </c>
      <c r="GE137" s="75">
        <f>IF(GE$7="",0,GE53*условия!$U$81*условия!$U$96)</f>
        <v>0</v>
      </c>
      <c r="GF137" s="75">
        <f>IF(GF$7="",0,GF53*условия!$U$81*условия!$U$96)</f>
        <v>0</v>
      </c>
      <c r="GG137" s="75">
        <f>IF(GG$7="",0,GG53*условия!$U$81*условия!$U$96)</f>
        <v>0</v>
      </c>
      <c r="GH137" s="75">
        <f>IF(GH$7="",0,GH53*условия!$U$81*условия!$U$96)</f>
        <v>0</v>
      </c>
      <c r="GI137" s="75">
        <f>IF(GI$7="",0,GI53*условия!$U$81*условия!$U$96)</f>
        <v>0</v>
      </c>
      <c r="GJ137" s="75">
        <f>IF(GJ$7="",0,GJ53*условия!$U$81*условия!$U$96)</f>
        <v>0</v>
      </c>
      <c r="GK137" s="75">
        <f>IF(GK$7="",0,GK53*условия!$U$81*условия!$U$96)</f>
        <v>0</v>
      </c>
      <c r="GL137" s="75">
        <f>IF(GL$7="",0,GL53*условия!$U$81*условия!$U$96)</f>
        <v>0</v>
      </c>
      <c r="GM137" s="75">
        <f>IF(GM$7="",0,GM53*условия!$U$81*условия!$U$96)</f>
        <v>0</v>
      </c>
      <c r="GN137" s="75">
        <f>IF(GN$7="",0,GN53*условия!$U$81*условия!$U$96)</f>
        <v>0</v>
      </c>
      <c r="GO137" s="75">
        <f>IF(GO$7="",0,GO53*условия!$U$81*условия!$U$96)</f>
        <v>0</v>
      </c>
      <c r="GP137" s="75">
        <f>IF(GP$7="",0,GP53*условия!$U$81*условия!$U$96)</f>
        <v>0</v>
      </c>
      <c r="GQ137" s="75">
        <f>IF(GQ$7="",0,GQ53*условия!$U$81*условия!$U$96)</f>
        <v>0</v>
      </c>
      <c r="GR137" s="75">
        <f>IF(GR$7="",0,GR53*условия!$U$81*условия!$U$96)</f>
        <v>0</v>
      </c>
      <c r="GS137" s="75">
        <f>IF(GS$7="",0,GS53*условия!$U$81*условия!$U$96)</f>
        <v>0</v>
      </c>
      <c r="GT137" s="75">
        <f>IF(GT$7="",0,GT53*условия!$U$81*условия!$U$96)</f>
        <v>0</v>
      </c>
      <c r="GU137" s="75">
        <f>IF(GU$7="",0,GU53*условия!$U$81*условия!$U$96)</f>
        <v>0</v>
      </c>
      <c r="GV137" s="75">
        <f>IF(GV$7="",0,GV53*условия!$U$81*условия!$U$96)</f>
        <v>0</v>
      </c>
      <c r="GW137" s="75">
        <f>IF(GW$7="",0,GW53*условия!$U$81*условия!$U$96)</f>
        <v>0</v>
      </c>
      <c r="GX137" s="75">
        <f>IF(GX$7="",0,GX53*условия!$U$81*условия!$U$96)</f>
        <v>0</v>
      </c>
      <c r="GY137" s="75">
        <f>IF(GY$7="",0,GY53*условия!$U$81*условия!$U$96)</f>
        <v>0</v>
      </c>
      <c r="GZ137" s="75">
        <f>IF(GZ$7="",0,GZ53*условия!$U$81*условия!$U$96)</f>
        <v>0</v>
      </c>
      <c r="HA137" s="75">
        <f>IF(HA$7="",0,HA53*условия!$U$81*условия!$U$96)</f>
        <v>0</v>
      </c>
      <c r="HB137" s="75">
        <f>IF(HB$7="",0,HB53*условия!$U$81*условия!$U$96)</f>
        <v>0</v>
      </c>
      <c r="HC137" s="75">
        <f>IF(HC$7="",0,HC53*условия!$U$81*условия!$U$96)</f>
        <v>0</v>
      </c>
      <c r="HD137" s="75">
        <f>IF(HD$7="",0,HD53*условия!$U$81*условия!$U$96)</f>
        <v>0</v>
      </c>
      <c r="HE137" s="75">
        <f>IF(HE$7="",0,HE53*условия!$U$81*условия!$U$96)</f>
        <v>0</v>
      </c>
      <c r="HF137" s="75">
        <f>IF(HF$7="",0,HF53*условия!$U$81*условия!$U$96)</f>
        <v>0</v>
      </c>
      <c r="HG137" s="75">
        <f>IF(HG$7="",0,HG53*условия!$U$81*условия!$U$96)</f>
        <v>0</v>
      </c>
      <c r="HH137" s="75">
        <f>IF(HH$7="",0,HH53*условия!$U$81*условия!$U$96)</f>
        <v>0</v>
      </c>
      <c r="HI137" s="75">
        <f>IF(HI$7="",0,HI53*условия!$U$81*условия!$U$96)</f>
        <v>0</v>
      </c>
      <c r="HJ137" s="75">
        <f>IF(HJ$7="",0,HJ53*условия!$U$81*условия!$U$96)</f>
        <v>0</v>
      </c>
      <c r="HK137" s="75">
        <f>IF(HK$7="",0,HK53*условия!$U$81*условия!$U$96)</f>
        <v>0</v>
      </c>
      <c r="HL137" s="75">
        <f>IF(HL$7="",0,HL53*условия!$U$81*условия!$U$96)</f>
        <v>0</v>
      </c>
      <c r="HM137" s="75">
        <f>IF(HM$7="",0,HM53*условия!$U$81*условия!$U$96)</f>
        <v>0</v>
      </c>
      <c r="HN137" s="75">
        <f>IF(HN$7="",0,HN53*условия!$U$81*условия!$U$96)</f>
        <v>0</v>
      </c>
      <c r="HO137" s="75">
        <f>IF(HO$7="",0,HO53*условия!$U$81*условия!$U$96)</f>
        <v>0</v>
      </c>
      <c r="HP137" s="75">
        <f>IF(HP$7="",0,HP53*условия!$U$81*условия!$U$96)</f>
        <v>0</v>
      </c>
      <c r="HQ137" s="75">
        <f>IF(HQ$7="",0,HQ53*условия!$U$81*условия!$U$96)</f>
        <v>0</v>
      </c>
      <c r="HR137" s="75">
        <f>IF(HR$7="",0,HR53*условия!$U$81*условия!$U$96)</f>
        <v>0</v>
      </c>
      <c r="HS137" s="75">
        <f>IF(HS$7="",0,HS53*условия!$U$81*условия!$U$96)</f>
        <v>0</v>
      </c>
      <c r="HT137" s="75">
        <f>IF(HT$7="",0,HT53*условия!$U$81*условия!$U$96)</f>
        <v>0</v>
      </c>
      <c r="HU137" s="75">
        <f>IF(HU$7="",0,HU53*условия!$U$81*условия!$U$96)</f>
        <v>0</v>
      </c>
      <c r="HV137" s="75">
        <f>IF(HV$7="",0,HV53*условия!$U$81*условия!$U$96)</f>
        <v>0</v>
      </c>
      <c r="HW137" s="75">
        <f>IF(HW$7="",0,HW53*условия!$U$81*условия!$U$96)</f>
        <v>0</v>
      </c>
      <c r="HX137" s="75">
        <f>IF(HX$7="",0,HX53*условия!$U$81*условия!$U$96)</f>
        <v>0</v>
      </c>
      <c r="HY137" s="75">
        <f>IF(HY$7="",0,HY53*условия!$U$81*условия!$U$96)</f>
        <v>0</v>
      </c>
      <c r="HZ137" s="75">
        <f>IF(HZ$7="",0,HZ53*условия!$U$81*условия!$U$96)</f>
        <v>0</v>
      </c>
      <c r="IA137" s="75">
        <f>IF(IA$7="",0,IA53*условия!$U$81*условия!$U$96)</f>
        <v>0</v>
      </c>
      <c r="IB137" s="75">
        <f>IF(IB$7="",0,IB53*условия!$U$81*условия!$U$96)</f>
        <v>0</v>
      </c>
      <c r="IC137" s="75">
        <f>IF(IC$7="",0,IC53*условия!$U$81*условия!$U$96)</f>
        <v>0</v>
      </c>
      <c r="ID137" s="75">
        <f>IF(ID$7="",0,ID53*условия!$U$81*условия!$U$96)</f>
        <v>0</v>
      </c>
      <c r="IE137" s="75">
        <f>IF(IE$7="",0,IE53*условия!$U$81*условия!$U$96)</f>
        <v>0</v>
      </c>
      <c r="IF137" s="75">
        <f>IF(IF$7="",0,IF53*условия!$U$81*условия!$U$96)</f>
        <v>0</v>
      </c>
      <c r="IG137" s="75">
        <f>IF(IG$7="",0,IG53*условия!$U$81*условия!$U$96)</f>
        <v>0</v>
      </c>
      <c r="IH137" s="75">
        <f>IF(IH$7="",0,IH53*условия!$U$81*условия!$U$96)</f>
        <v>0</v>
      </c>
      <c r="II137" s="75">
        <f>IF(II$7="",0,II53*условия!$U$81*условия!$U$96)</f>
        <v>0</v>
      </c>
      <c r="IJ137" s="75">
        <f>IF(IJ$7="",0,IJ53*условия!$U$81*условия!$U$96)</f>
        <v>0</v>
      </c>
      <c r="IK137" s="75">
        <f>IF(IK$7="",0,IK53*условия!$U$81*условия!$U$96)</f>
        <v>0</v>
      </c>
      <c r="IL137" s="75">
        <f>IF(IL$7="",0,IL53*условия!$U$81*условия!$U$96)</f>
        <v>0</v>
      </c>
      <c r="IM137" s="75">
        <f>IF(IM$7="",0,IM53*условия!$U$81*условия!$U$96)</f>
        <v>0</v>
      </c>
      <c r="IN137" s="75">
        <f>IF(IN$7="",0,IN53*условия!$U$81*условия!$U$96)</f>
        <v>0</v>
      </c>
      <c r="IO137" s="75">
        <f>IF(IO$7="",0,IO53*условия!$U$81*условия!$U$96)</f>
        <v>0</v>
      </c>
      <c r="IP137" s="75">
        <f>IF(IP$7="",0,IP53*условия!$U$81*условия!$U$96)</f>
        <v>0</v>
      </c>
      <c r="IQ137" s="75">
        <f>IF(IQ$7="",0,IQ53*условия!$U$81*условия!$U$96)</f>
        <v>0</v>
      </c>
      <c r="IR137" s="75">
        <f>IF(IR$7="",0,IR53*условия!$U$81*условия!$U$96)</f>
        <v>0</v>
      </c>
      <c r="IS137" s="75">
        <f>IF(IS$7="",0,IS53*условия!$U$81*условия!$U$96)</f>
        <v>0</v>
      </c>
      <c r="IT137" s="75">
        <f>IF(IT$7="",0,IT53*условия!$U$81*условия!$U$96)</f>
        <v>0</v>
      </c>
      <c r="IU137" s="75">
        <f>IF(IU$7="",0,IU53*условия!$U$81*условия!$U$96)</f>
        <v>0</v>
      </c>
      <c r="IV137" s="75">
        <f>IF(IV$7="",0,IV53*условия!$U$81*условия!$U$96)</f>
        <v>0</v>
      </c>
      <c r="IW137" s="75">
        <f>IF(IW$7="",0,IW53*условия!$U$81*условия!$U$96)</f>
        <v>0</v>
      </c>
      <c r="IX137" s="75">
        <f>IF(IX$7="",0,IX53*условия!$U$81*условия!$U$96)</f>
        <v>0</v>
      </c>
      <c r="IY137" s="75">
        <f>IF(IY$7="",0,IY53*условия!$U$81*условия!$U$96)</f>
        <v>0</v>
      </c>
      <c r="IZ137" s="75">
        <f>IF(IZ$7="",0,IZ53*условия!$U$81*условия!$U$96)</f>
        <v>0</v>
      </c>
      <c r="JA137" s="75">
        <f>IF(JA$7="",0,JA53*условия!$U$81*условия!$U$96)</f>
        <v>0</v>
      </c>
      <c r="JB137" s="75">
        <f>IF(JB$7="",0,JB53*условия!$U$81*условия!$U$96)</f>
        <v>0</v>
      </c>
      <c r="JC137" s="75">
        <f>IF(JC$7="",0,JC53*условия!$U$81*условия!$U$96)</f>
        <v>0</v>
      </c>
      <c r="JD137" s="75">
        <f>IF(JD$7="",0,JD53*условия!$U$81*условия!$U$96)</f>
        <v>0</v>
      </c>
      <c r="JE137" s="75">
        <f>IF(JE$7="",0,JE53*условия!$U$81*условия!$U$96)</f>
        <v>0</v>
      </c>
      <c r="JF137" s="75">
        <f>IF(JF$7="",0,JF53*условия!$U$81*условия!$U$96)</f>
        <v>0</v>
      </c>
      <c r="JG137" s="75">
        <f>IF(JG$7="",0,JG53*условия!$U$81*условия!$U$96)</f>
        <v>0</v>
      </c>
      <c r="JH137" s="75">
        <f>IF(JH$7="",0,JH53*условия!$U$81*условия!$U$96)</f>
        <v>0</v>
      </c>
      <c r="JI137" s="75">
        <f>IF(JI$7="",0,JI53*условия!$U$81*условия!$U$96)</f>
        <v>0</v>
      </c>
      <c r="JJ137" s="75">
        <f>IF(JJ$7="",0,JJ53*условия!$U$81*условия!$U$96)</f>
        <v>0</v>
      </c>
      <c r="JK137" s="75">
        <f>IF(JK$7="",0,JK53*условия!$U$81*условия!$U$96)</f>
        <v>0</v>
      </c>
      <c r="JL137" s="75">
        <f>IF(JL$7="",0,JL53*условия!$U$81*условия!$U$96)</f>
        <v>0</v>
      </c>
      <c r="JM137" s="75">
        <f>IF(JM$7="",0,JM53*условия!$U$81*условия!$U$96)</f>
        <v>0</v>
      </c>
      <c r="JN137" s="75">
        <f>IF(JN$7="",0,JN53*условия!$U$81*условия!$U$96)</f>
        <v>0</v>
      </c>
      <c r="JO137" s="75">
        <f>IF(JO$7="",0,JO53*условия!$U$81*условия!$U$96)</f>
        <v>0</v>
      </c>
      <c r="JP137" s="75">
        <f>IF(JP$7="",0,JP53*условия!$U$81*условия!$U$96)</f>
        <v>0</v>
      </c>
      <c r="JQ137" s="75">
        <f>IF(JQ$7="",0,JQ53*условия!$U$81*условия!$U$96)</f>
        <v>0</v>
      </c>
      <c r="JR137" s="75">
        <f>IF(JR$7="",0,JR53*условия!$U$81*условия!$U$96)</f>
        <v>0</v>
      </c>
      <c r="JS137" s="75">
        <f>IF(JS$7="",0,JS53*условия!$U$81*условия!$U$96)</f>
        <v>0</v>
      </c>
      <c r="JT137" s="75">
        <f>IF(JT$7="",0,JT53*условия!$U$81*условия!$U$96)</f>
        <v>0</v>
      </c>
      <c r="JU137" s="75">
        <f>IF(JU$7="",0,JU53*условия!$U$81*условия!$U$96)</f>
        <v>0</v>
      </c>
      <c r="JV137" s="75">
        <f>IF(JV$7="",0,JV53*условия!$U$81*условия!$U$96)</f>
        <v>0</v>
      </c>
      <c r="JW137" s="75">
        <f>IF(JW$7="",0,JW53*условия!$U$81*условия!$U$96)</f>
        <v>0</v>
      </c>
      <c r="JX137" s="75">
        <f>IF(JX$7="",0,JX53*условия!$U$81*условия!$U$96)</f>
        <v>0</v>
      </c>
      <c r="JY137" s="75">
        <f>IF(JY$7="",0,JY53*условия!$U$81*условия!$U$96)</f>
        <v>0</v>
      </c>
      <c r="JZ137" s="75">
        <f>IF(JZ$7="",0,JZ53*условия!$U$81*условия!$U$96)</f>
        <v>0</v>
      </c>
      <c r="KA137" s="75">
        <f>IF(KA$7="",0,KA53*условия!$U$81*условия!$U$96)</f>
        <v>0</v>
      </c>
      <c r="KB137" s="75">
        <f>IF(KB$7="",0,KB53*условия!$U$81*условия!$U$96)</f>
        <v>0</v>
      </c>
      <c r="KC137" s="75">
        <f>IF(KC$7="",0,KC53*условия!$U$81*условия!$U$96)</f>
        <v>0</v>
      </c>
      <c r="KD137" s="75">
        <f>IF(KD$7="",0,KD53*условия!$U$81*условия!$U$96)</f>
        <v>0</v>
      </c>
      <c r="KE137" s="75">
        <f>IF(KE$7="",0,KE53*условия!$U$81*условия!$U$96)</f>
        <v>0</v>
      </c>
      <c r="KF137" s="75">
        <f>IF(KF$7="",0,KF53*условия!$U$81*условия!$U$96)</f>
        <v>0</v>
      </c>
      <c r="KG137" s="75">
        <f>IF(KG$7="",0,KG53*условия!$U$81*условия!$U$96)</f>
        <v>0</v>
      </c>
      <c r="KH137" s="75">
        <f>IF(KH$7="",0,KH53*условия!$U$81*условия!$U$96)</f>
        <v>0</v>
      </c>
      <c r="KI137" s="75">
        <f>IF(KI$7="",0,KI53*условия!$U$81*условия!$U$96)</f>
        <v>0</v>
      </c>
      <c r="KJ137" s="75">
        <f>IF(KJ$7="",0,KJ53*условия!$U$81*условия!$U$96)</f>
        <v>0</v>
      </c>
      <c r="KK137" s="75">
        <f>IF(KK$7="",0,KK53*условия!$U$81*условия!$U$96)</f>
        <v>0</v>
      </c>
      <c r="KL137" s="75">
        <f>IF(KL$7="",0,KL53*условия!$U$81*условия!$U$96)</f>
        <v>0</v>
      </c>
      <c r="KM137" s="75">
        <f>IF(KM$7="",0,KM53*условия!$U$81*условия!$U$96)</f>
        <v>0</v>
      </c>
      <c r="KN137" s="75">
        <f>IF(KN$7="",0,KN53*условия!$U$81*условия!$U$96)</f>
        <v>0</v>
      </c>
      <c r="KO137" s="75">
        <f>IF(KO$7="",0,KO53*условия!$U$81*условия!$U$96)</f>
        <v>0</v>
      </c>
      <c r="KP137" s="75">
        <f>IF(KP$7="",0,KP53*условия!$U$81*условия!$U$96)</f>
        <v>0</v>
      </c>
      <c r="KQ137" s="75">
        <f>IF(KQ$7="",0,KQ53*условия!$U$81*условия!$U$96)</f>
        <v>0</v>
      </c>
      <c r="KR137" s="75">
        <f>IF(KR$7="",0,KR53*условия!$U$81*условия!$U$96)</f>
        <v>0</v>
      </c>
      <c r="KS137" s="75">
        <f>IF(KS$7="",0,KS53*условия!$U$81*условия!$U$96)</f>
        <v>0</v>
      </c>
      <c r="KT137" s="75">
        <f>IF(KT$7="",0,KT53*условия!$U$81*условия!$U$96)</f>
        <v>0</v>
      </c>
      <c r="KU137" s="75">
        <f>IF(KU$7="",0,KU53*условия!$U$81*условия!$U$96)</f>
        <v>0</v>
      </c>
      <c r="KV137" s="75">
        <f>IF(KV$7="",0,KV53*условия!$U$81*условия!$U$96)</f>
        <v>0</v>
      </c>
      <c r="KW137" s="70"/>
      <c r="KX137" s="70"/>
    </row>
    <row r="138" spans="1:310" ht="4.05" customHeight="1" x14ac:dyDescent="0.25">
      <c r="A138" s="1"/>
      <c r="B138" s="79"/>
      <c r="C138" s="79"/>
      <c r="D138" s="79"/>
      <c r="E138" s="1"/>
      <c r="F138" s="1"/>
      <c r="G138" s="1"/>
      <c r="H138" s="11"/>
      <c r="I138" s="1"/>
      <c r="J138" s="1"/>
      <c r="K138" s="36"/>
      <c r="L138" s="1"/>
      <c r="M138" s="5"/>
      <c r="N138" s="1"/>
      <c r="O138" s="19"/>
      <c r="P138" s="1"/>
      <c r="Q138" s="1"/>
      <c r="R138" s="4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</row>
    <row r="139" spans="1:310" s="76" customFormat="1" x14ac:dyDescent="0.25">
      <c r="A139" s="70"/>
      <c r="B139" s="82" t="s">
        <v>29</v>
      </c>
      <c r="C139" s="82" t="s">
        <v>27</v>
      </c>
      <c r="D139" s="82" t="s">
        <v>28</v>
      </c>
      <c r="E139" s="71" t="str">
        <f>kpi!$E$70</f>
        <v>расходы на CRM и IP-телефонию</v>
      </c>
      <c r="F139" s="70"/>
      <c r="G139" s="70"/>
      <c r="H139" s="72" t="str">
        <f>IF(OR($E139="",$E139=0),"",INDEX(kpi!$I:$I,SUMIFS(kpi!$A:$A,kpi!$E:$E,$E139)))</f>
        <v>руб.</v>
      </c>
      <c r="I139" s="70"/>
      <c r="J139" s="70"/>
      <c r="K139" s="77"/>
      <c r="L139" s="70"/>
      <c r="M139" s="73"/>
      <c r="N139" s="74"/>
      <c r="O139" s="73"/>
      <c r="P139" s="70"/>
      <c r="Q139" s="70"/>
      <c r="R139" s="78">
        <f>SUMIFS($T139:$KW139,$T$1:$KW$1,"&gt;="&amp;1,$T$1:$KW$1,"&lt;="&amp;MAX($1:$1))</f>
        <v>525000</v>
      </c>
      <c r="S139" s="70"/>
      <c r="T139" s="73"/>
      <c r="U139" s="75">
        <f>IF(U$7="",0,U107*условия!$U$104)</f>
        <v>35000</v>
      </c>
      <c r="V139" s="75">
        <f>IF(V$7="",0,V107*условия!$U$104)</f>
        <v>35000</v>
      </c>
      <c r="W139" s="75">
        <f>IF(W$7="",0,W107*условия!$U$104)</f>
        <v>35000</v>
      </c>
      <c r="X139" s="75">
        <f>IF(X$7="",0,X107*условия!$U$104)</f>
        <v>35000</v>
      </c>
      <c r="Y139" s="75">
        <f>IF(Y$7="",0,Y107*условия!$U$104)</f>
        <v>35000</v>
      </c>
      <c r="Z139" s="75">
        <f>IF(Z$7="",0,Z107*условия!$U$104)</f>
        <v>35000</v>
      </c>
      <c r="AA139" s="75">
        <f>IF(AA$7="",0,AA107*условия!$U$104)</f>
        <v>35000</v>
      </c>
      <c r="AB139" s="75">
        <f>IF(AB$7="",0,AB107*условия!$U$104)</f>
        <v>35000</v>
      </c>
      <c r="AC139" s="75">
        <f>IF(AC$7="",0,AC107*условия!$U$104)</f>
        <v>35000</v>
      </c>
      <c r="AD139" s="75">
        <f>IF(AD$7="",0,AD107*условия!$U$104)</f>
        <v>35000</v>
      </c>
      <c r="AE139" s="75">
        <f>IF(AE$7="",0,AE107*условия!$U$104)</f>
        <v>35000</v>
      </c>
      <c r="AF139" s="75">
        <f>IF(AF$7="",0,AF107*условия!$U$104)</f>
        <v>70000</v>
      </c>
      <c r="AG139" s="75">
        <f>IF(AG$7="",0,AG107*условия!$U$104)</f>
        <v>70000</v>
      </c>
      <c r="AH139" s="75">
        <f>IF(AH$7="",0,AH107*условия!$U$104)</f>
        <v>0</v>
      </c>
      <c r="AI139" s="75">
        <f>IF(AI$7="",0,AI107*условия!$U$104)</f>
        <v>0</v>
      </c>
      <c r="AJ139" s="75">
        <f>IF(AJ$7="",0,AJ107*условия!$U$104)</f>
        <v>0</v>
      </c>
      <c r="AK139" s="75">
        <f>IF(AK$7="",0,AK107*условия!$U$104)</f>
        <v>0</v>
      </c>
      <c r="AL139" s="75">
        <f>IF(AL$7="",0,AL107*условия!$U$104)</f>
        <v>0</v>
      </c>
      <c r="AM139" s="75">
        <f>IF(AM$7="",0,AM107*условия!$U$104)</f>
        <v>0</v>
      </c>
      <c r="AN139" s="75">
        <f>IF(AN$7="",0,AN107*условия!$U$104)</f>
        <v>0</v>
      </c>
      <c r="AO139" s="75">
        <f>IF(AO$7="",0,AO107*условия!$U$104)</f>
        <v>0</v>
      </c>
      <c r="AP139" s="75">
        <f>IF(AP$7="",0,AP107*условия!$U$104)</f>
        <v>0</v>
      </c>
      <c r="AQ139" s="75">
        <f>IF(AQ$7="",0,AQ107*условия!$U$104)</f>
        <v>0</v>
      </c>
      <c r="AR139" s="75">
        <f>IF(AR$7="",0,AR107*условия!$U$104)</f>
        <v>0</v>
      </c>
      <c r="AS139" s="75">
        <f>IF(AS$7="",0,AS107*условия!$U$104)</f>
        <v>0</v>
      </c>
      <c r="AT139" s="75">
        <f>IF(AT$7="",0,AT107*условия!$U$104)</f>
        <v>0</v>
      </c>
      <c r="AU139" s="75">
        <f>IF(AU$7="",0,AU107*условия!$U$104)</f>
        <v>0</v>
      </c>
      <c r="AV139" s="75">
        <f>IF(AV$7="",0,AV107*условия!$U$104)</f>
        <v>0</v>
      </c>
      <c r="AW139" s="75">
        <f>IF(AW$7="",0,AW107*условия!$U$104)</f>
        <v>0</v>
      </c>
      <c r="AX139" s="75">
        <f>IF(AX$7="",0,AX107*условия!$U$104)</f>
        <v>0</v>
      </c>
      <c r="AY139" s="75">
        <f>IF(AY$7="",0,AY107*условия!$U$104)</f>
        <v>0</v>
      </c>
      <c r="AZ139" s="75">
        <f>IF(AZ$7="",0,AZ107*условия!$U$104)</f>
        <v>0</v>
      </c>
      <c r="BA139" s="75">
        <f>IF(BA$7="",0,BA107*условия!$U$104)</f>
        <v>0</v>
      </c>
      <c r="BB139" s="75">
        <f>IF(BB$7="",0,BB107*условия!$U$104)</f>
        <v>0</v>
      </c>
      <c r="BC139" s="75">
        <f>IF(BC$7="",0,BC107*условия!$U$104)</f>
        <v>0</v>
      </c>
      <c r="BD139" s="75">
        <f>IF(BD$7="",0,BD107*условия!$U$104)</f>
        <v>0</v>
      </c>
      <c r="BE139" s="75">
        <f>IF(BE$7="",0,BE107*условия!$U$104)</f>
        <v>0</v>
      </c>
      <c r="BF139" s="75">
        <f>IF(BF$7="",0,BF107*условия!$U$104)</f>
        <v>0</v>
      </c>
      <c r="BG139" s="75">
        <f>IF(BG$7="",0,BG107*условия!$U$104)</f>
        <v>0</v>
      </c>
      <c r="BH139" s="75">
        <f>IF(BH$7="",0,BH107*условия!$U$104)</f>
        <v>0</v>
      </c>
      <c r="BI139" s="75">
        <f>IF(BI$7="",0,BI107*условия!$U$104)</f>
        <v>0</v>
      </c>
      <c r="BJ139" s="75">
        <f>IF(BJ$7="",0,BJ107*условия!$U$104)</f>
        <v>0</v>
      </c>
      <c r="BK139" s="75">
        <f>IF(BK$7="",0,BK107*условия!$U$104)</f>
        <v>0</v>
      </c>
      <c r="BL139" s="75">
        <f>IF(BL$7="",0,BL107*условия!$U$104)</f>
        <v>0</v>
      </c>
      <c r="BM139" s="75">
        <f>IF(BM$7="",0,BM107*условия!$U$104)</f>
        <v>0</v>
      </c>
      <c r="BN139" s="75">
        <f>IF(BN$7="",0,BN107*условия!$U$104)</f>
        <v>0</v>
      </c>
      <c r="BO139" s="75">
        <f>IF(BO$7="",0,BO107*условия!$U$104)</f>
        <v>0</v>
      </c>
      <c r="BP139" s="75">
        <f>IF(BP$7="",0,BP107*условия!$U$104)</f>
        <v>0</v>
      </c>
      <c r="BQ139" s="75">
        <f>IF(BQ$7="",0,BQ107*условия!$U$104)</f>
        <v>0</v>
      </c>
      <c r="BR139" s="75">
        <f>IF(BR$7="",0,BR107*условия!$U$104)</f>
        <v>0</v>
      </c>
      <c r="BS139" s="75">
        <f>IF(BS$7="",0,BS107*условия!$U$104)</f>
        <v>0</v>
      </c>
      <c r="BT139" s="75">
        <f>IF(BT$7="",0,BT107*условия!$U$104)</f>
        <v>0</v>
      </c>
      <c r="BU139" s="75">
        <f>IF(BU$7="",0,BU107*условия!$U$104)</f>
        <v>0</v>
      </c>
      <c r="BV139" s="75">
        <f>IF(BV$7="",0,BV107*условия!$U$104)</f>
        <v>0</v>
      </c>
      <c r="BW139" s="75">
        <f>IF(BW$7="",0,BW107*условия!$U$104)</f>
        <v>0</v>
      </c>
      <c r="BX139" s="75">
        <f>IF(BX$7="",0,BX107*условия!$U$104)</f>
        <v>0</v>
      </c>
      <c r="BY139" s="75">
        <f>IF(BY$7="",0,BY107*условия!$U$104)</f>
        <v>0</v>
      </c>
      <c r="BZ139" s="75">
        <f>IF(BZ$7="",0,BZ107*условия!$U$104)</f>
        <v>0</v>
      </c>
      <c r="CA139" s="75">
        <f>IF(CA$7="",0,CA107*условия!$U$104)</f>
        <v>0</v>
      </c>
      <c r="CB139" s="75">
        <f>IF(CB$7="",0,CB107*условия!$U$104)</f>
        <v>0</v>
      </c>
      <c r="CC139" s="75">
        <f>IF(CC$7="",0,CC107*условия!$U$104)</f>
        <v>0</v>
      </c>
      <c r="CD139" s="75">
        <f>IF(CD$7="",0,CD107*условия!$U$104)</f>
        <v>0</v>
      </c>
      <c r="CE139" s="75">
        <f>IF(CE$7="",0,CE107*условия!$U$104)</f>
        <v>0</v>
      </c>
      <c r="CF139" s="75">
        <f>IF(CF$7="",0,CF107*условия!$U$104)</f>
        <v>0</v>
      </c>
      <c r="CG139" s="75">
        <f>IF(CG$7="",0,CG107*условия!$U$104)</f>
        <v>0</v>
      </c>
      <c r="CH139" s="75">
        <f>IF(CH$7="",0,CH107*условия!$U$104)</f>
        <v>0</v>
      </c>
      <c r="CI139" s="75">
        <f>IF(CI$7="",0,CI107*условия!$U$104)</f>
        <v>0</v>
      </c>
      <c r="CJ139" s="75">
        <f>IF(CJ$7="",0,CJ107*условия!$U$104)</f>
        <v>0</v>
      </c>
      <c r="CK139" s="75">
        <f>IF(CK$7="",0,CK107*условия!$U$104)</f>
        <v>0</v>
      </c>
      <c r="CL139" s="75">
        <f>IF(CL$7="",0,CL107*условия!$U$104)</f>
        <v>0</v>
      </c>
      <c r="CM139" s="75">
        <f>IF(CM$7="",0,CM107*условия!$U$104)</f>
        <v>0</v>
      </c>
      <c r="CN139" s="75">
        <f>IF(CN$7="",0,CN107*условия!$U$104)</f>
        <v>0</v>
      </c>
      <c r="CO139" s="75">
        <f>IF(CO$7="",0,CO107*условия!$U$104)</f>
        <v>0</v>
      </c>
      <c r="CP139" s="75">
        <f>IF(CP$7="",0,CP107*условия!$U$104)</f>
        <v>0</v>
      </c>
      <c r="CQ139" s="75">
        <f>IF(CQ$7="",0,CQ107*условия!$U$104)</f>
        <v>0</v>
      </c>
      <c r="CR139" s="75">
        <f>IF(CR$7="",0,CR107*условия!$U$104)</f>
        <v>0</v>
      </c>
      <c r="CS139" s="75">
        <f>IF(CS$7="",0,CS107*условия!$U$104)</f>
        <v>0</v>
      </c>
      <c r="CT139" s="75">
        <f>IF(CT$7="",0,CT107*условия!$U$104)</f>
        <v>0</v>
      </c>
      <c r="CU139" s="75">
        <f>IF(CU$7="",0,CU107*условия!$U$104)</f>
        <v>0</v>
      </c>
      <c r="CV139" s="75">
        <f>IF(CV$7="",0,CV107*условия!$U$104)</f>
        <v>0</v>
      </c>
      <c r="CW139" s="75">
        <f>IF(CW$7="",0,CW107*условия!$U$104)</f>
        <v>0</v>
      </c>
      <c r="CX139" s="75">
        <f>IF(CX$7="",0,CX107*условия!$U$104)</f>
        <v>0</v>
      </c>
      <c r="CY139" s="75">
        <f>IF(CY$7="",0,CY107*условия!$U$104)</f>
        <v>0</v>
      </c>
      <c r="CZ139" s="75">
        <f>IF(CZ$7="",0,CZ107*условия!$U$104)</f>
        <v>0</v>
      </c>
      <c r="DA139" s="75">
        <f>IF(DA$7="",0,DA107*условия!$U$104)</f>
        <v>0</v>
      </c>
      <c r="DB139" s="75">
        <f>IF(DB$7="",0,DB107*условия!$U$104)</f>
        <v>0</v>
      </c>
      <c r="DC139" s="75">
        <f>IF(DC$7="",0,DC107*условия!$U$104)</f>
        <v>0</v>
      </c>
      <c r="DD139" s="75">
        <f>IF(DD$7="",0,DD107*условия!$U$104)</f>
        <v>0</v>
      </c>
      <c r="DE139" s="75">
        <f>IF(DE$7="",0,DE107*условия!$U$104)</f>
        <v>0</v>
      </c>
      <c r="DF139" s="75">
        <f>IF(DF$7="",0,DF107*условия!$U$104)</f>
        <v>0</v>
      </c>
      <c r="DG139" s="75">
        <f>IF(DG$7="",0,DG107*условия!$U$104)</f>
        <v>0</v>
      </c>
      <c r="DH139" s="75">
        <f>IF(DH$7="",0,DH107*условия!$U$104)</f>
        <v>0</v>
      </c>
      <c r="DI139" s="75">
        <f>IF(DI$7="",0,DI107*условия!$U$104)</f>
        <v>0</v>
      </c>
      <c r="DJ139" s="75">
        <f>IF(DJ$7="",0,DJ107*условия!$U$104)</f>
        <v>0</v>
      </c>
      <c r="DK139" s="75">
        <f>IF(DK$7="",0,DK107*условия!$U$104)</f>
        <v>0</v>
      </c>
      <c r="DL139" s="75">
        <f>IF(DL$7="",0,DL107*условия!$U$104)</f>
        <v>0</v>
      </c>
      <c r="DM139" s="75">
        <f>IF(DM$7="",0,DM107*условия!$U$104)</f>
        <v>0</v>
      </c>
      <c r="DN139" s="75">
        <f>IF(DN$7="",0,DN107*условия!$U$104)</f>
        <v>0</v>
      </c>
      <c r="DO139" s="75">
        <f>IF(DO$7="",0,DO107*условия!$U$104)</f>
        <v>0</v>
      </c>
      <c r="DP139" s="75">
        <f>IF(DP$7="",0,DP107*условия!$U$104)</f>
        <v>0</v>
      </c>
      <c r="DQ139" s="75">
        <f>IF(DQ$7="",0,DQ107*условия!$U$104)</f>
        <v>0</v>
      </c>
      <c r="DR139" s="75">
        <f>IF(DR$7="",0,DR107*условия!$U$104)</f>
        <v>0</v>
      </c>
      <c r="DS139" s="75">
        <f>IF(DS$7="",0,DS107*условия!$U$104)</f>
        <v>0</v>
      </c>
      <c r="DT139" s="75">
        <f>IF(DT$7="",0,DT107*условия!$U$104)</f>
        <v>0</v>
      </c>
      <c r="DU139" s="75">
        <f>IF(DU$7="",0,DU107*условия!$U$104)</f>
        <v>0</v>
      </c>
      <c r="DV139" s="75">
        <f>IF(DV$7="",0,DV107*условия!$U$104)</f>
        <v>0</v>
      </c>
      <c r="DW139" s="75">
        <f>IF(DW$7="",0,DW107*условия!$U$104)</f>
        <v>0</v>
      </c>
      <c r="DX139" s="75">
        <f>IF(DX$7="",0,DX107*условия!$U$104)</f>
        <v>0</v>
      </c>
      <c r="DY139" s="75">
        <f>IF(DY$7="",0,DY107*условия!$U$104)</f>
        <v>0</v>
      </c>
      <c r="DZ139" s="75">
        <f>IF(DZ$7="",0,DZ107*условия!$U$104)</f>
        <v>0</v>
      </c>
      <c r="EA139" s="75">
        <f>IF(EA$7="",0,EA107*условия!$U$104)</f>
        <v>0</v>
      </c>
      <c r="EB139" s="75">
        <f>IF(EB$7="",0,EB107*условия!$U$104)</f>
        <v>0</v>
      </c>
      <c r="EC139" s="75">
        <f>IF(EC$7="",0,EC107*условия!$U$104)</f>
        <v>0</v>
      </c>
      <c r="ED139" s="75">
        <f>IF(ED$7="",0,ED107*условия!$U$104)</f>
        <v>0</v>
      </c>
      <c r="EE139" s="75">
        <f>IF(EE$7="",0,EE107*условия!$U$104)</f>
        <v>0</v>
      </c>
      <c r="EF139" s="75">
        <f>IF(EF$7="",0,EF107*условия!$U$104)</f>
        <v>0</v>
      </c>
      <c r="EG139" s="75">
        <f>IF(EG$7="",0,EG107*условия!$U$104)</f>
        <v>0</v>
      </c>
      <c r="EH139" s="75">
        <f>IF(EH$7="",0,EH107*условия!$U$104)</f>
        <v>0</v>
      </c>
      <c r="EI139" s="75">
        <f>IF(EI$7="",0,EI107*условия!$U$104)</f>
        <v>0</v>
      </c>
      <c r="EJ139" s="75">
        <f>IF(EJ$7="",0,EJ107*условия!$U$104)</f>
        <v>0</v>
      </c>
      <c r="EK139" s="75">
        <f>IF(EK$7="",0,EK107*условия!$U$104)</f>
        <v>0</v>
      </c>
      <c r="EL139" s="75">
        <f>IF(EL$7="",0,EL107*условия!$U$104)</f>
        <v>0</v>
      </c>
      <c r="EM139" s="75">
        <f>IF(EM$7="",0,EM107*условия!$U$104)</f>
        <v>0</v>
      </c>
      <c r="EN139" s="75">
        <f>IF(EN$7="",0,EN107*условия!$U$104)</f>
        <v>0</v>
      </c>
      <c r="EO139" s="75">
        <f>IF(EO$7="",0,EO107*условия!$U$104)</f>
        <v>0</v>
      </c>
      <c r="EP139" s="75">
        <f>IF(EP$7="",0,EP107*условия!$U$104)</f>
        <v>0</v>
      </c>
      <c r="EQ139" s="75">
        <f>IF(EQ$7="",0,EQ107*условия!$U$104)</f>
        <v>0</v>
      </c>
      <c r="ER139" s="75">
        <f>IF(ER$7="",0,ER107*условия!$U$104)</f>
        <v>0</v>
      </c>
      <c r="ES139" s="75">
        <f>IF(ES$7="",0,ES107*условия!$U$104)</f>
        <v>0</v>
      </c>
      <c r="ET139" s="75">
        <f>IF(ET$7="",0,ET107*условия!$U$104)</f>
        <v>0</v>
      </c>
      <c r="EU139" s="75">
        <f>IF(EU$7="",0,EU107*условия!$U$104)</f>
        <v>0</v>
      </c>
      <c r="EV139" s="75">
        <f>IF(EV$7="",0,EV107*условия!$U$104)</f>
        <v>0</v>
      </c>
      <c r="EW139" s="75">
        <f>IF(EW$7="",0,EW107*условия!$U$104)</f>
        <v>0</v>
      </c>
      <c r="EX139" s="75">
        <f>IF(EX$7="",0,EX107*условия!$U$104)</f>
        <v>0</v>
      </c>
      <c r="EY139" s="75">
        <f>IF(EY$7="",0,EY107*условия!$U$104)</f>
        <v>0</v>
      </c>
      <c r="EZ139" s="75">
        <f>IF(EZ$7="",0,EZ107*условия!$U$104)</f>
        <v>0</v>
      </c>
      <c r="FA139" s="75">
        <f>IF(FA$7="",0,FA107*условия!$U$104)</f>
        <v>0</v>
      </c>
      <c r="FB139" s="75">
        <f>IF(FB$7="",0,FB107*условия!$U$104)</f>
        <v>0</v>
      </c>
      <c r="FC139" s="75">
        <f>IF(FC$7="",0,FC107*условия!$U$104)</f>
        <v>0</v>
      </c>
      <c r="FD139" s="75">
        <f>IF(FD$7="",0,FD107*условия!$U$104)</f>
        <v>0</v>
      </c>
      <c r="FE139" s="75">
        <f>IF(FE$7="",0,FE107*условия!$U$104)</f>
        <v>0</v>
      </c>
      <c r="FF139" s="75">
        <f>IF(FF$7="",0,FF107*условия!$U$104)</f>
        <v>0</v>
      </c>
      <c r="FG139" s="75">
        <f>IF(FG$7="",0,FG107*условия!$U$104)</f>
        <v>0</v>
      </c>
      <c r="FH139" s="75">
        <f>IF(FH$7="",0,FH107*условия!$U$104)</f>
        <v>0</v>
      </c>
      <c r="FI139" s="75">
        <f>IF(FI$7="",0,FI107*условия!$U$104)</f>
        <v>0</v>
      </c>
      <c r="FJ139" s="75">
        <f>IF(FJ$7="",0,FJ107*условия!$U$104)</f>
        <v>0</v>
      </c>
      <c r="FK139" s="75">
        <f>IF(FK$7="",0,FK107*условия!$U$104)</f>
        <v>0</v>
      </c>
      <c r="FL139" s="75">
        <f>IF(FL$7="",0,FL107*условия!$U$104)</f>
        <v>0</v>
      </c>
      <c r="FM139" s="75">
        <f>IF(FM$7="",0,FM107*условия!$U$104)</f>
        <v>0</v>
      </c>
      <c r="FN139" s="75">
        <f>IF(FN$7="",0,FN107*условия!$U$104)</f>
        <v>0</v>
      </c>
      <c r="FO139" s="75">
        <f>IF(FO$7="",0,FO107*условия!$U$104)</f>
        <v>0</v>
      </c>
      <c r="FP139" s="75">
        <f>IF(FP$7="",0,FP107*условия!$U$104)</f>
        <v>0</v>
      </c>
      <c r="FQ139" s="75">
        <f>IF(FQ$7="",0,FQ107*условия!$U$104)</f>
        <v>0</v>
      </c>
      <c r="FR139" s="75">
        <f>IF(FR$7="",0,FR107*условия!$U$104)</f>
        <v>0</v>
      </c>
      <c r="FS139" s="75">
        <f>IF(FS$7="",0,FS107*условия!$U$104)</f>
        <v>0</v>
      </c>
      <c r="FT139" s="75">
        <f>IF(FT$7="",0,FT107*условия!$U$104)</f>
        <v>0</v>
      </c>
      <c r="FU139" s="75">
        <f>IF(FU$7="",0,FU107*условия!$U$104)</f>
        <v>0</v>
      </c>
      <c r="FV139" s="75">
        <f>IF(FV$7="",0,FV107*условия!$U$104)</f>
        <v>0</v>
      </c>
      <c r="FW139" s="75">
        <f>IF(FW$7="",0,FW107*условия!$U$104)</f>
        <v>0</v>
      </c>
      <c r="FX139" s="75">
        <f>IF(FX$7="",0,FX107*условия!$U$104)</f>
        <v>0</v>
      </c>
      <c r="FY139" s="75">
        <f>IF(FY$7="",0,FY107*условия!$U$104)</f>
        <v>0</v>
      </c>
      <c r="FZ139" s="75">
        <f>IF(FZ$7="",0,FZ107*условия!$U$104)</f>
        <v>0</v>
      </c>
      <c r="GA139" s="75">
        <f>IF(GA$7="",0,GA107*условия!$U$104)</f>
        <v>0</v>
      </c>
      <c r="GB139" s="75">
        <f>IF(GB$7="",0,GB107*условия!$U$104)</f>
        <v>0</v>
      </c>
      <c r="GC139" s="75">
        <f>IF(GC$7="",0,GC107*условия!$U$104)</f>
        <v>0</v>
      </c>
      <c r="GD139" s="75">
        <f>IF(GD$7="",0,GD107*условия!$U$104)</f>
        <v>0</v>
      </c>
      <c r="GE139" s="75">
        <f>IF(GE$7="",0,GE107*условия!$U$104)</f>
        <v>0</v>
      </c>
      <c r="GF139" s="75">
        <f>IF(GF$7="",0,GF107*условия!$U$104)</f>
        <v>0</v>
      </c>
      <c r="GG139" s="75">
        <f>IF(GG$7="",0,GG107*условия!$U$104)</f>
        <v>0</v>
      </c>
      <c r="GH139" s="75">
        <f>IF(GH$7="",0,GH107*условия!$U$104)</f>
        <v>0</v>
      </c>
      <c r="GI139" s="75">
        <f>IF(GI$7="",0,GI107*условия!$U$104)</f>
        <v>0</v>
      </c>
      <c r="GJ139" s="75">
        <f>IF(GJ$7="",0,GJ107*условия!$U$104)</f>
        <v>0</v>
      </c>
      <c r="GK139" s="75">
        <f>IF(GK$7="",0,GK107*условия!$U$104)</f>
        <v>0</v>
      </c>
      <c r="GL139" s="75">
        <f>IF(GL$7="",0,GL107*условия!$U$104)</f>
        <v>0</v>
      </c>
      <c r="GM139" s="75">
        <f>IF(GM$7="",0,GM107*условия!$U$104)</f>
        <v>0</v>
      </c>
      <c r="GN139" s="75">
        <f>IF(GN$7="",0,GN107*условия!$U$104)</f>
        <v>0</v>
      </c>
      <c r="GO139" s="75">
        <f>IF(GO$7="",0,GO107*условия!$U$104)</f>
        <v>0</v>
      </c>
      <c r="GP139" s="75">
        <f>IF(GP$7="",0,GP107*условия!$U$104)</f>
        <v>0</v>
      </c>
      <c r="GQ139" s="75">
        <f>IF(GQ$7="",0,GQ107*условия!$U$104)</f>
        <v>0</v>
      </c>
      <c r="GR139" s="75">
        <f>IF(GR$7="",0,GR107*условия!$U$104)</f>
        <v>0</v>
      </c>
      <c r="GS139" s="75">
        <f>IF(GS$7="",0,GS107*условия!$U$104)</f>
        <v>0</v>
      </c>
      <c r="GT139" s="75">
        <f>IF(GT$7="",0,GT107*условия!$U$104)</f>
        <v>0</v>
      </c>
      <c r="GU139" s="75">
        <f>IF(GU$7="",0,GU107*условия!$U$104)</f>
        <v>0</v>
      </c>
      <c r="GV139" s="75">
        <f>IF(GV$7="",0,GV107*условия!$U$104)</f>
        <v>0</v>
      </c>
      <c r="GW139" s="75">
        <f>IF(GW$7="",0,GW107*условия!$U$104)</f>
        <v>0</v>
      </c>
      <c r="GX139" s="75">
        <f>IF(GX$7="",0,GX107*условия!$U$104)</f>
        <v>0</v>
      </c>
      <c r="GY139" s="75">
        <f>IF(GY$7="",0,GY107*условия!$U$104)</f>
        <v>0</v>
      </c>
      <c r="GZ139" s="75">
        <f>IF(GZ$7="",0,GZ107*условия!$U$104)</f>
        <v>0</v>
      </c>
      <c r="HA139" s="75">
        <f>IF(HA$7="",0,HA107*условия!$U$104)</f>
        <v>0</v>
      </c>
      <c r="HB139" s="75">
        <f>IF(HB$7="",0,HB107*условия!$U$104)</f>
        <v>0</v>
      </c>
      <c r="HC139" s="75">
        <f>IF(HC$7="",0,HC107*условия!$U$104)</f>
        <v>0</v>
      </c>
      <c r="HD139" s="75">
        <f>IF(HD$7="",0,HD107*условия!$U$104)</f>
        <v>0</v>
      </c>
      <c r="HE139" s="75">
        <f>IF(HE$7="",0,HE107*условия!$U$104)</f>
        <v>0</v>
      </c>
      <c r="HF139" s="75">
        <f>IF(HF$7="",0,HF107*условия!$U$104)</f>
        <v>0</v>
      </c>
      <c r="HG139" s="75">
        <f>IF(HG$7="",0,HG107*условия!$U$104)</f>
        <v>0</v>
      </c>
      <c r="HH139" s="75">
        <f>IF(HH$7="",0,HH107*условия!$U$104)</f>
        <v>0</v>
      </c>
      <c r="HI139" s="75">
        <f>IF(HI$7="",0,HI107*условия!$U$104)</f>
        <v>0</v>
      </c>
      <c r="HJ139" s="75">
        <f>IF(HJ$7="",0,HJ107*условия!$U$104)</f>
        <v>0</v>
      </c>
      <c r="HK139" s="75">
        <f>IF(HK$7="",0,HK107*условия!$U$104)</f>
        <v>0</v>
      </c>
      <c r="HL139" s="75">
        <f>IF(HL$7="",0,HL107*условия!$U$104)</f>
        <v>0</v>
      </c>
      <c r="HM139" s="75">
        <f>IF(HM$7="",0,HM107*условия!$U$104)</f>
        <v>0</v>
      </c>
      <c r="HN139" s="75">
        <f>IF(HN$7="",0,HN107*условия!$U$104)</f>
        <v>0</v>
      </c>
      <c r="HO139" s="75">
        <f>IF(HO$7="",0,HO107*условия!$U$104)</f>
        <v>0</v>
      </c>
      <c r="HP139" s="75">
        <f>IF(HP$7="",0,HP107*условия!$U$104)</f>
        <v>0</v>
      </c>
      <c r="HQ139" s="75">
        <f>IF(HQ$7="",0,HQ107*условия!$U$104)</f>
        <v>0</v>
      </c>
      <c r="HR139" s="75">
        <f>IF(HR$7="",0,HR107*условия!$U$104)</f>
        <v>0</v>
      </c>
      <c r="HS139" s="75">
        <f>IF(HS$7="",0,HS107*условия!$U$104)</f>
        <v>0</v>
      </c>
      <c r="HT139" s="75">
        <f>IF(HT$7="",0,HT107*условия!$U$104)</f>
        <v>0</v>
      </c>
      <c r="HU139" s="75">
        <f>IF(HU$7="",0,HU107*условия!$U$104)</f>
        <v>0</v>
      </c>
      <c r="HV139" s="75">
        <f>IF(HV$7="",0,HV107*условия!$U$104)</f>
        <v>0</v>
      </c>
      <c r="HW139" s="75">
        <f>IF(HW$7="",0,HW107*условия!$U$104)</f>
        <v>0</v>
      </c>
      <c r="HX139" s="75">
        <f>IF(HX$7="",0,HX107*условия!$U$104)</f>
        <v>0</v>
      </c>
      <c r="HY139" s="75">
        <f>IF(HY$7="",0,HY107*условия!$U$104)</f>
        <v>0</v>
      </c>
      <c r="HZ139" s="75">
        <f>IF(HZ$7="",0,HZ107*условия!$U$104)</f>
        <v>0</v>
      </c>
      <c r="IA139" s="75">
        <f>IF(IA$7="",0,IA107*условия!$U$104)</f>
        <v>0</v>
      </c>
      <c r="IB139" s="75">
        <f>IF(IB$7="",0,IB107*условия!$U$104)</f>
        <v>0</v>
      </c>
      <c r="IC139" s="75">
        <f>IF(IC$7="",0,IC107*условия!$U$104)</f>
        <v>0</v>
      </c>
      <c r="ID139" s="75">
        <f>IF(ID$7="",0,ID107*условия!$U$104)</f>
        <v>0</v>
      </c>
      <c r="IE139" s="75">
        <f>IF(IE$7="",0,IE107*условия!$U$104)</f>
        <v>0</v>
      </c>
      <c r="IF139" s="75">
        <f>IF(IF$7="",0,IF107*условия!$U$104)</f>
        <v>0</v>
      </c>
      <c r="IG139" s="75">
        <f>IF(IG$7="",0,IG107*условия!$U$104)</f>
        <v>0</v>
      </c>
      <c r="IH139" s="75">
        <f>IF(IH$7="",0,IH107*условия!$U$104)</f>
        <v>0</v>
      </c>
      <c r="II139" s="75">
        <f>IF(II$7="",0,II107*условия!$U$104)</f>
        <v>0</v>
      </c>
      <c r="IJ139" s="75">
        <f>IF(IJ$7="",0,IJ107*условия!$U$104)</f>
        <v>0</v>
      </c>
      <c r="IK139" s="75">
        <f>IF(IK$7="",0,IK107*условия!$U$104)</f>
        <v>0</v>
      </c>
      <c r="IL139" s="75">
        <f>IF(IL$7="",0,IL107*условия!$U$104)</f>
        <v>0</v>
      </c>
      <c r="IM139" s="75">
        <f>IF(IM$7="",0,IM107*условия!$U$104)</f>
        <v>0</v>
      </c>
      <c r="IN139" s="75">
        <f>IF(IN$7="",0,IN107*условия!$U$104)</f>
        <v>0</v>
      </c>
      <c r="IO139" s="75">
        <f>IF(IO$7="",0,IO107*условия!$U$104)</f>
        <v>0</v>
      </c>
      <c r="IP139" s="75">
        <f>IF(IP$7="",0,IP107*условия!$U$104)</f>
        <v>0</v>
      </c>
      <c r="IQ139" s="75">
        <f>IF(IQ$7="",0,IQ107*условия!$U$104)</f>
        <v>0</v>
      </c>
      <c r="IR139" s="75">
        <f>IF(IR$7="",0,IR107*условия!$U$104)</f>
        <v>0</v>
      </c>
      <c r="IS139" s="75">
        <f>IF(IS$7="",0,IS107*условия!$U$104)</f>
        <v>0</v>
      </c>
      <c r="IT139" s="75">
        <f>IF(IT$7="",0,IT107*условия!$U$104)</f>
        <v>0</v>
      </c>
      <c r="IU139" s="75">
        <f>IF(IU$7="",0,IU107*условия!$U$104)</f>
        <v>0</v>
      </c>
      <c r="IV139" s="75">
        <f>IF(IV$7="",0,IV107*условия!$U$104)</f>
        <v>0</v>
      </c>
      <c r="IW139" s="75">
        <f>IF(IW$7="",0,IW107*условия!$U$104)</f>
        <v>0</v>
      </c>
      <c r="IX139" s="75">
        <f>IF(IX$7="",0,IX107*условия!$U$104)</f>
        <v>0</v>
      </c>
      <c r="IY139" s="75">
        <f>IF(IY$7="",0,IY107*условия!$U$104)</f>
        <v>0</v>
      </c>
      <c r="IZ139" s="75">
        <f>IF(IZ$7="",0,IZ107*условия!$U$104)</f>
        <v>0</v>
      </c>
      <c r="JA139" s="75">
        <f>IF(JA$7="",0,JA107*условия!$U$104)</f>
        <v>0</v>
      </c>
      <c r="JB139" s="75">
        <f>IF(JB$7="",0,JB107*условия!$U$104)</f>
        <v>0</v>
      </c>
      <c r="JC139" s="75">
        <f>IF(JC$7="",0,JC107*условия!$U$104)</f>
        <v>0</v>
      </c>
      <c r="JD139" s="75">
        <f>IF(JD$7="",0,JD107*условия!$U$104)</f>
        <v>0</v>
      </c>
      <c r="JE139" s="75">
        <f>IF(JE$7="",0,JE107*условия!$U$104)</f>
        <v>0</v>
      </c>
      <c r="JF139" s="75">
        <f>IF(JF$7="",0,JF107*условия!$U$104)</f>
        <v>0</v>
      </c>
      <c r="JG139" s="75">
        <f>IF(JG$7="",0,JG107*условия!$U$104)</f>
        <v>0</v>
      </c>
      <c r="JH139" s="75">
        <f>IF(JH$7="",0,JH107*условия!$U$104)</f>
        <v>0</v>
      </c>
      <c r="JI139" s="75">
        <f>IF(JI$7="",0,JI107*условия!$U$104)</f>
        <v>0</v>
      </c>
      <c r="JJ139" s="75">
        <f>IF(JJ$7="",0,JJ107*условия!$U$104)</f>
        <v>0</v>
      </c>
      <c r="JK139" s="75">
        <f>IF(JK$7="",0,JK107*условия!$U$104)</f>
        <v>0</v>
      </c>
      <c r="JL139" s="75">
        <f>IF(JL$7="",0,JL107*условия!$U$104)</f>
        <v>0</v>
      </c>
      <c r="JM139" s="75">
        <f>IF(JM$7="",0,JM107*условия!$U$104)</f>
        <v>0</v>
      </c>
      <c r="JN139" s="75">
        <f>IF(JN$7="",0,JN107*условия!$U$104)</f>
        <v>0</v>
      </c>
      <c r="JO139" s="75">
        <f>IF(JO$7="",0,JO107*условия!$U$104)</f>
        <v>0</v>
      </c>
      <c r="JP139" s="75">
        <f>IF(JP$7="",0,JP107*условия!$U$104)</f>
        <v>0</v>
      </c>
      <c r="JQ139" s="75">
        <f>IF(JQ$7="",0,JQ107*условия!$U$104)</f>
        <v>0</v>
      </c>
      <c r="JR139" s="75">
        <f>IF(JR$7="",0,JR107*условия!$U$104)</f>
        <v>0</v>
      </c>
      <c r="JS139" s="75">
        <f>IF(JS$7="",0,JS107*условия!$U$104)</f>
        <v>0</v>
      </c>
      <c r="JT139" s="75">
        <f>IF(JT$7="",0,JT107*условия!$U$104)</f>
        <v>0</v>
      </c>
      <c r="JU139" s="75">
        <f>IF(JU$7="",0,JU107*условия!$U$104)</f>
        <v>0</v>
      </c>
      <c r="JV139" s="75">
        <f>IF(JV$7="",0,JV107*условия!$U$104)</f>
        <v>0</v>
      </c>
      <c r="JW139" s="75">
        <f>IF(JW$7="",0,JW107*условия!$U$104)</f>
        <v>0</v>
      </c>
      <c r="JX139" s="75">
        <f>IF(JX$7="",0,JX107*условия!$U$104)</f>
        <v>0</v>
      </c>
      <c r="JY139" s="75">
        <f>IF(JY$7="",0,JY107*условия!$U$104)</f>
        <v>0</v>
      </c>
      <c r="JZ139" s="75">
        <f>IF(JZ$7="",0,JZ107*условия!$U$104)</f>
        <v>0</v>
      </c>
      <c r="KA139" s="75">
        <f>IF(KA$7="",0,KA107*условия!$U$104)</f>
        <v>0</v>
      </c>
      <c r="KB139" s="75">
        <f>IF(KB$7="",0,KB107*условия!$U$104)</f>
        <v>0</v>
      </c>
      <c r="KC139" s="75">
        <f>IF(KC$7="",0,KC107*условия!$U$104)</f>
        <v>0</v>
      </c>
      <c r="KD139" s="75">
        <f>IF(KD$7="",0,KD107*условия!$U$104)</f>
        <v>0</v>
      </c>
      <c r="KE139" s="75">
        <f>IF(KE$7="",0,KE107*условия!$U$104)</f>
        <v>0</v>
      </c>
      <c r="KF139" s="75">
        <f>IF(KF$7="",0,KF107*условия!$U$104)</f>
        <v>0</v>
      </c>
      <c r="KG139" s="75">
        <f>IF(KG$7="",0,KG107*условия!$U$104)</f>
        <v>0</v>
      </c>
      <c r="KH139" s="75">
        <f>IF(KH$7="",0,KH107*условия!$U$104)</f>
        <v>0</v>
      </c>
      <c r="KI139" s="75">
        <f>IF(KI$7="",0,KI107*условия!$U$104)</f>
        <v>0</v>
      </c>
      <c r="KJ139" s="75">
        <f>IF(KJ$7="",0,KJ107*условия!$U$104)</f>
        <v>0</v>
      </c>
      <c r="KK139" s="75">
        <f>IF(KK$7="",0,KK107*условия!$U$104)</f>
        <v>0</v>
      </c>
      <c r="KL139" s="75">
        <f>IF(KL$7="",0,KL107*условия!$U$104)</f>
        <v>0</v>
      </c>
      <c r="KM139" s="75">
        <f>IF(KM$7="",0,KM107*условия!$U$104)</f>
        <v>0</v>
      </c>
      <c r="KN139" s="75">
        <f>IF(KN$7="",0,KN107*условия!$U$104)</f>
        <v>0</v>
      </c>
      <c r="KO139" s="75">
        <f>IF(KO$7="",0,KO107*условия!$U$104)</f>
        <v>0</v>
      </c>
      <c r="KP139" s="75">
        <f>IF(KP$7="",0,KP107*условия!$U$104)</f>
        <v>0</v>
      </c>
      <c r="KQ139" s="75">
        <f>IF(KQ$7="",0,KQ107*условия!$U$104)</f>
        <v>0</v>
      </c>
      <c r="KR139" s="75">
        <f>IF(KR$7="",0,KR107*условия!$U$104)</f>
        <v>0</v>
      </c>
      <c r="KS139" s="75">
        <f>IF(KS$7="",0,KS107*условия!$U$104)</f>
        <v>0</v>
      </c>
      <c r="KT139" s="75">
        <f>IF(KT$7="",0,KT107*условия!$U$104)</f>
        <v>0</v>
      </c>
      <c r="KU139" s="75">
        <f>IF(KU$7="",0,KU107*условия!$U$104)</f>
        <v>0</v>
      </c>
      <c r="KV139" s="75">
        <f>IF(KV$7="",0,KV107*условия!$U$104)</f>
        <v>0</v>
      </c>
      <c r="KW139" s="70"/>
      <c r="KX139" s="70"/>
    </row>
    <row r="140" spans="1:310" ht="4.05" customHeight="1" x14ac:dyDescent="0.25">
      <c r="A140" s="1"/>
      <c r="B140" s="79"/>
      <c r="C140" s="79"/>
      <c r="D140" s="79"/>
      <c r="E140" s="1"/>
      <c r="F140" s="1"/>
      <c r="G140" s="1"/>
      <c r="H140" s="11"/>
      <c r="I140" s="1"/>
      <c r="J140" s="1"/>
      <c r="K140" s="36"/>
      <c r="L140" s="1"/>
      <c r="M140" s="5"/>
      <c r="N140" s="1"/>
      <c r="O140" s="19"/>
      <c r="P140" s="1"/>
      <c r="Q140" s="1"/>
      <c r="R140" s="4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s="76" customFormat="1" x14ac:dyDescent="0.25">
      <c r="A141" s="70"/>
      <c r="B141" s="82" t="s">
        <v>29</v>
      </c>
      <c r="C141" s="82" t="s">
        <v>27</v>
      </c>
      <c r="D141" s="82" t="s">
        <v>28</v>
      </c>
      <c r="E141" s="71" t="str">
        <f>kpi!$E$74</f>
        <v>представительские расх. менеджеров по продажам</v>
      </c>
      <c r="F141" s="70"/>
      <c r="G141" s="70"/>
      <c r="H141" s="72" t="str">
        <f>IF(OR($E141="",$E141=0),"",INDEX(kpi!$I:$I,SUMIFS(kpi!$A:$A,kpi!$E:$E,$E141)))</f>
        <v>руб.</v>
      </c>
      <c r="I141" s="70"/>
      <c r="J141" s="70"/>
      <c r="K141" s="77"/>
      <c r="L141" s="70"/>
      <c r="M141" s="73"/>
      <c r="N141" s="74"/>
      <c r="O141" s="73"/>
      <c r="P141" s="70"/>
      <c r="Q141" s="70"/>
      <c r="R141" s="78">
        <f>SUMIFS($T141:$KW141,$T$1:$KW$1,"&gt;="&amp;1,$T$1:$KW$1,"&lt;="&amp;MAX($1:$1))</f>
        <v>650000</v>
      </c>
      <c r="S141" s="70"/>
      <c r="T141" s="73"/>
      <c r="U141" s="75">
        <f>IF(U$7="",0,U108*условия!$U$112)</f>
        <v>50000</v>
      </c>
      <c r="V141" s="75">
        <f>IF(V$7="",0,V108*условия!$U$112)</f>
        <v>50000</v>
      </c>
      <c r="W141" s="75">
        <f>IF(W$7="",0,W108*условия!$U$112)</f>
        <v>50000</v>
      </c>
      <c r="X141" s="75">
        <f>IF(X$7="",0,X108*условия!$U$112)</f>
        <v>50000</v>
      </c>
      <c r="Y141" s="75">
        <f>IF(Y$7="",0,Y108*условия!$U$112)</f>
        <v>50000</v>
      </c>
      <c r="Z141" s="75">
        <f>IF(Z$7="",0,Z108*условия!$U$112)</f>
        <v>50000</v>
      </c>
      <c r="AA141" s="75">
        <f>IF(AA$7="",0,AA108*условия!$U$112)</f>
        <v>50000</v>
      </c>
      <c r="AB141" s="75">
        <f>IF(AB$7="",0,AB108*условия!$U$112)</f>
        <v>50000</v>
      </c>
      <c r="AC141" s="75">
        <f>IF(AC$7="",0,AC108*условия!$U$112)</f>
        <v>50000</v>
      </c>
      <c r="AD141" s="75">
        <f>IF(AD$7="",0,AD108*условия!$U$112)</f>
        <v>50000</v>
      </c>
      <c r="AE141" s="75">
        <f>IF(AE$7="",0,AE108*условия!$U$112)</f>
        <v>50000</v>
      </c>
      <c r="AF141" s="75">
        <f>IF(AF$7="",0,AF108*условия!$U$112)</f>
        <v>50000</v>
      </c>
      <c r="AG141" s="75">
        <f>IF(AG$7="",0,AG108*условия!$U$112)</f>
        <v>50000</v>
      </c>
      <c r="AH141" s="75">
        <f>IF(AH$7="",0,AH108*условия!$U$112)</f>
        <v>0</v>
      </c>
      <c r="AI141" s="75">
        <f>IF(AI$7="",0,AI108*условия!$U$112)</f>
        <v>0</v>
      </c>
      <c r="AJ141" s="75">
        <f>IF(AJ$7="",0,AJ108*условия!$U$112)</f>
        <v>0</v>
      </c>
      <c r="AK141" s="75">
        <f>IF(AK$7="",0,AK108*условия!$U$112)</f>
        <v>0</v>
      </c>
      <c r="AL141" s="75">
        <f>IF(AL$7="",0,AL108*условия!$U$112)</f>
        <v>0</v>
      </c>
      <c r="AM141" s="75">
        <f>IF(AM$7="",0,AM108*условия!$U$112)</f>
        <v>0</v>
      </c>
      <c r="AN141" s="75">
        <f>IF(AN$7="",0,AN108*условия!$U$112)</f>
        <v>0</v>
      </c>
      <c r="AO141" s="75">
        <f>IF(AO$7="",0,AO108*условия!$U$112)</f>
        <v>0</v>
      </c>
      <c r="AP141" s="75">
        <f>IF(AP$7="",0,AP108*условия!$U$112)</f>
        <v>0</v>
      </c>
      <c r="AQ141" s="75">
        <f>IF(AQ$7="",0,AQ108*условия!$U$112)</f>
        <v>0</v>
      </c>
      <c r="AR141" s="75">
        <f>IF(AR$7="",0,AR108*условия!$U$112)</f>
        <v>0</v>
      </c>
      <c r="AS141" s="75">
        <f>IF(AS$7="",0,AS108*условия!$U$112)</f>
        <v>0</v>
      </c>
      <c r="AT141" s="75">
        <f>IF(AT$7="",0,AT108*условия!$U$112)</f>
        <v>0</v>
      </c>
      <c r="AU141" s="75">
        <f>IF(AU$7="",0,AU108*условия!$U$112)</f>
        <v>0</v>
      </c>
      <c r="AV141" s="75">
        <f>IF(AV$7="",0,AV108*условия!$U$112)</f>
        <v>0</v>
      </c>
      <c r="AW141" s="75">
        <f>IF(AW$7="",0,AW108*условия!$U$112)</f>
        <v>0</v>
      </c>
      <c r="AX141" s="75">
        <f>IF(AX$7="",0,AX108*условия!$U$112)</f>
        <v>0</v>
      </c>
      <c r="AY141" s="75">
        <f>IF(AY$7="",0,AY108*условия!$U$112)</f>
        <v>0</v>
      </c>
      <c r="AZ141" s="75">
        <f>IF(AZ$7="",0,AZ108*условия!$U$112)</f>
        <v>0</v>
      </c>
      <c r="BA141" s="75">
        <f>IF(BA$7="",0,BA108*условия!$U$112)</f>
        <v>0</v>
      </c>
      <c r="BB141" s="75">
        <f>IF(BB$7="",0,BB108*условия!$U$112)</f>
        <v>0</v>
      </c>
      <c r="BC141" s="75">
        <f>IF(BC$7="",0,BC108*условия!$U$112)</f>
        <v>0</v>
      </c>
      <c r="BD141" s="75">
        <f>IF(BD$7="",0,BD108*условия!$U$112)</f>
        <v>0</v>
      </c>
      <c r="BE141" s="75">
        <f>IF(BE$7="",0,BE108*условия!$U$112)</f>
        <v>0</v>
      </c>
      <c r="BF141" s="75">
        <f>IF(BF$7="",0,BF108*условия!$U$112)</f>
        <v>0</v>
      </c>
      <c r="BG141" s="75">
        <f>IF(BG$7="",0,BG108*условия!$U$112)</f>
        <v>0</v>
      </c>
      <c r="BH141" s="75">
        <f>IF(BH$7="",0,BH108*условия!$U$112)</f>
        <v>0</v>
      </c>
      <c r="BI141" s="75">
        <f>IF(BI$7="",0,BI108*условия!$U$112)</f>
        <v>0</v>
      </c>
      <c r="BJ141" s="75">
        <f>IF(BJ$7="",0,BJ108*условия!$U$112)</f>
        <v>0</v>
      </c>
      <c r="BK141" s="75">
        <f>IF(BK$7="",0,BK108*условия!$U$112)</f>
        <v>0</v>
      </c>
      <c r="BL141" s="75">
        <f>IF(BL$7="",0,BL108*условия!$U$112)</f>
        <v>0</v>
      </c>
      <c r="BM141" s="75">
        <f>IF(BM$7="",0,BM108*условия!$U$112)</f>
        <v>0</v>
      </c>
      <c r="BN141" s="75">
        <f>IF(BN$7="",0,BN108*условия!$U$112)</f>
        <v>0</v>
      </c>
      <c r="BO141" s="75">
        <f>IF(BO$7="",0,BO108*условия!$U$112)</f>
        <v>0</v>
      </c>
      <c r="BP141" s="75">
        <f>IF(BP$7="",0,BP108*условия!$U$112)</f>
        <v>0</v>
      </c>
      <c r="BQ141" s="75">
        <f>IF(BQ$7="",0,BQ108*условия!$U$112)</f>
        <v>0</v>
      </c>
      <c r="BR141" s="75">
        <f>IF(BR$7="",0,BR108*условия!$U$112)</f>
        <v>0</v>
      </c>
      <c r="BS141" s="75">
        <f>IF(BS$7="",0,BS108*условия!$U$112)</f>
        <v>0</v>
      </c>
      <c r="BT141" s="75">
        <f>IF(BT$7="",0,BT108*условия!$U$112)</f>
        <v>0</v>
      </c>
      <c r="BU141" s="75">
        <f>IF(BU$7="",0,BU108*условия!$U$112)</f>
        <v>0</v>
      </c>
      <c r="BV141" s="75">
        <f>IF(BV$7="",0,BV108*условия!$U$112)</f>
        <v>0</v>
      </c>
      <c r="BW141" s="75">
        <f>IF(BW$7="",0,BW108*условия!$U$112)</f>
        <v>0</v>
      </c>
      <c r="BX141" s="75">
        <f>IF(BX$7="",0,BX108*условия!$U$112)</f>
        <v>0</v>
      </c>
      <c r="BY141" s="75">
        <f>IF(BY$7="",0,BY108*условия!$U$112)</f>
        <v>0</v>
      </c>
      <c r="BZ141" s="75">
        <f>IF(BZ$7="",0,BZ108*условия!$U$112)</f>
        <v>0</v>
      </c>
      <c r="CA141" s="75">
        <f>IF(CA$7="",0,CA108*условия!$U$112)</f>
        <v>0</v>
      </c>
      <c r="CB141" s="75">
        <f>IF(CB$7="",0,CB108*условия!$U$112)</f>
        <v>0</v>
      </c>
      <c r="CC141" s="75">
        <f>IF(CC$7="",0,CC108*условия!$U$112)</f>
        <v>0</v>
      </c>
      <c r="CD141" s="75">
        <f>IF(CD$7="",0,CD108*условия!$U$112)</f>
        <v>0</v>
      </c>
      <c r="CE141" s="75">
        <f>IF(CE$7="",0,CE108*условия!$U$112)</f>
        <v>0</v>
      </c>
      <c r="CF141" s="75">
        <f>IF(CF$7="",0,CF108*условия!$U$112)</f>
        <v>0</v>
      </c>
      <c r="CG141" s="75">
        <f>IF(CG$7="",0,CG108*условия!$U$112)</f>
        <v>0</v>
      </c>
      <c r="CH141" s="75">
        <f>IF(CH$7="",0,CH108*условия!$U$112)</f>
        <v>0</v>
      </c>
      <c r="CI141" s="75">
        <f>IF(CI$7="",0,CI108*условия!$U$112)</f>
        <v>0</v>
      </c>
      <c r="CJ141" s="75">
        <f>IF(CJ$7="",0,CJ108*условия!$U$112)</f>
        <v>0</v>
      </c>
      <c r="CK141" s="75">
        <f>IF(CK$7="",0,CK108*условия!$U$112)</f>
        <v>0</v>
      </c>
      <c r="CL141" s="75">
        <f>IF(CL$7="",0,CL108*условия!$U$112)</f>
        <v>0</v>
      </c>
      <c r="CM141" s="75">
        <f>IF(CM$7="",0,CM108*условия!$U$112)</f>
        <v>0</v>
      </c>
      <c r="CN141" s="75">
        <f>IF(CN$7="",0,CN108*условия!$U$112)</f>
        <v>0</v>
      </c>
      <c r="CO141" s="75">
        <f>IF(CO$7="",0,CO108*условия!$U$112)</f>
        <v>0</v>
      </c>
      <c r="CP141" s="75">
        <f>IF(CP$7="",0,CP108*условия!$U$112)</f>
        <v>0</v>
      </c>
      <c r="CQ141" s="75">
        <f>IF(CQ$7="",0,CQ108*условия!$U$112)</f>
        <v>0</v>
      </c>
      <c r="CR141" s="75">
        <f>IF(CR$7="",0,CR108*условия!$U$112)</f>
        <v>0</v>
      </c>
      <c r="CS141" s="75">
        <f>IF(CS$7="",0,CS108*условия!$U$112)</f>
        <v>0</v>
      </c>
      <c r="CT141" s="75">
        <f>IF(CT$7="",0,CT108*условия!$U$112)</f>
        <v>0</v>
      </c>
      <c r="CU141" s="75">
        <f>IF(CU$7="",0,CU108*условия!$U$112)</f>
        <v>0</v>
      </c>
      <c r="CV141" s="75">
        <f>IF(CV$7="",0,CV108*условия!$U$112)</f>
        <v>0</v>
      </c>
      <c r="CW141" s="75">
        <f>IF(CW$7="",0,CW108*условия!$U$112)</f>
        <v>0</v>
      </c>
      <c r="CX141" s="75">
        <f>IF(CX$7="",0,CX108*условия!$U$112)</f>
        <v>0</v>
      </c>
      <c r="CY141" s="75">
        <f>IF(CY$7="",0,CY108*условия!$U$112)</f>
        <v>0</v>
      </c>
      <c r="CZ141" s="75">
        <f>IF(CZ$7="",0,CZ108*условия!$U$112)</f>
        <v>0</v>
      </c>
      <c r="DA141" s="75">
        <f>IF(DA$7="",0,DA108*условия!$U$112)</f>
        <v>0</v>
      </c>
      <c r="DB141" s="75">
        <f>IF(DB$7="",0,DB108*условия!$U$112)</f>
        <v>0</v>
      </c>
      <c r="DC141" s="75">
        <f>IF(DC$7="",0,DC108*условия!$U$112)</f>
        <v>0</v>
      </c>
      <c r="DD141" s="75">
        <f>IF(DD$7="",0,DD108*условия!$U$112)</f>
        <v>0</v>
      </c>
      <c r="DE141" s="75">
        <f>IF(DE$7="",0,DE108*условия!$U$112)</f>
        <v>0</v>
      </c>
      <c r="DF141" s="75">
        <f>IF(DF$7="",0,DF108*условия!$U$112)</f>
        <v>0</v>
      </c>
      <c r="DG141" s="75">
        <f>IF(DG$7="",0,DG108*условия!$U$112)</f>
        <v>0</v>
      </c>
      <c r="DH141" s="75">
        <f>IF(DH$7="",0,DH108*условия!$U$112)</f>
        <v>0</v>
      </c>
      <c r="DI141" s="75">
        <f>IF(DI$7="",0,DI108*условия!$U$112)</f>
        <v>0</v>
      </c>
      <c r="DJ141" s="75">
        <f>IF(DJ$7="",0,DJ108*условия!$U$112)</f>
        <v>0</v>
      </c>
      <c r="DK141" s="75">
        <f>IF(DK$7="",0,DK108*условия!$U$112)</f>
        <v>0</v>
      </c>
      <c r="DL141" s="75">
        <f>IF(DL$7="",0,DL108*условия!$U$112)</f>
        <v>0</v>
      </c>
      <c r="DM141" s="75">
        <f>IF(DM$7="",0,DM108*условия!$U$112)</f>
        <v>0</v>
      </c>
      <c r="DN141" s="75">
        <f>IF(DN$7="",0,DN108*условия!$U$112)</f>
        <v>0</v>
      </c>
      <c r="DO141" s="75">
        <f>IF(DO$7="",0,DO108*условия!$U$112)</f>
        <v>0</v>
      </c>
      <c r="DP141" s="75">
        <f>IF(DP$7="",0,DP108*условия!$U$112)</f>
        <v>0</v>
      </c>
      <c r="DQ141" s="75">
        <f>IF(DQ$7="",0,DQ108*условия!$U$112)</f>
        <v>0</v>
      </c>
      <c r="DR141" s="75">
        <f>IF(DR$7="",0,DR108*условия!$U$112)</f>
        <v>0</v>
      </c>
      <c r="DS141" s="75">
        <f>IF(DS$7="",0,DS108*условия!$U$112)</f>
        <v>0</v>
      </c>
      <c r="DT141" s="75">
        <f>IF(DT$7="",0,DT108*условия!$U$112)</f>
        <v>0</v>
      </c>
      <c r="DU141" s="75">
        <f>IF(DU$7="",0,DU108*условия!$U$112)</f>
        <v>0</v>
      </c>
      <c r="DV141" s="75">
        <f>IF(DV$7="",0,DV108*условия!$U$112)</f>
        <v>0</v>
      </c>
      <c r="DW141" s="75">
        <f>IF(DW$7="",0,DW108*условия!$U$112)</f>
        <v>0</v>
      </c>
      <c r="DX141" s="75">
        <f>IF(DX$7="",0,DX108*условия!$U$112)</f>
        <v>0</v>
      </c>
      <c r="DY141" s="75">
        <f>IF(DY$7="",0,DY108*условия!$U$112)</f>
        <v>0</v>
      </c>
      <c r="DZ141" s="75">
        <f>IF(DZ$7="",0,DZ108*условия!$U$112)</f>
        <v>0</v>
      </c>
      <c r="EA141" s="75">
        <f>IF(EA$7="",0,EA108*условия!$U$112)</f>
        <v>0</v>
      </c>
      <c r="EB141" s="75">
        <f>IF(EB$7="",0,EB108*условия!$U$112)</f>
        <v>0</v>
      </c>
      <c r="EC141" s="75">
        <f>IF(EC$7="",0,EC108*условия!$U$112)</f>
        <v>0</v>
      </c>
      <c r="ED141" s="75">
        <f>IF(ED$7="",0,ED108*условия!$U$112)</f>
        <v>0</v>
      </c>
      <c r="EE141" s="75">
        <f>IF(EE$7="",0,EE108*условия!$U$112)</f>
        <v>0</v>
      </c>
      <c r="EF141" s="75">
        <f>IF(EF$7="",0,EF108*условия!$U$112)</f>
        <v>0</v>
      </c>
      <c r="EG141" s="75">
        <f>IF(EG$7="",0,EG108*условия!$U$112)</f>
        <v>0</v>
      </c>
      <c r="EH141" s="75">
        <f>IF(EH$7="",0,EH108*условия!$U$112)</f>
        <v>0</v>
      </c>
      <c r="EI141" s="75">
        <f>IF(EI$7="",0,EI108*условия!$U$112)</f>
        <v>0</v>
      </c>
      <c r="EJ141" s="75">
        <f>IF(EJ$7="",0,EJ108*условия!$U$112)</f>
        <v>0</v>
      </c>
      <c r="EK141" s="75">
        <f>IF(EK$7="",0,EK108*условия!$U$112)</f>
        <v>0</v>
      </c>
      <c r="EL141" s="75">
        <f>IF(EL$7="",0,EL108*условия!$U$112)</f>
        <v>0</v>
      </c>
      <c r="EM141" s="75">
        <f>IF(EM$7="",0,EM108*условия!$U$112)</f>
        <v>0</v>
      </c>
      <c r="EN141" s="75">
        <f>IF(EN$7="",0,EN108*условия!$U$112)</f>
        <v>0</v>
      </c>
      <c r="EO141" s="75">
        <f>IF(EO$7="",0,EO108*условия!$U$112)</f>
        <v>0</v>
      </c>
      <c r="EP141" s="75">
        <f>IF(EP$7="",0,EP108*условия!$U$112)</f>
        <v>0</v>
      </c>
      <c r="EQ141" s="75">
        <f>IF(EQ$7="",0,EQ108*условия!$U$112)</f>
        <v>0</v>
      </c>
      <c r="ER141" s="75">
        <f>IF(ER$7="",0,ER108*условия!$U$112)</f>
        <v>0</v>
      </c>
      <c r="ES141" s="75">
        <f>IF(ES$7="",0,ES108*условия!$U$112)</f>
        <v>0</v>
      </c>
      <c r="ET141" s="75">
        <f>IF(ET$7="",0,ET108*условия!$U$112)</f>
        <v>0</v>
      </c>
      <c r="EU141" s="75">
        <f>IF(EU$7="",0,EU108*условия!$U$112)</f>
        <v>0</v>
      </c>
      <c r="EV141" s="75">
        <f>IF(EV$7="",0,EV108*условия!$U$112)</f>
        <v>0</v>
      </c>
      <c r="EW141" s="75">
        <f>IF(EW$7="",0,EW108*условия!$U$112)</f>
        <v>0</v>
      </c>
      <c r="EX141" s="75">
        <f>IF(EX$7="",0,EX108*условия!$U$112)</f>
        <v>0</v>
      </c>
      <c r="EY141" s="75">
        <f>IF(EY$7="",0,EY108*условия!$U$112)</f>
        <v>0</v>
      </c>
      <c r="EZ141" s="75">
        <f>IF(EZ$7="",0,EZ108*условия!$U$112)</f>
        <v>0</v>
      </c>
      <c r="FA141" s="75">
        <f>IF(FA$7="",0,FA108*условия!$U$112)</f>
        <v>0</v>
      </c>
      <c r="FB141" s="75">
        <f>IF(FB$7="",0,FB108*условия!$U$112)</f>
        <v>0</v>
      </c>
      <c r="FC141" s="75">
        <f>IF(FC$7="",0,FC108*условия!$U$112)</f>
        <v>0</v>
      </c>
      <c r="FD141" s="75">
        <f>IF(FD$7="",0,FD108*условия!$U$112)</f>
        <v>0</v>
      </c>
      <c r="FE141" s="75">
        <f>IF(FE$7="",0,FE108*условия!$U$112)</f>
        <v>0</v>
      </c>
      <c r="FF141" s="75">
        <f>IF(FF$7="",0,FF108*условия!$U$112)</f>
        <v>0</v>
      </c>
      <c r="FG141" s="75">
        <f>IF(FG$7="",0,FG108*условия!$U$112)</f>
        <v>0</v>
      </c>
      <c r="FH141" s="75">
        <f>IF(FH$7="",0,FH108*условия!$U$112)</f>
        <v>0</v>
      </c>
      <c r="FI141" s="75">
        <f>IF(FI$7="",0,FI108*условия!$U$112)</f>
        <v>0</v>
      </c>
      <c r="FJ141" s="75">
        <f>IF(FJ$7="",0,FJ108*условия!$U$112)</f>
        <v>0</v>
      </c>
      <c r="FK141" s="75">
        <f>IF(FK$7="",0,FK108*условия!$U$112)</f>
        <v>0</v>
      </c>
      <c r="FL141" s="75">
        <f>IF(FL$7="",0,FL108*условия!$U$112)</f>
        <v>0</v>
      </c>
      <c r="FM141" s="75">
        <f>IF(FM$7="",0,FM108*условия!$U$112)</f>
        <v>0</v>
      </c>
      <c r="FN141" s="75">
        <f>IF(FN$7="",0,FN108*условия!$U$112)</f>
        <v>0</v>
      </c>
      <c r="FO141" s="75">
        <f>IF(FO$7="",0,FO108*условия!$U$112)</f>
        <v>0</v>
      </c>
      <c r="FP141" s="75">
        <f>IF(FP$7="",0,FP108*условия!$U$112)</f>
        <v>0</v>
      </c>
      <c r="FQ141" s="75">
        <f>IF(FQ$7="",0,FQ108*условия!$U$112)</f>
        <v>0</v>
      </c>
      <c r="FR141" s="75">
        <f>IF(FR$7="",0,FR108*условия!$U$112)</f>
        <v>0</v>
      </c>
      <c r="FS141" s="75">
        <f>IF(FS$7="",0,FS108*условия!$U$112)</f>
        <v>0</v>
      </c>
      <c r="FT141" s="75">
        <f>IF(FT$7="",0,FT108*условия!$U$112)</f>
        <v>0</v>
      </c>
      <c r="FU141" s="75">
        <f>IF(FU$7="",0,FU108*условия!$U$112)</f>
        <v>0</v>
      </c>
      <c r="FV141" s="75">
        <f>IF(FV$7="",0,FV108*условия!$U$112)</f>
        <v>0</v>
      </c>
      <c r="FW141" s="75">
        <f>IF(FW$7="",0,FW108*условия!$U$112)</f>
        <v>0</v>
      </c>
      <c r="FX141" s="75">
        <f>IF(FX$7="",0,FX108*условия!$U$112)</f>
        <v>0</v>
      </c>
      <c r="FY141" s="75">
        <f>IF(FY$7="",0,FY108*условия!$U$112)</f>
        <v>0</v>
      </c>
      <c r="FZ141" s="75">
        <f>IF(FZ$7="",0,FZ108*условия!$U$112)</f>
        <v>0</v>
      </c>
      <c r="GA141" s="75">
        <f>IF(GA$7="",0,GA108*условия!$U$112)</f>
        <v>0</v>
      </c>
      <c r="GB141" s="75">
        <f>IF(GB$7="",0,GB108*условия!$U$112)</f>
        <v>0</v>
      </c>
      <c r="GC141" s="75">
        <f>IF(GC$7="",0,GC108*условия!$U$112)</f>
        <v>0</v>
      </c>
      <c r="GD141" s="75">
        <f>IF(GD$7="",0,GD108*условия!$U$112)</f>
        <v>0</v>
      </c>
      <c r="GE141" s="75">
        <f>IF(GE$7="",0,GE108*условия!$U$112)</f>
        <v>0</v>
      </c>
      <c r="GF141" s="75">
        <f>IF(GF$7="",0,GF108*условия!$U$112)</f>
        <v>0</v>
      </c>
      <c r="GG141" s="75">
        <f>IF(GG$7="",0,GG108*условия!$U$112)</f>
        <v>0</v>
      </c>
      <c r="GH141" s="75">
        <f>IF(GH$7="",0,GH108*условия!$U$112)</f>
        <v>0</v>
      </c>
      <c r="GI141" s="75">
        <f>IF(GI$7="",0,GI108*условия!$U$112)</f>
        <v>0</v>
      </c>
      <c r="GJ141" s="75">
        <f>IF(GJ$7="",0,GJ108*условия!$U$112)</f>
        <v>0</v>
      </c>
      <c r="GK141" s="75">
        <f>IF(GK$7="",0,GK108*условия!$U$112)</f>
        <v>0</v>
      </c>
      <c r="GL141" s="75">
        <f>IF(GL$7="",0,GL108*условия!$U$112)</f>
        <v>0</v>
      </c>
      <c r="GM141" s="75">
        <f>IF(GM$7="",0,GM108*условия!$U$112)</f>
        <v>0</v>
      </c>
      <c r="GN141" s="75">
        <f>IF(GN$7="",0,GN108*условия!$U$112)</f>
        <v>0</v>
      </c>
      <c r="GO141" s="75">
        <f>IF(GO$7="",0,GO108*условия!$U$112)</f>
        <v>0</v>
      </c>
      <c r="GP141" s="75">
        <f>IF(GP$7="",0,GP108*условия!$U$112)</f>
        <v>0</v>
      </c>
      <c r="GQ141" s="75">
        <f>IF(GQ$7="",0,GQ108*условия!$U$112)</f>
        <v>0</v>
      </c>
      <c r="GR141" s="75">
        <f>IF(GR$7="",0,GR108*условия!$U$112)</f>
        <v>0</v>
      </c>
      <c r="GS141" s="75">
        <f>IF(GS$7="",0,GS108*условия!$U$112)</f>
        <v>0</v>
      </c>
      <c r="GT141" s="75">
        <f>IF(GT$7="",0,GT108*условия!$U$112)</f>
        <v>0</v>
      </c>
      <c r="GU141" s="75">
        <f>IF(GU$7="",0,GU108*условия!$U$112)</f>
        <v>0</v>
      </c>
      <c r="GV141" s="75">
        <f>IF(GV$7="",0,GV108*условия!$U$112)</f>
        <v>0</v>
      </c>
      <c r="GW141" s="75">
        <f>IF(GW$7="",0,GW108*условия!$U$112)</f>
        <v>0</v>
      </c>
      <c r="GX141" s="75">
        <f>IF(GX$7="",0,GX108*условия!$U$112)</f>
        <v>0</v>
      </c>
      <c r="GY141" s="75">
        <f>IF(GY$7="",0,GY108*условия!$U$112)</f>
        <v>0</v>
      </c>
      <c r="GZ141" s="75">
        <f>IF(GZ$7="",0,GZ108*условия!$U$112)</f>
        <v>0</v>
      </c>
      <c r="HA141" s="75">
        <f>IF(HA$7="",0,HA108*условия!$U$112)</f>
        <v>0</v>
      </c>
      <c r="HB141" s="75">
        <f>IF(HB$7="",0,HB108*условия!$U$112)</f>
        <v>0</v>
      </c>
      <c r="HC141" s="75">
        <f>IF(HC$7="",0,HC108*условия!$U$112)</f>
        <v>0</v>
      </c>
      <c r="HD141" s="75">
        <f>IF(HD$7="",0,HD108*условия!$U$112)</f>
        <v>0</v>
      </c>
      <c r="HE141" s="75">
        <f>IF(HE$7="",0,HE108*условия!$U$112)</f>
        <v>0</v>
      </c>
      <c r="HF141" s="75">
        <f>IF(HF$7="",0,HF108*условия!$U$112)</f>
        <v>0</v>
      </c>
      <c r="HG141" s="75">
        <f>IF(HG$7="",0,HG108*условия!$U$112)</f>
        <v>0</v>
      </c>
      <c r="HH141" s="75">
        <f>IF(HH$7="",0,HH108*условия!$U$112)</f>
        <v>0</v>
      </c>
      <c r="HI141" s="75">
        <f>IF(HI$7="",0,HI108*условия!$U$112)</f>
        <v>0</v>
      </c>
      <c r="HJ141" s="75">
        <f>IF(HJ$7="",0,HJ108*условия!$U$112)</f>
        <v>0</v>
      </c>
      <c r="HK141" s="75">
        <f>IF(HK$7="",0,HK108*условия!$U$112)</f>
        <v>0</v>
      </c>
      <c r="HL141" s="75">
        <f>IF(HL$7="",0,HL108*условия!$U$112)</f>
        <v>0</v>
      </c>
      <c r="HM141" s="75">
        <f>IF(HM$7="",0,HM108*условия!$U$112)</f>
        <v>0</v>
      </c>
      <c r="HN141" s="75">
        <f>IF(HN$7="",0,HN108*условия!$U$112)</f>
        <v>0</v>
      </c>
      <c r="HO141" s="75">
        <f>IF(HO$7="",0,HO108*условия!$U$112)</f>
        <v>0</v>
      </c>
      <c r="HP141" s="75">
        <f>IF(HP$7="",0,HP108*условия!$U$112)</f>
        <v>0</v>
      </c>
      <c r="HQ141" s="75">
        <f>IF(HQ$7="",0,HQ108*условия!$U$112)</f>
        <v>0</v>
      </c>
      <c r="HR141" s="75">
        <f>IF(HR$7="",0,HR108*условия!$U$112)</f>
        <v>0</v>
      </c>
      <c r="HS141" s="75">
        <f>IF(HS$7="",0,HS108*условия!$U$112)</f>
        <v>0</v>
      </c>
      <c r="HT141" s="75">
        <f>IF(HT$7="",0,HT108*условия!$U$112)</f>
        <v>0</v>
      </c>
      <c r="HU141" s="75">
        <f>IF(HU$7="",0,HU108*условия!$U$112)</f>
        <v>0</v>
      </c>
      <c r="HV141" s="75">
        <f>IF(HV$7="",0,HV108*условия!$U$112)</f>
        <v>0</v>
      </c>
      <c r="HW141" s="75">
        <f>IF(HW$7="",0,HW108*условия!$U$112)</f>
        <v>0</v>
      </c>
      <c r="HX141" s="75">
        <f>IF(HX$7="",0,HX108*условия!$U$112)</f>
        <v>0</v>
      </c>
      <c r="HY141" s="75">
        <f>IF(HY$7="",0,HY108*условия!$U$112)</f>
        <v>0</v>
      </c>
      <c r="HZ141" s="75">
        <f>IF(HZ$7="",0,HZ108*условия!$U$112)</f>
        <v>0</v>
      </c>
      <c r="IA141" s="75">
        <f>IF(IA$7="",0,IA108*условия!$U$112)</f>
        <v>0</v>
      </c>
      <c r="IB141" s="75">
        <f>IF(IB$7="",0,IB108*условия!$U$112)</f>
        <v>0</v>
      </c>
      <c r="IC141" s="75">
        <f>IF(IC$7="",0,IC108*условия!$U$112)</f>
        <v>0</v>
      </c>
      <c r="ID141" s="75">
        <f>IF(ID$7="",0,ID108*условия!$U$112)</f>
        <v>0</v>
      </c>
      <c r="IE141" s="75">
        <f>IF(IE$7="",0,IE108*условия!$U$112)</f>
        <v>0</v>
      </c>
      <c r="IF141" s="75">
        <f>IF(IF$7="",0,IF108*условия!$U$112)</f>
        <v>0</v>
      </c>
      <c r="IG141" s="75">
        <f>IF(IG$7="",0,IG108*условия!$U$112)</f>
        <v>0</v>
      </c>
      <c r="IH141" s="75">
        <f>IF(IH$7="",0,IH108*условия!$U$112)</f>
        <v>0</v>
      </c>
      <c r="II141" s="75">
        <f>IF(II$7="",0,II108*условия!$U$112)</f>
        <v>0</v>
      </c>
      <c r="IJ141" s="75">
        <f>IF(IJ$7="",0,IJ108*условия!$U$112)</f>
        <v>0</v>
      </c>
      <c r="IK141" s="75">
        <f>IF(IK$7="",0,IK108*условия!$U$112)</f>
        <v>0</v>
      </c>
      <c r="IL141" s="75">
        <f>IF(IL$7="",0,IL108*условия!$U$112)</f>
        <v>0</v>
      </c>
      <c r="IM141" s="75">
        <f>IF(IM$7="",0,IM108*условия!$U$112)</f>
        <v>0</v>
      </c>
      <c r="IN141" s="75">
        <f>IF(IN$7="",0,IN108*условия!$U$112)</f>
        <v>0</v>
      </c>
      <c r="IO141" s="75">
        <f>IF(IO$7="",0,IO108*условия!$U$112)</f>
        <v>0</v>
      </c>
      <c r="IP141" s="75">
        <f>IF(IP$7="",0,IP108*условия!$U$112)</f>
        <v>0</v>
      </c>
      <c r="IQ141" s="75">
        <f>IF(IQ$7="",0,IQ108*условия!$U$112)</f>
        <v>0</v>
      </c>
      <c r="IR141" s="75">
        <f>IF(IR$7="",0,IR108*условия!$U$112)</f>
        <v>0</v>
      </c>
      <c r="IS141" s="75">
        <f>IF(IS$7="",0,IS108*условия!$U$112)</f>
        <v>0</v>
      </c>
      <c r="IT141" s="75">
        <f>IF(IT$7="",0,IT108*условия!$U$112)</f>
        <v>0</v>
      </c>
      <c r="IU141" s="75">
        <f>IF(IU$7="",0,IU108*условия!$U$112)</f>
        <v>0</v>
      </c>
      <c r="IV141" s="75">
        <f>IF(IV$7="",0,IV108*условия!$U$112)</f>
        <v>0</v>
      </c>
      <c r="IW141" s="75">
        <f>IF(IW$7="",0,IW108*условия!$U$112)</f>
        <v>0</v>
      </c>
      <c r="IX141" s="75">
        <f>IF(IX$7="",0,IX108*условия!$U$112)</f>
        <v>0</v>
      </c>
      <c r="IY141" s="75">
        <f>IF(IY$7="",0,IY108*условия!$U$112)</f>
        <v>0</v>
      </c>
      <c r="IZ141" s="75">
        <f>IF(IZ$7="",0,IZ108*условия!$U$112)</f>
        <v>0</v>
      </c>
      <c r="JA141" s="75">
        <f>IF(JA$7="",0,JA108*условия!$U$112)</f>
        <v>0</v>
      </c>
      <c r="JB141" s="75">
        <f>IF(JB$7="",0,JB108*условия!$U$112)</f>
        <v>0</v>
      </c>
      <c r="JC141" s="75">
        <f>IF(JC$7="",0,JC108*условия!$U$112)</f>
        <v>0</v>
      </c>
      <c r="JD141" s="75">
        <f>IF(JD$7="",0,JD108*условия!$U$112)</f>
        <v>0</v>
      </c>
      <c r="JE141" s="75">
        <f>IF(JE$7="",0,JE108*условия!$U$112)</f>
        <v>0</v>
      </c>
      <c r="JF141" s="75">
        <f>IF(JF$7="",0,JF108*условия!$U$112)</f>
        <v>0</v>
      </c>
      <c r="JG141" s="75">
        <f>IF(JG$7="",0,JG108*условия!$U$112)</f>
        <v>0</v>
      </c>
      <c r="JH141" s="75">
        <f>IF(JH$7="",0,JH108*условия!$U$112)</f>
        <v>0</v>
      </c>
      <c r="JI141" s="75">
        <f>IF(JI$7="",0,JI108*условия!$U$112)</f>
        <v>0</v>
      </c>
      <c r="JJ141" s="75">
        <f>IF(JJ$7="",0,JJ108*условия!$U$112)</f>
        <v>0</v>
      </c>
      <c r="JK141" s="75">
        <f>IF(JK$7="",0,JK108*условия!$U$112)</f>
        <v>0</v>
      </c>
      <c r="JL141" s="75">
        <f>IF(JL$7="",0,JL108*условия!$U$112)</f>
        <v>0</v>
      </c>
      <c r="JM141" s="75">
        <f>IF(JM$7="",0,JM108*условия!$U$112)</f>
        <v>0</v>
      </c>
      <c r="JN141" s="75">
        <f>IF(JN$7="",0,JN108*условия!$U$112)</f>
        <v>0</v>
      </c>
      <c r="JO141" s="75">
        <f>IF(JO$7="",0,JO108*условия!$U$112)</f>
        <v>0</v>
      </c>
      <c r="JP141" s="75">
        <f>IF(JP$7="",0,JP108*условия!$U$112)</f>
        <v>0</v>
      </c>
      <c r="JQ141" s="75">
        <f>IF(JQ$7="",0,JQ108*условия!$U$112)</f>
        <v>0</v>
      </c>
      <c r="JR141" s="75">
        <f>IF(JR$7="",0,JR108*условия!$U$112)</f>
        <v>0</v>
      </c>
      <c r="JS141" s="75">
        <f>IF(JS$7="",0,JS108*условия!$U$112)</f>
        <v>0</v>
      </c>
      <c r="JT141" s="75">
        <f>IF(JT$7="",0,JT108*условия!$U$112)</f>
        <v>0</v>
      </c>
      <c r="JU141" s="75">
        <f>IF(JU$7="",0,JU108*условия!$U$112)</f>
        <v>0</v>
      </c>
      <c r="JV141" s="75">
        <f>IF(JV$7="",0,JV108*условия!$U$112)</f>
        <v>0</v>
      </c>
      <c r="JW141" s="75">
        <f>IF(JW$7="",0,JW108*условия!$U$112)</f>
        <v>0</v>
      </c>
      <c r="JX141" s="75">
        <f>IF(JX$7="",0,JX108*условия!$U$112)</f>
        <v>0</v>
      </c>
      <c r="JY141" s="75">
        <f>IF(JY$7="",0,JY108*условия!$U$112)</f>
        <v>0</v>
      </c>
      <c r="JZ141" s="75">
        <f>IF(JZ$7="",0,JZ108*условия!$U$112)</f>
        <v>0</v>
      </c>
      <c r="KA141" s="75">
        <f>IF(KA$7="",0,KA108*условия!$U$112)</f>
        <v>0</v>
      </c>
      <c r="KB141" s="75">
        <f>IF(KB$7="",0,KB108*условия!$U$112)</f>
        <v>0</v>
      </c>
      <c r="KC141" s="75">
        <f>IF(KC$7="",0,KC108*условия!$U$112)</f>
        <v>0</v>
      </c>
      <c r="KD141" s="75">
        <f>IF(KD$7="",0,KD108*условия!$U$112)</f>
        <v>0</v>
      </c>
      <c r="KE141" s="75">
        <f>IF(KE$7="",0,KE108*условия!$U$112)</f>
        <v>0</v>
      </c>
      <c r="KF141" s="75">
        <f>IF(KF$7="",0,KF108*условия!$U$112)</f>
        <v>0</v>
      </c>
      <c r="KG141" s="75">
        <f>IF(KG$7="",0,KG108*условия!$U$112)</f>
        <v>0</v>
      </c>
      <c r="KH141" s="75">
        <f>IF(KH$7="",0,KH108*условия!$U$112)</f>
        <v>0</v>
      </c>
      <c r="KI141" s="75">
        <f>IF(KI$7="",0,KI108*условия!$U$112)</f>
        <v>0</v>
      </c>
      <c r="KJ141" s="75">
        <f>IF(KJ$7="",0,KJ108*условия!$U$112)</f>
        <v>0</v>
      </c>
      <c r="KK141" s="75">
        <f>IF(KK$7="",0,KK108*условия!$U$112)</f>
        <v>0</v>
      </c>
      <c r="KL141" s="75">
        <f>IF(KL$7="",0,KL108*условия!$U$112)</f>
        <v>0</v>
      </c>
      <c r="KM141" s="75">
        <f>IF(KM$7="",0,KM108*условия!$U$112)</f>
        <v>0</v>
      </c>
      <c r="KN141" s="75">
        <f>IF(KN$7="",0,KN108*условия!$U$112)</f>
        <v>0</v>
      </c>
      <c r="KO141" s="75">
        <f>IF(KO$7="",0,KO108*условия!$U$112)</f>
        <v>0</v>
      </c>
      <c r="KP141" s="75">
        <f>IF(KP$7="",0,KP108*условия!$U$112)</f>
        <v>0</v>
      </c>
      <c r="KQ141" s="75">
        <f>IF(KQ$7="",0,KQ108*условия!$U$112)</f>
        <v>0</v>
      </c>
      <c r="KR141" s="75">
        <f>IF(KR$7="",0,KR108*условия!$U$112)</f>
        <v>0</v>
      </c>
      <c r="KS141" s="75">
        <f>IF(KS$7="",0,KS108*условия!$U$112)</f>
        <v>0</v>
      </c>
      <c r="KT141" s="75">
        <f>IF(KT$7="",0,KT108*условия!$U$112)</f>
        <v>0</v>
      </c>
      <c r="KU141" s="75">
        <f>IF(KU$7="",0,KU108*условия!$U$112)</f>
        <v>0</v>
      </c>
      <c r="KV141" s="75">
        <f>IF(KV$7="",0,KV108*условия!$U$112)</f>
        <v>0</v>
      </c>
      <c r="KW141" s="70"/>
      <c r="KX141" s="70"/>
    </row>
    <row r="142" spans="1:310" ht="4.05" customHeight="1" x14ac:dyDescent="0.25">
      <c r="A142" s="1"/>
      <c r="B142" s="79"/>
      <c r="C142" s="79"/>
      <c r="D142" s="79"/>
      <c r="E142" s="1"/>
      <c r="F142" s="1"/>
      <c r="G142" s="1"/>
      <c r="H142" s="11"/>
      <c r="I142" s="1"/>
      <c r="J142" s="1"/>
      <c r="K142" s="36"/>
      <c r="L142" s="1"/>
      <c r="M142" s="5"/>
      <c r="N142" s="1"/>
      <c r="O142" s="19"/>
      <c r="P142" s="1"/>
      <c r="Q142" s="1"/>
      <c r="R142" s="4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</row>
    <row r="143" spans="1:310" s="76" customFormat="1" x14ac:dyDescent="0.25">
      <c r="A143" s="70"/>
      <c r="B143" s="82" t="s">
        <v>29</v>
      </c>
      <c r="C143" s="82" t="s">
        <v>27</v>
      </c>
      <c r="D143" s="82" t="s">
        <v>28</v>
      </c>
      <c r="E143" s="71" t="str">
        <f>kpi!$E$49</f>
        <v>стоимость платного Интернет-траффика</v>
      </c>
      <c r="F143" s="70"/>
      <c r="G143" s="70"/>
      <c r="H143" s="72" t="str">
        <f>IF(OR($E143="",$E143=0),"",INDEX(kpi!$I:$I,SUMIFS(kpi!$A:$A,kpi!$E:$E,$E143)))</f>
        <v>руб.</v>
      </c>
      <c r="I143" s="70"/>
      <c r="J143" s="70"/>
      <c r="K143" s="71"/>
      <c r="L143" s="70"/>
      <c r="M143" s="73"/>
      <c r="N143" s="78"/>
      <c r="O143" s="73"/>
      <c r="P143" s="70"/>
      <c r="Q143" s="70"/>
      <c r="R143" s="78">
        <f>SUMIFS($T143:$KW143,$T$1:$KW$1,"&gt;="&amp;1,$T$1:$KW$1,"&lt;="&amp;MAX($1:$1))</f>
        <v>900000.0000000007</v>
      </c>
      <c r="S143" s="70"/>
      <c r="T143" s="70"/>
      <c r="U143" s="75">
        <f>IF(U$7="",0,IF(OR(условия!$U$116=0),0,U101/условия!$U$116*условия!$U$118))</f>
        <v>34615.384615384639</v>
      </c>
      <c r="V143" s="75">
        <f>IF(V$7="",0,IF(OR(условия!$U$116=0),0,V101/условия!$U$116*условия!$U$118))</f>
        <v>40384.615384615419</v>
      </c>
      <c r="W143" s="75">
        <f>IF(W$7="",0,IF(OR(условия!$U$116=0),0,W101/условия!$U$116*условия!$U$118))</f>
        <v>46153.8461538462</v>
      </c>
      <c r="X143" s="75">
        <f>IF(X$7="",0,IF(OR(условия!$U$116=0),0,X101/условия!$U$116*условия!$U$118))</f>
        <v>51923.076923076966</v>
      </c>
      <c r="Y143" s="75">
        <f>IF(Y$7="",0,IF(OR(условия!$U$116=0),0,Y101/условия!$U$116*условия!$U$118))</f>
        <v>57692.307692307739</v>
      </c>
      <c r="Z143" s="75">
        <f>IF(Z$7="",0,IF(OR(условия!$U$116=0),0,Z101/условия!$U$116*условия!$U$118))</f>
        <v>63461.538461538512</v>
      </c>
      <c r="AA143" s="75">
        <f>IF(AA$7="",0,IF(OR(условия!$U$116=0),0,AA101/условия!$U$116*условия!$U$118))</f>
        <v>69230.769230769278</v>
      </c>
      <c r="AB143" s="75">
        <f>IF(AB$7="",0,IF(OR(условия!$U$116=0),0,AB101/условия!$U$116*условия!$U$118))</f>
        <v>75000.000000000073</v>
      </c>
      <c r="AC143" s="75">
        <f>IF(AC$7="",0,IF(OR(условия!$U$116=0),0,AC101/условия!$U$116*условия!$U$118))</f>
        <v>80769.230769230839</v>
      </c>
      <c r="AD143" s="75">
        <f>IF(AD$7="",0,IF(OR(условия!$U$116=0),0,AD101/условия!$U$116*условия!$U$118))</f>
        <v>86538.461538461605</v>
      </c>
      <c r="AE143" s="75">
        <f>IF(AE$7="",0,IF(OR(условия!$U$116=0),0,AE101/условия!$U$116*условия!$U$118))</f>
        <v>92307.692307692385</v>
      </c>
      <c r="AF143" s="75">
        <f>IF(AF$7="",0,IF(OR(условия!$U$116=0),0,AF101/условия!$U$116*условия!$U$118))</f>
        <v>98076.923076923165</v>
      </c>
      <c r="AG143" s="75">
        <f>IF(AG$7="",0,IF(OR(условия!$U$116=0),0,AG101/условия!$U$116*условия!$U$118))</f>
        <v>103846.15384615393</v>
      </c>
      <c r="AH143" s="75">
        <f>IF(AH$7="",0,IF(OR(условия!$U$116=0),0,AH101/условия!$U$116*условия!$U$118))</f>
        <v>0</v>
      </c>
      <c r="AI143" s="75">
        <f>IF(AI$7="",0,IF(OR(условия!$U$116=0),0,AI101/условия!$U$116*условия!$U$118))</f>
        <v>0</v>
      </c>
      <c r="AJ143" s="75">
        <f>IF(AJ$7="",0,IF(OR(условия!$U$116=0),0,AJ101/условия!$U$116*условия!$U$118))</f>
        <v>0</v>
      </c>
      <c r="AK143" s="75">
        <f>IF(AK$7="",0,IF(OR(условия!$U$116=0),0,AK101/условия!$U$116*условия!$U$118))</f>
        <v>0</v>
      </c>
      <c r="AL143" s="75">
        <f>IF(AL$7="",0,IF(OR(условия!$U$116=0),0,AL101/условия!$U$116*условия!$U$118))</f>
        <v>0</v>
      </c>
      <c r="AM143" s="75">
        <f>IF(AM$7="",0,IF(OR(условия!$U$116=0),0,AM101/условия!$U$116*условия!$U$118))</f>
        <v>0</v>
      </c>
      <c r="AN143" s="75">
        <f>IF(AN$7="",0,IF(OR(условия!$U$116=0),0,AN101/условия!$U$116*условия!$U$118))</f>
        <v>0</v>
      </c>
      <c r="AO143" s="75">
        <f>IF(AO$7="",0,IF(OR(условия!$U$116=0),0,AO101/условия!$U$116*условия!$U$118))</f>
        <v>0</v>
      </c>
      <c r="AP143" s="75">
        <f>IF(AP$7="",0,IF(OR(условия!$U$116=0),0,AP101/условия!$U$116*условия!$U$118))</f>
        <v>0</v>
      </c>
      <c r="AQ143" s="75">
        <f>IF(AQ$7="",0,IF(OR(условия!$U$116=0),0,AQ101/условия!$U$116*условия!$U$118))</f>
        <v>0</v>
      </c>
      <c r="AR143" s="75">
        <f>IF(AR$7="",0,IF(OR(условия!$U$116=0),0,AR101/условия!$U$116*условия!$U$118))</f>
        <v>0</v>
      </c>
      <c r="AS143" s="75">
        <f>IF(AS$7="",0,IF(OR(условия!$U$116=0),0,AS101/условия!$U$116*условия!$U$118))</f>
        <v>0</v>
      </c>
      <c r="AT143" s="75">
        <f>IF(AT$7="",0,IF(OR(условия!$U$116=0),0,AT101/условия!$U$116*условия!$U$118))</f>
        <v>0</v>
      </c>
      <c r="AU143" s="75">
        <f>IF(AU$7="",0,IF(OR(условия!$U$116=0),0,AU101/условия!$U$116*условия!$U$118))</f>
        <v>0</v>
      </c>
      <c r="AV143" s="75">
        <f>IF(AV$7="",0,IF(OR(условия!$U$116=0),0,AV101/условия!$U$116*условия!$U$118))</f>
        <v>0</v>
      </c>
      <c r="AW143" s="75">
        <f>IF(AW$7="",0,IF(OR(условия!$U$116=0),0,AW101/условия!$U$116*условия!$U$118))</f>
        <v>0</v>
      </c>
      <c r="AX143" s="75">
        <f>IF(AX$7="",0,IF(OR(условия!$U$116=0),0,AX101/условия!$U$116*условия!$U$118))</f>
        <v>0</v>
      </c>
      <c r="AY143" s="75">
        <f>IF(AY$7="",0,IF(OR(условия!$U$116=0),0,AY101/условия!$U$116*условия!$U$118))</f>
        <v>0</v>
      </c>
      <c r="AZ143" s="75">
        <f>IF(AZ$7="",0,IF(OR(условия!$U$116=0),0,AZ101/условия!$U$116*условия!$U$118))</f>
        <v>0</v>
      </c>
      <c r="BA143" s="75">
        <f>IF(BA$7="",0,IF(OR(условия!$U$116=0),0,BA101/условия!$U$116*условия!$U$118))</f>
        <v>0</v>
      </c>
      <c r="BB143" s="75">
        <f>IF(BB$7="",0,IF(OR(условия!$U$116=0),0,BB101/условия!$U$116*условия!$U$118))</f>
        <v>0</v>
      </c>
      <c r="BC143" s="75">
        <f>IF(BC$7="",0,IF(OR(условия!$U$116=0),0,BC101/условия!$U$116*условия!$U$118))</f>
        <v>0</v>
      </c>
      <c r="BD143" s="75">
        <f>IF(BD$7="",0,IF(OR(условия!$U$116=0),0,BD101/условия!$U$116*условия!$U$118))</f>
        <v>0</v>
      </c>
      <c r="BE143" s="75">
        <f>IF(BE$7="",0,IF(OR(условия!$U$116=0),0,BE101/условия!$U$116*условия!$U$118))</f>
        <v>0</v>
      </c>
      <c r="BF143" s="75">
        <f>IF(BF$7="",0,IF(OR(условия!$U$116=0),0,BF101/условия!$U$116*условия!$U$118))</f>
        <v>0</v>
      </c>
      <c r="BG143" s="75">
        <f>IF(BG$7="",0,IF(OR(условия!$U$116=0),0,BG101/условия!$U$116*условия!$U$118))</f>
        <v>0</v>
      </c>
      <c r="BH143" s="75">
        <f>IF(BH$7="",0,IF(OR(условия!$U$116=0),0,BH101/условия!$U$116*условия!$U$118))</f>
        <v>0</v>
      </c>
      <c r="BI143" s="75">
        <f>IF(BI$7="",0,IF(OR(условия!$U$116=0),0,BI101/условия!$U$116*условия!$U$118))</f>
        <v>0</v>
      </c>
      <c r="BJ143" s="75">
        <f>IF(BJ$7="",0,IF(OR(условия!$U$116=0),0,BJ101/условия!$U$116*условия!$U$118))</f>
        <v>0</v>
      </c>
      <c r="BK143" s="75">
        <f>IF(BK$7="",0,IF(OR(условия!$U$116=0),0,BK101/условия!$U$116*условия!$U$118))</f>
        <v>0</v>
      </c>
      <c r="BL143" s="75">
        <f>IF(BL$7="",0,IF(OR(условия!$U$116=0),0,BL101/условия!$U$116*условия!$U$118))</f>
        <v>0</v>
      </c>
      <c r="BM143" s="75">
        <f>IF(BM$7="",0,IF(OR(условия!$U$116=0),0,BM101/условия!$U$116*условия!$U$118))</f>
        <v>0</v>
      </c>
      <c r="BN143" s="75">
        <f>IF(BN$7="",0,IF(OR(условия!$U$116=0),0,BN101/условия!$U$116*условия!$U$118))</f>
        <v>0</v>
      </c>
      <c r="BO143" s="75">
        <f>IF(BO$7="",0,IF(OR(условия!$U$116=0),0,BO101/условия!$U$116*условия!$U$118))</f>
        <v>0</v>
      </c>
      <c r="BP143" s="75">
        <f>IF(BP$7="",0,IF(OR(условия!$U$116=0),0,BP101/условия!$U$116*условия!$U$118))</f>
        <v>0</v>
      </c>
      <c r="BQ143" s="75">
        <f>IF(BQ$7="",0,IF(OR(условия!$U$116=0),0,BQ101/условия!$U$116*условия!$U$118))</f>
        <v>0</v>
      </c>
      <c r="BR143" s="75">
        <f>IF(BR$7="",0,IF(OR(условия!$U$116=0),0,BR101/условия!$U$116*условия!$U$118))</f>
        <v>0</v>
      </c>
      <c r="BS143" s="75">
        <f>IF(BS$7="",0,IF(OR(условия!$U$116=0),0,BS101/условия!$U$116*условия!$U$118))</f>
        <v>0</v>
      </c>
      <c r="BT143" s="75">
        <f>IF(BT$7="",0,IF(OR(условия!$U$116=0),0,BT101/условия!$U$116*условия!$U$118))</f>
        <v>0</v>
      </c>
      <c r="BU143" s="75">
        <f>IF(BU$7="",0,IF(OR(условия!$U$116=0),0,BU101/условия!$U$116*условия!$U$118))</f>
        <v>0</v>
      </c>
      <c r="BV143" s="75">
        <f>IF(BV$7="",0,IF(OR(условия!$U$116=0),0,BV101/условия!$U$116*условия!$U$118))</f>
        <v>0</v>
      </c>
      <c r="BW143" s="75">
        <f>IF(BW$7="",0,IF(OR(условия!$U$116=0),0,BW101/условия!$U$116*условия!$U$118))</f>
        <v>0</v>
      </c>
      <c r="BX143" s="75">
        <f>IF(BX$7="",0,IF(OR(условия!$U$116=0),0,BX101/условия!$U$116*условия!$U$118))</f>
        <v>0</v>
      </c>
      <c r="BY143" s="75">
        <f>IF(BY$7="",0,IF(OR(условия!$U$116=0),0,BY101/условия!$U$116*условия!$U$118))</f>
        <v>0</v>
      </c>
      <c r="BZ143" s="75">
        <f>IF(BZ$7="",0,IF(OR(условия!$U$116=0),0,BZ101/условия!$U$116*условия!$U$118))</f>
        <v>0</v>
      </c>
      <c r="CA143" s="75">
        <f>IF(CA$7="",0,IF(OR(условия!$U$116=0),0,CA101/условия!$U$116*условия!$U$118))</f>
        <v>0</v>
      </c>
      <c r="CB143" s="75">
        <f>IF(CB$7="",0,IF(OR(условия!$U$116=0),0,CB101/условия!$U$116*условия!$U$118))</f>
        <v>0</v>
      </c>
      <c r="CC143" s="75">
        <f>IF(CC$7="",0,IF(OR(условия!$U$116=0),0,CC101/условия!$U$116*условия!$U$118))</f>
        <v>0</v>
      </c>
      <c r="CD143" s="75">
        <f>IF(CD$7="",0,IF(OR(условия!$U$116=0),0,CD101/условия!$U$116*условия!$U$118))</f>
        <v>0</v>
      </c>
      <c r="CE143" s="75">
        <f>IF(CE$7="",0,IF(OR(условия!$U$116=0),0,CE101/условия!$U$116*условия!$U$118))</f>
        <v>0</v>
      </c>
      <c r="CF143" s="75">
        <f>IF(CF$7="",0,IF(OR(условия!$U$116=0),0,CF101/условия!$U$116*условия!$U$118))</f>
        <v>0</v>
      </c>
      <c r="CG143" s="75">
        <f>IF(CG$7="",0,IF(OR(условия!$U$116=0),0,CG101/условия!$U$116*условия!$U$118))</f>
        <v>0</v>
      </c>
      <c r="CH143" s="75">
        <f>IF(CH$7="",0,IF(OR(условия!$U$116=0),0,CH101/условия!$U$116*условия!$U$118))</f>
        <v>0</v>
      </c>
      <c r="CI143" s="75">
        <f>IF(CI$7="",0,IF(OR(условия!$U$116=0),0,CI101/условия!$U$116*условия!$U$118))</f>
        <v>0</v>
      </c>
      <c r="CJ143" s="75">
        <f>IF(CJ$7="",0,IF(OR(условия!$U$116=0),0,CJ101/условия!$U$116*условия!$U$118))</f>
        <v>0</v>
      </c>
      <c r="CK143" s="75">
        <f>IF(CK$7="",0,IF(OR(условия!$U$116=0),0,CK101/условия!$U$116*условия!$U$118))</f>
        <v>0</v>
      </c>
      <c r="CL143" s="75">
        <f>IF(CL$7="",0,IF(OR(условия!$U$116=0),0,CL101/условия!$U$116*условия!$U$118))</f>
        <v>0</v>
      </c>
      <c r="CM143" s="75">
        <f>IF(CM$7="",0,IF(OR(условия!$U$116=0),0,CM101/условия!$U$116*условия!$U$118))</f>
        <v>0</v>
      </c>
      <c r="CN143" s="75">
        <f>IF(CN$7="",0,IF(OR(условия!$U$116=0),0,CN101/условия!$U$116*условия!$U$118))</f>
        <v>0</v>
      </c>
      <c r="CO143" s="75">
        <f>IF(CO$7="",0,IF(OR(условия!$U$116=0),0,CO101/условия!$U$116*условия!$U$118))</f>
        <v>0</v>
      </c>
      <c r="CP143" s="75">
        <f>IF(CP$7="",0,IF(OR(условия!$U$116=0),0,CP101/условия!$U$116*условия!$U$118))</f>
        <v>0</v>
      </c>
      <c r="CQ143" s="75">
        <f>IF(CQ$7="",0,IF(OR(условия!$U$116=0),0,CQ101/условия!$U$116*условия!$U$118))</f>
        <v>0</v>
      </c>
      <c r="CR143" s="75">
        <f>IF(CR$7="",0,IF(OR(условия!$U$116=0),0,CR101/условия!$U$116*условия!$U$118))</f>
        <v>0</v>
      </c>
      <c r="CS143" s="75">
        <f>IF(CS$7="",0,IF(OR(условия!$U$116=0),0,CS101/условия!$U$116*условия!$U$118))</f>
        <v>0</v>
      </c>
      <c r="CT143" s="75">
        <f>IF(CT$7="",0,IF(OR(условия!$U$116=0),0,CT101/условия!$U$116*условия!$U$118))</f>
        <v>0</v>
      </c>
      <c r="CU143" s="75">
        <f>IF(CU$7="",0,IF(OR(условия!$U$116=0),0,CU101/условия!$U$116*условия!$U$118))</f>
        <v>0</v>
      </c>
      <c r="CV143" s="75">
        <f>IF(CV$7="",0,IF(OR(условия!$U$116=0),0,CV101/условия!$U$116*условия!$U$118))</f>
        <v>0</v>
      </c>
      <c r="CW143" s="75">
        <f>IF(CW$7="",0,IF(OR(условия!$U$116=0),0,CW101/условия!$U$116*условия!$U$118))</f>
        <v>0</v>
      </c>
      <c r="CX143" s="75">
        <f>IF(CX$7="",0,IF(OR(условия!$U$116=0),0,CX101/условия!$U$116*условия!$U$118))</f>
        <v>0</v>
      </c>
      <c r="CY143" s="75">
        <f>IF(CY$7="",0,IF(OR(условия!$U$116=0),0,CY101/условия!$U$116*условия!$U$118))</f>
        <v>0</v>
      </c>
      <c r="CZ143" s="75">
        <f>IF(CZ$7="",0,IF(OR(условия!$U$116=0),0,CZ101/условия!$U$116*условия!$U$118))</f>
        <v>0</v>
      </c>
      <c r="DA143" s="75">
        <f>IF(DA$7="",0,IF(OR(условия!$U$116=0),0,DA101/условия!$U$116*условия!$U$118))</f>
        <v>0</v>
      </c>
      <c r="DB143" s="75">
        <f>IF(DB$7="",0,IF(OR(условия!$U$116=0),0,DB101/условия!$U$116*условия!$U$118))</f>
        <v>0</v>
      </c>
      <c r="DC143" s="75">
        <f>IF(DC$7="",0,IF(OR(условия!$U$116=0),0,DC101/условия!$U$116*условия!$U$118))</f>
        <v>0</v>
      </c>
      <c r="DD143" s="75">
        <f>IF(DD$7="",0,IF(OR(условия!$U$116=0),0,DD101/условия!$U$116*условия!$U$118))</f>
        <v>0</v>
      </c>
      <c r="DE143" s="75">
        <f>IF(DE$7="",0,IF(OR(условия!$U$116=0),0,DE101/условия!$U$116*условия!$U$118))</f>
        <v>0</v>
      </c>
      <c r="DF143" s="75">
        <f>IF(DF$7="",0,IF(OR(условия!$U$116=0),0,DF101/условия!$U$116*условия!$U$118))</f>
        <v>0</v>
      </c>
      <c r="DG143" s="75">
        <f>IF(DG$7="",0,IF(OR(условия!$U$116=0),0,DG101/условия!$U$116*условия!$U$118))</f>
        <v>0</v>
      </c>
      <c r="DH143" s="75">
        <f>IF(DH$7="",0,IF(OR(условия!$U$116=0),0,DH101/условия!$U$116*условия!$U$118))</f>
        <v>0</v>
      </c>
      <c r="DI143" s="75">
        <f>IF(DI$7="",0,IF(OR(условия!$U$116=0),0,DI101/условия!$U$116*условия!$U$118))</f>
        <v>0</v>
      </c>
      <c r="DJ143" s="75">
        <f>IF(DJ$7="",0,IF(OR(условия!$U$116=0),0,DJ101/условия!$U$116*условия!$U$118))</f>
        <v>0</v>
      </c>
      <c r="DK143" s="75">
        <f>IF(DK$7="",0,IF(OR(условия!$U$116=0),0,DK101/условия!$U$116*условия!$U$118))</f>
        <v>0</v>
      </c>
      <c r="DL143" s="75">
        <f>IF(DL$7="",0,IF(OR(условия!$U$116=0),0,DL101/условия!$U$116*условия!$U$118))</f>
        <v>0</v>
      </c>
      <c r="DM143" s="75">
        <f>IF(DM$7="",0,IF(OR(условия!$U$116=0),0,DM101/условия!$U$116*условия!$U$118))</f>
        <v>0</v>
      </c>
      <c r="DN143" s="75">
        <f>IF(DN$7="",0,IF(OR(условия!$U$116=0),0,DN101/условия!$U$116*условия!$U$118))</f>
        <v>0</v>
      </c>
      <c r="DO143" s="75">
        <f>IF(DO$7="",0,IF(OR(условия!$U$116=0),0,DO101/условия!$U$116*условия!$U$118))</f>
        <v>0</v>
      </c>
      <c r="DP143" s="75">
        <f>IF(DP$7="",0,IF(OR(условия!$U$116=0),0,DP101/условия!$U$116*условия!$U$118))</f>
        <v>0</v>
      </c>
      <c r="DQ143" s="75">
        <f>IF(DQ$7="",0,IF(OR(условия!$U$116=0),0,DQ101/условия!$U$116*условия!$U$118))</f>
        <v>0</v>
      </c>
      <c r="DR143" s="75">
        <f>IF(DR$7="",0,IF(OR(условия!$U$116=0),0,DR101/условия!$U$116*условия!$U$118))</f>
        <v>0</v>
      </c>
      <c r="DS143" s="75">
        <f>IF(DS$7="",0,IF(OR(условия!$U$116=0),0,DS101/условия!$U$116*условия!$U$118))</f>
        <v>0</v>
      </c>
      <c r="DT143" s="75">
        <f>IF(DT$7="",0,IF(OR(условия!$U$116=0),0,DT101/условия!$U$116*условия!$U$118))</f>
        <v>0</v>
      </c>
      <c r="DU143" s="75">
        <f>IF(DU$7="",0,IF(OR(условия!$U$116=0),0,DU101/условия!$U$116*условия!$U$118))</f>
        <v>0</v>
      </c>
      <c r="DV143" s="75">
        <f>IF(DV$7="",0,IF(OR(условия!$U$116=0),0,DV101/условия!$U$116*условия!$U$118))</f>
        <v>0</v>
      </c>
      <c r="DW143" s="75">
        <f>IF(DW$7="",0,IF(OR(условия!$U$116=0),0,DW101/условия!$U$116*условия!$U$118))</f>
        <v>0</v>
      </c>
      <c r="DX143" s="75">
        <f>IF(DX$7="",0,IF(OR(условия!$U$116=0),0,DX101/условия!$U$116*условия!$U$118))</f>
        <v>0</v>
      </c>
      <c r="DY143" s="75">
        <f>IF(DY$7="",0,IF(OR(условия!$U$116=0),0,DY101/условия!$U$116*условия!$U$118))</f>
        <v>0</v>
      </c>
      <c r="DZ143" s="75">
        <f>IF(DZ$7="",0,IF(OR(условия!$U$116=0),0,DZ101/условия!$U$116*условия!$U$118))</f>
        <v>0</v>
      </c>
      <c r="EA143" s="75">
        <f>IF(EA$7="",0,IF(OR(условия!$U$116=0),0,EA101/условия!$U$116*условия!$U$118))</f>
        <v>0</v>
      </c>
      <c r="EB143" s="75">
        <f>IF(EB$7="",0,IF(OR(условия!$U$116=0),0,EB101/условия!$U$116*условия!$U$118))</f>
        <v>0</v>
      </c>
      <c r="EC143" s="75">
        <f>IF(EC$7="",0,IF(OR(условия!$U$116=0),0,EC101/условия!$U$116*условия!$U$118))</f>
        <v>0</v>
      </c>
      <c r="ED143" s="75">
        <f>IF(ED$7="",0,IF(OR(условия!$U$116=0),0,ED101/условия!$U$116*условия!$U$118))</f>
        <v>0</v>
      </c>
      <c r="EE143" s="75">
        <f>IF(EE$7="",0,IF(OR(условия!$U$116=0),0,EE101/условия!$U$116*условия!$U$118))</f>
        <v>0</v>
      </c>
      <c r="EF143" s="75">
        <f>IF(EF$7="",0,IF(OR(условия!$U$116=0),0,EF101/условия!$U$116*условия!$U$118))</f>
        <v>0</v>
      </c>
      <c r="EG143" s="75">
        <f>IF(EG$7="",0,IF(OR(условия!$U$116=0),0,EG101/условия!$U$116*условия!$U$118))</f>
        <v>0</v>
      </c>
      <c r="EH143" s="75">
        <f>IF(EH$7="",0,IF(OR(условия!$U$116=0),0,EH101/условия!$U$116*условия!$U$118))</f>
        <v>0</v>
      </c>
      <c r="EI143" s="75">
        <f>IF(EI$7="",0,IF(OR(условия!$U$116=0),0,EI101/условия!$U$116*условия!$U$118))</f>
        <v>0</v>
      </c>
      <c r="EJ143" s="75">
        <f>IF(EJ$7="",0,IF(OR(условия!$U$116=0),0,EJ101/условия!$U$116*условия!$U$118))</f>
        <v>0</v>
      </c>
      <c r="EK143" s="75">
        <f>IF(EK$7="",0,IF(OR(условия!$U$116=0),0,EK101/условия!$U$116*условия!$U$118))</f>
        <v>0</v>
      </c>
      <c r="EL143" s="75">
        <f>IF(EL$7="",0,IF(OR(условия!$U$116=0),0,EL101/условия!$U$116*условия!$U$118))</f>
        <v>0</v>
      </c>
      <c r="EM143" s="75">
        <f>IF(EM$7="",0,IF(OR(условия!$U$116=0),0,EM101/условия!$U$116*условия!$U$118))</f>
        <v>0</v>
      </c>
      <c r="EN143" s="75">
        <f>IF(EN$7="",0,IF(OR(условия!$U$116=0),0,EN101/условия!$U$116*условия!$U$118))</f>
        <v>0</v>
      </c>
      <c r="EO143" s="75">
        <f>IF(EO$7="",0,IF(OR(условия!$U$116=0),0,EO101/условия!$U$116*условия!$U$118))</f>
        <v>0</v>
      </c>
      <c r="EP143" s="75">
        <f>IF(EP$7="",0,IF(OR(условия!$U$116=0),0,EP101/условия!$U$116*условия!$U$118))</f>
        <v>0</v>
      </c>
      <c r="EQ143" s="75">
        <f>IF(EQ$7="",0,IF(OR(условия!$U$116=0),0,EQ101/условия!$U$116*условия!$U$118))</f>
        <v>0</v>
      </c>
      <c r="ER143" s="75">
        <f>IF(ER$7="",0,IF(OR(условия!$U$116=0),0,ER101/условия!$U$116*условия!$U$118))</f>
        <v>0</v>
      </c>
      <c r="ES143" s="75">
        <f>IF(ES$7="",0,IF(OR(условия!$U$116=0),0,ES101/условия!$U$116*условия!$U$118))</f>
        <v>0</v>
      </c>
      <c r="ET143" s="75">
        <f>IF(ET$7="",0,IF(OR(условия!$U$116=0),0,ET101/условия!$U$116*условия!$U$118))</f>
        <v>0</v>
      </c>
      <c r="EU143" s="75">
        <f>IF(EU$7="",0,IF(OR(условия!$U$116=0),0,EU101/условия!$U$116*условия!$U$118))</f>
        <v>0</v>
      </c>
      <c r="EV143" s="75">
        <f>IF(EV$7="",0,IF(OR(условия!$U$116=0),0,EV101/условия!$U$116*условия!$U$118))</f>
        <v>0</v>
      </c>
      <c r="EW143" s="75">
        <f>IF(EW$7="",0,IF(OR(условия!$U$116=0),0,EW101/условия!$U$116*условия!$U$118))</f>
        <v>0</v>
      </c>
      <c r="EX143" s="75">
        <f>IF(EX$7="",0,IF(OR(условия!$U$116=0),0,EX101/условия!$U$116*условия!$U$118))</f>
        <v>0</v>
      </c>
      <c r="EY143" s="75">
        <f>IF(EY$7="",0,IF(OR(условия!$U$116=0),0,EY101/условия!$U$116*условия!$U$118))</f>
        <v>0</v>
      </c>
      <c r="EZ143" s="75">
        <f>IF(EZ$7="",0,IF(OR(условия!$U$116=0),0,EZ101/условия!$U$116*условия!$U$118))</f>
        <v>0</v>
      </c>
      <c r="FA143" s="75">
        <f>IF(FA$7="",0,IF(OR(условия!$U$116=0),0,FA101/условия!$U$116*условия!$U$118))</f>
        <v>0</v>
      </c>
      <c r="FB143" s="75">
        <f>IF(FB$7="",0,IF(OR(условия!$U$116=0),0,FB101/условия!$U$116*условия!$U$118))</f>
        <v>0</v>
      </c>
      <c r="FC143" s="75">
        <f>IF(FC$7="",0,IF(OR(условия!$U$116=0),0,FC101/условия!$U$116*условия!$U$118))</f>
        <v>0</v>
      </c>
      <c r="FD143" s="75">
        <f>IF(FD$7="",0,IF(OR(условия!$U$116=0),0,FD101/условия!$U$116*условия!$U$118))</f>
        <v>0</v>
      </c>
      <c r="FE143" s="75">
        <f>IF(FE$7="",0,IF(OR(условия!$U$116=0),0,FE101/условия!$U$116*условия!$U$118))</f>
        <v>0</v>
      </c>
      <c r="FF143" s="75">
        <f>IF(FF$7="",0,IF(OR(условия!$U$116=0),0,FF101/условия!$U$116*условия!$U$118))</f>
        <v>0</v>
      </c>
      <c r="FG143" s="75">
        <f>IF(FG$7="",0,IF(OR(условия!$U$116=0),0,FG101/условия!$U$116*условия!$U$118))</f>
        <v>0</v>
      </c>
      <c r="FH143" s="75">
        <f>IF(FH$7="",0,IF(OR(условия!$U$116=0),0,FH101/условия!$U$116*условия!$U$118))</f>
        <v>0</v>
      </c>
      <c r="FI143" s="75">
        <f>IF(FI$7="",0,IF(OR(условия!$U$116=0),0,FI101/условия!$U$116*условия!$U$118))</f>
        <v>0</v>
      </c>
      <c r="FJ143" s="75">
        <f>IF(FJ$7="",0,IF(OR(условия!$U$116=0),0,FJ101/условия!$U$116*условия!$U$118))</f>
        <v>0</v>
      </c>
      <c r="FK143" s="75">
        <f>IF(FK$7="",0,IF(OR(условия!$U$116=0),0,FK101/условия!$U$116*условия!$U$118))</f>
        <v>0</v>
      </c>
      <c r="FL143" s="75">
        <f>IF(FL$7="",0,IF(OR(условия!$U$116=0),0,FL101/условия!$U$116*условия!$U$118))</f>
        <v>0</v>
      </c>
      <c r="FM143" s="75">
        <f>IF(FM$7="",0,IF(OR(условия!$U$116=0),0,FM101/условия!$U$116*условия!$U$118))</f>
        <v>0</v>
      </c>
      <c r="FN143" s="75">
        <f>IF(FN$7="",0,IF(OR(условия!$U$116=0),0,FN101/условия!$U$116*условия!$U$118))</f>
        <v>0</v>
      </c>
      <c r="FO143" s="75">
        <f>IF(FO$7="",0,IF(OR(условия!$U$116=0),0,FO101/условия!$U$116*условия!$U$118))</f>
        <v>0</v>
      </c>
      <c r="FP143" s="75">
        <f>IF(FP$7="",0,IF(OR(условия!$U$116=0),0,FP101/условия!$U$116*условия!$U$118))</f>
        <v>0</v>
      </c>
      <c r="FQ143" s="75">
        <f>IF(FQ$7="",0,IF(OR(условия!$U$116=0),0,FQ101/условия!$U$116*условия!$U$118))</f>
        <v>0</v>
      </c>
      <c r="FR143" s="75">
        <f>IF(FR$7="",0,IF(OR(условия!$U$116=0),0,FR101/условия!$U$116*условия!$U$118))</f>
        <v>0</v>
      </c>
      <c r="FS143" s="75">
        <f>IF(FS$7="",0,IF(OR(условия!$U$116=0),0,FS101/условия!$U$116*условия!$U$118))</f>
        <v>0</v>
      </c>
      <c r="FT143" s="75">
        <f>IF(FT$7="",0,IF(OR(условия!$U$116=0),0,FT101/условия!$U$116*условия!$U$118))</f>
        <v>0</v>
      </c>
      <c r="FU143" s="75">
        <f>IF(FU$7="",0,IF(OR(условия!$U$116=0),0,FU101/условия!$U$116*условия!$U$118))</f>
        <v>0</v>
      </c>
      <c r="FV143" s="75">
        <f>IF(FV$7="",0,IF(OR(условия!$U$116=0),0,FV101/условия!$U$116*условия!$U$118))</f>
        <v>0</v>
      </c>
      <c r="FW143" s="75">
        <f>IF(FW$7="",0,IF(OR(условия!$U$116=0),0,FW101/условия!$U$116*условия!$U$118))</f>
        <v>0</v>
      </c>
      <c r="FX143" s="75">
        <f>IF(FX$7="",0,IF(OR(условия!$U$116=0),0,FX101/условия!$U$116*условия!$U$118))</f>
        <v>0</v>
      </c>
      <c r="FY143" s="75">
        <f>IF(FY$7="",0,IF(OR(условия!$U$116=0),0,FY101/условия!$U$116*условия!$U$118))</f>
        <v>0</v>
      </c>
      <c r="FZ143" s="75">
        <f>IF(FZ$7="",0,IF(OR(условия!$U$116=0),0,FZ101/условия!$U$116*условия!$U$118))</f>
        <v>0</v>
      </c>
      <c r="GA143" s="75">
        <f>IF(GA$7="",0,IF(OR(условия!$U$116=0),0,GA101/условия!$U$116*условия!$U$118))</f>
        <v>0</v>
      </c>
      <c r="GB143" s="75">
        <f>IF(GB$7="",0,IF(OR(условия!$U$116=0),0,GB101/условия!$U$116*условия!$U$118))</f>
        <v>0</v>
      </c>
      <c r="GC143" s="75">
        <f>IF(GC$7="",0,IF(OR(условия!$U$116=0),0,GC101/условия!$U$116*условия!$U$118))</f>
        <v>0</v>
      </c>
      <c r="GD143" s="75">
        <f>IF(GD$7="",0,IF(OR(условия!$U$116=0),0,GD101/условия!$U$116*условия!$U$118))</f>
        <v>0</v>
      </c>
      <c r="GE143" s="75">
        <f>IF(GE$7="",0,IF(OR(условия!$U$116=0),0,GE101/условия!$U$116*условия!$U$118))</f>
        <v>0</v>
      </c>
      <c r="GF143" s="75">
        <f>IF(GF$7="",0,IF(OR(условия!$U$116=0),0,GF101/условия!$U$116*условия!$U$118))</f>
        <v>0</v>
      </c>
      <c r="GG143" s="75">
        <f>IF(GG$7="",0,IF(OR(условия!$U$116=0),0,GG101/условия!$U$116*условия!$U$118))</f>
        <v>0</v>
      </c>
      <c r="GH143" s="75">
        <f>IF(GH$7="",0,IF(OR(условия!$U$116=0),0,GH101/условия!$U$116*условия!$U$118))</f>
        <v>0</v>
      </c>
      <c r="GI143" s="75">
        <f>IF(GI$7="",0,IF(OR(условия!$U$116=0),0,GI101/условия!$U$116*условия!$U$118))</f>
        <v>0</v>
      </c>
      <c r="GJ143" s="75">
        <f>IF(GJ$7="",0,IF(OR(условия!$U$116=0),0,GJ101/условия!$U$116*условия!$U$118))</f>
        <v>0</v>
      </c>
      <c r="GK143" s="75">
        <f>IF(GK$7="",0,IF(OR(условия!$U$116=0),0,GK101/условия!$U$116*условия!$U$118))</f>
        <v>0</v>
      </c>
      <c r="GL143" s="75">
        <f>IF(GL$7="",0,IF(OR(условия!$U$116=0),0,GL101/условия!$U$116*условия!$U$118))</f>
        <v>0</v>
      </c>
      <c r="GM143" s="75">
        <f>IF(GM$7="",0,IF(OR(условия!$U$116=0),0,GM101/условия!$U$116*условия!$U$118))</f>
        <v>0</v>
      </c>
      <c r="GN143" s="75">
        <f>IF(GN$7="",0,IF(OR(условия!$U$116=0),0,GN101/условия!$U$116*условия!$U$118))</f>
        <v>0</v>
      </c>
      <c r="GO143" s="75">
        <f>IF(GO$7="",0,IF(OR(условия!$U$116=0),0,GO101/условия!$U$116*условия!$U$118))</f>
        <v>0</v>
      </c>
      <c r="GP143" s="75">
        <f>IF(GP$7="",0,IF(OR(условия!$U$116=0),0,GP101/условия!$U$116*условия!$U$118))</f>
        <v>0</v>
      </c>
      <c r="GQ143" s="75">
        <f>IF(GQ$7="",0,IF(OR(условия!$U$116=0),0,GQ101/условия!$U$116*условия!$U$118))</f>
        <v>0</v>
      </c>
      <c r="GR143" s="75">
        <f>IF(GR$7="",0,IF(OR(условия!$U$116=0),0,GR101/условия!$U$116*условия!$U$118))</f>
        <v>0</v>
      </c>
      <c r="GS143" s="75">
        <f>IF(GS$7="",0,IF(OR(условия!$U$116=0),0,GS101/условия!$U$116*условия!$U$118))</f>
        <v>0</v>
      </c>
      <c r="GT143" s="75">
        <f>IF(GT$7="",0,IF(OR(условия!$U$116=0),0,GT101/условия!$U$116*условия!$U$118))</f>
        <v>0</v>
      </c>
      <c r="GU143" s="75">
        <f>IF(GU$7="",0,IF(OR(условия!$U$116=0),0,GU101/условия!$U$116*условия!$U$118))</f>
        <v>0</v>
      </c>
      <c r="GV143" s="75">
        <f>IF(GV$7="",0,IF(OR(условия!$U$116=0),0,GV101/условия!$U$116*условия!$U$118))</f>
        <v>0</v>
      </c>
      <c r="GW143" s="75">
        <f>IF(GW$7="",0,IF(OR(условия!$U$116=0),0,GW101/условия!$U$116*условия!$U$118))</f>
        <v>0</v>
      </c>
      <c r="GX143" s="75">
        <f>IF(GX$7="",0,IF(OR(условия!$U$116=0),0,GX101/условия!$U$116*условия!$U$118))</f>
        <v>0</v>
      </c>
      <c r="GY143" s="75">
        <f>IF(GY$7="",0,IF(OR(условия!$U$116=0),0,GY101/условия!$U$116*условия!$U$118))</f>
        <v>0</v>
      </c>
      <c r="GZ143" s="75">
        <f>IF(GZ$7="",0,IF(OR(условия!$U$116=0),0,GZ101/условия!$U$116*условия!$U$118))</f>
        <v>0</v>
      </c>
      <c r="HA143" s="75">
        <f>IF(HA$7="",0,IF(OR(условия!$U$116=0),0,HA101/условия!$U$116*условия!$U$118))</f>
        <v>0</v>
      </c>
      <c r="HB143" s="75">
        <f>IF(HB$7="",0,IF(OR(условия!$U$116=0),0,HB101/условия!$U$116*условия!$U$118))</f>
        <v>0</v>
      </c>
      <c r="HC143" s="75">
        <f>IF(HC$7="",0,IF(OR(условия!$U$116=0),0,HC101/условия!$U$116*условия!$U$118))</f>
        <v>0</v>
      </c>
      <c r="HD143" s="75">
        <f>IF(HD$7="",0,IF(OR(условия!$U$116=0),0,HD101/условия!$U$116*условия!$U$118))</f>
        <v>0</v>
      </c>
      <c r="HE143" s="75">
        <f>IF(HE$7="",0,IF(OR(условия!$U$116=0),0,HE101/условия!$U$116*условия!$U$118))</f>
        <v>0</v>
      </c>
      <c r="HF143" s="75">
        <f>IF(HF$7="",0,IF(OR(условия!$U$116=0),0,HF101/условия!$U$116*условия!$U$118))</f>
        <v>0</v>
      </c>
      <c r="HG143" s="75">
        <f>IF(HG$7="",0,IF(OR(условия!$U$116=0),0,HG101/условия!$U$116*условия!$U$118))</f>
        <v>0</v>
      </c>
      <c r="HH143" s="75">
        <f>IF(HH$7="",0,IF(OR(условия!$U$116=0),0,HH101/условия!$U$116*условия!$U$118))</f>
        <v>0</v>
      </c>
      <c r="HI143" s="75">
        <f>IF(HI$7="",0,IF(OR(условия!$U$116=0),0,HI101/условия!$U$116*условия!$U$118))</f>
        <v>0</v>
      </c>
      <c r="HJ143" s="75">
        <f>IF(HJ$7="",0,IF(OR(условия!$U$116=0),0,HJ101/условия!$U$116*условия!$U$118))</f>
        <v>0</v>
      </c>
      <c r="HK143" s="75">
        <f>IF(HK$7="",0,IF(OR(условия!$U$116=0),0,HK101/условия!$U$116*условия!$U$118))</f>
        <v>0</v>
      </c>
      <c r="HL143" s="75">
        <f>IF(HL$7="",0,IF(OR(условия!$U$116=0),0,HL101/условия!$U$116*условия!$U$118))</f>
        <v>0</v>
      </c>
      <c r="HM143" s="75">
        <f>IF(HM$7="",0,IF(OR(условия!$U$116=0),0,HM101/условия!$U$116*условия!$U$118))</f>
        <v>0</v>
      </c>
      <c r="HN143" s="75">
        <f>IF(HN$7="",0,IF(OR(условия!$U$116=0),0,HN101/условия!$U$116*условия!$U$118))</f>
        <v>0</v>
      </c>
      <c r="HO143" s="75">
        <f>IF(HO$7="",0,IF(OR(условия!$U$116=0),0,HO101/условия!$U$116*условия!$U$118))</f>
        <v>0</v>
      </c>
      <c r="HP143" s="75">
        <f>IF(HP$7="",0,IF(OR(условия!$U$116=0),0,HP101/условия!$U$116*условия!$U$118))</f>
        <v>0</v>
      </c>
      <c r="HQ143" s="75">
        <f>IF(HQ$7="",0,IF(OR(условия!$U$116=0),0,HQ101/условия!$U$116*условия!$U$118))</f>
        <v>0</v>
      </c>
      <c r="HR143" s="75">
        <f>IF(HR$7="",0,IF(OR(условия!$U$116=0),0,HR101/условия!$U$116*условия!$U$118))</f>
        <v>0</v>
      </c>
      <c r="HS143" s="75">
        <f>IF(HS$7="",0,IF(OR(условия!$U$116=0),0,HS101/условия!$U$116*условия!$U$118))</f>
        <v>0</v>
      </c>
      <c r="HT143" s="75">
        <f>IF(HT$7="",0,IF(OR(условия!$U$116=0),0,HT101/условия!$U$116*условия!$U$118))</f>
        <v>0</v>
      </c>
      <c r="HU143" s="75">
        <f>IF(HU$7="",0,IF(OR(условия!$U$116=0),0,HU101/условия!$U$116*условия!$U$118))</f>
        <v>0</v>
      </c>
      <c r="HV143" s="75">
        <f>IF(HV$7="",0,IF(OR(условия!$U$116=0),0,HV101/условия!$U$116*условия!$U$118))</f>
        <v>0</v>
      </c>
      <c r="HW143" s="75">
        <f>IF(HW$7="",0,IF(OR(условия!$U$116=0),0,HW101/условия!$U$116*условия!$U$118))</f>
        <v>0</v>
      </c>
      <c r="HX143" s="75">
        <f>IF(HX$7="",0,IF(OR(условия!$U$116=0),0,HX101/условия!$U$116*условия!$U$118))</f>
        <v>0</v>
      </c>
      <c r="HY143" s="75">
        <f>IF(HY$7="",0,IF(OR(условия!$U$116=0),0,HY101/условия!$U$116*условия!$U$118))</f>
        <v>0</v>
      </c>
      <c r="HZ143" s="75">
        <f>IF(HZ$7="",0,IF(OR(условия!$U$116=0),0,HZ101/условия!$U$116*условия!$U$118))</f>
        <v>0</v>
      </c>
      <c r="IA143" s="75">
        <f>IF(IA$7="",0,IF(OR(условия!$U$116=0),0,IA101/условия!$U$116*условия!$U$118))</f>
        <v>0</v>
      </c>
      <c r="IB143" s="75">
        <f>IF(IB$7="",0,IF(OR(условия!$U$116=0),0,IB101/условия!$U$116*условия!$U$118))</f>
        <v>0</v>
      </c>
      <c r="IC143" s="75">
        <f>IF(IC$7="",0,IF(OR(условия!$U$116=0),0,IC101/условия!$U$116*условия!$U$118))</f>
        <v>0</v>
      </c>
      <c r="ID143" s="75">
        <f>IF(ID$7="",0,IF(OR(условия!$U$116=0),0,ID101/условия!$U$116*условия!$U$118))</f>
        <v>0</v>
      </c>
      <c r="IE143" s="75">
        <f>IF(IE$7="",0,IF(OR(условия!$U$116=0),0,IE101/условия!$U$116*условия!$U$118))</f>
        <v>0</v>
      </c>
      <c r="IF143" s="75">
        <f>IF(IF$7="",0,IF(OR(условия!$U$116=0),0,IF101/условия!$U$116*условия!$U$118))</f>
        <v>0</v>
      </c>
      <c r="IG143" s="75">
        <f>IF(IG$7="",0,IF(OR(условия!$U$116=0),0,IG101/условия!$U$116*условия!$U$118))</f>
        <v>0</v>
      </c>
      <c r="IH143" s="75">
        <f>IF(IH$7="",0,IF(OR(условия!$U$116=0),0,IH101/условия!$U$116*условия!$U$118))</f>
        <v>0</v>
      </c>
      <c r="II143" s="75">
        <f>IF(II$7="",0,IF(OR(условия!$U$116=0),0,II101/условия!$U$116*условия!$U$118))</f>
        <v>0</v>
      </c>
      <c r="IJ143" s="75">
        <f>IF(IJ$7="",0,IF(OR(условия!$U$116=0),0,IJ101/условия!$U$116*условия!$U$118))</f>
        <v>0</v>
      </c>
      <c r="IK143" s="75">
        <f>IF(IK$7="",0,IF(OR(условия!$U$116=0),0,IK101/условия!$U$116*условия!$U$118))</f>
        <v>0</v>
      </c>
      <c r="IL143" s="75">
        <f>IF(IL$7="",0,IF(OR(условия!$U$116=0),0,IL101/условия!$U$116*условия!$U$118))</f>
        <v>0</v>
      </c>
      <c r="IM143" s="75">
        <f>IF(IM$7="",0,IF(OR(условия!$U$116=0),0,IM101/условия!$U$116*условия!$U$118))</f>
        <v>0</v>
      </c>
      <c r="IN143" s="75">
        <f>IF(IN$7="",0,IF(OR(условия!$U$116=0),0,IN101/условия!$U$116*условия!$U$118))</f>
        <v>0</v>
      </c>
      <c r="IO143" s="75">
        <f>IF(IO$7="",0,IF(OR(условия!$U$116=0),0,IO101/условия!$U$116*условия!$U$118))</f>
        <v>0</v>
      </c>
      <c r="IP143" s="75">
        <f>IF(IP$7="",0,IF(OR(условия!$U$116=0),0,IP101/условия!$U$116*условия!$U$118))</f>
        <v>0</v>
      </c>
      <c r="IQ143" s="75">
        <f>IF(IQ$7="",0,IF(OR(условия!$U$116=0),0,IQ101/условия!$U$116*условия!$U$118))</f>
        <v>0</v>
      </c>
      <c r="IR143" s="75">
        <f>IF(IR$7="",0,IF(OR(условия!$U$116=0),0,IR101/условия!$U$116*условия!$U$118))</f>
        <v>0</v>
      </c>
      <c r="IS143" s="75">
        <f>IF(IS$7="",0,IF(OR(условия!$U$116=0),0,IS101/условия!$U$116*условия!$U$118))</f>
        <v>0</v>
      </c>
      <c r="IT143" s="75">
        <f>IF(IT$7="",0,IF(OR(условия!$U$116=0),0,IT101/условия!$U$116*условия!$U$118))</f>
        <v>0</v>
      </c>
      <c r="IU143" s="75">
        <f>IF(IU$7="",0,IF(OR(условия!$U$116=0),0,IU101/условия!$U$116*условия!$U$118))</f>
        <v>0</v>
      </c>
      <c r="IV143" s="75">
        <f>IF(IV$7="",0,IF(OR(условия!$U$116=0),0,IV101/условия!$U$116*условия!$U$118))</f>
        <v>0</v>
      </c>
      <c r="IW143" s="75">
        <f>IF(IW$7="",0,IF(OR(условия!$U$116=0),0,IW101/условия!$U$116*условия!$U$118))</f>
        <v>0</v>
      </c>
      <c r="IX143" s="75">
        <f>IF(IX$7="",0,IF(OR(условия!$U$116=0),0,IX101/условия!$U$116*условия!$U$118))</f>
        <v>0</v>
      </c>
      <c r="IY143" s="75">
        <f>IF(IY$7="",0,IF(OR(условия!$U$116=0),0,IY101/условия!$U$116*условия!$U$118))</f>
        <v>0</v>
      </c>
      <c r="IZ143" s="75">
        <f>IF(IZ$7="",0,IF(OR(условия!$U$116=0),0,IZ101/условия!$U$116*условия!$U$118))</f>
        <v>0</v>
      </c>
      <c r="JA143" s="75">
        <f>IF(JA$7="",0,IF(OR(условия!$U$116=0),0,JA101/условия!$U$116*условия!$U$118))</f>
        <v>0</v>
      </c>
      <c r="JB143" s="75">
        <f>IF(JB$7="",0,IF(OR(условия!$U$116=0),0,JB101/условия!$U$116*условия!$U$118))</f>
        <v>0</v>
      </c>
      <c r="JC143" s="75">
        <f>IF(JC$7="",0,IF(OR(условия!$U$116=0),0,JC101/условия!$U$116*условия!$U$118))</f>
        <v>0</v>
      </c>
      <c r="JD143" s="75">
        <f>IF(JD$7="",0,IF(OR(условия!$U$116=0),0,JD101/условия!$U$116*условия!$U$118))</f>
        <v>0</v>
      </c>
      <c r="JE143" s="75">
        <f>IF(JE$7="",0,IF(OR(условия!$U$116=0),0,JE101/условия!$U$116*условия!$U$118))</f>
        <v>0</v>
      </c>
      <c r="JF143" s="75">
        <f>IF(JF$7="",0,IF(OR(условия!$U$116=0),0,JF101/условия!$U$116*условия!$U$118))</f>
        <v>0</v>
      </c>
      <c r="JG143" s="75">
        <f>IF(JG$7="",0,IF(OR(условия!$U$116=0),0,JG101/условия!$U$116*условия!$U$118))</f>
        <v>0</v>
      </c>
      <c r="JH143" s="75">
        <f>IF(JH$7="",0,IF(OR(условия!$U$116=0),0,JH101/условия!$U$116*условия!$U$118))</f>
        <v>0</v>
      </c>
      <c r="JI143" s="75">
        <f>IF(JI$7="",0,IF(OR(условия!$U$116=0),0,JI101/условия!$U$116*условия!$U$118))</f>
        <v>0</v>
      </c>
      <c r="JJ143" s="75">
        <f>IF(JJ$7="",0,IF(OR(условия!$U$116=0),0,JJ101/условия!$U$116*условия!$U$118))</f>
        <v>0</v>
      </c>
      <c r="JK143" s="75">
        <f>IF(JK$7="",0,IF(OR(условия!$U$116=0),0,JK101/условия!$U$116*условия!$U$118))</f>
        <v>0</v>
      </c>
      <c r="JL143" s="75">
        <f>IF(JL$7="",0,IF(OR(условия!$U$116=0),0,JL101/условия!$U$116*условия!$U$118))</f>
        <v>0</v>
      </c>
      <c r="JM143" s="75">
        <f>IF(JM$7="",0,IF(OR(условия!$U$116=0),0,JM101/условия!$U$116*условия!$U$118))</f>
        <v>0</v>
      </c>
      <c r="JN143" s="75">
        <f>IF(JN$7="",0,IF(OR(условия!$U$116=0),0,JN101/условия!$U$116*условия!$U$118))</f>
        <v>0</v>
      </c>
      <c r="JO143" s="75">
        <f>IF(JO$7="",0,IF(OR(условия!$U$116=0),0,JO101/условия!$U$116*условия!$U$118))</f>
        <v>0</v>
      </c>
      <c r="JP143" s="75">
        <f>IF(JP$7="",0,IF(OR(условия!$U$116=0),0,JP101/условия!$U$116*условия!$U$118))</f>
        <v>0</v>
      </c>
      <c r="JQ143" s="75">
        <f>IF(JQ$7="",0,IF(OR(условия!$U$116=0),0,JQ101/условия!$U$116*условия!$U$118))</f>
        <v>0</v>
      </c>
      <c r="JR143" s="75">
        <f>IF(JR$7="",0,IF(OR(условия!$U$116=0),0,JR101/условия!$U$116*условия!$U$118))</f>
        <v>0</v>
      </c>
      <c r="JS143" s="75">
        <f>IF(JS$7="",0,IF(OR(условия!$U$116=0),0,JS101/условия!$U$116*условия!$U$118))</f>
        <v>0</v>
      </c>
      <c r="JT143" s="75">
        <f>IF(JT$7="",0,IF(OR(условия!$U$116=0),0,JT101/условия!$U$116*условия!$U$118))</f>
        <v>0</v>
      </c>
      <c r="JU143" s="75">
        <f>IF(JU$7="",0,IF(OR(условия!$U$116=0),0,JU101/условия!$U$116*условия!$U$118))</f>
        <v>0</v>
      </c>
      <c r="JV143" s="75">
        <f>IF(JV$7="",0,IF(OR(условия!$U$116=0),0,JV101/условия!$U$116*условия!$U$118))</f>
        <v>0</v>
      </c>
      <c r="JW143" s="75">
        <f>IF(JW$7="",0,IF(OR(условия!$U$116=0),0,JW101/условия!$U$116*условия!$U$118))</f>
        <v>0</v>
      </c>
      <c r="JX143" s="75">
        <f>IF(JX$7="",0,IF(OR(условия!$U$116=0),0,JX101/условия!$U$116*условия!$U$118))</f>
        <v>0</v>
      </c>
      <c r="JY143" s="75">
        <f>IF(JY$7="",0,IF(OR(условия!$U$116=0),0,JY101/условия!$U$116*условия!$U$118))</f>
        <v>0</v>
      </c>
      <c r="JZ143" s="75">
        <f>IF(JZ$7="",0,IF(OR(условия!$U$116=0),0,JZ101/условия!$U$116*условия!$U$118))</f>
        <v>0</v>
      </c>
      <c r="KA143" s="75">
        <f>IF(KA$7="",0,IF(OR(условия!$U$116=0),0,KA101/условия!$U$116*условия!$U$118))</f>
        <v>0</v>
      </c>
      <c r="KB143" s="75">
        <f>IF(KB$7="",0,IF(OR(условия!$U$116=0),0,KB101/условия!$U$116*условия!$U$118))</f>
        <v>0</v>
      </c>
      <c r="KC143" s="75">
        <f>IF(KC$7="",0,IF(OR(условия!$U$116=0),0,KC101/условия!$U$116*условия!$U$118))</f>
        <v>0</v>
      </c>
      <c r="KD143" s="75">
        <f>IF(KD$7="",0,IF(OR(условия!$U$116=0),0,KD101/условия!$U$116*условия!$U$118))</f>
        <v>0</v>
      </c>
      <c r="KE143" s="75">
        <f>IF(KE$7="",0,IF(OR(условия!$U$116=0),0,KE101/условия!$U$116*условия!$U$118))</f>
        <v>0</v>
      </c>
      <c r="KF143" s="75">
        <f>IF(KF$7="",0,IF(OR(условия!$U$116=0),0,KF101/условия!$U$116*условия!$U$118))</f>
        <v>0</v>
      </c>
      <c r="KG143" s="75">
        <f>IF(KG$7="",0,IF(OR(условия!$U$116=0),0,KG101/условия!$U$116*условия!$U$118))</f>
        <v>0</v>
      </c>
      <c r="KH143" s="75">
        <f>IF(KH$7="",0,IF(OR(условия!$U$116=0),0,KH101/условия!$U$116*условия!$U$118))</f>
        <v>0</v>
      </c>
      <c r="KI143" s="75">
        <f>IF(KI$7="",0,IF(OR(условия!$U$116=0),0,KI101/условия!$U$116*условия!$U$118))</f>
        <v>0</v>
      </c>
      <c r="KJ143" s="75">
        <f>IF(KJ$7="",0,IF(OR(условия!$U$116=0),0,KJ101/условия!$U$116*условия!$U$118))</f>
        <v>0</v>
      </c>
      <c r="KK143" s="75">
        <f>IF(KK$7="",0,IF(OR(условия!$U$116=0),0,KK101/условия!$U$116*условия!$U$118))</f>
        <v>0</v>
      </c>
      <c r="KL143" s="75">
        <f>IF(KL$7="",0,IF(OR(условия!$U$116=0),0,KL101/условия!$U$116*условия!$U$118))</f>
        <v>0</v>
      </c>
      <c r="KM143" s="75">
        <f>IF(KM$7="",0,IF(OR(условия!$U$116=0),0,KM101/условия!$U$116*условия!$U$118))</f>
        <v>0</v>
      </c>
      <c r="KN143" s="75">
        <f>IF(KN$7="",0,IF(OR(условия!$U$116=0),0,KN101/условия!$U$116*условия!$U$118))</f>
        <v>0</v>
      </c>
      <c r="KO143" s="75">
        <f>IF(KO$7="",0,IF(OR(условия!$U$116=0),0,KO101/условия!$U$116*условия!$U$118))</f>
        <v>0</v>
      </c>
      <c r="KP143" s="75">
        <f>IF(KP$7="",0,IF(OR(условия!$U$116=0),0,KP101/условия!$U$116*условия!$U$118))</f>
        <v>0</v>
      </c>
      <c r="KQ143" s="75">
        <f>IF(KQ$7="",0,IF(OR(условия!$U$116=0),0,KQ101/условия!$U$116*условия!$U$118))</f>
        <v>0</v>
      </c>
      <c r="KR143" s="75">
        <f>IF(KR$7="",0,IF(OR(условия!$U$116=0),0,KR101/условия!$U$116*условия!$U$118))</f>
        <v>0</v>
      </c>
      <c r="KS143" s="75">
        <f>IF(KS$7="",0,IF(OR(условия!$U$116=0),0,KS101/условия!$U$116*условия!$U$118))</f>
        <v>0</v>
      </c>
      <c r="KT143" s="75">
        <f>IF(KT$7="",0,IF(OR(условия!$U$116=0),0,KT101/условия!$U$116*условия!$U$118))</f>
        <v>0</v>
      </c>
      <c r="KU143" s="75">
        <f>IF(KU$7="",0,IF(OR(условия!$U$116=0),0,KU101/условия!$U$116*условия!$U$118))</f>
        <v>0</v>
      </c>
      <c r="KV143" s="75">
        <f>IF(KV$7="",0,IF(OR(условия!$U$116=0),0,KV101/условия!$U$116*условия!$U$118))</f>
        <v>0</v>
      </c>
      <c r="KW143" s="70"/>
      <c r="KX143" s="70"/>
    </row>
    <row r="144" spans="1:310" ht="4.05" customHeight="1" x14ac:dyDescent="0.25">
      <c r="A144" s="1"/>
      <c r="B144" s="79"/>
      <c r="C144" s="79"/>
      <c r="D144" s="79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4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</row>
    <row r="145" spans="1:310" ht="4.05" customHeight="1" x14ac:dyDescent="0.25">
      <c r="A145" s="1"/>
      <c r="B145" s="79"/>
      <c r="C145" s="79"/>
      <c r="D145" s="79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6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4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kpi!$E$50</f>
        <v>капитальные затраты на маркетинг и рекламу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1"/>
      <c r="L147" s="70"/>
      <c r="M147" s="73"/>
      <c r="N147" s="78"/>
      <c r="O147" s="73"/>
      <c r="P147" s="70"/>
      <c r="Q147" s="70"/>
      <c r="R147" s="78">
        <f>SUMIFS($T147:$KW147,$T$1:$KW$1,"&gt;="&amp;1,$T$1:$KW$1,"&lt;="&amp;MAX($1:$1))</f>
        <v>250000</v>
      </c>
      <c r="S147" s="70"/>
      <c r="T147" s="70"/>
      <c r="U147" s="75">
        <f>IF(U$7="",0,(условия!$U$40)*100*условия!$U$130)</f>
        <v>250000</v>
      </c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1"/>
      <c r="L148" s="1"/>
      <c r="M148" s="5"/>
      <c r="N148" s="1"/>
      <c r="O148" s="19"/>
      <c r="P148" s="1"/>
      <c r="Q148" s="1"/>
      <c r="R148" s="4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ht="4.05" customHeight="1" x14ac:dyDescent="0.25">
      <c r="A149" s="1"/>
      <c r="B149" s="79"/>
      <c r="C149" s="79"/>
      <c r="D149" s="79"/>
      <c r="E149" s="64"/>
      <c r="F149" s="1"/>
      <c r="G149" s="1"/>
      <c r="H149" s="11"/>
      <c r="I149" s="1"/>
      <c r="J149" s="1"/>
      <c r="K149" s="64"/>
      <c r="L149" s="1"/>
      <c r="M149" s="5"/>
      <c r="N149" s="64"/>
      <c r="O149" s="19"/>
      <c r="P149" s="1"/>
      <c r="Q149" s="1"/>
      <c r="R149" s="6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</row>
    <row r="150" spans="1:310" ht="4.9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1"/>
      <c r="L150" s="1"/>
      <c r="M150" s="5"/>
      <c r="N150" s="1"/>
      <c r="O150" s="19"/>
      <c r="P150" s="1"/>
      <c r="Q150" s="1"/>
      <c r="R150" s="4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kpi!$E$52</f>
        <v>капитальные затраты на повышение уровня сервиса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1"/>
      <c r="L151" s="70"/>
      <c r="M151" s="73"/>
      <c r="N151" s="78"/>
      <c r="O151" s="73"/>
      <c r="P151" s="70"/>
      <c r="Q151" s="70"/>
      <c r="R151" s="78">
        <f>SUMIFS($T151:$KW151,$T$1:$KW$1,"&gt;="&amp;1,$T$1:$KW$1,"&lt;="&amp;MAX($1:$1))</f>
        <v>600000</v>
      </c>
      <c r="S151" s="70"/>
      <c r="T151" s="70"/>
      <c r="U151" s="75">
        <f>IF(U$7="",0,(условия!$U$116)*1000*условия!$U$126)</f>
        <v>600000</v>
      </c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1"/>
      <c r="L152" s="1"/>
      <c r="M152" s="5"/>
      <c r="N152" s="1"/>
      <c r="O152" s="19"/>
      <c r="P152" s="1"/>
      <c r="Q152" s="1"/>
      <c r="R152" s="4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ht="4.05" customHeight="1" x14ac:dyDescent="0.25">
      <c r="A153" s="1"/>
      <c r="B153" s="79"/>
      <c r="C153" s="79"/>
      <c r="D153" s="79"/>
      <c r="E153" s="64"/>
      <c r="F153" s="1"/>
      <c r="G153" s="1"/>
      <c r="H153" s="11"/>
      <c r="I153" s="1"/>
      <c r="J153" s="1"/>
      <c r="K153" s="64"/>
      <c r="L153" s="1"/>
      <c r="M153" s="5"/>
      <c r="N153" s="64"/>
      <c r="O153" s="19"/>
      <c r="P153" s="1"/>
      <c r="Q153" s="1"/>
      <c r="R153" s="6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</row>
    <row r="154" spans="1:310" ht="4.9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s="76" customFormat="1" x14ac:dyDescent="0.25">
      <c r="A155" s="70"/>
      <c r="B155" s="82" t="s">
        <v>29</v>
      </c>
      <c r="C155" s="82" t="s">
        <v>27</v>
      </c>
      <c r="D155" s="82" t="s">
        <v>28</v>
      </c>
      <c r="E155" s="71" t="str">
        <f>kpi!$E$54</f>
        <v>прочие расходы</v>
      </c>
      <c r="F155" s="70"/>
      <c r="G155" s="70"/>
      <c r="H155" s="72" t="str">
        <f>IF(OR($E155="",$E155=0),"",INDEX(kpi!$I:$I,SUMIFS(kpi!$A:$A,kpi!$E:$E,$E155)))</f>
        <v>руб.</v>
      </c>
      <c r="I155" s="70"/>
      <c r="J155" s="70"/>
      <c r="K155" s="77"/>
      <c r="L155" s="70"/>
      <c r="M155" s="73"/>
      <c r="N155" s="74"/>
      <c r="O155" s="73"/>
      <c r="P155" s="70"/>
      <c r="Q155" s="70"/>
      <c r="R155" s="78">
        <f>SUM(R156:R166)</f>
        <v>1300000</v>
      </c>
      <c r="S155" s="70"/>
      <c r="T155" s="73"/>
      <c r="U155" s="75">
        <f>SUM(U156:U166)</f>
        <v>100000</v>
      </c>
      <c r="V155" s="75">
        <f t="shared" ref="V155:CG155" si="985">SUM(V156:V166)</f>
        <v>100000</v>
      </c>
      <c r="W155" s="75">
        <f t="shared" si="985"/>
        <v>100000</v>
      </c>
      <c r="X155" s="75">
        <f t="shared" si="985"/>
        <v>100000</v>
      </c>
      <c r="Y155" s="75">
        <f t="shared" si="985"/>
        <v>100000</v>
      </c>
      <c r="Z155" s="75">
        <f t="shared" si="985"/>
        <v>100000</v>
      </c>
      <c r="AA155" s="75">
        <f t="shared" si="985"/>
        <v>100000</v>
      </c>
      <c r="AB155" s="75">
        <f t="shared" si="985"/>
        <v>100000</v>
      </c>
      <c r="AC155" s="75">
        <f t="shared" si="985"/>
        <v>100000</v>
      </c>
      <c r="AD155" s="75">
        <f t="shared" si="985"/>
        <v>100000</v>
      </c>
      <c r="AE155" s="75">
        <f t="shared" si="985"/>
        <v>100000</v>
      </c>
      <c r="AF155" s="75">
        <f t="shared" si="985"/>
        <v>100000</v>
      </c>
      <c r="AG155" s="75">
        <f t="shared" si="985"/>
        <v>100000</v>
      </c>
      <c r="AH155" s="75">
        <f t="shared" si="985"/>
        <v>100000</v>
      </c>
      <c r="AI155" s="75">
        <f t="shared" si="985"/>
        <v>100000</v>
      </c>
      <c r="AJ155" s="75">
        <f t="shared" si="985"/>
        <v>100000</v>
      </c>
      <c r="AK155" s="75">
        <f t="shared" si="985"/>
        <v>100000</v>
      </c>
      <c r="AL155" s="75">
        <f t="shared" si="985"/>
        <v>100000</v>
      </c>
      <c r="AM155" s="75">
        <f t="shared" si="985"/>
        <v>100000</v>
      </c>
      <c r="AN155" s="75">
        <f t="shared" si="985"/>
        <v>100000</v>
      </c>
      <c r="AO155" s="75">
        <f t="shared" si="985"/>
        <v>100000</v>
      </c>
      <c r="AP155" s="75">
        <f t="shared" si="985"/>
        <v>100000</v>
      </c>
      <c r="AQ155" s="75">
        <f t="shared" si="985"/>
        <v>100000</v>
      </c>
      <c r="AR155" s="75">
        <f t="shared" si="985"/>
        <v>100000</v>
      </c>
      <c r="AS155" s="75">
        <f t="shared" si="985"/>
        <v>100000</v>
      </c>
      <c r="AT155" s="75">
        <f t="shared" si="985"/>
        <v>100000</v>
      </c>
      <c r="AU155" s="75">
        <f t="shared" si="985"/>
        <v>100000</v>
      </c>
      <c r="AV155" s="75">
        <f t="shared" si="985"/>
        <v>100000</v>
      </c>
      <c r="AW155" s="75">
        <f t="shared" si="985"/>
        <v>100000</v>
      </c>
      <c r="AX155" s="75">
        <f t="shared" si="985"/>
        <v>100000</v>
      </c>
      <c r="AY155" s="75">
        <f t="shared" si="985"/>
        <v>100000</v>
      </c>
      <c r="AZ155" s="75">
        <f t="shared" si="985"/>
        <v>100000</v>
      </c>
      <c r="BA155" s="75">
        <f t="shared" si="985"/>
        <v>100000</v>
      </c>
      <c r="BB155" s="75">
        <f t="shared" si="985"/>
        <v>100000</v>
      </c>
      <c r="BC155" s="75">
        <f t="shared" si="985"/>
        <v>100000</v>
      </c>
      <c r="BD155" s="75">
        <f t="shared" si="985"/>
        <v>100000</v>
      </c>
      <c r="BE155" s="75">
        <f t="shared" si="985"/>
        <v>100000</v>
      </c>
      <c r="BF155" s="75">
        <f t="shared" si="985"/>
        <v>100000</v>
      </c>
      <c r="BG155" s="75">
        <f t="shared" si="985"/>
        <v>100000</v>
      </c>
      <c r="BH155" s="75">
        <f t="shared" si="985"/>
        <v>100000</v>
      </c>
      <c r="BI155" s="75">
        <f t="shared" si="985"/>
        <v>100000</v>
      </c>
      <c r="BJ155" s="75">
        <f t="shared" si="985"/>
        <v>100000</v>
      </c>
      <c r="BK155" s="75">
        <f t="shared" si="985"/>
        <v>100000</v>
      </c>
      <c r="BL155" s="75">
        <f t="shared" si="985"/>
        <v>100000</v>
      </c>
      <c r="BM155" s="75">
        <f t="shared" si="985"/>
        <v>100000</v>
      </c>
      <c r="BN155" s="75">
        <f t="shared" si="985"/>
        <v>100000</v>
      </c>
      <c r="BO155" s="75">
        <f t="shared" si="985"/>
        <v>100000</v>
      </c>
      <c r="BP155" s="75">
        <f t="shared" si="985"/>
        <v>100000</v>
      </c>
      <c r="BQ155" s="75">
        <f t="shared" si="985"/>
        <v>100000</v>
      </c>
      <c r="BR155" s="75">
        <f t="shared" si="985"/>
        <v>100000</v>
      </c>
      <c r="BS155" s="75">
        <f t="shared" si="985"/>
        <v>100000</v>
      </c>
      <c r="BT155" s="75">
        <f t="shared" si="985"/>
        <v>100000</v>
      </c>
      <c r="BU155" s="75">
        <f t="shared" si="985"/>
        <v>100000</v>
      </c>
      <c r="BV155" s="75">
        <f t="shared" si="985"/>
        <v>100000</v>
      </c>
      <c r="BW155" s="75">
        <f t="shared" si="985"/>
        <v>100000</v>
      </c>
      <c r="BX155" s="75">
        <f t="shared" si="985"/>
        <v>100000</v>
      </c>
      <c r="BY155" s="75">
        <f t="shared" si="985"/>
        <v>100000</v>
      </c>
      <c r="BZ155" s="75">
        <f t="shared" si="985"/>
        <v>100000</v>
      </c>
      <c r="CA155" s="75">
        <f t="shared" si="985"/>
        <v>100000</v>
      </c>
      <c r="CB155" s="75">
        <f t="shared" si="985"/>
        <v>100000</v>
      </c>
      <c r="CC155" s="75">
        <f t="shared" si="985"/>
        <v>100000</v>
      </c>
      <c r="CD155" s="75">
        <f t="shared" si="985"/>
        <v>100000</v>
      </c>
      <c r="CE155" s="75">
        <f t="shared" si="985"/>
        <v>100000</v>
      </c>
      <c r="CF155" s="75">
        <f t="shared" si="985"/>
        <v>100000</v>
      </c>
      <c r="CG155" s="75">
        <f t="shared" si="985"/>
        <v>100000</v>
      </c>
      <c r="CH155" s="75">
        <f t="shared" ref="CH155:ES155" si="986">SUM(CH156:CH166)</f>
        <v>100000</v>
      </c>
      <c r="CI155" s="75">
        <f t="shared" si="986"/>
        <v>100000</v>
      </c>
      <c r="CJ155" s="75">
        <f t="shared" si="986"/>
        <v>100000</v>
      </c>
      <c r="CK155" s="75">
        <f t="shared" si="986"/>
        <v>100000</v>
      </c>
      <c r="CL155" s="75">
        <f t="shared" si="986"/>
        <v>100000</v>
      </c>
      <c r="CM155" s="75">
        <f t="shared" si="986"/>
        <v>100000</v>
      </c>
      <c r="CN155" s="75">
        <f t="shared" si="986"/>
        <v>100000</v>
      </c>
      <c r="CO155" s="75">
        <f t="shared" si="986"/>
        <v>100000</v>
      </c>
      <c r="CP155" s="75">
        <f t="shared" si="986"/>
        <v>100000</v>
      </c>
      <c r="CQ155" s="75">
        <f t="shared" si="986"/>
        <v>100000</v>
      </c>
      <c r="CR155" s="75">
        <f t="shared" si="986"/>
        <v>100000</v>
      </c>
      <c r="CS155" s="75">
        <f t="shared" si="986"/>
        <v>100000</v>
      </c>
      <c r="CT155" s="75">
        <f t="shared" si="986"/>
        <v>100000</v>
      </c>
      <c r="CU155" s="75">
        <f t="shared" si="986"/>
        <v>100000</v>
      </c>
      <c r="CV155" s="75">
        <f t="shared" si="986"/>
        <v>100000</v>
      </c>
      <c r="CW155" s="75">
        <f t="shared" si="986"/>
        <v>100000</v>
      </c>
      <c r="CX155" s="75">
        <f t="shared" si="986"/>
        <v>100000</v>
      </c>
      <c r="CY155" s="75">
        <f t="shared" si="986"/>
        <v>100000</v>
      </c>
      <c r="CZ155" s="75">
        <f t="shared" si="986"/>
        <v>100000</v>
      </c>
      <c r="DA155" s="75">
        <f t="shared" si="986"/>
        <v>100000</v>
      </c>
      <c r="DB155" s="75">
        <f t="shared" si="986"/>
        <v>100000</v>
      </c>
      <c r="DC155" s="75">
        <f t="shared" si="986"/>
        <v>100000</v>
      </c>
      <c r="DD155" s="75">
        <f t="shared" si="986"/>
        <v>100000</v>
      </c>
      <c r="DE155" s="75">
        <f t="shared" si="986"/>
        <v>100000</v>
      </c>
      <c r="DF155" s="75">
        <f t="shared" si="986"/>
        <v>100000</v>
      </c>
      <c r="DG155" s="75">
        <f t="shared" si="986"/>
        <v>100000</v>
      </c>
      <c r="DH155" s="75">
        <f t="shared" si="986"/>
        <v>100000</v>
      </c>
      <c r="DI155" s="75">
        <f t="shared" si="986"/>
        <v>100000</v>
      </c>
      <c r="DJ155" s="75">
        <f t="shared" si="986"/>
        <v>100000</v>
      </c>
      <c r="DK155" s="75">
        <f t="shared" si="986"/>
        <v>100000</v>
      </c>
      <c r="DL155" s="75">
        <f t="shared" si="986"/>
        <v>100000</v>
      </c>
      <c r="DM155" s="75">
        <f t="shared" si="986"/>
        <v>100000</v>
      </c>
      <c r="DN155" s="75">
        <f t="shared" si="986"/>
        <v>100000</v>
      </c>
      <c r="DO155" s="75">
        <f t="shared" si="986"/>
        <v>100000</v>
      </c>
      <c r="DP155" s="75">
        <f t="shared" si="986"/>
        <v>100000</v>
      </c>
      <c r="DQ155" s="75">
        <f t="shared" si="986"/>
        <v>100000</v>
      </c>
      <c r="DR155" s="75">
        <f t="shared" si="986"/>
        <v>100000</v>
      </c>
      <c r="DS155" s="75">
        <f t="shared" si="986"/>
        <v>100000</v>
      </c>
      <c r="DT155" s="75">
        <f t="shared" si="986"/>
        <v>100000</v>
      </c>
      <c r="DU155" s="75">
        <f t="shared" si="986"/>
        <v>100000</v>
      </c>
      <c r="DV155" s="75">
        <f t="shared" si="986"/>
        <v>100000</v>
      </c>
      <c r="DW155" s="75">
        <f t="shared" si="986"/>
        <v>100000</v>
      </c>
      <c r="DX155" s="75">
        <f t="shared" si="986"/>
        <v>100000</v>
      </c>
      <c r="DY155" s="75">
        <f t="shared" si="986"/>
        <v>100000</v>
      </c>
      <c r="DZ155" s="75">
        <f t="shared" si="986"/>
        <v>100000</v>
      </c>
      <c r="EA155" s="75">
        <f t="shared" si="986"/>
        <v>100000</v>
      </c>
      <c r="EB155" s="75">
        <f t="shared" si="986"/>
        <v>100000</v>
      </c>
      <c r="EC155" s="75">
        <f t="shared" si="986"/>
        <v>100000</v>
      </c>
      <c r="ED155" s="75">
        <f t="shared" si="986"/>
        <v>100000</v>
      </c>
      <c r="EE155" s="75">
        <f t="shared" si="986"/>
        <v>100000</v>
      </c>
      <c r="EF155" s="75">
        <f t="shared" si="986"/>
        <v>100000</v>
      </c>
      <c r="EG155" s="75">
        <f t="shared" si="986"/>
        <v>100000</v>
      </c>
      <c r="EH155" s="75">
        <f t="shared" si="986"/>
        <v>100000</v>
      </c>
      <c r="EI155" s="75">
        <f t="shared" si="986"/>
        <v>100000</v>
      </c>
      <c r="EJ155" s="75">
        <f t="shared" si="986"/>
        <v>100000</v>
      </c>
      <c r="EK155" s="75">
        <f t="shared" si="986"/>
        <v>100000</v>
      </c>
      <c r="EL155" s="75">
        <f t="shared" si="986"/>
        <v>100000</v>
      </c>
      <c r="EM155" s="75">
        <f t="shared" si="986"/>
        <v>100000</v>
      </c>
      <c r="EN155" s="75">
        <f t="shared" si="986"/>
        <v>100000</v>
      </c>
      <c r="EO155" s="75">
        <f t="shared" si="986"/>
        <v>100000</v>
      </c>
      <c r="EP155" s="75">
        <f t="shared" si="986"/>
        <v>100000</v>
      </c>
      <c r="EQ155" s="75">
        <f t="shared" si="986"/>
        <v>100000</v>
      </c>
      <c r="ER155" s="75">
        <f t="shared" si="986"/>
        <v>100000</v>
      </c>
      <c r="ES155" s="75">
        <f t="shared" si="986"/>
        <v>100000</v>
      </c>
      <c r="ET155" s="75">
        <f t="shared" ref="ET155:HE155" si="987">SUM(ET156:ET166)</f>
        <v>100000</v>
      </c>
      <c r="EU155" s="75">
        <f t="shared" si="987"/>
        <v>100000</v>
      </c>
      <c r="EV155" s="75">
        <f t="shared" si="987"/>
        <v>100000</v>
      </c>
      <c r="EW155" s="75">
        <f t="shared" si="987"/>
        <v>100000</v>
      </c>
      <c r="EX155" s="75">
        <f t="shared" si="987"/>
        <v>100000</v>
      </c>
      <c r="EY155" s="75">
        <f t="shared" si="987"/>
        <v>100000</v>
      </c>
      <c r="EZ155" s="75">
        <f t="shared" si="987"/>
        <v>100000</v>
      </c>
      <c r="FA155" s="75">
        <f t="shared" si="987"/>
        <v>100000</v>
      </c>
      <c r="FB155" s="75">
        <f t="shared" si="987"/>
        <v>100000</v>
      </c>
      <c r="FC155" s="75">
        <f t="shared" si="987"/>
        <v>100000</v>
      </c>
      <c r="FD155" s="75">
        <f t="shared" si="987"/>
        <v>100000</v>
      </c>
      <c r="FE155" s="75">
        <f t="shared" si="987"/>
        <v>100000</v>
      </c>
      <c r="FF155" s="75">
        <f t="shared" si="987"/>
        <v>100000</v>
      </c>
      <c r="FG155" s="75">
        <f t="shared" si="987"/>
        <v>100000</v>
      </c>
      <c r="FH155" s="75">
        <f t="shared" si="987"/>
        <v>100000</v>
      </c>
      <c r="FI155" s="75">
        <f t="shared" si="987"/>
        <v>100000</v>
      </c>
      <c r="FJ155" s="75">
        <f t="shared" si="987"/>
        <v>100000</v>
      </c>
      <c r="FK155" s="75">
        <f t="shared" si="987"/>
        <v>100000</v>
      </c>
      <c r="FL155" s="75">
        <f t="shared" si="987"/>
        <v>100000</v>
      </c>
      <c r="FM155" s="75">
        <f t="shared" si="987"/>
        <v>100000</v>
      </c>
      <c r="FN155" s="75">
        <f t="shared" si="987"/>
        <v>100000</v>
      </c>
      <c r="FO155" s="75">
        <f t="shared" si="987"/>
        <v>100000</v>
      </c>
      <c r="FP155" s="75">
        <f t="shared" si="987"/>
        <v>100000</v>
      </c>
      <c r="FQ155" s="75">
        <f t="shared" si="987"/>
        <v>100000</v>
      </c>
      <c r="FR155" s="75">
        <f t="shared" si="987"/>
        <v>100000</v>
      </c>
      <c r="FS155" s="75">
        <f t="shared" si="987"/>
        <v>100000</v>
      </c>
      <c r="FT155" s="75">
        <f t="shared" si="987"/>
        <v>100000</v>
      </c>
      <c r="FU155" s="75">
        <f t="shared" si="987"/>
        <v>100000</v>
      </c>
      <c r="FV155" s="75">
        <f t="shared" si="987"/>
        <v>100000</v>
      </c>
      <c r="FW155" s="75">
        <f t="shared" si="987"/>
        <v>100000</v>
      </c>
      <c r="FX155" s="75">
        <f t="shared" si="987"/>
        <v>100000</v>
      </c>
      <c r="FY155" s="75">
        <f t="shared" si="987"/>
        <v>100000</v>
      </c>
      <c r="FZ155" s="75">
        <f t="shared" si="987"/>
        <v>100000</v>
      </c>
      <c r="GA155" s="75">
        <f t="shared" si="987"/>
        <v>100000</v>
      </c>
      <c r="GB155" s="75">
        <f t="shared" si="987"/>
        <v>100000</v>
      </c>
      <c r="GC155" s="75">
        <f t="shared" si="987"/>
        <v>100000</v>
      </c>
      <c r="GD155" s="75">
        <f t="shared" si="987"/>
        <v>100000</v>
      </c>
      <c r="GE155" s="75">
        <f t="shared" si="987"/>
        <v>100000</v>
      </c>
      <c r="GF155" s="75">
        <f t="shared" si="987"/>
        <v>100000</v>
      </c>
      <c r="GG155" s="75">
        <f t="shared" si="987"/>
        <v>100000</v>
      </c>
      <c r="GH155" s="75">
        <f t="shared" si="987"/>
        <v>100000</v>
      </c>
      <c r="GI155" s="75">
        <f t="shared" si="987"/>
        <v>100000</v>
      </c>
      <c r="GJ155" s="75">
        <f t="shared" si="987"/>
        <v>100000</v>
      </c>
      <c r="GK155" s="75">
        <f t="shared" si="987"/>
        <v>100000</v>
      </c>
      <c r="GL155" s="75">
        <f t="shared" si="987"/>
        <v>100000</v>
      </c>
      <c r="GM155" s="75">
        <f t="shared" si="987"/>
        <v>100000</v>
      </c>
      <c r="GN155" s="75">
        <f t="shared" si="987"/>
        <v>100000</v>
      </c>
      <c r="GO155" s="75">
        <f t="shared" si="987"/>
        <v>100000</v>
      </c>
      <c r="GP155" s="75">
        <f t="shared" si="987"/>
        <v>100000</v>
      </c>
      <c r="GQ155" s="75">
        <f t="shared" si="987"/>
        <v>100000</v>
      </c>
      <c r="GR155" s="75">
        <f t="shared" si="987"/>
        <v>100000</v>
      </c>
      <c r="GS155" s="75">
        <f t="shared" si="987"/>
        <v>100000</v>
      </c>
      <c r="GT155" s="75">
        <f t="shared" si="987"/>
        <v>100000</v>
      </c>
      <c r="GU155" s="75">
        <f t="shared" si="987"/>
        <v>100000</v>
      </c>
      <c r="GV155" s="75">
        <f t="shared" si="987"/>
        <v>100000</v>
      </c>
      <c r="GW155" s="75">
        <f t="shared" si="987"/>
        <v>100000</v>
      </c>
      <c r="GX155" s="75">
        <f t="shared" si="987"/>
        <v>100000</v>
      </c>
      <c r="GY155" s="75">
        <f t="shared" si="987"/>
        <v>100000</v>
      </c>
      <c r="GZ155" s="75">
        <f t="shared" si="987"/>
        <v>100000</v>
      </c>
      <c r="HA155" s="75">
        <f t="shared" si="987"/>
        <v>100000</v>
      </c>
      <c r="HB155" s="75">
        <f t="shared" si="987"/>
        <v>100000</v>
      </c>
      <c r="HC155" s="75">
        <f t="shared" si="987"/>
        <v>100000</v>
      </c>
      <c r="HD155" s="75">
        <f t="shared" si="987"/>
        <v>100000</v>
      </c>
      <c r="HE155" s="75">
        <f t="shared" si="987"/>
        <v>100000</v>
      </c>
      <c r="HF155" s="75">
        <f t="shared" ref="HF155:JQ155" si="988">SUM(HF156:HF166)</f>
        <v>100000</v>
      </c>
      <c r="HG155" s="75">
        <f t="shared" si="988"/>
        <v>100000</v>
      </c>
      <c r="HH155" s="75">
        <f t="shared" si="988"/>
        <v>100000</v>
      </c>
      <c r="HI155" s="75">
        <f t="shared" si="988"/>
        <v>100000</v>
      </c>
      <c r="HJ155" s="75">
        <f t="shared" si="988"/>
        <v>100000</v>
      </c>
      <c r="HK155" s="75">
        <f t="shared" si="988"/>
        <v>100000</v>
      </c>
      <c r="HL155" s="75">
        <f t="shared" si="988"/>
        <v>100000</v>
      </c>
      <c r="HM155" s="75">
        <f t="shared" si="988"/>
        <v>100000</v>
      </c>
      <c r="HN155" s="75">
        <f t="shared" si="988"/>
        <v>100000</v>
      </c>
      <c r="HO155" s="75">
        <f t="shared" si="988"/>
        <v>100000</v>
      </c>
      <c r="HP155" s="75">
        <f t="shared" si="988"/>
        <v>100000</v>
      </c>
      <c r="HQ155" s="75">
        <f t="shared" si="988"/>
        <v>100000</v>
      </c>
      <c r="HR155" s="75">
        <f t="shared" si="988"/>
        <v>100000</v>
      </c>
      <c r="HS155" s="75">
        <f t="shared" si="988"/>
        <v>100000</v>
      </c>
      <c r="HT155" s="75">
        <f t="shared" si="988"/>
        <v>100000</v>
      </c>
      <c r="HU155" s="75">
        <f t="shared" si="988"/>
        <v>100000</v>
      </c>
      <c r="HV155" s="75">
        <f t="shared" si="988"/>
        <v>100000</v>
      </c>
      <c r="HW155" s="75">
        <f t="shared" si="988"/>
        <v>100000</v>
      </c>
      <c r="HX155" s="75">
        <f t="shared" si="988"/>
        <v>100000</v>
      </c>
      <c r="HY155" s="75">
        <f t="shared" si="988"/>
        <v>100000</v>
      </c>
      <c r="HZ155" s="75">
        <f t="shared" si="988"/>
        <v>100000</v>
      </c>
      <c r="IA155" s="75">
        <f t="shared" si="988"/>
        <v>100000</v>
      </c>
      <c r="IB155" s="75">
        <f t="shared" si="988"/>
        <v>100000</v>
      </c>
      <c r="IC155" s="75">
        <f t="shared" si="988"/>
        <v>100000</v>
      </c>
      <c r="ID155" s="75">
        <f t="shared" si="988"/>
        <v>100000</v>
      </c>
      <c r="IE155" s="75">
        <f t="shared" si="988"/>
        <v>100000</v>
      </c>
      <c r="IF155" s="75">
        <f t="shared" si="988"/>
        <v>100000</v>
      </c>
      <c r="IG155" s="75">
        <f t="shared" si="988"/>
        <v>100000</v>
      </c>
      <c r="IH155" s="75">
        <f t="shared" si="988"/>
        <v>100000</v>
      </c>
      <c r="II155" s="75">
        <f t="shared" si="988"/>
        <v>100000</v>
      </c>
      <c r="IJ155" s="75">
        <f t="shared" si="988"/>
        <v>100000</v>
      </c>
      <c r="IK155" s="75">
        <f t="shared" si="988"/>
        <v>100000</v>
      </c>
      <c r="IL155" s="75">
        <f t="shared" si="988"/>
        <v>100000</v>
      </c>
      <c r="IM155" s="75">
        <f t="shared" si="988"/>
        <v>100000</v>
      </c>
      <c r="IN155" s="75">
        <f t="shared" si="988"/>
        <v>100000</v>
      </c>
      <c r="IO155" s="75">
        <f t="shared" si="988"/>
        <v>100000</v>
      </c>
      <c r="IP155" s="75">
        <f t="shared" si="988"/>
        <v>100000</v>
      </c>
      <c r="IQ155" s="75">
        <f t="shared" si="988"/>
        <v>100000</v>
      </c>
      <c r="IR155" s="75">
        <f t="shared" si="988"/>
        <v>100000</v>
      </c>
      <c r="IS155" s="75">
        <f t="shared" si="988"/>
        <v>100000</v>
      </c>
      <c r="IT155" s="75">
        <f t="shared" si="988"/>
        <v>100000</v>
      </c>
      <c r="IU155" s="75">
        <f t="shared" si="988"/>
        <v>100000</v>
      </c>
      <c r="IV155" s="75">
        <f t="shared" si="988"/>
        <v>100000</v>
      </c>
      <c r="IW155" s="75">
        <f t="shared" si="988"/>
        <v>100000</v>
      </c>
      <c r="IX155" s="75">
        <f t="shared" si="988"/>
        <v>100000</v>
      </c>
      <c r="IY155" s="75">
        <f t="shared" si="988"/>
        <v>100000</v>
      </c>
      <c r="IZ155" s="75">
        <f t="shared" si="988"/>
        <v>100000</v>
      </c>
      <c r="JA155" s="75">
        <f t="shared" si="988"/>
        <v>100000</v>
      </c>
      <c r="JB155" s="75">
        <f t="shared" si="988"/>
        <v>100000</v>
      </c>
      <c r="JC155" s="75">
        <f t="shared" si="988"/>
        <v>100000</v>
      </c>
      <c r="JD155" s="75">
        <f t="shared" si="988"/>
        <v>100000</v>
      </c>
      <c r="JE155" s="75">
        <f t="shared" si="988"/>
        <v>100000</v>
      </c>
      <c r="JF155" s="75">
        <f t="shared" si="988"/>
        <v>100000</v>
      </c>
      <c r="JG155" s="75">
        <f t="shared" si="988"/>
        <v>100000</v>
      </c>
      <c r="JH155" s="75">
        <f t="shared" si="988"/>
        <v>100000</v>
      </c>
      <c r="JI155" s="75">
        <f t="shared" si="988"/>
        <v>100000</v>
      </c>
      <c r="JJ155" s="75">
        <f t="shared" si="988"/>
        <v>100000</v>
      </c>
      <c r="JK155" s="75">
        <f t="shared" si="988"/>
        <v>100000</v>
      </c>
      <c r="JL155" s="75">
        <f t="shared" si="988"/>
        <v>100000</v>
      </c>
      <c r="JM155" s="75">
        <f t="shared" si="988"/>
        <v>100000</v>
      </c>
      <c r="JN155" s="75">
        <f t="shared" si="988"/>
        <v>100000</v>
      </c>
      <c r="JO155" s="75">
        <f t="shared" si="988"/>
        <v>100000</v>
      </c>
      <c r="JP155" s="75">
        <f t="shared" si="988"/>
        <v>100000</v>
      </c>
      <c r="JQ155" s="75">
        <f t="shared" si="988"/>
        <v>100000</v>
      </c>
      <c r="JR155" s="75">
        <f t="shared" ref="JR155:KV155" si="989">SUM(JR156:JR166)</f>
        <v>100000</v>
      </c>
      <c r="JS155" s="75">
        <f t="shared" si="989"/>
        <v>100000</v>
      </c>
      <c r="JT155" s="75">
        <f t="shared" si="989"/>
        <v>100000</v>
      </c>
      <c r="JU155" s="75">
        <f t="shared" si="989"/>
        <v>100000</v>
      </c>
      <c r="JV155" s="75">
        <f t="shared" si="989"/>
        <v>100000</v>
      </c>
      <c r="JW155" s="75">
        <f t="shared" si="989"/>
        <v>100000</v>
      </c>
      <c r="JX155" s="75">
        <f t="shared" si="989"/>
        <v>100000</v>
      </c>
      <c r="JY155" s="75">
        <f t="shared" si="989"/>
        <v>100000</v>
      </c>
      <c r="JZ155" s="75">
        <f t="shared" si="989"/>
        <v>100000</v>
      </c>
      <c r="KA155" s="75">
        <f t="shared" si="989"/>
        <v>100000</v>
      </c>
      <c r="KB155" s="75">
        <f t="shared" si="989"/>
        <v>100000</v>
      </c>
      <c r="KC155" s="75">
        <f t="shared" si="989"/>
        <v>100000</v>
      </c>
      <c r="KD155" s="75">
        <f t="shared" si="989"/>
        <v>100000</v>
      </c>
      <c r="KE155" s="75">
        <f t="shared" si="989"/>
        <v>100000</v>
      </c>
      <c r="KF155" s="75">
        <f t="shared" si="989"/>
        <v>100000</v>
      </c>
      <c r="KG155" s="75">
        <f t="shared" si="989"/>
        <v>100000</v>
      </c>
      <c r="KH155" s="75">
        <f t="shared" si="989"/>
        <v>100000</v>
      </c>
      <c r="KI155" s="75">
        <f t="shared" si="989"/>
        <v>100000</v>
      </c>
      <c r="KJ155" s="75">
        <f t="shared" si="989"/>
        <v>100000</v>
      </c>
      <c r="KK155" s="75">
        <f t="shared" si="989"/>
        <v>100000</v>
      </c>
      <c r="KL155" s="75">
        <f t="shared" si="989"/>
        <v>100000</v>
      </c>
      <c r="KM155" s="75">
        <f t="shared" si="989"/>
        <v>100000</v>
      </c>
      <c r="KN155" s="75">
        <f t="shared" si="989"/>
        <v>100000</v>
      </c>
      <c r="KO155" s="75">
        <f t="shared" si="989"/>
        <v>100000</v>
      </c>
      <c r="KP155" s="75">
        <f t="shared" si="989"/>
        <v>100000</v>
      </c>
      <c r="KQ155" s="75">
        <f t="shared" si="989"/>
        <v>100000</v>
      </c>
      <c r="KR155" s="75">
        <f t="shared" si="989"/>
        <v>100000</v>
      </c>
      <c r="KS155" s="75">
        <f t="shared" si="989"/>
        <v>100000</v>
      </c>
      <c r="KT155" s="75">
        <f t="shared" si="989"/>
        <v>100000</v>
      </c>
      <c r="KU155" s="75">
        <f t="shared" si="989"/>
        <v>100000</v>
      </c>
      <c r="KV155" s="75">
        <f t="shared" si="989"/>
        <v>100000</v>
      </c>
      <c r="KW155" s="70"/>
      <c r="KX155" s="70"/>
    </row>
    <row r="156" spans="1:310" x14ac:dyDescent="0.25">
      <c r="A156" s="1"/>
      <c r="B156" s="79"/>
      <c r="C156" s="79"/>
      <c r="D156" s="79"/>
      <c r="E156" s="43" t="str">
        <f>kpi!E55</f>
        <v>регулярные расходы на интернет рекламу в регионах</v>
      </c>
      <c r="F156" s="1"/>
      <c r="G156" s="1"/>
      <c r="H156" s="11" t="str">
        <f>H155</f>
        <v>руб.</v>
      </c>
      <c r="I156" s="1"/>
      <c r="J156" s="1"/>
      <c r="K156" s="36"/>
      <c r="L156" s="1"/>
      <c r="M156" s="5"/>
      <c r="N156" s="52"/>
      <c r="O156" s="19"/>
      <c r="P156" s="1"/>
      <c r="Q156" s="1"/>
      <c r="R156" s="40">
        <f>SUMIFS($T156:$KW156,$T$1:$KW$1,"&gt;="&amp;1,$T$1:$KW$1,"&lt;="&amp;MAX($1:$1))</f>
        <v>390000</v>
      </c>
      <c r="S156" s="1"/>
      <c r="T156" s="5" t="s">
        <v>0</v>
      </c>
      <c r="U156" s="40">
        <v>30000</v>
      </c>
      <c r="V156" s="40">
        <f t="shared" ref="V156:AK159" si="990">U156</f>
        <v>30000</v>
      </c>
      <c r="W156" s="40">
        <f t="shared" si="990"/>
        <v>30000</v>
      </c>
      <c r="X156" s="40">
        <f t="shared" si="990"/>
        <v>30000</v>
      </c>
      <c r="Y156" s="40">
        <f t="shared" si="990"/>
        <v>30000</v>
      </c>
      <c r="Z156" s="40">
        <f t="shared" si="990"/>
        <v>30000</v>
      </c>
      <c r="AA156" s="40">
        <f t="shared" si="990"/>
        <v>30000</v>
      </c>
      <c r="AB156" s="40">
        <f t="shared" si="990"/>
        <v>30000</v>
      </c>
      <c r="AC156" s="40">
        <f t="shared" si="990"/>
        <v>30000</v>
      </c>
      <c r="AD156" s="40">
        <f t="shared" si="990"/>
        <v>30000</v>
      </c>
      <c r="AE156" s="40">
        <f t="shared" si="990"/>
        <v>30000</v>
      </c>
      <c r="AF156" s="40">
        <f t="shared" si="990"/>
        <v>30000</v>
      </c>
      <c r="AG156" s="40">
        <f t="shared" si="990"/>
        <v>30000</v>
      </c>
      <c r="AH156" s="40">
        <f t="shared" si="990"/>
        <v>30000</v>
      </c>
      <c r="AI156" s="40">
        <f t="shared" si="990"/>
        <v>30000</v>
      </c>
      <c r="AJ156" s="40">
        <f t="shared" si="990"/>
        <v>30000</v>
      </c>
      <c r="AK156" s="40">
        <f t="shared" si="990"/>
        <v>30000</v>
      </c>
      <c r="AL156" s="40">
        <f t="shared" ref="AL156:BA164" si="991">AK156</f>
        <v>30000</v>
      </c>
      <c r="AM156" s="40">
        <f t="shared" si="991"/>
        <v>30000</v>
      </c>
      <c r="AN156" s="40">
        <f t="shared" si="991"/>
        <v>30000</v>
      </c>
      <c r="AO156" s="40">
        <f t="shared" si="991"/>
        <v>30000</v>
      </c>
      <c r="AP156" s="40">
        <f t="shared" si="991"/>
        <v>30000</v>
      </c>
      <c r="AQ156" s="40">
        <f t="shared" si="991"/>
        <v>30000</v>
      </c>
      <c r="AR156" s="40">
        <f t="shared" si="991"/>
        <v>30000</v>
      </c>
      <c r="AS156" s="40">
        <f t="shared" si="991"/>
        <v>30000</v>
      </c>
      <c r="AT156" s="40">
        <f t="shared" si="991"/>
        <v>30000</v>
      </c>
      <c r="AU156" s="40">
        <f t="shared" si="991"/>
        <v>30000</v>
      </c>
      <c r="AV156" s="40">
        <f t="shared" si="991"/>
        <v>30000</v>
      </c>
      <c r="AW156" s="40">
        <f t="shared" si="991"/>
        <v>30000</v>
      </c>
      <c r="AX156" s="40">
        <f t="shared" si="991"/>
        <v>30000</v>
      </c>
      <c r="AY156" s="40">
        <f t="shared" si="991"/>
        <v>30000</v>
      </c>
      <c r="AZ156" s="40">
        <f t="shared" si="991"/>
        <v>30000</v>
      </c>
      <c r="BA156" s="40">
        <f t="shared" si="991"/>
        <v>30000</v>
      </c>
      <c r="BB156" s="40">
        <f t="shared" ref="BB156:BQ164" si="992">BA156</f>
        <v>30000</v>
      </c>
      <c r="BC156" s="40">
        <f t="shared" si="992"/>
        <v>30000</v>
      </c>
      <c r="BD156" s="40">
        <f t="shared" si="992"/>
        <v>30000</v>
      </c>
      <c r="BE156" s="40">
        <f t="shared" si="992"/>
        <v>30000</v>
      </c>
      <c r="BF156" s="40">
        <f t="shared" si="992"/>
        <v>30000</v>
      </c>
      <c r="BG156" s="40">
        <f t="shared" si="992"/>
        <v>30000</v>
      </c>
      <c r="BH156" s="40">
        <f t="shared" si="992"/>
        <v>30000</v>
      </c>
      <c r="BI156" s="40">
        <f t="shared" si="992"/>
        <v>30000</v>
      </c>
      <c r="BJ156" s="40">
        <f t="shared" si="992"/>
        <v>30000</v>
      </c>
      <c r="BK156" s="40">
        <f t="shared" si="992"/>
        <v>30000</v>
      </c>
      <c r="BL156" s="40">
        <f t="shared" si="992"/>
        <v>30000</v>
      </c>
      <c r="BM156" s="40">
        <f t="shared" si="992"/>
        <v>30000</v>
      </c>
      <c r="BN156" s="40">
        <f t="shared" si="992"/>
        <v>30000</v>
      </c>
      <c r="BO156" s="40">
        <f t="shared" si="992"/>
        <v>30000</v>
      </c>
      <c r="BP156" s="40">
        <f t="shared" si="992"/>
        <v>30000</v>
      </c>
      <c r="BQ156" s="40">
        <f t="shared" si="992"/>
        <v>30000</v>
      </c>
      <c r="BR156" s="40">
        <f t="shared" ref="BR156:CG164" si="993">BQ156</f>
        <v>30000</v>
      </c>
      <c r="BS156" s="40">
        <f t="shared" si="993"/>
        <v>30000</v>
      </c>
      <c r="BT156" s="40">
        <f t="shared" si="993"/>
        <v>30000</v>
      </c>
      <c r="BU156" s="40">
        <f t="shared" si="993"/>
        <v>30000</v>
      </c>
      <c r="BV156" s="40">
        <f t="shared" si="993"/>
        <v>30000</v>
      </c>
      <c r="BW156" s="40">
        <f t="shared" si="993"/>
        <v>30000</v>
      </c>
      <c r="BX156" s="40">
        <f t="shared" si="993"/>
        <v>30000</v>
      </c>
      <c r="BY156" s="40">
        <f t="shared" si="993"/>
        <v>30000</v>
      </c>
      <c r="BZ156" s="40">
        <f t="shared" si="993"/>
        <v>30000</v>
      </c>
      <c r="CA156" s="40">
        <f t="shared" si="993"/>
        <v>30000</v>
      </c>
      <c r="CB156" s="40">
        <f t="shared" si="993"/>
        <v>30000</v>
      </c>
      <c r="CC156" s="40">
        <f t="shared" si="993"/>
        <v>30000</v>
      </c>
      <c r="CD156" s="40">
        <f t="shared" si="993"/>
        <v>30000</v>
      </c>
      <c r="CE156" s="40">
        <f t="shared" si="993"/>
        <v>30000</v>
      </c>
      <c r="CF156" s="40">
        <f t="shared" si="993"/>
        <v>30000</v>
      </c>
      <c r="CG156" s="40">
        <f t="shared" si="993"/>
        <v>30000</v>
      </c>
      <c r="CH156" s="40">
        <f t="shared" ref="CH156:CW165" si="994">CG156</f>
        <v>30000</v>
      </c>
      <c r="CI156" s="40">
        <f t="shared" si="994"/>
        <v>30000</v>
      </c>
      <c r="CJ156" s="40">
        <f t="shared" si="994"/>
        <v>30000</v>
      </c>
      <c r="CK156" s="40">
        <f t="shared" si="994"/>
        <v>30000</v>
      </c>
      <c r="CL156" s="40">
        <f t="shared" si="994"/>
        <v>30000</v>
      </c>
      <c r="CM156" s="40">
        <f t="shared" si="994"/>
        <v>30000</v>
      </c>
      <c r="CN156" s="40">
        <f t="shared" si="994"/>
        <v>30000</v>
      </c>
      <c r="CO156" s="40">
        <f t="shared" si="994"/>
        <v>30000</v>
      </c>
      <c r="CP156" s="40">
        <f t="shared" si="994"/>
        <v>30000</v>
      </c>
      <c r="CQ156" s="40">
        <f t="shared" si="994"/>
        <v>30000</v>
      </c>
      <c r="CR156" s="40">
        <f t="shared" si="994"/>
        <v>30000</v>
      </c>
      <c r="CS156" s="40">
        <f t="shared" si="994"/>
        <v>30000</v>
      </c>
      <c r="CT156" s="40">
        <f t="shared" si="994"/>
        <v>30000</v>
      </c>
      <c r="CU156" s="40">
        <f t="shared" si="994"/>
        <v>30000</v>
      </c>
      <c r="CV156" s="40">
        <f t="shared" si="994"/>
        <v>30000</v>
      </c>
      <c r="CW156" s="40">
        <f t="shared" si="994"/>
        <v>30000</v>
      </c>
      <c r="CX156" s="40">
        <f t="shared" ref="CX156:DM165" si="995">CW156</f>
        <v>30000</v>
      </c>
      <c r="CY156" s="40">
        <f t="shared" si="995"/>
        <v>30000</v>
      </c>
      <c r="CZ156" s="40">
        <f t="shared" si="995"/>
        <v>30000</v>
      </c>
      <c r="DA156" s="40">
        <f t="shared" si="995"/>
        <v>30000</v>
      </c>
      <c r="DB156" s="40">
        <f t="shared" si="995"/>
        <v>30000</v>
      </c>
      <c r="DC156" s="40">
        <f t="shared" si="995"/>
        <v>30000</v>
      </c>
      <c r="DD156" s="40">
        <f t="shared" si="995"/>
        <v>30000</v>
      </c>
      <c r="DE156" s="40">
        <f t="shared" si="995"/>
        <v>30000</v>
      </c>
      <c r="DF156" s="40">
        <f t="shared" si="995"/>
        <v>30000</v>
      </c>
      <c r="DG156" s="40">
        <f t="shared" si="995"/>
        <v>30000</v>
      </c>
      <c r="DH156" s="40">
        <f t="shared" si="995"/>
        <v>30000</v>
      </c>
      <c r="DI156" s="40">
        <f t="shared" si="995"/>
        <v>30000</v>
      </c>
      <c r="DJ156" s="40">
        <f t="shared" si="995"/>
        <v>30000</v>
      </c>
      <c r="DK156" s="40">
        <f t="shared" si="995"/>
        <v>30000</v>
      </c>
      <c r="DL156" s="40">
        <f t="shared" si="995"/>
        <v>30000</v>
      </c>
      <c r="DM156" s="40">
        <f t="shared" si="995"/>
        <v>30000</v>
      </c>
      <c r="DN156" s="40">
        <f t="shared" ref="DN156:EC165" si="996">DM156</f>
        <v>30000</v>
      </c>
      <c r="DO156" s="40">
        <f t="shared" si="996"/>
        <v>30000</v>
      </c>
      <c r="DP156" s="40">
        <f t="shared" si="996"/>
        <v>30000</v>
      </c>
      <c r="DQ156" s="40">
        <f t="shared" si="996"/>
        <v>30000</v>
      </c>
      <c r="DR156" s="40">
        <f t="shared" si="996"/>
        <v>30000</v>
      </c>
      <c r="DS156" s="40">
        <f t="shared" si="996"/>
        <v>30000</v>
      </c>
      <c r="DT156" s="40">
        <f t="shared" si="996"/>
        <v>30000</v>
      </c>
      <c r="DU156" s="40">
        <f t="shared" si="996"/>
        <v>30000</v>
      </c>
      <c r="DV156" s="40">
        <f t="shared" si="996"/>
        <v>30000</v>
      </c>
      <c r="DW156" s="40">
        <f t="shared" si="996"/>
        <v>30000</v>
      </c>
      <c r="DX156" s="40">
        <f t="shared" si="996"/>
        <v>30000</v>
      </c>
      <c r="DY156" s="40">
        <f t="shared" si="996"/>
        <v>30000</v>
      </c>
      <c r="DZ156" s="40">
        <f t="shared" si="996"/>
        <v>30000</v>
      </c>
      <c r="EA156" s="40">
        <f t="shared" si="996"/>
        <v>30000</v>
      </c>
      <c r="EB156" s="40">
        <f t="shared" si="996"/>
        <v>30000</v>
      </c>
      <c r="EC156" s="40">
        <f t="shared" si="996"/>
        <v>30000</v>
      </c>
      <c r="ED156" s="40">
        <f t="shared" ref="ED156:ES165" si="997">EC156</f>
        <v>30000</v>
      </c>
      <c r="EE156" s="40">
        <f t="shared" si="997"/>
        <v>30000</v>
      </c>
      <c r="EF156" s="40">
        <f t="shared" si="997"/>
        <v>30000</v>
      </c>
      <c r="EG156" s="40">
        <f t="shared" si="997"/>
        <v>30000</v>
      </c>
      <c r="EH156" s="40">
        <f t="shared" si="997"/>
        <v>30000</v>
      </c>
      <c r="EI156" s="40">
        <f t="shared" si="997"/>
        <v>30000</v>
      </c>
      <c r="EJ156" s="40">
        <f t="shared" si="997"/>
        <v>30000</v>
      </c>
      <c r="EK156" s="40">
        <f t="shared" si="997"/>
        <v>30000</v>
      </c>
      <c r="EL156" s="40">
        <f t="shared" si="997"/>
        <v>30000</v>
      </c>
      <c r="EM156" s="40">
        <f t="shared" si="997"/>
        <v>30000</v>
      </c>
      <c r="EN156" s="40">
        <f t="shared" si="997"/>
        <v>30000</v>
      </c>
      <c r="EO156" s="40">
        <f t="shared" si="997"/>
        <v>30000</v>
      </c>
      <c r="EP156" s="40">
        <f t="shared" si="997"/>
        <v>30000</v>
      </c>
      <c r="EQ156" s="40">
        <f t="shared" si="997"/>
        <v>30000</v>
      </c>
      <c r="ER156" s="40">
        <f t="shared" si="997"/>
        <v>30000</v>
      </c>
      <c r="ES156" s="40">
        <f t="shared" si="997"/>
        <v>30000</v>
      </c>
      <c r="ET156" s="40">
        <f t="shared" ref="ET156:FI165" si="998">ES156</f>
        <v>30000</v>
      </c>
      <c r="EU156" s="40">
        <f t="shared" si="998"/>
        <v>30000</v>
      </c>
      <c r="EV156" s="40">
        <f t="shared" si="998"/>
        <v>30000</v>
      </c>
      <c r="EW156" s="40">
        <f t="shared" si="998"/>
        <v>30000</v>
      </c>
      <c r="EX156" s="40">
        <f t="shared" si="998"/>
        <v>30000</v>
      </c>
      <c r="EY156" s="40">
        <f t="shared" si="998"/>
        <v>30000</v>
      </c>
      <c r="EZ156" s="40">
        <f t="shared" si="998"/>
        <v>30000</v>
      </c>
      <c r="FA156" s="40">
        <f t="shared" si="998"/>
        <v>30000</v>
      </c>
      <c r="FB156" s="40">
        <f t="shared" si="998"/>
        <v>30000</v>
      </c>
      <c r="FC156" s="40">
        <f t="shared" si="998"/>
        <v>30000</v>
      </c>
      <c r="FD156" s="40">
        <f t="shared" si="998"/>
        <v>30000</v>
      </c>
      <c r="FE156" s="40">
        <f t="shared" si="998"/>
        <v>30000</v>
      </c>
      <c r="FF156" s="40">
        <f t="shared" si="998"/>
        <v>30000</v>
      </c>
      <c r="FG156" s="40">
        <f t="shared" si="998"/>
        <v>30000</v>
      </c>
      <c r="FH156" s="40">
        <f t="shared" si="998"/>
        <v>30000</v>
      </c>
      <c r="FI156" s="40">
        <f t="shared" si="998"/>
        <v>30000</v>
      </c>
      <c r="FJ156" s="40">
        <f t="shared" ref="FJ156:FY165" si="999">FI156</f>
        <v>30000</v>
      </c>
      <c r="FK156" s="40">
        <f t="shared" si="999"/>
        <v>30000</v>
      </c>
      <c r="FL156" s="40">
        <f t="shared" si="999"/>
        <v>30000</v>
      </c>
      <c r="FM156" s="40">
        <f t="shared" si="999"/>
        <v>30000</v>
      </c>
      <c r="FN156" s="40">
        <f t="shared" si="999"/>
        <v>30000</v>
      </c>
      <c r="FO156" s="40">
        <f t="shared" si="999"/>
        <v>30000</v>
      </c>
      <c r="FP156" s="40">
        <f t="shared" si="999"/>
        <v>30000</v>
      </c>
      <c r="FQ156" s="40">
        <f t="shared" si="999"/>
        <v>30000</v>
      </c>
      <c r="FR156" s="40">
        <f t="shared" si="999"/>
        <v>30000</v>
      </c>
      <c r="FS156" s="40">
        <f t="shared" si="999"/>
        <v>30000</v>
      </c>
      <c r="FT156" s="40">
        <f t="shared" si="999"/>
        <v>30000</v>
      </c>
      <c r="FU156" s="40">
        <f t="shared" si="999"/>
        <v>30000</v>
      </c>
      <c r="FV156" s="40">
        <f t="shared" si="999"/>
        <v>30000</v>
      </c>
      <c r="FW156" s="40">
        <f t="shared" si="999"/>
        <v>30000</v>
      </c>
      <c r="FX156" s="40">
        <f t="shared" si="999"/>
        <v>30000</v>
      </c>
      <c r="FY156" s="40">
        <f t="shared" si="999"/>
        <v>30000</v>
      </c>
      <c r="FZ156" s="40">
        <f t="shared" ref="FZ156:GO165" si="1000">FY156</f>
        <v>30000</v>
      </c>
      <c r="GA156" s="40">
        <f t="shared" si="1000"/>
        <v>30000</v>
      </c>
      <c r="GB156" s="40">
        <f t="shared" si="1000"/>
        <v>30000</v>
      </c>
      <c r="GC156" s="40">
        <f t="shared" si="1000"/>
        <v>30000</v>
      </c>
      <c r="GD156" s="40">
        <f t="shared" si="1000"/>
        <v>30000</v>
      </c>
      <c r="GE156" s="40">
        <f t="shared" si="1000"/>
        <v>30000</v>
      </c>
      <c r="GF156" s="40">
        <f t="shared" si="1000"/>
        <v>30000</v>
      </c>
      <c r="GG156" s="40">
        <f t="shared" si="1000"/>
        <v>30000</v>
      </c>
      <c r="GH156" s="40">
        <f t="shared" si="1000"/>
        <v>30000</v>
      </c>
      <c r="GI156" s="40">
        <f t="shared" si="1000"/>
        <v>30000</v>
      </c>
      <c r="GJ156" s="40">
        <f t="shared" si="1000"/>
        <v>30000</v>
      </c>
      <c r="GK156" s="40">
        <f t="shared" si="1000"/>
        <v>30000</v>
      </c>
      <c r="GL156" s="40">
        <f t="shared" si="1000"/>
        <v>30000</v>
      </c>
      <c r="GM156" s="40">
        <f t="shared" si="1000"/>
        <v>30000</v>
      </c>
      <c r="GN156" s="40">
        <f t="shared" si="1000"/>
        <v>30000</v>
      </c>
      <c r="GO156" s="40">
        <f t="shared" si="1000"/>
        <v>30000</v>
      </c>
      <c r="GP156" s="40">
        <f t="shared" ref="GP156:HE165" si="1001">GO156</f>
        <v>30000</v>
      </c>
      <c r="GQ156" s="40">
        <f t="shared" si="1001"/>
        <v>30000</v>
      </c>
      <c r="GR156" s="40">
        <f t="shared" si="1001"/>
        <v>30000</v>
      </c>
      <c r="GS156" s="40">
        <f t="shared" si="1001"/>
        <v>30000</v>
      </c>
      <c r="GT156" s="40">
        <f t="shared" si="1001"/>
        <v>30000</v>
      </c>
      <c r="GU156" s="40">
        <f t="shared" si="1001"/>
        <v>30000</v>
      </c>
      <c r="GV156" s="40">
        <f t="shared" si="1001"/>
        <v>30000</v>
      </c>
      <c r="GW156" s="40">
        <f t="shared" si="1001"/>
        <v>30000</v>
      </c>
      <c r="GX156" s="40">
        <f t="shared" si="1001"/>
        <v>30000</v>
      </c>
      <c r="GY156" s="40">
        <f t="shared" si="1001"/>
        <v>30000</v>
      </c>
      <c r="GZ156" s="40">
        <f t="shared" si="1001"/>
        <v>30000</v>
      </c>
      <c r="HA156" s="40">
        <f t="shared" si="1001"/>
        <v>30000</v>
      </c>
      <c r="HB156" s="40">
        <f t="shared" si="1001"/>
        <v>30000</v>
      </c>
      <c r="HC156" s="40">
        <f t="shared" si="1001"/>
        <v>30000</v>
      </c>
      <c r="HD156" s="40">
        <f t="shared" si="1001"/>
        <v>30000</v>
      </c>
      <c r="HE156" s="40">
        <f t="shared" si="1001"/>
        <v>30000</v>
      </c>
      <c r="HF156" s="40">
        <f t="shared" ref="HF156:HU165" si="1002">HE156</f>
        <v>30000</v>
      </c>
      <c r="HG156" s="40">
        <f t="shared" si="1002"/>
        <v>30000</v>
      </c>
      <c r="HH156" s="40">
        <f t="shared" si="1002"/>
        <v>30000</v>
      </c>
      <c r="HI156" s="40">
        <f t="shared" si="1002"/>
        <v>30000</v>
      </c>
      <c r="HJ156" s="40">
        <f t="shared" si="1002"/>
        <v>30000</v>
      </c>
      <c r="HK156" s="40">
        <f t="shared" si="1002"/>
        <v>30000</v>
      </c>
      <c r="HL156" s="40">
        <f t="shared" si="1002"/>
        <v>30000</v>
      </c>
      <c r="HM156" s="40">
        <f t="shared" si="1002"/>
        <v>30000</v>
      </c>
      <c r="HN156" s="40">
        <f t="shared" si="1002"/>
        <v>30000</v>
      </c>
      <c r="HO156" s="40">
        <f t="shared" si="1002"/>
        <v>30000</v>
      </c>
      <c r="HP156" s="40">
        <f t="shared" si="1002"/>
        <v>30000</v>
      </c>
      <c r="HQ156" s="40">
        <f t="shared" si="1002"/>
        <v>30000</v>
      </c>
      <c r="HR156" s="40">
        <f t="shared" si="1002"/>
        <v>30000</v>
      </c>
      <c r="HS156" s="40">
        <f t="shared" si="1002"/>
        <v>30000</v>
      </c>
      <c r="HT156" s="40">
        <f t="shared" si="1002"/>
        <v>30000</v>
      </c>
      <c r="HU156" s="40">
        <f t="shared" si="1002"/>
        <v>30000</v>
      </c>
      <c r="HV156" s="40">
        <f t="shared" ref="HV156:IK165" si="1003">HU156</f>
        <v>30000</v>
      </c>
      <c r="HW156" s="40">
        <f t="shared" si="1003"/>
        <v>30000</v>
      </c>
      <c r="HX156" s="40">
        <f t="shared" si="1003"/>
        <v>30000</v>
      </c>
      <c r="HY156" s="40">
        <f t="shared" si="1003"/>
        <v>30000</v>
      </c>
      <c r="HZ156" s="40">
        <f t="shared" si="1003"/>
        <v>30000</v>
      </c>
      <c r="IA156" s="40">
        <f t="shared" si="1003"/>
        <v>30000</v>
      </c>
      <c r="IB156" s="40">
        <f t="shared" si="1003"/>
        <v>30000</v>
      </c>
      <c r="IC156" s="40">
        <f t="shared" si="1003"/>
        <v>30000</v>
      </c>
      <c r="ID156" s="40">
        <f t="shared" si="1003"/>
        <v>30000</v>
      </c>
      <c r="IE156" s="40">
        <f t="shared" si="1003"/>
        <v>30000</v>
      </c>
      <c r="IF156" s="40">
        <f t="shared" si="1003"/>
        <v>30000</v>
      </c>
      <c r="IG156" s="40">
        <f t="shared" si="1003"/>
        <v>30000</v>
      </c>
      <c r="IH156" s="40">
        <f t="shared" si="1003"/>
        <v>30000</v>
      </c>
      <c r="II156" s="40">
        <f t="shared" si="1003"/>
        <v>30000</v>
      </c>
      <c r="IJ156" s="40">
        <f t="shared" si="1003"/>
        <v>30000</v>
      </c>
      <c r="IK156" s="40">
        <f t="shared" si="1003"/>
        <v>30000</v>
      </c>
      <c r="IL156" s="40">
        <f t="shared" ref="IL156:JA165" si="1004">IK156</f>
        <v>30000</v>
      </c>
      <c r="IM156" s="40">
        <f t="shared" si="1004"/>
        <v>30000</v>
      </c>
      <c r="IN156" s="40">
        <f t="shared" si="1004"/>
        <v>30000</v>
      </c>
      <c r="IO156" s="40">
        <f t="shared" si="1004"/>
        <v>30000</v>
      </c>
      <c r="IP156" s="40">
        <f t="shared" si="1004"/>
        <v>30000</v>
      </c>
      <c r="IQ156" s="40">
        <f t="shared" si="1004"/>
        <v>30000</v>
      </c>
      <c r="IR156" s="40">
        <f t="shared" si="1004"/>
        <v>30000</v>
      </c>
      <c r="IS156" s="40">
        <f t="shared" si="1004"/>
        <v>30000</v>
      </c>
      <c r="IT156" s="40">
        <f t="shared" si="1004"/>
        <v>30000</v>
      </c>
      <c r="IU156" s="40">
        <f t="shared" si="1004"/>
        <v>30000</v>
      </c>
      <c r="IV156" s="40">
        <f t="shared" si="1004"/>
        <v>30000</v>
      </c>
      <c r="IW156" s="40">
        <f t="shared" si="1004"/>
        <v>30000</v>
      </c>
      <c r="IX156" s="40">
        <f t="shared" si="1004"/>
        <v>30000</v>
      </c>
      <c r="IY156" s="40">
        <f t="shared" si="1004"/>
        <v>30000</v>
      </c>
      <c r="IZ156" s="40">
        <f t="shared" si="1004"/>
        <v>30000</v>
      </c>
      <c r="JA156" s="40">
        <f t="shared" si="1004"/>
        <v>30000</v>
      </c>
      <c r="JB156" s="40">
        <f t="shared" ref="JB156:JQ165" si="1005">JA156</f>
        <v>30000</v>
      </c>
      <c r="JC156" s="40">
        <f t="shared" si="1005"/>
        <v>30000</v>
      </c>
      <c r="JD156" s="40">
        <f t="shared" si="1005"/>
        <v>30000</v>
      </c>
      <c r="JE156" s="40">
        <f t="shared" si="1005"/>
        <v>30000</v>
      </c>
      <c r="JF156" s="40">
        <f t="shared" si="1005"/>
        <v>30000</v>
      </c>
      <c r="JG156" s="40">
        <f t="shared" si="1005"/>
        <v>30000</v>
      </c>
      <c r="JH156" s="40">
        <f t="shared" si="1005"/>
        <v>30000</v>
      </c>
      <c r="JI156" s="40">
        <f t="shared" si="1005"/>
        <v>30000</v>
      </c>
      <c r="JJ156" s="40">
        <f t="shared" si="1005"/>
        <v>30000</v>
      </c>
      <c r="JK156" s="40">
        <f t="shared" si="1005"/>
        <v>30000</v>
      </c>
      <c r="JL156" s="40">
        <f t="shared" si="1005"/>
        <v>30000</v>
      </c>
      <c r="JM156" s="40">
        <f t="shared" si="1005"/>
        <v>30000</v>
      </c>
      <c r="JN156" s="40">
        <f t="shared" si="1005"/>
        <v>30000</v>
      </c>
      <c r="JO156" s="40">
        <f t="shared" si="1005"/>
        <v>30000</v>
      </c>
      <c r="JP156" s="40">
        <f t="shared" si="1005"/>
        <v>30000</v>
      </c>
      <c r="JQ156" s="40">
        <f t="shared" si="1005"/>
        <v>30000</v>
      </c>
      <c r="JR156" s="40">
        <f t="shared" ref="JR156:KG165" si="1006">JQ156</f>
        <v>30000</v>
      </c>
      <c r="JS156" s="40">
        <f t="shared" si="1006"/>
        <v>30000</v>
      </c>
      <c r="JT156" s="40">
        <f t="shared" si="1006"/>
        <v>30000</v>
      </c>
      <c r="JU156" s="40">
        <f t="shared" si="1006"/>
        <v>30000</v>
      </c>
      <c r="JV156" s="40">
        <f t="shared" si="1006"/>
        <v>30000</v>
      </c>
      <c r="JW156" s="40">
        <f t="shared" si="1006"/>
        <v>30000</v>
      </c>
      <c r="JX156" s="40">
        <f t="shared" si="1006"/>
        <v>30000</v>
      </c>
      <c r="JY156" s="40">
        <f t="shared" si="1006"/>
        <v>30000</v>
      </c>
      <c r="JZ156" s="40">
        <f t="shared" si="1006"/>
        <v>30000</v>
      </c>
      <c r="KA156" s="40">
        <f t="shared" si="1006"/>
        <v>30000</v>
      </c>
      <c r="KB156" s="40">
        <f t="shared" si="1006"/>
        <v>30000</v>
      </c>
      <c r="KC156" s="40">
        <f t="shared" si="1006"/>
        <v>30000</v>
      </c>
      <c r="KD156" s="40">
        <f t="shared" si="1006"/>
        <v>30000</v>
      </c>
      <c r="KE156" s="40">
        <f t="shared" si="1006"/>
        <v>30000</v>
      </c>
      <c r="KF156" s="40">
        <f t="shared" si="1006"/>
        <v>30000</v>
      </c>
      <c r="KG156" s="40">
        <f t="shared" si="1006"/>
        <v>30000</v>
      </c>
      <c r="KH156" s="40">
        <f t="shared" ref="KG156:KV165" si="1007">KG156</f>
        <v>30000</v>
      </c>
      <c r="KI156" s="40">
        <f t="shared" si="1007"/>
        <v>30000</v>
      </c>
      <c r="KJ156" s="40">
        <f t="shared" si="1007"/>
        <v>30000</v>
      </c>
      <c r="KK156" s="40">
        <f t="shared" si="1007"/>
        <v>30000</v>
      </c>
      <c r="KL156" s="40">
        <f t="shared" si="1007"/>
        <v>30000</v>
      </c>
      <c r="KM156" s="40">
        <f t="shared" si="1007"/>
        <v>30000</v>
      </c>
      <c r="KN156" s="40">
        <f t="shared" si="1007"/>
        <v>30000</v>
      </c>
      <c r="KO156" s="40">
        <f t="shared" si="1007"/>
        <v>30000</v>
      </c>
      <c r="KP156" s="40">
        <f t="shared" si="1007"/>
        <v>30000</v>
      </c>
      <c r="KQ156" s="40">
        <f t="shared" si="1007"/>
        <v>30000</v>
      </c>
      <c r="KR156" s="40">
        <f t="shared" si="1007"/>
        <v>30000</v>
      </c>
      <c r="KS156" s="40">
        <f t="shared" si="1007"/>
        <v>30000</v>
      </c>
      <c r="KT156" s="40">
        <f t="shared" si="1007"/>
        <v>30000</v>
      </c>
      <c r="KU156" s="40">
        <f t="shared" si="1007"/>
        <v>30000</v>
      </c>
      <c r="KV156" s="40">
        <f t="shared" si="1007"/>
        <v>30000</v>
      </c>
      <c r="KW156" s="1"/>
      <c r="KX156" s="1"/>
    </row>
    <row r="157" spans="1:310" x14ac:dyDescent="0.25">
      <c r="A157" s="1"/>
      <c r="B157" s="79"/>
      <c r="C157" s="79"/>
      <c r="D157" s="79"/>
      <c r="E157" s="1" t="str">
        <f>kpi!E56</f>
        <v xml:space="preserve">регулярные расходы на развитие системы сервиса </v>
      </c>
      <c r="F157" s="1"/>
      <c r="G157" s="1"/>
      <c r="H157" s="11" t="str">
        <f t="shared" ref="H157:H163" si="1008">H156</f>
        <v>руб.</v>
      </c>
      <c r="I157" s="1"/>
      <c r="J157" s="1"/>
      <c r="K157" s="1"/>
      <c r="L157" s="1"/>
      <c r="M157" s="5"/>
      <c r="N157" s="52"/>
      <c r="O157" s="19"/>
      <c r="P157" s="1"/>
      <c r="Q157" s="1"/>
      <c r="R157" s="40">
        <f t="shared" ref="R157:R165" si="1009">SUMIFS($T157:$KW157,$T$1:$KW$1,"&gt;="&amp;1,$T$1:$KW$1,"&lt;="&amp;MAX($1:$1))</f>
        <v>260000</v>
      </c>
      <c r="S157" s="1"/>
      <c r="T157" s="5" t="s">
        <v>0</v>
      </c>
      <c r="U157" s="40">
        <v>20000</v>
      </c>
      <c r="V157" s="40">
        <f t="shared" si="990"/>
        <v>20000</v>
      </c>
      <c r="W157" s="40">
        <f t="shared" si="990"/>
        <v>20000</v>
      </c>
      <c r="X157" s="40">
        <f t="shared" si="990"/>
        <v>20000</v>
      </c>
      <c r="Y157" s="40">
        <f t="shared" si="990"/>
        <v>20000</v>
      </c>
      <c r="Z157" s="40">
        <f t="shared" si="990"/>
        <v>20000</v>
      </c>
      <c r="AA157" s="40">
        <f t="shared" si="990"/>
        <v>20000</v>
      </c>
      <c r="AB157" s="40">
        <f t="shared" si="990"/>
        <v>20000</v>
      </c>
      <c r="AC157" s="40">
        <f t="shared" si="990"/>
        <v>20000</v>
      </c>
      <c r="AD157" s="40">
        <f t="shared" si="990"/>
        <v>20000</v>
      </c>
      <c r="AE157" s="40">
        <f t="shared" si="990"/>
        <v>20000</v>
      </c>
      <c r="AF157" s="40">
        <f t="shared" si="990"/>
        <v>20000</v>
      </c>
      <c r="AG157" s="40">
        <f t="shared" si="990"/>
        <v>20000</v>
      </c>
      <c r="AH157" s="40">
        <f t="shared" si="990"/>
        <v>20000</v>
      </c>
      <c r="AI157" s="40">
        <f t="shared" si="990"/>
        <v>20000</v>
      </c>
      <c r="AJ157" s="40">
        <f t="shared" si="990"/>
        <v>20000</v>
      </c>
      <c r="AK157" s="40">
        <f t="shared" si="990"/>
        <v>20000</v>
      </c>
      <c r="AL157" s="40">
        <f t="shared" si="991"/>
        <v>20000</v>
      </c>
      <c r="AM157" s="40">
        <f t="shared" si="991"/>
        <v>20000</v>
      </c>
      <c r="AN157" s="40">
        <f t="shared" si="991"/>
        <v>20000</v>
      </c>
      <c r="AO157" s="40">
        <f t="shared" si="991"/>
        <v>20000</v>
      </c>
      <c r="AP157" s="40">
        <f t="shared" si="991"/>
        <v>20000</v>
      </c>
      <c r="AQ157" s="40">
        <f t="shared" si="991"/>
        <v>20000</v>
      </c>
      <c r="AR157" s="40">
        <f t="shared" si="991"/>
        <v>20000</v>
      </c>
      <c r="AS157" s="40">
        <f t="shared" si="991"/>
        <v>20000</v>
      </c>
      <c r="AT157" s="40">
        <f t="shared" si="991"/>
        <v>20000</v>
      </c>
      <c r="AU157" s="40">
        <f t="shared" si="991"/>
        <v>20000</v>
      </c>
      <c r="AV157" s="40">
        <f t="shared" si="991"/>
        <v>20000</v>
      </c>
      <c r="AW157" s="40">
        <f t="shared" si="991"/>
        <v>20000</v>
      </c>
      <c r="AX157" s="40">
        <f t="shared" si="991"/>
        <v>20000</v>
      </c>
      <c r="AY157" s="40">
        <f t="shared" si="991"/>
        <v>20000</v>
      </c>
      <c r="AZ157" s="40">
        <f t="shared" si="991"/>
        <v>20000</v>
      </c>
      <c r="BA157" s="40">
        <f t="shared" si="991"/>
        <v>20000</v>
      </c>
      <c r="BB157" s="40">
        <f t="shared" si="992"/>
        <v>20000</v>
      </c>
      <c r="BC157" s="40">
        <f t="shared" si="992"/>
        <v>20000</v>
      </c>
      <c r="BD157" s="40">
        <f t="shared" si="992"/>
        <v>20000</v>
      </c>
      <c r="BE157" s="40">
        <f t="shared" si="992"/>
        <v>20000</v>
      </c>
      <c r="BF157" s="40">
        <f t="shared" si="992"/>
        <v>20000</v>
      </c>
      <c r="BG157" s="40">
        <f t="shared" si="992"/>
        <v>20000</v>
      </c>
      <c r="BH157" s="40">
        <f t="shared" si="992"/>
        <v>20000</v>
      </c>
      <c r="BI157" s="40">
        <f t="shared" si="992"/>
        <v>20000</v>
      </c>
      <c r="BJ157" s="40">
        <f t="shared" si="992"/>
        <v>20000</v>
      </c>
      <c r="BK157" s="40">
        <f t="shared" si="992"/>
        <v>20000</v>
      </c>
      <c r="BL157" s="40">
        <f t="shared" si="992"/>
        <v>20000</v>
      </c>
      <c r="BM157" s="40">
        <f t="shared" si="992"/>
        <v>20000</v>
      </c>
      <c r="BN157" s="40">
        <f t="shared" si="992"/>
        <v>20000</v>
      </c>
      <c r="BO157" s="40">
        <f t="shared" si="992"/>
        <v>20000</v>
      </c>
      <c r="BP157" s="40">
        <f t="shared" si="992"/>
        <v>20000</v>
      </c>
      <c r="BQ157" s="40">
        <f t="shared" si="992"/>
        <v>20000</v>
      </c>
      <c r="BR157" s="40">
        <f t="shared" si="993"/>
        <v>20000</v>
      </c>
      <c r="BS157" s="40">
        <f t="shared" si="993"/>
        <v>20000</v>
      </c>
      <c r="BT157" s="40">
        <f t="shared" si="993"/>
        <v>20000</v>
      </c>
      <c r="BU157" s="40">
        <f t="shared" si="993"/>
        <v>20000</v>
      </c>
      <c r="BV157" s="40">
        <f t="shared" si="993"/>
        <v>20000</v>
      </c>
      <c r="BW157" s="40">
        <f t="shared" si="993"/>
        <v>20000</v>
      </c>
      <c r="BX157" s="40">
        <f t="shared" si="993"/>
        <v>20000</v>
      </c>
      <c r="BY157" s="40">
        <f t="shared" si="993"/>
        <v>20000</v>
      </c>
      <c r="BZ157" s="40">
        <f t="shared" si="993"/>
        <v>20000</v>
      </c>
      <c r="CA157" s="40">
        <f t="shared" si="993"/>
        <v>20000</v>
      </c>
      <c r="CB157" s="40">
        <f t="shared" si="993"/>
        <v>20000</v>
      </c>
      <c r="CC157" s="40">
        <f t="shared" si="993"/>
        <v>20000</v>
      </c>
      <c r="CD157" s="40">
        <f t="shared" si="993"/>
        <v>20000</v>
      </c>
      <c r="CE157" s="40">
        <f t="shared" si="993"/>
        <v>20000</v>
      </c>
      <c r="CF157" s="40">
        <f t="shared" si="993"/>
        <v>20000</v>
      </c>
      <c r="CG157" s="40">
        <f t="shared" si="993"/>
        <v>20000</v>
      </c>
      <c r="CH157" s="40">
        <f t="shared" si="994"/>
        <v>20000</v>
      </c>
      <c r="CI157" s="40">
        <f t="shared" si="994"/>
        <v>20000</v>
      </c>
      <c r="CJ157" s="40">
        <f t="shared" si="994"/>
        <v>20000</v>
      </c>
      <c r="CK157" s="40">
        <f t="shared" si="994"/>
        <v>20000</v>
      </c>
      <c r="CL157" s="40">
        <f t="shared" si="994"/>
        <v>20000</v>
      </c>
      <c r="CM157" s="40">
        <f t="shared" si="994"/>
        <v>20000</v>
      </c>
      <c r="CN157" s="40">
        <f t="shared" si="994"/>
        <v>20000</v>
      </c>
      <c r="CO157" s="40">
        <f t="shared" si="994"/>
        <v>20000</v>
      </c>
      <c r="CP157" s="40">
        <f t="shared" si="994"/>
        <v>20000</v>
      </c>
      <c r="CQ157" s="40">
        <f t="shared" si="994"/>
        <v>20000</v>
      </c>
      <c r="CR157" s="40">
        <f t="shared" si="994"/>
        <v>20000</v>
      </c>
      <c r="CS157" s="40">
        <f t="shared" si="994"/>
        <v>20000</v>
      </c>
      <c r="CT157" s="40">
        <f t="shared" si="994"/>
        <v>20000</v>
      </c>
      <c r="CU157" s="40">
        <f t="shared" si="994"/>
        <v>20000</v>
      </c>
      <c r="CV157" s="40">
        <f t="shared" si="994"/>
        <v>20000</v>
      </c>
      <c r="CW157" s="40">
        <f t="shared" si="994"/>
        <v>20000</v>
      </c>
      <c r="CX157" s="40">
        <f t="shared" si="995"/>
        <v>20000</v>
      </c>
      <c r="CY157" s="40">
        <f t="shared" si="995"/>
        <v>20000</v>
      </c>
      <c r="CZ157" s="40">
        <f t="shared" si="995"/>
        <v>20000</v>
      </c>
      <c r="DA157" s="40">
        <f t="shared" si="995"/>
        <v>20000</v>
      </c>
      <c r="DB157" s="40">
        <f t="shared" si="995"/>
        <v>20000</v>
      </c>
      <c r="DC157" s="40">
        <f t="shared" si="995"/>
        <v>20000</v>
      </c>
      <c r="DD157" s="40">
        <f t="shared" si="995"/>
        <v>20000</v>
      </c>
      <c r="DE157" s="40">
        <f t="shared" si="995"/>
        <v>20000</v>
      </c>
      <c r="DF157" s="40">
        <f t="shared" si="995"/>
        <v>20000</v>
      </c>
      <c r="DG157" s="40">
        <f t="shared" si="995"/>
        <v>20000</v>
      </c>
      <c r="DH157" s="40">
        <f t="shared" si="995"/>
        <v>20000</v>
      </c>
      <c r="DI157" s="40">
        <f t="shared" si="995"/>
        <v>20000</v>
      </c>
      <c r="DJ157" s="40">
        <f t="shared" si="995"/>
        <v>20000</v>
      </c>
      <c r="DK157" s="40">
        <f t="shared" si="995"/>
        <v>20000</v>
      </c>
      <c r="DL157" s="40">
        <f t="shared" si="995"/>
        <v>20000</v>
      </c>
      <c r="DM157" s="40">
        <f t="shared" si="995"/>
        <v>20000</v>
      </c>
      <c r="DN157" s="40">
        <f t="shared" si="996"/>
        <v>20000</v>
      </c>
      <c r="DO157" s="40">
        <f t="shared" si="996"/>
        <v>20000</v>
      </c>
      <c r="DP157" s="40">
        <f t="shared" si="996"/>
        <v>20000</v>
      </c>
      <c r="DQ157" s="40">
        <f t="shared" si="996"/>
        <v>20000</v>
      </c>
      <c r="DR157" s="40">
        <f t="shared" si="996"/>
        <v>20000</v>
      </c>
      <c r="DS157" s="40">
        <f t="shared" si="996"/>
        <v>20000</v>
      </c>
      <c r="DT157" s="40">
        <f t="shared" si="996"/>
        <v>20000</v>
      </c>
      <c r="DU157" s="40">
        <f t="shared" si="996"/>
        <v>20000</v>
      </c>
      <c r="DV157" s="40">
        <f t="shared" si="996"/>
        <v>20000</v>
      </c>
      <c r="DW157" s="40">
        <f t="shared" si="996"/>
        <v>20000</v>
      </c>
      <c r="DX157" s="40">
        <f t="shared" si="996"/>
        <v>20000</v>
      </c>
      <c r="DY157" s="40">
        <f t="shared" si="996"/>
        <v>20000</v>
      </c>
      <c r="DZ157" s="40">
        <f t="shared" si="996"/>
        <v>20000</v>
      </c>
      <c r="EA157" s="40">
        <f t="shared" si="996"/>
        <v>20000</v>
      </c>
      <c r="EB157" s="40">
        <f t="shared" si="996"/>
        <v>20000</v>
      </c>
      <c r="EC157" s="40">
        <f t="shared" si="996"/>
        <v>20000</v>
      </c>
      <c r="ED157" s="40">
        <f t="shared" si="997"/>
        <v>20000</v>
      </c>
      <c r="EE157" s="40">
        <f t="shared" si="997"/>
        <v>20000</v>
      </c>
      <c r="EF157" s="40">
        <f t="shared" si="997"/>
        <v>20000</v>
      </c>
      <c r="EG157" s="40">
        <f t="shared" si="997"/>
        <v>20000</v>
      </c>
      <c r="EH157" s="40">
        <f t="shared" si="997"/>
        <v>20000</v>
      </c>
      <c r="EI157" s="40">
        <f t="shared" si="997"/>
        <v>20000</v>
      </c>
      <c r="EJ157" s="40">
        <f t="shared" si="997"/>
        <v>20000</v>
      </c>
      <c r="EK157" s="40">
        <f t="shared" si="997"/>
        <v>20000</v>
      </c>
      <c r="EL157" s="40">
        <f t="shared" si="997"/>
        <v>20000</v>
      </c>
      <c r="EM157" s="40">
        <f t="shared" si="997"/>
        <v>20000</v>
      </c>
      <c r="EN157" s="40">
        <f t="shared" si="997"/>
        <v>20000</v>
      </c>
      <c r="EO157" s="40">
        <f t="shared" si="997"/>
        <v>20000</v>
      </c>
      <c r="EP157" s="40">
        <f t="shared" si="997"/>
        <v>20000</v>
      </c>
      <c r="EQ157" s="40">
        <f t="shared" si="997"/>
        <v>20000</v>
      </c>
      <c r="ER157" s="40">
        <f t="shared" si="997"/>
        <v>20000</v>
      </c>
      <c r="ES157" s="40">
        <f t="shared" si="997"/>
        <v>20000</v>
      </c>
      <c r="ET157" s="40">
        <f t="shared" si="998"/>
        <v>20000</v>
      </c>
      <c r="EU157" s="40">
        <f t="shared" si="998"/>
        <v>20000</v>
      </c>
      <c r="EV157" s="40">
        <f t="shared" si="998"/>
        <v>20000</v>
      </c>
      <c r="EW157" s="40">
        <f t="shared" si="998"/>
        <v>20000</v>
      </c>
      <c r="EX157" s="40">
        <f t="shared" si="998"/>
        <v>20000</v>
      </c>
      <c r="EY157" s="40">
        <f t="shared" si="998"/>
        <v>20000</v>
      </c>
      <c r="EZ157" s="40">
        <f t="shared" si="998"/>
        <v>20000</v>
      </c>
      <c r="FA157" s="40">
        <f t="shared" si="998"/>
        <v>20000</v>
      </c>
      <c r="FB157" s="40">
        <f t="shared" si="998"/>
        <v>20000</v>
      </c>
      <c r="FC157" s="40">
        <f t="shared" si="998"/>
        <v>20000</v>
      </c>
      <c r="FD157" s="40">
        <f t="shared" si="998"/>
        <v>20000</v>
      </c>
      <c r="FE157" s="40">
        <f t="shared" si="998"/>
        <v>20000</v>
      </c>
      <c r="FF157" s="40">
        <f t="shared" si="998"/>
        <v>20000</v>
      </c>
      <c r="FG157" s="40">
        <f t="shared" si="998"/>
        <v>20000</v>
      </c>
      <c r="FH157" s="40">
        <f t="shared" si="998"/>
        <v>20000</v>
      </c>
      <c r="FI157" s="40">
        <f t="shared" si="998"/>
        <v>20000</v>
      </c>
      <c r="FJ157" s="40">
        <f t="shared" si="999"/>
        <v>20000</v>
      </c>
      <c r="FK157" s="40">
        <f t="shared" si="999"/>
        <v>20000</v>
      </c>
      <c r="FL157" s="40">
        <f t="shared" si="999"/>
        <v>20000</v>
      </c>
      <c r="FM157" s="40">
        <f t="shared" si="999"/>
        <v>20000</v>
      </c>
      <c r="FN157" s="40">
        <f t="shared" si="999"/>
        <v>20000</v>
      </c>
      <c r="FO157" s="40">
        <f t="shared" si="999"/>
        <v>20000</v>
      </c>
      <c r="FP157" s="40">
        <f t="shared" si="999"/>
        <v>20000</v>
      </c>
      <c r="FQ157" s="40">
        <f t="shared" si="999"/>
        <v>20000</v>
      </c>
      <c r="FR157" s="40">
        <f t="shared" si="999"/>
        <v>20000</v>
      </c>
      <c r="FS157" s="40">
        <f t="shared" si="999"/>
        <v>20000</v>
      </c>
      <c r="FT157" s="40">
        <f t="shared" si="999"/>
        <v>20000</v>
      </c>
      <c r="FU157" s="40">
        <f t="shared" si="999"/>
        <v>20000</v>
      </c>
      <c r="FV157" s="40">
        <f t="shared" si="999"/>
        <v>20000</v>
      </c>
      <c r="FW157" s="40">
        <f t="shared" si="999"/>
        <v>20000</v>
      </c>
      <c r="FX157" s="40">
        <f t="shared" si="999"/>
        <v>20000</v>
      </c>
      <c r="FY157" s="40">
        <f t="shared" si="999"/>
        <v>20000</v>
      </c>
      <c r="FZ157" s="40">
        <f t="shared" si="1000"/>
        <v>20000</v>
      </c>
      <c r="GA157" s="40">
        <f t="shared" si="1000"/>
        <v>20000</v>
      </c>
      <c r="GB157" s="40">
        <f t="shared" si="1000"/>
        <v>20000</v>
      </c>
      <c r="GC157" s="40">
        <f t="shared" si="1000"/>
        <v>20000</v>
      </c>
      <c r="GD157" s="40">
        <f t="shared" si="1000"/>
        <v>20000</v>
      </c>
      <c r="GE157" s="40">
        <f t="shared" si="1000"/>
        <v>20000</v>
      </c>
      <c r="GF157" s="40">
        <f t="shared" si="1000"/>
        <v>20000</v>
      </c>
      <c r="GG157" s="40">
        <f t="shared" si="1000"/>
        <v>20000</v>
      </c>
      <c r="GH157" s="40">
        <f t="shared" si="1000"/>
        <v>20000</v>
      </c>
      <c r="GI157" s="40">
        <f t="shared" si="1000"/>
        <v>20000</v>
      </c>
      <c r="GJ157" s="40">
        <f t="shared" si="1000"/>
        <v>20000</v>
      </c>
      <c r="GK157" s="40">
        <f t="shared" si="1000"/>
        <v>20000</v>
      </c>
      <c r="GL157" s="40">
        <f t="shared" si="1000"/>
        <v>20000</v>
      </c>
      <c r="GM157" s="40">
        <f t="shared" si="1000"/>
        <v>20000</v>
      </c>
      <c r="GN157" s="40">
        <f t="shared" si="1000"/>
        <v>20000</v>
      </c>
      <c r="GO157" s="40">
        <f t="shared" si="1000"/>
        <v>20000</v>
      </c>
      <c r="GP157" s="40">
        <f t="shared" si="1001"/>
        <v>20000</v>
      </c>
      <c r="GQ157" s="40">
        <f t="shared" si="1001"/>
        <v>20000</v>
      </c>
      <c r="GR157" s="40">
        <f t="shared" si="1001"/>
        <v>20000</v>
      </c>
      <c r="GS157" s="40">
        <f t="shared" si="1001"/>
        <v>20000</v>
      </c>
      <c r="GT157" s="40">
        <f t="shared" si="1001"/>
        <v>20000</v>
      </c>
      <c r="GU157" s="40">
        <f t="shared" si="1001"/>
        <v>20000</v>
      </c>
      <c r="GV157" s="40">
        <f t="shared" si="1001"/>
        <v>20000</v>
      </c>
      <c r="GW157" s="40">
        <f t="shared" si="1001"/>
        <v>20000</v>
      </c>
      <c r="GX157" s="40">
        <f t="shared" si="1001"/>
        <v>20000</v>
      </c>
      <c r="GY157" s="40">
        <f t="shared" si="1001"/>
        <v>20000</v>
      </c>
      <c r="GZ157" s="40">
        <f t="shared" si="1001"/>
        <v>20000</v>
      </c>
      <c r="HA157" s="40">
        <f t="shared" si="1001"/>
        <v>20000</v>
      </c>
      <c r="HB157" s="40">
        <f t="shared" si="1001"/>
        <v>20000</v>
      </c>
      <c r="HC157" s="40">
        <f t="shared" si="1001"/>
        <v>20000</v>
      </c>
      <c r="HD157" s="40">
        <f t="shared" si="1001"/>
        <v>20000</v>
      </c>
      <c r="HE157" s="40">
        <f t="shared" si="1001"/>
        <v>20000</v>
      </c>
      <c r="HF157" s="40">
        <f t="shared" si="1002"/>
        <v>20000</v>
      </c>
      <c r="HG157" s="40">
        <f t="shared" si="1002"/>
        <v>20000</v>
      </c>
      <c r="HH157" s="40">
        <f t="shared" si="1002"/>
        <v>20000</v>
      </c>
      <c r="HI157" s="40">
        <f t="shared" si="1002"/>
        <v>20000</v>
      </c>
      <c r="HJ157" s="40">
        <f t="shared" si="1002"/>
        <v>20000</v>
      </c>
      <c r="HK157" s="40">
        <f t="shared" si="1002"/>
        <v>20000</v>
      </c>
      <c r="HL157" s="40">
        <f t="shared" si="1002"/>
        <v>20000</v>
      </c>
      <c r="HM157" s="40">
        <f t="shared" si="1002"/>
        <v>20000</v>
      </c>
      <c r="HN157" s="40">
        <f t="shared" si="1002"/>
        <v>20000</v>
      </c>
      <c r="HO157" s="40">
        <f t="shared" si="1002"/>
        <v>20000</v>
      </c>
      <c r="HP157" s="40">
        <f t="shared" si="1002"/>
        <v>20000</v>
      </c>
      <c r="HQ157" s="40">
        <f t="shared" si="1002"/>
        <v>20000</v>
      </c>
      <c r="HR157" s="40">
        <f t="shared" si="1002"/>
        <v>20000</v>
      </c>
      <c r="HS157" s="40">
        <f t="shared" si="1002"/>
        <v>20000</v>
      </c>
      <c r="HT157" s="40">
        <f t="shared" si="1002"/>
        <v>20000</v>
      </c>
      <c r="HU157" s="40">
        <f t="shared" si="1002"/>
        <v>20000</v>
      </c>
      <c r="HV157" s="40">
        <f t="shared" si="1003"/>
        <v>20000</v>
      </c>
      <c r="HW157" s="40">
        <f t="shared" si="1003"/>
        <v>20000</v>
      </c>
      <c r="HX157" s="40">
        <f t="shared" si="1003"/>
        <v>20000</v>
      </c>
      <c r="HY157" s="40">
        <f t="shared" si="1003"/>
        <v>20000</v>
      </c>
      <c r="HZ157" s="40">
        <f t="shared" si="1003"/>
        <v>20000</v>
      </c>
      <c r="IA157" s="40">
        <f t="shared" si="1003"/>
        <v>20000</v>
      </c>
      <c r="IB157" s="40">
        <f t="shared" si="1003"/>
        <v>20000</v>
      </c>
      <c r="IC157" s="40">
        <f t="shared" si="1003"/>
        <v>20000</v>
      </c>
      <c r="ID157" s="40">
        <f t="shared" si="1003"/>
        <v>20000</v>
      </c>
      <c r="IE157" s="40">
        <f t="shared" si="1003"/>
        <v>20000</v>
      </c>
      <c r="IF157" s="40">
        <f t="shared" si="1003"/>
        <v>20000</v>
      </c>
      <c r="IG157" s="40">
        <f t="shared" si="1003"/>
        <v>20000</v>
      </c>
      <c r="IH157" s="40">
        <f t="shared" si="1003"/>
        <v>20000</v>
      </c>
      <c r="II157" s="40">
        <f t="shared" si="1003"/>
        <v>20000</v>
      </c>
      <c r="IJ157" s="40">
        <f t="shared" si="1003"/>
        <v>20000</v>
      </c>
      <c r="IK157" s="40">
        <f t="shared" si="1003"/>
        <v>20000</v>
      </c>
      <c r="IL157" s="40">
        <f t="shared" si="1004"/>
        <v>20000</v>
      </c>
      <c r="IM157" s="40">
        <f t="shared" si="1004"/>
        <v>20000</v>
      </c>
      <c r="IN157" s="40">
        <f t="shared" si="1004"/>
        <v>20000</v>
      </c>
      <c r="IO157" s="40">
        <f t="shared" si="1004"/>
        <v>20000</v>
      </c>
      <c r="IP157" s="40">
        <f t="shared" si="1004"/>
        <v>20000</v>
      </c>
      <c r="IQ157" s="40">
        <f t="shared" si="1004"/>
        <v>20000</v>
      </c>
      <c r="IR157" s="40">
        <f t="shared" si="1004"/>
        <v>20000</v>
      </c>
      <c r="IS157" s="40">
        <f t="shared" si="1004"/>
        <v>20000</v>
      </c>
      <c r="IT157" s="40">
        <f t="shared" si="1004"/>
        <v>20000</v>
      </c>
      <c r="IU157" s="40">
        <f t="shared" si="1004"/>
        <v>20000</v>
      </c>
      <c r="IV157" s="40">
        <f t="shared" si="1004"/>
        <v>20000</v>
      </c>
      <c r="IW157" s="40">
        <f t="shared" si="1004"/>
        <v>20000</v>
      </c>
      <c r="IX157" s="40">
        <f t="shared" si="1004"/>
        <v>20000</v>
      </c>
      <c r="IY157" s="40">
        <f t="shared" si="1004"/>
        <v>20000</v>
      </c>
      <c r="IZ157" s="40">
        <f t="shared" si="1004"/>
        <v>20000</v>
      </c>
      <c r="JA157" s="40">
        <f t="shared" si="1004"/>
        <v>20000</v>
      </c>
      <c r="JB157" s="40">
        <f t="shared" si="1005"/>
        <v>20000</v>
      </c>
      <c r="JC157" s="40">
        <f t="shared" si="1005"/>
        <v>20000</v>
      </c>
      <c r="JD157" s="40">
        <f t="shared" si="1005"/>
        <v>20000</v>
      </c>
      <c r="JE157" s="40">
        <f t="shared" si="1005"/>
        <v>20000</v>
      </c>
      <c r="JF157" s="40">
        <f t="shared" si="1005"/>
        <v>20000</v>
      </c>
      <c r="JG157" s="40">
        <f t="shared" si="1005"/>
        <v>20000</v>
      </c>
      <c r="JH157" s="40">
        <f t="shared" si="1005"/>
        <v>20000</v>
      </c>
      <c r="JI157" s="40">
        <f t="shared" si="1005"/>
        <v>20000</v>
      </c>
      <c r="JJ157" s="40">
        <f t="shared" si="1005"/>
        <v>20000</v>
      </c>
      <c r="JK157" s="40">
        <f t="shared" si="1005"/>
        <v>20000</v>
      </c>
      <c r="JL157" s="40">
        <f t="shared" si="1005"/>
        <v>20000</v>
      </c>
      <c r="JM157" s="40">
        <f t="shared" si="1005"/>
        <v>20000</v>
      </c>
      <c r="JN157" s="40">
        <f t="shared" si="1005"/>
        <v>20000</v>
      </c>
      <c r="JO157" s="40">
        <f t="shared" si="1005"/>
        <v>20000</v>
      </c>
      <c r="JP157" s="40">
        <f t="shared" si="1005"/>
        <v>20000</v>
      </c>
      <c r="JQ157" s="40">
        <f t="shared" si="1005"/>
        <v>20000</v>
      </c>
      <c r="JR157" s="40">
        <f t="shared" si="1006"/>
        <v>20000</v>
      </c>
      <c r="JS157" s="40">
        <f t="shared" si="1006"/>
        <v>20000</v>
      </c>
      <c r="JT157" s="40">
        <f t="shared" si="1006"/>
        <v>20000</v>
      </c>
      <c r="JU157" s="40">
        <f t="shared" si="1006"/>
        <v>20000</v>
      </c>
      <c r="JV157" s="40">
        <f t="shared" si="1006"/>
        <v>20000</v>
      </c>
      <c r="JW157" s="40">
        <f t="shared" si="1006"/>
        <v>20000</v>
      </c>
      <c r="JX157" s="40">
        <f t="shared" si="1006"/>
        <v>20000</v>
      </c>
      <c r="JY157" s="40">
        <f t="shared" si="1006"/>
        <v>20000</v>
      </c>
      <c r="JZ157" s="40">
        <f t="shared" si="1006"/>
        <v>20000</v>
      </c>
      <c r="KA157" s="40">
        <f t="shared" si="1006"/>
        <v>20000</v>
      </c>
      <c r="KB157" s="40">
        <f t="shared" si="1006"/>
        <v>20000</v>
      </c>
      <c r="KC157" s="40">
        <f t="shared" si="1006"/>
        <v>20000</v>
      </c>
      <c r="KD157" s="40">
        <f t="shared" si="1006"/>
        <v>20000</v>
      </c>
      <c r="KE157" s="40">
        <f t="shared" si="1006"/>
        <v>20000</v>
      </c>
      <c r="KF157" s="40">
        <f t="shared" si="1006"/>
        <v>20000</v>
      </c>
      <c r="KG157" s="40">
        <f t="shared" si="1006"/>
        <v>20000</v>
      </c>
      <c r="KH157" s="40">
        <f t="shared" si="1007"/>
        <v>20000</v>
      </c>
      <c r="KI157" s="40">
        <f t="shared" si="1007"/>
        <v>20000</v>
      </c>
      <c r="KJ157" s="40">
        <f t="shared" si="1007"/>
        <v>20000</v>
      </c>
      <c r="KK157" s="40">
        <f t="shared" si="1007"/>
        <v>20000</v>
      </c>
      <c r="KL157" s="40">
        <f t="shared" si="1007"/>
        <v>20000</v>
      </c>
      <c r="KM157" s="40">
        <f t="shared" si="1007"/>
        <v>20000</v>
      </c>
      <c r="KN157" s="40">
        <f t="shared" si="1007"/>
        <v>20000</v>
      </c>
      <c r="KO157" s="40">
        <f t="shared" si="1007"/>
        <v>20000</v>
      </c>
      <c r="KP157" s="40">
        <f t="shared" si="1007"/>
        <v>20000</v>
      </c>
      <c r="KQ157" s="40">
        <f t="shared" si="1007"/>
        <v>20000</v>
      </c>
      <c r="KR157" s="40">
        <f t="shared" si="1007"/>
        <v>20000</v>
      </c>
      <c r="KS157" s="40">
        <f t="shared" si="1007"/>
        <v>20000</v>
      </c>
      <c r="KT157" s="40">
        <f t="shared" si="1007"/>
        <v>20000</v>
      </c>
      <c r="KU157" s="40">
        <f t="shared" si="1007"/>
        <v>20000</v>
      </c>
      <c r="KV157" s="40">
        <f t="shared" si="1007"/>
        <v>20000</v>
      </c>
      <c r="KW157" s="1"/>
      <c r="KX157" s="1"/>
    </row>
    <row r="158" spans="1:310" x14ac:dyDescent="0.25">
      <c r="A158" s="1"/>
      <c r="B158" s="79"/>
      <c r="C158" s="79"/>
      <c r="D158" s="79"/>
      <c r="E158" s="1" t="str">
        <f>kpi!E57</f>
        <v xml:space="preserve"> Аренда офисов</v>
      </c>
      <c r="F158" s="1"/>
      <c r="G158" s="1"/>
      <c r="H158" s="11" t="str">
        <f t="shared" si="1008"/>
        <v>руб.</v>
      </c>
      <c r="I158" s="1"/>
      <c r="J158" s="1"/>
      <c r="K158" s="1"/>
      <c r="L158" s="1"/>
      <c r="M158" s="5"/>
      <c r="N158" s="52"/>
      <c r="O158" s="19"/>
      <c r="P158" s="1"/>
      <c r="Q158" s="1"/>
      <c r="R158" s="40">
        <f t="shared" si="1009"/>
        <v>325000</v>
      </c>
      <c r="S158" s="1"/>
      <c r="T158" s="5" t="s">
        <v>0</v>
      </c>
      <c r="U158" s="40">
        <v>25000</v>
      </c>
      <c r="V158" s="40">
        <f t="shared" si="990"/>
        <v>25000</v>
      </c>
      <c r="W158" s="40">
        <f t="shared" si="990"/>
        <v>25000</v>
      </c>
      <c r="X158" s="40">
        <f t="shared" si="990"/>
        <v>25000</v>
      </c>
      <c r="Y158" s="40">
        <f t="shared" si="990"/>
        <v>25000</v>
      </c>
      <c r="Z158" s="40">
        <f t="shared" si="990"/>
        <v>25000</v>
      </c>
      <c r="AA158" s="40">
        <f t="shared" si="990"/>
        <v>25000</v>
      </c>
      <c r="AB158" s="40">
        <f t="shared" si="990"/>
        <v>25000</v>
      </c>
      <c r="AC158" s="40">
        <f t="shared" si="990"/>
        <v>25000</v>
      </c>
      <c r="AD158" s="40">
        <f t="shared" si="990"/>
        <v>25000</v>
      </c>
      <c r="AE158" s="40">
        <f t="shared" si="990"/>
        <v>25000</v>
      </c>
      <c r="AF158" s="40">
        <f t="shared" si="990"/>
        <v>25000</v>
      </c>
      <c r="AG158" s="40">
        <f t="shared" si="990"/>
        <v>25000</v>
      </c>
      <c r="AH158" s="40">
        <f t="shared" si="990"/>
        <v>25000</v>
      </c>
      <c r="AI158" s="40">
        <f t="shared" si="990"/>
        <v>25000</v>
      </c>
      <c r="AJ158" s="40">
        <f t="shared" si="990"/>
        <v>25000</v>
      </c>
      <c r="AK158" s="40">
        <f t="shared" si="990"/>
        <v>25000</v>
      </c>
      <c r="AL158" s="40">
        <f t="shared" si="991"/>
        <v>25000</v>
      </c>
      <c r="AM158" s="40">
        <f t="shared" si="991"/>
        <v>25000</v>
      </c>
      <c r="AN158" s="40">
        <f t="shared" si="991"/>
        <v>25000</v>
      </c>
      <c r="AO158" s="40">
        <f t="shared" si="991"/>
        <v>25000</v>
      </c>
      <c r="AP158" s="40">
        <f t="shared" si="991"/>
        <v>25000</v>
      </c>
      <c r="AQ158" s="40">
        <f t="shared" si="991"/>
        <v>25000</v>
      </c>
      <c r="AR158" s="40">
        <f t="shared" si="991"/>
        <v>25000</v>
      </c>
      <c r="AS158" s="40">
        <f t="shared" si="991"/>
        <v>25000</v>
      </c>
      <c r="AT158" s="40">
        <f t="shared" si="991"/>
        <v>25000</v>
      </c>
      <c r="AU158" s="40">
        <f t="shared" si="991"/>
        <v>25000</v>
      </c>
      <c r="AV158" s="40">
        <f t="shared" si="991"/>
        <v>25000</v>
      </c>
      <c r="AW158" s="40">
        <f t="shared" si="991"/>
        <v>25000</v>
      </c>
      <c r="AX158" s="40">
        <f t="shared" si="991"/>
        <v>25000</v>
      </c>
      <c r="AY158" s="40">
        <f t="shared" si="991"/>
        <v>25000</v>
      </c>
      <c r="AZ158" s="40">
        <f t="shared" si="991"/>
        <v>25000</v>
      </c>
      <c r="BA158" s="40">
        <f t="shared" si="991"/>
        <v>25000</v>
      </c>
      <c r="BB158" s="40">
        <f t="shared" si="992"/>
        <v>25000</v>
      </c>
      <c r="BC158" s="40">
        <f t="shared" si="992"/>
        <v>25000</v>
      </c>
      <c r="BD158" s="40">
        <f t="shared" si="992"/>
        <v>25000</v>
      </c>
      <c r="BE158" s="40">
        <f t="shared" si="992"/>
        <v>25000</v>
      </c>
      <c r="BF158" s="40">
        <f t="shared" si="992"/>
        <v>25000</v>
      </c>
      <c r="BG158" s="40">
        <f t="shared" si="992"/>
        <v>25000</v>
      </c>
      <c r="BH158" s="40">
        <f t="shared" si="992"/>
        <v>25000</v>
      </c>
      <c r="BI158" s="40">
        <f t="shared" si="992"/>
        <v>25000</v>
      </c>
      <c r="BJ158" s="40">
        <f t="shared" si="992"/>
        <v>25000</v>
      </c>
      <c r="BK158" s="40">
        <f t="shared" si="992"/>
        <v>25000</v>
      </c>
      <c r="BL158" s="40">
        <f t="shared" si="992"/>
        <v>25000</v>
      </c>
      <c r="BM158" s="40">
        <f t="shared" si="992"/>
        <v>25000</v>
      </c>
      <c r="BN158" s="40">
        <f t="shared" si="992"/>
        <v>25000</v>
      </c>
      <c r="BO158" s="40">
        <f t="shared" si="992"/>
        <v>25000</v>
      </c>
      <c r="BP158" s="40">
        <f t="shared" si="992"/>
        <v>25000</v>
      </c>
      <c r="BQ158" s="40">
        <f t="shared" si="992"/>
        <v>25000</v>
      </c>
      <c r="BR158" s="40">
        <f t="shared" si="993"/>
        <v>25000</v>
      </c>
      <c r="BS158" s="40">
        <f t="shared" si="993"/>
        <v>25000</v>
      </c>
      <c r="BT158" s="40">
        <f t="shared" si="993"/>
        <v>25000</v>
      </c>
      <c r="BU158" s="40">
        <f t="shared" si="993"/>
        <v>25000</v>
      </c>
      <c r="BV158" s="40">
        <f t="shared" si="993"/>
        <v>25000</v>
      </c>
      <c r="BW158" s="40">
        <f t="shared" si="993"/>
        <v>25000</v>
      </c>
      <c r="BX158" s="40">
        <f t="shared" si="993"/>
        <v>25000</v>
      </c>
      <c r="BY158" s="40">
        <f t="shared" si="993"/>
        <v>25000</v>
      </c>
      <c r="BZ158" s="40">
        <f t="shared" si="993"/>
        <v>25000</v>
      </c>
      <c r="CA158" s="40">
        <f t="shared" si="993"/>
        <v>25000</v>
      </c>
      <c r="CB158" s="40">
        <f t="shared" si="993"/>
        <v>25000</v>
      </c>
      <c r="CC158" s="40">
        <f t="shared" si="993"/>
        <v>25000</v>
      </c>
      <c r="CD158" s="40">
        <f t="shared" si="993"/>
        <v>25000</v>
      </c>
      <c r="CE158" s="40">
        <f t="shared" si="993"/>
        <v>25000</v>
      </c>
      <c r="CF158" s="40">
        <f t="shared" si="993"/>
        <v>25000</v>
      </c>
      <c r="CG158" s="40">
        <f t="shared" si="993"/>
        <v>25000</v>
      </c>
      <c r="CH158" s="40">
        <f t="shared" si="994"/>
        <v>25000</v>
      </c>
      <c r="CI158" s="40">
        <f t="shared" si="994"/>
        <v>25000</v>
      </c>
      <c r="CJ158" s="40">
        <f t="shared" si="994"/>
        <v>25000</v>
      </c>
      <c r="CK158" s="40">
        <f t="shared" si="994"/>
        <v>25000</v>
      </c>
      <c r="CL158" s="40">
        <f t="shared" si="994"/>
        <v>25000</v>
      </c>
      <c r="CM158" s="40">
        <f t="shared" si="994"/>
        <v>25000</v>
      </c>
      <c r="CN158" s="40">
        <f t="shared" si="994"/>
        <v>25000</v>
      </c>
      <c r="CO158" s="40">
        <f t="shared" si="994"/>
        <v>25000</v>
      </c>
      <c r="CP158" s="40">
        <f t="shared" si="994"/>
        <v>25000</v>
      </c>
      <c r="CQ158" s="40">
        <f t="shared" si="994"/>
        <v>25000</v>
      </c>
      <c r="CR158" s="40">
        <f t="shared" si="994"/>
        <v>25000</v>
      </c>
      <c r="CS158" s="40">
        <f t="shared" si="994"/>
        <v>25000</v>
      </c>
      <c r="CT158" s="40">
        <f t="shared" si="994"/>
        <v>25000</v>
      </c>
      <c r="CU158" s="40">
        <f t="shared" si="994"/>
        <v>25000</v>
      </c>
      <c r="CV158" s="40">
        <f t="shared" si="994"/>
        <v>25000</v>
      </c>
      <c r="CW158" s="40">
        <f t="shared" si="994"/>
        <v>25000</v>
      </c>
      <c r="CX158" s="40">
        <f t="shared" si="995"/>
        <v>25000</v>
      </c>
      <c r="CY158" s="40">
        <f t="shared" si="995"/>
        <v>25000</v>
      </c>
      <c r="CZ158" s="40">
        <f t="shared" si="995"/>
        <v>25000</v>
      </c>
      <c r="DA158" s="40">
        <f t="shared" si="995"/>
        <v>25000</v>
      </c>
      <c r="DB158" s="40">
        <f t="shared" si="995"/>
        <v>25000</v>
      </c>
      <c r="DC158" s="40">
        <f t="shared" si="995"/>
        <v>25000</v>
      </c>
      <c r="DD158" s="40">
        <f t="shared" si="995"/>
        <v>25000</v>
      </c>
      <c r="DE158" s="40">
        <f t="shared" si="995"/>
        <v>25000</v>
      </c>
      <c r="DF158" s="40">
        <f t="shared" si="995"/>
        <v>25000</v>
      </c>
      <c r="DG158" s="40">
        <f t="shared" si="995"/>
        <v>25000</v>
      </c>
      <c r="DH158" s="40">
        <f t="shared" si="995"/>
        <v>25000</v>
      </c>
      <c r="DI158" s="40">
        <f t="shared" si="995"/>
        <v>25000</v>
      </c>
      <c r="DJ158" s="40">
        <f t="shared" si="995"/>
        <v>25000</v>
      </c>
      <c r="DK158" s="40">
        <f t="shared" si="995"/>
        <v>25000</v>
      </c>
      <c r="DL158" s="40">
        <f t="shared" si="995"/>
        <v>25000</v>
      </c>
      <c r="DM158" s="40">
        <f t="shared" si="995"/>
        <v>25000</v>
      </c>
      <c r="DN158" s="40">
        <f t="shared" si="996"/>
        <v>25000</v>
      </c>
      <c r="DO158" s="40">
        <f t="shared" si="996"/>
        <v>25000</v>
      </c>
      <c r="DP158" s="40">
        <f t="shared" si="996"/>
        <v>25000</v>
      </c>
      <c r="DQ158" s="40">
        <f t="shared" si="996"/>
        <v>25000</v>
      </c>
      <c r="DR158" s="40">
        <f t="shared" si="996"/>
        <v>25000</v>
      </c>
      <c r="DS158" s="40">
        <f t="shared" si="996"/>
        <v>25000</v>
      </c>
      <c r="DT158" s="40">
        <f t="shared" si="996"/>
        <v>25000</v>
      </c>
      <c r="DU158" s="40">
        <f t="shared" si="996"/>
        <v>25000</v>
      </c>
      <c r="DV158" s="40">
        <f t="shared" si="996"/>
        <v>25000</v>
      </c>
      <c r="DW158" s="40">
        <f t="shared" si="996"/>
        <v>25000</v>
      </c>
      <c r="DX158" s="40">
        <f t="shared" si="996"/>
        <v>25000</v>
      </c>
      <c r="DY158" s="40">
        <f t="shared" si="996"/>
        <v>25000</v>
      </c>
      <c r="DZ158" s="40">
        <f t="shared" si="996"/>
        <v>25000</v>
      </c>
      <c r="EA158" s="40">
        <f t="shared" si="996"/>
        <v>25000</v>
      </c>
      <c r="EB158" s="40">
        <f t="shared" si="996"/>
        <v>25000</v>
      </c>
      <c r="EC158" s="40">
        <f t="shared" si="996"/>
        <v>25000</v>
      </c>
      <c r="ED158" s="40">
        <f t="shared" si="997"/>
        <v>25000</v>
      </c>
      <c r="EE158" s="40">
        <f t="shared" si="997"/>
        <v>25000</v>
      </c>
      <c r="EF158" s="40">
        <f t="shared" si="997"/>
        <v>25000</v>
      </c>
      <c r="EG158" s="40">
        <f t="shared" si="997"/>
        <v>25000</v>
      </c>
      <c r="EH158" s="40">
        <f t="shared" si="997"/>
        <v>25000</v>
      </c>
      <c r="EI158" s="40">
        <f t="shared" si="997"/>
        <v>25000</v>
      </c>
      <c r="EJ158" s="40">
        <f t="shared" si="997"/>
        <v>25000</v>
      </c>
      <c r="EK158" s="40">
        <f t="shared" si="997"/>
        <v>25000</v>
      </c>
      <c r="EL158" s="40">
        <f t="shared" si="997"/>
        <v>25000</v>
      </c>
      <c r="EM158" s="40">
        <f t="shared" si="997"/>
        <v>25000</v>
      </c>
      <c r="EN158" s="40">
        <f t="shared" si="997"/>
        <v>25000</v>
      </c>
      <c r="EO158" s="40">
        <f t="shared" si="997"/>
        <v>25000</v>
      </c>
      <c r="EP158" s="40">
        <f t="shared" si="997"/>
        <v>25000</v>
      </c>
      <c r="EQ158" s="40">
        <f t="shared" si="997"/>
        <v>25000</v>
      </c>
      <c r="ER158" s="40">
        <f t="shared" si="997"/>
        <v>25000</v>
      </c>
      <c r="ES158" s="40">
        <f t="shared" si="997"/>
        <v>25000</v>
      </c>
      <c r="ET158" s="40">
        <f t="shared" si="998"/>
        <v>25000</v>
      </c>
      <c r="EU158" s="40">
        <f t="shared" si="998"/>
        <v>25000</v>
      </c>
      <c r="EV158" s="40">
        <f t="shared" si="998"/>
        <v>25000</v>
      </c>
      <c r="EW158" s="40">
        <f t="shared" si="998"/>
        <v>25000</v>
      </c>
      <c r="EX158" s="40">
        <f t="shared" si="998"/>
        <v>25000</v>
      </c>
      <c r="EY158" s="40">
        <f t="shared" si="998"/>
        <v>25000</v>
      </c>
      <c r="EZ158" s="40">
        <f t="shared" si="998"/>
        <v>25000</v>
      </c>
      <c r="FA158" s="40">
        <f t="shared" si="998"/>
        <v>25000</v>
      </c>
      <c r="FB158" s="40">
        <f t="shared" si="998"/>
        <v>25000</v>
      </c>
      <c r="FC158" s="40">
        <f t="shared" si="998"/>
        <v>25000</v>
      </c>
      <c r="FD158" s="40">
        <f t="shared" si="998"/>
        <v>25000</v>
      </c>
      <c r="FE158" s="40">
        <f t="shared" si="998"/>
        <v>25000</v>
      </c>
      <c r="FF158" s="40">
        <f t="shared" si="998"/>
        <v>25000</v>
      </c>
      <c r="FG158" s="40">
        <f t="shared" si="998"/>
        <v>25000</v>
      </c>
      <c r="FH158" s="40">
        <f t="shared" si="998"/>
        <v>25000</v>
      </c>
      <c r="FI158" s="40">
        <f t="shared" si="998"/>
        <v>25000</v>
      </c>
      <c r="FJ158" s="40">
        <f t="shared" si="999"/>
        <v>25000</v>
      </c>
      <c r="FK158" s="40">
        <f t="shared" si="999"/>
        <v>25000</v>
      </c>
      <c r="FL158" s="40">
        <f t="shared" si="999"/>
        <v>25000</v>
      </c>
      <c r="FM158" s="40">
        <f t="shared" si="999"/>
        <v>25000</v>
      </c>
      <c r="FN158" s="40">
        <f t="shared" si="999"/>
        <v>25000</v>
      </c>
      <c r="FO158" s="40">
        <f t="shared" si="999"/>
        <v>25000</v>
      </c>
      <c r="FP158" s="40">
        <f t="shared" si="999"/>
        <v>25000</v>
      </c>
      <c r="FQ158" s="40">
        <f t="shared" si="999"/>
        <v>25000</v>
      </c>
      <c r="FR158" s="40">
        <f t="shared" si="999"/>
        <v>25000</v>
      </c>
      <c r="FS158" s="40">
        <f t="shared" si="999"/>
        <v>25000</v>
      </c>
      <c r="FT158" s="40">
        <f t="shared" si="999"/>
        <v>25000</v>
      </c>
      <c r="FU158" s="40">
        <f t="shared" si="999"/>
        <v>25000</v>
      </c>
      <c r="FV158" s="40">
        <f t="shared" si="999"/>
        <v>25000</v>
      </c>
      <c r="FW158" s="40">
        <f t="shared" si="999"/>
        <v>25000</v>
      </c>
      <c r="FX158" s="40">
        <f t="shared" si="999"/>
        <v>25000</v>
      </c>
      <c r="FY158" s="40">
        <f t="shared" si="999"/>
        <v>25000</v>
      </c>
      <c r="FZ158" s="40">
        <f t="shared" si="1000"/>
        <v>25000</v>
      </c>
      <c r="GA158" s="40">
        <f t="shared" si="1000"/>
        <v>25000</v>
      </c>
      <c r="GB158" s="40">
        <f t="shared" si="1000"/>
        <v>25000</v>
      </c>
      <c r="GC158" s="40">
        <f t="shared" si="1000"/>
        <v>25000</v>
      </c>
      <c r="GD158" s="40">
        <f t="shared" si="1000"/>
        <v>25000</v>
      </c>
      <c r="GE158" s="40">
        <f t="shared" si="1000"/>
        <v>25000</v>
      </c>
      <c r="GF158" s="40">
        <f t="shared" si="1000"/>
        <v>25000</v>
      </c>
      <c r="GG158" s="40">
        <f t="shared" si="1000"/>
        <v>25000</v>
      </c>
      <c r="GH158" s="40">
        <f t="shared" si="1000"/>
        <v>25000</v>
      </c>
      <c r="GI158" s="40">
        <f t="shared" si="1000"/>
        <v>25000</v>
      </c>
      <c r="GJ158" s="40">
        <f t="shared" si="1000"/>
        <v>25000</v>
      </c>
      <c r="GK158" s="40">
        <f t="shared" si="1000"/>
        <v>25000</v>
      </c>
      <c r="GL158" s="40">
        <f t="shared" si="1000"/>
        <v>25000</v>
      </c>
      <c r="GM158" s="40">
        <f t="shared" si="1000"/>
        <v>25000</v>
      </c>
      <c r="GN158" s="40">
        <f t="shared" si="1000"/>
        <v>25000</v>
      </c>
      <c r="GO158" s="40">
        <f t="shared" si="1000"/>
        <v>25000</v>
      </c>
      <c r="GP158" s="40">
        <f t="shared" si="1001"/>
        <v>25000</v>
      </c>
      <c r="GQ158" s="40">
        <f t="shared" si="1001"/>
        <v>25000</v>
      </c>
      <c r="GR158" s="40">
        <f t="shared" si="1001"/>
        <v>25000</v>
      </c>
      <c r="GS158" s="40">
        <f t="shared" si="1001"/>
        <v>25000</v>
      </c>
      <c r="GT158" s="40">
        <f t="shared" si="1001"/>
        <v>25000</v>
      </c>
      <c r="GU158" s="40">
        <f t="shared" si="1001"/>
        <v>25000</v>
      </c>
      <c r="GV158" s="40">
        <f t="shared" si="1001"/>
        <v>25000</v>
      </c>
      <c r="GW158" s="40">
        <f t="shared" si="1001"/>
        <v>25000</v>
      </c>
      <c r="GX158" s="40">
        <f t="shared" si="1001"/>
        <v>25000</v>
      </c>
      <c r="GY158" s="40">
        <f t="shared" si="1001"/>
        <v>25000</v>
      </c>
      <c r="GZ158" s="40">
        <f t="shared" si="1001"/>
        <v>25000</v>
      </c>
      <c r="HA158" s="40">
        <f t="shared" si="1001"/>
        <v>25000</v>
      </c>
      <c r="HB158" s="40">
        <f t="shared" si="1001"/>
        <v>25000</v>
      </c>
      <c r="HC158" s="40">
        <f t="shared" si="1001"/>
        <v>25000</v>
      </c>
      <c r="HD158" s="40">
        <f t="shared" si="1001"/>
        <v>25000</v>
      </c>
      <c r="HE158" s="40">
        <f t="shared" si="1001"/>
        <v>25000</v>
      </c>
      <c r="HF158" s="40">
        <f t="shared" si="1002"/>
        <v>25000</v>
      </c>
      <c r="HG158" s="40">
        <f t="shared" si="1002"/>
        <v>25000</v>
      </c>
      <c r="HH158" s="40">
        <f t="shared" si="1002"/>
        <v>25000</v>
      </c>
      <c r="HI158" s="40">
        <f t="shared" si="1002"/>
        <v>25000</v>
      </c>
      <c r="HJ158" s="40">
        <f t="shared" si="1002"/>
        <v>25000</v>
      </c>
      <c r="HK158" s="40">
        <f t="shared" si="1002"/>
        <v>25000</v>
      </c>
      <c r="HL158" s="40">
        <f t="shared" si="1002"/>
        <v>25000</v>
      </c>
      <c r="HM158" s="40">
        <f t="shared" si="1002"/>
        <v>25000</v>
      </c>
      <c r="HN158" s="40">
        <f t="shared" si="1002"/>
        <v>25000</v>
      </c>
      <c r="HO158" s="40">
        <f t="shared" si="1002"/>
        <v>25000</v>
      </c>
      <c r="HP158" s="40">
        <f t="shared" si="1002"/>
        <v>25000</v>
      </c>
      <c r="HQ158" s="40">
        <f t="shared" si="1002"/>
        <v>25000</v>
      </c>
      <c r="HR158" s="40">
        <f t="shared" si="1002"/>
        <v>25000</v>
      </c>
      <c r="HS158" s="40">
        <f t="shared" si="1002"/>
        <v>25000</v>
      </c>
      <c r="HT158" s="40">
        <f t="shared" si="1002"/>
        <v>25000</v>
      </c>
      <c r="HU158" s="40">
        <f t="shared" si="1002"/>
        <v>25000</v>
      </c>
      <c r="HV158" s="40">
        <f t="shared" si="1003"/>
        <v>25000</v>
      </c>
      <c r="HW158" s="40">
        <f t="shared" si="1003"/>
        <v>25000</v>
      </c>
      <c r="HX158" s="40">
        <f t="shared" si="1003"/>
        <v>25000</v>
      </c>
      <c r="HY158" s="40">
        <f t="shared" si="1003"/>
        <v>25000</v>
      </c>
      <c r="HZ158" s="40">
        <f t="shared" si="1003"/>
        <v>25000</v>
      </c>
      <c r="IA158" s="40">
        <f t="shared" si="1003"/>
        <v>25000</v>
      </c>
      <c r="IB158" s="40">
        <f t="shared" si="1003"/>
        <v>25000</v>
      </c>
      <c r="IC158" s="40">
        <f t="shared" si="1003"/>
        <v>25000</v>
      </c>
      <c r="ID158" s="40">
        <f t="shared" si="1003"/>
        <v>25000</v>
      </c>
      <c r="IE158" s="40">
        <f t="shared" si="1003"/>
        <v>25000</v>
      </c>
      <c r="IF158" s="40">
        <f t="shared" si="1003"/>
        <v>25000</v>
      </c>
      <c r="IG158" s="40">
        <f t="shared" si="1003"/>
        <v>25000</v>
      </c>
      <c r="IH158" s="40">
        <f t="shared" si="1003"/>
        <v>25000</v>
      </c>
      <c r="II158" s="40">
        <f t="shared" si="1003"/>
        <v>25000</v>
      </c>
      <c r="IJ158" s="40">
        <f t="shared" si="1003"/>
        <v>25000</v>
      </c>
      <c r="IK158" s="40">
        <f t="shared" si="1003"/>
        <v>25000</v>
      </c>
      <c r="IL158" s="40">
        <f t="shared" si="1004"/>
        <v>25000</v>
      </c>
      <c r="IM158" s="40">
        <f t="shared" si="1004"/>
        <v>25000</v>
      </c>
      <c r="IN158" s="40">
        <f t="shared" si="1004"/>
        <v>25000</v>
      </c>
      <c r="IO158" s="40">
        <f t="shared" si="1004"/>
        <v>25000</v>
      </c>
      <c r="IP158" s="40">
        <f t="shared" si="1004"/>
        <v>25000</v>
      </c>
      <c r="IQ158" s="40">
        <f t="shared" si="1004"/>
        <v>25000</v>
      </c>
      <c r="IR158" s="40">
        <f t="shared" si="1004"/>
        <v>25000</v>
      </c>
      <c r="IS158" s="40">
        <f t="shared" si="1004"/>
        <v>25000</v>
      </c>
      <c r="IT158" s="40">
        <f t="shared" si="1004"/>
        <v>25000</v>
      </c>
      <c r="IU158" s="40">
        <f t="shared" si="1004"/>
        <v>25000</v>
      </c>
      <c r="IV158" s="40">
        <f t="shared" si="1004"/>
        <v>25000</v>
      </c>
      <c r="IW158" s="40">
        <f t="shared" si="1004"/>
        <v>25000</v>
      </c>
      <c r="IX158" s="40">
        <f t="shared" si="1004"/>
        <v>25000</v>
      </c>
      <c r="IY158" s="40">
        <f t="shared" si="1004"/>
        <v>25000</v>
      </c>
      <c r="IZ158" s="40">
        <f t="shared" si="1004"/>
        <v>25000</v>
      </c>
      <c r="JA158" s="40">
        <f t="shared" si="1004"/>
        <v>25000</v>
      </c>
      <c r="JB158" s="40">
        <f t="shared" si="1005"/>
        <v>25000</v>
      </c>
      <c r="JC158" s="40">
        <f t="shared" si="1005"/>
        <v>25000</v>
      </c>
      <c r="JD158" s="40">
        <f t="shared" si="1005"/>
        <v>25000</v>
      </c>
      <c r="JE158" s="40">
        <f t="shared" si="1005"/>
        <v>25000</v>
      </c>
      <c r="JF158" s="40">
        <f t="shared" si="1005"/>
        <v>25000</v>
      </c>
      <c r="JG158" s="40">
        <f t="shared" si="1005"/>
        <v>25000</v>
      </c>
      <c r="JH158" s="40">
        <f t="shared" si="1005"/>
        <v>25000</v>
      </c>
      <c r="JI158" s="40">
        <f t="shared" si="1005"/>
        <v>25000</v>
      </c>
      <c r="JJ158" s="40">
        <f t="shared" si="1005"/>
        <v>25000</v>
      </c>
      <c r="JK158" s="40">
        <f t="shared" si="1005"/>
        <v>25000</v>
      </c>
      <c r="JL158" s="40">
        <f t="shared" si="1005"/>
        <v>25000</v>
      </c>
      <c r="JM158" s="40">
        <f t="shared" si="1005"/>
        <v>25000</v>
      </c>
      <c r="JN158" s="40">
        <f t="shared" si="1005"/>
        <v>25000</v>
      </c>
      <c r="JO158" s="40">
        <f t="shared" si="1005"/>
        <v>25000</v>
      </c>
      <c r="JP158" s="40">
        <f t="shared" si="1005"/>
        <v>25000</v>
      </c>
      <c r="JQ158" s="40">
        <f t="shared" si="1005"/>
        <v>25000</v>
      </c>
      <c r="JR158" s="40">
        <f t="shared" si="1006"/>
        <v>25000</v>
      </c>
      <c r="JS158" s="40">
        <f t="shared" si="1006"/>
        <v>25000</v>
      </c>
      <c r="JT158" s="40">
        <f t="shared" si="1006"/>
        <v>25000</v>
      </c>
      <c r="JU158" s="40">
        <f t="shared" si="1006"/>
        <v>25000</v>
      </c>
      <c r="JV158" s="40">
        <f t="shared" si="1006"/>
        <v>25000</v>
      </c>
      <c r="JW158" s="40">
        <f t="shared" si="1006"/>
        <v>25000</v>
      </c>
      <c r="JX158" s="40">
        <f t="shared" si="1006"/>
        <v>25000</v>
      </c>
      <c r="JY158" s="40">
        <f t="shared" si="1006"/>
        <v>25000</v>
      </c>
      <c r="JZ158" s="40">
        <f t="shared" si="1006"/>
        <v>25000</v>
      </c>
      <c r="KA158" s="40">
        <f t="shared" si="1006"/>
        <v>25000</v>
      </c>
      <c r="KB158" s="40">
        <f t="shared" si="1006"/>
        <v>25000</v>
      </c>
      <c r="KC158" s="40">
        <f t="shared" si="1006"/>
        <v>25000</v>
      </c>
      <c r="KD158" s="40">
        <f t="shared" si="1006"/>
        <v>25000</v>
      </c>
      <c r="KE158" s="40">
        <f t="shared" si="1006"/>
        <v>25000</v>
      </c>
      <c r="KF158" s="40">
        <f t="shared" si="1006"/>
        <v>25000</v>
      </c>
      <c r="KG158" s="40">
        <f t="shared" si="1006"/>
        <v>25000</v>
      </c>
      <c r="KH158" s="40">
        <f t="shared" si="1007"/>
        <v>25000</v>
      </c>
      <c r="KI158" s="40">
        <f t="shared" si="1007"/>
        <v>25000</v>
      </c>
      <c r="KJ158" s="40">
        <f t="shared" si="1007"/>
        <v>25000</v>
      </c>
      <c r="KK158" s="40">
        <f t="shared" si="1007"/>
        <v>25000</v>
      </c>
      <c r="KL158" s="40">
        <f t="shared" si="1007"/>
        <v>25000</v>
      </c>
      <c r="KM158" s="40">
        <f t="shared" si="1007"/>
        <v>25000</v>
      </c>
      <c r="KN158" s="40">
        <f t="shared" si="1007"/>
        <v>25000</v>
      </c>
      <c r="KO158" s="40">
        <f t="shared" si="1007"/>
        <v>25000</v>
      </c>
      <c r="KP158" s="40">
        <f t="shared" si="1007"/>
        <v>25000</v>
      </c>
      <c r="KQ158" s="40">
        <f t="shared" si="1007"/>
        <v>25000</v>
      </c>
      <c r="KR158" s="40">
        <f t="shared" si="1007"/>
        <v>25000</v>
      </c>
      <c r="KS158" s="40">
        <f t="shared" si="1007"/>
        <v>25000</v>
      </c>
      <c r="KT158" s="40">
        <f t="shared" si="1007"/>
        <v>25000</v>
      </c>
      <c r="KU158" s="40">
        <f t="shared" si="1007"/>
        <v>25000</v>
      </c>
      <c r="KV158" s="40">
        <f t="shared" si="1007"/>
        <v>25000</v>
      </c>
      <c r="KW158" s="1"/>
      <c r="KX158" s="1"/>
    </row>
    <row r="159" spans="1:310" x14ac:dyDescent="0.25">
      <c r="A159" s="1"/>
      <c r="B159" s="79"/>
      <c r="C159" s="79"/>
      <c r="D159" s="79"/>
      <c r="E159" s="1" t="str">
        <f>kpi!E58</f>
        <v xml:space="preserve"> Сервер и интернет </v>
      </c>
      <c r="F159" s="1"/>
      <c r="G159" s="1"/>
      <c r="H159" s="11" t="str">
        <f t="shared" si="1008"/>
        <v>руб.</v>
      </c>
      <c r="I159" s="1"/>
      <c r="J159" s="1"/>
      <c r="K159" s="1"/>
      <c r="L159" s="1"/>
      <c r="M159" s="5"/>
      <c r="N159" s="52"/>
      <c r="O159" s="19"/>
      <c r="P159" s="1"/>
      <c r="Q159" s="1"/>
      <c r="R159" s="40">
        <f t="shared" si="1009"/>
        <v>65000</v>
      </c>
      <c r="S159" s="1"/>
      <c r="T159" s="5" t="s">
        <v>0</v>
      </c>
      <c r="U159" s="40">
        <v>5000</v>
      </c>
      <c r="V159" s="40">
        <f>U159</f>
        <v>5000</v>
      </c>
      <c r="W159" s="40">
        <f t="shared" si="990"/>
        <v>5000</v>
      </c>
      <c r="X159" s="40">
        <f t="shared" si="990"/>
        <v>5000</v>
      </c>
      <c r="Y159" s="40">
        <f t="shared" si="990"/>
        <v>5000</v>
      </c>
      <c r="Z159" s="40">
        <f t="shared" si="990"/>
        <v>5000</v>
      </c>
      <c r="AA159" s="40">
        <f t="shared" si="990"/>
        <v>5000</v>
      </c>
      <c r="AB159" s="40">
        <f t="shared" si="990"/>
        <v>5000</v>
      </c>
      <c r="AC159" s="40">
        <f t="shared" si="990"/>
        <v>5000</v>
      </c>
      <c r="AD159" s="40">
        <f t="shared" si="990"/>
        <v>5000</v>
      </c>
      <c r="AE159" s="40">
        <f t="shared" si="990"/>
        <v>5000</v>
      </c>
      <c r="AF159" s="40">
        <f t="shared" si="990"/>
        <v>5000</v>
      </c>
      <c r="AG159" s="40">
        <f t="shared" si="990"/>
        <v>5000</v>
      </c>
      <c r="AH159" s="40">
        <f t="shared" si="990"/>
        <v>5000</v>
      </c>
      <c r="AI159" s="40">
        <f t="shared" si="990"/>
        <v>5000</v>
      </c>
      <c r="AJ159" s="40">
        <f t="shared" si="990"/>
        <v>5000</v>
      </c>
      <c r="AK159" s="40">
        <f t="shared" si="990"/>
        <v>5000</v>
      </c>
      <c r="AL159" s="40">
        <f t="shared" si="991"/>
        <v>5000</v>
      </c>
      <c r="AM159" s="40">
        <f t="shared" si="991"/>
        <v>5000</v>
      </c>
      <c r="AN159" s="40">
        <f t="shared" si="991"/>
        <v>5000</v>
      </c>
      <c r="AO159" s="40">
        <f t="shared" si="991"/>
        <v>5000</v>
      </c>
      <c r="AP159" s="40">
        <f t="shared" si="991"/>
        <v>5000</v>
      </c>
      <c r="AQ159" s="40">
        <f t="shared" si="991"/>
        <v>5000</v>
      </c>
      <c r="AR159" s="40">
        <f t="shared" si="991"/>
        <v>5000</v>
      </c>
      <c r="AS159" s="40">
        <f t="shared" si="991"/>
        <v>5000</v>
      </c>
      <c r="AT159" s="40">
        <f t="shared" si="991"/>
        <v>5000</v>
      </c>
      <c r="AU159" s="40">
        <f t="shared" si="991"/>
        <v>5000</v>
      </c>
      <c r="AV159" s="40">
        <f t="shared" si="991"/>
        <v>5000</v>
      </c>
      <c r="AW159" s="40">
        <f t="shared" si="991"/>
        <v>5000</v>
      </c>
      <c r="AX159" s="40">
        <f t="shared" si="991"/>
        <v>5000</v>
      </c>
      <c r="AY159" s="40">
        <f t="shared" si="991"/>
        <v>5000</v>
      </c>
      <c r="AZ159" s="40">
        <f t="shared" si="991"/>
        <v>5000</v>
      </c>
      <c r="BA159" s="40">
        <f t="shared" si="991"/>
        <v>5000</v>
      </c>
      <c r="BB159" s="40">
        <f t="shared" si="992"/>
        <v>5000</v>
      </c>
      <c r="BC159" s="40">
        <f t="shared" si="992"/>
        <v>5000</v>
      </c>
      <c r="BD159" s="40">
        <f t="shared" si="992"/>
        <v>5000</v>
      </c>
      <c r="BE159" s="40">
        <f t="shared" si="992"/>
        <v>5000</v>
      </c>
      <c r="BF159" s="40">
        <f t="shared" si="992"/>
        <v>5000</v>
      </c>
      <c r="BG159" s="40">
        <f t="shared" si="992"/>
        <v>5000</v>
      </c>
      <c r="BH159" s="40">
        <f t="shared" si="992"/>
        <v>5000</v>
      </c>
      <c r="BI159" s="40">
        <f t="shared" si="992"/>
        <v>5000</v>
      </c>
      <c r="BJ159" s="40">
        <f t="shared" si="992"/>
        <v>5000</v>
      </c>
      <c r="BK159" s="40">
        <f t="shared" si="992"/>
        <v>5000</v>
      </c>
      <c r="BL159" s="40">
        <f t="shared" si="992"/>
        <v>5000</v>
      </c>
      <c r="BM159" s="40">
        <f t="shared" si="992"/>
        <v>5000</v>
      </c>
      <c r="BN159" s="40">
        <f t="shared" si="992"/>
        <v>5000</v>
      </c>
      <c r="BO159" s="40">
        <f t="shared" si="992"/>
        <v>5000</v>
      </c>
      <c r="BP159" s="40">
        <f t="shared" si="992"/>
        <v>5000</v>
      </c>
      <c r="BQ159" s="40">
        <f t="shared" si="992"/>
        <v>5000</v>
      </c>
      <c r="BR159" s="40">
        <f t="shared" si="993"/>
        <v>5000</v>
      </c>
      <c r="BS159" s="40">
        <f t="shared" si="993"/>
        <v>5000</v>
      </c>
      <c r="BT159" s="40">
        <f t="shared" si="993"/>
        <v>5000</v>
      </c>
      <c r="BU159" s="40">
        <f t="shared" si="993"/>
        <v>5000</v>
      </c>
      <c r="BV159" s="40">
        <f t="shared" si="993"/>
        <v>5000</v>
      </c>
      <c r="BW159" s="40">
        <f t="shared" si="993"/>
        <v>5000</v>
      </c>
      <c r="BX159" s="40">
        <f t="shared" si="993"/>
        <v>5000</v>
      </c>
      <c r="BY159" s="40">
        <f t="shared" si="993"/>
        <v>5000</v>
      </c>
      <c r="BZ159" s="40">
        <f t="shared" si="993"/>
        <v>5000</v>
      </c>
      <c r="CA159" s="40">
        <f t="shared" si="993"/>
        <v>5000</v>
      </c>
      <c r="CB159" s="40">
        <f t="shared" si="993"/>
        <v>5000</v>
      </c>
      <c r="CC159" s="40">
        <f t="shared" si="993"/>
        <v>5000</v>
      </c>
      <c r="CD159" s="40">
        <f t="shared" si="993"/>
        <v>5000</v>
      </c>
      <c r="CE159" s="40">
        <f t="shared" si="993"/>
        <v>5000</v>
      </c>
      <c r="CF159" s="40">
        <f t="shared" si="993"/>
        <v>5000</v>
      </c>
      <c r="CG159" s="40">
        <f t="shared" si="993"/>
        <v>5000</v>
      </c>
      <c r="CH159" s="40">
        <f t="shared" si="994"/>
        <v>5000</v>
      </c>
      <c r="CI159" s="40">
        <f t="shared" si="994"/>
        <v>5000</v>
      </c>
      <c r="CJ159" s="40">
        <f t="shared" si="994"/>
        <v>5000</v>
      </c>
      <c r="CK159" s="40">
        <f t="shared" si="994"/>
        <v>5000</v>
      </c>
      <c r="CL159" s="40">
        <f t="shared" si="994"/>
        <v>5000</v>
      </c>
      <c r="CM159" s="40">
        <f t="shared" si="994"/>
        <v>5000</v>
      </c>
      <c r="CN159" s="40">
        <f t="shared" si="994"/>
        <v>5000</v>
      </c>
      <c r="CO159" s="40">
        <f t="shared" si="994"/>
        <v>5000</v>
      </c>
      <c r="CP159" s="40">
        <f t="shared" si="994"/>
        <v>5000</v>
      </c>
      <c r="CQ159" s="40">
        <f t="shared" si="994"/>
        <v>5000</v>
      </c>
      <c r="CR159" s="40">
        <f t="shared" si="994"/>
        <v>5000</v>
      </c>
      <c r="CS159" s="40">
        <f t="shared" si="994"/>
        <v>5000</v>
      </c>
      <c r="CT159" s="40">
        <f t="shared" si="994"/>
        <v>5000</v>
      </c>
      <c r="CU159" s="40">
        <f t="shared" si="994"/>
        <v>5000</v>
      </c>
      <c r="CV159" s="40">
        <f t="shared" si="994"/>
        <v>5000</v>
      </c>
      <c r="CW159" s="40">
        <f t="shared" si="994"/>
        <v>5000</v>
      </c>
      <c r="CX159" s="40">
        <f t="shared" si="995"/>
        <v>5000</v>
      </c>
      <c r="CY159" s="40">
        <f t="shared" si="995"/>
        <v>5000</v>
      </c>
      <c r="CZ159" s="40">
        <f t="shared" si="995"/>
        <v>5000</v>
      </c>
      <c r="DA159" s="40">
        <f t="shared" si="995"/>
        <v>5000</v>
      </c>
      <c r="DB159" s="40">
        <f t="shared" si="995"/>
        <v>5000</v>
      </c>
      <c r="DC159" s="40">
        <f t="shared" si="995"/>
        <v>5000</v>
      </c>
      <c r="DD159" s="40">
        <f t="shared" si="995"/>
        <v>5000</v>
      </c>
      <c r="DE159" s="40">
        <f t="shared" si="995"/>
        <v>5000</v>
      </c>
      <c r="DF159" s="40">
        <f t="shared" si="995"/>
        <v>5000</v>
      </c>
      <c r="DG159" s="40">
        <f t="shared" si="995"/>
        <v>5000</v>
      </c>
      <c r="DH159" s="40">
        <f t="shared" si="995"/>
        <v>5000</v>
      </c>
      <c r="DI159" s="40">
        <f t="shared" si="995"/>
        <v>5000</v>
      </c>
      <c r="DJ159" s="40">
        <f t="shared" si="995"/>
        <v>5000</v>
      </c>
      <c r="DK159" s="40">
        <f t="shared" si="995"/>
        <v>5000</v>
      </c>
      <c r="DL159" s="40">
        <f t="shared" si="995"/>
        <v>5000</v>
      </c>
      <c r="DM159" s="40">
        <f t="shared" si="995"/>
        <v>5000</v>
      </c>
      <c r="DN159" s="40">
        <f t="shared" si="996"/>
        <v>5000</v>
      </c>
      <c r="DO159" s="40">
        <f t="shared" si="996"/>
        <v>5000</v>
      </c>
      <c r="DP159" s="40">
        <f t="shared" si="996"/>
        <v>5000</v>
      </c>
      <c r="DQ159" s="40">
        <f t="shared" si="996"/>
        <v>5000</v>
      </c>
      <c r="DR159" s="40">
        <f t="shared" si="996"/>
        <v>5000</v>
      </c>
      <c r="DS159" s="40">
        <f t="shared" si="996"/>
        <v>5000</v>
      </c>
      <c r="DT159" s="40">
        <f t="shared" si="996"/>
        <v>5000</v>
      </c>
      <c r="DU159" s="40">
        <f t="shared" si="996"/>
        <v>5000</v>
      </c>
      <c r="DV159" s="40">
        <f t="shared" si="996"/>
        <v>5000</v>
      </c>
      <c r="DW159" s="40">
        <f t="shared" si="996"/>
        <v>5000</v>
      </c>
      <c r="DX159" s="40">
        <f t="shared" si="996"/>
        <v>5000</v>
      </c>
      <c r="DY159" s="40">
        <f t="shared" si="996"/>
        <v>5000</v>
      </c>
      <c r="DZ159" s="40">
        <f t="shared" si="996"/>
        <v>5000</v>
      </c>
      <c r="EA159" s="40">
        <f t="shared" si="996"/>
        <v>5000</v>
      </c>
      <c r="EB159" s="40">
        <f t="shared" si="996"/>
        <v>5000</v>
      </c>
      <c r="EC159" s="40">
        <f t="shared" si="996"/>
        <v>5000</v>
      </c>
      <c r="ED159" s="40">
        <f t="shared" si="997"/>
        <v>5000</v>
      </c>
      <c r="EE159" s="40">
        <f t="shared" si="997"/>
        <v>5000</v>
      </c>
      <c r="EF159" s="40">
        <f t="shared" si="997"/>
        <v>5000</v>
      </c>
      <c r="EG159" s="40">
        <f t="shared" si="997"/>
        <v>5000</v>
      </c>
      <c r="EH159" s="40">
        <f t="shared" si="997"/>
        <v>5000</v>
      </c>
      <c r="EI159" s="40">
        <f t="shared" si="997"/>
        <v>5000</v>
      </c>
      <c r="EJ159" s="40">
        <f t="shared" si="997"/>
        <v>5000</v>
      </c>
      <c r="EK159" s="40">
        <f t="shared" si="997"/>
        <v>5000</v>
      </c>
      <c r="EL159" s="40">
        <f t="shared" si="997"/>
        <v>5000</v>
      </c>
      <c r="EM159" s="40">
        <f t="shared" si="997"/>
        <v>5000</v>
      </c>
      <c r="EN159" s="40">
        <f t="shared" si="997"/>
        <v>5000</v>
      </c>
      <c r="EO159" s="40">
        <f t="shared" si="997"/>
        <v>5000</v>
      </c>
      <c r="EP159" s="40">
        <f t="shared" si="997"/>
        <v>5000</v>
      </c>
      <c r="EQ159" s="40">
        <f t="shared" si="997"/>
        <v>5000</v>
      </c>
      <c r="ER159" s="40">
        <f t="shared" si="997"/>
        <v>5000</v>
      </c>
      <c r="ES159" s="40">
        <f t="shared" si="997"/>
        <v>5000</v>
      </c>
      <c r="ET159" s="40">
        <f t="shared" si="998"/>
        <v>5000</v>
      </c>
      <c r="EU159" s="40">
        <f t="shared" si="998"/>
        <v>5000</v>
      </c>
      <c r="EV159" s="40">
        <f t="shared" si="998"/>
        <v>5000</v>
      </c>
      <c r="EW159" s="40">
        <f t="shared" si="998"/>
        <v>5000</v>
      </c>
      <c r="EX159" s="40">
        <f t="shared" si="998"/>
        <v>5000</v>
      </c>
      <c r="EY159" s="40">
        <f t="shared" si="998"/>
        <v>5000</v>
      </c>
      <c r="EZ159" s="40">
        <f t="shared" si="998"/>
        <v>5000</v>
      </c>
      <c r="FA159" s="40">
        <f t="shared" si="998"/>
        <v>5000</v>
      </c>
      <c r="FB159" s="40">
        <f t="shared" si="998"/>
        <v>5000</v>
      </c>
      <c r="FC159" s="40">
        <f t="shared" si="998"/>
        <v>5000</v>
      </c>
      <c r="FD159" s="40">
        <f t="shared" si="998"/>
        <v>5000</v>
      </c>
      <c r="FE159" s="40">
        <f t="shared" si="998"/>
        <v>5000</v>
      </c>
      <c r="FF159" s="40">
        <f t="shared" si="998"/>
        <v>5000</v>
      </c>
      <c r="FG159" s="40">
        <f t="shared" si="998"/>
        <v>5000</v>
      </c>
      <c r="FH159" s="40">
        <f t="shared" si="998"/>
        <v>5000</v>
      </c>
      <c r="FI159" s="40">
        <f t="shared" si="998"/>
        <v>5000</v>
      </c>
      <c r="FJ159" s="40">
        <f t="shared" si="999"/>
        <v>5000</v>
      </c>
      <c r="FK159" s="40">
        <f t="shared" si="999"/>
        <v>5000</v>
      </c>
      <c r="FL159" s="40">
        <f t="shared" si="999"/>
        <v>5000</v>
      </c>
      <c r="FM159" s="40">
        <f t="shared" si="999"/>
        <v>5000</v>
      </c>
      <c r="FN159" s="40">
        <f t="shared" si="999"/>
        <v>5000</v>
      </c>
      <c r="FO159" s="40">
        <f t="shared" si="999"/>
        <v>5000</v>
      </c>
      <c r="FP159" s="40">
        <f t="shared" si="999"/>
        <v>5000</v>
      </c>
      <c r="FQ159" s="40">
        <f t="shared" si="999"/>
        <v>5000</v>
      </c>
      <c r="FR159" s="40">
        <f t="shared" si="999"/>
        <v>5000</v>
      </c>
      <c r="FS159" s="40">
        <f t="shared" si="999"/>
        <v>5000</v>
      </c>
      <c r="FT159" s="40">
        <f t="shared" si="999"/>
        <v>5000</v>
      </c>
      <c r="FU159" s="40">
        <f t="shared" si="999"/>
        <v>5000</v>
      </c>
      <c r="FV159" s="40">
        <f t="shared" si="999"/>
        <v>5000</v>
      </c>
      <c r="FW159" s="40">
        <f t="shared" si="999"/>
        <v>5000</v>
      </c>
      <c r="FX159" s="40">
        <f t="shared" si="999"/>
        <v>5000</v>
      </c>
      <c r="FY159" s="40">
        <f t="shared" si="999"/>
        <v>5000</v>
      </c>
      <c r="FZ159" s="40">
        <f t="shared" si="1000"/>
        <v>5000</v>
      </c>
      <c r="GA159" s="40">
        <f t="shared" si="1000"/>
        <v>5000</v>
      </c>
      <c r="GB159" s="40">
        <f t="shared" si="1000"/>
        <v>5000</v>
      </c>
      <c r="GC159" s="40">
        <f t="shared" si="1000"/>
        <v>5000</v>
      </c>
      <c r="GD159" s="40">
        <f t="shared" si="1000"/>
        <v>5000</v>
      </c>
      <c r="GE159" s="40">
        <f t="shared" si="1000"/>
        <v>5000</v>
      </c>
      <c r="GF159" s="40">
        <f t="shared" si="1000"/>
        <v>5000</v>
      </c>
      <c r="GG159" s="40">
        <f t="shared" si="1000"/>
        <v>5000</v>
      </c>
      <c r="GH159" s="40">
        <f t="shared" si="1000"/>
        <v>5000</v>
      </c>
      <c r="GI159" s="40">
        <f t="shared" si="1000"/>
        <v>5000</v>
      </c>
      <c r="GJ159" s="40">
        <f t="shared" si="1000"/>
        <v>5000</v>
      </c>
      <c r="GK159" s="40">
        <f t="shared" si="1000"/>
        <v>5000</v>
      </c>
      <c r="GL159" s="40">
        <f t="shared" si="1000"/>
        <v>5000</v>
      </c>
      <c r="GM159" s="40">
        <f t="shared" si="1000"/>
        <v>5000</v>
      </c>
      <c r="GN159" s="40">
        <f t="shared" si="1000"/>
        <v>5000</v>
      </c>
      <c r="GO159" s="40">
        <f t="shared" si="1000"/>
        <v>5000</v>
      </c>
      <c r="GP159" s="40">
        <f t="shared" si="1001"/>
        <v>5000</v>
      </c>
      <c r="GQ159" s="40">
        <f t="shared" si="1001"/>
        <v>5000</v>
      </c>
      <c r="GR159" s="40">
        <f t="shared" si="1001"/>
        <v>5000</v>
      </c>
      <c r="GS159" s="40">
        <f t="shared" si="1001"/>
        <v>5000</v>
      </c>
      <c r="GT159" s="40">
        <f t="shared" si="1001"/>
        <v>5000</v>
      </c>
      <c r="GU159" s="40">
        <f t="shared" si="1001"/>
        <v>5000</v>
      </c>
      <c r="GV159" s="40">
        <f t="shared" si="1001"/>
        <v>5000</v>
      </c>
      <c r="GW159" s="40">
        <f t="shared" si="1001"/>
        <v>5000</v>
      </c>
      <c r="GX159" s="40">
        <f t="shared" si="1001"/>
        <v>5000</v>
      </c>
      <c r="GY159" s="40">
        <f t="shared" si="1001"/>
        <v>5000</v>
      </c>
      <c r="GZ159" s="40">
        <f t="shared" si="1001"/>
        <v>5000</v>
      </c>
      <c r="HA159" s="40">
        <f t="shared" si="1001"/>
        <v>5000</v>
      </c>
      <c r="HB159" s="40">
        <f t="shared" si="1001"/>
        <v>5000</v>
      </c>
      <c r="HC159" s="40">
        <f t="shared" si="1001"/>
        <v>5000</v>
      </c>
      <c r="HD159" s="40">
        <f t="shared" si="1001"/>
        <v>5000</v>
      </c>
      <c r="HE159" s="40">
        <f t="shared" si="1001"/>
        <v>5000</v>
      </c>
      <c r="HF159" s="40">
        <f t="shared" si="1002"/>
        <v>5000</v>
      </c>
      <c r="HG159" s="40">
        <f t="shared" si="1002"/>
        <v>5000</v>
      </c>
      <c r="HH159" s="40">
        <f t="shared" si="1002"/>
        <v>5000</v>
      </c>
      <c r="HI159" s="40">
        <f t="shared" si="1002"/>
        <v>5000</v>
      </c>
      <c r="HJ159" s="40">
        <f t="shared" si="1002"/>
        <v>5000</v>
      </c>
      <c r="HK159" s="40">
        <f t="shared" si="1002"/>
        <v>5000</v>
      </c>
      <c r="HL159" s="40">
        <f t="shared" si="1002"/>
        <v>5000</v>
      </c>
      <c r="HM159" s="40">
        <f t="shared" si="1002"/>
        <v>5000</v>
      </c>
      <c r="HN159" s="40">
        <f t="shared" si="1002"/>
        <v>5000</v>
      </c>
      <c r="HO159" s="40">
        <f t="shared" si="1002"/>
        <v>5000</v>
      </c>
      <c r="HP159" s="40">
        <f t="shared" si="1002"/>
        <v>5000</v>
      </c>
      <c r="HQ159" s="40">
        <f t="shared" si="1002"/>
        <v>5000</v>
      </c>
      <c r="HR159" s="40">
        <f t="shared" si="1002"/>
        <v>5000</v>
      </c>
      <c r="HS159" s="40">
        <f t="shared" si="1002"/>
        <v>5000</v>
      </c>
      <c r="HT159" s="40">
        <f t="shared" si="1002"/>
        <v>5000</v>
      </c>
      <c r="HU159" s="40">
        <f t="shared" si="1002"/>
        <v>5000</v>
      </c>
      <c r="HV159" s="40">
        <f t="shared" si="1003"/>
        <v>5000</v>
      </c>
      <c r="HW159" s="40">
        <f t="shared" si="1003"/>
        <v>5000</v>
      </c>
      <c r="HX159" s="40">
        <f t="shared" si="1003"/>
        <v>5000</v>
      </c>
      <c r="HY159" s="40">
        <f t="shared" si="1003"/>
        <v>5000</v>
      </c>
      <c r="HZ159" s="40">
        <f t="shared" si="1003"/>
        <v>5000</v>
      </c>
      <c r="IA159" s="40">
        <f t="shared" si="1003"/>
        <v>5000</v>
      </c>
      <c r="IB159" s="40">
        <f t="shared" si="1003"/>
        <v>5000</v>
      </c>
      <c r="IC159" s="40">
        <f t="shared" si="1003"/>
        <v>5000</v>
      </c>
      <c r="ID159" s="40">
        <f t="shared" si="1003"/>
        <v>5000</v>
      </c>
      <c r="IE159" s="40">
        <f t="shared" si="1003"/>
        <v>5000</v>
      </c>
      <c r="IF159" s="40">
        <f t="shared" si="1003"/>
        <v>5000</v>
      </c>
      <c r="IG159" s="40">
        <f t="shared" si="1003"/>
        <v>5000</v>
      </c>
      <c r="IH159" s="40">
        <f t="shared" si="1003"/>
        <v>5000</v>
      </c>
      <c r="II159" s="40">
        <f t="shared" si="1003"/>
        <v>5000</v>
      </c>
      <c r="IJ159" s="40">
        <f t="shared" si="1003"/>
        <v>5000</v>
      </c>
      <c r="IK159" s="40">
        <f t="shared" si="1003"/>
        <v>5000</v>
      </c>
      <c r="IL159" s="40">
        <f t="shared" si="1004"/>
        <v>5000</v>
      </c>
      <c r="IM159" s="40">
        <f t="shared" si="1004"/>
        <v>5000</v>
      </c>
      <c r="IN159" s="40">
        <f t="shared" si="1004"/>
        <v>5000</v>
      </c>
      <c r="IO159" s="40">
        <f t="shared" si="1004"/>
        <v>5000</v>
      </c>
      <c r="IP159" s="40">
        <f t="shared" si="1004"/>
        <v>5000</v>
      </c>
      <c r="IQ159" s="40">
        <f t="shared" si="1004"/>
        <v>5000</v>
      </c>
      <c r="IR159" s="40">
        <f t="shared" si="1004"/>
        <v>5000</v>
      </c>
      <c r="IS159" s="40">
        <f t="shared" si="1004"/>
        <v>5000</v>
      </c>
      <c r="IT159" s="40">
        <f t="shared" si="1004"/>
        <v>5000</v>
      </c>
      <c r="IU159" s="40">
        <f t="shared" si="1004"/>
        <v>5000</v>
      </c>
      <c r="IV159" s="40">
        <f t="shared" si="1004"/>
        <v>5000</v>
      </c>
      <c r="IW159" s="40">
        <f t="shared" si="1004"/>
        <v>5000</v>
      </c>
      <c r="IX159" s="40">
        <f t="shared" si="1004"/>
        <v>5000</v>
      </c>
      <c r="IY159" s="40">
        <f t="shared" si="1004"/>
        <v>5000</v>
      </c>
      <c r="IZ159" s="40">
        <f t="shared" si="1004"/>
        <v>5000</v>
      </c>
      <c r="JA159" s="40">
        <f t="shared" si="1004"/>
        <v>5000</v>
      </c>
      <c r="JB159" s="40">
        <f t="shared" si="1005"/>
        <v>5000</v>
      </c>
      <c r="JC159" s="40">
        <f t="shared" si="1005"/>
        <v>5000</v>
      </c>
      <c r="JD159" s="40">
        <f t="shared" si="1005"/>
        <v>5000</v>
      </c>
      <c r="JE159" s="40">
        <f t="shared" si="1005"/>
        <v>5000</v>
      </c>
      <c r="JF159" s="40">
        <f t="shared" si="1005"/>
        <v>5000</v>
      </c>
      <c r="JG159" s="40">
        <f t="shared" si="1005"/>
        <v>5000</v>
      </c>
      <c r="JH159" s="40">
        <f t="shared" si="1005"/>
        <v>5000</v>
      </c>
      <c r="JI159" s="40">
        <f t="shared" si="1005"/>
        <v>5000</v>
      </c>
      <c r="JJ159" s="40">
        <f t="shared" si="1005"/>
        <v>5000</v>
      </c>
      <c r="JK159" s="40">
        <f t="shared" si="1005"/>
        <v>5000</v>
      </c>
      <c r="JL159" s="40">
        <f t="shared" si="1005"/>
        <v>5000</v>
      </c>
      <c r="JM159" s="40">
        <f t="shared" si="1005"/>
        <v>5000</v>
      </c>
      <c r="JN159" s="40">
        <f t="shared" si="1005"/>
        <v>5000</v>
      </c>
      <c r="JO159" s="40">
        <f t="shared" si="1005"/>
        <v>5000</v>
      </c>
      <c r="JP159" s="40">
        <f t="shared" si="1005"/>
        <v>5000</v>
      </c>
      <c r="JQ159" s="40">
        <f t="shared" si="1005"/>
        <v>5000</v>
      </c>
      <c r="JR159" s="40">
        <f t="shared" si="1006"/>
        <v>5000</v>
      </c>
      <c r="JS159" s="40">
        <f t="shared" si="1006"/>
        <v>5000</v>
      </c>
      <c r="JT159" s="40">
        <f t="shared" si="1006"/>
        <v>5000</v>
      </c>
      <c r="JU159" s="40">
        <f t="shared" si="1006"/>
        <v>5000</v>
      </c>
      <c r="JV159" s="40">
        <f t="shared" si="1006"/>
        <v>5000</v>
      </c>
      <c r="JW159" s="40">
        <f t="shared" si="1006"/>
        <v>5000</v>
      </c>
      <c r="JX159" s="40">
        <f t="shared" si="1006"/>
        <v>5000</v>
      </c>
      <c r="JY159" s="40">
        <f t="shared" si="1006"/>
        <v>5000</v>
      </c>
      <c r="JZ159" s="40">
        <f t="shared" si="1006"/>
        <v>5000</v>
      </c>
      <c r="KA159" s="40">
        <f t="shared" si="1006"/>
        <v>5000</v>
      </c>
      <c r="KB159" s="40">
        <f t="shared" si="1006"/>
        <v>5000</v>
      </c>
      <c r="KC159" s="40">
        <f t="shared" si="1006"/>
        <v>5000</v>
      </c>
      <c r="KD159" s="40">
        <f t="shared" si="1006"/>
        <v>5000</v>
      </c>
      <c r="KE159" s="40">
        <f t="shared" si="1006"/>
        <v>5000</v>
      </c>
      <c r="KF159" s="40">
        <f t="shared" si="1006"/>
        <v>5000</v>
      </c>
      <c r="KG159" s="40">
        <f t="shared" si="1006"/>
        <v>5000</v>
      </c>
      <c r="KH159" s="40">
        <f t="shared" si="1007"/>
        <v>5000</v>
      </c>
      <c r="KI159" s="40">
        <f t="shared" si="1007"/>
        <v>5000</v>
      </c>
      <c r="KJ159" s="40">
        <f t="shared" si="1007"/>
        <v>5000</v>
      </c>
      <c r="KK159" s="40">
        <f t="shared" si="1007"/>
        <v>5000</v>
      </c>
      <c r="KL159" s="40">
        <f t="shared" si="1007"/>
        <v>5000</v>
      </c>
      <c r="KM159" s="40">
        <f t="shared" si="1007"/>
        <v>5000</v>
      </c>
      <c r="KN159" s="40">
        <f t="shared" si="1007"/>
        <v>5000</v>
      </c>
      <c r="KO159" s="40">
        <f t="shared" si="1007"/>
        <v>5000</v>
      </c>
      <c r="KP159" s="40">
        <f t="shared" si="1007"/>
        <v>5000</v>
      </c>
      <c r="KQ159" s="40">
        <f t="shared" si="1007"/>
        <v>5000</v>
      </c>
      <c r="KR159" s="40">
        <f t="shared" si="1007"/>
        <v>5000</v>
      </c>
      <c r="KS159" s="40">
        <f t="shared" si="1007"/>
        <v>5000</v>
      </c>
      <c r="KT159" s="40">
        <f t="shared" si="1007"/>
        <v>5000</v>
      </c>
      <c r="KU159" s="40">
        <f t="shared" si="1007"/>
        <v>5000</v>
      </c>
      <c r="KV159" s="40">
        <f t="shared" si="1007"/>
        <v>5000</v>
      </c>
      <c r="KW159" s="1"/>
      <c r="KX159" s="1"/>
    </row>
    <row r="160" spans="1:310" x14ac:dyDescent="0.25">
      <c r="A160" s="1"/>
      <c r="B160" s="79"/>
      <c r="C160" s="79"/>
      <c r="D160" s="79"/>
      <c r="E160" s="1" t="str">
        <f>kpi!E59</f>
        <v xml:space="preserve"> Консультант плюс </v>
      </c>
      <c r="F160" s="1"/>
      <c r="G160" s="1"/>
      <c r="H160" s="11" t="str">
        <f t="shared" si="1008"/>
        <v>руб.</v>
      </c>
      <c r="I160" s="1"/>
      <c r="J160" s="1"/>
      <c r="K160" s="1"/>
      <c r="L160" s="1"/>
      <c r="M160" s="5"/>
      <c r="N160" s="52"/>
      <c r="O160" s="19"/>
      <c r="P160" s="1"/>
      <c r="Q160" s="1"/>
      <c r="R160" s="40">
        <f t="shared" si="1009"/>
        <v>26000</v>
      </c>
      <c r="S160" s="1"/>
      <c r="T160" s="5" t="s">
        <v>0</v>
      </c>
      <c r="U160" s="40">
        <v>2000</v>
      </c>
      <c r="V160" s="40">
        <f t="shared" ref="V160:AK164" si="1010">U160</f>
        <v>2000</v>
      </c>
      <c r="W160" s="40">
        <f t="shared" si="1010"/>
        <v>2000</v>
      </c>
      <c r="X160" s="40">
        <f t="shared" si="1010"/>
        <v>2000</v>
      </c>
      <c r="Y160" s="40">
        <f t="shared" si="1010"/>
        <v>2000</v>
      </c>
      <c r="Z160" s="40">
        <f t="shared" si="1010"/>
        <v>2000</v>
      </c>
      <c r="AA160" s="40">
        <f t="shared" si="1010"/>
        <v>2000</v>
      </c>
      <c r="AB160" s="40">
        <f t="shared" si="1010"/>
        <v>2000</v>
      </c>
      <c r="AC160" s="40">
        <f t="shared" si="1010"/>
        <v>2000</v>
      </c>
      <c r="AD160" s="40">
        <f t="shared" si="1010"/>
        <v>2000</v>
      </c>
      <c r="AE160" s="40">
        <f t="shared" si="1010"/>
        <v>2000</v>
      </c>
      <c r="AF160" s="40">
        <f t="shared" si="1010"/>
        <v>2000</v>
      </c>
      <c r="AG160" s="40">
        <f t="shared" si="1010"/>
        <v>2000</v>
      </c>
      <c r="AH160" s="40">
        <f t="shared" si="1010"/>
        <v>2000</v>
      </c>
      <c r="AI160" s="40">
        <f t="shared" si="1010"/>
        <v>2000</v>
      </c>
      <c r="AJ160" s="40">
        <f t="shared" si="1010"/>
        <v>2000</v>
      </c>
      <c r="AK160" s="40">
        <f t="shared" si="1010"/>
        <v>2000</v>
      </c>
      <c r="AL160" s="40">
        <f t="shared" si="991"/>
        <v>2000</v>
      </c>
      <c r="AM160" s="40">
        <f t="shared" si="991"/>
        <v>2000</v>
      </c>
      <c r="AN160" s="40">
        <f t="shared" si="991"/>
        <v>2000</v>
      </c>
      <c r="AO160" s="40">
        <f t="shared" si="991"/>
        <v>2000</v>
      </c>
      <c r="AP160" s="40">
        <f t="shared" si="991"/>
        <v>2000</v>
      </c>
      <c r="AQ160" s="40">
        <f t="shared" si="991"/>
        <v>2000</v>
      </c>
      <c r="AR160" s="40">
        <f t="shared" si="991"/>
        <v>2000</v>
      </c>
      <c r="AS160" s="40">
        <f t="shared" si="991"/>
        <v>2000</v>
      </c>
      <c r="AT160" s="40">
        <f t="shared" si="991"/>
        <v>2000</v>
      </c>
      <c r="AU160" s="40">
        <f t="shared" si="991"/>
        <v>2000</v>
      </c>
      <c r="AV160" s="40">
        <f t="shared" si="991"/>
        <v>2000</v>
      </c>
      <c r="AW160" s="40">
        <f t="shared" si="991"/>
        <v>2000</v>
      </c>
      <c r="AX160" s="40">
        <f t="shared" si="991"/>
        <v>2000</v>
      </c>
      <c r="AY160" s="40">
        <f t="shared" si="991"/>
        <v>2000</v>
      </c>
      <c r="AZ160" s="40">
        <f t="shared" si="991"/>
        <v>2000</v>
      </c>
      <c r="BA160" s="40">
        <f t="shared" si="991"/>
        <v>2000</v>
      </c>
      <c r="BB160" s="40">
        <f t="shared" si="992"/>
        <v>2000</v>
      </c>
      <c r="BC160" s="40">
        <f t="shared" si="992"/>
        <v>2000</v>
      </c>
      <c r="BD160" s="40">
        <f t="shared" si="992"/>
        <v>2000</v>
      </c>
      <c r="BE160" s="40">
        <f t="shared" si="992"/>
        <v>2000</v>
      </c>
      <c r="BF160" s="40">
        <f t="shared" si="992"/>
        <v>2000</v>
      </c>
      <c r="BG160" s="40">
        <f t="shared" si="992"/>
        <v>2000</v>
      </c>
      <c r="BH160" s="40">
        <f t="shared" si="992"/>
        <v>2000</v>
      </c>
      <c r="BI160" s="40">
        <f t="shared" si="992"/>
        <v>2000</v>
      </c>
      <c r="BJ160" s="40">
        <f t="shared" si="992"/>
        <v>2000</v>
      </c>
      <c r="BK160" s="40">
        <f t="shared" si="992"/>
        <v>2000</v>
      </c>
      <c r="BL160" s="40">
        <f t="shared" si="992"/>
        <v>2000</v>
      </c>
      <c r="BM160" s="40">
        <f t="shared" si="992"/>
        <v>2000</v>
      </c>
      <c r="BN160" s="40">
        <f t="shared" si="992"/>
        <v>2000</v>
      </c>
      <c r="BO160" s="40">
        <f t="shared" si="992"/>
        <v>2000</v>
      </c>
      <c r="BP160" s="40">
        <f t="shared" si="992"/>
        <v>2000</v>
      </c>
      <c r="BQ160" s="40">
        <f t="shared" si="992"/>
        <v>2000</v>
      </c>
      <c r="BR160" s="40">
        <f t="shared" si="993"/>
        <v>2000</v>
      </c>
      <c r="BS160" s="40">
        <f t="shared" si="993"/>
        <v>2000</v>
      </c>
      <c r="BT160" s="40">
        <f t="shared" si="993"/>
        <v>2000</v>
      </c>
      <c r="BU160" s="40">
        <f t="shared" si="993"/>
        <v>2000</v>
      </c>
      <c r="BV160" s="40">
        <f t="shared" si="993"/>
        <v>2000</v>
      </c>
      <c r="BW160" s="40">
        <f t="shared" si="993"/>
        <v>2000</v>
      </c>
      <c r="BX160" s="40">
        <f t="shared" si="993"/>
        <v>2000</v>
      </c>
      <c r="BY160" s="40">
        <f t="shared" si="993"/>
        <v>2000</v>
      </c>
      <c r="BZ160" s="40">
        <f t="shared" si="993"/>
        <v>2000</v>
      </c>
      <c r="CA160" s="40">
        <f t="shared" si="993"/>
        <v>2000</v>
      </c>
      <c r="CB160" s="40">
        <f t="shared" si="993"/>
        <v>2000</v>
      </c>
      <c r="CC160" s="40">
        <f t="shared" si="993"/>
        <v>2000</v>
      </c>
      <c r="CD160" s="40">
        <f t="shared" si="993"/>
        <v>2000</v>
      </c>
      <c r="CE160" s="40">
        <f t="shared" si="993"/>
        <v>2000</v>
      </c>
      <c r="CF160" s="40">
        <f t="shared" si="993"/>
        <v>2000</v>
      </c>
      <c r="CG160" s="40">
        <f t="shared" si="993"/>
        <v>2000</v>
      </c>
      <c r="CH160" s="40">
        <f t="shared" si="994"/>
        <v>2000</v>
      </c>
      <c r="CI160" s="40">
        <f t="shared" si="994"/>
        <v>2000</v>
      </c>
      <c r="CJ160" s="40">
        <f t="shared" si="994"/>
        <v>2000</v>
      </c>
      <c r="CK160" s="40">
        <f t="shared" si="994"/>
        <v>2000</v>
      </c>
      <c r="CL160" s="40">
        <f t="shared" si="994"/>
        <v>2000</v>
      </c>
      <c r="CM160" s="40">
        <f t="shared" si="994"/>
        <v>2000</v>
      </c>
      <c r="CN160" s="40">
        <f t="shared" si="994"/>
        <v>2000</v>
      </c>
      <c r="CO160" s="40">
        <f t="shared" si="994"/>
        <v>2000</v>
      </c>
      <c r="CP160" s="40">
        <f t="shared" si="994"/>
        <v>2000</v>
      </c>
      <c r="CQ160" s="40">
        <f t="shared" si="994"/>
        <v>2000</v>
      </c>
      <c r="CR160" s="40">
        <f t="shared" si="994"/>
        <v>2000</v>
      </c>
      <c r="CS160" s="40">
        <f t="shared" si="994"/>
        <v>2000</v>
      </c>
      <c r="CT160" s="40">
        <f t="shared" si="994"/>
        <v>2000</v>
      </c>
      <c r="CU160" s="40">
        <f t="shared" si="994"/>
        <v>2000</v>
      </c>
      <c r="CV160" s="40">
        <f t="shared" si="994"/>
        <v>2000</v>
      </c>
      <c r="CW160" s="40">
        <f t="shared" si="994"/>
        <v>2000</v>
      </c>
      <c r="CX160" s="40">
        <f t="shared" si="995"/>
        <v>2000</v>
      </c>
      <c r="CY160" s="40">
        <f t="shared" si="995"/>
        <v>2000</v>
      </c>
      <c r="CZ160" s="40">
        <f t="shared" si="995"/>
        <v>2000</v>
      </c>
      <c r="DA160" s="40">
        <f t="shared" si="995"/>
        <v>2000</v>
      </c>
      <c r="DB160" s="40">
        <f t="shared" si="995"/>
        <v>2000</v>
      </c>
      <c r="DC160" s="40">
        <f t="shared" si="995"/>
        <v>2000</v>
      </c>
      <c r="DD160" s="40">
        <f t="shared" si="995"/>
        <v>2000</v>
      </c>
      <c r="DE160" s="40">
        <f t="shared" si="995"/>
        <v>2000</v>
      </c>
      <c r="DF160" s="40">
        <f t="shared" si="995"/>
        <v>2000</v>
      </c>
      <c r="DG160" s="40">
        <f t="shared" si="995"/>
        <v>2000</v>
      </c>
      <c r="DH160" s="40">
        <f t="shared" si="995"/>
        <v>2000</v>
      </c>
      <c r="DI160" s="40">
        <f t="shared" si="995"/>
        <v>2000</v>
      </c>
      <c r="DJ160" s="40">
        <f t="shared" si="995"/>
        <v>2000</v>
      </c>
      <c r="DK160" s="40">
        <f t="shared" si="995"/>
        <v>2000</v>
      </c>
      <c r="DL160" s="40">
        <f t="shared" si="995"/>
        <v>2000</v>
      </c>
      <c r="DM160" s="40">
        <f t="shared" si="995"/>
        <v>2000</v>
      </c>
      <c r="DN160" s="40">
        <f t="shared" si="996"/>
        <v>2000</v>
      </c>
      <c r="DO160" s="40">
        <f t="shared" si="996"/>
        <v>2000</v>
      </c>
      <c r="DP160" s="40">
        <f t="shared" si="996"/>
        <v>2000</v>
      </c>
      <c r="DQ160" s="40">
        <f t="shared" si="996"/>
        <v>2000</v>
      </c>
      <c r="DR160" s="40">
        <f t="shared" si="996"/>
        <v>2000</v>
      </c>
      <c r="DS160" s="40">
        <f t="shared" si="996"/>
        <v>2000</v>
      </c>
      <c r="DT160" s="40">
        <f t="shared" si="996"/>
        <v>2000</v>
      </c>
      <c r="DU160" s="40">
        <f t="shared" si="996"/>
        <v>2000</v>
      </c>
      <c r="DV160" s="40">
        <f t="shared" si="996"/>
        <v>2000</v>
      </c>
      <c r="DW160" s="40">
        <f t="shared" si="996"/>
        <v>2000</v>
      </c>
      <c r="DX160" s="40">
        <f t="shared" si="996"/>
        <v>2000</v>
      </c>
      <c r="DY160" s="40">
        <f t="shared" si="996"/>
        <v>2000</v>
      </c>
      <c r="DZ160" s="40">
        <f t="shared" si="996"/>
        <v>2000</v>
      </c>
      <c r="EA160" s="40">
        <f t="shared" si="996"/>
        <v>2000</v>
      </c>
      <c r="EB160" s="40">
        <f t="shared" si="996"/>
        <v>2000</v>
      </c>
      <c r="EC160" s="40">
        <f t="shared" si="996"/>
        <v>2000</v>
      </c>
      <c r="ED160" s="40">
        <f t="shared" si="997"/>
        <v>2000</v>
      </c>
      <c r="EE160" s="40">
        <f t="shared" si="997"/>
        <v>2000</v>
      </c>
      <c r="EF160" s="40">
        <f t="shared" si="997"/>
        <v>2000</v>
      </c>
      <c r="EG160" s="40">
        <f t="shared" si="997"/>
        <v>2000</v>
      </c>
      <c r="EH160" s="40">
        <f t="shared" si="997"/>
        <v>2000</v>
      </c>
      <c r="EI160" s="40">
        <f t="shared" si="997"/>
        <v>2000</v>
      </c>
      <c r="EJ160" s="40">
        <f t="shared" si="997"/>
        <v>2000</v>
      </c>
      <c r="EK160" s="40">
        <f t="shared" si="997"/>
        <v>2000</v>
      </c>
      <c r="EL160" s="40">
        <f t="shared" si="997"/>
        <v>2000</v>
      </c>
      <c r="EM160" s="40">
        <f t="shared" si="997"/>
        <v>2000</v>
      </c>
      <c r="EN160" s="40">
        <f t="shared" si="997"/>
        <v>2000</v>
      </c>
      <c r="EO160" s="40">
        <f t="shared" si="997"/>
        <v>2000</v>
      </c>
      <c r="EP160" s="40">
        <f t="shared" si="997"/>
        <v>2000</v>
      </c>
      <c r="EQ160" s="40">
        <f t="shared" si="997"/>
        <v>2000</v>
      </c>
      <c r="ER160" s="40">
        <f t="shared" si="997"/>
        <v>2000</v>
      </c>
      <c r="ES160" s="40">
        <f t="shared" si="997"/>
        <v>2000</v>
      </c>
      <c r="ET160" s="40">
        <f t="shared" si="998"/>
        <v>2000</v>
      </c>
      <c r="EU160" s="40">
        <f t="shared" si="998"/>
        <v>2000</v>
      </c>
      <c r="EV160" s="40">
        <f t="shared" si="998"/>
        <v>2000</v>
      </c>
      <c r="EW160" s="40">
        <f t="shared" si="998"/>
        <v>2000</v>
      </c>
      <c r="EX160" s="40">
        <f t="shared" si="998"/>
        <v>2000</v>
      </c>
      <c r="EY160" s="40">
        <f t="shared" si="998"/>
        <v>2000</v>
      </c>
      <c r="EZ160" s="40">
        <f t="shared" si="998"/>
        <v>2000</v>
      </c>
      <c r="FA160" s="40">
        <f t="shared" si="998"/>
        <v>2000</v>
      </c>
      <c r="FB160" s="40">
        <f t="shared" si="998"/>
        <v>2000</v>
      </c>
      <c r="FC160" s="40">
        <f t="shared" si="998"/>
        <v>2000</v>
      </c>
      <c r="FD160" s="40">
        <f t="shared" si="998"/>
        <v>2000</v>
      </c>
      <c r="FE160" s="40">
        <f t="shared" si="998"/>
        <v>2000</v>
      </c>
      <c r="FF160" s="40">
        <f t="shared" si="998"/>
        <v>2000</v>
      </c>
      <c r="FG160" s="40">
        <f t="shared" si="998"/>
        <v>2000</v>
      </c>
      <c r="FH160" s="40">
        <f t="shared" si="998"/>
        <v>2000</v>
      </c>
      <c r="FI160" s="40">
        <f t="shared" si="998"/>
        <v>2000</v>
      </c>
      <c r="FJ160" s="40">
        <f t="shared" si="999"/>
        <v>2000</v>
      </c>
      <c r="FK160" s="40">
        <f t="shared" si="999"/>
        <v>2000</v>
      </c>
      <c r="FL160" s="40">
        <f t="shared" si="999"/>
        <v>2000</v>
      </c>
      <c r="FM160" s="40">
        <f t="shared" si="999"/>
        <v>2000</v>
      </c>
      <c r="FN160" s="40">
        <f t="shared" si="999"/>
        <v>2000</v>
      </c>
      <c r="FO160" s="40">
        <f t="shared" si="999"/>
        <v>2000</v>
      </c>
      <c r="FP160" s="40">
        <f t="shared" si="999"/>
        <v>2000</v>
      </c>
      <c r="FQ160" s="40">
        <f t="shared" si="999"/>
        <v>2000</v>
      </c>
      <c r="FR160" s="40">
        <f t="shared" si="999"/>
        <v>2000</v>
      </c>
      <c r="FS160" s="40">
        <f t="shared" si="999"/>
        <v>2000</v>
      </c>
      <c r="FT160" s="40">
        <f t="shared" si="999"/>
        <v>2000</v>
      </c>
      <c r="FU160" s="40">
        <f t="shared" si="999"/>
        <v>2000</v>
      </c>
      <c r="FV160" s="40">
        <f t="shared" si="999"/>
        <v>2000</v>
      </c>
      <c r="FW160" s="40">
        <f t="shared" si="999"/>
        <v>2000</v>
      </c>
      <c r="FX160" s="40">
        <f t="shared" si="999"/>
        <v>2000</v>
      </c>
      <c r="FY160" s="40">
        <f t="shared" si="999"/>
        <v>2000</v>
      </c>
      <c r="FZ160" s="40">
        <f t="shared" si="1000"/>
        <v>2000</v>
      </c>
      <c r="GA160" s="40">
        <f t="shared" si="1000"/>
        <v>2000</v>
      </c>
      <c r="GB160" s="40">
        <f t="shared" si="1000"/>
        <v>2000</v>
      </c>
      <c r="GC160" s="40">
        <f t="shared" si="1000"/>
        <v>2000</v>
      </c>
      <c r="GD160" s="40">
        <f t="shared" si="1000"/>
        <v>2000</v>
      </c>
      <c r="GE160" s="40">
        <f t="shared" si="1000"/>
        <v>2000</v>
      </c>
      <c r="GF160" s="40">
        <f t="shared" si="1000"/>
        <v>2000</v>
      </c>
      <c r="GG160" s="40">
        <f t="shared" si="1000"/>
        <v>2000</v>
      </c>
      <c r="GH160" s="40">
        <f t="shared" si="1000"/>
        <v>2000</v>
      </c>
      <c r="GI160" s="40">
        <f t="shared" si="1000"/>
        <v>2000</v>
      </c>
      <c r="GJ160" s="40">
        <f t="shared" si="1000"/>
        <v>2000</v>
      </c>
      <c r="GK160" s="40">
        <f t="shared" si="1000"/>
        <v>2000</v>
      </c>
      <c r="GL160" s="40">
        <f t="shared" si="1000"/>
        <v>2000</v>
      </c>
      <c r="GM160" s="40">
        <f t="shared" si="1000"/>
        <v>2000</v>
      </c>
      <c r="GN160" s="40">
        <f t="shared" si="1000"/>
        <v>2000</v>
      </c>
      <c r="GO160" s="40">
        <f t="shared" si="1000"/>
        <v>2000</v>
      </c>
      <c r="GP160" s="40">
        <f t="shared" si="1001"/>
        <v>2000</v>
      </c>
      <c r="GQ160" s="40">
        <f t="shared" si="1001"/>
        <v>2000</v>
      </c>
      <c r="GR160" s="40">
        <f t="shared" si="1001"/>
        <v>2000</v>
      </c>
      <c r="GS160" s="40">
        <f t="shared" si="1001"/>
        <v>2000</v>
      </c>
      <c r="GT160" s="40">
        <f t="shared" si="1001"/>
        <v>2000</v>
      </c>
      <c r="GU160" s="40">
        <f t="shared" si="1001"/>
        <v>2000</v>
      </c>
      <c r="GV160" s="40">
        <f t="shared" si="1001"/>
        <v>2000</v>
      </c>
      <c r="GW160" s="40">
        <f t="shared" si="1001"/>
        <v>2000</v>
      </c>
      <c r="GX160" s="40">
        <f t="shared" si="1001"/>
        <v>2000</v>
      </c>
      <c r="GY160" s="40">
        <f t="shared" si="1001"/>
        <v>2000</v>
      </c>
      <c r="GZ160" s="40">
        <f t="shared" si="1001"/>
        <v>2000</v>
      </c>
      <c r="HA160" s="40">
        <f t="shared" si="1001"/>
        <v>2000</v>
      </c>
      <c r="HB160" s="40">
        <f t="shared" si="1001"/>
        <v>2000</v>
      </c>
      <c r="HC160" s="40">
        <f t="shared" si="1001"/>
        <v>2000</v>
      </c>
      <c r="HD160" s="40">
        <f t="shared" si="1001"/>
        <v>2000</v>
      </c>
      <c r="HE160" s="40">
        <f t="shared" si="1001"/>
        <v>2000</v>
      </c>
      <c r="HF160" s="40">
        <f t="shared" si="1002"/>
        <v>2000</v>
      </c>
      <c r="HG160" s="40">
        <f t="shared" si="1002"/>
        <v>2000</v>
      </c>
      <c r="HH160" s="40">
        <f t="shared" si="1002"/>
        <v>2000</v>
      </c>
      <c r="HI160" s="40">
        <f t="shared" si="1002"/>
        <v>2000</v>
      </c>
      <c r="HJ160" s="40">
        <f t="shared" si="1002"/>
        <v>2000</v>
      </c>
      <c r="HK160" s="40">
        <f t="shared" si="1002"/>
        <v>2000</v>
      </c>
      <c r="HL160" s="40">
        <f t="shared" si="1002"/>
        <v>2000</v>
      </c>
      <c r="HM160" s="40">
        <f t="shared" si="1002"/>
        <v>2000</v>
      </c>
      <c r="HN160" s="40">
        <f t="shared" si="1002"/>
        <v>2000</v>
      </c>
      <c r="HO160" s="40">
        <f t="shared" si="1002"/>
        <v>2000</v>
      </c>
      <c r="HP160" s="40">
        <f t="shared" si="1002"/>
        <v>2000</v>
      </c>
      <c r="HQ160" s="40">
        <f t="shared" si="1002"/>
        <v>2000</v>
      </c>
      <c r="HR160" s="40">
        <f t="shared" si="1002"/>
        <v>2000</v>
      </c>
      <c r="HS160" s="40">
        <f t="shared" si="1002"/>
        <v>2000</v>
      </c>
      <c r="HT160" s="40">
        <f t="shared" si="1002"/>
        <v>2000</v>
      </c>
      <c r="HU160" s="40">
        <f t="shared" si="1002"/>
        <v>2000</v>
      </c>
      <c r="HV160" s="40">
        <f t="shared" si="1003"/>
        <v>2000</v>
      </c>
      <c r="HW160" s="40">
        <f t="shared" si="1003"/>
        <v>2000</v>
      </c>
      <c r="HX160" s="40">
        <f t="shared" si="1003"/>
        <v>2000</v>
      </c>
      <c r="HY160" s="40">
        <f t="shared" si="1003"/>
        <v>2000</v>
      </c>
      <c r="HZ160" s="40">
        <f t="shared" si="1003"/>
        <v>2000</v>
      </c>
      <c r="IA160" s="40">
        <f t="shared" si="1003"/>
        <v>2000</v>
      </c>
      <c r="IB160" s="40">
        <f t="shared" si="1003"/>
        <v>2000</v>
      </c>
      <c r="IC160" s="40">
        <f t="shared" si="1003"/>
        <v>2000</v>
      </c>
      <c r="ID160" s="40">
        <f t="shared" si="1003"/>
        <v>2000</v>
      </c>
      <c r="IE160" s="40">
        <f t="shared" si="1003"/>
        <v>2000</v>
      </c>
      <c r="IF160" s="40">
        <f t="shared" si="1003"/>
        <v>2000</v>
      </c>
      <c r="IG160" s="40">
        <f t="shared" si="1003"/>
        <v>2000</v>
      </c>
      <c r="IH160" s="40">
        <f t="shared" si="1003"/>
        <v>2000</v>
      </c>
      <c r="II160" s="40">
        <f t="shared" si="1003"/>
        <v>2000</v>
      </c>
      <c r="IJ160" s="40">
        <f t="shared" si="1003"/>
        <v>2000</v>
      </c>
      <c r="IK160" s="40">
        <f t="shared" si="1003"/>
        <v>2000</v>
      </c>
      <c r="IL160" s="40">
        <f t="shared" si="1004"/>
        <v>2000</v>
      </c>
      <c r="IM160" s="40">
        <f t="shared" si="1004"/>
        <v>2000</v>
      </c>
      <c r="IN160" s="40">
        <f t="shared" si="1004"/>
        <v>2000</v>
      </c>
      <c r="IO160" s="40">
        <f t="shared" si="1004"/>
        <v>2000</v>
      </c>
      <c r="IP160" s="40">
        <f t="shared" si="1004"/>
        <v>2000</v>
      </c>
      <c r="IQ160" s="40">
        <f t="shared" si="1004"/>
        <v>2000</v>
      </c>
      <c r="IR160" s="40">
        <f t="shared" si="1004"/>
        <v>2000</v>
      </c>
      <c r="IS160" s="40">
        <f t="shared" si="1004"/>
        <v>2000</v>
      </c>
      <c r="IT160" s="40">
        <f t="shared" si="1004"/>
        <v>2000</v>
      </c>
      <c r="IU160" s="40">
        <f t="shared" si="1004"/>
        <v>2000</v>
      </c>
      <c r="IV160" s="40">
        <f t="shared" si="1004"/>
        <v>2000</v>
      </c>
      <c r="IW160" s="40">
        <f t="shared" si="1004"/>
        <v>2000</v>
      </c>
      <c r="IX160" s="40">
        <f t="shared" si="1004"/>
        <v>2000</v>
      </c>
      <c r="IY160" s="40">
        <f t="shared" si="1004"/>
        <v>2000</v>
      </c>
      <c r="IZ160" s="40">
        <f t="shared" si="1004"/>
        <v>2000</v>
      </c>
      <c r="JA160" s="40">
        <f t="shared" si="1004"/>
        <v>2000</v>
      </c>
      <c r="JB160" s="40">
        <f t="shared" si="1005"/>
        <v>2000</v>
      </c>
      <c r="JC160" s="40">
        <f t="shared" si="1005"/>
        <v>2000</v>
      </c>
      <c r="JD160" s="40">
        <f t="shared" si="1005"/>
        <v>2000</v>
      </c>
      <c r="JE160" s="40">
        <f t="shared" si="1005"/>
        <v>2000</v>
      </c>
      <c r="JF160" s="40">
        <f t="shared" si="1005"/>
        <v>2000</v>
      </c>
      <c r="JG160" s="40">
        <f t="shared" si="1005"/>
        <v>2000</v>
      </c>
      <c r="JH160" s="40">
        <f t="shared" si="1005"/>
        <v>2000</v>
      </c>
      <c r="JI160" s="40">
        <f t="shared" si="1005"/>
        <v>2000</v>
      </c>
      <c r="JJ160" s="40">
        <f t="shared" si="1005"/>
        <v>2000</v>
      </c>
      <c r="JK160" s="40">
        <f t="shared" si="1005"/>
        <v>2000</v>
      </c>
      <c r="JL160" s="40">
        <f t="shared" si="1005"/>
        <v>2000</v>
      </c>
      <c r="JM160" s="40">
        <f t="shared" si="1005"/>
        <v>2000</v>
      </c>
      <c r="JN160" s="40">
        <f t="shared" si="1005"/>
        <v>2000</v>
      </c>
      <c r="JO160" s="40">
        <f t="shared" si="1005"/>
        <v>2000</v>
      </c>
      <c r="JP160" s="40">
        <f t="shared" si="1005"/>
        <v>2000</v>
      </c>
      <c r="JQ160" s="40">
        <f t="shared" si="1005"/>
        <v>2000</v>
      </c>
      <c r="JR160" s="40">
        <f t="shared" si="1006"/>
        <v>2000</v>
      </c>
      <c r="JS160" s="40">
        <f t="shared" si="1006"/>
        <v>2000</v>
      </c>
      <c r="JT160" s="40">
        <f t="shared" si="1006"/>
        <v>2000</v>
      </c>
      <c r="JU160" s="40">
        <f t="shared" si="1006"/>
        <v>2000</v>
      </c>
      <c r="JV160" s="40">
        <f t="shared" si="1006"/>
        <v>2000</v>
      </c>
      <c r="JW160" s="40">
        <f t="shared" si="1006"/>
        <v>2000</v>
      </c>
      <c r="JX160" s="40">
        <f t="shared" si="1006"/>
        <v>2000</v>
      </c>
      <c r="JY160" s="40">
        <f t="shared" si="1006"/>
        <v>2000</v>
      </c>
      <c r="JZ160" s="40">
        <f t="shared" si="1006"/>
        <v>2000</v>
      </c>
      <c r="KA160" s="40">
        <f t="shared" si="1006"/>
        <v>2000</v>
      </c>
      <c r="KB160" s="40">
        <f t="shared" si="1006"/>
        <v>2000</v>
      </c>
      <c r="KC160" s="40">
        <f t="shared" si="1006"/>
        <v>2000</v>
      </c>
      <c r="KD160" s="40">
        <f t="shared" si="1006"/>
        <v>2000</v>
      </c>
      <c r="KE160" s="40">
        <f t="shared" si="1006"/>
        <v>2000</v>
      </c>
      <c r="KF160" s="40">
        <f t="shared" si="1006"/>
        <v>2000</v>
      </c>
      <c r="KG160" s="40">
        <f t="shared" si="1006"/>
        <v>2000</v>
      </c>
      <c r="KH160" s="40">
        <f t="shared" si="1007"/>
        <v>2000</v>
      </c>
      <c r="KI160" s="40">
        <f t="shared" si="1007"/>
        <v>2000</v>
      </c>
      <c r="KJ160" s="40">
        <f t="shared" si="1007"/>
        <v>2000</v>
      </c>
      <c r="KK160" s="40">
        <f t="shared" si="1007"/>
        <v>2000</v>
      </c>
      <c r="KL160" s="40">
        <f t="shared" si="1007"/>
        <v>2000</v>
      </c>
      <c r="KM160" s="40">
        <f t="shared" si="1007"/>
        <v>2000</v>
      </c>
      <c r="KN160" s="40">
        <f t="shared" si="1007"/>
        <v>2000</v>
      </c>
      <c r="KO160" s="40">
        <f t="shared" si="1007"/>
        <v>2000</v>
      </c>
      <c r="KP160" s="40">
        <f t="shared" si="1007"/>
        <v>2000</v>
      </c>
      <c r="KQ160" s="40">
        <f t="shared" si="1007"/>
        <v>2000</v>
      </c>
      <c r="KR160" s="40">
        <f t="shared" si="1007"/>
        <v>2000</v>
      </c>
      <c r="KS160" s="40">
        <f t="shared" si="1007"/>
        <v>2000</v>
      </c>
      <c r="KT160" s="40">
        <f t="shared" si="1007"/>
        <v>2000</v>
      </c>
      <c r="KU160" s="40">
        <f t="shared" si="1007"/>
        <v>2000</v>
      </c>
      <c r="KV160" s="40">
        <f t="shared" si="1007"/>
        <v>2000</v>
      </c>
      <c r="KW160" s="1"/>
      <c r="KX160" s="1"/>
    </row>
    <row r="161" spans="1:310" x14ac:dyDescent="0.25">
      <c r="A161" s="1"/>
      <c r="B161" s="79"/>
      <c r="C161" s="79"/>
      <c r="D161" s="79"/>
      <c r="E161" s="1" t="str">
        <f>kpi!E60</f>
        <v xml:space="preserve"> Почта и транспорт </v>
      </c>
      <c r="F161" s="1"/>
      <c r="G161" s="1"/>
      <c r="H161" s="11" t="str">
        <f t="shared" si="1008"/>
        <v>руб.</v>
      </c>
      <c r="I161" s="1"/>
      <c r="J161" s="1"/>
      <c r="K161" s="1"/>
      <c r="L161" s="1"/>
      <c r="M161" s="5"/>
      <c r="N161" s="52"/>
      <c r="O161" s="19"/>
      <c r="P161" s="1"/>
      <c r="Q161" s="1"/>
      <c r="R161" s="40">
        <f t="shared" si="1009"/>
        <v>65000</v>
      </c>
      <c r="S161" s="1"/>
      <c r="T161" s="5" t="s">
        <v>0</v>
      </c>
      <c r="U161" s="40">
        <v>5000</v>
      </c>
      <c r="V161" s="40">
        <f t="shared" si="1010"/>
        <v>5000</v>
      </c>
      <c r="W161" s="40">
        <f t="shared" si="1010"/>
        <v>5000</v>
      </c>
      <c r="X161" s="40">
        <f t="shared" si="1010"/>
        <v>5000</v>
      </c>
      <c r="Y161" s="40">
        <f t="shared" si="1010"/>
        <v>5000</v>
      </c>
      <c r="Z161" s="40">
        <f t="shared" si="1010"/>
        <v>5000</v>
      </c>
      <c r="AA161" s="40">
        <f t="shared" si="1010"/>
        <v>5000</v>
      </c>
      <c r="AB161" s="40">
        <f t="shared" si="1010"/>
        <v>5000</v>
      </c>
      <c r="AC161" s="40">
        <f t="shared" si="1010"/>
        <v>5000</v>
      </c>
      <c r="AD161" s="40">
        <f t="shared" si="1010"/>
        <v>5000</v>
      </c>
      <c r="AE161" s="40">
        <f t="shared" si="1010"/>
        <v>5000</v>
      </c>
      <c r="AF161" s="40">
        <f t="shared" si="1010"/>
        <v>5000</v>
      </c>
      <c r="AG161" s="40">
        <f t="shared" si="1010"/>
        <v>5000</v>
      </c>
      <c r="AH161" s="40">
        <f t="shared" si="1010"/>
        <v>5000</v>
      </c>
      <c r="AI161" s="40">
        <f t="shared" si="1010"/>
        <v>5000</v>
      </c>
      <c r="AJ161" s="40">
        <f t="shared" si="1010"/>
        <v>5000</v>
      </c>
      <c r="AK161" s="40">
        <f t="shared" si="1010"/>
        <v>5000</v>
      </c>
      <c r="AL161" s="40">
        <f t="shared" si="991"/>
        <v>5000</v>
      </c>
      <c r="AM161" s="40">
        <f t="shared" si="991"/>
        <v>5000</v>
      </c>
      <c r="AN161" s="40">
        <f t="shared" si="991"/>
        <v>5000</v>
      </c>
      <c r="AO161" s="40">
        <f t="shared" si="991"/>
        <v>5000</v>
      </c>
      <c r="AP161" s="40">
        <f t="shared" si="991"/>
        <v>5000</v>
      </c>
      <c r="AQ161" s="40">
        <f t="shared" si="991"/>
        <v>5000</v>
      </c>
      <c r="AR161" s="40">
        <f t="shared" si="991"/>
        <v>5000</v>
      </c>
      <c r="AS161" s="40">
        <f t="shared" si="991"/>
        <v>5000</v>
      </c>
      <c r="AT161" s="40">
        <f t="shared" si="991"/>
        <v>5000</v>
      </c>
      <c r="AU161" s="40">
        <f t="shared" si="991"/>
        <v>5000</v>
      </c>
      <c r="AV161" s="40">
        <f t="shared" si="991"/>
        <v>5000</v>
      </c>
      <c r="AW161" s="40">
        <f t="shared" si="991"/>
        <v>5000</v>
      </c>
      <c r="AX161" s="40">
        <f t="shared" si="991"/>
        <v>5000</v>
      </c>
      <c r="AY161" s="40">
        <f t="shared" si="991"/>
        <v>5000</v>
      </c>
      <c r="AZ161" s="40">
        <f t="shared" si="991"/>
        <v>5000</v>
      </c>
      <c r="BA161" s="40">
        <f t="shared" si="991"/>
        <v>5000</v>
      </c>
      <c r="BB161" s="40">
        <f t="shared" si="992"/>
        <v>5000</v>
      </c>
      <c r="BC161" s="40">
        <f t="shared" si="992"/>
        <v>5000</v>
      </c>
      <c r="BD161" s="40">
        <f t="shared" si="992"/>
        <v>5000</v>
      </c>
      <c r="BE161" s="40">
        <f t="shared" si="992"/>
        <v>5000</v>
      </c>
      <c r="BF161" s="40">
        <f t="shared" si="992"/>
        <v>5000</v>
      </c>
      <c r="BG161" s="40">
        <f t="shared" si="992"/>
        <v>5000</v>
      </c>
      <c r="BH161" s="40">
        <f t="shared" si="992"/>
        <v>5000</v>
      </c>
      <c r="BI161" s="40">
        <f t="shared" si="992"/>
        <v>5000</v>
      </c>
      <c r="BJ161" s="40">
        <f t="shared" si="992"/>
        <v>5000</v>
      </c>
      <c r="BK161" s="40">
        <f t="shared" si="992"/>
        <v>5000</v>
      </c>
      <c r="BL161" s="40">
        <f t="shared" si="992"/>
        <v>5000</v>
      </c>
      <c r="BM161" s="40">
        <f t="shared" si="992"/>
        <v>5000</v>
      </c>
      <c r="BN161" s="40">
        <f t="shared" si="992"/>
        <v>5000</v>
      </c>
      <c r="BO161" s="40">
        <f t="shared" si="992"/>
        <v>5000</v>
      </c>
      <c r="BP161" s="40">
        <f t="shared" si="992"/>
        <v>5000</v>
      </c>
      <c r="BQ161" s="40">
        <f t="shared" si="992"/>
        <v>5000</v>
      </c>
      <c r="BR161" s="40">
        <f t="shared" si="993"/>
        <v>5000</v>
      </c>
      <c r="BS161" s="40">
        <f t="shared" si="993"/>
        <v>5000</v>
      </c>
      <c r="BT161" s="40">
        <f t="shared" si="993"/>
        <v>5000</v>
      </c>
      <c r="BU161" s="40">
        <f t="shared" si="993"/>
        <v>5000</v>
      </c>
      <c r="BV161" s="40">
        <f t="shared" si="993"/>
        <v>5000</v>
      </c>
      <c r="BW161" s="40">
        <f t="shared" si="993"/>
        <v>5000</v>
      </c>
      <c r="BX161" s="40">
        <f t="shared" si="993"/>
        <v>5000</v>
      </c>
      <c r="BY161" s="40">
        <f t="shared" si="993"/>
        <v>5000</v>
      </c>
      <c r="BZ161" s="40">
        <f t="shared" si="993"/>
        <v>5000</v>
      </c>
      <c r="CA161" s="40">
        <f t="shared" si="993"/>
        <v>5000</v>
      </c>
      <c r="CB161" s="40">
        <f t="shared" si="993"/>
        <v>5000</v>
      </c>
      <c r="CC161" s="40">
        <f t="shared" si="993"/>
        <v>5000</v>
      </c>
      <c r="CD161" s="40">
        <f t="shared" si="993"/>
        <v>5000</v>
      </c>
      <c r="CE161" s="40">
        <f t="shared" si="993"/>
        <v>5000</v>
      </c>
      <c r="CF161" s="40">
        <f t="shared" si="993"/>
        <v>5000</v>
      </c>
      <c r="CG161" s="40">
        <f t="shared" si="993"/>
        <v>5000</v>
      </c>
      <c r="CH161" s="40">
        <f t="shared" si="994"/>
        <v>5000</v>
      </c>
      <c r="CI161" s="40">
        <f t="shared" si="994"/>
        <v>5000</v>
      </c>
      <c r="CJ161" s="40">
        <f t="shared" si="994"/>
        <v>5000</v>
      </c>
      <c r="CK161" s="40">
        <f t="shared" si="994"/>
        <v>5000</v>
      </c>
      <c r="CL161" s="40">
        <f t="shared" si="994"/>
        <v>5000</v>
      </c>
      <c r="CM161" s="40">
        <f t="shared" si="994"/>
        <v>5000</v>
      </c>
      <c r="CN161" s="40">
        <f t="shared" si="994"/>
        <v>5000</v>
      </c>
      <c r="CO161" s="40">
        <f t="shared" si="994"/>
        <v>5000</v>
      </c>
      <c r="CP161" s="40">
        <f t="shared" si="994"/>
        <v>5000</v>
      </c>
      <c r="CQ161" s="40">
        <f t="shared" si="994"/>
        <v>5000</v>
      </c>
      <c r="CR161" s="40">
        <f t="shared" si="994"/>
        <v>5000</v>
      </c>
      <c r="CS161" s="40">
        <f t="shared" si="994"/>
        <v>5000</v>
      </c>
      <c r="CT161" s="40">
        <f t="shared" si="994"/>
        <v>5000</v>
      </c>
      <c r="CU161" s="40">
        <f t="shared" si="994"/>
        <v>5000</v>
      </c>
      <c r="CV161" s="40">
        <f t="shared" si="994"/>
        <v>5000</v>
      </c>
      <c r="CW161" s="40">
        <f t="shared" si="994"/>
        <v>5000</v>
      </c>
      <c r="CX161" s="40">
        <f t="shared" si="995"/>
        <v>5000</v>
      </c>
      <c r="CY161" s="40">
        <f t="shared" si="995"/>
        <v>5000</v>
      </c>
      <c r="CZ161" s="40">
        <f t="shared" si="995"/>
        <v>5000</v>
      </c>
      <c r="DA161" s="40">
        <f t="shared" si="995"/>
        <v>5000</v>
      </c>
      <c r="DB161" s="40">
        <f t="shared" si="995"/>
        <v>5000</v>
      </c>
      <c r="DC161" s="40">
        <f t="shared" si="995"/>
        <v>5000</v>
      </c>
      <c r="DD161" s="40">
        <f t="shared" si="995"/>
        <v>5000</v>
      </c>
      <c r="DE161" s="40">
        <f t="shared" si="995"/>
        <v>5000</v>
      </c>
      <c r="DF161" s="40">
        <f t="shared" si="995"/>
        <v>5000</v>
      </c>
      <c r="DG161" s="40">
        <f t="shared" si="995"/>
        <v>5000</v>
      </c>
      <c r="DH161" s="40">
        <f t="shared" si="995"/>
        <v>5000</v>
      </c>
      <c r="DI161" s="40">
        <f t="shared" si="995"/>
        <v>5000</v>
      </c>
      <c r="DJ161" s="40">
        <f t="shared" si="995"/>
        <v>5000</v>
      </c>
      <c r="DK161" s="40">
        <f t="shared" si="995"/>
        <v>5000</v>
      </c>
      <c r="DL161" s="40">
        <f t="shared" si="995"/>
        <v>5000</v>
      </c>
      <c r="DM161" s="40">
        <f t="shared" si="995"/>
        <v>5000</v>
      </c>
      <c r="DN161" s="40">
        <f t="shared" si="996"/>
        <v>5000</v>
      </c>
      <c r="DO161" s="40">
        <f t="shared" si="996"/>
        <v>5000</v>
      </c>
      <c r="DP161" s="40">
        <f t="shared" si="996"/>
        <v>5000</v>
      </c>
      <c r="DQ161" s="40">
        <f t="shared" si="996"/>
        <v>5000</v>
      </c>
      <c r="DR161" s="40">
        <f t="shared" si="996"/>
        <v>5000</v>
      </c>
      <c r="DS161" s="40">
        <f t="shared" si="996"/>
        <v>5000</v>
      </c>
      <c r="DT161" s="40">
        <f t="shared" si="996"/>
        <v>5000</v>
      </c>
      <c r="DU161" s="40">
        <f t="shared" si="996"/>
        <v>5000</v>
      </c>
      <c r="DV161" s="40">
        <f t="shared" si="996"/>
        <v>5000</v>
      </c>
      <c r="DW161" s="40">
        <f t="shared" si="996"/>
        <v>5000</v>
      </c>
      <c r="DX161" s="40">
        <f t="shared" si="996"/>
        <v>5000</v>
      </c>
      <c r="DY161" s="40">
        <f t="shared" si="996"/>
        <v>5000</v>
      </c>
      <c r="DZ161" s="40">
        <f t="shared" si="996"/>
        <v>5000</v>
      </c>
      <c r="EA161" s="40">
        <f t="shared" si="996"/>
        <v>5000</v>
      </c>
      <c r="EB161" s="40">
        <f t="shared" si="996"/>
        <v>5000</v>
      </c>
      <c r="EC161" s="40">
        <f t="shared" si="996"/>
        <v>5000</v>
      </c>
      <c r="ED161" s="40">
        <f t="shared" si="997"/>
        <v>5000</v>
      </c>
      <c r="EE161" s="40">
        <f t="shared" si="997"/>
        <v>5000</v>
      </c>
      <c r="EF161" s="40">
        <f t="shared" si="997"/>
        <v>5000</v>
      </c>
      <c r="EG161" s="40">
        <f t="shared" si="997"/>
        <v>5000</v>
      </c>
      <c r="EH161" s="40">
        <f t="shared" si="997"/>
        <v>5000</v>
      </c>
      <c r="EI161" s="40">
        <f t="shared" si="997"/>
        <v>5000</v>
      </c>
      <c r="EJ161" s="40">
        <f t="shared" si="997"/>
        <v>5000</v>
      </c>
      <c r="EK161" s="40">
        <f t="shared" si="997"/>
        <v>5000</v>
      </c>
      <c r="EL161" s="40">
        <f t="shared" si="997"/>
        <v>5000</v>
      </c>
      <c r="EM161" s="40">
        <f t="shared" si="997"/>
        <v>5000</v>
      </c>
      <c r="EN161" s="40">
        <f t="shared" si="997"/>
        <v>5000</v>
      </c>
      <c r="EO161" s="40">
        <f t="shared" si="997"/>
        <v>5000</v>
      </c>
      <c r="EP161" s="40">
        <f t="shared" si="997"/>
        <v>5000</v>
      </c>
      <c r="EQ161" s="40">
        <f t="shared" si="997"/>
        <v>5000</v>
      </c>
      <c r="ER161" s="40">
        <f t="shared" si="997"/>
        <v>5000</v>
      </c>
      <c r="ES161" s="40">
        <f t="shared" si="997"/>
        <v>5000</v>
      </c>
      <c r="ET161" s="40">
        <f t="shared" si="998"/>
        <v>5000</v>
      </c>
      <c r="EU161" s="40">
        <f t="shared" si="998"/>
        <v>5000</v>
      </c>
      <c r="EV161" s="40">
        <f t="shared" si="998"/>
        <v>5000</v>
      </c>
      <c r="EW161" s="40">
        <f t="shared" si="998"/>
        <v>5000</v>
      </c>
      <c r="EX161" s="40">
        <f t="shared" si="998"/>
        <v>5000</v>
      </c>
      <c r="EY161" s="40">
        <f t="shared" si="998"/>
        <v>5000</v>
      </c>
      <c r="EZ161" s="40">
        <f t="shared" si="998"/>
        <v>5000</v>
      </c>
      <c r="FA161" s="40">
        <f t="shared" si="998"/>
        <v>5000</v>
      </c>
      <c r="FB161" s="40">
        <f t="shared" si="998"/>
        <v>5000</v>
      </c>
      <c r="FC161" s="40">
        <f t="shared" si="998"/>
        <v>5000</v>
      </c>
      <c r="FD161" s="40">
        <f t="shared" si="998"/>
        <v>5000</v>
      </c>
      <c r="FE161" s="40">
        <f t="shared" si="998"/>
        <v>5000</v>
      </c>
      <c r="FF161" s="40">
        <f t="shared" si="998"/>
        <v>5000</v>
      </c>
      <c r="FG161" s="40">
        <f t="shared" si="998"/>
        <v>5000</v>
      </c>
      <c r="FH161" s="40">
        <f t="shared" si="998"/>
        <v>5000</v>
      </c>
      <c r="FI161" s="40">
        <f t="shared" si="998"/>
        <v>5000</v>
      </c>
      <c r="FJ161" s="40">
        <f t="shared" si="999"/>
        <v>5000</v>
      </c>
      <c r="FK161" s="40">
        <f t="shared" si="999"/>
        <v>5000</v>
      </c>
      <c r="FL161" s="40">
        <f t="shared" si="999"/>
        <v>5000</v>
      </c>
      <c r="FM161" s="40">
        <f t="shared" si="999"/>
        <v>5000</v>
      </c>
      <c r="FN161" s="40">
        <f t="shared" si="999"/>
        <v>5000</v>
      </c>
      <c r="FO161" s="40">
        <f t="shared" si="999"/>
        <v>5000</v>
      </c>
      <c r="FP161" s="40">
        <f t="shared" si="999"/>
        <v>5000</v>
      </c>
      <c r="FQ161" s="40">
        <f t="shared" si="999"/>
        <v>5000</v>
      </c>
      <c r="FR161" s="40">
        <f t="shared" si="999"/>
        <v>5000</v>
      </c>
      <c r="FS161" s="40">
        <f t="shared" si="999"/>
        <v>5000</v>
      </c>
      <c r="FT161" s="40">
        <f t="shared" si="999"/>
        <v>5000</v>
      </c>
      <c r="FU161" s="40">
        <f t="shared" si="999"/>
        <v>5000</v>
      </c>
      <c r="FV161" s="40">
        <f t="shared" si="999"/>
        <v>5000</v>
      </c>
      <c r="FW161" s="40">
        <f t="shared" si="999"/>
        <v>5000</v>
      </c>
      <c r="FX161" s="40">
        <f t="shared" si="999"/>
        <v>5000</v>
      </c>
      <c r="FY161" s="40">
        <f t="shared" si="999"/>
        <v>5000</v>
      </c>
      <c r="FZ161" s="40">
        <f t="shared" si="1000"/>
        <v>5000</v>
      </c>
      <c r="GA161" s="40">
        <f t="shared" si="1000"/>
        <v>5000</v>
      </c>
      <c r="GB161" s="40">
        <f t="shared" si="1000"/>
        <v>5000</v>
      </c>
      <c r="GC161" s="40">
        <f t="shared" si="1000"/>
        <v>5000</v>
      </c>
      <c r="GD161" s="40">
        <f t="shared" si="1000"/>
        <v>5000</v>
      </c>
      <c r="GE161" s="40">
        <f t="shared" si="1000"/>
        <v>5000</v>
      </c>
      <c r="GF161" s="40">
        <f t="shared" si="1000"/>
        <v>5000</v>
      </c>
      <c r="GG161" s="40">
        <f t="shared" si="1000"/>
        <v>5000</v>
      </c>
      <c r="GH161" s="40">
        <f t="shared" si="1000"/>
        <v>5000</v>
      </c>
      <c r="GI161" s="40">
        <f t="shared" si="1000"/>
        <v>5000</v>
      </c>
      <c r="GJ161" s="40">
        <f t="shared" si="1000"/>
        <v>5000</v>
      </c>
      <c r="GK161" s="40">
        <f t="shared" si="1000"/>
        <v>5000</v>
      </c>
      <c r="GL161" s="40">
        <f t="shared" si="1000"/>
        <v>5000</v>
      </c>
      <c r="GM161" s="40">
        <f t="shared" si="1000"/>
        <v>5000</v>
      </c>
      <c r="GN161" s="40">
        <f t="shared" si="1000"/>
        <v>5000</v>
      </c>
      <c r="GO161" s="40">
        <f t="shared" si="1000"/>
        <v>5000</v>
      </c>
      <c r="GP161" s="40">
        <f t="shared" si="1001"/>
        <v>5000</v>
      </c>
      <c r="GQ161" s="40">
        <f t="shared" si="1001"/>
        <v>5000</v>
      </c>
      <c r="GR161" s="40">
        <f t="shared" si="1001"/>
        <v>5000</v>
      </c>
      <c r="GS161" s="40">
        <f t="shared" si="1001"/>
        <v>5000</v>
      </c>
      <c r="GT161" s="40">
        <f t="shared" si="1001"/>
        <v>5000</v>
      </c>
      <c r="GU161" s="40">
        <f t="shared" si="1001"/>
        <v>5000</v>
      </c>
      <c r="GV161" s="40">
        <f t="shared" si="1001"/>
        <v>5000</v>
      </c>
      <c r="GW161" s="40">
        <f t="shared" si="1001"/>
        <v>5000</v>
      </c>
      <c r="GX161" s="40">
        <f t="shared" si="1001"/>
        <v>5000</v>
      </c>
      <c r="GY161" s="40">
        <f t="shared" si="1001"/>
        <v>5000</v>
      </c>
      <c r="GZ161" s="40">
        <f t="shared" si="1001"/>
        <v>5000</v>
      </c>
      <c r="HA161" s="40">
        <f t="shared" si="1001"/>
        <v>5000</v>
      </c>
      <c r="HB161" s="40">
        <f t="shared" si="1001"/>
        <v>5000</v>
      </c>
      <c r="HC161" s="40">
        <f t="shared" si="1001"/>
        <v>5000</v>
      </c>
      <c r="HD161" s="40">
        <f t="shared" si="1001"/>
        <v>5000</v>
      </c>
      <c r="HE161" s="40">
        <f t="shared" si="1001"/>
        <v>5000</v>
      </c>
      <c r="HF161" s="40">
        <f t="shared" si="1002"/>
        <v>5000</v>
      </c>
      <c r="HG161" s="40">
        <f t="shared" si="1002"/>
        <v>5000</v>
      </c>
      <c r="HH161" s="40">
        <f t="shared" si="1002"/>
        <v>5000</v>
      </c>
      <c r="HI161" s="40">
        <f t="shared" si="1002"/>
        <v>5000</v>
      </c>
      <c r="HJ161" s="40">
        <f t="shared" si="1002"/>
        <v>5000</v>
      </c>
      <c r="HK161" s="40">
        <f t="shared" si="1002"/>
        <v>5000</v>
      </c>
      <c r="HL161" s="40">
        <f t="shared" si="1002"/>
        <v>5000</v>
      </c>
      <c r="HM161" s="40">
        <f t="shared" si="1002"/>
        <v>5000</v>
      </c>
      <c r="HN161" s="40">
        <f t="shared" si="1002"/>
        <v>5000</v>
      </c>
      <c r="HO161" s="40">
        <f t="shared" si="1002"/>
        <v>5000</v>
      </c>
      <c r="HP161" s="40">
        <f t="shared" si="1002"/>
        <v>5000</v>
      </c>
      <c r="HQ161" s="40">
        <f t="shared" si="1002"/>
        <v>5000</v>
      </c>
      <c r="HR161" s="40">
        <f t="shared" si="1002"/>
        <v>5000</v>
      </c>
      <c r="HS161" s="40">
        <f t="shared" si="1002"/>
        <v>5000</v>
      </c>
      <c r="HT161" s="40">
        <f t="shared" si="1002"/>
        <v>5000</v>
      </c>
      <c r="HU161" s="40">
        <f t="shared" si="1002"/>
        <v>5000</v>
      </c>
      <c r="HV161" s="40">
        <f t="shared" si="1003"/>
        <v>5000</v>
      </c>
      <c r="HW161" s="40">
        <f t="shared" si="1003"/>
        <v>5000</v>
      </c>
      <c r="HX161" s="40">
        <f t="shared" si="1003"/>
        <v>5000</v>
      </c>
      <c r="HY161" s="40">
        <f t="shared" si="1003"/>
        <v>5000</v>
      </c>
      <c r="HZ161" s="40">
        <f t="shared" si="1003"/>
        <v>5000</v>
      </c>
      <c r="IA161" s="40">
        <f t="shared" si="1003"/>
        <v>5000</v>
      </c>
      <c r="IB161" s="40">
        <f t="shared" si="1003"/>
        <v>5000</v>
      </c>
      <c r="IC161" s="40">
        <f t="shared" si="1003"/>
        <v>5000</v>
      </c>
      <c r="ID161" s="40">
        <f t="shared" si="1003"/>
        <v>5000</v>
      </c>
      <c r="IE161" s="40">
        <f t="shared" si="1003"/>
        <v>5000</v>
      </c>
      <c r="IF161" s="40">
        <f t="shared" si="1003"/>
        <v>5000</v>
      </c>
      <c r="IG161" s="40">
        <f t="shared" si="1003"/>
        <v>5000</v>
      </c>
      <c r="IH161" s="40">
        <f t="shared" si="1003"/>
        <v>5000</v>
      </c>
      <c r="II161" s="40">
        <f t="shared" si="1003"/>
        <v>5000</v>
      </c>
      <c r="IJ161" s="40">
        <f t="shared" si="1003"/>
        <v>5000</v>
      </c>
      <c r="IK161" s="40">
        <f t="shared" si="1003"/>
        <v>5000</v>
      </c>
      <c r="IL161" s="40">
        <f t="shared" si="1004"/>
        <v>5000</v>
      </c>
      <c r="IM161" s="40">
        <f t="shared" si="1004"/>
        <v>5000</v>
      </c>
      <c r="IN161" s="40">
        <f t="shared" si="1004"/>
        <v>5000</v>
      </c>
      <c r="IO161" s="40">
        <f t="shared" si="1004"/>
        <v>5000</v>
      </c>
      <c r="IP161" s="40">
        <f t="shared" si="1004"/>
        <v>5000</v>
      </c>
      <c r="IQ161" s="40">
        <f t="shared" si="1004"/>
        <v>5000</v>
      </c>
      <c r="IR161" s="40">
        <f t="shared" si="1004"/>
        <v>5000</v>
      </c>
      <c r="IS161" s="40">
        <f t="shared" si="1004"/>
        <v>5000</v>
      </c>
      <c r="IT161" s="40">
        <f t="shared" si="1004"/>
        <v>5000</v>
      </c>
      <c r="IU161" s="40">
        <f t="shared" si="1004"/>
        <v>5000</v>
      </c>
      <c r="IV161" s="40">
        <f t="shared" si="1004"/>
        <v>5000</v>
      </c>
      <c r="IW161" s="40">
        <f t="shared" si="1004"/>
        <v>5000</v>
      </c>
      <c r="IX161" s="40">
        <f t="shared" si="1004"/>
        <v>5000</v>
      </c>
      <c r="IY161" s="40">
        <f t="shared" si="1004"/>
        <v>5000</v>
      </c>
      <c r="IZ161" s="40">
        <f t="shared" si="1004"/>
        <v>5000</v>
      </c>
      <c r="JA161" s="40">
        <f t="shared" si="1004"/>
        <v>5000</v>
      </c>
      <c r="JB161" s="40">
        <f t="shared" si="1005"/>
        <v>5000</v>
      </c>
      <c r="JC161" s="40">
        <f t="shared" si="1005"/>
        <v>5000</v>
      </c>
      <c r="JD161" s="40">
        <f t="shared" si="1005"/>
        <v>5000</v>
      </c>
      <c r="JE161" s="40">
        <f t="shared" si="1005"/>
        <v>5000</v>
      </c>
      <c r="JF161" s="40">
        <f t="shared" si="1005"/>
        <v>5000</v>
      </c>
      <c r="JG161" s="40">
        <f t="shared" si="1005"/>
        <v>5000</v>
      </c>
      <c r="JH161" s="40">
        <f t="shared" si="1005"/>
        <v>5000</v>
      </c>
      <c r="JI161" s="40">
        <f t="shared" si="1005"/>
        <v>5000</v>
      </c>
      <c r="JJ161" s="40">
        <f t="shared" si="1005"/>
        <v>5000</v>
      </c>
      <c r="JK161" s="40">
        <f t="shared" si="1005"/>
        <v>5000</v>
      </c>
      <c r="JL161" s="40">
        <f t="shared" si="1005"/>
        <v>5000</v>
      </c>
      <c r="JM161" s="40">
        <f t="shared" si="1005"/>
        <v>5000</v>
      </c>
      <c r="JN161" s="40">
        <f t="shared" si="1005"/>
        <v>5000</v>
      </c>
      <c r="JO161" s="40">
        <f t="shared" si="1005"/>
        <v>5000</v>
      </c>
      <c r="JP161" s="40">
        <f t="shared" si="1005"/>
        <v>5000</v>
      </c>
      <c r="JQ161" s="40">
        <f t="shared" si="1005"/>
        <v>5000</v>
      </c>
      <c r="JR161" s="40">
        <f t="shared" si="1006"/>
        <v>5000</v>
      </c>
      <c r="JS161" s="40">
        <f t="shared" si="1006"/>
        <v>5000</v>
      </c>
      <c r="JT161" s="40">
        <f t="shared" si="1006"/>
        <v>5000</v>
      </c>
      <c r="JU161" s="40">
        <f t="shared" si="1006"/>
        <v>5000</v>
      </c>
      <c r="JV161" s="40">
        <f t="shared" si="1006"/>
        <v>5000</v>
      </c>
      <c r="JW161" s="40">
        <f t="shared" si="1006"/>
        <v>5000</v>
      </c>
      <c r="JX161" s="40">
        <f t="shared" si="1006"/>
        <v>5000</v>
      </c>
      <c r="JY161" s="40">
        <f t="shared" si="1006"/>
        <v>5000</v>
      </c>
      <c r="JZ161" s="40">
        <f t="shared" si="1006"/>
        <v>5000</v>
      </c>
      <c r="KA161" s="40">
        <f t="shared" si="1006"/>
        <v>5000</v>
      </c>
      <c r="KB161" s="40">
        <f t="shared" si="1006"/>
        <v>5000</v>
      </c>
      <c r="KC161" s="40">
        <f t="shared" si="1006"/>
        <v>5000</v>
      </c>
      <c r="KD161" s="40">
        <f t="shared" si="1006"/>
        <v>5000</v>
      </c>
      <c r="KE161" s="40">
        <f t="shared" si="1006"/>
        <v>5000</v>
      </c>
      <c r="KF161" s="40">
        <f t="shared" si="1006"/>
        <v>5000</v>
      </c>
      <c r="KG161" s="40">
        <f t="shared" si="1006"/>
        <v>5000</v>
      </c>
      <c r="KH161" s="40">
        <f t="shared" si="1007"/>
        <v>5000</v>
      </c>
      <c r="KI161" s="40">
        <f t="shared" si="1007"/>
        <v>5000</v>
      </c>
      <c r="KJ161" s="40">
        <f t="shared" si="1007"/>
        <v>5000</v>
      </c>
      <c r="KK161" s="40">
        <f t="shared" si="1007"/>
        <v>5000</v>
      </c>
      <c r="KL161" s="40">
        <f t="shared" si="1007"/>
        <v>5000</v>
      </c>
      <c r="KM161" s="40">
        <f t="shared" si="1007"/>
        <v>5000</v>
      </c>
      <c r="KN161" s="40">
        <f t="shared" si="1007"/>
        <v>5000</v>
      </c>
      <c r="KO161" s="40">
        <f t="shared" si="1007"/>
        <v>5000</v>
      </c>
      <c r="KP161" s="40">
        <f t="shared" si="1007"/>
        <v>5000</v>
      </c>
      <c r="KQ161" s="40">
        <f t="shared" si="1007"/>
        <v>5000</v>
      </c>
      <c r="KR161" s="40">
        <f t="shared" si="1007"/>
        <v>5000</v>
      </c>
      <c r="KS161" s="40">
        <f t="shared" si="1007"/>
        <v>5000</v>
      </c>
      <c r="KT161" s="40">
        <f t="shared" si="1007"/>
        <v>5000</v>
      </c>
      <c r="KU161" s="40">
        <f t="shared" si="1007"/>
        <v>5000</v>
      </c>
      <c r="KV161" s="40">
        <f t="shared" si="1007"/>
        <v>5000</v>
      </c>
      <c r="KW161" s="1"/>
      <c r="KX161" s="1"/>
    </row>
    <row r="162" spans="1:310" x14ac:dyDescent="0.25">
      <c r="A162" s="1"/>
      <c r="B162" s="79"/>
      <c r="C162" s="79"/>
      <c r="D162" s="79"/>
      <c r="E162" s="1" t="str">
        <f>kpi!E61</f>
        <v xml:space="preserve"> Офисные закупки </v>
      </c>
      <c r="F162" s="1"/>
      <c r="G162" s="1"/>
      <c r="H162" s="11" t="str">
        <f t="shared" si="1008"/>
        <v>руб.</v>
      </c>
      <c r="I162" s="1"/>
      <c r="J162" s="1"/>
      <c r="K162" s="1"/>
      <c r="L162" s="1"/>
      <c r="M162" s="5"/>
      <c r="N162" s="52"/>
      <c r="O162" s="19"/>
      <c r="P162" s="1"/>
      <c r="Q162" s="1"/>
      <c r="R162" s="40">
        <f t="shared" si="1009"/>
        <v>130000</v>
      </c>
      <c r="S162" s="1"/>
      <c r="T162" s="5" t="s">
        <v>0</v>
      </c>
      <c r="U162" s="40">
        <v>10000</v>
      </c>
      <c r="V162" s="40">
        <f t="shared" si="1010"/>
        <v>10000</v>
      </c>
      <c r="W162" s="40">
        <f t="shared" si="1010"/>
        <v>10000</v>
      </c>
      <c r="X162" s="40">
        <f t="shared" si="1010"/>
        <v>10000</v>
      </c>
      <c r="Y162" s="40">
        <f t="shared" si="1010"/>
        <v>10000</v>
      </c>
      <c r="Z162" s="40">
        <f t="shared" si="1010"/>
        <v>10000</v>
      </c>
      <c r="AA162" s="40">
        <f t="shared" si="1010"/>
        <v>10000</v>
      </c>
      <c r="AB162" s="40">
        <f t="shared" si="1010"/>
        <v>10000</v>
      </c>
      <c r="AC162" s="40">
        <f t="shared" si="1010"/>
        <v>10000</v>
      </c>
      <c r="AD162" s="40">
        <f t="shared" si="1010"/>
        <v>10000</v>
      </c>
      <c r="AE162" s="40">
        <f t="shared" si="1010"/>
        <v>10000</v>
      </c>
      <c r="AF162" s="40">
        <f t="shared" si="1010"/>
        <v>10000</v>
      </c>
      <c r="AG162" s="40">
        <f t="shared" si="1010"/>
        <v>10000</v>
      </c>
      <c r="AH162" s="40">
        <f t="shared" si="1010"/>
        <v>10000</v>
      </c>
      <c r="AI162" s="40">
        <f t="shared" si="1010"/>
        <v>10000</v>
      </c>
      <c r="AJ162" s="40">
        <f t="shared" si="1010"/>
        <v>10000</v>
      </c>
      <c r="AK162" s="40">
        <f t="shared" si="1010"/>
        <v>10000</v>
      </c>
      <c r="AL162" s="40">
        <f t="shared" si="991"/>
        <v>10000</v>
      </c>
      <c r="AM162" s="40">
        <f t="shared" si="991"/>
        <v>10000</v>
      </c>
      <c r="AN162" s="40">
        <f t="shared" si="991"/>
        <v>10000</v>
      </c>
      <c r="AO162" s="40">
        <f t="shared" si="991"/>
        <v>10000</v>
      </c>
      <c r="AP162" s="40">
        <f t="shared" si="991"/>
        <v>10000</v>
      </c>
      <c r="AQ162" s="40">
        <f t="shared" si="991"/>
        <v>10000</v>
      </c>
      <c r="AR162" s="40">
        <f t="shared" si="991"/>
        <v>10000</v>
      </c>
      <c r="AS162" s="40">
        <f t="shared" si="991"/>
        <v>10000</v>
      </c>
      <c r="AT162" s="40">
        <f t="shared" si="991"/>
        <v>10000</v>
      </c>
      <c r="AU162" s="40">
        <f t="shared" si="991"/>
        <v>10000</v>
      </c>
      <c r="AV162" s="40">
        <f t="shared" si="991"/>
        <v>10000</v>
      </c>
      <c r="AW162" s="40">
        <f t="shared" si="991"/>
        <v>10000</v>
      </c>
      <c r="AX162" s="40">
        <f t="shared" si="991"/>
        <v>10000</v>
      </c>
      <c r="AY162" s="40">
        <f t="shared" si="991"/>
        <v>10000</v>
      </c>
      <c r="AZ162" s="40">
        <f t="shared" si="991"/>
        <v>10000</v>
      </c>
      <c r="BA162" s="40">
        <f t="shared" si="991"/>
        <v>10000</v>
      </c>
      <c r="BB162" s="40">
        <f t="shared" si="992"/>
        <v>10000</v>
      </c>
      <c r="BC162" s="40">
        <f t="shared" si="992"/>
        <v>10000</v>
      </c>
      <c r="BD162" s="40">
        <f t="shared" si="992"/>
        <v>10000</v>
      </c>
      <c r="BE162" s="40">
        <f t="shared" si="992"/>
        <v>10000</v>
      </c>
      <c r="BF162" s="40">
        <f t="shared" si="992"/>
        <v>10000</v>
      </c>
      <c r="BG162" s="40">
        <f t="shared" si="992"/>
        <v>10000</v>
      </c>
      <c r="BH162" s="40">
        <f t="shared" si="992"/>
        <v>10000</v>
      </c>
      <c r="BI162" s="40">
        <f t="shared" si="992"/>
        <v>10000</v>
      </c>
      <c r="BJ162" s="40">
        <f t="shared" si="992"/>
        <v>10000</v>
      </c>
      <c r="BK162" s="40">
        <f t="shared" si="992"/>
        <v>10000</v>
      </c>
      <c r="BL162" s="40">
        <f t="shared" si="992"/>
        <v>10000</v>
      </c>
      <c r="BM162" s="40">
        <f t="shared" si="992"/>
        <v>10000</v>
      </c>
      <c r="BN162" s="40">
        <f t="shared" si="992"/>
        <v>10000</v>
      </c>
      <c r="BO162" s="40">
        <f t="shared" si="992"/>
        <v>10000</v>
      </c>
      <c r="BP162" s="40">
        <f t="shared" si="992"/>
        <v>10000</v>
      </c>
      <c r="BQ162" s="40">
        <f t="shared" si="992"/>
        <v>10000</v>
      </c>
      <c r="BR162" s="40">
        <f t="shared" si="993"/>
        <v>10000</v>
      </c>
      <c r="BS162" s="40">
        <f t="shared" si="993"/>
        <v>10000</v>
      </c>
      <c r="BT162" s="40">
        <f t="shared" si="993"/>
        <v>10000</v>
      </c>
      <c r="BU162" s="40">
        <f t="shared" si="993"/>
        <v>10000</v>
      </c>
      <c r="BV162" s="40">
        <f t="shared" si="993"/>
        <v>10000</v>
      </c>
      <c r="BW162" s="40">
        <f t="shared" si="993"/>
        <v>10000</v>
      </c>
      <c r="BX162" s="40">
        <f t="shared" si="993"/>
        <v>10000</v>
      </c>
      <c r="BY162" s="40">
        <f t="shared" si="993"/>
        <v>10000</v>
      </c>
      <c r="BZ162" s="40">
        <f t="shared" si="993"/>
        <v>10000</v>
      </c>
      <c r="CA162" s="40">
        <f t="shared" si="993"/>
        <v>10000</v>
      </c>
      <c r="CB162" s="40">
        <f t="shared" si="993"/>
        <v>10000</v>
      </c>
      <c r="CC162" s="40">
        <f t="shared" si="993"/>
        <v>10000</v>
      </c>
      <c r="CD162" s="40">
        <f t="shared" si="993"/>
        <v>10000</v>
      </c>
      <c r="CE162" s="40">
        <f t="shared" si="993"/>
        <v>10000</v>
      </c>
      <c r="CF162" s="40">
        <f t="shared" si="993"/>
        <v>10000</v>
      </c>
      <c r="CG162" s="40">
        <f t="shared" si="993"/>
        <v>10000</v>
      </c>
      <c r="CH162" s="40">
        <f t="shared" si="994"/>
        <v>10000</v>
      </c>
      <c r="CI162" s="40">
        <f t="shared" si="994"/>
        <v>10000</v>
      </c>
      <c r="CJ162" s="40">
        <f t="shared" si="994"/>
        <v>10000</v>
      </c>
      <c r="CK162" s="40">
        <f t="shared" si="994"/>
        <v>10000</v>
      </c>
      <c r="CL162" s="40">
        <f t="shared" si="994"/>
        <v>10000</v>
      </c>
      <c r="CM162" s="40">
        <f t="shared" si="994"/>
        <v>10000</v>
      </c>
      <c r="CN162" s="40">
        <f t="shared" si="994"/>
        <v>10000</v>
      </c>
      <c r="CO162" s="40">
        <f t="shared" si="994"/>
        <v>10000</v>
      </c>
      <c r="CP162" s="40">
        <f t="shared" si="994"/>
        <v>10000</v>
      </c>
      <c r="CQ162" s="40">
        <f t="shared" si="994"/>
        <v>10000</v>
      </c>
      <c r="CR162" s="40">
        <f t="shared" si="994"/>
        <v>10000</v>
      </c>
      <c r="CS162" s="40">
        <f t="shared" si="994"/>
        <v>10000</v>
      </c>
      <c r="CT162" s="40">
        <f t="shared" si="994"/>
        <v>10000</v>
      </c>
      <c r="CU162" s="40">
        <f t="shared" si="994"/>
        <v>10000</v>
      </c>
      <c r="CV162" s="40">
        <f t="shared" si="994"/>
        <v>10000</v>
      </c>
      <c r="CW162" s="40">
        <f t="shared" si="994"/>
        <v>10000</v>
      </c>
      <c r="CX162" s="40">
        <f t="shared" si="995"/>
        <v>10000</v>
      </c>
      <c r="CY162" s="40">
        <f t="shared" si="995"/>
        <v>10000</v>
      </c>
      <c r="CZ162" s="40">
        <f t="shared" si="995"/>
        <v>10000</v>
      </c>
      <c r="DA162" s="40">
        <f t="shared" si="995"/>
        <v>10000</v>
      </c>
      <c r="DB162" s="40">
        <f t="shared" si="995"/>
        <v>10000</v>
      </c>
      <c r="DC162" s="40">
        <f t="shared" si="995"/>
        <v>10000</v>
      </c>
      <c r="DD162" s="40">
        <f t="shared" si="995"/>
        <v>10000</v>
      </c>
      <c r="DE162" s="40">
        <f t="shared" si="995"/>
        <v>10000</v>
      </c>
      <c r="DF162" s="40">
        <f t="shared" si="995"/>
        <v>10000</v>
      </c>
      <c r="DG162" s="40">
        <f t="shared" si="995"/>
        <v>10000</v>
      </c>
      <c r="DH162" s="40">
        <f t="shared" si="995"/>
        <v>10000</v>
      </c>
      <c r="DI162" s="40">
        <f t="shared" si="995"/>
        <v>10000</v>
      </c>
      <c r="DJ162" s="40">
        <f t="shared" si="995"/>
        <v>10000</v>
      </c>
      <c r="DK162" s="40">
        <f t="shared" si="995"/>
        <v>10000</v>
      </c>
      <c r="DL162" s="40">
        <f t="shared" si="995"/>
        <v>10000</v>
      </c>
      <c r="DM162" s="40">
        <f t="shared" si="995"/>
        <v>10000</v>
      </c>
      <c r="DN162" s="40">
        <f t="shared" si="996"/>
        <v>10000</v>
      </c>
      <c r="DO162" s="40">
        <f t="shared" si="996"/>
        <v>10000</v>
      </c>
      <c r="DP162" s="40">
        <f t="shared" si="996"/>
        <v>10000</v>
      </c>
      <c r="DQ162" s="40">
        <f t="shared" si="996"/>
        <v>10000</v>
      </c>
      <c r="DR162" s="40">
        <f t="shared" si="996"/>
        <v>10000</v>
      </c>
      <c r="DS162" s="40">
        <f t="shared" si="996"/>
        <v>10000</v>
      </c>
      <c r="DT162" s="40">
        <f t="shared" si="996"/>
        <v>10000</v>
      </c>
      <c r="DU162" s="40">
        <f t="shared" si="996"/>
        <v>10000</v>
      </c>
      <c r="DV162" s="40">
        <f t="shared" si="996"/>
        <v>10000</v>
      </c>
      <c r="DW162" s="40">
        <f t="shared" si="996"/>
        <v>10000</v>
      </c>
      <c r="DX162" s="40">
        <f t="shared" si="996"/>
        <v>10000</v>
      </c>
      <c r="DY162" s="40">
        <f t="shared" si="996"/>
        <v>10000</v>
      </c>
      <c r="DZ162" s="40">
        <f t="shared" si="996"/>
        <v>10000</v>
      </c>
      <c r="EA162" s="40">
        <f t="shared" si="996"/>
        <v>10000</v>
      </c>
      <c r="EB162" s="40">
        <f t="shared" si="996"/>
        <v>10000</v>
      </c>
      <c r="EC162" s="40">
        <f t="shared" si="996"/>
        <v>10000</v>
      </c>
      <c r="ED162" s="40">
        <f t="shared" si="997"/>
        <v>10000</v>
      </c>
      <c r="EE162" s="40">
        <f t="shared" si="997"/>
        <v>10000</v>
      </c>
      <c r="EF162" s="40">
        <f t="shared" si="997"/>
        <v>10000</v>
      </c>
      <c r="EG162" s="40">
        <f t="shared" si="997"/>
        <v>10000</v>
      </c>
      <c r="EH162" s="40">
        <f t="shared" si="997"/>
        <v>10000</v>
      </c>
      <c r="EI162" s="40">
        <f t="shared" si="997"/>
        <v>10000</v>
      </c>
      <c r="EJ162" s="40">
        <f t="shared" si="997"/>
        <v>10000</v>
      </c>
      <c r="EK162" s="40">
        <f t="shared" si="997"/>
        <v>10000</v>
      </c>
      <c r="EL162" s="40">
        <f t="shared" si="997"/>
        <v>10000</v>
      </c>
      <c r="EM162" s="40">
        <f t="shared" si="997"/>
        <v>10000</v>
      </c>
      <c r="EN162" s="40">
        <f t="shared" si="997"/>
        <v>10000</v>
      </c>
      <c r="EO162" s="40">
        <f t="shared" si="997"/>
        <v>10000</v>
      </c>
      <c r="EP162" s="40">
        <f t="shared" si="997"/>
        <v>10000</v>
      </c>
      <c r="EQ162" s="40">
        <f t="shared" si="997"/>
        <v>10000</v>
      </c>
      <c r="ER162" s="40">
        <f t="shared" si="997"/>
        <v>10000</v>
      </c>
      <c r="ES162" s="40">
        <f t="shared" si="997"/>
        <v>10000</v>
      </c>
      <c r="ET162" s="40">
        <f t="shared" si="998"/>
        <v>10000</v>
      </c>
      <c r="EU162" s="40">
        <f t="shared" si="998"/>
        <v>10000</v>
      </c>
      <c r="EV162" s="40">
        <f t="shared" si="998"/>
        <v>10000</v>
      </c>
      <c r="EW162" s="40">
        <f t="shared" si="998"/>
        <v>10000</v>
      </c>
      <c r="EX162" s="40">
        <f t="shared" si="998"/>
        <v>10000</v>
      </c>
      <c r="EY162" s="40">
        <f t="shared" si="998"/>
        <v>10000</v>
      </c>
      <c r="EZ162" s="40">
        <f t="shared" si="998"/>
        <v>10000</v>
      </c>
      <c r="FA162" s="40">
        <f t="shared" si="998"/>
        <v>10000</v>
      </c>
      <c r="FB162" s="40">
        <f t="shared" si="998"/>
        <v>10000</v>
      </c>
      <c r="FC162" s="40">
        <f t="shared" si="998"/>
        <v>10000</v>
      </c>
      <c r="FD162" s="40">
        <f t="shared" si="998"/>
        <v>10000</v>
      </c>
      <c r="FE162" s="40">
        <f t="shared" si="998"/>
        <v>10000</v>
      </c>
      <c r="FF162" s="40">
        <f t="shared" si="998"/>
        <v>10000</v>
      </c>
      <c r="FG162" s="40">
        <f t="shared" si="998"/>
        <v>10000</v>
      </c>
      <c r="FH162" s="40">
        <f t="shared" si="998"/>
        <v>10000</v>
      </c>
      <c r="FI162" s="40">
        <f t="shared" si="998"/>
        <v>10000</v>
      </c>
      <c r="FJ162" s="40">
        <f t="shared" si="999"/>
        <v>10000</v>
      </c>
      <c r="FK162" s="40">
        <f t="shared" si="999"/>
        <v>10000</v>
      </c>
      <c r="FL162" s="40">
        <f t="shared" si="999"/>
        <v>10000</v>
      </c>
      <c r="FM162" s="40">
        <f t="shared" si="999"/>
        <v>10000</v>
      </c>
      <c r="FN162" s="40">
        <f t="shared" si="999"/>
        <v>10000</v>
      </c>
      <c r="FO162" s="40">
        <f t="shared" si="999"/>
        <v>10000</v>
      </c>
      <c r="FP162" s="40">
        <f t="shared" si="999"/>
        <v>10000</v>
      </c>
      <c r="FQ162" s="40">
        <f t="shared" si="999"/>
        <v>10000</v>
      </c>
      <c r="FR162" s="40">
        <f t="shared" si="999"/>
        <v>10000</v>
      </c>
      <c r="FS162" s="40">
        <f t="shared" si="999"/>
        <v>10000</v>
      </c>
      <c r="FT162" s="40">
        <f t="shared" si="999"/>
        <v>10000</v>
      </c>
      <c r="FU162" s="40">
        <f t="shared" si="999"/>
        <v>10000</v>
      </c>
      <c r="FV162" s="40">
        <f t="shared" si="999"/>
        <v>10000</v>
      </c>
      <c r="FW162" s="40">
        <f t="shared" si="999"/>
        <v>10000</v>
      </c>
      <c r="FX162" s="40">
        <f t="shared" si="999"/>
        <v>10000</v>
      </c>
      <c r="FY162" s="40">
        <f t="shared" si="999"/>
        <v>10000</v>
      </c>
      <c r="FZ162" s="40">
        <f t="shared" si="1000"/>
        <v>10000</v>
      </c>
      <c r="GA162" s="40">
        <f t="shared" si="1000"/>
        <v>10000</v>
      </c>
      <c r="GB162" s="40">
        <f t="shared" si="1000"/>
        <v>10000</v>
      </c>
      <c r="GC162" s="40">
        <f t="shared" si="1000"/>
        <v>10000</v>
      </c>
      <c r="GD162" s="40">
        <f t="shared" si="1000"/>
        <v>10000</v>
      </c>
      <c r="GE162" s="40">
        <f t="shared" si="1000"/>
        <v>10000</v>
      </c>
      <c r="GF162" s="40">
        <f t="shared" si="1000"/>
        <v>10000</v>
      </c>
      <c r="GG162" s="40">
        <f t="shared" si="1000"/>
        <v>10000</v>
      </c>
      <c r="GH162" s="40">
        <f t="shared" si="1000"/>
        <v>10000</v>
      </c>
      <c r="GI162" s="40">
        <f t="shared" si="1000"/>
        <v>10000</v>
      </c>
      <c r="GJ162" s="40">
        <f t="shared" si="1000"/>
        <v>10000</v>
      </c>
      <c r="GK162" s="40">
        <f t="shared" si="1000"/>
        <v>10000</v>
      </c>
      <c r="GL162" s="40">
        <f t="shared" si="1000"/>
        <v>10000</v>
      </c>
      <c r="GM162" s="40">
        <f t="shared" si="1000"/>
        <v>10000</v>
      </c>
      <c r="GN162" s="40">
        <f t="shared" si="1000"/>
        <v>10000</v>
      </c>
      <c r="GO162" s="40">
        <f t="shared" si="1000"/>
        <v>10000</v>
      </c>
      <c r="GP162" s="40">
        <f t="shared" si="1001"/>
        <v>10000</v>
      </c>
      <c r="GQ162" s="40">
        <f t="shared" si="1001"/>
        <v>10000</v>
      </c>
      <c r="GR162" s="40">
        <f t="shared" si="1001"/>
        <v>10000</v>
      </c>
      <c r="GS162" s="40">
        <f t="shared" si="1001"/>
        <v>10000</v>
      </c>
      <c r="GT162" s="40">
        <f t="shared" si="1001"/>
        <v>10000</v>
      </c>
      <c r="GU162" s="40">
        <f t="shared" si="1001"/>
        <v>10000</v>
      </c>
      <c r="GV162" s="40">
        <f t="shared" si="1001"/>
        <v>10000</v>
      </c>
      <c r="GW162" s="40">
        <f t="shared" si="1001"/>
        <v>10000</v>
      </c>
      <c r="GX162" s="40">
        <f t="shared" si="1001"/>
        <v>10000</v>
      </c>
      <c r="GY162" s="40">
        <f t="shared" si="1001"/>
        <v>10000</v>
      </c>
      <c r="GZ162" s="40">
        <f t="shared" si="1001"/>
        <v>10000</v>
      </c>
      <c r="HA162" s="40">
        <f t="shared" si="1001"/>
        <v>10000</v>
      </c>
      <c r="HB162" s="40">
        <f t="shared" si="1001"/>
        <v>10000</v>
      </c>
      <c r="HC162" s="40">
        <f t="shared" si="1001"/>
        <v>10000</v>
      </c>
      <c r="HD162" s="40">
        <f t="shared" si="1001"/>
        <v>10000</v>
      </c>
      <c r="HE162" s="40">
        <f t="shared" si="1001"/>
        <v>10000</v>
      </c>
      <c r="HF162" s="40">
        <f t="shared" si="1002"/>
        <v>10000</v>
      </c>
      <c r="HG162" s="40">
        <f t="shared" si="1002"/>
        <v>10000</v>
      </c>
      <c r="HH162" s="40">
        <f t="shared" si="1002"/>
        <v>10000</v>
      </c>
      <c r="HI162" s="40">
        <f t="shared" si="1002"/>
        <v>10000</v>
      </c>
      <c r="HJ162" s="40">
        <f t="shared" si="1002"/>
        <v>10000</v>
      </c>
      <c r="HK162" s="40">
        <f t="shared" si="1002"/>
        <v>10000</v>
      </c>
      <c r="HL162" s="40">
        <f t="shared" si="1002"/>
        <v>10000</v>
      </c>
      <c r="HM162" s="40">
        <f t="shared" si="1002"/>
        <v>10000</v>
      </c>
      <c r="HN162" s="40">
        <f t="shared" si="1002"/>
        <v>10000</v>
      </c>
      <c r="HO162" s="40">
        <f t="shared" si="1002"/>
        <v>10000</v>
      </c>
      <c r="HP162" s="40">
        <f t="shared" si="1002"/>
        <v>10000</v>
      </c>
      <c r="HQ162" s="40">
        <f t="shared" si="1002"/>
        <v>10000</v>
      </c>
      <c r="HR162" s="40">
        <f t="shared" si="1002"/>
        <v>10000</v>
      </c>
      <c r="HS162" s="40">
        <f t="shared" si="1002"/>
        <v>10000</v>
      </c>
      <c r="HT162" s="40">
        <f t="shared" si="1002"/>
        <v>10000</v>
      </c>
      <c r="HU162" s="40">
        <f t="shared" si="1002"/>
        <v>10000</v>
      </c>
      <c r="HV162" s="40">
        <f t="shared" si="1003"/>
        <v>10000</v>
      </c>
      <c r="HW162" s="40">
        <f t="shared" si="1003"/>
        <v>10000</v>
      </c>
      <c r="HX162" s="40">
        <f t="shared" si="1003"/>
        <v>10000</v>
      </c>
      <c r="HY162" s="40">
        <f t="shared" si="1003"/>
        <v>10000</v>
      </c>
      <c r="HZ162" s="40">
        <f t="shared" si="1003"/>
        <v>10000</v>
      </c>
      <c r="IA162" s="40">
        <f t="shared" si="1003"/>
        <v>10000</v>
      </c>
      <c r="IB162" s="40">
        <f t="shared" si="1003"/>
        <v>10000</v>
      </c>
      <c r="IC162" s="40">
        <f t="shared" si="1003"/>
        <v>10000</v>
      </c>
      <c r="ID162" s="40">
        <f t="shared" si="1003"/>
        <v>10000</v>
      </c>
      <c r="IE162" s="40">
        <f t="shared" si="1003"/>
        <v>10000</v>
      </c>
      <c r="IF162" s="40">
        <f t="shared" si="1003"/>
        <v>10000</v>
      </c>
      <c r="IG162" s="40">
        <f t="shared" si="1003"/>
        <v>10000</v>
      </c>
      <c r="IH162" s="40">
        <f t="shared" si="1003"/>
        <v>10000</v>
      </c>
      <c r="II162" s="40">
        <f t="shared" si="1003"/>
        <v>10000</v>
      </c>
      <c r="IJ162" s="40">
        <f t="shared" si="1003"/>
        <v>10000</v>
      </c>
      <c r="IK162" s="40">
        <f t="shared" si="1003"/>
        <v>10000</v>
      </c>
      <c r="IL162" s="40">
        <f t="shared" si="1004"/>
        <v>10000</v>
      </c>
      <c r="IM162" s="40">
        <f t="shared" si="1004"/>
        <v>10000</v>
      </c>
      <c r="IN162" s="40">
        <f t="shared" si="1004"/>
        <v>10000</v>
      </c>
      <c r="IO162" s="40">
        <f t="shared" si="1004"/>
        <v>10000</v>
      </c>
      <c r="IP162" s="40">
        <f t="shared" si="1004"/>
        <v>10000</v>
      </c>
      <c r="IQ162" s="40">
        <f t="shared" si="1004"/>
        <v>10000</v>
      </c>
      <c r="IR162" s="40">
        <f t="shared" si="1004"/>
        <v>10000</v>
      </c>
      <c r="IS162" s="40">
        <f t="shared" si="1004"/>
        <v>10000</v>
      </c>
      <c r="IT162" s="40">
        <f t="shared" si="1004"/>
        <v>10000</v>
      </c>
      <c r="IU162" s="40">
        <f t="shared" si="1004"/>
        <v>10000</v>
      </c>
      <c r="IV162" s="40">
        <f t="shared" si="1004"/>
        <v>10000</v>
      </c>
      <c r="IW162" s="40">
        <f t="shared" si="1004"/>
        <v>10000</v>
      </c>
      <c r="IX162" s="40">
        <f t="shared" si="1004"/>
        <v>10000</v>
      </c>
      <c r="IY162" s="40">
        <f t="shared" si="1004"/>
        <v>10000</v>
      </c>
      <c r="IZ162" s="40">
        <f t="shared" si="1004"/>
        <v>10000</v>
      </c>
      <c r="JA162" s="40">
        <f t="shared" si="1004"/>
        <v>10000</v>
      </c>
      <c r="JB162" s="40">
        <f t="shared" si="1005"/>
        <v>10000</v>
      </c>
      <c r="JC162" s="40">
        <f t="shared" si="1005"/>
        <v>10000</v>
      </c>
      <c r="JD162" s="40">
        <f t="shared" si="1005"/>
        <v>10000</v>
      </c>
      <c r="JE162" s="40">
        <f t="shared" si="1005"/>
        <v>10000</v>
      </c>
      <c r="JF162" s="40">
        <f t="shared" si="1005"/>
        <v>10000</v>
      </c>
      <c r="JG162" s="40">
        <f t="shared" si="1005"/>
        <v>10000</v>
      </c>
      <c r="JH162" s="40">
        <f t="shared" si="1005"/>
        <v>10000</v>
      </c>
      <c r="JI162" s="40">
        <f t="shared" si="1005"/>
        <v>10000</v>
      </c>
      <c r="JJ162" s="40">
        <f t="shared" si="1005"/>
        <v>10000</v>
      </c>
      <c r="JK162" s="40">
        <f t="shared" si="1005"/>
        <v>10000</v>
      </c>
      <c r="JL162" s="40">
        <f t="shared" si="1005"/>
        <v>10000</v>
      </c>
      <c r="JM162" s="40">
        <f t="shared" si="1005"/>
        <v>10000</v>
      </c>
      <c r="JN162" s="40">
        <f t="shared" si="1005"/>
        <v>10000</v>
      </c>
      <c r="JO162" s="40">
        <f t="shared" si="1005"/>
        <v>10000</v>
      </c>
      <c r="JP162" s="40">
        <f t="shared" si="1005"/>
        <v>10000</v>
      </c>
      <c r="JQ162" s="40">
        <f t="shared" si="1005"/>
        <v>10000</v>
      </c>
      <c r="JR162" s="40">
        <f t="shared" si="1006"/>
        <v>10000</v>
      </c>
      <c r="JS162" s="40">
        <f t="shared" si="1006"/>
        <v>10000</v>
      </c>
      <c r="JT162" s="40">
        <f t="shared" si="1006"/>
        <v>10000</v>
      </c>
      <c r="JU162" s="40">
        <f t="shared" si="1006"/>
        <v>10000</v>
      </c>
      <c r="JV162" s="40">
        <f t="shared" si="1006"/>
        <v>10000</v>
      </c>
      <c r="JW162" s="40">
        <f t="shared" si="1006"/>
        <v>10000</v>
      </c>
      <c r="JX162" s="40">
        <f t="shared" si="1006"/>
        <v>10000</v>
      </c>
      <c r="JY162" s="40">
        <f t="shared" si="1006"/>
        <v>10000</v>
      </c>
      <c r="JZ162" s="40">
        <f t="shared" si="1006"/>
        <v>10000</v>
      </c>
      <c r="KA162" s="40">
        <f t="shared" si="1006"/>
        <v>10000</v>
      </c>
      <c r="KB162" s="40">
        <f t="shared" si="1006"/>
        <v>10000</v>
      </c>
      <c r="KC162" s="40">
        <f t="shared" si="1006"/>
        <v>10000</v>
      </c>
      <c r="KD162" s="40">
        <f t="shared" si="1006"/>
        <v>10000</v>
      </c>
      <c r="KE162" s="40">
        <f t="shared" si="1006"/>
        <v>10000</v>
      </c>
      <c r="KF162" s="40">
        <f t="shared" si="1006"/>
        <v>10000</v>
      </c>
      <c r="KG162" s="40">
        <f t="shared" si="1006"/>
        <v>10000</v>
      </c>
      <c r="KH162" s="40">
        <f t="shared" si="1007"/>
        <v>10000</v>
      </c>
      <c r="KI162" s="40">
        <f t="shared" si="1007"/>
        <v>10000</v>
      </c>
      <c r="KJ162" s="40">
        <f t="shared" si="1007"/>
        <v>10000</v>
      </c>
      <c r="KK162" s="40">
        <f t="shared" si="1007"/>
        <v>10000</v>
      </c>
      <c r="KL162" s="40">
        <f t="shared" si="1007"/>
        <v>10000</v>
      </c>
      <c r="KM162" s="40">
        <f t="shared" si="1007"/>
        <v>10000</v>
      </c>
      <c r="KN162" s="40">
        <f t="shared" si="1007"/>
        <v>10000</v>
      </c>
      <c r="KO162" s="40">
        <f t="shared" si="1007"/>
        <v>10000</v>
      </c>
      <c r="KP162" s="40">
        <f t="shared" si="1007"/>
        <v>10000</v>
      </c>
      <c r="KQ162" s="40">
        <f t="shared" si="1007"/>
        <v>10000</v>
      </c>
      <c r="KR162" s="40">
        <f t="shared" si="1007"/>
        <v>10000</v>
      </c>
      <c r="KS162" s="40">
        <f t="shared" si="1007"/>
        <v>10000</v>
      </c>
      <c r="KT162" s="40">
        <f t="shared" si="1007"/>
        <v>10000</v>
      </c>
      <c r="KU162" s="40">
        <f t="shared" si="1007"/>
        <v>10000</v>
      </c>
      <c r="KV162" s="40">
        <f t="shared" si="1007"/>
        <v>10000</v>
      </c>
      <c r="KW162" s="1"/>
      <c r="KX162" s="1"/>
    </row>
    <row r="163" spans="1:310" x14ac:dyDescent="0.25">
      <c r="A163" s="1"/>
      <c r="B163" s="79"/>
      <c r="C163" s="79"/>
      <c r="D163" s="79"/>
      <c r="E163" s="1" t="str">
        <f>kpi!E62</f>
        <v>прочие расходы-8</v>
      </c>
      <c r="F163" s="1"/>
      <c r="G163" s="1"/>
      <c r="H163" s="11" t="str">
        <f t="shared" si="1008"/>
        <v>руб.</v>
      </c>
      <c r="I163" s="1"/>
      <c r="J163" s="1"/>
      <c r="K163" s="1"/>
      <c r="L163" s="1"/>
      <c r="M163" s="5"/>
      <c r="N163" s="52"/>
      <c r="O163" s="19"/>
      <c r="P163" s="1"/>
      <c r="Q163" s="1"/>
      <c r="R163" s="40">
        <f t="shared" si="1009"/>
        <v>13000</v>
      </c>
      <c r="S163" s="1"/>
      <c r="T163" s="5" t="s">
        <v>0</v>
      </c>
      <c r="U163" s="40">
        <v>1000</v>
      </c>
      <c r="V163" s="40">
        <f t="shared" si="1010"/>
        <v>1000</v>
      </c>
      <c r="W163" s="40">
        <f t="shared" si="1010"/>
        <v>1000</v>
      </c>
      <c r="X163" s="40">
        <f t="shared" si="1010"/>
        <v>1000</v>
      </c>
      <c r="Y163" s="40">
        <f t="shared" si="1010"/>
        <v>1000</v>
      </c>
      <c r="Z163" s="40">
        <f t="shared" si="1010"/>
        <v>1000</v>
      </c>
      <c r="AA163" s="40">
        <f t="shared" si="1010"/>
        <v>1000</v>
      </c>
      <c r="AB163" s="40">
        <f t="shared" si="1010"/>
        <v>1000</v>
      </c>
      <c r="AC163" s="40">
        <f t="shared" si="1010"/>
        <v>1000</v>
      </c>
      <c r="AD163" s="40">
        <f t="shared" si="1010"/>
        <v>1000</v>
      </c>
      <c r="AE163" s="40">
        <f t="shared" si="1010"/>
        <v>1000</v>
      </c>
      <c r="AF163" s="40">
        <f t="shared" si="1010"/>
        <v>1000</v>
      </c>
      <c r="AG163" s="40">
        <f t="shared" si="1010"/>
        <v>1000</v>
      </c>
      <c r="AH163" s="40">
        <f t="shared" si="1010"/>
        <v>1000</v>
      </c>
      <c r="AI163" s="40">
        <f t="shared" si="1010"/>
        <v>1000</v>
      </c>
      <c r="AJ163" s="40">
        <f t="shared" si="1010"/>
        <v>1000</v>
      </c>
      <c r="AK163" s="40">
        <f t="shared" si="1010"/>
        <v>1000</v>
      </c>
      <c r="AL163" s="40">
        <f t="shared" si="991"/>
        <v>1000</v>
      </c>
      <c r="AM163" s="40">
        <f t="shared" si="991"/>
        <v>1000</v>
      </c>
      <c r="AN163" s="40">
        <f t="shared" si="991"/>
        <v>1000</v>
      </c>
      <c r="AO163" s="40">
        <f t="shared" si="991"/>
        <v>1000</v>
      </c>
      <c r="AP163" s="40">
        <f t="shared" si="991"/>
        <v>1000</v>
      </c>
      <c r="AQ163" s="40">
        <f t="shared" si="991"/>
        <v>1000</v>
      </c>
      <c r="AR163" s="40">
        <f t="shared" si="991"/>
        <v>1000</v>
      </c>
      <c r="AS163" s="40">
        <f t="shared" si="991"/>
        <v>1000</v>
      </c>
      <c r="AT163" s="40">
        <f t="shared" si="991"/>
        <v>1000</v>
      </c>
      <c r="AU163" s="40">
        <f t="shared" si="991"/>
        <v>1000</v>
      </c>
      <c r="AV163" s="40">
        <f t="shared" si="991"/>
        <v>1000</v>
      </c>
      <c r="AW163" s="40">
        <f t="shared" si="991"/>
        <v>1000</v>
      </c>
      <c r="AX163" s="40">
        <f t="shared" si="991"/>
        <v>1000</v>
      </c>
      <c r="AY163" s="40">
        <f t="shared" si="991"/>
        <v>1000</v>
      </c>
      <c r="AZ163" s="40">
        <f t="shared" si="991"/>
        <v>1000</v>
      </c>
      <c r="BA163" s="40">
        <f t="shared" si="991"/>
        <v>1000</v>
      </c>
      <c r="BB163" s="40">
        <f t="shared" si="992"/>
        <v>1000</v>
      </c>
      <c r="BC163" s="40">
        <f t="shared" si="992"/>
        <v>1000</v>
      </c>
      <c r="BD163" s="40">
        <f t="shared" si="992"/>
        <v>1000</v>
      </c>
      <c r="BE163" s="40">
        <f t="shared" si="992"/>
        <v>1000</v>
      </c>
      <c r="BF163" s="40">
        <f t="shared" si="992"/>
        <v>1000</v>
      </c>
      <c r="BG163" s="40">
        <f t="shared" si="992"/>
        <v>1000</v>
      </c>
      <c r="BH163" s="40">
        <f t="shared" si="992"/>
        <v>1000</v>
      </c>
      <c r="BI163" s="40">
        <f t="shared" si="992"/>
        <v>1000</v>
      </c>
      <c r="BJ163" s="40">
        <f t="shared" si="992"/>
        <v>1000</v>
      </c>
      <c r="BK163" s="40">
        <f t="shared" si="992"/>
        <v>1000</v>
      </c>
      <c r="BL163" s="40">
        <f t="shared" si="992"/>
        <v>1000</v>
      </c>
      <c r="BM163" s="40">
        <f t="shared" si="992"/>
        <v>1000</v>
      </c>
      <c r="BN163" s="40">
        <f t="shared" si="992"/>
        <v>1000</v>
      </c>
      <c r="BO163" s="40">
        <f t="shared" si="992"/>
        <v>1000</v>
      </c>
      <c r="BP163" s="40">
        <f t="shared" si="992"/>
        <v>1000</v>
      </c>
      <c r="BQ163" s="40">
        <f t="shared" si="992"/>
        <v>1000</v>
      </c>
      <c r="BR163" s="40">
        <f t="shared" si="993"/>
        <v>1000</v>
      </c>
      <c r="BS163" s="40">
        <f t="shared" si="993"/>
        <v>1000</v>
      </c>
      <c r="BT163" s="40">
        <f t="shared" si="993"/>
        <v>1000</v>
      </c>
      <c r="BU163" s="40">
        <f t="shared" si="993"/>
        <v>1000</v>
      </c>
      <c r="BV163" s="40">
        <f t="shared" si="993"/>
        <v>1000</v>
      </c>
      <c r="BW163" s="40">
        <f t="shared" si="993"/>
        <v>1000</v>
      </c>
      <c r="BX163" s="40">
        <f t="shared" si="993"/>
        <v>1000</v>
      </c>
      <c r="BY163" s="40">
        <f t="shared" si="993"/>
        <v>1000</v>
      </c>
      <c r="BZ163" s="40">
        <f t="shared" si="993"/>
        <v>1000</v>
      </c>
      <c r="CA163" s="40">
        <f t="shared" si="993"/>
        <v>1000</v>
      </c>
      <c r="CB163" s="40">
        <f t="shared" si="993"/>
        <v>1000</v>
      </c>
      <c r="CC163" s="40">
        <f t="shared" si="993"/>
        <v>1000</v>
      </c>
      <c r="CD163" s="40">
        <f t="shared" si="993"/>
        <v>1000</v>
      </c>
      <c r="CE163" s="40">
        <f t="shared" si="993"/>
        <v>1000</v>
      </c>
      <c r="CF163" s="40">
        <f t="shared" si="993"/>
        <v>1000</v>
      </c>
      <c r="CG163" s="40">
        <f t="shared" si="993"/>
        <v>1000</v>
      </c>
      <c r="CH163" s="40">
        <f t="shared" si="994"/>
        <v>1000</v>
      </c>
      <c r="CI163" s="40">
        <f t="shared" si="994"/>
        <v>1000</v>
      </c>
      <c r="CJ163" s="40">
        <f t="shared" si="994"/>
        <v>1000</v>
      </c>
      <c r="CK163" s="40">
        <f t="shared" si="994"/>
        <v>1000</v>
      </c>
      <c r="CL163" s="40">
        <f t="shared" si="994"/>
        <v>1000</v>
      </c>
      <c r="CM163" s="40">
        <f t="shared" si="994"/>
        <v>1000</v>
      </c>
      <c r="CN163" s="40">
        <f t="shared" si="994"/>
        <v>1000</v>
      </c>
      <c r="CO163" s="40">
        <f t="shared" si="994"/>
        <v>1000</v>
      </c>
      <c r="CP163" s="40">
        <f t="shared" si="994"/>
        <v>1000</v>
      </c>
      <c r="CQ163" s="40">
        <f t="shared" si="994"/>
        <v>1000</v>
      </c>
      <c r="CR163" s="40">
        <f t="shared" si="994"/>
        <v>1000</v>
      </c>
      <c r="CS163" s="40">
        <f t="shared" si="994"/>
        <v>1000</v>
      </c>
      <c r="CT163" s="40">
        <f t="shared" si="994"/>
        <v>1000</v>
      </c>
      <c r="CU163" s="40">
        <f t="shared" si="994"/>
        <v>1000</v>
      </c>
      <c r="CV163" s="40">
        <f t="shared" si="994"/>
        <v>1000</v>
      </c>
      <c r="CW163" s="40">
        <f t="shared" si="994"/>
        <v>1000</v>
      </c>
      <c r="CX163" s="40">
        <f t="shared" si="995"/>
        <v>1000</v>
      </c>
      <c r="CY163" s="40">
        <f t="shared" si="995"/>
        <v>1000</v>
      </c>
      <c r="CZ163" s="40">
        <f t="shared" si="995"/>
        <v>1000</v>
      </c>
      <c r="DA163" s="40">
        <f t="shared" si="995"/>
        <v>1000</v>
      </c>
      <c r="DB163" s="40">
        <f t="shared" si="995"/>
        <v>1000</v>
      </c>
      <c r="DC163" s="40">
        <f t="shared" si="995"/>
        <v>1000</v>
      </c>
      <c r="DD163" s="40">
        <f t="shared" si="995"/>
        <v>1000</v>
      </c>
      <c r="DE163" s="40">
        <f t="shared" si="995"/>
        <v>1000</v>
      </c>
      <c r="DF163" s="40">
        <f t="shared" si="995"/>
        <v>1000</v>
      </c>
      <c r="DG163" s="40">
        <f t="shared" si="995"/>
        <v>1000</v>
      </c>
      <c r="DH163" s="40">
        <f t="shared" si="995"/>
        <v>1000</v>
      </c>
      <c r="DI163" s="40">
        <f t="shared" si="995"/>
        <v>1000</v>
      </c>
      <c r="DJ163" s="40">
        <f t="shared" si="995"/>
        <v>1000</v>
      </c>
      <c r="DK163" s="40">
        <f t="shared" si="995"/>
        <v>1000</v>
      </c>
      <c r="DL163" s="40">
        <f t="shared" si="995"/>
        <v>1000</v>
      </c>
      <c r="DM163" s="40">
        <f t="shared" si="995"/>
        <v>1000</v>
      </c>
      <c r="DN163" s="40">
        <f t="shared" si="996"/>
        <v>1000</v>
      </c>
      <c r="DO163" s="40">
        <f t="shared" si="996"/>
        <v>1000</v>
      </c>
      <c r="DP163" s="40">
        <f t="shared" si="996"/>
        <v>1000</v>
      </c>
      <c r="DQ163" s="40">
        <f t="shared" si="996"/>
        <v>1000</v>
      </c>
      <c r="DR163" s="40">
        <f t="shared" si="996"/>
        <v>1000</v>
      </c>
      <c r="DS163" s="40">
        <f t="shared" si="996"/>
        <v>1000</v>
      </c>
      <c r="DT163" s="40">
        <f t="shared" si="996"/>
        <v>1000</v>
      </c>
      <c r="DU163" s="40">
        <f t="shared" si="996"/>
        <v>1000</v>
      </c>
      <c r="DV163" s="40">
        <f t="shared" si="996"/>
        <v>1000</v>
      </c>
      <c r="DW163" s="40">
        <f t="shared" si="996"/>
        <v>1000</v>
      </c>
      <c r="DX163" s="40">
        <f t="shared" si="996"/>
        <v>1000</v>
      </c>
      <c r="DY163" s="40">
        <f t="shared" si="996"/>
        <v>1000</v>
      </c>
      <c r="DZ163" s="40">
        <f t="shared" si="996"/>
        <v>1000</v>
      </c>
      <c r="EA163" s="40">
        <f t="shared" si="996"/>
        <v>1000</v>
      </c>
      <c r="EB163" s="40">
        <f t="shared" si="996"/>
        <v>1000</v>
      </c>
      <c r="EC163" s="40">
        <f t="shared" si="996"/>
        <v>1000</v>
      </c>
      <c r="ED163" s="40">
        <f t="shared" si="997"/>
        <v>1000</v>
      </c>
      <c r="EE163" s="40">
        <f t="shared" si="997"/>
        <v>1000</v>
      </c>
      <c r="EF163" s="40">
        <f t="shared" si="997"/>
        <v>1000</v>
      </c>
      <c r="EG163" s="40">
        <f t="shared" si="997"/>
        <v>1000</v>
      </c>
      <c r="EH163" s="40">
        <f t="shared" si="997"/>
        <v>1000</v>
      </c>
      <c r="EI163" s="40">
        <f t="shared" si="997"/>
        <v>1000</v>
      </c>
      <c r="EJ163" s="40">
        <f t="shared" si="997"/>
        <v>1000</v>
      </c>
      <c r="EK163" s="40">
        <f t="shared" si="997"/>
        <v>1000</v>
      </c>
      <c r="EL163" s="40">
        <f t="shared" si="997"/>
        <v>1000</v>
      </c>
      <c r="EM163" s="40">
        <f t="shared" si="997"/>
        <v>1000</v>
      </c>
      <c r="EN163" s="40">
        <f t="shared" si="997"/>
        <v>1000</v>
      </c>
      <c r="EO163" s="40">
        <f t="shared" si="997"/>
        <v>1000</v>
      </c>
      <c r="EP163" s="40">
        <f t="shared" si="997"/>
        <v>1000</v>
      </c>
      <c r="EQ163" s="40">
        <f t="shared" si="997"/>
        <v>1000</v>
      </c>
      <c r="ER163" s="40">
        <f t="shared" si="997"/>
        <v>1000</v>
      </c>
      <c r="ES163" s="40">
        <f t="shared" si="997"/>
        <v>1000</v>
      </c>
      <c r="ET163" s="40">
        <f t="shared" si="998"/>
        <v>1000</v>
      </c>
      <c r="EU163" s="40">
        <f t="shared" si="998"/>
        <v>1000</v>
      </c>
      <c r="EV163" s="40">
        <f t="shared" si="998"/>
        <v>1000</v>
      </c>
      <c r="EW163" s="40">
        <f t="shared" si="998"/>
        <v>1000</v>
      </c>
      <c r="EX163" s="40">
        <f t="shared" si="998"/>
        <v>1000</v>
      </c>
      <c r="EY163" s="40">
        <f t="shared" si="998"/>
        <v>1000</v>
      </c>
      <c r="EZ163" s="40">
        <f t="shared" si="998"/>
        <v>1000</v>
      </c>
      <c r="FA163" s="40">
        <f t="shared" si="998"/>
        <v>1000</v>
      </c>
      <c r="FB163" s="40">
        <f t="shared" si="998"/>
        <v>1000</v>
      </c>
      <c r="FC163" s="40">
        <f t="shared" si="998"/>
        <v>1000</v>
      </c>
      <c r="FD163" s="40">
        <f t="shared" si="998"/>
        <v>1000</v>
      </c>
      <c r="FE163" s="40">
        <f t="shared" si="998"/>
        <v>1000</v>
      </c>
      <c r="FF163" s="40">
        <f t="shared" si="998"/>
        <v>1000</v>
      </c>
      <c r="FG163" s="40">
        <f t="shared" si="998"/>
        <v>1000</v>
      </c>
      <c r="FH163" s="40">
        <f t="shared" si="998"/>
        <v>1000</v>
      </c>
      <c r="FI163" s="40">
        <f t="shared" si="998"/>
        <v>1000</v>
      </c>
      <c r="FJ163" s="40">
        <f t="shared" si="999"/>
        <v>1000</v>
      </c>
      <c r="FK163" s="40">
        <f t="shared" si="999"/>
        <v>1000</v>
      </c>
      <c r="FL163" s="40">
        <f t="shared" si="999"/>
        <v>1000</v>
      </c>
      <c r="FM163" s="40">
        <f t="shared" si="999"/>
        <v>1000</v>
      </c>
      <c r="FN163" s="40">
        <f t="shared" si="999"/>
        <v>1000</v>
      </c>
      <c r="FO163" s="40">
        <f t="shared" si="999"/>
        <v>1000</v>
      </c>
      <c r="FP163" s="40">
        <f t="shared" si="999"/>
        <v>1000</v>
      </c>
      <c r="FQ163" s="40">
        <f t="shared" si="999"/>
        <v>1000</v>
      </c>
      <c r="FR163" s="40">
        <f t="shared" si="999"/>
        <v>1000</v>
      </c>
      <c r="FS163" s="40">
        <f t="shared" si="999"/>
        <v>1000</v>
      </c>
      <c r="FT163" s="40">
        <f t="shared" si="999"/>
        <v>1000</v>
      </c>
      <c r="FU163" s="40">
        <f t="shared" si="999"/>
        <v>1000</v>
      </c>
      <c r="FV163" s="40">
        <f t="shared" si="999"/>
        <v>1000</v>
      </c>
      <c r="FW163" s="40">
        <f t="shared" si="999"/>
        <v>1000</v>
      </c>
      <c r="FX163" s="40">
        <f t="shared" si="999"/>
        <v>1000</v>
      </c>
      <c r="FY163" s="40">
        <f t="shared" si="999"/>
        <v>1000</v>
      </c>
      <c r="FZ163" s="40">
        <f t="shared" si="1000"/>
        <v>1000</v>
      </c>
      <c r="GA163" s="40">
        <f t="shared" si="1000"/>
        <v>1000</v>
      </c>
      <c r="GB163" s="40">
        <f t="shared" si="1000"/>
        <v>1000</v>
      </c>
      <c r="GC163" s="40">
        <f t="shared" si="1000"/>
        <v>1000</v>
      </c>
      <c r="GD163" s="40">
        <f t="shared" si="1000"/>
        <v>1000</v>
      </c>
      <c r="GE163" s="40">
        <f t="shared" si="1000"/>
        <v>1000</v>
      </c>
      <c r="GF163" s="40">
        <f t="shared" si="1000"/>
        <v>1000</v>
      </c>
      <c r="GG163" s="40">
        <f t="shared" si="1000"/>
        <v>1000</v>
      </c>
      <c r="GH163" s="40">
        <f t="shared" si="1000"/>
        <v>1000</v>
      </c>
      <c r="GI163" s="40">
        <f t="shared" si="1000"/>
        <v>1000</v>
      </c>
      <c r="GJ163" s="40">
        <f t="shared" si="1000"/>
        <v>1000</v>
      </c>
      <c r="GK163" s="40">
        <f t="shared" si="1000"/>
        <v>1000</v>
      </c>
      <c r="GL163" s="40">
        <f t="shared" si="1000"/>
        <v>1000</v>
      </c>
      <c r="GM163" s="40">
        <f t="shared" si="1000"/>
        <v>1000</v>
      </c>
      <c r="GN163" s="40">
        <f t="shared" si="1000"/>
        <v>1000</v>
      </c>
      <c r="GO163" s="40">
        <f t="shared" si="1000"/>
        <v>1000</v>
      </c>
      <c r="GP163" s="40">
        <f t="shared" si="1001"/>
        <v>1000</v>
      </c>
      <c r="GQ163" s="40">
        <f t="shared" si="1001"/>
        <v>1000</v>
      </c>
      <c r="GR163" s="40">
        <f t="shared" si="1001"/>
        <v>1000</v>
      </c>
      <c r="GS163" s="40">
        <f t="shared" si="1001"/>
        <v>1000</v>
      </c>
      <c r="GT163" s="40">
        <f t="shared" si="1001"/>
        <v>1000</v>
      </c>
      <c r="GU163" s="40">
        <f t="shared" si="1001"/>
        <v>1000</v>
      </c>
      <c r="GV163" s="40">
        <f t="shared" si="1001"/>
        <v>1000</v>
      </c>
      <c r="GW163" s="40">
        <f t="shared" si="1001"/>
        <v>1000</v>
      </c>
      <c r="GX163" s="40">
        <f t="shared" si="1001"/>
        <v>1000</v>
      </c>
      <c r="GY163" s="40">
        <f t="shared" si="1001"/>
        <v>1000</v>
      </c>
      <c r="GZ163" s="40">
        <f t="shared" si="1001"/>
        <v>1000</v>
      </c>
      <c r="HA163" s="40">
        <f t="shared" si="1001"/>
        <v>1000</v>
      </c>
      <c r="HB163" s="40">
        <f t="shared" si="1001"/>
        <v>1000</v>
      </c>
      <c r="HC163" s="40">
        <f t="shared" si="1001"/>
        <v>1000</v>
      </c>
      <c r="HD163" s="40">
        <f t="shared" si="1001"/>
        <v>1000</v>
      </c>
      <c r="HE163" s="40">
        <f t="shared" si="1001"/>
        <v>1000</v>
      </c>
      <c r="HF163" s="40">
        <f t="shared" si="1002"/>
        <v>1000</v>
      </c>
      <c r="HG163" s="40">
        <f t="shared" si="1002"/>
        <v>1000</v>
      </c>
      <c r="HH163" s="40">
        <f t="shared" si="1002"/>
        <v>1000</v>
      </c>
      <c r="HI163" s="40">
        <f t="shared" si="1002"/>
        <v>1000</v>
      </c>
      <c r="HJ163" s="40">
        <f t="shared" si="1002"/>
        <v>1000</v>
      </c>
      <c r="HK163" s="40">
        <f t="shared" si="1002"/>
        <v>1000</v>
      </c>
      <c r="HL163" s="40">
        <f t="shared" si="1002"/>
        <v>1000</v>
      </c>
      <c r="HM163" s="40">
        <f t="shared" si="1002"/>
        <v>1000</v>
      </c>
      <c r="HN163" s="40">
        <f t="shared" si="1002"/>
        <v>1000</v>
      </c>
      <c r="HO163" s="40">
        <f t="shared" si="1002"/>
        <v>1000</v>
      </c>
      <c r="HP163" s="40">
        <f t="shared" si="1002"/>
        <v>1000</v>
      </c>
      <c r="HQ163" s="40">
        <f t="shared" si="1002"/>
        <v>1000</v>
      </c>
      <c r="HR163" s="40">
        <f t="shared" si="1002"/>
        <v>1000</v>
      </c>
      <c r="HS163" s="40">
        <f t="shared" si="1002"/>
        <v>1000</v>
      </c>
      <c r="HT163" s="40">
        <f t="shared" si="1002"/>
        <v>1000</v>
      </c>
      <c r="HU163" s="40">
        <f t="shared" si="1002"/>
        <v>1000</v>
      </c>
      <c r="HV163" s="40">
        <f t="shared" si="1003"/>
        <v>1000</v>
      </c>
      <c r="HW163" s="40">
        <f t="shared" si="1003"/>
        <v>1000</v>
      </c>
      <c r="HX163" s="40">
        <f t="shared" si="1003"/>
        <v>1000</v>
      </c>
      <c r="HY163" s="40">
        <f t="shared" si="1003"/>
        <v>1000</v>
      </c>
      <c r="HZ163" s="40">
        <f t="shared" si="1003"/>
        <v>1000</v>
      </c>
      <c r="IA163" s="40">
        <f t="shared" si="1003"/>
        <v>1000</v>
      </c>
      <c r="IB163" s="40">
        <f t="shared" si="1003"/>
        <v>1000</v>
      </c>
      <c r="IC163" s="40">
        <f t="shared" si="1003"/>
        <v>1000</v>
      </c>
      <c r="ID163" s="40">
        <f t="shared" si="1003"/>
        <v>1000</v>
      </c>
      <c r="IE163" s="40">
        <f t="shared" si="1003"/>
        <v>1000</v>
      </c>
      <c r="IF163" s="40">
        <f t="shared" si="1003"/>
        <v>1000</v>
      </c>
      <c r="IG163" s="40">
        <f t="shared" si="1003"/>
        <v>1000</v>
      </c>
      <c r="IH163" s="40">
        <f t="shared" si="1003"/>
        <v>1000</v>
      </c>
      <c r="II163" s="40">
        <f t="shared" si="1003"/>
        <v>1000</v>
      </c>
      <c r="IJ163" s="40">
        <f t="shared" si="1003"/>
        <v>1000</v>
      </c>
      <c r="IK163" s="40">
        <f t="shared" si="1003"/>
        <v>1000</v>
      </c>
      <c r="IL163" s="40">
        <f t="shared" si="1004"/>
        <v>1000</v>
      </c>
      <c r="IM163" s="40">
        <f t="shared" si="1004"/>
        <v>1000</v>
      </c>
      <c r="IN163" s="40">
        <f t="shared" si="1004"/>
        <v>1000</v>
      </c>
      <c r="IO163" s="40">
        <f t="shared" si="1004"/>
        <v>1000</v>
      </c>
      <c r="IP163" s="40">
        <f t="shared" si="1004"/>
        <v>1000</v>
      </c>
      <c r="IQ163" s="40">
        <f t="shared" si="1004"/>
        <v>1000</v>
      </c>
      <c r="IR163" s="40">
        <f t="shared" si="1004"/>
        <v>1000</v>
      </c>
      <c r="IS163" s="40">
        <f t="shared" si="1004"/>
        <v>1000</v>
      </c>
      <c r="IT163" s="40">
        <f t="shared" si="1004"/>
        <v>1000</v>
      </c>
      <c r="IU163" s="40">
        <f t="shared" si="1004"/>
        <v>1000</v>
      </c>
      <c r="IV163" s="40">
        <f t="shared" si="1004"/>
        <v>1000</v>
      </c>
      <c r="IW163" s="40">
        <f t="shared" si="1004"/>
        <v>1000</v>
      </c>
      <c r="IX163" s="40">
        <f t="shared" si="1004"/>
        <v>1000</v>
      </c>
      <c r="IY163" s="40">
        <f t="shared" si="1004"/>
        <v>1000</v>
      </c>
      <c r="IZ163" s="40">
        <f t="shared" si="1004"/>
        <v>1000</v>
      </c>
      <c r="JA163" s="40">
        <f t="shared" si="1004"/>
        <v>1000</v>
      </c>
      <c r="JB163" s="40">
        <f t="shared" si="1005"/>
        <v>1000</v>
      </c>
      <c r="JC163" s="40">
        <f t="shared" si="1005"/>
        <v>1000</v>
      </c>
      <c r="JD163" s="40">
        <f t="shared" si="1005"/>
        <v>1000</v>
      </c>
      <c r="JE163" s="40">
        <f t="shared" si="1005"/>
        <v>1000</v>
      </c>
      <c r="JF163" s="40">
        <f t="shared" si="1005"/>
        <v>1000</v>
      </c>
      <c r="JG163" s="40">
        <f t="shared" si="1005"/>
        <v>1000</v>
      </c>
      <c r="JH163" s="40">
        <f t="shared" si="1005"/>
        <v>1000</v>
      </c>
      <c r="JI163" s="40">
        <f t="shared" si="1005"/>
        <v>1000</v>
      </c>
      <c r="JJ163" s="40">
        <f t="shared" si="1005"/>
        <v>1000</v>
      </c>
      <c r="JK163" s="40">
        <f t="shared" si="1005"/>
        <v>1000</v>
      </c>
      <c r="JL163" s="40">
        <f t="shared" si="1005"/>
        <v>1000</v>
      </c>
      <c r="JM163" s="40">
        <f t="shared" si="1005"/>
        <v>1000</v>
      </c>
      <c r="JN163" s="40">
        <f t="shared" si="1005"/>
        <v>1000</v>
      </c>
      <c r="JO163" s="40">
        <f t="shared" si="1005"/>
        <v>1000</v>
      </c>
      <c r="JP163" s="40">
        <f t="shared" si="1005"/>
        <v>1000</v>
      </c>
      <c r="JQ163" s="40">
        <f t="shared" si="1005"/>
        <v>1000</v>
      </c>
      <c r="JR163" s="40">
        <f t="shared" si="1006"/>
        <v>1000</v>
      </c>
      <c r="JS163" s="40">
        <f t="shared" si="1006"/>
        <v>1000</v>
      </c>
      <c r="JT163" s="40">
        <f t="shared" si="1006"/>
        <v>1000</v>
      </c>
      <c r="JU163" s="40">
        <f t="shared" si="1006"/>
        <v>1000</v>
      </c>
      <c r="JV163" s="40">
        <f t="shared" si="1006"/>
        <v>1000</v>
      </c>
      <c r="JW163" s="40">
        <f t="shared" si="1006"/>
        <v>1000</v>
      </c>
      <c r="JX163" s="40">
        <f t="shared" si="1006"/>
        <v>1000</v>
      </c>
      <c r="JY163" s="40">
        <f t="shared" si="1006"/>
        <v>1000</v>
      </c>
      <c r="JZ163" s="40">
        <f t="shared" si="1006"/>
        <v>1000</v>
      </c>
      <c r="KA163" s="40">
        <f t="shared" si="1006"/>
        <v>1000</v>
      </c>
      <c r="KB163" s="40">
        <f t="shared" si="1006"/>
        <v>1000</v>
      </c>
      <c r="KC163" s="40">
        <f t="shared" si="1006"/>
        <v>1000</v>
      </c>
      <c r="KD163" s="40">
        <f t="shared" si="1006"/>
        <v>1000</v>
      </c>
      <c r="KE163" s="40">
        <f t="shared" si="1006"/>
        <v>1000</v>
      </c>
      <c r="KF163" s="40">
        <f t="shared" si="1006"/>
        <v>1000</v>
      </c>
      <c r="KG163" s="40">
        <f t="shared" si="1006"/>
        <v>1000</v>
      </c>
      <c r="KH163" s="40">
        <f t="shared" si="1007"/>
        <v>1000</v>
      </c>
      <c r="KI163" s="40">
        <f t="shared" si="1007"/>
        <v>1000</v>
      </c>
      <c r="KJ163" s="40">
        <f t="shared" si="1007"/>
        <v>1000</v>
      </c>
      <c r="KK163" s="40">
        <f t="shared" si="1007"/>
        <v>1000</v>
      </c>
      <c r="KL163" s="40">
        <f t="shared" si="1007"/>
        <v>1000</v>
      </c>
      <c r="KM163" s="40">
        <f t="shared" si="1007"/>
        <v>1000</v>
      </c>
      <c r="KN163" s="40">
        <f t="shared" si="1007"/>
        <v>1000</v>
      </c>
      <c r="KO163" s="40">
        <f t="shared" si="1007"/>
        <v>1000</v>
      </c>
      <c r="KP163" s="40">
        <f t="shared" si="1007"/>
        <v>1000</v>
      </c>
      <c r="KQ163" s="40">
        <f t="shared" si="1007"/>
        <v>1000</v>
      </c>
      <c r="KR163" s="40">
        <f t="shared" si="1007"/>
        <v>1000</v>
      </c>
      <c r="KS163" s="40">
        <f t="shared" si="1007"/>
        <v>1000</v>
      </c>
      <c r="KT163" s="40">
        <f t="shared" si="1007"/>
        <v>1000</v>
      </c>
      <c r="KU163" s="40">
        <f t="shared" si="1007"/>
        <v>1000</v>
      </c>
      <c r="KV163" s="40">
        <f t="shared" si="1007"/>
        <v>1000</v>
      </c>
      <c r="KW163" s="1"/>
      <c r="KX163" s="1"/>
    </row>
    <row r="164" spans="1:310" x14ac:dyDescent="0.25">
      <c r="A164" s="1"/>
      <c r="B164" s="79"/>
      <c r="C164" s="79"/>
      <c r="D164" s="79"/>
      <c r="E164" s="1" t="str">
        <f>kpi!E63</f>
        <v>прочие расходы-9</v>
      </c>
      <c r="F164" s="1"/>
      <c r="G164" s="1"/>
      <c r="H164" s="11" t="str">
        <f>H161</f>
        <v>руб.</v>
      </c>
      <c r="I164" s="1"/>
      <c r="J164" s="1"/>
      <c r="K164" s="1"/>
      <c r="L164" s="1"/>
      <c r="M164" s="5"/>
      <c r="N164" s="52"/>
      <c r="O164" s="19"/>
      <c r="P164" s="1"/>
      <c r="Q164" s="1"/>
      <c r="R164" s="40">
        <f t="shared" si="1009"/>
        <v>13000</v>
      </c>
      <c r="S164" s="1"/>
      <c r="T164" s="5" t="s">
        <v>0</v>
      </c>
      <c r="U164" s="40">
        <v>1000</v>
      </c>
      <c r="V164" s="40">
        <f>U164</f>
        <v>1000</v>
      </c>
      <c r="W164" s="40">
        <f t="shared" si="1010"/>
        <v>1000</v>
      </c>
      <c r="X164" s="40">
        <f t="shared" si="1010"/>
        <v>1000</v>
      </c>
      <c r="Y164" s="40">
        <f t="shared" si="1010"/>
        <v>1000</v>
      </c>
      <c r="Z164" s="40">
        <f t="shared" si="1010"/>
        <v>1000</v>
      </c>
      <c r="AA164" s="40">
        <f t="shared" si="1010"/>
        <v>1000</v>
      </c>
      <c r="AB164" s="40">
        <f t="shared" si="1010"/>
        <v>1000</v>
      </c>
      <c r="AC164" s="40">
        <f t="shared" si="1010"/>
        <v>1000</v>
      </c>
      <c r="AD164" s="40">
        <f t="shared" si="1010"/>
        <v>1000</v>
      </c>
      <c r="AE164" s="40">
        <f t="shared" si="1010"/>
        <v>1000</v>
      </c>
      <c r="AF164" s="40">
        <f t="shared" si="1010"/>
        <v>1000</v>
      </c>
      <c r="AG164" s="40">
        <f t="shared" si="1010"/>
        <v>1000</v>
      </c>
      <c r="AH164" s="40">
        <f t="shared" si="1010"/>
        <v>1000</v>
      </c>
      <c r="AI164" s="40">
        <f t="shared" si="1010"/>
        <v>1000</v>
      </c>
      <c r="AJ164" s="40">
        <f t="shared" si="1010"/>
        <v>1000</v>
      </c>
      <c r="AK164" s="40">
        <f t="shared" si="1010"/>
        <v>1000</v>
      </c>
      <c r="AL164" s="40">
        <f t="shared" si="991"/>
        <v>1000</v>
      </c>
      <c r="AM164" s="40">
        <f t="shared" si="991"/>
        <v>1000</v>
      </c>
      <c r="AN164" s="40">
        <f t="shared" si="991"/>
        <v>1000</v>
      </c>
      <c r="AO164" s="40">
        <f t="shared" si="991"/>
        <v>1000</v>
      </c>
      <c r="AP164" s="40">
        <f t="shared" si="991"/>
        <v>1000</v>
      </c>
      <c r="AQ164" s="40">
        <f t="shared" si="991"/>
        <v>1000</v>
      </c>
      <c r="AR164" s="40">
        <f t="shared" si="991"/>
        <v>1000</v>
      </c>
      <c r="AS164" s="40">
        <f t="shared" si="991"/>
        <v>1000</v>
      </c>
      <c r="AT164" s="40">
        <f t="shared" si="991"/>
        <v>1000</v>
      </c>
      <c r="AU164" s="40">
        <f t="shared" si="991"/>
        <v>1000</v>
      </c>
      <c r="AV164" s="40">
        <f t="shared" si="991"/>
        <v>1000</v>
      </c>
      <c r="AW164" s="40">
        <f t="shared" si="991"/>
        <v>1000</v>
      </c>
      <c r="AX164" s="40">
        <f t="shared" si="991"/>
        <v>1000</v>
      </c>
      <c r="AY164" s="40">
        <f t="shared" si="991"/>
        <v>1000</v>
      </c>
      <c r="AZ164" s="40">
        <f t="shared" si="991"/>
        <v>1000</v>
      </c>
      <c r="BA164" s="40">
        <f t="shared" si="991"/>
        <v>1000</v>
      </c>
      <c r="BB164" s="40">
        <f t="shared" si="992"/>
        <v>1000</v>
      </c>
      <c r="BC164" s="40">
        <f t="shared" si="992"/>
        <v>1000</v>
      </c>
      <c r="BD164" s="40">
        <f t="shared" si="992"/>
        <v>1000</v>
      </c>
      <c r="BE164" s="40">
        <f t="shared" si="992"/>
        <v>1000</v>
      </c>
      <c r="BF164" s="40">
        <f t="shared" si="992"/>
        <v>1000</v>
      </c>
      <c r="BG164" s="40">
        <f t="shared" si="992"/>
        <v>1000</v>
      </c>
      <c r="BH164" s="40">
        <f t="shared" si="992"/>
        <v>1000</v>
      </c>
      <c r="BI164" s="40">
        <f t="shared" si="992"/>
        <v>1000</v>
      </c>
      <c r="BJ164" s="40">
        <f t="shared" si="992"/>
        <v>1000</v>
      </c>
      <c r="BK164" s="40">
        <f t="shared" si="992"/>
        <v>1000</v>
      </c>
      <c r="BL164" s="40">
        <f t="shared" si="992"/>
        <v>1000</v>
      </c>
      <c r="BM164" s="40">
        <f t="shared" si="992"/>
        <v>1000</v>
      </c>
      <c r="BN164" s="40">
        <f t="shared" si="992"/>
        <v>1000</v>
      </c>
      <c r="BO164" s="40">
        <f t="shared" si="992"/>
        <v>1000</v>
      </c>
      <c r="BP164" s="40">
        <f t="shared" si="992"/>
        <v>1000</v>
      </c>
      <c r="BQ164" s="40">
        <f t="shared" si="992"/>
        <v>1000</v>
      </c>
      <c r="BR164" s="40">
        <f t="shared" si="993"/>
        <v>1000</v>
      </c>
      <c r="BS164" s="40">
        <f t="shared" si="993"/>
        <v>1000</v>
      </c>
      <c r="BT164" s="40">
        <f t="shared" si="993"/>
        <v>1000</v>
      </c>
      <c r="BU164" s="40">
        <f t="shared" si="993"/>
        <v>1000</v>
      </c>
      <c r="BV164" s="40">
        <f t="shared" si="993"/>
        <v>1000</v>
      </c>
      <c r="BW164" s="40">
        <f t="shared" si="993"/>
        <v>1000</v>
      </c>
      <c r="BX164" s="40">
        <f t="shared" si="993"/>
        <v>1000</v>
      </c>
      <c r="BY164" s="40">
        <f t="shared" si="993"/>
        <v>1000</v>
      </c>
      <c r="BZ164" s="40">
        <f t="shared" si="993"/>
        <v>1000</v>
      </c>
      <c r="CA164" s="40">
        <f t="shared" si="993"/>
        <v>1000</v>
      </c>
      <c r="CB164" s="40">
        <f t="shared" si="993"/>
        <v>1000</v>
      </c>
      <c r="CC164" s="40">
        <f t="shared" si="993"/>
        <v>1000</v>
      </c>
      <c r="CD164" s="40">
        <f t="shared" si="993"/>
        <v>1000</v>
      </c>
      <c r="CE164" s="40">
        <f t="shared" si="993"/>
        <v>1000</v>
      </c>
      <c r="CF164" s="40">
        <f t="shared" si="993"/>
        <v>1000</v>
      </c>
      <c r="CG164" s="40">
        <f t="shared" si="993"/>
        <v>1000</v>
      </c>
      <c r="CH164" s="40">
        <f t="shared" si="994"/>
        <v>1000</v>
      </c>
      <c r="CI164" s="40">
        <f t="shared" si="994"/>
        <v>1000</v>
      </c>
      <c r="CJ164" s="40">
        <f t="shared" si="994"/>
        <v>1000</v>
      </c>
      <c r="CK164" s="40">
        <f t="shared" si="994"/>
        <v>1000</v>
      </c>
      <c r="CL164" s="40">
        <f t="shared" si="994"/>
        <v>1000</v>
      </c>
      <c r="CM164" s="40">
        <f t="shared" si="994"/>
        <v>1000</v>
      </c>
      <c r="CN164" s="40">
        <f t="shared" si="994"/>
        <v>1000</v>
      </c>
      <c r="CO164" s="40">
        <f t="shared" si="994"/>
        <v>1000</v>
      </c>
      <c r="CP164" s="40">
        <f t="shared" si="994"/>
        <v>1000</v>
      </c>
      <c r="CQ164" s="40">
        <f t="shared" si="994"/>
        <v>1000</v>
      </c>
      <c r="CR164" s="40">
        <f t="shared" si="994"/>
        <v>1000</v>
      </c>
      <c r="CS164" s="40">
        <f t="shared" si="994"/>
        <v>1000</v>
      </c>
      <c r="CT164" s="40">
        <f t="shared" si="994"/>
        <v>1000</v>
      </c>
      <c r="CU164" s="40">
        <f t="shared" si="994"/>
        <v>1000</v>
      </c>
      <c r="CV164" s="40">
        <f t="shared" si="994"/>
        <v>1000</v>
      </c>
      <c r="CW164" s="40">
        <f t="shared" si="994"/>
        <v>1000</v>
      </c>
      <c r="CX164" s="40">
        <f t="shared" si="995"/>
        <v>1000</v>
      </c>
      <c r="CY164" s="40">
        <f t="shared" si="995"/>
        <v>1000</v>
      </c>
      <c r="CZ164" s="40">
        <f t="shared" si="995"/>
        <v>1000</v>
      </c>
      <c r="DA164" s="40">
        <f t="shared" si="995"/>
        <v>1000</v>
      </c>
      <c r="DB164" s="40">
        <f t="shared" si="995"/>
        <v>1000</v>
      </c>
      <c r="DC164" s="40">
        <f t="shared" si="995"/>
        <v>1000</v>
      </c>
      <c r="DD164" s="40">
        <f t="shared" si="995"/>
        <v>1000</v>
      </c>
      <c r="DE164" s="40">
        <f t="shared" si="995"/>
        <v>1000</v>
      </c>
      <c r="DF164" s="40">
        <f t="shared" si="995"/>
        <v>1000</v>
      </c>
      <c r="DG164" s="40">
        <f t="shared" si="995"/>
        <v>1000</v>
      </c>
      <c r="DH164" s="40">
        <f t="shared" si="995"/>
        <v>1000</v>
      </c>
      <c r="DI164" s="40">
        <f t="shared" si="995"/>
        <v>1000</v>
      </c>
      <c r="DJ164" s="40">
        <f t="shared" si="995"/>
        <v>1000</v>
      </c>
      <c r="DK164" s="40">
        <f t="shared" si="995"/>
        <v>1000</v>
      </c>
      <c r="DL164" s="40">
        <f t="shared" si="995"/>
        <v>1000</v>
      </c>
      <c r="DM164" s="40">
        <f t="shared" si="995"/>
        <v>1000</v>
      </c>
      <c r="DN164" s="40">
        <f t="shared" si="996"/>
        <v>1000</v>
      </c>
      <c r="DO164" s="40">
        <f t="shared" si="996"/>
        <v>1000</v>
      </c>
      <c r="DP164" s="40">
        <f t="shared" si="996"/>
        <v>1000</v>
      </c>
      <c r="DQ164" s="40">
        <f t="shared" si="996"/>
        <v>1000</v>
      </c>
      <c r="DR164" s="40">
        <f t="shared" si="996"/>
        <v>1000</v>
      </c>
      <c r="DS164" s="40">
        <f t="shared" si="996"/>
        <v>1000</v>
      </c>
      <c r="DT164" s="40">
        <f t="shared" si="996"/>
        <v>1000</v>
      </c>
      <c r="DU164" s="40">
        <f t="shared" si="996"/>
        <v>1000</v>
      </c>
      <c r="DV164" s="40">
        <f t="shared" si="996"/>
        <v>1000</v>
      </c>
      <c r="DW164" s="40">
        <f t="shared" si="996"/>
        <v>1000</v>
      </c>
      <c r="DX164" s="40">
        <f t="shared" si="996"/>
        <v>1000</v>
      </c>
      <c r="DY164" s="40">
        <f t="shared" si="996"/>
        <v>1000</v>
      </c>
      <c r="DZ164" s="40">
        <f t="shared" si="996"/>
        <v>1000</v>
      </c>
      <c r="EA164" s="40">
        <f t="shared" si="996"/>
        <v>1000</v>
      </c>
      <c r="EB164" s="40">
        <f t="shared" si="996"/>
        <v>1000</v>
      </c>
      <c r="EC164" s="40">
        <f t="shared" si="996"/>
        <v>1000</v>
      </c>
      <c r="ED164" s="40">
        <f t="shared" si="997"/>
        <v>1000</v>
      </c>
      <c r="EE164" s="40">
        <f t="shared" si="997"/>
        <v>1000</v>
      </c>
      <c r="EF164" s="40">
        <f t="shared" si="997"/>
        <v>1000</v>
      </c>
      <c r="EG164" s="40">
        <f t="shared" si="997"/>
        <v>1000</v>
      </c>
      <c r="EH164" s="40">
        <f t="shared" si="997"/>
        <v>1000</v>
      </c>
      <c r="EI164" s="40">
        <f t="shared" si="997"/>
        <v>1000</v>
      </c>
      <c r="EJ164" s="40">
        <f t="shared" si="997"/>
        <v>1000</v>
      </c>
      <c r="EK164" s="40">
        <f t="shared" si="997"/>
        <v>1000</v>
      </c>
      <c r="EL164" s="40">
        <f t="shared" si="997"/>
        <v>1000</v>
      </c>
      <c r="EM164" s="40">
        <f t="shared" si="997"/>
        <v>1000</v>
      </c>
      <c r="EN164" s="40">
        <f t="shared" si="997"/>
        <v>1000</v>
      </c>
      <c r="EO164" s="40">
        <f t="shared" si="997"/>
        <v>1000</v>
      </c>
      <c r="EP164" s="40">
        <f t="shared" si="997"/>
        <v>1000</v>
      </c>
      <c r="EQ164" s="40">
        <f t="shared" si="997"/>
        <v>1000</v>
      </c>
      <c r="ER164" s="40">
        <f t="shared" si="997"/>
        <v>1000</v>
      </c>
      <c r="ES164" s="40">
        <f t="shared" si="997"/>
        <v>1000</v>
      </c>
      <c r="ET164" s="40">
        <f t="shared" si="998"/>
        <v>1000</v>
      </c>
      <c r="EU164" s="40">
        <f t="shared" si="998"/>
        <v>1000</v>
      </c>
      <c r="EV164" s="40">
        <f t="shared" si="998"/>
        <v>1000</v>
      </c>
      <c r="EW164" s="40">
        <f t="shared" si="998"/>
        <v>1000</v>
      </c>
      <c r="EX164" s="40">
        <f t="shared" si="998"/>
        <v>1000</v>
      </c>
      <c r="EY164" s="40">
        <f t="shared" si="998"/>
        <v>1000</v>
      </c>
      <c r="EZ164" s="40">
        <f t="shared" si="998"/>
        <v>1000</v>
      </c>
      <c r="FA164" s="40">
        <f t="shared" si="998"/>
        <v>1000</v>
      </c>
      <c r="FB164" s="40">
        <f t="shared" si="998"/>
        <v>1000</v>
      </c>
      <c r="FC164" s="40">
        <f t="shared" si="998"/>
        <v>1000</v>
      </c>
      <c r="FD164" s="40">
        <f t="shared" si="998"/>
        <v>1000</v>
      </c>
      <c r="FE164" s="40">
        <f t="shared" si="998"/>
        <v>1000</v>
      </c>
      <c r="FF164" s="40">
        <f t="shared" si="998"/>
        <v>1000</v>
      </c>
      <c r="FG164" s="40">
        <f t="shared" si="998"/>
        <v>1000</v>
      </c>
      <c r="FH164" s="40">
        <f t="shared" si="998"/>
        <v>1000</v>
      </c>
      <c r="FI164" s="40">
        <f t="shared" si="998"/>
        <v>1000</v>
      </c>
      <c r="FJ164" s="40">
        <f t="shared" si="999"/>
        <v>1000</v>
      </c>
      <c r="FK164" s="40">
        <f t="shared" si="999"/>
        <v>1000</v>
      </c>
      <c r="FL164" s="40">
        <f t="shared" si="999"/>
        <v>1000</v>
      </c>
      <c r="FM164" s="40">
        <f t="shared" si="999"/>
        <v>1000</v>
      </c>
      <c r="FN164" s="40">
        <f t="shared" si="999"/>
        <v>1000</v>
      </c>
      <c r="FO164" s="40">
        <f t="shared" si="999"/>
        <v>1000</v>
      </c>
      <c r="FP164" s="40">
        <f t="shared" si="999"/>
        <v>1000</v>
      </c>
      <c r="FQ164" s="40">
        <f t="shared" si="999"/>
        <v>1000</v>
      </c>
      <c r="FR164" s="40">
        <f t="shared" si="999"/>
        <v>1000</v>
      </c>
      <c r="FS164" s="40">
        <f t="shared" si="999"/>
        <v>1000</v>
      </c>
      <c r="FT164" s="40">
        <f t="shared" si="999"/>
        <v>1000</v>
      </c>
      <c r="FU164" s="40">
        <f t="shared" si="999"/>
        <v>1000</v>
      </c>
      <c r="FV164" s="40">
        <f t="shared" si="999"/>
        <v>1000</v>
      </c>
      <c r="FW164" s="40">
        <f t="shared" si="999"/>
        <v>1000</v>
      </c>
      <c r="FX164" s="40">
        <f t="shared" si="999"/>
        <v>1000</v>
      </c>
      <c r="FY164" s="40">
        <f t="shared" si="999"/>
        <v>1000</v>
      </c>
      <c r="FZ164" s="40">
        <f t="shared" si="1000"/>
        <v>1000</v>
      </c>
      <c r="GA164" s="40">
        <f t="shared" si="1000"/>
        <v>1000</v>
      </c>
      <c r="GB164" s="40">
        <f t="shared" si="1000"/>
        <v>1000</v>
      </c>
      <c r="GC164" s="40">
        <f t="shared" si="1000"/>
        <v>1000</v>
      </c>
      <c r="GD164" s="40">
        <f t="shared" si="1000"/>
        <v>1000</v>
      </c>
      <c r="GE164" s="40">
        <f t="shared" si="1000"/>
        <v>1000</v>
      </c>
      <c r="GF164" s="40">
        <f t="shared" si="1000"/>
        <v>1000</v>
      </c>
      <c r="GG164" s="40">
        <f t="shared" si="1000"/>
        <v>1000</v>
      </c>
      <c r="GH164" s="40">
        <f t="shared" si="1000"/>
        <v>1000</v>
      </c>
      <c r="GI164" s="40">
        <f t="shared" si="1000"/>
        <v>1000</v>
      </c>
      <c r="GJ164" s="40">
        <f t="shared" si="1000"/>
        <v>1000</v>
      </c>
      <c r="GK164" s="40">
        <f t="shared" si="1000"/>
        <v>1000</v>
      </c>
      <c r="GL164" s="40">
        <f t="shared" si="1000"/>
        <v>1000</v>
      </c>
      <c r="GM164" s="40">
        <f t="shared" si="1000"/>
        <v>1000</v>
      </c>
      <c r="GN164" s="40">
        <f t="shared" si="1000"/>
        <v>1000</v>
      </c>
      <c r="GO164" s="40">
        <f t="shared" si="1000"/>
        <v>1000</v>
      </c>
      <c r="GP164" s="40">
        <f t="shared" si="1001"/>
        <v>1000</v>
      </c>
      <c r="GQ164" s="40">
        <f t="shared" si="1001"/>
        <v>1000</v>
      </c>
      <c r="GR164" s="40">
        <f t="shared" si="1001"/>
        <v>1000</v>
      </c>
      <c r="GS164" s="40">
        <f t="shared" si="1001"/>
        <v>1000</v>
      </c>
      <c r="GT164" s="40">
        <f t="shared" si="1001"/>
        <v>1000</v>
      </c>
      <c r="GU164" s="40">
        <f t="shared" si="1001"/>
        <v>1000</v>
      </c>
      <c r="GV164" s="40">
        <f t="shared" si="1001"/>
        <v>1000</v>
      </c>
      <c r="GW164" s="40">
        <f t="shared" si="1001"/>
        <v>1000</v>
      </c>
      <c r="GX164" s="40">
        <f t="shared" si="1001"/>
        <v>1000</v>
      </c>
      <c r="GY164" s="40">
        <f t="shared" si="1001"/>
        <v>1000</v>
      </c>
      <c r="GZ164" s="40">
        <f t="shared" si="1001"/>
        <v>1000</v>
      </c>
      <c r="HA164" s="40">
        <f t="shared" si="1001"/>
        <v>1000</v>
      </c>
      <c r="HB164" s="40">
        <f t="shared" si="1001"/>
        <v>1000</v>
      </c>
      <c r="HC164" s="40">
        <f t="shared" si="1001"/>
        <v>1000</v>
      </c>
      <c r="HD164" s="40">
        <f t="shared" si="1001"/>
        <v>1000</v>
      </c>
      <c r="HE164" s="40">
        <f t="shared" si="1001"/>
        <v>1000</v>
      </c>
      <c r="HF164" s="40">
        <f t="shared" si="1002"/>
        <v>1000</v>
      </c>
      <c r="HG164" s="40">
        <f t="shared" si="1002"/>
        <v>1000</v>
      </c>
      <c r="HH164" s="40">
        <f t="shared" si="1002"/>
        <v>1000</v>
      </c>
      <c r="HI164" s="40">
        <f t="shared" si="1002"/>
        <v>1000</v>
      </c>
      <c r="HJ164" s="40">
        <f t="shared" si="1002"/>
        <v>1000</v>
      </c>
      <c r="HK164" s="40">
        <f t="shared" si="1002"/>
        <v>1000</v>
      </c>
      <c r="HL164" s="40">
        <f t="shared" si="1002"/>
        <v>1000</v>
      </c>
      <c r="HM164" s="40">
        <f t="shared" si="1002"/>
        <v>1000</v>
      </c>
      <c r="HN164" s="40">
        <f t="shared" si="1002"/>
        <v>1000</v>
      </c>
      <c r="HO164" s="40">
        <f t="shared" si="1002"/>
        <v>1000</v>
      </c>
      <c r="HP164" s="40">
        <f t="shared" si="1002"/>
        <v>1000</v>
      </c>
      <c r="HQ164" s="40">
        <f t="shared" si="1002"/>
        <v>1000</v>
      </c>
      <c r="HR164" s="40">
        <f t="shared" si="1002"/>
        <v>1000</v>
      </c>
      <c r="HS164" s="40">
        <f t="shared" si="1002"/>
        <v>1000</v>
      </c>
      <c r="HT164" s="40">
        <f t="shared" si="1002"/>
        <v>1000</v>
      </c>
      <c r="HU164" s="40">
        <f t="shared" si="1002"/>
        <v>1000</v>
      </c>
      <c r="HV164" s="40">
        <f t="shared" si="1003"/>
        <v>1000</v>
      </c>
      <c r="HW164" s="40">
        <f t="shared" si="1003"/>
        <v>1000</v>
      </c>
      <c r="HX164" s="40">
        <f t="shared" si="1003"/>
        <v>1000</v>
      </c>
      <c r="HY164" s="40">
        <f t="shared" si="1003"/>
        <v>1000</v>
      </c>
      <c r="HZ164" s="40">
        <f t="shared" si="1003"/>
        <v>1000</v>
      </c>
      <c r="IA164" s="40">
        <f t="shared" si="1003"/>
        <v>1000</v>
      </c>
      <c r="IB164" s="40">
        <f t="shared" si="1003"/>
        <v>1000</v>
      </c>
      <c r="IC164" s="40">
        <f t="shared" si="1003"/>
        <v>1000</v>
      </c>
      <c r="ID164" s="40">
        <f t="shared" si="1003"/>
        <v>1000</v>
      </c>
      <c r="IE164" s="40">
        <f t="shared" si="1003"/>
        <v>1000</v>
      </c>
      <c r="IF164" s="40">
        <f t="shared" si="1003"/>
        <v>1000</v>
      </c>
      <c r="IG164" s="40">
        <f t="shared" si="1003"/>
        <v>1000</v>
      </c>
      <c r="IH164" s="40">
        <f t="shared" si="1003"/>
        <v>1000</v>
      </c>
      <c r="II164" s="40">
        <f t="shared" si="1003"/>
        <v>1000</v>
      </c>
      <c r="IJ164" s="40">
        <f t="shared" si="1003"/>
        <v>1000</v>
      </c>
      <c r="IK164" s="40">
        <f t="shared" si="1003"/>
        <v>1000</v>
      </c>
      <c r="IL164" s="40">
        <f t="shared" si="1004"/>
        <v>1000</v>
      </c>
      <c r="IM164" s="40">
        <f t="shared" si="1004"/>
        <v>1000</v>
      </c>
      <c r="IN164" s="40">
        <f t="shared" si="1004"/>
        <v>1000</v>
      </c>
      <c r="IO164" s="40">
        <f t="shared" si="1004"/>
        <v>1000</v>
      </c>
      <c r="IP164" s="40">
        <f t="shared" si="1004"/>
        <v>1000</v>
      </c>
      <c r="IQ164" s="40">
        <f t="shared" si="1004"/>
        <v>1000</v>
      </c>
      <c r="IR164" s="40">
        <f t="shared" si="1004"/>
        <v>1000</v>
      </c>
      <c r="IS164" s="40">
        <f t="shared" si="1004"/>
        <v>1000</v>
      </c>
      <c r="IT164" s="40">
        <f t="shared" si="1004"/>
        <v>1000</v>
      </c>
      <c r="IU164" s="40">
        <f t="shared" si="1004"/>
        <v>1000</v>
      </c>
      <c r="IV164" s="40">
        <f t="shared" si="1004"/>
        <v>1000</v>
      </c>
      <c r="IW164" s="40">
        <f t="shared" si="1004"/>
        <v>1000</v>
      </c>
      <c r="IX164" s="40">
        <f t="shared" si="1004"/>
        <v>1000</v>
      </c>
      <c r="IY164" s="40">
        <f t="shared" si="1004"/>
        <v>1000</v>
      </c>
      <c r="IZ164" s="40">
        <f t="shared" si="1004"/>
        <v>1000</v>
      </c>
      <c r="JA164" s="40">
        <f t="shared" si="1004"/>
        <v>1000</v>
      </c>
      <c r="JB164" s="40">
        <f t="shared" si="1005"/>
        <v>1000</v>
      </c>
      <c r="JC164" s="40">
        <f t="shared" si="1005"/>
        <v>1000</v>
      </c>
      <c r="JD164" s="40">
        <f t="shared" si="1005"/>
        <v>1000</v>
      </c>
      <c r="JE164" s="40">
        <f t="shared" si="1005"/>
        <v>1000</v>
      </c>
      <c r="JF164" s="40">
        <f t="shared" si="1005"/>
        <v>1000</v>
      </c>
      <c r="JG164" s="40">
        <f t="shared" si="1005"/>
        <v>1000</v>
      </c>
      <c r="JH164" s="40">
        <f t="shared" si="1005"/>
        <v>1000</v>
      </c>
      <c r="JI164" s="40">
        <f t="shared" si="1005"/>
        <v>1000</v>
      </c>
      <c r="JJ164" s="40">
        <f t="shared" si="1005"/>
        <v>1000</v>
      </c>
      <c r="JK164" s="40">
        <f t="shared" si="1005"/>
        <v>1000</v>
      </c>
      <c r="JL164" s="40">
        <f t="shared" si="1005"/>
        <v>1000</v>
      </c>
      <c r="JM164" s="40">
        <f t="shared" si="1005"/>
        <v>1000</v>
      </c>
      <c r="JN164" s="40">
        <f t="shared" si="1005"/>
        <v>1000</v>
      </c>
      <c r="JO164" s="40">
        <f t="shared" si="1005"/>
        <v>1000</v>
      </c>
      <c r="JP164" s="40">
        <f t="shared" si="1005"/>
        <v>1000</v>
      </c>
      <c r="JQ164" s="40">
        <f t="shared" si="1005"/>
        <v>1000</v>
      </c>
      <c r="JR164" s="40">
        <f t="shared" si="1006"/>
        <v>1000</v>
      </c>
      <c r="JS164" s="40">
        <f t="shared" si="1006"/>
        <v>1000</v>
      </c>
      <c r="JT164" s="40">
        <f t="shared" si="1006"/>
        <v>1000</v>
      </c>
      <c r="JU164" s="40">
        <f t="shared" si="1006"/>
        <v>1000</v>
      </c>
      <c r="JV164" s="40">
        <f t="shared" si="1006"/>
        <v>1000</v>
      </c>
      <c r="JW164" s="40">
        <f t="shared" si="1006"/>
        <v>1000</v>
      </c>
      <c r="JX164" s="40">
        <f t="shared" si="1006"/>
        <v>1000</v>
      </c>
      <c r="JY164" s="40">
        <f t="shared" si="1006"/>
        <v>1000</v>
      </c>
      <c r="JZ164" s="40">
        <f t="shared" si="1006"/>
        <v>1000</v>
      </c>
      <c r="KA164" s="40">
        <f t="shared" si="1006"/>
        <v>1000</v>
      </c>
      <c r="KB164" s="40">
        <f t="shared" si="1006"/>
        <v>1000</v>
      </c>
      <c r="KC164" s="40">
        <f t="shared" si="1006"/>
        <v>1000</v>
      </c>
      <c r="KD164" s="40">
        <f t="shared" si="1006"/>
        <v>1000</v>
      </c>
      <c r="KE164" s="40">
        <f t="shared" si="1006"/>
        <v>1000</v>
      </c>
      <c r="KF164" s="40">
        <f t="shared" si="1006"/>
        <v>1000</v>
      </c>
      <c r="KG164" s="40">
        <f t="shared" si="1006"/>
        <v>1000</v>
      </c>
      <c r="KH164" s="40">
        <f t="shared" si="1007"/>
        <v>1000</v>
      </c>
      <c r="KI164" s="40">
        <f t="shared" si="1007"/>
        <v>1000</v>
      </c>
      <c r="KJ164" s="40">
        <f t="shared" si="1007"/>
        <v>1000</v>
      </c>
      <c r="KK164" s="40">
        <f t="shared" si="1007"/>
        <v>1000</v>
      </c>
      <c r="KL164" s="40">
        <f t="shared" si="1007"/>
        <v>1000</v>
      </c>
      <c r="KM164" s="40">
        <f t="shared" si="1007"/>
        <v>1000</v>
      </c>
      <c r="KN164" s="40">
        <f t="shared" si="1007"/>
        <v>1000</v>
      </c>
      <c r="KO164" s="40">
        <f t="shared" si="1007"/>
        <v>1000</v>
      </c>
      <c r="KP164" s="40">
        <f t="shared" si="1007"/>
        <v>1000</v>
      </c>
      <c r="KQ164" s="40">
        <f t="shared" si="1007"/>
        <v>1000</v>
      </c>
      <c r="KR164" s="40">
        <f t="shared" si="1007"/>
        <v>1000</v>
      </c>
      <c r="KS164" s="40">
        <f t="shared" si="1007"/>
        <v>1000</v>
      </c>
      <c r="KT164" s="40">
        <f t="shared" si="1007"/>
        <v>1000</v>
      </c>
      <c r="KU164" s="40">
        <f t="shared" si="1007"/>
        <v>1000</v>
      </c>
      <c r="KV164" s="40">
        <f t="shared" si="1007"/>
        <v>1000</v>
      </c>
      <c r="KW164" s="1"/>
      <c r="KX164" s="1"/>
    </row>
    <row r="165" spans="1:310" x14ac:dyDescent="0.25">
      <c r="A165" s="1"/>
      <c r="B165" s="79"/>
      <c r="C165" s="79"/>
      <c r="D165" s="79"/>
      <c r="E165" s="1" t="str">
        <f>kpi!E64</f>
        <v>прочие расходы-10</v>
      </c>
      <c r="F165" s="1"/>
      <c r="G165" s="1"/>
      <c r="H165" s="11" t="str">
        <f>H159</f>
        <v>руб.</v>
      </c>
      <c r="I165" s="1"/>
      <c r="J165" s="1"/>
      <c r="K165" s="1"/>
      <c r="L165" s="1"/>
      <c r="M165" s="5"/>
      <c r="N165" s="52"/>
      <c r="O165" s="19"/>
      <c r="P165" s="1"/>
      <c r="Q165" s="1"/>
      <c r="R165" s="40">
        <f t="shared" si="1009"/>
        <v>13000</v>
      </c>
      <c r="S165" s="1"/>
      <c r="T165" s="5" t="s">
        <v>0</v>
      </c>
      <c r="U165" s="40">
        <v>1000</v>
      </c>
      <c r="V165" s="40">
        <f t="shared" ref="V165:CG165" si="1011">U165</f>
        <v>1000</v>
      </c>
      <c r="W165" s="40">
        <f t="shared" si="1011"/>
        <v>1000</v>
      </c>
      <c r="X165" s="40">
        <f t="shared" si="1011"/>
        <v>1000</v>
      </c>
      <c r="Y165" s="40">
        <f t="shared" si="1011"/>
        <v>1000</v>
      </c>
      <c r="Z165" s="40">
        <f t="shared" si="1011"/>
        <v>1000</v>
      </c>
      <c r="AA165" s="40">
        <f t="shared" si="1011"/>
        <v>1000</v>
      </c>
      <c r="AB165" s="40">
        <f t="shared" si="1011"/>
        <v>1000</v>
      </c>
      <c r="AC165" s="40">
        <f t="shared" si="1011"/>
        <v>1000</v>
      </c>
      <c r="AD165" s="40">
        <f t="shared" si="1011"/>
        <v>1000</v>
      </c>
      <c r="AE165" s="40">
        <f t="shared" si="1011"/>
        <v>1000</v>
      </c>
      <c r="AF165" s="40">
        <f t="shared" si="1011"/>
        <v>1000</v>
      </c>
      <c r="AG165" s="40">
        <f t="shared" si="1011"/>
        <v>1000</v>
      </c>
      <c r="AH165" s="40">
        <f t="shared" si="1011"/>
        <v>1000</v>
      </c>
      <c r="AI165" s="40">
        <f t="shared" si="1011"/>
        <v>1000</v>
      </c>
      <c r="AJ165" s="40">
        <f t="shared" si="1011"/>
        <v>1000</v>
      </c>
      <c r="AK165" s="40">
        <f t="shared" si="1011"/>
        <v>1000</v>
      </c>
      <c r="AL165" s="40">
        <f t="shared" si="1011"/>
        <v>1000</v>
      </c>
      <c r="AM165" s="40">
        <f t="shared" si="1011"/>
        <v>1000</v>
      </c>
      <c r="AN165" s="40">
        <f t="shared" si="1011"/>
        <v>1000</v>
      </c>
      <c r="AO165" s="40">
        <f t="shared" si="1011"/>
        <v>1000</v>
      </c>
      <c r="AP165" s="40">
        <f t="shared" si="1011"/>
        <v>1000</v>
      </c>
      <c r="AQ165" s="40">
        <f t="shared" si="1011"/>
        <v>1000</v>
      </c>
      <c r="AR165" s="40">
        <f t="shared" si="1011"/>
        <v>1000</v>
      </c>
      <c r="AS165" s="40">
        <f t="shared" si="1011"/>
        <v>1000</v>
      </c>
      <c r="AT165" s="40">
        <f t="shared" si="1011"/>
        <v>1000</v>
      </c>
      <c r="AU165" s="40">
        <f t="shared" si="1011"/>
        <v>1000</v>
      </c>
      <c r="AV165" s="40">
        <f t="shared" si="1011"/>
        <v>1000</v>
      </c>
      <c r="AW165" s="40">
        <f t="shared" si="1011"/>
        <v>1000</v>
      </c>
      <c r="AX165" s="40">
        <f t="shared" si="1011"/>
        <v>1000</v>
      </c>
      <c r="AY165" s="40">
        <f t="shared" si="1011"/>
        <v>1000</v>
      </c>
      <c r="AZ165" s="40">
        <f t="shared" si="1011"/>
        <v>1000</v>
      </c>
      <c r="BA165" s="40">
        <f t="shared" si="1011"/>
        <v>1000</v>
      </c>
      <c r="BB165" s="40">
        <f t="shared" si="1011"/>
        <v>1000</v>
      </c>
      <c r="BC165" s="40">
        <f t="shared" si="1011"/>
        <v>1000</v>
      </c>
      <c r="BD165" s="40">
        <f t="shared" si="1011"/>
        <v>1000</v>
      </c>
      <c r="BE165" s="40">
        <f t="shared" si="1011"/>
        <v>1000</v>
      </c>
      <c r="BF165" s="40">
        <f t="shared" si="1011"/>
        <v>1000</v>
      </c>
      <c r="BG165" s="40">
        <f t="shared" si="1011"/>
        <v>1000</v>
      </c>
      <c r="BH165" s="40">
        <f t="shared" si="1011"/>
        <v>1000</v>
      </c>
      <c r="BI165" s="40">
        <f t="shared" si="1011"/>
        <v>1000</v>
      </c>
      <c r="BJ165" s="40">
        <f t="shared" si="1011"/>
        <v>1000</v>
      </c>
      <c r="BK165" s="40">
        <f t="shared" si="1011"/>
        <v>1000</v>
      </c>
      <c r="BL165" s="40">
        <f t="shared" si="1011"/>
        <v>1000</v>
      </c>
      <c r="BM165" s="40">
        <f t="shared" si="1011"/>
        <v>1000</v>
      </c>
      <c r="BN165" s="40">
        <f t="shared" si="1011"/>
        <v>1000</v>
      </c>
      <c r="BO165" s="40">
        <f t="shared" si="1011"/>
        <v>1000</v>
      </c>
      <c r="BP165" s="40">
        <f t="shared" si="1011"/>
        <v>1000</v>
      </c>
      <c r="BQ165" s="40">
        <f t="shared" si="1011"/>
        <v>1000</v>
      </c>
      <c r="BR165" s="40">
        <f t="shared" si="1011"/>
        <v>1000</v>
      </c>
      <c r="BS165" s="40">
        <f t="shared" si="1011"/>
        <v>1000</v>
      </c>
      <c r="BT165" s="40">
        <f t="shared" si="1011"/>
        <v>1000</v>
      </c>
      <c r="BU165" s="40">
        <f t="shared" si="1011"/>
        <v>1000</v>
      </c>
      <c r="BV165" s="40">
        <f t="shared" si="1011"/>
        <v>1000</v>
      </c>
      <c r="BW165" s="40">
        <f t="shared" si="1011"/>
        <v>1000</v>
      </c>
      <c r="BX165" s="40">
        <f t="shared" si="1011"/>
        <v>1000</v>
      </c>
      <c r="BY165" s="40">
        <f t="shared" si="1011"/>
        <v>1000</v>
      </c>
      <c r="BZ165" s="40">
        <f t="shared" si="1011"/>
        <v>1000</v>
      </c>
      <c r="CA165" s="40">
        <f t="shared" si="1011"/>
        <v>1000</v>
      </c>
      <c r="CB165" s="40">
        <f t="shared" si="1011"/>
        <v>1000</v>
      </c>
      <c r="CC165" s="40">
        <f t="shared" si="1011"/>
        <v>1000</v>
      </c>
      <c r="CD165" s="40">
        <f t="shared" si="1011"/>
        <v>1000</v>
      </c>
      <c r="CE165" s="40">
        <f t="shared" si="1011"/>
        <v>1000</v>
      </c>
      <c r="CF165" s="40">
        <f t="shared" si="1011"/>
        <v>1000</v>
      </c>
      <c r="CG165" s="40">
        <f t="shared" si="1011"/>
        <v>1000</v>
      </c>
      <c r="CH165" s="40">
        <f t="shared" si="994"/>
        <v>1000</v>
      </c>
      <c r="CI165" s="40">
        <f t="shared" si="994"/>
        <v>1000</v>
      </c>
      <c r="CJ165" s="40">
        <f t="shared" si="994"/>
        <v>1000</v>
      </c>
      <c r="CK165" s="40">
        <f t="shared" si="994"/>
        <v>1000</v>
      </c>
      <c r="CL165" s="40">
        <f t="shared" si="994"/>
        <v>1000</v>
      </c>
      <c r="CM165" s="40">
        <f t="shared" si="994"/>
        <v>1000</v>
      </c>
      <c r="CN165" s="40">
        <f t="shared" si="994"/>
        <v>1000</v>
      </c>
      <c r="CO165" s="40">
        <f t="shared" si="994"/>
        <v>1000</v>
      </c>
      <c r="CP165" s="40">
        <f t="shared" si="994"/>
        <v>1000</v>
      </c>
      <c r="CQ165" s="40">
        <f t="shared" si="994"/>
        <v>1000</v>
      </c>
      <c r="CR165" s="40">
        <f t="shared" si="994"/>
        <v>1000</v>
      </c>
      <c r="CS165" s="40">
        <f t="shared" si="994"/>
        <v>1000</v>
      </c>
      <c r="CT165" s="40">
        <f t="shared" si="994"/>
        <v>1000</v>
      </c>
      <c r="CU165" s="40">
        <f t="shared" si="994"/>
        <v>1000</v>
      </c>
      <c r="CV165" s="40">
        <f t="shared" si="994"/>
        <v>1000</v>
      </c>
      <c r="CW165" s="40">
        <f t="shared" si="994"/>
        <v>1000</v>
      </c>
      <c r="CX165" s="40">
        <f t="shared" si="995"/>
        <v>1000</v>
      </c>
      <c r="CY165" s="40">
        <f t="shared" si="995"/>
        <v>1000</v>
      </c>
      <c r="CZ165" s="40">
        <f t="shared" si="995"/>
        <v>1000</v>
      </c>
      <c r="DA165" s="40">
        <f t="shared" si="995"/>
        <v>1000</v>
      </c>
      <c r="DB165" s="40">
        <f t="shared" si="995"/>
        <v>1000</v>
      </c>
      <c r="DC165" s="40">
        <f t="shared" si="995"/>
        <v>1000</v>
      </c>
      <c r="DD165" s="40">
        <f t="shared" si="995"/>
        <v>1000</v>
      </c>
      <c r="DE165" s="40">
        <f t="shared" si="995"/>
        <v>1000</v>
      </c>
      <c r="DF165" s="40">
        <f t="shared" si="995"/>
        <v>1000</v>
      </c>
      <c r="DG165" s="40">
        <f t="shared" si="995"/>
        <v>1000</v>
      </c>
      <c r="DH165" s="40">
        <f t="shared" si="995"/>
        <v>1000</v>
      </c>
      <c r="DI165" s="40">
        <f t="shared" si="995"/>
        <v>1000</v>
      </c>
      <c r="DJ165" s="40">
        <f t="shared" si="995"/>
        <v>1000</v>
      </c>
      <c r="DK165" s="40">
        <f t="shared" si="995"/>
        <v>1000</v>
      </c>
      <c r="DL165" s="40">
        <f t="shared" si="995"/>
        <v>1000</v>
      </c>
      <c r="DM165" s="40">
        <f t="shared" si="995"/>
        <v>1000</v>
      </c>
      <c r="DN165" s="40">
        <f t="shared" si="996"/>
        <v>1000</v>
      </c>
      <c r="DO165" s="40">
        <f t="shared" si="996"/>
        <v>1000</v>
      </c>
      <c r="DP165" s="40">
        <f t="shared" si="996"/>
        <v>1000</v>
      </c>
      <c r="DQ165" s="40">
        <f t="shared" si="996"/>
        <v>1000</v>
      </c>
      <c r="DR165" s="40">
        <f t="shared" si="996"/>
        <v>1000</v>
      </c>
      <c r="DS165" s="40">
        <f t="shared" si="996"/>
        <v>1000</v>
      </c>
      <c r="DT165" s="40">
        <f t="shared" si="996"/>
        <v>1000</v>
      </c>
      <c r="DU165" s="40">
        <f t="shared" si="996"/>
        <v>1000</v>
      </c>
      <c r="DV165" s="40">
        <f t="shared" si="996"/>
        <v>1000</v>
      </c>
      <c r="DW165" s="40">
        <f t="shared" si="996"/>
        <v>1000</v>
      </c>
      <c r="DX165" s="40">
        <f t="shared" si="996"/>
        <v>1000</v>
      </c>
      <c r="DY165" s="40">
        <f t="shared" si="996"/>
        <v>1000</v>
      </c>
      <c r="DZ165" s="40">
        <f t="shared" si="996"/>
        <v>1000</v>
      </c>
      <c r="EA165" s="40">
        <f t="shared" si="996"/>
        <v>1000</v>
      </c>
      <c r="EB165" s="40">
        <f t="shared" si="996"/>
        <v>1000</v>
      </c>
      <c r="EC165" s="40">
        <f t="shared" si="996"/>
        <v>1000</v>
      </c>
      <c r="ED165" s="40">
        <f t="shared" si="997"/>
        <v>1000</v>
      </c>
      <c r="EE165" s="40">
        <f t="shared" si="997"/>
        <v>1000</v>
      </c>
      <c r="EF165" s="40">
        <f t="shared" si="997"/>
        <v>1000</v>
      </c>
      <c r="EG165" s="40">
        <f t="shared" si="997"/>
        <v>1000</v>
      </c>
      <c r="EH165" s="40">
        <f t="shared" si="997"/>
        <v>1000</v>
      </c>
      <c r="EI165" s="40">
        <f t="shared" si="997"/>
        <v>1000</v>
      </c>
      <c r="EJ165" s="40">
        <f t="shared" si="997"/>
        <v>1000</v>
      </c>
      <c r="EK165" s="40">
        <f t="shared" si="997"/>
        <v>1000</v>
      </c>
      <c r="EL165" s="40">
        <f t="shared" si="997"/>
        <v>1000</v>
      </c>
      <c r="EM165" s="40">
        <f t="shared" si="997"/>
        <v>1000</v>
      </c>
      <c r="EN165" s="40">
        <f t="shared" si="997"/>
        <v>1000</v>
      </c>
      <c r="EO165" s="40">
        <f t="shared" si="997"/>
        <v>1000</v>
      </c>
      <c r="EP165" s="40">
        <f t="shared" si="997"/>
        <v>1000</v>
      </c>
      <c r="EQ165" s="40">
        <f t="shared" si="997"/>
        <v>1000</v>
      </c>
      <c r="ER165" s="40">
        <f t="shared" si="997"/>
        <v>1000</v>
      </c>
      <c r="ES165" s="40">
        <f t="shared" si="997"/>
        <v>1000</v>
      </c>
      <c r="ET165" s="40">
        <f t="shared" si="998"/>
        <v>1000</v>
      </c>
      <c r="EU165" s="40">
        <f t="shared" si="998"/>
        <v>1000</v>
      </c>
      <c r="EV165" s="40">
        <f t="shared" si="998"/>
        <v>1000</v>
      </c>
      <c r="EW165" s="40">
        <f t="shared" si="998"/>
        <v>1000</v>
      </c>
      <c r="EX165" s="40">
        <f t="shared" si="998"/>
        <v>1000</v>
      </c>
      <c r="EY165" s="40">
        <f t="shared" si="998"/>
        <v>1000</v>
      </c>
      <c r="EZ165" s="40">
        <f t="shared" si="998"/>
        <v>1000</v>
      </c>
      <c r="FA165" s="40">
        <f t="shared" si="998"/>
        <v>1000</v>
      </c>
      <c r="FB165" s="40">
        <f t="shared" si="998"/>
        <v>1000</v>
      </c>
      <c r="FC165" s="40">
        <f t="shared" si="998"/>
        <v>1000</v>
      </c>
      <c r="FD165" s="40">
        <f t="shared" si="998"/>
        <v>1000</v>
      </c>
      <c r="FE165" s="40">
        <f t="shared" si="998"/>
        <v>1000</v>
      </c>
      <c r="FF165" s="40">
        <f t="shared" si="998"/>
        <v>1000</v>
      </c>
      <c r="FG165" s="40">
        <f t="shared" si="998"/>
        <v>1000</v>
      </c>
      <c r="FH165" s="40">
        <f t="shared" si="998"/>
        <v>1000</v>
      </c>
      <c r="FI165" s="40">
        <f t="shared" si="998"/>
        <v>1000</v>
      </c>
      <c r="FJ165" s="40">
        <f t="shared" si="999"/>
        <v>1000</v>
      </c>
      <c r="FK165" s="40">
        <f t="shared" si="999"/>
        <v>1000</v>
      </c>
      <c r="FL165" s="40">
        <f t="shared" si="999"/>
        <v>1000</v>
      </c>
      <c r="FM165" s="40">
        <f t="shared" si="999"/>
        <v>1000</v>
      </c>
      <c r="FN165" s="40">
        <f t="shared" si="999"/>
        <v>1000</v>
      </c>
      <c r="FO165" s="40">
        <f t="shared" si="999"/>
        <v>1000</v>
      </c>
      <c r="FP165" s="40">
        <f t="shared" si="999"/>
        <v>1000</v>
      </c>
      <c r="FQ165" s="40">
        <f t="shared" si="999"/>
        <v>1000</v>
      </c>
      <c r="FR165" s="40">
        <f t="shared" si="999"/>
        <v>1000</v>
      </c>
      <c r="FS165" s="40">
        <f t="shared" si="999"/>
        <v>1000</v>
      </c>
      <c r="FT165" s="40">
        <f t="shared" si="999"/>
        <v>1000</v>
      </c>
      <c r="FU165" s="40">
        <f t="shared" si="999"/>
        <v>1000</v>
      </c>
      <c r="FV165" s="40">
        <f t="shared" si="999"/>
        <v>1000</v>
      </c>
      <c r="FW165" s="40">
        <f t="shared" si="999"/>
        <v>1000</v>
      </c>
      <c r="FX165" s="40">
        <f t="shared" si="999"/>
        <v>1000</v>
      </c>
      <c r="FY165" s="40">
        <f t="shared" si="999"/>
        <v>1000</v>
      </c>
      <c r="FZ165" s="40">
        <f t="shared" si="1000"/>
        <v>1000</v>
      </c>
      <c r="GA165" s="40">
        <f t="shared" si="1000"/>
        <v>1000</v>
      </c>
      <c r="GB165" s="40">
        <f t="shared" si="1000"/>
        <v>1000</v>
      </c>
      <c r="GC165" s="40">
        <f t="shared" si="1000"/>
        <v>1000</v>
      </c>
      <c r="GD165" s="40">
        <f t="shared" si="1000"/>
        <v>1000</v>
      </c>
      <c r="GE165" s="40">
        <f t="shared" si="1000"/>
        <v>1000</v>
      </c>
      <c r="GF165" s="40">
        <f t="shared" si="1000"/>
        <v>1000</v>
      </c>
      <c r="GG165" s="40">
        <f t="shared" si="1000"/>
        <v>1000</v>
      </c>
      <c r="GH165" s="40">
        <f t="shared" si="1000"/>
        <v>1000</v>
      </c>
      <c r="GI165" s="40">
        <f t="shared" si="1000"/>
        <v>1000</v>
      </c>
      <c r="GJ165" s="40">
        <f t="shared" si="1000"/>
        <v>1000</v>
      </c>
      <c r="GK165" s="40">
        <f t="shared" si="1000"/>
        <v>1000</v>
      </c>
      <c r="GL165" s="40">
        <f t="shared" si="1000"/>
        <v>1000</v>
      </c>
      <c r="GM165" s="40">
        <f t="shared" si="1000"/>
        <v>1000</v>
      </c>
      <c r="GN165" s="40">
        <f t="shared" si="1000"/>
        <v>1000</v>
      </c>
      <c r="GO165" s="40">
        <f t="shared" si="1000"/>
        <v>1000</v>
      </c>
      <c r="GP165" s="40">
        <f t="shared" si="1001"/>
        <v>1000</v>
      </c>
      <c r="GQ165" s="40">
        <f t="shared" si="1001"/>
        <v>1000</v>
      </c>
      <c r="GR165" s="40">
        <f t="shared" si="1001"/>
        <v>1000</v>
      </c>
      <c r="GS165" s="40">
        <f t="shared" si="1001"/>
        <v>1000</v>
      </c>
      <c r="GT165" s="40">
        <f t="shared" si="1001"/>
        <v>1000</v>
      </c>
      <c r="GU165" s="40">
        <f t="shared" si="1001"/>
        <v>1000</v>
      </c>
      <c r="GV165" s="40">
        <f t="shared" si="1001"/>
        <v>1000</v>
      </c>
      <c r="GW165" s="40">
        <f t="shared" si="1001"/>
        <v>1000</v>
      </c>
      <c r="GX165" s="40">
        <f t="shared" si="1001"/>
        <v>1000</v>
      </c>
      <c r="GY165" s="40">
        <f t="shared" si="1001"/>
        <v>1000</v>
      </c>
      <c r="GZ165" s="40">
        <f t="shared" si="1001"/>
        <v>1000</v>
      </c>
      <c r="HA165" s="40">
        <f t="shared" si="1001"/>
        <v>1000</v>
      </c>
      <c r="HB165" s="40">
        <f t="shared" si="1001"/>
        <v>1000</v>
      </c>
      <c r="HC165" s="40">
        <f t="shared" si="1001"/>
        <v>1000</v>
      </c>
      <c r="HD165" s="40">
        <f t="shared" si="1001"/>
        <v>1000</v>
      </c>
      <c r="HE165" s="40">
        <f t="shared" si="1001"/>
        <v>1000</v>
      </c>
      <c r="HF165" s="40">
        <f t="shared" si="1002"/>
        <v>1000</v>
      </c>
      <c r="HG165" s="40">
        <f t="shared" si="1002"/>
        <v>1000</v>
      </c>
      <c r="HH165" s="40">
        <f t="shared" si="1002"/>
        <v>1000</v>
      </c>
      <c r="HI165" s="40">
        <f t="shared" si="1002"/>
        <v>1000</v>
      </c>
      <c r="HJ165" s="40">
        <f t="shared" si="1002"/>
        <v>1000</v>
      </c>
      <c r="HK165" s="40">
        <f t="shared" si="1002"/>
        <v>1000</v>
      </c>
      <c r="HL165" s="40">
        <f t="shared" si="1002"/>
        <v>1000</v>
      </c>
      <c r="HM165" s="40">
        <f t="shared" si="1002"/>
        <v>1000</v>
      </c>
      <c r="HN165" s="40">
        <f t="shared" si="1002"/>
        <v>1000</v>
      </c>
      <c r="HO165" s="40">
        <f t="shared" si="1002"/>
        <v>1000</v>
      </c>
      <c r="HP165" s="40">
        <f t="shared" si="1002"/>
        <v>1000</v>
      </c>
      <c r="HQ165" s="40">
        <f t="shared" si="1002"/>
        <v>1000</v>
      </c>
      <c r="HR165" s="40">
        <f t="shared" si="1002"/>
        <v>1000</v>
      </c>
      <c r="HS165" s="40">
        <f t="shared" si="1002"/>
        <v>1000</v>
      </c>
      <c r="HT165" s="40">
        <f t="shared" si="1002"/>
        <v>1000</v>
      </c>
      <c r="HU165" s="40">
        <f t="shared" si="1002"/>
        <v>1000</v>
      </c>
      <c r="HV165" s="40">
        <f t="shared" si="1003"/>
        <v>1000</v>
      </c>
      <c r="HW165" s="40">
        <f t="shared" si="1003"/>
        <v>1000</v>
      </c>
      <c r="HX165" s="40">
        <f t="shared" si="1003"/>
        <v>1000</v>
      </c>
      <c r="HY165" s="40">
        <f t="shared" si="1003"/>
        <v>1000</v>
      </c>
      <c r="HZ165" s="40">
        <f t="shared" si="1003"/>
        <v>1000</v>
      </c>
      <c r="IA165" s="40">
        <f t="shared" si="1003"/>
        <v>1000</v>
      </c>
      <c r="IB165" s="40">
        <f t="shared" si="1003"/>
        <v>1000</v>
      </c>
      <c r="IC165" s="40">
        <f t="shared" si="1003"/>
        <v>1000</v>
      </c>
      <c r="ID165" s="40">
        <f t="shared" si="1003"/>
        <v>1000</v>
      </c>
      <c r="IE165" s="40">
        <f t="shared" si="1003"/>
        <v>1000</v>
      </c>
      <c r="IF165" s="40">
        <f t="shared" si="1003"/>
        <v>1000</v>
      </c>
      <c r="IG165" s="40">
        <f t="shared" si="1003"/>
        <v>1000</v>
      </c>
      <c r="IH165" s="40">
        <f t="shared" si="1003"/>
        <v>1000</v>
      </c>
      <c r="II165" s="40">
        <f t="shared" si="1003"/>
        <v>1000</v>
      </c>
      <c r="IJ165" s="40">
        <f t="shared" si="1003"/>
        <v>1000</v>
      </c>
      <c r="IK165" s="40">
        <f t="shared" si="1003"/>
        <v>1000</v>
      </c>
      <c r="IL165" s="40">
        <f t="shared" si="1004"/>
        <v>1000</v>
      </c>
      <c r="IM165" s="40">
        <f t="shared" si="1004"/>
        <v>1000</v>
      </c>
      <c r="IN165" s="40">
        <f t="shared" si="1004"/>
        <v>1000</v>
      </c>
      <c r="IO165" s="40">
        <f t="shared" si="1004"/>
        <v>1000</v>
      </c>
      <c r="IP165" s="40">
        <f t="shared" si="1004"/>
        <v>1000</v>
      </c>
      <c r="IQ165" s="40">
        <f t="shared" si="1004"/>
        <v>1000</v>
      </c>
      <c r="IR165" s="40">
        <f t="shared" si="1004"/>
        <v>1000</v>
      </c>
      <c r="IS165" s="40">
        <f t="shared" si="1004"/>
        <v>1000</v>
      </c>
      <c r="IT165" s="40">
        <f t="shared" si="1004"/>
        <v>1000</v>
      </c>
      <c r="IU165" s="40">
        <f t="shared" si="1004"/>
        <v>1000</v>
      </c>
      <c r="IV165" s="40">
        <f t="shared" si="1004"/>
        <v>1000</v>
      </c>
      <c r="IW165" s="40">
        <f t="shared" si="1004"/>
        <v>1000</v>
      </c>
      <c r="IX165" s="40">
        <f t="shared" si="1004"/>
        <v>1000</v>
      </c>
      <c r="IY165" s="40">
        <f t="shared" si="1004"/>
        <v>1000</v>
      </c>
      <c r="IZ165" s="40">
        <f t="shared" si="1004"/>
        <v>1000</v>
      </c>
      <c r="JA165" s="40">
        <f t="shared" si="1004"/>
        <v>1000</v>
      </c>
      <c r="JB165" s="40">
        <f t="shared" si="1005"/>
        <v>1000</v>
      </c>
      <c r="JC165" s="40">
        <f t="shared" si="1005"/>
        <v>1000</v>
      </c>
      <c r="JD165" s="40">
        <f t="shared" si="1005"/>
        <v>1000</v>
      </c>
      <c r="JE165" s="40">
        <f t="shared" si="1005"/>
        <v>1000</v>
      </c>
      <c r="JF165" s="40">
        <f t="shared" si="1005"/>
        <v>1000</v>
      </c>
      <c r="JG165" s="40">
        <f t="shared" si="1005"/>
        <v>1000</v>
      </c>
      <c r="JH165" s="40">
        <f t="shared" si="1005"/>
        <v>1000</v>
      </c>
      <c r="JI165" s="40">
        <f t="shared" si="1005"/>
        <v>1000</v>
      </c>
      <c r="JJ165" s="40">
        <f t="shared" si="1005"/>
        <v>1000</v>
      </c>
      <c r="JK165" s="40">
        <f t="shared" si="1005"/>
        <v>1000</v>
      </c>
      <c r="JL165" s="40">
        <f t="shared" si="1005"/>
        <v>1000</v>
      </c>
      <c r="JM165" s="40">
        <f t="shared" si="1005"/>
        <v>1000</v>
      </c>
      <c r="JN165" s="40">
        <f t="shared" si="1005"/>
        <v>1000</v>
      </c>
      <c r="JO165" s="40">
        <f t="shared" si="1005"/>
        <v>1000</v>
      </c>
      <c r="JP165" s="40">
        <f t="shared" si="1005"/>
        <v>1000</v>
      </c>
      <c r="JQ165" s="40">
        <f t="shared" si="1005"/>
        <v>1000</v>
      </c>
      <c r="JR165" s="40">
        <f t="shared" si="1006"/>
        <v>1000</v>
      </c>
      <c r="JS165" s="40">
        <f t="shared" si="1006"/>
        <v>1000</v>
      </c>
      <c r="JT165" s="40">
        <f t="shared" si="1006"/>
        <v>1000</v>
      </c>
      <c r="JU165" s="40">
        <f t="shared" si="1006"/>
        <v>1000</v>
      </c>
      <c r="JV165" s="40">
        <f t="shared" si="1006"/>
        <v>1000</v>
      </c>
      <c r="JW165" s="40">
        <f t="shared" si="1006"/>
        <v>1000</v>
      </c>
      <c r="JX165" s="40">
        <f t="shared" si="1006"/>
        <v>1000</v>
      </c>
      <c r="JY165" s="40">
        <f t="shared" si="1006"/>
        <v>1000</v>
      </c>
      <c r="JZ165" s="40">
        <f t="shared" si="1006"/>
        <v>1000</v>
      </c>
      <c r="KA165" s="40">
        <f t="shared" si="1006"/>
        <v>1000</v>
      </c>
      <c r="KB165" s="40">
        <f t="shared" si="1006"/>
        <v>1000</v>
      </c>
      <c r="KC165" s="40">
        <f t="shared" si="1006"/>
        <v>1000</v>
      </c>
      <c r="KD165" s="40">
        <f t="shared" si="1006"/>
        <v>1000</v>
      </c>
      <c r="KE165" s="40">
        <f t="shared" si="1006"/>
        <v>1000</v>
      </c>
      <c r="KF165" s="40">
        <f t="shared" si="1006"/>
        <v>1000</v>
      </c>
      <c r="KG165" s="40">
        <f t="shared" si="1007"/>
        <v>1000</v>
      </c>
      <c r="KH165" s="40">
        <f t="shared" si="1007"/>
        <v>1000</v>
      </c>
      <c r="KI165" s="40">
        <f t="shared" si="1007"/>
        <v>1000</v>
      </c>
      <c r="KJ165" s="40">
        <f t="shared" si="1007"/>
        <v>1000</v>
      </c>
      <c r="KK165" s="40">
        <f t="shared" si="1007"/>
        <v>1000</v>
      </c>
      <c r="KL165" s="40">
        <f t="shared" si="1007"/>
        <v>1000</v>
      </c>
      <c r="KM165" s="40">
        <f t="shared" si="1007"/>
        <v>1000</v>
      </c>
      <c r="KN165" s="40">
        <f t="shared" si="1007"/>
        <v>1000</v>
      </c>
      <c r="KO165" s="40">
        <f t="shared" si="1007"/>
        <v>1000</v>
      </c>
      <c r="KP165" s="40">
        <f t="shared" si="1007"/>
        <v>1000</v>
      </c>
      <c r="KQ165" s="40">
        <f t="shared" si="1007"/>
        <v>1000</v>
      </c>
      <c r="KR165" s="40">
        <f t="shared" si="1007"/>
        <v>1000</v>
      </c>
      <c r="KS165" s="40">
        <f t="shared" si="1007"/>
        <v>1000</v>
      </c>
      <c r="KT165" s="40">
        <f t="shared" si="1007"/>
        <v>1000</v>
      </c>
      <c r="KU165" s="40">
        <f t="shared" si="1007"/>
        <v>1000</v>
      </c>
      <c r="KV165" s="40">
        <f t="shared" si="1007"/>
        <v>1000</v>
      </c>
      <c r="KW165" s="1"/>
      <c r="KX165" s="1"/>
    </row>
    <row r="166" spans="1:310" ht="4.05" customHeight="1" x14ac:dyDescent="0.25">
      <c r="A166" s="1"/>
      <c r="B166" s="79"/>
      <c r="C166" s="79"/>
      <c r="D166" s="79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68"/>
      <c r="S166" s="1"/>
      <c r="T166" s="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</row>
    <row r="167" spans="1:310" ht="4.95" customHeight="1" x14ac:dyDescent="0.25">
      <c r="A167" s="1"/>
      <c r="B167" s="79"/>
      <c r="C167" s="79"/>
      <c r="D167" s="79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4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</row>
    <row r="168" spans="1:310" ht="4.05" customHeight="1" x14ac:dyDescent="0.25">
      <c r="A168" s="1"/>
      <c r="B168" s="79"/>
      <c r="C168" s="79"/>
      <c r="D168" s="79"/>
      <c r="E168" s="21"/>
      <c r="F168" s="1"/>
      <c r="G168" s="1"/>
      <c r="H168" s="11"/>
      <c r="I168" s="1"/>
      <c r="J168" s="1"/>
      <c r="K168" s="21"/>
      <c r="L168" s="1"/>
      <c r="M168" s="5"/>
      <c r="N168" s="21"/>
      <c r="O168" s="19"/>
      <c r="P168" s="1"/>
      <c r="Q168" s="1"/>
      <c r="R168" s="84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</row>
    <row r="169" spans="1:310" ht="4.05" customHeight="1" x14ac:dyDescent="0.25">
      <c r="A169" s="1"/>
      <c r="B169" s="79"/>
      <c r="C169" s="79"/>
      <c r="D169" s="79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4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</row>
    <row r="170" spans="1:310" ht="4.05" customHeight="1" x14ac:dyDescent="0.25">
      <c r="A170" s="1"/>
      <c r="B170" s="79"/>
      <c r="C170" s="79"/>
      <c r="D170" s="79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4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</row>
    <row r="171" spans="1:310" s="4" customFormat="1" x14ac:dyDescent="0.25">
      <c r="A171" s="3"/>
      <c r="B171" s="85"/>
      <c r="C171" s="86" t="s">
        <v>25</v>
      </c>
      <c r="D171" s="85"/>
      <c r="E171" s="3" t="str">
        <f>kpi!$E$80</f>
        <v>выручка</v>
      </c>
      <c r="F171" s="3"/>
      <c r="G171" s="3"/>
      <c r="H171" s="39" t="str">
        <f>IF(OR($E171="",$E171=0),"",INDEX(kpi!$I:$I,SUMIFS(kpi!$A:$A,kpi!$E:$E,$E171)))</f>
        <v>руб.</v>
      </c>
      <c r="I171" s="3"/>
      <c r="J171" s="3"/>
      <c r="K171" s="3"/>
      <c r="L171" s="3"/>
      <c r="M171" s="5"/>
      <c r="N171" s="3"/>
      <c r="O171" s="19"/>
      <c r="P171" s="3"/>
      <c r="Q171" s="3"/>
      <c r="R171" s="41">
        <f t="shared" ref="R171:R173" si="1012">SUMIFS($T171:$KW171,$T$1:$KW$1,"&gt;="&amp;1,$T$1:$KW$1,"&lt;="&amp;MAX($1:$1))</f>
        <v>19636232.439615384</v>
      </c>
      <c r="S171" s="3"/>
      <c r="T171" s="3"/>
      <c r="U171" s="41">
        <f>IF(U$7="",0,SUMIFS(U$1:U170,$C$1:$C170,$C171))</f>
        <v>547641.75576923077</v>
      </c>
      <c r="V171" s="41">
        <f>IF(V$7="",0,SUMIFS(V$1:V170,$C$1:$C170,$C171))</f>
        <v>696172.52211538458</v>
      </c>
      <c r="W171" s="41">
        <f>IF(W$7="",0,SUMIFS(W$1:W170,$C$1:$C170,$C171))</f>
        <v>854246.14519230765</v>
      </c>
      <c r="X171" s="41">
        <f>IF(X$7="",0,SUMIFS(X$1:X170,$C$1:$C170,$C171))</f>
        <v>1018865.9896153846</v>
      </c>
      <c r="Y171" s="41">
        <f>IF(Y$7="",0,SUMIFS(Y$1:Y170,$C$1:$C170,$C171))</f>
        <v>1192529.2515384615</v>
      </c>
      <c r="Z171" s="41">
        <f>IF(Z$7="",0,SUMIFS(Z$1:Z170,$C$1:$C170,$C171))</f>
        <v>1351155.8251923076</v>
      </c>
      <c r="AA171" s="41">
        <f>IF(AA$7="",0,SUMIFS(AA$1:AA170,$C$1:$C170,$C171))</f>
        <v>1514812.4653846156</v>
      </c>
      <c r="AB171" s="41">
        <f>IF(AB$7="",0,SUMIFS(AB$1:AB170,$C$1:$C170,$C171))</f>
        <v>1683499.1721153846</v>
      </c>
      <c r="AC171" s="41">
        <f>IF(AC$7="",0,SUMIFS(AC$1:AC170,$C$1:$C170,$C171))</f>
        <v>1857215.9453846151</v>
      </c>
      <c r="AD171" s="41">
        <f>IF(AD$7="",0,SUMIFS(AD$1:AD170,$C$1:$C170,$C171))</f>
        <v>2035962.785192308</v>
      </c>
      <c r="AE171" s="41">
        <f>IF(AE$7="",0,SUMIFS(AE$1:AE170,$C$1:$C170,$C171))</f>
        <v>2219739.691538461</v>
      </c>
      <c r="AF171" s="41">
        <f>IF(AF$7="",0,SUMIFS(AF$1:AF170,$C$1:$C170,$C171))</f>
        <v>2408546.6644230769</v>
      </c>
      <c r="AG171" s="41">
        <f>IF(AG$7="",0,SUMIFS(AG$1:AG170,$C$1:$C170,$C171))</f>
        <v>2255844.2261538459</v>
      </c>
      <c r="AH171" s="41">
        <f>IF(AH$7="",0,SUMIFS(AH$1:AH170,$C$1:$C170,$C171))</f>
        <v>0</v>
      </c>
      <c r="AI171" s="41">
        <f>IF(AI$7="",0,SUMIFS(AI$1:AI170,$C$1:$C170,$C171))</f>
        <v>0</v>
      </c>
      <c r="AJ171" s="41">
        <f>IF(AJ$7="",0,SUMIFS(AJ$1:AJ170,$C$1:$C170,$C171))</f>
        <v>0</v>
      </c>
      <c r="AK171" s="41">
        <f>IF(AK$7="",0,SUMIFS(AK$1:AK170,$C$1:$C170,$C171))</f>
        <v>0</v>
      </c>
      <c r="AL171" s="41">
        <f>IF(AL$7="",0,SUMIFS(AL$1:AL170,$C$1:$C170,$C171))</f>
        <v>0</v>
      </c>
      <c r="AM171" s="41">
        <f>IF(AM$7="",0,SUMIFS(AM$1:AM170,$C$1:$C170,$C171))</f>
        <v>0</v>
      </c>
      <c r="AN171" s="41">
        <f>IF(AN$7="",0,SUMIFS(AN$1:AN170,$C$1:$C170,$C171))</f>
        <v>0</v>
      </c>
      <c r="AO171" s="41">
        <f>IF(AO$7="",0,SUMIFS(AO$1:AO170,$C$1:$C170,$C171))</f>
        <v>0</v>
      </c>
      <c r="AP171" s="41">
        <f>IF(AP$7="",0,SUMIFS(AP$1:AP170,$C$1:$C170,$C171))</f>
        <v>0</v>
      </c>
      <c r="AQ171" s="41">
        <f>IF(AQ$7="",0,SUMIFS(AQ$1:AQ170,$C$1:$C170,$C171))</f>
        <v>0</v>
      </c>
      <c r="AR171" s="41">
        <f>IF(AR$7="",0,SUMIFS(AR$1:AR170,$C$1:$C170,$C171))</f>
        <v>0</v>
      </c>
      <c r="AS171" s="41">
        <f>IF(AS$7="",0,SUMIFS(AS$1:AS170,$C$1:$C170,$C171))</f>
        <v>0</v>
      </c>
      <c r="AT171" s="41">
        <f>IF(AT$7="",0,SUMIFS(AT$1:AT170,$C$1:$C170,$C171))</f>
        <v>0</v>
      </c>
      <c r="AU171" s="41">
        <f>IF(AU$7="",0,SUMIFS(AU$1:AU170,$C$1:$C170,$C171))</f>
        <v>0</v>
      </c>
      <c r="AV171" s="41">
        <f>IF(AV$7="",0,SUMIFS(AV$1:AV170,$C$1:$C170,$C171))</f>
        <v>0</v>
      </c>
      <c r="AW171" s="41">
        <f>IF(AW$7="",0,SUMIFS(AW$1:AW170,$C$1:$C170,$C171))</f>
        <v>0</v>
      </c>
      <c r="AX171" s="41">
        <f>IF(AX$7="",0,SUMIFS(AX$1:AX170,$C$1:$C170,$C171))</f>
        <v>0</v>
      </c>
      <c r="AY171" s="41">
        <f>IF(AY$7="",0,SUMIFS(AY$1:AY170,$C$1:$C170,$C171))</f>
        <v>0</v>
      </c>
      <c r="AZ171" s="41">
        <f>IF(AZ$7="",0,SUMIFS(AZ$1:AZ170,$C$1:$C170,$C171))</f>
        <v>0</v>
      </c>
      <c r="BA171" s="41">
        <f>IF(BA$7="",0,SUMIFS(BA$1:BA170,$C$1:$C170,$C171))</f>
        <v>0</v>
      </c>
      <c r="BB171" s="41">
        <f>IF(BB$7="",0,SUMIFS(BB$1:BB170,$C$1:$C170,$C171))</f>
        <v>0</v>
      </c>
      <c r="BC171" s="41">
        <f>IF(BC$7="",0,SUMIFS(BC$1:BC170,$C$1:$C170,$C171))</f>
        <v>0</v>
      </c>
      <c r="BD171" s="41">
        <f>IF(BD$7="",0,SUMIFS(BD$1:BD170,$C$1:$C170,$C171))</f>
        <v>0</v>
      </c>
      <c r="BE171" s="41">
        <f>IF(BE$7="",0,SUMIFS(BE$1:BE170,$C$1:$C170,$C171))</f>
        <v>0</v>
      </c>
      <c r="BF171" s="41">
        <f>IF(BF$7="",0,SUMIFS(BF$1:BF170,$C$1:$C170,$C171))</f>
        <v>0</v>
      </c>
      <c r="BG171" s="41">
        <f>IF(BG$7="",0,SUMIFS(BG$1:BG170,$C$1:$C170,$C171))</f>
        <v>0</v>
      </c>
      <c r="BH171" s="41">
        <f>IF(BH$7="",0,SUMIFS(BH$1:BH170,$C$1:$C170,$C171))</f>
        <v>0</v>
      </c>
      <c r="BI171" s="41">
        <f>IF(BI$7="",0,SUMIFS(BI$1:BI170,$C$1:$C170,$C171))</f>
        <v>0</v>
      </c>
      <c r="BJ171" s="41">
        <f>IF(BJ$7="",0,SUMIFS(BJ$1:BJ170,$C$1:$C170,$C171))</f>
        <v>0</v>
      </c>
      <c r="BK171" s="41">
        <f>IF(BK$7="",0,SUMIFS(BK$1:BK170,$C$1:$C170,$C171))</f>
        <v>0</v>
      </c>
      <c r="BL171" s="41">
        <f>IF(BL$7="",0,SUMIFS(BL$1:BL170,$C$1:$C170,$C171))</f>
        <v>0</v>
      </c>
      <c r="BM171" s="41">
        <f>IF(BM$7="",0,SUMIFS(BM$1:BM170,$C$1:$C170,$C171))</f>
        <v>0</v>
      </c>
      <c r="BN171" s="41">
        <f>IF(BN$7="",0,SUMIFS(BN$1:BN170,$C$1:$C170,$C171))</f>
        <v>0</v>
      </c>
      <c r="BO171" s="41">
        <f>IF(BO$7="",0,SUMIFS(BO$1:BO170,$C$1:$C170,$C171))</f>
        <v>0</v>
      </c>
      <c r="BP171" s="41">
        <f>IF(BP$7="",0,SUMIFS(BP$1:BP170,$C$1:$C170,$C171))</f>
        <v>0</v>
      </c>
      <c r="BQ171" s="41">
        <f>IF(BQ$7="",0,SUMIFS(BQ$1:BQ170,$C$1:$C170,$C171))</f>
        <v>0</v>
      </c>
      <c r="BR171" s="41">
        <f>IF(BR$7="",0,SUMIFS(BR$1:BR170,$C$1:$C170,$C171))</f>
        <v>0</v>
      </c>
      <c r="BS171" s="41">
        <f>IF(BS$7="",0,SUMIFS(BS$1:BS170,$C$1:$C170,$C171))</f>
        <v>0</v>
      </c>
      <c r="BT171" s="41">
        <f>IF(BT$7="",0,SUMIFS(BT$1:BT170,$C$1:$C170,$C171))</f>
        <v>0</v>
      </c>
      <c r="BU171" s="41">
        <f>IF(BU$7="",0,SUMIFS(BU$1:BU170,$C$1:$C170,$C171))</f>
        <v>0</v>
      </c>
      <c r="BV171" s="41">
        <f>IF(BV$7="",0,SUMIFS(BV$1:BV170,$C$1:$C170,$C171))</f>
        <v>0</v>
      </c>
      <c r="BW171" s="41">
        <f>IF(BW$7="",0,SUMIFS(BW$1:BW170,$C$1:$C170,$C171))</f>
        <v>0</v>
      </c>
      <c r="BX171" s="41">
        <f>IF(BX$7="",0,SUMIFS(BX$1:BX170,$C$1:$C170,$C171))</f>
        <v>0</v>
      </c>
      <c r="BY171" s="41">
        <f>IF(BY$7="",0,SUMIFS(BY$1:BY170,$C$1:$C170,$C171))</f>
        <v>0</v>
      </c>
      <c r="BZ171" s="41">
        <f>IF(BZ$7="",0,SUMIFS(BZ$1:BZ170,$C$1:$C170,$C171))</f>
        <v>0</v>
      </c>
      <c r="CA171" s="41">
        <f>IF(CA$7="",0,SUMIFS(CA$1:CA170,$C$1:$C170,$C171))</f>
        <v>0</v>
      </c>
      <c r="CB171" s="41">
        <f>IF(CB$7="",0,SUMIFS(CB$1:CB170,$C$1:$C170,$C171))</f>
        <v>0</v>
      </c>
      <c r="CC171" s="41">
        <f>IF(CC$7="",0,SUMIFS(CC$1:CC170,$C$1:$C170,$C171))</f>
        <v>0</v>
      </c>
      <c r="CD171" s="41">
        <f>IF(CD$7="",0,SUMIFS(CD$1:CD170,$C$1:$C170,$C171))</f>
        <v>0</v>
      </c>
      <c r="CE171" s="41">
        <f>IF(CE$7="",0,SUMIFS(CE$1:CE170,$C$1:$C170,$C171))</f>
        <v>0</v>
      </c>
      <c r="CF171" s="41">
        <f>IF(CF$7="",0,SUMIFS(CF$1:CF170,$C$1:$C170,$C171))</f>
        <v>0</v>
      </c>
      <c r="CG171" s="41">
        <f>IF(CG$7="",0,SUMIFS(CG$1:CG170,$C$1:$C170,$C171))</f>
        <v>0</v>
      </c>
      <c r="CH171" s="41">
        <f>IF(CH$7="",0,SUMIFS(CH$1:CH170,$C$1:$C170,$C171))</f>
        <v>0</v>
      </c>
      <c r="CI171" s="41">
        <f>IF(CI$7="",0,SUMIFS(CI$1:CI170,$C$1:$C170,$C171))</f>
        <v>0</v>
      </c>
      <c r="CJ171" s="41">
        <f>IF(CJ$7="",0,SUMIFS(CJ$1:CJ170,$C$1:$C170,$C171))</f>
        <v>0</v>
      </c>
      <c r="CK171" s="41">
        <f>IF(CK$7="",0,SUMIFS(CK$1:CK170,$C$1:$C170,$C171))</f>
        <v>0</v>
      </c>
      <c r="CL171" s="41">
        <f>IF(CL$7="",0,SUMIFS(CL$1:CL170,$C$1:$C170,$C171))</f>
        <v>0</v>
      </c>
      <c r="CM171" s="41">
        <f>IF(CM$7="",0,SUMIFS(CM$1:CM170,$C$1:$C170,$C171))</f>
        <v>0</v>
      </c>
      <c r="CN171" s="41">
        <f>IF(CN$7="",0,SUMIFS(CN$1:CN170,$C$1:$C170,$C171))</f>
        <v>0</v>
      </c>
      <c r="CO171" s="41">
        <f>IF(CO$7="",0,SUMIFS(CO$1:CO170,$C$1:$C170,$C171))</f>
        <v>0</v>
      </c>
      <c r="CP171" s="41">
        <f>IF(CP$7="",0,SUMIFS(CP$1:CP170,$C$1:$C170,$C171))</f>
        <v>0</v>
      </c>
      <c r="CQ171" s="41">
        <f>IF(CQ$7="",0,SUMIFS(CQ$1:CQ170,$C$1:$C170,$C171))</f>
        <v>0</v>
      </c>
      <c r="CR171" s="41">
        <f>IF(CR$7="",0,SUMIFS(CR$1:CR170,$C$1:$C170,$C171))</f>
        <v>0</v>
      </c>
      <c r="CS171" s="41">
        <f>IF(CS$7="",0,SUMIFS(CS$1:CS170,$C$1:$C170,$C171))</f>
        <v>0</v>
      </c>
      <c r="CT171" s="41">
        <f>IF(CT$7="",0,SUMIFS(CT$1:CT170,$C$1:$C170,$C171))</f>
        <v>0</v>
      </c>
      <c r="CU171" s="41">
        <f>IF(CU$7="",0,SUMIFS(CU$1:CU170,$C$1:$C170,$C171))</f>
        <v>0</v>
      </c>
      <c r="CV171" s="41">
        <f>IF(CV$7="",0,SUMIFS(CV$1:CV170,$C$1:$C170,$C171))</f>
        <v>0</v>
      </c>
      <c r="CW171" s="41">
        <f>IF(CW$7="",0,SUMIFS(CW$1:CW170,$C$1:$C170,$C171))</f>
        <v>0</v>
      </c>
      <c r="CX171" s="41">
        <f>IF(CX$7="",0,SUMIFS(CX$1:CX170,$C$1:$C170,$C171))</f>
        <v>0</v>
      </c>
      <c r="CY171" s="41">
        <f>IF(CY$7="",0,SUMIFS(CY$1:CY170,$C$1:$C170,$C171))</f>
        <v>0</v>
      </c>
      <c r="CZ171" s="41">
        <f>IF(CZ$7="",0,SUMIFS(CZ$1:CZ170,$C$1:$C170,$C171))</f>
        <v>0</v>
      </c>
      <c r="DA171" s="41">
        <f>IF(DA$7="",0,SUMIFS(DA$1:DA170,$C$1:$C170,$C171))</f>
        <v>0</v>
      </c>
      <c r="DB171" s="41">
        <f>IF(DB$7="",0,SUMIFS(DB$1:DB170,$C$1:$C170,$C171))</f>
        <v>0</v>
      </c>
      <c r="DC171" s="41">
        <f>IF(DC$7="",0,SUMIFS(DC$1:DC170,$C$1:$C170,$C171))</f>
        <v>0</v>
      </c>
      <c r="DD171" s="41">
        <f>IF(DD$7="",0,SUMIFS(DD$1:DD170,$C$1:$C170,$C171))</f>
        <v>0</v>
      </c>
      <c r="DE171" s="41">
        <f>IF(DE$7="",0,SUMIFS(DE$1:DE170,$C$1:$C170,$C171))</f>
        <v>0</v>
      </c>
      <c r="DF171" s="41">
        <f>IF(DF$7="",0,SUMIFS(DF$1:DF170,$C$1:$C170,$C171))</f>
        <v>0</v>
      </c>
      <c r="DG171" s="41">
        <f>IF(DG$7="",0,SUMIFS(DG$1:DG170,$C$1:$C170,$C171))</f>
        <v>0</v>
      </c>
      <c r="DH171" s="41">
        <f>IF(DH$7="",0,SUMIFS(DH$1:DH170,$C$1:$C170,$C171))</f>
        <v>0</v>
      </c>
      <c r="DI171" s="41">
        <f>IF(DI$7="",0,SUMIFS(DI$1:DI170,$C$1:$C170,$C171))</f>
        <v>0</v>
      </c>
      <c r="DJ171" s="41">
        <f>IF(DJ$7="",0,SUMIFS(DJ$1:DJ170,$C$1:$C170,$C171))</f>
        <v>0</v>
      </c>
      <c r="DK171" s="41">
        <f>IF(DK$7="",0,SUMIFS(DK$1:DK170,$C$1:$C170,$C171))</f>
        <v>0</v>
      </c>
      <c r="DL171" s="41">
        <f>IF(DL$7="",0,SUMIFS(DL$1:DL170,$C$1:$C170,$C171))</f>
        <v>0</v>
      </c>
      <c r="DM171" s="41">
        <f>IF(DM$7="",0,SUMIFS(DM$1:DM170,$C$1:$C170,$C171))</f>
        <v>0</v>
      </c>
      <c r="DN171" s="41">
        <f>IF(DN$7="",0,SUMIFS(DN$1:DN170,$C$1:$C170,$C171))</f>
        <v>0</v>
      </c>
      <c r="DO171" s="41">
        <f>IF(DO$7="",0,SUMIFS(DO$1:DO170,$C$1:$C170,$C171))</f>
        <v>0</v>
      </c>
      <c r="DP171" s="41">
        <f>IF(DP$7="",0,SUMIFS(DP$1:DP170,$C$1:$C170,$C171))</f>
        <v>0</v>
      </c>
      <c r="DQ171" s="41">
        <f>IF(DQ$7="",0,SUMIFS(DQ$1:DQ170,$C$1:$C170,$C171))</f>
        <v>0</v>
      </c>
      <c r="DR171" s="41">
        <f>IF(DR$7="",0,SUMIFS(DR$1:DR170,$C$1:$C170,$C171))</f>
        <v>0</v>
      </c>
      <c r="DS171" s="41">
        <f>IF(DS$7="",0,SUMIFS(DS$1:DS170,$C$1:$C170,$C171))</f>
        <v>0</v>
      </c>
      <c r="DT171" s="41">
        <f>IF(DT$7="",0,SUMIFS(DT$1:DT170,$C$1:$C170,$C171))</f>
        <v>0</v>
      </c>
      <c r="DU171" s="41">
        <f>IF(DU$7="",0,SUMIFS(DU$1:DU170,$C$1:$C170,$C171))</f>
        <v>0</v>
      </c>
      <c r="DV171" s="41">
        <f>IF(DV$7="",0,SUMIFS(DV$1:DV170,$C$1:$C170,$C171))</f>
        <v>0</v>
      </c>
      <c r="DW171" s="41">
        <f>IF(DW$7="",0,SUMIFS(DW$1:DW170,$C$1:$C170,$C171))</f>
        <v>0</v>
      </c>
      <c r="DX171" s="41">
        <f>IF(DX$7="",0,SUMIFS(DX$1:DX170,$C$1:$C170,$C171))</f>
        <v>0</v>
      </c>
      <c r="DY171" s="41">
        <f>IF(DY$7="",0,SUMIFS(DY$1:DY170,$C$1:$C170,$C171))</f>
        <v>0</v>
      </c>
      <c r="DZ171" s="41">
        <f>IF(DZ$7="",0,SUMIFS(DZ$1:DZ170,$C$1:$C170,$C171))</f>
        <v>0</v>
      </c>
      <c r="EA171" s="41">
        <f>IF(EA$7="",0,SUMIFS(EA$1:EA170,$C$1:$C170,$C171))</f>
        <v>0</v>
      </c>
      <c r="EB171" s="41">
        <f>IF(EB$7="",0,SUMIFS(EB$1:EB170,$C$1:$C170,$C171))</f>
        <v>0</v>
      </c>
      <c r="EC171" s="41">
        <f>IF(EC$7="",0,SUMIFS(EC$1:EC170,$C$1:$C170,$C171))</f>
        <v>0</v>
      </c>
      <c r="ED171" s="41">
        <f>IF(ED$7="",0,SUMIFS(ED$1:ED170,$C$1:$C170,$C171))</f>
        <v>0</v>
      </c>
      <c r="EE171" s="41">
        <f>IF(EE$7="",0,SUMIFS(EE$1:EE170,$C$1:$C170,$C171))</f>
        <v>0</v>
      </c>
      <c r="EF171" s="41">
        <f>IF(EF$7="",0,SUMIFS(EF$1:EF170,$C$1:$C170,$C171))</f>
        <v>0</v>
      </c>
      <c r="EG171" s="41">
        <f>IF(EG$7="",0,SUMIFS(EG$1:EG170,$C$1:$C170,$C171))</f>
        <v>0</v>
      </c>
      <c r="EH171" s="41">
        <f>IF(EH$7="",0,SUMIFS(EH$1:EH170,$C$1:$C170,$C171))</f>
        <v>0</v>
      </c>
      <c r="EI171" s="41">
        <f>IF(EI$7="",0,SUMIFS(EI$1:EI170,$C$1:$C170,$C171))</f>
        <v>0</v>
      </c>
      <c r="EJ171" s="41">
        <f>IF(EJ$7="",0,SUMIFS(EJ$1:EJ170,$C$1:$C170,$C171))</f>
        <v>0</v>
      </c>
      <c r="EK171" s="41">
        <f>IF(EK$7="",0,SUMIFS(EK$1:EK170,$C$1:$C170,$C171))</f>
        <v>0</v>
      </c>
      <c r="EL171" s="41">
        <f>IF(EL$7="",0,SUMIFS(EL$1:EL170,$C$1:$C170,$C171))</f>
        <v>0</v>
      </c>
      <c r="EM171" s="41">
        <f>IF(EM$7="",0,SUMIFS(EM$1:EM170,$C$1:$C170,$C171))</f>
        <v>0</v>
      </c>
      <c r="EN171" s="41">
        <f>IF(EN$7="",0,SUMIFS(EN$1:EN170,$C$1:$C170,$C171))</f>
        <v>0</v>
      </c>
      <c r="EO171" s="41">
        <f>IF(EO$7="",0,SUMIFS(EO$1:EO170,$C$1:$C170,$C171))</f>
        <v>0</v>
      </c>
      <c r="EP171" s="41">
        <f>IF(EP$7="",0,SUMIFS(EP$1:EP170,$C$1:$C170,$C171))</f>
        <v>0</v>
      </c>
      <c r="EQ171" s="41">
        <f>IF(EQ$7="",0,SUMIFS(EQ$1:EQ170,$C$1:$C170,$C171))</f>
        <v>0</v>
      </c>
      <c r="ER171" s="41">
        <f>IF(ER$7="",0,SUMIFS(ER$1:ER170,$C$1:$C170,$C171))</f>
        <v>0</v>
      </c>
      <c r="ES171" s="41">
        <f>IF(ES$7="",0,SUMIFS(ES$1:ES170,$C$1:$C170,$C171))</f>
        <v>0</v>
      </c>
      <c r="ET171" s="41">
        <f>IF(ET$7="",0,SUMIFS(ET$1:ET170,$C$1:$C170,$C171))</f>
        <v>0</v>
      </c>
      <c r="EU171" s="41">
        <f>IF(EU$7="",0,SUMIFS(EU$1:EU170,$C$1:$C170,$C171))</f>
        <v>0</v>
      </c>
      <c r="EV171" s="41">
        <f>IF(EV$7="",0,SUMIFS(EV$1:EV170,$C$1:$C170,$C171))</f>
        <v>0</v>
      </c>
      <c r="EW171" s="41">
        <f>IF(EW$7="",0,SUMIFS(EW$1:EW170,$C$1:$C170,$C171))</f>
        <v>0</v>
      </c>
      <c r="EX171" s="41">
        <f>IF(EX$7="",0,SUMIFS(EX$1:EX170,$C$1:$C170,$C171))</f>
        <v>0</v>
      </c>
      <c r="EY171" s="41">
        <f>IF(EY$7="",0,SUMIFS(EY$1:EY170,$C$1:$C170,$C171))</f>
        <v>0</v>
      </c>
      <c r="EZ171" s="41">
        <f>IF(EZ$7="",0,SUMIFS(EZ$1:EZ170,$C$1:$C170,$C171))</f>
        <v>0</v>
      </c>
      <c r="FA171" s="41">
        <f>IF(FA$7="",0,SUMIFS(FA$1:FA170,$C$1:$C170,$C171))</f>
        <v>0</v>
      </c>
      <c r="FB171" s="41">
        <f>IF(FB$7="",0,SUMIFS(FB$1:FB170,$C$1:$C170,$C171))</f>
        <v>0</v>
      </c>
      <c r="FC171" s="41">
        <f>IF(FC$7="",0,SUMIFS(FC$1:FC170,$C$1:$C170,$C171))</f>
        <v>0</v>
      </c>
      <c r="FD171" s="41">
        <f>IF(FD$7="",0,SUMIFS(FD$1:FD170,$C$1:$C170,$C171))</f>
        <v>0</v>
      </c>
      <c r="FE171" s="41">
        <f>IF(FE$7="",0,SUMIFS(FE$1:FE170,$C$1:$C170,$C171))</f>
        <v>0</v>
      </c>
      <c r="FF171" s="41">
        <f>IF(FF$7="",0,SUMIFS(FF$1:FF170,$C$1:$C170,$C171))</f>
        <v>0</v>
      </c>
      <c r="FG171" s="41">
        <f>IF(FG$7="",0,SUMIFS(FG$1:FG170,$C$1:$C170,$C171))</f>
        <v>0</v>
      </c>
      <c r="FH171" s="41">
        <f>IF(FH$7="",0,SUMIFS(FH$1:FH170,$C$1:$C170,$C171))</f>
        <v>0</v>
      </c>
      <c r="FI171" s="41">
        <f>IF(FI$7="",0,SUMIFS(FI$1:FI170,$C$1:$C170,$C171))</f>
        <v>0</v>
      </c>
      <c r="FJ171" s="41">
        <f>IF(FJ$7="",0,SUMIFS(FJ$1:FJ170,$C$1:$C170,$C171))</f>
        <v>0</v>
      </c>
      <c r="FK171" s="41">
        <f>IF(FK$7="",0,SUMIFS(FK$1:FK170,$C$1:$C170,$C171))</f>
        <v>0</v>
      </c>
      <c r="FL171" s="41">
        <f>IF(FL$7="",0,SUMIFS(FL$1:FL170,$C$1:$C170,$C171))</f>
        <v>0</v>
      </c>
      <c r="FM171" s="41">
        <f>IF(FM$7="",0,SUMIFS(FM$1:FM170,$C$1:$C170,$C171))</f>
        <v>0</v>
      </c>
      <c r="FN171" s="41">
        <f>IF(FN$7="",0,SUMIFS(FN$1:FN170,$C$1:$C170,$C171))</f>
        <v>0</v>
      </c>
      <c r="FO171" s="41">
        <f>IF(FO$7="",0,SUMIFS(FO$1:FO170,$C$1:$C170,$C171))</f>
        <v>0</v>
      </c>
      <c r="FP171" s="41">
        <f>IF(FP$7="",0,SUMIFS(FP$1:FP170,$C$1:$C170,$C171))</f>
        <v>0</v>
      </c>
      <c r="FQ171" s="41">
        <f>IF(FQ$7="",0,SUMIFS(FQ$1:FQ170,$C$1:$C170,$C171))</f>
        <v>0</v>
      </c>
      <c r="FR171" s="41">
        <f>IF(FR$7="",0,SUMIFS(FR$1:FR170,$C$1:$C170,$C171))</f>
        <v>0</v>
      </c>
      <c r="FS171" s="41">
        <f>IF(FS$7="",0,SUMIFS(FS$1:FS170,$C$1:$C170,$C171))</f>
        <v>0</v>
      </c>
      <c r="FT171" s="41">
        <f>IF(FT$7="",0,SUMIFS(FT$1:FT170,$C$1:$C170,$C171))</f>
        <v>0</v>
      </c>
      <c r="FU171" s="41">
        <f>IF(FU$7="",0,SUMIFS(FU$1:FU170,$C$1:$C170,$C171))</f>
        <v>0</v>
      </c>
      <c r="FV171" s="41">
        <f>IF(FV$7="",0,SUMIFS(FV$1:FV170,$C$1:$C170,$C171))</f>
        <v>0</v>
      </c>
      <c r="FW171" s="41">
        <f>IF(FW$7="",0,SUMIFS(FW$1:FW170,$C$1:$C170,$C171))</f>
        <v>0</v>
      </c>
      <c r="FX171" s="41">
        <f>IF(FX$7="",0,SUMIFS(FX$1:FX170,$C$1:$C170,$C171))</f>
        <v>0</v>
      </c>
      <c r="FY171" s="41">
        <f>IF(FY$7="",0,SUMIFS(FY$1:FY170,$C$1:$C170,$C171))</f>
        <v>0</v>
      </c>
      <c r="FZ171" s="41">
        <f>IF(FZ$7="",0,SUMIFS(FZ$1:FZ170,$C$1:$C170,$C171))</f>
        <v>0</v>
      </c>
      <c r="GA171" s="41">
        <f>IF(GA$7="",0,SUMIFS(GA$1:GA170,$C$1:$C170,$C171))</f>
        <v>0</v>
      </c>
      <c r="GB171" s="41">
        <f>IF(GB$7="",0,SUMIFS(GB$1:GB170,$C$1:$C170,$C171))</f>
        <v>0</v>
      </c>
      <c r="GC171" s="41">
        <f>IF(GC$7="",0,SUMIFS(GC$1:GC170,$C$1:$C170,$C171))</f>
        <v>0</v>
      </c>
      <c r="GD171" s="41">
        <f>IF(GD$7="",0,SUMIFS(GD$1:GD170,$C$1:$C170,$C171))</f>
        <v>0</v>
      </c>
      <c r="GE171" s="41">
        <f>IF(GE$7="",0,SUMIFS(GE$1:GE170,$C$1:$C170,$C171))</f>
        <v>0</v>
      </c>
      <c r="GF171" s="41">
        <f>IF(GF$7="",0,SUMIFS(GF$1:GF170,$C$1:$C170,$C171))</f>
        <v>0</v>
      </c>
      <c r="GG171" s="41">
        <f>IF(GG$7="",0,SUMIFS(GG$1:GG170,$C$1:$C170,$C171))</f>
        <v>0</v>
      </c>
      <c r="GH171" s="41">
        <f>IF(GH$7="",0,SUMIFS(GH$1:GH170,$C$1:$C170,$C171))</f>
        <v>0</v>
      </c>
      <c r="GI171" s="41">
        <f>IF(GI$7="",0,SUMIFS(GI$1:GI170,$C$1:$C170,$C171))</f>
        <v>0</v>
      </c>
      <c r="GJ171" s="41">
        <f>IF(GJ$7="",0,SUMIFS(GJ$1:GJ170,$C$1:$C170,$C171))</f>
        <v>0</v>
      </c>
      <c r="GK171" s="41">
        <f>IF(GK$7="",0,SUMIFS(GK$1:GK170,$C$1:$C170,$C171))</f>
        <v>0</v>
      </c>
      <c r="GL171" s="41">
        <f>IF(GL$7="",0,SUMIFS(GL$1:GL170,$C$1:$C170,$C171))</f>
        <v>0</v>
      </c>
      <c r="GM171" s="41">
        <f>IF(GM$7="",0,SUMIFS(GM$1:GM170,$C$1:$C170,$C171))</f>
        <v>0</v>
      </c>
      <c r="GN171" s="41">
        <f>IF(GN$7="",0,SUMIFS(GN$1:GN170,$C$1:$C170,$C171))</f>
        <v>0</v>
      </c>
      <c r="GO171" s="41">
        <f>IF(GO$7="",0,SUMIFS(GO$1:GO170,$C$1:$C170,$C171))</f>
        <v>0</v>
      </c>
      <c r="GP171" s="41">
        <f>IF(GP$7="",0,SUMIFS(GP$1:GP170,$C$1:$C170,$C171))</f>
        <v>0</v>
      </c>
      <c r="GQ171" s="41">
        <f>IF(GQ$7="",0,SUMIFS(GQ$1:GQ170,$C$1:$C170,$C171))</f>
        <v>0</v>
      </c>
      <c r="GR171" s="41">
        <f>IF(GR$7="",0,SUMIFS(GR$1:GR170,$C$1:$C170,$C171))</f>
        <v>0</v>
      </c>
      <c r="GS171" s="41">
        <f>IF(GS$7="",0,SUMIFS(GS$1:GS170,$C$1:$C170,$C171))</f>
        <v>0</v>
      </c>
      <c r="GT171" s="41">
        <f>IF(GT$7="",0,SUMIFS(GT$1:GT170,$C$1:$C170,$C171))</f>
        <v>0</v>
      </c>
      <c r="GU171" s="41">
        <f>IF(GU$7="",0,SUMIFS(GU$1:GU170,$C$1:$C170,$C171))</f>
        <v>0</v>
      </c>
      <c r="GV171" s="41">
        <f>IF(GV$7="",0,SUMIFS(GV$1:GV170,$C$1:$C170,$C171))</f>
        <v>0</v>
      </c>
      <c r="GW171" s="41">
        <f>IF(GW$7="",0,SUMIFS(GW$1:GW170,$C$1:$C170,$C171))</f>
        <v>0</v>
      </c>
      <c r="GX171" s="41">
        <f>IF(GX$7="",0,SUMIFS(GX$1:GX170,$C$1:$C170,$C171))</f>
        <v>0</v>
      </c>
      <c r="GY171" s="41">
        <f>IF(GY$7="",0,SUMIFS(GY$1:GY170,$C$1:$C170,$C171))</f>
        <v>0</v>
      </c>
      <c r="GZ171" s="41">
        <f>IF(GZ$7="",0,SUMIFS(GZ$1:GZ170,$C$1:$C170,$C171))</f>
        <v>0</v>
      </c>
      <c r="HA171" s="41">
        <f>IF(HA$7="",0,SUMIFS(HA$1:HA170,$C$1:$C170,$C171))</f>
        <v>0</v>
      </c>
      <c r="HB171" s="41">
        <f>IF(HB$7="",0,SUMIFS(HB$1:HB170,$C$1:$C170,$C171))</f>
        <v>0</v>
      </c>
      <c r="HC171" s="41">
        <f>IF(HC$7="",0,SUMIFS(HC$1:HC170,$C$1:$C170,$C171))</f>
        <v>0</v>
      </c>
      <c r="HD171" s="41">
        <f>IF(HD$7="",0,SUMIFS(HD$1:HD170,$C$1:$C170,$C171))</f>
        <v>0</v>
      </c>
      <c r="HE171" s="41">
        <f>IF(HE$7="",0,SUMIFS(HE$1:HE170,$C$1:$C170,$C171))</f>
        <v>0</v>
      </c>
      <c r="HF171" s="41">
        <f>IF(HF$7="",0,SUMIFS(HF$1:HF170,$C$1:$C170,$C171))</f>
        <v>0</v>
      </c>
      <c r="HG171" s="41">
        <f>IF(HG$7="",0,SUMIFS(HG$1:HG170,$C$1:$C170,$C171))</f>
        <v>0</v>
      </c>
      <c r="HH171" s="41">
        <f>IF(HH$7="",0,SUMIFS(HH$1:HH170,$C$1:$C170,$C171))</f>
        <v>0</v>
      </c>
      <c r="HI171" s="41">
        <f>IF(HI$7="",0,SUMIFS(HI$1:HI170,$C$1:$C170,$C171))</f>
        <v>0</v>
      </c>
      <c r="HJ171" s="41">
        <f>IF(HJ$7="",0,SUMIFS(HJ$1:HJ170,$C$1:$C170,$C171))</f>
        <v>0</v>
      </c>
      <c r="HK171" s="41">
        <f>IF(HK$7="",0,SUMIFS(HK$1:HK170,$C$1:$C170,$C171))</f>
        <v>0</v>
      </c>
      <c r="HL171" s="41">
        <f>IF(HL$7="",0,SUMIFS(HL$1:HL170,$C$1:$C170,$C171))</f>
        <v>0</v>
      </c>
      <c r="HM171" s="41">
        <f>IF(HM$7="",0,SUMIFS(HM$1:HM170,$C$1:$C170,$C171))</f>
        <v>0</v>
      </c>
      <c r="HN171" s="41">
        <f>IF(HN$7="",0,SUMIFS(HN$1:HN170,$C$1:$C170,$C171))</f>
        <v>0</v>
      </c>
      <c r="HO171" s="41">
        <f>IF(HO$7="",0,SUMIFS(HO$1:HO170,$C$1:$C170,$C171))</f>
        <v>0</v>
      </c>
      <c r="HP171" s="41">
        <f>IF(HP$7="",0,SUMIFS(HP$1:HP170,$C$1:$C170,$C171))</f>
        <v>0</v>
      </c>
      <c r="HQ171" s="41">
        <f>IF(HQ$7="",0,SUMIFS(HQ$1:HQ170,$C$1:$C170,$C171))</f>
        <v>0</v>
      </c>
      <c r="HR171" s="41">
        <f>IF(HR$7="",0,SUMIFS(HR$1:HR170,$C$1:$C170,$C171))</f>
        <v>0</v>
      </c>
      <c r="HS171" s="41">
        <f>IF(HS$7="",0,SUMIFS(HS$1:HS170,$C$1:$C170,$C171))</f>
        <v>0</v>
      </c>
      <c r="HT171" s="41">
        <f>IF(HT$7="",0,SUMIFS(HT$1:HT170,$C$1:$C170,$C171))</f>
        <v>0</v>
      </c>
      <c r="HU171" s="41">
        <f>IF(HU$7="",0,SUMIFS(HU$1:HU170,$C$1:$C170,$C171))</f>
        <v>0</v>
      </c>
      <c r="HV171" s="41">
        <f>IF(HV$7="",0,SUMIFS(HV$1:HV170,$C$1:$C170,$C171))</f>
        <v>0</v>
      </c>
      <c r="HW171" s="41">
        <f>IF(HW$7="",0,SUMIFS(HW$1:HW170,$C$1:$C170,$C171))</f>
        <v>0</v>
      </c>
      <c r="HX171" s="41">
        <f>IF(HX$7="",0,SUMIFS(HX$1:HX170,$C$1:$C170,$C171))</f>
        <v>0</v>
      </c>
      <c r="HY171" s="41">
        <f>IF(HY$7="",0,SUMIFS(HY$1:HY170,$C$1:$C170,$C171))</f>
        <v>0</v>
      </c>
      <c r="HZ171" s="41">
        <f>IF(HZ$7="",0,SUMIFS(HZ$1:HZ170,$C$1:$C170,$C171))</f>
        <v>0</v>
      </c>
      <c r="IA171" s="41">
        <f>IF(IA$7="",0,SUMIFS(IA$1:IA170,$C$1:$C170,$C171))</f>
        <v>0</v>
      </c>
      <c r="IB171" s="41">
        <f>IF(IB$7="",0,SUMIFS(IB$1:IB170,$C$1:$C170,$C171))</f>
        <v>0</v>
      </c>
      <c r="IC171" s="41">
        <f>IF(IC$7="",0,SUMIFS(IC$1:IC170,$C$1:$C170,$C171))</f>
        <v>0</v>
      </c>
      <c r="ID171" s="41">
        <f>IF(ID$7="",0,SUMIFS(ID$1:ID170,$C$1:$C170,$C171))</f>
        <v>0</v>
      </c>
      <c r="IE171" s="41">
        <f>IF(IE$7="",0,SUMIFS(IE$1:IE170,$C$1:$C170,$C171))</f>
        <v>0</v>
      </c>
      <c r="IF171" s="41">
        <f>IF(IF$7="",0,SUMIFS(IF$1:IF170,$C$1:$C170,$C171))</f>
        <v>0</v>
      </c>
      <c r="IG171" s="41">
        <f>IF(IG$7="",0,SUMIFS(IG$1:IG170,$C$1:$C170,$C171))</f>
        <v>0</v>
      </c>
      <c r="IH171" s="41">
        <f>IF(IH$7="",0,SUMIFS(IH$1:IH170,$C$1:$C170,$C171))</f>
        <v>0</v>
      </c>
      <c r="II171" s="41">
        <f>IF(II$7="",0,SUMIFS(II$1:II170,$C$1:$C170,$C171))</f>
        <v>0</v>
      </c>
      <c r="IJ171" s="41">
        <f>IF(IJ$7="",0,SUMIFS(IJ$1:IJ170,$C$1:$C170,$C171))</f>
        <v>0</v>
      </c>
      <c r="IK171" s="41">
        <f>IF(IK$7="",0,SUMIFS(IK$1:IK170,$C$1:$C170,$C171))</f>
        <v>0</v>
      </c>
      <c r="IL171" s="41">
        <f>IF(IL$7="",0,SUMIFS(IL$1:IL170,$C$1:$C170,$C171))</f>
        <v>0</v>
      </c>
      <c r="IM171" s="41">
        <f>IF(IM$7="",0,SUMIFS(IM$1:IM170,$C$1:$C170,$C171))</f>
        <v>0</v>
      </c>
      <c r="IN171" s="41">
        <f>IF(IN$7="",0,SUMIFS(IN$1:IN170,$C$1:$C170,$C171))</f>
        <v>0</v>
      </c>
      <c r="IO171" s="41">
        <f>IF(IO$7="",0,SUMIFS(IO$1:IO170,$C$1:$C170,$C171))</f>
        <v>0</v>
      </c>
      <c r="IP171" s="41">
        <f>IF(IP$7="",0,SUMIFS(IP$1:IP170,$C$1:$C170,$C171))</f>
        <v>0</v>
      </c>
      <c r="IQ171" s="41">
        <f>IF(IQ$7="",0,SUMIFS(IQ$1:IQ170,$C$1:$C170,$C171))</f>
        <v>0</v>
      </c>
      <c r="IR171" s="41">
        <f>IF(IR$7="",0,SUMIFS(IR$1:IR170,$C$1:$C170,$C171))</f>
        <v>0</v>
      </c>
      <c r="IS171" s="41">
        <f>IF(IS$7="",0,SUMIFS(IS$1:IS170,$C$1:$C170,$C171))</f>
        <v>0</v>
      </c>
      <c r="IT171" s="41">
        <f>IF(IT$7="",0,SUMIFS(IT$1:IT170,$C$1:$C170,$C171))</f>
        <v>0</v>
      </c>
      <c r="IU171" s="41">
        <f>IF(IU$7="",0,SUMIFS(IU$1:IU170,$C$1:$C170,$C171))</f>
        <v>0</v>
      </c>
      <c r="IV171" s="41">
        <f>IF(IV$7="",0,SUMIFS(IV$1:IV170,$C$1:$C170,$C171))</f>
        <v>0</v>
      </c>
      <c r="IW171" s="41">
        <f>IF(IW$7="",0,SUMIFS(IW$1:IW170,$C$1:$C170,$C171))</f>
        <v>0</v>
      </c>
      <c r="IX171" s="41">
        <f>IF(IX$7="",0,SUMIFS(IX$1:IX170,$C$1:$C170,$C171))</f>
        <v>0</v>
      </c>
      <c r="IY171" s="41">
        <f>IF(IY$7="",0,SUMIFS(IY$1:IY170,$C$1:$C170,$C171))</f>
        <v>0</v>
      </c>
      <c r="IZ171" s="41">
        <f>IF(IZ$7="",0,SUMIFS(IZ$1:IZ170,$C$1:$C170,$C171))</f>
        <v>0</v>
      </c>
      <c r="JA171" s="41">
        <f>IF(JA$7="",0,SUMIFS(JA$1:JA170,$C$1:$C170,$C171))</f>
        <v>0</v>
      </c>
      <c r="JB171" s="41">
        <f>IF(JB$7="",0,SUMIFS(JB$1:JB170,$C$1:$C170,$C171))</f>
        <v>0</v>
      </c>
      <c r="JC171" s="41">
        <f>IF(JC$7="",0,SUMIFS(JC$1:JC170,$C$1:$C170,$C171))</f>
        <v>0</v>
      </c>
      <c r="JD171" s="41">
        <f>IF(JD$7="",0,SUMIFS(JD$1:JD170,$C$1:$C170,$C171))</f>
        <v>0</v>
      </c>
      <c r="JE171" s="41">
        <f>IF(JE$7="",0,SUMIFS(JE$1:JE170,$C$1:$C170,$C171))</f>
        <v>0</v>
      </c>
      <c r="JF171" s="41">
        <f>IF(JF$7="",0,SUMIFS(JF$1:JF170,$C$1:$C170,$C171))</f>
        <v>0</v>
      </c>
      <c r="JG171" s="41">
        <f>IF(JG$7="",0,SUMIFS(JG$1:JG170,$C$1:$C170,$C171))</f>
        <v>0</v>
      </c>
      <c r="JH171" s="41">
        <f>IF(JH$7="",0,SUMIFS(JH$1:JH170,$C$1:$C170,$C171))</f>
        <v>0</v>
      </c>
      <c r="JI171" s="41">
        <f>IF(JI$7="",0,SUMIFS(JI$1:JI170,$C$1:$C170,$C171))</f>
        <v>0</v>
      </c>
      <c r="JJ171" s="41">
        <f>IF(JJ$7="",0,SUMIFS(JJ$1:JJ170,$C$1:$C170,$C171))</f>
        <v>0</v>
      </c>
      <c r="JK171" s="41">
        <f>IF(JK$7="",0,SUMIFS(JK$1:JK170,$C$1:$C170,$C171))</f>
        <v>0</v>
      </c>
      <c r="JL171" s="41">
        <f>IF(JL$7="",0,SUMIFS(JL$1:JL170,$C$1:$C170,$C171))</f>
        <v>0</v>
      </c>
      <c r="JM171" s="41">
        <f>IF(JM$7="",0,SUMIFS(JM$1:JM170,$C$1:$C170,$C171))</f>
        <v>0</v>
      </c>
      <c r="JN171" s="41">
        <f>IF(JN$7="",0,SUMIFS(JN$1:JN170,$C$1:$C170,$C171))</f>
        <v>0</v>
      </c>
      <c r="JO171" s="41">
        <f>IF(JO$7="",0,SUMIFS(JO$1:JO170,$C$1:$C170,$C171))</f>
        <v>0</v>
      </c>
      <c r="JP171" s="41">
        <f>IF(JP$7="",0,SUMIFS(JP$1:JP170,$C$1:$C170,$C171))</f>
        <v>0</v>
      </c>
      <c r="JQ171" s="41">
        <f>IF(JQ$7="",0,SUMIFS(JQ$1:JQ170,$C$1:$C170,$C171))</f>
        <v>0</v>
      </c>
      <c r="JR171" s="41">
        <f>IF(JR$7="",0,SUMIFS(JR$1:JR170,$C$1:$C170,$C171))</f>
        <v>0</v>
      </c>
      <c r="JS171" s="41">
        <f>IF(JS$7="",0,SUMIFS(JS$1:JS170,$C$1:$C170,$C171))</f>
        <v>0</v>
      </c>
      <c r="JT171" s="41">
        <f>IF(JT$7="",0,SUMIFS(JT$1:JT170,$C$1:$C170,$C171))</f>
        <v>0</v>
      </c>
      <c r="JU171" s="41">
        <f>IF(JU$7="",0,SUMIFS(JU$1:JU170,$C$1:$C170,$C171))</f>
        <v>0</v>
      </c>
      <c r="JV171" s="41">
        <f>IF(JV$7="",0,SUMIFS(JV$1:JV170,$C$1:$C170,$C171))</f>
        <v>0</v>
      </c>
      <c r="JW171" s="41">
        <f>IF(JW$7="",0,SUMIFS(JW$1:JW170,$C$1:$C170,$C171))</f>
        <v>0</v>
      </c>
      <c r="JX171" s="41">
        <f>IF(JX$7="",0,SUMIFS(JX$1:JX170,$C$1:$C170,$C171))</f>
        <v>0</v>
      </c>
      <c r="JY171" s="41">
        <f>IF(JY$7="",0,SUMIFS(JY$1:JY170,$C$1:$C170,$C171))</f>
        <v>0</v>
      </c>
      <c r="JZ171" s="41">
        <f>IF(JZ$7="",0,SUMIFS(JZ$1:JZ170,$C$1:$C170,$C171))</f>
        <v>0</v>
      </c>
      <c r="KA171" s="41">
        <f>IF(KA$7="",0,SUMIFS(KA$1:KA170,$C$1:$C170,$C171))</f>
        <v>0</v>
      </c>
      <c r="KB171" s="41">
        <f>IF(KB$7="",0,SUMIFS(KB$1:KB170,$C$1:$C170,$C171))</f>
        <v>0</v>
      </c>
      <c r="KC171" s="41">
        <f>IF(KC$7="",0,SUMIFS(KC$1:KC170,$C$1:$C170,$C171))</f>
        <v>0</v>
      </c>
      <c r="KD171" s="41">
        <f>IF(KD$7="",0,SUMIFS(KD$1:KD170,$C$1:$C170,$C171))</f>
        <v>0</v>
      </c>
      <c r="KE171" s="41">
        <f>IF(KE$7="",0,SUMIFS(KE$1:KE170,$C$1:$C170,$C171))</f>
        <v>0</v>
      </c>
      <c r="KF171" s="41">
        <f>IF(KF$7="",0,SUMIFS(KF$1:KF170,$C$1:$C170,$C171))</f>
        <v>0</v>
      </c>
      <c r="KG171" s="41">
        <f>IF(KG$7="",0,SUMIFS(KG$1:KG170,$C$1:$C170,$C171))</f>
        <v>0</v>
      </c>
      <c r="KH171" s="41">
        <f>IF(KH$7="",0,SUMIFS(KH$1:KH170,$C$1:$C170,$C171))</f>
        <v>0</v>
      </c>
      <c r="KI171" s="41">
        <f>IF(KI$7="",0,SUMIFS(KI$1:KI170,$C$1:$C170,$C171))</f>
        <v>0</v>
      </c>
      <c r="KJ171" s="41">
        <f>IF(KJ$7="",0,SUMIFS(KJ$1:KJ170,$C$1:$C170,$C171))</f>
        <v>0</v>
      </c>
      <c r="KK171" s="41">
        <f>IF(KK$7="",0,SUMIFS(KK$1:KK170,$C$1:$C170,$C171))</f>
        <v>0</v>
      </c>
      <c r="KL171" s="41">
        <f>IF(KL$7="",0,SUMIFS(KL$1:KL170,$C$1:$C170,$C171))</f>
        <v>0</v>
      </c>
      <c r="KM171" s="41">
        <f>IF(KM$7="",0,SUMIFS(KM$1:KM170,$C$1:$C170,$C171))</f>
        <v>0</v>
      </c>
      <c r="KN171" s="41">
        <f>IF(KN$7="",0,SUMIFS(KN$1:KN170,$C$1:$C170,$C171))</f>
        <v>0</v>
      </c>
      <c r="KO171" s="41">
        <f>IF(KO$7="",0,SUMIFS(KO$1:KO170,$C$1:$C170,$C171))</f>
        <v>0</v>
      </c>
      <c r="KP171" s="41">
        <f>IF(KP$7="",0,SUMIFS(KP$1:KP170,$C$1:$C170,$C171))</f>
        <v>0</v>
      </c>
      <c r="KQ171" s="41">
        <f>IF(KQ$7="",0,SUMIFS(KQ$1:KQ170,$C$1:$C170,$C171))</f>
        <v>0</v>
      </c>
      <c r="KR171" s="41">
        <f>IF(KR$7="",0,SUMIFS(KR$1:KR170,$C$1:$C170,$C171))</f>
        <v>0</v>
      </c>
      <c r="KS171" s="41">
        <f>IF(KS$7="",0,SUMIFS(KS$1:KS170,$C$1:$C170,$C171))</f>
        <v>0</v>
      </c>
      <c r="KT171" s="41">
        <f>IF(KT$7="",0,SUMIFS(KT$1:KT170,$C$1:$C170,$C171))</f>
        <v>0</v>
      </c>
      <c r="KU171" s="41">
        <f>IF(KU$7="",0,SUMIFS(KU$1:KU170,$C$1:$C170,$C171))</f>
        <v>0</v>
      </c>
      <c r="KV171" s="41">
        <f>IF(KV$7="",0,SUMIFS(KV$1:KV170,$C$1:$C170,$C171))</f>
        <v>0</v>
      </c>
      <c r="KW171" s="3"/>
      <c r="KX171" s="3"/>
    </row>
    <row r="172" spans="1:310" s="76" customFormat="1" x14ac:dyDescent="0.25">
      <c r="A172" s="70"/>
      <c r="B172" s="72" t="s">
        <v>29</v>
      </c>
      <c r="C172" s="93" t="s">
        <v>27</v>
      </c>
      <c r="D172" s="72"/>
      <c r="E172" s="70" t="str">
        <f>kpi!$E$81</f>
        <v>операционные расходы (без НДС)</v>
      </c>
      <c r="F172" s="70"/>
      <c r="G172" s="70"/>
      <c r="H172" s="72" t="str">
        <f>IF(OR($E172="",$E172=0),"",INDEX(kpi!$I:$I,SUMIFS(kpi!$A:$A,kpi!$E:$E,$E172)))</f>
        <v>руб.</v>
      </c>
      <c r="I172" s="70"/>
      <c r="J172" s="70"/>
      <c r="K172" s="70"/>
      <c r="L172" s="70"/>
      <c r="M172" s="73"/>
      <c r="N172" s="70"/>
      <c r="O172" s="73"/>
      <c r="P172" s="70"/>
      <c r="Q172" s="70"/>
      <c r="R172" s="75">
        <f t="shared" si="1012"/>
        <v>20935015.461611025</v>
      </c>
      <c r="S172" s="70"/>
      <c r="T172" s="70"/>
      <c r="U172" s="75">
        <f>IF(U$7="",0,SUMIFS(U$1:U171,$C$1:$C171,$C172)-SUMIFS(U$1:U171,$C$1:$C171,$C172,$B$1:$B171,$B172)*условия!$N$150/(1+условия!$N$150))</f>
        <v>1644178.6104270674</v>
      </c>
      <c r="V172" s="75">
        <f>IF(V$7="",0,SUMIFS(V$1:V171,$C$1:$C171,$C172)-SUMIFS(V$1:V171,$C$1:$C171,$C172,$B$1:$B171,$B172)*условия!$N$150/(1+условия!$N$150))</f>
        <v>1031540.8995150562</v>
      </c>
      <c r="W172" s="75">
        <f>IF(W$7="",0,SUMIFS(W$1:W171,$C$1:$C171,$C172)-SUMIFS(W$1:W171,$C$1:$C171,$C172,$B$1:$B171,$B172)*условия!$N$150/(1+условия!$N$150))</f>
        <v>1131950.1364947357</v>
      </c>
      <c r="X172" s="75">
        <f>IF(X$7="",0,SUMIFS(X$1:X171,$C$1:$C171,$C172)-SUMIFS(X$1:X171,$C$1:$C171,$C172,$B$1:$B171,$B172)*условия!$N$150/(1+условия!$N$150))</f>
        <v>1235592.8249565032</v>
      </c>
      <c r="Y172" s="75">
        <f>IF(Y$7="",0,SUMIFS(Y$1:Y171,$C$1:$C171,$C172)-SUMIFS(Y$1:Y171,$C$1:$C171,$C172,$B$1:$B171,$B172)*условия!$N$150/(1+условия!$N$150))</f>
        <v>1343702.4341305834</v>
      </c>
      <c r="Z172" s="75">
        <f>IF(Z$7="",0,SUMIFS(Z$1:Z171,$C$1:$C171,$C172)-SUMIFS(Z$1:Z171,$C$1:$C171,$C172,$B$1:$B171,$B172)*условия!$N$150/(1+условия!$N$150))</f>
        <v>1444384.7964398125</v>
      </c>
      <c r="AA172" s="75">
        <f>IF(AA$7="",0,SUMIFS(AA$1:AA171,$C$1:$C171,$C172)-SUMIFS(AA$1:AA171,$C$1:$C171,$C172,$B$1:$B171,$B172)*условия!$N$150/(1+условия!$N$150))</f>
        <v>1547551.7181984938</v>
      </c>
      <c r="AB172" s="75">
        <f>IF(AB$7="",0,SUMIFS(AB$1:AB171,$C$1:$C171,$C172)-SUMIFS(AB$1:AB171,$C$1:$C171,$C172,$B$1:$B171,$B172)*условия!$N$150/(1+условия!$N$150))</f>
        <v>1653203.1994066266</v>
      </c>
      <c r="AC172" s="75">
        <f>IF(AC$7="",0,SUMIFS(AC$1:AC171,$C$1:$C171,$C172)-SUMIFS(AC$1:AC171,$C$1:$C171,$C172,$B$1:$B171,$B172)*условия!$N$150/(1+условия!$N$150))</f>
        <v>1761339.2400642114</v>
      </c>
      <c r="AD172" s="75">
        <f>IF(AD$7="",0,SUMIFS(AD$1:AD171,$C$1:$C171,$C172)-SUMIFS(AD$1:AD171,$C$1:$C171,$C172,$B$1:$B171,$B172)*условия!$N$150/(1+условия!$N$150))</f>
        <v>1871959.8401712487</v>
      </c>
      <c r="AE172" s="75">
        <f>IF(AE$7="",0,SUMIFS(AE$1:AE171,$C$1:$C171,$C172)-SUMIFS(AE$1:AE171,$C$1:$C171,$C172,$B$1:$B171,$B172)*условия!$N$150/(1+условия!$N$150))</f>
        <v>1985064.9997277367</v>
      </c>
      <c r="AF172" s="75">
        <f>IF(AF$7="",0,SUMIFS(AF$1:AF171,$C$1:$C171,$C172)-SUMIFS(AF$1:AF171,$C$1:$C171,$C172,$B$1:$B171,$B172)*условия!$N$150/(1+условия!$N$150))</f>
        <v>2168821.3854003442</v>
      </c>
      <c r="AG172" s="75">
        <f>IF(AG$7="",0,SUMIFS(AG$1:AG171,$C$1:$C171,$C172)-SUMIFS(AG$1:AG171,$C$1:$C171,$C172,$B$1:$B171,$B172)*условия!$N$150/(1+условия!$N$150))</f>
        <v>2115725.3766786028</v>
      </c>
      <c r="AH172" s="75">
        <f>IF(AH$7="",0,SUMIFS(AH$1:AH171,$C$1:$C171,$C172)-SUMIFS(AH$1:AH171,$C$1:$C171,$C172,$B$1:$B171,$B172)*условия!$N$150/(1+условия!$N$150))</f>
        <v>0</v>
      </c>
      <c r="AI172" s="75">
        <f>IF(AI$7="",0,SUMIFS(AI$1:AI171,$C$1:$C171,$C172)-SUMIFS(AI$1:AI171,$C$1:$C171,$C172,$B$1:$B171,$B172)*условия!$N$150/(1+условия!$N$150))</f>
        <v>0</v>
      </c>
      <c r="AJ172" s="75">
        <f>IF(AJ$7="",0,SUMIFS(AJ$1:AJ171,$C$1:$C171,$C172)-SUMIFS(AJ$1:AJ171,$C$1:$C171,$C172,$B$1:$B171,$B172)*условия!$N$150/(1+условия!$N$150))</f>
        <v>0</v>
      </c>
      <c r="AK172" s="75">
        <f>IF(AK$7="",0,SUMIFS(AK$1:AK171,$C$1:$C171,$C172)-SUMIFS(AK$1:AK171,$C$1:$C171,$C172,$B$1:$B171,$B172)*условия!$N$150/(1+условия!$N$150))</f>
        <v>0</v>
      </c>
      <c r="AL172" s="75">
        <f>IF(AL$7="",0,SUMIFS(AL$1:AL171,$C$1:$C171,$C172)-SUMIFS(AL$1:AL171,$C$1:$C171,$C172,$B$1:$B171,$B172)*условия!$N$150/(1+условия!$N$150))</f>
        <v>0</v>
      </c>
      <c r="AM172" s="75">
        <f>IF(AM$7="",0,SUMIFS(AM$1:AM171,$C$1:$C171,$C172)-SUMIFS(AM$1:AM171,$C$1:$C171,$C172,$B$1:$B171,$B172)*условия!$N$150/(1+условия!$N$150))</f>
        <v>0</v>
      </c>
      <c r="AN172" s="75">
        <f>IF(AN$7="",0,SUMIFS(AN$1:AN171,$C$1:$C171,$C172)-SUMIFS(AN$1:AN171,$C$1:$C171,$C172,$B$1:$B171,$B172)*условия!$N$150/(1+условия!$N$150))</f>
        <v>0</v>
      </c>
      <c r="AO172" s="75">
        <f>IF(AO$7="",0,SUMIFS(AO$1:AO171,$C$1:$C171,$C172)-SUMIFS(AO$1:AO171,$C$1:$C171,$C172,$B$1:$B171,$B172)*условия!$N$150/(1+условия!$N$150))</f>
        <v>0</v>
      </c>
      <c r="AP172" s="75">
        <f>IF(AP$7="",0,SUMIFS(AP$1:AP171,$C$1:$C171,$C172)-SUMIFS(AP$1:AP171,$C$1:$C171,$C172,$B$1:$B171,$B172)*условия!$N$150/(1+условия!$N$150))</f>
        <v>0</v>
      </c>
      <c r="AQ172" s="75">
        <f>IF(AQ$7="",0,SUMIFS(AQ$1:AQ171,$C$1:$C171,$C172)-SUMIFS(AQ$1:AQ171,$C$1:$C171,$C172,$B$1:$B171,$B172)*условия!$N$150/(1+условия!$N$150))</f>
        <v>0</v>
      </c>
      <c r="AR172" s="75">
        <f>IF(AR$7="",0,SUMIFS(AR$1:AR171,$C$1:$C171,$C172)-SUMIFS(AR$1:AR171,$C$1:$C171,$C172,$B$1:$B171,$B172)*условия!$N$150/(1+условия!$N$150))</f>
        <v>0</v>
      </c>
      <c r="AS172" s="75">
        <f>IF(AS$7="",0,SUMIFS(AS$1:AS171,$C$1:$C171,$C172)-SUMIFS(AS$1:AS171,$C$1:$C171,$C172,$B$1:$B171,$B172)*условия!$N$150/(1+условия!$N$150))</f>
        <v>0</v>
      </c>
      <c r="AT172" s="75">
        <f>IF(AT$7="",0,SUMIFS(AT$1:AT171,$C$1:$C171,$C172)-SUMIFS(AT$1:AT171,$C$1:$C171,$C172,$B$1:$B171,$B172)*условия!$N$150/(1+условия!$N$150))</f>
        <v>0</v>
      </c>
      <c r="AU172" s="75">
        <f>IF(AU$7="",0,SUMIFS(AU$1:AU171,$C$1:$C171,$C172)-SUMIFS(AU$1:AU171,$C$1:$C171,$C172,$B$1:$B171,$B172)*условия!$N$150/(1+условия!$N$150))</f>
        <v>0</v>
      </c>
      <c r="AV172" s="75">
        <f>IF(AV$7="",0,SUMIFS(AV$1:AV171,$C$1:$C171,$C172)-SUMIFS(AV$1:AV171,$C$1:$C171,$C172,$B$1:$B171,$B172)*условия!$N$150/(1+условия!$N$150))</f>
        <v>0</v>
      </c>
      <c r="AW172" s="75">
        <f>IF(AW$7="",0,SUMIFS(AW$1:AW171,$C$1:$C171,$C172)-SUMIFS(AW$1:AW171,$C$1:$C171,$C172,$B$1:$B171,$B172)*условия!$N$150/(1+условия!$N$150))</f>
        <v>0</v>
      </c>
      <c r="AX172" s="75">
        <f>IF(AX$7="",0,SUMIFS(AX$1:AX171,$C$1:$C171,$C172)-SUMIFS(AX$1:AX171,$C$1:$C171,$C172,$B$1:$B171,$B172)*условия!$N$150/(1+условия!$N$150))</f>
        <v>0</v>
      </c>
      <c r="AY172" s="75">
        <f>IF(AY$7="",0,SUMIFS(AY$1:AY171,$C$1:$C171,$C172)-SUMIFS(AY$1:AY171,$C$1:$C171,$C172,$B$1:$B171,$B172)*условия!$N$150/(1+условия!$N$150))</f>
        <v>0</v>
      </c>
      <c r="AZ172" s="75">
        <f>IF(AZ$7="",0,SUMIFS(AZ$1:AZ171,$C$1:$C171,$C172)-SUMIFS(AZ$1:AZ171,$C$1:$C171,$C172,$B$1:$B171,$B172)*условия!$N$150/(1+условия!$N$150))</f>
        <v>0</v>
      </c>
      <c r="BA172" s="75">
        <f>IF(BA$7="",0,SUMIFS(BA$1:BA171,$C$1:$C171,$C172)-SUMIFS(BA$1:BA171,$C$1:$C171,$C172,$B$1:$B171,$B172)*условия!$N$150/(1+условия!$N$150))</f>
        <v>0</v>
      </c>
      <c r="BB172" s="75">
        <f>IF(BB$7="",0,SUMIFS(BB$1:BB171,$C$1:$C171,$C172)-SUMIFS(BB$1:BB171,$C$1:$C171,$C172,$B$1:$B171,$B172)*условия!$N$150/(1+условия!$N$150))</f>
        <v>0</v>
      </c>
      <c r="BC172" s="75">
        <f>IF(BC$7="",0,SUMIFS(BC$1:BC171,$C$1:$C171,$C172)-SUMIFS(BC$1:BC171,$C$1:$C171,$C172,$B$1:$B171,$B172)*условия!$N$150/(1+условия!$N$150))</f>
        <v>0</v>
      </c>
      <c r="BD172" s="75">
        <f>IF(BD$7="",0,SUMIFS(BD$1:BD171,$C$1:$C171,$C172)-SUMIFS(BD$1:BD171,$C$1:$C171,$C172,$B$1:$B171,$B172)*условия!$N$150/(1+условия!$N$150))</f>
        <v>0</v>
      </c>
      <c r="BE172" s="75">
        <f>IF(BE$7="",0,SUMIFS(BE$1:BE171,$C$1:$C171,$C172)-SUMIFS(BE$1:BE171,$C$1:$C171,$C172,$B$1:$B171,$B172)*условия!$N$150/(1+условия!$N$150))</f>
        <v>0</v>
      </c>
      <c r="BF172" s="75">
        <f>IF(BF$7="",0,SUMIFS(BF$1:BF171,$C$1:$C171,$C172)-SUMIFS(BF$1:BF171,$C$1:$C171,$C172,$B$1:$B171,$B172)*условия!$N$150/(1+условия!$N$150))</f>
        <v>0</v>
      </c>
      <c r="BG172" s="75">
        <f>IF(BG$7="",0,SUMIFS(BG$1:BG171,$C$1:$C171,$C172)-SUMIFS(BG$1:BG171,$C$1:$C171,$C172,$B$1:$B171,$B172)*условия!$N$150/(1+условия!$N$150))</f>
        <v>0</v>
      </c>
      <c r="BH172" s="75">
        <f>IF(BH$7="",0,SUMIFS(BH$1:BH171,$C$1:$C171,$C172)-SUMIFS(BH$1:BH171,$C$1:$C171,$C172,$B$1:$B171,$B172)*условия!$N$150/(1+условия!$N$150))</f>
        <v>0</v>
      </c>
      <c r="BI172" s="75">
        <f>IF(BI$7="",0,SUMIFS(BI$1:BI171,$C$1:$C171,$C172)-SUMIFS(BI$1:BI171,$C$1:$C171,$C172,$B$1:$B171,$B172)*условия!$N$150/(1+условия!$N$150))</f>
        <v>0</v>
      </c>
      <c r="BJ172" s="75">
        <f>IF(BJ$7="",0,SUMIFS(BJ$1:BJ171,$C$1:$C171,$C172)-SUMIFS(BJ$1:BJ171,$C$1:$C171,$C172,$B$1:$B171,$B172)*условия!$N$150/(1+условия!$N$150))</f>
        <v>0</v>
      </c>
      <c r="BK172" s="75">
        <f>IF(BK$7="",0,SUMIFS(BK$1:BK171,$C$1:$C171,$C172)-SUMIFS(BK$1:BK171,$C$1:$C171,$C172,$B$1:$B171,$B172)*условия!$N$150/(1+условия!$N$150))</f>
        <v>0</v>
      </c>
      <c r="BL172" s="75">
        <f>IF(BL$7="",0,SUMIFS(BL$1:BL171,$C$1:$C171,$C172)-SUMIFS(BL$1:BL171,$C$1:$C171,$C172,$B$1:$B171,$B172)*условия!$N$150/(1+условия!$N$150))</f>
        <v>0</v>
      </c>
      <c r="BM172" s="75">
        <f>IF(BM$7="",0,SUMIFS(BM$1:BM171,$C$1:$C171,$C172)-SUMIFS(BM$1:BM171,$C$1:$C171,$C172,$B$1:$B171,$B172)*условия!$N$150/(1+условия!$N$150))</f>
        <v>0</v>
      </c>
      <c r="BN172" s="75">
        <f>IF(BN$7="",0,SUMIFS(BN$1:BN171,$C$1:$C171,$C172)-SUMIFS(BN$1:BN171,$C$1:$C171,$C172,$B$1:$B171,$B172)*условия!$N$150/(1+условия!$N$150))</f>
        <v>0</v>
      </c>
      <c r="BO172" s="75">
        <f>IF(BO$7="",0,SUMIFS(BO$1:BO171,$C$1:$C171,$C172)-SUMIFS(BO$1:BO171,$C$1:$C171,$C172,$B$1:$B171,$B172)*условия!$N$150/(1+условия!$N$150))</f>
        <v>0</v>
      </c>
      <c r="BP172" s="75">
        <f>IF(BP$7="",0,SUMIFS(BP$1:BP171,$C$1:$C171,$C172)-SUMIFS(BP$1:BP171,$C$1:$C171,$C172,$B$1:$B171,$B172)*условия!$N$150/(1+условия!$N$150))</f>
        <v>0</v>
      </c>
      <c r="BQ172" s="75">
        <f>IF(BQ$7="",0,SUMIFS(BQ$1:BQ171,$C$1:$C171,$C172)-SUMIFS(BQ$1:BQ171,$C$1:$C171,$C172,$B$1:$B171,$B172)*условия!$N$150/(1+условия!$N$150))</f>
        <v>0</v>
      </c>
      <c r="BR172" s="75">
        <f>IF(BR$7="",0,SUMIFS(BR$1:BR171,$C$1:$C171,$C172)-SUMIFS(BR$1:BR171,$C$1:$C171,$C172,$B$1:$B171,$B172)*условия!$N$150/(1+условия!$N$150))</f>
        <v>0</v>
      </c>
      <c r="BS172" s="75">
        <f>IF(BS$7="",0,SUMIFS(BS$1:BS171,$C$1:$C171,$C172)-SUMIFS(BS$1:BS171,$C$1:$C171,$C172,$B$1:$B171,$B172)*условия!$N$150/(1+условия!$N$150))</f>
        <v>0</v>
      </c>
      <c r="BT172" s="75">
        <f>IF(BT$7="",0,SUMIFS(BT$1:BT171,$C$1:$C171,$C172)-SUMIFS(BT$1:BT171,$C$1:$C171,$C172,$B$1:$B171,$B172)*условия!$N$150/(1+условия!$N$150))</f>
        <v>0</v>
      </c>
      <c r="BU172" s="75">
        <f>IF(BU$7="",0,SUMIFS(BU$1:BU171,$C$1:$C171,$C172)-SUMIFS(BU$1:BU171,$C$1:$C171,$C172,$B$1:$B171,$B172)*условия!$N$150/(1+условия!$N$150))</f>
        <v>0</v>
      </c>
      <c r="BV172" s="75">
        <f>IF(BV$7="",0,SUMIFS(BV$1:BV171,$C$1:$C171,$C172)-SUMIFS(BV$1:BV171,$C$1:$C171,$C172,$B$1:$B171,$B172)*условия!$N$150/(1+условия!$N$150))</f>
        <v>0</v>
      </c>
      <c r="BW172" s="75">
        <f>IF(BW$7="",0,SUMIFS(BW$1:BW171,$C$1:$C171,$C172)-SUMIFS(BW$1:BW171,$C$1:$C171,$C172,$B$1:$B171,$B172)*условия!$N$150/(1+условия!$N$150))</f>
        <v>0</v>
      </c>
      <c r="BX172" s="75">
        <f>IF(BX$7="",0,SUMIFS(BX$1:BX171,$C$1:$C171,$C172)-SUMIFS(BX$1:BX171,$C$1:$C171,$C172,$B$1:$B171,$B172)*условия!$N$150/(1+условия!$N$150))</f>
        <v>0</v>
      </c>
      <c r="BY172" s="75">
        <f>IF(BY$7="",0,SUMIFS(BY$1:BY171,$C$1:$C171,$C172)-SUMIFS(BY$1:BY171,$C$1:$C171,$C172,$B$1:$B171,$B172)*условия!$N$150/(1+условия!$N$150))</f>
        <v>0</v>
      </c>
      <c r="BZ172" s="75">
        <f>IF(BZ$7="",0,SUMIFS(BZ$1:BZ171,$C$1:$C171,$C172)-SUMIFS(BZ$1:BZ171,$C$1:$C171,$C172,$B$1:$B171,$B172)*условия!$N$150/(1+условия!$N$150))</f>
        <v>0</v>
      </c>
      <c r="CA172" s="75">
        <f>IF(CA$7="",0,SUMIFS(CA$1:CA171,$C$1:$C171,$C172)-SUMIFS(CA$1:CA171,$C$1:$C171,$C172,$B$1:$B171,$B172)*условия!$N$150/(1+условия!$N$150))</f>
        <v>0</v>
      </c>
      <c r="CB172" s="75">
        <f>IF(CB$7="",0,SUMIFS(CB$1:CB171,$C$1:$C171,$C172)-SUMIFS(CB$1:CB171,$C$1:$C171,$C172,$B$1:$B171,$B172)*условия!$N$150/(1+условия!$N$150))</f>
        <v>0</v>
      </c>
      <c r="CC172" s="75">
        <f>IF(CC$7="",0,SUMIFS(CC$1:CC171,$C$1:$C171,$C172)-SUMIFS(CC$1:CC171,$C$1:$C171,$C172,$B$1:$B171,$B172)*условия!$N$150/(1+условия!$N$150))</f>
        <v>0</v>
      </c>
      <c r="CD172" s="75">
        <f>IF(CD$7="",0,SUMIFS(CD$1:CD171,$C$1:$C171,$C172)-SUMIFS(CD$1:CD171,$C$1:$C171,$C172,$B$1:$B171,$B172)*условия!$N$150/(1+условия!$N$150))</f>
        <v>0</v>
      </c>
      <c r="CE172" s="75">
        <f>IF(CE$7="",0,SUMIFS(CE$1:CE171,$C$1:$C171,$C172)-SUMIFS(CE$1:CE171,$C$1:$C171,$C172,$B$1:$B171,$B172)*условия!$N$150/(1+условия!$N$150))</f>
        <v>0</v>
      </c>
      <c r="CF172" s="75">
        <f>IF(CF$7="",0,SUMIFS(CF$1:CF171,$C$1:$C171,$C172)-SUMIFS(CF$1:CF171,$C$1:$C171,$C172,$B$1:$B171,$B172)*условия!$N$150/(1+условия!$N$150))</f>
        <v>0</v>
      </c>
      <c r="CG172" s="75">
        <f>IF(CG$7="",0,SUMIFS(CG$1:CG171,$C$1:$C171,$C172)-SUMIFS(CG$1:CG171,$C$1:$C171,$C172,$B$1:$B171,$B172)*условия!$N$150/(1+условия!$N$150))</f>
        <v>0</v>
      </c>
      <c r="CH172" s="75">
        <f>IF(CH$7="",0,SUMIFS(CH$1:CH171,$C$1:$C171,$C172)-SUMIFS(CH$1:CH171,$C$1:$C171,$C172,$B$1:$B171,$B172)*условия!$N$150/(1+условия!$N$150))</f>
        <v>0</v>
      </c>
      <c r="CI172" s="75">
        <f>IF(CI$7="",0,SUMIFS(CI$1:CI171,$C$1:$C171,$C172)-SUMIFS(CI$1:CI171,$C$1:$C171,$C172,$B$1:$B171,$B172)*условия!$N$150/(1+условия!$N$150))</f>
        <v>0</v>
      </c>
      <c r="CJ172" s="75">
        <f>IF(CJ$7="",0,SUMIFS(CJ$1:CJ171,$C$1:$C171,$C172)-SUMIFS(CJ$1:CJ171,$C$1:$C171,$C172,$B$1:$B171,$B172)*условия!$N$150/(1+условия!$N$150))</f>
        <v>0</v>
      </c>
      <c r="CK172" s="75">
        <f>IF(CK$7="",0,SUMIFS(CK$1:CK171,$C$1:$C171,$C172)-SUMIFS(CK$1:CK171,$C$1:$C171,$C172,$B$1:$B171,$B172)*условия!$N$150/(1+условия!$N$150))</f>
        <v>0</v>
      </c>
      <c r="CL172" s="75">
        <f>IF(CL$7="",0,SUMIFS(CL$1:CL171,$C$1:$C171,$C172)-SUMIFS(CL$1:CL171,$C$1:$C171,$C172,$B$1:$B171,$B172)*условия!$N$150/(1+условия!$N$150))</f>
        <v>0</v>
      </c>
      <c r="CM172" s="75">
        <f>IF(CM$7="",0,SUMIFS(CM$1:CM171,$C$1:$C171,$C172)-SUMIFS(CM$1:CM171,$C$1:$C171,$C172,$B$1:$B171,$B172)*условия!$N$150/(1+условия!$N$150))</f>
        <v>0</v>
      </c>
      <c r="CN172" s="75">
        <f>IF(CN$7="",0,SUMIFS(CN$1:CN171,$C$1:$C171,$C172)-SUMIFS(CN$1:CN171,$C$1:$C171,$C172,$B$1:$B171,$B172)*условия!$N$150/(1+условия!$N$150))</f>
        <v>0</v>
      </c>
      <c r="CO172" s="75">
        <f>IF(CO$7="",0,SUMIFS(CO$1:CO171,$C$1:$C171,$C172)-SUMIFS(CO$1:CO171,$C$1:$C171,$C172,$B$1:$B171,$B172)*условия!$N$150/(1+условия!$N$150))</f>
        <v>0</v>
      </c>
      <c r="CP172" s="75">
        <f>IF(CP$7="",0,SUMIFS(CP$1:CP171,$C$1:$C171,$C172)-SUMIFS(CP$1:CP171,$C$1:$C171,$C172,$B$1:$B171,$B172)*условия!$N$150/(1+условия!$N$150))</f>
        <v>0</v>
      </c>
      <c r="CQ172" s="75">
        <f>IF(CQ$7="",0,SUMIFS(CQ$1:CQ171,$C$1:$C171,$C172)-SUMIFS(CQ$1:CQ171,$C$1:$C171,$C172,$B$1:$B171,$B172)*условия!$N$150/(1+условия!$N$150))</f>
        <v>0</v>
      </c>
      <c r="CR172" s="75">
        <f>IF(CR$7="",0,SUMIFS(CR$1:CR171,$C$1:$C171,$C172)-SUMIFS(CR$1:CR171,$C$1:$C171,$C172,$B$1:$B171,$B172)*условия!$N$150/(1+условия!$N$150))</f>
        <v>0</v>
      </c>
      <c r="CS172" s="75">
        <f>IF(CS$7="",0,SUMIFS(CS$1:CS171,$C$1:$C171,$C172)-SUMIFS(CS$1:CS171,$C$1:$C171,$C172,$B$1:$B171,$B172)*условия!$N$150/(1+условия!$N$150))</f>
        <v>0</v>
      </c>
      <c r="CT172" s="75">
        <f>IF(CT$7="",0,SUMIFS(CT$1:CT171,$C$1:$C171,$C172)-SUMIFS(CT$1:CT171,$C$1:$C171,$C172,$B$1:$B171,$B172)*условия!$N$150/(1+условия!$N$150))</f>
        <v>0</v>
      </c>
      <c r="CU172" s="75">
        <f>IF(CU$7="",0,SUMIFS(CU$1:CU171,$C$1:$C171,$C172)-SUMIFS(CU$1:CU171,$C$1:$C171,$C172,$B$1:$B171,$B172)*условия!$N$150/(1+условия!$N$150))</f>
        <v>0</v>
      </c>
      <c r="CV172" s="75">
        <f>IF(CV$7="",0,SUMIFS(CV$1:CV171,$C$1:$C171,$C172)-SUMIFS(CV$1:CV171,$C$1:$C171,$C172,$B$1:$B171,$B172)*условия!$N$150/(1+условия!$N$150))</f>
        <v>0</v>
      </c>
      <c r="CW172" s="75">
        <f>IF(CW$7="",0,SUMIFS(CW$1:CW171,$C$1:$C171,$C172)-SUMIFS(CW$1:CW171,$C$1:$C171,$C172,$B$1:$B171,$B172)*условия!$N$150/(1+условия!$N$150))</f>
        <v>0</v>
      </c>
      <c r="CX172" s="75">
        <f>IF(CX$7="",0,SUMIFS(CX$1:CX171,$C$1:$C171,$C172)-SUMIFS(CX$1:CX171,$C$1:$C171,$C172,$B$1:$B171,$B172)*условия!$N$150/(1+условия!$N$150))</f>
        <v>0</v>
      </c>
      <c r="CY172" s="75">
        <f>IF(CY$7="",0,SUMIFS(CY$1:CY171,$C$1:$C171,$C172)-SUMIFS(CY$1:CY171,$C$1:$C171,$C172,$B$1:$B171,$B172)*условия!$N$150/(1+условия!$N$150))</f>
        <v>0</v>
      </c>
      <c r="CZ172" s="75">
        <f>IF(CZ$7="",0,SUMIFS(CZ$1:CZ171,$C$1:$C171,$C172)-SUMIFS(CZ$1:CZ171,$C$1:$C171,$C172,$B$1:$B171,$B172)*условия!$N$150/(1+условия!$N$150))</f>
        <v>0</v>
      </c>
      <c r="DA172" s="75">
        <f>IF(DA$7="",0,SUMIFS(DA$1:DA171,$C$1:$C171,$C172)-SUMIFS(DA$1:DA171,$C$1:$C171,$C172,$B$1:$B171,$B172)*условия!$N$150/(1+условия!$N$150))</f>
        <v>0</v>
      </c>
      <c r="DB172" s="75">
        <f>IF(DB$7="",0,SUMIFS(DB$1:DB171,$C$1:$C171,$C172)-SUMIFS(DB$1:DB171,$C$1:$C171,$C172,$B$1:$B171,$B172)*условия!$N$150/(1+условия!$N$150))</f>
        <v>0</v>
      </c>
      <c r="DC172" s="75">
        <f>IF(DC$7="",0,SUMIFS(DC$1:DC171,$C$1:$C171,$C172)-SUMIFS(DC$1:DC171,$C$1:$C171,$C172,$B$1:$B171,$B172)*условия!$N$150/(1+условия!$N$150))</f>
        <v>0</v>
      </c>
      <c r="DD172" s="75">
        <f>IF(DD$7="",0,SUMIFS(DD$1:DD171,$C$1:$C171,$C172)-SUMIFS(DD$1:DD171,$C$1:$C171,$C172,$B$1:$B171,$B172)*условия!$N$150/(1+условия!$N$150))</f>
        <v>0</v>
      </c>
      <c r="DE172" s="75">
        <f>IF(DE$7="",0,SUMIFS(DE$1:DE171,$C$1:$C171,$C172)-SUMIFS(DE$1:DE171,$C$1:$C171,$C172,$B$1:$B171,$B172)*условия!$N$150/(1+условия!$N$150))</f>
        <v>0</v>
      </c>
      <c r="DF172" s="75">
        <f>IF(DF$7="",0,SUMIFS(DF$1:DF171,$C$1:$C171,$C172)-SUMIFS(DF$1:DF171,$C$1:$C171,$C172,$B$1:$B171,$B172)*условия!$N$150/(1+условия!$N$150))</f>
        <v>0</v>
      </c>
      <c r="DG172" s="75">
        <f>IF(DG$7="",0,SUMIFS(DG$1:DG171,$C$1:$C171,$C172)-SUMIFS(DG$1:DG171,$C$1:$C171,$C172,$B$1:$B171,$B172)*условия!$N$150/(1+условия!$N$150))</f>
        <v>0</v>
      </c>
      <c r="DH172" s="75">
        <f>IF(DH$7="",0,SUMIFS(DH$1:DH171,$C$1:$C171,$C172)-SUMIFS(DH$1:DH171,$C$1:$C171,$C172,$B$1:$B171,$B172)*условия!$N$150/(1+условия!$N$150))</f>
        <v>0</v>
      </c>
      <c r="DI172" s="75">
        <f>IF(DI$7="",0,SUMIFS(DI$1:DI171,$C$1:$C171,$C172)-SUMIFS(DI$1:DI171,$C$1:$C171,$C172,$B$1:$B171,$B172)*условия!$N$150/(1+условия!$N$150))</f>
        <v>0</v>
      </c>
      <c r="DJ172" s="75">
        <f>IF(DJ$7="",0,SUMIFS(DJ$1:DJ171,$C$1:$C171,$C172)-SUMIFS(DJ$1:DJ171,$C$1:$C171,$C172,$B$1:$B171,$B172)*условия!$N$150/(1+условия!$N$150))</f>
        <v>0</v>
      </c>
      <c r="DK172" s="75">
        <f>IF(DK$7="",0,SUMIFS(DK$1:DK171,$C$1:$C171,$C172)-SUMIFS(DK$1:DK171,$C$1:$C171,$C172,$B$1:$B171,$B172)*условия!$N$150/(1+условия!$N$150))</f>
        <v>0</v>
      </c>
      <c r="DL172" s="75">
        <f>IF(DL$7="",0,SUMIFS(DL$1:DL171,$C$1:$C171,$C172)-SUMIFS(DL$1:DL171,$C$1:$C171,$C172,$B$1:$B171,$B172)*условия!$N$150/(1+условия!$N$150))</f>
        <v>0</v>
      </c>
      <c r="DM172" s="75">
        <f>IF(DM$7="",0,SUMIFS(DM$1:DM171,$C$1:$C171,$C172)-SUMIFS(DM$1:DM171,$C$1:$C171,$C172,$B$1:$B171,$B172)*условия!$N$150/(1+условия!$N$150))</f>
        <v>0</v>
      </c>
      <c r="DN172" s="75">
        <f>IF(DN$7="",0,SUMIFS(DN$1:DN171,$C$1:$C171,$C172)-SUMIFS(DN$1:DN171,$C$1:$C171,$C172,$B$1:$B171,$B172)*условия!$N$150/(1+условия!$N$150))</f>
        <v>0</v>
      </c>
      <c r="DO172" s="75">
        <f>IF(DO$7="",0,SUMIFS(DO$1:DO171,$C$1:$C171,$C172)-SUMIFS(DO$1:DO171,$C$1:$C171,$C172,$B$1:$B171,$B172)*условия!$N$150/(1+условия!$N$150))</f>
        <v>0</v>
      </c>
      <c r="DP172" s="75">
        <f>IF(DP$7="",0,SUMIFS(DP$1:DP171,$C$1:$C171,$C172)-SUMIFS(DP$1:DP171,$C$1:$C171,$C172,$B$1:$B171,$B172)*условия!$N$150/(1+условия!$N$150))</f>
        <v>0</v>
      </c>
      <c r="DQ172" s="75">
        <f>IF(DQ$7="",0,SUMIFS(DQ$1:DQ171,$C$1:$C171,$C172)-SUMIFS(DQ$1:DQ171,$C$1:$C171,$C172,$B$1:$B171,$B172)*условия!$N$150/(1+условия!$N$150))</f>
        <v>0</v>
      </c>
      <c r="DR172" s="75">
        <f>IF(DR$7="",0,SUMIFS(DR$1:DR171,$C$1:$C171,$C172)-SUMIFS(DR$1:DR171,$C$1:$C171,$C172,$B$1:$B171,$B172)*условия!$N$150/(1+условия!$N$150))</f>
        <v>0</v>
      </c>
      <c r="DS172" s="75">
        <f>IF(DS$7="",0,SUMIFS(DS$1:DS171,$C$1:$C171,$C172)-SUMIFS(DS$1:DS171,$C$1:$C171,$C172,$B$1:$B171,$B172)*условия!$N$150/(1+условия!$N$150))</f>
        <v>0</v>
      </c>
      <c r="DT172" s="75">
        <f>IF(DT$7="",0,SUMIFS(DT$1:DT171,$C$1:$C171,$C172)-SUMIFS(DT$1:DT171,$C$1:$C171,$C172,$B$1:$B171,$B172)*условия!$N$150/(1+условия!$N$150))</f>
        <v>0</v>
      </c>
      <c r="DU172" s="75">
        <f>IF(DU$7="",0,SUMIFS(DU$1:DU171,$C$1:$C171,$C172)-SUMIFS(DU$1:DU171,$C$1:$C171,$C172,$B$1:$B171,$B172)*условия!$N$150/(1+условия!$N$150))</f>
        <v>0</v>
      </c>
      <c r="DV172" s="75">
        <f>IF(DV$7="",0,SUMIFS(DV$1:DV171,$C$1:$C171,$C172)-SUMIFS(DV$1:DV171,$C$1:$C171,$C172,$B$1:$B171,$B172)*условия!$N$150/(1+условия!$N$150))</f>
        <v>0</v>
      </c>
      <c r="DW172" s="75">
        <f>IF(DW$7="",0,SUMIFS(DW$1:DW171,$C$1:$C171,$C172)-SUMIFS(DW$1:DW171,$C$1:$C171,$C172,$B$1:$B171,$B172)*условия!$N$150/(1+условия!$N$150))</f>
        <v>0</v>
      </c>
      <c r="DX172" s="75">
        <f>IF(DX$7="",0,SUMIFS(DX$1:DX171,$C$1:$C171,$C172)-SUMIFS(DX$1:DX171,$C$1:$C171,$C172,$B$1:$B171,$B172)*условия!$N$150/(1+условия!$N$150))</f>
        <v>0</v>
      </c>
      <c r="DY172" s="75">
        <f>IF(DY$7="",0,SUMIFS(DY$1:DY171,$C$1:$C171,$C172)-SUMIFS(DY$1:DY171,$C$1:$C171,$C172,$B$1:$B171,$B172)*условия!$N$150/(1+условия!$N$150))</f>
        <v>0</v>
      </c>
      <c r="DZ172" s="75">
        <f>IF(DZ$7="",0,SUMIFS(DZ$1:DZ171,$C$1:$C171,$C172)-SUMIFS(DZ$1:DZ171,$C$1:$C171,$C172,$B$1:$B171,$B172)*условия!$N$150/(1+условия!$N$150))</f>
        <v>0</v>
      </c>
      <c r="EA172" s="75">
        <f>IF(EA$7="",0,SUMIFS(EA$1:EA171,$C$1:$C171,$C172)-SUMIFS(EA$1:EA171,$C$1:$C171,$C172,$B$1:$B171,$B172)*условия!$N$150/(1+условия!$N$150))</f>
        <v>0</v>
      </c>
      <c r="EB172" s="75">
        <f>IF(EB$7="",0,SUMIFS(EB$1:EB171,$C$1:$C171,$C172)-SUMIFS(EB$1:EB171,$C$1:$C171,$C172,$B$1:$B171,$B172)*условия!$N$150/(1+условия!$N$150))</f>
        <v>0</v>
      </c>
      <c r="EC172" s="75">
        <f>IF(EC$7="",0,SUMIFS(EC$1:EC171,$C$1:$C171,$C172)-SUMIFS(EC$1:EC171,$C$1:$C171,$C172,$B$1:$B171,$B172)*условия!$N$150/(1+условия!$N$150))</f>
        <v>0</v>
      </c>
      <c r="ED172" s="75">
        <f>IF(ED$7="",0,SUMIFS(ED$1:ED171,$C$1:$C171,$C172)-SUMIFS(ED$1:ED171,$C$1:$C171,$C172,$B$1:$B171,$B172)*условия!$N$150/(1+условия!$N$150))</f>
        <v>0</v>
      </c>
      <c r="EE172" s="75">
        <f>IF(EE$7="",0,SUMIFS(EE$1:EE171,$C$1:$C171,$C172)-SUMIFS(EE$1:EE171,$C$1:$C171,$C172,$B$1:$B171,$B172)*условия!$N$150/(1+условия!$N$150))</f>
        <v>0</v>
      </c>
      <c r="EF172" s="75">
        <f>IF(EF$7="",0,SUMIFS(EF$1:EF171,$C$1:$C171,$C172)-SUMIFS(EF$1:EF171,$C$1:$C171,$C172,$B$1:$B171,$B172)*условия!$N$150/(1+условия!$N$150))</f>
        <v>0</v>
      </c>
      <c r="EG172" s="75">
        <f>IF(EG$7="",0,SUMIFS(EG$1:EG171,$C$1:$C171,$C172)-SUMIFS(EG$1:EG171,$C$1:$C171,$C172,$B$1:$B171,$B172)*условия!$N$150/(1+условия!$N$150))</f>
        <v>0</v>
      </c>
      <c r="EH172" s="75">
        <f>IF(EH$7="",0,SUMIFS(EH$1:EH171,$C$1:$C171,$C172)-SUMIFS(EH$1:EH171,$C$1:$C171,$C172,$B$1:$B171,$B172)*условия!$N$150/(1+условия!$N$150))</f>
        <v>0</v>
      </c>
      <c r="EI172" s="75">
        <f>IF(EI$7="",0,SUMIFS(EI$1:EI171,$C$1:$C171,$C172)-SUMIFS(EI$1:EI171,$C$1:$C171,$C172,$B$1:$B171,$B172)*условия!$N$150/(1+условия!$N$150))</f>
        <v>0</v>
      </c>
      <c r="EJ172" s="75">
        <f>IF(EJ$7="",0,SUMIFS(EJ$1:EJ171,$C$1:$C171,$C172)-SUMIFS(EJ$1:EJ171,$C$1:$C171,$C172,$B$1:$B171,$B172)*условия!$N$150/(1+условия!$N$150))</f>
        <v>0</v>
      </c>
      <c r="EK172" s="75">
        <f>IF(EK$7="",0,SUMIFS(EK$1:EK171,$C$1:$C171,$C172)-SUMIFS(EK$1:EK171,$C$1:$C171,$C172,$B$1:$B171,$B172)*условия!$N$150/(1+условия!$N$150))</f>
        <v>0</v>
      </c>
      <c r="EL172" s="75">
        <f>IF(EL$7="",0,SUMIFS(EL$1:EL171,$C$1:$C171,$C172)-SUMIFS(EL$1:EL171,$C$1:$C171,$C172,$B$1:$B171,$B172)*условия!$N$150/(1+условия!$N$150))</f>
        <v>0</v>
      </c>
      <c r="EM172" s="75">
        <f>IF(EM$7="",0,SUMIFS(EM$1:EM171,$C$1:$C171,$C172)-SUMIFS(EM$1:EM171,$C$1:$C171,$C172,$B$1:$B171,$B172)*условия!$N$150/(1+условия!$N$150))</f>
        <v>0</v>
      </c>
      <c r="EN172" s="75">
        <f>IF(EN$7="",0,SUMIFS(EN$1:EN171,$C$1:$C171,$C172)-SUMIFS(EN$1:EN171,$C$1:$C171,$C172,$B$1:$B171,$B172)*условия!$N$150/(1+условия!$N$150))</f>
        <v>0</v>
      </c>
      <c r="EO172" s="75">
        <f>IF(EO$7="",0,SUMIFS(EO$1:EO171,$C$1:$C171,$C172)-SUMIFS(EO$1:EO171,$C$1:$C171,$C172,$B$1:$B171,$B172)*условия!$N$150/(1+условия!$N$150))</f>
        <v>0</v>
      </c>
      <c r="EP172" s="75">
        <f>IF(EP$7="",0,SUMIFS(EP$1:EP171,$C$1:$C171,$C172)-SUMIFS(EP$1:EP171,$C$1:$C171,$C172,$B$1:$B171,$B172)*условия!$N$150/(1+условия!$N$150))</f>
        <v>0</v>
      </c>
      <c r="EQ172" s="75">
        <f>IF(EQ$7="",0,SUMIFS(EQ$1:EQ171,$C$1:$C171,$C172)-SUMIFS(EQ$1:EQ171,$C$1:$C171,$C172,$B$1:$B171,$B172)*условия!$N$150/(1+условия!$N$150))</f>
        <v>0</v>
      </c>
      <c r="ER172" s="75">
        <f>IF(ER$7="",0,SUMIFS(ER$1:ER171,$C$1:$C171,$C172)-SUMIFS(ER$1:ER171,$C$1:$C171,$C172,$B$1:$B171,$B172)*условия!$N$150/(1+условия!$N$150))</f>
        <v>0</v>
      </c>
      <c r="ES172" s="75">
        <f>IF(ES$7="",0,SUMIFS(ES$1:ES171,$C$1:$C171,$C172)-SUMIFS(ES$1:ES171,$C$1:$C171,$C172,$B$1:$B171,$B172)*условия!$N$150/(1+условия!$N$150))</f>
        <v>0</v>
      </c>
      <c r="ET172" s="75">
        <f>IF(ET$7="",0,SUMIFS(ET$1:ET171,$C$1:$C171,$C172)-SUMIFS(ET$1:ET171,$C$1:$C171,$C172,$B$1:$B171,$B172)*условия!$N$150/(1+условия!$N$150))</f>
        <v>0</v>
      </c>
      <c r="EU172" s="75">
        <f>IF(EU$7="",0,SUMIFS(EU$1:EU171,$C$1:$C171,$C172)-SUMIFS(EU$1:EU171,$C$1:$C171,$C172,$B$1:$B171,$B172)*условия!$N$150/(1+условия!$N$150))</f>
        <v>0</v>
      </c>
      <c r="EV172" s="75">
        <f>IF(EV$7="",0,SUMIFS(EV$1:EV171,$C$1:$C171,$C172)-SUMIFS(EV$1:EV171,$C$1:$C171,$C172,$B$1:$B171,$B172)*условия!$N$150/(1+условия!$N$150))</f>
        <v>0</v>
      </c>
      <c r="EW172" s="75">
        <f>IF(EW$7="",0,SUMIFS(EW$1:EW171,$C$1:$C171,$C172)-SUMIFS(EW$1:EW171,$C$1:$C171,$C172,$B$1:$B171,$B172)*условия!$N$150/(1+условия!$N$150))</f>
        <v>0</v>
      </c>
      <c r="EX172" s="75">
        <f>IF(EX$7="",0,SUMIFS(EX$1:EX171,$C$1:$C171,$C172)-SUMIFS(EX$1:EX171,$C$1:$C171,$C172,$B$1:$B171,$B172)*условия!$N$150/(1+условия!$N$150))</f>
        <v>0</v>
      </c>
      <c r="EY172" s="75">
        <f>IF(EY$7="",0,SUMIFS(EY$1:EY171,$C$1:$C171,$C172)-SUMIFS(EY$1:EY171,$C$1:$C171,$C172,$B$1:$B171,$B172)*условия!$N$150/(1+условия!$N$150))</f>
        <v>0</v>
      </c>
      <c r="EZ172" s="75">
        <f>IF(EZ$7="",0,SUMIFS(EZ$1:EZ171,$C$1:$C171,$C172)-SUMIFS(EZ$1:EZ171,$C$1:$C171,$C172,$B$1:$B171,$B172)*условия!$N$150/(1+условия!$N$150))</f>
        <v>0</v>
      </c>
      <c r="FA172" s="75">
        <f>IF(FA$7="",0,SUMIFS(FA$1:FA171,$C$1:$C171,$C172)-SUMIFS(FA$1:FA171,$C$1:$C171,$C172,$B$1:$B171,$B172)*условия!$N$150/(1+условия!$N$150))</f>
        <v>0</v>
      </c>
      <c r="FB172" s="75">
        <f>IF(FB$7="",0,SUMIFS(FB$1:FB171,$C$1:$C171,$C172)-SUMIFS(FB$1:FB171,$C$1:$C171,$C172,$B$1:$B171,$B172)*условия!$N$150/(1+условия!$N$150))</f>
        <v>0</v>
      </c>
      <c r="FC172" s="75">
        <f>IF(FC$7="",0,SUMIFS(FC$1:FC171,$C$1:$C171,$C172)-SUMIFS(FC$1:FC171,$C$1:$C171,$C172,$B$1:$B171,$B172)*условия!$N$150/(1+условия!$N$150))</f>
        <v>0</v>
      </c>
      <c r="FD172" s="75">
        <f>IF(FD$7="",0,SUMIFS(FD$1:FD171,$C$1:$C171,$C172)-SUMIFS(FD$1:FD171,$C$1:$C171,$C172,$B$1:$B171,$B172)*условия!$N$150/(1+условия!$N$150))</f>
        <v>0</v>
      </c>
      <c r="FE172" s="75">
        <f>IF(FE$7="",0,SUMIFS(FE$1:FE171,$C$1:$C171,$C172)-SUMIFS(FE$1:FE171,$C$1:$C171,$C172,$B$1:$B171,$B172)*условия!$N$150/(1+условия!$N$150))</f>
        <v>0</v>
      </c>
      <c r="FF172" s="75">
        <f>IF(FF$7="",0,SUMIFS(FF$1:FF171,$C$1:$C171,$C172)-SUMIFS(FF$1:FF171,$C$1:$C171,$C172,$B$1:$B171,$B172)*условия!$N$150/(1+условия!$N$150))</f>
        <v>0</v>
      </c>
      <c r="FG172" s="75">
        <f>IF(FG$7="",0,SUMIFS(FG$1:FG171,$C$1:$C171,$C172)-SUMIFS(FG$1:FG171,$C$1:$C171,$C172,$B$1:$B171,$B172)*условия!$N$150/(1+условия!$N$150))</f>
        <v>0</v>
      </c>
      <c r="FH172" s="75">
        <f>IF(FH$7="",0,SUMIFS(FH$1:FH171,$C$1:$C171,$C172)-SUMIFS(FH$1:FH171,$C$1:$C171,$C172,$B$1:$B171,$B172)*условия!$N$150/(1+условия!$N$150))</f>
        <v>0</v>
      </c>
      <c r="FI172" s="75">
        <f>IF(FI$7="",0,SUMIFS(FI$1:FI171,$C$1:$C171,$C172)-SUMIFS(FI$1:FI171,$C$1:$C171,$C172,$B$1:$B171,$B172)*условия!$N$150/(1+условия!$N$150))</f>
        <v>0</v>
      </c>
      <c r="FJ172" s="75">
        <f>IF(FJ$7="",0,SUMIFS(FJ$1:FJ171,$C$1:$C171,$C172)-SUMIFS(FJ$1:FJ171,$C$1:$C171,$C172,$B$1:$B171,$B172)*условия!$N$150/(1+условия!$N$150))</f>
        <v>0</v>
      </c>
      <c r="FK172" s="75">
        <f>IF(FK$7="",0,SUMIFS(FK$1:FK171,$C$1:$C171,$C172)-SUMIFS(FK$1:FK171,$C$1:$C171,$C172,$B$1:$B171,$B172)*условия!$N$150/(1+условия!$N$150))</f>
        <v>0</v>
      </c>
      <c r="FL172" s="75">
        <f>IF(FL$7="",0,SUMIFS(FL$1:FL171,$C$1:$C171,$C172)-SUMIFS(FL$1:FL171,$C$1:$C171,$C172,$B$1:$B171,$B172)*условия!$N$150/(1+условия!$N$150))</f>
        <v>0</v>
      </c>
      <c r="FM172" s="75">
        <f>IF(FM$7="",0,SUMIFS(FM$1:FM171,$C$1:$C171,$C172)-SUMIFS(FM$1:FM171,$C$1:$C171,$C172,$B$1:$B171,$B172)*условия!$N$150/(1+условия!$N$150))</f>
        <v>0</v>
      </c>
      <c r="FN172" s="75">
        <f>IF(FN$7="",0,SUMIFS(FN$1:FN171,$C$1:$C171,$C172)-SUMIFS(FN$1:FN171,$C$1:$C171,$C172,$B$1:$B171,$B172)*условия!$N$150/(1+условия!$N$150))</f>
        <v>0</v>
      </c>
      <c r="FO172" s="75">
        <f>IF(FO$7="",0,SUMIFS(FO$1:FO171,$C$1:$C171,$C172)-SUMIFS(FO$1:FO171,$C$1:$C171,$C172,$B$1:$B171,$B172)*условия!$N$150/(1+условия!$N$150))</f>
        <v>0</v>
      </c>
      <c r="FP172" s="75">
        <f>IF(FP$7="",0,SUMIFS(FP$1:FP171,$C$1:$C171,$C172)-SUMIFS(FP$1:FP171,$C$1:$C171,$C172,$B$1:$B171,$B172)*условия!$N$150/(1+условия!$N$150))</f>
        <v>0</v>
      </c>
      <c r="FQ172" s="75">
        <f>IF(FQ$7="",0,SUMIFS(FQ$1:FQ171,$C$1:$C171,$C172)-SUMIFS(FQ$1:FQ171,$C$1:$C171,$C172,$B$1:$B171,$B172)*условия!$N$150/(1+условия!$N$150))</f>
        <v>0</v>
      </c>
      <c r="FR172" s="75">
        <f>IF(FR$7="",0,SUMIFS(FR$1:FR171,$C$1:$C171,$C172)-SUMIFS(FR$1:FR171,$C$1:$C171,$C172,$B$1:$B171,$B172)*условия!$N$150/(1+условия!$N$150))</f>
        <v>0</v>
      </c>
      <c r="FS172" s="75">
        <f>IF(FS$7="",0,SUMIFS(FS$1:FS171,$C$1:$C171,$C172)-SUMIFS(FS$1:FS171,$C$1:$C171,$C172,$B$1:$B171,$B172)*условия!$N$150/(1+условия!$N$150))</f>
        <v>0</v>
      </c>
      <c r="FT172" s="75">
        <f>IF(FT$7="",0,SUMIFS(FT$1:FT171,$C$1:$C171,$C172)-SUMIFS(FT$1:FT171,$C$1:$C171,$C172,$B$1:$B171,$B172)*условия!$N$150/(1+условия!$N$150))</f>
        <v>0</v>
      </c>
      <c r="FU172" s="75">
        <f>IF(FU$7="",0,SUMIFS(FU$1:FU171,$C$1:$C171,$C172)-SUMIFS(FU$1:FU171,$C$1:$C171,$C172,$B$1:$B171,$B172)*условия!$N$150/(1+условия!$N$150))</f>
        <v>0</v>
      </c>
      <c r="FV172" s="75">
        <f>IF(FV$7="",0,SUMIFS(FV$1:FV171,$C$1:$C171,$C172)-SUMIFS(FV$1:FV171,$C$1:$C171,$C172,$B$1:$B171,$B172)*условия!$N$150/(1+условия!$N$150))</f>
        <v>0</v>
      </c>
      <c r="FW172" s="75">
        <f>IF(FW$7="",0,SUMIFS(FW$1:FW171,$C$1:$C171,$C172)-SUMIFS(FW$1:FW171,$C$1:$C171,$C172,$B$1:$B171,$B172)*условия!$N$150/(1+условия!$N$150))</f>
        <v>0</v>
      </c>
      <c r="FX172" s="75">
        <f>IF(FX$7="",0,SUMIFS(FX$1:FX171,$C$1:$C171,$C172)-SUMIFS(FX$1:FX171,$C$1:$C171,$C172,$B$1:$B171,$B172)*условия!$N$150/(1+условия!$N$150))</f>
        <v>0</v>
      </c>
      <c r="FY172" s="75">
        <f>IF(FY$7="",0,SUMIFS(FY$1:FY171,$C$1:$C171,$C172)-SUMIFS(FY$1:FY171,$C$1:$C171,$C172,$B$1:$B171,$B172)*условия!$N$150/(1+условия!$N$150))</f>
        <v>0</v>
      </c>
      <c r="FZ172" s="75">
        <f>IF(FZ$7="",0,SUMIFS(FZ$1:FZ171,$C$1:$C171,$C172)-SUMIFS(FZ$1:FZ171,$C$1:$C171,$C172,$B$1:$B171,$B172)*условия!$N$150/(1+условия!$N$150))</f>
        <v>0</v>
      </c>
      <c r="GA172" s="75">
        <f>IF(GA$7="",0,SUMIFS(GA$1:GA171,$C$1:$C171,$C172)-SUMIFS(GA$1:GA171,$C$1:$C171,$C172,$B$1:$B171,$B172)*условия!$N$150/(1+условия!$N$150))</f>
        <v>0</v>
      </c>
      <c r="GB172" s="75">
        <f>IF(GB$7="",0,SUMIFS(GB$1:GB171,$C$1:$C171,$C172)-SUMIFS(GB$1:GB171,$C$1:$C171,$C172,$B$1:$B171,$B172)*условия!$N$150/(1+условия!$N$150))</f>
        <v>0</v>
      </c>
      <c r="GC172" s="75">
        <f>IF(GC$7="",0,SUMIFS(GC$1:GC171,$C$1:$C171,$C172)-SUMIFS(GC$1:GC171,$C$1:$C171,$C172,$B$1:$B171,$B172)*условия!$N$150/(1+условия!$N$150))</f>
        <v>0</v>
      </c>
      <c r="GD172" s="75">
        <f>IF(GD$7="",0,SUMIFS(GD$1:GD171,$C$1:$C171,$C172)-SUMIFS(GD$1:GD171,$C$1:$C171,$C172,$B$1:$B171,$B172)*условия!$N$150/(1+условия!$N$150))</f>
        <v>0</v>
      </c>
      <c r="GE172" s="75">
        <f>IF(GE$7="",0,SUMIFS(GE$1:GE171,$C$1:$C171,$C172)-SUMIFS(GE$1:GE171,$C$1:$C171,$C172,$B$1:$B171,$B172)*условия!$N$150/(1+условия!$N$150))</f>
        <v>0</v>
      </c>
      <c r="GF172" s="75">
        <f>IF(GF$7="",0,SUMIFS(GF$1:GF171,$C$1:$C171,$C172)-SUMIFS(GF$1:GF171,$C$1:$C171,$C172,$B$1:$B171,$B172)*условия!$N$150/(1+условия!$N$150))</f>
        <v>0</v>
      </c>
      <c r="GG172" s="75">
        <f>IF(GG$7="",0,SUMIFS(GG$1:GG171,$C$1:$C171,$C172)-SUMIFS(GG$1:GG171,$C$1:$C171,$C172,$B$1:$B171,$B172)*условия!$N$150/(1+условия!$N$150))</f>
        <v>0</v>
      </c>
      <c r="GH172" s="75">
        <f>IF(GH$7="",0,SUMIFS(GH$1:GH171,$C$1:$C171,$C172)-SUMIFS(GH$1:GH171,$C$1:$C171,$C172,$B$1:$B171,$B172)*условия!$N$150/(1+условия!$N$150))</f>
        <v>0</v>
      </c>
      <c r="GI172" s="75">
        <f>IF(GI$7="",0,SUMIFS(GI$1:GI171,$C$1:$C171,$C172)-SUMIFS(GI$1:GI171,$C$1:$C171,$C172,$B$1:$B171,$B172)*условия!$N$150/(1+условия!$N$150))</f>
        <v>0</v>
      </c>
      <c r="GJ172" s="75">
        <f>IF(GJ$7="",0,SUMIFS(GJ$1:GJ171,$C$1:$C171,$C172)-SUMIFS(GJ$1:GJ171,$C$1:$C171,$C172,$B$1:$B171,$B172)*условия!$N$150/(1+условия!$N$150))</f>
        <v>0</v>
      </c>
      <c r="GK172" s="75">
        <f>IF(GK$7="",0,SUMIFS(GK$1:GK171,$C$1:$C171,$C172)-SUMIFS(GK$1:GK171,$C$1:$C171,$C172,$B$1:$B171,$B172)*условия!$N$150/(1+условия!$N$150))</f>
        <v>0</v>
      </c>
      <c r="GL172" s="75">
        <f>IF(GL$7="",0,SUMIFS(GL$1:GL171,$C$1:$C171,$C172)-SUMIFS(GL$1:GL171,$C$1:$C171,$C172,$B$1:$B171,$B172)*условия!$N$150/(1+условия!$N$150))</f>
        <v>0</v>
      </c>
      <c r="GM172" s="75">
        <f>IF(GM$7="",0,SUMIFS(GM$1:GM171,$C$1:$C171,$C172)-SUMIFS(GM$1:GM171,$C$1:$C171,$C172,$B$1:$B171,$B172)*условия!$N$150/(1+условия!$N$150))</f>
        <v>0</v>
      </c>
      <c r="GN172" s="75">
        <f>IF(GN$7="",0,SUMIFS(GN$1:GN171,$C$1:$C171,$C172)-SUMIFS(GN$1:GN171,$C$1:$C171,$C172,$B$1:$B171,$B172)*условия!$N$150/(1+условия!$N$150))</f>
        <v>0</v>
      </c>
      <c r="GO172" s="75">
        <f>IF(GO$7="",0,SUMIFS(GO$1:GO171,$C$1:$C171,$C172)-SUMIFS(GO$1:GO171,$C$1:$C171,$C172,$B$1:$B171,$B172)*условия!$N$150/(1+условия!$N$150))</f>
        <v>0</v>
      </c>
      <c r="GP172" s="75">
        <f>IF(GP$7="",0,SUMIFS(GP$1:GP171,$C$1:$C171,$C172)-SUMIFS(GP$1:GP171,$C$1:$C171,$C172,$B$1:$B171,$B172)*условия!$N$150/(1+условия!$N$150))</f>
        <v>0</v>
      </c>
      <c r="GQ172" s="75">
        <f>IF(GQ$7="",0,SUMIFS(GQ$1:GQ171,$C$1:$C171,$C172)-SUMIFS(GQ$1:GQ171,$C$1:$C171,$C172,$B$1:$B171,$B172)*условия!$N$150/(1+условия!$N$150))</f>
        <v>0</v>
      </c>
      <c r="GR172" s="75">
        <f>IF(GR$7="",0,SUMIFS(GR$1:GR171,$C$1:$C171,$C172)-SUMIFS(GR$1:GR171,$C$1:$C171,$C172,$B$1:$B171,$B172)*условия!$N$150/(1+условия!$N$150))</f>
        <v>0</v>
      </c>
      <c r="GS172" s="75">
        <f>IF(GS$7="",0,SUMIFS(GS$1:GS171,$C$1:$C171,$C172)-SUMIFS(GS$1:GS171,$C$1:$C171,$C172,$B$1:$B171,$B172)*условия!$N$150/(1+условия!$N$150))</f>
        <v>0</v>
      </c>
      <c r="GT172" s="75">
        <f>IF(GT$7="",0,SUMIFS(GT$1:GT171,$C$1:$C171,$C172)-SUMIFS(GT$1:GT171,$C$1:$C171,$C172,$B$1:$B171,$B172)*условия!$N$150/(1+условия!$N$150))</f>
        <v>0</v>
      </c>
      <c r="GU172" s="75">
        <f>IF(GU$7="",0,SUMIFS(GU$1:GU171,$C$1:$C171,$C172)-SUMIFS(GU$1:GU171,$C$1:$C171,$C172,$B$1:$B171,$B172)*условия!$N$150/(1+условия!$N$150))</f>
        <v>0</v>
      </c>
      <c r="GV172" s="75">
        <f>IF(GV$7="",0,SUMIFS(GV$1:GV171,$C$1:$C171,$C172)-SUMIFS(GV$1:GV171,$C$1:$C171,$C172,$B$1:$B171,$B172)*условия!$N$150/(1+условия!$N$150))</f>
        <v>0</v>
      </c>
      <c r="GW172" s="75">
        <f>IF(GW$7="",0,SUMIFS(GW$1:GW171,$C$1:$C171,$C172)-SUMIFS(GW$1:GW171,$C$1:$C171,$C172,$B$1:$B171,$B172)*условия!$N$150/(1+условия!$N$150))</f>
        <v>0</v>
      </c>
      <c r="GX172" s="75">
        <f>IF(GX$7="",0,SUMIFS(GX$1:GX171,$C$1:$C171,$C172)-SUMIFS(GX$1:GX171,$C$1:$C171,$C172,$B$1:$B171,$B172)*условия!$N$150/(1+условия!$N$150))</f>
        <v>0</v>
      </c>
      <c r="GY172" s="75">
        <f>IF(GY$7="",0,SUMIFS(GY$1:GY171,$C$1:$C171,$C172)-SUMIFS(GY$1:GY171,$C$1:$C171,$C172,$B$1:$B171,$B172)*условия!$N$150/(1+условия!$N$150))</f>
        <v>0</v>
      </c>
      <c r="GZ172" s="75">
        <f>IF(GZ$7="",0,SUMIFS(GZ$1:GZ171,$C$1:$C171,$C172)-SUMIFS(GZ$1:GZ171,$C$1:$C171,$C172,$B$1:$B171,$B172)*условия!$N$150/(1+условия!$N$150))</f>
        <v>0</v>
      </c>
      <c r="HA172" s="75">
        <f>IF(HA$7="",0,SUMIFS(HA$1:HA171,$C$1:$C171,$C172)-SUMIFS(HA$1:HA171,$C$1:$C171,$C172,$B$1:$B171,$B172)*условия!$N$150/(1+условия!$N$150))</f>
        <v>0</v>
      </c>
      <c r="HB172" s="75">
        <f>IF(HB$7="",0,SUMIFS(HB$1:HB171,$C$1:$C171,$C172)-SUMIFS(HB$1:HB171,$C$1:$C171,$C172,$B$1:$B171,$B172)*условия!$N$150/(1+условия!$N$150))</f>
        <v>0</v>
      </c>
      <c r="HC172" s="75">
        <f>IF(HC$7="",0,SUMIFS(HC$1:HC171,$C$1:$C171,$C172)-SUMIFS(HC$1:HC171,$C$1:$C171,$C172,$B$1:$B171,$B172)*условия!$N$150/(1+условия!$N$150))</f>
        <v>0</v>
      </c>
      <c r="HD172" s="75">
        <f>IF(HD$7="",0,SUMIFS(HD$1:HD171,$C$1:$C171,$C172)-SUMIFS(HD$1:HD171,$C$1:$C171,$C172,$B$1:$B171,$B172)*условия!$N$150/(1+условия!$N$150))</f>
        <v>0</v>
      </c>
      <c r="HE172" s="75">
        <f>IF(HE$7="",0,SUMIFS(HE$1:HE171,$C$1:$C171,$C172)-SUMIFS(HE$1:HE171,$C$1:$C171,$C172,$B$1:$B171,$B172)*условия!$N$150/(1+условия!$N$150))</f>
        <v>0</v>
      </c>
      <c r="HF172" s="75">
        <f>IF(HF$7="",0,SUMIFS(HF$1:HF171,$C$1:$C171,$C172)-SUMIFS(HF$1:HF171,$C$1:$C171,$C172,$B$1:$B171,$B172)*условия!$N$150/(1+условия!$N$150))</f>
        <v>0</v>
      </c>
      <c r="HG172" s="75">
        <f>IF(HG$7="",0,SUMIFS(HG$1:HG171,$C$1:$C171,$C172)-SUMIFS(HG$1:HG171,$C$1:$C171,$C172,$B$1:$B171,$B172)*условия!$N$150/(1+условия!$N$150))</f>
        <v>0</v>
      </c>
      <c r="HH172" s="75">
        <f>IF(HH$7="",0,SUMIFS(HH$1:HH171,$C$1:$C171,$C172)-SUMIFS(HH$1:HH171,$C$1:$C171,$C172,$B$1:$B171,$B172)*условия!$N$150/(1+условия!$N$150))</f>
        <v>0</v>
      </c>
      <c r="HI172" s="75">
        <f>IF(HI$7="",0,SUMIFS(HI$1:HI171,$C$1:$C171,$C172)-SUMIFS(HI$1:HI171,$C$1:$C171,$C172,$B$1:$B171,$B172)*условия!$N$150/(1+условия!$N$150))</f>
        <v>0</v>
      </c>
      <c r="HJ172" s="75">
        <f>IF(HJ$7="",0,SUMIFS(HJ$1:HJ171,$C$1:$C171,$C172)-SUMIFS(HJ$1:HJ171,$C$1:$C171,$C172,$B$1:$B171,$B172)*условия!$N$150/(1+условия!$N$150))</f>
        <v>0</v>
      </c>
      <c r="HK172" s="75">
        <f>IF(HK$7="",0,SUMIFS(HK$1:HK171,$C$1:$C171,$C172)-SUMIFS(HK$1:HK171,$C$1:$C171,$C172,$B$1:$B171,$B172)*условия!$N$150/(1+условия!$N$150))</f>
        <v>0</v>
      </c>
      <c r="HL172" s="75">
        <f>IF(HL$7="",0,SUMIFS(HL$1:HL171,$C$1:$C171,$C172)-SUMIFS(HL$1:HL171,$C$1:$C171,$C172,$B$1:$B171,$B172)*условия!$N$150/(1+условия!$N$150))</f>
        <v>0</v>
      </c>
      <c r="HM172" s="75">
        <f>IF(HM$7="",0,SUMIFS(HM$1:HM171,$C$1:$C171,$C172)-SUMIFS(HM$1:HM171,$C$1:$C171,$C172,$B$1:$B171,$B172)*условия!$N$150/(1+условия!$N$150))</f>
        <v>0</v>
      </c>
      <c r="HN172" s="75">
        <f>IF(HN$7="",0,SUMIFS(HN$1:HN171,$C$1:$C171,$C172)-SUMIFS(HN$1:HN171,$C$1:$C171,$C172,$B$1:$B171,$B172)*условия!$N$150/(1+условия!$N$150))</f>
        <v>0</v>
      </c>
      <c r="HO172" s="75">
        <f>IF(HO$7="",0,SUMIFS(HO$1:HO171,$C$1:$C171,$C172)-SUMIFS(HO$1:HO171,$C$1:$C171,$C172,$B$1:$B171,$B172)*условия!$N$150/(1+условия!$N$150))</f>
        <v>0</v>
      </c>
      <c r="HP172" s="75">
        <f>IF(HP$7="",0,SUMIFS(HP$1:HP171,$C$1:$C171,$C172)-SUMIFS(HP$1:HP171,$C$1:$C171,$C172,$B$1:$B171,$B172)*условия!$N$150/(1+условия!$N$150))</f>
        <v>0</v>
      </c>
      <c r="HQ172" s="75">
        <f>IF(HQ$7="",0,SUMIFS(HQ$1:HQ171,$C$1:$C171,$C172)-SUMIFS(HQ$1:HQ171,$C$1:$C171,$C172,$B$1:$B171,$B172)*условия!$N$150/(1+условия!$N$150))</f>
        <v>0</v>
      </c>
      <c r="HR172" s="75">
        <f>IF(HR$7="",0,SUMIFS(HR$1:HR171,$C$1:$C171,$C172)-SUMIFS(HR$1:HR171,$C$1:$C171,$C172,$B$1:$B171,$B172)*условия!$N$150/(1+условия!$N$150))</f>
        <v>0</v>
      </c>
      <c r="HS172" s="75">
        <f>IF(HS$7="",0,SUMIFS(HS$1:HS171,$C$1:$C171,$C172)-SUMIFS(HS$1:HS171,$C$1:$C171,$C172,$B$1:$B171,$B172)*условия!$N$150/(1+условия!$N$150))</f>
        <v>0</v>
      </c>
      <c r="HT172" s="75">
        <f>IF(HT$7="",0,SUMIFS(HT$1:HT171,$C$1:$C171,$C172)-SUMIFS(HT$1:HT171,$C$1:$C171,$C172,$B$1:$B171,$B172)*условия!$N$150/(1+условия!$N$150))</f>
        <v>0</v>
      </c>
      <c r="HU172" s="75">
        <f>IF(HU$7="",0,SUMIFS(HU$1:HU171,$C$1:$C171,$C172)-SUMIFS(HU$1:HU171,$C$1:$C171,$C172,$B$1:$B171,$B172)*условия!$N$150/(1+условия!$N$150))</f>
        <v>0</v>
      </c>
      <c r="HV172" s="75">
        <f>IF(HV$7="",0,SUMIFS(HV$1:HV171,$C$1:$C171,$C172)-SUMIFS(HV$1:HV171,$C$1:$C171,$C172,$B$1:$B171,$B172)*условия!$N$150/(1+условия!$N$150))</f>
        <v>0</v>
      </c>
      <c r="HW172" s="75">
        <f>IF(HW$7="",0,SUMIFS(HW$1:HW171,$C$1:$C171,$C172)-SUMIFS(HW$1:HW171,$C$1:$C171,$C172,$B$1:$B171,$B172)*условия!$N$150/(1+условия!$N$150))</f>
        <v>0</v>
      </c>
      <c r="HX172" s="75">
        <f>IF(HX$7="",0,SUMIFS(HX$1:HX171,$C$1:$C171,$C172)-SUMIFS(HX$1:HX171,$C$1:$C171,$C172,$B$1:$B171,$B172)*условия!$N$150/(1+условия!$N$150))</f>
        <v>0</v>
      </c>
      <c r="HY172" s="75">
        <f>IF(HY$7="",0,SUMIFS(HY$1:HY171,$C$1:$C171,$C172)-SUMIFS(HY$1:HY171,$C$1:$C171,$C172,$B$1:$B171,$B172)*условия!$N$150/(1+условия!$N$150))</f>
        <v>0</v>
      </c>
      <c r="HZ172" s="75">
        <f>IF(HZ$7="",0,SUMIFS(HZ$1:HZ171,$C$1:$C171,$C172)-SUMIFS(HZ$1:HZ171,$C$1:$C171,$C172,$B$1:$B171,$B172)*условия!$N$150/(1+условия!$N$150))</f>
        <v>0</v>
      </c>
      <c r="IA172" s="75">
        <f>IF(IA$7="",0,SUMIFS(IA$1:IA171,$C$1:$C171,$C172)-SUMIFS(IA$1:IA171,$C$1:$C171,$C172,$B$1:$B171,$B172)*условия!$N$150/(1+условия!$N$150))</f>
        <v>0</v>
      </c>
      <c r="IB172" s="75">
        <f>IF(IB$7="",0,SUMIFS(IB$1:IB171,$C$1:$C171,$C172)-SUMIFS(IB$1:IB171,$C$1:$C171,$C172,$B$1:$B171,$B172)*условия!$N$150/(1+условия!$N$150))</f>
        <v>0</v>
      </c>
      <c r="IC172" s="75">
        <f>IF(IC$7="",0,SUMIFS(IC$1:IC171,$C$1:$C171,$C172)-SUMIFS(IC$1:IC171,$C$1:$C171,$C172,$B$1:$B171,$B172)*условия!$N$150/(1+условия!$N$150))</f>
        <v>0</v>
      </c>
      <c r="ID172" s="75">
        <f>IF(ID$7="",0,SUMIFS(ID$1:ID171,$C$1:$C171,$C172)-SUMIFS(ID$1:ID171,$C$1:$C171,$C172,$B$1:$B171,$B172)*условия!$N$150/(1+условия!$N$150))</f>
        <v>0</v>
      </c>
      <c r="IE172" s="75">
        <f>IF(IE$7="",0,SUMIFS(IE$1:IE171,$C$1:$C171,$C172)-SUMIFS(IE$1:IE171,$C$1:$C171,$C172,$B$1:$B171,$B172)*условия!$N$150/(1+условия!$N$150))</f>
        <v>0</v>
      </c>
      <c r="IF172" s="75">
        <f>IF(IF$7="",0,SUMIFS(IF$1:IF171,$C$1:$C171,$C172)-SUMIFS(IF$1:IF171,$C$1:$C171,$C172,$B$1:$B171,$B172)*условия!$N$150/(1+условия!$N$150))</f>
        <v>0</v>
      </c>
      <c r="IG172" s="75">
        <f>IF(IG$7="",0,SUMIFS(IG$1:IG171,$C$1:$C171,$C172)-SUMIFS(IG$1:IG171,$C$1:$C171,$C172,$B$1:$B171,$B172)*условия!$N$150/(1+условия!$N$150))</f>
        <v>0</v>
      </c>
      <c r="IH172" s="75">
        <f>IF(IH$7="",0,SUMIFS(IH$1:IH171,$C$1:$C171,$C172)-SUMIFS(IH$1:IH171,$C$1:$C171,$C172,$B$1:$B171,$B172)*условия!$N$150/(1+условия!$N$150))</f>
        <v>0</v>
      </c>
      <c r="II172" s="75">
        <f>IF(II$7="",0,SUMIFS(II$1:II171,$C$1:$C171,$C172)-SUMIFS(II$1:II171,$C$1:$C171,$C172,$B$1:$B171,$B172)*условия!$N$150/(1+условия!$N$150))</f>
        <v>0</v>
      </c>
      <c r="IJ172" s="75">
        <f>IF(IJ$7="",0,SUMIFS(IJ$1:IJ171,$C$1:$C171,$C172)-SUMIFS(IJ$1:IJ171,$C$1:$C171,$C172,$B$1:$B171,$B172)*условия!$N$150/(1+условия!$N$150))</f>
        <v>0</v>
      </c>
      <c r="IK172" s="75">
        <f>IF(IK$7="",0,SUMIFS(IK$1:IK171,$C$1:$C171,$C172)-SUMIFS(IK$1:IK171,$C$1:$C171,$C172,$B$1:$B171,$B172)*условия!$N$150/(1+условия!$N$150))</f>
        <v>0</v>
      </c>
      <c r="IL172" s="75">
        <f>IF(IL$7="",0,SUMIFS(IL$1:IL171,$C$1:$C171,$C172)-SUMIFS(IL$1:IL171,$C$1:$C171,$C172,$B$1:$B171,$B172)*условия!$N$150/(1+условия!$N$150))</f>
        <v>0</v>
      </c>
      <c r="IM172" s="75">
        <f>IF(IM$7="",0,SUMIFS(IM$1:IM171,$C$1:$C171,$C172)-SUMIFS(IM$1:IM171,$C$1:$C171,$C172,$B$1:$B171,$B172)*условия!$N$150/(1+условия!$N$150))</f>
        <v>0</v>
      </c>
      <c r="IN172" s="75">
        <f>IF(IN$7="",0,SUMIFS(IN$1:IN171,$C$1:$C171,$C172)-SUMIFS(IN$1:IN171,$C$1:$C171,$C172,$B$1:$B171,$B172)*условия!$N$150/(1+условия!$N$150))</f>
        <v>0</v>
      </c>
      <c r="IO172" s="75">
        <f>IF(IO$7="",0,SUMIFS(IO$1:IO171,$C$1:$C171,$C172)-SUMIFS(IO$1:IO171,$C$1:$C171,$C172,$B$1:$B171,$B172)*условия!$N$150/(1+условия!$N$150))</f>
        <v>0</v>
      </c>
      <c r="IP172" s="75">
        <f>IF(IP$7="",0,SUMIFS(IP$1:IP171,$C$1:$C171,$C172)-SUMIFS(IP$1:IP171,$C$1:$C171,$C172,$B$1:$B171,$B172)*условия!$N$150/(1+условия!$N$150))</f>
        <v>0</v>
      </c>
      <c r="IQ172" s="75">
        <f>IF(IQ$7="",0,SUMIFS(IQ$1:IQ171,$C$1:$C171,$C172)-SUMIFS(IQ$1:IQ171,$C$1:$C171,$C172,$B$1:$B171,$B172)*условия!$N$150/(1+условия!$N$150))</f>
        <v>0</v>
      </c>
      <c r="IR172" s="75">
        <f>IF(IR$7="",0,SUMIFS(IR$1:IR171,$C$1:$C171,$C172)-SUMIFS(IR$1:IR171,$C$1:$C171,$C172,$B$1:$B171,$B172)*условия!$N$150/(1+условия!$N$150))</f>
        <v>0</v>
      </c>
      <c r="IS172" s="75">
        <f>IF(IS$7="",0,SUMIFS(IS$1:IS171,$C$1:$C171,$C172)-SUMIFS(IS$1:IS171,$C$1:$C171,$C172,$B$1:$B171,$B172)*условия!$N$150/(1+условия!$N$150))</f>
        <v>0</v>
      </c>
      <c r="IT172" s="75">
        <f>IF(IT$7="",0,SUMIFS(IT$1:IT171,$C$1:$C171,$C172)-SUMIFS(IT$1:IT171,$C$1:$C171,$C172,$B$1:$B171,$B172)*условия!$N$150/(1+условия!$N$150))</f>
        <v>0</v>
      </c>
      <c r="IU172" s="75">
        <f>IF(IU$7="",0,SUMIFS(IU$1:IU171,$C$1:$C171,$C172)-SUMIFS(IU$1:IU171,$C$1:$C171,$C172,$B$1:$B171,$B172)*условия!$N$150/(1+условия!$N$150))</f>
        <v>0</v>
      </c>
      <c r="IV172" s="75">
        <f>IF(IV$7="",0,SUMIFS(IV$1:IV171,$C$1:$C171,$C172)-SUMIFS(IV$1:IV171,$C$1:$C171,$C172,$B$1:$B171,$B172)*условия!$N$150/(1+условия!$N$150))</f>
        <v>0</v>
      </c>
      <c r="IW172" s="75">
        <f>IF(IW$7="",0,SUMIFS(IW$1:IW171,$C$1:$C171,$C172)-SUMIFS(IW$1:IW171,$C$1:$C171,$C172,$B$1:$B171,$B172)*условия!$N$150/(1+условия!$N$150))</f>
        <v>0</v>
      </c>
      <c r="IX172" s="75">
        <f>IF(IX$7="",0,SUMIFS(IX$1:IX171,$C$1:$C171,$C172)-SUMIFS(IX$1:IX171,$C$1:$C171,$C172,$B$1:$B171,$B172)*условия!$N$150/(1+условия!$N$150))</f>
        <v>0</v>
      </c>
      <c r="IY172" s="75">
        <f>IF(IY$7="",0,SUMIFS(IY$1:IY171,$C$1:$C171,$C172)-SUMIFS(IY$1:IY171,$C$1:$C171,$C172,$B$1:$B171,$B172)*условия!$N$150/(1+условия!$N$150))</f>
        <v>0</v>
      </c>
      <c r="IZ172" s="75">
        <f>IF(IZ$7="",0,SUMIFS(IZ$1:IZ171,$C$1:$C171,$C172)-SUMIFS(IZ$1:IZ171,$C$1:$C171,$C172,$B$1:$B171,$B172)*условия!$N$150/(1+условия!$N$150))</f>
        <v>0</v>
      </c>
      <c r="JA172" s="75">
        <f>IF(JA$7="",0,SUMIFS(JA$1:JA171,$C$1:$C171,$C172)-SUMIFS(JA$1:JA171,$C$1:$C171,$C172,$B$1:$B171,$B172)*условия!$N$150/(1+условия!$N$150))</f>
        <v>0</v>
      </c>
      <c r="JB172" s="75">
        <f>IF(JB$7="",0,SUMIFS(JB$1:JB171,$C$1:$C171,$C172)-SUMIFS(JB$1:JB171,$C$1:$C171,$C172,$B$1:$B171,$B172)*условия!$N$150/(1+условия!$N$150))</f>
        <v>0</v>
      </c>
      <c r="JC172" s="75">
        <f>IF(JC$7="",0,SUMIFS(JC$1:JC171,$C$1:$C171,$C172)-SUMIFS(JC$1:JC171,$C$1:$C171,$C172,$B$1:$B171,$B172)*условия!$N$150/(1+условия!$N$150))</f>
        <v>0</v>
      </c>
      <c r="JD172" s="75">
        <f>IF(JD$7="",0,SUMIFS(JD$1:JD171,$C$1:$C171,$C172)-SUMIFS(JD$1:JD171,$C$1:$C171,$C172,$B$1:$B171,$B172)*условия!$N$150/(1+условия!$N$150))</f>
        <v>0</v>
      </c>
      <c r="JE172" s="75">
        <f>IF(JE$7="",0,SUMIFS(JE$1:JE171,$C$1:$C171,$C172)-SUMIFS(JE$1:JE171,$C$1:$C171,$C172,$B$1:$B171,$B172)*условия!$N$150/(1+условия!$N$150))</f>
        <v>0</v>
      </c>
      <c r="JF172" s="75">
        <f>IF(JF$7="",0,SUMIFS(JF$1:JF171,$C$1:$C171,$C172)-SUMIFS(JF$1:JF171,$C$1:$C171,$C172,$B$1:$B171,$B172)*условия!$N$150/(1+условия!$N$150))</f>
        <v>0</v>
      </c>
      <c r="JG172" s="75">
        <f>IF(JG$7="",0,SUMIFS(JG$1:JG171,$C$1:$C171,$C172)-SUMIFS(JG$1:JG171,$C$1:$C171,$C172,$B$1:$B171,$B172)*условия!$N$150/(1+условия!$N$150))</f>
        <v>0</v>
      </c>
      <c r="JH172" s="75">
        <f>IF(JH$7="",0,SUMIFS(JH$1:JH171,$C$1:$C171,$C172)-SUMIFS(JH$1:JH171,$C$1:$C171,$C172,$B$1:$B171,$B172)*условия!$N$150/(1+условия!$N$150))</f>
        <v>0</v>
      </c>
      <c r="JI172" s="75">
        <f>IF(JI$7="",0,SUMIFS(JI$1:JI171,$C$1:$C171,$C172)-SUMIFS(JI$1:JI171,$C$1:$C171,$C172,$B$1:$B171,$B172)*условия!$N$150/(1+условия!$N$150))</f>
        <v>0</v>
      </c>
      <c r="JJ172" s="75">
        <f>IF(JJ$7="",0,SUMIFS(JJ$1:JJ171,$C$1:$C171,$C172)-SUMIFS(JJ$1:JJ171,$C$1:$C171,$C172,$B$1:$B171,$B172)*условия!$N$150/(1+условия!$N$150))</f>
        <v>0</v>
      </c>
      <c r="JK172" s="75">
        <f>IF(JK$7="",0,SUMIFS(JK$1:JK171,$C$1:$C171,$C172)-SUMIFS(JK$1:JK171,$C$1:$C171,$C172,$B$1:$B171,$B172)*условия!$N$150/(1+условия!$N$150))</f>
        <v>0</v>
      </c>
      <c r="JL172" s="75">
        <f>IF(JL$7="",0,SUMIFS(JL$1:JL171,$C$1:$C171,$C172)-SUMIFS(JL$1:JL171,$C$1:$C171,$C172,$B$1:$B171,$B172)*условия!$N$150/(1+условия!$N$150))</f>
        <v>0</v>
      </c>
      <c r="JM172" s="75">
        <f>IF(JM$7="",0,SUMIFS(JM$1:JM171,$C$1:$C171,$C172)-SUMIFS(JM$1:JM171,$C$1:$C171,$C172,$B$1:$B171,$B172)*условия!$N$150/(1+условия!$N$150))</f>
        <v>0</v>
      </c>
      <c r="JN172" s="75">
        <f>IF(JN$7="",0,SUMIFS(JN$1:JN171,$C$1:$C171,$C172)-SUMIFS(JN$1:JN171,$C$1:$C171,$C172,$B$1:$B171,$B172)*условия!$N$150/(1+условия!$N$150))</f>
        <v>0</v>
      </c>
      <c r="JO172" s="75">
        <f>IF(JO$7="",0,SUMIFS(JO$1:JO171,$C$1:$C171,$C172)-SUMIFS(JO$1:JO171,$C$1:$C171,$C172,$B$1:$B171,$B172)*условия!$N$150/(1+условия!$N$150))</f>
        <v>0</v>
      </c>
      <c r="JP172" s="75">
        <f>IF(JP$7="",0,SUMIFS(JP$1:JP171,$C$1:$C171,$C172)-SUMIFS(JP$1:JP171,$C$1:$C171,$C172,$B$1:$B171,$B172)*условия!$N$150/(1+условия!$N$150))</f>
        <v>0</v>
      </c>
      <c r="JQ172" s="75">
        <f>IF(JQ$7="",0,SUMIFS(JQ$1:JQ171,$C$1:$C171,$C172)-SUMIFS(JQ$1:JQ171,$C$1:$C171,$C172,$B$1:$B171,$B172)*условия!$N$150/(1+условия!$N$150))</f>
        <v>0</v>
      </c>
      <c r="JR172" s="75">
        <f>IF(JR$7="",0,SUMIFS(JR$1:JR171,$C$1:$C171,$C172)-SUMIFS(JR$1:JR171,$C$1:$C171,$C172,$B$1:$B171,$B172)*условия!$N$150/(1+условия!$N$150))</f>
        <v>0</v>
      </c>
      <c r="JS172" s="75">
        <f>IF(JS$7="",0,SUMIFS(JS$1:JS171,$C$1:$C171,$C172)-SUMIFS(JS$1:JS171,$C$1:$C171,$C172,$B$1:$B171,$B172)*условия!$N$150/(1+условия!$N$150))</f>
        <v>0</v>
      </c>
      <c r="JT172" s="75">
        <f>IF(JT$7="",0,SUMIFS(JT$1:JT171,$C$1:$C171,$C172)-SUMIFS(JT$1:JT171,$C$1:$C171,$C172,$B$1:$B171,$B172)*условия!$N$150/(1+условия!$N$150))</f>
        <v>0</v>
      </c>
      <c r="JU172" s="75">
        <f>IF(JU$7="",0,SUMIFS(JU$1:JU171,$C$1:$C171,$C172)-SUMIFS(JU$1:JU171,$C$1:$C171,$C172,$B$1:$B171,$B172)*условия!$N$150/(1+условия!$N$150))</f>
        <v>0</v>
      </c>
      <c r="JV172" s="75">
        <f>IF(JV$7="",0,SUMIFS(JV$1:JV171,$C$1:$C171,$C172)-SUMIFS(JV$1:JV171,$C$1:$C171,$C172,$B$1:$B171,$B172)*условия!$N$150/(1+условия!$N$150))</f>
        <v>0</v>
      </c>
      <c r="JW172" s="75">
        <f>IF(JW$7="",0,SUMIFS(JW$1:JW171,$C$1:$C171,$C172)-SUMIFS(JW$1:JW171,$C$1:$C171,$C172,$B$1:$B171,$B172)*условия!$N$150/(1+условия!$N$150))</f>
        <v>0</v>
      </c>
      <c r="JX172" s="75">
        <f>IF(JX$7="",0,SUMIFS(JX$1:JX171,$C$1:$C171,$C172)-SUMIFS(JX$1:JX171,$C$1:$C171,$C172,$B$1:$B171,$B172)*условия!$N$150/(1+условия!$N$150))</f>
        <v>0</v>
      </c>
      <c r="JY172" s="75">
        <f>IF(JY$7="",0,SUMIFS(JY$1:JY171,$C$1:$C171,$C172)-SUMIFS(JY$1:JY171,$C$1:$C171,$C172,$B$1:$B171,$B172)*условия!$N$150/(1+условия!$N$150))</f>
        <v>0</v>
      </c>
      <c r="JZ172" s="75">
        <f>IF(JZ$7="",0,SUMIFS(JZ$1:JZ171,$C$1:$C171,$C172)-SUMIFS(JZ$1:JZ171,$C$1:$C171,$C172,$B$1:$B171,$B172)*условия!$N$150/(1+условия!$N$150))</f>
        <v>0</v>
      </c>
      <c r="KA172" s="75">
        <f>IF(KA$7="",0,SUMIFS(KA$1:KA171,$C$1:$C171,$C172)-SUMIFS(KA$1:KA171,$C$1:$C171,$C172,$B$1:$B171,$B172)*условия!$N$150/(1+условия!$N$150))</f>
        <v>0</v>
      </c>
      <c r="KB172" s="75">
        <f>IF(KB$7="",0,SUMIFS(KB$1:KB171,$C$1:$C171,$C172)-SUMIFS(KB$1:KB171,$C$1:$C171,$C172,$B$1:$B171,$B172)*условия!$N$150/(1+условия!$N$150))</f>
        <v>0</v>
      </c>
      <c r="KC172" s="75">
        <f>IF(KC$7="",0,SUMIFS(KC$1:KC171,$C$1:$C171,$C172)-SUMIFS(KC$1:KC171,$C$1:$C171,$C172,$B$1:$B171,$B172)*условия!$N$150/(1+условия!$N$150))</f>
        <v>0</v>
      </c>
      <c r="KD172" s="75">
        <f>IF(KD$7="",0,SUMIFS(KD$1:KD171,$C$1:$C171,$C172)-SUMIFS(KD$1:KD171,$C$1:$C171,$C172,$B$1:$B171,$B172)*условия!$N$150/(1+условия!$N$150))</f>
        <v>0</v>
      </c>
      <c r="KE172" s="75">
        <f>IF(KE$7="",0,SUMIFS(KE$1:KE171,$C$1:$C171,$C172)-SUMIFS(KE$1:KE171,$C$1:$C171,$C172,$B$1:$B171,$B172)*условия!$N$150/(1+условия!$N$150))</f>
        <v>0</v>
      </c>
      <c r="KF172" s="75">
        <f>IF(KF$7="",0,SUMIFS(KF$1:KF171,$C$1:$C171,$C172)-SUMIFS(KF$1:KF171,$C$1:$C171,$C172,$B$1:$B171,$B172)*условия!$N$150/(1+условия!$N$150))</f>
        <v>0</v>
      </c>
      <c r="KG172" s="75">
        <f>IF(KG$7="",0,SUMIFS(KG$1:KG171,$C$1:$C171,$C172)-SUMIFS(KG$1:KG171,$C$1:$C171,$C172,$B$1:$B171,$B172)*условия!$N$150/(1+условия!$N$150))</f>
        <v>0</v>
      </c>
      <c r="KH172" s="75">
        <f>IF(KH$7="",0,SUMIFS(KH$1:KH171,$C$1:$C171,$C172)-SUMIFS(KH$1:KH171,$C$1:$C171,$C172,$B$1:$B171,$B172)*условия!$N$150/(1+условия!$N$150))</f>
        <v>0</v>
      </c>
      <c r="KI172" s="75">
        <f>IF(KI$7="",0,SUMIFS(KI$1:KI171,$C$1:$C171,$C172)-SUMIFS(KI$1:KI171,$C$1:$C171,$C172,$B$1:$B171,$B172)*условия!$N$150/(1+условия!$N$150))</f>
        <v>0</v>
      </c>
      <c r="KJ172" s="75">
        <f>IF(KJ$7="",0,SUMIFS(KJ$1:KJ171,$C$1:$C171,$C172)-SUMIFS(KJ$1:KJ171,$C$1:$C171,$C172,$B$1:$B171,$B172)*условия!$N$150/(1+условия!$N$150))</f>
        <v>0</v>
      </c>
      <c r="KK172" s="75">
        <f>IF(KK$7="",0,SUMIFS(KK$1:KK171,$C$1:$C171,$C172)-SUMIFS(KK$1:KK171,$C$1:$C171,$C172,$B$1:$B171,$B172)*условия!$N$150/(1+условия!$N$150))</f>
        <v>0</v>
      </c>
      <c r="KL172" s="75">
        <f>IF(KL$7="",0,SUMIFS(KL$1:KL171,$C$1:$C171,$C172)-SUMIFS(KL$1:KL171,$C$1:$C171,$C172,$B$1:$B171,$B172)*условия!$N$150/(1+условия!$N$150))</f>
        <v>0</v>
      </c>
      <c r="KM172" s="75">
        <f>IF(KM$7="",0,SUMIFS(KM$1:KM171,$C$1:$C171,$C172)-SUMIFS(KM$1:KM171,$C$1:$C171,$C172,$B$1:$B171,$B172)*условия!$N$150/(1+условия!$N$150))</f>
        <v>0</v>
      </c>
      <c r="KN172" s="75">
        <f>IF(KN$7="",0,SUMIFS(KN$1:KN171,$C$1:$C171,$C172)-SUMIFS(KN$1:KN171,$C$1:$C171,$C172,$B$1:$B171,$B172)*условия!$N$150/(1+условия!$N$150))</f>
        <v>0</v>
      </c>
      <c r="KO172" s="75">
        <f>IF(KO$7="",0,SUMIFS(KO$1:KO171,$C$1:$C171,$C172)-SUMIFS(KO$1:KO171,$C$1:$C171,$C172,$B$1:$B171,$B172)*условия!$N$150/(1+условия!$N$150))</f>
        <v>0</v>
      </c>
      <c r="KP172" s="75">
        <f>IF(KP$7="",0,SUMIFS(KP$1:KP171,$C$1:$C171,$C172)-SUMIFS(KP$1:KP171,$C$1:$C171,$C172,$B$1:$B171,$B172)*условия!$N$150/(1+условия!$N$150))</f>
        <v>0</v>
      </c>
      <c r="KQ172" s="75">
        <f>IF(KQ$7="",0,SUMIFS(KQ$1:KQ171,$C$1:$C171,$C172)-SUMIFS(KQ$1:KQ171,$C$1:$C171,$C172,$B$1:$B171,$B172)*условия!$N$150/(1+условия!$N$150))</f>
        <v>0</v>
      </c>
      <c r="KR172" s="75">
        <f>IF(KR$7="",0,SUMIFS(KR$1:KR171,$C$1:$C171,$C172)-SUMIFS(KR$1:KR171,$C$1:$C171,$C172,$B$1:$B171,$B172)*условия!$N$150/(1+условия!$N$150))</f>
        <v>0</v>
      </c>
      <c r="KS172" s="75">
        <f>IF(KS$7="",0,SUMIFS(KS$1:KS171,$C$1:$C171,$C172)-SUMIFS(KS$1:KS171,$C$1:$C171,$C172,$B$1:$B171,$B172)*условия!$N$150/(1+условия!$N$150))</f>
        <v>0</v>
      </c>
      <c r="KT172" s="75">
        <f>IF(KT$7="",0,SUMIFS(KT$1:KT171,$C$1:$C171,$C172)-SUMIFS(KT$1:KT171,$C$1:$C171,$C172,$B$1:$B171,$B172)*условия!$N$150/(1+условия!$N$150))</f>
        <v>0</v>
      </c>
      <c r="KU172" s="75">
        <f>IF(KU$7="",0,SUMIFS(KU$1:KU171,$C$1:$C171,$C172)-SUMIFS(KU$1:KU171,$C$1:$C171,$C172,$B$1:$B171,$B172)*условия!$N$150/(1+условия!$N$150))</f>
        <v>0</v>
      </c>
      <c r="KV172" s="75">
        <f>IF(KV$7="",0,SUMIFS(KV$1:KV171,$C$1:$C171,$C172)-SUMIFS(KV$1:KV171,$C$1:$C171,$C172,$B$1:$B171,$B172)*условия!$N$150/(1+условия!$N$150))</f>
        <v>0</v>
      </c>
      <c r="KW172" s="70"/>
      <c r="KX172" s="70"/>
    </row>
    <row r="173" spans="1:310" s="4" customFormat="1" x14ac:dyDescent="0.25">
      <c r="A173" s="3"/>
      <c r="B173" s="85"/>
      <c r="C173" s="86"/>
      <c r="D173" s="85"/>
      <c r="E173" s="3" t="str">
        <f>kpi!$E$82</f>
        <v>EBITDA</v>
      </c>
      <c r="F173" s="3"/>
      <c r="G173" s="3"/>
      <c r="H173" s="39" t="str">
        <f>IF(OR($E173="",$E173=0),"",INDEX(kpi!$I:$I,SUMIFS(kpi!$A:$A,kpi!$E:$E,$E173)))</f>
        <v>руб.</v>
      </c>
      <c r="I173" s="3"/>
      <c r="J173" s="3"/>
      <c r="K173" s="3"/>
      <c r="L173" s="3"/>
      <c r="M173" s="5"/>
      <c r="N173" s="3"/>
      <c r="O173" s="19"/>
      <c r="P173" s="3"/>
      <c r="Q173" s="3"/>
      <c r="R173" s="41">
        <f t="shared" si="1012"/>
        <v>-1298783.0219956387</v>
      </c>
      <c r="S173" s="3"/>
      <c r="T173" s="3"/>
      <c r="U173" s="41">
        <f>IF(U$7="",0,U171-U172)</f>
        <v>-1096536.8546578367</v>
      </c>
      <c r="V173" s="41">
        <f>IF(V$7="",0,V171-V172)</f>
        <v>-335368.37739967159</v>
      </c>
      <c r="W173" s="41">
        <f t="shared" ref="W173:CH173" si="1013">IF(W$7="",0,W171-W172)</f>
        <v>-277703.99130242807</v>
      </c>
      <c r="X173" s="41">
        <f t="shared" si="1013"/>
        <v>-216726.83534111863</v>
      </c>
      <c r="Y173" s="41">
        <f t="shared" si="1013"/>
        <v>-151173.18259212188</v>
      </c>
      <c r="Z173" s="41">
        <f t="shared" si="1013"/>
        <v>-93228.971247504931</v>
      </c>
      <c r="AA173" s="41">
        <f t="shared" si="1013"/>
        <v>-32739.252813878236</v>
      </c>
      <c r="AB173" s="41">
        <f t="shared" si="1013"/>
        <v>30295.972708757967</v>
      </c>
      <c r="AC173" s="41">
        <f t="shared" si="1013"/>
        <v>95876.705320403678</v>
      </c>
      <c r="AD173" s="41">
        <f t="shared" si="1013"/>
        <v>164002.94502105936</v>
      </c>
      <c r="AE173" s="41">
        <f t="shared" si="1013"/>
        <v>234674.69181072433</v>
      </c>
      <c r="AF173" s="41">
        <f t="shared" si="1013"/>
        <v>239725.27902273275</v>
      </c>
      <c r="AG173" s="41">
        <f t="shared" si="1013"/>
        <v>140118.84947524313</v>
      </c>
      <c r="AH173" s="41">
        <f t="shared" si="1013"/>
        <v>0</v>
      </c>
      <c r="AI173" s="41">
        <f t="shared" si="1013"/>
        <v>0</v>
      </c>
      <c r="AJ173" s="41">
        <f t="shared" si="1013"/>
        <v>0</v>
      </c>
      <c r="AK173" s="41">
        <f t="shared" si="1013"/>
        <v>0</v>
      </c>
      <c r="AL173" s="41">
        <f t="shared" si="1013"/>
        <v>0</v>
      </c>
      <c r="AM173" s="41">
        <f t="shared" si="1013"/>
        <v>0</v>
      </c>
      <c r="AN173" s="41">
        <f t="shared" si="1013"/>
        <v>0</v>
      </c>
      <c r="AO173" s="41">
        <f t="shared" si="1013"/>
        <v>0</v>
      </c>
      <c r="AP173" s="41">
        <f t="shared" si="1013"/>
        <v>0</v>
      </c>
      <c r="AQ173" s="41">
        <f t="shared" si="1013"/>
        <v>0</v>
      </c>
      <c r="AR173" s="41">
        <f t="shared" si="1013"/>
        <v>0</v>
      </c>
      <c r="AS173" s="41">
        <f t="shared" si="1013"/>
        <v>0</v>
      </c>
      <c r="AT173" s="41">
        <f t="shared" si="1013"/>
        <v>0</v>
      </c>
      <c r="AU173" s="41">
        <f t="shared" si="1013"/>
        <v>0</v>
      </c>
      <c r="AV173" s="41">
        <f t="shared" si="1013"/>
        <v>0</v>
      </c>
      <c r="AW173" s="41">
        <f t="shared" si="1013"/>
        <v>0</v>
      </c>
      <c r="AX173" s="41">
        <f t="shared" si="1013"/>
        <v>0</v>
      </c>
      <c r="AY173" s="41">
        <f t="shared" si="1013"/>
        <v>0</v>
      </c>
      <c r="AZ173" s="41">
        <f t="shared" si="1013"/>
        <v>0</v>
      </c>
      <c r="BA173" s="41">
        <f t="shared" si="1013"/>
        <v>0</v>
      </c>
      <c r="BB173" s="41">
        <f t="shared" si="1013"/>
        <v>0</v>
      </c>
      <c r="BC173" s="41">
        <f t="shared" si="1013"/>
        <v>0</v>
      </c>
      <c r="BD173" s="41">
        <f t="shared" si="1013"/>
        <v>0</v>
      </c>
      <c r="BE173" s="41">
        <f t="shared" si="1013"/>
        <v>0</v>
      </c>
      <c r="BF173" s="41">
        <f t="shared" si="1013"/>
        <v>0</v>
      </c>
      <c r="BG173" s="41">
        <f t="shared" si="1013"/>
        <v>0</v>
      </c>
      <c r="BH173" s="41">
        <f t="shared" si="1013"/>
        <v>0</v>
      </c>
      <c r="BI173" s="41">
        <f t="shared" si="1013"/>
        <v>0</v>
      </c>
      <c r="BJ173" s="41">
        <f t="shared" si="1013"/>
        <v>0</v>
      </c>
      <c r="BK173" s="41">
        <f t="shared" si="1013"/>
        <v>0</v>
      </c>
      <c r="BL173" s="41">
        <f t="shared" si="1013"/>
        <v>0</v>
      </c>
      <c r="BM173" s="41">
        <f t="shared" si="1013"/>
        <v>0</v>
      </c>
      <c r="BN173" s="41">
        <f t="shared" si="1013"/>
        <v>0</v>
      </c>
      <c r="BO173" s="41">
        <f t="shared" si="1013"/>
        <v>0</v>
      </c>
      <c r="BP173" s="41">
        <f t="shared" si="1013"/>
        <v>0</v>
      </c>
      <c r="BQ173" s="41">
        <f t="shared" si="1013"/>
        <v>0</v>
      </c>
      <c r="BR173" s="41">
        <f t="shared" si="1013"/>
        <v>0</v>
      </c>
      <c r="BS173" s="41">
        <f t="shared" si="1013"/>
        <v>0</v>
      </c>
      <c r="BT173" s="41">
        <f t="shared" si="1013"/>
        <v>0</v>
      </c>
      <c r="BU173" s="41">
        <f t="shared" si="1013"/>
        <v>0</v>
      </c>
      <c r="BV173" s="41">
        <f t="shared" si="1013"/>
        <v>0</v>
      </c>
      <c r="BW173" s="41">
        <f t="shared" si="1013"/>
        <v>0</v>
      </c>
      <c r="BX173" s="41">
        <f t="shared" si="1013"/>
        <v>0</v>
      </c>
      <c r="BY173" s="41">
        <f t="shared" si="1013"/>
        <v>0</v>
      </c>
      <c r="BZ173" s="41">
        <f t="shared" si="1013"/>
        <v>0</v>
      </c>
      <c r="CA173" s="41">
        <f t="shared" si="1013"/>
        <v>0</v>
      </c>
      <c r="CB173" s="41">
        <f t="shared" si="1013"/>
        <v>0</v>
      </c>
      <c r="CC173" s="41">
        <f t="shared" si="1013"/>
        <v>0</v>
      </c>
      <c r="CD173" s="41">
        <f t="shared" si="1013"/>
        <v>0</v>
      </c>
      <c r="CE173" s="41">
        <f t="shared" si="1013"/>
        <v>0</v>
      </c>
      <c r="CF173" s="41">
        <f t="shared" si="1013"/>
        <v>0</v>
      </c>
      <c r="CG173" s="41">
        <f t="shared" si="1013"/>
        <v>0</v>
      </c>
      <c r="CH173" s="41">
        <f t="shared" si="1013"/>
        <v>0</v>
      </c>
      <c r="CI173" s="41">
        <f t="shared" ref="CI173:ET173" si="1014">IF(CI$7="",0,CI171-CI172)</f>
        <v>0</v>
      </c>
      <c r="CJ173" s="41">
        <f t="shared" si="1014"/>
        <v>0</v>
      </c>
      <c r="CK173" s="41">
        <f t="shared" si="1014"/>
        <v>0</v>
      </c>
      <c r="CL173" s="41">
        <f t="shared" si="1014"/>
        <v>0</v>
      </c>
      <c r="CM173" s="41">
        <f t="shared" si="1014"/>
        <v>0</v>
      </c>
      <c r="CN173" s="41">
        <f t="shared" si="1014"/>
        <v>0</v>
      </c>
      <c r="CO173" s="41">
        <f t="shared" si="1014"/>
        <v>0</v>
      </c>
      <c r="CP173" s="41">
        <f t="shared" si="1014"/>
        <v>0</v>
      </c>
      <c r="CQ173" s="41">
        <f t="shared" si="1014"/>
        <v>0</v>
      </c>
      <c r="CR173" s="41">
        <f t="shared" si="1014"/>
        <v>0</v>
      </c>
      <c r="CS173" s="41">
        <f t="shared" si="1014"/>
        <v>0</v>
      </c>
      <c r="CT173" s="41">
        <f t="shared" si="1014"/>
        <v>0</v>
      </c>
      <c r="CU173" s="41">
        <f t="shared" si="1014"/>
        <v>0</v>
      </c>
      <c r="CV173" s="41">
        <f t="shared" si="1014"/>
        <v>0</v>
      </c>
      <c r="CW173" s="41">
        <f t="shared" si="1014"/>
        <v>0</v>
      </c>
      <c r="CX173" s="41">
        <f t="shared" si="1014"/>
        <v>0</v>
      </c>
      <c r="CY173" s="41">
        <f t="shared" si="1014"/>
        <v>0</v>
      </c>
      <c r="CZ173" s="41">
        <f t="shared" si="1014"/>
        <v>0</v>
      </c>
      <c r="DA173" s="41">
        <f t="shared" si="1014"/>
        <v>0</v>
      </c>
      <c r="DB173" s="41">
        <f t="shared" si="1014"/>
        <v>0</v>
      </c>
      <c r="DC173" s="41">
        <f t="shared" si="1014"/>
        <v>0</v>
      </c>
      <c r="DD173" s="41">
        <f t="shared" si="1014"/>
        <v>0</v>
      </c>
      <c r="DE173" s="41">
        <f t="shared" si="1014"/>
        <v>0</v>
      </c>
      <c r="DF173" s="41">
        <f t="shared" si="1014"/>
        <v>0</v>
      </c>
      <c r="DG173" s="41">
        <f t="shared" si="1014"/>
        <v>0</v>
      </c>
      <c r="DH173" s="41">
        <f t="shared" si="1014"/>
        <v>0</v>
      </c>
      <c r="DI173" s="41">
        <f t="shared" si="1014"/>
        <v>0</v>
      </c>
      <c r="DJ173" s="41">
        <f t="shared" si="1014"/>
        <v>0</v>
      </c>
      <c r="DK173" s="41">
        <f t="shared" si="1014"/>
        <v>0</v>
      </c>
      <c r="DL173" s="41">
        <f t="shared" si="1014"/>
        <v>0</v>
      </c>
      <c r="DM173" s="41">
        <f t="shared" si="1014"/>
        <v>0</v>
      </c>
      <c r="DN173" s="41">
        <f t="shared" si="1014"/>
        <v>0</v>
      </c>
      <c r="DO173" s="41">
        <f t="shared" si="1014"/>
        <v>0</v>
      </c>
      <c r="DP173" s="41">
        <f t="shared" si="1014"/>
        <v>0</v>
      </c>
      <c r="DQ173" s="41">
        <f t="shared" si="1014"/>
        <v>0</v>
      </c>
      <c r="DR173" s="41">
        <f t="shared" si="1014"/>
        <v>0</v>
      </c>
      <c r="DS173" s="41">
        <f t="shared" si="1014"/>
        <v>0</v>
      </c>
      <c r="DT173" s="41">
        <f t="shared" si="1014"/>
        <v>0</v>
      </c>
      <c r="DU173" s="41">
        <f t="shared" si="1014"/>
        <v>0</v>
      </c>
      <c r="DV173" s="41">
        <f t="shared" si="1014"/>
        <v>0</v>
      </c>
      <c r="DW173" s="41">
        <f t="shared" si="1014"/>
        <v>0</v>
      </c>
      <c r="DX173" s="41">
        <f t="shared" si="1014"/>
        <v>0</v>
      </c>
      <c r="DY173" s="41">
        <f t="shared" si="1014"/>
        <v>0</v>
      </c>
      <c r="DZ173" s="41">
        <f t="shared" si="1014"/>
        <v>0</v>
      </c>
      <c r="EA173" s="41">
        <f t="shared" si="1014"/>
        <v>0</v>
      </c>
      <c r="EB173" s="41">
        <f t="shared" si="1014"/>
        <v>0</v>
      </c>
      <c r="EC173" s="41">
        <f t="shared" si="1014"/>
        <v>0</v>
      </c>
      <c r="ED173" s="41">
        <f t="shared" si="1014"/>
        <v>0</v>
      </c>
      <c r="EE173" s="41">
        <f t="shared" si="1014"/>
        <v>0</v>
      </c>
      <c r="EF173" s="41">
        <f t="shared" si="1014"/>
        <v>0</v>
      </c>
      <c r="EG173" s="41">
        <f t="shared" si="1014"/>
        <v>0</v>
      </c>
      <c r="EH173" s="41">
        <f t="shared" si="1014"/>
        <v>0</v>
      </c>
      <c r="EI173" s="41">
        <f t="shared" si="1014"/>
        <v>0</v>
      </c>
      <c r="EJ173" s="41">
        <f t="shared" si="1014"/>
        <v>0</v>
      </c>
      <c r="EK173" s="41">
        <f t="shared" si="1014"/>
        <v>0</v>
      </c>
      <c r="EL173" s="41">
        <f t="shared" si="1014"/>
        <v>0</v>
      </c>
      <c r="EM173" s="41">
        <f t="shared" si="1014"/>
        <v>0</v>
      </c>
      <c r="EN173" s="41">
        <f t="shared" si="1014"/>
        <v>0</v>
      </c>
      <c r="EO173" s="41">
        <f t="shared" si="1014"/>
        <v>0</v>
      </c>
      <c r="EP173" s="41">
        <f t="shared" si="1014"/>
        <v>0</v>
      </c>
      <c r="EQ173" s="41">
        <f t="shared" si="1014"/>
        <v>0</v>
      </c>
      <c r="ER173" s="41">
        <f t="shared" si="1014"/>
        <v>0</v>
      </c>
      <c r="ES173" s="41">
        <f t="shared" si="1014"/>
        <v>0</v>
      </c>
      <c r="ET173" s="41">
        <f t="shared" si="1014"/>
        <v>0</v>
      </c>
      <c r="EU173" s="41">
        <f t="shared" ref="EU173:HF173" si="1015">IF(EU$7="",0,EU171-EU172)</f>
        <v>0</v>
      </c>
      <c r="EV173" s="41">
        <f t="shared" si="1015"/>
        <v>0</v>
      </c>
      <c r="EW173" s="41">
        <f t="shared" si="1015"/>
        <v>0</v>
      </c>
      <c r="EX173" s="41">
        <f t="shared" si="1015"/>
        <v>0</v>
      </c>
      <c r="EY173" s="41">
        <f t="shared" si="1015"/>
        <v>0</v>
      </c>
      <c r="EZ173" s="41">
        <f t="shared" si="1015"/>
        <v>0</v>
      </c>
      <c r="FA173" s="41">
        <f t="shared" si="1015"/>
        <v>0</v>
      </c>
      <c r="FB173" s="41">
        <f t="shared" si="1015"/>
        <v>0</v>
      </c>
      <c r="FC173" s="41">
        <f t="shared" si="1015"/>
        <v>0</v>
      </c>
      <c r="FD173" s="41">
        <f t="shared" si="1015"/>
        <v>0</v>
      </c>
      <c r="FE173" s="41">
        <f t="shared" si="1015"/>
        <v>0</v>
      </c>
      <c r="FF173" s="41">
        <f t="shared" si="1015"/>
        <v>0</v>
      </c>
      <c r="FG173" s="41">
        <f t="shared" si="1015"/>
        <v>0</v>
      </c>
      <c r="FH173" s="41">
        <f t="shared" si="1015"/>
        <v>0</v>
      </c>
      <c r="FI173" s="41">
        <f t="shared" si="1015"/>
        <v>0</v>
      </c>
      <c r="FJ173" s="41">
        <f t="shared" si="1015"/>
        <v>0</v>
      </c>
      <c r="FK173" s="41">
        <f t="shared" si="1015"/>
        <v>0</v>
      </c>
      <c r="FL173" s="41">
        <f t="shared" si="1015"/>
        <v>0</v>
      </c>
      <c r="FM173" s="41">
        <f t="shared" si="1015"/>
        <v>0</v>
      </c>
      <c r="FN173" s="41">
        <f t="shared" si="1015"/>
        <v>0</v>
      </c>
      <c r="FO173" s="41">
        <f t="shared" si="1015"/>
        <v>0</v>
      </c>
      <c r="FP173" s="41">
        <f t="shared" si="1015"/>
        <v>0</v>
      </c>
      <c r="FQ173" s="41">
        <f t="shared" si="1015"/>
        <v>0</v>
      </c>
      <c r="FR173" s="41">
        <f t="shared" si="1015"/>
        <v>0</v>
      </c>
      <c r="FS173" s="41">
        <f t="shared" si="1015"/>
        <v>0</v>
      </c>
      <c r="FT173" s="41">
        <f t="shared" si="1015"/>
        <v>0</v>
      </c>
      <c r="FU173" s="41">
        <f t="shared" si="1015"/>
        <v>0</v>
      </c>
      <c r="FV173" s="41">
        <f t="shared" si="1015"/>
        <v>0</v>
      </c>
      <c r="FW173" s="41">
        <f t="shared" si="1015"/>
        <v>0</v>
      </c>
      <c r="FX173" s="41">
        <f t="shared" si="1015"/>
        <v>0</v>
      </c>
      <c r="FY173" s="41">
        <f t="shared" si="1015"/>
        <v>0</v>
      </c>
      <c r="FZ173" s="41">
        <f t="shared" si="1015"/>
        <v>0</v>
      </c>
      <c r="GA173" s="41">
        <f t="shared" si="1015"/>
        <v>0</v>
      </c>
      <c r="GB173" s="41">
        <f t="shared" si="1015"/>
        <v>0</v>
      </c>
      <c r="GC173" s="41">
        <f t="shared" si="1015"/>
        <v>0</v>
      </c>
      <c r="GD173" s="41">
        <f t="shared" si="1015"/>
        <v>0</v>
      </c>
      <c r="GE173" s="41">
        <f t="shared" si="1015"/>
        <v>0</v>
      </c>
      <c r="GF173" s="41">
        <f t="shared" si="1015"/>
        <v>0</v>
      </c>
      <c r="GG173" s="41">
        <f t="shared" si="1015"/>
        <v>0</v>
      </c>
      <c r="GH173" s="41">
        <f t="shared" si="1015"/>
        <v>0</v>
      </c>
      <c r="GI173" s="41">
        <f t="shared" si="1015"/>
        <v>0</v>
      </c>
      <c r="GJ173" s="41">
        <f t="shared" si="1015"/>
        <v>0</v>
      </c>
      <c r="GK173" s="41">
        <f t="shared" si="1015"/>
        <v>0</v>
      </c>
      <c r="GL173" s="41">
        <f t="shared" si="1015"/>
        <v>0</v>
      </c>
      <c r="GM173" s="41">
        <f t="shared" si="1015"/>
        <v>0</v>
      </c>
      <c r="GN173" s="41">
        <f t="shared" si="1015"/>
        <v>0</v>
      </c>
      <c r="GO173" s="41">
        <f t="shared" si="1015"/>
        <v>0</v>
      </c>
      <c r="GP173" s="41">
        <f t="shared" si="1015"/>
        <v>0</v>
      </c>
      <c r="GQ173" s="41">
        <f t="shared" si="1015"/>
        <v>0</v>
      </c>
      <c r="GR173" s="41">
        <f t="shared" si="1015"/>
        <v>0</v>
      </c>
      <c r="GS173" s="41">
        <f t="shared" si="1015"/>
        <v>0</v>
      </c>
      <c r="GT173" s="41">
        <f t="shared" si="1015"/>
        <v>0</v>
      </c>
      <c r="GU173" s="41">
        <f t="shared" si="1015"/>
        <v>0</v>
      </c>
      <c r="GV173" s="41">
        <f t="shared" si="1015"/>
        <v>0</v>
      </c>
      <c r="GW173" s="41">
        <f t="shared" si="1015"/>
        <v>0</v>
      </c>
      <c r="GX173" s="41">
        <f t="shared" si="1015"/>
        <v>0</v>
      </c>
      <c r="GY173" s="41">
        <f t="shared" si="1015"/>
        <v>0</v>
      </c>
      <c r="GZ173" s="41">
        <f t="shared" si="1015"/>
        <v>0</v>
      </c>
      <c r="HA173" s="41">
        <f t="shared" si="1015"/>
        <v>0</v>
      </c>
      <c r="HB173" s="41">
        <f t="shared" si="1015"/>
        <v>0</v>
      </c>
      <c r="HC173" s="41">
        <f t="shared" si="1015"/>
        <v>0</v>
      </c>
      <c r="HD173" s="41">
        <f t="shared" si="1015"/>
        <v>0</v>
      </c>
      <c r="HE173" s="41">
        <f t="shared" si="1015"/>
        <v>0</v>
      </c>
      <c r="HF173" s="41">
        <f t="shared" si="1015"/>
        <v>0</v>
      </c>
      <c r="HG173" s="41">
        <f t="shared" ref="HG173:JR173" si="1016">IF(HG$7="",0,HG171-HG172)</f>
        <v>0</v>
      </c>
      <c r="HH173" s="41">
        <f t="shared" si="1016"/>
        <v>0</v>
      </c>
      <c r="HI173" s="41">
        <f t="shared" si="1016"/>
        <v>0</v>
      </c>
      <c r="HJ173" s="41">
        <f t="shared" si="1016"/>
        <v>0</v>
      </c>
      <c r="HK173" s="41">
        <f t="shared" si="1016"/>
        <v>0</v>
      </c>
      <c r="HL173" s="41">
        <f t="shared" si="1016"/>
        <v>0</v>
      </c>
      <c r="HM173" s="41">
        <f t="shared" si="1016"/>
        <v>0</v>
      </c>
      <c r="HN173" s="41">
        <f t="shared" si="1016"/>
        <v>0</v>
      </c>
      <c r="HO173" s="41">
        <f t="shared" si="1016"/>
        <v>0</v>
      </c>
      <c r="HP173" s="41">
        <f t="shared" si="1016"/>
        <v>0</v>
      </c>
      <c r="HQ173" s="41">
        <f t="shared" si="1016"/>
        <v>0</v>
      </c>
      <c r="HR173" s="41">
        <f t="shared" si="1016"/>
        <v>0</v>
      </c>
      <c r="HS173" s="41">
        <f t="shared" si="1016"/>
        <v>0</v>
      </c>
      <c r="HT173" s="41">
        <f t="shared" si="1016"/>
        <v>0</v>
      </c>
      <c r="HU173" s="41">
        <f t="shared" si="1016"/>
        <v>0</v>
      </c>
      <c r="HV173" s="41">
        <f t="shared" si="1016"/>
        <v>0</v>
      </c>
      <c r="HW173" s="41">
        <f t="shared" si="1016"/>
        <v>0</v>
      </c>
      <c r="HX173" s="41">
        <f t="shared" si="1016"/>
        <v>0</v>
      </c>
      <c r="HY173" s="41">
        <f t="shared" si="1016"/>
        <v>0</v>
      </c>
      <c r="HZ173" s="41">
        <f t="shared" si="1016"/>
        <v>0</v>
      </c>
      <c r="IA173" s="41">
        <f t="shared" si="1016"/>
        <v>0</v>
      </c>
      <c r="IB173" s="41">
        <f t="shared" si="1016"/>
        <v>0</v>
      </c>
      <c r="IC173" s="41">
        <f t="shared" si="1016"/>
        <v>0</v>
      </c>
      <c r="ID173" s="41">
        <f t="shared" si="1016"/>
        <v>0</v>
      </c>
      <c r="IE173" s="41">
        <f t="shared" si="1016"/>
        <v>0</v>
      </c>
      <c r="IF173" s="41">
        <f t="shared" si="1016"/>
        <v>0</v>
      </c>
      <c r="IG173" s="41">
        <f t="shared" si="1016"/>
        <v>0</v>
      </c>
      <c r="IH173" s="41">
        <f t="shared" si="1016"/>
        <v>0</v>
      </c>
      <c r="II173" s="41">
        <f t="shared" si="1016"/>
        <v>0</v>
      </c>
      <c r="IJ173" s="41">
        <f t="shared" si="1016"/>
        <v>0</v>
      </c>
      <c r="IK173" s="41">
        <f t="shared" si="1016"/>
        <v>0</v>
      </c>
      <c r="IL173" s="41">
        <f t="shared" si="1016"/>
        <v>0</v>
      </c>
      <c r="IM173" s="41">
        <f t="shared" si="1016"/>
        <v>0</v>
      </c>
      <c r="IN173" s="41">
        <f t="shared" si="1016"/>
        <v>0</v>
      </c>
      <c r="IO173" s="41">
        <f t="shared" si="1016"/>
        <v>0</v>
      </c>
      <c r="IP173" s="41">
        <f t="shared" si="1016"/>
        <v>0</v>
      </c>
      <c r="IQ173" s="41">
        <f t="shared" si="1016"/>
        <v>0</v>
      </c>
      <c r="IR173" s="41">
        <f t="shared" si="1016"/>
        <v>0</v>
      </c>
      <c r="IS173" s="41">
        <f t="shared" si="1016"/>
        <v>0</v>
      </c>
      <c r="IT173" s="41">
        <f t="shared" si="1016"/>
        <v>0</v>
      </c>
      <c r="IU173" s="41">
        <f t="shared" si="1016"/>
        <v>0</v>
      </c>
      <c r="IV173" s="41">
        <f t="shared" si="1016"/>
        <v>0</v>
      </c>
      <c r="IW173" s="41">
        <f t="shared" si="1016"/>
        <v>0</v>
      </c>
      <c r="IX173" s="41">
        <f t="shared" si="1016"/>
        <v>0</v>
      </c>
      <c r="IY173" s="41">
        <f t="shared" si="1016"/>
        <v>0</v>
      </c>
      <c r="IZ173" s="41">
        <f t="shared" si="1016"/>
        <v>0</v>
      </c>
      <c r="JA173" s="41">
        <f t="shared" si="1016"/>
        <v>0</v>
      </c>
      <c r="JB173" s="41">
        <f t="shared" si="1016"/>
        <v>0</v>
      </c>
      <c r="JC173" s="41">
        <f t="shared" si="1016"/>
        <v>0</v>
      </c>
      <c r="JD173" s="41">
        <f t="shared" si="1016"/>
        <v>0</v>
      </c>
      <c r="JE173" s="41">
        <f t="shared" si="1016"/>
        <v>0</v>
      </c>
      <c r="JF173" s="41">
        <f t="shared" si="1016"/>
        <v>0</v>
      </c>
      <c r="JG173" s="41">
        <f t="shared" si="1016"/>
        <v>0</v>
      </c>
      <c r="JH173" s="41">
        <f t="shared" si="1016"/>
        <v>0</v>
      </c>
      <c r="JI173" s="41">
        <f t="shared" si="1016"/>
        <v>0</v>
      </c>
      <c r="JJ173" s="41">
        <f t="shared" si="1016"/>
        <v>0</v>
      </c>
      <c r="JK173" s="41">
        <f t="shared" si="1016"/>
        <v>0</v>
      </c>
      <c r="JL173" s="41">
        <f t="shared" si="1016"/>
        <v>0</v>
      </c>
      <c r="JM173" s="41">
        <f t="shared" si="1016"/>
        <v>0</v>
      </c>
      <c r="JN173" s="41">
        <f t="shared" si="1016"/>
        <v>0</v>
      </c>
      <c r="JO173" s="41">
        <f t="shared" si="1016"/>
        <v>0</v>
      </c>
      <c r="JP173" s="41">
        <f t="shared" si="1016"/>
        <v>0</v>
      </c>
      <c r="JQ173" s="41">
        <f t="shared" si="1016"/>
        <v>0</v>
      </c>
      <c r="JR173" s="41">
        <f t="shared" si="1016"/>
        <v>0</v>
      </c>
      <c r="JS173" s="41">
        <f t="shared" ref="JS173:KV173" si="1017">IF(JS$7="",0,JS171-JS172)</f>
        <v>0</v>
      </c>
      <c r="JT173" s="41">
        <f t="shared" si="1017"/>
        <v>0</v>
      </c>
      <c r="JU173" s="41">
        <f t="shared" si="1017"/>
        <v>0</v>
      </c>
      <c r="JV173" s="41">
        <f t="shared" si="1017"/>
        <v>0</v>
      </c>
      <c r="JW173" s="41">
        <f t="shared" si="1017"/>
        <v>0</v>
      </c>
      <c r="JX173" s="41">
        <f t="shared" si="1017"/>
        <v>0</v>
      </c>
      <c r="JY173" s="41">
        <f t="shared" si="1017"/>
        <v>0</v>
      </c>
      <c r="JZ173" s="41">
        <f t="shared" si="1017"/>
        <v>0</v>
      </c>
      <c r="KA173" s="41">
        <f t="shared" si="1017"/>
        <v>0</v>
      </c>
      <c r="KB173" s="41">
        <f t="shared" si="1017"/>
        <v>0</v>
      </c>
      <c r="KC173" s="41">
        <f t="shared" si="1017"/>
        <v>0</v>
      </c>
      <c r="KD173" s="41">
        <f t="shared" si="1017"/>
        <v>0</v>
      </c>
      <c r="KE173" s="41">
        <f t="shared" si="1017"/>
        <v>0</v>
      </c>
      <c r="KF173" s="41">
        <f t="shared" si="1017"/>
        <v>0</v>
      </c>
      <c r="KG173" s="41">
        <f t="shared" si="1017"/>
        <v>0</v>
      </c>
      <c r="KH173" s="41">
        <f t="shared" si="1017"/>
        <v>0</v>
      </c>
      <c r="KI173" s="41">
        <f t="shared" si="1017"/>
        <v>0</v>
      </c>
      <c r="KJ173" s="41">
        <f t="shared" si="1017"/>
        <v>0</v>
      </c>
      <c r="KK173" s="41">
        <f t="shared" si="1017"/>
        <v>0</v>
      </c>
      <c r="KL173" s="41">
        <f t="shared" si="1017"/>
        <v>0</v>
      </c>
      <c r="KM173" s="41">
        <f t="shared" si="1017"/>
        <v>0</v>
      </c>
      <c r="KN173" s="41">
        <f t="shared" si="1017"/>
        <v>0</v>
      </c>
      <c r="KO173" s="41">
        <f t="shared" si="1017"/>
        <v>0</v>
      </c>
      <c r="KP173" s="41">
        <f t="shared" si="1017"/>
        <v>0</v>
      </c>
      <c r="KQ173" s="41">
        <f t="shared" si="1017"/>
        <v>0</v>
      </c>
      <c r="KR173" s="41">
        <f t="shared" si="1017"/>
        <v>0</v>
      </c>
      <c r="KS173" s="41">
        <f t="shared" si="1017"/>
        <v>0</v>
      </c>
      <c r="KT173" s="41">
        <f t="shared" si="1017"/>
        <v>0</v>
      </c>
      <c r="KU173" s="41">
        <f t="shared" si="1017"/>
        <v>0</v>
      </c>
      <c r="KV173" s="41">
        <f t="shared" si="1017"/>
        <v>0</v>
      </c>
      <c r="KW173" s="3"/>
      <c r="KX173" s="3"/>
    </row>
    <row r="174" spans="1:310" ht="4.05" customHeight="1" x14ac:dyDescent="0.25">
      <c r="A174" s="1"/>
      <c r="B174" s="79"/>
      <c r="C174" s="79"/>
      <c r="D174" s="79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4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</row>
    <row r="175" spans="1:310" ht="4.05" customHeight="1" x14ac:dyDescent="0.25">
      <c r="A175" s="1"/>
      <c r="B175" s="79"/>
      <c r="C175" s="79"/>
      <c r="D175" s="79"/>
      <c r="E175" s="64"/>
      <c r="F175" s="1"/>
      <c r="G175" s="1"/>
      <c r="H175" s="11"/>
      <c r="I175" s="1"/>
      <c r="J175" s="1"/>
      <c r="K175" s="64"/>
      <c r="L175" s="1"/>
      <c r="M175" s="5"/>
      <c r="N175" s="64"/>
      <c r="O175" s="19"/>
      <c r="P175" s="1"/>
      <c r="Q175" s="1"/>
      <c r="R175" s="6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</row>
    <row r="176" spans="1:310" ht="4.95" customHeight="1" x14ac:dyDescent="0.25">
      <c r="A176" s="1"/>
      <c r="B176" s="79"/>
      <c r="C176" s="79"/>
      <c r="D176" s="79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4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s="4" customFormat="1" x14ac:dyDescent="0.25">
      <c r="A177" s="3"/>
      <c r="B177" s="85"/>
      <c r="C177" s="86"/>
      <c r="D177" s="86"/>
      <c r="E177" s="3" t="str">
        <f>kpi!$E$87</f>
        <v>НДС к возмещению</v>
      </c>
      <c r="F177" s="3"/>
      <c r="G177" s="3"/>
      <c r="H177" s="39" t="str">
        <f>IF(OR($E177="",$E177=0),"",INDEX(kpi!$I:$I,SUMIFS(kpi!$A:$A,kpi!$E:$E,$E177)))</f>
        <v>руб.</v>
      </c>
      <c r="I177" s="3"/>
      <c r="J177" s="3"/>
      <c r="K177" s="3"/>
      <c r="L177" s="3"/>
      <c r="M177" s="5"/>
      <c r="N177" s="3"/>
      <c r="O177" s="19"/>
      <c r="P177" s="3"/>
      <c r="Q177" s="3"/>
      <c r="R177" s="41">
        <f t="shared" ref="R177:R178" si="1018">SUMIFS($T177:$KW177,$T$1:$KW$1,"&gt;="&amp;1,$T$1:$KW$1,"&lt;="&amp;MAX($1:$1))</f>
        <v>3181743.990150705</v>
      </c>
      <c r="S177" s="3"/>
      <c r="T177" s="3"/>
      <c r="U177" s="41">
        <f>IF(U$7="",0,SUMIFS(U$1:U171,$C$1:$C171,$C172,$B$1:$B171,$B172)*условия!$N$150/(1+условия!$N$150))</f>
        <v>253322.28780291349</v>
      </c>
      <c r="V177" s="41">
        <f>IF(V$7="",0,SUMIFS(V$1:V171,$C$1:$C171,$C172,$B$1:$B171,$B172)*условия!$N$150/(1+условия!$N$150))</f>
        <v>130707.90562426124</v>
      </c>
      <c r="W177" s="41">
        <f>IF(W$7="",0,SUMIFS(W$1:W171,$C$1:$C171,$C172,$B$1:$B171,$B172)*условия!$N$150/(1+условия!$N$150))</f>
        <v>150690.50731019711</v>
      </c>
      <c r="X177" s="41">
        <f>IF(X$7="",0,SUMIFS(X$1:X171,$C$1:$C171,$C172,$B$1:$B171,$B172)*условия!$N$150/(1+условия!$N$150))</f>
        <v>171311.28920480068</v>
      </c>
      <c r="Y177" s="41">
        <f>IF(Y$7="",0,SUMIFS(Y$1:Y171,$C$1:$C171,$C172,$B$1:$B171,$B172)*условия!$N$150/(1+условия!$N$150))</f>
        <v>192813.69879911665</v>
      </c>
      <c r="Z177" s="41">
        <f>IF(Z$7="",0,SUMIFS(Z$1:Z171,$C$1:$C171,$C172,$B$1:$B171,$B172)*условия!$N$150/(1+условия!$N$150))</f>
        <v>212850.20671521252</v>
      </c>
      <c r="AA177" s="41">
        <f>IF(AA$7="",0,SUMIFS(AA$1:AA171,$C$1:$C171,$C172,$B$1:$B171,$B172)*условия!$N$150/(1+условия!$N$150))</f>
        <v>233377.08743469877</v>
      </c>
      <c r="AB177" s="41">
        <f>IF(AB$7="",0,SUMIFS(AB$1:AB171,$C$1:$C171,$C172,$B$1:$B171,$B172)*условия!$N$150/(1+условия!$N$150))</f>
        <v>254394.34095757533</v>
      </c>
      <c r="AC177" s="41">
        <f>IF(AC$7="",0,SUMIFS(AC$1:AC171,$C$1:$C171,$C172,$B$1:$B171,$B172)*условия!$N$150/(1+условия!$N$150))</f>
        <v>275901.96728384233</v>
      </c>
      <c r="AD177" s="41">
        <f>IF(AD$7="",0,SUMIFS(AD$1:AD171,$C$1:$C171,$C172,$B$1:$B171,$B172)*условия!$N$150/(1+условия!$N$150))</f>
        <v>297899.96641349973</v>
      </c>
      <c r="AE177" s="41">
        <f>IF(AE$7="",0,SUMIFS(AE$1:AE171,$C$1:$C171,$C172,$B$1:$B171,$B172)*условия!$N$150/(1+условия!$N$150))</f>
        <v>320388.33834654745</v>
      </c>
      <c r="AF177" s="41">
        <f>IF(AF$7="",0,SUMIFS(AF$1:AF171,$C$1:$C171,$C172,$B$1:$B171,$B172)*условия!$N$150/(1+условия!$N$150))</f>
        <v>349200.41641631897</v>
      </c>
      <c r="AG177" s="41">
        <f>IF(AG$7="",0,SUMIFS(AG$1:AG171,$C$1:$C171,$C172,$B$1:$B171,$B172)*условия!$N$150/(1+условия!$N$150))</f>
        <v>338885.97784172057</v>
      </c>
      <c r="AH177" s="41">
        <f>IF(AH$7="",0,SUMIFS(AH$1:AH171,$C$1:$C171,$C172,$B$1:$B171,$B172)*условия!$N$150/(1+условия!$N$150))</f>
        <v>0</v>
      </c>
      <c r="AI177" s="41">
        <f>IF(AI$7="",0,SUMIFS(AI$1:AI171,$C$1:$C171,$C172,$B$1:$B171,$B172)*условия!$N$150/(1+условия!$N$150))</f>
        <v>0</v>
      </c>
      <c r="AJ177" s="41">
        <f>IF(AJ$7="",0,SUMIFS(AJ$1:AJ171,$C$1:$C171,$C172,$B$1:$B171,$B172)*условия!$N$150/(1+условия!$N$150))</f>
        <v>0</v>
      </c>
      <c r="AK177" s="41">
        <f>IF(AK$7="",0,SUMIFS(AK$1:AK171,$C$1:$C171,$C172,$B$1:$B171,$B172)*условия!$N$150/(1+условия!$N$150))</f>
        <v>0</v>
      </c>
      <c r="AL177" s="41">
        <f>IF(AL$7="",0,SUMIFS(AL$1:AL171,$C$1:$C171,$C172,$B$1:$B171,$B172)*условия!$N$150/(1+условия!$N$150))</f>
        <v>0</v>
      </c>
      <c r="AM177" s="41">
        <f>IF(AM$7="",0,SUMIFS(AM$1:AM171,$C$1:$C171,$C172,$B$1:$B171,$B172)*условия!$N$150/(1+условия!$N$150))</f>
        <v>0</v>
      </c>
      <c r="AN177" s="41">
        <f>IF(AN$7="",0,SUMIFS(AN$1:AN171,$C$1:$C171,$C172,$B$1:$B171,$B172)*условия!$N$150/(1+условия!$N$150))</f>
        <v>0</v>
      </c>
      <c r="AO177" s="41">
        <f>IF(AO$7="",0,SUMIFS(AO$1:AO171,$C$1:$C171,$C172,$B$1:$B171,$B172)*условия!$N$150/(1+условия!$N$150))</f>
        <v>0</v>
      </c>
      <c r="AP177" s="41">
        <f>IF(AP$7="",0,SUMIFS(AP$1:AP171,$C$1:$C171,$C172,$B$1:$B171,$B172)*условия!$N$150/(1+условия!$N$150))</f>
        <v>0</v>
      </c>
      <c r="AQ177" s="41">
        <f>IF(AQ$7="",0,SUMIFS(AQ$1:AQ171,$C$1:$C171,$C172,$B$1:$B171,$B172)*условия!$N$150/(1+условия!$N$150))</f>
        <v>0</v>
      </c>
      <c r="AR177" s="41">
        <f>IF(AR$7="",0,SUMIFS(AR$1:AR171,$C$1:$C171,$C172,$B$1:$B171,$B172)*условия!$N$150/(1+условия!$N$150))</f>
        <v>0</v>
      </c>
      <c r="AS177" s="41">
        <f>IF(AS$7="",0,SUMIFS(AS$1:AS171,$C$1:$C171,$C172,$B$1:$B171,$B172)*условия!$N$150/(1+условия!$N$150))</f>
        <v>0</v>
      </c>
      <c r="AT177" s="41">
        <f>IF(AT$7="",0,SUMIFS(AT$1:AT171,$C$1:$C171,$C172,$B$1:$B171,$B172)*условия!$N$150/(1+условия!$N$150))</f>
        <v>0</v>
      </c>
      <c r="AU177" s="41">
        <f>IF(AU$7="",0,SUMIFS(AU$1:AU171,$C$1:$C171,$C172,$B$1:$B171,$B172)*условия!$N$150/(1+условия!$N$150))</f>
        <v>0</v>
      </c>
      <c r="AV177" s="41">
        <f>IF(AV$7="",0,SUMIFS(AV$1:AV171,$C$1:$C171,$C172,$B$1:$B171,$B172)*условия!$N$150/(1+условия!$N$150))</f>
        <v>0</v>
      </c>
      <c r="AW177" s="41">
        <f>IF(AW$7="",0,SUMIFS(AW$1:AW171,$C$1:$C171,$C172,$B$1:$B171,$B172)*условия!$N$150/(1+условия!$N$150))</f>
        <v>0</v>
      </c>
      <c r="AX177" s="41">
        <f>IF(AX$7="",0,SUMIFS(AX$1:AX171,$C$1:$C171,$C172,$B$1:$B171,$B172)*условия!$N$150/(1+условия!$N$150))</f>
        <v>0</v>
      </c>
      <c r="AY177" s="41">
        <f>IF(AY$7="",0,SUMIFS(AY$1:AY171,$C$1:$C171,$C172,$B$1:$B171,$B172)*условия!$N$150/(1+условия!$N$150))</f>
        <v>0</v>
      </c>
      <c r="AZ177" s="41">
        <f>IF(AZ$7="",0,SUMIFS(AZ$1:AZ171,$C$1:$C171,$C172,$B$1:$B171,$B172)*условия!$N$150/(1+условия!$N$150))</f>
        <v>0</v>
      </c>
      <c r="BA177" s="41">
        <f>IF(BA$7="",0,SUMIFS(BA$1:BA171,$C$1:$C171,$C172,$B$1:$B171,$B172)*условия!$N$150/(1+условия!$N$150))</f>
        <v>0</v>
      </c>
      <c r="BB177" s="41">
        <f>IF(BB$7="",0,SUMIFS(BB$1:BB171,$C$1:$C171,$C172,$B$1:$B171,$B172)*условия!$N$150/(1+условия!$N$150))</f>
        <v>0</v>
      </c>
      <c r="BC177" s="41">
        <f>IF(BC$7="",0,SUMIFS(BC$1:BC171,$C$1:$C171,$C172,$B$1:$B171,$B172)*условия!$N$150/(1+условия!$N$150))</f>
        <v>0</v>
      </c>
      <c r="BD177" s="41">
        <f>IF(BD$7="",0,SUMIFS(BD$1:BD171,$C$1:$C171,$C172,$B$1:$B171,$B172)*условия!$N$150/(1+условия!$N$150))</f>
        <v>0</v>
      </c>
      <c r="BE177" s="41">
        <f>IF(BE$7="",0,SUMIFS(BE$1:BE171,$C$1:$C171,$C172,$B$1:$B171,$B172)*условия!$N$150/(1+условия!$N$150))</f>
        <v>0</v>
      </c>
      <c r="BF177" s="41">
        <f>IF(BF$7="",0,SUMIFS(BF$1:BF171,$C$1:$C171,$C172,$B$1:$B171,$B172)*условия!$N$150/(1+условия!$N$150))</f>
        <v>0</v>
      </c>
      <c r="BG177" s="41">
        <f>IF(BG$7="",0,SUMIFS(BG$1:BG171,$C$1:$C171,$C172,$B$1:$B171,$B172)*условия!$N$150/(1+условия!$N$150))</f>
        <v>0</v>
      </c>
      <c r="BH177" s="41">
        <f>IF(BH$7="",0,SUMIFS(BH$1:BH171,$C$1:$C171,$C172,$B$1:$B171,$B172)*условия!$N$150/(1+условия!$N$150))</f>
        <v>0</v>
      </c>
      <c r="BI177" s="41">
        <f>IF(BI$7="",0,SUMIFS(BI$1:BI171,$C$1:$C171,$C172,$B$1:$B171,$B172)*условия!$N$150/(1+условия!$N$150))</f>
        <v>0</v>
      </c>
      <c r="BJ177" s="41">
        <f>IF(BJ$7="",0,SUMIFS(BJ$1:BJ171,$C$1:$C171,$C172,$B$1:$B171,$B172)*условия!$N$150/(1+условия!$N$150))</f>
        <v>0</v>
      </c>
      <c r="BK177" s="41">
        <f>IF(BK$7="",0,SUMIFS(BK$1:BK171,$C$1:$C171,$C172,$B$1:$B171,$B172)*условия!$N$150/(1+условия!$N$150))</f>
        <v>0</v>
      </c>
      <c r="BL177" s="41">
        <f>IF(BL$7="",0,SUMIFS(BL$1:BL171,$C$1:$C171,$C172,$B$1:$B171,$B172)*условия!$N$150/(1+условия!$N$150))</f>
        <v>0</v>
      </c>
      <c r="BM177" s="41">
        <f>IF(BM$7="",0,SUMIFS(BM$1:BM171,$C$1:$C171,$C172,$B$1:$B171,$B172)*условия!$N$150/(1+условия!$N$150))</f>
        <v>0</v>
      </c>
      <c r="BN177" s="41">
        <f>IF(BN$7="",0,SUMIFS(BN$1:BN171,$C$1:$C171,$C172,$B$1:$B171,$B172)*условия!$N$150/(1+условия!$N$150))</f>
        <v>0</v>
      </c>
      <c r="BO177" s="41">
        <f>IF(BO$7="",0,SUMIFS(BO$1:BO171,$C$1:$C171,$C172,$B$1:$B171,$B172)*условия!$N$150/(1+условия!$N$150))</f>
        <v>0</v>
      </c>
      <c r="BP177" s="41">
        <f>IF(BP$7="",0,SUMIFS(BP$1:BP171,$C$1:$C171,$C172,$B$1:$B171,$B172)*условия!$N$150/(1+условия!$N$150))</f>
        <v>0</v>
      </c>
      <c r="BQ177" s="41">
        <f>IF(BQ$7="",0,SUMIFS(BQ$1:BQ171,$C$1:$C171,$C172,$B$1:$B171,$B172)*условия!$N$150/(1+условия!$N$150))</f>
        <v>0</v>
      </c>
      <c r="BR177" s="41">
        <f>IF(BR$7="",0,SUMIFS(BR$1:BR171,$C$1:$C171,$C172,$B$1:$B171,$B172)*условия!$N$150/(1+условия!$N$150))</f>
        <v>0</v>
      </c>
      <c r="BS177" s="41">
        <f>IF(BS$7="",0,SUMIFS(BS$1:BS171,$C$1:$C171,$C172,$B$1:$B171,$B172)*условия!$N$150/(1+условия!$N$150))</f>
        <v>0</v>
      </c>
      <c r="BT177" s="41">
        <f>IF(BT$7="",0,SUMIFS(BT$1:BT171,$C$1:$C171,$C172,$B$1:$B171,$B172)*условия!$N$150/(1+условия!$N$150))</f>
        <v>0</v>
      </c>
      <c r="BU177" s="41">
        <f>IF(BU$7="",0,SUMIFS(BU$1:BU171,$C$1:$C171,$C172,$B$1:$B171,$B172)*условия!$N$150/(1+условия!$N$150))</f>
        <v>0</v>
      </c>
      <c r="BV177" s="41">
        <f>IF(BV$7="",0,SUMIFS(BV$1:BV171,$C$1:$C171,$C172,$B$1:$B171,$B172)*условия!$N$150/(1+условия!$N$150))</f>
        <v>0</v>
      </c>
      <c r="BW177" s="41">
        <f>IF(BW$7="",0,SUMIFS(BW$1:BW171,$C$1:$C171,$C172,$B$1:$B171,$B172)*условия!$N$150/(1+условия!$N$150))</f>
        <v>0</v>
      </c>
      <c r="BX177" s="41">
        <f>IF(BX$7="",0,SUMIFS(BX$1:BX171,$C$1:$C171,$C172,$B$1:$B171,$B172)*условия!$N$150/(1+условия!$N$150))</f>
        <v>0</v>
      </c>
      <c r="BY177" s="41">
        <f>IF(BY$7="",0,SUMIFS(BY$1:BY171,$C$1:$C171,$C172,$B$1:$B171,$B172)*условия!$N$150/(1+условия!$N$150))</f>
        <v>0</v>
      </c>
      <c r="BZ177" s="41">
        <f>IF(BZ$7="",0,SUMIFS(BZ$1:BZ171,$C$1:$C171,$C172,$B$1:$B171,$B172)*условия!$N$150/(1+условия!$N$150))</f>
        <v>0</v>
      </c>
      <c r="CA177" s="41">
        <f>IF(CA$7="",0,SUMIFS(CA$1:CA171,$C$1:$C171,$C172,$B$1:$B171,$B172)*условия!$N$150/(1+условия!$N$150))</f>
        <v>0</v>
      </c>
      <c r="CB177" s="41">
        <f>IF(CB$7="",0,SUMIFS(CB$1:CB171,$C$1:$C171,$C172,$B$1:$B171,$B172)*условия!$N$150/(1+условия!$N$150))</f>
        <v>0</v>
      </c>
      <c r="CC177" s="41">
        <f>IF(CC$7="",0,SUMIFS(CC$1:CC171,$C$1:$C171,$C172,$B$1:$B171,$B172)*условия!$N$150/(1+условия!$N$150))</f>
        <v>0</v>
      </c>
      <c r="CD177" s="41">
        <f>IF(CD$7="",0,SUMIFS(CD$1:CD171,$C$1:$C171,$C172,$B$1:$B171,$B172)*условия!$N$150/(1+условия!$N$150))</f>
        <v>0</v>
      </c>
      <c r="CE177" s="41">
        <f>IF(CE$7="",0,SUMIFS(CE$1:CE171,$C$1:$C171,$C172,$B$1:$B171,$B172)*условия!$N$150/(1+условия!$N$150))</f>
        <v>0</v>
      </c>
      <c r="CF177" s="41">
        <f>IF(CF$7="",0,SUMIFS(CF$1:CF171,$C$1:$C171,$C172,$B$1:$B171,$B172)*условия!$N$150/(1+условия!$N$150))</f>
        <v>0</v>
      </c>
      <c r="CG177" s="41">
        <f>IF(CG$7="",0,SUMIFS(CG$1:CG171,$C$1:$C171,$C172,$B$1:$B171,$B172)*условия!$N$150/(1+условия!$N$150))</f>
        <v>0</v>
      </c>
      <c r="CH177" s="41">
        <f>IF(CH$7="",0,SUMIFS(CH$1:CH171,$C$1:$C171,$C172,$B$1:$B171,$B172)*условия!$N$150/(1+условия!$N$150))</f>
        <v>0</v>
      </c>
      <c r="CI177" s="41">
        <f>IF(CI$7="",0,SUMIFS(CI$1:CI171,$C$1:$C171,$C172,$B$1:$B171,$B172)*условия!$N$150/(1+условия!$N$150))</f>
        <v>0</v>
      </c>
      <c r="CJ177" s="41">
        <f>IF(CJ$7="",0,SUMIFS(CJ$1:CJ171,$C$1:$C171,$C172,$B$1:$B171,$B172)*условия!$N$150/(1+условия!$N$150))</f>
        <v>0</v>
      </c>
      <c r="CK177" s="41">
        <f>IF(CK$7="",0,SUMIFS(CK$1:CK171,$C$1:$C171,$C172,$B$1:$B171,$B172)*условия!$N$150/(1+условия!$N$150))</f>
        <v>0</v>
      </c>
      <c r="CL177" s="41">
        <f>IF(CL$7="",0,SUMIFS(CL$1:CL171,$C$1:$C171,$C172,$B$1:$B171,$B172)*условия!$N$150/(1+условия!$N$150))</f>
        <v>0</v>
      </c>
      <c r="CM177" s="41">
        <f>IF(CM$7="",0,SUMIFS(CM$1:CM171,$C$1:$C171,$C172,$B$1:$B171,$B172)*условия!$N$150/(1+условия!$N$150))</f>
        <v>0</v>
      </c>
      <c r="CN177" s="41">
        <f>IF(CN$7="",0,SUMIFS(CN$1:CN171,$C$1:$C171,$C172,$B$1:$B171,$B172)*условия!$N$150/(1+условия!$N$150))</f>
        <v>0</v>
      </c>
      <c r="CO177" s="41">
        <f>IF(CO$7="",0,SUMIFS(CO$1:CO171,$C$1:$C171,$C172,$B$1:$B171,$B172)*условия!$N$150/(1+условия!$N$150))</f>
        <v>0</v>
      </c>
      <c r="CP177" s="41">
        <f>IF(CP$7="",0,SUMIFS(CP$1:CP171,$C$1:$C171,$C172,$B$1:$B171,$B172)*условия!$N$150/(1+условия!$N$150))</f>
        <v>0</v>
      </c>
      <c r="CQ177" s="41">
        <f>IF(CQ$7="",0,SUMIFS(CQ$1:CQ171,$C$1:$C171,$C172,$B$1:$B171,$B172)*условия!$N$150/(1+условия!$N$150))</f>
        <v>0</v>
      </c>
      <c r="CR177" s="41">
        <f>IF(CR$7="",0,SUMIFS(CR$1:CR171,$C$1:$C171,$C172,$B$1:$B171,$B172)*условия!$N$150/(1+условия!$N$150))</f>
        <v>0</v>
      </c>
      <c r="CS177" s="41">
        <f>IF(CS$7="",0,SUMIFS(CS$1:CS171,$C$1:$C171,$C172,$B$1:$B171,$B172)*условия!$N$150/(1+условия!$N$150))</f>
        <v>0</v>
      </c>
      <c r="CT177" s="41">
        <f>IF(CT$7="",0,SUMIFS(CT$1:CT171,$C$1:$C171,$C172,$B$1:$B171,$B172)*условия!$N$150/(1+условия!$N$150))</f>
        <v>0</v>
      </c>
      <c r="CU177" s="41">
        <f>IF(CU$7="",0,SUMIFS(CU$1:CU171,$C$1:$C171,$C172,$B$1:$B171,$B172)*условия!$N$150/(1+условия!$N$150))</f>
        <v>0</v>
      </c>
      <c r="CV177" s="41">
        <f>IF(CV$7="",0,SUMIFS(CV$1:CV171,$C$1:$C171,$C172,$B$1:$B171,$B172)*условия!$N$150/(1+условия!$N$150))</f>
        <v>0</v>
      </c>
      <c r="CW177" s="41">
        <f>IF(CW$7="",0,SUMIFS(CW$1:CW171,$C$1:$C171,$C172,$B$1:$B171,$B172)*условия!$N$150/(1+условия!$N$150))</f>
        <v>0</v>
      </c>
      <c r="CX177" s="41">
        <f>IF(CX$7="",0,SUMIFS(CX$1:CX171,$C$1:$C171,$C172,$B$1:$B171,$B172)*условия!$N$150/(1+условия!$N$150))</f>
        <v>0</v>
      </c>
      <c r="CY177" s="41">
        <f>IF(CY$7="",0,SUMIFS(CY$1:CY171,$C$1:$C171,$C172,$B$1:$B171,$B172)*условия!$N$150/(1+условия!$N$150))</f>
        <v>0</v>
      </c>
      <c r="CZ177" s="41">
        <f>IF(CZ$7="",0,SUMIFS(CZ$1:CZ171,$C$1:$C171,$C172,$B$1:$B171,$B172)*условия!$N$150/(1+условия!$N$150))</f>
        <v>0</v>
      </c>
      <c r="DA177" s="41">
        <f>IF(DA$7="",0,SUMIFS(DA$1:DA171,$C$1:$C171,$C172,$B$1:$B171,$B172)*условия!$N$150/(1+условия!$N$150))</f>
        <v>0</v>
      </c>
      <c r="DB177" s="41">
        <f>IF(DB$7="",0,SUMIFS(DB$1:DB171,$C$1:$C171,$C172,$B$1:$B171,$B172)*условия!$N$150/(1+условия!$N$150))</f>
        <v>0</v>
      </c>
      <c r="DC177" s="41">
        <f>IF(DC$7="",0,SUMIFS(DC$1:DC171,$C$1:$C171,$C172,$B$1:$B171,$B172)*условия!$N$150/(1+условия!$N$150))</f>
        <v>0</v>
      </c>
      <c r="DD177" s="41">
        <f>IF(DD$7="",0,SUMIFS(DD$1:DD171,$C$1:$C171,$C172,$B$1:$B171,$B172)*условия!$N$150/(1+условия!$N$150))</f>
        <v>0</v>
      </c>
      <c r="DE177" s="41">
        <f>IF(DE$7="",0,SUMIFS(DE$1:DE171,$C$1:$C171,$C172,$B$1:$B171,$B172)*условия!$N$150/(1+условия!$N$150))</f>
        <v>0</v>
      </c>
      <c r="DF177" s="41">
        <f>IF(DF$7="",0,SUMIFS(DF$1:DF171,$C$1:$C171,$C172,$B$1:$B171,$B172)*условия!$N$150/(1+условия!$N$150))</f>
        <v>0</v>
      </c>
      <c r="DG177" s="41">
        <f>IF(DG$7="",0,SUMIFS(DG$1:DG171,$C$1:$C171,$C172,$B$1:$B171,$B172)*условия!$N$150/(1+условия!$N$150))</f>
        <v>0</v>
      </c>
      <c r="DH177" s="41">
        <f>IF(DH$7="",0,SUMIFS(DH$1:DH171,$C$1:$C171,$C172,$B$1:$B171,$B172)*условия!$N$150/(1+условия!$N$150))</f>
        <v>0</v>
      </c>
      <c r="DI177" s="41">
        <f>IF(DI$7="",0,SUMIFS(DI$1:DI171,$C$1:$C171,$C172,$B$1:$B171,$B172)*условия!$N$150/(1+условия!$N$150))</f>
        <v>0</v>
      </c>
      <c r="DJ177" s="41">
        <f>IF(DJ$7="",0,SUMIFS(DJ$1:DJ171,$C$1:$C171,$C172,$B$1:$B171,$B172)*условия!$N$150/(1+условия!$N$150))</f>
        <v>0</v>
      </c>
      <c r="DK177" s="41">
        <f>IF(DK$7="",0,SUMIFS(DK$1:DK171,$C$1:$C171,$C172,$B$1:$B171,$B172)*условия!$N$150/(1+условия!$N$150))</f>
        <v>0</v>
      </c>
      <c r="DL177" s="41">
        <f>IF(DL$7="",0,SUMIFS(DL$1:DL171,$C$1:$C171,$C172,$B$1:$B171,$B172)*условия!$N$150/(1+условия!$N$150))</f>
        <v>0</v>
      </c>
      <c r="DM177" s="41">
        <f>IF(DM$7="",0,SUMIFS(DM$1:DM171,$C$1:$C171,$C172,$B$1:$B171,$B172)*условия!$N$150/(1+условия!$N$150))</f>
        <v>0</v>
      </c>
      <c r="DN177" s="41">
        <f>IF(DN$7="",0,SUMIFS(DN$1:DN171,$C$1:$C171,$C172,$B$1:$B171,$B172)*условия!$N$150/(1+условия!$N$150))</f>
        <v>0</v>
      </c>
      <c r="DO177" s="41">
        <f>IF(DO$7="",0,SUMIFS(DO$1:DO171,$C$1:$C171,$C172,$B$1:$B171,$B172)*условия!$N$150/(1+условия!$N$150))</f>
        <v>0</v>
      </c>
      <c r="DP177" s="41">
        <f>IF(DP$7="",0,SUMIFS(DP$1:DP171,$C$1:$C171,$C172,$B$1:$B171,$B172)*условия!$N$150/(1+условия!$N$150))</f>
        <v>0</v>
      </c>
      <c r="DQ177" s="41">
        <f>IF(DQ$7="",0,SUMIFS(DQ$1:DQ171,$C$1:$C171,$C172,$B$1:$B171,$B172)*условия!$N$150/(1+условия!$N$150))</f>
        <v>0</v>
      </c>
      <c r="DR177" s="41">
        <f>IF(DR$7="",0,SUMIFS(DR$1:DR171,$C$1:$C171,$C172,$B$1:$B171,$B172)*условия!$N$150/(1+условия!$N$150))</f>
        <v>0</v>
      </c>
      <c r="DS177" s="41">
        <f>IF(DS$7="",0,SUMIFS(DS$1:DS171,$C$1:$C171,$C172,$B$1:$B171,$B172)*условия!$N$150/(1+условия!$N$150))</f>
        <v>0</v>
      </c>
      <c r="DT177" s="41">
        <f>IF(DT$7="",0,SUMIFS(DT$1:DT171,$C$1:$C171,$C172,$B$1:$B171,$B172)*условия!$N$150/(1+условия!$N$150))</f>
        <v>0</v>
      </c>
      <c r="DU177" s="41">
        <f>IF(DU$7="",0,SUMIFS(DU$1:DU171,$C$1:$C171,$C172,$B$1:$B171,$B172)*условия!$N$150/(1+условия!$N$150))</f>
        <v>0</v>
      </c>
      <c r="DV177" s="41">
        <f>IF(DV$7="",0,SUMIFS(DV$1:DV171,$C$1:$C171,$C172,$B$1:$B171,$B172)*условия!$N$150/(1+условия!$N$150))</f>
        <v>0</v>
      </c>
      <c r="DW177" s="41">
        <f>IF(DW$7="",0,SUMIFS(DW$1:DW171,$C$1:$C171,$C172,$B$1:$B171,$B172)*условия!$N$150/(1+условия!$N$150))</f>
        <v>0</v>
      </c>
      <c r="DX177" s="41">
        <f>IF(DX$7="",0,SUMIFS(DX$1:DX171,$C$1:$C171,$C172,$B$1:$B171,$B172)*условия!$N$150/(1+условия!$N$150))</f>
        <v>0</v>
      </c>
      <c r="DY177" s="41">
        <f>IF(DY$7="",0,SUMIFS(DY$1:DY171,$C$1:$C171,$C172,$B$1:$B171,$B172)*условия!$N$150/(1+условия!$N$150))</f>
        <v>0</v>
      </c>
      <c r="DZ177" s="41">
        <f>IF(DZ$7="",0,SUMIFS(DZ$1:DZ171,$C$1:$C171,$C172,$B$1:$B171,$B172)*условия!$N$150/(1+условия!$N$150))</f>
        <v>0</v>
      </c>
      <c r="EA177" s="41">
        <f>IF(EA$7="",0,SUMIFS(EA$1:EA171,$C$1:$C171,$C172,$B$1:$B171,$B172)*условия!$N$150/(1+условия!$N$150))</f>
        <v>0</v>
      </c>
      <c r="EB177" s="41">
        <f>IF(EB$7="",0,SUMIFS(EB$1:EB171,$C$1:$C171,$C172,$B$1:$B171,$B172)*условия!$N$150/(1+условия!$N$150))</f>
        <v>0</v>
      </c>
      <c r="EC177" s="41">
        <f>IF(EC$7="",0,SUMIFS(EC$1:EC171,$C$1:$C171,$C172,$B$1:$B171,$B172)*условия!$N$150/(1+условия!$N$150))</f>
        <v>0</v>
      </c>
      <c r="ED177" s="41">
        <f>IF(ED$7="",0,SUMIFS(ED$1:ED171,$C$1:$C171,$C172,$B$1:$B171,$B172)*условия!$N$150/(1+условия!$N$150))</f>
        <v>0</v>
      </c>
      <c r="EE177" s="41">
        <f>IF(EE$7="",0,SUMIFS(EE$1:EE171,$C$1:$C171,$C172,$B$1:$B171,$B172)*условия!$N$150/(1+условия!$N$150))</f>
        <v>0</v>
      </c>
      <c r="EF177" s="41">
        <f>IF(EF$7="",0,SUMIFS(EF$1:EF171,$C$1:$C171,$C172,$B$1:$B171,$B172)*условия!$N$150/(1+условия!$N$150))</f>
        <v>0</v>
      </c>
      <c r="EG177" s="41">
        <f>IF(EG$7="",0,SUMIFS(EG$1:EG171,$C$1:$C171,$C172,$B$1:$B171,$B172)*условия!$N$150/(1+условия!$N$150))</f>
        <v>0</v>
      </c>
      <c r="EH177" s="41">
        <f>IF(EH$7="",0,SUMIFS(EH$1:EH171,$C$1:$C171,$C172,$B$1:$B171,$B172)*условия!$N$150/(1+условия!$N$150))</f>
        <v>0</v>
      </c>
      <c r="EI177" s="41">
        <f>IF(EI$7="",0,SUMIFS(EI$1:EI171,$C$1:$C171,$C172,$B$1:$B171,$B172)*условия!$N$150/(1+условия!$N$150))</f>
        <v>0</v>
      </c>
      <c r="EJ177" s="41">
        <f>IF(EJ$7="",0,SUMIFS(EJ$1:EJ171,$C$1:$C171,$C172,$B$1:$B171,$B172)*условия!$N$150/(1+условия!$N$150))</f>
        <v>0</v>
      </c>
      <c r="EK177" s="41">
        <f>IF(EK$7="",0,SUMIFS(EK$1:EK171,$C$1:$C171,$C172,$B$1:$B171,$B172)*условия!$N$150/(1+условия!$N$150))</f>
        <v>0</v>
      </c>
      <c r="EL177" s="41">
        <f>IF(EL$7="",0,SUMIFS(EL$1:EL171,$C$1:$C171,$C172,$B$1:$B171,$B172)*условия!$N$150/(1+условия!$N$150))</f>
        <v>0</v>
      </c>
      <c r="EM177" s="41">
        <f>IF(EM$7="",0,SUMIFS(EM$1:EM171,$C$1:$C171,$C172,$B$1:$B171,$B172)*условия!$N$150/(1+условия!$N$150))</f>
        <v>0</v>
      </c>
      <c r="EN177" s="41">
        <f>IF(EN$7="",0,SUMIFS(EN$1:EN171,$C$1:$C171,$C172,$B$1:$B171,$B172)*условия!$N$150/(1+условия!$N$150))</f>
        <v>0</v>
      </c>
      <c r="EO177" s="41">
        <f>IF(EO$7="",0,SUMIFS(EO$1:EO171,$C$1:$C171,$C172,$B$1:$B171,$B172)*условия!$N$150/(1+условия!$N$150))</f>
        <v>0</v>
      </c>
      <c r="EP177" s="41">
        <f>IF(EP$7="",0,SUMIFS(EP$1:EP171,$C$1:$C171,$C172,$B$1:$B171,$B172)*условия!$N$150/(1+условия!$N$150))</f>
        <v>0</v>
      </c>
      <c r="EQ177" s="41">
        <f>IF(EQ$7="",0,SUMIFS(EQ$1:EQ171,$C$1:$C171,$C172,$B$1:$B171,$B172)*условия!$N$150/(1+условия!$N$150))</f>
        <v>0</v>
      </c>
      <c r="ER177" s="41">
        <f>IF(ER$7="",0,SUMIFS(ER$1:ER171,$C$1:$C171,$C172,$B$1:$B171,$B172)*условия!$N$150/(1+условия!$N$150))</f>
        <v>0</v>
      </c>
      <c r="ES177" s="41">
        <f>IF(ES$7="",0,SUMIFS(ES$1:ES171,$C$1:$C171,$C172,$B$1:$B171,$B172)*условия!$N$150/(1+условия!$N$150))</f>
        <v>0</v>
      </c>
      <c r="ET177" s="41">
        <f>IF(ET$7="",0,SUMIFS(ET$1:ET171,$C$1:$C171,$C172,$B$1:$B171,$B172)*условия!$N$150/(1+условия!$N$150))</f>
        <v>0</v>
      </c>
      <c r="EU177" s="41">
        <f>IF(EU$7="",0,SUMIFS(EU$1:EU171,$C$1:$C171,$C172,$B$1:$B171,$B172)*условия!$N$150/(1+условия!$N$150))</f>
        <v>0</v>
      </c>
      <c r="EV177" s="41">
        <f>IF(EV$7="",0,SUMIFS(EV$1:EV171,$C$1:$C171,$C172,$B$1:$B171,$B172)*условия!$N$150/(1+условия!$N$150))</f>
        <v>0</v>
      </c>
      <c r="EW177" s="41">
        <f>IF(EW$7="",0,SUMIFS(EW$1:EW171,$C$1:$C171,$C172,$B$1:$B171,$B172)*условия!$N$150/(1+условия!$N$150))</f>
        <v>0</v>
      </c>
      <c r="EX177" s="41">
        <f>IF(EX$7="",0,SUMIFS(EX$1:EX171,$C$1:$C171,$C172,$B$1:$B171,$B172)*условия!$N$150/(1+условия!$N$150))</f>
        <v>0</v>
      </c>
      <c r="EY177" s="41">
        <f>IF(EY$7="",0,SUMIFS(EY$1:EY171,$C$1:$C171,$C172,$B$1:$B171,$B172)*условия!$N$150/(1+условия!$N$150))</f>
        <v>0</v>
      </c>
      <c r="EZ177" s="41">
        <f>IF(EZ$7="",0,SUMIFS(EZ$1:EZ171,$C$1:$C171,$C172,$B$1:$B171,$B172)*условия!$N$150/(1+условия!$N$150))</f>
        <v>0</v>
      </c>
      <c r="FA177" s="41">
        <f>IF(FA$7="",0,SUMIFS(FA$1:FA171,$C$1:$C171,$C172,$B$1:$B171,$B172)*условия!$N$150/(1+условия!$N$150))</f>
        <v>0</v>
      </c>
      <c r="FB177" s="41">
        <f>IF(FB$7="",0,SUMIFS(FB$1:FB171,$C$1:$C171,$C172,$B$1:$B171,$B172)*условия!$N$150/(1+условия!$N$150))</f>
        <v>0</v>
      </c>
      <c r="FC177" s="41">
        <f>IF(FC$7="",0,SUMIFS(FC$1:FC171,$C$1:$C171,$C172,$B$1:$B171,$B172)*условия!$N$150/(1+условия!$N$150))</f>
        <v>0</v>
      </c>
      <c r="FD177" s="41">
        <f>IF(FD$7="",0,SUMIFS(FD$1:FD171,$C$1:$C171,$C172,$B$1:$B171,$B172)*условия!$N$150/(1+условия!$N$150))</f>
        <v>0</v>
      </c>
      <c r="FE177" s="41">
        <f>IF(FE$7="",0,SUMIFS(FE$1:FE171,$C$1:$C171,$C172,$B$1:$B171,$B172)*условия!$N$150/(1+условия!$N$150))</f>
        <v>0</v>
      </c>
      <c r="FF177" s="41">
        <f>IF(FF$7="",0,SUMIFS(FF$1:FF171,$C$1:$C171,$C172,$B$1:$B171,$B172)*условия!$N$150/(1+условия!$N$150))</f>
        <v>0</v>
      </c>
      <c r="FG177" s="41">
        <f>IF(FG$7="",0,SUMIFS(FG$1:FG171,$C$1:$C171,$C172,$B$1:$B171,$B172)*условия!$N$150/(1+условия!$N$150))</f>
        <v>0</v>
      </c>
      <c r="FH177" s="41">
        <f>IF(FH$7="",0,SUMIFS(FH$1:FH171,$C$1:$C171,$C172,$B$1:$B171,$B172)*условия!$N$150/(1+условия!$N$150))</f>
        <v>0</v>
      </c>
      <c r="FI177" s="41">
        <f>IF(FI$7="",0,SUMIFS(FI$1:FI171,$C$1:$C171,$C172,$B$1:$B171,$B172)*условия!$N$150/(1+условия!$N$150))</f>
        <v>0</v>
      </c>
      <c r="FJ177" s="41">
        <f>IF(FJ$7="",0,SUMIFS(FJ$1:FJ171,$C$1:$C171,$C172,$B$1:$B171,$B172)*условия!$N$150/(1+условия!$N$150))</f>
        <v>0</v>
      </c>
      <c r="FK177" s="41">
        <f>IF(FK$7="",0,SUMIFS(FK$1:FK171,$C$1:$C171,$C172,$B$1:$B171,$B172)*условия!$N$150/(1+условия!$N$150))</f>
        <v>0</v>
      </c>
      <c r="FL177" s="41">
        <f>IF(FL$7="",0,SUMIFS(FL$1:FL171,$C$1:$C171,$C172,$B$1:$B171,$B172)*условия!$N$150/(1+условия!$N$150))</f>
        <v>0</v>
      </c>
      <c r="FM177" s="41">
        <f>IF(FM$7="",0,SUMIFS(FM$1:FM171,$C$1:$C171,$C172,$B$1:$B171,$B172)*условия!$N$150/(1+условия!$N$150))</f>
        <v>0</v>
      </c>
      <c r="FN177" s="41">
        <f>IF(FN$7="",0,SUMIFS(FN$1:FN171,$C$1:$C171,$C172,$B$1:$B171,$B172)*условия!$N$150/(1+условия!$N$150))</f>
        <v>0</v>
      </c>
      <c r="FO177" s="41">
        <f>IF(FO$7="",0,SUMIFS(FO$1:FO171,$C$1:$C171,$C172,$B$1:$B171,$B172)*условия!$N$150/(1+условия!$N$150))</f>
        <v>0</v>
      </c>
      <c r="FP177" s="41">
        <f>IF(FP$7="",0,SUMIFS(FP$1:FP171,$C$1:$C171,$C172,$B$1:$B171,$B172)*условия!$N$150/(1+условия!$N$150))</f>
        <v>0</v>
      </c>
      <c r="FQ177" s="41">
        <f>IF(FQ$7="",0,SUMIFS(FQ$1:FQ171,$C$1:$C171,$C172,$B$1:$B171,$B172)*условия!$N$150/(1+условия!$N$150))</f>
        <v>0</v>
      </c>
      <c r="FR177" s="41">
        <f>IF(FR$7="",0,SUMIFS(FR$1:FR171,$C$1:$C171,$C172,$B$1:$B171,$B172)*условия!$N$150/(1+условия!$N$150))</f>
        <v>0</v>
      </c>
      <c r="FS177" s="41">
        <f>IF(FS$7="",0,SUMIFS(FS$1:FS171,$C$1:$C171,$C172,$B$1:$B171,$B172)*условия!$N$150/(1+условия!$N$150))</f>
        <v>0</v>
      </c>
      <c r="FT177" s="41">
        <f>IF(FT$7="",0,SUMIFS(FT$1:FT171,$C$1:$C171,$C172,$B$1:$B171,$B172)*условия!$N$150/(1+условия!$N$150))</f>
        <v>0</v>
      </c>
      <c r="FU177" s="41">
        <f>IF(FU$7="",0,SUMIFS(FU$1:FU171,$C$1:$C171,$C172,$B$1:$B171,$B172)*условия!$N$150/(1+условия!$N$150))</f>
        <v>0</v>
      </c>
      <c r="FV177" s="41">
        <f>IF(FV$7="",0,SUMIFS(FV$1:FV171,$C$1:$C171,$C172,$B$1:$B171,$B172)*условия!$N$150/(1+условия!$N$150))</f>
        <v>0</v>
      </c>
      <c r="FW177" s="41">
        <f>IF(FW$7="",0,SUMIFS(FW$1:FW171,$C$1:$C171,$C172,$B$1:$B171,$B172)*условия!$N$150/(1+условия!$N$150))</f>
        <v>0</v>
      </c>
      <c r="FX177" s="41">
        <f>IF(FX$7="",0,SUMIFS(FX$1:FX171,$C$1:$C171,$C172,$B$1:$B171,$B172)*условия!$N$150/(1+условия!$N$150))</f>
        <v>0</v>
      </c>
      <c r="FY177" s="41">
        <f>IF(FY$7="",0,SUMIFS(FY$1:FY171,$C$1:$C171,$C172,$B$1:$B171,$B172)*условия!$N$150/(1+условия!$N$150))</f>
        <v>0</v>
      </c>
      <c r="FZ177" s="41">
        <f>IF(FZ$7="",0,SUMIFS(FZ$1:FZ171,$C$1:$C171,$C172,$B$1:$B171,$B172)*условия!$N$150/(1+условия!$N$150))</f>
        <v>0</v>
      </c>
      <c r="GA177" s="41">
        <f>IF(GA$7="",0,SUMIFS(GA$1:GA171,$C$1:$C171,$C172,$B$1:$B171,$B172)*условия!$N$150/(1+условия!$N$150))</f>
        <v>0</v>
      </c>
      <c r="GB177" s="41">
        <f>IF(GB$7="",0,SUMIFS(GB$1:GB171,$C$1:$C171,$C172,$B$1:$B171,$B172)*условия!$N$150/(1+условия!$N$150))</f>
        <v>0</v>
      </c>
      <c r="GC177" s="41">
        <f>IF(GC$7="",0,SUMIFS(GC$1:GC171,$C$1:$C171,$C172,$B$1:$B171,$B172)*условия!$N$150/(1+условия!$N$150))</f>
        <v>0</v>
      </c>
      <c r="GD177" s="41">
        <f>IF(GD$7="",0,SUMIFS(GD$1:GD171,$C$1:$C171,$C172,$B$1:$B171,$B172)*условия!$N$150/(1+условия!$N$150))</f>
        <v>0</v>
      </c>
      <c r="GE177" s="41">
        <f>IF(GE$7="",0,SUMIFS(GE$1:GE171,$C$1:$C171,$C172,$B$1:$B171,$B172)*условия!$N$150/(1+условия!$N$150))</f>
        <v>0</v>
      </c>
      <c r="GF177" s="41">
        <f>IF(GF$7="",0,SUMIFS(GF$1:GF171,$C$1:$C171,$C172,$B$1:$B171,$B172)*условия!$N$150/(1+условия!$N$150))</f>
        <v>0</v>
      </c>
      <c r="GG177" s="41">
        <f>IF(GG$7="",0,SUMIFS(GG$1:GG171,$C$1:$C171,$C172,$B$1:$B171,$B172)*условия!$N$150/(1+условия!$N$150))</f>
        <v>0</v>
      </c>
      <c r="GH177" s="41">
        <f>IF(GH$7="",0,SUMIFS(GH$1:GH171,$C$1:$C171,$C172,$B$1:$B171,$B172)*условия!$N$150/(1+условия!$N$150))</f>
        <v>0</v>
      </c>
      <c r="GI177" s="41">
        <f>IF(GI$7="",0,SUMIFS(GI$1:GI171,$C$1:$C171,$C172,$B$1:$B171,$B172)*условия!$N$150/(1+условия!$N$150))</f>
        <v>0</v>
      </c>
      <c r="GJ177" s="41">
        <f>IF(GJ$7="",0,SUMIFS(GJ$1:GJ171,$C$1:$C171,$C172,$B$1:$B171,$B172)*условия!$N$150/(1+условия!$N$150))</f>
        <v>0</v>
      </c>
      <c r="GK177" s="41">
        <f>IF(GK$7="",0,SUMIFS(GK$1:GK171,$C$1:$C171,$C172,$B$1:$B171,$B172)*условия!$N$150/(1+условия!$N$150))</f>
        <v>0</v>
      </c>
      <c r="GL177" s="41">
        <f>IF(GL$7="",0,SUMIFS(GL$1:GL171,$C$1:$C171,$C172,$B$1:$B171,$B172)*условия!$N$150/(1+условия!$N$150))</f>
        <v>0</v>
      </c>
      <c r="GM177" s="41">
        <f>IF(GM$7="",0,SUMIFS(GM$1:GM171,$C$1:$C171,$C172,$B$1:$B171,$B172)*условия!$N$150/(1+условия!$N$150))</f>
        <v>0</v>
      </c>
      <c r="GN177" s="41">
        <f>IF(GN$7="",0,SUMIFS(GN$1:GN171,$C$1:$C171,$C172,$B$1:$B171,$B172)*условия!$N$150/(1+условия!$N$150))</f>
        <v>0</v>
      </c>
      <c r="GO177" s="41">
        <f>IF(GO$7="",0,SUMIFS(GO$1:GO171,$C$1:$C171,$C172,$B$1:$B171,$B172)*условия!$N$150/(1+условия!$N$150))</f>
        <v>0</v>
      </c>
      <c r="GP177" s="41">
        <f>IF(GP$7="",0,SUMIFS(GP$1:GP171,$C$1:$C171,$C172,$B$1:$B171,$B172)*условия!$N$150/(1+условия!$N$150))</f>
        <v>0</v>
      </c>
      <c r="GQ177" s="41">
        <f>IF(GQ$7="",0,SUMIFS(GQ$1:GQ171,$C$1:$C171,$C172,$B$1:$B171,$B172)*условия!$N$150/(1+условия!$N$150))</f>
        <v>0</v>
      </c>
      <c r="GR177" s="41">
        <f>IF(GR$7="",0,SUMIFS(GR$1:GR171,$C$1:$C171,$C172,$B$1:$B171,$B172)*условия!$N$150/(1+условия!$N$150))</f>
        <v>0</v>
      </c>
      <c r="GS177" s="41">
        <f>IF(GS$7="",0,SUMIFS(GS$1:GS171,$C$1:$C171,$C172,$B$1:$B171,$B172)*условия!$N$150/(1+условия!$N$150))</f>
        <v>0</v>
      </c>
      <c r="GT177" s="41">
        <f>IF(GT$7="",0,SUMIFS(GT$1:GT171,$C$1:$C171,$C172,$B$1:$B171,$B172)*условия!$N$150/(1+условия!$N$150))</f>
        <v>0</v>
      </c>
      <c r="GU177" s="41">
        <f>IF(GU$7="",0,SUMIFS(GU$1:GU171,$C$1:$C171,$C172,$B$1:$B171,$B172)*условия!$N$150/(1+условия!$N$150))</f>
        <v>0</v>
      </c>
      <c r="GV177" s="41">
        <f>IF(GV$7="",0,SUMIFS(GV$1:GV171,$C$1:$C171,$C172,$B$1:$B171,$B172)*условия!$N$150/(1+условия!$N$150))</f>
        <v>0</v>
      </c>
      <c r="GW177" s="41">
        <f>IF(GW$7="",0,SUMIFS(GW$1:GW171,$C$1:$C171,$C172,$B$1:$B171,$B172)*условия!$N$150/(1+условия!$N$150))</f>
        <v>0</v>
      </c>
      <c r="GX177" s="41">
        <f>IF(GX$7="",0,SUMIFS(GX$1:GX171,$C$1:$C171,$C172,$B$1:$B171,$B172)*условия!$N$150/(1+условия!$N$150))</f>
        <v>0</v>
      </c>
      <c r="GY177" s="41">
        <f>IF(GY$7="",0,SUMIFS(GY$1:GY171,$C$1:$C171,$C172,$B$1:$B171,$B172)*условия!$N$150/(1+условия!$N$150))</f>
        <v>0</v>
      </c>
      <c r="GZ177" s="41">
        <f>IF(GZ$7="",0,SUMIFS(GZ$1:GZ171,$C$1:$C171,$C172,$B$1:$B171,$B172)*условия!$N$150/(1+условия!$N$150))</f>
        <v>0</v>
      </c>
      <c r="HA177" s="41">
        <f>IF(HA$7="",0,SUMIFS(HA$1:HA171,$C$1:$C171,$C172,$B$1:$B171,$B172)*условия!$N$150/(1+условия!$N$150))</f>
        <v>0</v>
      </c>
      <c r="HB177" s="41">
        <f>IF(HB$7="",0,SUMIFS(HB$1:HB171,$C$1:$C171,$C172,$B$1:$B171,$B172)*условия!$N$150/(1+условия!$N$150))</f>
        <v>0</v>
      </c>
      <c r="HC177" s="41">
        <f>IF(HC$7="",0,SUMIFS(HC$1:HC171,$C$1:$C171,$C172,$B$1:$B171,$B172)*условия!$N$150/(1+условия!$N$150))</f>
        <v>0</v>
      </c>
      <c r="HD177" s="41">
        <f>IF(HD$7="",0,SUMIFS(HD$1:HD171,$C$1:$C171,$C172,$B$1:$B171,$B172)*условия!$N$150/(1+условия!$N$150))</f>
        <v>0</v>
      </c>
      <c r="HE177" s="41">
        <f>IF(HE$7="",0,SUMIFS(HE$1:HE171,$C$1:$C171,$C172,$B$1:$B171,$B172)*условия!$N$150/(1+условия!$N$150))</f>
        <v>0</v>
      </c>
      <c r="HF177" s="41">
        <f>IF(HF$7="",0,SUMIFS(HF$1:HF171,$C$1:$C171,$C172,$B$1:$B171,$B172)*условия!$N$150/(1+условия!$N$150))</f>
        <v>0</v>
      </c>
      <c r="HG177" s="41">
        <f>IF(HG$7="",0,SUMIFS(HG$1:HG171,$C$1:$C171,$C172,$B$1:$B171,$B172)*условия!$N$150/(1+условия!$N$150))</f>
        <v>0</v>
      </c>
      <c r="HH177" s="41">
        <f>IF(HH$7="",0,SUMIFS(HH$1:HH171,$C$1:$C171,$C172,$B$1:$B171,$B172)*условия!$N$150/(1+условия!$N$150))</f>
        <v>0</v>
      </c>
      <c r="HI177" s="41">
        <f>IF(HI$7="",0,SUMIFS(HI$1:HI171,$C$1:$C171,$C172,$B$1:$B171,$B172)*условия!$N$150/(1+условия!$N$150))</f>
        <v>0</v>
      </c>
      <c r="HJ177" s="41">
        <f>IF(HJ$7="",0,SUMIFS(HJ$1:HJ171,$C$1:$C171,$C172,$B$1:$B171,$B172)*условия!$N$150/(1+условия!$N$150))</f>
        <v>0</v>
      </c>
      <c r="HK177" s="41">
        <f>IF(HK$7="",0,SUMIFS(HK$1:HK171,$C$1:$C171,$C172,$B$1:$B171,$B172)*условия!$N$150/(1+условия!$N$150))</f>
        <v>0</v>
      </c>
      <c r="HL177" s="41">
        <f>IF(HL$7="",0,SUMIFS(HL$1:HL171,$C$1:$C171,$C172,$B$1:$B171,$B172)*условия!$N$150/(1+условия!$N$150))</f>
        <v>0</v>
      </c>
      <c r="HM177" s="41">
        <f>IF(HM$7="",0,SUMIFS(HM$1:HM171,$C$1:$C171,$C172,$B$1:$B171,$B172)*условия!$N$150/(1+условия!$N$150))</f>
        <v>0</v>
      </c>
      <c r="HN177" s="41">
        <f>IF(HN$7="",0,SUMIFS(HN$1:HN171,$C$1:$C171,$C172,$B$1:$B171,$B172)*условия!$N$150/(1+условия!$N$150))</f>
        <v>0</v>
      </c>
      <c r="HO177" s="41">
        <f>IF(HO$7="",0,SUMIFS(HO$1:HO171,$C$1:$C171,$C172,$B$1:$B171,$B172)*условия!$N$150/(1+условия!$N$150))</f>
        <v>0</v>
      </c>
      <c r="HP177" s="41">
        <f>IF(HP$7="",0,SUMIFS(HP$1:HP171,$C$1:$C171,$C172,$B$1:$B171,$B172)*условия!$N$150/(1+условия!$N$150))</f>
        <v>0</v>
      </c>
      <c r="HQ177" s="41">
        <f>IF(HQ$7="",0,SUMIFS(HQ$1:HQ171,$C$1:$C171,$C172,$B$1:$B171,$B172)*условия!$N$150/(1+условия!$N$150))</f>
        <v>0</v>
      </c>
      <c r="HR177" s="41">
        <f>IF(HR$7="",0,SUMIFS(HR$1:HR171,$C$1:$C171,$C172,$B$1:$B171,$B172)*условия!$N$150/(1+условия!$N$150))</f>
        <v>0</v>
      </c>
      <c r="HS177" s="41">
        <f>IF(HS$7="",0,SUMIFS(HS$1:HS171,$C$1:$C171,$C172,$B$1:$B171,$B172)*условия!$N$150/(1+условия!$N$150))</f>
        <v>0</v>
      </c>
      <c r="HT177" s="41">
        <f>IF(HT$7="",0,SUMIFS(HT$1:HT171,$C$1:$C171,$C172,$B$1:$B171,$B172)*условия!$N$150/(1+условия!$N$150))</f>
        <v>0</v>
      </c>
      <c r="HU177" s="41">
        <f>IF(HU$7="",0,SUMIFS(HU$1:HU171,$C$1:$C171,$C172,$B$1:$B171,$B172)*условия!$N$150/(1+условия!$N$150))</f>
        <v>0</v>
      </c>
      <c r="HV177" s="41">
        <f>IF(HV$7="",0,SUMIFS(HV$1:HV171,$C$1:$C171,$C172,$B$1:$B171,$B172)*условия!$N$150/(1+условия!$N$150))</f>
        <v>0</v>
      </c>
      <c r="HW177" s="41">
        <f>IF(HW$7="",0,SUMIFS(HW$1:HW171,$C$1:$C171,$C172,$B$1:$B171,$B172)*условия!$N$150/(1+условия!$N$150))</f>
        <v>0</v>
      </c>
      <c r="HX177" s="41">
        <f>IF(HX$7="",0,SUMIFS(HX$1:HX171,$C$1:$C171,$C172,$B$1:$B171,$B172)*условия!$N$150/(1+условия!$N$150))</f>
        <v>0</v>
      </c>
      <c r="HY177" s="41">
        <f>IF(HY$7="",0,SUMIFS(HY$1:HY171,$C$1:$C171,$C172,$B$1:$B171,$B172)*условия!$N$150/(1+условия!$N$150))</f>
        <v>0</v>
      </c>
      <c r="HZ177" s="41">
        <f>IF(HZ$7="",0,SUMIFS(HZ$1:HZ171,$C$1:$C171,$C172,$B$1:$B171,$B172)*условия!$N$150/(1+условия!$N$150))</f>
        <v>0</v>
      </c>
      <c r="IA177" s="41">
        <f>IF(IA$7="",0,SUMIFS(IA$1:IA171,$C$1:$C171,$C172,$B$1:$B171,$B172)*условия!$N$150/(1+условия!$N$150))</f>
        <v>0</v>
      </c>
      <c r="IB177" s="41">
        <f>IF(IB$7="",0,SUMIFS(IB$1:IB171,$C$1:$C171,$C172,$B$1:$B171,$B172)*условия!$N$150/(1+условия!$N$150))</f>
        <v>0</v>
      </c>
      <c r="IC177" s="41">
        <f>IF(IC$7="",0,SUMIFS(IC$1:IC171,$C$1:$C171,$C172,$B$1:$B171,$B172)*условия!$N$150/(1+условия!$N$150))</f>
        <v>0</v>
      </c>
      <c r="ID177" s="41">
        <f>IF(ID$7="",0,SUMIFS(ID$1:ID171,$C$1:$C171,$C172,$B$1:$B171,$B172)*условия!$N$150/(1+условия!$N$150))</f>
        <v>0</v>
      </c>
      <c r="IE177" s="41">
        <f>IF(IE$7="",0,SUMIFS(IE$1:IE171,$C$1:$C171,$C172,$B$1:$B171,$B172)*условия!$N$150/(1+условия!$N$150))</f>
        <v>0</v>
      </c>
      <c r="IF177" s="41">
        <f>IF(IF$7="",0,SUMIFS(IF$1:IF171,$C$1:$C171,$C172,$B$1:$B171,$B172)*условия!$N$150/(1+условия!$N$150))</f>
        <v>0</v>
      </c>
      <c r="IG177" s="41">
        <f>IF(IG$7="",0,SUMIFS(IG$1:IG171,$C$1:$C171,$C172,$B$1:$B171,$B172)*условия!$N$150/(1+условия!$N$150))</f>
        <v>0</v>
      </c>
      <c r="IH177" s="41">
        <f>IF(IH$7="",0,SUMIFS(IH$1:IH171,$C$1:$C171,$C172,$B$1:$B171,$B172)*условия!$N$150/(1+условия!$N$150))</f>
        <v>0</v>
      </c>
      <c r="II177" s="41">
        <f>IF(II$7="",0,SUMIFS(II$1:II171,$C$1:$C171,$C172,$B$1:$B171,$B172)*условия!$N$150/(1+условия!$N$150))</f>
        <v>0</v>
      </c>
      <c r="IJ177" s="41">
        <f>IF(IJ$7="",0,SUMIFS(IJ$1:IJ171,$C$1:$C171,$C172,$B$1:$B171,$B172)*условия!$N$150/(1+условия!$N$150))</f>
        <v>0</v>
      </c>
      <c r="IK177" s="41">
        <f>IF(IK$7="",0,SUMIFS(IK$1:IK171,$C$1:$C171,$C172,$B$1:$B171,$B172)*условия!$N$150/(1+условия!$N$150))</f>
        <v>0</v>
      </c>
      <c r="IL177" s="41">
        <f>IF(IL$7="",0,SUMIFS(IL$1:IL171,$C$1:$C171,$C172,$B$1:$B171,$B172)*условия!$N$150/(1+условия!$N$150))</f>
        <v>0</v>
      </c>
      <c r="IM177" s="41">
        <f>IF(IM$7="",0,SUMIFS(IM$1:IM171,$C$1:$C171,$C172,$B$1:$B171,$B172)*условия!$N$150/(1+условия!$N$150))</f>
        <v>0</v>
      </c>
      <c r="IN177" s="41">
        <f>IF(IN$7="",0,SUMIFS(IN$1:IN171,$C$1:$C171,$C172,$B$1:$B171,$B172)*условия!$N$150/(1+условия!$N$150))</f>
        <v>0</v>
      </c>
      <c r="IO177" s="41">
        <f>IF(IO$7="",0,SUMIFS(IO$1:IO171,$C$1:$C171,$C172,$B$1:$B171,$B172)*условия!$N$150/(1+условия!$N$150))</f>
        <v>0</v>
      </c>
      <c r="IP177" s="41">
        <f>IF(IP$7="",0,SUMIFS(IP$1:IP171,$C$1:$C171,$C172,$B$1:$B171,$B172)*условия!$N$150/(1+условия!$N$150))</f>
        <v>0</v>
      </c>
      <c r="IQ177" s="41">
        <f>IF(IQ$7="",0,SUMIFS(IQ$1:IQ171,$C$1:$C171,$C172,$B$1:$B171,$B172)*условия!$N$150/(1+условия!$N$150))</f>
        <v>0</v>
      </c>
      <c r="IR177" s="41">
        <f>IF(IR$7="",0,SUMIFS(IR$1:IR171,$C$1:$C171,$C172,$B$1:$B171,$B172)*условия!$N$150/(1+условия!$N$150))</f>
        <v>0</v>
      </c>
      <c r="IS177" s="41">
        <f>IF(IS$7="",0,SUMIFS(IS$1:IS171,$C$1:$C171,$C172,$B$1:$B171,$B172)*условия!$N$150/(1+условия!$N$150))</f>
        <v>0</v>
      </c>
      <c r="IT177" s="41">
        <f>IF(IT$7="",0,SUMIFS(IT$1:IT171,$C$1:$C171,$C172,$B$1:$B171,$B172)*условия!$N$150/(1+условия!$N$150))</f>
        <v>0</v>
      </c>
      <c r="IU177" s="41">
        <f>IF(IU$7="",0,SUMIFS(IU$1:IU171,$C$1:$C171,$C172,$B$1:$B171,$B172)*условия!$N$150/(1+условия!$N$150))</f>
        <v>0</v>
      </c>
      <c r="IV177" s="41">
        <f>IF(IV$7="",0,SUMIFS(IV$1:IV171,$C$1:$C171,$C172,$B$1:$B171,$B172)*условия!$N$150/(1+условия!$N$150))</f>
        <v>0</v>
      </c>
      <c r="IW177" s="41">
        <f>IF(IW$7="",0,SUMIFS(IW$1:IW171,$C$1:$C171,$C172,$B$1:$B171,$B172)*условия!$N$150/(1+условия!$N$150))</f>
        <v>0</v>
      </c>
      <c r="IX177" s="41">
        <f>IF(IX$7="",0,SUMIFS(IX$1:IX171,$C$1:$C171,$C172,$B$1:$B171,$B172)*условия!$N$150/(1+условия!$N$150))</f>
        <v>0</v>
      </c>
      <c r="IY177" s="41">
        <f>IF(IY$7="",0,SUMIFS(IY$1:IY171,$C$1:$C171,$C172,$B$1:$B171,$B172)*условия!$N$150/(1+условия!$N$150))</f>
        <v>0</v>
      </c>
      <c r="IZ177" s="41">
        <f>IF(IZ$7="",0,SUMIFS(IZ$1:IZ171,$C$1:$C171,$C172,$B$1:$B171,$B172)*условия!$N$150/(1+условия!$N$150))</f>
        <v>0</v>
      </c>
      <c r="JA177" s="41">
        <f>IF(JA$7="",0,SUMIFS(JA$1:JA171,$C$1:$C171,$C172,$B$1:$B171,$B172)*условия!$N$150/(1+условия!$N$150))</f>
        <v>0</v>
      </c>
      <c r="JB177" s="41">
        <f>IF(JB$7="",0,SUMIFS(JB$1:JB171,$C$1:$C171,$C172,$B$1:$B171,$B172)*условия!$N$150/(1+условия!$N$150))</f>
        <v>0</v>
      </c>
      <c r="JC177" s="41">
        <f>IF(JC$7="",0,SUMIFS(JC$1:JC171,$C$1:$C171,$C172,$B$1:$B171,$B172)*условия!$N$150/(1+условия!$N$150))</f>
        <v>0</v>
      </c>
      <c r="JD177" s="41">
        <f>IF(JD$7="",0,SUMIFS(JD$1:JD171,$C$1:$C171,$C172,$B$1:$B171,$B172)*условия!$N$150/(1+условия!$N$150))</f>
        <v>0</v>
      </c>
      <c r="JE177" s="41">
        <f>IF(JE$7="",0,SUMIFS(JE$1:JE171,$C$1:$C171,$C172,$B$1:$B171,$B172)*условия!$N$150/(1+условия!$N$150))</f>
        <v>0</v>
      </c>
      <c r="JF177" s="41">
        <f>IF(JF$7="",0,SUMIFS(JF$1:JF171,$C$1:$C171,$C172,$B$1:$B171,$B172)*условия!$N$150/(1+условия!$N$150))</f>
        <v>0</v>
      </c>
      <c r="JG177" s="41">
        <f>IF(JG$7="",0,SUMIFS(JG$1:JG171,$C$1:$C171,$C172,$B$1:$B171,$B172)*условия!$N$150/(1+условия!$N$150))</f>
        <v>0</v>
      </c>
      <c r="JH177" s="41">
        <f>IF(JH$7="",0,SUMIFS(JH$1:JH171,$C$1:$C171,$C172,$B$1:$B171,$B172)*условия!$N$150/(1+условия!$N$150))</f>
        <v>0</v>
      </c>
      <c r="JI177" s="41">
        <f>IF(JI$7="",0,SUMIFS(JI$1:JI171,$C$1:$C171,$C172,$B$1:$B171,$B172)*условия!$N$150/(1+условия!$N$150))</f>
        <v>0</v>
      </c>
      <c r="JJ177" s="41">
        <f>IF(JJ$7="",0,SUMIFS(JJ$1:JJ171,$C$1:$C171,$C172,$B$1:$B171,$B172)*условия!$N$150/(1+условия!$N$150))</f>
        <v>0</v>
      </c>
      <c r="JK177" s="41">
        <f>IF(JK$7="",0,SUMIFS(JK$1:JK171,$C$1:$C171,$C172,$B$1:$B171,$B172)*условия!$N$150/(1+условия!$N$150))</f>
        <v>0</v>
      </c>
      <c r="JL177" s="41">
        <f>IF(JL$7="",0,SUMIFS(JL$1:JL171,$C$1:$C171,$C172,$B$1:$B171,$B172)*условия!$N$150/(1+условия!$N$150))</f>
        <v>0</v>
      </c>
      <c r="JM177" s="41">
        <f>IF(JM$7="",0,SUMIFS(JM$1:JM171,$C$1:$C171,$C172,$B$1:$B171,$B172)*условия!$N$150/(1+условия!$N$150))</f>
        <v>0</v>
      </c>
      <c r="JN177" s="41">
        <f>IF(JN$7="",0,SUMIFS(JN$1:JN171,$C$1:$C171,$C172,$B$1:$B171,$B172)*условия!$N$150/(1+условия!$N$150))</f>
        <v>0</v>
      </c>
      <c r="JO177" s="41">
        <f>IF(JO$7="",0,SUMIFS(JO$1:JO171,$C$1:$C171,$C172,$B$1:$B171,$B172)*условия!$N$150/(1+условия!$N$150))</f>
        <v>0</v>
      </c>
      <c r="JP177" s="41">
        <f>IF(JP$7="",0,SUMIFS(JP$1:JP171,$C$1:$C171,$C172,$B$1:$B171,$B172)*условия!$N$150/(1+условия!$N$150))</f>
        <v>0</v>
      </c>
      <c r="JQ177" s="41">
        <f>IF(JQ$7="",0,SUMIFS(JQ$1:JQ171,$C$1:$C171,$C172,$B$1:$B171,$B172)*условия!$N$150/(1+условия!$N$150))</f>
        <v>0</v>
      </c>
      <c r="JR177" s="41">
        <f>IF(JR$7="",0,SUMIFS(JR$1:JR171,$C$1:$C171,$C172,$B$1:$B171,$B172)*условия!$N$150/(1+условия!$N$150))</f>
        <v>0</v>
      </c>
      <c r="JS177" s="41">
        <f>IF(JS$7="",0,SUMIFS(JS$1:JS171,$C$1:$C171,$C172,$B$1:$B171,$B172)*условия!$N$150/(1+условия!$N$150))</f>
        <v>0</v>
      </c>
      <c r="JT177" s="41">
        <f>IF(JT$7="",0,SUMIFS(JT$1:JT171,$C$1:$C171,$C172,$B$1:$B171,$B172)*условия!$N$150/(1+условия!$N$150))</f>
        <v>0</v>
      </c>
      <c r="JU177" s="41">
        <f>IF(JU$7="",0,SUMIFS(JU$1:JU171,$C$1:$C171,$C172,$B$1:$B171,$B172)*условия!$N$150/(1+условия!$N$150))</f>
        <v>0</v>
      </c>
      <c r="JV177" s="41">
        <f>IF(JV$7="",0,SUMIFS(JV$1:JV171,$C$1:$C171,$C172,$B$1:$B171,$B172)*условия!$N$150/(1+условия!$N$150))</f>
        <v>0</v>
      </c>
      <c r="JW177" s="41">
        <f>IF(JW$7="",0,SUMIFS(JW$1:JW171,$C$1:$C171,$C172,$B$1:$B171,$B172)*условия!$N$150/(1+условия!$N$150))</f>
        <v>0</v>
      </c>
      <c r="JX177" s="41">
        <f>IF(JX$7="",0,SUMIFS(JX$1:JX171,$C$1:$C171,$C172,$B$1:$B171,$B172)*условия!$N$150/(1+условия!$N$150))</f>
        <v>0</v>
      </c>
      <c r="JY177" s="41">
        <f>IF(JY$7="",0,SUMIFS(JY$1:JY171,$C$1:$C171,$C172,$B$1:$B171,$B172)*условия!$N$150/(1+условия!$N$150))</f>
        <v>0</v>
      </c>
      <c r="JZ177" s="41">
        <f>IF(JZ$7="",0,SUMIFS(JZ$1:JZ171,$C$1:$C171,$C172,$B$1:$B171,$B172)*условия!$N$150/(1+условия!$N$150))</f>
        <v>0</v>
      </c>
      <c r="KA177" s="41">
        <f>IF(KA$7="",0,SUMIFS(KA$1:KA171,$C$1:$C171,$C172,$B$1:$B171,$B172)*условия!$N$150/(1+условия!$N$150))</f>
        <v>0</v>
      </c>
      <c r="KB177" s="41">
        <f>IF(KB$7="",0,SUMIFS(KB$1:KB171,$C$1:$C171,$C172,$B$1:$B171,$B172)*условия!$N$150/(1+условия!$N$150))</f>
        <v>0</v>
      </c>
      <c r="KC177" s="41">
        <f>IF(KC$7="",0,SUMIFS(KC$1:KC171,$C$1:$C171,$C172,$B$1:$B171,$B172)*условия!$N$150/(1+условия!$N$150))</f>
        <v>0</v>
      </c>
      <c r="KD177" s="41">
        <f>IF(KD$7="",0,SUMIFS(KD$1:KD171,$C$1:$C171,$C172,$B$1:$B171,$B172)*условия!$N$150/(1+условия!$N$150))</f>
        <v>0</v>
      </c>
      <c r="KE177" s="41">
        <f>IF(KE$7="",0,SUMIFS(KE$1:KE171,$C$1:$C171,$C172,$B$1:$B171,$B172)*условия!$N$150/(1+условия!$N$150))</f>
        <v>0</v>
      </c>
      <c r="KF177" s="41">
        <f>IF(KF$7="",0,SUMIFS(KF$1:KF171,$C$1:$C171,$C172,$B$1:$B171,$B172)*условия!$N$150/(1+условия!$N$150))</f>
        <v>0</v>
      </c>
      <c r="KG177" s="41">
        <f>IF(KG$7="",0,SUMIFS(KG$1:KG171,$C$1:$C171,$C172,$B$1:$B171,$B172)*условия!$N$150/(1+условия!$N$150))</f>
        <v>0</v>
      </c>
      <c r="KH177" s="41">
        <f>IF(KH$7="",0,SUMIFS(KH$1:KH171,$C$1:$C171,$C172,$B$1:$B171,$B172)*условия!$N$150/(1+условия!$N$150))</f>
        <v>0</v>
      </c>
      <c r="KI177" s="41">
        <f>IF(KI$7="",0,SUMIFS(KI$1:KI171,$C$1:$C171,$C172,$B$1:$B171,$B172)*условия!$N$150/(1+условия!$N$150))</f>
        <v>0</v>
      </c>
      <c r="KJ177" s="41">
        <f>IF(KJ$7="",0,SUMIFS(KJ$1:KJ171,$C$1:$C171,$C172,$B$1:$B171,$B172)*условия!$N$150/(1+условия!$N$150))</f>
        <v>0</v>
      </c>
      <c r="KK177" s="41">
        <f>IF(KK$7="",0,SUMIFS(KK$1:KK171,$C$1:$C171,$C172,$B$1:$B171,$B172)*условия!$N$150/(1+условия!$N$150))</f>
        <v>0</v>
      </c>
      <c r="KL177" s="41">
        <f>IF(KL$7="",0,SUMIFS(KL$1:KL171,$C$1:$C171,$C172,$B$1:$B171,$B172)*условия!$N$150/(1+условия!$N$150))</f>
        <v>0</v>
      </c>
      <c r="KM177" s="41">
        <f>IF(KM$7="",0,SUMIFS(KM$1:KM171,$C$1:$C171,$C172,$B$1:$B171,$B172)*условия!$N$150/(1+условия!$N$150))</f>
        <v>0</v>
      </c>
      <c r="KN177" s="41">
        <f>IF(KN$7="",0,SUMIFS(KN$1:KN171,$C$1:$C171,$C172,$B$1:$B171,$B172)*условия!$N$150/(1+условия!$N$150))</f>
        <v>0</v>
      </c>
      <c r="KO177" s="41">
        <f>IF(KO$7="",0,SUMIFS(KO$1:KO171,$C$1:$C171,$C172,$B$1:$B171,$B172)*условия!$N$150/(1+условия!$N$150))</f>
        <v>0</v>
      </c>
      <c r="KP177" s="41">
        <f>IF(KP$7="",0,SUMIFS(KP$1:KP171,$C$1:$C171,$C172,$B$1:$B171,$B172)*условия!$N$150/(1+условия!$N$150))</f>
        <v>0</v>
      </c>
      <c r="KQ177" s="41">
        <f>IF(KQ$7="",0,SUMIFS(KQ$1:KQ171,$C$1:$C171,$C172,$B$1:$B171,$B172)*условия!$N$150/(1+условия!$N$150))</f>
        <v>0</v>
      </c>
      <c r="KR177" s="41">
        <f>IF(KR$7="",0,SUMIFS(KR$1:KR171,$C$1:$C171,$C172,$B$1:$B171,$B172)*условия!$N$150/(1+условия!$N$150))</f>
        <v>0</v>
      </c>
      <c r="KS177" s="41">
        <f>IF(KS$7="",0,SUMIFS(KS$1:KS171,$C$1:$C171,$C172,$B$1:$B171,$B172)*условия!$N$150/(1+условия!$N$150))</f>
        <v>0</v>
      </c>
      <c r="KT177" s="41">
        <f>IF(KT$7="",0,SUMIFS(KT$1:KT171,$C$1:$C171,$C172,$B$1:$B171,$B172)*условия!$N$150/(1+условия!$N$150))</f>
        <v>0</v>
      </c>
      <c r="KU177" s="41">
        <f>IF(KU$7="",0,SUMIFS(KU$1:KU171,$C$1:$C171,$C172,$B$1:$B171,$B172)*условия!$N$150/(1+условия!$N$150))</f>
        <v>0</v>
      </c>
      <c r="KV177" s="41">
        <f>IF(KV$7="",0,SUMIFS(KV$1:KV171,$C$1:$C171,$C172,$B$1:$B171,$B172)*условия!$N$150/(1+условия!$N$150))</f>
        <v>0</v>
      </c>
      <c r="KW177" s="3"/>
      <c r="KX177" s="3"/>
    </row>
    <row r="178" spans="1:310" s="92" customFormat="1" x14ac:dyDescent="0.25">
      <c r="A178" s="87"/>
      <c r="B178" s="88"/>
      <c r="C178" s="89"/>
      <c r="D178" s="86" t="s">
        <v>26</v>
      </c>
      <c r="E178" s="87" t="str">
        <f>kpi!$E$88</f>
        <v>возмещение НДС</v>
      </c>
      <c r="F178" s="87"/>
      <c r="G178" s="87"/>
      <c r="H178" s="88" t="str">
        <f>IF(OR($E178="",$E178=0),"",INDEX(kpi!$I:$I,SUMIFS(kpi!$A:$A,kpi!$E:$E,$E178)))</f>
        <v>руб.</v>
      </c>
      <c r="I178" s="87"/>
      <c r="J178" s="87"/>
      <c r="K178" s="87" t="str">
        <f>kpi!$E$14</f>
        <v>кол-во дней на возврат НДС</v>
      </c>
      <c r="L178" s="87"/>
      <c r="M178" s="5"/>
      <c r="N178" s="57">
        <f>условия!$N$152</f>
        <v>90</v>
      </c>
      <c r="O178" s="90"/>
      <c r="P178" s="87"/>
      <c r="Q178" s="87"/>
      <c r="R178" s="91">
        <f t="shared" si="1018"/>
        <v>3181743.990150705</v>
      </c>
      <c r="S178" s="87"/>
      <c r="T178" s="87"/>
      <c r="U178" s="91">
        <f>IF(U$7="",0,IF(U$1=MAX($1:$1),$R177-SUM($T178:T178),IF(U$1=1,SUMIFS(177:177,$1:$1,"&gt;="&amp;1,$1:$1,"&lt;="&amp;INT(-$N178/30))+(-$N178/30-INT(-$N178/30))*SUMIFS(177:177,$1:$1,INT(-$N178/30)+1),0)+(-$N178/30-INT(-$N178/30))*SUMIFS(177:177,$1:$1,U$1+INT(-$N178/30)+1)+(INT(-$N178/30)+1--$N178/30)*SUMIFS(177:177,$1:$1,U$1+INT(-$N178/30))))</f>
        <v>0</v>
      </c>
      <c r="V178" s="91">
        <f>IF(V$7="",0,IF(V$1=MAX($1:$1),$R177-SUM($T178:U178),IF(V$1=1,SUMIFS(177:177,$1:$1,"&gt;="&amp;1,$1:$1,"&lt;="&amp;INT(-$N178/30))+(-$N178/30-INT(-$N178/30))*SUMIFS(177:177,$1:$1,INT(-$N178/30)+1),0)+(-$N178/30-INT(-$N178/30))*SUMIFS(177:177,$1:$1,V$1+INT(-$N178/30)+1)+(INT(-$N178/30)+1--$N178/30)*SUMIFS(177:177,$1:$1,V$1+INT(-$N178/30))))</f>
        <v>0</v>
      </c>
      <c r="W178" s="91">
        <f>IF(W$7="",0,IF(W$1=MAX($1:$1),$R177-SUM($T178:V178),IF(W$1=1,SUMIFS(177:177,$1:$1,"&gt;="&amp;1,$1:$1,"&lt;="&amp;INT(-$N178/30))+(-$N178/30-INT(-$N178/30))*SUMIFS(177:177,$1:$1,INT(-$N178/30)+1),0)+(-$N178/30-INT(-$N178/30))*SUMIFS(177:177,$1:$1,W$1+INT(-$N178/30)+1)+(INT(-$N178/30)+1--$N178/30)*SUMIFS(177:177,$1:$1,W$1+INT(-$N178/30))))</f>
        <v>0</v>
      </c>
      <c r="X178" s="91">
        <f>IF(X$7="",0,IF(X$1=MAX($1:$1),$R177-SUM($T178:W178),IF(X$1=1,SUMIFS(177:177,$1:$1,"&gt;="&amp;1,$1:$1,"&lt;="&amp;INT(-$N178/30))+(-$N178/30-INT(-$N178/30))*SUMIFS(177:177,$1:$1,INT(-$N178/30)+1),0)+(-$N178/30-INT(-$N178/30))*SUMIFS(177:177,$1:$1,X$1+INT(-$N178/30)+1)+(INT(-$N178/30)+1--$N178/30)*SUMIFS(177:177,$1:$1,X$1+INT(-$N178/30))))</f>
        <v>253322.28780291349</v>
      </c>
      <c r="Y178" s="91">
        <f>IF(Y$7="",0,IF(Y$1=MAX($1:$1),$R177-SUM($T178:X178),IF(Y$1=1,SUMIFS(177:177,$1:$1,"&gt;="&amp;1,$1:$1,"&lt;="&amp;INT(-$N178/30))+(-$N178/30-INT(-$N178/30))*SUMIFS(177:177,$1:$1,INT(-$N178/30)+1),0)+(-$N178/30-INT(-$N178/30))*SUMIFS(177:177,$1:$1,Y$1+INT(-$N178/30)+1)+(INT(-$N178/30)+1--$N178/30)*SUMIFS(177:177,$1:$1,Y$1+INT(-$N178/30))))</f>
        <v>130707.90562426124</v>
      </c>
      <c r="Z178" s="91">
        <f>IF(Z$7="",0,IF(Z$1=MAX($1:$1),$R177-SUM($T178:Y178),IF(Z$1=1,SUMIFS(177:177,$1:$1,"&gt;="&amp;1,$1:$1,"&lt;="&amp;INT(-$N178/30))+(-$N178/30-INT(-$N178/30))*SUMIFS(177:177,$1:$1,INT(-$N178/30)+1),0)+(-$N178/30-INT(-$N178/30))*SUMIFS(177:177,$1:$1,Z$1+INT(-$N178/30)+1)+(INT(-$N178/30)+1--$N178/30)*SUMIFS(177:177,$1:$1,Z$1+INT(-$N178/30))))</f>
        <v>150690.50731019711</v>
      </c>
      <c r="AA178" s="91">
        <f>IF(AA$7="",0,IF(AA$1=MAX($1:$1),$R177-SUM($T178:Z178),IF(AA$1=1,SUMIFS(177:177,$1:$1,"&gt;="&amp;1,$1:$1,"&lt;="&amp;INT(-$N178/30))+(-$N178/30-INT(-$N178/30))*SUMIFS(177:177,$1:$1,INT(-$N178/30)+1),0)+(-$N178/30-INT(-$N178/30))*SUMIFS(177:177,$1:$1,AA$1+INT(-$N178/30)+1)+(INT(-$N178/30)+1--$N178/30)*SUMIFS(177:177,$1:$1,AA$1+INT(-$N178/30))))</f>
        <v>171311.28920480068</v>
      </c>
      <c r="AB178" s="91">
        <f>IF(AB$7="",0,IF(AB$1=MAX($1:$1),$R177-SUM($T178:AA178),IF(AB$1=1,SUMIFS(177:177,$1:$1,"&gt;="&amp;1,$1:$1,"&lt;="&amp;INT(-$N178/30))+(-$N178/30-INT(-$N178/30))*SUMIFS(177:177,$1:$1,INT(-$N178/30)+1),0)+(-$N178/30-INT(-$N178/30))*SUMIFS(177:177,$1:$1,AB$1+INT(-$N178/30)+1)+(INT(-$N178/30)+1--$N178/30)*SUMIFS(177:177,$1:$1,AB$1+INT(-$N178/30))))</f>
        <v>192813.69879911665</v>
      </c>
      <c r="AC178" s="91">
        <f>IF(AC$7="",0,IF(AC$1=MAX($1:$1),$R177-SUM($T178:AB178),IF(AC$1=1,SUMIFS(177:177,$1:$1,"&gt;="&amp;1,$1:$1,"&lt;="&amp;INT(-$N178/30))+(-$N178/30-INT(-$N178/30))*SUMIFS(177:177,$1:$1,INT(-$N178/30)+1),0)+(-$N178/30-INT(-$N178/30))*SUMIFS(177:177,$1:$1,AC$1+INT(-$N178/30)+1)+(INT(-$N178/30)+1--$N178/30)*SUMIFS(177:177,$1:$1,AC$1+INT(-$N178/30))))</f>
        <v>212850.20671521252</v>
      </c>
      <c r="AD178" s="91">
        <f>IF(AD$7="",0,IF(AD$1=MAX($1:$1),$R177-SUM($T178:AC178),IF(AD$1=1,SUMIFS(177:177,$1:$1,"&gt;="&amp;1,$1:$1,"&lt;="&amp;INT(-$N178/30))+(-$N178/30-INT(-$N178/30))*SUMIFS(177:177,$1:$1,INT(-$N178/30)+1),0)+(-$N178/30-INT(-$N178/30))*SUMIFS(177:177,$1:$1,AD$1+INT(-$N178/30)+1)+(INT(-$N178/30)+1--$N178/30)*SUMIFS(177:177,$1:$1,AD$1+INT(-$N178/30))))</f>
        <v>233377.08743469877</v>
      </c>
      <c r="AE178" s="91">
        <f>IF(AE$7="",0,IF(AE$1=MAX($1:$1),$R177-SUM($T178:AD178),IF(AE$1=1,SUMIFS(177:177,$1:$1,"&gt;="&amp;1,$1:$1,"&lt;="&amp;INT(-$N178/30))+(-$N178/30-INT(-$N178/30))*SUMIFS(177:177,$1:$1,INT(-$N178/30)+1),0)+(-$N178/30-INT(-$N178/30))*SUMIFS(177:177,$1:$1,AE$1+INT(-$N178/30)+1)+(INT(-$N178/30)+1--$N178/30)*SUMIFS(177:177,$1:$1,AE$1+INT(-$N178/30))))</f>
        <v>254394.34095757533</v>
      </c>
      <c r="AF178" s="91">
        <f>IF(AF$7="",0,IF(AF$1=MAX($1:$1),$R177-SUM($T178:AE178),IF(AF$1=1,SUMIFS(177:177,$1:$1,"&gt;="&amp;1,$1:$1,"&lt;="&amp;INT(-$N178/30))+(-$N178/30-INT(-$N178/30))*SUMIFS(177:177,$1:$1,INT(-$N178/30)+1),0)+(-$N178/30-INT(-$N178/30))*SUMIFS(177:177,$1:$1,AF$1+INT(-$N178/30)+1)+(INT(-$N178/30)+1--$N178/30)*SUMIFS(177:177,$1:$1,AF$1+INT(-$N178/30))))</f>
        <v>275901.96728384233</v>
      </c>
      <c r="AG178" s="91">
        <f>IF(AG$7="",0,IF(AG$1=MAX($1:$1),$R177-SUM($T178:AF178),IF(AG$1=1,SUMIFS(177:177,$1:$1,"&gt;="&amp;1,$1:$1,"&lt;="&amp;INT(-$N178/30))+(-$N178/30-INT(-$N178/30))*SUMIFS(177:177,$1:$1,INT(-$N178/30)+1),0)+(-$N178/30-INT(-$N178/30))*SUMIFS(177:177,$1:$1,AG$1+INT(-$N178/30)+1)+(INT(-$N178/30)+1--$N178/30)*SUMIFS(177:177,$1:$1,AG$1+INT(-$N178/30))))</f>
        <v>1306374.6990180868</v>
      </c>
      <c r="AH178" s="91">
        <f>IF(AH$7="",0,IF(AH$1=MAX($1:$1),$R177-SUM($T178:AG178),IF(AH$1=1,SUMIFS(177:177,$1:$1,"&gt;="&amp;1,$1:$1,"&lt;="&amp;INT(-$N178/30))+(-$N178/30-INT(-$N178/30))*SUMIFS(177:177,$1:$1,INT(-$N178/30)+1),0)+(-$N178/30-INT(-$N178/30))*SUMIFS(177:177,$1:$1,AH$1+INT(-$N178/30)+1)+(INT(-$N178/30)+1--$N178/30)*SUMIFS(177:177,$1:$1,AH$1+INT(-$N178/30))))</f>
        <v>0</v>
      </c>
      <c r="AI178" s="91">
        <f>IF(AI$7="",0,IF(AI$1=MAX($1:$1),$R177-SUM($T178:AH178),IF(AI$1=1,SUMIFS(177:177,$1:$1,"&gt;="&amp;1,$1:$1,"&lt;="&amp;INT(-$N178/30))+(-$N178/30-INT(-$N178/30))*SUMIFS(177:177,$1:$1,INT(-$N178/30)+1),0)+(-$N178/30-INT(-$N178/30))*SUMIFS(177:177,$1:$1,AI$1+INT(-$N178/30)+1)+(INT(-$N178/30)+1--$N178/30)*SUMIFS(177:177,$1:$1,AI$1+INT(-$N178/30))))</f>
        <v>0</v>
      </c>
      <c r="AJ178" s="91">
        <f>IF(AJ$7="",0,IF(AJ$1=MAX($1:$1),$R177-SUM($T178:AI178),IF(AJ$1=1,SUMIFS(177:177,$1:$1,"&gt;="&amp;1,$1:$1,"&lt;="&amp;INT(-$N178/30))+(-$N178/30-INT(-$N178/30))*SUMIFS(177:177,$1:$1,INT(-$N178/30)+1),0)+(-$N178/30-INT(-$N178/30))*SUMIFS(177:177,$1:$1,AJ$1+INT(-$N178/30)+1)+(INT(-$N178/30)+1--$N178/30)*SUMIFS(177:177,$1:$1,AJ$1+INT(-$N178/30))))</f>
        <v>0</v>
      </c>
      <c r="AK178" s="91">
        <f>IF(AK$7="",0,IF(AK$1=MAX($1:$1),$R177-SUM($T178:AJ178),IF(AK$1=1,SUMIFS(177:177,$1:$1,"&gt;="&amp;1,$1:$1,"&lt;="&amp;INT(-$N178/30))+(-$N178/30-INT(-$N178/30))*SUMIFS(177:177,$1:$1,INT(-$N178/30)+1),0)+(-$N178/30-INT(-$N178/30))*SUMIFS(177:177,$1:$1,AK$1+INT(-$N178/30)+1)+(INT(-$N178/30)+1--$N178/30)*SUMIFS(177:177,$1:$1,AK$1+INT(-$N178/30))))</f>
        <v>0</v>
      </c>
      <c r="AL178" s="91">
        <f>IF(AL$7="",0,IF(AL$1=MAX($1:$1),$R177-SUM($T178:AK178),IF(AL$1=1,SUMIFS(177:177,$1:$1,"&gt;="&amp;1,$1:$1,"&lt;="&amp;INT(-$N178/30))+(-$N178/30-INT(-$N178/30))*SUMIFS(177:177,$1:$1,INT(-$N178/30)+1),0)+(-$N178/30-INT(-$N178/30))*SUMIFS(177:177,$1:$1,AL$1+INT(-$N178/30)+1)+(INT(-$N178/30)+1--$N178/30)*SUMIFS(177:177,$1:$1,AL$1+INT(-$N178/30))))</f>
        <v>0</v>
      </c>
      <c r="AM178" s="91">
        <f>IF(AM$7="",0,IF(AM$1=MAX($1:$1),$R177-SUM($T178:AL178),IF(AM$1=1,SUMIFS(177:177,$1:$1,"&gt;="&amp;1,$1:$1,"&lt;="&amp;INT(-$N178/30))+(-$N178/30-INT(-$N178/30))*SUMIFS(177:177,$1:$1,INT(-$N178/30)+1),0)+(-$N178/30-INT(-$N178/30))*SUMIFS(177:177,$1:$1,AM$1+INT(-$N178/30)+1)+(INT(-$N178/30)+1--$N178/30)*SUMIFS(177:177,$1:$1,AM$1+INT(-$N178/30))))</f>
        <v>0</v>
      </c>
      <c r="AN178" s="91">
        <f>IF(AN$7="",0,IF(AN$1=MAX($1:$1),$R177-SUM($T178:AM178),IF(AN$1=1,SUMIFS(177:177,$1:$1,"&gt;="&amp;1,$1:$1,"&lt;="&amp;INT(-$N178/30))+(-$N178/30-INT(-$N178/30))*SUMIFS(177:177,$1:$1,INT(-$N178/30)+1),0)+(-$N178/30-INT(-$N178/30))*SUMIFS(177:177,$1:$1,AN$1+INT(-$N178/30)+1)+(INT(-$N178/30)+1--$N178/30)*SUMIFS(177:177,$1:$1,AN$1+INT(-$N178/30))))</f>
        <v>0</v>
      </c>
      <c r="AO178" s="91">
        <f>IF(AO$7="",0,IF(AO$1=MAX($1:$1),$R177-SUM($T178:AN178),IF(AO$1=1,SUMIFS(177:177,$1:$1,"&gt;="&amp;1,$1:$1,"&lt;="&amp;INT(-$N178/30))+(-$N178/30-INT(-$N178/30))*SUMIFS(177:177,$1:$1,INT(-$N178/30)+1),0)+(-$N178/30-INT(-$N178/30))*SUMIFS(177:177,$1:$1,AO$1+INT(-$N178/30)+1)+(INT(-$N178/30)+1--$N178/30)*SUMIFS(177:177,$1:$1,AO$1+INT(-$N178/30))))</f>
        <v>0</v>
      </c>
      <c r="AP178" s="91">
        <f>IF(AP$7="",0,IF(AP$1=MAX($1:$1),$R177-SUM($T178:AO178),IF(AP$1=1,SUMIFS(177:177,$1:$1,"&gt;="&amp;1,$1:$1,"&lt;="&amp;INT(-$N178/30))+(-$N178/30-INT(-$N178/30))*SUMIFS(177:177,$1:$1,INT(-$N178/30)+1),0)+(-$N178/30-INT(-$N178/30))*SUMIFS(177:177,$1:$1,AP$1+INT(-$N178/30)+1)+(INT(-$N178/30)+1--$N178/30)*SUMIFS(177:177,$1:$1,AP$1+INT(-$N178/30))))</f>
        <v>0</v>
      </c>
      <c r="AQ178" s="91">
        <f>IF(AQ$7="",0,IF(AQ$1=MAX($1:$1),$R177-SUM($T178:AP178),IF(AQ$1=1,SUMIFS(177:177,$1:$1,"&gt;="&amp;1,$1:$1,"&lt;="&amp;INT(-$N178/30))+(-$N178/30-INT(-$N178/30))*SUMIFS(177:177,$1:$1,INT(-$N178/30)+1),0)+(-$N178/30-INT(-$N178/30))*SUMIFS(177:177,$1:$1,AQ$1+INT(-$N178/30)+1)+(INT(-$N178/30)+1--$N178/30)*SUMIFS(177:177,$1:$1,AQ$1+INT(-$N178/30))))</f>
        <v>0</v>
      </c>
      <c r="AR178" s="91">
        <f>IF(AR$7="",0,IF(AR$1=MAX($1:$1),$R177-SUM($T178:AQ178),IF(AR$1=1,SUMIFS(177:177,$1:$1,"&gt;="&amp;1,$1:$1,"&lt;="&amp;INT(-$N178/30))+(-$N178/30-INT(-$N178/30))*SUMIFS(177:177,$1:$1,INT(-$N178/30)+1),0)+(-$N178/30-INT(-$N178/30))*SUMIFS(177:177,$1:$1,AR$1+INT(-$N178/30)+1)+(INT(-$N178/30)+1--$N178/30)*SUMIFS(177:177,$1:$1,AR$1+INT(-$N178/30))))</f>
        <v>0</v>
      </c>
      <c r="AS178" s="91">
        <f>IF(AS$7="",0,IF(AS$1=MAX($1:$1),$R177-SUM($T178:AR178),IF(AS$1=1,SUMIFS(177:177,$1:$1,"&gt;="&amp;1,$1:$1,"&lt;="&amp;INT(-$N178/30))+(-$N178/30-INT(-$N178/30))*SUMIFS(177:177,$1:$1,INT(-$N178/30)+1),0)+(-$N178/30-INT(-$N178/30))*SUMIFS(177:177,$1:$1,AS$1+INT(-$N178/30)+1)+(INT(-$N178/30)+1--$N178/30)*SUMIFS(177:177,$1:$1,AS$1+INT(-$N178/30))))</f>
        <v>0</v>
      </c>
      <c r="AT178" s="91">
        <f>IF(AT$7="",0,IF(AT$1=MAX($1:$1),$R177-SUM($T178:AS178),IF(AT$1=1,SUMIFS(177:177,$1:$1,"&gt;="&amp;1,$1:$1,"&lt;="&amp;INT(-$N178/30))+(-$N178/30-INT(-$N178/30))*SUMIFS(177:177,$1:$1,INT(-$N178/30)+1),0)+(-$N178/30-INT(-$N178/30))*SUMIFS(177:177,$1:$1,AT$1+INT(-$N178/30)+1)+(INT(-$N178/30)+1--$N178/30)*SUMIFS(177:177,$1:$1,AT$1+INT(-$N178/30))))</f>
        <v>0</v>
      </c>
      <c r="AU178" s="91">
        <f>IF(AU$7="",0,IF(AU$1=MAX($1:$1),$R177-SUM($T178:AT178),IF(AU$1=1,SUMIFS(177:177,$1:$1,"&gt;="&amp;1,$1:$1,"&lt;="&amp;INT(-$N178/30))+(-$N178/30-INT(-$N178/30))*SUMIFS(177:177,$1:$1,INT(-$N178/30)+1),0)+(-$N178/30-INT(-$N178/30))*SUMIFS(177:177,$1:$1,AU$1+INT(-$N178/30)+1)+(INT(-$N178/30)+1--$N178/30)*SUMIFS(177:177,$1:$1,AU$1+INT(-$N178/30))))</f>
        <v>0</v>
      </c>
      <c r="AV178" s="91">
        <f>IF(AV$7="",0,IF(AV$1=MAX($1:$1),$R177-SUM($T178:AU178),IF(AV$1=1,SUMIFS(177:177,$1:$1,"&gt;="&amp;1,$1:$1,"&lt;="&amp;INT(-$N178/30))+(-$N178/30-INT(-$N178/30))*SUMIFS(177:177,$1:$1,INT(-$N178/30)+1),0)+(-$N178/30-INT(-$N178/30))*SUMIFS(177:177,$1:$1,AV$1+INT(-$N178/30)+1)+(INT(-$N178/30)+1--$N178/30)*SUMIFS(177:177,$1:$1,AV$1+INT(-$N178/30))))</f>
        <v>0</v>
      </c>
      <c r="AW178" s="91">
        <f>IF(AW$7="",0,IF(AW$1=MAX($1:$1),$R177-SUM($T178:AV178),IF(AW$1=1,SUMIFS(177:177,$1:$1,"&gt;="&amp;1,$1:$1,"&lt;="&amp;INT(-$N178/30))+(-$N178/30-INT(-$N178/30))*SUMIFS(177:177,$1:$1,INT(-$N178/30)+1),0)+(-$N178/30-INT(-$N178/30))*SUMIFS(177:177,$1:$1,AW$1+INT(-$N178/30)+1)+(INT(-$N178/30)+1--$N178/30)*SUMIFS(177:177,$1:$1,AW$1+INT(-$N178/30))))</f>
        <v>0</v>
      </c>
      <c r="AX178" s="91">
        <f>IF(AX$7="",0,IF(AX$1=MAX($1:$1),$R177-SUM($T178:AW178),IF(AX$1=1,SUMIFS(177:177,$1:$1,"&gt;="&amp;1,$1:$1,"&lt;="&amp;INT(-$N178/30))+(-$N178/30-INT(-$N178/30))*SUMIFS(177:177,$1:$1,INT(-$N178/30)+1),0)+(-$N178/30-INT(-$N178/30))*SUMIFS(177:177,$1:$1,AX$1+INT(-$N178/30)+1)+(INT(-$N178/30)+1--$N178/30)*SUMIFS(177:177,$1:$1,AX$1+INT(-$N178/30))))</f>
        <v>0</v>
      </c>
      <c r="AY178" s="91">
        <f>IF(AY$7="",0,IF(AY$1=MAX($1:$1),$R177-SUM($T178:AX178),IF(AY$1=1,SUMIFS(177:177,$1:$1,"&gt;="&amp;1,$1:$1,"&lt;="&amp;INT(-$N178/30))+(-$N178/30-INT(-$N178/30))*SUMIFS(177:177,$1:$1,INT(-$N178/30)+1),0)+(-$N178/30-INT(-$N178/30))*SUMIFS(177:177,$1:$1,AY$1+INT(-$N178/30)+1)+(INT(-$N178/30)+1--$N178/30)*SUMIFS(177:177,$1:$1,AY$1+INT(-$N178/30))))</f>
        <v>0</v>
      </c>
      <c r="AZ178" s="91">
        <f>IF(AZ$7="",0,IF(AZ$1=MAX($1:$1),$R177-SUM($T178:AY178),IF(AZ$1=1,SUMIFS(177:177,$1:$1,"&gt;="&amp;1,$1:$1,"&lt;="&amp;INT(-$N178/30))+(-$N178/30-INT(-$N178/30))*SUMIFS(177:177,$1:$1,INT(-$N178/30)+1),0)+(-$N178/30-INT(-$N178/30))*SUMIFS(177:177,$1:$1,AZ$1+INT(-$N178/30)+1)+(INT(-$N178/30)+1--$N178/30)*SUMIFS(177:177,$1:$1,AZ$1+INT(-$N178/30))))</f>
        <v>0</v>
      </c>
      <c r="BA178" s="91">
        <f>IF(BA$7="",0,IF(BA$1=MAX($1:$1),$R177-SUM($T178:AZ178),IF(BA$1=1,SUMIFS(177:177,$1:$1,"&gt;="&amp;1,$1:$1,"&lt;="&amp;INT(-$N178/30))+(-$N178/30-INT(-$N178/30))*SUMIFS(177:177,$1:$1,INT(-$N178/30)+1),0)+(-$N178/30-INT(-$N178/30))*SUMIFS(177:177,$1:$1,BA$1+INT(-$N178/30)+1)+(INT(-$N178/30)+1--$N178/30)*SUMIFS(177:177,$1:$1,BA$1+INT(-$N178/30))))</f>
        <v>0</v>
      </c>
      <c r="BB178" s="91">
        <f>IF(BB$7="",0,IF(BB$1=MAX($1:$1),$R177-SUM($T178:BA178),IF(BB$1=1,SUMIFS(177:177,$1:$1,"&gt;="&amp;1,$1:$1,"&lt;="&amp;INT(-$N178/30))+(-$N178/30-INT(-$N178/30))*SUMIFS(177:177,$1:$1,INT(-$N178/30)+1),0)+(-$N178/30-INT(-$N178/30))*SUMIFS(177:177,$1:$1,BB$1+INT(-$N178/30)+1)+(INT(-$N178/30)+1--$N178/30)*SUMIFS(177:177,$1:$1,BB$1+INT(-$N178/30))))</f>
        <v>0</v>
      </c>
      <c r="BC178" s="91">
        <f>IF(BC$7="",0,IF(BC$1=MAX($1:$1),$R177-SUM($T178:BB178),IF(BC$1=1,SUMIFS(177:177,$1:$1,"&gt;="&amp;1,$1:$1,"&lt;="&amp;INT(-$N178/30))+(-$N178/30-INT(-$N178/30))*SUMIFS(177:177,$1:$1,INT(-$N178/30)+1),0)+(-$N178/30-INT(-$N178/30))*SUMIFS(177:177,$1:$1,BC$1+INT(-$N178/30)+1)+(INT(-$N178/30)+1--$N178/30)*SUMIFS(177:177,$1:$1,BC$1+INT(-$N178/30))))</f>
        <v>0</v>
      </c>
      <c r="BD178" s="91">
        <f>IF(BD$7="",0,IF(BD$1=MAX($1:$1),$R177-SUM($T178:BC178),IF(BD$1=1,SUMIFS(177:177,$1:$1,"&gt;="&amp;1,$1:$1,"&lt;="&amp;INT(-$N178/30))+(-$N178/30-INT(-$N178/30))*SUMIFS(177:177,$1:$1,INT(-$N178/30)+1),0)+(-$N178/30-INT(-$N178/30))*SUMIFS(177:177,$1:$1,BD$1+INT(-$N178/30)+1)+(INT(-$N178/30)+1--$N178/30)*SUMIFS(177:177,$1:$1,BD$1+INT(-$N178/30))))</f>
        <v>0</v>
      </c>
      <c r="BE178" s="91">
        <f>IF(BE$7="",0,IF(BE$1=MAX($1:$1),$R177-SUM($T178:BD178),IF(BE$1=1,SUMIFS(177:177,$1:$1,"&gt;="&amp;1,$1:$1,"&lt;="&amp;INT(-$N178/30))+(-$N178/30-INT(-$N178/30))*SUMIFS(177:177,$1:$1,INT(-$N178/30)+1),0)+(-$N178/30-INT(-$N178/30))*SUMIFS(177:177,$1:$1,BE$1+INT(-$N178/30)+1)+(INT(-$N178/30)+1--$N178/30)*SUMIFS(177:177,$1:$1,BE$1+INT(-$N178/30))))</f>
        <v>0</v>
      </c>
      <c r="BF178" s="91">
        <f>IF(BF$7="",0,IF(BF$1=MAX($1:$1),$R177-SUM($T178:BE178),IF(BF$1=1,SUMIFS(177:177,$1:$1,"&gt;="&amp;1,$1:$1,"&lt;="&amp;INT(-$N178/30))+(-$N178/30-INT(-$N178/30))*SUMIFS(177:177,$1:$1,INT(-$N178/30)+1),0)+(-$N178/30-INT(-$N178/30))*SUMIFS(177:177,$1:$1,BF$1+INT(-$N178/30)+1)+(INT(-$N178/30)+1--$N178/30)*SUMIFS(177:177,$1:$1,BF$1+INT(-$N178/30))))</f>
        <v>0</v>
      </c>
      <c r="BG178" s="91">
        <f>IF(BG$7="",0,IF(BG$1=MAX($1:$1),$R177-SUM($T178:BF178),IF(BG$1=1,SUMIFS(177:177,$1:$1,"&gt;="&amp;1,$1:$1,"&lt;="&amp;INT(-$N178/30))+(-$N178/30-INT(-$N178/30))*SUMIFS(177:177,$1:$1,INT(-$N178/30)+1),0)+(-$N178/30-INT(-$N178/30))*SUMIFS(177:177,$1:$1,BG$1+INT(-$N178/30)+1)+(INT(-$N178/30)+1--$N178/30)*SUMIFS(177:177,$1:$1,BG$1+INT(-$N178/30))))</f>
        <v>0</v>
      </c>
      <c r="BH178" s="91">
        <f>IF(BH$7="",0,IF(BH$1=MAX($1:$1),$R177-SUM($T178:BG178),IF(BH$1=1,SUMIFS(177:177,$1:$1,"&gt;="&amp;1,$1:$1,"&lt;="&amp;INT(-$N178/30))+(-$N178/30-INT(-$N178/30))*SUMIFS(177:177,$1:$1,INT(-$N178/30)+1),0)+(-$N178/30-INT(-$N178/30))*SUMIFS(177:177,$1:$1,BH$1+INT(-$N178/30)+1)+(INT(-$N178/30)+1--$N178/30)*SUMIFS(177:177,$1:$1,BH$1+INT(-$N178/30))))</f>
        <v>0</v>
      </c>
      <c r="BI178" s="91">
        <f>IF(BI$7="",0,IF(BI$1=MAX($1:$1),$R177-SUM($T178:BH178),IF(BI$1=1,SUMIFS(177:177,$1:$1,"&gt;="&amp;1,$1:$1,"&lt;="&amp;INT(-$N178/30))+(-$N178/30-INT(-$N178/30))*SUMIFS(177:177,$1:$1,INT(-$N178/30)+1),0)+(-$N178/30-INT(-$N178/30))*SUMIFS(177:177,$1:$1,BI$1+INT(-$N178/30)+1)+(INT(-$N178/30)+1--$N178/30)*SUMIFS(177:177,$1:$1,BI$1+INT(-$N178/30))))</f>
        <v>0</v>
      </c>
      <c r="BJ178" s="91">
        <f>IF(BJ$7="",0,IF(BJ$1=MAX($1:$1),$R177-SUM($T178:BI178),IF(BJ$1=1,SUMIFS(177:177,$1:$1,"&gt;="&amp;1,$1:$1,"&lt;="&amp;INT(-$N178/30))+(-$N178/30-INT(-$N178/30))*SUMIFS(177:177,$1:$1,INT(-$N178/30)+1),0)+(-$N178/30-INT(-$N178/30))*SUMIFS(177:177,$1:$1,BJ$1+INT(-$N178/30)+1)+(INT(-$N178/30)+1--$N178/30)*SUMIFS(177:177,$1:$1,BJ$1+INT(-$N178/30))))</f>
        <v>0</v>
      </c>
      <c r="BK178" s="91">
        <f>IF(BK$7="",0,IF(BK$1=MAX($1:$1),$R177-SUM($T178:BJ178),IF(BK$1=1,SUMIFS(177:177,$1:$1,"&gt;="&amp;1,$1:$1,"&lt;="&amp;INT(-$N178/30))+(-$N178/30-INT(-$N178/30))*SUMIFS(177:177,$1:$1,INT(-$N178/30)+1),0)+(-$N178/30-INT(-$N178/30))*SUMIFS(177:177,$1:$1,BK$1+INT(-$N178/30)+1)+(INT(-$N178/30)+1--$N178/30)*SUMIFS(177:177,$1:$1,BK$1+INT(-$N178/30))))</f>
        <v>0</v>
      </c>
      <c r="BL178" s="91">
        <f>IF(BL$7="",0,IF(BL$1=MAX($1:$1),$R177-SUM($T178:BK178),IF(BL$1=1,SUMIFS(177:177,$1:$1,"&gt;="&amp;1,$1:$1,"&lt;="&amp;INT(-$N178/30))+(-$N178/30-INT(-$N178/30))*SUMIFS(177:177,$1:$1,INT(-$N178/30)+1),0)+(-$N178/30-INT(-$N178/30))*SUMIFS(177:177,$1:$1,BL$1+INT(-$N178/30)+1)+(INT(-$N178/30)+1--$N178/30)*SUMIFS(177:177,$1:$1,BL$1+INT(-$N178/30))))</f>
        <v>0</v>
      </c>
      <c r="BM178" s="91">
        <f>IF(BM$7="",0,IF(BM$1=MAX($1:$1),$R177-SUM($T178:BL178),IF(BM$1=1,SUMIFS(177:177,$1:$1,"&gt;="&amp;1,$1:$1,"&lt;="&amp;INT(-$N178/30))+(-$N178/30-INT(-$N178/30))*SUMIFS(177:177,$1:$1,INT(-$N178/30)+1),0)+(-$N178/30-INT(-$N178/30))*SUMIFS(177:177,$1:$1,BM$1+INT(-$N178/30)+1)+(INT(-$N178/30)+1--$N178/30)*SUMIFS(177:177,$1:$1,BM$1+INT(-$N178/30))))</f>
        <v>0</v>
      </c>
      <c r="BN178" s="91">
        <f>IF(BN$7="",0,IF(BN$1=MAX($1:$1),$R177-SUM($T178:BM178),IF(BN$1=1,SUMIFS(177:177,$1:$1,"&gt;="&amp;1,$1:$1,"&lt;="&amp;INT(-$N178/30))+(-$N178/30-INT(-$N178/30))*SUMIFS(177:177,$1:$1,INT(-$N178/30)+1),0)+(-$N178/30-INT(-$N178/30))*SUMIFS(177:177,$1:$1,BN$1+INT(-$N178/30)+1)+(INT(-$N178/30)+1--$N178/30)*SUMIFS(177:177,$1:$1,BN$1+INT(-$N178/30))))</f>
        <v>0</v>
      </c>
      <c r="BO178" s="91">
        <f>IF(BO$7="",0,IF(BO$1=MAX($1:$1),$R177-SUM($T178:BN178),IF(BO$1=1,SUMIFS(177:177,$1:$1,"&gt;="&amp;1,$1:$1,"&lt;="&amp;INT(-$N178/30))+(-$N178/30-INT(-$N178/30))*SUMIFS(177:177,$1:$1,INT(-$N178/30)+1),0)+(-$N178/30-INT(-$N178/30))*SUMIFS(177:177,$1:$1,BO$1+INT(-$N178/30)+1)+(INT(-$N178/30)+1--$N178/30)*SUMIFS(177:177,$1:$1,BO$1+INT(-$N178/30))))</f>
        <v>0</v>
      </c>
      <c r="BP178" s="91">
        <f>IF(BP$7="",0,IF(BP$1=MAX($1:$1),$R177-SUM($T178:BO178),IF(BP$1=1,SUMIFS(177:177,$1:$1,"&gt;="&amp;1,$1:$1,"&lt;="&amp;INT(-$N178/30))+(-$N178/30-INT(-$N178/30))*SUMIFS(177:177,$1:$1,INT(-$N178/30)+1),0)+(-$N178/30-INT(-$N178/30))*SUMIFS(177:177,$1:$1,BP$1+INT(-$N178/30)+1)+(INT(-$N178/30)+1--$N178/30)*SUMIFS(177:177,$1:$1,BP$1+INT(-$N178/30))))</f>
        <v>0</v>
      </c>
      <c r="BQ178" s="91">
        <f>IF(BQ$7="",0,IF(BQ$1=MAX($1:$1),$R177-SUM($T178:BP178),IF(BQ$1=1,SUMIFS(177:177,$1:$1,"&gt;="&amp;1,$1:$1,"&lt;="&amp;INT(-$N178/30))+(-$N178/30-INT(-$N178/30))*SUMIFS(177:177,$1:$1,INT(-$N178/30)+1),0)+(-$N178/30-INT(-$N178/30))*SUMIFS(177:177,$1:$1,BQ$1+INT(-$N178/30)+1)+(INT(-$N178/30)+1--$N178/30)*SUMIFS(177:177,$1:$1,BQ$1+INT(-$N178/30))))</f>
        <v>0</v>
      </c>
      <c r="BR178" s="91">
        <f>IF(BR$7="",0,IF(BR$1=MAX($1:$1),$R177-SUM($T178:BQ178),IF(BR$1=1,SUMIFS(177:177,$1:$1,"&gt;="&amp;1,$1:$1,"&lt;="&amp;INT(-$N178/30))+(-$N178/30-INT(-$N178/30))*SUMIFS(177:177,$1:$1,INT(-$N178/30)+1),0)+(-$N178/30-INT(-$N178/30))*SUMIFS(177:177,$1:$1,BR$1+INT(-$N178/30)+1)+(INT(-$N178/30)+1--$N178/30)*SUMIFS(177:177,$1:$1,BR$1+INT(-$N178/30))))</f>
        <v>0</v>
      </c>
      <c r="BS178" s="91">
        <f>IF(BS$7="",0,IF(BS$1=MAX($1:$1),$R177-SUM($T178:BR178),IF(BS$1=1,SUMIFS(177:177,$1:$1,"&gt;="&amp;1,$1:$1,"&lt;="&amp;INT(-$N178/30))+(-$N178/30-INT(-$N178/30))*SUMIFS(177:177,$1:$1,INT(-$N178/30)+1),0)+(-$N178/30-INT(-$N178/30))*SUMIFS(177:177,$1:$1,BS$1+INT(-$N178/30)+1)+(INT(-$N178/30)+1--$N178/30)*SUMIFS(177:177,$1:$1,BS$1+INT(-$N178/30))))</f>
        <v>0</v>
      </c>
      <c r="BT178" s="91">
        <f>IF(BT$7="",0,IF(BT$1=MAX($1:$1),$R177-SUM($T178:BS178),IF(BT$1=1,SUMIFS(177:177,$1:$1,"&gt;="&amp;1,$1:$1,"&lt;="&amp;INT(-$N178/30))+(-$N178/30-INT(-$N178/30))*SUMIFS(177:177,$1:$1,INT(-$N178/30)+1),0)+(-$N178/30-INT(-$N178/30))*SUMIFS(177:177,$1:$1,BT$1+INT(-$N178/30)+1)+(INT(-$N178/30)+1--$N178/30)*SUMIFS(177:177,$1:$1,BT$1+INT(-$N178/30))))</f>
        <v>0</v>
      </c>
      <c r="BU178" s="91">
        <f>IF(BU$7="",0,IF(BU$1=MAX($1:$1),$R177-SUM($T178:BT178),IF(BU$1=1,SUMIFS(177:177,$1:$1,"&gt;="&amp;1,$1:$1,"&lt;="&amp;INT(-$N178/30))+(-$N178/30-INT(-$N178/30))*SUMIFS(177:177,$1:$1,INT(-$N178/30)+1),0)+(-$N178/30-INT(-$N178/30))*SUMIFS(177:177,$1:$1,BU$1+INT(-$N178/30)+1)+(INT(-$N178/30)+1--$N178/30)*SUMIFS(177:177,$1:$1,BU$1+INT(-$N178/30))))</f>
        <v>0</v>
      </c>
      <c r="BV178" s="91">
        <f>IF(BV$7="",0,IF(BV$1=MAX($1:$1),$R177-SUM($T178:BU178),IF(BV$1=1,SUMIFS(177:177,$1:$1,"&gt;="&amp;1,$1:$1,"&lt;="&amp;INT(-$N178/30))+(-$N178/30-INT(-$N178/30))*SUMIFS(177:177,$1:$1,INT(-$N178/30)+1),0)+(-$N178/30-INT(-$N178/30))*SUMIFS(177:177,$1:$1,BV$1+INT(-$N178/30)+1)+(INT(-$N178/30)+1--$N178/30)*SUMIFS(177:177,$1:$1,BV$1+INT(-$N178/30))))</f>
        <v>0</v>
      </c>
      <c r="BW178" s="91">
        <f>IF(BW$7="",0,IF(BW$1=MAX($1:$1),$R177-SUM($T178:BV178),IF(BW$1=1,SUMIFS(177:177,$1:$1,"&gt;="&amp;1,$1:$1,"&lt;="&amp;INT(-$N178/30))+(-$N178/30-INT(-$N178/30))*SUMIFS(177:177,$1:$1,INT(-$N178/30)+1),0)+(-$N178/30-INT(-$N178/30))*SUMIFS(177:177,$1:$1,BW$1+INT(-$N178/30)+1)+(INT(-$N178/30)+1--$N178/30)*SUMIFS(177:177,$1:$1,BW$1+INT(-$N178/30))))</f>
        <v>0</v>
      </c>
      <c r="BX178" s="91">
        <f>IF(BX$7="",0,IF(BX$1=MAX($1:$1),$R177-SUM($T178:BW178),IF(BX$1=1,SUMIFS(177:177,$1:$1,"&gt;="&amp;1,$1:$1,"&lt;="&amp;INT(-$N178/30))+(-$N178/30-INT(-$N178/30))*SUMIFS(177:177,$1:$1,INT(-$N178/30)+1),0)+(-$N178/30-INT(-$N178/30))*SUMIFS(177:177,$1:$1,BX$1+INT(-$N178/30)+1)+(INT(-$N178/30)+1--$N178/30)*SUMIFS(177:177,$1:$1,BX$1+INT(-$N178/30))))</f>
        <v>0</v>
      </c>
      <c r="BY178" s="91">
        <f>IF(BY$7="",0,IF(BY$1=MAX($1:$1),$R177-SUM($T178:BX178),IF(BY$1=1,SUMIFS(177:177,$1:$1,"&gt;="&amp;1,$1:$1,"&lt;="&amp;INT(-$N178/30))+(-$N178/30-INT(-$N178/30))*SUMIFS(177:177,$1:$1,INT(-$N178/30)+1),0)+(-$N178/30-INT(-$N178/30))*SUMIFS(177:177,$1:$1,BY$1+INT(-$N178/30)+1)+(INT(-$N178/30)+1--$N178/30)*SUMIFS(177:177,$1:$1,BY$1+INT(-$N178/30))))</f>
        <v>0</v>
      </c>
      <c r="BZ178" s="91">
        <f>IF(BZ$7="",0,IF(BZ$1=MAX($1:$1),$R177-SUM($T178:BY178),IF(BZ$1=1,SUMIFS(177:177,$1:$1,"&gt;="&amp;1,$1:$1,"&lt;="&amp;INT(-$N178/30))+(-$N178/30-INT(-$N178/30))*SUMIFS(177:177,$1:$1,INT(-$N178/30)+1),0)+(-$N178/30-INT(-$N178/30))*SUMIFS(177:177,$1:$1,BZ$1+INT(-$N178/30)+1)+(INT(-$N178/30)+1--$N178/30)*SUMIFS(177:177,$1:$1,BZ$1+INT(-$N178/30))))</f>
        <v>0</v>
      </c>
      <c r="CA178" s="91">
        <f>IF(CA$7="",0,IF(CA$1=MAX($1:$1),$R177-SUM($T178:BZ178),IF(CA$1=1,SUMIFS(177:177,$1:$1,"&gt;="&amp;1,$1:$1,"&lt;="&amp;INT(-$N178/30))+(-$N178/30-INT(-$N178/30))*SUMIFS(177:177,$1:$1,INT(-$N178/30)+1),0)+(-$N178/30-INT(-$N178/30))*SUMIFS(177:177,$1:$1,CA$1+INT(-$N178/30)+1)+(INT(-$N178/30)+1--$N178/30)*SUMIFS(177:177,$1:$1,CA$1+INT(-$N178/30))))</f>
        <v>0</v>
      </c>
      <c r="CB178" s="91">
        <f>IF(CB$7="",0,IF(CB$1=MAX($1:$1),$R177-SUM($T178:CA178),IF(CB$1=1,SUMIFS(177:177,$1:$1,"&gt;="&amp;1,$1:$1,"&lt;="&amp;INT(-$N178/30))+(-$N178/30-INT(-$N178/30))*SUMIFS(177:177,$1:$1,INT(-$N178/30)+1),0)+(-$N178/30-INT(-$N178/30))*SUMIFS(177:177,$1:$1,CB$1+INT(-$N178/30)+1)+(INT(-$N178/30)+1--$N178/30)*SUMIFS(177:177,$1:$1,CB$1+INT(-$N178/30))))</f>
        <v>0</v>
      </c>
      <c r="CC178" s="91">
        <f>IF(CC$7="",0,IF(CC$1=MAX($1:$1),$R177-SUM($T178:CB178),IF(CC$1=1,SUMIFS(177:177,$1:$1,"&gt;="&amp;1,$1:$1,"&lt;="&amp;INT(-$N178/30))+(-$N178/30-INT(-$N178/30))*SUMIFS(177:177,$1:$1,INT(-$N178/30)+1),0)+(-$N178/30-INT(-$N178/30))*SUMIFS(177:177,$1:$1,CC$1+INT(-$N178/30)+1)+(INT(-$N178/30)+1--$N178/30)*SUMIFS(177:177,$1:$1,CC$1+INT(-$N178/30))))</f>
        <v>0</v>
      </c>
      <c r="CD178" s="91">
        <f>IF(CD$7="",0,IF(CD$1=MAX($1:$1),$R177-SUM($T178:CC178),IF(CD$1=1,SUMIFS(177:177,$1:$1,"&gt;="&amp;1,$1:$1,"&lt;="&amp;INT(-$N178/30))+(-$N178/30-INT(-$N178/30))*SUMIFS(177:177,$1:$1,INT(-$N178/30)+1),0)+(-$N178/30-INT(-$N178/30))*SUMIFS(177:177,$1:$1,CD$1+INT(-$N178/30)+1)+(INT(-$N178/30)+1--$N178/30)*SUMIFS(177:177,$1:$1,CD$1+INT(-$N178/30))))</f>
        <v>0</v>
      </c>
      <c r="CE178" s="91">
        <f>IF(CE$7="",0,IF(CE$1=MAX($1:$1),$R177-SUM($T178:CD178),IF(CE$1=1,SUMIFS(177:177,$1:$1,"&gt;="&amp;1,$1:$1,"&lt;="&amp;INT(-$N178/30))+(-$N178/30-INT(-$N178/30))*SUMIFS(177:177,$1:$1,INT(-$N178/30)+1),0)+(-$N178/30-INT(-$N178/30))*SUMIFS(177:177,$1:$1,CE$1+INT(-$N178/30)+1)+(INT(-$N178/30)+1--$N178/30)*SUMIFS(177:177,$1:$1,CE$1+INT(-$N178/30))))</f>
        <v>0</v>
      </c>
      <c r="CF178" s="91">
        <f>IF(CF$7="",0,IF(CF$1=MAX($1:$1),$R177-SUM($T178:CE178),IF(CF$1=1,SUMIFS(177:177,$1:$1,"&gt;="&amp;1,$1:$1,"&lt;="&amp;INT(-$N178/30))+(-$N178/30-INT(-$N178/30))*SUMIFS(177:177,$1:$1,INT(-$N178/30)+1),0)+(-$N178/30-INT(-$N178/30))*SUMIFS(177:177,$1:$1,CF$1+INT(-$N178/30)+1)+(INT(-$N178/30)+1--$N178/30)*SUMIFS(177:177,$1:$1,CF$1+INT(-$N178/30))))</f>
        <v>0</v>
      </c>
      <c r="CG178" s="91">
        <f>IF(CG$7="",0,IF(CG$1=MAX($1:$1),$R177-SUM($T178:CF178),IF(CG$1=1,SUMIFS(177:177,$1:$1,"&gt;="&amp;1,$1:$1,"&lt;="&amp;INT(-$N178/30))+(-$N178/30-INT(-$N178/30))*SUMIFS(177:177,$1:$1,INT(-$N178/30)+1),0)+(-$N178/30-INT(-$N178/30))*SUMIFS(177:177,$1:$1,CG$1+INT(-$N178/30)+1)+(INT(-$N178/30)+1--$N178/30)*SUMIFS(177:177,$1:$1,CG$1+INT(-$N178/30))))</f>
        <v>0</v>
      </c>
      <c r="CH178" s="91">
        <f>IF(CH$7="",0,IF(CH$1=MAX($1:$1),$R177-SUM($T178:CG178),IF(CH$1=1,SUMIFS(177:177,$1:$1,"&gt;="&amp;1,$1:$1,"&lt;="&amp;INT(-$N178/30))+(-$N178/30-INT(-$N178/30))*SUMIFS(177:177,$1:$1,INT(-$N178/30)+1),0)+(-$N178/30-INT(-$N178/30))*SUMIFS(177:177,$1:$1,CH$1+INT(-$N178/30)+1)+(INT(-$N178/30)+1--$N178/30)*SUMIFS(177:177,$1:$1,CH$1+INT(-$N178/30))))</f>
        <v>0</v>
      </c>
      <c r="CI178" s="91">
        <f>IF(CI$7="",0,IF(CI$1=MAX($1:$1),$R177-SUM($T178:CH178),IF(CI$1=1,SUMIFS(177:177,$1:$1,"&gt;="&amp;1,$1:$1,"&lt;="&amp;INT(-$N178/30))+(-$N178/30-INT(-$N178/30))*SUMIFS(177:177,$1:$1,INT(-$N178/30)+1),0)+(-$N178/30-INT(-$N178/30))*SUMIFS(177:177,$1:$1,CI$1+INT(-$N178/30)+1)+(INT(-$N178/30)+1--$N178/30)*SUMIFS(177:177,$1:$1,CI$1+INT(-$N178/30))))</f>
        <v>0</v>
      </c>
      <c r="CJ178" s="91">
        <f>IF(CJ$7="",0,IF(CJ$1=MAX($1:$1),$R177-SUM($T178:CI178),IF(CJ$1=1,SUMIFS(177:177,$1:$1,"&gt;="&amp;1,$1:$1,"&lt;="&amp;INT(-$N178/30))+(-$N178/30-INT(-$N178/30))*SUMIFS(177:177,$1:$1,INT(-$N178/30)+1),0)+(-$N178/30-INT(-$N178/30))*SUMIFS(177:177,$1:$1,CJ$1+INT(-$N178/30)+1)+(INT(-$N178/30)+1--$N178/30)*SUMIFS(177:177,$1:$1,CJ$1+INT(-$N178/30))))</f>
        <v>0</v>
      </c>
      <c r="CK178" s="91">
        <f>IF(CK$7="",0,IF(CK$1=MAX($1:$1),$R177-SUM($T178:CJ178),IF(CK$1=1,SUMIFS(177:177,$1:$1,"&gt;="&amp;1,$1:$1,"&lt;="&amp;INT(-$N178/30))+(-$N178/30-INT(-$N178/30))*SUMIFS(177:177,$1:$1,INT(-$N178/30)+1),0)+(-$N178/30-INT(-$N178/30))*SUMIFS(177:177,$1:$1,CK$1+INT(-$N178/30)+1)+(INT(-$N178/30)+1--$N178/30)*SUMIFS(177:177,$1:$1,CK$1+INT(-$N178/30))))</f>
        <v>0</v>
      </c>
      <c r="CL178" s="91">
        <f>IF(CL$7="",0,IF(CL$1=MAX($1:$1),$R177-SUM($T178:CK178),IF(CL$1=1,SUMIFS(177:177,$1:$1,"&gt;="&amp;1,$1:$1,"&lt;="&amp;INT(-$N178/30))+(-$N178/30-INT(-$N178/30))*SUMIFS(177:177,$1:$1,INT(-$N178/30)+1),0)+(-$N178/30-INT(-$N178/30))*SUMIFS(177:177,$1:$1,CL$1+INT(-$N178/30)+1)+(INT(-$N178/30)+1--$N178/30)*SUMIFS(177:177,$1:$1,CL$1+INT(-$N178/30))))</f>
        <v>0</v>
      </c>
      <c r="CM178" s="91">
        <f>IF(CM$7="",0,IF(CM$1=MAX($1:$1),$R177-SUM($T178:CL178),IF(CM$1=1,SUMIFS(177:177,$1:$1,"&gt;="&amp;1,$1:$1,"&lt;="&amp;INT(-$N178/30))+(-$N178/30-INT(-$N178/30))*SUMIFS(177:177,$1:$1,INT(-$N178/30)+1),0)+(-$N178/30-INT(-$N178/30))*SUMIFS(177:177,$1:$1,CM$1+INT(-$N178/30)+1)+(INT(-$N178/30)+1--$N178/30)*SUMIFS(177:177,$1:$1,CM$1+INT(-$N178/30))))</f>
        <v>0</v>
      </c>
      <c r="CN178" s="91">
        <f>IF(CN$7="",0,IF(CN$1=MAX($1:$1),$R177-SUM($T178:CM178),IF(CN$1=1,SUMIFS(177:177,$1:$1,"&gt;="&amp;1,$1:$1,"&lt;="&amp;INT(-$N178/30))+(-$N178/30-INT(-$N178/30))*SUMIFS(177:177,$1:$1,INT(-$N178/30)+1),0)+(-$N178/30-INT(-$N178/30))*SUMIFS(177:177,$1:$1,CN$1+INT(-$N178/30)+1)+(INT(-$N178/30)+1--$N178/30)*SUMIFS(177:177,$1:$1,CN$1+INT(-$N178/30))))</f>
        <v>0</v>
      </c>
      <c r="CO178" s="91">
        <f>IF(CO$7="",0,IF(CO$1=MAX($1:$1),$R177-SUM($T178:CN178),IF(CO$1=1,SUMIFS(177:177,$1:$1,"&gt;="&amp;1,$1:$1,"&lt;="&amp;INT(-$N178/30))+(-$N178/30-INT(-$N178/30))*SUMIFS(177:177,$1:$1,INT(-$N178/30)+1),0)+(-$N178/30-INT(-$N178/30))*SUMIFS(177:177,$1:$1,CO$1+INT(-$N178/30)+1)+(INT(-$N178/30)+1--$N178/30)*SUMIFS(177:177,$1:$1,CO$1+INT(-$N178/30))))</f>
        <v>0</v>
      </c>
      <c r="CP178" s="91">
        <f>IF(CP$7="",0,IF(CP$1=MAX($1:$1),$R177-SUM($T178:CO178),IF(CP$1=1,SUMIFS(177:177,$1:$1,"&gt;="&amp;1,$1:$1,"&lt;="&amp;INT(-$N178/30))+(-$N178/30-INT(-$N178/30))*SUMIFS(177:177,$1:$1,INT(-$N178/30)+1),0)+(-$N178/30-INT(-$N178/30))*SUMIFS(177:177,$1:$1,CP$1+INT(-$N178/30)+1)+(INT(-$N178/30)+1--$N178/30)*SUMIFS(177:177,$1:$1,CP$1+INT(-$N178/30))))</f>
        <v>0</v>
      </c>
      <c r="CQ178" s="91">
        <f>IF(CQ$7="",0,IF(CQ$1=MAX($1:$1),$R177-SUM($T178:CP178),IF(CQ$1=1,SUMIFS(177:177,$1:$1,"&gt;="&amp;1,$1:$1,"&lt;="&amp;INT(-$N178/30))+(-$N178/30-INT(-$N178/30))*SUMIFS(177:177,$1:$1,INT(-$N178/30)+1),0)+(-$N178/30-INT(-$N178/30))*SUMIFS(177:177,$1:$1,CQ$1+INT(-$N178/30)+1)+(INT(-$N178/30)+1--$N178/30)*SUMIFS(177:177,$1:$1,CQ$1+INT(-$N178/30))))</f>
        <v>0</v>
      </c>
      <c r="CR178" s="91">
        <f>IF(CR$7="",0,IF(CR$1=MAX($1:$1),$R177-SUM($T178:CQ178),IF(CR$1=1,SUMIFS(177:177,$1:$1,"&gt;="&amp;1,$1:$1,"&lt;="&amp;INT(-$N178/30))+(-$N178/30-INT(-$N178/30))*SUMIFS(177:177,$1:$1,INT(-$N178/30)+1),0)+(-$N178/30-INT(-$N178/30))*SUMIFS(177:177,$1:$1,CR$1+INT(-$N178/30)+1)+(INT(-$N178/30)+1--$N178/30)*SUMIFS(177:177,$1:$1,CR$1+INT(-$N178/30))))</f>
        <v>0</v>
      </c>
      <c r="CS178" s="91">
        <f>IF(CS$7="",0,IF(CS$1=MAX($1:$1),$R177-SUM($T178:CR178),IF(CS$1=1,SUMIFS(177:177,$1:$1,"&gt;="&amp;1,$1:$1,"&lt;="&amp;INT(-$N178/30))+(-$N178/30-INT(-$N178/30))*SUMIFS(177:177,$1:$1,INT(-$N178/30)+1),0)+(-$N178/30-INT(-$N178/30))*SUMIFS(177:177,$1:$1,CS$1+INT(-$N178/30)+1)+(INT(-$N178/30)+1--$N178/30)*SUMIFS(177:177,$1:$1,CS$1+INT(-$N178/30))))</f>
        <v>0</v>
      </c>
      <c r="CT178" s="91">
        <f>IF(CT$7="",0,IF(CT$1=MAX($1:$1),$R177-SUM($T178:CS178),IF(CT$1=1,SUMIFS(177:177,$1:$1,"&gt;="&amp;1,$1:$1,"&lt;="&amp;INT(-$N178/30))+(-$N178/30-INT(-$N178/30))*SUMIFS(177:177,$1:$1,INT(-$N178/30)+1),0)+(-$N178/30-INT(-$N178/30))*SUMIFS(177:177,$1:$1,CT$1+INT(-$N178/30)+1)+(INT(-$N178/30)+1--$N178/30)*SUMIFS(177:177,$1:$1,CT$1+INT(-$N178/30))))</f>
        <v>0</v>
      </c>
      <c r="CU178" s="91">
        <f>IF(CU$7="",0,IF(CU$1=MAX($1:$1),$R177-SUM($T178:CT178),IF(CU$1=1,SUMIFS(177:177,$1:$1,"&gt;="&amp;1,$1:$1,"&lt;="&amp;INT(-$N178/30))+(-$N178/30-INT(-$N178/30))*SUMIFS(177:177,$1:$1,INT(-$N178/30)+1),0)+(-$N178/30-INT(-$N178/30))*SUMIFS(177:177,$1:$1,CU$1+INT(-$N178/30)+1)+(INT(-$N178/30)+1--$N178/30)*SUMIFS(177:177,$1:$1,CU$1+INT(-$N178/30))))</f>
        <v>0</v>
      </c>
      <c r="CV178" s="91">
        <f>IF(CV$7="",0,IF(CV$1=MAX($1:$1),$R177-SUM($T178:CU178),IF(CV$1=1,SUMIFS(177:177,$1:$1,"&gt;="&amp;1,$1:$1,"&lt;="&amp;INT(-$N178/30))+(-$N178/30-INT(-$N178/30))*SUMIFS(177:177,$1:$1,INT(-$N178/30)+1),0)+(-$N178/30-INT(-$N178/30))*SUMIFS(177:177,$1:$1,CV$1+INT(-$N178/30)+1)+(INT(-$N178/30)+1--$N178/30)*SUMIFS(177:177,$1:$1,CV$1+INT(-$N178/30))))</f>
        <v>0</v>
      </c>
      <c r="CW178" s="91">
        <f>IF(CW$7="",0,IF(CW$1=MAX($1:$1),$R177-SUM($T178:CV178),IF(CW$1=1,SUMIFS(177:177,$1:$1,"&gt;="&amp;1,$1:$1,"&lt;="&amp;INT(-$N178/30))+(-$N178/30-INT(-$N178/30))*SUMIFS(177:177,$1:$1,INT(-$N178/30)+1),0)+(-$N178/30-INT(-$N178/30))*SUMIFS(177:177,$1:$1,CW$1+INT(-$N178/30)+1)+(INT(-$N178/30)+1--$N178/30)*SUMIFS(177:177,$1:$1,CW$1+INT(-$N178/30))))</f>
        <v>0</v>
      </c>
      <c r="CX178" s="91">
        <f>IF(CX$7="",0,IF(CX$1=MAX($1:$1),$R177-SUM($T178:CW178),IF(CX$1=1,SUMIFS(177:177,$1:$1,"&gt;="&amp;1,$1:$1,"&lt;="&amp;INT(-$N178/30))+(-$N178/30-INT(-$N178/30))*SUMIFS(177:177,$1:$1,INT(-$N178/30)+1),0)+(-$N178/30-INT(-$N178/30))*SUMIFS(177:177,$1:$1,CX$1+INT(-$N178/30)+1)+(INT(-$N178/30)+1--$N178/30)*SUMIFS(177:177,$1:$1,CX$1+INT(-$N178/30))))</f>
        <v>0</v>
      </c>
      <c r="CY178" s="91">
        <f>IF(CY$7="",0,IF(CY$1=MAX($1:$1),$R177-SUM($T178:CX178),IF(CY$1=1,SUMIFS(177:177,$1:$1,"&gt;="&amp;1,$1:$1,"&lt;="&amp;INT(-$N178/30))+(-$N178/30-INT(-$N178/30))*SUMIFS(177:177,$1:$1,INT(-$N178/30)+1),0)+(-$N178/30-INT(-$N178/30))*SUMIFS(177:177,$1:$1,CY$1+INT(-$N178/30)+1)+(INT(-$N178/30)+1--$N178/30)*SUMIFS(177:177,$1:$1,CY$1+INT(-$N178/30))))</f>
        <v>0</v>
      </c>
      <c r="CZ178" s="91">
        <f>IF(CZ$7="",0,IF(CZ$1=MAX($1:$1),$R177-SUM($T178:CY178),IF(CZ$1=1,SUMIFS(177:177,$1:$1,"&gt;="&amp;1,$1:$1,"&lt;="&amp;INT(-$N178/30))+(-$N178/30-INT(-$N178/30))*SUMIFS(177:177,$1:$1,INT(-$N178/30)+1),0)+(-$N178/30-INT(-$N178/30))*SUMIFS(177:177,$1:$1,CZ$1+INT(-$N178/30)+1)+(INT(-$N178/30)+1--$N178/30)*SUMIFS(177:177,$1:$1,CZ$1+INT(-$N178/30))))</f>
        <v>0</v>
      </c>
      <c r="DA178" s="91">
        <f>IF(DA$7="",0,IF(DA$1=MAX($1:$1),$R177-SUM($T178:CZ178),IF(DA$1=1,SUMIFS(177:177,$1:$1,"&gt;="&amp;1,$1:$1,"&lt;="&amp;INT(-$N178/30))+(-$N178/30-INT(-$N178/30))*SUMIFS(177:177,$1:$1,INT(-$N178/30)+1),0)+(-$N178/30-INT(-$N178/30))*SUMIFS(177:177,$1:$1,DA$1+INT(-$N178/30)+1)+(INT(-$N178/30)+1--$N178/30)*SUMIFS(177:177,$1:$1,DA$1+INT(-$N178/30))))</f>
        <v>0</v>
      </c>
      <c r="DB178" s="91">
        <f>IF(DB$7="",0,IF(DB$1=MAX($1:$1),$R177-SUM($T178:DA178),IF(DB$1=1,SUMIFS(177:177,$1:$1,"&gt;="&amp;1,$1:$1,"&lt;="&amp;INT(-$N178/30))+(-$N178/30-INT(-$N178/30))*SUMIFS(177:177,$1:$1,INT(-$N178/30)+1),0)+(-$N178/30-INT(-$N178/30))*SUMIFS(177:177,$1:$1,DB$1+INT(-$N178/30)+1)+(INT(-$N178/30)+1--$N178/30)*SUMIFS(177:177,$1:$1,DB$1+INT(-$N178/30))))</f>
        <v>0</v>
      </c>
      <c r="DC178" s="91">
        <f>IF(DC$7="",0,IF(DC$1=MAX($1:$1),$R177-SUM($T178:DB178),IF(DC$1=1,SUMIFS(177:177,$1:$1,"&gt;="&amp;1,$1:$1,"&lt;="&amp;INT(-$N178/30))+(-$N178/30-INT(-$N178/30))*SUMIFS(177:177,$1:$1,INT(-$N178/30)+1),0)+(-$N178/30-INT(-$N178/30))*SUMIFS(177:177,$1:$1,DC$1+INT(-$N178/30)+1)+(INT(-$N178/30)+1--$N178/30)*SUMIFS(177:177,$1:$1,DC$1+INT(-$N178/30))))</f>
        <v>0</v>
      </c>
      <c r="DD178" s="91">
        <f>IF(DD$7="",0,IF(DD$1=MAX($1:$1),$R177-SUM($T178:DC178),IF(DD$1=1,SUMIFS(177:177,$1:$1,"&gt;="&amp;1,$1:$1,"&lt;="&amp;INT(-$N178/30))+(-$N178/30-INT(-$N178/30))*SUMIFS(177:177,$1:$1,INT(-$N178/30)+1),0)+(-$N178/30-INT(-$N178/30))*SUMIFS(177:177,$1:$1,DD$1+INT(-$N178/30)+1)+(INT(-$N178/30)+1--$N178/30)*SUMIFS(177:177,$1:$1,DD$1+INT(-$N178/30))))</f>
        <v>0</v>
      </c>
      <c r="DE178" s="91">
        <f>IF(DE$7="",0,IF(DE$1=MAX($1:$1),$R177-SUM($T178:DD178),IF(DE$1=1,SUMIFS(177:177,$1:$1,"&gt;="&amp;1,$1:$1,"&lt;="&amp;INT(-$N178/30))+(-$N178/30-INT(-$N178/30))*SUMIFS(177:177,$1:$1,INT(-$N178/30)+1),0)+(-$N178/30-INT(-$N178/30))*SUMIFS(177:177,$1:$1,DE$1+INT(-$N178/30)+1)+(INT(-$N178/30)+1--$N178/30)*SUMIFS(177:177,$1:$1,DE$1+INT(-$N178/30))))</f>
        <v>0</v>
      </c>
      <c r="DF178" s="91">
        <f>IF(DF$7="",0,IF(DF$1=MAX($1:$1),$R177-SUM($T178:DE178),IF(DF$1=1,SUMIFS(177:177,$1:$1,"&gt;="&amp;1,$1:$1,"&lt;="&amp;INT(-$N178/30))+(-$N178/30-INT(-$N178/30))*SUMIFS(177:177,$1:$1,INT(-$N178/30)+1),0)+(-$N178/30-INT(-$N178/30))*SUMIFS(177:177,$1:$1,DF$1+INT(-$N178/30)+1)+(INT(-$N178/30)+1--$N178/30)*SUMIFS(177:177,$1:$1,DF$1+INT(-$N178/30))))</f>
        <v>0</v>
      </c>
      <c r="DG178" s="91">
        <f>IF(DG$7="",0,IF(DG$1=MAX($1:$1),$R177-SUM($T178:DF178),IF(DG$1=1,SUMIFS(177:177,$1:$1,"&gt;="&amp;1,$1:$1,"&lt;="&amp;INT(-$N178/30))+(-$N178/30-INT(-$N178/30))*SUMIFS(177:177,$1:$1,INT(-$N178/30)+1),0)+(-$N178/30-INT(-$N178/30))*SUMIFS(177:177,$1:$1,DG$1+INT(-$N178/30)+1)+(INT(-$N178/30)+1--$N178/30)*SUMIFS(177:177,$1:$1,DG$1+INT(-$N178/30))))</f>
        <v>0</v>
      </c>
      <c r="DH178" s="91">
        <f>IF(DH$7="",0,IF(DH$1=MAX($1:$1),$R177-SUM($T178:DG178),IF(DH$1=1,SUMIFS(177:177,$1:$1,"&gt;="&amp;1,$1:$1,"&lt;="&amp;INT(-$N178/30))+(-$N178/30-INT(-$N178/30))*SUMIFS(177:177,$1:$1,INT(-$N178/30)+1),0)+(-$N178/30-INT(-$N178/30))*SUMIFS(177:177,$1:$1,DH$1+INT(-$N178/30)+1)+(INT(-$N178/30)+1--$N178/30)*SUMIFS(177:177,$1:$1,DH$1+INT(-$N178/30))))</f>
        <v>0</v>
      </c>
      <c r="DI178" s="91">
        <f>IF(DI$7="",0,IF(DI$1=MAX($1:$1),$R177-SUM($T178:DH178),IF(DI$1=1,SUMIFS(177:177,$1:$1,"&gt;="&amp;1,$1:$1,"&lt;="&amp;INT(-$N178/30))+(-$N178/30-INT(-$N178/30))*SUMIFS(177:177,$1:$1,INT(-$N178/30)+1),0)+(-$N178/30-INT(-$N178/30))*SUMIFS(177:177,$1:$1,DI$1+INT(-$N178/30)+1)+(INT(-$N178/30)+1--$N178/30)*SUMIFS(177:177,$1:$1,DI$1+INT(-$N178/30))))</f>
        <v>0</v>
      </c>
      <c r="DJ178" s="91">
        <f>IF(DJ$7="",0,IF(DJ$1=MAX($1:$1),$R177-SUM($T178:DI178),IF(DJ$1=1,SUMIFS(177:177,$1:$1,"&gt;="&amp;1,$1:$1,"&lt;="&amp;INT(-$N178/30))+(-$N178/30-INT(-$N178/30))*SUMIFS(177:177,$1:$1,INT(-$N178/30)+1),0)+(-$N178/30-INT(-$N178/30))*SUMIFS(177:177,$1:$1,DJ$1+INT(-$N178/30)+1)+(INT(-$N178/30)+1--$N178/30)*SUMIFS(177:177,$1:$1,DJ$1+INT(-$N178/30))))</f>
        <v>0</v>
      </c>
      <c r="DK178" s="91">
        <f>IF(DK$7="",0,IF(DK$1=MAX($1:$1),$R177-SUM($T178:DJ178),IF(DK$1=1,SUMIFS(177:177,$1:$1,"&gt;="&amp;1,$1:$1,"&lt;="&amp;INT(-$N178/30))+(-$N178/30-INT(-$N178/30))*SUMIFS(177:177,$1:$1,INT(-$N178/30)+1),0)+(-$N178/30-INT(-$N178/30))*SUMIFS(177:177,$1:$1,DK$1+INT(-$N178/30)+1)+(INT(-$N178/30)+1--$N178/30)*SUMIFS(177:177,$1:$1,DK$1+INT(-$N178/30))))</f>
        <v>0</v>
      </c>
      <c r="DL178" s="91">
        <f>IF(DL$7="",0,IF(DL$1=MAX($1:$1),$R177-SUM($T178:DK178),IF(DL$1=1,SUMIFS(177:177,$1:$1,"&gt;="&amp;1,$1:$1,"&lt;="&amp;INT(-$N178/30))+(-$N178/30-INT(-$N178/30))*SUMIFS(177:177,$1:$1,INT(-$N178/30)+1),0)+(-$N178/30-INT(-$N178/30))*SUMIFS(177:177,$1:$1,DL$1+INT(-$N178/30)+1)+(INT(-$N178/30)+1--$N178/30)*SUMIFS(177:177,$1:$1,DL$1+INT(-$N178/30))))</f>
        <v>0</v>
      </c>
      <c r="DM178" s="91">
        <f>IF(DM$7="",0,IF(DM$1=MAX($1:$1),$R177-SUM($T178:DL178),IF(DM$1=1,SUMIFS(177:177,$1:$1,"&gt;="&amp;1,$1:$1,"&lt;="&amp;INT(-$N178/30))+(-$N178/30-INT(-$N178/30))*SUMIFS(177:177,$1:$1,INT(-$N178/30)+1),0)+(-$N178/30-INT(-$N178/30))*SUMIFS(177:177,$1:$1,DM$1+INT(-$N178/30)+1)+(INT(-$N178/30)+1--$N178/30)*SUMIFS(177:177,$1:$1,DM$1+INT(-$N178/30))))</f>
        <v>0</v>
      </c>
      <c r="DN178" s="91">
        <f>IF(DN$7="",0,IF(DN$1=MAX($1:$1),$R177-SUM($T178:DM178),IF(DN$1=1,SUMIFS(177:177,$1:$1,"&gt;="&amp;1,$1:$1,"&lt;="&amp;INT(-$N178/30))+(-$N178/30-INT(-$N178/30))*SUMIFS(177:177,$1:$1,INT(-$N178/30)+1),0)+(-$N178/30-INT(-$N178/30))*SUMIFS(177:177,$1:$1,DN$1+INT(-$N178/30)+1)+(INT(-$N178/30)+1--$N178/30)*SUMIFS(177:177,$1:$1,DN$1+INT(-$N178/30))))</f>
        <v>0</v>
      </c>
      <c r="DO178" s="91">
        <f>IF(DO$7="",0,IF(DO$1=MAX($1:$1),$R177-SUM($T178:DN178),IF(DO$1=1,SUMIFS(177:177,$1:$1,"&gt;="&amp;1,$1:$1,"&lt;="&amp;INT(-$N178/30))+(-$N178/30-INT(-$N178/30))*SUMIFS(177:177,$1:$1,INT(-$N178/30)+1),0)+(-$N178/30-INT(-$N178/30))*SUMIFS(177:177,$1:$1,DO$1+INT(-$N178/30)+1)+(INT(-$N178/30)+1--$N178/30)*SUMIFS(177:177,$1:$1,DO$1+INT(-$N178/30))))</f>
        <v>0</v>
      </c>
      <c r="DP178" s="91">
        <f>IF(DP$7="",0,IF(DP$1=MAX($1:$1),$R177-SUM($T178:DO178),IF(DP$1=1,SUMIFS(177:177,$1:$1,"&gt;="&amp;1,$1:$1,"&lt;="&amp;INT(-$N178/30))+(-$N178/30-INT(-$N178/30))*SUMIFS(177:177,$1:$1,INT(-$N178/30)+1),0)+(-$N178/30-INT(-$N178/30))*SUMIFS(177:177,$1:$1,DP$1+INT(-$N178/30)+1)+(INT(-$N178/30)+1--$N178/30)*SUMIFS(177:177,$1:$1,DP$1+INT(-$N178/30))))</f>
        <v>0</v>
      </c>
      <c r="DQ178" s="91">
        <f>IF(DQ$7="",0,IF(DQ$1=MAX($1:$1),$R177-SUM($T178:DP178),IF(DQ$1=1,SUMIFS(177:177,$1:$1,"&gt;="&amp;1,$1:$1,"&lt;="&amp;INT(-$N178/30))+(-$N178/30-INT(-$N178/30))*SUMIFS(177:177,$1:$1,INT(-$N178/30)+1),0)+(-$N178/30-INT(-$N178/30))*SUMIFS(177:177,$1:$1,DQ$1+INT(-$N178/30)+1)+(INT(-$N178/30)+1--$N178/30)*SUMIFS(177:177,$1:$1,DQ$1+INT(-$N178/30))))</f>
        <v>0</v>
      </c>
      <c r="DR178" s="91">
        <f>IF(DR$7="",0,IF(DR$1=MAX($1:$1),$R177-SUM($T178:DQ178),IF(DR$1=1,SUMIFS(177:177,$1:$1,"&gt;="&amp;1,$1:$1,"&lt;="&amp;INT(-$N178/30))+(-$N178/30-INT(-$N178/30))*SUMIFS(177:177,$1:$1,INT(-$N178/30)+1),0)+(-$N178/30-INT(-$N178/30))*SUMIFS(177:177,$1:$1,DR$1+INT(-$N178/30)+1)+(INT(-$N178/30)+1--$N178/30)*SUMIFS(177:177,$1:$1,DR$1+INT(-$N178/30))))</f>
        <v>0</v>
      </c>
      <c r="DS178" s="91">
        <f>IF(DS$7="",0,IF(DS$1=MAX($1:$1),$R177-SUM($T178:DR178),IF(DS$1=1,SUMIFS(177:177,$1:$1,"&gt;="&amp;1,$1:$1,"&lt;="&amp;INT(-$N178/30))+(-$N178/30-INT(-$N178/30))*SUMIFS(177:177,$1:$1,INT(-$N178/30)+1),0)+(-$N178/30-INT(-$N178/30))*SUMIFS(177:177,$1:$1,DS$1+INT(-$N178/30)+1)+(INT(-$N178/30)+1--$N178/30)*SUMIFS(177:177,$1:$1,DS$1+INT(-$N178/30))))</f>
        <v>0</v>
      </c>
      <c r="DT178" s="91">
        <f>IF(DT$7="",0,IF(DT$1=MAX($1:$1),$R177-SUM($T178:DS178),IF(DT$1=1,SUMIFS(177:177,$1:$1,"&gt;="&amp;1,$1:$1,"&lt;="&amp;INT(-$N178/30))+(-$N178/30-INT(-$N178/30))*SUMIFS(177:177,$1:$1,INT(-$N178/30)+1),0)+(-$N178/30-INT(-$N178/30))*SUMIFS(177:177,$1:$1,DT$1+INT(-$N178/30)+1)+(INT(-$N178/30)+1--$N178/30)*SUMIFS(177:177,$1:$1,DT$1+INT(-$N178/30))))</f>
        <v>0</v>
      </c>
      <c r="DU178" s="91">
        <f>IF(DU$7="",0,IF(DU$1=MAX($1:$1),$R177-SUM($T178:DT178),IF(DU$1=1,SUMIFS(177:177,$1:$1,"&gt;="&amp;1,$1:$1,"&lt;="&amp;INT(-$N178/30))+(-$N178/30-INT(-$N178/30))*SUMIFS(177:177,$1:$1,INT(-$N178/30)+1),0)+(-$N178/30-INT(-$N178/30))*SUMIFS(177:177,$1:$1,DU$1+INT(-$N178/30)+1)+(INT(-$N178/30)+1--$N178/30)*SUMIFS(177:177,$1:$1,DU$1+INT(-$N178/30))))</f>
        <v>0</v>
      </c>
      <c r="DV178" s="91">
        <f>IF(DV$7="",0,IF(DV$1=MAX($1:$1),$R177-SUM($T178:DU178),IF(DV$1=1,SUMIFS(177:177,$1:$1,"&gt;="&amp;1,$1:$1,"&lt;="&amp;INT(-$N178/30))+(-$N178/30-INT(-$N178/30))*SUMIFS(177:177,$1:$1,INT(-$N178/30)+1),0)+(-$N178/30-INT(-$N178/30))*SUMIFS(177:177,$1:$1,DV$1+INT(-$N178/30)+1)+(INT(-$N178/30)+1--$N178/30)*SUMIFS(177:177,$1:$1,DV$1+INT(-$N178/30))))</f>
        <v>0</v>
      </c>
      <c r="DW178" s="91">
        <f>IF(DW$7="",0,IF(DW$1=MAX($1:$1),$R177-SUM($T178:DV178),IF(DW$1=1,SUMIFS(177:177,$1:$1,"&gt;="&amp;1,$1:$1,"&lt;="&amp;INT(-$N178/30))+(-$N178/30-INT(-$N178/30))*SUMIFS(177:177,$1:$1,INT(-$N178/30)+1),0)+(-$N178/30-INT(-$N178/30))*SUMIFS(177:177,$1:$1,DW$1+INT(-$N178/30)+1)+(INT(-$N178/30)+1--$N178/30)*SUMIFS(177:177,$1:$1,DW$1+INT(-$N178/30))))</f>
        <v>0</v>
      </c>
      <c r="DX178" s="91">
        <f>IF(DX$7="",0,IF(DX$1=MAX($1:$1),$R177-SUM($T178:DW178),IF(DX$1=1,SUMIFS(177:177,$1:$1,"&gt;="&amp;1,$1:$1,"&lt;="&amp;INT(-$N178/30))+(-$N178/30-INT(-$N178/30))*SUMIFS(177:177,$1:$1,INT(-$N178/30)+1),0)+(-$N178/30-INT(-$N178/30))*SUMIFS(177:177,$1:$1,DX$1+INT(-$N178/30)+1)+(INT(-$N178/30)+1--$N178/30)*SUMIFS(177:177,$1:$1,DX$1+INT(-$N178/30))))</f>
        <v>0</v>
      </c>
      <c r="DY178" s="91">
        <f>IF(DY$7="",0,IF(DY$1=MAX($1:$1),$R177-SUM($T178:DX178),IF(DY$1=1,SUMIFS(177:177,$1:$1,"&gt;="&amp;1,$1:$1,"&lt;="&amp;INT(-$N178/30))+(-$N178/30-INT(-$N178/30))*SUMIFS(177:177,$1:$1,INT(-$N178/30)+1),0)+(-$N178/30-INT(-$N178/30))*SUMIFS(177:177,$1:$1,DY$1+INT(-$N178/30)+1)+(INT(-$N178/30)+1--$N178/30)*SUMIFS(177:177,$1:$1,DY$1+INT(-$N178/30))))</f>
        <v>0</v>
      </c>
      <c r="DZ178" s="91">
        <f>IF(DZ$7="",0,IF(DZ$1=MAX($1:$1),$R177-SUM($T178:DY178),IF(DZ$1=1,SUMIFS(177:177,$1:$1,"&gt;="&amp;1,$1:$1,"&lt;="&amp;INT(-$N178/30))+(-$N178/30-INT(-$N178/30))*SUMIFS(177:177,$1:$1,INT(-$N178/30)+1),0)+(-$N178/30-INT(-$N178/30))*SUMIFS(177:177,$1:$1,DZ$1+INT(-$N178/30)+1)+(INT(-$N178/30)+1--$N178/30)*SUMIFS(177:177,$1:$1,DZ$1+INT(-$N178/30))))</f>
        <v>0</v>
      </c>
      <c r="EA178" s="91">
        <f>IF(EA$7="",0,IF(EA$1=MAX($1:$1),$R177-SUM($T178:DZ178),IF(EA$1=1,SUMIFS(177:177,$1:$1,"&gt;="&amp;1,$1:$1,"&lt;="&amp;INT(-$N178/30))+(-$N178/30-INT(-$N178/30))*SUMIFS(177:177,$1:$1,INT(-$N178/30)+1),0)+(-$N178/30-INT(-$N178/30))*SUMIFS(177:177,$1:$1,EA$1+INT(-$N178/30)+1)+(INT(-$N178/30)+1--$N178/30)*SUMIFS(177:177,$1:$1,EA$1+INT(-$N178/30))))</f>
        <v>0</v>
      </c>
      <c r="EB178" s="91">
        <f>IF(EB$7="",0,IF(EB$1=MAX($1:$1),$R177-SUM($T178:EA178),IF(EB$1=1,SUMIFS(177:177,$1:$1,"&gt;="&amp;1,$1:$1,"&lt;="&amp;INT(-$N178/30))+(-$N178/30-INT(-$N178/30))*SUMIFS(177:177,$1:$1,INT(-$N178/30)+1),0)+(-$N178/30-INT(-$N178/30))*SUMIFS(177:177,$1:$1,EB$1+INT(-$N178/30)+1)+(INT(-$N178/30)+1--$N178/30)*SUMIFS(177:177,$1:$1,EB$1+INT(-$N178/30))))</f>
        <v>0</v>
      </c>
      <c r="EC178" s="91">
        <f>IF(EC$7="",0,IF(EC$1=MAX($1:$1),$R177-SUM($T178:EB178),IF(EC$1=1,SUMIFS(177:177,$1:$1,"&gt;="&amp;1,$1:$1,"&lt;="&amp;INT(-$N178/30))+(-$N178/30-INT(-$N178/30))*SUMIFS(177:177,$1:$1,INT(-$N178/30)+1),0)+(-$N178/30-INT(-$N178/30))*SUMIFS(177:177,$1:$1,EC$1+INT(-$N178/30)+1)+(INT(-$N178/30)+1--$N178/30)*SUMIFS(177:177,$1:$1,EC$1+INT(-$N178/30))))</f>
        <v>0</v>
      </c>
      <c r="ED178" s="91">
        <f>IF(ED$7="",0,IF(ED$1=MAX($1:$1),$R177-SUM($T178:EC178),IF(ED$1=1,SUMIFS(177:177,$1:$1,"&gt;="&amp;1,$1:$1,"&lt;="&amp;INT(-$N178/30))+(-$N178/30-INT(-$N178/30))*SUMIFS(177:177,$1:$1,INT(-$N178/30)+1),0)+(-$N178/30-INT(-$N178/30))*SUMIFS(177:177,$1:$1,ED$1+INT(-$N178/30)+1)+(INT(-$N178/30)+1--$N178/30)*SUMIFS(177:177,$1:$1,ED$1+INT(-$N178/30))))</f>
        <v>0</v>
      </c>
      <c r="EE178" s="91">
        <f>IF(EE$7="",0,IF(EE$1=MAX($1:$1),$R177-SUM($T178:ED178),IF(EE$1=1,SUMIFS(177:177,$1:$1,"&gt;="&amp;1,$1:$1,"&lt;="&amp;INT(-$N178/30))+(-$N178/30-INT(-$N178/30))*SUMIFS(177:177,$1:$1,INT(-$N178/30)+1),0)+(-$N178/30-INT(-$N178/30))*SUMIFS(177:177,$1:$1,EE$1+INT(-$N178/30)+1)+(INT(-$N178/30)+1--$N178/30)*SUMIFS(177:177,$1:$1,EE$1+INT(-$N178/30))))</f>
        <v>0</v>
      </c>
      <c r="EF178" s="91">
        <f>IF(EF$7="",0,IF(EF$1=MAX($1:$1),$R177-SUM($T178:EE178),IF(EF$1=1,SUMIFS(177:177,$1:$1,"&gt;="&amp;1,$1:$1,"&lt;="&amp;INT(-$N178/30))+(-$N178/30-INT(-$N178/30))*SUMIFS(177:177,$1:$1,INT(-$N178/30)+1),0)+(-$N178/30-INT(-$N178/30))*SUMIFS(177:177,$1:$1,EF$1+INT(-$N178/30)+1)+(INT(-$N178/30)+1--$N178/30)*SUMIFS(177:177,$1:$1,EF$1+INT(-$N178/30))))</f>
        <v>0</v>
      </c>
      <c r="EG178" s="91">
        <f>IF(EG$7="",0,IF(EG$1=MAX($1:$1),$R177-SUM($T178:EF178),IF(EG$1=1,SUMIFS(177:177,$1:$1,"&gt;="&amp;1,$1:$1,"&lt;="&amp;INT(-$N178/30))+(-$N178/30-INT(-$N178/30))*SUMIFS(177:177,$1:$1,INT(-$N178/30)+1),0)+(-$N178/30-INT(-$N178/30))*SUMIFS(177:177,$1:$1,EG$1+INT(-$N178/30)+1)+(INT(-$N178/30)+1--$N178/30)*SUMIFS(177:177,$1:$1,EG$1+INT(-$N178/30))))</f>
        <v>0</v>
      </c>
      <c r="EH178" s="91">
        <f>IF(EH$7="",0,IF(EH$1=MAX($1:$1),$R177-SUM($T178:EG178),IF(EH$1=1,SUMIFS(177:177,$1:$1,"&gt;="&amp;1,$1:$1,"&lt;="&amp;INT(-$N178/30))+(-$N178/30-INT(-$N178/30))*SUMIFS(177:177,$1:$1,INT(-$N178/30)+1),0)+(-$N178/30-INT(-$N178/30))*SUMIFS(177:177,$1:$1,EH$1+INT(-$N178/30)+1)+(INT(-$N178/30)+1--$N178/30)*SUMIFS(177:177,$1:$1,EH$1+INT(-$N178/30))))</f>
        <v>0</v>
      </c>
      <c r="EI178" s="91">
        <f>IF(EI$7="",0,IF(EI$1=MAX($1:$1),$R177-SUM($T178:EH178),IF(EI$1=1,SUMIFS(177:177,$1:$1,"&gt;="&amp;1,$1:$1,"&lt;="&amp;INT(-$N178/30))+(-$N178/30-INT(-$N178/30))*SUMIFS(177:177,$1:$1,INT(-$N178/30)+1),0)+(-$N178/30-INT(-$N178/30))*SUMIFS(177:177,$1:$1,EI$1+INT(-$N178/30)+1)+(INT(-$N178/30)+1--$N178/30)*SUMIFS(177:177,$1:$1,EI$1+INT(-$N178/30))))</f>
        <v>0</v>
      </c>
      <c r="EJ178" s="91">
        <f>IF(EJ$7="",0,IF(EJ$1=MAX($1:$1),$R177-SUM($T178:EI178),IF(EJ$1=1,SUMIFS(177:177,$1:$1,"&gt;="&amp;1,$1:$1,"&lt;="&amp;INT(-$N178/30))+(-$N178/30-INT(-$N178/30))*SUMIFS(177:177,$1:$1,INT(-$N178/30)+1),0)+(-$N178/30-INT(-$N178/30))*SUMIFS(177:177,$1:$1,EJ$1+INT(-$N178/30)+1)+(INT(-$N178/30)+1--$N178/30)*SUMIFS(177:177,$1:$1,EJ$1+INT(-$N178/30))))</f>
        <v>0</v>
      </c>
      <c r="EK178" s="91">
        <f>IF(EK$7="",0,IF(EK$1=MAX($1:$1),$R177-SUM($T178:EJ178),IF(EK$1=1,SUMIFS(177:177,$1:$1,"&gt;="&amp;1,$1:$1,"&lt;="&amp;INT(-$N178/30))+(-$N178/30-INT(-$N178/30))*SUMIFS(177:177,$1:$1,INT(-$N178/30)+1),0)+(-$N178/30-INT(-$N178/30))*SUMIFS(177:177,$1:$1,EK$1+INT(-$N178/30)+1)+(INT(-$N178/30)+1--$N178/30)*SUMIFS(177:177,$1:$1,EK$1+INT(-$N178/30))))</f>
        <v>0</v>
      </c>
      <c r="EL178" s="91">
        <f>IF(EL$7="",0,IF(EL$1=MAX($1:$1),$R177-SUM($T178:EK178),IF(EL$1=1,SUMIFS(177:177,$1:$1,"&gt;="&amp;1,$1:$1,"&lt;="&amp;INT(-$N178/30))+(-$N178/30-INT(-$N178/30))*SUMIFS(177:177,$1:$1,INT(-$N178/30)+1),0)+(-$N178/30-INT(-$N178/30))*SUMIFS(177:177,$1:$1,EL$1+INT(-$N178/30)+1)+(INT(-$N178/30)+1--$N178/30)*SUMIFS(177:177,$1:$1,EL$1+INT(-$N178/30))))</f>
        <v>0</v>
      </c>
      <c r="EM178" s="91">
        <f>IF(EM$7="",0,IF(EM$1=MAX($1:$1),$R177-SUM($T178:EL178),IF(EM$1=1,SUMIFS(177:177,$1:$1,"&gt;="&amp;1,$1:$1,"&lt;="&amp;INT(-$N178/30))+(-$N178/30-INT(-$N178/30))*SUMIFS(177:177,$1:$1,INT(-$N178/30)+1),0)+(-$N178/30-INT(-$N178/30))*SUMIFS(177:177,$1:$1,EM$1+INT(-$N178/30)+1)+(INT(-$N178/30)+1--$N178/30)*SUMIFS(177:177,$1:$1,EM$1+INT(-$N178/30))))</f>
        <v>0</v>
      </c>
      <c r="EN178" s="91">
        <f>IF(EN$7="",0,IF(EN$1=MAX($1:$1),$R177-SUM($T178:EM178),IF(EN$1=1,SUMIFS(177:177,$1:$1,"&gt;="&amp;1,$1:$1,"&lt;="&amp;INT(-$N178/30))+(-$N178/30-INT(-$N178/30))*SUMIFS(177:177,$1:$1,INT(-$N178/30)+1),0)+(-$N178/30-INT(-$N178/30))*SUMIFS(177:177,$1:$1,EN$1+INT(-$N178/30)+1)+(INT(-$N178/30)+1--$N178/30)*SUMIFS(177:177,$1:$1,EN$1+INT(-$N178/30))))</f>
        <v>0</v>
      </c>
      <c r="EO178" s="91">
        <f>IF(EO$7="",0,IF(EO$1=MAX($1:$1),$R177-SUM($T178:EN178),IF(EO$1=1,SUMIFS(177:177,$1:$1,"&gt;="&amp;1,$1:$1,"&lt;="&amp;INT(-$N178/30))+(-$N178/30-INT(-$N178/30))*SUMIFS(177:177,$1:$1,INT(-$N178/30)+1),0)+(-$N178/30-INT(-$N178/30))*SUMIFS(177:177,$1:$1,EO$1+INT(-$N178/30)+1)+(INT(-$N178/30)+1--$N178/30)*SUMIFS(177:177,$1:$1,EO$1+INT(-$N178/30))))</f>
        <v>0</v>
      </c>
      <c r="EP178" s="91">
        <f>IF(EP$7="",0,IF(EP$1=MAX($1:$1),$R177-SUM($T178:EO178),IF(EP$1=1,SUMIFS(177:177,$1:$1,"&gt;="&amp;1,$1:$1,"&lt;="&amp;INT(-$N178/30))+(-$N178/30-INT(-$N178/30))*SUMIFS(177:177,$1:$1,INT(-$N178/30)+1),0)+(-$N178/30-INT(-$N178/30))*SUMIFS(177:177,$1:$1,EP$1+INT(-$N178/30)+1)+(INT(-$N178/30)+1--$N178/30)*SUMIFS(177:177,$1:$1,EP$1+INT(-$N178/30))))</f>
        <v>0</v>
      </c>
      <c r="EQ178" s="91">
        <f>IF(EQ$7="",0,IF(EQ$1=MAX($1:$1),$R177-SUM($T178:EP178),IF(EQ$1=1,SUMIFS(177:177,$1:$1,"&gt;="&amp;1,$1:$1,"&lt;="&amp;INT(-$N178/30))+(-$N178/30-INT(-$N178/30))*SUMIFS(177:177,$1:$1,INT(-$N178/30)+1),0)+(-$N178/30-INT(-$N178/30))*SUMIFS(177:177,$1:$1,EQ$1+INT(-$N178/30)+1)+(INT(-$N178/30)+1--$N178/30)*SUMIFS(177:177,$1:$1,EQ$1+INT(-$N178/30))))</f>
        <v>0</v>
      </c>
      <c r="ER178" s="91">
        <f>IF(ER$7="",0,IF(ER$1=MAX($1:$1),$R177-SUM($T178:EQ178),IF(ER$1=1,SUMIFS(177:177,$1:$1,"&gt;="&amp;1,$1:$1,"&lt;="&amp;INT(-$N178/30))+(-$N178/30-INT(-$N178/30))*SUMIFS(177:177,$1:$1,INT(-$N178/30)+1),0)+(-$N178/30-INT(-$N178/30))*SUMIFS(177:177,$1:$1,ER$1+INT(-$N178/30)+1)+(INT(-$N178/30)+1--$N178/30)*SUMIFS(177:177,$1:$1,ER$1+INT(-$N178/30))))</f>
        <v>0</v>
      </c>
      <c r="ES178" s="91">
        <f>IF(ES$7="",0,IF(ES$1=MAX($1:$1),$R177-SUM($T178:ER178),IF(ES$1=1,SUMIFS(177:177,$1:$1,"&gt;="&amp;1,$1:$1,"&lt;="&amp;INT(-$N178/30))+(-$N178/30-INT(-$N178/30))*SUMIFS(177:177,$1:$1,INT(-$N178/30)+1),0)+(-$N178/30-INT(-$N178/30))*SUMIFS(177:177,$1:$1,ES$1+INT(-$N178/30)+1)+(INT(-$N178/30)+1--$N178/30)*SUMIFS(177:177,$1:$1,ES$1+INT(-$N178/30))))</f>
        <v>0</v>
      </c>
      <c r="ET178" s="91">
        <f>IF(ET$7="",0,IF(ET$1=MAX($1:$1),$R177-SUM($T178:ES178),IF(ET$1=1,SUMIFS(177:177,$1:$1,"&gt;="&amp;1,$1:$1,"&lt;="&amp;INT(-$N178/30))+(-$N178/30-INT(-$N178/30))*SUMIFS(177:177,$1:$1,INT(-$N178/30)+1),0)+(-$N178/30-INT(-$N178/30))*SUMIFS(177:177,$1:$1,ET$1+INT(-$N178/30)+1)+(INT(-$N178/30)+1--$N178/30)*SUMIFS(177:177,$1:$1,ET$1+INT(-$N178/30))))</f>
        <v>0</v>
      </c>
      <c r="EU178" s="91">
        <f>IF(EU$7="",0,IF(EU$1=MAX($1:$1),$R177-SUM($T178:ET178),IF(EU$1=1,SUMIFS(177:177,$1:$1,"&gt;="&amp;1,$1:$1,"&lt;="&amp;INT(-$N178/30))+(-$N178/30-INT(-$N178/30))*SUMIFS(177:177,$1:$1,INT(-$N178/30)+1),0)+(-$N178/30-INT(-$N178/30))*SUMIFS(177:177,$1:$1,EU$1+INT(-$N178/30)+1)+(INT(-$N178/30)+1--$N178/30)*SUMIFS(177:177,$1:$1,EU$1+INT(-$N178/30))))</f>
        <v>0</v>
      </c>
      <c r="EV178" s="91">
        <f>IF(EV$7="",0,IF(EV$1=MAX($1:$1),$R177-SUM($T178:EU178),IF(EV$1=1,SUMIFS(177:177,$1:$1,"&gt;="&amp;1,$1:$1,"&lt;="&amp;INT(-$N178/30))+(-$N178/30-INT(-$N178/30))*SUMIFS(177:177,$1:$1,INT(-$N178/30)+1),0)+(-$N178/30-INT(-$N178/30))*SUMIFS(177:177,$1:$1,EV$1+INT(-$N178/30)+1)+(INT(-$N178/30)+1--$N178/30)*SUMIFS(177:177,$1:$1,EV$1+INT(-$N178/30))))</f>
        <v>0</v>
      </c>
      <c r="EW178" s="91">
        <f>IF(EW$7="",0,IF(EW$1=MAX($1:$1),$R177-SUM($T178:EV178),IF(EW$1=1,SUMIFS(177:177,$1:$1,"&gt;="&amp;1,$1:$1,"&lt;="&amp;INT(-$N178/30))+(-$N178/30-INT(-$N178/30))*SUMIFS(177:177,$1:$1,INT(-$N178/30)+1),0)+(-$N178/30-INT(-$N178/30))*SUMIFS(177:177,$1:$1,EW$1+INT(-$N178/30)+1)+(INT(-$N178/30)+1--$N178/30)*SUMIFS(177:177,$1:$1,EW$1+INT(-$N178/30))))</f>
        <v>0</v>
      </c>
      <c r="EX178" s="91">
        <f>IF(EX$7="",0,IF(EX$1=MAX($1:$1),$R177-SUM($T178:EW178),IF(EX$1=1,SUMIFS(177:177,$1:$1,"&gt;="&amp;1,$1:$1,"&lt;="&amp;INT(-$N178/30))+(-$N178/30-INT(-$N178/30))*SUMIFS(177:177,$1:$1,INT(-$N178/30)+1),0)+(-$N178/30-INT(-$N178/30))*SUMIFS(177:177,$1:$1,EX$1+INT(-$N178/30)+1)+(INT(-$N178/30)+1--$N178/30)*SUMIFS(177:177,$1:$1,EX$1+INT(-$N178/30))))</f>
        <v>0</v>
      </c>
      <c r="EY178" s="91">
        <f>IF(EY$7="",0,IF(EY$1=MAX($1:$1),$R177-SUM($T178:EX178),IF(EY$1=1,SUMIFS(177:177,$1:$1,"&gt;="&amp;1,$1:$1,"&lt;="&amp;INT(-$N178/30))+(-$N178/30-INT(-$N178/30))*SUMIFS(177:177,$1:$1,INT(-$N178/30)+1),0)+(-$N178/30-INT(-$N178/30))*SUMIFS(177:177,$1:$1,EY$1+INT(-$N178/30)+1)+(INT(-$N178/30)+1--$N178/30)*SUMIFS(177:177,$1:$1,EY$1+INT(-$N178/30))))</f>
        <v>0</v>
      </c>
      <c r="EZ178" s="91">
        <f>IF(EZ$7="",0,IF(EZ$1=MAX($1:$1),$R177-SUM($T178:EY178),IF(EZ$1=1,SUMIFS(177:177,$1:$1,"&gt;="&amp;1,$1:$1,"&lt;="&amp;INT(-$N178/30))+(-$N178/30-INT(-$N178/30))*SUMIFS(177:177,$1:$1,INT(-$N178/30)+1),0)+(-$N178/30-INT(-$N178/30))*SUMIFS(177:177,$1:$1,EZ$1+INT(-$N178/30)+1)+(INT(-$N178/30)+1--$N178/30)*SUMIFS(177:177,$1:$1,EZ$1+INT(-$N178/30))))</f>
        <v>0</v>
      </c>
      <c r="FA178" s="91">
        <f>IF(FA$7="",0,IF(FA$1=MAX($1:$1),$R177-SUM($T178:EZ178),IF(FA$1=1,SUMIFS(177:177,$1:$1,"&gt;="&amp;1,$1:$1,"&lt;="&amp;INT(-$N178/30))+(-$N178/30-INT(-$N178/30))*SUMIFS(177:177,$1:$1,INT(-$N178/30)+1),0)+(-$N178/30-INT(-$N178/30))*SUMIFS(177:177,$1:$1,FA$1+INT(-$N178/30)+1)+(INT(-$N178/30)+1--$N178/30)*SUMIFS(177:177,$1:$1,FA$1+INT(-$N178/30))))</f>
        <v>0</v>
      </c>
      <c r="FB178" s="91">
        <f>IF(FB$7="",0,IF(FB$1=MAX($1:$1),$R177-SUM($T178:FA178),IF(FB$1=1,SUMIFS(177:177,$1:$1,"&gt;="&amp;1,$1:$1,"&lt;="&amp;INT(-$N178/30))+(-$N178/30-INT(-$N178/30))*SUMIFS(177:177,$1:$1,INT(-$N178/30)+1),0)+(-$N178/30-INT(-$N178/30))*SUMIFS(177:177,$1:$1,FB$1+INT(-$N178/30)+1)+(INT(-$N178/30)+1--$N178/30)*SUMIFS(177:177,$1:$1,FB$1+INT(-$N178/30))))</f>
        <v>0</v>
      </c>
      <c r="FC178" s="91">
        <f>IF(FC$7="",0,IF(FC$1=MAX($1:$1),$R177-SUM($T178:FB178),IF(FC$1=1,SUMIFS(177:177,$1:$1,"&gt;="&amp;1,$1:$1,"&lt;="&amp;INT(-$N178/30))+(-$N178/30-INT(-$N178/30))*SUMIFS(177:177,$1:$1,INT(-$N178/30)+1),0)+(-$N178/30-INT(-$N178/30))*SUMIFS(177:177,$1:$1,FC$1+INT(-$N178/30)+1)+(INT(-$N178/30)+1--$N178/30)*SUMIFS(177:177,$1:$1,FC$1+INT(-$N178/30))))</f>
        <v>0</v>
      </c>
      <c r="FD178" s="91">
        <f>IF(FD$7="",0,IF(FD$1=MAX($1:$1),$R177-SUM($T178:FC178),IF(FD$1=1,SUMIFS(177:177,$1:$1,"&gt;="&amp;1,$1:$1,"&lt;="&amp;INT(-$N178/30))+(-$N178/30-INT(-$N178/30))*SUMIFS(177:177,$1:$1,INT(-$N178/30)+1),0)+(-$N178/30-INT(-$N178/30))*SUMIFS(177:177,$1:$1,FD$1+INT(-$N178/30)+1)+(INT(-$N178/30)+1--$N178/30)*SUMIFS(177:177,$1:$1,FD$1+INT(-$N178/30))))</f>
        <v>0</v>
      </c>
      <c r="FE178" s="91">
        <f>IF(FE$7="",0,IF(FE$1=MAX($1:$1),$R177-SUM($T178:FD178),IF(FE$1=1,SUMIFS(177:177,$1:$1,"&gt;="&amp;1,$1:$1,"&lt;="&amp;INT(-$N178/30))+(-$N178/30-INT(-$N178/30))*SUMIFS(177:177,$1:$1,INT(-$N178/30)+1),0)+(-$N178/30-INT(-$N178/30))*SUMIFS(177:177,$1:$1,FE$1+INT(-$N178/30)+1)+(INT(-$N178/30)+1--$N178/30)*SUMIFS(177:177,$1:$1,FE$1+INT(-$N178/30))))</f>
        <v>0</v>
      </c>
      <c r="FF178" s="91">
        <f>IF(FF$7="",0,IF(FF$1=MAX($1:$1),$R177-SUM($T178:FE178),IF(FF$1=1,SUMIFS(177:177,$1:$1,"&gt;="&amp;1,$1:$1,"&lt;="&amp;INT(-$N178/30))+(-$N178/30-INT(-$N178/30))*SUMIFS(177:177,$1:$1,INT(-$N178/30)+1),0)+(-$N178/30-INT(-$N178/30))*SUMIFS(177:177,$1:$1,FF$1+INT(-$N178/30)+1)+(INT(-$N178/30)+1--$N178/30)*SUMIFS(177:177,$1:$1,FF$1+INT(-$N178/30))))</f>
        <v>0</v>
      </c>
      <c r="FG178" s="91">
        <f>IF(FG$7="",0,IF(FG$1=MAX($1:$1),$R177-SUM($T178:FF178),IF(FG$1=1,SUMIFS(177:177,$1:$1,"&gt;="&amp;1,$1:$1,"&lt;="&amp;INT(-$N178/30))+(-$N178/30-INT(-$N178/30))*SUMIFS(177:177,$1:$1,INT(-$N178/30)+1),0)+(-$N178/30-INT(-$N178/30))*SUMIFS(177:177,$1:$1,FG$1+INT(-$N178/30)+1)+(INT(-$N178/30)+1--$N178/30)*SUMIFS(177:177,$1:$1,FG$1+INT(-$N178/30))))</f>
        <v>0</v>
      </c>
      <c r="FH178" s="91">
        <f>IF(FH$7="",0,IF(FH$1=MAX($1:$1),$R177-SUM($T178:FG178),IF(FH$1=1,SUMIFS(177:177,$1:$1,"&gt;="&amp;1,$1:$1,"&lt;="&amp;INT(-$N178/30))+(-$N178/30-INT(-$N178/30))*SUMIFS(177:177,$1:$1,INT(-$N178/30)+1),0)+(-$N178/30-INT(-$N178/30))*SUMIFS(177:177,$1:$1,FH$1+INT(-$N178/30)+1)+(INT(-$N178/30)+1--$N178/30)*SUMIFS(177:177,$1:$1,FH$1+INT(-$N178/30))))</f>
        <v>0</v>
      </c>
      <c r="FI178" s="91">
        <f>IF(FI$7="",0,IF(FI$1=MAX($1:$1),$R177-SUM($T178:FH178),IF(FI$1=1,SUMIFS(177:177,$1:$1,"&gt;="&amp;1,$1:$1,"&lt;="&amp;INT(-$N178/30))+(-$N178/30-INT(-$N178/30))*SUMIFS(177:177,$1:$1,INT(-$N178/30)+1),0)+(-$N178/30-INT(-$N178/30))*SUMIFS(177:177,$1:$1,FI$1+INT(-$N178/30)+1)+(INT(-$N178/30)+1--$N178/30)*SUMIFS(177:177,$1:$1,FI$1+INT(-$N178/30))))</f>
        <v>0</v>
      </c>
      <c r="FJ178" s="91">
        <f>IF(FJ$7="",0,IF(FJ$1=MAX($1:$1),$R177-SUM($T178:FI178),IF(FJ$1=1,SUMIFS(177:177,$1:$1,"&gt;="&amp;1,$1:$1,"&lt;="&amp;INT(-$N178/30))+(-$N178/30-INT(-$N178/30))*SUMIFS(177:177,$1:$1,INT(-$N178/30)+1),0)+(-$N178/30-INT(-$N178/30))*SUMIFS(177:177,$1:$1,FJ$1+INT(-$N178/30)+1)+(INT(-$N178/30)+1--$N178/30)*SUMIFS(177:177,$1:$1,FJ$1+INT(-$N178/30))))</f>
        <v>0</v>
      </c>
      <c r="FK178" s="91">
        <f>IF(FK$7="",0,IF(FK$1=MAX($1:$1),$R177-SUM($T178:FJ178),IF(FK$1=1,SUMIFS(177:177,$1:$1,"&gt;="&amp;1,$1:$1,"&lt;="&amp;INT(-$N178/30))+(-$N178/30-INT(-$N178/30))*SUMIFS(177:177,$1:$1,INT(-$N178/30)+1),0)+(-$N178/30-INT(-$N178/30))*SUMIFS(177:177,$1:$1,FK$1+INT(-$N178/30)+1)+(INT(-$N178/30)+1--$N178/30)*SUMIFS(177:177,$1:$1,FK$1+INT(-$N178/30))))</f>
        <v>0</v>
      </c>
      <c r="FL178" s="91">
        <f>IF(FL$7="",0,IF(FL$1=MAX($1:$1),$R177-SUM($T178:FK178),IF(FL$1=1,SUMIFS(177:177,$1:$1,"&gt;="&amp;1,$1:$1,"&lt;="&amp;INT(-$N178/30))+(-$N178/30-INT(-$N178/30))*SUMIFS(177:177,$1:$1,INT(-$N178/30)+1),0)+(-$N178/30-INT(-$N178/30))*SUMIFS(177:177,$1:$1,FL$1+INT(-$N178/30)+1)+(INT(-$N178/30)+1--$N178/30)*SUMIFS(177:177,$1:$1,FL$1+INT(-$N178/30))))</f>
        <v>0</v>
      </c>
      <c r="FM178" s="91">
        <f>IF(FM$7="",0,IF(FM$1=MAX($1:$1),$R177-SUM($T178:FL178),IF(FM$1=1,SUMIFS(177:177,$1:$1,"&gt;="&amp;1,$1:$1,"&lt;="&amp;INT(-$N178/30))+(-$N178/30-INT(-$N178/30))*SUMIFS(177:177,$1:$1,INT(-$N178/30)+1),0)+(-$N178/30-INT(-$N178/30))*SUMIFS(177:177,$1:$1,FM$1+INT(-$N178/30)+1)+(INT(-$N178/30)+1--$N178/30)*SUMIFS(177:177,$1:$1,FM$1+INT(-$N178/30))))</f>
        <v>0</v>
      </c>
      <c r="FN178" s="91">
        <f>IF(FN$7="",0,IF(FN$1=MAX($1:$1),$R177-SUM($T178:FM178),IF(FN$1=1,SUMIFS(177:177,$1:$1,"&gt;="&amp;1,$1:$1,"&lt;="&amp;INT(-$N178/30))+(-$N178/30-INT(-$N178/30))*SUMIFS(177:177,$1:$1,INT(-$N178/30)+1),0)+(-$N178/30-INT(-$N178/30))*SUMIFS(177:177,$1:$1,FN$1+INT(-$N178/30)+1)+(INT(-$N178/30)+1--$N178/30)*SUMIFS(177:177,$1:$1,FN$1+INT(-$N178/30))))</f>
        <v>0</v>
      </c>
      <c r="FO178" s="91">
        <f>IF(FO$7="",0,IF(FO$1=MAX($1:$1),$R177-SUM($T178:FN178),IF(FO$1=1,SUMIFS(177:177,$1:$1,"&gt;="&amp;1,$1:$1,"&lt;="&amp;INT(-$N178/30))+(-$N178/30-INT(-$N178/30))*SUMIFS(177:177,$1:$1,INT(-$N178/30)+1),0)+(-$N178/30-INT(-$N178/30))*SUMIFS(177:177,$1:$1,FO$1+INT(-$N178/30)+1)+(INT(-$N178/30)+1--$N178/30)*SUMIFS(177:177,$1:$1,FO$1+INT(-$N178/30))))</f>
        <v>0</v>
      </c>
      <c r="FP178" s="91">
        <f>IF(FP$7="",0,IF(FP$1=MAX($1:$1),$R177-SUM($T178:FO178),IF(FP$1=1,SUMIFS(177:177,$1:$1,"&gt;="&amp;1,$1:$1,"&lt;="&amp;INT(-$N178/30))+(-$N178/30-INT(-$N178/30))*SUMIFS(177:177,$1:$1,INT(-$N178/30)+1),0)+(-$N178/30-INT(-$N178/30))*SUMIFS(177:177,$1:$1,FP$1+INT(-$N178/30)+1)+(INT(-$N178/30)+1--$N178/30)*SUMIFS(177:177,$1:$1,FP$1+INT(-$N178/30))))</f>
        <v>0</v>
      </c>
      <c r="FQ178" s="91">
        <f>IF(FQ$7="",0,IF(FQ$1=MAX($1:$1),$R177-SUM($T178:FP178),IF(FQ$1=1,SUMIFS(177:177,$1:$1,"&gt;="&amp;1,$1:$1,"&lt;="&amp;INT(-$N178/30))+(-$N178/30-INT(-$N178/30))*SUMIFS(177:177,$1:$1,INT(-$N178/30)+1),0)+(-$N178/30-INT(-$N178/30))*SUMIFS(177:177,$1:$1,FQ$1+INT(-$N178/30)+1)+(INT(-$N178/30)+1--$N178/30)*SUMIFS(177:177,$1:$1,FQ$1+INT(-$N178/30))))</f>
        <v>0</v>
      </c>
      <c r="FR178" s="91">
        <f>IF(FR$7="",0,IF(FR$1=MAX($1:$1),$R177-SUM($T178:FQ178),IF(FR$1=1,SUMIFS(177:177,$1:$1,"&gt;="&amp;1,$1:$1,"&lt;="&amp;INT(-$N178/30))+(-$N178/30-INT(-$N178/30))*SUMIFS(177:177,$1:$1,INT(-$N178/30)+1),0)+(-$N178/30-INT(-$N178/30))*SUMIFS(177:177,$1:$1,FR$1+INT(-$N178/30)+1)+(INT(-$N178/30)+1--$N178/30)*SUMIFS(177:177,$1:$1,FR$1+INT(-$N178/30))))</f>
        <v>0</v>
      </c>
      <c r="FS178" s="91">
        <f>IF(FS$7="",0,IF(FS$1=MAX($1:$1),$R177-SUM($T178:FR178),IF(FS$1=1,SUMIFS(177:177,$1:$1,"&gt;="&amp;1,$1:$1,"&lt;="&amp;INT(-$N178/30))+(-$N178/30-INT(-$N178/30))*SUMIFS(177:177,$1:$1,INT(-$N178/30)+1),0)+(-$N178/30-INT(-$N178/30))*SUMIFS(177:177,$1:$1,FS$1+INT(-$N178/30)+1)+(INT(-$N178/30)+1--$N178/30)*SUMIFS(177:177,$1:$1,FS$1+INT(-$N178/30))))</f>
        <v>0</v>
      </c>
      <c r="FT178" s="91">
        <f>IF(FT$7="",0,IF(FT$1=MAX($1:$1),$R177-SUM($T178:FS178),IF(FT$1=1,SUMIFS(177:177,$1:$1,"&gt;="&amp;1,$1:$1,"&lt;="&amp;INT(-$N178/30))+(-$N178/30-INT(-$N178/30))*SUMIFS(177:177,$1:$1,INT(-$N178/30)+1),0)+(-$N178/30-INT(-$N178/30))*SUMIFS(177:177,$1:$1,FT$1+INT(-$N178/30)+1)+(INT(-$N178/30)+1--$N178/30)*SUMIFS(177:177,$1:$1,FT$1+INT(-$N178/30))))</f>
        <v>0</v>
      </c>
      <c r="FU178" s="91">
        <f>IF(FU$7="",0,IF(FU$1=MAX($1:$1),$R177-SUM($T178:FT178),IF(FU$1=1,SUMIFS(177:177,$1:$1,"&gt;="&amp;1,$1:$1,"&lt;="&amp;INT(-$N178/30))+(-$N178/30-INT(-$N178/30))*SUMIFS(177:177,$1:$1,INT(-$N178/30)+1),0)+(-$N178/30-INT(-$N178/30))*SUMIFS(177:177,$1:$1,FU$1+INT(-$N178/30)+1)+(INT(-$N178/30)+1--$N178/30)*SUMIFS(177:177,$1:$1,FU$1+INT(-$N178/30))))</f>
        <v>0</v>
      </c>
      <c r="FV178" s="91">
        <f>IF(FV$7="",0,IF(FV$1=MAX($1:$1),$R177-SUM($T178:FU178),IF(FV$1=1,SUMIFS(177:177,$1:$1,"&gt;="&amp;1,$1:$1,"&lt;="&amp;INT(-$N178/30))+(-$N178/30-INT(-$N178/30))*SUMIFS(177:177,$1:$1,INT(-$N178/30)+1),0)+(-$N178/30-INT(-$N178/30))*SUMIFS(177:177,$1:$1,FV$1+INT(-$N178/30)+1)+(INT(-$N178/30)+1--$N178/30)*SUMIFS(177:177,$1:$1,FV$1+INT(-$N178/30))))</f>
        <v>0</v>
      </c>
      <c r="FW178" s="91">
        <f>IF(FW$7="",0,IF(FW$1=MAX($1:$1),$R177-SUM($T178:FV178),IF(FW$1=1,SUMIFS(177:177,$1:$1,"&gt;="&amp;1,$1:$1,"&lt;="&amp;INT(-$N178/30))+(-$N178/30-INT(-$N178/30))*SUMIFS(177:177,$1:$1,INT(-$N178/30)+1),0)+(-$N178/30-INT(-$N178/30))*SUMIFS(177:177,$1:$1,FW$1+INT(-$N178/30)+1)+(INT(-$N178/30)+1--$N178/30)*SUMIFS(177:177,$1:$1,FW$1+INT(-$N178/30))))</f>
        <v>0</v>
      </c>
      <c r="FX178" s="91">
        <f>IF(FX$7="",0,IF(FX$1=MAX($1:$1),$R177-SUM($T178:FW178),IF(FX$1=1,SUMIFS(177:177,$1:$1,"&gt;="&amp;1,$1:$1,"&lt;="&amp;INT(-$N178/30))+(-$N178/30-INT(-$N178/30))*SUMIFS(177:177,$1:$1,INT(-$N178/30)+1),0)+(-$N178/30-INT(-$N178/30))*SUMIFS(177:177,$1:$1,FX$1+INT(-$N178/30)+1)+(INT(-$N178/30)+1--$N178/30)*SUMIFS(177:177,$1:$1,FX$1+INT(-$N178/30))))</f>
        <v>0</v>
      </c>
      <c r="FY178" s="91">
        <f>IF(FY$7="",0,IF(FY$1=MAX($1:$1),$R177-SUM($T178:FX178),IF(FY$1=1,SUMIFS(177:177,$1:$1,"&gt;="&amp;1,$1:$1,"&lt;="&amp;INT(-$N178/30))+(-$N178/30-INT(-$N178/30))*SUMIFS(177:177,$1:$1,INT(-$N178/30)+1),0)+(-$N178/30-INT(-$N178/30))*SUMIFS(177:177,$1:$1,FY$1+INT(-$N178/30)+1)+(INT(-$N178/30)+1--$N178/30)*SUMIFS(177:177,$1:$1,FY$1+INT(-$N178/30))))</f>
        <v>0</v>
      </c>
      <c r="FZ178" s="91">
        <f>IF(FZ$7="",0,IF(FZ$1=MAX($1:$1),$R177-SUM($T178:FY178),IF(FZ$1=1,SUMIFS(177:177,$1:$1,"&gt;="&amp;1,$1:$1,"&lt;="&amp;INT(-$N178/30))+(-$N178/30-INT(-$N178/30))*SUMIFS(177:177,$1:$1,INT(-$N178/30)+1),0)+(-$N178/30-INT(-$N178/30))*SUMIFS(177:177,$1:$1,FZ$1+INT(-$N178/30)+1)+(INT(-$N178/30)+1--$N178/30)*SUMIFS(177:177,$1:$1,FZ$1+INT(-$N178/30))))</f>
        <v>0</v>
      </c>
      <c r="GA178" s="91">
        <f>IF(GA$7="",0,IF(GA$1=MAX($1:$1),$R177-SUM($T178:FZ178),IF(GA$1=1,SUMIFS(177:177,$1:$1,"&gt;="&amp;1,$1:$1,"&lt;="&amp;INT(-$N178/30))+(-$N178/30-INT(-$N178/30))*SUMIFS(177:177,$1:$1,INT(-$N178/30)+1),0)+(-$N178/30-INT(-$N178/30))*SUMIFS(177:177,$1:$1,GA$1+INT(-$N178/30)+1)+(INT(-$N178/30)+1--$N178/30)*SUMIFS(177:177,$1:$1,GA$1+INT(-$N178/30))))</f>
        <v>0</v>
      </c>
      <c r="GB178" s="91">
        <f>IF(GB$7="",0,IF(GB$1=MAX($1:$1),$R177-SUM($T178:GA178),IF(GB$1=1,SUMIFS(177:177,$1:$1,"&gt;="&amp;1,$1:$1,"&lt;="&amp;INT(-$N178/30))+(-$N178/30-INT(-$N178/30))*SUMIFS(177:177,$1:$1,INT(-$N178/30)+1),0)+(-$N178/30-INT(-$N178/30))*SUMIFS(177:177,$1:$1,GB$1+INT(-$N178/30)+1)+(INT(-$N178/30)+1--$N178/30)*SUMIFS(177:177,$1:$1,GB$1+INT(-$N178/30))))</f>
        <v>0</v>
      </c>
      <c r="GC178" s="91">
        <f>IF(GC$7="",0,IF(GC$1=MAX($1:$1),$R177-SUM($T178:GB178),IF(GC$1=1,SUMIFS(177:177,$1:$1,"&gt;="&amp;1,$1:$1,"&lt;="&amp;INT(-$N178/30))+(-$N178/30-INT(-$N178/30))*SUMIFS(177:177,$1:$1,INT(-$N178/30)+1),0)+(-$N178/30-INT(-$N178/30))*SUMIFS(177:177,$1:$1,GC$1+INT(-$N178/30)+1)+(INT(-$N178/30)+1--$N178/30)*SUMIFS(177:177,$1:$1,GC$1+INT(-$N178/30))))</f>
        <v>0</v>
      </c>
      <c r="GD178" s="91">
        <f>IF(GD$7="",0,IF(GD$1=MAX($1:$1),$R177-SUM($T178:GC178),IF(GD$1=1,SUMIFS(177:177,$1:$1,"&gt;="&amp;1,$1:$1,"&lt;="&amp;INT(-$N178/30))+(-$N178/30-INT(-$N178/30))*SUMIFS(177:177,$1:$1,INT(-$N178/30)+1),0)+(-$N178/30-INT(-$N178/30))*SUMIFS(177:177,$1:$1,GD$1+INT(-$N178/30)+1)+(INT(-$N178/30)+1--$N178/30)*SUMIFS(177:177,$1:$1,GD$1+INT(-$N178/30))))</f>
        <v>0</v>
      </c>
      <c r="GE178" s="91">
        <f>IF(GE$7="",0,IF(GE$1=MAX($1:$1),$R177-SUM($T178:GD178),IF(GE$1=1,SUMIFS(177:177,$1:$1,"&gt;="&amp;1,$1:$1,"&lt;="&amp;INT(-$N178/30))+(-$N178/30-INT(-$N178/30))*SUMIFS(177:177,$1:$1,INT(-$N178/30)+1),0)+(-$N178/30-INT(-$N178/30))*SUMIFS(177:177,$1:$1,GE$1+INT(-$N178/30)+1)+(INT(-$N178/30)+1--$N178/30)*SUMIFS(177:177,$1:$1,GE$1+INT(-$N178/30))))</f>
        <v>0</v>
      </c>
      <c r="GF178" s="91">
        <f>IF(GF$7="",0,IF(GF$1=MAX($1:$1),$R177-SUM($T178:GE178),IF(GF$1=1,SUMIFS(177:177,$1:$1,"&gt;="&amp;1,$1:$1,"&lt;="&amp;INT(-$N178/30))+(-$N178/30-INT(-$N178/30))*SUMIFS(177:177,$1:$1,INT(-$N178/30)+1),0)+(-$N178/30-INT(-$N178/30))*SUMIFS(177:177,$1:$1,GF$1+INT(-$N178/30)+1)+(INT(-$N178/30)+1--$N178/30)*SUMIFS(177:177,$1:$1,GF$1+INT(-$N178/30))))</f>
        <v>0</v>
      </c>
      <c r="GG178" s="91">
        <f>IF(GG$7="",0,IF(GG$1=MAX($1:$1),$R177-SUM($T178:GF178),IF(GG$1=1,SUMIFS(177:177,$1:$1,"&gt;="&amp;1,$1:$1,"&lt;="&amp;INT(-$N178/30))+(-$N178/30-INT(-$N178/30))*SUMIFS(177:177,$1:$1,INT(-$N178/30)+1),0)+(-$N178/30-INT(-$N178/30))*SUMIFS(177:177,$1:$1,GG$1+INT(-$N178/30)+1)+(INT(-$N178/30)+1--$N178/30)*SUMIFS(177:177,$1:$1,GG$1+INT(-$N178/30))))</f>
        <v>0</v>
      </c>
      <c r="GH178" s="91">
        <f>IF(GH$7="",0,IF(GH$1=MAX($1:$1),$R177-SUM($T178:GG178),IF(GH$1=1,SUMIFS(177:177,$1:$1,"&gt;="&amp;1,$1:$1,"&lt;="&amp;INT(-$N178/30))+(-$N178/30-INT(-$N178/30))*SUMIFS(177:177,$1:$1,INT(-$N178/30)+1),0)+(-$N178/30-INT(-$N178/30))*SUMIFS(177:177,$1:$1,GH$1+INT(-$N178/30)+1)+(INT(-$N178/30)+1--$N178/30)*SUMIFS(177:177,$1:$1,GH$1+INT(-$N178/30))))</f>
        <v>0</v>
      </c>
      <c r="GI178" s="91">
        <f>IF(GI$7="",0,IF(GI$1=MAX($1:$1),$R177-SUM($T178:GH178),IF(GI$1=1,SUMIFS(177:177,$1:$1,"&gt;="&amp;1,$1:$1,"&lt;="&amp;INT(-$N178/30))+(-$N178/30-INT(-$N178/30))*SUMIFS(177:177,$1:$1,INT(-$N178/30)+1),0)+(-$N178/30-INT(-$N178/30))*SUMIFS(177:177,$1:$1,GI$1+INT(-$N178/30)+1)+(INT(-$N178/30)+1--$N178/30)*SUMIFS(177:177,$1:$1,GI$1+INT(-$N178/30))))</f>
        <v>0</v>
      </c>
      <c r="GJ178" s="91">
        <f>IF(GJ$7="",0,IF(GJ$1=MAX($1:$1),$R177-SUM($T178:GI178),IF(GJ$1=1,SUMIFS(177:177,$1:$1,"&gt;="&amp;1,$1:$1,"&lt;="&amp;INT(-$N178/30))+(-$N178/30-INT(-$N178/30))*SUMIFS(177:177,$1:$1,INT(-$N178/30)+1),0)+(-$N178/30-INT(-$N178/30))*SUMIFS(177:177,$1:$1,GJ$1+INT(-$N178/30)+1)+(INT(-$N178/30)+1--$N178/30)*SUMIFS(177:177,$1:$1,GJ$1+INT(-$N178/30))))</f>
        <v>0</v>
      </c>
      <c r="GK178" s="91">
        <f>IF(GK$7="",0,IF(GK$1=MAX($1:$1),$R177-SUM($T178:GJ178),IF(GK$1=1,SUMIFS(177:177,$1:$1,"&gt;="&amp;1,$1:$1,"&lt;="&amp;INT(-$N178/30))+(-$N178/30-INT(-$N178/30))*SUMIFS(177:177,$1:$1,INT(-$N178/30)+1),0)+(-$N178/30-INT(-$N178/30))*SUMIFS(177:177,$1:$1,GK$1+INT(-$N178/30)+1)+(INT(-$N178/30)+1--$N178/30)*SUMIFS(177:177,$1:$1,GK$1+INT(-$N178/30))))</f>
        <v>0</v>
      </c>
      <c r="GL178" s="91">
        <f>IF(GL$7="",0,IF(GL$1=MAX($1:$1),$R177-SUM($T178:GK178),IF(GL$1=1,SUMIFS(177:177,$1:$1,"&gt;="&amp;1,$1:$1,"&lt;="&amp;INT(-$N178/30))+(-$N178/30-INT(-$N178/30))*SUMIFS(177:177,$1:$1,INT(-$N178/30)+1),0)+(-$N178/30-INT(-$N178/30))*SUMIFS(177:177,$1:$1,GL$1+INT(-$N178/30)+1)+(INT(-$N178/30)+1--$N178/30)*SUMIFS(177:177,$1:$1,GL$1+INT(-$N178/30))))</f>
        <v>0</v>
      </c>
      <c r="GM178" s="91">
        <f>IF(GM$7="",0,IF(GM$1=MAX($1:$1),$R177-SUM($T178:GL178),IF(GM$1=1,SUMIFS(177:177,$1:$1,"&gt;="&amp;1,$1:$1,"&lt;="&amp;INT(-$N178/30))+(-$N178/30-INT(-$N178/30))*SUMIFS(177:177,$1:$1,INT(-$N178/30)+1),0)+(-$N178/30-INT(-$N178/30))*SUMIFS(177:177,$1:$1,GM$1+INT(-$N178/30)+1)+(INT(-$N178/30)+1--$N178/30)*SUMIFS(177:177,$1:$1,GM$1+INT(-$N178/30))))</f>
        <v>0</v>
      </c>
      <c r="GN178" s="91">
        <f>IF(GN$7="",0,IF(GN$1=MAX($1:$1),$R177-SUM($T178:GM178),IF(GN$1=1,SUMIFS(177:177,$1:$1,"&gt;="&amp;1,$1:$1,"&lt;="&amp;INT(-$N178/30))+(-$N178/30-INT(-$N178/30))*SUMIFS(177:177,$1:$1,INT(-$N178/30)+1),0)+(-$N178/30-INT(-$N178/30))*SUMIFS(177:177,$1:$1,GN$1+INT(-$N178/30)+1)+(INT(-$N178/30)+1--$N178/30)*SUMIFS(177:177,$1:$1,GN$1+INT(-$N178/30))))</f>
        <v>0</v>
      </c>
      <c r="GO178" s="91">
        <f>IF(GO$7="",0,IF(GO$1=MAX($1:$1),$R177-SUM($T178:GN178),IF(GO$1=1,SUMIFS(177:177,$1:$1,"&gt;="&amp;1,$1:$1,"&lt;="&amp;INT(-$N178/30))+(-$N178/30-INT(-$N178/30))*SUMIFS(177:177,$1:$1,INT(-$N178/30)+1),0)+(-$N178/30-INT(-$N178/30))*SUMIFS(177:177,$1:$1,GO$1+INT(-$N178/30)+1)+(INT(-$N178/30)+1--$N178/30)*SUMIFS(177:177,$1:$1,GO$1+INT(-$N178/30))))</f>
        <v>0</v>
      </c>
      <c r="GP178" s="91">
        <f>IF(GP$7="",0,IF(GP$1=MAX($1:$1),$R177-SUM($T178:GO178),IF(GP$1=1,SUMIFS(177:177,$1:$1,"&gt;="&amp;1,$1:$1,"&lt;="&amp;INT(-$N178/30))+(-$N178/30-INT(-$N178/30))*SUMIFS(177:177,$1:$1,INT(-$N178/30)+1),0)+(-$N178/30-INT(-$N178/30))*SUMIFS(177:177,$1:$1,GP$1+INT(-$N178/30)+1)+(INT(-$N178/30)+1--$N178/30)*SUMIFS(177:177,$1:$1,GP$1+INT(-$N178/30))))</f>
        <v>0</v>
      </c>
      <c r="GQ178" s="91">
        <f>IF(GQ$7="",0,IF(GQ$1=MAX($1:$1),$R177-SUM($T178:GP178),IF(GQ$1=1,SUMIFS(177:177,$1:$1,"&gt;="&amp;1,$1:$1,"&lt;="&amp;INT(-$N178/30))+(-$N178/30-INT(-$N178/30))*SUMIFS(177:177,$1:$1,INT(-$N178/30)+1),0)+(-$N178/30-INT(-$N178/30))*SUMIFS(177:177,$1:$1,GQ$1+INT(-$N178/30)+1)+(INT(-$N178/30)+1--$N178/30)*SUMIFS(177:177,$1:$1,GQ$1+INT(-$N178/30))))</f>
        <v>0</v>
      </c>
      <c r="GR178" s="91">
        <f>IF(GR$7="",0,IF(GR$1=MAX($1:$1),$R177-SUM($T178:GQ178),IF(GR$1=1,SUMIFS(177:177,$1:$1,"&gt;="&amp;1,$1:$1,"&lt;="&amp;INT(-$N178/30))+(-$N178/30-INT(-$N178/30))*SUMIFS(177:177,$1:$1,INT(-$N178/30)+1),0)+(-$N178/30-INT(-$N178/30))*SUMIFS(177:177,$1:$1,GR$1+INT(-$N178/30)+1)+(INT(-$N178/30)+1--$N178/30)*SUMIFS(177:177,$1:$1,GR$1+INT(-$N178/30))))</f>
        <v>0</v>
      </c>
      <c r="GS178" s="91">
        <f>IF(GS$7="",0,IF(GS$1=MAX($1:$1),$R177-SUM($T178:GR178),IF(GS$1=1,SUMIFS(177:177,$1:$1,"&gt;="&amp;1,$1:$1,"&lt;="&amp;INT(-$N178/30))+(-$N178/30-INT(-$N178/30))*SUMIFS(177:177,$1:$1,INT(-$N178/30)+1),0)+(-$N178/30-INT(-$N178/30))*SUMIFS(177:177,$1:$1,GS$1+INT(-$N178/30)+1)+(INT(-$N178/30)+1--$N178/30)*SUMIFS(177:177,$1:$1,GS$1+INT(-$N178/30))))</f>
        <v>0</v>
      </c>
      <c r="GT178" s="91">
        <f>IF(GT$7="",0,IF(GT$1=MAX($1:$1),$R177-SUM($T178:GS178),IF(GT$1=1,SUMIFS(177:177,$1:$1,"&gt;="&amp;1,$1:$1,"&lt;="&amp;INT(-$N178/30))+(-$N178/30-INT(-$N178/30))*SUMIFS(177:177,$1:$1,INT(-$N178/30)+1),0)+(-$N178/30-INT(-$N178/30))*SUMIFS(177:177,$1:$1,GT$1+INT(-$N178/30)+1)+(INT(-$N178/30)+1--$N178/30)*SUMIFS(177:177,$1:$1,GT$1+INT(-$N178/30))))</f>
        <v>0</v>
      </c>
      <c r="GU178" s="91">
        <f>IF(GU$7="",0,IF(GU$1=MAX($1:$1),$R177-SUM($T178:GT178),IF(GU$1=1,SUMIFS(177:177,$1:$1,"&gt;="&amp;1,$1:$1,"&lt;="&amp;INT(-$N178/30))+(-$N178/30-INT(-$N178/30))*SUMIFS(177:177,$1:$1,INT(-$N178/30)+1),0)+(-$N178/30-INT(-$N178/30))*SUMIFS(177:177,$1:$1,GU$1+INT(-$N178/30)+1)+(INT(-$N178/30)+1--$N178/30)*SUMIFS(177:177,$1:$1,GU$1+INT(-$N178/30))))</f>
        <v>0</v>
      </c>
      <c r="GV178" s="91">
        <f>IF(GV$7="",0,IF(GV$1=MAX($1:$1),$R177-SUM($T178:GU178),IF(GV$1=1,SUMIFS(177:177,$1:$1,"&gt;="&amp;1,$1:$1,"&lt;="&amp;INT(-$N178/30))+(-$N178/30-INT(-$N178/30))*SUMIFS(177:177,$1:$1,INT(-$N178/30)+1),0)+(-$N178/30-INT(-$N178/30))*SUMIFS(177:177,$1:$1,GV$1+INT(-$N178/30)+1)+(INT(-$N178/30)+1--$N178/30)*SUMIFS(177:177,$1:$1,GV$1+INT(-$N178/30))))</f>
        <v>0</v>
      </c>
      <c r="GW178" s="91">
        <f>IF(GW$7="",0,IF(GW$1=MAX($1:$1),$R177-SUM($T178:GV178),IF(GW$1=1,SUMIFS(177:177,$1:$1,"&gt;="&amp;1,$1:$1,"&lt;="&amp;INT(-$N178/30))+(-$N178/30-INT(-$N178/30))*SUMIFS(177:177,$1:$1,INT(-$N178/30)+1),0)+(-$N178/30-INT(-$N178/30))*SUMIFS(177:177,$1:$1,GW$1+INT(-$N178/30)+1)+(INT(-$N178/30)+1--$N178/30)*SUMIFS(177:177,$1:$1,GW$1+INT(-$N178/30))))</f>
        <v>0</v>
      </c>
      <c r="GX178" s="91">
        <f>IF(GX$7="",0,IF(GX$1=MAX($1:$1),$R177-SUM($T178:GW178),IF(GX$1=1,SUMIFS(177:177,$1:$1,"&gt;="&amp;1,$1:$1,"&lt;="&amp;INT(-$N178/30))+(-$N178/30-INT(-$N178/30))*SUMIFS(177:177,$1:$1,INT(-$N178/30)+1),0)+(-$N178/30-INT(-$N178/30))*SUMIFS(177:177,$1:$1,GX$1+INT(-$N178/30)+1)+(INT(-$N178/30)+1--$N178/30)*SUMIFS(177:177,$1:$1,GX$1+INT(-$N178/30))))</f>
        <v>0</v>
      </c>
      <c r="GY178" s="91">
        <f>IF(GY$7="",0,IF(GY$1=MAX($1:$1),$R177-SUM($T178:GX178),IF(GY$1=1,SUMIFS(177:177,$1:$1,"&gt;="&amp;1,$1:$1,"&lt;="&amp;INT(-$N178/30))+(-$N178/30-INT(-$N178/30))*SUMIFS(177:177,$1:$1,INT(-$N178/30)+1),0)+(-$N178/30-INT(-$N178/30))*SUMIFS(177:177,$1:$1,GY$1+INT(-$N178/30)+1)+(INT(-$N178/30)+1--$N178/30)*SUMIFS(177:177,$1:$1,GY$1+INT(-$N178/30))))</f>
        <v>0</v>
      </c>
      <c r="GZ178" s="91">
        <f>IF(GZ$7="",0,IF(GZ$1=MAX($1:$1),$R177-SUM($T178:GY178),IF(GZ$1=1,SUMIFS(177:177,$1:$1,"&gt;="&amp;1,$1:$1,"&lt;="&amp;INT(-$N178/30))+(-$N178/30-INT(-$N178/30))*SUMIFS(177:177,$1:$1,INT(-$N178/30)+1),0)+(-$N178/30-INT(-$N178/30))*SUMIFS(177:177,$1:$1,GZ$1+INT(-$N178/30)+1)+(INT(-$N178/30)+1--$N178/30)*SUMIFS(177:177,$1:$1,GZ$1+INT(-$N178/30))))</f>
        <v>0</v>
      </c>
      <c r="HA178" s="91">
        <f>IF(HA$7="",0,IF(HA$1=MAX($1:$1),$R177-SUM($T178:GZ178),IF(HA$1=1,SUMIFS(177:177,$1:$1,"&gt;="&amp;1,$1:$1,"&lt;="&amp;INT(-$N178/30))+(-$N178/30-INT(-$N178/30))*SUMIFS(177:177,$1:$1,INT(-$N178/30)+1),0)+(-$N178/30-INT(-$N178/30))*SUMIFS(177:177,$1:$1,HA$1+INT(-$N178/30)+1)+(INT(-$N178/30)+1--$N178/30)*SUMIFS(177:177,$1:$1,HA$1+INT(-$N178/30))))</f>
        <v>0</v>
      </c>
      <c r="HB178" s="91">
        <f>IF(HB$7="",0,IF(HB$1=MAX($1:$1),$R177-SUM($T178:HA178),IF(HB$1=1,SUMIFS(177:177,$1:$1,"&gt;="&amp;1,$1:$1,"&lt;="&amp;INT(-$N178/30))+(-$N178/30-INT(-$N178/30))*SUMIFS(177:177,$1:$1,INT(-$N178/30)+1),0)+(-$N178/30-INT(-$N178/30))*SUMIFS(177:177,$1:$1,HB$1+INT(-$N178/30)+1)+(INT(-$N178/30)+1--$N178/30)*SUMIFS(177:177,$1:$1,HB$1+INT(-$N178/30))))</f>
        <v>0</v>
      </c>
      <c r="HC178" s="91">
        <f>IF(HC$7="",0,IF(HC$1=MAX($1:$1),$R177-SUM($T178:HB178),IF(HC$1=1,SUMIFS(177:177,$1:$1,"&gt;="&amp;1,$1:$1,"&lt;="&amp;INT(-$N178/30))+(-$N178/30-INT(-$N178/30))*SUMIFS(177:177,$1:$1,INT(-$N178/30)+1),0)+(-$N178/30-INT(-$N178/30))*SUMIFS(177:177,$1:$1,HC$1+INT(-$N178/30)+1)+(INT(-$N178/30)+1--$N178/30)*SUMIFS(177:177,$1:$1,HC$1+INT(-$N178/30))))</f>
        <v>0</v>
      </c>
      <c r="HD178" s="91">
        <f>IF(HD$7="",0,IF(HD$1=MAX($1:$1),$R177-SUM($T178:HC178),IF(HD$1=1,SUMIFS(177:177,$1:$1,"&gt;="&amp;1,$1:$1,"&lt;="&amp;INT(-$N178/30))+(-$N178/30-INT(-$N178/30))*SUMIFS(177:177,$1:$1,INT(-$N178/30)+1),0)+(-$N178/30-INT(-$N178/30))*SUMIFS(177:177,$1:$1,HD$1+INT(-$N178/30)+1)+(INT(-$N178/30)+1--$N178/30)*SUMIFS(177:177,$1:$1,HD$1+INT(-$N178/30))))</f>
        <v>0</v>
      </c>
      <c r="HE178" s="91">
        <f>IF(HE$7="",0,IF(HE$1=MAX($1:$1),$R177-SUM($T178:HD178),IF(HE$1=1,SUMIFS(177:177,$1:$1,"&gt;="&amp;1,$1:$1,"&lt;="&amp;INT(-$N178/30))+(-$N178/30-INT(-$N178/30))*SUMIFS(177:177,$1:$1,INT(-$N178/30)+1),0)+(-$N178/30-INT(-$N178/30))*SUMIFS(177:177,$1:$1,HE$1+INT(-$N178/30)+1)+(INT(-$N178/30)+1--$N178/30)*SUMIFS(177:177,$1:$1,HE$1+INT(-$N178/30))))</f>
        <v>0</v>
      </c>
      <c r="HF178" s="91">
        <f>IF(HF$7="",0,IF(HF$1=MAX($1:$1),$R177-SUM($T178:HE178),IF(HF$1=1,SUMIFS(177:177,$1:$1,"&gt;="&amp;1,$1:$1,"&lt;="&amp;INT(-$N178/30))+(-$N178/30-INT(-$N178/30))*SUMIFS(177:177,$1:$1,INT(-$N178/30)+1),0)+(-$N178/30-INT(-$N178/30))*SUMIFS(177:177,$1:$1,HF$1+INT(-$N178/30)+1)+(INT(-$N178/30)+1--$N178/30)*SUMIFS(177:177,$1:$1,HF$1+INT(-$N178/30))))</f>
        <v>0</v>
      </c>
      <c r="HG178" s="91">
        <f>IF(HG$7="",0,IF(HG$1=MAX($1:$1),$R177-SUM($T178:HF178),IF(HG$1=1,SUMIFS(177:177,$1:$1,"&gt;="&amp;1,$1:$1,"&lt;="&amp;INT(-$N178/30))+(-$N178/30-INT(-$N178/30))*SUMIFS(177:177,$1:$1,INT(-$N178/30)+1),0)+(-$N178/30-INT(-$N178/30))*SUMIFS(177:177,$1:$1,HG$1+INT(-$N178/30)+1)+(INT(-$N178/30)+1--$N178/30)*SUMIFS(177:177,$1:$1,HG$1+INT(-$N178/30))))</f>
        <v>0</v>
      </c>
      <c r="HH178" s="91">
        <f>IF(HH$7="",0,IF(HH$1=MAX($1:$1),$R177-SUM($T178:HG178),IF(HH$1=1,SUMIFS(177:177,$1:$1,"&gt;="&amp;1,$1:$1,"&lt;="&amp;INT(-$N178/30))+(-$N178/30-INT(-$N178/30))*SUMIFS(177:177,$1:$1,INT(-$N178/30)+1),0)+(-$N178/30-INT(-$N178/30))*SUMIFS(177:177,$1:$1,HH$1+INT(-$N178/30)+1)+(INT(-$N178/30)+1--$N178/30)*SUMIFS(177:177,$1:$1,HH$1+INT(-$N178/30))))</f>
        <v>0</v>
      </c>
      <c r="HI178" s="91">
        <f>IF(HI$7="",0,IF(HI$1=MAX($1:$1),$R177-SUM($T178:HH178),IF(HI$1=1,SUMIFS(177:177,$1:$1,"&gt;="&amp;1,$1:$1,"&lt;="&amp;INT(-$N178/30))+(-$N178/30-INT(-$N178/30))*SUMIFS(177:177,$1:$1,INT(-$N178/30)+1),0)+(-$N178/30-INT(-$N178/30))*SUMIFS(177:177,$1:$1,HI$1+INT(-$N178/30)+1)+(INT(-$N178/30)+1--$N178/30)*SUMIFS(177:177,$1:$1,HI$1+INT(-$N178/30))))</f>
        <v>0</v>
      </c>
      <c r="HJ178" s="91">
        <f>IF(HJ$7="",0,IF(HJ$1=MAX($1:$1),$R177-SUM($T178:HI178),IF(HJ$1=1,SUMIFS(177:177,$1:$1,"&gt;="&amp;1,$1:$1,"&lt;="&amp;INT(-$N178/30))+(-$N178/30-INT(-$N178/30))*SUMIFS(177:177,$1:$1,INT(-$N178/30)+1),0)+(-$N178/30-INT(-$N178/30))*SUMIFS(177:177,$1:$1,HJ$1+INT(-$N178/30)+1)+(INT(-$N178/30)+1--$N178/30)*SUMIFS(177:177,$1:$1,HJ$1+INT(-$N178/30))))</f>
        <v>0</v>
      </c>
      <c r="HK178" s="91">
        <f>IF(HK$7="",0,IF(HK$1=MAX($1:$1),$R177-SUM($T178:HJ178),IF(HK$1=1,SUMIFS(177:177,$1:$1,"&gt;="&amp;1,$1:$1,"&lt;="&amp;INT(-$N178/30))+(-$N178/30-INT(-$N178/30))*SUMIFS(177:177,$1:$1,INT(-$N178/30)+1),0)+(-$N178/30-INT(-$N178/30))*SUMIFS(177:177,$1:$1,HK$1+INT(-$N178/30)+1)+(INT(-$N178/30)+1--$N178/30)*SUMIFS(177:177,$1:$1,HK$1+INT(-$N178/30))))</f>
        <v>0</v>
      </c>
      <c r="HL178" s="91">
        <f>IF(HL$7="",0,IF(HL$1=MAX($1:$1),$R177-SUM($T178:HK178),IF(HL$1=1,SUMIFS(177:177,$1:$1,"&gt;="&amp;1,$1:$1,"&lt;="&amp;INT(-$N178/30))+(-$N178/30-INT(-$N178/30))*SUMIFS(177:177,$1:$1,INT(-$N178/30)+1),0)+(-$N178/30-INT(-$N178/30))*SUMIFS(177:177,$1:$1,HL$1+INT(-$N178/30)+1)+(INT(-$N178/30)+1--$N178/30)*SUMIFS(177:177,$1:$1,HL$1+INT(-$N178/30))))</f>
        <v>0</v>
      </c>
      <c r="HM178" s="91">
        <f>IF(HM$7="",0,IF(HM$1=MAX($1:$1),$R177-SUM($T178:HL178),IF(HM$1=1,SUMIFS(177:177,$1:$1,"&gt;="&amp;1,$1:$1,"&lt;="&amp;INT(-$N178/30))+(-$N178/30-INT(-$N178/30))*SUMIFS(177:177,$1:$1,INT(-$N178/30)+1),0)+(-$N178/30-INT(-$N178/30))*SUMIFS(177:177,$1:$1,HM$1+INT(-$N178/30)+1)+(INT(-$N178/30)+1--$N178/30)*SUMIFS(177:177,$1:$1,HM$1+INT(-$N178/30))))</f>
        <v>0</v>
      </c>
      <c r="HN178" s="91">
        <f>IF(HN$7="",0,IF(HN$1=MAX($1:$1),$R177-SUM($T178:HM178),IF(HN$1=1,SUMIFS(177:177,$1:$1,"&gt;="&amp;1,$1:$1,"&lt;="&amp;INT(-$N178/30))+(-$N178/30-INT(-$N178/30))*SUMIFS(177:177,$1:$1,INT(-$N178/30)+1),0)+(-$N178/30-INT(-$N178/30))*SUMIFS(177:177,$1:$1,HN$1+INT(-$N178/30)+1)+(INT(-$N178/30)+1--$N178/30)*SUMIFS(177:177,$1:$1,HN$1+INT(-$N178/30))))</f>
        <v>0</v>
      </c>
      <c r="HO178" s="91">
        <f>IF(HO$7="",0,IF(HO$1=MAX($1:$1),$R177-SUM($T178:HN178),IF(HO$1=1,SUMIFS(177:177,$1:$1,"&gt;="&amp;1,$1:$1,"&lt;="&amp;INT(-$N178/30))+(-$N178/30-INT(-$N178/30))*SUMIFS(177:177,$1:$1,INT(-$N178/30)+1),0)+(-$N178/30-INT(-$N178/30))*SUMIFS(177:177,$1:$1,HO$1+INT(-$N178/30)+1)+(INT(-$N178/30)+1--$N178/30)*SUMIFS(177:177,$1:$1,HO$1+INT(-$N178/30))))</f>
        <v>0</v>
      </c>
      <c r="HP178" s="91">
        <f>IF(HP$7="",0,IF(HP$1=MAX($1:$1),$R177-SUM($T178:HO178),IF(HP$1=1,SUMIFS(177:177,$1:$1,"&gt;="&amp;1,$1:$1,"&lt;="&amp;INT(-$N178/30))+(-$N178/30-INT(-$N178/30))*SUMIFS(177:177,$1:$1,INT(-$N178/30)+1),0)+(-$N178/30-INT(-$N178/30))*SUMIFS(177:177,$1:$1,HP$1+INT(-$N178/30)+1)+(INT(-$N178/30)+1--$N178/30)*SUMIFS(177:177,$1:$1,HP$1+INT(-$N178/30))))</f>
        <v>0</v>
      </c>
      <c r="HQ178" s="91">
        <f>IF(HQ$7="",0,IF(HQ$1=MAX($1:$1),$R177-SUM($T178:HP178),IF(HQ$1=1,SUMIFS(177:177,$1:$1,"&gt;="&amp;1,$1:$1,"&lt;="&amp;INT(-$N178/30))+(-$N178/30-INT(-$N178/30))*SUMIFS(177:177,$1:$1,INT(-$N178/30)+1),0)+(-$N178/30-INT(-$N178/30))*SUMIFS(177:177,$1:$1,HQ$1+INT(-$N178/30)+1)+(INT(-$N178/30)+1--$N178/30)*SUMIFS(177:177,$1:$1,HQ$1+INT(-$N178/30))))</f>
        <v>0</v>
      </c>
      <c r="HR178" s="91">
        <f>IF(HR$7="",0,IF(HR$1=MAX($1:$1),$R177-SUM($T178:HQ178),IF(HR$1=1,SUMIFS(177:177,$1:$1,"&gt;="&amp;1,$1:$1,"&lt;="&amp;INT(-$N178/30))+(-$N178/30-INT(-$N178/30))*SUMIFS(177:177,$1:$1,INT(-$N178/30)+1),0)+(-$N178/30-INT(-$N178/30))*SUMIFS(177:177,$1:$1,HR$1+INT(-$N178/30)+1)+(INT(-$N178/30)+1--$N178/30)*SUMIFS(177:177,$1:$1,HR$1+INT(-$N178/30))))</f>
        <v>0</v>
      </c>
      <c r="HS178" s="91">
        <f>IF(HS$7="",0,IF(HS$1=MAX($1:$1),$R177-SUM($T178:HR178),IF(HS$1=1,SUMIFS(177:177,$1:$1,"&gt;="&amp;1,$1:$1,"&lt;="&amp;INT(-$N178/30))+(-$N178/30-INT(-$N178/30))*SUMIFS(177:177,$1:$1,INT(-$N178/30)+1),0)+(-$N178/30-INT(-$N178/30))*SUMIFS(177:177,$1:$1,HS$1+INT(-$N178/30)+1)+(INT(-$N178/30)+1--$N178/30)*SUMIFS(177:177,$1:$1,HS$1+INT(-$N178/30))))</f>
        <v>0</v>
      </c>
      <c r="HT178" s="91">
        <f>IF(HT$7="",0,IF(HT$1=MAX($1:$1),$R177-SUM($T178:HS178),IF(HT$1=1,SUMIFS(177:177,$1:$1,"&gt;="&amp;1,$1:$1,"&lt;="&amp;INT(-$N178/30))+(-$N178/30-INT(-$N178/30))*SUMIFS(177:177,$1:$1,INT(-$N178/30)+1),0)+(-$N178/30-INT(-$N178/30))*SUMIFS(177:177,$1:$1,HT$1+INT(-$N178/30)+1)+(INT(-$N178/30)+1--$N178/30)*SUMIFS(177:177,$1:$1,HT$1+INT(-$N178/30))))</f>
        <v>0</v>
      </c>
      <c r="HU178" s="91">
        <f>IF(HU$7="",0,IF(HU$1=MAX($1:$1),$R177-SUM($T178:HT178),IF(HU$1=1,SUMIFS(177:177,$1:$1,"&gt;="&amp;1,$1:$1,"&lt;="&amp;INT(-$N178/30))+(-$N178/30-INT(-$N178/30))*SUMIFS(177:177,$1:$1,INT(-$N178/30)+1),0)+(-$N178/30-INT(-$N178/30))*SUMIFS(177:177,$1:$1,HU$1+INT(-$N178/30)+1)+(INT(-$N178/30)+1--$N178/30)*SUMIFS(177:177,$1:$1,HU$1+INT(-$N178/30))))</f>
        <v>0</v>
      </c>
      <c r="HV178" s="91">
        <f>IF(HV$7="",0,IF(HV$1=MAX($1:$1),$R177-SUM($T178:HU178),IF(HV$1=1,SUMIFS(177:177,$1:$1,"&gt;="&amp;1,$1:$1,"&lt;="&amp;INT(-$N178/30))+(-$N178/30-INT(-$N178/30))*SUMIFS(177:177,$1:$1,INT(-$N178/30)+1),0)+(-$N178/30-INT(-$N178/30))*SUMIFS(177:177,$1:$1,HV$1+INT(-$N178/30)+1)+(INT(-$N178/30)+1--$N178/30)*SUMIFS(177:177,$1:$1,HV$1+INT(-$N178/30))))</f>
        <v>0</v>
      </c>
      <c r="HW178" s="91">
        <f>IF(HW$7="",0,IF(HW$1=MAX($1:$1),$R177-SUM($T178:HV178),IF(HW$1=1,SUMIFS(177:177,$1:$1,"&gt;="&amp;1,$1:$1,"&lt;="&amp;INT(-$N178/30))+(-$N178/30-INT(-$N178/30))*SUMIFS(177:177,$1:$1,INT(-$N178/30)+1),0)+(-$N178/30-INT(-$N178/30))*SUMIFS(177:177,$1:$1,HW$1+INT(-$N178/30)+1)+(INT(-$N178/30)+1--$N178/30)*SUMIFS(177:177,$1:$1,HW$1+INT(-$N178/30))))</f>
        <v>0</v>
      </c>
      <c r="HX178" s="91">
        <f>IF(HX$7="",0,IF(HX$1=MAX($1:$1),$R177-SUM($T178:HW178),IF(HX$1=1,SUMIFS(177:177,$1:$1,"&gt;="&amp;1,$1:$1,"&lt;="&amp;INT(-$N178/30))+(-$N178/30-INT(-$N178/30))*SUMIFS(177:177,$1:$1,INT(-$N178/30)+1),0)+(-$N178/30-INT(-$N178/30))*SUMIFS(177:177,$1:$1,HX$1+INT(-$N178/30)+1)+(INT(-$N178/30)+1--$N178/30)*SUMIFS(177:177,$1:$1,HX$1+INT(-$N178/30))))</f>
        <v>0</v>
      </c>
      <c r="HY178" s="91">
        <f>IF(HY$7="",0,IF(HY$1=MAX($1:$1),$R177-SUM($T178:HX178),IF(HY$1=1,SUMIFS(177:177,$1:$1,"&gt;="&amp;1,$1:$1,"&lt;="&amp;INT(-$N178/30))+(-$N178/30-INT(-$N178/30))*SUMIFS(177:177,$1:$1,INT(-$N178/30)+1),0)+(-$N178/30-INT(-$N178/30))*SUMIFS(177:177,$1:$1,HY$1+INT(-$N178/30)+1)+(INT(-$N178/30)+1--$N178/30)*SUMIFS(177:177,$1:$1,HY$1+INT(-$N178/30))))</f>
        <v>0</v>
      </c>
      <c r="HZ178" s="91">
        <f>IF(HZ$7="",0,IF(HZ$1=MAX($1:$1),$R177-SUM($T178:HY178),IF(HZ$1=1,SUMIFS(177:177,$1:$1,"&gt;="&amp;1,$1:$1,"&lt;="&amp;INT(-$N178/30))+(-$N178/30-INT(-$N178/30))*SUMIFS(177:177,$1:$1,INT(-$N178/30)+1),0)+(-$N178/30-INT(-$N178/30))*SUMIFS(177:177,$1:$1,HZ$1+INT(-$N178/30)+1)+(INT(-$N178/30)+1--$N178/30)*SUMIFS(177:177,$1:$1,HZ$1+INT(-$N178/30))))</f>
        <v>0</v>
      </c>
      <c r="IA178" s="91">
        <f>IF(IA$7="",0,IF(IA$1=MAX($1:$1),$R177-SUM($T178:HZ178),IF(IA$1=1,SUMIFS(177:177,$1:$1,"&gt;="&amp;1,$1:$1,"&lt;="&amp;INT(-$N178/30))+(-$N178/30-INT(-$N178/30))*SUMIFS(177:177,$1:$1,INT(-$N178/30)+1),0)+(-$N178/30-INT(-$N178/30))*SUMIFS(177:177,$1:$1,IA$1+INT(-$N178/30)+1)+(INT(-$N178/30)+1--$N178/30)*SUMIFS(177:177,$1:$1,IA$1+INT(-$N178/30))))</f>
        <v>0</v>
      </c>
      <c r="IB178" s="91">
        <f>IF(IB$7="",0,IF(IB$1=MAX($1:$1),$R177-SUM($T178:IA178),IF(IB$1=1,SUMIFS(177:177,$1:$1,"&gt;="&amp;1,$1:$1,"&lt;="&amp;INT(-$N178/30))+(-$N178/30-INT(-$N178/30))*SUMIFS(177:177,$1:$1,INT(-$N178/30)+1),0)+(-$N178/30-INT(-$N178/30))*SUMIFS(177:177,$1:$1,IB$1+INT(-$N178/30)+1)+(INT(-$N178/30)+1--$N178/30)*SUMIFS(177:177,$1:$1,IB$1+INT(-$N178/30))))</f>
        <v>0</v>
      </c>
      <c r="IC178" s="91">
        <f>IF(IC$7="",0,IF(IC$1=MAX($1:$1),$R177-SUM($T178:IB178),IF(IC$1=1,SUMIFS(177:177,$1:$1,"&gt;="&amp;1,$1:$1,"&lt;="&amp;INT(-$N178/30))+(-$N178/30-INT(-$N178/30))*SUMIFS(177:177,$1:$1,INT(-$N178/30)+1),0)+(-$N178/30-INT(-$N178/30))*SUMIFS(177:177,$1:$1,IC$1+INT(-$N178/30)+1)+(INT(-$N178/30)+1--$N178/30)*SUMIFS(177:177,$1:$1,IC$1+INT(-$N178/30))))</f>
        <v>0</v>
      </c>
      <c r="ID178" s="91">
        <f>IF(ID$7="",0,IF(ID$1=MAX($1:$1),$R177-SUM($T178:IC178),IF(ID$1=1,SUMIFS(177:177,$1:$1,"&gt;="&amp;1,$1:$1,"&lt;="&amp;INT(-$N178/30))+(-$N178/30-INT(-$N178/30))*SUMIFS(177:177,$1:$1,INT(-$N178/30)+1),0)+(-$N178/30-INT(-$N178/30))*SUMIFS(177:177,$1:$1,ID$1+INT(-$N178/30)+1)+(INT(-$N178/30)+1--$N178/30)*SUMIFS(177:177,$1:$1,ID$1+INT(-$N178/30))))</f>
        <v>0</v>
      </c>
      <c r="IE178" s="91">
        <f>IF(IE$7="",0,IF(IE$1=MAX($1:$1),$R177-SUM($T178:ID178),IF(IE$1=1,SUMIFS(177:177,$1:$1,"&gt;="&amp;1,$1:$1,"&lt;="&amp;INT(-$N178/30))+(-$N178/30-INT(-$N178/30))*SUMIFS(177:177,$1:$1,INT(-$N178/30)+1),0)+(-$N178/30-INT(-$N178/30))*SUMIFS(177:177,$1:$1,IE$1+INT(-$N178/30)+1)+(INT(-$N178/30)+1--$N178/30)*SUMIFS(177:177,$1:$1,IE$1+INT(-$N178/30))))</f>
        <v>0</v>
      </c>
      <c r="IF178" s="91">
        <f>IF(IF$7="",0,IF(IF$1=MAX($1:$1),$R177-SUM($T178:IE178),IF(IF$1=1,SUMIFS(177:177,$1:$1,"&gt;="&amp;1,$1:$1,"&lt;="&amp;INT(-$N178/30))+(-$N178/30-INT(-$N178/30))*SUMIFS(177:177,$1:$1,INT(-$N178/30)+1),0)+(-$N178/30-INT(-$N178/30))*SUMIFS(177:177,$1:$1,IF$1+INT(-$N178/30)+1)+(INT(-$N178/30)+1--$N178/30)*SUMIFS(177:177,$1:$1,IF$1+INT(-$N178/30))))</f>
        <v>0</v>
      </c>
      <c r="IG178" s="91">
        <f>IF(IG$7="",0,IF(IG$1=MAX($1:$1),$R177-SUM($T178:IF178),IF(IG$1=1,SUMIFS(177:177,$1:$1,"&gt;="&amp;1,$1:$1,"&lt;="&amp;INT(-$N178/30))+(-$N178/30-INT(-$N178/30))*SUMIFS(177:177,$1:$1,INT(-$N178/30)+1),0)+(-$N178/30-INT(-$N178/30))*SUMIFS(177:177,$1:$1,IG$1+INT(-$N178/30)+1)+(INT(-$N178/30)+1--$N178/30)*SUMIFS(177:177,$1:$1,IG$1+INT(-$N178/30))))</f>
        <v>0</v>
      </c>
      <c r="IH178" s="91">
        <f>IF(IH$7="",0,IF(IH$1=MAX($1:$1),$R177-SUM($T178:IG178),IF(IH$1=1,SUMIFS(177:177,$1:$1,"&gt;="&amp;1,$1:$1,"&lt;="&amp;INT(-$N178/30))+(-$N178/30-INT(-$N178/30))*SUMIFS(177:177,$1:$1,INT(-$N178/30)+1),0)+(-$N178/30-INT(-$N178/30))*SUMIFS(177:177,$1:$1,IH$1+INT(-$N178/30)+1)+(INT(-$N178/30)+1--$N178/30)*SUMIFS(177:177,$1:$1,IH$1+INT(-$N178/30))))</f>
        <v>0</v>
      </c>
      <c r="II178" s="91">
        <f>IF(II$7="",0,IF(II$1=MAX($1:$1),$R177-SUM($T178:IH178),IF(II$1=1,SUMIFS(177:177,$1:$1,"&gt;="&amp;1,$1:$1,"&lt;="&amp;INT(-$N178/30))+(-$N178/30-INT(-$N178/30))*SUMIFS(177:177,$1:$1,INT(-$N178/30)+1),0)+(-$N178/30-INT(-$N178/30))*SUMIFS(177:177,$1:$1,II$1+INT(-$N178/30)+1)+(INT(-$N178/30)+1--$N178/30)*SUMIFS(177:177,$1:$1,II$1+INT(-$N178/30))))</f>
        <v>0</v>
      </c>
      <c r="IJ178" s="91">
        <f>IF(IJ$7="",0,IF(IJ$1=MAX($1:$1),$R177-SUM($T178:II178),IF(IJ$1=1,SUMIFS(177:177,$1:$1,"&gt;="&amp;1,$1:$1,"&lt;="&amp;INT(-$N178/30))+(-$N178/30-INT(-$N178/30))*SUMIFS(177:177,$1:$1,INT(-$N178/30)+1),0)+(-$N178/30-INT(-$N178/30))*SUMIFS(177:177,$1:$1,IJ$1+INT(-$N178/30)+1)+(INT(-$N178/30)+1--$N178/30)*SUMIFS(177:177,$1:$1,IJ$1+INT(-$N178/30))))</f>
        <v>0</v>
      </c>
      <c r="IK178" s="91">
        <f>IF(IK$7="",0,IF(IK$1=MAX($1:$1),$R177-SUM($T178:IJ178),IF(IK$1=1,SUMIFS(177:177,$1:$1,"&gt;="&amp;1,$1:$1,"&lt;="&amp;INT(-$N178/30))+(-$N178/30-INT(-$N178/30))*SUMIFS(177:177,$1:$1,INT(-$N178/30)+1),0)+(-$N178/30-INT(-$N178/30))*SUMIFS(177:177,$1:$1,IK$1+INT(-$N178/30)+1)+(INT(-$N178/30)+1--$N178/30)*SUMIFS(177:177,$1:$1,IK$1+INT(-$N178/30))))</f>
        <v>0</v>
      </c>
      <c r="IL178" s="91">
        <f>IF(IL$7="",0,IF(IL$1=MAX($1:$1),$R177-SUM($T178:IK178),IF(IL$1=1,SUMIFS(177:177,$1:$1,"&gt;="&amp;1,$1:$1,"&lt;="&amp;INT(-$N178/30))+(-$N178/30-INT(-$N178/30))*SUMIFS(177:177,$1:$1,INT(-$N178/30)+1),0)+(-$N178/30-INT(-$N178/30))*SUMIFS(177:177,$1:$1,IL$1+INT(-$N178/30)+1)+(INT(-$N178/30)+1--$N178/30)*SUMIFS(177:177,$1:$1,IL$1+INT(-$N178/30))))</f>
        <v>0</v>
      </c>
      <c r="IM178" s="91">
        <f>IF(IM$7="",0,IF(IM$1=MAX($1:$1),$R177-SUM($T178:IL178),IF(IM$1=1,SUMIFS(177:177,$1:$1,"&gt;="&amp;1,$1:$1,"&lt;="&amp;INT(-$N178/30))+(-$N178/30-INT(-$N178/30))*SUMIFS(177:177,$1:$1,INT(-$N178/30)+1),0)+(-$N178/30-INT(-$N178/30))*SUMIFS(177:177,$1:$1,IM$1+INT(-$N178/30)+1)+(INT(-$N178/30)+1--$N178/30)*SUMIFS(177:177,$1:$1,IM$1+INT(-$N178/30))))</f>
        <v>0</v>
      </c>
      <c r="IN178" s="91">
        <f>IF(IN$7="",0,IF(IN$1=MAX($1:$1),$R177-SUM($T178:IM178),IF(IN$1=1,SUMIFS(177:177,$1:$1,"&gt;="&amp;1,$1:$1,"&lt;="&amp;INT(-$N178/30))+(-$N178/30-INT(-$N178/30))*SUMIFS(177:177,$1:$1,INT(-$N178/30)+1),0)+(-$N178/30-INT(-$N178/30))*SUMIFS(177:177,$1:$1,IN$1+INT(-$N178/30)+1)+(INT(-$N178/30)+1--$N178/30)*SUMIFS(177:177,$1:$1,IN$1+INT(-$N178/30))))</f>
        <v>0</v>
      </c>
      <c r="IO178" s="91">
        <f>IF(IO$7="",0,IF(IO$1=MAX($1:$1),$R177-SUM($T178:IN178),IF(IO$1=1,SUMIFS(177:177,$1:$1,"&gt;="&amp;1,$1:$1,"&lt;="&amp;INT(-$N178/30))+(-$N178/30-INT(-$N178/30))*SUMIFS(177:177,$1:$1,INT(-$N178/30)+1),0)+(-$N178/30-INT(-$N178/30))*SUMIFS(177:177,$1:$1,IO$1+INT(-$N178/30)+1)+(INT(-$N178/30)+1--$N178/30)*SUMIFS(177:177,$1:$1,IO$1+INT(-$N178/30))))</f>
        <v>0</v>
      </c>
      <c r="IP178" s="91">
        <f>IF(IP$7="",0,IF(IP$1=MAX($1:$1),$R177-SUM($T178:IO178),IF(IP$1=1,SUMIFS(177:177,$1:$1,"&gt;="&amp;1,$1:$1,"&lt;="&amp;INT(-$N178/30))+(-$N178/30-INT(-$N178/30))*SUMIFS(177:177,$1:$1,INT(-$N178/30)+1),0)+(-$N178/30-INT(-$N178/30))*SUMIFS(177:177,$1:$1,IP$1+INT(-$N178/30)+1)+(INT(-$N178/30)+1--$N178/30)*SUMIFS(177:177,$1:$1,IP$1+INT(-$N178/30))))</f>
        <v>0</v>
      </c>
      <c r="IQ178" s="91">
        <f>IF(IQ$7="",0,IF(IQ$1=MAX($1:$1),$R177-SUM($T178:IP178),IF(IQ$1=1,SUMIFS(177:177,$1:$1,"&gt;="&amp;1,$1:$1,"&lt;="&amp;INT(-$N178/30))+(-$N178/30-INT(-$N178/30))*SUMIFS(177:177,$1:$1,INT(-$N178/30)+1),0)+(-$N178/30-INT(-$N178/30))*SUMIFS(177:177,$1:$1,IQ$1+INT(-$N178/30)+1)+(INT(-$N178/30)+1--$N178/30)*SUMIFS(177:177,$1:$1,IQ$1+INT(-$N178/30))))</f>
        <v>0</v>
      </c>
      <c r="IR178" s="91">
        <f>IF(IR$7="",0,IF(IR$1=MAX($1:$1),$R177-SUM($T178:IQ178),IF(IR$1=1,SUMIFS(177:177,$1:$1,"&gt;="&amp;1,$1:$1,"&lt;="&amp;INT(-$N178/30))+(-$N178/30-INT(-$N178/30))*SUMIFS(177:177,$1:$1,INT(-$N178/30)+1),0)+(-$N178/30-INT(-$N178/30))*SUMIFS(177:177,$1:$1,IR$1+INT(-$N178/30)+1)+(INT(-$N178/30)+1--$N178/30)*SUMIFS(177:177,$1:$1,IR$1+INT(-$N178/30))))</f>
        <v>0</v>
      </c>
      <c r="IS178" s="91">
        <f>IF(IS$7="",0,IF(IS$1=MAX($1:$1),$R177-SUM($T178:IR178),IF(IS$1=1,SUMIFS(177:177,$1:$1,"&gt;="&amp;1,$1:$1,"&lt;="&amp;INT(-$N178/30))+(-$N178/30-INT(-$N178/30))*SUMIFS(177:177,$1:$1,INT(-$N178/30)+1),0)+(-$N178/30-INT(-$N178/30))*SUMIFS(177:177,$1:$1,IS$1+INT(-$N178/30)+1)+(INT(-$N178/30)+1--$N178/30)*SUMIFS(177:177,$1:$1,IS$1+INT(-$N178/30))))</f>
        <v>0</v>
      </c>
      <c r="IT178" s="91">
        <f>IF(IT$7="",0,IF(IT$1=MAX($1:$1),$R177-SUM($T178:IS178),IF(IT$1=1,SUMIFS(177:177,$1:$1,"&gt;="&amp;1,$1:$1,"&lt;="&amp;INT(-$N178/30))+(-$N178/30-INT(-$N178/30))*SUMIFS(177:177,$1:$1,INT(-$N178/30)+1),0)+(-$N178/30-INT(-$N178/30))*SUMIFS(177:177,$1:$1,IT$1+INT(-$N178/30)+1)+(INT(-$N178/30)+1--$N178/30)*SUMIFS(177:177,$1:$1,IT$1+INT(-$N178/30))))</f>
        <v>0</v>
      </c>
      <c r="IU178" s="91">
        <f>IF(IU$7="",0,IF(IU$1=MAX($1:$1),$R177-SUM($T178:IT178),IF(IU$1=1,SUMIFS(177:177,$1:$1,"&gt;="&amp;1,$1:$1,"&lt;="&amp;INT(-$N178/30))+(-$N178/30-INT(-$N178/30))*SUMIFS(177:177,$1:$1,INT(-$N178/30)+1),0)+(-$N178/30-INT(-$N178/30))*SUMIFS(177:177,$1:$1,IU$1+INT(-$N178/30)+1)+(INT(-$N178/30)+1--$N178/30)*SUMIFS(177:177,$1:$1,IU$1+INT(-$N178/30))))</f>
        <v>0</v>
      </c>
      <c r="IV178" s="91">
        <f>IF(IV$7="",0,IF(IV$1=MAX($1:$1),$R177-SUM($T178:IU178),IF(IV$1=1,SUMIFS(177:177,$1:$1,"&gt;="&amp;1,$1:$1,"&lt;="&amp;INT(-$N178/30))+(-$N178/30-INT(-$N178/30))*SUMIFS(177:177,$1:$1,INT(-$N178/30)+1),0)+(-$N178/30-INT(-$N178/30))*SUMIFS(177:177,$1:$1,IV$1+INT(-$N178/30)+1)+(INT(-$N178/30)+1--$N178/30)*SUMIFS(177:177,$1:$1,IV$1+INT(-$N178/30))))</f>
        <v>0</v>
      </c>
      <c r="IW178" s="91">
        <f>IF(IW$7="",0,IF(IW$1=MAX($1:$1),$R177-SUM($T178:IV178),IF(IW$1=1,SUMIFS(177:177,$1:$1,"&gt;="&amp;1,$1:$1,"&lt;="&amp;INT(-$N178/30))+(-$N178/30-INT(-$N178/30))*SUMIFS(177:177,$1:$1,INT(-$N178/30)+1),0)+(-$N178/30-INT(-$N178/30))*SUMIFS(177:177,$1:$1,IW$1+INT(-$N178/30)+1)+(INT(-$N178/30)+1--$N178/30)*SUMIFS(177:177,$1:$1,IW$1+INT(-$N178/30))))</f>
        <v>0</v>
      </c>
      <c r="IX178" s="91">
        <f>IF(IX$7="",0,IF(IX$1=MAX($1:$1),$R177-SUM($T178:IW178),IF(IX$1=1,SUMIFS(177:177,$1:$1,"&gt;="&amp;1,$1:$1,"&lt;="&amp;INT(-$N178/30))+(-$N178/30-INT(-$N178/30))*SUMIFS(177:177,$1:$1,INT(-$N178/30)+1),0)+(-$N178/30-INT(-$N178/30))*SUMIFS(177:177,$1:$1,IX$1+INT(-$N178/30)+1)+(INT(-$N178/30)+1--$N178/30)*SUMIFS(177:177,$1:$1,IX$1+INT(-$N178/30))))</f>
        <v>0</v>
      </c>
      <c r="IY178" s="91">
        <f>IF(IY$7="",0,IF(IY$1=MAX($1:$1),$R177-SUM($T178:IX178),IF(IY$1=1,SUMIFS(177:177,$1:$1,"&gt;="&amp;1,$1:$1,"&lt;="&amp;INT(-$N178/30))+(-$N178/30-INT(-$N178/30))*SUMIFS(177:177,$1:$1,INT(-$N178/30)+1),0)+(-$N178/30-INT(-$N178/30))*SUMIFS(177:177,$1:$1,IY$1+INT(-$N178/30)+1)+(INT(-$N178/30)+1--$N178/30)*SUMIFS(177:177,$1:$1,IY$1+INT(-$N178/30))))</f>
        <v>0</v>
      </c>
      <c r="IZ178" s="91">
        <f>IF(IZ$7="",0,IF(IZ$1=MAX($1:$1),$R177-SUM($T178:IY178),IF(IZ$1=1,SUMIFS(177:177,$1:$1,"&gt;="&amp;1,$1:$1,"&lt;="&amp;INT(-$N178/30))+(-$N178/30-INT(-$N178/30))*SUMIFS(177:177,$1:$1,INT(-$N178/30)+1),0)+(-$N178/30-INT(-$N178/30))*SUMIFS(177:177,$1:$1,IZ$1+INT(-$N178/30)+1)+(INT(-$N178/30)+1--$N178/30)*SUMIFS(177:177,$1:$1,IZ$1+INT(-$N178/30))))</f>
        <v>0</v>
      </c>
      <c r="JA178" s="91">
        <f>IF(JA$7="",0,IF(JA$1=MAX($1:$1),$R177-SUM($T178:IZ178),IF(JA$1=1,SUMIFS(177:177,$1:$1,"&gt;="&amp;1,$1:$1,"&lt;="&amp;INT(-$N178/30))+(-$N178/30-INT(-$N178/30))*SUMIFS(177:177,$1:$1,INT(-$N178/30)+1),0)+(-$N178/30-INT(-$N178/30))*SUMIFS(177:177,$1:$1,JA$1+INT(-$N178/30)+1)+(INT(-$N178/30)+1--$N178/30)*SUMIFS(177:177,$1:$1,JA$1+INT(-$N178/30))))</f>
        <v>0</v>
      </c>
      <c r="JB178" s="91">
        <f>IF(JB$7="",0,IF(JB$1=MAX($1:$1),$R177-SUM($T178:JA178),IF(JB$1=1,SUMIFS(177:177,$1:$1,"&gt;="&amp;1,$1:$1,"&lt;="&amp;INT(-$N178/30))+(-$N178/30-INT(-$N178/30))*SUMIFS(177:177,$1:$1,INT(-$N178/30)+1),0)+(-$N178/30-INT(-$N178/30))*SUMIFS(177:177,$1:$1,JB$1+INT(-$N178/30)+1)+(INT(-$N178/30)+1--$N178/30)*SUMIFS(177:177,$1:$1,JB$1+INT(-$N178/30))))</f>
        <v>0</v>
      </c>
      <c r="JC178" s="91">
        <f>IF(JC$7="",0,IF(JC$1=MAX($1:$1),$R177-SUM($T178:JB178),IF(JC$1=1,SUMIFS(177:177,$1:$1,"&gt;="&amp;1,$1:$1,"&lt;="&amp;INT(-$N178/30))+(-$N178/30-INT(-$N178/30))*SUMIFS(177:177,$1:$1,INT(-$N178/30)+1),0)+(-$N178/30-INT(-$N178/30))*SUMIFS(177:177,$1:$1,JC$1+INT(-$N178/30)+1)+(INT(-$N178/30)+1--$N178/30)*SUMIFS(177:177,$1:$1,JC$1+INT(-$N178/30))))</f>
        <v>0</v>
      </c>
      <c r="JD178" s="91">
        <f>IF(JD$7="",0,IF(JD$1=MAX($1:$1),$R177-SUM($T178:JC178),IF(JD$1=1,SUMIFS(177:177,$1:$1,"&gt;="&amp;1,$1:$1,"&lt;="&amp;INT(-$N178/30))+(-$N178/30-INT(-$N178/30))*SUMIFS(177:177,$1:$1,INT(-$N178/30)+1),0)+(-$N178/30-INT(-$N178/30))*SUMIFS(177:177,$1:$1,JD$1+INT(-$N178/30)+1)+(INT(-$N178/30)+1--$N178/30)*SUMIFS(177:177,$1:$1,JD$1+INT(-$N178/30))))</f>
        <v>0</v>
      </c>
      <c r="JE178" s="91">
        <f>IF(JE$7="",0,IF(JE$1=MAX($1:$1),$R177-SUM($T178:JD178),IF(JE$1=1,SUMIFS(177:177,$1:$1,"&gt;="&amp;1,$1:$1,"&lt;="&amp;INT(-$N178/30))+(-$N178/30-INT(-$N178/30))*SUMIFS(177:177,$1:$1,INT(-$N178/30)+1),0)+(-$N178/30-INT(-$N178/30))*SUMIFS(177:177,$1:$1,JE$1+INT(-$N178/30)+1)+(INT(-$N178/30)+1--$N178/30)*SUMIFS(177:177,$1:$1,JE$1+INT(-$N178/30))))</f>
        <v>0</v>
      </c>
      <c r="JF178" s="91">
        <f>IF(JF$7="",0,IF(JF$1=MAX($1:$1),$R177-SUM($T178:JE178),IF(JF$1=1,SUMIFS(177:177,$1:$1,"&gt;="&amp;1,$1:$1,"&lt;="&amp;INT(-$N178/30))+(-$N178/30-INT(-$N178/30))*SUMIFS(177:177,$1:$1,INT(-$N178/30)+1),0)+(-$N178/30-INT(-$N178/30))*SUMIFS(177:177,$1:$1,JF$1+INT(-$N178/30)+1)+(INT(-$N178/30)+1--$N178/30)*SUMIFS(177:177,$1:$1,JF$1+INT(-$N178/30))))</f>
        <v>0</v>
      </c>
      <c r="JG178" s="91">
        <f>IF(JG$7="",0,IF(JG$1=MAX($1:$1),$R177-SUM($T178:JF178),IF(JG$1=1,SUMIFS(177:177,$1:$1,"&gt;="&amp;1,$1:$1,"&lt;="&amp;INT(-$N178/30))+(-$N178/30-INT(-$N178/30))*SUMIFS(177:177,$1:$1,INT(-$N178/30)+1),0)+(-$N178/30-INT(-$N178/30))*SUMIFS(177:177,$1:$1,JG$1+INT(-$N178/30)+1)+(INT(-$N178/30)+1--$N178/30)*SUMIFS(177:177,$1:$1,JG$1+INT(-$N178/30))))</f>
        <v>0</v>
      </c>
      <c r="JH178" s="91">
        <f>IF(JH$7="",0,IF(JH$1=MAX($1:$1),$R177-SUM($T178:JG178),IF(JH$1=1,SUMIFS(177:177,$1:$1,"&gt;="&amp;1,$1:$1,"&lt;="&amp;INT(-$N178/30))+(-$N178/30-INT(-$N178/30))*SUMIFS(177:177,$1:$1,INT(-$N178/30)+1),0)+(-$N178/30-INT(-$N178/30))*SUMIFS(177:177,$1:$1,JH$1+INT(-$N178/30)+1)+(INT(-$N178/30)+1--$N178/30)*SUMIFS(177:177,$1:$1,JH$1+INT(-$N178/30))))</f>
        <v>0</v>
      </c>
      <c r="JI178" s="91">
        <f>IF(JI$7="",0,IF(JI$1=MAX($1:$1),$R177-SUM($T178:JH178),IF(JI$1=1,SUMIFS(177:177,$1:$1,"&gt;="&amp;1,$1:$1,"&lt;="&amp;INT(-$N178/30))+(-$N178/30-INT(-$N178/30))*SUMIFS(177:177,$1:$1,INT(-$N178/30)+1),0)+(-$N178/30-INT(-$N178/30))*SUMIFS(177:177,$1:$1,JI$1+INT(-$N178/30)+1)+(INT(-$N178/30)+1--$N178/30)*SUMIFS(177:177,$1:$1,JI$1+INT(-$N178/30))))</f>
        <v>0</v>
      </c>
      <c r="JJ178" s="91">
        <f>IF(JJ$7="",0,IF(JJ$1=MAX($1:$1),$R177-SUM($T178:JI178),IF(JJ$1=1,SUMIFS(177:177,$1:$1,"&gt;="&amp;1,$1:$1,"&lt;="&amp;INT(-$N178/30))+(-$N178/30-INT(-$N178/30))*SUMIFS(177:177,$1:$1,INT(-$N178/30)+1),0)+(-$N178/30-INT(-$N178/30))*SUMIFS(177:177,$1:$1,JJ$1+INT(-$N178/30)+1)+(INT(-$N178/30)+1--$N178/30)*SUMIFS(177:177,$1:$1,JJ$1+INT(-$N178/30))))</f>
        <v>0</v>
      </c>
      <c r="JK178" s="91">
        <f>IF(JK$7="",0,IF(JK$1=MAX($1:$1),$R177-SUM($T178:JJ178),IF(JK$1=1,SUMIFS(177:177,$1:$1,"&gt;="&amp;1,$1:$1,"&lt;="&amp;INT(-$N178/30))+(-$N178/30-INT(-$N178/30))*SUMIFS(177:177,$1:$1,INT(-$N178/30)+1),0)+(-$N178/30-INT(-$N178/30))*SUMIFS(177:177,$1:$1,JK$1+INT(-$N178/30)+1)+(INT(-$N178/30)+1--$N178/30)*SUMIFS(177:177,$1:$1,JK$1+INT(-$N178/30))))</f>
        <v>0</v>
      </c>
      <c r="JL178" s="91">
        <f>IF(JL$7="",0,IF(JL$1=MAX($1:$1),$R177-SUM($T178:JK178),IF(JL$1=1,SUMIFS(177:177,$1:$1,"&gt;="&amp;1,$1:$1,"&lt;="&amp;INT(-$N178/30))+(-$N178/30-INT(-$N178/30))*SUMIFS(177:177,$1:$1,INT(-$N178/30)+1),0)+(-$N178/30-INT(-$N178/30))*SUMIFS(177:177,$1:$1,JL$1+INT(-$N178/30)+1)+(INT(-$N178/30)+1--$N178/30)*SUMIFS(177:177,$1:$1,JL$1+INT(-$N178/30))))</f>
        <v>0</v>
      </c>
      <c r="JM178" s="91">
        <f>IF(JM$7="",0,IF(JM$1=MAX($1:$1),$R177-SUM($T178:JL178),IF(JM$1=1,SUMIFS(177:177,$1:$1,"&gt;="&amp;1,$1:$1,"&lt;="&amp;INT(-$N178/30))+(-$N178/30-INT(-$N178/30))*SUMIFS(177:177,$1:$1,INT(-$N178/30)+1),0)+(-$N178/30-INT(-$N178/30))*SUMIFS(177:177,$1:$1,JM$1+INT(-$N178/30)+1)+(INT(-$N178/30)+1--$N178/30)*SUMIFS(177:177,$1:$1,JM$1+INT(-$N178/30))))</f>
        <v>0</v>
      </c>
      <c r="JN178" s="91">
        <f>IF(JN$7="",0,IF(JN$1=MAX($1:$1),$R177-SUM($T178:JM178),IF(JN$1=1,SUMIFS(177:177,$1:$1,"&gt;="&amp;1,$1:$1,"&lt;="&amp;INT(-$N178/30))+(-$N178/30-INT(-$N178/30))*SUMIFS(177:177,$1:$1,INT(-$N178/30)+1),0)+(-$N178/30-INT(-$N178/30))*SUMIFS(177:177,$1:$1,JN$1+INT(-$N178/30)+1)+(INT(-$N178/30)+1--$N178/30)*SUMIFS(177:177,$1:$1,JN$1+INT(-$N178/30))))</f>
        <v>0</v>
      </c>
      <c r="JO178" s="91">
        <f>IF(JO$7="",0,IF(JO$1=MAX($1:$1),$R177-SUM($T178:JN178),IF(JO$1=1,SUMIFS(177:177,$1:$1,"&gt;="&amp;1,$1:$1,"&lt;="&amp;INT(-$N178/30))+(-$N178/30-INT(-$N178/30))*SUMIFS(177:177,$1:$1,INT(-$N178/30)+1),0)+(-$N178/30-INT(-$N178/30))*SUMIFS(177:177,$1:$1,JO$1+INT(-$N178/30)+1)+(INT(-$N178/30)+1--$N178/30)*SUMIFS(177:177,$1:$1,JO$1+INT(-$N178/30))))</f>
        <v>0</v>
      </c>
      <c r="JP178" s="91">
        <f>IF(JP$7="",0,IF(JP$1=MAX($1:$1),$R177-SUM($T178:JO178),IF(JP$1=1,SUMIFS(177:177,$1:$1,"&gt;="&amp;1,$1:$1,"&lt;="&amp;INT(-$N178/30))+(-$N178/30-INT(-$N178/30))*SUMIFS(177:177,$1:$1,INT(-$N178/30)+1),0)+(-$N178/30-INT(-$N178/30))*SUMIFS(177:177,$1:$1,JP$1+INT(-$N178/30)+1)+(INT(-$N178/30)+1--$N178/30)*SUMIFS(177:177,$1:$1,JP$1+INT(-$N178/30))))</f>
        <v>0</v>
      </c>
      <c r="JQ178" s="91">
        <f>IF(JQ$7="",0,IF(JQ$1=MAX($1:$1),$R177-SUM($T178:JP178),IF(JQ$1=1,SUMIFS(177:177,$1:$1,"&gt;="&amp;1,$1:$1,"&lt;="&amp;INT(-$N178/30))+(-$N178/30-INT(-$N178/30))*SUMIFS(177:177,$1:$1,INT(-$N178/30)+1),0)+(-$N178/30-INT(-$N178/30))*SUMIFS(177:177,$1:$1,JQ$1+INT(-$N178/30)+1)+(INT(-$N178/30)+1--$N178/30)*SUMIFS(177:177,$1:$1,JQ$1+INT(-$N178/30))))</f>
        <v>0</v>
      </c>
      <c r="JR178" s="91">
        <f>IF(JR$7="",0,IF(JR$1=MAX($1:$1),$R177-SUM($T178:JQ178),IF(JR$1=1,SUMIFS(177:177,$1:$1,"&gt;="&amp;1,$1:$1,"&lt;="&amp;INT(-$N178/30))+(-$N178/30-INT(-$N178/30))*SUMIFS(177:177,$1:$1,INT(-$N178/30)+1),0)+(-$N178/30-INT(-$N178/30))*SUMIFS(177:177,$1:$1,JR$1+INT(-$N178/30)+1)+(INT(-$N178/30)+1--$N178/30)*SUMIFS(177:177,$1:$1,JR$1+INT(-$N178/30))))</f>
        <v>0</v>
      </c>
      <c r="JS178" s="91">
        <f>IF(JS$7="",0,IF(JS$1=MAX($1:$1),$R177-SUM($T178:JR178),IF(JS$1=1,SUMIFS(177:177,$1:$1,"&gt;="&amp;1,$1:$1,"&lt;="&amp;INT(-$N178/30))+(-$N178/30-INT(-$N178/30))*SUMIFS(177:177,$1:$1,INT(-$N178/30)+1),0)+(-$N178/30-INT(-$N178/30))*SUMIFS(177:177,$1:$1,JS$1+INT(-$N178/30)+1)+(INT(-$N178/30)+1--$N178/30)*SUMIFS(177:177,$1:$1,JS$1+INT(-$N178/30))))</f>
        <v>0</v>
      </c>
      <c r="JT178" s="91">
        <f>IF(JT$7="",0,IF(JT$1=MAX($1:$1),$R177-SUM($T178:JS178),IF(JT$1=1,SUMIFS(177:177,$1:$1,"&gt;="&amp;1,$1:$1,"&lt;="&amp;INT(-$N178/30))+(-$N178/30-INT(-$N178/30))*SUMIFS(177:177,$1:$1,INT(-$N178/30)+1),0)+(-$N178/30-INT(-$N178/30))*SUMIFS(177:177,$1:$1,JT$1+INT(-$N178/30)+1)+(INT(-$N178/30)+1--$N178/30)*SUMIFS(177:177,$1:$1,JT$1+INT(-$N178/30))))</f>
        <v>0</v>
      </c>
      <c r="JU178" s="91">
        <f>IF(JU$7="",0,IF(JU$1=MAX($1:$1),$R177-SUM($T178:JT178),IF(JU$1=1,SUMIFS(177:177,$1:$1,"&gt;="&amp;1,$1:$1,"&lt;="&amp;INT(-$N178/30))+(-$N178/30-INT(-$N178/30))*SUMIFS(177:177,$1:$1,INT(-$N178/30)+1),0)+(-$N178/30-INT(-$N178/30))*SUMIFS(177:177,$1:$1,JU$1+INT(-$N178/30)+1)+(INT(-$N178/30)+1--$N178/30)*SUMIFS(177:177,$1:$1,JU$1+INT(-$N178/30))))</f>
        <v>0</v>
      </c>
      <c r="JV178" s="91">
        <f>IF(JV$7="",0,IF(JV$1=MAX($1:$1),$R177-SUM($T178:JU178),IF(JV$1=1,SUMIFS(177:177,$1:$1,"&gt;="&amp;1,$1:$1,"&lt;="&amp;INT(-$N178/30))+(-$N178/30-INT(-$N178/30))*SUMIFS(177:177,$1:$1,INT(-$N178/30)+1),0)+(-$N178/30-INT(-$N178/30))*SUMIFS(177:177,$1:$1,JV$1+INT(-$N178/30)+1)+(INT(-$N178/30)+1--$N178/30)*SUMIFS(177:177,$1:$1,JV$1+INT(-$N178/30))))</f>
        <v>0</v>
      </c>
      <c r="JW178" s="91">
        <f>IF(JW$7="",0,IF(JW$1=MAX($1:$1),$R177-SUM($T178:JV178),IF(JW$1=1,SUMIFS(177:177,$1:$1,"&gt;="&amp;1,$1:$1,"&lt;="&amp;INT(-$N178/30))+(-$N178/30-INT(-$N178/30))*SUMIFS(177:177,$1:$1,INT(-$N178/30)+1),0)+(-$N178/30-INT(-$N178/30))*SUMIFS(177:177,$1:$1,JW$1+INT(-$N178/30)+1)+(INT(-$N178/30)+1--$N178/30)*SUMIFS(177:177,$1:$1,JW$1+INT(-$N178/30))))</f>
        <v>0</v>
      </c>
      <c r="JX178" s="91">
        <f>IF(JX$7="",0,IF(JX$1=MAX($1:$1),$R177-SUM($T178:JW178),IF(JX$1=1,SUMIFS(177:177,$1:$1,"&gt;="&amp;1,$1:$1,"&lt;="&amp;INT(-$N178/30))+(-$N178/30-INT(-$N178/30))*SUMIFS(177:177,$1:$1,INT(-$N178/30)+1),0)+(-$N178/30-INT(-$N178/30))*SUMIFS(177:177,$1:$1,JX$1+INT(-$N178/30)+1)+(INT(-$N178/30)+1--$N178/30)*SUMIFS(177:177,$1:$1,JX$1+INT(-$N178/30))))</f>
        <v>0</v>
      </c>
      <c r="JY178" s="91">
        <f>IF(JY$7="",0,IF(JY$1=MAX($1:$1),$R177-SUM($T178:JX178),IF(JY$1=1,SUMIFS(177:177,$1:$1,"&gt;="&amp;1,$1:$1,"&lt;="&amp;INT(-$N178/30))+(-$N178/30-INT(-$N178/30))*SUMIFS(177:177,$1:$1,INT(-$N178/30)+1),0)+(-$N178/30-INT(-$N178/30))*SUMIFS(177:177,$1:$1,JY$1+INT(-$N178/30)+1)+(INT(-$N178/30)+1--$N178/30)*SUMIFS(177:177,$1:$1,JY$1+INT(-$N178/30))))</f>
        <v>0</v>
      </c>
      <c r="JZ178" s="91">
        <f>IF(JZ$7="",0,IF(JZ$1=MAX($1:$1),$R177-SUM($T178:JY178),IF(JZ$1=1,SUMIFS(177:177,$1:$1,"&gt;="&amp;1,$1:$1,"&lt;="&amp;INT(-$N178/30))+(-$N178/30-INT(-$N178/30))*SUMIFS(177:177,$1:$1,INT(-$N178/30)+1),0)+(-$N178/30-INT(-$N178/30))*SUMIFS(177:177,$1:$1,JZ$1+INT(-$N178/30)+1)+(INT(-$N178/30)+1--$N178/30)*SUMIFS(177:177,$1:$1,JZ$1+INT(-$N178/30))))</f>
        <v>0</v>
      </c>
      <c r="KA178" s="91">
        <f>IF(KA$7="",0,IF(KA$1=MAX($1:$1),$R177-SUM($T178:JZ178),IF(KA$1=1,SUMIFS(177:177,$1:$1,"&gt;="&amp;1,$1:$1,"&lt;="&amp;INT(-$N178/30))+(-$N178/30-INT(-$N178/30))*SUMIFS(177:177,$1:$1,INT(-$N178/30)+1),0)+(-$N178/30-INT(-$N178/30))*SUMIFS(177:177,$1:$1,KA$1+INT(-$N178/30)+1)+(INT(-$N178/30)+1--$N178/30)*SUMIFS(177:177,$1:$1,KA$1+INT(-$N178/30))))</f>
        <v>0</v>
      </c>
      <c r="KB178" s="91">
        <f>IF(KB$7="",0,IF(KB$1=MAX($1:$1),$R177-SUM($T178:KA178),IF(KB$1=1,SUMIFS(177:177,$1:$1,"&gt;="&amp;1,$1:$1,"&lt;="&amp;INT(-$N178/30))+(-$N178/30-INT(-$N178/30))*SUMIFS(177:177,$1:$1,INT(-$N178/30)+1),0)+(-$N178/30-INT(-$N178/30))*SUMIFS(177:177,$1:$1,KB$1+INT(-$N178/30)+1)+(INT(-$N178/30)+1--$N178/30)*SUMIFS(177:177,$1:$1,KB$1+INT(-$N178/30))))</f>
        <v>0</v>
      </c>
      <c r="KC178" s="91">
        <f>IF(KC$7="",0,IF(KC$1=MAX($1:$1),$R177-SUM($T178:KB178),IF(KC$1=1,SUMIFS(177:177,$1:$1,"&gt;="&amp;1,$1:$1,"&lt;="&amp;INT(-$N178/30))+(-$N178/30-INT(-$N178/30))*SUMIFS(177:177,$1:$1,INT(-$N178/30)+1),0)+(-$N178/30-INT(-$N178/30))*SUMIFS(177:177,$1:$1,KC$1+INT(-$N178/30)+1)+(INT(-$N178/30)+1--$N178/30)*SUMIFS(177:177,$1:$1,KC$1+INT(-$N178/30))))</f>
        <v>0</v>
      </c>
      <c r="KD178" s="91">
        <f>IF(KD$7="",0,IF(KD$1=MAX($1:$1),$R177-SUM($T178:KC178),IF(KD$1=1,SUMIFS(177:177,$1:$1,"&gt;="&amp;1,$1:$1,"&lt;="&amp;INT(-$N178/30))+(-$N178/30-INT(-$N178/30))*SUMIFS(177:177,$1:$1,INT(-$N178/30)+1),0)+(-$N178/30-INT(-$N178/30))*SUMIFS(177:177,$1:$1,KD$1+INT(-$N178/30)+1)+(INT(-$N178/30)+1--$N178/30)*SUMIFS(177:177,$1:$1,KD$1+INT(-$N178/30))))</f>
        <v>0</v>
      </c>
      <c r="KE178" s="91">
        <f>IF(KE$7="",0,IF(KE$1=MAX($1:$1),$R177-SUM($T178:KD178),IF(KE$1=1,SUMIFS(177:177,$1:$1,"&gt;="&amp;1,$1:$1,"&lt;="&amp;INT(-$N178/30))+(-$N178/30-INT(-$N178/30))*SUMIFS(177:177,$1:$1,INT(-$N178/30)+1),0)+(-$N178/30-INT(-$N178/30))*SUMIFS(177:177,$1:$1,KE$1+INT(-$N178/30)+1)+(INT(-$N178/30)+1--$N178/30)*SUMIFS(177:177,$1:$1,KE$1+INT(-$N178/30))))</f>
        <v>0</v>
      </c>
      <c r="KF178" s="91">
        <f>IF(KF$7="",0,IF(KF$1=MAX($1:$1),$R177-SUM($T178:KE178),IF(KF$1=1,SUMIFS(177:177,$1:$1,"&gt;="&amp;1,$1:$1,"&lt;="&amp;INT(-$N178/30))+(-$N178/30-INT(-$N178/30))*SUMIFS(177:177,$1:$1,INT(-$N178/30)+1),0)+(-$N178/30-INT(-$N178/30))*SUMIFS(177:177,$1:$1,KF$1+INT(-$N178/30)+1)+(INT(-$N178/30)+1--$N178/30)*SUMIFS(177:177,$1:$1,KF$1+INT(-$N178/30))))</f>
        <v>0</v>
      </c>
      <c r="KG178" s="91">
        <f>IF(KG$7="",0,IF(KG$1=MAX($1:$1),$R177-SUM($T178:KF178),IF(KG$1=1,SUMIFS(177:177,$1:$1,"&gt;="&amp;1,$1:$1,"&lt;="&amp;INT(-$N178/30))+(-$N178/30-INT(-$N178/30))*SUMIFS(177:177,$1:$1,INT(-$N178/30)+1),0)+(-$N178/30-INT(-$N178/30))*SUMIFS(177:177,$1:$1,KG$1+INT(-$N178/30)+1)+(INT(-$N178/30)+1--$N178/30)*SUMIFS(177:177,$1:$1,KG$1+INT(-$N178/30))))</f>
        <v>0</v>
      </c>
      <c r="KH178" s="91">
        <f>IF(KH$7="",0,IF(KH$1=MAX($1:$1),$R177-SUM($T178:KG178),IF(KH$1=1,SUMIFS(177:177,$1:$1,"&gt;="&amp;1,$1:$1,"&lt;="&amp;INT(-$N178/30))+(-$N178/30-INT(-$N178/30))*SUMIFS(177:177,$1:$1,INT(-$N178/30)+1),0)+(-$N178/30-INT(-$N178/30))*SUMIFS(177:177,$1:$1,KH$1+INT(-$N178/30)+1)+(INT(-$N178/30)+1--$N178/30)*SUMIFS(177:177,$1:$1,KH$1+INT(-$N178/30))))</f>
        <v>0</v>
      </c>
      <c r="KI178" s="91">
        <f>IF(KI$7="",0,IF(KI$1=MAX($1:$1),$R177-SUM($T178:KH178),IF(KI$1=1,SUMIFS(177:177,$1:$1,"&gt;="&amp;1,$1:$1,"&lt;="&amp;INT(-$N178/30))+(-$N178/30-INT(-$N178/30))*SUMIFS(177:177,$1:$1,INT(-$N178/30)+1),0)+(-$N178/30-INT(-$N178/30))*SUMIFS(177:177,$1:$1,KI$1+INT(-$N178/30)+1)+(INT(-$N178/30)+1--$N178/30)*SUMIFS(177:177,$1:$1,KI$1+INT(-$N178/30))))</f>
        <v>0</v>
      </c>
      <c r="KJ178" s="91">
        <f>IF(KJ$7="",0,IF(KJ$1=MAX($1:$1),$R177-SUM($T178:KI178),IF(KJ$1=1,SUMIFS(177:177,$1:$1,"&gt;="&amp;1,$1:$1,"&lt;="&amp;INT(-$N178/30))+(-$N178/30-INT(-$N178/30))*SUMIFS(177:177,$1:$1,INT(-$N178/30)+1),0)+(-$N178/30-INT(-$N178/30))*SUMIFS(177:177,$1:$1,KJ$1+INT(-$N178/30)+1)+(INT(-$N178/30)+1--$N178/30)*SUMIFS(177:177,$1:$1,KJ$1+INT(-$N178/30))))</f>
        <v>0</v>
      </c>
      <c r="KK178" s="91">
        <f>IF(KK$7="",0,IF(KK$1=MAX($1:$1),$R177-SUM($T178:KJ178),IF(KK$1=1,SUMIFS(177:177,$1:$1,"&gt;="&amp;1,$1:$1,"&lt;="&amp;INT(-$N178/30))+(-$N178/30-INT(-$N178/30))*SUMIFS(177:177,$1:$1,INT(-$N178/30)+1),0)+(-$N178/30-INT(-$N178/30))*SUMIFS(177:177,$1:$1,KK$1+INT(-$N178/30)+1)+(INT(-$N178/30)+1--$N178/30)*SUMIFS(177:177,$1:$1,KK$1+INT(-$N178/30))))</f>
        <v>0</v>
      </c>
      <c r="KL178" s="91">
        <f>IF(KL$7="",0,IF(KL$1=MAX($1:$1),$R177-SUM($T178:KK178),IF(KL$1=1,SUMIFS(177:177,$1:$1,"&gt;="&amp;1,$1:$1,"&lt;="&amp;INT(-$N178/30))+(-$N178/30-INT(-$N178/30))*SUMIFS(177:177,$1:$1,INT(-$N178/30)+1),0)+(-$N178/30-INT(-$N178/30))*SUMIFS(177:177,$1:$1,KL$1+INT(-$N178/30)+1)+(INT(-$N178/30)+1--$N178/30)*SUMIFS(177:177,$1:$1,KL$1+INT(-$N178/30))))</f>
        <v>0</v>
      </c>
      <c r="KM178" s="91">
        <f>IF(KM$7="",0,IF(KM$1=MAX($1:$1),$R177-SUM($T178:KL178),IF(KM$1=1,SUMIFS(177:177,$1:$1,"&gt;="&amp;1,$1:$1,"&lt;="&amp;INT(-$N178/30))+(-$N178/30-INT(-$N178/30))*SUMIFS(177:177,$1:$1,INT(-$N178/30)+1),0)+(-$N178/30-INT(-$N178/30))*SUMIFS(177:177,$1:$1,KM$1+INT(-$N178/30)+1)+(INT(-$N178/30)+1--$N178/30)*SUMIFS(177:177,$1:$1,KM$1+INT(-$N178/30))))</f>
        <v>0</v>
      </c>
      <c r="KN178" s="91">
        <f>IF(KN$7="",0,IF(KN$1=MAX($1:$1),$R177-SUM($T178:KM178),IF(KN$1=1,SUMIFS(177:177,$1:$1,"&gt;="&amp;1,$1:$1,"&lt;="&amp;INT(-$N178/30))+(-$N178/30-INT(-$N178/30))*SUMIFS(177:177,$1:$1,INT(-$N178/30)+1),0)+(-$N178/30-INT(-$N178/30))*SUMIFS(177:177,$1:$1,KN$1+INT(-$N178/30)+1)+(INT(-$N178/30)+1--$N178/30)*SUMIFS(177:177,$1:$1,KN$1+INT(-$N178/30))))</f>
        <v>0</v>
      </c>
      <c r="KO178" s="91">
        <f>IF(KO$7="",0,IF(KO$1=MAX($1:$1),$R177-SUM($T178:KN178),IF(KO$1=1,SUMIFS(177:177,$1:$1,"&gt;="&amp;1,$1:$1,"&lt;="&amp;INT(-$N178/30))+(-$N178/30-INT(-$N178/30))*SUMIFS(177:177,$1:$1,INT(-$N178/30)+1),0)+(-$N178/30-INT(-$N178/30))*SUMIFS(177:177,$1:$1,KO$1+INT(-$N178/30)+1)+(INT(-$N178/30)+1--$N178/30)*SUMIFS(177:177,$1:$1,KO$1+INT(-$N178/30))))</f>
        <v>0</v>
      </c>
      <c r="KP178" s="91">
        <f>IF(KP$7="",0,IF(KP$1=MAX($1:$1),$R177-SUM($T178:KO178),IF(KP$1=1,SUMIFS(177:177,$1:$1,"&gt;="&amp;1,$1:$1,"&lt;="&amp;INT(-$N178/30))+(-$N178/30-INT(-$N178/30))*SUMIFS(177:177,$1:$1,INT(-$N178/30)+1),0)+(-$N178/30-INT(-$N178/30))*SUMIFS(177:177,$1:$1,KP$1+INT(-$N178/30)+1)+(INT(-$N178/30)+1--$N178/30)*SUMIFS(177:177,$1:$1,KP$1+INT(-$N178/30))))</f>
        <v>0</v>
      </c>
      <c r="KQ178" s="91">
        <f>IF(KQ$7="",0,IF(KQ$1=MAX($1:$1),$R177-SUM($T178:KP178),IF(KQ$1=1,SUMIFS(177:177,$1:$1,"&gt;="&amp;1,$1:$1,"&lt;="&amp;INT(-$N178/30))+(-$N178/30-INT(-$N178/30))*SUMIFS(177:177,$1:$1,INT(-$N178/30)+1),0)+(-$N178/30-INT(-$N178/30))*SUMIFS(177:177,$1:$1,KQ$1+INT(-$N178/30)+1)+(INT(-$N178/30)+1--$N178/30)*SUMIFS(177:177,$1:$1,KQ$1+INT(-$N178/30))))</f>
        <v>0</v>
      </c>
      <c r="KR178" s="91">
        <f>IF(KR$7="",0,IF(KR$1=MAX($1:$1),$R177-SUM($T178:KQ178),IF(KR$1=1,SUMIFS(177:177,$1:$1,"&gt;="&amp;1,$1:$1,"&lt;="&amp;INT(-$N178/30))+(-$N178/30-INT(-$N178/30))*SUMIFS(177:177,$1:$1,INT(-$N178/30)+1),0)+(-$N178/30-INT(-$N178/30))*SUMIFS(177:177,$1:$1,KR$1+INT(-$N178/30)+1)+(INT(-$N178/30)+1--$N178/30)*SUMIFS(177:177,$1:$1,KR$1+INT(-$N178/30))))</f>
        <v>0</v>
      </c>
      <c r="KS178" s="91">
        <f>IF(KS$7="",0,IF(KS$1=MAX($1:$1),$R177-SUM($T178:KR178),IF(KS$1=1,SUMIFS(177:177,$1:$1,"&gt;="&amp;1,$1:$1,"&lt;="&amp;INT(-$N178/30))+(-$N178/30-INT(-$N178/30))*SUMIFS(177:177,$1:$1,INT(-$N178/30)+1),0)+(-$N178/30-INT(-$N178/30))*SUMIFS(177:177,$1:$1,KS$1+INT(-$N178/30)+1)+(INT(-$N178/30)+1--$N178/30)*SUMIFS(177:177,$1:$1,KS$1+INT(-$N178/30))))</f>
        <v>0</v>
      </c>
      <c r="KT178" s="91">
        <f>IF(KT$7="",0,IF(KT$1=MAX($1:$1),$R177-SUM($T178:KS178),IF(KT$1=1,SUMIFS(177:177,$1:$1,"&gt;="&amp;1,$1:$1,"&lt;="&amp;INT(-$N178/30))+(-$N178/30-INT(-$N178/30))*SUMIFS(177:177,$1:$1,INT(-$N178/30)+1),0)+(-$N178/30-INT(-$N178/30))*SUMIFS(177:177,$1:$1,KT$1+INT(-$N178/30)+1)+(INT(-$N178/30)+1--$N178/30)*SUMIFS(177:177,$1:$1,KT$1+INT(-$N178/30))))</f>
        <v>0</v>
      </c>
      <c r="KU178" s="91">
        <f>IF(KU$7="",0,IF(KU$1=MAX($1:$1),$R177-SUM($T178:KT178),IF(KU$1=1,SUMIFS(177:177,$1:$1,"&gt;="&amp;1,$1:$1,"&lt;="&amp;INT(-$N178/30))+(-$N178/30-INT(-$N178/30))*SUMIFS(177:177,$1:$1,INT(-$N178/30)+1),0)+(-$N178/30-INT(-$N178/30))*SUMIFS(177:177,$1:$1,KU$1+INT(-$N178/30)+1)+(INT(-$N178/30)+1--$N178/30)*SUMIFS(177:177,$1:$1,KU$1+INT(-$N178/30))))</f>
        <v>0</v>
      </c>
      <c r="KV178" s="91">
        <f>IF(KV$7="",0,IF(KV$1=MAX($1:$1),$R177-SUM($T178:KU178),IF(KV$1=1,SUMIFS(177:177,$1:$1,"&gt;="&amp;1,$1:$1,"&lt;="&amp;INT(-$N178/30))+(-$N178/30-INT(-$N178/30))*SUMIFS(177:177,$1:$1,INT(-$N178/30)+1),0)+(-$N178/30-INT(-$N178/30))*SUMIFS(177:177,$1:$1,KV$1+INT(-$N178/30)+1)+(INT(-$N178/30)+1--$N178/30)*SUMIFS(177:177,$1:$1,KV$1+INT(-$N178/30))))</f>
        <v>0</v>
      </c>
      <c r="KW178" s="87"/>
      <c r="KX178" s="87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64"/>
      <c r="F180" s="1"/>
      <c r="G180" s="1"/>
      <c r="H180" s="11"/>
      <c r="I180" s="1"/>
      <c r="J180" s="1"/>
      <c r="K180" s="64"/>
      <c r="L180" s="1"/>
      <c r="M180" s="5"/>
      <c r="N180" s="64"/>
      <c r="O180" s="19"/>
      <c r="P180" s="1"/>
      <c r="Q180" s="1"/>
      <c r="R180" s="6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ht="4.95" customHeight="1" x14ac:dyDescent="0.25">
      <c r="A181" s="1"/>
      <c r="B181" s="79"/>
      <c r="C181" s="79"/>
      <c r="D181" s="79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4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</row>
    <row r="182" spans="1:310" s="4" customFormat="1" x14ac:dyDescent="0.25">
      <c r="A182" s="3"/>
      <c r="B182" s="72"/>
      <c r="C182" s="86"/>
      <c r="D182" s="86" t="s">
        <v>26</v>
      </c>
      <c r="E182" s="3" t="str">
        <f>kpi!$E$83</f>
        <v>поступления ДС по основной деят-ти</v>
      </c>
      <c r="F182" s="3"/>
      <c r="G182" s="3"/>
      <c r="H182" s="39" t="str">
        <f>IF(OR($E182="",$E182=0),"",INDEX(kpi!$I:$I,SUMIFS(kpi!$A:$A,kpi!$E:$E,$E182)))</f>
        <v>руб.</v>
      </c>
      <c r="I182" s="3"/>
      <c r="J182" s="3"/>
      <c r="K182" s="3"/>
      <c r="L182" s="3"/>
      <c r="M182" s="5"/>
      <c r="N182" s="3"/>
      <c r="O182" s="19"/>
      <c r="P182" s="3"/>
      <c r="Q182" s="3"/>
      <c r="R182" s="41">
        <f t="shared" ref="R182:R184" si="1019">SUMIFS($T182:$KW182,$T$1:$KW$1,"&gt;="&amp;1,$T$1:$KW$1,"&lt;="&amp;MAX($1:$1))</f>
        <v>22817976.429766085</v>
      </c>
      <c r="S182" s="3"/>
      <c r="T182" s="3"/>
      <c r="U182" s="41">
        <f>IF(U$7="",0,SUMIFS(U$1:U181,$D$1:$D181,$D182))</f>
        <v>465674.41682692314</v>
      </c>
      <c r="V182" s="41">
        <f>IF(V$7="",0,SUMIFS(V$1:V181,$D$1:$D181,$D182))</f>
        <v>619697.89713141031</v>
      </c>
      <c r="W182" s="41">
        <f>IF(W$7="",0,SUMIFS(W$1:W181,$D$1:$D181,$D182))</f>
        <v>767302.61990384618</v>
      </c>
      <c r="X182" s="41">
        <f>IF(X$7="",0,SUMIFS(X$1:X181,$D$1:$D181,$D182))</f>
        <v>1177772.4872099648</v>
      </c>
      <c r="Y182" s="41">
        <f>IF(Y$7="",0,SUMIFS(Y$1:Y181,$D$1:$D181,$D182))</f>
        <v>1220350.2235729792</v>
      </c>
      <c r="Z182" s="41">
        <f>IF(Z$7="",0,SUMIFS(Z$1:Z181,$D$1:$D181,$D182))</f>
        <v>1413319.7632236583</v>
      </c>
      <c r="AA182" s="41">
        <f>IF(AA$7="",0,SUMIFS(AA$1:AA181,$D$1:$D181,$D182))</f>
        <v>1603930.8476983905</v>
      </c>
      <c r="AB182" s="41">
        <f>IF(AB$7="",0,SUMIFS(AB$1:AB181,$D$1:$D181,$D182))</f>
        <v>1790420.24900745</v>
      </c>
      <c r="AC182" s="41">
        <f>IF(AC$7="",0,SUMIFS(AC$1:AC181,$D$1:$D181,$D182))</f>
        <v>1980473.815176751</v>
      </c>
      <c r="AD182" s="41">
        <f>IF(AD$7="",0,SUMIFS(AD$1:AD181,$D$1:$D181,$D182))</f>
        <v>2176047.820687904</v>
      </c>
      <c r="AE182" s="41">
        <f>IF(AE$7="",0,SUMIFS(AE$1:AE181,$D$1:$D181,$D182))</f>
        <v>2377142.2655409086</v>
      </c>
      <c r="AF182" s="41">
        <f>IF(AF$7="",0,SUMIFS(AF$1:AF181,$D$1:$D181,$D182))</f>
        <v>2583757.1497357651</v>
      </c>
      <c r="AG182" s="41">
        <f>IF(AG$7="",0,SUMIFS(AG$1:AG181,$D$1:$D181,$D182))</f>
        <v>4642086.8740501376</v>
      </c>
      <c r="AH182" s="41">
        <f>IF(AH$7="",0,SUMIFS(AH$1:AH181,$D$1:$D181,$D182))</f>
        <v>0</v>
      </c>
      <c r="AI182" s="41">
        <f>IF(AI$7="",0,SUMIFS(AI$1:AI181,$D$1:$D181,$D182))</f>
        <v>0</v>
      </c>
      <c r="AJ182" s="41">
        <f>IF(AJ$7="",0,SUMIFS(AJ$1:AJ181,$D$1:$D181,$D182))</f>
        <v>0</v>
      </c>
      <c r="AK182" s="41">
        <f>IF(AK$7="",0,SUMIFS(AK$1:AK181,$D$1:$D181,$D182))</f>
        <v>0</v>
      </c>
      <c r="AL182" s="41">
        <f>IF(AL$7="",0,SUMIFS(AL$1:AL181,$D$1:$D181,$D182))</f>
        <v>0</v>
      </c>
      <c r="AM182" s="41">
        <f>IF(AM$7="",0,SUMIFS(AM$1:AM181,$D$1:$D181,$D182))</f>
        <v>0</v>
      </c>
      <c r="AN182" s="41">
        <f>IF(AN$7="",0,SUMIFS(AN$1:AN181,$D$1:$D181,$D182))</f>
        <v>0</v>
      </c>
      <c r="AO182" s="41">
        <f>IF(AO$7="",0,SUMIFS(AO$1:AO181,$D$1:$D181,$D182))</f>
        <v>0</v>
      </c>
      <c r="AP182" s="41">
        <f>IF(AP$7="",0,SUMIFS(AP$1:AP181,$D$1:$D181,$D182))</f>
        <v>0</v>
      </c>
      <c r="AQ182" s="41">
        <f>IF(AQ$7="",0,SUMIFS(AQ$1:AQ181,$D$1:$D181,$D182))</f>
        <v>0</v>
      </c>
      <c r="AR182" s="41">
        <f>IF(AR$7="",0,SUMIFS(AR$1:AR181,$D$1:$D181,$D182))</f>
        <v>0</v>
      </c>
      <c r="AS182" s="41">
        <f>IF(AS$7="",0,SUMIFS(AS$1:AS181,$D$1:$D181,$D182))</f>
        <v>0</v>
      </c>
      <c r="AT182" s="41">
        <f>IF(AT$7="",0,SUMIFS(AT$1:AT181,$D$1:$D181,$D182))</f>
        <v>0</v>
      </c>
      <c r="AU182" s="41">
        <f>IF(AU$7="",0,SUMIFS(AU$1:AU181,$D$1:$D181,$D182))</f>
        <v>0</v>
      </c>
      <c r="AV182" s="41">
        <f>IF(AV$7="",0,SUMIFS(AV$1:AV181,$D$1:$D181,$D182))</f>
        <v>0</v>
      </c>
      <c r="AW182" s="41">
        <f>IF(AW$7="",0,SUMIFS(AW$1:AW181,$D$1:$D181,$D182))</f>
        <v>0</v>
      </c>
      <c r="AX182" s="41">
        <f>IF(AX$7="",0,SUMIFS(AX$1:AX181,$D$1:$D181,$D182))</f>
        <v>0</v>
      </c>
      <c r="AY182" s="41">
        <f>IF(AY$7="",0,SUMIFS(AY$1:AY181,$D$1:$D181,$D182))</f>
        <v>0</v>
      </c>
      <c r="AZ182" s="41">
        <f>IF(AZ$7="",0,SUMIFS(AZ$1:AZ181,$D$1:$D181,$D182))</f>
        <v>0</v>
      </c>
      <c r="BA182" s="41">
        <f>IF(BA$7="",0,SUMIFS(BA$1:BA181,$D$1:$D181,$D182))</f>
        <v>0</v>
      </c>
      <c r="BB182" s="41">
        <f>IF(BB$7="",0,SUMIFS(BB$1:BB181,$D$1:$D181,$D182))</f>
        <v>0</v>
      </c>
      <c r="BC182" s="41">
        <f>IF(BC$7="",0,SUMIFS(BC$1:BC181,$D$1:$D181,$D182))</f>
        <v>0</v>
      </c>
      <c r="BD182" s="41">
        <f>IF(BD$7="",0,SUMIFS(BD$1:BD181,$D$1:$D181,$D182))</f>
        <v>0</v>
      </c>
      <c r="BE182" s="41">
        <f>IF(BE$7="",0,SUMIFS(BE$1:BE181,$D$1:$D181,$D182))</f>
        <v>0</v>
      </c>
      <c r="BF182" s="41">
        <f>IF(BF$7="",0,SUMIFS(BF$1:BF181,$D$1:$D181,$D182))</f>
        <v>0</v>
      </c>
      <c r="BG182" s="41">
        <f>IF(BG$7="",0,SUMIFS(BG$1:BG181,$D$1:$D181,$D182))</f>
        <v>0</v>
      </c>
      <c r="BH182" s="41">
        <f>IF(BH$7="",0,SUMIFS(BH$1:BH181,$D$1:$D181,$D182))</f>
        <v>0</v>
      </c>
      <c r="BI182" s="41">
        <f>IF(BI$7="",0,SUMIFS(BI$1:BI181,$D$1:$D181,$D182))</f>
        <v>0</v>
      </c>
      <c r="BJ182" s="41">
        <f>IF(BJ$7="",0,SUMIFS(BJ$1:BJ181,$D$1:$D181,$D182))</f>
        <v>0</v>
      </c>
      <c r="BK182" s="41">
        <f>IF(BK$7="",0,SUMIFS(BK$1:BK181,$D$1:$D181,$D182))</f>
        <v>0</v>
      </c>
      <c r="BL182" s="41">
        <f>IF(BL$7="",0,SUMIFS(BL$1:BL181,$D$1:$D181,$D182))</f>
        <v>0</v>
      </c>
      <c r="BM182" s="41">
        <f>IF(BM$7="",0,SUMIFS(BM$1:BM181,$D$1:$D181,$D182))</f>
        <v>0</v>
      </c>
      <c r="BN182" s="41">
        <f>IF(BN$7="",0,SUMIFS(BN$1:BN181,$D$1:$D181,$D182))</f>
        <v>0</v>
      </c>
      <c r="BO182" s="41">
        <f>IF(BO$7="",0,SUMIFS(BO$1:BO181,$D$1:$D181,$D182))</f>
        <v>0</v>
      </c>
      <c r="BP182" s="41">
        <f>IF(BP$7="",0,SUMIFS(BP$1:BP181,$D$1:$D181,$D182))</f>
        <v>0</v>
      </c>
      <c r="BQ182" s="41">
        <f>IF(BQ$7="",0,SUMIFS(BQ$1:BQ181,$D$1:$D181,$D182))</f>
        <v>0</v>
      </c>
      <c r="BR182" s="41">
        <f>IF(BR$7="",0,SUMIFS(BR$1:BR181,$D$1:$D181,$D182))</f>
        <v>0</v>
      </c>
      <c r="BS182" s="41">
        <f>IF(BS$7="",0,SUMIFS(BS$1:BS181,$D$1:$D181,$D182))</f>
        <v>0</v>
      </c>
      <c r="BT182" s="41">
        <f>IF(BT$7="",0,SUMIFS(BT$1:BT181,$D$1:$D181,$D182))</f>
        <v>0</v>
      </c>
      <c r="BU182" s="41">
        <f>IF(BU$7="",0,SUMIFS(BU$1:BU181,$D$1:$D181,$D182))</f>
        <v>0</v>
      </c>
      <c r="BV182" s="41">
        <f>IF(BV$7="",0,SUMIFS(BV$1:BV181,$D$1:$D181,$D182))</f>
        <v>0</v>
      </c>
      <c r="BW182" s="41">
        <f>IF(BW$7="",0,SUMIFS(BW$1:BW181,$D$1:$D181,$D182))</f>
        <v>0</v>
      </c>
      <c r="BX182" s="41">
        <f>IF(BX$7="",0,SUMIFS(BX$1:BX181,$D$1:$D181,$D182))</f>
        <v>0</v>
      </c>
      <c r="BY182" s="41">
        <f>IF(BY$7="",0,SUMIFS(BY$1:BY181,$D$1:$D181,$D182))</f>
        <v>0</v>
      </c>
      <c r="BZ182" s="41">
        <f>IF(BZ$7="",0,SUMIFS(BZ$1:BZ181,$D$1:$D181,$D182))</f>
        <v>0</v>
      </c>
      <c r="CA182" s="41">
        <f>IF(CA$7="",0,SUMIFS(CA$1:CA181,$D$1:$D181,$D182))</f>
        <v>0</v>
      </c>
      <c r="CB182" s="41">
        <f>IF(CB$7="",0,SUMIFS(CB$1:CB181,$D$1:$D181,$D182))</f>
        <v>0</v>
      </c>
      <c r="CC182" s="41">
        <f>IF(CC$7="",0,SUMIFS(CC$1:CC181,$D$1:$D181,$D182))</f>
        <v>0</v>
      </c>
      <c r="CD182" s="41">
        <f>IF(CD$7="",0,SUMIFS(CD$1:CD181,$D$1:$D181,$D182))</f>
        <v>0</v>
      </c>
      <c r="CE182" s="41">
        <f>IF(CE$7="",0,SUMIFS(CE$1:CE181,$D$1:$D181,$D182))</f>
        <v>0</v>
      </c>
      <c r="CF182" s="41">
        <f>IF(CF$7="",0,SUMIFS(CF$1:CF181,$D$1:$D181,$D182))</f>
        <v>0</v>
      </c>
      <c r="CG182" s="41">
        <f>IF(CG$7="",0,SUMIFS(CG$1:CG181,$D$1:$D181,$D182))</f>
        <v>0</v>
      </c>
      <c r="CH182" s="41">
        <f>IF(CH$7="",0,SUMIFS(CH$1:CH181,$D$1:$D181,$D182))</f>
        <v>0</v>
      </c>
      <c r="CI182" s="41">
        <f>IF(CI$7="",0,SUMIFS(CI$1:CI181,$D$1:$D181,$D182))</f>
        <v>0</v>
      </c>
      <c r="CJ182" s="41">
        <f>IF(CJ$7="",0,SUMIFS(CJ$1:CJ181,$D$1:$D181,$D182))</f>
        <v>0</v>
      </c>
      <c r="CK182" s="41">
        <f>IF(CK$7="",0,SUMIFS(CK$1:CK181,$D$1:$D181,$D182))</f>
        <v>0</v>
      </c>
      <c r="CL182" s="41">
        <f>IF(CL$7="",0,SUMIFS(CL$1:CL181,$D$1:$D181,$D182))</f>
        <v>0</v>
      </c>
      <c r="CM182" s="41">
        <f>IF(CM$7="",0,SUMIFS(CM$1:CM181,$D$1:$D181,$D182))</f>
        <v>0</v>
      </c>
      <c r="CN182" s="41">
        <f>IF(CN$7="",0,SUMIFS(CN$1:CN181,$D$1:$D181,$D182))</f>
        <v>0</v>
      </c>
      <c r="CO182" s="41">
        <f>IF(CO$7="",0,SUMIFS(CO$1:CO181,$D$1:$D181,$D182))</f>
        <v>0</v>
      </c>
      <c r="CP182" s="41">
        <f>IF(CP$7="",0,SUMIFS(CP$1:CP181,$D$1:$D181,$D182))</f>
        <v>0</v>
      </c>
      <c r="CQ182" s="41">
        <f>IF(CQ$7="",0,SUMIFS(CQ$1:CQ181,$D$1:$D181,$D182))</f>
        <v>0</v>
      </c>
      <c r="CR182" s="41">
        <f>IF(CR$7="",0,SUMIFS(CR$1:CR181,$D$1:$D181,$D182))</f>
        <v>0</v>
      </c>
      <c r="CS182" s="41">
        <f>IF(CS$7="",0,SUMIFS(CS$1:CS181,$D$1:$D181,$D182))</f>
        <v>0</v>
      </c>
      <c r="CT182" s="41">
        <f>IF(CT$7="",0,SUMIFS(CT$1:CT181,$D$1:$D181,$D182))</f>
        <v>0</v>
      </c>
      <c r="CU182" s="41">
        <f>IF(CU$7="",0,SUMIFS(CU$1:CU181,$D$1:$D181,$D182))</f>
        <v>0</v>
      </c>
      <c r="CV182" s="41">
        <f>IF(CV$7="",0,SUMIFS(CV$1:CV181,$D$1:$D181,$D182))</f>
        <v>0</v>
      </c>
      <c r="CW182" s="41">
        <f>IF(CW$7="",0,SUMIFS(CW$1:CW181,$D$1:$D181,$D182))</f>
        <v>0</v>
      </c>
      <c r="CX182" s="41">
        <f>IF(CX$7="",0,SUMIFS(CX$1:CX181,$D$1:$D181,$D182))</f>
        <v>0</v>
      </c>
      <c r="CY182" s="41">
        <f>IF(CY$7="",0,SUMIFS(CY$1:CY181,$D$1:$D181,$D182))</f>
        <v>0</v>
      </c>
      <c r="CZ182" s="41">
        <f>IF(CZ$7="",0,SUMIFS(CZ$1:CZ181,$D$1:$D181,$D182))</f>
        <v>0</v>
      </c>
      <c r="DA182" s="41">
        <f>IF(DA$7="",0,SUMIFS(DA$1:DA181,$D$1:$D181,$D182))</f>
        <v>0</v>
      </c>
      <c r="DB182" s="41">
        <f>IF(DB$7="",0,SUMIFS(DB$1:DB181,$D$1:$D181,$D182))</f>
        <v>0</v>
      </c>
      <c r="DC182" s="41">
        <f>IF(DC$7="",0,SUMIFS(DC$1:DC181,$D$1:$D181,$D182))</f>
        <v>0</v>
      </c>
      <c r="DD182" s="41">
        <f>IF(DD$7="",0,SUMIFS(DD$1:DD181,$D$1:$D181,$D182))</f>
        <v>0</v>
      </c>
      <c r="DE182" s="41">
        <f>IF(DE$7="",0,SUMIFS(DE$1:DE181,$D$1:$D181,$D182))</f>
        <v>0</v>
      </c>
      <c r="DF182" s="41">
        <f>IF(DF$7="",0,SUMIFS(DF$1:DF181,$D$1:$D181,$D182))</f>
        <v>0</v>
      </c>
      <c r="DG182" s="41">
        <f>IF(DG$7="",0,SUMIFS(DG$1:DG181,$D$1:$D181,$D182))</f>
        <v>0</v>
      </c>
      <c r="DH182" s="41">
        <f>IF(DH$7="",0,SUMIFS(DH$1:DH181,$D$1:$D181,$D182))</f>
        <v>0</v>
      </c>
      <c r="DI182" s="41">
        <f>IF(DI$7="",0,SUMIFS(DI$1:DI181,$D$1:$D181,$D182))</f>
        <v>0</v>
      </c>
      <c r="DJ182" s="41">
        <f>IF(DJ$7="",0,SUMIFS(DJ$1:DJ181,$D$1:$D181,$D182))</f>
        <v>0</v>
      </c>
      <c r="DK182" s="41">
        <f>IF(DK$7="",0,SUMIFS(DK$1:DK181,$D$1:$D181,$D182))</f>
        <v>0</v>
      </c>
      <c r="DL182" s="41">
        <f>IF(DL$7="",0,SUMIFS(DL$1:DL181,$D$1:$D181,$D182))</f>
        <v>0</v>
      </c>
      <c r="DM182" s="41">
        <f>IF(DM$7="",0,SUMIFS(DM$1:DM181,$D$1:$D181,$D182))</f>
        <v>0</v>
      </c>
      <c r="DN182" s="41">
        <f>IF(DN$7="",0,SUMIFS(DN$1:DN181,$D$1:$D181,$D182))</f>
        <v>0</v>
      </c>
      <c r="DO182" s="41">
        <f>IF(DO$7="",0,SUMIFS(DO$1:DO181,$D$1:$D181,$D182))</f>
        <v>0</v>
      </c>
      <c r="DP182" s="41">
        <f>IF(DP$7="",0,SUMIFS(DP$1:DP181,$D$1:$D181,$D182))</f>
        <v>0</v>
      </c>
      <c r="DQ182" s="41">
        <f>IF(DQ$7="",0,SUMIFS(DQ$1:DQ181,$D$1:$D181,$D182))</f>
        <v>0</v>
      </c>
      <c r="DR182" s="41">
        <f>IF(DR$7="",0,SUMIFS(DR$1:DR181,$D$1:$D181,$D182))</f>
        <v>0</v>
      </c>
      <c r="DS182" s="41">
        <f>IF(DS$7="",0,SUMIFS(DS$1:DS181,$D$1:$D181,$D182))</f>
        <v>0</v>
      </c>
      <c r="DT182" s="41">
        <f>IF(DT$7="",0,SUMIFS(DT$1:DT181,$D$1:$D181,$D182))</f>
        <v>0</v>
      </c>
      <c r="DU182" s="41">
        <f>IF(DU$7="",0,SUMIFS(DU$1:DU181,$D$1:$D181,$D182))</f>
        <v>0</v>
      </c>
      <c r="DV182" s="41">
        <f>IF(DV$7="",0,SUMIFS(DV$1:DV181,$D$1:$D181,$D182))</f>
        <v>0</v>
      </c>
      <c r="DW182" s="41">
        <f>IF(DW$7="",0,SUMIFS(DW$1:DW181,$D$1:$D181,$D182))</f>
        <v>0</v>
      </c>
      <c r="DX182" s="41">
        <f>IF(DX$7="",0,SUMIFS(DX$1:DX181,$D$1:$D181,$D182))</f>
        <v>0</v>
      </c>
      <c r="DY182" s="41">
        <f>IF(DY$7="",0,SUMIFS(DY$1:DY181,$D$1:$D181,$D182))</f>
        <v>0</v>
      </c>
      <c r="DZ182" s="41">
        <f>IF(DZ$7="",0,SUMIFS(DZ$1:DZ181,$D$1:$D181,$D182))</f>
        <v>0</v>
      </c>
      <c r="EA182" s="41">
        <f>IF(EA$7="",0,SUMIFS(EA$1:EA181,$D$1:$D181,$D182))</f>
        <v>0</v>
      </c>
      <c r="EB182" s="41">
        <f>IF(EB$7="",0,SUMIFS(EB$1:EB181,$D$1:$D181,$D182))</f>
        <v>0</v>
      </c>
      <c r="EC182" s="41">
        <f>IF(EC$7="",0,SUMIFS(EC$1:EC181,$D$1:$D181,$D182))</f>
        <v>0</v>
      </c>
      <c r="ED182" s="41">
        <f>IF(ED$7="",0,SUMIFS(ED$1:ED181,$D$1:$D181,$D182))</f>
        <v>0</v>
      </c>
      <c r="EE182" s="41">
        <f>IF(EE$7="",0,SUMIFS(EE$1:EE181,$D$1:$D181,$D182))</f>
        <v>0</v>
      </c>
      <c r="EF182" s="41">
        <f>IF(EF$7="",0,SUMIFS(EF$1:EF181,$D$1:$D181,$D182))</f>
        <v>0</v>
      </c>
      <c r="EG182" s="41">
        <f>IF(EG$7="",0,SUMIFS(EG$1:EG181,$D$1:$D181,$D182))</f>
        <v>0</v>
      </c>
      <c r="EH182" s="41">
        <f>IF(EH$7="",0,SUMIFS(EH$1:EH181,$D$1:$D181,$D182))</f>
        <v>0</v>
      </c>
      <c r="EI182" s="41">
        <f>IF(EI$7="",0,SUMIFS(EI$1:EI181,$D$1:$D181,$D182))</f>
        <v>0</v>
      </c>
      <c r="EJ182" s="41">
        <f>IF(EJ$7="",0,SUMIFS(EJ$1:EJ181,$D$1:$D181,$D182))</f>
        <v>0</v>
      </c>
      <c r="EK182" s="41">
        <f>IF(EK$7="",0,SUMIFS(EK$1:EK181,$D$1:$D181,$D182))</f>
        <v>0</v>
      </c>
      <c r="EL182" s="41">
        <f>IF(EL$7="",0,SUMIFS(EL$1:EL181,$D$1:$D181,$D182))</f>
        <v>0</v>
      </c>
      <c r="EM182" s="41">
        <f>IF(EM$7="",0,SUMIFS(EM$1:EM181,$D$1:$D181,$D182))</f>
        <v>0</v>
      </c>
      <c r="EN182" s="41">
        <f>IF(EN$7="",0,SUMIFS(EN$1:EN181,$D$1:$D181,$D182))</f>
        <v>0</v>
      </c>
      <c r="EO182" s="41">
        <f>IF(EO$7="",0,SUMIFS(EO$1:EO181,$D$1:$D181,$D182))</f>
        <v>0</v>
      </c>
      <c r="EP182" s="41">
        <f>IF(EP$7="",0,SUMIFS(EP$1:EP181,$D$1:$D181,$D182))</f>
        <v>0</v>
      </c>
      <c r="EQ182" s="41">
        <f>IF(EQ$7="",0,SUMIFS(EQ$1:EQ181,$D$1:$D181,$D182))</f>
        <v>0</v>
      </c>
      <c r="ER182" s="41">
        <f>IF(ER$7="",0,SUMIFS(ER$1:ER181,$D$1:$D181,$D182))</f>
        <v>0</v>
      </c>
      <c r="ES182" s="41">
        <f>IF(ES$7="",0,SUMIFS(ES$1:ES181,$D$1:$D181,$D182))</f>
        <v>0</v>
      </c>
      <c r="ET182" s="41">
        <f>IF(ET$7="",0,SUMIFS(ET$1:ET181,$D$1:$D181,$D182))</f>
        <v>0</v>
      </c>
      <c r="EU182" s="41">
        <f>IF(EU$7="",0,SUMIFS(EU$1:EU181,$D$1:$D181,$D182))</f>
        <v>0</v>
      </c>
      <c r="EV182" s="41">
        <f>IF(EV$7="",0,SUMIFS(EV$1:EV181,$D$1:$D181,$D182))</f>
        <v>0</v>
      </c>
      <c r="EW182" s="41">
        <f>IF(EW$7="",0,SUMIFS(EW$1:EW181,$D$1:$D181,$D182))</f>
        <v>0</v>
      </c>
      <c r="EX182" s="41">
        <f>IF(EX$7="",0,SUMIFS(EX$1:EX181,$D$1:$D181,$D182))</f>
        <v>0</v>
      </c>
      <c r="EY182" s="41">
        <f>IF(EY$7="",0,SUMIFS(EY$1:EY181,$D$1:$D181,$D182))</f>
        <v>0</v>
      </c>
      <c r="EZ182" s="41">
        <f>IF(EZ$7="",0,SUMIFS(EZ$1:EZ181,$D$1:$D181,$D182))</f>
        <v>0</v>
      </c>
      <c r="FA182" s="41">
        <f>IF(FA$7="",0,SUMIFS(FA$1:FA181,$D$1:$D181,$D182))</f>
        <v>0</v>
      </c>
      <c r="FB182" s="41">
        <f>IF(FB$7="",0,SUMIFS(FB$1:FB181,$D$1:$D181,$D182))</f>
        <v>0</v>
      </c>
      <c r="FC182" s="41">
        <f>IF(FC$7="",0,SUMIFS(FC$1:FC181,$D$1:$D181,$D182))</f>
        <v>0</v>
      </c>
      <c r="FD182" s="41">
        <f>IF(FD$7="",0,SUMIFS(FD$1:FD181,$D$1:$D181,$D182))</f>
        <v>0</v>
      </c>
      <c r="FE182" s="41">
        <f>IF(FE$7="",0,SUMIFS(FE$1:FE181,$D$1:$D181,$D182))</f>
        <v>0</v>
      </c>
      <c r="FF182" s="41">
        <f>IF(FF$7="",0,SUMIFS(FF$1:FF181,$D$1:$D181,$D182))</f>
        <v>0</v>
      </c>
      <c r="FG182" s="41">
        <f>IF(FG$7="",0,SUMIFS(FG$1:FG181,$D$1:$D181,$D182))</f>
        <v>0</v>
      </c>
      <c r="FH182" s="41">
        <f>IF(FH$7="",0,SUMIFS(FH$1:FH181,$D$1:$D181,$D182))</f>
        <v>0</v>
      </c>
      <c r="FI182" s="41">
        <f>IF(FI$7="",0,SUMIFS(FI$1:FI181,$D$1:$D181,$D182))</f>
        <v>0</v>
      </c>
      <c r="FJ182" s="41">
        <f>IF(FJ$7="",0,SUMIFS(FJ$1:FJ181,$D$1:$D181,$D182))</f>
        <v>0</v>
      </c>
      <c r="FK182" s="41">
        <f>IF(FK$7="",0,SUMIFS(FK$1:FK181,$D$1:$D181,$D182))</f>
        <v>0</v>
      </c>
      <c r="FL182" s="41">
        <f>IF(FL$7="",0,SUMIFS(FL$1:FL181,$D$1:$D181,$D182))</f>
        <v>0</v>
      </c>
      <c r="FM182" s="41">
        <f>IF(FM$7="",0,SUMIFS(FM$1:FM181,$D$1:$D181,$D182))</f>
        <v>0</v>
      </c>
      <c r="FN182" s="41">
        <f>IF(FN$7="",0,SUMIFS(FN$1:FN181,$D$1:$D181,$D182))</f>
        <v>0</v>
      </c>
      <c r="FO182" s="41">
        <f>IF(FO$7="",0,SUMIFS(FO$1:FO181,$D$1:$D181,$D182))</f>
        <v>0</v>
      </c>
      <c r="FP182" s="41">
        <f>IF(FP$7="",0,SUMIFS(FP$1:FP181,$D$1:$D181,$D182))</f>
        <v>0</v>
      </c>
      <c r="FQ182" s="41">
        <f>IF(FQ$7="",0,SUMIFS(FQ$1:FQ181,$D$1:$D181,$D182))</f>
        <v>0</v>
      </c>
      <c r="FR182" s="41">
        <f>IF(FR$7="",0,SUMIFS(FR$1:FR181,$D$1:$D181,$D182))</f>
        <v>0</v>
      </c>
      <c r="FS182" s="41">
        <f>IF(FS$7="",0,SUMIFS(FS$1:FS181,$D$1:$D181,$D182))</f>
        <v>0</v>
      </c>
      <c r="FT182" s="41">
        <f>IF(FT$7="",0,SUMIFS(FT$1:FT181,$D$1:$D181,$D182))</f>
        <v>0</v>
      </c>
      <c r="FU182" s="41">
        <f>IF(FU$7="",0,SUMIFS(FU$1:FU181,$D$1:$D181,$D182))</f>
        <v>0</v>
      </c>
      <c r="FV182" s="41">
        <f>IF(FV$7="",0,SUMIFS(FV$1:FV181,$D$1:$D181,$D182))</f>
        <v>0</v>
      </c>
      <c r="FW182" s="41">
        <f>IF(FW$7="",0,SUMIFS(FW$1:FW181,$D$1:$D181,$D182))</f>
        <v>0</v>
      </c>
      <c r="FX182" s="41">
        <f>IF(FX$7="",0,SUMIFS(FX$1:FX181,$D$1:$D181,$D182))</f>
        <v>0</v>
      </c>
      <c r="FY182" s="41">
        <f>IF(FY$7="",0,SUMIFS(FY$1:FY181,$D$1:$D181,$D182))</f>
        <v>0</v>
      </c>
      <c r="FZ182" s="41">
        <f>IF(FZ$7="",0,SUMIFS(FZ$1:FZ181,$D$1:$D181,$D182))</f>
        <v>0</v>
      </c>
      <c r="GA182" s="41">
        <f>IF(GA$7="",0,SUMIFS(GA$1:GA181,$D$1:$D181,$D182))</f>
        <v>0</v>
      </c>
      <c r="GB182" s="41">
        <f>IF(GB$7="",0,SUMIFS(GB$1:GB181,$D$1:$D181,$D182))</f>
        <v>0</v>
      </c>
      <c r="GC182" s="41">
        <f>IF(GC$7="",0,SUMIFS(GC$1:GC181,$D$1:$D181,$D182))</f>
        <v>0</v>
      </c>
      <c r="GD182" s="41">
        <f>IF(GD$7="",0,SUMIFS(GD$1:GD181,$D$1:$D181,$D182))</f>
        <v>0</v>
      </c>
      <c r="GE182" s="41">
        <f>IF(GE$7="",0,SUMIFS(GE$1:GE181,$D$1:$D181,$D182))</f>
        <v>0</v>
      </c>
      <c r="GF182" s="41">
        <f>IF(GF$7="",0,SUMIFS(GF$1:GF181,$D$1:$D181,$D182))</f>
        <v>0</v>
      </c>
      <c r="GG182" s="41">
        <f>IF(GG$7="",0,SUMIFS(GG$1:GG181,$D$1:$D181,$D182))</f>
        <v>0</v>
      </c>
      <c r="GH182" s="41">
        <f>IF(GH$7="",0,SUMIFS(GH$1:GH181,$D$1:$D181,$D182))</f>
        <v>0</v>
      </c>
      <c r="GI182" s="41">
        <f>IF(GI$7="",0,SUMIFS(GI$1:GI181,$D$1:$D181,$D182))</f>
        <v>0</v>
      </c>
      <c r="GJ182" s="41">
        <f>IF(GJ$7="",0,SUMIFS(GJ$1:GJ181,$D$1:$D181,$D182))</f>
        <v>0</v>
      </c>
      <c r="GK182" s="41">
        <f>IF(GK$7="",0,SUMIFS(GK$1:GK181,$D$1:$D181,$D182))</f>
        <v>0</v>
      </c>
      <c r="GL182" s="41">
        <f>IF(GL$7="",0,SUMIFS(GL$1:GL181,$D$1:$D181,$D182))</f>
        <v>0</v>
      </c>
      <c r="GM182" s="41">
        <f>IF(GM$7="",0,SUMIFS(GM$1:GM181,$D$1:$D181,$D182))</f>
        <v>0</v>
      </c>
      <c r="GN182" s="41">
        <f>IF(GN$7="",0,SUMIFS(GN$1:GN181,$D$1:$D181,$D182))</f>
        <v>0</v>
      </c>
      <c r="GO182" s="41">
        <f>IF(GO$7="",0,SUMIFS(GO$1:GO181,$D$1:$D181,$D182))</f>
        <v>0</v>
      </c>
      <c r="GP182" s="41">
        <f>IF(GP$7="",0,SUMIFS(GP$1:GP181,$D$1:$D181,$D182))</f>
        <v>0</v>
      </c>
      <c r="GQ182" s="41">
        <f>IF(GQ$7="",0,SUMIFS(GQ$1:GQ181,$D$1:$D181,$D182))</f>
        <v>0</v>
      </c>
      <c r="GR182" s="41">
        <f>IF(GR$7="",0,SUMIFS(GR$1:GR181,$D$1:$D181,$D182))</f>
        <v>0</v>
      </c>
      <c r="GS182" s="41">
        <f>IF(GS$7="",0,SUMIFS(GS$1:GS181,$D$1:$D181,$D182))</f>
        <v>0</v>
      </c>
      <c r="GT182" s="41">
        <f>IF(GT$7="",0,SUMIFS(GT$1:GT181,$D$1:$D181,$D182))</f>
        <v>0</v>
      </c>
      <c r="GU182" s="41">
        <f>IF(GU$7="",0,SUMIFS(GU$1:GU181,$D$1:$D181,$D182))</f>
        <v>0</v>
      </c>
      <c r="GV182" s="41">
        <f>IF(GV$7="",0,SUMIFS(GV$1:GV181,$D$1:$D181,$D182))</f>
        <v>0</v>
      </c>
      <c r="GW182" s="41">
        <f>IF(GW$7="",0,SUMIFS(GW$1:GW181,$D$1:$D181,$D182))</f>
        <v>0</v>
      </c>
      <c r="GX182" s="41">
        <f>IF(GX$7="",0,SUMIFS(GX$1:GX181,$D$1:$D181,$D182))</f>
        <v>0</v>
      </c>
      <c r="GY182" s="41">
        <f>IF(GY$7="",0,SUMIFS(GY$1:GY181,$D$1:$D181,$D182))</f>
        <v>0</v>
      </c>
      <c r="GZ182" s="41">
        <f>IF(GZ$7="",0,SUMIFS(GZ$1:GZ181,$D$1:$D181,$D182))</f>
        <v>0</v>
      </c>
      <c r="HA182" s="41">
        <f>IF(HA$7="",0,SUMIFS(HA$1:HA181,$D$1:$D181,$D182))</f>
        <v>0</v>
      </c>
      <c r="HB182" s="41">
        <f>IF(HB$7="",0,SUMIFS(HB$1:HB181,$D$1:$D181,$D182))</f>
        <v>0</v>
      </c>
      <c r="HC182" s="41">
        <f>IF(HC$7="",0,SUMIFS(HC$1:HC181,$D$1:$D181,$D182))</f>
        <v>0</v>
      </c>
      <c r="HD182" s="41">
        <f>IF(HD$7="",0,SUMIFS(HD$1:HD181,$D$1:$D181,$D182))</f>
        <v>0</v>
      </c>
      <c r="HE182" s="41">
        <f>IF(HE$7="",0,SUMIFS(HE$1:HE181,$D$1:$D181,$D182))</f>
        <v>0</v>
      </c>
      <c r="HF182" s="41">
        <f>IF(HF$7="",0,SUMIFS(HF$1:HF181,$D$1:$D181,$D182))</f>
        <v>0</v>
      </c>
      <c r="HG182" s="41">
        <f>IF(HG$7="",0,SUMIFS(HG$1:HG181,$D$1:$D181,$D182))</f>
        <v>0</v>
      </c>
      <c r="HH182" s="41">
        <f>IF(HH$7="",0,SUMIFS(HH$1:HH181,$D$1:$D181,$D182))</f>
        <v>0</v>
      </c>
      <c r="HI182" s="41">
        <f>IF(HI$7="",0,SUMIFS(HI$1:HI181,$D$1:$D181,$D182))</f>
        <v>0</v>
      </c>
      <c r="HJ182" s="41">
        <f>IF(HJ$7="",0,SUMIFS(HJ$1:HJ181,$D$1:$D181,$D182))</f>
        <v>0</v>
      </c>
      <c r="HK182" s="41">
        <f>IF(HK$7="",0,SUMIFS(HK$1:HK181,$D$1:$D181,$D182))</f>
        <v>0</v>
      </c>
      <c r="HL182" s="41">
        <f>IF(HL$7="",0,SUMIFS(HL$1:HL181,$D$1:$D181,$D182))</f>
        <v>0</v>
      </c>
      <c r="HM182" s="41">
        <f>IF(HM$7="",0,SUMIFS(HM$1:HM181,$D$1:$D181,$D182))</f>
        <v>0</v>
      </c>
      <c r="HN182" s="41">
        <f>IF(HN$7="",0,SUMIFS(HN$1:HN181,$D$1:$D181,$D182))</f>
        <v>0</v>
      </c>
      <c r="HO182" s="41">
        <f>IF(HO$7="",0,SUMIFS(HO$1:HO181,$D$1:$D181,$D182))</f>
        <v>0</v>
      </c>
      <c r="HP182" s="41">
        <f>IF(HP$7="",0,SUMIFS(HP$1:HP181,$D$1:$D181,$D182))</f>
        <v>0</v>
      </c>
      <c r="HQ182" s="41">
        <f>IF(HQ$7="",0,SUMIFS(HQ$1:HQ181,$D$1:$D181,$D182))</f>
        <v>0</v>
      </c>
      <c r="HR182" s="41">
        <f>IF(HR$7="",0,SUMIFS(HR$1:HR181,$D$1:$D181,$D182))</f>
        <v>0</v>
      </c>
      <c r="HS182" s="41">
        <f>IF(HS$7="",0,SUMIFS(HS$1:HS181,$D$1:$D181,$D182))</f>
        <v>0</v>
      </c>
      <c r="HT182" s="41">
        <f>IF(HT$7="",0,SUMIFS(HT$1:HT181,$D$1:$D181,$D182))</f>
        <v>0</v>
      </c>
      <c r="HU182" s="41">
        <f>IF(HU$7="",0,SUMIFS(HU$1:HU181,$D$1:$D181,$D182))</f>
        <v>0</v>
      </c>
      <c r="HV182" s="41">
        <f>IF(HV$7="",0,SUMIFS(HV$1:HV181,$D$1:$D181,$D182))</f>
        <v>0</v>
      </c>
      <c r="HW182" s="41">
        <f>IF(HW$7="",0,SUMIFS(HW$1:HW181,$D$1:$D181,$D182))</f>
        <v>0</v>
      </c>
      <c r="HX182" s="41">
        <f>IF(HX$7="",0,SUMIFS(HX$1:HX181,$D$1:$D181,$D182))</f>
        <v>0</v>
      </c>
      <c r="HY182" s="41">
        <f>IF(HY$7="",0,SUMIFS(HY$1:HY181,$D$1:$D181,$D182))</f>
        <v>0</v>
      </c>
      <c r="HZ182" s="41">
        <f>IF(HZ$7="",0,SUMIFS(HZ$1:HZ181,$D$1:$D181,$D182))</f>
        <v>0</v>
      </c>
      <c r="IA182" s="41">
        <f>IF(IA$7="",0,SUMIFS(IA$1:IA181,$D$1:$D181,$D182))</f>
        <v>0</v>
      </c>
      <c r="IB182" s="41">
        <f>IF(IB$7="",0,SUMIFS(IB$1:IB181,$D$1:$D181,$D182))</f>
        <v>0</v>
      </c>
      <c r="IC182" s="41">
        <f>IF(IC$7="",0,SUMIFS(IC$1:IC181,$D$1:$D181,$D182))</f>
        <v>0</v>
      </c>
      <c r="ID182" s="41">
        <f>IF(ID$7="",0,SUMIFS(ID$1:ID181,$D$1:$D181,$D182))</f>
        <v>0</v>
      </c>
      <c r="IE182" s="41">
        <f>IF(IE$7="",0,SUMIFS(IE$1:IE181,$D$1:$D181,$D182))</f>
        <v>0</v>
      </c>
      <c r="IF182" s="41">
        <f>IF(IF$7="",0,SUMIFS(IF$1:IF181,$D$1:$D181,$D182))</f>
        <v>0</v>
      </c>
      <c r="IG182" s="41">
        <f>IF(IG$7="",0,SUMIFS(IG$1:IG181,$D$1:$D181,$D182))</f>
        <v>0</v>
      </c>
      <c r="IH182" s="41">
        <f>IF(IH$7="",0,SUMIFS(IH$1:IH181,$D$1:$D181,$D182))</f>
        <v>0</v>
      </c>
      <c r="II182" s="41">
        <f>IF(II$7="",0,SUMIFS(II$1:II181,$D$1:$D181,$D182))</f>
        <v>0</v>
      </c>
      <c r="IJ182" s="41">
        <f>IF(IJ$7="",0,SUMIFS(IJ$1:IJ181,$D$1:$D181,$D182))</f>
        <v>0</v>
      </c>
      <c r="IK182" s="41">
        <f>IF(IK$7="",0,SUMIFS(IK$1:IK181,$D$1:$D181,$D182))</f>
        <v>0</v>
      </c>
      <c r="IL182" s="41">
        <f>IF(IL$7="",0,SUMIFS(IL$1:IL181,$D$1:$D181,$D182))</f>
        <v>0</v>
      </c>
      <c r="IM182" s="41">
        <f>IF(IM$7="",0,SUMIFS(IM$1:IM181,$D$1:$D181,$D182))</f>
        <v>0</v>
      </c>
      <c r="IN182" s="41">
        <f>IF(IN$7="",0,SUMIFS(IN$1:IN181,$D$1:$D181,$D182))</f>
        <v>0</v>
      </c>
      <c r="IO182" s="41">
        <f>IF(IO$7="",0,SUMIFS(IO$1:IO181,$D$1:$D181,$D182))</f>
        <v>0</v>
      </c>
      <c r="IP182" s="41">
        <f>IF(IP$7="",0,SUMIFS(IP$1:IP181,$D$1:$D181,$D182))</f>
        <v>0</v>
      </c>
      <c r="IQ182" s="41">
        <f>IF(IQ$7="",0,SUMIFS(IQ$1:IQ181,$D$1:$D181,$D182))</f>
        <v>0</v>
      </c>
      <c r="IR182" s="41">
        <f>IF(IR$7="",0,SUMIFS(IR$1:IR181,$D$1:$D181,$D182))</f>
        <v>0</v>
      </c>
      <c r="IS182" s="41">
        <f>IF(IS$7="",0,SUMIFS(IS$1:IS181,$D$1:$D181,$D182))</f>
        <v>0</v>
      </c>
      <c r="IT182" s="41">
        <f>IF(IT$7="",0,SUMIFS(IT$1:IT181,$D$1:$D181,$D182))</f>
        <v>0</v>
      </c>
      <c r="IU182" s="41">
        <f>IF(IU$7="",0,SUMIFS(IU$1:IU181,$D$1:$D181,$D182))</f>
        <v>0</v>
      </c>
      <c r="IV182" s="41">
        <f>IF(IV$7="",0,SUMIFS(IV$1:IV181,$D$1:$D181,$D182))</f>
        <v>0</v>
      </c>
      <c r="IW182" s="41">
        <f>IF(IW$7="",0,SUMIFS(IW$1:IW181,$D$1:$D181,$D182))</f>
        <v>0</v>
      </c>
      <c r="IX182" s="41">
        <f>IF(IX$7="",0,SUMIFS(IX$1:IX181,$D$1:$D181,$D182))</f>
        <v>0</v>
      </c>
      <c r="IY182" s="41">
        <f>IF(IY$7="",0,SUMIFS(IY$1:IY181,$D$1:$D181,$D182))</f>
        <v>0</v>
      </c>
      <c r="IZ182" s="41">
        <f>IF(IZ$7="",0,SUMIFS(IZ$1:IZ181,$D$1:$D181,$D182))</f>
        <v>0</v>
      </c>
      <c r="JA182" s="41">
        <f>IF(JA$7="",0,SUMIFS(JA$1:JA181,$D$1:$D181,$D182))</f>
        <v>0</v>
      </c>
      <c r="JB182" s="41">
        <f>IF(JB$7="",0,SUMIFS(JB$1:JB181,$D$1:$D181,$D182))</f>
        <v>0</v>
      </c>
      <c r="JC182" s="41">
        <f>IF(JC$7="",0,SUMIFS(JC$1:JC181,$D$1:$D181,$D182))</f>
        <v>0</v>
      </c>
      <c r="JD182" s="41">
        <f>IF(JD$7="",0,SUMIFS(JD$1:JD181,$D$1:$D181,$D182))</f>
        <v>0</v>
      </c>
      <c r="JE182" s="41">
        <f>IF(JE$7="",0,SUMIFS(JE$1:JE181,$D$1:$D181,$D182))</f>
        <v>0</v>
      </c>
      <c r="JF182" s="41">
        <f>IF(JF$7="",0,SUMIFS(JF$1:JF181,$D$1:$D181,$D182))</f>
        <v>0</v>
      </c>
      <c r="JG182" s="41">
        <f>IF(JG$7="",0,SUMIFS(JG$1:JG181,$D$1:$D181,$D182))</f>
        <v>0</v>
      </c>
      <c r="JH182" s="41">
        <f>IF(JH$7="",0,SUMIFS(JH$1:JH181,$D$1:$D181,$D182))</f>
        <v>0</v>
      </c>
      <c r="JI182" s="41">
        <f>IF(JI$7="",0,SUMIFS(JI$1:JI181,$D$1:$D181,$D182))</f>
        <v>0</v>
      </c>
      <c r="JJ182" s="41">
        <f>IF(JJ$7="",0,SUMIFS(JJ$1:JJ181,$D$1:$D181,$D182))</f>
        <v>0</v>
      </c>
      <c r="JK182" s="41">
        <f>IF(JK$7="",0,SUMIFS(JK$1:JK181,$D$1:$D181,$D182))</f>
        <v>0</v>
      </c>
      <c r="JL182" s="41">
        <f>IF(JL$7="",0,SUMIFS(JL$1:JL181,$D$1:$D181,$D182))</f>
        <v>0</v>
      </c>
      <c r="JM182" s="41">
        <f>IF(JM$7="",0,SUMIFS(JM$1:JM181,$D$1:$D181,$D182))</f>
        <v>0</v>
      </c>
      <c r="JN182" s="41">
        <f>IF(JN$7="",0,SUMIFS(JN$1:JN181,$D$1:$D181,$D182))</f>
        <v>0</v>
      </c>
      <c r="JO182" s="41">
        <f>IF(JO$7="",0,SUMIFS(JO$1:JO181,$D$1:$D181,$D182))</f>
        <v>0</v>
      </c>
      <c r="JP182" s="41">
        <f>IF(JP$7="",0,SUMIFS(JP$1:JP181,$D$1:$D181,$D182))</f>
        <v>0</v>
      </c>
      <c r="JQ182" s="41">
        <f>IF(JQ$7="",0,SUMIFS(JQ$1:JQ181,$D$1:$D181,$D182))</f>
        <v>0</v>
      </c>
      <c r="JR182" s="41">
        <f>IF(JR$7="",0,SUMIFS(JR$1:JR181,$D$1:$D181,$D182))</f>
        <v>0</v>
      </c>
      <c r="JS182" s="41">
        <f>IF(JS$7="",0,SUMIFS(JS$1:JS181,$D$1:$D181,$D182))</f>
        <v>0</v>
      </c>
      <c r="JT182" s="41">
        <f>IF(JT$7="",0,SUMIFS(JT$1:JT181,$D$1:$D181,$D182))</f>
        <v>0</v>
      </c>
      <c r="JU182" s="41">
        <f>IF(JU$7="",0,SUMIFS(JU$1:JU181,$D$1:$D181,$D182))</f>
        <v>0</v>
      </c>
      <c r="JV182" s="41">
        <f>IF(JV$7="",0,SUMIFS(JV$1:JV181,$D$1:$D181,$D182))</f>
        <v>0</v>
      </c>
      <c r="JW182" s="41">
        <f>IF(JW$7="",0,SUMIFS(JW$1:JW181,$D$1:$D181,$D182))</f>
        <v>0</v>
      </c>
      <c r="JX182" s="41">
        <f>IF(JX$7="",0,SUMIFS(JX$1:JX181,$D$1:$D181,$D182))</f>
        <v>0</v>
      </c>
      <c r="JY182" s="41">
        <f>IF(JY$7="",0,SUMIFS(JY$1:JY181,$D$1:$D181,$D182))</f>
        <v>0</v>
      </c>
      <c r="JZ182" s="41">
        <f>IF(JZ$7="",0,SUMIFS(JZ$1:JZ181,$D$1:$D181,$D182))</f>
        <v>0</v>
      </c>
      <c r="KA182" s="41">
        <f>IF(KA$7="",0,SUMIFS(KA$1:KA181,$D$1:$D181,$D182))</f>
        <v>0</v>
      </c>
      <c r="KB182" s="41">
        <f>IF(KB$7="",0,SUMIFS(KB$1:KB181,$D$1:$D181,$D182))</f>
        <v>0</v>
      </c>
      <c r="KC182" s="41">
        <f>IF(KC$7="",0,SUMIFS(KC$1:KC181,$D$1:$D181,$D182))</f>
        <v>0</v>
      </c>
      <c r="KD182" s="41">
        <f>IF(KD$7="",0,SUMIFS(KD$1:KD181,$D$1:$D181,$D182))</f>
        <v>0</v>
      </c>
      <c r="KE182" s="41">
        <f>IF(KE$7="",0,SUMIFS(KE$1:KE181,$D$1:$D181,$D182))</f>
        <v>0</v>
      </c>
      <c r="KF182" s="41">
        <f>IF(KF$7="",0,SUMIFS(KF$1:KF181,$D$1:$D181,$D182))</f>
        <v>0</v>
      </c>
      <c r="KG182" s="41">
        <f>IF(KG$7="",0,SUMIFS(KG$1:KG181,$D$1:$D181,$D182))</f>
        <v>0</v>
      </c>
      <c r="KH182" s="41">
        <f>IF(KH$7="",0,SUMIFS(KH$1:KH181,$D$1:$D181,$D182))</f>
        <v>0</v>
      </c>
      <c r="KI182" s="41">
        <f>IF(KI$7="",0,SUMIFS(KI$1:KI181,$D$1:$D181,$D182))</f>
        <v>0</v>
      </c>
      <c r="KJ182" s="41">
        <f>IF(KJ$7="",0,SUMIFS(KJ$1:KJ181,$D$1:$D181,$D182))</f>
        <v>0</v>
      </c>
      <c r="KK182" s="41">
        <f>IF(KK$7="",0,SUMIFS(KK$1:KK181,$D$1:$D181,$D182))</f>
        <v>0</v>
      </c>
      <c r="KL182" s="41">
        <f>IF(KL$7="",0,SUMIFS(KL$1:KL181,$D$1:$D181,$D182))</f>
        <v>0</v>
      </c>
      <c r="KM182" s="41">
        <f>IF(KM$7="",0,SUMIFS(KM$1:KM181,$D$1:$D181,$D182))</f>
        <v>0</v>
      </c>
      <c r="KN182" s="41">
        <f>IF(KN$7="",0,SUMIFS(KN$1:KN181,$D$1:$D181,$D182))</f>
        <v>0</v>
      </c>
      <c r="KO182" s="41">
        <f>IF(KO$7="",0,SUMIFS(KO$1:KO181,$D$1:$D181,$D182))</f>
        <v>0</v>
      </c>
      <c r="KP182" s="41">
        <f>IF(KP$7="",0,SUMIFS(KP$1:KP181,$D$1:$D181,$D182))</f>
        <v>0</v>
      </c>
      <c r="KQ182" s="41">
        <f>IF(KQ$7="",0,SUMIFS(KQ$1:KQ181,$D$1:$D181,$D182))</f>
        <v>0</v>
      </c>
      <c r="KR182" s="41">
        <f>IF(KR$7="",0,SUMIFS(KR$1:KR181,$D$1:$D181,$D182))</f>
        <v>0</v>
      </c>
      <c r="KS182" s="41">
        <f>IF(KS$7="",0,SUMIFS(KS$1:KS181,$D$1:$D181,$D182))</f>
        <v>0</v>
      </c>
      <c r="KT182" s="41">
        <f>IF(KT$7="",0,SUMIFS(KT$1:KT181,$D$1:$D181,$D182))</f>
        <v>0</v>
      </c>
      <c r="KU182" s="41">
        <f>IF(KU$7="",0,SUMIFS(KU$1:KU181,$D$1:$D181,$D182))</f>
        <v>0</v>
      </c>
      <c r="KV182" s="41">
        <f>IF(KV$7="",0,SUMIFS(KV$1:KV181,$D$1:$D181,$D182))</f>
        <v>0</v>
      </c>
      <c r="KW182" s="3"/>
      <c r="KX182" s="3"/>
    </row>
    <row r="183" spans="1:310" s="76" customFormat="1" x14ac:dyDescent="0.25">
      <c r="A183" s="70"/>
      <c r="B183" s="72"/>
      <c r="C183" s="93"/>
      <c r="D183" s="93" t="s">
        <v>28</v>
      </c>
      <c r="E183" s="70" t="str">
        <f>kpi!$E$84</f>
        <v>отток ДС по основной деят-ти</v>
      </c>
      <c r="F183" s="70"/>
      <c r="G183" s="70"/>
      <c r="H183" s="72" t="str">
        <f>IF(OR($E183="",$E183=0),"",INDEX(kpi!$I:$I,SUMIFS(kpi!$A:$A,kpi!$E:$E,$E183)))</f>
        <v>руб.</v>
      </c>
      <c r="I183" s="70"/>
      <c r="J183" s="70"/>
      <c r="K183" s="70"/>
      <c r="L183" s="70"/>
      <c r="M183" s="73"/>
      <c r="N183" s="70"/>
      <c r="O183" s="73"/>
      <c r="P183" s="70"/>
      <c r="Q183" s="70"/>
      <c r="R183" s="75">
        <f t="shared" si="1019"/>
        <v>24116759.45176173</v>
      </c>
      <c r="S183" s="70"/>
      <c r="T183" s="70"/>
      <c r="U183" s="75">
        <f>IF(U$7="",0,SUMIFS(U$1:U182,$D$1:$D182,$D183))</f>
        <v>2106736.180121256</v>
      </c>
      <c r="V183" s="75">
        <f>IF(V$7="",0,SUMIFS(V$1:V182,$D$1:$D182,$D183))</f>
        <v>1214412.5782163944</v>
      </c>
      <c r="W183" s="75">
        <f>IF(W$7="",0,SUMIFS(W$1:W182,$D$1:$D182,$D183))</f>
        <v>1337291.6755032188</v>
      </c>
      <c r="X183" s="75">
        <f>IF(X$7="",0,SUMIFS(X$1:X182,$D$1:$D182,$D183))</f>
        <v>1464991.2224834401</v>
      </c>
      <c r="Y183" s="75">
        <f>IF(Y$7="",0,SUMIFS(Y$1:Y182,$D$1:$D182,$D183))</f>
        <v>1588890.0014216474</v>
      </c>
      <c r="Z183" s="75">
        <f>IF(Z$7="",0,SUMIFS(Z$1:Z182,$D$1:$D182,$D183))</f>
        <v>1711520.0621951495</v>
      </c>
      <c r="AA183" s="75">
        <f>IF(AA$7="",0,SUMIFS(AA$1:AA182,$D$1:$D182,$D183))</f>
        <v>1837125.0552214938</v>
      </c>
      <c r="AB183" s="75">
        <f>IF(AB$7="",0,SUMIFS(AB$1:AB182,$D$1:$D182,$D183))</f>
        <v>1965704.9805006799</v>
      </c>
      <c r="AC183" s="75">
        <f>IF(AC$7="",0,SUMIFS(AC$1:AC182,$D$1:$D182,$D183))</f>
        <v>2097259.8380327094</v>
      </c>
      <c r="AD183" s="75">
        <f>IF(AD$7="",0,SUMIFS(AD$1:AD182,$D$1:$D182,$D183))</f>
        <v>2231789.62781758</v>
      </c>
      <c r="AE183" s="75">
        <f>IF(AE$7="",0,SUMIFS(AE$1:AE182,$D$1:$D182,$D183))</f>
        <v>2369294.3498552935</v>
      </c>
      <c r="AF183" s="75">
        <f>IF(AF$7="",0,SUMIFS(AF$1:AF182,$D$1:$D182,$D183))</f>
        <v>2452105.1744650644</v>
      </c>
      <c r="AG183" s="75">
        <f>IF(AG$7="",0,SUMIFS(AG$1:AG182,$D$1:$D182,$D183))</f>
        <v>1739638.7059278039</v>
      </c>
      <c r="AH183" s="75">
        <f>IF(AH$7="",0,SUMIFS(AH$1:AH182,$D$1:$D182,$D183))</f>
        <v>0</v>
      </c>
      <c r="AI183" s="75">
        <f>IF(AI$7="",0,SUMIFS(AI$1:AI182,$D$1:$D182,$D183))</f>
        <v>0</v>
      </c>
      <c r="AJ183" s="75">
        <f>IF(AJ$7="",0,SUMIFS(AJ$1:AJ182,$D$1:$D182,$D183))</f>
        <v>0</v>
      </c>
      <c r="AK183" s="75">
        <f>IF(AK$7="",0,SUMIFS(AK$1:AK182,$D$1:$D182,$D183))</f>
        <v>0</v>
      </c>
      <c r="AL183" s="75">
        <f>IF(AL$7="",0,SUMIFS(AL$1:AL182,$D$1:$D182,$D183))</f>
        <v>0</v>
      </c>
      <c r="AM183" s="75">
        <f>IF(AM$7="",0,SUMIFS(AM$1:AM182,$D$1:$D182,$D183))</f>
        <v>0</v>
      </c>
      <c r="AN183" s="75">
        <f>IF(AN$7="",0,SUMIFS(AN$1:AN182,$D$1:$D182,$D183))</f>
        <v>0</v>
      </c>
      <c r="AO183" s="75">
        <f>IF(AO$7="",0,SUMIFS(AO$1:AO182,$D$1:$D182,$D183))</f>
        <v>0</v>
      </c>
      <c r="AP183" s="75">
        <f>IF(AP$7="",0,SUMIFS(AP$1:AP182,$D$1:$D182,$D183))</f>
        <v>0</v>
      </c>
      <c r="AQ183" s="75">
        <f>IF(AQ$7="",0,SUMIFS(AQ$1:AQ182,$D$1:$D182,$D183))</f>
        <v>0</v>
      </c>
      <c r="AR183" s="75">
        <f>IF(AR$7="",0,SUMIFS(AR$1:AR182,$D$1:$D182,$D183))</f>
        <v>0</v>
      </c>
      <c r="AS183" s="75">
        <f>IF(AS$7="",0,SUMIFS(AS$1:AS182,$D$1:$D182,$D183))</f>
        <v>0</v>
      </c>
      <c r="AT183" s="75">
        <f>IF(AT$7="",0,SUMIFS(AT$1:AT182,$D$1:$D182,$D183))</f>
        <v>0</v>
      </c>
      <c r="AU183" s="75">
        <f>IF(AU$7="",0,SUMIFS(AU$1:AU182,$D$1:$D182,$D183))</f>
        <v>0</v>
      </c>
      <c r="AV183" s="75">
        <f>IF(AV$7="",0,SUMIFS(AV$1:AV182,$D$1:$D182,$D183))</f>
        <v>0</v>
      </c>
      <c r="AW183" s="75">
        <f>IF(AW$7="",0,SUMIFS(AW$1:AW182,$D$1:$D182,$D183))</f>
        <v>0</v>
      </c>
      <c r="AX183" s="75">
        <f>IF(AX$7="",0,SUMIFS(AX$1:AX182,$D$1:$D182,$D183))</f>
        <v>0</v>
      </c>
      <c r="AY183" s="75">
        <f>IF(AY$7="",0,SUMIFS(AY$1:AY182,$D$1:$D182,$D183))</f>
        <v>0</v>
      </c>
      <c r="AZ183" s="75">
        <f>IF(AZ$7="",0,SUMIFS(AZ$1:AZ182,$D$1:$D182,$D183))</f>
        <v>0</v>
      </c>
      <c r="BA183" s="75">
        <f>IF(BA$7="",0,SUMIFS(BA$1:BA182,$D$1:$D182,$D183))</f>
        <v>0</v>
      </c>
      <c r="BB183" s="75">
        <f>IF(BB$7="",0,SUMIFS(BB$1:BB182,$D$1:$D182,$D183))</f>
        <v>0</v>
      </c>
      <c r="BC183" s="75">
        <f>IF(BC$7="",0,SUMIFS(BC$1:BC182,$D$1:$D182,$D183))</f>
        <v>0</v>
      </c>
      <c r="BD183" s="75">
        <f>IF(BD$7="",0,SUMIFS(BD$1:BD182,$D$1:$D182,$D183))</f>
        <v>0</v>
      </c>
      <c r="BE183" s="75">
        <f>IF(BE$7="",0,SUMIFS(BE$1:BE182,$D$1:$D182,$D183))</f>
        <v>0</v>
      </c>
      <c r="BF183" s="75">
        <f>IF(BF$7="",0,SUMIFS(BF$1:BF182,$D$1:$D182,$D183))</f>
        <v>0</v>
      </c>
      <c r="BG183" s="75">
        <f>IF(BG$7="",0,SUMIFS(BG$1:BG182,$D$1:$D182,$D183))</f>
        <v>0</v>
      </c>
      <c r="BH183" s="75">
        <f>IF(BH$7="",0,SUMIFS(BH$1:BH182,$D$1:$D182,$D183))</f>
        <v>0</v>
      </c>
      <c r="BI183" s="75">
        <f>IF(BI$7="",0,SUMIFS(BI$1:BI182,$D$1:$D182,$D183))</f>
        <v>0</v>
      </c>
      <c r="BJ183" s="75">
        <f>IF(BJ$7="",0,SUMIFS(BJ$1:BJ182,$D$1:$D182,$D183))</f>
        <v>0</v>
      </c>
      <c r="BK183" s="75">
        <f>IF(BK$7="",0,SUMIFS(BK$1:BK182,$D$1:$D182,$D183))</f>
        <v>0</v>
      </c>
      <c r="BL183" s="75">
        <f>IF(BL$7="",0,SUMIFS(BL$1:BL182,$D$1:$D182,$D183))</f>
        <v>0</v>
      </c>
      <c r="BM183" s="75">
        <f>IF(BM$7="",0,SUMIFS(BM$1:BM182,$D$1:$D182,$D183))</f>
        <v>0</v>
      </c>
      <c r="BN183" s="75">
        <f>IF(BN$7="",0,SUMIFS(BN$1:BN182,$D$1:$D182,$D183))</f>
        <v>0</v>
      </c>
      <c r="BO183" s="75">
        <f>IF(BO$7="",0,SUMIFS(BO$1:BO182,$D$1:$D182,$D183))</f>
        <v>0</v>
      </c>
      <c r="BP183" s="75">
        <f>IF(BP$7="",0,SUMIFS(BP$1:BP182,$D$1:$D182,$D183))</f>
        <v>0</v>
      </c>
      <c r="BQ183" s="75">
        <f>IF(BQ$7="",0,SUMIFS(BQ$1:BQ182,$D$1:$D182,$D183))</f>
        <v>0</v>
      </c>
      <c r="BR183" s="75">
        <f>IF(BR$7="",0,SUMIFS(BR$1:BR182,$D$1:$D182,$D183))</f>
        <v>0</v>
      </c>
      <c r="BS183" s="75">
        <f>IF(BS$7="",0,SUMIFS(BS$1:BS182,$D$1:$D182,$D183))</f>
        <v>0</v>
      </c>
      <c r="BT183" s="75">
        <f>IF(BT$7="",0,SUMIFS(BT$1:BT182,$D$1:$D182,$D183))</f>
        <v>0</v>
      </c>
      <c r="BU183" s="75">
        <f>IF(BU$7="",0,SUMIFS(BU$1:BU182,$D$1:$D182,$D183))</f>
        <v>0</v>
      </c>
      <c r="BV183" s="75">
        <f>IF(BV$7="",0,SUMIFS(BV$1:BV182,$D$1:$D182,$D183))</f>
        <v>0</v>
      </c>
      <c r="BW183" s="75">
        <f>IF(BW$7="",0,SUMIFS(BW$1:BW182,$D$1:$D182,$D183))</f>
        <v>0</v>
      </c>
      <c r="BX183" s="75">
        <f>IF(BX$7="",0,SUMIFS(BX$1:BX182,$D$1:$D182,$D183))</f>
        <v>0</v>
      </c>
      <c r="BY183" s="75">
        <f>IF(BY$7="",0,SUMIFS(BY$1:BY182,$D$1:$D182,$D183))</f>
        <v>0</v>
      </c>
      <c r="BZ183" s="75">
        <f>IF(BZ$7="",0,SUMIFS(BZ$1:BZ182,$D$1:$D182,$D183))</f>
        <v>0</v>
      </c>
      <c r="CA183" s="75">
        <f>IF(CA$7="",0,SUMIFS(CA$1:CA182,$D$1:$D182,$D183))</f>
        <v>0</v>
      </c>
      <c r="CB183" s="75">
        <f>IF(CB$7="",0,SUMIFS(CB$1:CB182,$D$1:$D182,$D183))</f>
        <v>0</v>
      </c>
      <c r="CC183" s="75">
        <f>IF(CC$7="",0,SUMIFS(CC$1:CC182,$D$1:$D182,$D183))</f>
        <v>0</v>
      </c>
      <c r="CD183" s="75">
        <f>IF(CD$7="",0,SUMIFS(CD$1:CD182,$D$1:$D182,$D183))</f>
        <v>0</v>
      </c>
      <c r="CE183" s="75">
        <f>IF(CE$7="",0,SUMIFS(CE$1:CE182,$D$1:$D182,$D183))</f>
        <v>0</v>
      </c>
      <c r="CF183" s="75">
        <f>IF(CF$7="",0,SUMIFS(CF$1:CF182,$D$1:$D182,$D183))</f>
        <v>0</v>
      </c>
      <c r="CG183" s="75">
        <f>IF(CG$7="",0,SUMIFS(CG$1:CG182,$D$1:$D182,$D183))</f>
        <v>0</v>
      </c>
      <c r="CH183" s="75">
        <f>IF(CH$7="",0,SUMIFS(CH$1:CH182,$D$1:$D182,$D183))</f>
        <v>0</v>
      </c>
      <c r="CI183" s="75">
        <f>IF(CI$7="",0,SUMIFS(CI$1:CI182,$D$1:$D182,$D183))</f>
        <v>0</v>
      </c>
      <c r="CJ183" s="75">
        <f>IF(CJ$7="",0,SUMIFS(CJ$1:CJ182,$D$1:$D182,$D183))</f>
        <v>0</v>
      </c>
      <c r="CK183" s="75">
        <f>IF(CK$7="",0,SUMIFS(CK$1:CK182,$D$1:$D182,$D183))</f>
        <v>0</v>
      </c>
      <c r="CL183" s="75">
        <f>IF(CL$7="",0,SUMIFS(CL$1:CL182,$D$1:$D182,$D183))</f>
        <v>0</v>
      </c>
      <c r="CM183" s="75">
        <f>IF(CM$7="",0,SUMIFS(CM$1:CM182,$D$1:$D182,$D183))</f>
        <v>0</v>
      </c>
      <c r="CN183" s="75">
        <f>IF(CN$7="",0,SUMIFS(CN$1:CN182,$D$1:$D182,$D183))</f>
        <v>0</v>
      </c>
      <c r="CO183" s="75">
        <f>IF(CO$7="",0,SUMIFS(CO$1:CO182,$D$1:$D182,$D183))</f>
        <v>0</v>
      </c>
      <c r="CP183" s="75">
        <f>IF(CP$7="",0,SUMIFS(CP$1:CP182,$D$1:$D182,$D183))</f>
        <v>0</v>
      </c>
      <c r="CQ183" s="75">
        <f>IF(CQ$7="",0,SUMIFS(CQ$1:CQ182,$D$1:$D182,$D183))</f>
        <v>0</v>
      </c>
      <c r="CR183" s="75">
        <f>IF(CR$7="",0,SUMIFS(CR$1:CR182,$D$1:$D182,$D183))</f>
        <v>0</v>
      </c>
      <c r="CS183" s="75">
        <f>IF(CS$7="",0,SUMIFS(CS$1:CS182,$D$1:$D182,$D183))</f>
        <v>0</v>
      </c>
      <c r="CT183" s="75">
        <f>IF(CT$7="",0,SUMIFS(CT$1:CT182,$D$1:$D182,$D183))</f>
        <v>0</v>
      </c>
      <c r="CU183" s="75">
        <f>IF(CU$7="",0,SUMIFS(CU$1:CU182,$D$1:$D182,$D183))</f>
        <v>0</v>
      </c>
      <c r="CV183" s="75">
        <f>IF(CV$7="",0,SUMIFS(CV$1:CV182,$D$1:$D182,$D183))</f>
        <v>0</v>
      </c>
      <c r="CW183" s="75">
        <f>IF(CW$7="",0,SUMIFS(CW$1:CW182,$D$1:$D182,$D183))</f>
        <v>0</v>
      </c>
      <c r="CX183" s="75">
        <f>IF(CX$7="",0,SUMIFS(CX$1:CX182,$D$1:$D182,$D183))</f>
        <v>0</v>
      </c>
      <c r="CY183" s="75">
        <f>IF(CY$7="",0,SUMIFS(CY$1:CY182,$D$1:$D182,$D183))</f>
        <v>0</v>
      </c>
      <c r="CZ183" s="75">
        <f>IF(CZ$7="",0,SUMIFS(CZ$1:CZ182,$D$1:$D182,$D183))</f>
        <v>0</v>
      </c>
      <c r="DA183" s="75">
        <f>IF(DA$7="",0,SUMIFS(DA$1:DA182,$D$1:$D182,$D183))</f>
        <v>0</v>
      </c>
      <c r="DB183" s="75">
        <f>IF(DB$7="",0,SUMIFS(DB$1:DB182,$D$1:$D182,$D183))</f>
        <v>0</v>
      </c>
      <c r="DC183" s="75">
        <f>IF(DC$7="",0,SUMIFS(DC$1:DC182,$D$1:$D182,$D183))</f>
        <v>0</v>
      </c>
      <c r="DD183" s="75">
        <f>IF(DD$7="",0,SUMIFS(DD$1:DD182,$D$1:$D182,$D183))</f>
        <v>0</v>
      </c>
      <c r="DE183" s="75">
        <f>IF(DE$7="",0,SUMIFS(DE$1:DE182,$D$1:$D182,$D183))</f>
        <v>0</v>
      </c>
      <c r="DF183" s="75">
        <f>IF(DF$7="",0,SUMIFS(DF$1:DF182,$D$1:$D182,$D183))</f>
        <v>0</v>
      </c>
      <c r="DG183" s="75">
        <f>IF(DG$7="",0,SUMIFS(DG$1:DG182,$D$1:$D182,$D183))</f>
        <v>0</v>
      </c>
      <c r="DH183" s="75">
        <f>IF(DH$7="",0,SUMIFS(DH$1:DH182,$D$1:$D182,$D183))</f>
        <v>0</v>
      </c>
      <c r="DI183" s="75">
        <f>IF(DI$7="",0,SUMIFS(DI$1:DI182,$D$1:$D182,$D183))</f>
        <v>0</v>
      </c>
      <c r="DJ183" s="75">
        <f>IF(DJ$7="",0,SUMIFS(DJ$1:DJ182,$D$1:$D182,$D183))</f>
        <v>0</v>
      </c>
      <c r="DK183" s="75">
        <f>IF(DK$7="",0,SUMIFS(DK$1:DK182,$D$1:$D182,$D183))</f>
        <v>0</v>
      </c>
      <c r="DL183" s="75">
        <f>IF(DL$7="",0,SUMIFS(DL$1:DL182,$D$1:$D182,$D183))</f>
        <v>0</v>
      </c>
      <c r="DM183" s="75">
        <f>IF(DM$7="",0,SUMIFS(DM$1:DM182,$D$1:$D182,$D183))</f>
        <v>0</v>
      </c>
      <c r="DN183" s="75">
        <f>IF(DN$7="",0,SUMIFS(DN$1:DN182,$D$1:$D182,$D183))</f>
        <v>0</v>
      </c>
      <c r="DO183" s="75">
        <f>IF(DO$7="",0,SUMIFS(DO$1:DO182,$D$1:$D182,$D183))</f>
        <v>0</v>
      </c>
      <c r="DP183" s="75">
        <f>IF(DP$7="",0,SUMIFS(DP$1:DP182,$D$1:$D182,$D183))</f>
        <v>0</v>
      </c>
      <c r="DQ183" s="75">
        <f>IF(DQ$7="",0,SUMIFS(DQ$1:DQ182,$D$1:$D182,$D183))</f>
        <v>0</v>
      </c>
      <c r="DR183" s="75">
        <f>IF(DR$7="",0,SUMIFS(DR$1:DR182,$D$1:$D182,$D183))</f>
        <v>0</v>
      </c>
      <c r="DS183" s="75">
        <f>IF(DS$7="",0,SUMIFS(DS$1:DS182,$D$1:$D182,$D183))</f>
        <v>0</v>
      </c>
      <c r="DT183" s="75">
        <f>IF(DT$7="",0,SUMIFS(DT$1:DT182,$D$1:$D182,$D183))</f>
        <v>0</v>
      </c>
      <c r="DU183" s="75">
        <f>IF(DU$7="",0,SUMIFS(DU$1:DU182,$D$1:$D182,$D183))</f>
        <v>0</v>
      </c>
      <c r="DV183" s="75">
        <f>IF(DV$7="",0,SUMIFS(DV$1:DV182,$D$1:$D182,$D183))</f>
        <v>0</v>
      </c>
      <c r="DW183" s="75">
        <f>IF(DW$7="",0,SUMIFS(DW$1:DW182,$D$1:$D182,$D183))</f>
        <v>0</v>
      </c>
      <c r="DX183" s="75">
        <f>IF(DX$7="",0,SUMIFS(DX$1:DX182,$D$1:$D182,$D183))</f>
        <v>0</v>
      </c>
      <c r="DY183" s="75">
        <f>IF(DY$7="",0,SUMIFS(DY$1:DY182,$D$1:$D182,$D183))</f>
        <v>0</v>
      </c>
      <c r="DZ183" s="75">
        <f>IF(DZ$7="",0,SUMIFS(DZ$1:DZ182,$D$1:$D182,$D183))</f>
        <v>0</v>
      </c>
      <c r="EA183" s="75">
        <f>IF(EA$7="",0,SUMIFS(EA$1:EA182,$D$1:$D182,$D183))</f>
        <v>0</v>
      </c>
      <c r="EB183" s="75">
        <f>IF(EB$7="",0,SUMIFS(EB$1:EB182,$D$1:$D182,$D183))</f>
        <v>0</v>
      </c>
      <c r="EC183" s="75">
        <f>IF(EC$7="",0,SUMIFS(EC$1:EC182,$D$1:$D182,$D183))</f>
        <v>0</v>
      </c>
      <c r="ED183" s="75">
        <f>IF(ED$7="",0,SUMIFS(ED$1:ED182,$D$1:$D182,$D183))</f>
        <v>0</v>
      </c>
      <c r="EE183" s="75">
        <f>IF(EE$7="",0,SUMIFS(EE$1:EE182,$D$1:$D182,$D183))</f>
        <v>0</v>
      </c>
      <c r="EF183" s="75">
        <f>IF(EF$7="",0,SUMIFS(EF$1:EF182,$D$1:$D182,$D183))</f>
        <v>0</v>
      </c>
      <c r="EG183" s="75">
        <f>IF(EG$7="",0,SUMIFS(EG$1:EG182,$D$1:$D182,$D183))</f>
        <v>0</v>
      </c>
      <c r="EH183" s="75">
        <f>IF(EH$7="",0,SUMIFS(EH$1:EH182,$D$1:$D182,$D183))</f>
        <v>0</v>
      </c>
      <c r="EI183" s="75">
        <f>IF(EI$7="",0,SUMIFS(EI$1:EI182,$D$1:$D182,$D183))</f>
        <v>0</v>
      </c>
      <c r="EJ183" s="75">
        <f>IF(EJ$7="",0,SUMIFS(EJ$1:EJ182,$D$1:$D182,$D183))</f>
        <v>0</v>
      </c>
      <c r="EK183" s="75">
        <f>IF(EK$7="",0,SUMIFS(EK$1:EK182,$D$1:$D182,$D183))</f>
        <v>0</v>
      </c>
      <c r="EL183" s="75">
        <f>IF(EL$7="",0,SUMIFS(EL$1:EL182,$D$1:$D182,$D183))</f>
        <v>0</v>
      </c>
      <c r="EM183" s="75">
        <f>IF(EM$7="",0,SUMIFS(EM$1:EM182,$D$1:$D182,$D183))</f>
        <v>0</v>
      </c>
      <c r="EN183" s="75">
        <f>IF(EN$7="",0,SUMIFS(EN$1:EN182,$D$1:$D182,$D183))</f>
        <v>0</v>
      </c>
      <c r="EO183" s="75">
        <f>IF(EO$7="",0,SUMIFS(EO$1:EO182,$D$1:$D182,$D183))</f>
        <v>0</v>
      </c>
      <c r="EP183" s="75">
        <f>IF(EP$7="",0,SUMIFS(EP$1:EP182,$D$1:$D182,$D183))</f>
        <v>0</v>
      </c>
      <c r="EQ183" s="75">
        <f>IF(EQ$7="",0,SUMIFS(EQ$1:EQ182,$D$1:$D182,$D183))</f>
        <v>0</v>
      </c>
      <c r="ER183" s="75">
        <f>IF(ER$7="",0,SUMIFS(ER$1:ER182,$D$1:$D182,$D183))</f>
        <v>0</v>
      </c>
      <c r="ES183" s="75">
        <f>IF(ES$7="",0,SUMIFS(ES$1:ES182,$D$1:$D182,$D183))</f>
        <v>0</v>
      </c>
      <c r="ET183" s="75">
        <f>IF(ET$7="",0,SUMIFS(ET$1:ET182,$D$1:$D182,$D183))</f>
        <v>0</v>
      </c>
      <c r="EU183" s="75">
        <f>IF(EU$7="",0,SUMIFS(EU$1:EU182,$D$1:$D182,$D183))</f>
        <v>0</v>
      </c>
      <c r="EV183" s="75">
        <f>IF(EV$7="",0,SUMIFS(EV$1:EV182,$D$1:$D182,$D183))</f>
        <v>0</v>
      </c>
      <c r="EW183" s="75">
        <f>IF(EW$7="",0,SUMIFS(EW$1:EW182,$D$1:$D182,$D183))</f>
        <v>0</v>
      </c>
      <c r="EX183" s="75">
        <f>IF(EX$7="",0,SUMIFS(EX$1:EX182,$D$1:$D182,$D183))</f>
        <v>0</v>
      </c>
      <c r="EY183" s="75">
        <f>IF(EY$7="",0,SUMIFS(EY$1:EY182,$D$1:$D182,$D183))</f>
        <v>0</v>
      </c>
      <c r="EZ183" s="75">
        <f>IF(EZ$7="",0,SUMIFS(EZ$1:EZ182,$D$1:$D182,$D183))</f>
        <v>0</v>
      </c>
      <c r="FA183" s="75">
        <f>IF(FA$7="",0,SUMIFS(FA$1:FA182,$D$1:$D182,$D183))</f>
        <v>0</v>
      </c>
      <c r="FB183" s="75">
        <f>IF(FB$7="",0,SUMIFS(FB$1:FB182,$D$1:$D182,$D183))</f>
        <v>0</v>
      </c>
      <c r="FC183" s="75">
        <f>IF(FC$7="",0,SUMIFS(FC$1:FC182,$D$1:$D182,$D183))</f>
        <v>0</v>
      </c>
      <c r="FD183" s="75">
        <f>IF(FD$7="",0,SUMIFS(FD$1:FD182,$D$1:$D182,$D183))</f>
        <v>0</v>
      </c>
      <c r="FE183" s="75">
        <f>IF(FE$7="",0,SUMIFS(FE$1:FE182,$D$1:$D182,$D183))</f>
        <v>0</v>
      </c>
      <c r="FF183" s="75">
        <f>IF(FF$7="",0,SUMIFS(FF$1:FF182,$D$1:$D182,$D183))</f>
        <v>0</v>
      </c>
      <c r="FG183" s="75">
        <f>IF(FG$7="",0,SUMIFS(FG$1:FG182,$D$1:$D182,$D183))</f>
        <v>0</v>
      </c>
      <c r="FH183" s="75">
        <f>IF(FH$7="",0,SUMIFS(FH$1:FH182,$D$1:$D182,$D183))</f>
        <v>0</v>
      </c>
      <c r="FI183" s="75">
        <f>IF(FI$7="",0,SUMIFS(FI$1:FI182,$D$1:$D182,$D183))</f>
        <v>0</v>
      </c>
      <c r="FJ183" s="75">
        <f>IF(FJ$7="",0,SUMIFS(FJ$1:FJ182,$D$1:$D182,$D183))</f>
        <v>0</v>
      </c>
      <c r="FK183" s="75">
        <f>IF(FK$7="",0,SUMIFS(FK$1:FK182,$D$1:$D182,$D183))</f>
        <v>0</v>
      </c>
      <c r="FL183" s="75">
        <f>IF(FL$7="",0,SUMIFS(FL$1:FL182,$D$1:$D182,$D183))</f>
        <v>0</v>
      </c>
      <c r="FM183" s="75">
        <f>IF(FM$7="",0,SUMIFS(FM$1:FM182,$D$1:$D182,$D183))</f>
        <v>0</v>
      </c>
      <c r="FN183" s="75">
        <f>IF(FN$7="",0,SUMIFS(FN$1:FN182,$D$1:$D182,$D183))</f>
        <v>0</v>
      </c>
      <c r="FO183" s="75">
        <f>IF(FO$7="",0,SUMIFS(FO$1:FO182,$D$1:$D182,$D183))</f>
        <v>0</v>
      </c>
      <c r="FP183" s="75">
        <f>IF(FP$7="",0,SUMIFS(FP$1:FP182,$D$1:$D182,$D183))</f>
        <v>0</v>
      </c>
      <c r="FQ183" s="75">
        <f>IF(FQ$7="",0,SUMIFS(FQ$1:FQ182,$D$1:$D182,$D183))</f>
        <v>0</v>
      </c>
      <c r="FR183" s="75">
        <f>IF(FR$7="",0,SUMIFS(FR$1:FR182,$D$1:$D182,$D183))</f>
        <v>0</v>
      </c>
      <c r="FS183" s="75">
        <f>IF(FS$7="",0,SUMIFS(FS$1:FS182,$D$1:$D182,$D183))</f>
        <v>0</v>
      </c>
      <c r="FT183" s="75">
        <f>IF(FT$7="",0,SUMIFS(FT$1:FT182,$D$1:$D182,$D183))</f>
        <v>0</v>
      </c>
      <c r="FU183" s="75">
        <f>IF(FU$7="",0,SUMIFS(FU$1:FU182,$D$1:$D182,$D183))</f>
        <v>0</v>
      </c>
      <c r="FV183" s="75">
        <f>IF(FV$7="",0,SUMIFS(FV$1:FV182,$D$1:$D182,$D183))</f>
        <v>0</v>
      </c>
      <c r="FW183" s="75">
        <f>IF(FW$7="",0,SUMIFS(FW$1:FW182,$D$1:$D182,$D183))</f>
        <v>0</v>
      </c>
      <c r="FX183" s="75">
        <f>IF(FX$7="",0,SUMIFS(FX$1:FX182,$D$1:$D182,$D183))</f>
        <v>0</v>
      </c>
      <c r="FY183" s="75">
        <f>IF(FY$7="",0,SUMIFS(FY$1:FY182,$D$1:$D182,$D183))</f>
        <v>0</v>
      </c>
      <c r="FZ183" s="75">
        <f>IF(FZ$7="",0,SUMIFS(FZ$1:FZ182,$D$1:$D182,$D183))</f>
        <v>0</v>
      </c>
      <c r="GA183" s="75">
        <f>IF(GA$7="",0,SUMIFS(GA$1:GA182,$D$1:$D182,$D183))</f>
        <v>0</v>
      </c>
      <c r="GB183" s="75">
        <f>IF(GB$7="",0,SUMIFS(GB$1:GB182,$D$1:$D182,$D183))</f>
        <v>0</v>
      </c>
      <c r="GC183" s="75">
        <f>IF(GC$7="",0,SUMIFS(GC$1:GC182,$D$1:$D182,$D183))</f>
        <v>0</v>
      </c>
      <c r="GD183" s="75">
        <f>IF(GD$7="",0,SUMIFS(GD$1:GD182,$D$1:$D182,$D183))</f>
        <v>0</v>
      </c>
      <c r="GE183" s="75">
        <f>IF(GE$7="",0,SUMIFS(GE$1:GE182,$D$1:$D182,$D183))</f>
        <v>0</v>
      </c>
      <c r="GF183" s="75">
        <f>IF(GF$7="",0,SUMIFS(GF$1:GF182,$D$1:$D182,$D183))</f>
        <v>0</v>
      </c>
      <c r="GG183" s="75">
        <f>IF(GG$7="",0,SUMIFS(GG$1:GG182,$D$1:$D182,$D183))</f>
        <v>0</v>
      </c>
      <c r="GH183" s="75">
        <f>IF(GH$7="",0,SUMIFS(GH$1:GH182,$D$1:$D182,$D183))</f>
        <v>0</v>
      </c>
      <c r="GI183" s="75">
        <f>IF(GI$7="",0,SUMIFS(GI$1:GI182,$D$1:$D182,$D183))</f>
        <v>0</v>
      </c>
      <c r="GJ183" s="75">
        <f>IF(GJ$7="",0,SUMIFS(GJ$1:GJ182,$D$1:$D182,$D183))</f>
        <v>0</v>
      </c>
      <c r="GK183" s="75">
        <f>IF(GK$7="",0,SUMIFS(GK$1:GK182,$D$1:$D182,$D183))</f>
        <v>0</v>
      </c>
      <c r="GL183" s="75">
        <f>IF(GL$7="",0,SUMIFS(GL$1:GL182,$D$1:$D182,$D183))</f>
        <v>0</v>
      </c>
      <c r="GM183" s="75">
        <f>IF(GM$7="",0,SUMIFS(GM$1:GM182,$D$1:$D182,$D183))</f>
        <v>0</v>
      </c>
      <c r="GN183" s="75">
        <f>IF(GN$7="",0,SUMIFS(GN$1:GN182,$D$1:$D182,$D183))</f>
        <v>0</v>
      </c>
      <c r="GO183" s="75">
        <f>IF(GO$7="",0,SUMIFS(GO$1:GO182,$D$1:$D182,$D183))</f>
        <v>0</v>
      </c>
      <c r="GP183" s="75">
        <f>IF(GP$7="",0,SUMIFS(GP$1:GP182,$D$1:$D182,$D183))</f>
        <v>0</v>
      </c>
      <c r="GQ183" s="75">
        <f>IF(GQ$7="",0,SUMIFS(GQ$1:GQ182,$D$1:$D182,$D183))</f>
        <v>0</v>
      </c>
      <c r="GR183" s="75">
        <f>IF(GR$7="",0,SUMIFS(GR$1:GR182,$D$1:$D182,$D183))</f>
        <v>0</v>
      </c>
      <c r="GS183" s="75">
        <f>IF(GS$7="",0,SUMIFS(GS$1:GS182,$D$1:$D182,$D183))</f>
        <v>0</v>
      </c>
      <c r="GT183" s="75">
        <f>IF(GT$7="",0,SUMIFS(GT$1:GT182,$D$1:$D182,$D183))</f>
        <v>0</v>
      </c>
      <c r="GU183" s="75">
        <f>IF(GU$7="",0,SUMIFS(GU$1:GU182,$D$1:$D182,$D183))</f>
        <v>0</v>
      </c>
      <c r="GV183" s="75">
        <f>IF(GV$7="",0,SUMIFS(GV$1:GV182,$D$1:$D182,$D183))</f>
        <v>0</v>
      </c>
      <c r="GW183" s="75">
        <f>IF(GW$7="",0,SUMIFS(GW$1:GW182,$D$1:$D182,$D183))</f>
        <v>0</v>
      </c>
      <c r="GX183" s="75">
        <f>IF(GX$7="",0,SUMIFS(GX$1:GX182,$D$1:$D182,$D183))</f>
        <v>0</v>
      </c>
      <c r="GY183" s="75">
        <f>IF(GY$7="",0,SUMIFS(GY$1:GY182,$D$1:$D182,$D183))</f>
        <v>0</v>
      </c>
      <c r="GZ183" s="75">
        <f>IF(GZ$7="",0,SUMIFS(GZ$1:GZ182,$D$1:$D182,$D183))</f>
        <v>0</v>
      </c>
      <c r="HA183" s="75">
        <f>IF(HA$7="",0,SUMIFS(HA$1:HA182,$D$1:$D182,$D183))</f>
        <v>0</v>
      </c>
      <c r="HB183" s="75">
        <f>IF(HB$7="",0,SUMIFS(HB$1:HB182,$D$1:$D182,$D183))</f>
        <v>0</v>
      </c>
      <c r="HC183" s="75">
        <f>IF(HC$7="",0,SUMIFS(HC$1:HC182,$D$1:$D182,$D183))</f>
        <v>0</v>
      </c>
      <c r="HD183" s="75">
        <f>IF(HD$7="",0,SUMIFS(HD$1:HD182,$D$1:$D182,$D183))</f>
        <v>0</v>
      </c>
      <c r="HE183" s="75">
        <f>IF(HE$7="",0,SUMIFS(HE$1:HE182,$D$1:$D182,$D183))</f>
        <v>0</v>
      </c>
      <c r="HF183" s="75">
        <f>IF(HF$7="",0,SUMIFS(HF$1:HF182,$D$1:$D182,$D183))</f>
        <v>0</v>
      </c>
      <c r="HG183" s="75">
        <f>IF(HG$7="",0,SUMIFS(HG$1:HG182,$D$1:$D182,$D183))</f>
        <v>0</v>
      </c>
      <c r="HH183" s="75">
        <f>IF(HH$7="",0,SUMIFS(HH$1:HH182,$D$1:$D182,$D183))</f>
        <v>0</v>
      </c>
      <c r="HI183" s="75">
        <f>IF(HI$7="",0,SUMIFS(HI$1:HI182,$D$1:$D182,$D183))</f>
        <v>0</v>
      </c>
      <c r="HJ183" s="75">
        <f>IF(HJ$7="",0,SUMIFS(HJ$1:HJ182,$D$1:$D182,$D183))</f>
        <v>0</v>
      </c>
      <c r="HK183" s="75">
        <f>IF(HK$7="",0,SUMIFS(HK$1:HK182,$D$1:$D182,$D183))</f>
        <v>0</v>
      </c>
      <c r="HL183" s="75">
        <f>IF(HL$7="",0,SUMIFS(HL$1:HL182,$D$1:$D182,$D183))</f>
        <v>0</v>
      </c>
      <c r="HM183" s="75">
        <f>IF(HM$7="",0,SUMIFS(HM$1:HM182,$D$1:$D182,$D183))</f>
        <v>0</v>
      </c>
      <c r="HN183" s="75">
        <f>IF(HN$7="",0,SUMIFS(HN$1:HN182,$D$1:$D182,$D183))</f>
        <v>0</v>
      </c>
      <c r="HO183" s="75">
        <f>IF(HO$7="",0,SUMIFS(HO$1:HO182,$D$1:$D182,$D183))</f>
        <v>0</v>
      </c>
      <c r="HP183" s="75">
        <f>IF(HP$7="",0,SUMIFS(HP$1:HP182,$D$1:$D182,$D183))</f>
        <v>0</v>
      </c>
      <c r="HQ183" s="75">
        <f>IF(HQ$7="",0,SUMIFS(HQ$1:HQ182,$D$1:$D182,$D183))</f>
        <v>0</v>
      </c>
      <c r="HR183" s="75">
        <f>IF(HR$7="",0,SUMIFS(HR$1:HR182,$D$1:$D182,$D183))</f>
        <v>0</v>
      </c>
      <c r="HS183" s="75">
        <f>IF(HS$7="",0,SUMIFS(HS$1:HS182,$D$1:$D182,$D183))</f>
        <v>0</v>
      </c>
      <c r="HT183" s="75">
        <f>IF(HT$7="",0,SUMIFS(HT$1:HT182,$D$1:$D182,$D183))</f>
        <v>0</v>
      </c>
      <c r="HU183" s="75">
        <f>IF(HU$7="",0,SUMIFS(HU$1:HU182,$D$1:$D182,$D183))</f>
        <v>0</v>
      </c>
      <c r="HV183" s="75">
        <f>IF(HV$7="",0,SUMIFS(HV$1:HV182,$D$1:$D182,$D183))</f>
        <v>0</v>
      </c>
      <c r="HW183" s="75">
        <f>IF(HW$7="",0,SUMIFS(HW$1:HW182,$D$1:$D182,$D183))</f>
        <v>0</v>
      </c>
      <c r="HX183" s="75">
        <f>IF(HX$7="",0,SUMIFS(HX$1:HX182,$D$1:$D182,$D183))</f>
        <v>0</v>
      </c>
      <c r="HY183" s="75">
        <f>IF(HY$7="",0,SUMIFS(HY$1:HY182,$D$1:$D182,$D183))</f>
        <v>0</v>
      </c>
      <c r="HZ183" s="75">
        <f>IF(HZ$7="",0,SUMIFS(HZ$1:HZ182,$D$1:$D182,$D183))</f>
        <v>0</v>
      </c>
      <c r="IA183" s="75">
        <f>IF(IA$7="",0,SUMIFS(IA$1:IA182,$D$1:$D182,$D183))</f>
        <v>0</v>
      </c>
      <c r="IB183" s="75">
        <f>IF(IB$7="",0,SUMIFS(IB$1:IB182,$D$1:$D182,$D183))</f>
        <v>0</v>
      </c>
      <c r="IC183" s="75">
        <f>IF(IC$7="",0,SUMIFS(IC$1:IC182,$D$1:$D182,$D183))</f>
        <v>0</v>
      </c>
      <c r="ID183" s="75">
        <f>IF(ID$7="",0,SUMIFS(ID$1:ID182,$D$1:$D182,$D183))</f>
        <v>0</v>
      </c>
      <c r="IE183" s="75">
        <f>IF(IE$7="",0,SUMIFS(IE$1:IE182,$D$1:$D182,$D183))</f>
        <v>0</v>
      </c>
      <c r="IF183" s="75">
        <f>IF(IF$7="",0,SUMIFS(IF$1:IF182,$D$1:$D182,$D183))</f>
        <v>0</v>
      </c>
      <c r="IG183" s="75">
        <f>IF(IG$7="",0,SUMIFS(IG$1:IG182,$D$1:$D182,$D183))</f>
        <v>0</v>
      </c>
      <c r="IH183" s="75">
        <f>IF(IH$7="",0,SUMIFS(IH$1:IH182,$D$1:$D182,$D183))</f>
        <v>0</v>
      </c>
      <c r="II183" s="75">
        <f>IF(II$7="",0,SUMIFS(II$1:II182,$D$1:$D182,$D183))</f>
        <v>0</v>
      </c>
      <c r="IJ183" s="75">
        <f>IF(IJ$7="",0,SUMIFS(IJ$1:IJ182,$D$1:$D182,$D183))</f>
        <v>0</v>
      </c>
      <c r="IK183" s="75">
        <f>IF(IK$7="",0,SUMIFS(IK$1:IK182,$D$1:$D182,$D183))</f>
        <v>0</v>
      </c>
      <c r="IL183" s="75">
        <f>IF(IL$7="",0,SUMIFS(IL$1:IL182,$D$1:$D182,$D183))</f>
        <v>0</v>
      </c>
      <c r="IM183" s="75">
        <f>IF(IM$7="",0,SUMIFS(IM$1:IM182,$D$1:$D182,$D183))</f>
        <v>0</v>
      </c>
      <c r="IN183" s="75">
        <f>IF(IN$7="",0,SUMIFS(IN$1:IN182,$D$1:$D182,$D183))</f>
        <v>0</v>
      </c>
      <c r="IO183" s="75">
        <f>IF(IO$7="",0,SUMIFS(IO$1:IO182,$D$1:$D182,$D183))</f>
        <v>0</v>
      </c>
      <c r="IP183" s="75">
        <f>IF(IP$7="",0,SUMIFS(IP$1:IP182,$D$1:$D182,$D183))</f>
        <v>0</v>
      </c>
      <c r="IQ183" s="75">
        <f>IF(IQ$7="",0,SUMIFS(IQ$1:IQ182,$D$1:$D182,$D183))</f>
        <v>0</v>
      </c>
      <c r="IR183" s="75">
        <f>IF(IR$7="",0,SUMIFS(IR$1:IR182,$D$1:$D182,$D183))</f>
        <v>0</v>
      </c>
      <c r="IS183" s="75">
        <f>IF(IS$7="",0,SUMIFS(IS$1:IS182,$D$1:$D182,$D183))</f>
        <v>0</v>
      </c>
      <c r="IT183" s="75">
        <f>IF(IT$7="",0,SUMIFS(IT$1:IT182,$D$1:$D182,$D183))</f>
        <v>0</v>
      </c>
      <c r="IU183" s="75">
        <f>IF(IU$7="",0,SUMIFS(IU$1:IU182,$D$1:$D182,$D183))</f>
        <v>0</v>
      </c>
      <c r="IV183" s="75">
        <f>IF(IV$7="",0,SUMIFS(IV$1:IV182,$D$1:$D182,$D183))</f>
        <v>0</v>
      </c>
      <c r="IW183" s="75">
        <f>IF(IW$7="",0,SUMIFS(IW$1:IW182,$D$1:$D182,$D183))</f>
        <v>0</v>
      </c>
      <c r="IX183" s="75">
        <f>IF(IX$7="",0,SUMIFS(IX$1:IX182,$D$1:$D182,$D183))</f>
        <v>0</v>
      </c>
      <c r="IY183" s="75">
        <f>IF(IY$7="",0,SUMIFS(IY$1:IY182,$D$1:$D182,$D183))</f>
        <v>0</v>
      </c>
      <c r="IZ183" s="75">
        <f>IF(IZ$7="",0,SUMIFS(IZ$1:IZ182,$D$1:$D182,$D183))</f>
        <v>0</v>
      </c>
      <c r="JA183" s="75">
        <f>IF(JA$7="",0,SUMIFS(JA$1:JA182,$D$1:$D182,$D183))</f>
        <v>0</v>
      </c>
      <c r="JB183" s="75">
        <f>IF(JB$7="",0,SUMIFS(JB$1:JB182,$D$1:$D182,$D183))</f>
        <v>0</v>
      </c>
      <c r="JC183" s="75">
        <f>IF(JC$7="",0,SUMIFS(JC$1:JC182,$D$1:$D182,$D183))</f>
        <v>0</v>
      </c>
      <c r="JD183" s="75">
        <f>IF(JD$7="",0,SUMIFS(JD$1:JD182,$D$1:$D182,$D183))</f>
        <v>0</v>
      </c>
      <c r="JE183" s="75">
        <f>IF(JE$7="",0,SUMIFS(JE$1:JE182,$D$1:$D182,$D183))</f>
        <v>0</v>
      </c>
      <c r="JF183" s="75">
        <f>IF(JF$7="",0,SUMIFS(JF$1:JF182,$D$1:$D182,$D183))</f>
        <v>0</v>
      </c>
      <c r="JG183" s="75">
        <f>IF(JG$7="",0,SUMIFS(JG$1:JG182,$D$1:$D182,$D183))</f>
        <v>0</v>
      </c>
      <c r="JH183" s="75">
        <f>IF(JH$7="",0,SUMIFS(JH$1:JH182,$D$1:$D182,$D183))</f>
        <v>0</v>
      </c>
      <c r="JI183" s="75">
        <f>IF(JI$7="",0,SUMIFS(JI$1:JI182,$D$1:$D182,$D183))</f>
        <v>0</v>
      </c>
      <c r="JJ183" s="75">
        <f>IF(JJ$7="",0,SUMIFS(JJ$1:JJ182,$D$1:$D182,$D183))</f>
        <v>0</v>
      </c>
      <c r="JK183" s="75">
        <f>IF(JK$7="",0,SUMIFS(JK$1:JK182,$D$1:$D182,$D183))</f>
        <v>0</v>
      </c>
      <c r="JL183" s="75">
        <f>IF(JL$7="",0,SUMIFS(JL$1:JL182,$D$1:$D182,$D183))</f>
        <v>0</v>
      </c>
      <c r="JM183" s="75">
        <f>IF(JM$7="",0,SUMIFS(JM$1:JM182,$D$1:$D182,$D183))</f>
        <v>0</v>
      </c>
      <c r="JN183" s="75">
        <f>IF(JN$7="",0,SUMIFS(JN$1:JN182,$D$1:$D182,$D183))</f>
        <v>0</v>
      </c>
      <c r="JO183" s="75">
        <f>IF(JO$7="",0,SUMIFS(JO$1:JO182,$D$1:$D182,$D183))</f>
        <v>0</v>
      </c>
      <c r="JP183" s="75">
        <f>IF(JP$7="",0,SUMIFS(JP$1:JP182,$D$1:$D182,$D183))</f>
        <v>0</v>
      </c>
      <c r="JQ183" s="75">
        <f>IF(JQ$7="",0,SUMIFS(JQ$1:JQ182,$D$1:$D182,$D183))</f>
        <v>0</v>
      </c>
      <c r="JR183" s="75">
        <f>IF(JR$7="",0,SUMIFS(JR$1:JR182,$D$1:$D182,$D183))</f>
        <v>0</v>
      </c>
      <c r="JS183" s="75">
        <f>IF(JS$7="",0,SUMIFS(JS$1:JS182,$D$1:$D182,$D183))</f>
        <v>0</v>
      </c>
      <c r="JT183" s="75">
        <f>IF(JT$7="",0,SUMIFS(JT$1:JT182,$D$1:$D182,$D183))</f>
        <v>0</v>
      </c>
      <c r="JU183" s="75">
        <f>IF(JU$7="",0,SUMIFS(JU$1:JU182,$D$1:$D182,$D183))</f>
        <v>0</v>
      </c>
      <c r="JV183" s="75">
        <f>IF(JV$7="",0,SUMIFS(JV$1:JV182,$D$1:$D182,$D183))</f>
        <v>0</v>
      </c>
      <c r="JW183" s="75">
        <f>IF(JW$7="",0,SUMIFS(JW$1:JW182,$D$1:$D182,$D183))</f>
        <v>0</v>
      </c>
      <c r="JX183" s="75">
        <f>IF(JX$7="",0,SUMIFS(JX$1:JX182,$D$1:$D182,$D183))</f>
        <v>0</v>
      </c>
      <c r="JY183" s="75">
        <f>IF(JY$7="",0,SUMIFS(JY$1:JY182,$D$1:$D182,$D183))</f>
        <v>0</v>
      </c>
      <c r="JZ183" s="75">
        <f>IF(JZ$7="",0,SUMIFS(JZ$1:JZ182,$D$1:$D182,$D183))</f>
        <v>0</v>
      </c>
      <c r="KA183" s="75">
        <f>IF(KA$7="",0,SUMIFS(KA$1:KA182,$D$1:$D182,$D183))</f>
        <v>0</v>
      </c>
      <c r="KB183" s="75">
        <f>IF(KB$7="",0,SUMIFS(KB$1:KB182,$D$1:$D182,$D183))</f>
        <v>0</v>
      </c>
      <c r="KC183" s="75">
        <f>IF(KC$7="",0,SUMIFS(KC$1:KC182,$D$1:$D182,$D183))</f>
        <v>0</v>
      </c>
      <c r="KD183" s="75">
        <f>IF(KD$7="",0,SUMIFS(KD$1:KD182,$D$1:$D182,$D183))</f>
        <v>0</v>
      </c>
      <c r="KE183" s="75">
        <f>IF(KE$7="",0,SUMIFS(KE$1:KE182,$D$1:$D182,$D183))</f>
        <v>0</v>
      </c>
      <c r="KF183" s="75">
        <f>IF(KF$7="",0,SUMIFS(KF$1:KF182,$D$1:$D182,$D183))</f>
        <v>0</v>
      </c>
      <c r="KG183" s="75">
        <f>IF(KG$7="",0,SUMIFS(KG$1:KG182,$D$1:$D182,$D183))</f>
        <v>0</v>
      </c>
      <c r="KH183" s="75">
        <f>IF(KH$7="",0,SUMIFS(KH$1:KH182,$D$1:$D182,$D183))</f>
        <v>0</v>
      </c>
      <c r="KI183" s="75">
        <f>IF(KI$7="",0,SUMIFS(KI$1:KI182,$D$1:$D182,$D183))</f>
        <v>0</v>
      </c>
      <c r="KJ183" s="75">
        <f>IF(KJ$7="",0,SUMIFS(KJ$1:KJ182,$D$1:$D182,$D183))</f>
        <v>0</v>
      </c>
      <c r="KK183" s="75">
        <f>IF(KK$7="",0,SUMIFS(KK$1:KK182,$D$1:$D182,$D183))</f>
        <v>0</v>
      </c>
      <c r="KL183" s="75">
        <f>IF(KL$7="",0,SUMIFS(KL$1:KL182,$D$1:$D182,$D183))</f>
        <v>0</v>
      </c>
      <c r="KM183" s="75">
        <f>IF(KM$7="",0,SUMIFS(KM$1:KM182,$D$1:$D182,$D183))</f>
        <v>0</v>
      </c>
      <c r="KN183" s="75">
        <f>IF(KN$7="",0,SUMIFS(KN$1:KN182,$D$1:$D182,$D183))</f>
        <v>0</v>
      </c>
      <c r="KO183" s="75">
        <f>IF(KO$7="",0,SUMIFS(KO$1:KO182,$D$1:$D182,$D183))</f>
        <v>0</v>
      </c>
      <c r="KP183" s="75">
        <f>IF(KP$7="",0,SUMIFS(KP$1:KP182,$D$1:$D182,$D183))</f>
        <v>0</v>
      </c>
      <c r="KQ183" s="75">
        <f>IF(KQ$7="",0,SUMIFS(KQ$1:KQ182,$D$1:$D182,$D183))</f>
        <v>0</v>
      </c>
      <c r="KR183" s="75">
        <f>IF(KR$7="",0,SUMIFS(KR$1:KR182,$D$1:$D182,$D183))</f>
        <v>0</v>
      </c>
      <c r="KS183" s="75">
        <f>IF(KS$7="",0,SUMIFS(KS$1:KS182,$D$1:$D182,$D183))</f>
        <v>0</v>
      </c>
      <c r="KT183" s="75">
        <f>IF(KT$7="",0,SUMIFS(KT$1:KT182,$D$1:$D182,$D183))</f>
        <v>0</v>
      </c>
      <c r="KU183" s="75">
        <f>IF(KU$7="",0,SUMIFS(KU$1:KU182,$D$1:$D182,$D183))</f>
        <v>0</v>
      </c>
      <c r="KV183" s="75">
        <f>IF(KV$7="",0,SUMIFS(KV$1:KV182,$D$1:$D182,$D183))</f>
        <v>0</v>
      </c>
      <c r="KW183" s="70"/>
      <c r="KX183" s="70"/>
    </row>
    <row r="184" spans="1:310" s="4" customFormat="1" x14ac:dyDescent="0.25">
      <c r="A184" s="3"/>
      <c r="B184" s="85"/>
      <c r="C184" s="86"/>
      <c r="D184" s="85"/>
      <c r="E184" s="3" t="str">
        <f>kpi!$E$85</f>
        <v>финансовый поток проекта</v>
      </c>
      <c r="F184" s="3"/>
      <c r="G184" s="3"/>
      <c r="H184" s="39" t="str">
        <f>IF(OR($E184="",$E184=0),"",INDEX(kpi!$I:$I,SUMIFS(kpi!$A:$A,kpi!$E:$E,$E184)))</f>
        <v>руб.</v>
      </c>
      <c r="I184" s="3"/>
      <c r="J184" s="3"/>
      <c r="K184" s="3"/>
      <c r="L184" s="3"/>
      <c r="M184" s="5"/>
      <c r="N184" s="3"/>
      <c r="O184" s="19"/>
      <c r="P184" s="3"/>
      <c r="Q184" s="3"/>
      <c r="R184" s="41">
        <f t="shared" si="1019"/>
        <v>-1298783.0219956432</v>
      </c>
      <c r="S184" s="3"/>
      <c r="T184" s="3"/>
      <c r="U184" s="41">
        <f>IF(U$7="",0,U182-U183)</f>
        <v>-1641061.7632943329</v>
      </c>
      <c r="V184" s="41">
        <f>IF(V$7="",0,V182-V183)</f>
        <v>-594714.6810849841</v>
      </c>
      <c r="W184" s="41">
        <f t="shared" ref="W184:CH184" si="1020">IF(W$7="",0,W182-W183)</f>
        <v>-569989.0555993726</v>
      </c>
      <c r="X184" s="41">
        <f t="shared" si="1020"/>
        <v>-287218.73527347529</v>
      </c>
      <c r="Y184" s="41">
        <f t="shared" si="1020"/>
        <v>-368539.77784866816</v>
      </c>
      <c r="Z184" s="41">
        <f t="shared" si="1020"/>
        <v>-298200.29897149117</v>
      </c>
      <c r="AA184" s="41">
        <f t="shared" si="1020"/>
        <v>-233194.20752310334</v>
      </c>
      <c r="AB184" s="41">
        <f t="shared" si="1020"/>
        <v>-175284.73149322998</v>
      </c>
      <c r="AC184" s="41">
        <f t="shared" si="1020"/>
        <v>-116786.02285595844</v>
      </c>
      <c r="AD184" s="41">
        <f t="shared" si="1020"/>
        <v>-55741.807129675988</v>
      </c>
      <c r="AE184" s="41">
        <f t="shared" si="1020"/>
        <v>7847.9156856150366</v>
      </c>
      <c r="AF184" s="41">
        <f t="shared" si="1020"/>
        <v>131651.97527070064</v>
      </c>
      <c r="AG184" s="41">
        <f t="shared" si="1020"/>
        <v>2902448.1681223335</v>
      </c>
      <c r="AH184" s="41">
        <f t="shared" si="1020"/>
        <v>0</v>
      </c>
      <c r="AI184" s="41">
        <f t="shared" si="1020"/>
        <v>0</v>
      </c>
      <c r="AJ184" s="41">
        <f t="shared" si="1020"/>
        <v>0</v>
      </c>
      <c r="AK184" s="41">
        <f t="shared" si="1020"/>
        <v>0</v>
      </c>
      <c r="AL184" s="41">
        <f t="shared" si="1020"/>
        <v>0</v>
      </c>
      <c r="AM184" s="41">
        <f t="shared" si="1020"/>
        <v>0</v>
      </c>
      <c r="AN184" s="41">
        <f t="shared" si="1020"/>
        <v>0</v>
      </c>
      <c r="AO184" s="41">
        <f t="shared" si="1020"/>
        <v>0</v>
      </c>
      <c r="AP184" s="41">
        <f t="shared" si="1020"/>
        <v>0</v>
      </c>
      <c r="AQ184" s="41">
        <f t="shared" si="1020"/>
        <v>0</v>
      </c>
      <c r="AR184" s="41">
        <f t="shared" si="1020"/>
        <v>0</v>
      </c>
      <c r="AS184" s="41">
        <f t="shared" si="1020"/>
        <v>0</v>
      </c>
      <c r="AT184" s="41">
        <f t="shared" si="1020"/>
        <v>0</v>
      </c>
      <c r="AU184" s="41">
        <f t="shared" si="1020"/>
        <v>0</v>
      </c>
      <c r="AV184" s="41">
        <f t="shared" si="1020"/>
        <v>0</v>
      </c>
      <c r="AW184" s="41">
        <f t="shared" si="1020"/>
        <v>0</v>
      </c>
      <c r="AX184" s="41">
        <f t="shared" si="1020"/>
        <v>0</v>
      </c>
      <c r="AY184" s="41">
        <f t="shared" si="1020"/>
        <v>0</v>
      </c>
      <c r="AZ184" s="41">
        <f t="shared" si="1020"/>
        <v>0</v>
      </c>
      <c r="BA184" s="41">
        <f t="shared" si="1020"/>
        <v>0</v>
      </c>
      <c r="BB184" s="41">
        <f t="shared" si="1020"/>
        <v>0</v>
      </c>
      <c r="BC184" s="41">
        <f t="shared" si="1020"/>
        <v>0</v>
      </c>
      <c r="BD184" s="41">
        <f t="shared" si="1020"/>
        <v>0</v>
      </c>
      <c r="BE184" s="41">
        <f t="shared" si="1020"/>
        <v>0</v>
      </c>
      <c r="BF184" s="41">
        <f t="shared" si="1020"/>
        <v>0</v>
      </c>
      <c r="BG184" s="41">
        <f t="shared" si="1020"/>
        <v>0</v>
      </c>
      <c r="BH184" s="41">
        <f t="shared" si="1020"/>
        <v>0</v>
      </c>
      <c r="BI184" s="41">
        <f t="shared" si="1020"/>
        <v>0</v>
      </c>
      <c r="BJ184" s="41">
        <f t="shared" si="1020"/>
        <v>0</v>
      </c>
      <c r="BK184" s="41">
        <f t="shared" si="1020"/>
        <v>0</v>
      </c>
      <c r="BL184" s="41">
        <f t="shared" si="1020"/>
        <v>0</v>
      </c>
      <c r="BM184" s="41">
        <f t="shared" si="1020"/>
        <v>0</v>
      </c>
      <c r="BN184" s="41">
        <f t="shared" si="1020"/>
        <v>0</v>
      </c>
      <c r="BO184" s="41">
        <f t="shared" si="1020"/>
        <v>0</v>
      </c>
      <c r="BP184" s="41">
        <f t="shared" si="1020"/>
        <v>0</v>
      </c>
      <c r="BQ184" s="41">
        <f t="shared" si="1020"/>
        <v>0</v>
      </c>
      <c r="BR184" s="41">
        <f t="shared" si="1020"/>
        <v>0</v>
      </c>
      <c r="BS184" s="41">
        <f t="shared" si="1020"/>
        <v>0</v>
      </c>
      <c r="BT184" s="41">
        <f t="shared" si="1020"/>
        <v>0</v>
      </c>
      <c r="BU184" s="41">
        <f t="shared" si="1020"/>
        <v>0</v>
      </c>
      <c r="BV184" s="41">
        <f t="shared" si="1020"/>
        <v>0</v>
      </c>
      <c r="BW184" s="41">
        <f t="shared" si="1020"/>
        <v>0</v>
      </c>
      <c r="BX184" s="41">
        <f t="shared" si="1020"/>
        <v>0</v>
      </c>
      <c r="BY184" s="41">
        <f t="shared" si="1020"/>
        <v>0</v>
      </c>
      <c r="BZ184" s="41">
        <f t="shared" si="1020"/>
        <v>0</v>
      </c>
      <c r="CA184" s="41">
        <f t="shared" si="1020"/>
        <v>0</v>
      </c>
      <c r="CB184" s="41">
        <f t="shared" si="1020"/>
        <v>0</v>
      </c>
      <c r="CC184" s="41">
        <f t="shared" si="1020"/>
        <v>0</v>
      </c>
      <c r="CD184" s="41">
        <f t="shared" si="1020"/>
        <v>0</v>
      </c>
      <c r="CE184" s="41">
        <f t="shared" si="1020"/>
        <v>0</v>
      </c>
      <c r="CF184" s="41">
        <f t="shared" si="1020"/>
        <v>0</v>
      </c>
      <c r="CG184" s="41">
        <f t="shared" si="1020"/>
        <v>0</v>
      </c>
      <c r="CH184" s="41">
        <f t="shared" si="1020"/>
        <v>0</v>
      </c>
      <c r="CI184" s="41">
        <f t="shared" ref="CI184:ET184" si="1021">IF(CI$7="",0,CI182-CI183)</f>
        <v>0</v>
      </c>
      <c r="CJ184" s="41">
        <f t="shared" si="1021"/>
        <v>0</v>
      </c>
      <c r="CK184" s="41">
        <f t="shared" si="1021"/>
        <v>0</v>
      </c>
      <c r="CL184" s="41">
        <f t="shared" si="1021"/>
        <v>0</v>
      </c>
      <c r="CM184" s="41">
        <f t="shared" si="1021"/>
        <v>0</v>
      </c>
      <c r="CN184" s="41">
        <f t="shared" si="1021"/>
        <v>0</v>
      </c>
      <c r="CO184" s="41">
        <f t="shared" si="1021"/>
        <v>0</v>
      </c>
      <c r="CP184" s="41">
        <f t="shared" si="1021"/>
        <v>0</v>
      </c>
      <c r="CQ184" s="41">
        <f t="shared" si="1021"/>
        <v>0</v>
      </c>
      <c r="CR184" s="41">
        <f t="shared" si="1021"/>
        <v>0</v>
      </c>
      <c r="CS184" s="41">
        <f t="shared" si="1021"/>
        <v>0</v>
      </c>
      <c r="CT184" s="41">
        <f t="shared" si="1021"/>
        <v>0</v>
      </c>
      <c r="CU184" s="41">
        <f t="shared" si="1021"/>
        <v>0</v>
      </c>
      <c r="CV184" s="41">
        <f t="shared" si="1021"/>
        <v>0</v>
      </c>
      <c r="CW184" s="41">
        <f t="shared" si="1021"/>
        <v>0</v>
      </c>
      <c r="CX184" s="41">
        <f t="shared" si="1021"/>
        <v>0</v>
      </c>
      <c r="CY184" s="41">
        <f t="shared" si="1021"/>
        <v>0</v>
      </c>
      <c r="CZ184" s="41">
        <f t="shared" si="1021"/>
        <v>0</v>
      </c>
      <c r="DA184" s="41">
        <f t="shared" si="1021"/>
        <v>0</v>
      </c>
      <c r="DB184" s="41">
        <f t="shared" si="1021"/>
        <v>0</v>
      </c>
      <c r="DC184" s="41">
        <f t="shared" si="1021"/>
        <v>0</v>
      </c>
      <c r="DD184" s="41">
        <f t="shared" si="1021"/>
        <v>0</v>
      </c>
      <c r="DE184" s="41">
        <f t="shared" si="1021"/>
        <v>0</v>
      </c>
      <c r="DF184" s="41">
        <f t="shared" si="1021"/>
        <v>0</v>
      </c>
      <c r="DG184" s="41">
        <f t="shared" si="1021"/>
        <v>0</v>
      </c>
      <c r="DH184" s="41">
        <f t="shared" si="1021"/>
        <v>0</v>
      </c>
      <c r="DI184" s="41">
        <f t="shared" si="1021"/>
        <v>0</v>
      </c>
      <c r="DJ184" s="41">
        <f t="shared" si="1021"/>
        <v>0</v>
      </c>
      <c r="DK184" s="41">
        <f t="shared" si="1021"/>
        <v>0</v>
      </c>
      <c r="DL184" s="41">
        <f t="shared" si="1021"/>
        <v>0</v>
      </c>
      <c r="DM184" s="41">
        <f t="shared" si="1021"/>
        <v>0</v>
      </c>
      <c r="DN184" s="41">
        <f t="shared" si="1021"/>
        <v>0</v>
      </c>
      <c r="DO184" s="41">
        <f t="shared" si="1021"/>
        <v>0</v>
      </c>
      <c r="DP184" s="41">
        <f t="shared" si="1021"/>
        <v>0</v>
      </c>
      <c r="DQ184" s="41">
        <f t="shared" si="1021"/>
        <v>0</v>
      </c>
      <c r="DR184" s="41">
        <f t="shared" si="1021"/>
        <v>0</v>
      </c>
      <c r="DS184" s="41">
        <f t="shared" si="1021"/>
        <v>0</v>
      </c>
      <c r="DT184" s="41">
        <f t="shared" si="1021"/>
        <v>0</v>
      </c>
      <c r="DU184" s="41">
        <f t="shared" si="1021"/>
        <v>0</v>
      </c>
      <c r="DV184" s="41">
        <f t="shared" si="1021"/>
        <v>0</v>
      </c>
      <c r="DW184" s="41">
        <f t="shared" si="1021"/>
        <v>0</v>
      </c>
      <c r="DX184" s="41">
        <f t="shared" si="1021"/>
        <v>0</v>
      </c>
      <c r="DY184" s="41">
        <f t="shared" si="1021"/>
        <v>0</v>
      </c>
      <c r="DZ184" s="41">
        <f t="shared" si="1021"/>
        <v>0</v>
      </c>
      <c r="EA184" s="41">
        <f t="shared" si="1021"/>
        <v>0</v>
      </c>
      <c r="EB184" s="41">
        <f t="shared" si="1021"/>
        <v>0</v>
      </c>
      <c r="EC184" s="41">
        <f t="shared" si="1021"/>
        <v>0</v>
      </c>
      <c r="ED184" s="41">
        <f t="shared" si="1021"/>
        <v>0</v>
      </c>
      <c r="EE184" s="41">
        <f t="shared" si="1021"/>
        <v>0</v>
      </c>
      <c r="EF184" s="41">
        <f t="shared" si="1021"/>
        <v>0</v>
      </c>
      <c r="EG184" s="41">
        <f t="shared" si="1021"/>
        <v>0</v>
      </c>
      <c r="EH184" s="41">
        <f t="shared" si="1021"/>
        <v>0</v>
      </c>
      <c r="EI184" s="41">
        <f t="shared" si="1021"/>
        <v>0</v>
      </c>
      <c r="EJ184" s="41">
        <f t="shared" si="1021"/>
        <v>0</v>
      </c>
      <c r="EK184" s="41">
        <f t="shared" si="1021"/>
        <v>0</v>
      </c>
      <c r="EL184" s="41">
        <f t="shared" si="1021"/>
        <v>0</v>
      </c>
      <c r="EM184" s="41">
        <f t="shared" si="1021"/>
        <v>0</v>
      </c>
      <c r="EN184" s="41">
        <f t="shared" si="1021"/>
        <v>0</v>
      </c>
      <c r="EO184" s="41">
        <f t="shared" si="1021"/>
        <v>0</v>
      </c>
      <c r="EP184" s="41">
        <f t="shared" si="1021"/>
        <v>0</v>
      </c>
      <c r="EQ184" s="41">
        <f t="shared" si="1021"/>
        <v>0</v>
      </c>
      <c r="ER184" s="41">
        <f t="shared" si="1021"/>
        <v>0</v>
      </c>
      <c r="ES184" s="41">
        <f t="shared" si="1021"/>
        <v>0</v>
      </c>
      <c r="ET184" s="41">
        <f t="shared" si="1021"/>
        <v>0</v>
      </c>
      <c r="EU184" s="41">
        <f t="shared" ref="EU184:HF184" si="1022">IF(EU$7="",0,EU182-EU183)</f>
        <v>0</v>
      </c>
      <c r="EV184" s="41">
        <f t="shared" si="1022"/>
        <v>0</v>
      </c>
      <c r="EW184" s="41">
        <f t="shared" si="1022"/>
        <v>0</v>
      </c>
      <c r="EX184" s="41">
        <f t="shared" si="1022"/>
        <v>0</v>
      </c>
      <c r="EY184" s="41">
        <f t="shared" si="1022"/>
        <v>0</v>
      </c>
      <c r="EZ184" s="41">
        <f t="shared" si="1022"/>
        <v>0</v>
      </c>
      <c r="FA184" s="41">
        <f t="shared" si="1022"/>
        <v>0</v>
      </c>
      <c r="FB184" s="41">
        <f t="shared" si="1022"/>
        <v>0</v>
      </c>
      <c r="FC184" s="41">
        <f t="shared" si="1022"/>
        <v>0</v>
      </c>
      <c r="FD184" s="41">
        <f t="shared" si="1022"/>
        <v>0</v>
      </c>
      <c r="FE184" s="41">
        <f t="shared" si="1022"/>
        <v>0</v>
      </c>
      <c r="FF184" s="41">
        <f t="shared" si="1022"/>
        <v>0</v>
      </c>
      <c r="FG184" s="41">
        <f t="shared" si="1022"/>
        <v>0</v>
      </c>
      <c r="FH184" s="41">
        <f t="shared" si="1022"/>
        <v>0</v>
      </c>
      <c r="FI184" s="41">
        <f t="shared" si="1022"/>
        <v>0</v>
      </c>
      <c r="FJ184" s="41">
        <f t="shared" si="1022"/>
        <v>0</v>
      </c>
      <c r="FK184" s="41">
        <f t="shared" si="1022"/>
        <v>0</v>
      </c>
      <c r="FL184" s="41">
        <f t="shared" si="1022"/>
        <v>0</v>
      </c>
      <c r="FM184" s="41">
        <f t="shared" si="1022"/>
        <v>0</v>
      </c>
      <c r="FN184" s="41">
        <f t="shared" si="1022"/>
        <v>0</v>
      </c>
      <c r="FO184" s="41">
        <f t="shared" si="1022"/>
        <v>0</v>
      </c>
      <c r="FP184" s="41">
        <f t="shared" si="1022"/>
        <v>0</v>
      </c>
      <c r="FQ184" s="41">
        <f t="shared" si="1022"/>
        <v>0</v>
      </c>
      <c r="FR184" s="41">
        <f t="shared" si="1022"/>
        <v>0</v>
      </c>
      <c r="FS184" s="41">
        <f t="shared" si="1022"/>
        <v>0</v>
      </c>
      <c r="FT184" s="41">
        <f t="shared" si="1022"/>
        <v>0</v>
      </c>
      <c r="FU184" s="41">
        <f t="shared" si="1022"/>
        <v>0</v>
      </c>
      <c r="FV184" s="41">
        <f t="shared" si="1022"/>
        <v>0</v>
      </c>
      <c r="FW184" s="41">
        <f t="shared" si="1022"/>
        <v>0</v>
      </c>
      <c r="FX184" s="41">
        <f t="shared" si="1022"/>
        <v>0</v>
      </c>
      <c r="FY184" s="41">
        <f t="shared" si="1022"/>
        <v>0</v>
      </c>
      <c r="FZ184" s="41">
        <f t="shared" si="1022"/>
        <v>0</v>
      </c>
      <c r="GA184" s="41">
        <f t="shared" si="1022"/>
        <v>0</v>
      </c>
      <c r="GB184" s="41">
        <f t="shared" si="1022"/>
        <v>0</v>
      </c>
      <c r="GC184" s="41">
        <f t="shared" si="1022"/>
        <v>0</v>
      </c>
      <c r="GD184" s="41">
        <f t="shared" si="1022"/>
        <v>0</v>
      </c>
      <c r="GE184" s="41">
        <f t="shared" si="1022"/>
        <v>0</v>
      </c>
      <c r="GF184" s="41">
        <f t="shared" si="1022"/>
        <v>0</v>
      </c>
      <c r="GG184" s="41">
        <f t="shared" si="1022"/>
        <v>0</v>
      </c>
      <c r="GH184" s="41">
        <f t="shared" si="1022"/>
        <v>0</v>
      </c>
      <c r="GI184" s="41">
        <f t="shared" si="1022"/>
        <v>0</v>
      </c>
      <c r="GJ184" s="41">
        <f t="shared" si="1022"/>
        <v>0</v>
      </c>
      <c r="GK184" s="41">
        <f t="shared" si="1022"/>
        <v>0</v>
      </c>
      <c r="GL184" s="41">
        <f t="shared" si="1022"/>
        <v>0</v>
      </c>
      <c r="GM184" s="41">
        <f t="shared" si="1022"/>
        <v>0</v>
      </c>
      <c r="GN184" s="41">
        <f t="shared" si="1022"/>
        <v>0</v>
      </c>
      <c r="GO184" s="41">
        <f t="shared" si="1022"/>
        <v>0</v>
      </c>
      <c r="GP184" s="41">
        <f t="shared" si="1022"/>
        <v>0</v>
      </c>
      <c r="GQ184" s="41">
        <f t="shared" si="1022"/>
        <v>0</v>
      </c>
      <c r="GR184" s="41">
        <f t="shared" si="1022"/>
        <v>0</v>
      </c>
      <c r="GS184" s="41">
        <f t="shared" si="1022"/>
        <v>0</v>
      </c>
      <c r="GT184" s="41">
        <f t="shared" si="1022"/>
        <v>0</v>
      </c>
      <c r="GU184" s="41">
        <f t="shared" si="1022"/>
        <v>0</v>
      </c>
      <c r="GV184" s="41">
        <f t="shared" si="1022"/>
        <v>0</v>
      </c>
      <c r="GW184" s="41">
        <f t="shared" si="1022"/>
        <v>0</v>
      </c>
      <c r="GX184" s="41">
        <f t="shared" si="1022"/>
        <v>0</v>
      </c>
      <c r="GY184" s="41">
        <f t="shared" si="1022"/>
        <v>0</v>
      </c>
      <c r="GZ184" s="41">
        <f t="shared" si="1022"/>
        <v>0</v>
      </c>
      <c r="HA184" s="41">
        <f t="shared" si="1022"/>
        <v>0</v>
      </c>
      <c r="HB184" s="41">
        <f t="shared" si="1022"/>
        <v>0</v>
      </c>
      <c r="HC184" s="41">
        <f t="shared" si="1022"/>
        <v>0</v>
      </c>
      <c r="HD184" s="41">
        <f t="shared" si="1022"/>
        <v>0</v>
      </c>
      <c r="HE184" s="41">
        <f t="shared" si="1022"/>
        <v>0</v>
      </c>
      <c r="HF184" s="41">
        <f t="shared" si="1022"/>
        <v>0</v>
      </c>
      <c r="HG184" s="41">
        <f t="shared" ref="HG184:JR184" si="1023">IF(HG$7="",0,HG182-HG183)</f>
        <v>0</v>
      </c>
      <c r="HH184" s="41">
        <f t="shared" si="1023"/>
        <v>0</v>
      </c>
      <c r="HI184" s="41">
        <f t="shared" si="1023"/>
        <v>0</v>
      </c>
      <c r="HJ184" s="41">
        <f t="shared" si="1023"/>
        <v>0</v>
      </c>
      <c r="HK184" s="41">
        <f t="shared" si="1023"/>
        <v>0</v>
      </c>
      <c r="HL184" s="41">
        <f t="shared" si="1023"/>
        <v>0</v>
      </c>
      <c r="HM184" s="41">
        <f t="shared" si="1023"/>
        <v>0</v>
      </c>
      <c r="HN184" s="41">
        <f t="shared" si="1023"/>
        <v>0</v>
      </c>
      <c r="HO184" s="41">
        <f t="shared" si="1023"/>
        <v>0</v>
      </c>
      <c r="HP184" s="41">
        <f t="shared" si="1023"/>
        <v>0</v>
      </c>
      <c r="HQ184" s="41">
        <f t="shared" si="1023"/>
        <v>0</v>
      </c>
      <c r="HR184" s="41">
        <f t="shared" si="1023"/>
        <v>0</v>
      </c>
      <c r="HS184" s="41">
        <f t="shared" si="1023"/>
        <v>0</v>
      </c>
      <c r="HT184" s="41">
        <f t="shared" si="1023"/>
        <v>0</v>
      </c>
      <c r="HU184" s="41">
        <f t="shared" si="1023"/>
        <v>0</v>
      </c>
      <c r="HV184" s="41">
        <f t="shared" si="1023"/>
        <v>0</v>
      </c>
      <c r="HW184" s="41">
        <f t="shared" si="1023"/>
        <v>0</v>
      </c>
      <c r="HX184" s="41">
        <f t="shared" si="1023"/>
        <v>0</v>
      </c>
      <c r="HY184" s="41">
        <f t="shared" si="1023"/>
        <v>0</v>
      </c>
      <c r="HZ184" s="41">
        <f t="shared" si="1023"/>
        <v>0</v>
      </c>
      <c r="IA184" s="41">
        <f t="shared" si="1023"/>
        <v>0</v>
      </c>
      <c r="IB184" s="41">
        <f t="shared" si="1023"/>
        <v>0</v>
      </c>
      <c r="IC184" s="41">
        <f t="shared" si="1023"/>
        <v>0</v>
      </c>
      <c r="ID184" s="41">
        <f t="shared" si="1023"/>
        <v>0</v>
      </c>
      <c r="IE184" s="41">
        <f t="shared" si="1023"/>
        <v>0</v>
      </c>
      <c r="IF184" s="41">
        <f t="shared" si="1023"/>
        <v>0</v>
      </c>
      <c r="IG184" s="41">
        <f t="shared" si="1023"/>
        <v>0</v>
      </c>
      <c r="IH184" s="41">
        <f t="shared" si="1023"/>
        <v>0</v>
      </c>
      <c r="II184" s="41">
        <f t="shared" si="1023"/>
        <v>0</v>
      </c>
      <c r="IJ184" s="41">
        <f t="shared" si="1023"/>
        <v>0</v>
      </c>
      <c r="IK184" s="41">
        <f t="shared" si="1023"/>
        <v>0</v>
      </c>
      <c r="IL184" s="41">
        <f t="shared" si="1023"/>
        <v>0</v>
      </c>
      <c r="IM184" s="41">
        <f t="shared" si="1023"/>
        <v>0</v>
      </c>
      <c r="IN184" s="41">
        <f t="shared" si="1023"/>
        <v>0</v>
      </c>
      <c r="IO184" s="41">
        <f t="shared" si="1023"/>
        <v>0</v>
      </c>
      <c r="IP184" s="41">
        <f t="shared" si="1023"/>
        <v>0</v>
      </c>
      <c r="IQ184" s="41">
        <f t="shared" si="1023"/>
        <v>0</v>
      </c>
      <c r="IR184" s="41">
        <f t="shared" si="1023"/>
        <v>0</v>
      </c>
      <c r="IS184" s="41">
        <f t="shared" si="1023"/>
        <v>0</v>
      </c>
      <c r="IT184" s="41">
        <f t="shared" si="1023"/>
        <v>0</v>
      </c>
      <c r="IU184" s="41">
        <f t="shared" si="1023"/>
        <v>0</v>
      </c>
      <c r="IV184" s="41">
        <f t="shared" si="1023"/>
        <v>0</v>
      </c>
      <c r="IW184" s="41">
        <f t="shared" si="1023"/>
        <v>0</v>
      </c>
      <c r="IX184" s="41">
        <f t="shared" si="1023"/>
        <v>0</v>
      </c>
      <c r="IY184" s="41">
        <f t="shared" si="1023"/>
        <v>0</v>
      </c>
      <c r="IZ184" s="41">
        <f t="shared" si="1023"/>
        <v>0</v>
      </c>
      <c r="JA184" s="41">
        <f t="shared" si="1023"/>
        <v>0</v>
      </c>
      <c r="JB184" s="41">
        <f t="shared" si="1023"/>
        <v>0</v>
      </c>
      <c r="JC184" s="41">
        <f t="shared" si="1023"/>
        <v>0</v>
      </c>
      <c r="JD184" s="41">
        <f t="shared" si="1023"/>
        <v>0</v>
      </c>
      <c r="JE184" s="41">
        <f t="shared" si="1023"/>
        <v>0</v>
      </c>
      <c r="JF184" s="41">
        <f t="shared" si="1023"/>
        <v>0</v>
      </c>
      <c r="JG184" s="41">
        <f t="shared" si="1023"/>
        <v>0</v>
      </c>
      <c r="JH184" s="41">
        <f t="shared" si="1023"/>
        <v>0</v>
      </c>
      <c r="JI184" s="41">
        <f t="shared" si="1023"/>
        <v>0</v>
      </c>
      <c r="JJ184" s="41">
        <f t="shared" si="1023"/>
        <v>0</v>
      </c>
      <c r="JK184" s="41">
        <f t="shared" si="1023"/>
        <v>0</v>
      </c>
      <c r="JL184" s="41">
        <f t="shared" si="1023"/>
        <v>0</v>
      </c>
      <c r="JM184" s="41">
        <f t="shared" si="1023"/>
        <v>0</v>
      </c>
      <c r="JN184" s="41">
        <f t="shared" si="1023"/>
        <v>0</v>
      </c>
      <c r="JO184" s="41">
        <f t="shared" si="1023"/>
        <v>0</v>
      </c>
      <c r="JP184" s="41">
        <f t="shared" si="1023"/>
        <v>0</v>
      </c>
      <c r="JQ184" s="41">
        <f t="shared" si="1023"/>
        <v>0</v>
      </c>
      <c r="JR184" s="41">
        <f t="shared" si="1023"/>
        <v>0</v>
      </c>
      <c r="JS184" s="41">
        <f t="shared" ref="JS184:KV184" si="1024">IF(JS$7="",0,JS182-JS183)</f>
        <v>0</v>
      </c>
      <c r="JT184" s="41">
        <f t="shared" si="1024"/>
        <v>0</v>
      </c>
      <c r="JU184" s="41">
        <f t="shared" si="1024"/>
        <v>0</v>
      </c>
      <c r="JV184" s="41">
        <f t="shared" si="1024"/>
        <v>0</v>
      </c>
      <c r="JW184" s="41">
        <f t="shared" si="1024"/>
        <v>0</v>
      </c>
      <c r="JX184" s="41">
        <f t="shared" si="1024"/>
        <v>0</v>
      </c>
      <c r="JY184" s="41">
        <f t="shared" si="1024"/>
        <v>0</v>
      </c>
      <c r="JZ184" s="41">
        <f t="shared" si="1024"/>
        <v>0</v>
      </c>
      <c r="KA184" s="41">
        <f t="shared" si="1024"/>
        <v>0</v>
      </c>
      <c r="KB184" s="41">
        <f t="shared" si="1024"/>
        <v>0</v>
      </c>
      <c r="KC184" s="41">
        <f t="shared" si="1024"/>
        <v>0</v>
      </c>
      <c r="KD184" s="41">
        <f t="shared" si="1024"/>
        <v>0</v>
      </c>
      <c r="KE184" s="41">
        <f t="shared" si="1024"/>
        <v>0</v>
      </c>
      <c r="KF184" s="41">
        <f t="shared" si="1024"/>
        <v>0</v>
      </c>
      <c r="KG184" s="41">
        <f t="shared" si="1024"/>
        <v>0</v>
      </c>
      <c r="KH184" s="41">
        <f t="shared" si="1024"/>
        <v>0</v>
      </c>
      <c r="KI184" s="41">
        <f t="shared" si="1024"/>
        <v>0</v>
      </c>
      <c r="KJ184" s="41">
        <f t="shared" si="1024"/>
        <v>0</v>
      </c>
      <c r="KK184" s="41">
        <f t="shared" si="1024"/>
        <v>0</v>
      </c>
      <c r="KL184" s="41">
        <f t="shared" si="1024"/>
        <v>0</v>
      </c>
      <c r="KM184" s="41">
        <f t="shared" si="1024"/>
        <v>0</v>
      </c>
      <c r="KN184" s="41">
        <f t="shared" si="1024"/>
        <v>0</v>
      </c>
      <c r="KO184" s="41">
        <f t="shared" si="1024"/>
        <v>0</v>
      </c>
      <c r="KP184" s="41">
        <f t="shared" si="1024"/>
        <v>0</v>
      </c>
      <c r="KQ184" s="41">
        <f t="shared" si="1024"/>
        <v>0</v>
      </c>
      <c r="KR184" s="41">
        <f t="shared" si="1024"/>
        <v>0</v>
      </c>
      <c r="KS184" s="41">
        <f t="shared" si="1024"/>
        <v>0</v>
      </c>
      <c r="KT184" s="41">
        <f t="shared" si="1024"/>
        <v>0</v>
      </c>
      <c r="KU184" s="41">
        <f t="shared" si="1024"/>
        <v>0</v>
      </c>
      <c r="KV184" s="41">
        <f t="shared" si="1024"/>
        <v>0</v>
      </c>
      <c r="KW184" s="3"/>
      <c r="KX184" s="3"/>
    </row>
    <row r="185" spans="1:310" ht="4.05" customHeight="1" x14ac:dyDescent="0.25">
      <c r="A185" s="1"/>
      <c r="B185" s="79"/>
      <c r="C185" s="79"/>
      <c r="D185" s="79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4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05" customHeight="1" x14ac:dyDescent="0.25">
      <c r="A186" s="1"/>
      <c r="B186" s="79"/>
      <c r="C186" s="79"/>
      <c r="D186" s="79"/>
      <c r="E186" s="64"/>
      <c r="F186" s="1"/>
      <c r="G186" s="1"/>
      <c r="H186" s="11"/>
      <c r="I186" s="1"/>
      <c r="J186" s="1"/>
      <c r="K186" s="64"/>
      <c r="L186" s="1"/>
      <c r="M186" s="5"/>
      <c r="N186" s="64"/>
      <c r="O186" s="19"/>
      <c r="P186" s="1"/>
      <c r="Q186" s="1"/>
      <c r="R186" s="6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ht="4.95" customHeight="1" x14ac:dyDescent="0.25">
      <c r="A187" s="1"/>
      <c r="B187" s="79"/>
      <c r="C187" s="79"/>
      <c r="D187" s="79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4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</row>
    <row r="188" spans="1:310" x14ac:dyDescent="0.25">
      <c r="A188" s="1"/>
      <c r="B188" s="79"/>
      <c r="C188" s="79"/>
      <c r="D188" s="79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40"/>
      <c r="S188" s="1"/>
      <c r="T188" s="1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1"/>
      <c r="KX188" s="1"/>
    </row>
  </sheetData>
  <conditionalFormatting sqref="U6:KV7">
    <cfRule type="containsBlanks" dxfId="858" priority="269">
      <formula>LEN(TRIM(U6))=0</formula>
    </cfRule>
  </conditionalFormatting>
  <conditionalFormatting sqref="A53:B53 D53:XFD53 A189:XFD1048576 A1:XFD42 A54:XFD61 A50:XFD52 A43:Q49 S43:XFD49 A66:XFD67 A91:XFD93 A80:XFD83">
    <cfRule type="cellIs" dxfId="857" priority="266" operator="equal">
      <formula>0</formula>
    </cfRule>
  </conditionalFormatting>
  <conditionalFormatting sqref="E11:K17">
    <cfRule type="cellIs" dxfId="856" priority="205" operator="equal">
      <formula>0</formula>
    </cfRule>
  </conditionalFormatting>
  <conditionalFormatting sqref="E19:E20">
    <cfRule type="cellIs" dxfId="855" priority="204" operator="equal">
      <formula>0</formula>
    </cfRule>
  </conditionalFormatting>
  <conditionalFormatting sqref="K19:K20">
    <cfRule type="cellIs" dxfId="854" priority="203" operator="equal">
      <formula>0</formula>
    </cfRule>
  </conditionalFormatting>
  <conditionalFormatting sqref="N19:N20">
    <cfRule type="cellIs" dxfId="853" priority="202" operator="equal">
      <formula>0</formula>
    </cfRule>
  </conditionalFormatting>
  <conditionalFormatting sqref="R19:R20">
    <cfRule type="cellIs" dxfId="852" priority="201" operator="equal">
      <formula>0</formula>
    </cfRule>
  </conditionalFormatting>
  <conditionalFormatting sqref="E22:K28">
    <cfRule type="cellIs" dxfId="851" priority="199" operator="equal">
      <formula>0</formula>
    </cfRule>
  </conditionalFormatting>
  <conditionalFormatting sqref="E30:E31">
    <cfRule type="cellIs" dxfId="850" priority="198" operator="equal">
      <formula>0</formula>
    </cfRule>
  </conditionalFormatting>
  <conditionalFormatting sqref="K30:K31">
    <cfRule type="cellIs" dxfId="849" priority="197" operator="equal">
      <formula>0</formula>
    </cfRule>
  </conditionalFormatting>
  <conditionalFormatting sqref="N30:N31">
    <cfRule type="cellIs" dxfId="848" priority="196" operator="equal">
      <formula>0</formula>
    </cfRule>
  </conditionalFormatting>
  <conditionalFormatting sqref="R30:R31">
    <cfRule type="cellIs" dxfId="847" priority="195" operator="equal">
      <formula>0</formula>
    </cfRule>
  </conditionalFormatting>
  <conditionalFormatting sqref="E33:K39">
    <cfRule type="cellIs" dxfId="846" priority="194" operator="equal">
      <formula>0</formula>
    </cfRule>
  </conditionalFormatting>
  <conditionalFormatting sqref="E41">
    <cfRule type="cellIs" dxfId="845" priority="193" operator="equal">
      <formula>0</formula>
    </cfRule>
  </conditionalFormatting>
  <conditionalFormatting sqref="K41">
    <cfRule type="cellIs" dxfId="844" priority="192" operator="equal">
      <formula>0</formula>
    </cfRule>
  </conditionalFormatting>
  <conditionalFormatting sqref="N41">
    <cfRule type="cellIs" dxfId="843" priority="191" operator="equal">
      <formula>0</formula>
    </cfRule>
  </conditionalFormatting>
  <conditionalFormatting sqref="R41">
    <cfRule type="cellIs" dxfId="842" priority="190" operator="equal">
      <formula>0</formula>
    </cfRule>
  </conditionalFormatting>
  <conditionalFormatting sqref="E43:K49">
    <cfRule type="cellIs" dxfId="841" priority="189" operator="equal">
      <formula>0</formula>
    </cfRule>
  </conditionalFormatting>
  <conditionalFormatting sqref="E51">
    <cfRule type="cellIs" dxfId="840" priority="188" operator="equal">
      <formula>0</formula>
    </cfRule>
  </conditionalFormatting>
  <conditionalFormatting sqref="K51">
    <cfRule type="cellIs" dxfId="839" priority="187" operator="equal">
      <formula>0</formula>
    </cfRule>
  </conditionalFormatting>
  <conditionalFormatting sqref="N51">
    <cfRule type="cellIs" dxfId="838" priority="186" operator="equal">
      <formula>0</formula>
    </cfRule>
  </conditionalFormatting>
  <conditionalFormatting sqref="R51">
    <cfRule type="cellIs" dxfId="837" priority="185" operator="equal">
      <formula>0</formula>
    </cfRule>
  </conditionalFormatting>
  <conditionalFormatting sqref="E53:K59">
    <cfRule type="cellIs" dxfId="836" priority="184" operator="equal">
      <formula>0</formula>
    </cfRule>
  </conditionalFormatting>
  <conditionalFormatting sqref="E61">
    <cfRule type="cellIs" dxfId="835" priority="183" operator="equal">
      <formula>0</formula>
    </cfRule>
  </conditionalFormatting>
  <conditionalFormatting sqref="K61">
    <cfRule type="cellIs" dxfId="834" priority="182" operator="equal">
      <formula>0</formula>
    </cfRule>
  </conditionalFormatting>
  <conditionalFormatting sqref="N61">
    <cfRule type="cellIs" dxfId="833" priority="181" operator="equal">
      <formula>0</formula>
    </cfRule>
  </conditionalFormatting>
  <conditionalFormatting sqref="R61">
    <cfRule type="cellIs" dxfId="832" priority="180" operator="equal">
      <formula>0</formula>
    </cfRule>
  </conditionalFormatting>
  <conditionalFormatting sqref="R61 R66:R67">
    <cfRule type="cellIs" dxfId="831" priority="178" operator="equal">
      <formula>0</formula>
    </cfRule>
  </conditionalFormatting>
  <conditionalFormatting sqref="N61 N66:N67">
    <cfRule type="cellIs" dxfId="830" priority="179" operator="equal">
      <formula>0</formula>
    </cfRule>
  </conditionalFormatting>
  <conditionalFormatting sqref="A97:XFD102 A104:XFD105 A103:D103 S103:XFD103">
    <cfRule type="cellIs" dxfId="829" priority="177" operator="equal">
      <formula>0</formula>
    </cfRule>
  </conditionalFormatting>
  <conditionalFormatting sqref="E97:K101">
    <cfRule type="cellIs" dxfId="828" priority="176" operator="equal">
      <formula>0</formula>
    </cfRule>
  </conditionalFormatting>
  <conditionalFormatting sqref="E104">
    <cfRule type="cellIs" dxfId="827" priority="175" operator="equal">
      <formula>0</formula>
    </cfRule>
  </conditionalFormatting>
  <conditionalFormatting sqref="K104">
    <cfRule type="cellIs" dxfId="826" priority="174" operator="equal">
      <formula>0</formula>
    </cfRule>
  </conditionalFormatting>
  <conditionalFormatting sqref="N104">
    <cfRule type="cellIs" dxfId="825" priority="173" operator="equal">
      <formula>0</formula>
    </cfRule>
  </conditionalFormatting>
  <conditionalFormatting sqref="R104">
    <cfRule type="cellIs" dxfId="824" priority="172" operator="equal">
      <formula>0</formula>
    </cfRule>
  </conditionalFormatting>
  <conditionalFormatting sqref="R103">
    <cfRule type="cellIs" dxfId="823" priority="160" operator="equal">
      <formula>0</formula>
    </cfRule>
  </conditionalFormatting>
  <conditionalFormatting sqref="K103">
    <cfRule type="cellIs" dxfId="822" priority="164" operator="equal">
      <formula>0</formula>
    </cfRule>
  </conditionalFormatting>
  <conditionalFormatting sqref="N103">
    <cfRule type="cellIs" dxfId="821" priority="163" operator="equal">
      <formula>0</formula>
    </cfRule>
  </conditionalFormatting>
  <conditionalFormatting sqref="R103">
    <cfRule type="cellIs" dxfId="820" priority="162" operator="equal">
      <formula>0</formula>
    </cfRule>
  </conditionalFormatting>
  <conditionalFormatting sqref="N103">
    <cfRule type="cellIs" dxfId="819" priority="161" operator="equal">
      <formula>0</formula>
    </cfRule>
  </conditionalFormatting>
  <conditionalFormatting sqref="E103:R103">
    <cfRule type="cellIs" dxfId="818" priority="166" operator="equal">
      <formula>0</formula>
    </cfRule>
  </conditionalFormatting>
  <conditionalFormatting sqref="E103">
    <cfRule type="cellIs" dxfId="817" priority="165" operator="equal">
      <formula>0</formula>
    </cfRule>
  </conditionalFormatting>
  <conditionalFormatting sqref="C53">
    <cfRule type="cellIs" dxfId="816" priority="159" operator="equal">
      <formula>0</formula>
    </cfRule>
  </conditionalFormatting>
  <conditionalFormatting sqref="E68:K74">
    <cfRule type="cellIs" dxfId="815" priority="157" operator="equal">
      <formula>0</formula>
    </cfRule>
  </conditionalFormatting>
  <conditionalFormatting sqref="E77">
    <cfRule type="cellIs" dxfId="814" priority="156" operator="equal">
      <formula>0</formula>
    </cfRule>
  </conditionalFormatting>
  <conditionalFormatting sqref="K77">
    <cfRule type="cellIs" dxfId="813" priority="155" operator="equal">
      <formula>0</formula>
    </cfRule>
  </conditionalFormatting>
  <conditionalFormatting sqref="N77">
    <cfRule type="cellIs" dxfId="812" priority="154" operator="equal">
      <formula>0</formula>
    </cfRule>
  </conditionalFormatting>
  <conditionalFormatting sqref="R77">
    <cfRule type="cellIs" dxfId="811" priority="153" operator="equal">
      <formula>0</formula>
    </cfRule>
  </conditionalFormatting>
  <conditionalFormatting sqref="A68:C68 E68:XFD68 A69:XFD75 A77:XFD78 A76:D76 S76:XFD76">
    <cfRule type="cellIs" dxfId="810" priority="158" operator="equal">
      <formula>0</formula>
    </cfRule>
  </conditionalFormatting>
  <conditionalFormatting sqref="D68">
    <cfRule type="cellIs" dxfId="809" priority="152" operator="equal">
      <formula>0</formula>
    </cfRule>
  </conditionalFormatting>
  <conditionalFormatting sqref="R76">
    <cfRule type="cellIs" dxfId="808" priority="140" operator="equal">
      <formula>0</formula>
    </cfRule>
  </conditionalFormatting>
  <conditionalFormatting sqref="K76">
    <cfRule type="cellIs" dxfId="807" priority="144" operator="equal">
      <formula>0</formula>
    </cfRule>
  </conditionalFormatting>
  <conditionalFormatting sqref="N76">
    <cfRule type="cellIs" dxfId="806" priority="143" operator="equal">
      <formula>0</formula>
    </cfRule>
  </conditionalFormatting>
  <conditionalFormatting sqref="R76">
    <cfRule type="cellIs" dxfId="805" priority="142" operator="equal">
      <formula>0</formula>
    </cfRule>
  </conditionalFormatting>
  <conditionalFormatting sqref="N76">
    <cfRule type="cellIs" dxfId="804" priority="141" operator="equal">
      <formula>0</formula>
    </cfRule>
  </conditionalFormatting>
  <conditionalFormatting sqref="E76:R76">
    <cfRule type="cellIs" dxfId="803" priority="146" operator="equal">
      <formula>0</formula>
    </cfRule>
  </conditionalFormatting>
  <conditionalFormatting sqref="E76">
    <cfRule type="cellIs" dxfId="802" priority="145" operator="equal">
      <formula>0</formula>
    </cfRule>
  </conditionalFormatting>
  <conditionalFormatting sqref="A171:D171 I171:XFD171 A174:XFD176 A188:XFD188 A106:XFD170">
    <cfRule type="cellIs" dxfId="801" priority="73" operator="equal">
      <formula>0</formula>
    </cfRule>
  </conditionalFormatting>
  <conditionalFormatting sqref="E143:K143">
    <cfRule type="cellIs" dxfId="800" priority="70" operator="equal">
      <formula>0</formula>
    </cfRule>
  </conditionalFormatting>
  <conditionalFormatting sqref="E145">
    <cfRule type="cellIs" dxfId="799" priority="69" operator="equal">
      <formula>0</formula>
    </cfRule>
  </conditionalFormatting>
  <conditionalFormatting sqref="K145">
    <cfRule type="cellIs" dxfId="798" priority="68" operator="equal">
      <formula>0</formula>
    </cfRule>
  </conditionalFormatting>
  <conditionalFormatting sqref="N145">
    <cfRule type="cellIs" dxfId="797" priority="67" operator="equal">
      <formula>0</formula>
    </cfRule>
  </conditionalFormatting>
  <conditionalFormatting sqref="R145">
    <cfRule type="cellIs" dxfId="796" priority="66" operator="equal">
      <formula>0</formula>
    </cfRule>
  </conditionalFormatting>
  <conditionalFormatting sqref="E147:K147">
    <cfRule type="cellIs" dxfId="795" priority="65" operator="equal">
      <formula>0</formula>
    </cfRule>
  </conditionalFormatting>
  <conditionalFormatting sqref="E149">
    <cfRule type="cellIs" dxfId="794" priority="64" operator="equal">
      <formula>0</formula>
    </cfRule>
  </conditionalFormatting>
  <conditionalFormatting sqref="K149">
    <cfRule type="cellIs" dxfId="793" priority="63" operator="equal">
      <formula>0</formula>
    </cfRule>
  </conditionalFormatting>
  <conditionalFormatting sqref="N149">
    <cfRule type="cellIs" dxfId="792" priority="62" operator="equal">
      <formula>0</formula>
    </cfRule>
  </conditionalFormatting>
  <conditionalFormatting sqref="R149">
    <cfRule type="cellIs" dxfId="791" priority="61" operator="equal">
      <formula>0</formula>
    </cfRule>
  </conditionalFormatting>
  <conditionalFormatting sqref="A172:D172 I172:XFD172">
    <cfRule type="cellIs" dxfId="790" priority="60" operator="equal">
      <formula>0</formula>
    </cfRule>
  </conditionalFormatting>
  <conditionalFormatting sqref="A173:D173 I173:XFD173">
    <cfRule type="cellIs" dxfId="789" priority="59" operator="equal">
      <formula>0</formula>
    </cfRule>
  </conditionalFormatting>
  <conditionalFormatting sqref="R175">
    <cfRule type="cellIs" dxfId="788" priority="55" operator="equal">
      <formula>0</formula>
    </cfRule>
  </conditionalFormatting>
  <conditionalFormatting sqref="E175">
    <cfRule type="cellIs" dxfId="787" priority="58" operator="equal">
      <formula>0</formula>
    </cfRule>
  </conditionalFormatting>
  <conditionalFormatting sqref="K175">
    <cfRule type="cellIs" dxfId="786" priority="57" operator="equal">
      <formula>0</formula>
    </cfRule>
  </conditionalFormatting>
  <conditionalFormatting sqref="N175">
    <cfRule type="cellIs" dxfId="785" priority="56" operator="equal">
      <formula>0</formula>
    </cfRule>
  </conditionalFormatting>
  <conditionalFormatting sqref="A182 A185:XFD187 C182 I182:XFD182">
    <cfRule type="cellIs" dxfId="784" priority="54" operator="equal">
      <formula>0</formula>
    </cfRule>
  </conditionalFormatting>
  <conditionalFormatting sqref="A183:D183 I183:XFD183">
    <cfRule type="cellIs" dxfId="783" priority="53" operator="equal">
      <formula>0</formula>
    </cfRule>
  </conditionalFormatting>
  <conditionalFormatting sqref="A184:D184 I184:XFD184">
    <cfRule type="cellIs" dxfId="782" priority="52" operator="equal">
      <formula>0</formula>
    </cfRule>
  </conditionalFormatting>
  <conditionalFormatting sqref="R186">
    <cfRule type="cellIs" dxfId="781" priority="48" operator="equal">
      <formula>0</formula>
    </cfRule>
  </conditionalFormatting>
  <conditionalFormatting sqref="E186">
    <cfRule type="cellIs" dxfId="780" priority="51" operator="equal">
      <formula>0</formula>
    </cfRule>
  </conditionalFormatting>
  <conditionalFormatting sqref="K186">
    <cfRule type="cellIs" dxfId="779" priority="50" operator="equal">
      <formula>0</formula>
    </cfRule>
  </conditionalFormatting>
  <conditionalFormatting sqref="N186">
    <cfRule type="cellIs" dxfId="778" priority="49" operator="equal">
      <formula>0</formula>
    </cfRule>
  </conditionalFormatting>
  <conditionalFormatting sqref="A177:D177 A179:XFD181 D178 I177:XFD177">
    <cfRule type="cellIs" dxfId="777" priority="47" operator="equal">
      <formula>0</formula>
    </cfRule>
  </conditionalFormatting>
  <conditionalFormatting sqref="A178:C178 I178:L178 O178:XFD178">
    <cfRule type="cellIs" dxfId="776" priority="46" operator="equal">
      <formula>0</formula>
    </cfRule>
  </conditionalFormatting>
  <conditionalFormatting sqref="N180">
    <cfRule type="cellIs" dxfId="775" priority="43" operator="equal">
      <formula>0</formula>
    </cfRule>
  </conditionalFormatting>
  <conditionalFormatting sqref="R180">
    <cfRule type="cellIs" dxfId="774" priority="42" operator="equal">
      <formula>0</formula>
    </cfRule>
  </conditionalFormatting>
  <conditionalFormatting sqref="E180">
    <cfRule type="cellIs" dxfId="773" priority="45" operator="equal">
      <formula>0</formula>
    </cfRule>
  </conditionalFormatting>
  <conditionalFormatting sqref="K180">
    <cfRule type="cellIs" dxfId="772" priority="44" operator="equal">
      <formula>0</formula>
    </cfRule>
  </conditionalFormatting>
  <conditionalFormatting sqref="B182">
    <cfRule type="cellIs" dxfId="771" priority="41" operator="equal">
      <formula>0</formula>
    </cfRule>
  </conditionalFormatting>
  <conditionalFormatting sqref="M178:N178">
    <cfRule type="cellIs" dxfId="770" priority="40" operator="equal">
      <formula>0</formula>
    </cfRule>
  </conditionalFormatting>
  <conditionalFormatting sqref="D182">
    <cfRule type="cellIs" dxfId="769" priority="38" operator="equal">
      <formula>0</formula>
    </cfRule>
  </conditionalFormatting>
  <conditionalFormatting sqref="E151:K151">
    <cfRule type="cellIs" dxfId="768" priority="37" operator="equal">
      <formula>0</formula>
    </cfRule>
  </conditionalFormatting>
  <conditionalFormatting sqref="E153">
    <cfRule type="cellIs" dxfId="767" priority="36" operator="equal">
      <formula>0</formula>
    </cfRule>
  </conditionalFormatting>
  <conditionalFormatting sqref="K153">
    <cfRule type="cellIs" dxfId="766" priority="35" operator="equal">
      <formula>0</formula>
    </cfRule>
  </conditionalFormatting>
  <conditionalFormatting sqref="N153">
    <cfRule type="cellIs" dxfId="765" priority="34" operator="equal">
      <formula>0</formula>
    </cfRule>
  </conditionalFormatting>
  <conditionalFormatting sqref="R153">
    <cfRule type="cellIs" dxfId="764" priority="33" operator="equal">
      <formula>0</formula>
    </cfRule>
  </conditionalFormatting>
  <conditionalFormatting sqref="R43:R49">
    <cfRule type="cellIs" dxfId="763" priority="32" operator="equal">
      <formula>0</formula>
    </cfRule>
  </conditionalFormatting>
  <conditionalFormatting sqref="A62:XFD64">
    <cfRule type="cellIs" dxfId="762" priority="31" operator="equal">
      <formula>0</formula>
    </cfRule>
  </conditionalFormatting>
  <conditionalFormatting sqref="E65:K65">
    <cfRule type="cellIs" dxfId="761" priority="29" operator="equal">
      <formula>0</formula>
    </cfRule>
  </conditionalFormatting>
  <conditionalFormatting sqref="A65:C65 E65:XFD65">
    <cfRule type="cellIs" dxfId="760" priority="30" operator="equal">
      <formula>0</formula>
    </cfRule>
  </conditionalFormatting>
  <conditionalFormatting sqref="D65">
    <cfRule type="cellIs" dxfId="759" priority="28" operator="equal">
      <formula>0</formula>
    </cfRule>
  </conditionalFormatting>
  <conditionalFormatting sqref="A79:B79 D79:XFD79 A88:XFD89">
    <cfRule type="cellIs" dxfId="758" priority="27" operator="equal">
      <formula>0</formula>
    </cfRule>
  </conditionalFormatting>
  <conditionalFormatting sqref="E79:K81">
    <cfRule type="cellIs" dxfId="757" priority="26" operator="equal">
      <formula>0</formula>
    </cfRule>
  </conditionalFormatting>
  <conditionalFormatting sqref="E83">
    <cfRule type="cellIs" dxfId="756" priority="25" operator="equal">
      <formula>0</formula>
    </cfRule>
  </conditionalFormatting>
  <conditionalFormatting sqref="K83">
    <cfRule type="cellIs" dxfId="755" priority="24" operator="equal">
      <formula>0</formula>
    </cfRule>
  </conditionalFormatting>
  <conditionalFormatting sqref="N83">
    <cfRule type="cellIs" dxfId="754" priority="23" operator="equal">
      <formula>0</formula>
    </cfRule>
  </conditionalFormatting>
  <conditionalFormatting sqref="R83">
    <cfRule type="cellIs" dxfId="753" priority="22" operator="equal">
      <formula>0</formula>
    </cfRule>
  </conditionalFormatting>
  <conditionalFormatting sqref="R83 R88:R89">
    <cfRule type="cellIs" dxfId="752" priority="20" operator="equal">
      <formula>0</formula>
    </cfRule>
  </conditionalFormatting>
  <conditionalFormatting sqref="N83 N88:N89">
    <cfRule type="cellIs" dxfId="751" priority="21" operator="equal">
      <formula>0</formula>
    </cfRule>
  </conditionalFormatting>
  <conditionalFormatting sqref="C79">
    <cfRule type="cellIs" dxfId="750" priority="19" operator="equal">
      <formula>0</formula>
    </cfRule>
  </conditionalFormatting>
  <conditionalFormatting sqref="E90:K92">
    <cfRule type="cellIs" dxfId="749" priority="17" operator="equal">
      <formula>0</formula>
    </cfRule>
  </conditionalFormatting>
  <conditionalFormatting sqref="E95">
    <cfRule type="cellIs" dxfId="748" priority="16" operator="equal">
      <formula>0</formula>
    </cfRule>
  </conditionalFormatting>
  <conditionalFormatting sqref="K95">
    <cfRule type="cellIs" dxfId="747" priority="15" operator="equal">
      <formula>0</formula>
    </cfRule>
  </conditionalFormatting>
  <conditionalFormatting sqref="N95">
    <cfRule type="cellIs" dxfId="746" priority="14" operator="equal">
      <formula>0</formula>
    </cfRule>
  </conditionalFormatting>
  <conditionalFormatting sqref="R95">
    <cfRule type="cellIs" dxfId="745" priority="13" operator="equal">
      <formula>0</formula>
    </cfRule>
  </conditionalFormatting>
  <conditionalFormatting sqref="A90:C90 E90:XFD90 A95:XFD96 A94:D94 S94:XFD94">
    <cfRule type="cellIs" dxfId="744" priority="18" operator="equal">
      <formula>0</formula>
    </cfRule>
  </conditionalFormatting>
  <conditionalFormatting sqref="D90">
    <cfRule type="cellIs" dxfId="743" priority="12" operator="equal">
      <formula>0</formula>
    </cfRule>
  </conditionalFormatting>
  <conditionalFormatting sqref="R94">
    <cfRule type="cellIs" dxfId="742" priority="5" operator="equal">
      <formula>0</formula>
    </cfRule>
  </conditionalFormatting>
  <conditionalFormatting sqref="K94">
    <cfRule type="cellIs" dxfId="741" priority="9" operator="equal">
      <formula>0</formula>
    </cfRule>
  </conditionalFormatting>
  <conditionalFormatting sqref="N94">
    <cfRule type="cellIs" dxfId="740" priority="8" operator="equal">
      <formula>0</formula>
    </cfRule>
  </conditionalFormatting>
  <conditionalFormatting sqref="R94">
    <cfRule type="cellIs" dxfId="739" priority="7" operator="equal">
      <formula>0</formula>
    </cfRule>
  </conditionalFormatting>
  <conditionalFormatting sqref="N94">
    <cfRule type="cellIs" dxfId="738" priority="6" operator="equal">
      <formula>0</formula>
    </cfRule>
  </conditionalFormatting>
  <conditionalFormatting sqref="E94:R94">
    <cfRule type="cellIs" dxfId="737" priority="11" operator="equal">
      <formula>0</formula>
    </cfRule>
  </conditionalFormatting>
  <conditionalFormatting sqref="E94">
    <cfRule type="cellIs" dxfId="736" priority="10" operator="equal">
      <formula>0</formula>
    </cfRule>
  </conditionalFormatting>
  <conditionalFormatting sqref="A84:XFD86">
    <cfRule type="cellIs" dxfId="735" priority="4" operator="equal">
      <formula>0</formula>
    </cfRule>
  </conditionalFormatting>
  <conditionalFormatting sqref="E87:K87">
    <cfRule type="cellIs" dxfId="734" priority="2" operator="equal">
      <formula>0</formula>
    </cfRule>
  </conditionalFormatting>
  <conditionalFormatting sqref="A87:C87 E87:XFD87">
    <cfRule type="cellIs" dxfId="733" priority="3" operator="equal">
      <formula>0</formula>
    </cfRule>
  </conditionalFormatting>
  <conditionalFormatting sqref="D87">
    <cfRule type="cellIs" dxfId="732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39" id="{CA4F3441-3F91-4572-B611-35EB7C764FFD}">
            <xm:f>LEN(TRIM(раунд3!N178))=0</xm:f>
            <x14:dxf>
              <fill>
                <patternFill>
                  <bgColor theme="5" tint="0.59996337778862885"/>
                </patternFill>
              </fill>
            </x14:dxf>
          </x14:cfRule>
          <xm:sqref>N178</xm:sqref>
        </x14:conditionalFormatting>
        <x14:conditionalFormatting xmlns:xm="http://schemas.microsoft.com/office/excel/2006/main">
          <x14:cfRule type="containsBlanks" priority="423" id="{E64966F5-C93C-4AEC-827E-221905F47C59}">
            <xm:f>LEN(TRIM(раунд3!U107))=0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24" id="{4CB3618F-28B5-478F-AD7A-F742354F573E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U107:KV116 U120:KV129 U156:KV165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KX193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K5" sqref="K5"/>
    </sheetView>
  </sheetViews>
  <sheetFormatPr defaultRowHeight="12" x14ac:dyDescent="0.25"/>
  <cols>
    <col min="1" max="4" width="1.77734375" style="2" customWidth="1"/>
    <col min="5" max="5" width="39.2187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0.109375" style="2" customWidth="1"/>
    <col min="19" max="19" width="1.77734375" style="2" customWidth="1"/>
    <col min="20" max="20" width="1.77734375" style="51" customWidth="1"/>
    <col min="21" max="308" width="9.88671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1"/>
      <c r="S1" s="1"/>
      <c r="T1" s="40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>
        <f t="shared" si="0"/>
        <v>14</v>
      </c>
      <c r="AI1" s="30">
        <f t="shared" si="0"/>
        <v>15</v>
      </c>
      <c r="AJ1" s="30">
        <f t="shared" si="0"/>
        <v>16</v>
      </c>
      <c r="AK1" s="30">
        <f t="shared" si="0"/>
        <v>17</v>
      </c>
      <c r="AL1" s="30">
        <f t="shared" si="0"/>
        <v>18</v>
      </c>
      <c r="AM1" s="30">
        <f t="shared" si="0"/>
        <v>19</v>
      </c>
      <c r="AN1" s="30">
        <f t="shared" si="0"/>
        <v>20</v>
      </c>
      <c r="AO1" s="30">
        <f t="shared" si="0"/>
        <v>21</v>
      </c>
      <c r="AP1" s="30">
        <f t="shared" si="0"/>
        <v>22</v>
      </c>
      <c r="AQ1" s="30">
        <f t="shared" si="0"/>
        <v>23</v>
      </c>
      <c r="AR1" s="30">
        <f t="shared" si="0"/>
        <v>24</v>
      </c>
      <c r="AS1" s="30">
        <f t="shared" si="0"/>
        <v>25</v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1"/>
      <c r="S2" s="1"/>
      <c r="T2" s="40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1"/>
      <c r="S3" s="1"/>
      <c r="T3" s="4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1"/>
      <c r="S4" s="1"/>
      <c r="T4" s="4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ht="13.8" x14ac:dyDescent="0.25">
      <c r="A5" s="1"/>
      <c r="B5" s="1"/>
      <c r="C5" s="1"/>
      <c r="D5" s="222" t="s">
        <v>134</v>
      </c>
      <c r="E5" s="1"/>
      <c r="F5" s="1"/>
      <c r="G5" s="1"/>
      <c r="H5" s="11"/>
      <c r="I5" s="1"/>
      <c r="J5" s="1"/>
      <c r="K5" s="101" t="s">
        <v>236</v>
      </c>
      <c r="L5" s="1"/>
      <c r="M5" s="5"/>
      <c r="N5" s="1"/>
      <c r="O5" s="19"/>
      <c r="P5" s="1"/>
      <c r="Q5" s="1"/>
      <c r="R5" s="1"/>
      <c r="S5" s="1"/>
      <c r="T5" s="40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41"/>
      <c r="U6" s="34">
        <f>IF(OR(главная!$N$13=0,главная!$N$13=""),"",главная!$N$13)</f>
        <v>44562</v>
      </c>
      <c r="V6" s="31">
        <f>IF(U7="","",IF(U7+1&gt;EOMONTH(главная!$N$15,0),"",U7+1))</f>
        <v>44593</v>
      </c>
      <c r="W6" s="31">
        <f>IF(V7="","",IF(V7+1&gt;EOMONTH(главная!$N$15,0),"",V7+1))</f>
        <v>44621</v>
      </c>
      <c r="X6" s="31">
        <f>IF(W7="","",IF(W7+1&gt;EOMONTH(главная!$N$15,0),"",W7+1))</f>
        <v>44652</v>
      </c>
      <c r="Y6" s="31">
        <f>IF(X7="","",IF(X7+1&gt;EOMONTH(главная!$N$15,0),"",X7+1))</f>
        <v>44682</v>
      </c>
      <c r="Z6" s="31">
        <f>IF(Y7="","",IF(Y7+1&gt;EOMONTH(главная!$N$15,0),"",Y7+1))</f>
        <v>44713</v>
      </c>
      <c r="AA6" s="31">
        <f>IF(Z7="","",IF(Z7+1&gt;EOMONTH(главная!$N$15,0),"",Z7+1))</f>
        <v>44743</v>
      </c>
      <c r="AB6" s="31">
        <f>IF(AA7="","",IF(AA7+1&gt;EOMONTH(главная!$N$15,0),"",AA7+1))</f>
        <v>44774</v>
      </c>
      <c r="AC6" s="31">
        <f>IF(AB7="","",IF(AB7+1&gt;EOMONTH(главная!$N$15,0),"",AB7+1))</f>
        <v>44805</v>
      </c>
      <c r="AD6" s="31">
        <f>IF(AC7="","",IF(AC7+1&gt;EOMONTH(главная!$N$15,0),"",AC7+1))</f>
        <v>44835</v>
      </c>
      <c r="AE6" s="31">
        <f>IF(AD7="","",IF(AD7+1&gt;EOMONTH(главная!$N$15,0),"",AD7+1))</f>
        <v>44866</v>
      </c>
      <c r="AF6" s="31">
        <f>IF(AE7="","",IF(AE7+1&gt;EOMONTH(главная!$N$15,0),"",AE7+1))</f>
        <v>44896</v>
      </c>
      <c r="AG6" s="31">
        <f>IF(AF7="","",IF(AF7+1&gt;EOMONTH(главная!$N$15,0),"",AF7+1))</f>
        <v>44927</v>
      </c>
      <c r="AH6" s="31">
        <f>IF(AG7="","",IF(AG7+1&gt;EOMONTH(главная!$N$15,0),"",AG7+1))</f>
        <v>44958</v>
      </c>
      <c r="AI6" s="31">
        <f>IF(AH7="","",IF(AH7+1&gt;EOMONTH(главная!$N$15,0),"",AH7+1))</f>
        <v>44986</v>
      </c>
      <c r="AJ6" s="31">
        <f>IF(AI7="","",IF(AI7+1&gt;EOMONTH(главная!$N$15,0),"",AI7+1))</f>
        <v>45017</v>
      </c>
      <c r="AK6" s="31">
        <f>IF(AJ7="","",IF(AJ7+1&gt;EOMONTH(главная!$N$15,0),"",AJ7+1))</f>
        <v>45047</v>
      </c>
      <c r="AL6" s="31">
        <f>IF(AK7="","",IF(AK7+1&gt;EOMONTH(главная!$N$15,0),"",AK7+1))</f>
        <v>45078</v>
      </c>
      <c r="AM6" s="31">
        <f>IF(AL7="","",IF(AL7+1&gt;EOMONTH(главная!$N$15,0),"",AL7+1))</f>
        <v>45108</v>
      </c>
      <c r="AN6" s="31">
        <f>IF(AM7="","",IF(AM7+1&gt;EOMONTH(главная!$N$15,0),"",AM7+1))</f>
        <v>45139</v>
      </c>
      <c r="AO6" s="31">
        <f>IF(AN7="","",IF(AN7+1&gt;EOMONTH(главная!$N$15,0),"",AN7+1))</f>
        <v>45170</v>
      </c>
      <c r="AP6" s="31">
        <f>IF(AO7="","",IF(AO7+1&gt;EOMONTH(главная!$N$15,0),"",AO7+1))</f>
        <v>45200</v>
      </c>
      <c r="AQ6" s="31">
        <f>IF(AP7="","",IF(AP7+1&gt;EOMONTH(главная!$N$15,0),"",AP7+1))</f>
        <v>45231</v>
      </c>
      <c r="AR6" s="31">
        <f>IF(AQ7="","",IF(AQ7+1&gt;EOMONTH(главная!$N$15,0),"",AQ7+1))</f>
        <v>45261</v>
      </c>
      <c r="AS6" s="31">
        <f>IF(AR7="","",IF(AR7+1&gt;EOMONTH(главная!$N$15,0),"",AR7+1))</f>
        <v>45292</v>
      </c>
      <c r="AT6" s="31" t="str">
        <f>IF(AS7="","",IF(AS7+1&gt;EOMONTH(главная!$N$15,0),"",AS7+1))</f>
        <v/>
      </c>
      <c r="AU6" s="31" t="str">
        <f>IF(AT7="","",IF(AT7+1&gt;EOMONTH(главная!$N$15,0),"",AT7+1))</f>
        <v/>
      </c>
      <c r="AV6" s="31" t="str">
        <f>IF(AU7="","",IF(AU7+1&gt;EOMONTH(главная!$N$15,0),"",AU7+1))</f>
        <v/>
      </c>
      <c r="AW6" s="31" t="str">
        <f>IF(AV7="","",IF(AV7+1&gt;EOMONTH(главная!$N$15,0),"",AV7+1))</f>
        <v/>
      </c>
      <c r="AX6" s="31" t="str">
        <f>IF(AW7="","",IF(AW7+1&gt;EOMONTH(главная!$N$15,0),"",AW7+1))</f>
        <v/>
      </c>
      <c r="AY6" s="31" t="str">
        <f>IF(AX7="","",IF(AX7+1&gt;EOMONTH(главная!$N$15,0),"",AX7+1))</f>
        <v/>
      </c>
      <c r="AZ6" s="31" t="str">
        <f>IF(AY7="","",IF(AY7+1&gt;EOMONTH(главная!$N$15,0),"",AY7+1))</f>
        <v/>
      </c>
      <c r="BA6" s="31" t="str">
        <f>IF(AZ7="","",IF(AZ7+1&gt;EOMONTH(главная!$N$15,0),"",AZ7+1))</f>
        <v/>
      </c>
      <c r="BB6" s="31" t="str">
        <f>IF(BA7="","",IF(BA7+1&gt;EOMONTH(главная!$N$15,0),"",BA7+1))</f>
        <v/>
      </c>
      <c r="BC6" s="31" t="str">
        <f>IF(BB7="","",IF(BB7+1&gt;EOMONTH(главная!$N$15,0),"",BB7+1))</f>
        <v/>
      </c>
      <c r="BD6" s="31" t="str">
        <f>IF(BC7="","",IF(BC7+1&gt;EOMONTH(главная!$N$15,0),"",BC7+1))</f>
        <v/>
      </c>
      <c r="BE6" s="31" t="str">
        <f>IF(BD7="","",IF(BD7+1&gt;EOMONTH(главная!$N$15,0),"",BD7+1))</f>
        <v/>
      </c>
      <c r="BF6" s="31" t="str">
        <f>IF(BE7="","",IF(BE7+1&gt;EOMONTH(главная!$N$15,0),"",BE7+1))</f>
        <v/>
      </c>
      <c r="BG6" s="31" t="str">
        <f>IF(BF7="","",IF(BF7+1&gt;EOMONTH(главная!$N$15,0),"",BF7+1))</f>
        <v/>
      </c>
      <c r="BH6" s="31" t="str">
        <f>IF(BG7="","",IF(BG7+1&gt;EOMONTH(главная!$N$15,0),"",BG7+1))</f>
        <v/>
      </c>
      <c r="BI6" s="31" t="str">
        <f>IF(BH7="","",IF(BH7+1&gt;EOMONTH(главная!$N$15,0),"",BH7+1))</f>
        <v/>
      </c>
      <c r="BJ6" s="31" t="str">
        <f>IF(BI7="","",IF(BI7+1&gt;EOMONTH(главная!$N$15,0),"",BI7+1))</f>
        <v/>
      </c>
      <c r="BK6" s="31" t="str">
        <f>IF(BJ7="","",IF(BJ7+1&gt;EOMONTH(главная!$N$15,0),"",BJ7+1))</f>
        <v/>
      </c>
      <c r="BL6" s="31" t="str">
        <f>IF(BK7="","",IF(BK7+1&gt;EOMONTH(главная!$N$15,0),"",BK7+1))</f>
        <v/>
      </c>
      <c r="BM6" s="31" t="str">
        <f>IF(BL7="","",IF(BL7+1&gt;EOMONTH(главная!$N$15,0),"",BL7+1))</f>
        <v/>
      </c>
      <c r="BN6" s="31" t="str">
        <f>IF(BM7="","",IF(BM7+1&gt;EOMONTH(главная!$N$15,0),"",BM7+1))</f>
        <v/>
      </c>
      <c r="BO6" s="31" t="str">
        <f>IF(BN7="","",IF(BN7+1&gt;EOMONTH(главная!$N$15,0),"",BN7+1))</f>
        <v/>
      </c>
      <c r="BP6" s="31" t="str">
        <f>IF(BO7="","",IF(BO7+1&gt;EOMONTH(главная!$N$15,0),"",BO7+1))</f>
        <v/>
      </c>
      <c r="BQ6" s="31" t="str">
        <f>IF(BP7="","",IF(BP7+1&gt;EOMONTH(главная!$N$15,0),"",BP7+1))</f>
        <v/>
      </c>
      <c r="BR6" s="31" t="str">
        <f>IF(BQ7="","",IF(BQ7+1&gt;EOMONTH(главная!$N$15,0),"",BQ7+1))</f>
        <v/>
      </c>
      <c r="BS6" s="31" t="str">
        <f>IF(BR7="","",IF(BR7+1&gt;EOMONTH(главная!$N$15,0),"",BR7+1))</f>
        <v/>
      </c>
      <c r="BT6" s="31" t="str">
        <f>IF(BS7="","",IF(BS7+1&gt;EOMONTH(главная!$N$15,0),"",BS7+1))</f>
        <v/>
      </c>
      <c r="BU6" s="31" t="str">
        <f>IF(BT7="","",IF(BT7+1&gt;EOMONTH(главная!$N$15,0),"",BT7+1))</f>
        <v/>
      </c>
      <c r="BV6" s="31" t="str">
        <f>IF(BU7="","",IF(BU7+1&gt;EOMONTH(главная!$N$15,0),"",BU7+1))</f>
        <v/>
      </c>
      <c r="BW6" s="31" t="str">
        <f>IF(BV7="","",IF(BV7+1&gt;EOMONTH(главная!$N$15,0),"",BV7+1))</f>
        <v/>
      </c>
      <c r="BX6" s="31" t="str">
        <f>IF(BW7="","",IF(BW7+1&gt;EOMONTH(главная!$N$15,0),"",BW7+1))</f>
        <v/>
      </c>
      <c r="BY6" s="31" t="str">
        <f>IF(BX7="","",IF(BX7+1&gt;EOMONTH(главная!$N$15,0),"",BX7+1))</f>
        <v/>
      </c>
      <c r="BZ6" s="31" t="str">
        <f>IF(BY7="","",IF(BY7+1&gt;EOMONTH(главная!$N$15,0),"",BY7+1))</f>
        <v/>
      </c>
      <c r="CA6" s="31" t="str">
        <f>IF(BZ7="","",IF(BZ7+1&gt;EOMONTH(главная!$N$15,0),"",BZ7+1))</f>
        <v/>
      </c>
      <c r="CB6" s="31" t="str">
        <f>IF(CA7="","",IF(CA7+1&gt;EOMONTH(главная!$N$15,0),"",CA7+1))</f>
        <v/>
      </c>
      <c r="CC6" s="31" t="str">
        <f>IF(CB7="","",IF(CB7+1&gt;EOMONTH(главная!$N$15,0),"",CB7+1))</f>
        <v/>
      </c>
      <c r="CD6" s="31" t="str">
        <f>IF(CC7="","",IF(CC7+1&gt;EOMONTH(главная!$N$15,0),"",CC7+1))</f>
        <v/>
      </c>
      <c r="CE6" s="31" t="str">
        <f>IF(CD7="","",IF(CD7+1&gt;EOMONTH(главная!$N$15,0),"",CD7+1))</f>
        <v/>
      </c>
      <c r="CF6" s="31" t="str">
        <f>IF(CE7="","",IF(CE7+1&gt;EOMONTH(главная!$N$15,0),"",CE7+1))</f>
        <v/>
      </c>
      <c r="CG6" s="31" t="str">
        <f>IF(CF7="","",IF(CF7+1&gt;EOMONTH(главная!$N$15,0),"",CF7+1))</f>
        <v/>
      </c>
      <c r="CH6" s="31" t="str">
        <f>IF(CG7="","",IF(CG7+1&gt;EOMONTH(главная!$N$15,0),"",CG7+1))</f>
        <v/>
      </c>
      <c r="CI6" s="31" t="str">
        <f>IF(CH7="","",IF(CH7+1&gt;EOMONTH(главная!$N$15,0),"",CH7+1))</f>
        <v/>
      </c>
      <c r="CJ6" s="31" t="str">
        <f>IF(CI7="","",IF(CI7+1&gt;EOMONTH(главная!$N$15,0),"",CI7+1))</f>
        <v/>
      </c>
      <c r="CK6" s="31" t="str">
        <f>IF(CJ7="","",IF(CJ7+1&gt;EOMONTH(главная!$N$15,0),"",CJ7+1))</f>
        <v/>
      </c>
      <c r="CL6" s="31" t="str">
        <f>IF(CK7="","",IF(CK7+1&gt;EOMONTH(главная!$N$15,0),"",CK7+1))</f>
        <v/>
      </c>
      <c r="CM6" s="31" t="str">
        <f>IF(CL7="","",IF(CL7+1&gt;EOMONTH(главная!$N$15,0),"",CL7+1))</f>
        <v/>
      </c>
      <c r="CN6" s="31" t="str">
        <f>IF(CM7="","",IF(CM7+1&gt;EOMONTH(главная!$N$15,0),"",CM7+1))</f>
        <v/>
      </c>
      <c r="CO6" s="31" t="str">
        <f>IF(CN7="","",IF(CN7+1&gt;EOMONTH(главная!$N$15,0),"",CN7+1))</f>
        <v/>
      </c>
      <c r="CP6" s="31" t="str">
        <f>IF(CO7="","",IF(CO7+1&gt;EOMONTH(главная!$N$15,0),"",CO7+1))</f>
        <v/>
      </c>
      <c r="CQ6" s="31" t="str">
        <f>IF(CP7="","",IF(CP7+1&gt;EOMONTH(главная!$N$15,0),"",CP7+1))</f>
        <v/>
      </c>
      <c r="CR6" s="31" t="str">
        <f>IF(CQ7="","",IF(CQ7+1&gt;EOMONTH(главная!$N$15,0),"",CQ7+1))</f>
        <v/>
      </c>
      <c r="CS6" s="31" t="str">
        <f>IF(CR7="","",IF(CR7+1&gt;EOMONTH(главная!$N$15,0),"",CR7+1))</f>
        <v/>
      </c>
      <c r="CT6" s="31" t="str">
        <f>IF(CS7="","",IF(CS7+1&gt;EOMONTH(главная!$N$15,0),"",CS7+1))</f>
        <v/>
      </c>
      <c r="CU6" s="31" t="str">
        <f>IF(CT7="","",IF(CT7+1&gt;EOMONTH(главная!$N$15,0),"",CT7+1))</f>
        <v/>
      </c>
      <c r="CV6" s="31" t="str">
        <f>IF(CU7="","",IF(CU7+1&gt;EOMONTH(главная!$N$15,0),"",CU7+1))</f>
        <v/>
      </c>
      <c r="CW6" s="31" t="str">
        <f>IF(CV7="","",IF(CV7+1&gt;EOMONTH(главная!$N$15,0),"",CV7+1))</f>
        <v/>
      </c>
      <c r="CX6" s="31" t="str">
        <f>IF(CW7="","",IF(CW7+1&gt;EOMONTH(главная!$N$15,0),"",CW7+1))</f>
        <v/>
      </c>
      <c r="CY6" s="31" t="str">
        <f>IF(CX7="","",IF(CX7+1&gt;EOMONTH(главная!$N$15,0),"",CX7+1))</f>
        <v/>
      </c>
      <c r="CZ6" s="31" t="str">
        <f>IF(CY7="","",IF(CY7+1&gt;EOMONTH(главная!$N$15,0),"",CY7+1))</f>
        <v/>
      </c>
      <c r="DA6" s="31" t="str">
        <f>IF(CZ7="","",IF(CZ7+1&gt;EOMONTH(главная!$N$15,0),"",CZ7+1))</f>
        <v/>
      </c>
      <c r="DB6" s="31" t="str">
        <f>IF(DA7="","",IF(DA7+1&gt;EOMONTH(главная!$N$15,0),"",DA7+1))</f>
        <v/>
      </c>
      <c r="DC6" s="31" t="str">
        <f>IF(DB7="","",IF(DB7+1&gt;EOMONTH(главная!$N$15,0),"",DB7+1))</f>
        <v/>
      </c>
      <c r="DD6" s="31" t="str">
        <f>IF(DC7="","",IF(DC7+1&gt;EOMONTH(главная!$N$15,0),"",DC7+1))</f>
        <v/>
      </c>
      <c r="DE6" s="31" t="str">
        <f>IF(DD7="","",IF(DD7+1&gt;EOMONTH(главная!$N$15,0),"",DD7+1))</f>
        <v/>
      </c>
      <c r="DF6" s="31" t="str">
        <f>IF(DE7="","",IF(DE7+1&gt;EOMONTH(главная!$N$15,0),"",DE7+1))</f>
        <v/>
      </c>
      <c r="DG6" s="31" t="str">
        <f>IF(DF7="","",IF(DF7+1&gt;EOMONTH(главная!$N$15,0),"",DF7+1))</f>
        <v/>
      </c>
      <c r="DH6" s="31" t="str">
        <f>IF(DG7="","",IF(DG7+1&gt;EOMONTH(главная!$N$15,0),"",DG7+1))</f>
        <v/>
      </c>
      <c r="DI6" s="31" t="str">
        <f>IF(DH7="","",IF(DH7+1&gt;EOMONTH(главная!$N$15,0),"",DH7+1))</f>
        <v/>
      </c>
      <c r="DJ6" s="31" t="str">
        <f>IF(DI7="","",IF(DI7+1&gt;EOMONTH(главная!$N$15,0),"",DI7+1))</f>
        <v/>
      </c>
      <c r="DK6" s="31" t="str">
        <f>IF(DJ7="","",IF(DJ7+1&gt;EOMONTH(главная!$N$15,0),"",DJ7+1))</f>
        <v/>
      </c>
      <c r="DL6" s="31" t="str">
        <f>IF(DK7="","",IF(DK7+1&gt;EOMONTH(главная!$N$15,0),"",DK7+1))</f>
        <v/>
      </c>
      <c r="DM6" s="31" t="str">
        <f>IF(DL7="","",IF(DL7+1&gt;EOMONTH(главная!$N$15,0),"",DL7+1))</f>
        <v/>
      </c>
      <c r="DN6" s="31" t="str">
        <f>IF(DM7="","",IF(DM7+1&gt;EOMONTH(главная!$N$15,0),"",DM7+1))</f>
        <v/>
      </c>
      <c r="DO6" s="31" t="str">
        <f>IF(DN7="","",IF(DN7+1&gt;EOMONTH(главная!$N$15,0),"",DN7+1))</f>
        <v/>
      </c>
      <c r="DP6" s="31" t="str">
        <f>IF(DO7="","",IF(DO7+1&gt;EOMONTH(главная!$N$15,0),"",DO7+1))</f>
        <v/>
      </c>
      <c r="DQ6" s="31" t="str">
        <f>IF(DP7="","",IF(DP7+1&gt;EOMONTH(главная!$N$15,0),"",DP7+1))</f>
        <v/>
      </c>
      <c r="DR6" s="31" t="str">
        <f>IF(DQ7="","",IF(DQ7+1&gt;EOMONTH(главная!$N$15,0),"",DQ7+1))</f>
        <v/>
      </c>
      <c r="DS6" s="31" t="str">
        <f>IF(DR7="","",IF(DR7+1&gt;EOMONTH(главная!$N$15,0),"",DR7+1))</f>
        <v/>
      </c>
      <c r="DT6" s="31" t="str">
        <f>IF(DS7="","",IF(DS7+1&gt;EOMONTH(главная!$N$15,0),"",DS7+1))</f>
        <v/>
      </c>
      <c r="DU6" s="31" t="str">
        <f>IF(DT7="","",IF(DT7+1&gt;EOMONTH(главная!$N$15,0),"",DT7+1))</f>
        <v/>
      </c>
      <c r="DV6" s="31" t="str">
        <f>IF(DU7="","",IF(DU7+1&gt;EOMONTH(главная!$N$15,0),"",DU7+1))</f>
        <v/>
      </c>
      <c r="DW6" s="31" t="str">
        <f>IF(DV7="","",IF(DV7+1&gt;EOMONTH(главная!$N$15,0),"",DV7+1))</f>
        <v/>
      </c>
      <c r="DX6" s="31" t="str">
        <f>IF(DW7="","",IF(DW7+1&gt;EOMONTH(главная!$N$15,0),"",DW7+1))</f>
        <v/>
      </c>
      <c r="DY6" s="31" t="str">
        <f>IF(DX7="","",IF(DX7+1&gt;EOMONTH(главная!$N$15,0),"",DX7+1))</f>
        <v/>
      </c>
      <c r="DZ6" s="31" t="str">
        <f>IF(DY7="","",IF(DY7+1&gt;EOMONTH(главная!$N$15,0),"",DY7+1))</f>
        <v/>
      </c>
      <c r="EA6" s="31" t="str">
        <f>IF(DZ7="","",IF(DZ7+1&gt;EOMONTH(главная!$N$15,0),"",DZ7+1))</f>
        <v/>
      </c>
      <c r="EB6" s="31" t="str">
        <f>IF(EA7="","",IF(EA7+1&gt;EOMONTH(главная!$N$15,0),"",EA7+1))</f>
        <v/>
      </c>
      <c r="EC6" s="31" t="str">
        <f>IF(EB7="","",IF(EB7+1&gt;EOMONTH(главная!$N$15,0),"",EB7+1))</f>
        <v/>
      </c>
      <c r="ED6" s="31" t="str">
        <f>IF(EC7="","",IF(EC7+1&gt;EOMONTH(главная!$N$15,0),"",EC7+1))</f>
        <v/>
      </c>
      <c r="EE6" s="31" t="str">
        <f>IF(ED7="","",IF(ED7+1&gt;EOMONTH(главная!$N$15,0),"",ED7+1))</f>
        <v/>
      </c>
      <c r="EF6" s="31" t="str">
        <f>IF(EE7="","",IF(EE7+1&gt;EOMONTH(главная!$N$15,0),"",EE7+1))</f>
        <v/>
      </c>
      <c r="EG6" s="31" t="str">
        <f>IF(EF7="","",IF(EF7+1&gt;EOMONTH(главная!$N$15,0),"",EF7+1))</f>
        <v/>
      </c>
      <c r="EH6" s="31" t="str">
        <f>IF(EG7="","",IF(EG7+1&gt;EOMONTH(главная!$N$15,0),"",EG7+1))</f>
        <v/>
      </c>
      <c r="EI6" s="31" t="str">
        <f>IF(EH7="","",IF(EH7+1&gt;EOMONTH(главная!$N$15,0),"",EH7+1))</f>
        <v/>
      </c>
      <c r="EJ6" s="31" t="str">
        <f>IF(EI7="","",IF(EI7+1&gt;EOMONTH(главная!$N$15,0),"",EI7+1))</f>
        <v/>
      </c>
      <c r="EK6" s="31" t="str">
        <f>IF(EJ7="","",IF(EJ7+1&gt;EOMONTH(главная!$N$15,0),"",EJ7+1))</f>
        <v/>
      </c>
      <c r="EL6" s="31" t="str">
        <f>IF(EK7="","",IF(EK7+1&gt;EOMONTH(главная!$N$15,0),"",EK7+1))</f>
        <v/>
      </c>
      <c r="EM6" s="31" t="str">
        <f>IF(EL7="","",IF(EL7+1&gt;EOMONTH(главная!$N$15,0),"",EL7+1))</f>
        <v/>
      </c>
      <c r="EN6" s="31" t="str">
        <f>IF(EM7="","",IF(EM7+1&gt;EOMONTH(главная!$N$15,0),"",EM7+1))</f>
        <v/>
      </c>
      <c r="EO6" s="31" t="str">
        <f>IF(EN7="","",IF(EN7+1&gt;EOMONTH(главная!$N$15,0),"",EN7+1))</f>
        <v/>
      </c>
      <c r="EP6" s="31" t="str">
        <f>IF(EO7="","",IF(EO7+1&gt;EOMONTH(главная!$N$15,0),"",EO7+1))</f>
        <v/>
      </c>
      <c r="EQ6" s="31" t="str">
        <f>IF(EP7="","",IF(EP7+1&gt;EOMONTH(главная!$N$15,0),"",EP7+1))</f>
        <v/>
      </c>
      <c r="ER6" s="31" t="str">
        <f>IF(EQ7="","",IF(EQ7+1&gt;EOMONTH(главная!$N$15,0),"",EQ7+1))</f>
        <v/>
      </c>
      <c r="ES6" s="31" t="str">
        <f>IF(ER7="","",IF(ER7+1&gt;EOMONTH(главная!$N$15,0),"",ER7+1))</f>
        <v/>
      </c>
      <c r="ET6" s="31" t="str">
        <f>IF(ES7="","",IF(ES7+1&gt;EOMONTH(главная!$N$15,0),"",ES7+1))</f>
        <v/>
      </c>
      <c r="EU6" s="31" t="str">
        <f>IF(ET7="","",IF(ET7+1&gt;EOMONTH(главная!$N$15,0),"",ET7+1))</f>
        <v/>
      </c>
      <c r="EV6" s="31" t="str">
        <f>IF(EU7="","",IF(EU7+1&gt;EOMONTH(главная!$N$15,0),"",EU7+1))</f>
        <v/>
      </c>
      <c r="EW6" s="31" t="str">
        <f>IF(EV7="","",IF(EV7+1&gt;EOMONTH(главная!$N$15,0),"",EV7+1))</f>
        <v/>
      </c>
      <c r="EX6" s="31" t="str">
        <f>IF(EW7="","",IF(EW7+1&gt;EOMONTH(главная!$N$15,0),"",EW7+1))</f>
        <v/>
      </c>
      <c r="EY6" s="31" t="str">
        <f>IF(EX7="","",IF(EX7+1&gt;EOMONTH(главная!$N$15,0),"",EX7+1))</f>
        <v/>
      </c>
      <c r="EZ6" s="31" t="str">
        <f>IF(EY7="","",IF(EY7+1&gt;EOMONTH(главная!$N$15,0),"",EY7+1))</f>
        <v/>
      </c>
      <c r="FA6" s="31" t="str">
        <f>IF(EZ7="","",IF(EZ7+1&gt;EOMONTH(главная!$N$15,0),"",EZ7+1))</f>
        <v/>
      </c>
      <c r="FB6" s="31" t="str">
        <f>IF(FA7="","",IF(FA7+1&gt;EOMONTH(главная!$N$15,0),"",FA7+1))</f>
        <v/>
      </c>
      <c r="FC6" s="31" t="str">
        <f>IF(FB7="","",IF(FB7+1&gt;EOMONTH(главная!$N$15,0),"",FB7+1))</f>
        <v/>
      </c>
      <c r="FD6" s="31" t="str">
        <f>IF(FC7="","",IF(FC7+1&gt;EOMONTH(главная!$N$15,0),"",FC7+1))</f>
        <v/>
      </c>
      <c r="FE6" s="31" t="str">
        <f>IF(FD7="","",IF(FD7+1&gt;EOMONTH(главная!$N$15,0),"",FD7+1))</f>
        <v/>
      </c>
      <c r="FF6" s="31" t="str">
        <f>IF(FE7="","",IF(FE7+1&gt;EOMONTH(главная!$N$15,0),"",FE7+1))</f>
        <v/>
      </c>
      <c r="FG6" s="31" t="str">
        <f>IF(FF7="","",IF(FF7+1&gt;EOMONTH(главная!$N$15,0),"",FF7+1))</f>
        <v/>
      </c>
      <c r="FH6" s="31" t="str">
        <f>IF(FG7="","",IF(FG7+1&gt;EOMONTH(главная!$N$15,0),"",FG7+1))</f>
        <v/>
      </c>
      <c r="FI6" s="31" t="str">
        <f>IF(FH7="","",IF(FH7+1&gt;EOMONTH(главная!$N$15,0),"",FH7+1))</f>
        <v/>
      </c>
      <c r="FJ6" s="31" t="str">
        <f>IF(FI7="","",IF(FI7+1&gt;EOMONTH(главная!$N$15,0),"",FI7+1))</f>
        <v/>
      </c>
      <c r="FK6" s="31" t="str">
        <f>IF(FJ7="","",IF(FJ7+1&gt;EOMONTH(главная!$N$15,0),"",FJ7+1))</f>
        <v/>
      </c>
      <c r="FL6" s="31" t="str">
        <f>IF(FK7="","",IF(FK7+1&gt;EOMONTH(главная!$N$15,0),"",FK7+1))</f>
        <v/>
      </c>
      <c r="FM6" s="31" t="str">
        <f>IF(FL7="","",IF(FL7+1&gt;EOMONTH(главная!$N$15,0),"",FL7+1))</f>
        <v/>
      </c>
      <c r="FN6" s="31" t="str">
        <f>IF(FM7="","",IF(FM7+1&gt;EOMONTH(главная!$N$15,0),"",FM7+1))</f>
        <v/>
      </c>
      <c r="FO6" s="31" t="str">
        <f>IF(FN7="","",IF(FN7+1&gt;EOMONTH(главная!$N$15,0),"",FN7+1))</f>
        <v/>
      </c>
      <c r="FP6" s="31" t="str">
        <f>IF(FO7="","",IF(FO7+1&gt;EOMONTH(главная!$N$15,0),"",FO7+1))</f>
        <v/>
      </c>
      <c r="FQ6" s="31" t="str">
        <f>IF(FP7="","",IF(FP7+1&gt;EOMONTH(главная!$N$15,0),"",FP7+1))</f>
        <v/>
      </c>
      <c r="FR6" s="31" t="str">
        <f>IF(FQ7="","",IF(FQ7+1&gt;EOMONTH(главная!$N$15,0),"",FQ7+1))</f>
        <v/>
      </c>
      <c r="FS6" s="31" t="str">
        <f>IF(FR7="","",IF(FR7+1&gt;EOMONTH(главная!$N$15,0),"",FR7+1))</f>
        <v/>
      </c>
      <c r="FT6" s="31" t="str">
        <f>IF(FS7="","",IF(FS7+1&gt;EOMONTH(главная!$N$15,0),"",FS7+1))</f>
        <v/>
      </c>
      <c r="FU6" s="31" t="str">
        <f>IF(FT7="","",IF(FT7+1&gt;EOMONTH(главная!$N$15,0),"",FT7+1))</f>
        <v/>
      </c>
      <c r="FV6" s="31" t="str">
        <f>IF(FU7="","",IF(FU7+1&gt;EOMONTH(главная!$N$15,0),"",FU7+1))</f>
        <v/>
      </c>
      <c r="FW6" s="31" t="str">
        <f>IF(FV7="","",IF(FV7+1&gt;EOMONTH(главная!$N$15,0),"",FV7+1))</f>
        <v/>
      </c>
      <c r="FX6" s="31" t="str">
        <f>IF(FW7="","",IF(FW7+1&gt;EOMONTH(главная!$N$15,0),"",FW7+1))</f>
        <v/>
      </c>
      <c r="FY6" s="31" t="str">
        <f>IF(FX7="","",IF(FX7+1&gt;EOMONTH(главная!$N$15,0),"",FX7+1))</f>
        <v/>
      </c>
      <c r="FZ6" s="31" t="str">
        <f>IF(FY7="","",IF(FY7+1&gt;EOMONTH(главная!$N$15,0),"",FY7+1))</f>
        <v/>
      </c>
      <c r="GA6" s="31" t="str">
        <f>IF(FZ7="","",IF(FZ7+1&gt;EOMONTH(главная!$N$15,0),"",FZ7+1))</f>
        <v/>
      </c>
      <c r="GB6" s="31" t="str">
        <f>IF(GA7="","",IF(GA7+1&gt;EOMONTH(главная!$N$15,0),"",GA7+1))</f>
        <v/>
      </c>
      <c r="GC6" s="31" t="str">
        <f>IF(GB7="","",IF(GB7+1&gt;EOMONTH(главная!$N$15,0),"",GB7+1))</f>
        <v/>
      </c>
      <c r="GD6" s="31" t="str">
        <f>IF(GC7="","",IF(GC7+1&gt;EOMONTH(главная!$N$15,0),"",GC7+1))</f>
        <v/>
      </c>
      <c r="GE6" s="31" t="str">
        <f>IF(GD7="","",IF(GD7+1&gt;EOMONTH(главная!$N$15,0),"",GD7+1))</f>
        <v/>
      </c>
      <c r="GF6" s="31" t="str">
        <f>IF(GE7="","",IF(GE7+1&gt;EOMONTH(главная!$N$15,0),"",GE7+1))</f>
        <v/>
      </c>
      <c r="GG6" s="31" t="str">
        <f>IF(GF7="","",IF(GF7+1&gt;EOMONTH(главная!$N$15,0),"",GF7+1))</f>
        <v/>
      </c>
      <c r="GH6" s="31" t="str">
        <f>IF(GG7="","",IF(GG7+1&gt;EOMONTH(главная!$N$15,0),"",GG7+1))</f>
        <v/>
      </c>
      <c r="GI6" s="31" t="str">
        <f>IF(GH7="","",IF(GH7+1&gt;EOMONTH(главная!$N$15,0),"",GH7+1))</f>
        <v/>
      </c>
      <c r="GJ6" s="31" t="str">
        <f>IF(GI7="","",IF(GI7+1&gt;EOMONTH(главная!$N$15,0),"",GI7+1))</f>
        <v/>
      </c>
      <c r="GK6" s="31" t="str">
        <f>IF(GJ7="","",IF(GJ7+1&gt;EOMONTH(главная!$N$15,0),"",GJ7+1))</f>
        <v/>
      </c>
      <c r="GL6" s="31" t="str">
        <f>IF(GK7="","",IF(GK7+1&gt;EOMONTH(главная!$N$15,0),"",GK7+1))</f>
        <v/>
      </c>
      <c r="GM6" s="31" t="str">
        <f>IF(GL7="","",IF(GL7+1&gt;EOMONTH(главная!$N$15,0),"",GL7+1))</f>
        <v/>
      </c>
      <c r="GN6" s="31" t="str">
        <f>IF(GM7="","",IF(GM7+1&gt;EOMONTH(главная!$N$15,0),"",GM7+1))</f>
        <v/>
      </c>
      <c r="GO6" s="31" t="str">
        <f>IF(GN7="","",IF(GN7+1&gt;EOMONTH(главная!$N$15,0),"",GN7+1))</f>
        <v/>
      </c>
      <c r="GP6" s="31" t="str">
        <f>IF(GO7="","",IF(GO7+1&gt;EOMONTH(главная!$N$15,0),"",GO7+1))</f>
        <v/>
      </c>
      <c r="GQ6" s="31" t="str">
        <f>IF(GP7="","",IF(GP7+1&gt;EOMONTH(главная!$N$15,0),"",GP7+1))</f>
        <v/>
      </c>
      <c r="GR6" s="31" t="str">
        <f>IF(GQ7="","",IF(GQ7+1&gt;EOMONTH(главная!$N$15,0),"",GQ7+1))</f>
        <v/>
      </c>
      <c r="GS6" s="31" t="str">
        <f>IF(GR7="","",IF(GR7+1&gt;EOMONTH(главная!$N$15,0),"",GR7+1))</f>
        <v/>
      </c>
      <c r="GT6" s="31" t="str">
        <f>IF(GS7="","",IF(GS7+1&gt;EOMONTH(главная!$N$15,0),"",GS7+1))</f>
        <v/>
      </c>
      <c r="GU6" s="31" t="str">
        <f>IF(GT7="","",IF(GT7+1&gt;EOMONTH(главная!$N$15,0),"",GT7+1))</f>
        <v/>
      </c>
      <c r="GV6" s="31" t="str">
        <f>IF(GU7="","",IF(GU7+1&gt;EOMONTH(главная!$N$15,0),"",GU7+1))</f>
        <v/>
      </c>
      <c r="GW6" s="31" t="str">
        <f>IF(GV7="","",IF(GV7+1&gt;EOMONTH(главная!$N$15,0),"",GV7+1))</f>
        <v/>
      </c>
      <c r="GX6" s="31" t="str">
        <f>IF(GW7="","",IF(GW7+1&gt;EOMONTH(главная!$N$15,0),"",GW7+1))</f>
        <v/>
      </c>
      <c r="GY6" s="31" t="str">
        <f>IF(GX7="","",IF(GX7+1&gt;EOMONTH(главная!$N$15,0),"",GX7+1))</f>
        <v/>
      </c>
      <c r="GZ6" s="31" t="str">
        <f>IF(GY7="","",IF(GY7+1&gt;EOMONTH(главная!$N$15,0),"",GY7+1))</f>
        <v/>
      </c>
      <c r="HA6" s="31" t="str">
        <f>IF(GZ7="","",IF(GZ7+1&gt;EOMONTH(главная!$N$15,0),"",GZ7+1))</f>
        <v/>
      </c>
      <c r="HB6" s="31" t="str">
        <f>IF(HA7="","",IF(HA7+1&gt;EOMONTH(главная!$N$15,0),"",HA7+1))</f>
        <v/>
      </c>
      <c r="HC6" s="31" t="str">
        <f>IF(HB7="","",IF(HB7+1&gt;EOMONTH(главная!$N$15,0),"",HB7+1))</f>
        <v/>
      </c>
      <c r="HD6" s="31" t="str">
        <f>IF(HC7="","",IF(HC7+1&gt;EOMONTH(главная!$N$15,0),"",HC7+1))</f>
        <v/>
      </c>
      <c r="HE6" s="31" t="str">
        <f>IF(HD7="","",IF(HD7+1&gt;EOMONTH(главная!$N$15,0),"",HD7+1))</f>
        <v/>
      </c>
      <c r="HF6" s="31" t="str">
        <f>IF(HE7="","",IF(HE7+1&gt;EOMONTH(главная!$N$15,0),"",HE7+1))</f>
        <v/>
      </c>
      <c r="HG6" s="31" t="str">
        <f>IF(HF7="","",IF(HF7+1&gt;EOMONTH(главная!$N$15,0),"",HF7+1))</f>
        <v/>
      </c>
      <c r="HH6" s="31" t="str">
        <f>IF(HG7="","",IF(HG7+1&gt;EOMONTH(главная!$N$15,0),"",HG7+1))</f>
        <v/>
      </c>
      <c r="HI6" s="31" t="str">
        <f>IF(HH7="","",IF(HH7+1&gt;EOMONTH(главная!$N$15,0),"",HH7+1))</f>
        <v/>
      </c>
      <c r="HJ6" s="31" t="str">
        <f>IF(HI7="","",IF(HI7+1&gt;EOMONTH(главная!$N$15,0),"",HI7+1))</f>
        <v/>
      </c>
      <c r="HK6" s="31" t="str">
        <f>IF(HJ7="","",IF(HJ7+1&gt;EOMONTH(главная!$N$15,0),"",HJ7+1))</f>
        <v/>
      </c>
      <c r="HL6" s="31" t="str">
        <f>IF(HK7="","",IF(HK7+1&gt;EOMONTH(главная!$N$15,0),"",HK7+1))</f>
        <v/>
      </c>
      <c r="HM6" s="31" t="str">
        <f>IF(HL7="","",IF(HL7+1&gt;EOMONTH(главная!$N$15,0),"",HL7+1))</f>
        <v/>
      </c>
      <c r="HN6" s="31" t="str">
        <f>IF(HM7="","",IF(HM7+1&gt;EOMONTH(главная!$N$15,0),"",HM7+1))</f>
        <v/>
      </c>
      <c r="HO6" s="31" t="str">
        <f>IF(HN7="","",IF(HN7+1&gt;EOMONTH(главная!$N$15,0),"",HN7+1))</f>
        <v/>
      </c>
      <c r="HP6" s="31" t="str">
        <f>IF(HO7="","",IF(HO7+1&gt;EOMONTH(главная!$N$15,0),"",HO7+1))</f>
        <v/>
      </c>
      <c r="HQ6" s="31" t="str">
        <f>IF(HP7="","",IF(HP7+1&gt;EOMONTH(главная!$N$15,0),"",HP7+1))</f>
        <v/>
      </c>
      <c r="HR6" s="31" t="str">
        <f>IF(HQ7="","",IF(HQ7+1&gt;EOMONTH(главная!$N$15,0),"",HQ7+1))</f>
        <v/>
      </c>
      <c r="HS6" s="31" t="str">
        <f>IF(HR7="","",IF(HR7+1&gt;EOMONTH(главная!$N$15,0),"",HR7+1))</f>
        <v/>
      </c>
      <c r="HT6" s="31" t="str">
        <f>IF(HS7="","",IF(HS7+1&gt;EOMONTH(главная!$N$15,0),"",HS7+1))</f>
        <v/>
      </c>
      <c r="HU6" s="31" t="str">
        <f>IF(HT7="","",IF(HT7+1&gt;EOMONTH(главная!$N$15,0),"",HT7+1))</f>
        <v/>
      </c>
      <c r="HV6" s="31" t="str">
        <f>IF(HU7="","",IF(HU7+1&gt;EOMONTH(главная!$N$15,0),"",HU7+1))</f>
        <v/>
      </c>
      <c r="HW6" s="31" t="str">
        <f>IF(HV7="","",IF(HV7+1&gt;EOMONTH(главная!$N$15,0),"",HV7+1))</f>
        <v/>
      </c>
      <c r="HX6" s="31" t="str">
        <f>IF(HW7="","",IF(HW7+1&gt;EOMONTH(главная!$N$15,0),"",HW7+1))</f>
        <v/>
      </c>
      <c r="HY6" s="31" t="str">
        <f>IF(HX7="","",IF(HX7+1&gt;EOMONTH(главная!$N$15,0),"",HX7+1))</f>
        <v/>
      </c>
      <c r="HZ6" s="31" t="str">
        <f>IF(HY7="","",IF(HY7+1&gt;EOMONTH(главная!$N$15,0),"",HY7+1))</f>
        <v/>
      </c>
      <c r="IA6" s="31" t="str">
        <f>IF(HZ7="","",IF(HZ7+1&gt;EOMONTH(главная!$N$15,0),"",HZ7+1))</f>
        <v/>
      </c>
      <c r="IB6" s="31" t="str">
        <f>IF(IA7="","",IF(IA7+1&gt;EOMONTH(главная!$N$15,0),"",IA7+1))</f>
        <v/>
      </c>
      <c r="IC6" s="31" t="str">
        <f>IF(IB7="","",IF(IB7+1&gt;EOMONTH(главная!$N$15,0),"",IB7+1))</f>
        <v/>
      </c>
      <c r="ID6" s="31" t="str">
        <f>IF(IC7="","",IF(IC7+1&gt;EOMONTH(главная!$N$15,0),"",IC7+1))</f>
        <v/>
      </c>
      <c r="IE6" s="31" t="str">
        <f>IF(ID7="","",IF(ID7+1&gt;EOMONTH(главная!$N$15,0),"",ID7+1))</f>
        <v/>
      </c>
      <c r="IF6" s="31" t="str">
        <f>IF(IE7="","",IF(IE7+1&gt;EOMONTH(главная!$N$15,0),"",IE7+1))</f>
        <v/>
      </c>
      <c r="IG6" s="31" t="str">
        <f>IF(IF7="","",IF(IF7+1&gt;EOMONTH(главная!$N$15,0),"",IF7+1))</f>
        <v/>
      </c>
      <c r="IH6" s="31" t="str">
        <f>IF(IG7="","",IF(IG7+1&gt;EOMONTH(главная!$N$15,0),"",IG7+1))</f>
        <v/>
      </c>
      <c r="II6" s="31" t="str">
        <f>IF(IH7="","",IF(IH7+1&gt;EOMONTH(главная!$N$15,0),"",IH7+1))</f>
        <v/>
      </c>
      <c r="IJ6" s="31" t="str">
        <f>IF(II7="","",IF(II7+1&gt;EOMONTH(главная!$N$15,0),"",II7+1))</f>
        <v/>
      </c>
      <c r="IK6" s="31" t="str">
        <f>IF(IJ7="","",IF(IJ7+1&gt;EOMONTH(главная!$N$15,0),"",IJ7+1))</f>
        <v/>
      </c>
      <c r="IL6" s="31" t="str">
        <f>IF(IK7="","",IF(IK7+1&gt;EOMONTH(главная!$N$15,0),"",IK7+1))</f>
        <v/>
      </c>
      <c r="IM6" s="31" t="str">
        <f>IF(IL7="","",IF(IL7+1&gt;EOMONTH(главная!$N$15,0),"",IL7+1))</f>
        <v/>
      </c>
      <c r="IN6" s="31" t="str">
        <f>IF(IM7="","",IF(IM7+1&gt;EOMONTH(главная!$N$15,0),"",IM7+1))</f>
        <v/>
      </c>
      <c r="IO6" s="31" t="str">
        <f>IF(IN7="","",IF(IN7+1&gt;EOMONTH(главная!$N$15,0),"",IN7+1))</f>
        <v/>
      </c>
      <c r="IP6" s="31" t="str">
        <f>IF(IO7="","",IF(IO7+1&gt;EOMONTH(главная!$N$15,0),"",IO7+1))</f>
        <v/>
      </c>
      <c r="IQ6" s="31" t="str">
        <f>IF(IP7="","",IF(IP7+1&gt;EOMONTH(главная!$N$15,0),"",IP7+1))</f>
        <v/>
      </c>
      <c r="IR6" s="31" t="str">
        <f>IF(IQ7="","",IF(IQ7+1&gt;EOMONTH(главная!$N$15,0),"",IQ7+1))</f>
        <v/>
      </c>
      <c r="IS6" s="31" t="str">
        <f>IF(IR7="","",IF(IR7+1&gt;EOMONTH(главная!$N$15,0),"",IR7+1))</f>
        <v/>
      </c>
      <c r="IT6" s="31" t="str">
        <f>IF(IS7="","",IF(IS7+1&gt;EOMONTH(главная!$N$15,0),"",IS7+1))</f>
        <v/>
      </c>
      <c r="IU6" s="31" t="str">
        <f>IF(IT7="","",IF(IT7+1&gt;EOMONTH(главная!$N$15,0),"",IT7+1))</f>
        <v/>
      </c>
      <c r="IV6" s="31" t="str">
        <f>IF(IU7="","",IF(IU7+1&gt;EOMONTH(главная!$N$15,0),"",IU7+1))</f>
        <v/>
      </c>
      <c r="IW6" s="31" t="str">
        <f>IF(IV7="","",IF(IV7+1&gt;EOMONTH(главная!$N$15,0),"",IV7+1))</f>
        <v/>
      </c>
      <c r="IX6" s="31" t="str">
        <f>IF(IW7="","",IF(IW7+1&gt;EOMONTH(главная!$N$15,0),"",IW7+1))</f>
        <v/>
      </c>
      <c r="IY6" s="31" t="str">
        <f>IF(IX7="","",IF(IX7+1&gt;EOMONTH(главная!$N$15,0),"",IX7+1))</f>
        <v/>
      </c>
      <c r="IZ6" s="31" t="str">
        <f>IF(IY7="","",IF(IY7+1&gt;EOMONTH(главная!$N$15,0),"",IY7+1))</f>
        <v/>
      </c>
      <c r="JA6" s="31" t="str">
        <f>IF(IZ7="","",IF(IZ7+1&gt;EOMONTH(главная!$N$15,0),"",IZ7+1))</f>
        <v/>
      </c>
      <c r="JB6" s="31" t="str">
        <f>IF(JA7="","",IF(JA7+1&gt;EOMONTH(главная!$N$15,0),"",JA7+1))</f>
        <v/>
      </c>
      <c r="JC6" s="31" t="str">
        <f>IF(JB7="","",IF(JB7+1&gt;EOMONTH(главная!$N$15,0),"",JB7+1))</f>
        <v/>
      </c>
      <c r="JD6" s="31" t="str">
        <f>IF(JC7="","",IF(JC7+1&gt;EOMONTH(главная!$N$15,0),"",JC7+1))</f>
        <v/>
      </c>
      <c r="JE6" s="31" t="str">
        <f>IF(JD7="","",IF(JD7+1&gt;EOMONTH(главная!$N$15,0),"",JD7+1))</f>
        <v/>
      </c>
      <c r="JF6" s="31" t="str">
        <f>IF(JE7="","",IF(JE7+1&gt;EOMONTH(главная!$N$15,0),"",JE7+1))</f>
        <v/>
      </c>
      <c r="JG6" s="31" t="str">
        <f>IF(JF7="","",IF(JF7+1&gt;EOMONTH(главная!$N$15,0),"",JF7+1))</f>
        <v/>
      </c>
      <c r="JH6" s="31" t="str">
        <f>IF(JG7="","",IF(JG7+1&gt;EOMONTH(главная!$N$15,0),"",JG7+1))</f>
        <v/>
      </c>
      <c r="JI6" s="31" t="str">
        <f>IF(JH7="","",IF(JH7+1&gt;EOMONTH(главная!$N$15,0),"",JH7+1))</f>
        <v/>
      </c>
      <c r="JJ6" s="31" t="str">
        <f>IF(JI7="","",IF(JI7+1&gt;EOMONTH(главная!$N$15,0),"",JI7+1))</f>
        <v/>
      </c>
      <c r="JK6" s="31" t="str">
        <f>IF(JJ7="","",IF(JJ7+1&gt;EOMONTH(главная!$N$15,0),"",JJ7+1))</f>
        <v/>
      </c>
      <c r="JL6" s="31" t="str">
        <f>IF(JK7="","",IF(JK7+1&gt;EOMONTH(главная!$N$15,0),"",JK7+1))</f>
        <v/>
      </c>
      <c r="JM6" s="31" t="str">
        <f>IF(JL7="","",IF(JL7+1&gt;EOMONTH(главная!$N$15,0),"",JL7+1))</f>
        <v/>
      </c>
      <c r="JN6" s="31" t="str">
        <f>IF(JM7="","",IF(JM7+1&gt;EOMONTH(главная!$N$15,0),"",JM7+1))</f>
        <v/>
      </c>
      <c r="JO6" s="31" t="str">
        <f>IF(JN7="","",IF(JN7+1&gt;EOMONTH(главная!$N$15,0),"",JN7+1))</f>
        <v/>
      </c>
      <c r="JP6" s="31" t="str">
        <f>IF(JO7="","",IF(JO7+1&gt;EOMONTH(главная!$N$15,0),"",JO7+1))</f>
        <v/>
      </c>
      <c r="JQ6" s="31" t="str">
        <f>IF(JP7="","",IF(JP7+1&gt;EOMONTH(главная!$N$15,0),"",JP7+1))</f>
        <v/>
      </c>
      <c r="JR6" s="31" t="str">
        <f>IF(JQ7="","",IF(JQ7+1&gt;EOMONTH(главная!$N$15,0),"",JQ7+1))</f>
        <v/>
      </c>
      <c r="JS6" s="31" t="str">
        <f>IF(JR7="","",IF(JR7+1&gt;EOMONTH(главная!$N$15,0),"",JR7+1))</f>
        <v/>
      </c>
      <c r="JT6" s="31" t="str">
        <f>IF(JS7="","",IF(JS7+1&gt;EOMONTH(главная!$N$15,0),"",JS7+1))</f>
        <v/>
      </c>
      <c r="JU6" s="31" t="str">
        <f>IF(JT7="","",IF(JT7+1&gt;EOMONTH(главная!$N$15,0),"",JT7+1))</f>
        <v/>
      </c>
      <c r="JV6" s="31" t="str">
        <f>IF(JU7="","",IF(JU7+1&gt;EOMONTH(главная!$N$15,0),"",JU7+1))</f>
        <v/>
      </c>
      <c r="JW6" s="31" t="str">
        <f>IF(JV7="","",IF(JV7+1&gt;EOMONTH(главная!$N$15,0),"",JV7+1))</f>
        <v/>
      </c>
      <c r="JX6" s="31" t="str">
        <f>IF(JW7="","",IF(JW7+1&gt;EOMONTH(главная!$N$15,0),"",JW7+1))</f>
        <v/>
      </c>
      <c r="JY6" s="31" t="str">
        <f>IF(JX7="","",IF(JX7+1&gt;EOMONTH(главная!$N$15,0),"",JX7+1))</f>
        <v/>
      </c>
      <c r="JZ6" s="31" t="str">
        <f>IF(JY7="","",IF(JY7+1&gt;EOMONTH(главная!$N$15,0),"",JY7+1))</f>
        <v/>
      </c>
      <c r="KA6" s="31" t="str">
        <f>IF(JZ7="","",IF(JZ7+1&gt;EOMONTH(главная!$N$15,0),"",JZ7+1))</f>
        <v/>
      </c>
      <c r="KB6" s="31" t="str">
        <f>IF(KA7="","",IF(KA7+1&gt;EOMONTH(главная!$N$15,0),"",KA7+1))</f>
        <v/>
      </c>
      <c r="KC6" s="31" t="str">
        <f>IF(KB7="","",IF(KB7+1&gt;EOMONTH(главная!$N$15,0),"",KB7+1))</f>
        <v/>
      </c>
      <c r="KD6" s="31" t="str">
        <f>IF(KC7="","",IF(KC7+1&gt;EOMONTH(главная!$N$15,0),"",KC7+1))</f>
        <v/>
      </c>
      <c r="KE6" s="31" t="str">
        <f>IF(KD7="","",IF(KD7+1&gt;EOMONTH(главная!$N$15,0),"",KD7+1))</f>
        <v/>
      </c>
      <c r="KF6" s="31" t="str">
        <f>IF(KE7="","",IF(KE7+1&gt;EOMONTH(главная!$N$15,0),"",KE7+1))</f>
        <v/>
      </c>
      <c r="KG6" s="31" t="str">
        <f>IF(KF7="","",IF(KF7+1&gt;EOMONTH(главная!$N$15,0),"",KF7+1))</f>
        <v/>
      </c>
      <c r="KH6" s="31" t="str">
        <f>IF(KG7="","",IF(KG7+1&gt;EOMONTH(главная!$N$15,0),"",KG7+1))</f>
        <v/>
      </c>
      <c r="KI6" s="31" t="str">
        <f>IF(KH7="","",IF(KH7+1&gt;EOMONTH(главная!$N$15,0),"",KH7+1))</f>
        <v/>
      </c>
      <c r="KJ6" s="31" t="str">
        <f>IF(KI7="","",IF(KI7+1&gt;EOMONTH(главная!$N$15,0),"",KI7+1))</f>
        <v/>
      </c>
      <c r="KK6" s="31" t="str">
        <f>IF(KJ7="","",IF(KJ7+1&gt;EOMONTH(главная!$N$15,0),"",KJ7+1))</f>
        <v/>
      </c>
      <c r="KL6" s="31" t="str">
        <f>IF(KK7="","",IF(KK7+1&gt;EOMONTH(главная!$N$15,0),"",KK7+1))</f>
        <v/>
      </c>
      <c r="KM6" s="31" t="str">
        <f>IF(KL7="","",IF(KL7+1&gt;EOMONTH(главная!$N$15,0),"",KL7+1))</f>
        <v/>
      </c>
      <c r="KN6" s="31" t="str">
        <f>IF(KM7="","",IF(KM7+1&gt;EOMONTH(главная!$N$15,0),"",KM7+1))</f>
        <v/>
      </c>
      <c r="KO6" s="31" t="str">
        <f>IF(KN7="","",IF(KN7+1&gt;EOMONTH(главная!$N$15,0),"",KN7+1))</f>
        <v/>
      </c>
      <c r="KP6" s="31" t="str">
        <f>IF(KO7="","",IF(KO7+1&gt;EOMONTH(главная!$N$15,0),"",KO7+1))</f>
        <v/>
      </c>
      <c r="KQ6" s="31" t="str">
        <f>IF(KP7="","",IF(KP7+1&gt;EOMONTH(главная!$N$15,0),"",KP7+1))</f>
        <v/>
      </c>
      <c r="KR6" s="31" t="str">
        <f>IF(KQ7="","",IF(KQ7+1&gt;EOMONTH(главная!$N$15,0),"",KQ7+1))</f>
        <v/>
      </c>
      <c r="KS6" s="31" t="str">
        <f>IF(KR7="","",IF(KR7+1&gt;EOMONTH(главная!$N$15,0),"",KR7+1))</f>
        <v/>
      </c>
      <c r="KT6" s="31" t="str">
        <f>IF(KS7="","",IF(KS7+1&gt;EOMONTH(главная!$N$15,0),"",KS7+1))</f>
        <v/>
      </c>
      <c r="KU6" s="31" t="str">
        <f>IF(KT7="","",IF(KT7+1&gt;EOMONTH(главная!$N$15,0),"",KT7+1))</f>
        <v/>
      </c>
      <c r="KV6" s="31" t="str">
        <f>IF(KU7="","",IF(KU7+1&gt;EOMONTH(главная!$N$15,0),"",KU7+1))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41"/>
      <c r="U7" s="31">
        <f>IF(U6="","",EOMONTH(U6,0))</f>
        <v>44592</v>
      </c>
      <c r="V7" s="31">
        <f>IF(V6="","",EOMONTH(V6,0))</f>
        <v>44620</v>
      </c>
      <c r="W7" s="31">
        <f t="shared" ref="W7:CH7" si="5">IF(W6="","",EOMONTH(W6,0))</f>
        <v>44651</v>
      </c>
      <c r="X7" s="31">
        <f t="shared" si="5"/>
        <v>44681</v>
      </c>
      <c r="Y7" s="31">
        <f t="shared" si="5"/>
        <v>44712</v>
      </c>
      <c r="Z7" s="31">
        <f t="shared" si="5"/>
        <v>44742</v>
      </c>
      <c r="AA7" s="31">
        <f t="shared" si="5"/>
        <v>44773</v>
      </c>
      <c r="AB7" s="31">
        <f t="shared" si="5"/>
        <v>44804</v>
      </c>
      <c r="AC7" s="31">
        <f t="shared" si="5"/>
        <v>44834</v>
      </c>
      <c r="AD7" s="31">
        <f t="shared" si="5"/>
        <v>44865</v>
      </c>
      <c r="AE7" s="31">
        <f t="shared" si="5"/>
        <v>44895</v>
      </c>
      <c r="AF7" s="31">
        <f t="shared" si="5"/>
        <v>44926</v>
      </c>
      <c r="AG7" s="31">
        <f t="shared" si="5"/>
        <v>44957</v>
      </c>
      <c r="AH7" s="31">
        <f t="shared" si="5"/>
        <v>44985</v>
      </c>
      <c r="AI7" s="31">
        <f t="shared" si="5"/>
        <v>45016</v>
      </c>
      <c r="AJ7" s="31">
        <f t="shared" si="5"/>
        <v>45046</v>
      </c>
      <c r="AK7" s="31">
        <f t="shared" si="5"/>
        <v>45077</v>
      </c>
      <c r="AL7" s="31">
        <f t="shared" si="5"/>
        <v>45107</v>
      </c>
      <c r="AM7" s="31">
        <f t="shared" si="5"/>
        <v>45138</v>
      </c>
      <c r="AN7" s="31">
        <f t="shared" si="5"/>
        <v>45169</v>
      </c>
      <c r="AO7" s="31">
        <f t="shared" si="5"/>
        <v>45199</v>
      </c>
      <c r="AP7" s="31">
        <f t="shared" si="5"/>
        <v>45230</v>
      </c>
      <c r="AQ7" s="31">
        <f t="shared" si="5"/>
        <v>45260</v>
      </c>
      <c r="AR7" s="31">
        <f t="shared" si="5"/>
        <v>45291</v>
      </c>
      <c r="AS7" s="31">
        <f t="shared" si="5"/>
        <v>45322</v>
      </c>
      <c r="AT7" s="31" t="str">
        <f t="shared" si="5"/>
        <v/>
      </c>
      <c r="AU7" s="31" t="str">
        <f t="shared" si="5"/>
        <v/>
      </c>
      <c r="AV7" s="31" t="str">
        <f t="shared" si="5"/>
        <v/>
      </c>
      <c r="AW7" s="31" t="str">
        <f t="shared" si="5"/>
        <v/>
      </c>
      <c r="AX7" s="31" t="str">
        <f t="shared" si="5"/>
        <v/>
      </c>
      <c r="AY7" s="31" t="str">
        <f t="shared" si="5"/>
        <v/>
      </c>
      <c r="AZ7" s="31" t="str">
        <f t="shared" si="5"/>
        <v/>
      </c>
      <c r="BA7" s="31" t="str">
        <f t="shared" si="5"/>
        <v/>
      </c>
      <c r="BB7" s="31" t="str">
        <f t="shared" si="5"/>
        <v/>
      </c>
      <c r="BC7" s="31" t="str">
        <f t="shared" si="5"/>
        <v/>
      </c>
      <c r="BD7" s="31" t="str">
        <f t="shared" si="5"/>
        <v/>
      </c>
      <c r="BE7" s="31" t="str">
        <f t="shared" si="5"/>
        <v/>
      </c>
      <c r="BF7" s="31" t="str">
        <f t="shared" si="5"/>
        <v/>
      </c>
      <c r="BG7" s="31" t="str">
        <f t="shared" si="5"/>
        <v/>
      </c>
      <c r="BH7" s="31" t="str">
        <f t="shared" si="5"/>
        <v/>
      </c>
      <c r="BI7" s="31" t="str">
        <f t="shared" si="5"/>
        <v/>
      </c>
      <c r="BJ7" s="31" t="str">
        <f t="shared" si="5"/>
        <v/>
      </c>
      <c r="BK7" s="31" t="str">
        <f t="shared" si="5"/>
        <v/>
      </c>
      <c r="BL7" s="31" t="str">
        <f t="shared" si="5"/>
        <v/>
      </c>
      <c r="BM7" s="31" t="str">
        <f t="shared" si="5"/>
        <v/>
      </c>
      <c r="BN7" s="31" t="str">
        <f t="shared" si="5"/>
        <v/>
      </c>
      <c r="BO7" s="31" t="str">
        <f t="shared" si="5"/>
        <v/>
      </c>
      <c r="BP7" s="31" t="str">
        <f t="shared" si="5"/>
        <v/>
      </c>
      <c r="BQ7" s="31" t="str">
        <f t="shared" si="5"/>
        <v/>
      </c>
      <c r="BR7" s="31" t="str">
        <f t="shared" si="5"/>
        <v/>
      </c>
      <c r="BS7" s="31" t="str">
        <f t="shared" si="5"/>
        <v/>
      </c>
      <c r="BT7" s="31" t="str">
        <f t="shared" si="5"/>
        <v/>
      </c>
      <c r="BU7" s="31" t="str">
        <f t="shared" si="5"/>
        <v/>
      </c>
      <c r="BV7" s="31" t="str">
        <f t="shared" si="5"/>
        <v/>
      </c>
      <c r="BW7" s="31" t="str">
        <f t="shared" si="5"/>
        <v/>
      </c>
      <c r="BX7" s="31" t="str">
        <f t="shared" si="5"/>
        <v/>
      </c>
      <c r="BY7" s="31" t="str">
        <f t="shared" si="5"/>
        <v/>
      </c>
      <c r="BZ7" s="31" t="str">
        <f t="shared" si="5"/>
        <v/>
      </c>
      <c r="CA7" s="31" t="str">
        <f t="shared" si="5"/>
        <v/>
      </c>
      <c r="CB7" s="31" t="str">
        <f t="shared" si="5"/>
        <v/>
      </c>
      <c r="CC7" s="31" t="str">
        <f t="shared" si="5"/>
        <v/>
      </c>
      <c r="CD7" s="31" t="str">
        <f t="shared" si="5"/>
        <v/>
      </c>
      <c r="CE7" s="31" t="str">
        <f t="shared" si="5"/>
        <v/>
      </c>
      <c r="CF7" s="31" t="str">
        <f t="shared" si="5"/>
        <v/>
      </c>
      <c r="CG7" s="31" t="str">
        <f t="shared" si="5"/>
        <v/>
      </c>
      <c r="CH7" s="31" t="str">
        <f t="shared" si="5"/>
        <v/>
      </c>
      <c r="CI7" s="31" t="str">
        <f t="shared" ref="CI7:ET7" si="6">IF(CI6="","",EOMONTH(CI6,0))</f>
        <v/>
      </c>
      <c r="CJ7" s="31" t="str">
        <f t="shared" si="6"/>
        <v/>
      </c>
      <c r="CK7" s="31" t="str">
        <f t="shared" si="6"/>
        <v/>
      </c>
      <c r="CL7" s="31" t="str">
        <f t="shared" si="6"/>
        <v/>
      </c>
      <c r="CM7" s="31" t="str">
        <f t="shared" si="6"/>
        <v/>
      </c>
      <c r="CN7" s="31" t="str">
        <f t="shared" si="6"/>
        <v/>
      </c>
      <c r="CO7" s="31" t="str">
        <f t="shared" si="6"/>
        <v/>
      </c>
      <c r="CP7" s="31" t="str">
        <f t="shared" si="6"/>
        <v/>
      </c>
      <c r="CQ7" s="31" t="str">
        <f t="shared" si="6"/>
        <v/>
      </c>
      <c r="CR7" s="31" t="str">
        <f t="shared" si="6"/>
        <v/>
      </c>
      <c r="CS7" s="31" t="str">
        <f t="shared" si="6"/>
        <v/>
      </c>
      <c r="CT7" s="31" t="str">
        <f t="shared" si="6"/>
        <v/>
      </c>
      <c r="CU7" s="31" t="str">
        <f t="shared" si="6"/>
        <v/>
      </c>
      <c r="CV7" s="31" t="str">
        <f t="shared" si="6"/>
        <v/>
      </c>
      <c r="CW7" s="31" t="str">
        <f t="shared" si="6"/>
        <v/>
      </c>
      <c r="CX7" s="31" t="str">
        <f t="shared" si="6"/>
        <v/>
      </c>
      <c r="CY7" s="31" t="str">
        <f t="shared" si="6"/>
        <v/>
      </c>
      <c r="CZ7" s="31" t="str">
        <f t="shared" si="6"/>
        <v/>
      </c>
      <c r="DA7" s="31" t="str">
        <f t="shared" si="6"/>
        <v/>
      </c>
      <c r="DB7" s="31" t="str">
        <f t="shared" si="6"/>
        <v/>
      </c>
      <c r="DC7" s="31" t="str">
        <f t="shared" si="6"/>
        <v/>
      </c>
      <c r="DD7" s="31" t="str">
        <f t="shared" si="6"/>
        <v/>
      </c>
      <c r="DE7" s="31" t="str">
        <f t="shared" si="6"/>
        <v/>
      </c>
      <c r="DF7" s="31" t="str">
        <f t="shared" si="6"/>
        <v/>
      </c>
      <c r="DG7" s="31" t="str">
        <f t="shared" si="6"/>
        <v/>
      </c>
      <c r="DH7" s="31" t="str">
        <f t="shared" si="6"/>
        <v/>
      </c>
      <c r="DI7" s="31" t="str">
        <f t="shared" si="6"/>
        <v/>
      </c>
      <c r="DJ7" s="31" t="str">
        <f t="shared" si="6"/>
        <v/>
      </c>
      <c r="DK7" s="31" t="str">
        <f t="shared" si="6"/>
        <v/>
      </c>
      <c r="DL7" s="31" t="str">
        <f t="shared" si="6"/>
        <v/>
      </c>
      <c r="DM7" s="31" t="str">
        <f t="shared" si="6"/>
        <v/>
      </c>
      <c r="DN7" s="31" t="str">
        <f t="shared" si="6"/>
        <v/>
      </c>
      <c r="DO7" s="31" t="str">
        <f t="shared" si="6"/>
        <v/>
      </c>
      <c r="DP7" s="31" t="str">
        <f t="shared" si="6"/>
        <v/>
      </c>
      <c r="DQ7" s="31" t="str">
        <f t="shared" si="6"/>
        <v/>
      </c>
      <c r="DR7" s="31" t="str">
        <f t="shared" si="6"/>
        <v/>
      </c>
      <c r="DS7" s="31" t="str">
        <f t="shared" si="6"/>
        <v/>
      </c>
      <c r="DT7" s="31" t="str">
        <f t="shared" si="6"/>
        <v/>
      </c>
      <c r="DU7" s="31" t="str">
        <f t="shared" si="6"/>
        <v/>
      </c>
      <c r="DV7" s="31" t="str">
        <f t="shared" si="6"/>
        <v/>
      </c>
      <c r="DW7" s="31" t="str">
        <f t="shared" si="6"/>
        <v/>
      </c>
      <c r="DX7" s="31" t="str">
        <f t="shared" si="6"/>
        <v/>
      </c>
      <c r="DY7" s="31" t="str">
        <f t="shared" si="6"/>
        <v/>
      </c>
      <c r="DZ7" s="31" t="str">
        <f t="shared" si="6"/>
        <v/>
      </c>
      <c r="EA7" s="31" t="str">
        <f t="shared" si="6"/>
        <v/>
      </c>
      <c r="EB7" s="31" t="str">
        <f t="shared" si="6"/>
        <v/>
      </c>
      <c r="EC7" s="31" t="str">
        <f t="shared" si="6"/>
        <v/>
      </c>
      <c r="ED7" s="31" t="str">
        <f t="shared" si="6"/>
        <v/>
      </c>
      <c r="EE7" s="31" t="str">
        <f t="shared" si="6"/>
        <v/>
      </c>
      <c r="EF7" s="31" t="str">
        <f t="shared" si="6"/>
        <v/>
      </c>
      <c r="EG7" s="31" t="str">
        <f t="shared" si="6"/>
        <v/>
      </c>
      <c r="EH7" s="31" t="str">
        <f t="shared" si="6"/>
        <v/>
      </c>
      <c r="EI7" s="31" t="str">
        <f t="shared" si="6"/>
        <v/>
      </c>
      <c r="EJ7" s="31" t="str">
        <f t="shared" si="6"/>
        <v/>
      </c>
      <c r="EK7" s="31" t="str">
        <f t="shared" si="6"/>
        <v/>
      </c>
      <c r="EL7" s="31" t="str">
        <f t="shared" si="6"/>
        <v/>
      </c>
      <c r="EM7" s="31" t="str">
        <f t="shared" si="6"/>
        <v/>
      </c>
      <c r="EN7" s="31" t="str">
        <f t="shared" si="6"/>
        <v/>
      </c>
      <c r="EO7" s="31" t="str">
        <f t="shared" si="6"/>
        <v/>
      </c>
      <c r="EP7" s="31" t="str">
        <f t="shared" si="6"/>
        <v/>
      </c>
      <c r="EQ7" s="31" t="str">
        <f t="shared" si="6"/>
        <v/>
      </c>
      <c r="ER7" s="31" t="str">
        <f t="shared" si="6"/>
        <v/>
      </c>
      <c r="ES7" s="31" t="str">
        <f t="shared" si="6"/>
        <v/>
      </c>
      <c r="ET7" s="31" t="str">
        <f t="shared" si="6"/>
        <v/>
      </c>
      <c r="EU7" s="31" t="str">
        <f t="shared" ref="EU7:HF7" si="7">IF(EU6="","",EOMONTH(EU6,0))</f>
        <v/>
      </c>
      <c r="EV7" s="31" t="str">
        <f t="shared" si="7"/>
        <v/>
      </c>
      <c r="EW7" s="31" t="str">
        <f t="shared" si="7"/>
        <v/>
      </c>
      <c r="EX7" s="31" t="str">
        <f t="shared" si="7"/>
        <v/>
      </c>
      <c r="EY7" s="31" t="str">
        <f t="shared" si="7"/>
        <v/>
      </c>
      <c r="EZ7" s="31" t="str">
        <f t="shared" si="7"/>
        <v/>
      </c>
      <c r="FA7" s="31" t="str">
        <f t="shared" si="7"/>
        <v/>
      </c>
      <c r="FB7" s="31" t="str">
        <f t="shared" si="7"/>
        <v/>
      </c>
      <c r="FC7" s="31" t="str">
        <f t="shared" si="7"/>
        <v/>
      </c>
      <c r="FD7" s="31" t="str">
        <f t="shared" si="7"/>
        <v/>
      </c>
      <c r="FE7" s="31" t="str">
        <f t="shared" si="7"/>
        <v/>
      </c>
      <c r="FF7" s="31" t="str">
        <f t="shared" si="7"/>
        <v/>
      </c>
      <c r="FG7" s="31" t="str">
        <f t="shared" si="7"/>
        <v/>
      </c>
      <c r="FH7" s="31" t="str">
        <f t="shared" si="7"/>
        <v/>
      </c>
      <c r="FI7" s="31" t="str">
        <f t="shared" si="7"/>
        <v/>
      </c>
      <c r="FJ7" s="31" t="str">
        <f t="shared" si="7"/>
        <v/>
      </c>
      <c r="FK7" s="31" t="str">
        <f t="shared" si="7"/>
        <v/>
      </c>
      <c r="FL7" s="31" t="str">
        <f t="shared" si="7"/>
        <v/>
      </c>
      <c r="FM7" s="31" t="str">
        <f t="shared" si="7"/>
        <v/>
      </c>
      <c r="FN7" s="31" t="str">
        <f t="shared" si="7"/>
        <v/>
      </c>
      <c r="FO7" s="31" t="str">
        <f t="shared" si="7"/>
        <v/>
      </c>
      <c r="FP7" s="31" t="str">
        <f t="shared" si="7"/>
        <v/>
      </c>
      <c r="FQ7" s="31" t="str">
        <f t="shared" si="7"/>
        <v/>
      </c>
      <c r="FR7" s="31" t="str">
        <f t="shared" si="7"/>
        <v/>
      </c>
      <c r="FS7" s="31" t="str">
        <f t="shared" si="7"/>
        <v/>
      </c>
      <c r="FT7" s="31" t="str">
        <f t="shared" si="7"/>
        <v/>
      </c>
      <c r="FU7" s="31" t="str">
        <f t="shared" si="7"/>
        <v/>
      </c>
      <c r="FV7" s="31" t="str">
        <f t="shared" si="7"/>
        <v/>
      </c>
      <c r="FW7" s="31" t="str">
        <f t="shared" si="7"/>
        <v/>
      </c>
      <c r="FX7" s="31" t="str">
        <f t="shared" si="7"/>
        <v/>
      </c>
      <c r="FY7" s="31" t="str">
        <f t="shared" si="7"/>
        <v/>
      </c>
      <c r="FZ7" s="31" t="str">
        <f t="shared" si="7"/>
        <v/>
      </c>
      <c r="GA7" s="31" t="str">
        <f t="shared" si="7"/>
        <v/>
      </c>
      <c r="GB7" s="31" t="str">
        <f t="shared" si="7"/>
        <v/>
      </c>
      <c r="GC7" s="31" t="str">
        <f t="shared" si="7"/>
        <v/>
      </c>
      <c r="GD7" s="31" t="str">
        <f t="shared" si="7"/>
        <v/>
      </c>
      <c r="GE7" s="31" t="str">
        <f t="shared" si="7"/>
        <v/>
      </c>
      <c r="GF7" s="31" t="str">
        <f t="shared" si="7"/>
        <v/>
      </c>
      <c r="GG7" s="31" t="str">
        <f t="shared" si="7"/>
        <v/>
      </c>
      <c r="GH7" s="31" t="str">
        <f t="shared" si="7"/>
        <v/>
      </c>
      <c r="GI7" s="31" t="str">
        <f t="shared" si="7"/>
        <v/>
      </c>
      <c r="GJ7" s="31" t="str">
        <f t="shared" si="7"/>
        <v/>
      </c>
      <c r="GK7" s="31" t="str">
        <f t="shared" si="7"/>
        <v/>
      </c>
      <c r="GL7" s="31" t="str">
        <f t="shared" si="7"/>
        <v/>
      </c>
      <c r="GM7" s="31" t="str">
        <f t="shared" si="7"/>
        <v/>
      </c>
      <c r="GN7" s="31" t="str">
        <f t="shared" si="7"/>
        <v/>
      </c>
      <c r="GO7" s="31" t="str">
        <f t="shared" si="7"/>
        <v/>
      </c>
      <c r="GP7" s="31" t="str">
        <f t="shared" si="7"/>
        <v/>
      </c>
      <c r="GQ7" s="31" t="str">
        <f t="shared" si="7"/>
        <v/>
      </c>
      <c r="GR7" s="31" t="str">
        <f t="shared" si="7"/>
        <v/>
      </c>
      <c r="GS7" s="31" t="str">
        <f t="shared" si="7"/>
        <v/>
      </c>
      <c r="GT7" s="31" t="str">
        <f t="shared" si="7"/>
        <v/>
      </c>
      <c r="GU7" s="31" t="str">
        <f t="shared" si="7"/>
        <v/>
      </c>
      <c r="GV7" s="31" t="str">
        <f t="shared" si="7"/>
        <v/>
      </c>
      <c r="GW7" s="31" t="str">
        <f t="shared" si="7"/>
        <v/>
      </c>
      <c r="GX7" s="31" t="str">
        <f t="shared" si="7"/>
        <v/>
      </c>
      <c r="GY7" s="31" t="str">
        <f t="shared" si="7"/>
        <v/>
      </c>
      <c r="GZ7" s="31" t="str">
        <f t="shared" si="7"/>
        <v/>
      </c>
      <c r="HA7" s="31" t="str">
        <f t="shared" si="7"/>
        <v/>
      </c>
      <c r="HB7" s="31" t="str">
        <f t="shared" si="7"/>
        <v/>
      </c>
      <c r="HC7" s="31" t="str">
        <f t="shared" si="7"/>
        <v/>
      </c>
      <c r="HD7" s="31" t="str">
        <f t="shared" si="7"/>
        <v/>
      </c>
      <c r="HE7" s="31" t="str">
        <f t="shared" si="7"/>
        <v/>
      </c>
      <c r="HF7" s="31" t="str">
        <f t="shared" si="7"/>
        <v/>
      </c>
      <c r="HG7" s="31" t="str">
        <f t="shared" ref="HG7:JR7" si="8">IF(HG6="","",EOMONTH(HG6,0))</f>
        <v/>
      </c>
      <c r="HH7" s="31" t="str">
        <f t="shared" si="8"/>
        <v/>
      </c>
      <c r="HI7" s="31" t="str">
        <f t="shared" si="8"/>
        <v/>
      </c>
      <c r="HJ7" s="31" t="str">
        <f t="shared" si="8"/>
        <v/>
      </c>
      <c r="HK7" s="31" t="str">
        <f t="shared" si="8"/>
        <v/>
      </c>
      <c r="HL7" s="31" t="str">
        <f t="shared" si="8"/>
        <v/>
      </c>
      <c r="HM7" s="31" t="str">
        <f t="shared" si="8"/>
        <v/>
      </c>
      <c r="HN7" s="31" t="str">
        <f t="shared" si="8"/>
        <v/>
      </c>
      <c r="HO7" s="31" t="str">
        <f t="shared" si="8"/>
        <v/>
      </c>
      <c r="HP7" s="31" t="str">
        <f t="shared" si="8"/>
        <v/>
      </c>
      <c r="HQ7" s="31" t="str">
        <f t="shared" si="8"/>
        <v/>
      </c>
      <c r="HR7" s="31" t="str">
        <f t="shared" si="8"/>
        <v/>
      </c>
      <c r="HS7" s="31" t="str">
        <f t="shared" si="8"/>
        <v/>
      </c>
      <c r="HT7" s="31" t="str">
        <f t="shared" si="8"/>
        <v/>
      </c>
      <c r="HU7" s="31" t="str">
        <f t="shared" si="8"/>
        <v/>
      </c>
      <c r="HV7" s="31" t="str">
        <f t="shared" si="8"/>
        <v/>
      </c>
      <c r="HW7" s="31" t="str">
        <f t="shared" si="8"/>
        <v/>
      </c>
      <c r="HX7" s="31" t="str">
        <f t="shared" si="8"/>
        <v/>
      </c>
      <c r="HY7" s="31" t="str">
        <f t="shared" si="8"/>
        <v/>
      </c>
      <c r="HZ7" s="31" t="str">
        <f t="shared" si="8"/>
        <v/>
      </c>
      <c r="IA7" s="31" t="str">
        <f t="shared" si="8"/>
        <v/>
      </c>
      <c r="IB7" s="31" t="str">
        <f t="shared" si="8"/>
        <v/>
      </c>
      <c r="IC7" s="31" t="str">
        <f t="shared" si="8"/>
        <v/>
      </c>
      <c r="ID7" s="31" t="str">
        <f t="shared" si="8"/>
        <v/>
      </c>
      <c r="IE7" s="31" t="str">
        <f t="shared" si="8"/>
        <v/>
      </c>
      <c r="IF7" s="31" t="str">
        <f t="shared" si="8"/>
        <v/>
      </c>
      <c r="IG7" s="31" t="str">
        <f t="shared" si="8"/>
        <v/>
      </c>
      <c r="IH7" s="31" t="str">
        <f t="shared" si="8"/>
        <v/>
      </c>
      <c r="II7" s="31" t="str">
        <f t="shared" si="8"/>
        <v/>
      </c>
      <c r="IJ7" s="31" t="str">
        <f t="shared" si="8"/>
        <v/>
      </c>
      <c r="IK7" s="31" t="str">
        <f t="shared" si="8"/>
        <v/>
      </c>
      <c r="IL7" s="31" t="str">
        <f t="shared" si="8"/>
        <v/>
      </c>
      <c r="IM7" s="31" t="str">
        <f t="shared" si="8"/>
        <v/>
      </c>
      <c r="IN7" s="31" t="str">
        <f t="shared" si="8"/>
        <v/>
      </c>
      <c r="IO7" s="31" t="str">
        <f t="shared" si="8"/>
        <v/>
      </c>
      <c r="IP7" s="31" t="str">
        <f t="shared" si="8"/>
        <v/>
      </c>
      <c r="IQ7" s="31" t="str">
        <f t="shared" si="8"/>
        <v/>
      </c>
      <c r="IR7" s="31" t="str">
        <f t="shared" si="8"/>
        <v/>
      </c>
      <c r="IS7" s="31" t="str">
        <f t="shared" si="8"/>
        <v/>
      </c>
      <c r="IT7" s="31" t="str">
        <f t="shared" si="8"/>
        <v/>
      </c>
      <c r="IU7" s="31" t="str">
        <f t="shared" si="8"/>
        <v/>
      </c>
      <c r="IV7" s="31" t="str">
        <f t="shared" si="8"/>
        <v/>
      </c>
      <c r="IW7" s="31" t="str">
        <f t="shared" si="8"/>
        <v/>
      </c>
      <c r="IX7" s="31" t="str">
        <f t="shared" si="8"/>
        <v/>
      </c>
      <c r="IY7" s="31" t="str">
        <f t="shared" si="8"/>
        <v/>
      </c>
      <c r="IZ7" s="31" t="str">
        <f t="shared" si="8"/>
        <v/>
      </c>
      <c r="JA7" s="31" t="str">
        <f t="shared" si="8"/>
        <v/>
      </c>
      <c r="JB7" s="31" t="str">
        <f t="shared" si="8"/>
        <v/>
      </c>
      <c r="JC7" s="31" t="str">
        <f t="shared" si="8"/>
        <v/>
      </c>
      <c r="JD7" s="31" t="str">
        <f t="shared" si="8"/>
        <v/>
      </c>
      <c r="JE7" s="31" t="str">
        <f t="shared" si="8"/>
        <v/>
      </c>
      <c r="JF7" s="31" t="str">
        <f t="shared" si="8"/>
        <v/>
      </c>
      <c r="JG7" s="31" t="str">
        <f t="shared" si="8"/>
        <v/>
      </c>
      <c r="JH7" s="31" t="str">
        <f t="shared" si="8"/>
        <v/>
      </c>
      <c r="JI7" s="31" t="str">
        <f t="shared" si="8"/>
        <v/>
      </c>
      <c r="JJ7" s="31" t="str">
        <f t="shared" si="8"/>
        <v/>
      </c>
      <c r="JK7" s="31" t="str">
        <f t="shared" si="8"/>
        <v/>
      </c>
      <c r="JL7" s="31" t="str">
        <f t="shared" si="8"/>
        <v/>
      </c>
      <c r="JM7" s="31" t="str">
        <f t="shared" si="8"/>
        <v/>
      </c>
      <c r="JN7" s="31" t="str">
        <f t="shared" si="8"/>
        <v/>
      </c>
      <c r="JO7" s="31" t="str">
        <f t="shared" si="8"/>
        <v/>
      </c>
      <c r="JP7" s="31" t="str">
        <f t="shared" si="8"/>
        <v/>
      </c>
      <c r="JQ7" s="31" t="str">
        <f t="shared" si="8"/>
        <v/>
      </c>
      <c r="JR7" s="31" t="str">
        <f t="shared" si="8"/>
        <v/>
      </c>
      <c r="JS7" s="31" t="str">
        <f t="shared" ref="JS7:KV7" si="9">IF(JS6="","",EOMONTH(JS6,0))</f>
        <v/>
      </c>
      <c r="JT7" s="31" t="str">
        <f t="shared" si="9"/>
        <v/>
      </c>
      <c r="JU7" s="31" t="str">
        <f t="shared" si="9"/>
        <v/>
      </c>
      <c r="JV7" s="31" t="str">
        <f t="shared" si="9"/>
        <v/>
      </c>
      <c r="JW7" s="31" t="str">
        <f t="shared" si="9"/>
        <v/>
      </c>
      <c r="JX7" s="31" t="str">
        <f t="shared" si="9"/>
        <v/>
      </c>
      <c r="JY7" s="31" t="str">
        <f t="shared" si="9"/>
        <v/>
      </c>
      <c r="JZ7" s="31" t="str">
        <f t="shared" si="9"/>
        <v/>
      </c>
      <c r="KA7" s="31" t="str">
        <f t="shared" si="9"/>
        <v/>
      </c>
      <c r="KB7" s="31" t="str">
        <f t="shared" si="9"/>
        <v/>
      </c>
      <c r="KC7" s="31" t="str">
        <f t="shared" si="9"/>
        <v/>
      </c>
      <c r="KD7" s="31" t="str">
        <f t="shared" si="9"/>
        <v/>
      </c>
      <c r="KE7" s="31" t="str">
        <f t="shared" si="9"/>
        <v/>
      </c>
      <c r="KF7" s="31" t="str">
        <f t="shared" si="9"/>
        <v/>
      </c>
      <c r="KG7" s="31" t="str">
        <f t="shared" si="9"/>
        <v/>
      </c>
      <c r="KH7" s="31" t="str">
        <f t="shared" si="9"/>
        <v/>
      </c>
      <c r="KI7" s="31" t="str">
        <f t="shared" si="9"/>
        <v/>
      </c>
      <c r="KJ7" s="31" t="str">
        <f t="shared" si="9"/>
        <v/>
      </c>
      <c r="KK7" s="31" t="str">
        <f t="shared" si="9"/>
        <v/>
      </c>
      <c r="KL7" s="31" t="str">
        <f t="shared" si="9"/>
        <v/>
      </c>
      <c r="KM7" s="31" t="str">
        <f t="shared" si="9"/>
        <v/>
      </c>
      <c r="KN7" s="31" t="str">
        <f t="shared" si="9"/>
        <v/>
      </c>
      <c r="KO7" s="31" t="str">
        <f t="shared" si="9"/>
        <v/>
      </c>
      <c r="KP7" s="31" t="str">
        <f t="shared" si="9"/>
        <v/>
      </c>
      <c r="KQ7" s="31" t="str">
        <f t="shared" si="9"/>
        <v/>
      </c>
      <c r="KR7" s="31" t="str">
        <f t="shared" si="9"/>
        <v/>
      </c>
      <c r="KS7" s="31" t="str">
        <f t="shared" si="9"/>
        <v/>
      </c>
      <c r="KT7" s="31" t="str">
        <f t="shared" si="9"/>
        <v/>
      </c>
      <c r="KU7" s="31" t="str">
        <f t="shared" si="9"/>
        <v/>
      </c>
      <c r="KV7" s="31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7"/>
      <c r="F8" s="1"/>
      <c r="G8" s="1"/>
      <c r="H8" s="7"/>
      <c r="I8" s="1"/>
      <c r="J8" s="1"/>
      <c r="K8" s="7"/>
      <c r="L8" s="1"/>
      <c r="M8" s="5"/>
      <c r="N8" s="7"/>
      <c r="O8" s="19"/>
      <c r="P8" s="1"/>
      <c r="Q8" s="1"/>
      <c r="R8" s="7"/>
      <c r="S8" s="1"/>
      <c r="T8" s="40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61"/>
      <c r="F9" s="1"/>
      <c r="G9" s="1"/>
      <c r="H9" s="61"/>
      <c r="I9" s="1"/>
      <c r="J9" s="1"/>
      <c r="K9" s="61"/>
      <c r="L9" s="1"/>
      <c r="M9" s="5"/>
      <c r="N9" s="61"/>
      <c r="O9" s="19"/>
      <c r="P9" s="1"/>
      <c r="Q9" s="1"/>
      <c r="R9" s="61"/>
      <c r="S9" s="1"/>
      <c r="T9" s="40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1"/>
      <c r="S10" s="1"/>
      <c r="T10" s="40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kpi!$E$26</f>
        <v>количество заключенных договоров/окрытых магазинов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750</v>
      </c>
      <c r="S11" s="3"/>
      <c r="T11" s="41"/>
      <c r="U11" s="41">
        <f>IF(U$7="",0,IF(MAX($1:$1)=0,0,(условия!$V$44-условия!$U$44)/((MAX($1:$1)-1)*MAX($1:$1))*(U$1-1)+(условия!$V$44-условия!$U$44)/MAX($1:$1)/2))</f>
        <v>15</v>
      </c>
      <c r="V11" s="41">
        <f>IF(V$7="",0,IF(MAX($1:$1)=0,0,(условия!$V$44-условия!$U$44)/((MAX($1:$1)-1)*MAX($1:$1))*(V$1-1)+(условия!$V$44-условия!$U$44)/MAX($1:$1)/2))</f>
        <v>16.25</v>
      </c>
      <c r="W11" s="41">
        <f>IF(W$7="",0,IF(MAX($1:$1)=0,0,(условия!$V$44-условия!$U$44)/((MAX($1:$1)-1)*MAX($1:$1))*(W$1-1)+(условия!$V$44-условия!$U$44)/MAX($1:$1)/2))</f>
        <v>17.5</v>
      </c>
      <c r="X11" s="41">
        <f>IF(X$7="",0,IF(MAX($1:$1)=0,0,(условия!$V$44-условия!$U$44)/((MAX($1:$1)-1)*MAX($1:$1))*(X$1-1)+(условия!$V$44-условия!$U$44)/MAX($1:$1)/2))</f>
        <v>18.75</v>
      </c>
      <c r="Y11" s="41">
        <f>IF(Y$7="",0,IF(MAX($1:$1)=0,0,(условия!$V$44-условия!$U$44)/((MAX($1:$1)-1)*MAX($1:$1))*(Y$1-1)+(условия!$V$44-условия!$U$44)/MAX($1:$1)/2))</f>
        <v>20</v>
      </c>
      <c r="Z11" s="41">
        <f>IF(Z$7="",0,IF(MAX($1:$1)=0,0,(условия!$V$44-условия!$U$44)/((MAX($1:$1)-1)*MAX($1:$1))*(Z$1-1)+(условия!$V$44-условия!$U$44)/MAX($1:$1)/2))</f>
        <v>21.25</v>
      </c>
      <c r="AA11" s="41">
        <f>IF(AA$7="",0,IF(MAX($1:$1)=0,0,(условия!$V$44-условия!$U$44)/((MAX($1:$1)-1)*MAX($1:$1))*(AA$1-1)+(условия!$V$44-условия!$U$44)/MAX($1:$1)/2))</f>
        <v>22.5</v>
      </c>
      <c r="AB11" s="41">
        <f>IF(AB$7="",0,IF(MAX($1:$1)=0,0,(условия!$V$44-условия!$U$44)/((MAX($1:$1)-1)*MAX($1:$1))*(AB$1-1)+(условия!$V$44-условия!$U$44)/MAX($1:$1)/2))</f>
        <v>23.75</v>
      </c>
      <c r="AC11" s="41">
        <f>IF(AC$7="",0,IF(MAX($1:$1)=0,0,(условия!$V$44-условия!$U$44)/((MAX($1:$1)-1)*MAX($1:$1))*(AC$1-1)+(условия!$V$44-условия!$U$44)/MAX($1:$1)/2))</f>
        <v>25</v>
      </c>
      <c r="AD11" s="41">
        <f>IF(AD$7="",0,IF(MAX($1:$1)=0,0,(условия!$V$44-условия!$U$44)/((MAX($1:$1)-1)*MAX($1:$1))*(AD$1-1)+(условия!$V$44-условия!$U$44)/MAX($1:$1)/2))</f>
        <v>26.25</v>
      </c>
      <c r="AE11" s="41">
        <f>IF(AE$7="",0,IF(MAX($1:$1)=0,0,(условия!$V$44-условия!$U$44)/((MAX($1:$1)-1)*MAX($1:$1))*(AE$1-1)+(условия!$V$44-условия!$U$44)/MAX($1:$1)/2))</f>
        <v>27.5</v>
      </c>
      <c r="AF11" s="41">
        <f>IF(AF$7="",0,IF(MAX($1:$1)=0,0,(условия!$V$44-условия!$U$44)/((MAX($1:$1)-1)*MAX($1:$1))*(AF$1-1)+(условия!$V$44-условия!$U$44)/MAX($1:$1)/2))</f>
        <v>28.75</v>
      </c>
      <c r="AG11" s="41">
        <f>IF(AG$7="",0,IF(MAX($1:$1)=0,0,(условия!$V$44-условия!$U$44)/((MAX($1:$1)-1)*MAX($1:$1))*(AG$1-1)+(условия!$V$44-условия!$U$44)/MAX($1:$1)/2))</f>
        <v>30</v>
      </c>
      <c r="AH11" s="41">
        <f>IF(AH$7="",0,IF(MAX($1:$1)=0,0,(условия!$V$44-условия!$U$44)/((MAX($1:$1)-1)*MAX($1:$1))*(AH$1-1)+(условия!$V$44-условия!$U$44)/MAX($1:$1)/2))</f>
        <v>31.25</v>
      </c>
      <c r="AI11" s="41">
        <f>IF(AI$7="",0,IF(MAX($1:$1)=0,0,(условия!$V$44-условия!$U$44)/((MAX($1:$1)-1)*MAX($1:$1))*(AI$1-1)+(условия!$V$44-условия!$U$44)/MAX($1:$1)/2))</f>
        <v>32.5</v>
      </c>
      <c r="AJ11" s="41">
        <f>IF(AJ$7="",0,IF(MAX($1:$1)=0,0,(условия!$V$44-условия!$U$44)/((MAX($1:$1)-1)*MAX($1:$1))*(AJ$1-1)+(условия!$V$44-условия!$U$44)/MAX($1:$1)/2))</f>
        <v>33.75</v>
      </c>
      <c r="AK11" s="41">
        <f>IF(AK$7="",0,IF(MAX($1:$1)=0,0,(условия!$V$44-условия!$U$44)/((MAX($1:$1)-1)*MAX($1:$1))*(AK$1-1)+(условия!$V$44-условия!$U$44)/MAX($1:$1)/2))</f>
        <v>35</v>
      </c>
      <c r="AL11" s="41">
        <f>IF(AL$7="",0,IF(MAX($1:$1)=0,0,(условия!$V$44-условия!$U$44)/((MAX($1:$1)-1)*MAX($1:$1))*(AL$1-1)+(условия!$V$44-условия!$U$44)/MAX($1:$1)/2))</f>
        <v>36.25</v>
      </c>
      <c r="AM11" s="41">
        <f>IF(AM$7="",0,IF(MAX($1:$1)=0,0,(условия!$V$44-условия!$U$44)/((MAX($1:$1)-1)*MAX($1:$1))*(AM$1-1)+(условия!$V$44-условия!$U$44)/MAX($1:$1)/2))</f>
        <v>37.5</v>
      </c>
      <c r="AN11" s="41">
        <f>IF(AN$7="",0,IF(MAX($1:$1)=0,0,(условия!$V$44-условия!$U$44)/((MAX($1:$1)-1)*MAX($1:$1))*(AN$1-1)+(условия!$V$44-условия!$U$44)/MAX($1:$1)/2))</f>
        <v>38.75</v>
      </c>
      <c r="AO11" s="41">
        <f>IF(AO$7="",0,IF(MAX($1:$1)=0,0,(условия!$V$44-условия!$U$44)/((MAX($1:$1)-1)*MAX($1:$1))*(AO$1-1)+(условия!$V$44-условия!$U$44)/MAX($1:$1)/2))</f>
        <v>40</v>
      </c>
      <c r="AP11" s="41">
        <f>IF(AP$7="",0,IF(MAX($1:$1)=0,0,(условия!$V$44-условия!$U$44)/((MAX($1:$1)-1)*MAX($1:$1))*(AP$1-1)+(условия!$V$44-условия!$U$44)/MAX($1:$1)/2))</f>
        <v>41.25</v>
      </c>
      <c r="AQ11" s="41">
        <f>IF(AQ$7="",0,IF(MAX($1:$1)=0,0,(условия!$V$44-условия!$U$44)/((MAX($1:$1)-1)*MAX($1:$1))*(AQ$1-1)+(условия!$V$44-условия!$U$44)/MAX($1:$1)/2))</f>
        <v>42.5</v>
      </c>
      <c r="AR11" s="41">
        <f>IF(AR$7="",0,IF(MAX($1:$1)=0,0,(условия!$V$44-условия!$U$44)/((MAX($1:$1)-1)*MAX($1:$1))*(AR$1-1)+(условия!$V$44-условия!$U$44)/MAX($1:$1)/2))</f>
        <v>43.75</v>
      </c>
      <c r="AS11" s="41">
        <f>IF(AS$7="",0,IF(MAX($1:$1)=0,0,(условия!$V$44-условия!$U$44)/((MAX($1:$1)-1)*MAX($1:$1))*(AS$1-1)+(условия!$V$44-условия!$U$44)/MAX($1:$1)/2))</f>
        <v>45</v>
      </c>
      <c r="AT11" s="41">
        <f>IF(AT$7="",0,IF(MAX($1:$1)=0,0,(условия!$V$44-условия!$U$44)/((MAX($1:$1)-1)*MAX($1:$1))*(AT$1-1)+(условия!$V$44-условия!$U$44)/MAX($1:$1)/2))</f>
        <v>0</v>
      </c>
      <c r="AU11" s="41">
        <f>IF(AU$7="",0,IF(MAX($1:$1)=0,0,(условия!$V$44-условия!$U$44)/((MAX($1:$1)-1)*MAX($1:$1))*(AU$1-1)+(условия!$V$44-условия!$U$44)/MAX($1:$1)/2))</f>
        <v>0</v>
      </c>
      <c r="AV11" s="41">
        <f>IF(AV$7="",0,IF(MAX($1:$1)=0,0,(условия!$V$44-условия!$U$44)/((MAX($1:$1)-1)*MAX($1:$1))*(AV$1-1)+(условия!$V$44-условия!$U$44)/MAX($1:$1)/2))</f>
        <v>0</v>
      </c>
      <c r="AW11" s="41">
        <f>IF(AW$7="",0,IF(MAX($1:$1)=0,0,(условия!$V$44-условия!$U$44)/((MAX($1:$1)-1)*MAX($1:$1))*(AW$1-1)+(условия!$V$44-условия!$U$44)/MAX($1:$1)/2))</f>
        <v>0</v>
      </c>
      <c r="AX11" s="41">
        <f>IF(AX$7="",0,IF(MAX($1:$1)=0,0,(условия!$V$44-условия!$U$44)/((MAX($1:$1)-1)*MAX($1:$1))*(AX$1-1)+(условия!$V$44-условия!$U$44)/MAX($1:$1)/2))</f>
        <v>0</v>
      </c>
      <c r="AY11" s="41">
        <f>IF(AY$7="",0,IF(MAX($1:$1)=0,0,(условия!$V$44-условия!$U$44)/((MAX($1:$1)-1)*MAX($1:$1))*(AY$1-1)+(условия!$V$44-условия!$U$44)/MAX($1:$1)/2))</f>
        <v>0</v>
      </c>
      <c r="AZ11" s="41">
        <f>IF(AZ$7="",0,IF(MAX($1:$1)=0,0,(условия!$V$44-условия!$U$44)/((MAX($1:$1)-1)*MAX($1:$1))*(AZ$1-1)+(условия!$V$44-условия!$U$44)/MAX($1:$1)/2))</f>
        <v>0</v>
      </c>
      <c r="BA11" s="41">
        <f>IF(BA$7="",0,IF(MAX($1:$1)=0,0,(условия!$V$44-условия!$U$44)/((MAX($1:$1)-1)*MAX($1:$1))*(BA$1-1)+(условия!$V$44-условия!$U$44)/MAX($1:$1)/2))</f>
        <v>0</v>
      </c>
      <c r="BB11" s="41">
        <f>IF(BB$7="",0,IF(MAX($1:$1)=0,0,(условия!$V$44-условия!$U$44)/((MAX($1:$1)-1)*MAX($1:$1))*(BB$1-1)+(условия!$V$44-условия!$U$44)/MAX($1:$1)/2))</f>
        <v>0</v>
      </c>
      <c r="BC11" s="41">
        <f>IF(BC$7="",0,IF(MAX($1:$1)=0,0,(условия!$V$44-условия!$U$44)/((MAX($1:$1)-1)*MAX($1:$1))*(BC$1-1)+(условия!$V$44-условия!$U$44)/MAX($1:$1)/2))</f>
        <v>0</v>
      </c>
      <c r="BD11" s="41">
        <f>IF(BD$7="",0,IF(MAX($1:$1)=0,0,(условия!$V$44-условия!$U$44)/((MAX($1:$1)-1)*MAX($1:$1))*(BD$1-1)+(условия!$V$44-условия!$U$44)/MAX($1:$1)/2))</f>
        <v>0</v>
      </c>
      <c r="BE11" s="41">
        <f>IF(BE$7="",0,IF(MAX($1:$1)=0,0,(условия!$V$44-условия!$U$44)/((MAX($1:$1)-1)*MAX($1:$1))*(BE$1-1)+(условия!$V$44-условия!$U$44)/MAX($1:$1)/2))</f>
        <v>0</v>
      </c>
      <c r="BF11" s="41">
        <f>IF(BF$7="",0,IF(MAX($1:$1)=0,0,(условия!$V$44-условия!$U$44)/((MAX($1:$1)-1)*MAX($1:$1))*(BF$1-1)+(условия!$V$44-условия!$U$44)/MAX($1:$1)/2))</f>
        <v>0</v>
      </c>
      <c r="BG11" s="41">
        <f>IF(BG$7="",0,IF(MAX($1:$1)=0,0,(условия!$V$44-условия!$U$44)/((MAX($1:$1)-1)*MAX($1:$1))*(BG$1-1)+(условия!$V$44-условия!$U$44)/MAX($1:$1)/2))</f>
        <v>0</v>
      </c>
      <c r="BH11" s="41">
        <f>IF(BH$7="",0,IF(MAX($1:$1)=0,0,(условия!$V$44-условия!$U$44)/((MAX($1:$1)-1)*MAX($1:$1))*(BH$1-1)+(условия!$V$44-условия!$U$44)/MAX($1:$1)/2))</f>
        <v>0</v>
      </c>
      <c r="BI11" s="41">
        <f>IF(BI$7="",0,IF(MAX($1:$1)=0,0,(условия!$V$44-условия!$U$44)/((MAX($1:$1)-1)*MAX($1:$1))*(BI$1-1)+(условия!$V$44-условия!$U$44)/MAX($1:$1)/2))</f>
        <v>0</v>
      </c>
      <c r="BJ11" s="41">
        <f>IF(BJ$7="",0,IF(MAX($1:$1)=0,0,(условия!$V$44-условия!$U$44)/((MAX($1:$1)-1)*MAX($1:$1))*(BJ$1-1)+(условия!$V$44-условия!$U$44)/MAX($1:$1)/2))</f>
        <v>0</v>
      </c>
      <c r="BK11" s="41">
        <f>IF(BK$7="",0,IF(MAX($1:$1)=0,0,(условия!$V$44-условия!$U$44)/((MAX($1:$1)-1)*MAX($1:$1))*(BK$1-1)+(условия!$V$44-условия!$U$44)/MAX($1:$1)/2))</f>
        <v>0</v>
      </c>
      <c r="BL11" s="41">
        <f>IF(BL$7="",0,IF(MAX($1:$1)=0,0,(условия!$V$44-условия!$U$44)/((MAX($1:$1)-1)*MAX($1:$1))*(BL$1-1)+(условия!$V$44-условия!$U$44)/MAX($1:$1)/2))</f>
        <v>0</v>
      </c>
      <c r="BM11" s="41">
        <f>IF(BM$7="",0,IF(MAX($1:$1)=0,0,(условия!$V$44-условия!$U$44)/((MAX($1:$1)-1)*MAX($1:$1))*(BM$1-1)+(условия!$V$44-условия!$U$44)/MAX($1:$1)/2))</f>
        <v>0</v>
      </c>
      <c r="BN11" s="41">
        <f>IF(BN$7="",0,IF(MAX($1:$1)=0,0,(условия!$V$44-условия!$U$44)/((MAX($1:$1)-1)*MAX($1:$1))*(BN$1-1)+(условия!$V$44-условия!$U$44)/MAX($1:$1)/2))</f>
        <v>0</v>
      </c>
      <c r="BO11" s="41">
        <f>IF(BO$7="",0,IF(MAX($1:$1)=0,0,(условия!$V$44-условия!$U$44)/((MAX($1:$1)-1)*MAX($1:$1))*(BO$1-1)+(условия!$V$44-условия!$U$44)/MAX($1:$1)/2))</f>
        <v>0</v>
      </c>
      <c r="BP11" s="41">
        <f>IF(BP$7="",0,IF(MAX($1:$1)=0,0,(условия!$V$44-условия!$U$44)/((MAX($1:$1)-1)*MAX($1:$1))*(BP$1-1)+(условия!$V$44-условия!$U$44)/MAX($1:$1)/2))</f>
        <v>0</v>
      </c>
      <c r="BQ11" s="41">
        <f>IF(BQ$7="",0,IF(MAX($1:$1)=0,0,(условия!$V$44-условия!$U$44)/((MAX($1:$1)-1)*MAX($1:$1))*(BQ$1-1)+(условия!$V$44-условия!$U$44)/MAX($1:$1)/2))</f>
        <v>0</v>
      </c>
      <c r="BR11" s="41">
        <f>IF(BR$7="",0,IF(MAX($1:$1)=0,0,(условия!$V$44-условия!$U$44)/((MAX($1:$1)-1)*MAX($1:$1))*(BR$1-1)+(условия!$V$44-условия!$U$44)/MAX($1:$1)/2))</f>
        <v>0</v>
      </c>
      <c r="BS11" s="41">
        <f>IF(BS$7="",0,IF(MAX($1:$1)=0,0,(условия!$V$44-условия!$U$44)/((MAX($1:$1)-1)*MAX($1:$1))*(BS$1-1)+(условия!$V$44-условия!$U$44)/MAX($1:$1)/2))</f>
        <v>0</v>
      </c>
      <c r="BT11" s="41">
        <f>IF(BT$7="",0,IF(MAX($1:$1)=0,0,(условия!$V$44-условия!$U$44)/((MAX($1:$1)-1)*MAX($1:$1))*(BT$1-1)+(условия!$V$44-условия!$U$44)/MAX($1:$1)/2))</f>
        <v>0</v>
      </c>
      <c r="BU11" s="41">
        <f>IF(BU$7="",0,IF(MAX($1:$1)=0,0,(условия!$V$44-условия!$U$44)/((MAX($1:$1)-1)*MAX($1:$1))*(BU$1-1)+(условия!$V$44-условия!$U$44)/MAX($1:$1)/2))</f>
        <v>0</v>
      </c>
      <c r="BV11" s="41">
        <f>IF(BV$7="",0,IF(MAX($1:$1)=0,0,(условия!$V$44-условия!$U$44)/((MAX($1:$1)-1)*MAX($1:$1))*(BV$1-1)+(условия!$V$44-условия!$U$44)/MAX($1:$1)/2))</f>
        <v>0</v>
      </c>
      <c r="BW11" s="41">
        <f>IF(BW$7="",0,IF(MAX($1:$1)=0,0,(условия!$V$44-условия!$U$44)/((MAX($1:$1)-1)*MAX($1:$1))*(BW$1-1)+(условия!$V$44-условия!$U$44)/MAX($1:$1)/2))</f>
        <v>0</v>
      </c>
      <c r="BX11" s="41">
        <f>IF(BX$7="",0,IF(MAX($1:$1)=0,0,(условия!$V$44-условия!$U$44)/((MAX($1:$1)-1)*MAX($1:$1))*(BX$1-1)+(условия!$V$44-условия!$U$44)/MAX($1:$1)/2))</f>
        <v>0</v>
      </c>
      <c r="BY11" s="41">
        <f>IF(BY$7="",0,IF(MAX($1:$1)=0,0,(условия!$V$44-условия!$U$44)/((MAX($1:$1)-1)*MAX($1:$1))*(BY$1-1)+(условия!$V$44-условия!$U$44)/MAX($1:$1)/2))</f>
        <v>0</v>
      </c>
      <c r="BZ11" s="41">
        <f>IF(BZ$7="",0,IF(MAX($1:$1)=0,0,(условия!$V$44-условия!$U$44)/((MAX($1:$1)-1)*MAX($1:$1))*(BZ$1-1)+(условия!$V$44-условия!$U$44)/MAX($1:$1)/2))</f>
        <v>0</v>
      </c>
      <c r="CA11" s="41">
        <f>IF(CA$7="",0,IF(MAX($1:$1)=0,0,(условия!$V$44-условия!$U$44)/((MAX($1:$1)-1)*MAX($1:$1))*(CA$1-1)+(условия!$V$44-условия!$U$44)/MAX($1:$1)/2))</f>
        <v>0</v>
      </c>
      <c r="CB11" s="41">
        <f>IF(CB$7="",0,IF(MAX($1:$1)=0,0,(условия!$V$44-условия!$U$44)/((MAX($1:$1)-1)*MAX($1:$1))*(CB$1-1)+(условия!$V$44-условия!$U$44)/MAX($1:$1)/2))</f>
        <v>0</v>
      </c>
      <c r="CC11" s="41">
        <f>IF(CC$7="",0,IF(MAX($1:$1)=0,0,(условия!$V$44-условия!$U$44)/((MAX($1:$1)-1)*MAX($1:$1))*(CC$1-1)+(условия!$V$44-условия!$U$44)/MAX($1:$1)/2))</f>
        <v>0</v>
      </c>
      <c r="CD11" s="41">
        <f>IF(CD$7="",0,IF(MAX($1:$1)=0,0,(условия!$V$44-условия!$U$44)/((MAX($1:$1)-1)*MAX($1:$1))*(CD$1-1)+(условия!$V$44-условия!$U$44)/MAX($1:$1)/2))</f>
        <v>0</v>
      </c>
      <c r="CE11" s="41">
        <f>IF(CE$7="",0,IF(MAX($1:$1)=0,0,(условия!$V$44-условия!$U$44)/((MAX($1:$1)-1)*MAX($1:$1))*(CE$1-1)+(условия!$V$44-условия!$U$44)/MAX($1:$1)/2))</f>
        <v>0</v>
      </c>
      <c r="CF11" s="41">
        <f>IF(CF$7="",0,IF(MAX($1:$1)=0,0,(условия!$V$44-условия!$U$44)/((MAX($1:$1)-1)*MAX($1:$1))*(CF$1-1)+(условия!$V$44-условия!$U$44)/MAX($1:$1)/2))</f>
        <v>0</v>
      </c>
      <c r="CG11" s="41">
        <f>IF(CG$7="",0,IF(MAX($1:$1)=0,0,(условия!$V$44-условия!$U$44)/((MAX($1:$1)-1)*MAX($1:$1))*(CG$1-1)+(условия!$V$44-условия!$U$44)/MAX($1:$1)/2))</f>
        <v>0</v>
      </c>
      <c r="CH11" s="41">
        <f>IF(CH$7="",0,IF(MAX($1:$1)=0,0,(условия!$V$44-условия!$U$44)/((MAX($1:$1)-1)*MAX($1:$1))*(CH$1-1)+(условия!$V$44-условия!$U$44)/MAX($1:$1)/2))</f>
        <v>0</v>
      </c>
      <c r="CI11" s="41">
        <f>IF(CI$7="",0,IF(MAX($1:$1)=0,0,(условия!$V$44-условия!$U$44)/((MAX($1:$1)-1)*MAX($1:$1))*(CI$1-1)+(условия!$V$44-условия!$U$44)/MAX($1:$1)/2))</f>
        <v>0</v>
      </c>
      <c r="CJ11" s="41">
        <f>IF(CJ$7="",0,IF(MAX($1:$1)=0,0,(условия!$V$44-условия!$U$44)/((MAX($1:$1)-1)*MAX($1:$1))*(CJ$1-1)+(условия!$V$44-условия!$U$44)/MAX($1:$1)/2))</f>
        <v>0</v>
      </c>
      <c r="CK11" s="41">
        <f>IF(CK$7="",0,IF(MAX($1:$1)=0,0,(условия!$V$44-условия!$U$44)/((MAX($1:$1)-1)*MAX($1:$1))*(CK$1-1)+(условия!$V$44-условия!$U$44)/MAX($1:$1)/2))</f>
        <v>0</v>
      </c>
      <c r="CL11" s="41">
        <f>IF(CL$7="",0,IF(MAX($1:$1)=0,0,(условия!$V$44-условия!$U$44)/((MAX($1:$1)-1)*MAX($1:$1))*(CL$1-1)+(условия!$V$44-условия!$U$44)/MAX($1:$1)/2))</f>
        <v>0</v>
      </c>
      <c r="CM11" s="41">
        <f>IF(CM$7="",0,IF(MAX($1:$1)=0,0,(условия!$V$44-условия!$U$44)/((MAX($1:$1)-1)*MAX($1:$1))*(CM$1-1)+(условия!$V$44-условия!$U$44)/MAX($1:$1)/2))</f>
        <v>0</v>
      </c>
      <c r="CN11" s="41">
        <f>IF(CN$7="",0,IF(MAX($1:$1)=0,0,(условия!$V$44-условия!$U$44)/((MAX($1:$1)-1)*MAX($1:$1))*(CN$1-1)+(условия!$V$44-условия!$U$44)/MAX($1:$1)/2))</f>
        <v>0</v>
      </c>
      <c r="CO11" s="41">
        <f>IF(CO$7="",0,IF(MAX($1:$1)=0,0,(условия!$V$44-условия!$U$44)/((MAX($1:$1)-1)*MAX($1:$1))*(CO$1-1)+(условия!$V$44-условия!$U$44)/MAX($1:$1)/2))</f>
        <v>0</v>
      </c>
      <c r="CP11" s="41">
        <f>IF(CP$7="",0,IF(MAX($1:$1)=0,0,(условия!$V$44-условия!$U$44)/((MAX($1:$1)-1)*MAX($1:$1))*(CP$1-1)+(условия!$V$44-условия!$U$44)/MAX($1:$1)/2))</f>
        <v>0</v>
      </c>
      <c r="CQ11" s="41">
        <f>IF(CQ$7="",0,IF(MAX($1:$1)=0,0,(условия!$V$44-условия!$U$44)/((MAX($1:$1)-1)*MAX($1:$1))*(CQ$1-1)+(условия!$V$44-условия!$U$44)/MAX($1:$1)/2))</f>
        <v>0</v>
      </c>
      <c r="CR11" s="41">
        <f>IF(CR$7="",0,IF(MAX($1:$1)=0,0,(условия!$V$44-условия!$U$44)/((MAX($1:$1)-1)*MAX($1:$1))*(CR$1-1)+(условия!$V$44-условия!$U$44)/MAX($1:$1)/2))</f>
        <v>0</v>
      </c>
      <c r="CS11" s="41">
        <f>IF(CS$7="",0,IF(MAX($1:$1)=0,0,(условия!$V$44-условия!$U$44)/((MAX($1:$1)-1)*MAX($1:$1))*(CS$1-1)+(условия!$V$44-условия!$U$44)/MAX($1:$1)/2))</f>
        <v>0</v>
      </c>
      <c r="CT11" s="41">
        <f>IF(CT$7="",0,IF(MAX($1:$1)=0,0,(условия!$V$44-условия!$U$44)/((MAX($1:$1)-1)*MAX($1:$1))*(CT$1-1)+(условия!$V$44-условия!$U$44)/MAX($1:$1)/2))</f>
        <v>0</v>
      </c>
      <c r="CU11" s="41">
        <f>IF(CU$7="",0,IF(MAX($1:$1)=0,0,(условия!$V$44-условия!$U$44)/((MAX($1:$1)-1)*MAX($1:$1))*(CU$1-1)+(условия!$V$44-условия!$U$44)/MAX($1:$1)/2))</f>
        <v>0</v>
      </c>
      <c r="CV11" s="41">
        <f>IF(CV$7="",0,IF(MAX($1:$1)=0,0,(условия!$V$44-условия!$U$44)/((MAX($1:$1)-1)*MAX($1:$1))*(CV$1-1)+(условия!$V$44-условия!$U$44)/MAX($1:$1)/2))</f>
        <v>0</v>
      </c>
      <c r="CW11" s="41">
        <f>IF(CW$7="",0,IF(MAX($1:$1)=0,0,(условия!$V$44-условия!$U$44)/((MAX($1:$1)-1)*MAX($1:$1))*(CW$1-1)+(условия!$V$44-условия!$U$44)/MAX($1:$1)/2))</f>
        <v>0</v>
      </c>
      <c r="CX11" s="41">
        <f>IF(CX$7="",0,IF(MAX($1:$1)=0,0,(условия!$V$44-условия!$U$44)/((MAX($1:$1)-1)*MAX($1:$1))*(CX$1-1)+(условия!$V$44-условия!$U$44)/MAX($1:$1)/2))</f>
        <v>0</v>
      </c>
      <c r="CY11" s="41">
        <f>IF(CY$7="",0,IF(MAX($1:$1)=0,0,(условия!$V$44-условия!$U$44)/((MAX($1:$1)-1)*MAX($1:$1))*(CY$1-1)+(условия!$V$44-условия!$U$44)/MAX($1:$1)/2))</f>
        <v>0</v>
      </c>
      <c r="CZ11" s="41">
        <f>IF(CZ$7="",0,IF(MAX($1:$1)=0,0,(условия!$V$44-условия!$U$44)/((MAX($1:$1)-1)*MAX($1:$1))*(CZ$1-1)+(условия!$V$44-условия!$U$44)/MAX($1:$1)/2))</f>
        <v>0</v>
      </c>
      <c r="DA11" s="41">
        <f>IF(DA$7="",0,IF(MAX($1:$1)=0,0,(условия!$V$44-условия!$U$44)/((MAX($1:$1)-1)*MAX($1:$1))*(DA$1-1)+(условия!$V$44-условия!$U$44)/MAX($1:$1)/2))</f>
        <v>0</v>
      </c>
      <c r="DB11" s="41">
        <f>IF(DB$7="",0,IF(MAX($1:$1)=0,0,(условия!$V$44-условия!$U$44)/((MAX($1:$1)-1)*MAX($1:$1))*(DB$1-1)+(условия!$V$44-условия!$U$44)/MAX($1:$1)/2))</f>
        <v>0</v>
      </c>
      <c r="DC11" s="41">
        <f>IF(DC$7="",0,IF(MAX($1:$1)=0,0,(условия!$V$44-условия!$U$44)/((MAX($1:$1)-1)*MAX($1:$1))*(DC$1-1)+(условия!$V$44-условия!$U$44)/MAX($1:$1)/2))</f>
        <v>0</v>
      </c>
      <c r="DD11" s="41">
        <f>IF(DD$7="",0,IF(MAX($1:$1)=0,0,(условия!$V$44-условия!$U$44)/((MAX($1:$1)-1)*MAX($1:$1))*(DD$1-1)+(условия!$V$44-условия!$U$44)/MAX($1:$1)/2))</f>
        <v>0</v>
      </c>
      <c r="DE11" s="41">
        <f>IF(DE$7="",0,IF(MAX($1:$1)=0,0,(условия!$V$44-условия!$U$44)/((MAX($1:$1)-1)*MAX($1:$1))*(DE$1-1)+(условия!$V$44-условия!$U$44)/MAX($1:$1)/2))</f>
        <v>0</v>
      </c>
      <c r="DF11" s="41">
        <f>IF(DF$7="",0,IF(MAX($1:$1)=0,0,(условия!$V$44-условия!$U$44)/((MAX($1:$1)-1)*MAX($1:$1))*(DF$1-1)+(условия!$V$44-условия!$U$44)/MAX($1:$1)/2))</f>
        <v>0</v>
      </c>
      <c r="DG11" s="41">
        <f>IF(DG$7="",0,IF(MAX($1:$1)=0,0,(условия!$V$44-условия!$U$44)/((MAX($1:$1)-1)*MAX($1:$1))*(DG$1-1)+(условия!$V$44-условия!$U$44)/MAX($1:$1)/2))</f>
        <v>0</v>
      </c>
      <c r="DH11" s="41">
        <f>IF(DH$7="",0,IF(MAX($1:$1)=0,0,(условия!$V$44-условия!$U$44)/((MAX($1:$1)-1)*MAX($1:$1))*(DH$1-1)+(условия!$V$44-условия!$U$44)/MAX($1:$1)/2))</f>
        <v>0</v>
      </c>
      <c r="DI11" s="41">
        <f>IF(DI$7="",0,IF(MAX($1:$1)=0,0,(условия!$V$44-условия!$U$44)/((MAX($1:$1)-1)*MAX($1:$1))*(DI$1-1)+(условия!$V$44-условия!$U$44)/MAX($1:$1)/2))</f>
        <v>0</v>
      </c>
      <c r="DJ11" s="41">
        <f>IF(DJ$7="",0,IF(MAX($1:$1)=0,0,(условия!$V$44-условия!$U$44)/((MAX($1:$1)-1)*MAX($1:$1))*(DJ$1-1)+(условия!$V$44-условия!$U$44)/MAX($1:$1)/2))</f>
        <v>0</v>
      </c>
      <c r="DK11" s="41">
        <f>IF(DK$7="",0,IF(MAX($1:$1)=0,0,(условия!$V$44-условия!$U$44)/((MAX($1:$1)-1)*MAX($1:$1))*(DK$1-1)+(условия!$V$44-условия!$U$44)/MAX($1:$1)/2))</f>
        <v>0</v>
      </c>
      <c r="DL11" s="41">
        <f>IF(DL$7="",0,IF(MAX($1:$1)=0,0,(условия!$V$44-условия!$U$44)/((MAX($1:$1)-1)*MAX($1:$1))*(DL$1-1)+(условия!$V$44-условия!$U$44)/MAX($1:$1)/2))</f>
        <v>0</v>
      </c>
      <c r="DM11" s="41">
        <f>IF(DM$7="",0,IF(MAX($1:$1)=0,0,(условия!$V$44-условия!$U$44)/((MAX($1:$1)-1)*MAX($1:$1))*(DM$1-1)+(условия!$V$44-условия!$U$44)/MAX($1:$1)/2))</f>
        <v>0</v>
      </c>
      <c r="DN11" s="41">
        <f>IF(DN$7="",0,IF(MAX($1:$1)=0,0,(условия!$V$44-условия!$U$44)/((MAX($1:$1)-1)*MAX($1:$1))*(DN$1-1)+(условия!$V$44-условия!$U$44)/MAX($1:$1)/2))</f>
        <v>0</v>
      </c>
      <c r="DO11" s="41">
        <f>IF(DO$7="",0,IF(MAX($1:$1)=0,0,(условия!$V$44-условия!$U$44)/((MAX($1:$1)-1)*MAX($1:$1))*(DO$1-1)+(условия!$V$44-условия!$U$44)/MAX($1:$1)/2))</f>
        <v>0</v>
      </c>
      <c r="DP11" s="41">
        <f>IF(DP$7="",0,IF(MAX($1:$1)=0,0,(условия!$V$44-условия!$U$44)/((MAX($1:$1)-1)*MAX($1:$1))*(DP$1-1)+(условия!$V$44-условия!$U$44)/MAX($1:$1)/2))</f>
        <v>0</v>
      </c>
      <c r="DQ11" s="41">
        <f>IF(DQ$7="",0,IF(MAX($1:$1)=0,0,(условия!$V$44-условия!$U$44)/((MAX($1:$1)-1)*MAX($1:$1))*(DQ$1-1)+(условия!$V$44-условия!$U$44)/MAX($1:$1)/2))</f>
        <v>0</v>
      </c>
      <c r="DR11" s="41">
        <f>IF(DR$7="",0,IF(MAX($1:$1)=0,0,(условия!$V$44-условия!$U$44)/((MAX($1:$1)-1)*MAX($1:$1))*(DR$1-1)+(условия!$V$44-условия!$U$44)/MAX($1:$1)/2))</f>
        <v>0</v>
      </c>
      <c r="DS11" s="41">
        <f>IF(DS$7="",0,IF(MAX($1:$1)=0,0,(условия!$V$44-условия!$U$44)/((MAX($1:$1)-1)*MAX($1:$1))*(DS$1-1)+(условия!$V$44-условия!$U$44)/MAX($1:$1)/2))</f>
        <v>0</v>
      </c>
      <c r="DT11" s="41">
        <f>IF(DT$7="",0,IF(MAX($1:$1)=0,0,(условия!$V$44-условия!$U$44)/((MAX($1:$1)-1)*MAX($1:$1))*(DT$1-1)+(условия!$V$44-условия!$U$44)/MAX($1:$1)/2))</f>
        <v>0</v>
      </c>
      <c r="DU11" s="41">
        <f>IF(DU$7="",0,IF(MAX($1:$1)=0,0,(условия!$V$44-условия!$U$44)/((MAX($1:$1)-1)*MAX($1:$1))*(DU$1-1)+(условия!$V$44-условия!$U$44)/MAX($1:$1)/2))</f>
        <v>0</v>
      </c>
      <c r="DV11" s="41">
        <f>IF(DV$7="",0,IF(MAX($1:$1)=0,0,(условия!$V$44-условия!$U$44)/((MAX($1:$1)-1)*MAX($1:$1))*(DV$1-1)+(условия!$V$44-условия!$U$44)/MAX($1:$1)/2))</f>
        <v>0</v>
      </c>
      <c r="DW11" s="41">
        <f>IF(DW$7="",0,IF(MAX($1:$1)=0,0,(условия!$V$44-условия!$U$44)/((MAX($1:$1)-1)*MAX($1:$1))*(DW$1-1)+(условия!$V$44-условия!$U$44)/MAX($1:$1)/2))</f>
        <v>0</v>
      </c>
      <c r="DX11" s="41">
        <f>IF(DX$7="",0,IF(MAX($1:$1)=0,0,(условия!$V$44-условия!$U$44)/((MAX($1:$1)-1)*MAX($1:$1))*(DX$1-1)+(условия!$V$44-условия!$U$44)/MAX($1:$1)/2))</f>
        <v>0</v>
      </c>
      <c r="DY11" s="41">
        <f>IF(DY$7="",0,IF(MAX($1:$1)=0,0,(условия!$V$44-условия!$U$44)/((MAX($1:$1)-1)*MAX($1:$1))*(DY$1-1)+(условия!$V$44-условия!$U$44)/MAX($1:$1)/2))</f>
        <v>0</v>
      </c>
      <c r="DZ11" s="41">
        <f>IF(DZ$7="",0,IF(MAX($1:$1)=0,0,(условия!$V$44-условия!$U$44)/((MAX($1:$1)-1)*MAX($1:$1))*(DZ$1-1)+(условия!$V$44-условия!$U$44)/MAX($1:$1)/2))</f>
        <v>0</v>
      </c>
      <c r="EA11" s="41">
        <f>IF(EA$7="",0,IF(MAX($1:$1)=0,0,(условия!$V$44-условия!$U$44)/((MAX($1:$1)-1)*MAX($1:$1))*(EA$1-1)+(условия!$V$44-условия!$U$44)/MAX($1:$1)/2))</f>
        <v>0</v>
      </c>
      <c r="EB11" s="41">
        <f>IF(EB$7="",0,IF(MAX($1:$1)=0,0,(условия!$V$44-условия!$U$44)/((MAX($1:$1)-1)*MAX($1:$1))*(EB$1-1)+(условия!$V$44-условия!$U$44)/MAX($1:$1)/2))</f>
        <v>0</v>
      </c>
      <c r="EC11" s="41">
        <f>IF(EC$7="",0,IF(MAX($1:$1)=0,0,(условия!$V$44-условия!$U$44)/((MAX($1:$1)-1)*MAX($1:$1))*(EC$1-1)+(условия!$V$44-условия!$U$44)/MAX($1:$1)/2))</f>
        <v>0</v>
      </c>
      <c r="ED11" s="41">
        <f>IF(ED$7="",0,IF(MAX($1:$1)=0,0,(условия!$V$44-условия!$U$44)/((MAX($1:$1)-1)*MAX($1:$1))*(ED$1-1)+(условия!$V$44-условия!$U$44)/MAX($1:$1)/2))</f>
        <v>0</v>
      </c>
      <c r="EE11" s="41">
        <f>IF(EE$7="",0,IF(MAX($1:$1)=0,0,(условия!$V$44-условия!$U$44)/((MAX($1:$1)-1)*MAX($1:$1))*(EE$1-1)+(условия!$V$44-условия!$U$44)/MAX($1:$1)/2))</f>
        <v>0</v>
      </c>
      <c r="EF11" s="41">
        <f>IF(EF$7="",0,IF(MAX($1:$1)=0,0,(условия!$V$44-условия!$U$44)/((MAX($1:$1)-1)*MAX($1:$1))*(EF$1-1)+(условия!$V$44-условия!$U$44)/MAX($1:$1)/2))</f>
        <v>0</v>
      </c>
      <c r="EG11" s="41">
        <f>IF(EG$7="",0,IF(MAX($1:$1)=0,0,(условия!$V$44-условия!$U$44)/((MAX($1:$1)-1)*MAX($1:$1))*(EG$1-1)+(условия!$V$44-условия!$U$44)/MAX($1:$1)/2))</f>
        <v>0</v>
      </c>
      <c r="EH11" s="41">
        <f>IF(EH$7="",0,IF(MAX($1:$1)=0,0,(условия!$V$44-условия!$U$44)/((MAX($1:$1)-1)*MAX($1:$1))*(EH$1-1)+(условия!$V$44-условия!$U$44)/MAX($1:$1)/2))</f>
        <v>0</v>
      </c>
      <c r="EI11" s="41">
        <f>IF(EI$7="",0,IF(MAX($1:$1)=0,0,(условия!$V$44-условия!$U$44)/((MAX($1:$1)-1)*MAX($1:$1))*(EI$1-1)+(условия!$V$44-условия!$U$44)/MAX($1:$1)/2))</f>
        <v>0</v>
      </c>
      <c r="EJ11" s="41">
        <f>IF(EJ$7="",0,IF(MAX($1:$1)=0,0,(условия!$V$44-условия!$U$44)/((MAX($1:$1)-1)*MAX($1:$1))*(EJ$1-1)+(условия!$V$44-условия!$U$44)/MAX($1:$1)/2))</f>
        <v>0</v>
      </c>
      <c r="EK11" s="41">
        <f>IF(EK$7="",0,IF(MAX($1:$1)=0,0,(условия!$V$44-условия!$U$44)/((MAX($1:$1)-1)*MAX($1:$1))*(EK$1-1)+(условия!$V$44-условия!$U$44)/MAX($1:$1)/2))</f>
        <v>0</v>
      </c>
      <c r="EL11" s="41">
        <f>IF(EL$7="",0,IF(MAX($1:$1)=0,0,(условия!$V$44-условия!$U$44)/((MAX($1:$1)-1)*MAX($1:$1))*(EL$1-1)+(условия!$V$44-условия!$U$44)/MAX($1:$1)/2))</f>
        <v>0</v>
      </c>
      <c r="EM11" s="41">
        <f>IF(EM$7="",0,IF(MAX($1:$1)=0,0,(условия!$V$44-условия!$U$44)/((MAX($1:$1)-1)*MAX($1:$1))*(EM$1-1)+(условия!$V$44-условия!$U$44)/MAX($1:$1)/2))</f>
        <v>0</v>
      </c>
      <c r="EN11" s="41">
        <f>IF(EN$7="",0,IF(MAX($1:$1)=0,0,(условия!$V$44-условия!$U$44)/((MAX($1:$1)-1)*MAX($1:$1))*(EN$1-1)+(условия!$V$44-условия!$U$44)/MAX($1:$1)/2))</f>
        <v>0</v>
      </c>
      <c r="EO11" s="41">
        <f>IF(EO$7="",0,IF(MAX($1:$1)=0,0,(условия!$V$44-условия!$U$44)/((MAX($1:$1)-1)*MAX($1:$1))*(EO$1-1)+(условия!$V$44-условия!$U$44)/MAX($1:$1)/2))</f>
        <v>0</v>
      </c>
      <c r="EP11" s="41">
        <f>IF(EP$7="",0,IF(MAX($1:$1)=0,0,(условия!$V$44-условия!$U$44)/((MAX($1:$1)-1)*MAX($1:$1))*(EP$1-1)+(условия!$V$44-условия!$U$44)/MAX($1:$1)/2))</f>
        <v>0</v>
      </c>
      <c r="EQ11" s="41">
        <f>IF(EQ$7="",0,IF(MAX($1:$1)=0,0,(условия!$V$44-условия!$U$44)/((MAX($1:$1)-1)*MAX($1:$1))*(EQ$1-1)+(условия!$V$44-условия!$U$44)/MAX($1:$1)/2))</f>
        <v>0</v>
      </c>
      <c r="ER11" s="41">
        <f>IF(ER$7="",0,IF(MAX($1:$1)=0,0,(условия!$V$44-условия!$U$44)/((MAX($1:$1)-1)*MAX($1:$1))*(ER$1-1)+(условия!$V$44-условия!$U$44)/MAX($1:$1)/2))</f>
        <v>0</v>
      </c>
      <c r="ES11" s="41">
        <f>IF(ES$7="",0,IF(MAX($1:$1)=0,0,(условия!$V$44-условия!$U$44)/((MAX($1:$1)-1)*MAX($1:$1))*(ES$1-1)+(условия!$V$44-условия!$U$44)/MAX($1:$1)/2))</f>
        <v>0</v>
      </c>
      <c r="ET11" s="41">
        <f>IF(ET$7="",0,IF(MAX($1:$1)=0,0,(условия!$V$44-условия!$U$44)/((MAX($1:$1)-1)*MAX($1:$1))*(ET$1-1)+(условия!$V$44-условия!$U$44)/MAX($1:$1)/2))</f>
        <v>0</v>
      </c>
      <c r="EU11" s="41">
        <f>IF(EU$7="",0,IF(MAX($1:$1)=0,0,(условия!$V$44-условия!$U$44)/((MAX($1:$1)-1)*MAX($1:$1))*(EU$1-1)+(условия!$V$44-условия!$U$44)/MAX($1:$1)/2))</f>
        <v>0</v>
      </c>
      <c r="EV11" s="41">
        <f>IF(EV$7="",0,IF(MAX($1:$1)=0,0,(условия!$V$44-условия!$U$44)/((MAX($1:$1)-1)*MAX($1:$1))*(EV$1-1)+(условия!$V$44-условия!$U$44)/MAX($1:$1)/2))</f>
        <v>0</v>
      </c>
      <c r="EW11" s="41">
        <f>IF(EW$7="",0,IF(MAX($1:$1)=0,0,(условия!$V$44-условия!$U$44)/((MAX($1:$1)-1)*MAX($1:$1))*(EW$1-1)+(условия!$V$44-условия!$U$44)/MAX($1:$1)/2))</f>
        <v>0</v>
      </c>
      <c r="EX11" s="41">
        <f>IF(EX$7="",0,IF(MAX($1:$1)=0,0,(условия!$V$44-условия!$U$44)/((MAX($1:$1)-1)*MAX($1:$1))*(EX$1-1)+(условия!$V$44-условия!$U$44)/MAX($1:$1)/2))</f>
        <v>0</v>
      </c>
      <c r="EY11" s="41">
        <f>IF(EY$7="",0,IF(MAX($1:$1)=0,0,(условия!$V$44-условия!$U$44)/((MAX($1:$1)-1)*MAX($1:$1))*(EY$1-1)+(условия!$V$44-условия!$U$44)/MAX($1:$1)/2))</f>
        <v>0</v>
      </c>
      <c r="EZ11" s="41">
        <f>IF(EZ$7="",0,IF(MAX($1:$1)=0,0,(условия!$V$44-условия!$U$44)/((MAX($1:$1)-1)*MAX($1:$1))*(EZ$1-1)+(условия!$V$44-условия!$U$44)/MAX($1:$1)/2))</f>
        <v>0</v>
      </c>
      <c r="FA11" s="41">
        <f>IF(FA$7="",0,IF(MAX($1:$1)=0,0,(условия!$V$44-условия!$U$44)/((MAX($1:$1)-1)*MAX($1:$1))*(FA$1-1)+(условия!$V$44-условия!$U$44)/MAX($1:$1)/2))</f>
        <v>0</v>
      </c>
      <c r="FB11" s="41">
        <f>IF(FB$7="",0,IF(MAX($1:$1)=0,0,(условия!$V$44-условия!$U$44)/((MAX($1:$1)-1)*MAX($1:$1))*(FB$1-1)+(условия!$V$44-условия!$U$44)/MAX($1:$1)/2))</f>
        <v>0</v>
      </c>
      <c r="FC11" s="41">
        <f>IF(FC$7="",0,IF(MAX($1:$1)=0,0,(условия!$V$44-условия!$U$44)/((MAX($1:$1)-1)*MAX($1:$1))*(FC$1-1)+(условия!$V$44-условия!$U$44)/MAX($1:$1)/2))</f>
        <v>0</v>
      </c>
      <c r="FD11" s="41">
        <f>IF(FD$7="",0,IF(MAX($1:$1)=0,0,(условия!$V$44-условия!$U$44)/((MAX($1:$1)-1)*MAX($1:$1))*(FD$1-1)+(условия!$V$44-условия!$U$44)/MAX($1:$1)/2))</f>
        <v>0</v>
      </c>
      <c r="FE11" s="41">
        <f>IF(FE$7="",0,IF(MAX($1:$1)=0,0,(условия!$V$44-условия!$U$44)/((MAX($1:$1)-1)*MAX($1:$1))*(FE$1-1)+(условия!$V$44-условия!$U$44)/MAX($1:$1)/2))</f>
        <v>0</v>
      </c>
      <c r="FF11" s="41">
        <f>IF(FF$7="",0,IF(MAX($1:$1)=0,0,(условия!$V$44-условия!$U$44)/((MAX($1:$1)-1)*MAX($1:$1))*(FF$1-1)+(условия!$V$44-условия!$U$44)/MAX($1:$1)/2))</f>
        <v>0</v>
      </c>
      <c r="FG11" s="41">
        <f>IF(FG$7="",0,IF(MAX($1:$1)=0,0,(условия!$V$44-условия!$U$44)/((MAX($1:$1)-1)*MAX($1:$1))*(FG$1-1)+(условия!$V$44-условия!$U$44)/MAX($1:$1)/2))</f>
        <v>0</v>
      </c>
      <c r="FH11" s="41">
        <f>IF(FH$7="",0,IF(MAX($1:$1)=0,0,(условия!$V$44-условия!$U$44)/((MAX($1:$1)-1)*MAX($1:$1))*(FH$1-1)+(условия!$V$44-условия!$U$44)/MAX($1:$1)/2))</f>
        <v>0</v>
      </c>
      <c r="FI11" s="41">
        <f>IF(FI$7="",0,IF(MAX($1:$1)=0,0,(условия!$V$44-условия!$U$44)/((MAX($1:$1)-1)*MAX($1:$1))*(FI$1-1)+(условия!$V$44-условия!$U$44)/MAX($1:$1)/2))</f>
        <v>0</v>
      </c>
      <c r="FJ11" s="41">
        <f>IF(FJ$7="",0,IF(MAX($1:$1)=0,0,(условия!$V$44-условия!$U$44)/((MAX($1:$1)-1)*MAX($1:$1))*(FJ$1-1)+(условия!$V$44-условия!$U$44)/MAX($1:$1)/2))</f>
        <v>0</v>
      </c>
      <c r="FK11" s="41">
        <f>IF(FK$7="",0,IF(MAX($1:$1)=0,0,(условия!$V$44-условия!$U$44)/((MAX($1:$1)-1)*MAX($1:$1))*(FK$1-1)+(условия!$V$44-условия!$U$44)/MAX($1:$1)/2))</f>
        <v>0</v>
      </c>
      <c r="FL11" s="41">
        <f>IF(FL$7="",0,IF(MAX($1:$1)=0,0,(условия!$V$44-условия!$U$44)/((MAX($1:$1)-1)*MAX($1:$1))*(FL$1-1)+(условия!$V$44-условия!$U$44)/MAX($1:$1)/2))</f>
        <v>0</v>
      </c>
      <c r="FM11" s="41">
        <f>IF(FM$7="",0,IF(MAX($1:$1)=0,0,(условия!$V$44-условия!$U$44)/((MAX($1:$1)-1)*MAX($1:$1))*(FM$1-1)+(условия!$V$44-условия!$U$44)/MAX($1:$1)/2))</f>
        <v>0</v>
      </c>
      <c r="FN11" s="41">
        <f>IF(FN$7="",0,IF(MAX($1:$1)=0,0,(условия!$V$44-условия!$U$44)/((MAX($1:$1)-1)*MAX($1:$1))*(FN$1-1)+(условия!$V$44-условия!$U$44)/MAX($1:$1)/2))</f>
        <v>0</v>
      </c>
      <c r="FO11" s="41">
        <f>IF(FO$7="",0,IF(MAX($1:$1)=0,0,(условия!$V$44-условия!$U$44)/((MAX($1:$1)-1)*MAX($1:$1))*(FO$1-1)+(условия!$V$44-условия!$U$44)/MAX($1:$1)/2))</f>
        <v>0</v>
      </c>
      <c r="FP11" s="41">
        <f>IF(FP$7="",0,IF(MAX($1:$1)=0,0,(условия!$V$44-условия!$U$44)/((MAX($1:$1)-1)*MAX($1:$1))*(FP$1-1)+(условия!$V$44-условия!$U$44)/MAX($1:$1)/2))</f>
        <v>0</v>
      </c>
      <c r="FQ11" s="41">
        <f>IF(FQ$7="",0,IF(MAX($1:$1)=0,0,(условия!$V$44-условия!$U$44)/((MAX($1:$1)-1)*MAX($1:$1))*(FQ$1-1)+(условия!$V$44-условия!$U$44)/MAX($1:$1)/2))</f>
        <v>0</v>
      </c>
      <c r="FR11" s="41">
        <f>IF(FR$7="",0,IF(MAX($1:$1)=0,0,(условия!$V$44-условия!$U$44)/((MAX($1:$1)-1)*MAX($1:$1))*(FR$1-1)+(условия!$V$44-условия!$U$44)/MAX($1:$1)/2))</f>
        <v>0</v>
      </c>
      <c r="FS11" s="41">
        <f>IF(FS$7="",0,IF(MAX($1:$1)=0,0,(условия!$V$44-условия!$U$44)/((MAX($1:$1)-1)*MAX($1:$1))*(FS$1-1)+(условия!$V$44-условия!$U$44)/MAX($1:$1)/2))</f>
        <v>0</v>
      </c>
      <c r="FT11" s="41">
        <f>IF(FT$7="",0,IF(MAX($1:$1)=0,0,(условия!$V$44-условия!$U$44)/((MAX($1:$1)-1)*MAX($1:$1))*(FT$1-1)+(условия!$V$44-условия!$U$44)/MAX($1:$1)/2))</f>
        <v>0</v>
      </c>
      <c r="FU11" s="41">
        <f>IF(FU$7="",0,IF(MAX($1:$1)=0,0,(условия!$V$44-условия!$U$44)/((MAX($1:$1)-1)*MAX($1:$1))*(FU$1-1)+(условия!$V$44-условия!$U$44)/MAX($1:$1)/2))</f>
        <v>0</v>
      </c>
      <c r="FV11" s="41">
        <f>IF(FV$7="",0,IF(MAX($1:$1)=0,0,(условия!$V$44-условия!$U$44)/((MAX($1:$1)-1)*MAX($1:$1))*(FV$1-1)+(условия!$V$44-условия!$U$44)/MAX($1:$1)/2))</f>
        <v>0</v>
      </c>
      <c r="FW11" s="41">
        <f>IF(FW$7="",0,IF(MAX($1:$1)=0,0,(условия!$V$44-условия!$U$44)/((MAX($1:$1)-1)*MAX($1:$1))*(FW$1-1)+(условия!$V$44-условия!$U$44)/MAX($1:$1)/2))</f>
        <v>0</v>
      </c>
      <c r="FX11" s="41">
        <f>IF(FX$7="",0,IF(MAX($1:$1)=0,0,(условия!$V$44-условия!$U$44)/((MAX($1:$1)-1)*MAX($1:$1))*(FX$1-1)+(условия!$V$44-условия!$U$44)/MAX($1:$1)/2))</f>
        <v>0</v>
      </c>
      <c r="FY11" s="41">
        <f>IF(FY$7="",0,IF(MAX($1:$1)=0,0,(условия!$V$44-условия!$U$44)/((MAX($1:$1)-1)*MAX($1:$1))*(FY$1-1)+(условия!$V$44-условия!$U$44)/MAX($1:$1)/2))</f>
        <v>0</v>
      </c>
      <c r="FZ11" s="41">
        <f>IF(FZ$7="",0,IF(MAX($1:$1)=0,0,(условия!$V$44-условия!$U$44)/((MAX($1:$1)-1)*MAX($1:$1))*(FZ$1-1)+(условия!$V$44-условия!$U$44)/MAX($1:$1)/2))</f>
        <v>0</v>
      </c>
      <c r="GA11" s="41">
        <f>IF(GA$7="",0,IF(MAX($1:$1)=0,0,(условия!$V$44-условия!$U$44)/((MAX($1:$1)-1)*MAX($1:$1))*(GA$1-1)+(условия!$V$44-условия!$U$44)/MAX($1:$1)/2))</f>
        <v>0</v>
      </c>
      <c r="GB11" s="41">
        <f>IF(GB$7="",0,IF(MAX($1:$1)=0,0,(условия!$V$44-условия!$U$44)/((MAX($1:$1)-1)*MAX($1:$1))*(GB$1-1)+(условия!$V$44-условия!$U$44)/MAX($1:$1)/2))</f>
        <v>0</v>
      </c>
      <c r="GC11" s="41">
        <f>IF(GC$7="",0,IF(MAX($1:$1)=0,0,(условия!$V$44-условия!$U$44)/((MAX($1:$1)-1)*MAX($1:$1))*(GC$1-1)+(условия!$V$44-условия!$U$44)/MAX($1:$1)/2))</f>
        <v>0</v>
      </c>
      <c r="GD11" s="41">
        <f>IF(GD$7="",0,IF(MAX($1:$1)=0,0,(условия!$V$44-условия!$U$44)/((MAX($1:$1)-1)*MAX($1:$1))*(GD$1-1)+(условия!$V$44-условия!$U$44)/MAX($1:$1)/2))</f>
        <v>0</v>
      </c>
      <c r="GE11" s="41">
        <f>IF(GE$7="",0,IF(MAX($1:$1)=0,0,(условия!$V$44-условия!$U$44)/((MAX($1:$1)-1)*MAX($1:$1))*(GE$1-1)+(условия!$V$44-условия!$U$44)/MAX($1:$1)/2))</f>
        <v>0</v>
      </c>
      <c r="GF11" s="41">
        <f>IF(GF$7="",0,IF(MAX($1:$1)=0,0,(условия!$V$44-условия!$U$44)/((MAX($1:$1)-1)*MAX($1:$1))*(GF$1-1)+(условия!$V$44-условия!$U$44)/MAX($1:$1)/2))</f>
        <v>0</v>
      </c>
      <c r="GG11" s="41">
        <f>IF(GG$7="",0,IF(MAX($1:$1)=0,0,(условия!$V$44-условия!$U$44)/((MAX($1:$1)-1)*MAX($1:$1))*(GG$1-1)+(условия!$V$44-условия!$U$44)/MAX($1:$1)/2))</f>
        <v>0</v>
      </c>
      <c r="GH11" s="41">
        <f>IF(GH$7="",0,IF(MAX($1:$1)=0,0,(условия!$V$44-условия!$U$44)/((MAX($1:$1)-1)*MAX($1:$1))*(GH$1-1)+(условия!$V$44-условия!$U$44)/MAX($1:$1)/2))</f>
        <v>0</v>
      </c>
      <c r="GI11" s="41">
        <f>IF(GI$7="",0,IF(MAX($1:$1)=0,0,(условия!$V$44-условия!$U$44)/((MAX($1:$1)-1)*MAX($1:$1))*(GI$1-1)+(условия!$V$44-условия!$U$44)/MAX($1:$1)/2))</f>
        <v>0</v>
      </c>
      <c r="GJ11" s="41">
        <f>IF(GJ$7="",0,IF(MAX($1:$1)=0,0,(условия!$V$44-условия!$U$44)/((MAX($1:$1)-1)*MAX($1:$1))*(GJ$1-1)+(условия!$V$44-условия!$U$44)/MAX($1:$1)/2))</f>
        <v>0</v>
      </c>
      <c r="GK11" s="41">
        <f>IF(GK$7="",0,IF(MAX($1:$1)=0,0,(условия!$V$44-условия!$U$44)/((MAX($1:$1)-1)*MAX($1:$1))*(GK$1-1)+(условия!$V$44-условия!$U$44)/MAX($1:$1)/2))</f>
        <v>0</v>
      </c>
      <c r="GL11" s="41">
        <f>IF(GL$7="",0,IF(MAX($1:$1)=0,0,(условия!$V$44-условия!$U$44)/((MAX($1:$1)-1)*MAX($1:$1))*(GL$1-1)+(условия!$V$44-условия!$U$44)/MAX($1:$1)/2))</f>
        <v>0</v>
      </c>
      <c r="GM11" s="41">
        <f>IF(GM$7="",0,IF(MAX($1:$1)=0,0,(условия!$V$44-условия!$U$44)/((MAX($1:$1)-1)*MAX($1:$1))*(GM$1-1)+(условия!$V$44-условия!$U$44)/MAX($1:$1)/2))</f>
        <v>0</v>
      </c>
      <c r="GN11" s="41">
        <f>IF(GN$7="",0,IF(MAX($1:$1)=0,0,(условия!$V$44-условия!$U$44)/((MAX($1:$1)-1)*MAX($1:$1))*(GN$1-1)+(условия!$V$44-условия!$U$44)/MAX($1:$1)/2))</f>
        <v>0</v>
      </c>
      <c r="GO11" s="41">
        <f>IF(GO$7="",0,IF(MAX($1:$1)=0,0,(условия!$V$44-условия!$U$44)/((MAX($1:$1)-1)*MAX($1:$1))*(GO$1-1)+(условия!$V$44-условия!$U$44)/MAX($1:$1)/2))</f>
        <v>0</v>
      </c>
      <c r="GP11" s="41">
        <f>IF(GP$7="",0,IF(MAX($1:$1)=0,0,(условия!$V$44-условия!$U$44)/((MAX($1:$1)-1)*MAX($1:$1))*(GP$1-1)+(условия!$V$44-условия!$U$44)/MAX($1:$1)/2))</f>
        <v>0</v>
      </c>
      <c r="GQ11" s="41">
        <f>IF(GQ$7="",0,IF(MAX($1:$1)=0,0,(условия!$V$44-условия!$U$44)/((MAX($1:$1)-1)*MAX($1:$1))*(GQ$1-1)+(условия!$V$44-условия!$U$44)/MAX($1:$1)/2))</f>
        <v>0</v>
      </c>
      <c r="GR11" s="41">
        <f>IF(GR$7="",0,IF(MAX($1:$1)=0,0,(условия!$V$44-условия!$U$44)/((MAX($1:$1)-1)*MAX($1:$1))*(GR$1-1)+(условия!$V$44-условия!$U$44)/MAX($1:$1)/2))</f>
        <v>0</v>
      </c>
      <c r="GS11" s="41">
        <f>IF(GS$7="",0,IF(MAX($1:$1)=0,0,(условия!$V$44-условия!$U$44)/((MAX($1:$1)-1)*MAX($1:$1))*(GS$1-1)+(условия!$V$44-условия!$U$44)/MAX($1:$1)/2))</f>
        <v>0</v>
      </c>
      <c r="GT11" s="41">
        <f>IF(GT$7="",0,IF(MAX($1:$1)=0,0,(условия!$V$44-условия!$U$44)/((MAX($1:$1)-1)*MAX($1:$1))*(GT$1-1)+(условия!$V$44-условия!$U$44)/MAX($1:$1)/2))</f>
        <v>0</v>
      </c>
      <c r="GU11" s="41">
        <f>IF(GU$7="",0,IF(MAX($1:$1)=0,0,(условия!$V$44-условия!$U$44)/((MAX($1:$1)-1)*MAX($1:$1))*(GU$1-1)+(условия!$V$44-условия!$U$44)/MAX($1:$1)/2))</f>
        <v>0</v>
      </c>
      <c r="GV11" s="41">
        <f>IF(GV$7="",0,IF(MAX($1:$1)=0,0,(условия!$V$44-условия!$U$44)/((MAX($1:$1)-1)*MAX($1:$1))*(GV$1-1)+(условия!$V$44-условия!$U$44)/MAX($1:$1)/2))</f>
        <v>0</v>
      </c>
      <c r="GW11" s="41">
        <f>IF(GW$7="",0,IF(MAX($1:$1)=0,0,(условия!$V$44-условия!$U$44)/((MAX($1:$1)-1)*MAX($1:$1))*(GW$1-1)+(условия!$V$44-условия!$U$44)/MAX($1:$1)/2))</f>
        <v>0</v>
      </c>
      <c r="GX11" s="41">
        <f>IF(GX$7="",0,IF(MAX($1:$1)=0,0,(условия!$V$44-условия!$U$44)/((MAX($1:$1)-1)*MAX($1:$1))*(GX$1-1)+(условия!$V$44-условия!$U$44)/MAX($1:$1)/2))</f>
        <v>0</v>
      </c>
      <c r="GY11" s="41">
        <f>IF(GY$7="",0,IF(MAX($1:$1)=0,0,(условия!$V$44-условия!$U$44)/((MAX($1:$1)-1)*MAX($1:$1))*(GY$1-1)+(условия!$V$44-условия!$U$44)/MAX($1:$1)/2))</f>
        <v>0</v>
      </c>
      <c r="GZ11" s="41">
        <f>IF(GZ$7="",0,IF(MAX($1:$1)=0,0,(условия!$V$44-условия!$U$44)/((MAX($1:$1)-1)*MAX($1:$1))*(GZ$1-1)+(условия!$V$44-условия!$U$44)/MAX($1:$1)/2))</f>
        <v>0</v>
      </c>
      <c r="HA11" s="41">
        <f>IF(HA$7="",0,IF(MAX($1:$1)=0,0,(условия!$V$44-условия!$U$44)/((MAX($1:$1)-1)*MAX($1:$1))*(HA$1-1)+(условия!$V$44-условия!$U$44)/MAX($1:$1)/2))</f>
        <v>0</v>
      </c>
      <c r="HB11" s="41">
        <f>IF(HB$7="",0,IF(MAX($1:$1)=0,0,(условия!$V$44-условия!$U$44)/((MAX($1:$1)-1)*MAX($1:$1))*(HB$1-1)+(условия!$V$44-условия!$U$44)/MAX($1:$1)/2))</f>
        <v>0</v>
      </c>
      <c r="HC11" s="41">
        <f>IF(HC$7="",0,IF(MAX($1:$1)=0,0,(условия!$V$44-условия!$U$44)/((MAX($1:$1)-1)*MAX($1:$1))*(HC$1-1)+(условия!$V$44-условия!$U$44)/MAX($1:$1)/2))</f>
        <v>0</v>
      </c>
      <c r="HD11" s="41">
        <f>IF(HD$7="",0,IF(MAX($1:$1)=0,0,(условия!$V$44-условия!$U$44)/((MAX($1:$1)-1)*MAX($1:$1))*(HD$1-1)+(условия!$V$44-условия!$U$44)/MAX($1:$1)/2))</f>
        <v>0</v>
      </c>
      <c r="HE11" s="41">
        <f>IF(HE$7="",0,IF(MAX($1:$1)=0,0,(условия!$V$44-условия!$U$44)/((MAX($1:$1)-1)*MAX($1:$1))*(HE$1-1)+(условия!$V$44-условия!$U$44)/MAX($1:$1)/2))</f>
        <v>0</v>
      </c>
      <c r="HF11" s="41">
        <f>IF(HF$7="",0,IF(MAX($1:$1)=0,0,(условия!$V$44-условия!$U$44)/((MAX($1:$1)-1)*MAX($1:$1))*(HF$1-1)+(условия!$V$44-условия!$U$44)/MAX($1:$1)/2))</f>
        <v>0</v>
      </c>
      <c r="HG11" s="41">
        <f>IF(HG$7="",0,IF(MAX($1:$1)=0,0,(условия!$V$44-условия!$U$44)/((MAX($1:$1)-1)*MAX($1:$1))*(HG$1-1)+(условия!$V$44-условия!$U$44)/MAX($1:$1)/2))</f>
        <v>0</v>
      </c>
      <c r="HH11" s="41">
        <f>IF(HH$7="",0,IF(MAX($1:$1)=0,0,(условия!$V$44-условия!$U$44)/((MAX($1:$1)-1)*MAX($1:$1))*(HH$1-1)+(условия!$V$44-условия!$U$44)/MAX($1:$1)/2))</f>
        <v>0</v>
      </c>
      <c r="HI11" s="41">
        <f>IF(HI$7="",0,IF(MAX($1:$1)=0,0,(условия!$V$44-условия!$U$44)/((MAX($1:$1)-1)*MAX($1:$1))*(HI$1-1)+(условия!$V$44-условия!$U$44)/MAX($1:$1)/2))</f>
        <v>0</v>
      </c>
      <c r="HJ11" s="41">
        <f>IF(HJ$7="",0,IF(MAX($1:$1)=0,0,(условия!$V$44-условия!$U$44)/((MAX($1:$1)-1)*MAX($1:$1))*(HJ$1-1)+(условия!$V$44-условия!$U$44)/MAX($1:$1)/2))</f>
        <v>0</v>
      </c>
      <c r="HK11" s="41">
        <f>IF(HK$7="",0,IF(MAX($1:$1)=0,0,(условия!$V$44-условия!$U$44)/((MAX($1:$1)-1)*MAX($1:$1))*(HK$1-1)+(условия!$V$44-условия!$U$44)/MAX($1:$1)/2))</f>
        <v>0</v>
      </c>
      <c r="HL11" s="41">
        <f>IF(HL$7="",0,IF(MAX($1:$1)=0,0,(условия!$V$44-условия!$U$44)/((MAX($1:$1)-1)*MAX($1:$1))*(HL$1-1)+(условия!$V$44-условия!$U$44)/MAX($1:$1)/2))</f>
        <v>0</v>
      </c>
      <c r="HM11" s="41">
        <f>IF(HM$7="",0,IF(MAX($1:$1)=0,0,(условия!$V$44-условия!$U$44)/((MAX($1:$1)-1)*MAX($1:$1))*(HM$1-1)+(условия!$V$44-условия!$U$44)/MAX($1:$1)/2))</f>
        <v>0</v>
      </c>
      <c r="HN11" s="41">
        <f>IF(HN$7="",0,IF(MAX($1:$1)=0,0,(условия!$V$44-условия!$U$44)/((MAX($1:$1)-1)*MAX($1:$1))*(HN$1-1)+(условия!$V$44-условия!$U$44)/MAX($1:$1)/2))</f>
        <v>0</v>
      </c>
      <c r="HO11" s="41">
        <f>IF(HO$7="",0,IF(MAX($1:$1)=0,0,(условия!$V$44-условия!$U$44)/((MAX($1:$1)-1)*MAX($1:$1))*(HO$1-1)+(условия!$V$44-условия!$U$44)/MAX($1:$1)/2))</f>
        <v>0</v>
      </c>
      <c r="HP11" s="41">
        <f>IF(HP$7="",0,IF(MAX($1:$1)=0,0,(условия!$V$44-условия!$U$44)/((MAX($1:$1)-1)*MAX($1:$1))*(HP$1-1)+(условия!$V$44-условия!$U$44)/MAX($1:$1)/2))</f>
        <v>0</v>
      </c>
      <c r="HQ11" s="41">
        <f>IF(HQ$7="",0,IF(MAX($1:$1)=0,0,(условия!$V$44-условия!$U$44)/((MAX($1:$1)-1)*MAX($1:$1))*(HQ$1-1)+(условия!$V$44-условия!$U$44)/MAX($1:$1)/2))</f>
        <v>0</v>
      </c>
      <c r="HR11" s="41">
        <f>IF(HR$7="",0,IF(MAX($1:$1)=0,0,(условия!$V$44-условия!$U$44)/((MAX($1:$1)-1)*MAX($1:$1))*(HR$1-1)+(условия!$V$44-условия!$U$44)/MAX($1:$1)/2))</f>
        <v>0</v>
      </c>
      <c r="HS11" s="41">
        <f>IF(HS$7="",0,IF(MAX($1:$1)=0,0,(условия!$V$44-условия!$U$44)/((MAX($1:$1)-1)*MAX($1:$1))*(HS$1-1)+(условия!$V$44-условия!$U$44)/MAX($1:$1)/2))</f>
        <v>0</v>
      </c>
      <c r="HT11" s="41">
        <f>IF(HT$7="",0,IF(MAX($1:$1)=0,0,(условия!$V$44-условия!$U$44)/((MAX($1:$1)-1)*MAX($1:$1))*(HT$1-1)+(условия!$V$44-условия!$U$44)/MAX($1:$1)/2))</f>
        <v>0</v>
      </c>
      <c r="HU11" s="41">
        <f>IF(HU$7="",0,IF(MAX($1:$1)=0,0,(условия!$V$44-условия!$U$44)/((MAX($1:$1)-1)*MAX($1:$1))*(HU$1-1)+(условия!$V$44-условия!$U$44)/MAX($1:$1)/2))</f>
        <v>0</v>
      </c>
      <c r="HV11" s="41">
        <f>IF(HV$7="",0,IF(MAX($1:$1)=0,0,(условия!$V$44-условия!$U$44)/((MAX($1:$1)-1)*MAX($1:$1))*(HV$1-1)+(условия!$V$44-условия!$U$44)/MAX($1:$1)/2))</f>
        <v>0</v>
      </c>
      <c r="HW11" s="41">
        <f>IF(HW$7="",0,IF(MAX($1:$1)=0,0,(условия!$V$44-условия!$U$44)/((MAX($1:$1)-1)*MAX($1:$1))*(HW$1-1)+(условия!$V$44-условия!$U$44)/MAX($1:$1)/2))</f>
        <v>0</v>
      </c>
      <c r="HX11" s="41">
        <f>IF(HX$7="",0,IF(MAX($1:$1)=0,0,(условия!$V$44-условия!$U$44)/((MAX($1:$1)-1)*MAX($1:$1))*(HX$1-1)+(условия!$V$44-условия!$U$44)/MAX($1:$1)/2))</f>
        <v>0</v>
      </c>
      <c r="HY11" s="41">
        <f>IF(HY$7="",0,IF(MAX($1:$1)=0,0,(условия!$V$44-условия!$U$44)/((MAX($1:$1)-1)*MAX($1:$1))*(HY$1-1)+(условия!$V$44-условия!$U$44)/MAX($1:$1)/2))</f>
        <v>0</v>
      </c>
      <c r="HZ11" s="41">
        <f>IF(HZ$7="",0,IF(MAX($1:$1)=0,0,(условия!$V$44-условия!$U$44)/((MAX($1:$1)-1)*MAX($1:$1))*(HZ$1-1)+(условия!$V$44-условия!$U$44)/MAX($1:$1)/2))</f>
        <v>0</v>
      </c>
      <c r="IA11" s="41">
        <f>IF(IA$7="",0,IF(MAX($1:$1)=0,0,(условия!$V$44-условия!$U$44)/((MAX($1:$1)-1)*MAX($1:$1))*(IA$1-1)+(условия!$V$44-условия!$U$44)/MAX($1:$1)/2))</f>
        <v>0</v>
      </c>
      <c r="IB11" s="41">
        <f>IF(IB$7="",0,IF(MAX($1:$1)=0,0,(условия!$V$44-условия!$U$44)/((MAX($1:$1)-1)*MAX($1:$1))*(IB$1-1)+(условия!$V$44-условия!$U$44)/MAX($1:$1)/2))</f>
        <v>0</v>
      </c>
      <c r="IC11" s="41">
        <f>IF(IC$7="",0,IF(MAX($1:$1)=0,0,(условия!$V$44-условия!$U$44)/((MAX($1:$1)-1)*MAX($1:$1))*(IC$1-1)+(условия!$V$44-условия!$U$44)/MAX($1:$1)/2))</f>
        <v>0</v>
      </c>
      <c r="ID11" s="41">
        <f>IF(ID$7="",0,IF(MAX($1:$1)=0,0,(условия!$V$44-условия!$U$44)/((MAX($1:$1)-1)*MAX($1:$1))*(ID$1-1)+(условия!$V$44-условия!$U$44)/MAX($1:$1)/2))</f>
        <v>0</v>
      </c>
      <c r="IE11" s="41">
        <f>IF(IE$7="",0,IF(MAX($1:$1)=0,0,(условия!$V$44-условия!$U$44)/((MAX($1:$1)-1)*MAX($1:$1))*(IE$1-1)+(условия!$V$44-условия!$U$44)/MAX($1:$1)/2))</f>
        <v>0</v>
      </c>
      <c r="IF11" s="41">
        <f>IF(IF$7="",0,IF(MAX($1:$1)=0,0,(условия!$V$44-условия!$U$44)/((MAX($1:$1)-1)*MAX($1:$1))*(IF$1-1)+(условия!$V$44-условия!$U$44)/MAX($1:$1)/2))</f>
        <v>0</v>
      </c>
      <c r="IG11" s="41">
        <f>IF(IG$7="",0,IF(MAX($1:$1)=0,0,(условия!$V$44-условия!$U$44)/((MAX($1:$1)-1)*MAX($1:$1))*(IG$1-1)+(условия!$V$44-условия!$U$44)/MAX($1:$1)/2))</f>
        <v>0</v>
      </c>
      <c r="IH11" s="41">
        <f>IF(IH$7="",0,IF(MAX($1:$1)=0,0,(условия!$V$44-условия!$U$44)/((MAX($1:$1)-1)*MAX($1:$1))*(IH$1-1)+(условия!$V$44-условия!$U$44)/MAX($1:$1)/2))</f>
        <v>0</v>
      </c>
      <c r="II11" s="41">
        <f>IF(II$7="",0,IF(MAX($1:$1)=0,0,(условия!$V$44-условия!$U$44)/((MAX($1:$1)-1)*MAX($1:$1))*(II$1-1)+(условия!$V$44-условия!$U$44)/MAX($1:$1)/2))</f>
        <v>0</v>
      </c>
      <c r="IJ11" s="41">
        <f>IF(IJ$7="",0,IF(MAX($1:$1)=0,0,(условия!$V$44-условия!$U$44)/((MAX($1:$1)-1)*MAX($1:$1))*(IJ$1-1)+(условия!$V$44-условия!$U$44)/MAX($1:$1)/2))</f>
        <v>0</v>
      </c>
      <c r="IK11" s="41">
        <f>IF(IK$7="",0,IF(MAX($1:$1)=0,0,(условия!$V$44-условия!$U$44)/((MAX($1:$1)-1)*MAX($1:$1))*(IK$1-1)+(условия!$V$44-условия!$U$44)/MAX($1:$1)/2))</f>
        <v>0</v>
      </c>
      <c r="IL11" s="41">
        <f>IF(IL$7="",0,IF(MAX($1:$1)=0,0,(условия!$V$44-условия!$U$44)/((MAX($1:$1)-1)*MAX($1:$1))*(IL$1-1)+(условия!$V$44-условия!$U$44)/MAX($1:$1)/2))</f>
        <v>0</v>
      </c>
      <c r="IM11" s="41">
        <f>IF(IM$7="",0,IF(MAX($1:$1)=0,0,(условия!$V$44-условия!$U$44)/((MAX($1:$1)-1)*MAX($1:$1))*(IM$1-1)+(условия!$V$44-условия!$U$44)/MAX($1:$1)/2))</f>
        <v>0</v>
      </c>
      <c r="IN11" s="41">
        <f>IF(IN$7="",0,IF(MAX($1:$1)=0,0,(условия!$V$44-условия!$U$44)/((MAX($1:$1)-1)*MAX($1:$1))*(IN$1-1)+(условия!$V$44-условия!$U$44)/MAX($1:$1)/2))</f>
        <v>0</v>
      </c>
      <c r="IO11" s="41">
        <f>IF(IO$7="",0,IF(MAX($1:$1)=0,0,(условия!$V$44-условия!$U$44)/((MAX($1:$1)-1)*MAX($1:$1))*(IO$1-1)+(условия!$V$44-условия!$U$44)/MAX($1:$1)/2))</f>
        <v>0</v>
      </c>
      <c r="IP11" s="41">
        <f>IF(IP$7="",0,IF(MAX($1:$1)=0,0,(условия!$V$44-условия!$U$44)/((MAX($1:$1)-1)*MAX($1:$1))*(IP$1-1)+(условия!$V$44-условия!$U$44)/MAX($1:$1)/2))</f>
        <v>0</v>
      </c>
      <c r="IQ11" s="41">
        <f>IF(IQ$7="",0,IF(MAX($1:$1)=0,0,(условия!$V$44-условия!$U$44)/((MAX($1:$1)-1)*MAX($1:$1))*(IQ$1-1)+(условия!$V$44-условия!$U$44)/MAX($1:$1)/2))</f>
        <v>0</v>
      </c>
      <c r="IR11" s="41">
        <f>IF(IR$7="",0,IF(MAX($1:$1)=0,0,(условия!$V$44-условия!$U$44)/((MAX($1:$1)-1)*MAX($1:$1))*(IR$1-1)+(условия!$V$44-условия!$U$44)/MAX($1:$1)/2))</f>
        <v>0</v>
      </c>
      <c r="IS11" s="41">
        <f>IF(IS$7="",0,IF(MAX($1:$1)=0,0,(условия!$V$44-условия!$U$44)/((MAX($1:$1)-1)*MAX($1:$1))*(IS$1-1)+(условия!$V$44-условия!$U$44)/MAX($1:$1)/2))</f>
        <v>0</v>
      </c>
      <c r="IT11" s="41">
        <f>IF(IT$7="",0,IF(MAX($1:$1)=0,0,(условия!$V$44-условия!$U$44)/((MAX($1:$1)-1)*MAX($1:$1))*(IT$1-1)+(условия!$V$44-условия!$U$44)/MAX($1:$1)/2))</f>
        <v>0</v>
      </c>
      <c r="IU11" s="41">
        <f>IF(IU$7="",0,IF(MAX($1:$1)=0,0,(условия!$V$44-условия!$U$44)/((MAX($1:$1)-1)*MAX($1:$1))*(IU$1-1)+(условия!$V$44-условия!$U$44)/MAX($1:$1)/2))</f>
        <v>0</v>
      </c>
      <c r="IV11" s="41">
        <f>IF(IV$7="",0,IF(MAX($1:$1)=0,0,(условия!$V$44-условия!$U$44)/((MAX($1:$1)-1)*MAX($1:$1))*(IV$1-1)+(условия!$V$44-условия!$U$44)/MAX($1:$1)/2))</f>
        <v>0</v>
      </c>
      <c r="IW11" s="41">
        <f>IF(IW$7="",0,IF(MAX($1:$1)=0,0,(условия!$V$44-условия!$U$44)/((MAX($1:$1)-1)*MAX($1:$1))*(IW$1-1)+(условия!$V$44-условия!$U$44)/MAX($1:$1)/2))</f>
        <v>0</v>
      </c>
      <c r="IX11" s="41">
        <f>IF(IX$7="",0,IF(MAX($1:$1)=0,0,(условия!$V$44-условия!$U$44)/((MAX($1:$1)-1)*MAX($1:$1))*(IX$1-1)+(условия!$V$44-условия!$U$44)/MAX($1:$1)/2))</f>
        <v>0</v>
      </c>
      <c r="IY11" s="41">
        <f>IF(IY$7="",0,IF(MAX($1:$1)=0,0,(условия!$V$44-условия!$U$44)/((MAX($1:$1)-1)*MAX($1:$1))*(IY$1-1)+(условия!$V$44-условия!$U$44)/MAX($1:$1)/2))</f>
        <v>0</v>
      </c>
      <c r="IZ11" s="41">
        <f>IF(IZ$7="",0,IF(MAX($1:$1)=0,0,(условия!$V$44-условия!$U$44)/((MAX($1:$1)-1)*MAX($1:$1))*(IZ$1-1)+(условия!$V$44-условия!$U$44)/MAX($1:$1)/2))</f>
        <v>0</v>
      </c>
      <c r="JA11" s="41">
        <f>IF(JA$7="",0,IF(MAX($1:$1)=0,0,(условия!$V$44-условия!$U$44)/((MAX($1:$1)-1)*MAX($1:$1))*(JA$1-1)+(условия!$V$44-условия!$U$44)/MAX($1:$1)/2))</f>
        <v>0</v>
      </c>
      <c r="JB11" s="41">
        <f>IF(JB$7="",0,IF(MAX($1:$1)=0,0,(условия!$V$44-условия!$U$44)/((MAX($1:$1)-1)*MAX($1:$1))*(JB$1-1)+(условия!$V$44-условия!$U$44)/MAX($1:$1)/2))</f>
        <v>0</v>
      </c>
      <c r="JC11" s="41">
        <f>IF(JC$7="",0,IF(MAX($1:$1)=0,0,(условия!$V$44-условия!$U$44)/((MAX($1:$1)-1)*MAX($1:$1))*(JC$1-1)+(условия!$V$44-условия!$U$44)/MAX($1:$1)/2))</f>
        <v>0</v>
      </c>
      <c r="JD11" s="41">
        <f>IF(JD$7="",0,IF(MAX($1:$1)=0,0,(условия!$V$44-условия!$U$44)/((MAX($1:$1)-1)*MAX($1:$1))*(JD$1-1)+(условия!$V$44-условия!$U$44)/MAX($1:$1)/2))</f>
        <v>0</v>
      </c>
      <c r="JE11" s="41">
        <f>IF(JE$7="",0,IF(MAX($1:$1)=0,0,(условия!$V$44-условия!$U$44)/((MAX($1:$1)-1)*MAX($1:$1))*(JE$1-1)+(условия!$V$44-условия!$U$44)/MAX($1:$1)/2))</f>
        <v>0</v>
      </c>
      <c r="JF11" s="41">
        <f>IF(JF$7="",0,IF(MAX($1:$1)=0,0,(условия!$V$44-условия!$U$44)/((MAX($1:$1)-1)*MAX($1:$1))*(JF$1-1)+(условия!$V$44-условия!$U$44)/MAX($1:$1)/2))</f>
        <v>0</v>
      </c>
      <c r="JG11" s="41">
        <f>IF(JG$7="",0,IF(MAX($1:$1)=0,0,(условия!$V$44-условия!$U$44)/((MAX($1:$1)-1)*MAX($1:$1))*(JG$1-1)+(условия!$V$44-условия!$U$44)/MAX($1:$1)/2))</f>
        <v>0</v>
      </c>
      <c r="JH11" s="41">
        <f>IF(JH$7="",0,IF(MAX($1:$1)=0,0,(условия!$V$44-условия!$U$44)/((MAX($1:$1)-1)*MAX($1:$1))*(JH$1-1)+(условия!$V$44-условия!$U$44)/MAX($1:$1)/2))</f>
        <v>0</v>
      </c>
      <c r="JI11" s="41">
        <f>IF(JI$7="",0,IF(MAX($1:$1)=0,0,(условия!$V$44-условия!$U$44)/((MAX($1:$1)-1)*MAX($1:$1))*(JI$1-1)+(условия!$V$44-условия!$U$44)/MAX($1:$1)/2))</f>
        <v>0</v>
      </c>
      <c r="JJ11" s="41">
        <f>IF(JJ$7="",0,IF(MAX($1:$1)=0,0,(условия!$V$44-условия!$U$44)/((MAX($1:$1)-1)*MAX($1:$1))*(JJ$1-1)+(условия!$V$44-условия!$U$44)/MAX($1:$1)/2))</f>
        <v>0</v>
      </c>
      <c r="JK11" s="41">
        <f>IF(JK$7="",0,IF(MAX($1:$1)=0,0,(условия!$V$44-условия!$U$44)/((MAX($1:$1)-1)*MAX($1:$1))*(JK$1-1)+(условия!$V$44-условия!$U$44)/MAX($1:$1)/2))</f>
        <v>0</v>
      </c>
      <c r="JL11" s="41">
        <f>IF(JL$7="",0,IF(MAX($1:$1)=0,0,(условия!$V$44-условия!$U$44)/((MAX($1:$1)-1)*MAX($1:$1))*(JL$1-1)+(условия!$V$44-условия!$U$44)/MAX($1:$1)/2))</f>
        <v>0</v>
      </c>
      <c r="JM11" s="41">
        <f>IF(JM$7="",0,IF(MAX($1:$1)=0,0,(условия!$V$44-условия!$U$44)/((MAX($1:$1)-1)*MAX($1:$1))*(JM$1-1)+(условия!$V$44-условия!$U$44)/MAX($1:$1)/2))</f>
        <v>0</v>
      </c>
      <c r="JN11" s="41">
        <f>IF(JN$7="",0,IF(MAX($1:$1)=0,0,(условия!$V$44-условия!$U$44)/((MAX($1:$1)-1)*MAX($1:$1))*(JN$1-1)+(условия!$V$44-условия!$U$44)/MAX($1:$1)/2))</f>
        <v>0</v>
      </c>
      <c r="JO11" s="41">
        <f>IF(JO$7="",0,IF(MAX($1:$1)=0,0,(условия!$V$44-условия!$U$44)/((MAX($1:$1)-1)*MAX($1:$1))*(JO$1-1)+(условия!$V$44-условия!$U$44)/MAX($1:$1)/2))</f>
        <v>0</v>
      </c>
      <c r="JP11" s="41">
        <f>IF(JP$7="",0,IF(MAX($1:$1)=0,0,(условия!$V$44-условия!$U$44)/((MAX($1:$1)-1)*MAX($1:$1))*(JP$1-1)+(условия!$V$44-условия!$U$44)/MAX($1:$1)/2))</f>
        <v>0</v>
      </c>
      <c r="JQ11" s="41">
        <f>IF(JQ$7="",0,IF(MAX($1:$1)=0,0,(условия!$V$44-условия!$U$44)/((MAX($1:$1)-1)*MAX($1:$1))*(JQ$1-1)+(условия!$V$44-условия!$U$44)/MAX($1:$1)/2))</f>
        <v>0</v>
      </c>
      <c r="JR11" s="41">
        <f>IF(JR$7="",0,IF(MAX($1:$1)=0,0,(условия!$V$44-условия!$U$44)/((MAX($1:$1)-1)*MAX($1:$1))*(JR$1-1)+(условия!$V$44-условия!$U$44)/MAX($1:$1)/2))</f>
        <v>0</v>
      </c>
      <c r="JS11" s="41">
        <f>IF(JS$7="",0,IF(MAX($1:$1)=0,0,(условия!$V$44-условия!$U$44)/((MAX($1:$1)-1)*MAX($1:$1))*(JS$1-1)+(условия!$V$44-условия!$U$44)/MAX($1:$1)/2))</f>
        <v>0</v>
      </c>
      <c r="JT11" s="41">
        <f>IF(JT$7="",0,IF(MAX($1:$1)=0,0,(условия!$V$44-условия!$U$44)/((MAX($1:$1)-1)*MAX($1:$1))*(JT$1-1)+(условия!$V$44-условия!$U$44)/MAX($1:$1)/2))</f>
        <v>0</v>
      </c>
      <c r="JU11" s="41">
        <f>IF(JU$7="",0,IF(MAX($1:$1)=0,0,(условия!$V$44-условия!$U$44)/((MAX($1:$1)-1)*MAX($1:$1))*(JU$1-1)+(условия!$V$44-условия!$U$44)/MAX($1:$1)/2))</f>
        <v>0</v>
      </c>
      <c r="JV11" s="41">
        <f>IF(JV$7="",0,IF(MAX($1:$1)=0,0,(условия!$V$44-условия!$U$44)/((MAX($1:$1)-1)*MAX($1:$1))*(JV$1-1)+(условия!$V$44-условия!$U$44)/MAX($1:$1)/2))</f>
        <v>0</v>
      </c>
      <c r="JW11" s="41">
        <f>IF(JW$7="",0,IF(MAX($1:$1)=0,0,(условия!$V$44-условия!$U$44)/((MAX($1:$1)-1)*MAX($1:$1))*(JW$1-1)+(условия!$V$44-условия!$U$44)/MAX($1:$1)/2))</f>
        <v>0</v>
      </c>
      <c r="JX11" s="41">
        <f>IF(JX$7="",0,IF(MAX($1:$1)=0,0,(условия!$V$44-условия!$U$44)/((MAX($1:$1)-1)*MAX($1:$1))*(JX$1-1)+(условия!$V$44-условия!$U$44)/MAX($1:$1)/2))</f>
        <v>0</v>
      </c>
      <c r="JY11" s="41">
        <f>IF(JY$7="",0,IF(MAX($1:$1)=0,0,(условия!$V$44-условия!$U$44)/((MAX($1:$1)-1)*MAX($1:$1))*(JY$1-1)+(условия!$V$44-условия!$U$44)/MAX($1:$1)/2))</f>
        <v>0</v>
      </c>
      <c r="JZ11" s="41">
        <f>IF(JZ$7="",0,IF(MAX($1:$1)=0,0,(условия!$V$44-условия!$U$44)/((MAX($1:$1)-1)*MAX($1:$1))*(JZ$1-1)+(условия!$V$44-условия!$U$44)/MAX($1:$1)/2))</f>
        <v>0</v>
      </c>
      <c r="KA11" s="41">
        <f>IF(KA$7="",0,IF(MAX($1:$1)=0,0,(условия!$V$44-условия!$U$44)/((MAX($1:$1)-1)*MAX($1:$1))*(KA$1-1)+(условия!$V$44-условия!$U$44)/MAX($1:$1)/2))</f>
        <v>0</v>
      </c>
      <c r="KB11" s="41">
        <f>IF(KB$7="",0,IF(MAX($1:$1)=0,0,(условия!$V$44-условия!$U$44)/((MAX($1:$1)-1)*MAX($1:$1))*(KB$1-1)+(условия!$V$44-условия!$U$44)/MAX($1:$1)/2))</f>
        <v>0</v>
      </c>
      <c r="KC11" s="41">
        <f>IF(KC$7="",0,IF(MAX($1:$1)=0,0,(условия!$V$44-условия!$U$44)/((MAX($1:$1)-1)*MAX($1:$1))*(KC$1-1)+(условия!$V$44-условия!$U$44)/MAX($1:$1)/2))</f>
        <v>0</v>
      </c>
      <c r="KD11" s="41">
        <f>IF(KD$7="",0,IF(MAX($1:$1)=0,0,(условия!$V$44-условия!$U$44)/((MAX($1:$1)-1)*MAX($1:$1))*(KD$1-1)+(условия!$V$44-условия!$U$44)/MAX($1:$1)/2))</f>
        <v>0</v>
      </c>
      <c r="KE11" s="41">
        <f>IF(KE$7="",0,IF(MAX($1:$1)=0,0,(условия!$V$44-условия!$U$44)/((MAX($1:$1)-1)*MAX($1:$1))*(KE$1-1)+(условия!$V$44-условия!$U$44)/MAX($1:$1)/2))</f>
        <v>0</v>
      </c>
      <c r="KF11" s="41">
        <f>IF(KF$7="",0,IF(MAX($1:$1)=0,0,(условия!$V$44-условия!$U$44)/((MAX($1:$1)-1)*MAX($1:$1))*(KF$1-1)+(условия!$V$44-условия!$U$44)/MAX($1:$1)/2))</f>
        <v>0</v>
      </c>
      <c r="KG11" s="41">
        <f>IF(KG$7="",0,IF(MAX($1:$1)=0,0,(условия!$V$44-условия!$U$44)/((MAX($1:$1)-1)*MAX($1:$1))*(KG$1-1)+(условия!$V$44-условия!$U$44)/MAX($1:$1)/2))</f>
        <v>0</v>
      </c>
      <c r="KH11" s="41">
        <f>IF(KH$7="",0,IF(MAX($1:$1)=0,0,(условия!$V$44-условия!$U$44)/((MAX($1:$1)-1)*MAX($1:$1))*(KH$1-1)+(условия!$V$44-условия!$U$44)/MAX($1:$1)/2))</f>
        <v>0</v>
      </c>
      <c r="KI11" s="41">
        <f>IF(KI$7="",0,IF(MAX($1:$1)=0,0,(условия!$V$44-условия!$U$44)/((MAX($1:$1)-1)*MAX($1:$1))*(KI$1-1)+(условия!$V$44-условия!$U$44)/MAX($1:$1)/2))</f>
        <v>0</v>
      </c>
      <c r="KJ11" s="41">
        <f>IF(KJ$7="",0,IF(MAX($1:$1)=0,0,(условия!$V$44-условия!$U$44)/((MAX($1:$1)-1)*MAX($1:$1))*(KJ$1-1)+(условия!$V$44-условия!$U$44)/MAX($1:$1)/2))</f>
        <v>0</v>
      </c>
      <c r="KK11" s="41">
        <f>IF(KK$7="",0,IF(MAX($1:$1)=0,0,(условия!$V$44-условия!$U$44)/((MAX($1:$1)-1)*MAX($1:$1))*(KK$1-1)+(условия!$V$44-условия!$U$44)/MAX($1:$1)/2))</f>
        <v>0</v>
      </c>
      <c r="KL11" s="41">
        <f>IF(KL$7="",0,IF(MAX($1:$1)=0,0,(условия!$V$44-условия!$U$44)/((MAX($1:$1)-1)*MAX($1:$1))*(KL$1-1)+(условия!$V$44-условия!$U$44)/MAX($1:$1)/2))</f>
        <v>0</v>
      </c>
      <c r="KM11" s="41">
        <f>IF(KM$7="",0,IF(MAX($1:$1)=0,0,(условия!$V$44-условия!$U$44)/((MAX($1:$1)-1)*MAX($1:$1))*(KM$1-1)+(условия!$V$44-условия!$U$44)/MAX($1:$1)/2))</f>
        <v>0</v>
      </c>
      <c r="KN11" s="41">
        <f>IF(KN$7="",0,IF(MAX($1:$1)=0,0,(условия!$V$44-условия!$U$44)/((MAX($1:$1)-1)*MAX($1:$1))*(KN$1-1)+(условия!$V$44-условия!$U$44)/MAX($1:$1)/2))</f>
        <v>0</v>
      </c>
      <c r="KO11" s="41">
        <f>IF(KO$7="",0,IF(MAX($1:$1)=0,0,(условия!$V$44-условия!$U$44)/((MAX($1:$1)-1)*MAX($1:$1))*(KO$1-1)+(условия!$V$44-условия!$U$44)/MAX($1:$1)/2))</f>
        <v>0</v>
      </c>
      <c r="KP11" s="41">
        <f>IF(KP$7="",0,IF(MAX($1:$1)=0,0,(условия!$V$44-условия!$U$44)/((MAX($1:$1)-1)*MAX($1:$1))*(KP$1-1)+(условия!$V$44-условия!$U$44)/MAX($1:$1)/2))</f>
        <v>0</v>
      </c>
      <c r="KQ11" s="41">
        <f>IF(KQ$7="",0,IF(MAX($1:$1)=0,0,(условия!$V$44-условия!$U$44)/((MAX($1:$1)-1)*MAX($1:$1))*(KQ$1-1)+(условия!$V$44-условия!$U$44)/MAX($1:$1)/2))</f>
        <v>0</v>
      </c>
      <c r="KR11" s="41">
        <f>IF(KR$7="",0,IF(MAX($1:$1)=0,0,(условия!$V$44-условия!$U$44)/((MAX($1:$1)-1)*MAX($1:$1))*(KR$1-1)+(условия!$V$44-условия!$U$44)/MAX($1:$1)/2))</f>
        <v>0</v>
      </c>
      <c r="KS11" s="41">
        <f>IF(KS$7="",0,IF(MAX($1:$1)=0,0,(условия!$V$44-условия!$U$44)/((MAX($1:$1)-1)*MAX($1:$1))*(KS$1-1)+(условия!$V$44-условия!$U$44)/MAX($1:$1)/2))</f>
        <v>0</v>
      </c>
      <c r="KT11" s="41">
        <f>IF(KT$7="",0,IF(MAX($1:$1)=0,0,(условия!$V$44-условия!$U$44)/((MAX($1:$1)-1)*MAX($1:$1))*(KT$1-1)+(условия!$V$44-условия!$U$44)/MAX($1:$1)/2))</f>
        <v>0</v>
      </c>
      <c r="KU11" s="41">
        <f>IF(KU$7="",0,IF(MAX($1:$1)=0,0,(условия!$V$44-условия!$U$44)/((MAX($1:$1)-1)*MAX($1:$1))*(KU$1-1)+(условия!$V$44-условия!$U$44)/MAX($1:$1)/2))</f>
        <v>0</v>
      </c>
      <c r="KV11" s="41">
        <f>IF(KV$7="",0,IF(MAX($1:$1)=0,0,(условия!$V$44-условия!$U$44)/((MAX($1:$1)-1)*MAX($1:$1))*(KV$1-1)+(условия!$V$44-условия!$U$44)/MAX($1:$1)/2))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договоров/окрытых магазинов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постоянные-франшиза</v>
      </c>
      <c r="L12" s="1"/>
      <c r="M12" s="5"/>
      <c r="N12" s="45"/>
      <c r="O12" s="19"/>
      <c r="P12" s="1"/>
      <c r="Q12" s="1"/>
      <c r="R12" s="45">
        <f t="shared" si="10"/>
        <v>112.5</v>
      </c>
      <c r="S12" s="1"/>
      <c r="T12" s="40"/>
      <c r="U12" s="40">
        <f>IF(U$7="",0,U$11*условия!$V49)</f>
        <v>2.25</v>
      </c>
      <c r="V12" s="40">
        <f>IF(V$7="",0,V$11*условия!$V49)</f>
        <v>2.4375</v>
      </c>
      <c r="W12" s="40">
        <f>IF(W$7="",0,W$11*условия!$V49)</f>
        <v>2.625</v>
      </c>
      <c r="X12" s="40">
        <f>IF(X$7="",0,X$11*условия!$V49)</f>
        <v>2.8125</v>
      </c>
      <c r="Y12" s="40">
        <f>IF(Y$7="",0,Y$11*условия!$V49)</f>
        <v>3</v>
      </c>
      <c r="Z12" s="40">
        <f>IF(Z$7="",0,Z$11*условия!$V49)</f>
        <v>3.1875</v>
      </c>
      <c r="AA12" s="40">
        <f>IF(AA$7="",0,AA$11*условия!$V49)</f>
        <v>3.375</v>
      </c>
      <c r="AB12" s="40">
        <f>IF(AB$7="",0,AB$11*условия!$V49)</f>
        <v>3.5625</v>
      </c>
      <c r="AC12" s="40">
        <f>IF(AC$7="",0,AC$11*условия!$V49)</f>
        <v>3.75</v>
      </c>
      <c r="AD12" s="40">
        <f>IF(AD$7="",0,AD$11*условия!$V49)</f>
        <v>3.9375</v>
      </c>
      <c r="AE12" s="40">
        <f>IF(AE$7="",0,AE$11*условия!$V49)</f>
        <v>4.125</v>
      </c>
      <c r="AF12" s="40">
        <f>IF(AF$7="",0,AF$11*условия!$V49)</f>
        <v>4.3125</v>
      </c>
      <c r="AG12" s="40">
        <f>IF(AG$7="",0,AG$11*условия!$V49)</f>
        <v>4.5</v>
      </c>
      <c r="AH12" s="40">
        <f>IF(AH$7="",0,AH$11*условия!$V49)</f>
        <v>4.6875</v>
      </c>
      <c r="AI12" s="40">
        <f>IF(AI$7="",0,AI$11*условия!$V49)</f>
        <v>4.875</v>
      </c>
      <c r="AJ12" s="40">
        <f>IF(AJ$7="",0,AJ$11*условия!$V49)</f>
        <v>5.0625</v>
      </c>
      <c r="AK12" s="40">
        <f>IF(AK$7="",0,AK$11*условия!$V49)</f>
        <v>5.25</v>
      </c>
      <c r="AL12" s="40">
        <f>IF(AL$7="",0,AL$11*условия!$V49)</f>
        <v>5.4375</v>
      </c>
      <c r="AM12" s="40">
        <f>IF(AM$7="",0,AM$11*условия!$V49)</f>
        <v>5.625</v>
      </c>
      <c r="AN12" s="40">
        <f>IF(AN$7="",0,AN$11*условия!$V49)</f>
        <v>5.8125</v>
      </c>
      <c r="AO12" s="40">
        <f>IF(AO$7="",0,AO$11*условия!$V49)</f>
        <v>6</v>
      </c>
      <c r="AP12" s="40">
        <f>IF(AP$7="",0,AP$11*условия!$V49)</f>
        <v>6.1875</v>
      </c>
      <c r="AQ12" s="40">
        <f>IF(AQ$7="",0,AQ$11*условия!$V49)</f>
        <v>6.375</v>
      </c>
      <c r="AR12" s="40">
        <f>IF(AR$7="",0,AR$11*условия!$V49)</f>
        <v>6.5625</v>
      </c>
      <c r="AS12" s="40">
        <f>IF(AS$7="",0,AS$11*условия!$V49)</f>
        <v>6.75</v>
      </c>
      <c r="AT12" s="40">
        <f>IF(AT$7="",0,AT$11*условия!$V49)</f>
        <v>0</v>
      </c>
      <c r="AU12" s="40">
        <f>IF(AU$7="",0,AU$11*условия!$V49)</f>
        <v>0</v>
      </c>
      <c r="AV12" s="40">
        <f>IF(AV$7="",0,AV$11*условия!$V49)</f>
        <v>0</v>
      </c>
      <c r="AW12" s="40">
        <f>IF(AW$7="",0,AW$11*условия!$V49)</f>
        <v>0</v>
      </c>
      <c r="AX12" s="40">
        <f>IF(AX$7="",0,AX$11*условия!$V49)</f>
        <v>0</v>
      </c>
      <c r="AY12" s="40">
        <f>IF(AY$7="",0,AY$11*условия!$V49)</f>
        <v>0</v>
      </c>
      <c r="AZ12" s="40">
        <f>IF(AZ$7="",0,AZ$11*условия!$V49)</f>
        <v>0</v>
      </c>
      <c r="BA12" s="40">
        <f>IF(BA$7="",0,BA$11*условия!$V49)</f>
        <v>0</v>
      </c>
      <c r="BB12" s="40">
        <f>IF(BB$7="",0,BB$11*условия!$V49)</f>
        <v>0</v>
      </c>
      <c r="BC12" s="40">
        <f>IF(BC$7="",0,BC$11*условия!$V49)</f>
        <v>0</v>
      </c>
      <c r="BD12" s="40">
        <f>IF(BD$7="",0,BD$11*условия!$V49)</f>
        <v>0</v>
      </c>
      <c r="BE12" s="40">
        <f>IF(BE$7="",0,BE$11*условия!$V49)</f>
        <v>0</v>
      </c>
      <c r="BF12" s="40">
        <f>IF(BF$7="",0,BF$11*условия!$V49)</f>
        <v>0</v>
      </c>
      <c r="BG12" s="40">
        <f>IF(BG$7="",0,BG$11*условия!$V49)</f>
        <v>0</v>
      </c>
      <c r="BH12" s="40">
        <f>IF(BH$7="",0,BH$11*условия!$V49)</f>
        <v>0</v>
      </c>
      <c r="BI12" s="40">
        <f>IF(BI$7="",0,BI$11*условия!$V49)</f>
        <v>0</v>
      </c>
      <c r="BJ12" s="40">
        <f>IF(BJ$7="",0,BJ$11*условия!$V49)</f>
        <v>0</v>
      </c>
      <c r="BK12" s="40">
        <f>IF(BK$7="",0,BK$11*условия!$V49)</f>
        <v>0</v>
      </c>
      <c r="BL12" s="40">
        <f>IF(BL$7="",0,BL$11*условия!$V49)</f>
        <v>0</v>
      </c>
      <c r="BM12" s="40">
        <f>IF(BM$7="",0,BM$11*условия!$V49)</f>
        <v>0</v>
      </c>
      <c r="BN12" s="40">
        <f>IF(BN$7="",0,BN$11*условия!$V49)</f>
        <v>0</v>
      </c>
      <c r="BO12" s="40">
        <f>IF(BO$7="",0,BO$11*условия!$V49)</f>
        <v>0</v>
      </c>
      <c r="BP12" s="40">
        <f>IF(BP$7="",0,BP$11*условия!$V49)</f>
        <v>0</v>
      </c>
      <c r="BQ12" s="40">
        <f>IF(BQ$7="",0,BQ$11*условия!$V49)</f>
        <v>0</v>
      </c>
      <c r="BR12" s="40">
        <f>IF(BR$7="",0,BR$11*условия!$V49)</f>
        <v>0</v>
      </c>
      <c r="BS12" s="40">
        <f>IF(BS$7="",0,BS$11*условия!$V49)</f>
        <v>0</v>
      </c>
      <c r="BT12" s="40">
        <f>IF(BT$7="",0,BT$11*условия!$V49)</f>
        <v>0</v>
      </c>
      <c r="BU12" s="40">
        <f>IF(BU$7="",0,BU$11*условия!$V49)</f>
        <v>0</v>
      </c>
      <c r="BV12" s="40">
        <f>IF(BV$7="",0,BV$11*условия!$V49)</f>
        <v>0</v>
      </c>
      <c r="BW12" s="40">
        <f>IF(BW$7="",0,BW$11*условия!$V49)</f>
        <v>0</v>
      </c>
      <c r="BX12" s="40">
        <f>IF(BX$7="",0,BX$11*условия!$V49)</f>
        <v>0</v>
      </c>
      <c r="BY12" s="40">
        <f>IF(BY$7="",0,BY$11*условия!$V49)</f>
        <v>0</v>
      </c>
      <c r="BZ12" s="40">
        <f>IF(BZ$7="",0,BZ$11*условия!$V49)</f>
        <v>0</v>
      </c>
      <c r="CA12" s="40">
        <f>IF(CA$7="",0,CA$11*условия!$V49)</f>
        <v>0</v>
      </c>
      <c r="CB12" s="40">
        <f>IF(CB$7="",0,CB$11*условия!$V49)</f>
        <v>0</v>
      </c>
      <c r="CC12" s="40">
        <f>IF(CC$7="",0,CC$11*условия!$V49)</f>
        <v>0</v>
      </c>
      <c r="CD12" s="40">
        <f>IF(CD$7="",0,CD$11*условия!$V49)</f>
        <v>0</v>
      </c>
      <c r="CE12" s="40">
        <f>IF(CE$7="",0,CE$11*условия!$V49)</f>
        <v>0</v>
      </c>
      <c r="CF12" s="40">
        <f>IF(CF$7="",0,CF$11*условия!$V49)</f>
        <v>0</v>
      </c>
      <c r="CG12" s="40">
        <f>IF(CG$7="",0,CG$11*условия!$V49)</f>
        <v>0</v>
      </c>
      <c r="CH12" s="40">
        <f>IF(CH$7="",0,CH$11*условия!$V49)</f>
        <v>0</v>
      </c>
      <c r="CI12" s="40">
        <f>IF(CI$7="",0,CI$11*условия!$V49)</f>
        <v>0</v>
      </c>
      <c r="CJ12" s="40">
        <f>IF(CJ$7="",0,CJ$11*условия!$V49)</f>
        <v>0</v>
      </c>
      <c r="CK12" s="40">
        <f>IF(CK$7="",0,CK$11*условия!$V49)</f>
        <v>0</v>
      </c>
      <c r="CL12" s="40">
        <f>IF(CL$7="",0,CL$11*условия!$V49)</f>
        <v>0</v>
      </c>
      <c r="CM12" s="40">
        <f>IF(CM$7="",0,CM$11*условия!$V49)</f>
        <v>0</v>
      </c>
      <c r="CN12" s="40">
        <f>IF(CN$7="",0,CN$11*условия!$V49)</f>
        <v>0</v>
      </c>
      <c r="CO12" s="40">
        <f>IF(CO$7="",0,CO$11*условия!$V49)</f>
        <v>0</v>
      </c>
      <c r="CP12" s="40">
        <f>IF(CP$7="",0,CP$11*условия!$V49)</f>
        <v>0</v>
      </c>
      <c r="CQ12" s="40">
        <f>IF(CQ$7="",0,CQ$11*условия!$V49)</f>
        <v>0</v>
      </c>
      <c r="CR12" s="40">
        <f>IF(CR$7="",0,CR$11*условия!$V49)</f>
        <v>0</v>
      </c>
      <c r="CS12" s="40">
        <f>IF(CS$7="",0,CS$11*условия!$V49)</f>
        <v>0</v>
      </c>
      <c r="CT12" s="40">
        <f>IF(CT$7="",0,CT$11*условия!$V49)</f>
        <v>0</v>
      </c>
      <c r="CU12" s="40">
        <f>IF(CU$7="",0,CU$11*условия!$V49)</f>
        <v>0</v>
      </c>
      <c r="CV12" s="40">
        <f>IF(CV$7="",0,CV$11*условия!$V49)</f>
        <v>0</v>
      </c>
      <c r="CW12" s="40">
        <f>IF(CW$7="",0,CW$11*условия!$V49)</f>
        <v>0</v>
      </c>
      <c r="CX12" s="40">
        <f>IF(CX$7="",0,CX$11*условия!$V49)</f>
        <v>0</v>
      </c>
      <c r="CY12" s="40">
        <f>IF(CY$7="",0,CY$11*условия!$V49)</f>
        <v>0</v>
      </c>
      <c r="CZ12" s="40">
        <f>IF(CZ$7="",0,CZ$11*условия!$V49)</f>
        <v>0</v>
      </c>
      <c r="DA12" s="40">
        <f>IF(DA$7="",0,DA$11*условия!$V49)</f>
        <v>0</v>
      </c>
      <c r="DB12" s="40">
        <f>IF(DB$7="",0,DB$11*условия!$V49)</f>
        <v>0</v>
      </c>
      <c r="DC12" s="40">
        <f>IF(DC$7="",0,DC$11*условия!$V49)</f>
        <v>0</v>
      </c>
      <c r="DD12" s="40">
        <f>IF(DD$7="",0,DD$11*условия!$V49)</f>
        <v>0</v>
      </c>
      <c r="DE12" s="40">
        <f>IF(DE$7="",0,DE$11*условия!$V49)</f>
        <v>0</v>
      </c>
      <c r="DF12" s="40">
        <f>IF(DF$7="",0,DF$11*условия!$V49)</f>
        <v>0</v>
      </c>
      <c r="DG12" s="40">
        <f>IF(DG$7="",0,DG$11*условия!$V49)</f>
        <v>0</v>
      </c>
      <c r="DH12" s="40">
        <f>IF(DH$7="",0,DH$11*условия!$V49)</f>
        <v>0</v>
      </c>
      <c r="DI12" s="40">
        <f>IF(DI$7="",0,DI$11*условия!$V49)</f>
        <v>0</v>
      </c>
      <c r="DJ12" s="40">
        <f>IF(DJ$7="",0,DJ$11*условия!$V49)</f>
        <v>0</v>
      </c>
      <c r="DK12" s="40">
        <f>IF(DK$7="",0,DK$11*условия!$V49)</f>
        <v>0</v>
      </c>
      <c r="DL12" s="40">
        <f>IF(DL$7="",0,DL$11*условия!$V49)</f>
        <v>0</v>
      </c>
      <c r="DM12" s="40">
        <f>IF(DM$7="",0,DM$11*условия!$V49)</f>
        <v>0</v>
      </c>
      <c r="DN12" s="40">
        <f>IF(DN$7="",0,DN$11*условия!$V49)</f>
        <v>0</v>
      </c>
      <c r="DO12" s="40">
        <f>IF(DO$7="",0,DO$11*условия!$V49)</f>
        <v>0</v>
      </c>
      <c r="DP12" s="40">
        <f>IF(DP$7="",0,DP$11*условия!$V49)</f>
        <v>0</v>
      </c>
      <c r="DQ12" s="40">
        <f>IF(DQ$7="",0,DQ$11*условия!$V49)</f>
        <v>0</v>
      </c>
      <c r="DR12" s="40">
        <f>IF(DR$7="",0,DR$11*условия!$V49)</f>
        <v>0</v>
      </c>
      <c r="DS12" s="40">
        <f>IF(DS$7="",0,DS$11*условия!$V49)</f>
        <v>0</v>
      </c>
      <c r="DT12" s="40">
        <f>IF(DT$7="",0,DT$11*условия!$V49)</f>
        <v>0</v>
      </c>
      <c r="DU12" s="40">
        <f>IF(DU$7="",0,DU$11*условия!$V49)</f>
        <v>0</v>
      </c>
      <c r="DV12" s="40">
        <f>IF(DV$7="",0,DV$11*условия!$V49)</f>
        <v>0</v>
      </c>
      <c r="DW12" s="40">
        <f>IF(DW$7="",0,DW$11*условия!$V49)</f>
        <v>0</v>
      </c>
      <c r="DX12" s="40">
        <f>IF(DX$7="",0,DX$11*условия!$V49)</f>
        <v>0</v>
      </c>
      <c r="DY12" s="40">
        <f>IF(DY$7="",0,DY$11*условия!$V49)</f>
        <v>0</v>
      </c>
      <c r="DZ12" s="40">
        <f>IF(DZ$7="",0,DZ$11*условия!$V49)</f>
        <v>0</v>
      </c>
      <c r="EA12" s="40">
        <f>IF(EA$7="",0,EA$11*условия!$V49)</f>
        <v>0</v>
      </c>
      <c r="EB12" s="40">
        <f>IF(EB$7="",0,EB$11*условия!$V49)</f>
        <v>0</v>
      </c>
      <c r="EC12" s="40">
        <f>IF(EC$7="",0,EC$11*условия!$V49)</f>
        <v>0</v>
      </c>
      <c r="ED12" s="40">
        <f>IF(ED$7="",0,ED$11*условия!$V49)</f>
        <v>0</v>
      </c>
      <c r="EE12" s="40">
        <f>IF(EE$7="",0,EE$11*условия!$V49)</f>
        <v>0</v>
      </c>
      <c r="EF12" s="40">
        <f>IF(EF$7="",0,EF$11*условия!$V49)</f>
        <v>0</v>
      </c>
      <c r="EG12" s="40">
        <f>IF(EG$7="",0,EG$11*условия!$V49)</f>
        <v>0</v>
      </c>
      <c r="EH12" s="40">
        <f>IF(EH$7="",0,EH$11*условия!$V49)</f>
        <v>0</v>
      </c>
      <c r="EI12" s="40">
        <f>IF(EI$7="",0,EI$11*условия!$V49)</f>
        <v>0</v>
      </c>
      <c r="EJ12" s="40">
        <f>IF(EJ$7="",0,EJ$11*условия!$V49)</f>
        <v>0</v>
      </c>
      <c r="EK12" s="40">
        <f>IF(EK$7="",0,EK$11*условия!$V49)</f>
        <v>0</v>
      </c>
      <c r="EL12" s="40">
        <f>IF(EL$7="",0,EL$11*условия!$V49)</f>
        <v>0</v>
      </c>
      <c r="EM12" s="40">
        <f>IF(EM$7="",0,EM$11*условия!$V49)</f>
        <v>0</v>
      </c>
      <c r="EN12" s="40">
        <f>IF(EN$7="",0,EN$11*условия!$V49)</f>
        <v>0</v>
      </c>
      <c r="EO12" s="40">
        <f>IF(EO$7="",0,EO$11*условия!$V49)</f>
        <v>0</v>
      </c>
      <c r="EP12" s="40">
        <f>IF(EP$7="",0,EP$11*условия!$V49)</f>
        <v>0</v>
      </c>
      <c r="EQ12" s="40">
        <f>IF(EQ$7="",0,EQ$11*условия!$V49)</f>
        <v>0</v>
      </c>
      <c r="ER12" s="40">
        <f>IF(ER$7="",0,ER$11*условия!$V49)</f>
        <v>0</v>
      </c>
      <c r="ES12" s="40">
        <f>IF(ES$7="",0,ES$11*условия!$V49)</f>
        <v>0</v>
      </c>
      <c r="ET12" s="40">
        <f>IF(ET$7="",0,ET$11*условия!$V49)</f>
        <v>0</v>
      </c>
      <c r="EU12" s="40">
        <f>IF(EU$7="",0,EU$11*условия!$V49)</f>
        <v>0</v>
      </c>
      <c r="EV12" s="40">
        <f>IF(EV$7="",0,EV$11*условия!$V49)</f>
        <v>0</v>
      </c>
      <c r="EW12" s="40">
        <f>IF(EW$7="",0,EW$11*условия!$V49)</f>
        <v>0</v>
      </c>
      <c r="EX12" s="40">
        <f>IF(EX$7="",0,EX$11*условия!$V49)</f>
        <v>0</v>
      </c>
      <c r="EY12" s="40">
        <f>IF(EY$7="",0,EY$11*условия!$V49)</f>
        <v>0</v>
      </c>
      <c r="EZ12" s="40">
        <f>IF(EZ$7="",0,EZ$11*условия!$V49)</f>
        <v>0</v>
      </c>
      <c r="FA12" s="40">
        <f>IF(FA$7="",0,FA$11*условия!$V49)</f>
        <v>0</v>
      </c>
      <c r="FB12" s="40">
        <f>IF(FB$7="",0,FB$11*условия!$V49)</f>
        <v>0</v>
      </c>
      <c r="FC12" s="40">
        <f>IF(FC$7="",0,FC$11*условия!$V49)</f>
        <v>0</v>
      </c>
      <c r="FD12" s="40">
        <f>IF(FD$7="",0,FD$11*условия!$V49)</f>
        <v>0</v>
      </c>
      <c r="FE12" s="40">
        <f>IF(FE$7="",0,FE$11*условия!$V49)</f>
        <v>0</v>
      </c>
      <c r="FF12" s="40">
        <f>IF(FF$7="",0,FF$11*условия!$V49)</f>
        <v>0</v>
      </c>
      <c r="FG12" s="40">
        <f>IF(FG$7="",0,FG$11*условия!$V49)</f>
        <v>0</v>
      </c>
      <c r="FH12" s="40">
        <f>IF(FH$7="",0,FH$11*условия!$V49)</f>
        <v>0</v>
      </c>
      <c r="FI12" s="40">
        <f>IF(FI$7="",0,FI$11*условия!$V49)</f>
        <v>0</v>
      </c>
      <c r="FJ12" s="40">
        <f>IF(FJ$7="",0,FJ$11*условия!$V49)</f>
        <v>0</v>
      </c>
      <c r="FK12" s="40">
        <f>IF(FK$7="",0,FK$11*условия!$V49)</f>
        <v>0</v>
      </c>
      <c r="FL12" s="40">
        <f>IF(FL$7="",0,FL$11*условия!$V49)</f>
        <v>0</v>
      </c>
      <c r="FM12" s="40">
        <f>IF(FM$7="",0,FM$11*условия!$V49)</f>
        <v>0</v>
      </c>
      <c r="FN12" s="40">
        <f>IF(FN$7="",0,FN$11*условия!$V49)</f>
        <v>0</v>
      </c>
      <c r="FO12" s="40">
        <f>IF(FO$7="",0,FO$11*условия!$V49)</f>
        <v>0</v>
      </c>
      <c r="FP12" s="40">
        <f>IF(FP$7="",0,FP$11*условия!$V49)</f>
        <v>0</v>
      </c>
      <c r="FQ12" s="40">
        <f>IF(FQ$7="",0,FQ$11*условия!$V49)</f>
        <v>0</v>
      </c>
      <c r="FR12" s="40">
        <f>IF(FR$7="",0,FR$11*условия!$V49)</f>
        <v>0</v>
      </c>
      <c r="FS12" s="40">
        <f>IF(FS$7="",0,FS$11*условия!$V49)</f>
        <v>0</v>
      </c>
      <c r="FT12" s="40">
        <f>IF(FT$7="",0,FT$11*условия!$V49)</f>
        <v>0</v>
      </c>
      <c r="FU12" s="40">
        <f>IF(FU$7="",0,FU$11*условия!$V49)</f>
        <v>0</v>
      </c>
      <c r="FV12" s="40">
        <f>IF(FV$7="",0,FV$11*условия!$V49)</f>
        <v>0</v>
      </c>
      <c r="FW12" s="40">
        <f>IF(FW$7="",0,FW$11*условия!$V49)</f>
        <v>0</v>
      </c>
      <c r="FX12" s="40">
        <f>IF(FX$7="",0,FX$11*условия!$V49)</f>
        <v>0</v>
      </c>
      <c r="FY12" s="40">
        <f>IF(FY$7="",0,FY$11*условия!$V49)</f>
        <v>0</v>
      </c>
      <c r="FZ12" s="40">
        <f>IF(FZ$7="",0,FZ$11*условия!$V49)</f>
        <v>0</v>
      </c>
      <c r="GA12" s="40">
        <f>IF(GA$7="",0,GA$11*условия!$V49)</f>
        <v>0</v>
      </c>
      <c r="GB12" s="40">
        <f>IF(GB$7="",0,GB$11*условия!$V49)</f>
        <v>0</v>
      </c>
      <c r="GC12" s="40">
        <f>IF(GC$7="",0,GC$11*условия!$V49)</f>
        <v>0</v>
      </c>
      <c r="GD12" s="40">
        <f>IF(GD$7="",0,GD$11*условия!$V49)</f>
        <v>0</v>
      </c>
      <c r="GE12" s="40">
        <f>IF(GE$7="",0,GE$11*условия!$V49)</f>
        <v>0</v>
      </c>
      <c r="GF12" s="40">
        <f>IF(GF$7="",0,GF$11*условия!$V49)</f>
        <v>0</v>
      </c>
      <c r="GG12" s="40">
        <f>IF(GG$7="",0,GG$11*условия!$V49)</f>
        <v>0</v>
      </c>
      <c r="GH12" s="40">
        <f>IF(GH$7="",0,GH$11*условия!$V49)</f>
        <v>0</v>
      </c>
      <c r="GI12" s="40">
        <f>IF(GI$7="",0,GI$11*условия!$V49)</f>
        <v>0</v>
      </c>
      <c r="GJ12" s="40">
        <f>IF(GJ$7="",0,GJ$11*условия!$V49)</f>
        <v>0</v>
      </c>
      <c r="GK12" s="40">
        <f>IF(GK$7="",0,GK$11*условия!$V49)</f>
        <v>0</v>
      </c>
      <c r="GL12" s="40">
        <f>IF(GL$7="",0,GL$11*условия!$V49)</f>
        <v>0</v>
      </c>
      <c r="GM12" s="40">
        <f>IF(GM$7="",0,GM$11*условия!$V49)</f>
        <v>0</v>
      </c>
      <c r="GN12" s="40">
        <f>IF(GN$7="",0,GN$11*условия!$V49)</f>
        <v>0</v>
      </c>
      <c r="GO12" s="40">
        <f>IF(GO$7="",0,GO$11*условия!$V49)</f>
        <v>0</v>
      </c>
      <c r="GP12" s="40">
        <f>IF(GP$7="",0,GP$11*условия!$V49)</f>
        <v>0</v>
      </c>
      <c r="GQ12" s="40">
        <f>IF(GQ$7="",0,GQ$11*условия!$V49)</f>
        <v>0</v>
      </c>
      <c r="GR12" s="40">
        <f>IF(GR$7="",0,GR$11*условия!$V49)</f>
        <v>0</v>
      </c>
      <c r="GS12" s="40">
        <f>IF(GS$7="",0,GS$11*условия!$V49)</f>
        <v>0</v>
      </c>
      <c r="GT12" s="40">
        <f>IF(GT$7="",0,GT$11*условия!$V49)</f>
        <v>0</v>
      </c>
      <c r="GU12" s="40">
        <f>IF(GU$7="",0,GU$11*условия!$V49)</f>
        <v>0</v>
      </c>
      <c r="GV12" s="40">
        <f>IF(GV$7="",0,GV$11*условия!$V49)</f>
        <v>0</v>
      </c>
      <c r="GW12" s="40">
        <f>IF(GW$7="",0,GW$11*условия!$V49)</f>
        <v>0</v>
      </c>
      <c r="GX12" s="40">
        <f>IF(GX$7="",0,GX$11*условия!$V49)</f>
        <v>0</v>
      </c>
      <c r="GY12" s="40">
        <f>IF(GY$7="",0,GY$11*условия!$V49)</f>
        <v>0</v>
      </c>
      <c r="GZ12" s="40">
        <f>IF(GZ$7="",0,GZ$11*условия!$V49)</f>
        <v>0</v>
      </c>
      <c r="HA12" s="40">
        <f>IF(HA$7="",0,HA$11*условия!$V49)</f>
        <v>0</v>
      </c>
      <c r="HB12" s="40">
        <f>IF(HB$7="",0,HB$11*условия!$V49)</f>
        <v>0</v>
      </c>
      <c r="HC12" s="40">
        <f>IF(HC$7="",0,HC$11*условия!$V49)</f>
        <v>0</v>
      </c>
      <c r="HD12" s="40">
        <f>IF(HD$7="",0,HD$11*условия!$V49)</f>
        <v>0</v>
      </c>
      <c r="HE12" s="40">
        <f>IF(HE$7="",0,HE$11*условия!$V49)</f>
        <v>0</v>
      </c>
      <c r="HF12" s="40">
        <f>IF(HF$7="",0,HF$11*условия!$V49)</f>
        <v>0</v>
      </c>
      <c r="HG12" s="40">
        <f>IF(HG$7="",0,HG$11*условия!$V49)</f>
        <v>0</v>
      </c>
      <c r="HH12" s="40">
        <f>IF(HH$7="",0,HH$11*условия!$V49)</f>
        <v>0</v>
      </c>
      <c r="HI12" s="40">
        <f>IF(HI$7="",0,HI$11*условия!$V49)</f>
        <v>0</v>
      </c>
      <c r="HJ12" s="40">
        <f>IF(HJ$7="",0,HJ$11*условия!$V49)</f>
        <v>0</v>
      </c>
      <c r="HK12" s="40">
        <f>IF(HK$7="",0,HK$11*условия!$V49)</f>
        <v>0</v>
      </c>
      <c r="HL12" s="40">
        <f>IF(HL$7="",0,HL$11*условия!$V49)</f>
        <v>0</v>
      </c>
      <c r="HM12" s="40">
        <f>IF(HM$7="",0,HM$11*условия!$V49)</f>
        <v>0</v>
      </c>
      <c r="HN12" s="40">
        <f>IF(HN$7="",0,HN$11*условия!$V49)</f>
        <v>0</v>
      </c>
      <c r="HO12" s="40">
        <f>IF(HO$7="",0,HO$11*условия!$V49)</f>
        <v>0</v>
      </c>
      <c r="HP12" s="40">
        <f>IF(HP$7="",0,HP$11*условия!$V49)</f>
        <v>0</v>
      </c>
      <c r="HQ12" s="40">
        <f>IF(HQ$7="",0,HQ$11*условия!$V49)</f>
        <v>0</v>
      </c>
      <c r="HR12" s="40">
        <f>IF(HR$7="",0,HR$11*условия!$V49)</f>
        <v>0</v>
      </c>
      <c r="HS12" s="40">
        <f>IF(HS$7="",0,HS$11*условия!$V49)</f>
        <v>0</v>
      </c>
      <c r="HT12" s="40">
        <f>IF(HT$7="",0,HT$11*условия!$V49)</f>
        <v>0</v>
      </c>
      <c r="HU12" s="40">
        <f>IF(HU$7="",0,HU$11*условия!$V49)</f>
        <v>0</v>
      </c>
      <c r="HV12" s="40">
        <f>IF(HV$7="",0,HV$11*условия!$V49)</f>
        <v>0</v>
      </c>
      <c r="HW12" s="40">
        <f>IF(HW$7="",0,HW$11*условия!$V49)</f>
        <v>0</v>
      </c>
      <c r="HX12" s="40">
        <f>IF(HX$7="",0,HX$11*условия!$V49)</f>
        <v>0</v>
      </c>
      <c r="HY12" s="40">
        <f>IF(HY$7="",0,HY$11*условия!$V49)</f>
        <v>0</v>
      </c>
      <c r="HZ12" s="40">
        <f>IF(HZ$7="",0,HZ$11*условия!$V49)</f>
        <v>0</v>
      </c>
      <c r="IA12" s="40">
        <f>IF(IA$7="",0,IA$11*условия!$V49)</f>
        <v>0</v>
      </c>
      <c r="IB12" s="40">
        <f>IF(IB$7="",0,IB$11*условия!$V49)</f>
        <v>0</v>
      </c>
      <c r="IC12" s="40">
        <f>IF(IC$7="",0,IC$11*условия!$V49)</f>
        <v>0</v>
      </c>
      <c r="ID12" s="40">
        <f>IF(ID$7="",0,ID$11*условия!$V49)</f>
        <v>0</v>
      </c>
      <c r="IE12" s="40">
        <f>IF(IE$7="",0,IE$11*условия!$V49)</f>
        <v>0</v>
      </c>
      <c r="IF12" s="40">
        <f>IF(IF$7="",0,IF$11*условия!$V49)</f>
        <v>0</v>
      </c>
      <c r="IG12" s="40">
        <f>IF(IG$7="",0,IG$11*условия!$V49)</f>
        <v>0</v>
      </c>
      <c r="IH12" s="40">
        <f>IF(IH$7="",0,IH$11*условия!$V49)</f>
        <v>0</v>
      </c>
      <c r="II12" s="40">
        <f>IF(II$7="",0,II$11*условия!$V49)</f>
        <v>0</v>
      </c>
      <c r="IJ12" s="40">
        <f>IF(IJ$7="",0,IJ$11*условия!$V49)</f>
        <v>0</v>
      </c>
      <c r="IK12" s="40">
        <f>IF(IK$7="",0,IK$11*условия!$V49)</f>
        <v>0</v>
      </c>
      <c r="IL12" s="40">
        <f>IF(IL$7="",0,IL$11*условия!$V49)</f>
        <v>0</v>
      </c>
      <c r="IM12" s="40">
        <f>IF(IM$7="",0,IM$11*условия!$V49)</f>
        <v>0</v>
      </c>
      <c r="IN12" s="40">
        <f>IF(IN$7="",0,IN$11*условия!$V49)</f>
        <v>0</v>
      </c>
      <c r="IO12" s="40">
        <f>IF(IO$7="",0,IO$11*условия!$V49)</f>
        <v>0</v>
      </c>
      <c r="IP12" s="40">
        <f>IF(IP$7="",0,IP$11*условия!$V49)</f>
        <v>0</v>
      </c>
      <c r="IQ12" s="40">
        <f>IF(IQ$7="",0,IQ$11*условия!$V49)</f>
        <v>0</v>
      </c>
      <c r="IR12" s="40">
        <f>IF(IR$7="",0,IR$11*условия!$V49)</f>
        <v>0</v>
      </c>
      <c r="IS12" s="40">
        <f>IF(IS$7="",0,IS$11*условия!$V49)</f>
        <v>0</v>
      </c>
      <c r="IT12" s="40">
        <f>IF(IT$7="",0,IT$11*условия!$V49)</f>
        <v>0</v>
      </c>
      <c r="IU12" s="40">
        <f>IF(IU$7="",0,IU$11*условия!$V49)</f>
        <v>0</v>
      </c>
      <c r="IV12" s="40">
        <f>IF(IV$7="",0,IV$11*условия!$V49)</f>
        <v>0</v>
      </c>
      <c r="IW12" s="40">
        <f>IF(IW$7="",0,IW$11*условия!$V49)</f>
        <v>0</v>
      </c>
      <c r="IX12" s="40">
        <f>IF(IX$7="",0,IX$11*условия!$V49)</f>
        <v>0</v>
      </c>
      <c r="IY12" s="40">
        <f>IF(IY$7="",0,IY$11*условия!$V49)</f>
        <v>0</v>
      </c>
      <c r="IZ12" s="40">
        <f>IF(IZ$7="",0,IZ$11*условия!$V49)</f>
        <v>0</v>
      </c>
      <c r="JA12" s="40">
        <f>IF(JA$7="",0,JA$11*условия!$V49)</f>
        <v>0</v>
      </c>
      <c r="JB12" s="40">
        <f>IF(JB$7="",0,JB$11*условия!$V49)</f>
        <v>0</v>
      </c>
      <c r="JC12" s="40">
        <f>IF(JC$7="",0,JC$11*условия!$V49)</f>
        <v>0</v>
      </c>
      <c r="JD12" s="40">
        <f>IF(JD$7="",0,JD$11*условия!$V49)</f>
        <v>0</v>
      </c>
      <c r="JE12" s="40">
        <f>IF(JE$7="",0,JE$11*условия!$V49)</f>
        <v>0</v>
      </c>
      <c r="JF12" s="40">
        <f>IF(JF$7="",0,JF$11*условия!$V49)</f>
        <v>0</v>
      </c>
      <c r="JG12" s="40">
        <f>IF(JG$7="",0,JG$11*условия!$V49)</f>
        <v>0</v>
      </c>
      <c r="JH12" s="40">
        <f>IF(JH$7="",0,JH$11*условия!$V49)</f>
        <v>0</v>
      </c>
      <c r="JI12" s="40">
        <f>IF(JI$7="",0,JI$11*условия!$V49)</f>
        <v>0</v>
      </c>
      <c r="JJ12" s="40">
        <f>IF(JJ$7="",0,JJ$11*условия!$V49)</f>
        <v>0</v>
      </c>
      <c r="JK12" s="40">
        <f>IF(JK$7="",0,JK$11*условия!$V49)</f>
        <v>0</v>
      </c>
      <c r="JL12" s="40">
        <f>IF(JL$7="",0,JL$11*условия!$V49)</f>
        <v>0</v>
      </c>
      <c r="JM12" s="40">
        <f>IF(JM$7="",0,JM$11*условия!$V49)</f>
        <v>0</v>
      </c>
      <c r="JN12" s="40">
        <f>IF(JN$7="",0,JN$11*условия!$V49)</f>
        <v>0</v>
      </c>
      <c r="JO12" s="40">
        <f>IF(JO$7="",0,JO$11*условия!$V49)</f>
        <v>0</v>
      </c>
      <c r="JP12" s="40">
        <f>IF(JP$7="",0,JP$11*условия!$V49)</f>
        <v>0</v>
      </c>
      <c r="JQ12" s="40">
        <f>IF(JQ$7="",0,JQ$11*условия!$V49)</f>
        <v>0</v>
      </c>
      <c r="JR12" s="40">
        <f>IF(JR$7="",0,JR$11*условия!$V49)</f>
        <v>0</v>
      </c>
      <c r="JS12" s="40">
        <f>IF(JS$7="",0,JS$11*условия!$V49)</f>
        <v>0</v>
      </c>
      <c r="JT12" s="40">
        <f>IF(JT$7="",0,JT$11*условия!$V49)</f>
        <v>0</v>
      </c>
      <c r="JU12" s="40">
        <f>IF(JU$7="",0,JU$11*условия!$V49)</f>
        <v>0</v>
      </c>
      <c r="JV12" s="40">
        <f>IF(JV$7="",0,JV$11*условия!$V49)</f>
        <v>0</v>
      </c>
      <c r="JW12" s="40">
        <f>IF(JW$7="",0,JW$11*условия!$V49)</f>
        <v>0</v>
      </c>
      <c r="JX12" s="40">
        <f>IF(JX$7="",0,JX$11*условия!$V49)</f>
        <v>0</v>
      </c>
      <c r="JY12" s="40">
        <f>IF(JY$7="",0,JY$11*условия!$V49)</f>
        <v>0</v>
      </c>
      <c r="JZ12" s="40">
        <f>IF(JZ$7="",0,JZ$11*условия!$V49)</f>
        <v>0</v>
      </c>
      <c r="KA12" s="40">
        <f>IF(KA$7="",0,KA$11*условия!$V49)</f>
        <v>0</v>
      </c>
      <c r="KB12" s="40">
        <f>IF(KB$7="",0,KB$11*условия!$V49)</f>
        <v>0</v>
      </c>
      <c r="KC12" s="40">
        <f>IF(KC$7="",0,KC$11*условия!$V49)</f>
        <v>0</v>
      </c>
      <c r="KD12" s="40">
        <f>IF(KD$7="",0,KD$11*условия!$V49)</f>
        <v>0</v>
      </c>
      <c r="KE12" s="40">
        <f>IF(KE$7="",0,KE$11*условия!$V49)</f>
        <v>0</v>
      </c>
      <c r="KF12" s="40">
        <f>IF(KF$7="",0,KF$11*условия!$V49)</f>
        <v>0</v>
      </c>
      <c r="KG12" s="40">
        <f>IF(KG$7="",0,KG$11*условия!$V49)</f>
        <v>0</v>
      </c>
      <c r="KH12" s="40">
        <f>IF(KH$7="",0,KH$11*условия!$V49)</f>
        <v>0</v>
      </c>
      <c r="KI12" s="40">
        <f>IF(KI$7="",0,KI$11*условия!$V49)</f>
        <v>0</v>
      </c>
      <c r="KJ12" s="40">
        <f>IF(KJ$7="",0,KJ$11*условия!$V49)</f>
        <v>0</v>
      </c>
      <c r="KK12" s="40">
        <f>IF(KK$7="",0,KK$11*условия!$V49)</f>
        <v>0</v>
      </c>
      <c r="KL12" s="40">
        <f>IF(KL$7="",0,KL$11*условия!$V49)</f>
        <v>0</v>
      </c>
      <c r="KM12" s="40">
        <f>IF(KM$7="",0,KM$11*условия!$V49)</f>
        <v>0</v>
      </c>
      <c r="KN12" s="40">
        <f>IF(KN$7="",0,KN$11*условия!$V49)</f>
        <v>0</v>
      </c>
      <c r="KO12" s="40">
        <f>IF(KO$7="",0,KO$11*условия!$V49)</f>
        <v>0</v>
      </c>
      <c r="KP12" s="40">
        <f>IF(KP$7="",0,KP$11*условия!$V49)</f>
        <v>0</v>
      </c>
      <c r="KQ12" s="40">
        <f>IF(KQ$7="",0,KQ$11*условия!$V49)</f>
        <v>0</v>
      </c>
      <c r="KR12" s="40">
        <f>IF(KR$7="",0,KR$11*условия!$V49)</f>
        <v>0</v>
      </c>
      <c r="KS12" s="40">
        <f>IF(KS$7="",0,KS$11*условия!$V49)</f>
        <v>0</v>
      </c>
      <c r="KT12" s="40">
        <f>IF(KT$7="",0,KT$11*условия!$V49)</f>
        <v>0</v>
      </c>
      <c r="KU12" s="40">
        <f>IF(KU$7="",0,KU$11*условия!$V49)</f>
        <v>0</v>
      </c>
      <c r="KV12" s="40">
        <f>IF(KV$7="",0,KV$11*условия!$V49)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договоров/окрытых магазинов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непостоянные-франшиза</v>
      </c>
      <c r="L13" s="1"/>
      <c r="M13" s="5"/>
      <c r="N13" s="40"/>
      <c r="O13" s="19"/>
      <c r="P13" s="1"/>
      <c r="Q13" s="1"/>
      <c r="R13" s="40">
        <f t="shared" si="10"/>
        <v>75</v>
      </c>
      <c r="S13" s="1"/>
      <c r="T13" s="40"/>
      <c r="U13" s="40">
        <f>IF(U$7="",0,U$11*условия!$V50)</f>
        <v>1.5</v>
      </c>
      <c r="V13" s="40">
        <f>IF(V$7="",0,V$11*условия!$V50)</f>
        <v>1.625</v>
      </c>
      <c r="W13" s="40">
        <f>IF(W$7="",0,W$11*условия!$V50)</f>
        <v>1.75</v>
      </c>
      <c r="X13" s="40">
        <f>IF(X$7="",0,X$11*условия!$V50)</f>
        <v>1.875</v>
      </c>
      <c r="Y13" s="40">
        <f>IF(Y$7="",0,Y$11*условия!$V50)</f>
        <v>2</v>
      </c>
      <c r="Z13" s="40">
        <f>IF(Z$7="",0,Z$11*условия!$V50)</f>
        <v>2.125</v>
      </c>
      <c r="AA13" s="40">
        <f>IF(AA$7="",0,AA$11*условия!$V50)</f>
        <v>2.25</v>
      </c>
      <c r="AB13" s="40">
        <f>IF(AB$7="",0,AB$11*условия!$V50)</f>
        <v>2.375</v>
      </c>
      <c r="AC13" s="40">
        <f>IF(AC$7="",0,AC$11*условия!$V50)</f>
        <v>2.5</v>
      </c>
      <c r="AD13" s="40">
        <f>IF(AD$7="",0,AD$11*условия!$V50)</f>
        <v>2.625</v>
      </c>
      <c r="AE13" s="40">
        <f>IF(AE$7="",0,AE$11*условия!$V50)</f>
        <v>2.75</v>
      </c>
      <c r="AF13" s="40">
        <f>IF(AF$7="",0,AF$11*условия!$V50)</f>
        <v>2.875</v>
      </c>
      <c r="AG13" s="40">
        <f>IF(AG$7="",0,AG$11*условия!$V50)</f>
        <v>3</v>
      </c>
      <c r="AH13" s="40">
        <f>IF(AH$7="",0,AH$11*условия!$V50)</f>
        <v>3.125</v>
      </c>
      <c r="AI13" s="40">
        <f>IF(AI$7="",0,AI$11*условия!$V50)</f>
        <v>3.25</v>
      </c>
      <c r="AJ13" s="40">
        <f>IF(AJ$7="",0,AJ$11*условия!$V50)</f>
        <v>3.375</v>
      </c>
      <c r="AK13" s="40">
        <f>IF(AK$7="",0,AK$11*условия!$V50)</f>
        <v>3.5</v>
      </c>
      <c r="AL13" s="40">
        <f>IF(AL$7="",0,AL$11*условия!$V50)</f>
        <v>3.625</v>
      </c>
      <c r="AM13" s="40">
        <f>IF(AM$7="",0,AM$11*условия!$V50)</f>
        <v>3.75</v>
      </c>
      <c r="AN13" s="40">
        <f>IF(AN$7="",0,AN$11*условия!$V50)</f>
        <v>3.875</v>
      </c>
      <c r="AO13" s="40">
        <f>IF(AO$7="",0,AO$11*условия!$V50)</f>
        <v>4</v>
      </c>
      <c r="AP13" s="40">
        <f>IF(AP$7="",0,AP$11*условия!$V50)</f>
        <v>4.125</v>
      </c>
      <c r="AQ13" s="40">
        <f>IF(AQ$7="",0,AQ$11*условия!$V50)</f>
        <v>4.25</v>
      </c>
      <c r="AR13" s="40">
        <f>IF(AR$7="",0,AR$11*условия!$V50)</f>
        <v>4.375</v>
      </c>
      <c r="AS13" s="40">
        <f>IF(AS$7="",0,AS$11*условия!$V50)</f>
        <v>4.5</v>
      </c>
      <c r="AT13" s="40">
        <f>IF(AT$7="",0,AT$11*условия!$V50)</f>
        <v>0</v>
      </c>
      <c r="AU13" s="40">
        <f>IF(AU$7="",0,AU$11*условия!$V50)</f>
        <v>0</v>
      </c>
      <c r="AV13" s="40">
        <f>IF(AV$7="",0,AV$11*условия!$V50)</f>
        <v>0</v>
      </c>
      <c r="AW13" s="40">
        <f>IF(AW$7="",0,AW$11*условия!$V50)</f>
        <v>0</v>
      </c>
      <c r="AX13" s="40">
        <f>IF(AX$7="",0,AX$11*условия!$V50)</f>
        <v>0</v>
      </c>
      <c r="AY13" s="40">
        <f>IF(AY$7="",0,AY$11*условия!$V50)</f>
        <v>0</v>
      </c>
      <c r="AZ13" s="40">
        <f>IF(AZ$7="",0,AZ$11*условия!$V50)</f>
        <v>0</v>
      </c>
      <c r="BA13" s="40">
        <f>IF(BA$7="",0,BA$11*условия!$V50)</f>
        <v>0</v>
      </c>
      <c r="BB13" s="40">
        <f>IF(BB$7="",0,BB$11*условия!$V50)</f>
        <v>0</v>
      </c>
      <c r="BC13" s="40">
        <f>IF(BC$7="",0,BC$11*условия!$V50)</f>
        <v>0</v>
      </c>
      <c r="BD13" s="40">
        <f>IF(BD$7="",0,BD$11*условия!$V50)</f>
        <v>0</v>
      </c>
      <c r="BE13" s="40">
        <f>IF(BE$7="",0,BE$11*условия!$V50)</f>
        <v>0</v>
      </c>
      <c r="BF13" s="40">
        <f>IF(BF$7="",0,BF$11*условия!$V50)</f>
        <v>0</v>
      </c>
      <c r="BG13" s="40">
        <f>IF(BG$7="",0,BG$11*условия!$V50)</f>
        <v>0</v>
      </c>
      <c r="BH13" s="40">
        <f>IF(BH$7="",0,BH$11*условия!$V50)</f>
        <v>0</v>
      </c>
      <c r="BI13" s="40">
        <f>IF(BI$7="",0,BI$11*условия!$V50)</f>
        <v>0</v>
      </c>
      <c r="BJ13" s="40">
        <f>IF(BJ$7="",0,BJ$11*условия!$V50)</f>
        <v>0</v>
      </c>
      <c r="BK13" s="40">
        <f>IF(BK$7="",0,BK$11*условия!$V50)</f>
        <v>0</v>
      </c>
      <c r="BL13" s="40">
        <f>IF(BL$7="",0,BL$11*условия!$V50)</f>
        <v>0</v>
      </c>
      <c r="BM13" s="40">
        <f>IF(BM$7="",0,BM$11*условия!$V50)</f>
        <v>0</v>
      </c>
      <c r="BN13" s="40">
        <f>IF(BN$7="",0,BN$11*условия!$V50)</f>
        <v>0</v>
      </c>
      <c r="BO13" s="40">
        <f>IF(BO$7="",0,BO$11*условия!$V50)</f>
        <v>0</v>
      </c>
      <c r="BP13" s="40">
        <f>IF(BP$7="",0,BP$11*условия!$V50)</f>
        <v>0</v>
      </c>
      <c r="BQ13" s="40">
        <f>IF(BQ$7="",0,BQ$11*условия!$V50)</f>
        <v>0</v>
      </c>
      <c r="BR13" s="40">
        <f>IF(BR$7="",0,BR$11*условия!$V50)</f>
        <v>0</v>
      </c>
      <c r="BS13" s="40">
        <f>IF(BS$7="",0,BS$11*условия!$V50)</f>
        <v>0</v>
      </c>
      <c r="BT13" s="40">
        <f>IF(BT$7="",0,BT$11*условия!$V50)</f>
        <v>0</v>
      </c>
      <c r="BU13" s="40">
        <f>IF(BU$7="",0,BU$11*условия!$V50)</f>
        <v>0</v>
      </c>
      <c r="BV13" s="40">
        <f>IF(BV$7="",0,BV$11*условия!$V50)</f>
        <v>0</v>
      </c>
      <c r="BW13" s="40">
        <f>IF(BW$7="",0,BW$11*условия!$V50)</f>
        <v>0</v>
      </c>
      <c r="BX13" s="40">
        <f>IF(BX$7="",0,BX$11*условия!$V50)</f>
        <v>0</v>
      </c>
      <c r="BY13" s="40">
        <f>IF(BY$7="",0,BY$11*условия!$V50)</f>
        <v>0</v>
      </c>
      <c r="BZ13" s="40">
        <f>IF(BZ$7="",0,BZ$11*условия!$V50)</f>
        <v>0</v>
      </c>
      <c r="CA13" s="40">
        <f>IF(CA$7="",0,CA$11*условия!$V50)</f>
        <v>0</v>
      </c>
      <c r="CB13" s="40">
        <f>IF(CB$7="",0,CB$11*условия!$V50)</f>
        <v>0</v>
      </c>
      <c r="CC13" s="40">
        <f>IF(CC$7="",0,CC$11*условия!$V50)</f>
        <v>0</v>
      </c>
      <c r="CD13" s="40">
        <f>IF(CD$7="",0,CD$11*условия!$V50)</f>
        <v>0</v>
      </c>
      <c r="CE13" s="40">
        <f>IF(CE$7="",0,CE$11*условия!$V50)</f>
        <v>0</v>
      </c>
      <c r="CF13" s="40">
        <f>IF(CF$7="",0,CF$11*условия!$V50)</f>
        <v>0</v>
      </c>
      <c r="CG13" s="40">
        <f>IF(CG$7="",0,CG$11*условия!$V50)</f>
        <v>0</v>
      </c>
      <c r="CH13" s="40">
        <f>IF(CH$7="",0,CH$11*условия!$V50)</f>
        <v>0</v>
      </c>
      <c r="CI13" s="40">
        <f>IF(CI$7="",0,CI$11*условия!$V50)</f>
        <v>0</v>
      </c>
      <c r="CJ13" s="40">
        <f>IF(CJ$7="",0,CJ$11*условия!$V50)</f>
        <v>0</v>
      </c>
      <c r="CK13" s="40">
        <f>IF(CK$7="",0,CK$11*условия!$V50)</f>
        <v>0</v>
      </c>
      <c r="CL13" s="40">
        <f>IF(CL$7="",0,CL$11*условия!$V50)</f>
        <v>0</v>
      </c>
      <c r="CM13" s="40">
        <f>IF(CM$7="",0,CM$11*условия!$V50)</f>
        <v>0</v>
      </c>
      <c r="CN13" s="40">
        <f>IF(CN$7="",0,CN$11*условия!$V50)</f>
        <v>0</v>
      </c>
      <c r="CO13" s="40">
        <f>IF(CO$7="",0,CO$11*условия!$V50)</f>
        <v>0</v>
      </c>
      <c r="CP13" s="40">
        <f>IF(CP$7="",0,CP$11*условия!$V50)</f>
        <v>0</v>
      </c>
      <c r="CQ13" s="40">
        <f>IF(CQ$7="",0,CQ$11*условия!$V50)</f>
        <v>0</v>
      </c>
      <c r="CR13" s="40">
        <f>IF(CR$7="",0,CR$11*условия!$V50)</f>
        <v>0</v>
      </c>
      <c r="CS13" s="40">
        <f>IF(CS$7="",0,CS$11*условия!$V50)</f>
        <v>0</v>
      </c>
      <c r="CT13" s="40">
        <f>IF(CT$7="",0,CT$11*условия!$V50)</f>
        <v>0</v>
      </c>
      <c r="CU13" s="40">
        <f>IF(CU$7="",0,CU$11*условия!$V50)</f>
        <v>0</v>
      </c>
      <c r="CV13" s="40">
        <f>IF(CV$7="",0,CV$11*условия!$V50)</f>
        <v>0</v>
      </c>
      <c r="CW13" s="40">
        <f>IF(CW$7="",0,CW$11*условия!$V50)</f>
        <v>0</v>
      </c>
      <c r="CX13" s="40">
        <f>IF(CX$7="",0,CX$11*условия!$V50)</f>
        <v>0</v>
      </c>
      <c r="CY13" s="40">
        <f>IF(CY$7="",0,CY$11*условия!$V50)</f>
        <v>0</v>
      </c>
      <c r="CZ13" s="40">
        <f>IF(CZ$7="",0,CZ$11*условия!$V50)</f>
        <v>0</v>
      </c>
      <c r="DA13" s="40">
        <f>IF(DA$7="",0,DA$11*условия!$V50)</f>
        <v>0</v>
      </c>
      <c r="DB13" s="40">
        <f>IF(DB$7="",0,DB$11*условия!$V50)</f>
        <v>0</v>
      </c>
      <c r="DC13" s="40">
        <f>IF(DC$7="",0,DC$11*условия!$V50)</f>
        <v>0</v>
      </c>
      <c r="DD13" s="40">
        <f>IF(DD$7="",0,DD$11*условия!$V50)</f>
        <v>0</v>
      </c>
      <c r="DE13" s="40">
        <f>IF(DE$7="",0,DE$11*условия!$V50)</f>
        <v>0</v>
      </c>
      <c r="DF13" s="40">
        <f>IF(DF$7="",0,DF$11*условия!$V50)</f>
        <v>0</v>
      </c>
      <c r="DG13" s="40">
        <f>IF(DG$7="",0,DG$11*условия!$V50)</f>
        <v>0</v>
      </c>
      <c r="DH13" s="40">
        <f>IF(DH$7="",0,DH$11*условия!$V50)</f>
        <v>0</v>
      </c>
      <c r="DI13" s="40">
        <f>IF(DI$7="",0,DI$11*условия!$V50)</f>
        <v>0</v>
      </c>
      <c r="DJ13" s="40">
        <f>IF(DJ$7="",0,DJ$11*условия!$V50)</f>
        <v>0</v>
      </c>
      <c r="DK13" s="40">
        <f>IF(DK$7="",0,DK$11*условия!$V50)</f>
        <v>0</v>
      </c>
      <c r="DL13" s="40">
        <f>IF(DL$7="",0,DL$11*условия!$V50)</f>
        <v>0</v>
      </c>
      <c r="DM13" s="40">
        <f>IF(DM$7="",0,DM$11*условия!$V50)</f>
        <v>0</v>
      </c>
      <c r="DN13" s="40">
        <f>IF(DN$7="",0,DN$11*условия!$V50)</f>
        <v>0</v>
      </c>
      <c r="DO13" s="40">
        <f>IF(DO$7="",0,DO$11*условия!$V50)</f>
        <v>0</v>
      </c>
      <c r="DP13" s="40">
        <f>IF(DP$7="",0,DP$11*условия!$V50)</f>
        <v>0</v>
      </c>
      <c r="DQ13" s="40">
        <f>IF(DQ$7="",0,DQ$11*условия!$V50)</f>
        <v>0</v>
      </c>
      <c r="DR13" s="40">
        <f>IF(DR$7="",0,DR$11*условия!$V50)</f>
        <v>0</v>
      </c>
      <c r="DS13" s="40">
        <f>IF(DS$7="",0,DS$11*условия!$V50)</f>
        <v>0</v>
      </c>
      <c r="DT13" s="40">
        <f>IF(DT$7="",0,DT$11*условия!$V50)</f>
        <v>0</v>
      </c>
      <c r="DU13" s="40">
        <f>IF(DU$7="",0,DU$11*условия!$V50)</f>
        <v>0</v>
      </c>
      <c r="DV13" s="40">
        <f>IF(DV$7="",0,DV$11*условия!$V50)</f>
        <v>0</v>
      </c>
      <c r="DW13" s="40">
        <f>IF(DW$7="",0,DW$11*условия!$V50)</f>
        <v>0</v>
      </c>
      <c r="DX13" s="40">
        <f>IF(DX$7="",0,DX$11*условия!$V50)</f>
        <v>0</v>
      </c>
      <c r="DY13" s="40">
        <f>IF(DY$7="",0,DY$11*условия!$V50)</f>
        <v>0</v>
      </c>
      <c r="DZ13" s="40">
        <f>IF(DZ$7="",0,DZ$11*условия!$V50)</f>
        <v>0</v>
      </c>
      <c r="EA13" s="40">
        <f>IF(EA$7="",0,EA$11*условия!$V50)</f>
        <v>0</v>
      </c>
      <c r="EB13" s="40">
        <f>IF(EB$7="",0,EB$11*условия!$V50)</f>
        <v>0</v>
      </c>
      <c r="EC13" s="40">
        <f>IF(EC$7="",0,EC$11*условия!$V50)</f>
        <v>0</v>
      </c>
      <c r="ED13" s="40">
        <f>IF(ED$7="",0,ED$11*условия!$V50)</f>
        <v>0</v>
      </c>
      <c r="EE13" s="40">
        <f>IF(EE$7="",0,EE$11*условия!$V50)</f>
        <v>0</v>
      </c>
      <c r="EF13" s="40">
        <f>IF(EF$7="",0,EF$11*условия!$V50)</f>
        <v>0</v>
      </c>
      <c r="EG13" s="40">
        <f>IF(EG$7="",0,EG$11*условия!$V50)</f>
        <v>0</v>
      </c>
      <c r="EH13" s="40">
        <f>IF(EH$7="",0,EH$11*условия!$V50)</f>
        <v>0</v>
      </c>
      <c r="EI13" s="40">
        <f>IF(EI$7="",0,EI$11*условия!$V50)</f>
        <v>0</v>
      </c>
      <c r="EJ13" s="40">
        <f>IF(EJ$7="",0,EJ$11*условия!$V50)</f>
        <v>0</v>
      </c>
      <c r="EK13" s="40">
        <f>IF(EK$7="",0,EK$11*условия!$V50)</f>
        <v>0</v>
      </c>
      <c r="EL13" s="40">
        <f>IF(EL$7="",0,EL$11*условия!$V50)</f>
        <v>0</v>
      </c>
      <c r="EM13" s="40">
        <f>IF(EM$7="",0,EM$11*условия!$V50)</f>
        <v>0</v>
      </c>
      <c r="EN13" s="40">
        <f>IF(EN$7="",0,EN$11*условия!$V50)</f>
        <v>0</v>
      </c>
      <c r="EO13" s="40">
        <f>IF(EO$7="",0,EO$11*условия!$V50)</f>
        <v>0</v>
      </c>
      <c r="EP13" s="40">
        <f>IF(EP$7="",0,EP$11*условия!$V50)</f>
        <v>0</v>
      </c>
      <c r="EQ13" s="40">
        <f>IF(EQ$7="",0,EQ$11*условия!$V50)</f>
        <v>0</v>
      </c>
      <c r="ER13" s="40">
        <f>IF(ER$7="",0,ER$11*условия!$V50)</f>
        <v>0</v>
      </c>
      <c r="ES13" s="40">
        <f>IF(ES$7="",0,ES$11*условия!$V50)</f>
        <v>0</v>
      </c>
      <c r="ET13" s="40">
        <f>IF(ET$7="",0,ET$11*условия!$V50)</f>
        <v>0</v>
      </c>
      <c r="EU13" s="40">
        <f>IF(EU$7="",0,EU$11*условия!$V50)</f>
        <v>0</v>
      </c>
      <c r="EV13" s="40">
        <f>IF(EV$7="",0,EV$11*условия!$V50)</f>
        <v>0</v>
      </c>
      <c r="EW13" s="40">
        <f>IF(EW$7="",0,EW$11*условия!$V50)</f>
        <v>0</v>
      </c>
      <c r="EX13" s="40">
        <f>IF(EX$7="",0,EX$11*условия!$V50)</f>
        <v>0</v>
      </c>
      <c r="EY13" s="40">
        <f>IF(EY$7="",0,EY$11*условия!$V50)</f>
        <v>0</v>
      </c>
      <c r="EZ13" s="40">
        <f>IF(EZ$7="",0,EZ$11*условия!$V50)</f>
        <v>0</v>
      </c>
      <c r="FA13" s="40">
        <f>IF(FA$7="",0,FA$11*условия!$V50)</f>
        <v>0</v>
      </c>
      <c r="FB13" s="40">
        <f>IF(FB$7="",0,FB$11*условия!$V50)</f>
        <v>0</v>
      </c>
      <c r="FC13" s="40">
        <f>IF(FC$7="",0,FC$11*условия!$V50)</f>
        <v>0</v>
      </c>
      <c r="FD13" s="40">
        <f>IF(FD$7="",0,FD$11*условия!$V50)</f>
        <v>0</v>
      </c>
      <c r="FE13" s="40">
        <f>IF(FE$7="",0,FE$11*условия!$V50)</f>
        <v>0</v>
      </c>
      <c r="FF13" s="40">
        <f>IF(FF$7="",0,FF$11*условия!$V50)</f>
        <v>0</v>
      </c>
      <c r="FG13" s="40">
        <f>IF(FG$7="",0,FG$11*условия!$V50)</f>
        <v>0</v>
      </c>
      <c r="FH13" s="40">
        <f>IF(FH$7="",0,FH$11*условия!$V50)</f>
        <v>0</v>
      </c>
      <c r="FI13" s="40">
        <f>IF(FI$7="",0,FI$11*условия!$V50)</f>
        <v>0</v>
      </c>
      <c r="FJ13" s="40">
        <f>IF(FJ$7="",0,FJ$11*условия!$V50)</f>
        <v>0</v>
      </c>
      <c r="FK13" s="40">
        <f>IF(FK$7="",0,FK$11*условия!$V50)</f>
        <v>0</v>
      </c>
      <c r="FL13" s="40">
        <f>IF(FL$7="",0,FL$11*условия!$V50)</f>
        <v>0</v>
      </c>
      <c r="FM13" s="40">
        <f>IF(FM$7="",0,FM$11*условия!$V50)</f>
        <v>0</v>
      </c>
      <c r="FN13" s="40">
        <f>IF(FN$7="",0,FN$11*условия!$V50)</f>
        <v>0</v>
      </c>
      <c r="FO13" s="40">
        <f>IF(FO$7="",0,FO$11*условия!$V50)</f>
        <v>0</v>
      </c>
      <c r="FP13" s="40">
        <f>IF(FP$7="",0,FP$11*условия!$V50)</f>
        <v>0</v>
      </c>
      <c r="FQ13" s="40">
        <f>IF(FQ$7="",0,FQ$11*условия!$V50)</f>
        <v>0</v>
      </c>
      <c r="FR13" s="40">
        <f>IF(FR$7="",0,FR$11*условия!$V50)</f>
        <v>0</v>
      </c>
      <c r="FS13" s="40">
        <f>IF(FS$7="",0,FS$11*условия!$V50)</f>
        <v>0</v>
      </c>
      <c r="FT13" s="40">
        <f>IF(FT$7="",0,FT$11*условия!$V50)</f>
        <v>0</v>
      </c>
      <c r="FU13" s="40">
        <f>IF(FU$7="",0,FU$11*условия!$V50)</f>
        <v>0</v>
      </c>
      <c r="FV13" s="40">
        <f>IF(FV$7="",0,FV$11*условия!$V50)</f>
        <v>0</v>
      </c>
      <c r="FW13" s="40">
        <f>IF(FW$7="",0,FW$11*условия!$V50)</f>
        <v>0</v>
      </c>
      <c r="FX13" s="40">
        <f>IF(FX$7="",0,FX$11*условия!$V50)</f>
        <v>0</v>
      </c>
      <c r="FY13" s="40">
        <f>IF(FY$7="",0,FY$11*условия!$V50)</f>
        <v>0</v>
      </c>
      <c r="FZ13" s="40">
        <f>IF(FZ$7="",0,FZ$11*условия!$V50)</f>
        <v>0</v>
      </c>
      <c r="GA13" s="40">
        <f>IF(GA$7="",0,GA$11*условия!$V50)</f>
        <v>0</v>
      </c>
      <c r="GB13" s="40">
        <f>IF(GB$7="",0,GB$11*условия!$V50)</f>
        <v>0</v>
      </c>
      <c r="GC13" s="40">
        <f>IF(GC$7="",0,GC$11*условия!$V50)</f>
        <v>0</v>
      </c>
      <c r="GD13" s="40">
        <f>IF(GD$7="",0,GD$11*условия!$V50)</f>
        <v>0</v>
      </c>
      <c r="GE13" s="40">
        <f>IF(GE$7="",0,GE$11*условия!$V50)</f>
        <v>0</v>
      </c>
      <c r="GF13" s="40">
        <f>IF(GF$7="",0,GF$11*условия!$V50)</f>
        <v>0</v>
      </c>
      <c r="GG13" s="40">
        <f>IF(GG$7="",0,GG$11*условия!$V50)</f>
        <v>0</v>
      </c>
      <c r="GH13" s="40">
        <f>IF(GH$7="",0,GH$11*условия!$V50)</f>
        <v>0</v>
      </c>
      <c r="GI13" s="40">
        <f>IF(GI$7="",0,GI$11*условия!$V50)</f>
        <v>0</v>
      </c>
      <c r="GJ13" s="40">
        <f>IF(GJ$7="",0,GJ$11*условия!$V50)</f>
        <v>0</v>
      </c>
      <c r="GK13" s="40">
        <f>IF(GK$7="",0,GK$11*условия!$V50)</f>
        <v>0</v>
      </c>
      <c r="GL13" s="40">
        <f>IF(GL$7="",0,GL$11*условия!$V50)</f>
        <v>0</v>
      </c>
      <c r="GM13" s="40">
        <f>IF(GM$7="",0,GM$11*условия!$V50)</f>
        <v>0</v>
      </c>
      <c r="GN13" s="40">
        <f>IF(GN$7="",0,GN$11*условия!$V50)</f>
        <v>0</v>
      </c>
      <c r="GO13" s="40">
        <f>IF(GO$7="",0,GO$11*условия!$V50)</f>
        <v>0</v>
      </c>
      <c r="GP13" s="40">
        <f>IF(GP$7="",0,GP$11*условия!$V50)</f>
        <v>0</v>
      </c>
      <c r="GQ13" s="40">
        <f>IF(GQ$7="",0,GQ$11*условия!$V50)</f>
        <v>0</v>
      </c>
      <c r="GR13" s="40">
        <f>IF(GR$7="",0,GR$11*условия!$V50)</f>
        <v>0</v>
      </c>
      <c r="GS13" s="40">
        <f>IF(GS$7="",0,GS$11*условия!$V50)</f>
        <v>0</v>
      </c>
      <c r="GT13" s="40">
        <f>IF(GT$7="",0,GT$11*условия!$V50)</f>
        <v>0</v>
      </c>
      <c r="GU13" s="40">
        <f>IF(GU$7="",0,GU$11*условия!$V50)</f>
        <v>0</v>
      </c>
      <c r="GV13" s="40">
        <f>IF(GV$7="",0,GV$11*условия!$V50)</f>
        <v>0</v>
      </c>
      <c r="GW13" s="40">
        <f>IF(GW$7="",0,GW$11*условия!$V50)</f>
        <v>0</v>
      </c>
      <c r="GX13" s="40">
        <f>IF(GX$7="",0,GX$11*условия!$V50)</f>
        <v>0</v>
      </c>
      <c r="GY13" s="40">
        <f>IF(GY$7="",0,GY$11*условия!$V50)</f>
        <v>0</v>
      </c>
      <c r="GZ13" s="40">
        <f>IF(GZ$7="",0,GZ$11*условия!$V50)</f>
        <v>0</v>
      </c>
      <c r="HA13" s="40">
        <f>IF(HA$7="",0,HA$11*условия!$V50)</f>
        <v>0</v>
      </c>
      <c r="HB13" s="40">
        <f>IF(HB$7="",0,HB$11*условия!$V50)</f>
        <v>0</v>
      </c>
      <c r="HC13" s="40">
        <f>IF(HC$7="",0,HC$11*условия!$V50)</f>
        <v>0</v>
      </c>
      <c r="HD13" s="40">
        <f>IF(HD$7="",0,HD$11*условия!$V50)</f>
        <v>0</v>
      </c>
      <c r="HE13" s="40">
        <f>IF(HE$7="",0,HE$11*условия!$V50)</f>
        <v>0</v>
      </c>
      <c r="HF13" s="40">
        <f>IF(HF$7="",0,HF$11*условия!$V50)</f>
        <v>0</v>
      </c>
      <c r="HG13" s="40">
        <f>IF(HG$7="",0,HG$11*условия!$V50)</f>
        <v>0</v>
      </c>
      <c r="HH13" s="40">
        <f>IF(HH$7="",0,HH$11*условия!$V50)</f>
        <v>0</v>
      </c>
      <c r="HI13" s="40">
        <f>IF(HI$7="",0,HI$11*условия!$V50)</f>
        <v>0</v>
      </c>
      <c r="HJ13" s="40">
        <f>IF(HJ$7="",0,HJ$11*условия!$V50)</f>
        <v>0</v>
      </c>
      <c r="HK13" s="40">
        <f>IF(HK$7="",0,HK$11*условия!$V50)</f>
        <v>0</v>
      </c>
      <c r="HL13" s="40">
        <f>IF(HL$7="",0,HL$11*условия!$V50)</f>
        <v>0</v>
      </c>
      <c r="HM13" s="40">
        <f>IF(HM$7="",0,HM$11*условия!$V50)</f>
        <v>0</v>
      </c>
      <c r="HN13" s="40">
        <f>IF(HN$7="",0,HN$11*условия!$V50)</f>
        <v>0</v>
      </c>
      <c r="HO13" s="40">
        <f>IF(HO$7="",0,HO$11*условия!$V50)</f>
        <v>0</v>
      </c>
      <c r="HP13" s="40">
        <f>IF(HP$7="",0,HP$11*условия!$V50)</f>
        <v>0</v>
      </c>
      <c r="HQ13" s="40">
        <f>IF(HQ$7="",0,HQ$11*условия!$V50)</f>
        <v>0</v>
      </c>
      <c r="HR13" s="40">
        <f>IF(HR$7="",0,HR$11*условия!$V50)</f>
        <v>0</v>
      </c>
      <c r="HS13" s="40">
        <f>IF(HS$7="",0,HS$11*условия!$V50)</f>
        <v>0</v>
      </c>
      <c r="HT13" s="40">
        <f>IF(HT$7="",0,HT$11*условия!$V50)</f>
        <v>0</v>
      </c>
      <c r="HU13" s="40">
        <f>IF(HU$7="",0,HU$11*условия!$V50)</f>
        <v>0</v>
      </c>
      <c r="HV13" s="40">
        <f>IF(HV$7="",0,HV$11*условия!$V50)</f>
        <v>0</v>
      </c>
      <c r="HW13" s="40">
        <f>IF(HW$7="",0,HW$11*условия!$V50)</f>
        <v>0</v>
      </c>
      <c r="HX13" s="40">
        <f>IF(HX$7="",0,HX$11*условия!$V50)</f>
        <v>0</v>
      </c>
      <c r="HY13" s="40">
        <f>IF(HY$7="",0,HY$11*условия!$V50)</f>
        <v>0</v>
      </c>
      <c r="HZ13" s="40">
        <f>IF(HZ$7="",0,HZ$11*условия!$V50)</f>
        <v>0</v>
      </c>
      <c r="IA13" s="40">
        <f>IF(IA$7="",0,IA$11*условия!$V50)</f>
        <v>0</v>
      </c>
      <c r="IB13" s="40">
        <f>IF(IB$7="",0,IB$11*условия!$V50)</f>
        <v>0</v>
      </c>
      <c r="IC13" s="40">
        <f>IF(IC$7="",0,IC$11*условия!$V50)</f>
        <v>0</v>
      </c>
      <c r="ID13" s="40">
        <f>IF(ID$7="",0,ID$11*условия!$V50)</f>
        <v>0</v>
      </c>
      <c r="IE13" s="40">
        <f>IF(IE$7="",0,IE$11*условия!$V50)</f>
        <v>0</v>
      </c>
      <c r="IF13" s="40">
        <f>IF(IF$7="",0,IF$11*условия!$V50)</f>
        <v>0</v>
      </c>
      <c r="IG13" s="40">
        <f>IF(IG$7="",0,IG$11*условия!$V50)</f>
        <v>0</v>
      </c>
      <c r="IH13" s="40">
        <f>IF(IH$7="",0,IH$11*условия!$V50)</f>
        <v>0</v>
      </c>
      <c r="II13" s="40">
        <f>IF(II$7="",0,II$11*условия!$V50)</f>
        <v>0</v>
      </c>
      <c r="IJ13" s="40">
        <f>IF(IJ$7="",0,IJ$11*условия!$V50)</f>
        <v>0</v>
      </c>
      <c r="IK13" s="40">
        <f>IF(IK$7="",0,IK$11*условия!$V50)</f>
        <v>0</v>
      </c>
      <c r="IL13" s="40">
        <f>IF(IL$7="",0,IL$11*условия!$V50)</f>
        <v>0</v>
      </c>
      <c r="IM13" s="40">
        <f>IF(IM$7="",0,IM$11*условия!$V50)</f>
        <v>0</v>
      </c>
      <c r="IN13" s="40">
        <f>IF(IN$7="",0,IN$11*условия!$V50)</f>
        <v>0</v>
      </c>
      <c r="IO13" s="40">
        <f>IF(IO$7="",0,IO$11*условия!$V50)</f>
        <v>0</v>
      </c>
      <c r="IP13" s="40">
        <f>IF(IP$7="",0,IP$11*условия!$V50)</f>
        <v>0</v>
      </c>
      <c r="IQ13" s="40">
        <f>IF(IQ$7="",0,IQ$11*условия!$V50)</f>
        <v>0</v>
      </c>
      <c r="IR13" s="40">
        <f>IF(IR$7="",0,IR$11*условия!$V50)</f>
        <v>0</v>
      </c>
      <c r="IS13" s="40">
        <f>IF(IS$7="",0,IS$11*условия!$V50)</f>
        <v>0</v>
      </c>
      <c r="IT13" s="40">
        <f>IF(IT$7="",0,IT$11*условия!$V50)</f>
        <v>0</v>
      </c>
      <c r="IU13" s="40">
        <f>IF(IU$7="",0,IU$11*условия!$V50)</f>
        <v>0</v>
      </c>
      <c r="IV13" s="40">
        <f>IF(IV$7="",0,IV$11*условия!$V50)</f>
        <v>0</v>
      </c>
      <c r="IW13" s="40">
        <f>IF(IW$7="",0,IW$11*условия!$V50)</f>
        <v>0</v>
      </c>
      <c r="IX13" s="40">
        <f>IF(IX$7="",0,IX$11*условия!$V50)</f>
        <v>0</v>
      </c>
      <c r="IY13" s="40">
        <f>IF(IY$7="",0,IY$11*условия!$V50)</f>
        <v>0</v>
      </c>
      <c r="IZ13" s="40">
        <f>IF(IZ$7="",0,IZ$11*условия!$V50)</f>
        <v>0</v>
      </c>
      <c r="JA13" s="40">
        <f>IF(JA$7="",0,JA$11*условия!$V50)</f>
        <v>0</v>
      </c>
      <c r="JB13" s="40">
        <f>IF(JB$7="",0,JB$11*условия!$V50)</f>
        <v>0</v>
      </c>
      <c r="JC13" s="40">
        <f>IF(JC$7="",0,JC$11*условия!$V50)</f>
        <v>0</v>
      </c>
      <c r="JD13" s="40">
        <f>IF(JD$7="",0,JD$11*условия!$V50)</f>
        <v>0</v>
      </c>
      <c r="JE13" s="40">
        <f>IF(JE$7="",0,JE$11*условия!$V50)</f>
        <v>0</v>
      </c>
      <c r="JF13" s="40">
        <f>IF(JF$7="",0,JF$11*условия!$V50)</f>
        <v>0</v>
      </c>
      <c r="JG13" s="40">
        <f>IF(JG$7="",0,JG$11*условия!$V50)</f>
        <v>0</v>
      </c>
      <c r="JH13" s="40">
        <f>IF(JH$7="",0,JH$11*условия!$V50)</f>
        <v>0</v>
      </c>
      <c r="JI13" s="40">
        <f>IF(JI$7="",0,JI$11*условия!$V50)</f>
        <v>0</v>
      </c>
      <c r="JJ13" s="40">
        <f>IF(JJ$7="",0,JJ$11*условия!$V50)</f>
        <v>0</v>
      </c>
      <c r="JK13" s="40">
        <f>IF(JK$7="",0,JK$11*условия!$V50)</f>
        <v>0</v>
      </c>
      <c r="JL13" s="40">
        <f>IF(JL$7="",0,JL$11*условия!$V50)</f>
        <v>0</v>
      </c>
      <c r="JM13" s="40">
        <f>IF(JM$7="",0,JM$11*условия!$V50)</f>
        <v>0</v>
      </c>
      <c r="JN13" s="40">
        <f>IF(JN$7="",0,JN$11*условия!$V50)</f>
        <v>0</v>
      </c>
      <c r="JO13" s="40">
        <f>IF(JO$7="",0,JO$11*условия!$V50)</f>
        <v>0</v>
      </c>
      <c r="JP13" s="40">
        <f>IF(JP$7="",0,JP$11*условия!$V50)</f>
        <v>0</v>
      </c>
      <c r="JQ13" s="40">
        <f>IF(JQ$7="",0,JQ$11*условия!$V50)</f>
        <v>0</v>
      </c>
      <c r="JR13" s="40">
        <f>IF(JR$7="",0,JR$11*условия!$V50)</f>
        <v>0</v>
      </c>
      <c r="JS13" s="40">
        <f>IF(JS$7="",0,JS$11*условия!$V50)</f>
        <v>0</v>
      </c>
      <c r="JT13" s="40">
        <f>IF(JT$7="",0,JT$11*условия!$V50)</f>
        <v>0</v>
      </c>
      <c r="JU13" s="40">
        <f>IF(JU$7="",0,JU$11*условия!$V50)</f>
        <v>0</v>
      </c>
      <c r="JV13" s="40">
        <f>IF(JV$7="",0,JV$11*условия!$V50)</f>
        <v>0</v>
      </c>
      <c r="JW13" s="40">
        <f>IF(JW$7="",0,JW$11*условия!$V50)</f>
        <v>0</v>
      </c>
      <c r="JX13" s="40">
        <f>IF(JX$7="",0,JX$11*условия!$V50)</f>
        <v>0</v>
      </c>
      <c r="JY13" s="40">
        <f>IF(JY$7="",0,JY$11*условия!$V50)</f>
        <v>0</v>
      </c>
      <c r="JZ13" s="40">
        <f>IF(JZ$7="",0,JZ$11*условия!$V50)</f>
        <v>0</v>
      </c>
      <c r="KA13" s="40">
        <f>IF(KA$7="",0,KA$11*условия!$V50)</f>
        <v>0</v>
      </c>
      <c r="KB13" s="40">
        <f>IF(KB$7="",0,KB$11*условия!$V50)</f>
        <v>0</v>
      </c>
      <c r="KC13" s="40">
        <f>IF(KC$7="",0,KC$11*условия!$V50)</f>
        <v>0</v>
      </c>
      <c r="KD13" s="40">
        <f>IF(KD$7="",0,KD$11*условия!$V50)</f>
        <v>0</v>
      </c>
      <c r="KE13" s="40">
        <f>IF(KE$7="",0,KE$11*условия!$V50)</f>
        <v>0</v>
      </c>
      <c r="KF13" s="40">
        <f>IF(KF$7="",0,KF$11*условия!$V50)</f>
        <v>0</v>
      </c>
      <c r="KG13" s="40">
        <f>IF(KG$7="",0,KG$11*условия!$V50)</f>
        <v>0</v>
      </c>
      <c r="KH13" s="40">
        <f>IF(KH$7="",0,KH$11*условия!$V50)</f>
        <v>0</v>
      </c>
      <c r="KI13" s="40">
        <f>IF(KI$7="",0,KI$11*условия!$V50)</f>
        <v>0</v>
      </c>
      <c r="KJ13" s="40">
        <f>IF(KJ$7="",0,KJ$11*условия!$V50)</f>
        <v>0</v>
      </c>
      <c r="KK13" s="40">
        <f>IF(KK$7="",0,KK$11*условия!$V50)</f>
        <v>0</v>
      </c>
      <c r="KL13" s="40">
        <f>IF(KL$7="",0,KL$11*условия!$V50)</f>
        <v>0</v>
      </c>
      <c r="KM13" s="40">
        <f>IF(KM$7="",0,KM$11*условия!$V50)</f>
        <v>0</v>
      </c>
      <c r="KN13" s="40">
        <f>IF(KN$7="",0,KN$11*условия!$V50)</f>
        <v>0</v>
      </c>
      <c r="KO13" s="40">
        <f>IF(KO$7="",0,KO$11*условия!$V50)</f>
        <v>0</v>
      </c>
      <c r="KP13" s="40">
        <f>IF(KP$7="",0,KP$11*условия!$V50)</f>
        <v>0</v>
      </c>
      <c r="KQ13" s="40">
        <f>IF(KQ$7="",0,KQ$11*условия!$V50)</f>
        <v>0</v>
      </c>
      <c r="KR13" s="40">
        <f>IF(KR$7="",0,KR$11*условия!$V50)</f>
        <v>0</v>
      </c>
      <c r="KS13" s="40">
        <f>IF(KS$7="",0,KS$11*условия!$V50)</f>
        <v>0</v>
      </c>
      <c r="KT13" s="40">
        <f>IF(KT$7="",0,KT$11*условия!$V50)</f>
        <v>0</v>
      </c>
      <c r="KU13" s="40">
        <f>IF(KU$7="",0,KU$11*условия!$V50)</f>
        <v>0</v>
      </c>
      <c r="KV13" s="40">
        <f>IF(KV$7="",0,KV$11*условия!$V50)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договоров/окрытых магазинов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постоянные-Партнеры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90</v>
      </c>
      <c r="S14" s="1"/>
      <c r="T14" s="40"/>
      <c r="U14" s="40">
        <f>IF(U$7="",0,U$11*условия!$V51)</f>
        <v>1.7999999999999998</v>
      </c>
      <c r="V14" s="40">
        <f>IF(V$7="",0,V$11*условия!$V51)</f>
        <v>1.95</v>
      </c>
      <c r="W14" s="40">
        <f>IF(W$7="",0,W$11*условия!$V51)</f>
        <v>2.1</v>
      </c>
      <c r="X14" s="40">
        <f>IF(X$7="",0,X$11*условия!$V51)</f>
        <v>2.25</v>
      </c>
      <c r="Y14" s="40">
        <f>IF(Y$7="",0,Y$11*условия!$V51)</f>
        <v>2.4</v>
      </c>
      <c r="Z14" s="40">
        <f>IF(Z$7="",0,Z$11*условия!$V51)</f>
        <v>2.5499999999999998</v>
      </c>
      <c r="AA14" s="40">
        <f>IF(AA$7="",0,AA$11*условия!$V51)</f>
        <v>2.6999999999999997</v>
      </c>
      <c r="AB14" s="40">
        <f>IF(AB$7="",0,AB$11*условия!$V51)</f>
        <v>2.85</v>
      </c>
      <c r="AC14" s="40">
        <f>IF(AC$7="",0,AC$11*условия!$V51)</f>
        <v>3</v>
      </c>
      <c r="AD14" s="40">
        <f>IF(AD$7="",0,AD$11*условия!$V51)</f>
        <v>3.15</v>
      </c>
      <c r="AE14" s="40">
        <f>IF(AE$7="",0,AE$11*условия!$V51)</f>
        <v>3.3</v>
      </c>
      <c r="AF14" s="40">
        <f>IF(AF$7="",0,AF$11*условия!$V51)</f>
        <v>3.4499999999999997</v>
      </c>
      <c r="AG14" s="40">
        <f>IF(AG$7="",0,AG$11*условия!$V51)</f>
        <v>3.5999999999999996</v>
      </c>
      <c r="AH14" s="40">
        <f>IF(AH$7="",0,AH$11*условия!$V51)</f>
        <v>3.75</v>
      </c>
      <c r="AI14" s="40">
        <f>IF(AI$7="",0,AI$11*условия!$V51)</f>
        <v>3.9</v>
      </c>
      <c r="AJ14" s="40">
        <f>IF(AJ$7="",0,AJ$11*условия!$V51)</f>
        <v>4.05</v>
      </c>
      <c r="AK14" s="40">
        <f>IF(AK$7="",0,AK$11*условия!$V51)</f>
        <v>4.2</v>
      </c>
      <c r="AL14" s="40">
        <f>IF(AL$7="",0,AL$11*условия!$V51)</f>
        <v>4.3499999999999996</v>
      </c>
      <c r="AM14" s="40">
        <f>IF(AM$7="",0,AM$11*условия!$V51)</f>
        <v>4.5</v>
      </c>
      <c r="AN14" s="40">
        <f>IF(AN$7="",0,AN$11*условия!$V51)</f>
        <v>4.6499999999999995</v>
      </c>
      <c r="AO14" s="40">
        <f>IF(AO$7="",0,AO$11*условия!$V51)</f>
        <v>4.8</v>
      </c>
      <c r="AP14" s="40">
        <f>IF(AP$7="",0,AP$11*условия!$V51)</f>
        <v>4.95</v>
      </c>
      <c r="AQ14" s="40">
        <f>IF(AQ$7="",0,AQ$11*условия!$V51)</f>
        <v>5.0999999999999996</v>
      </c>
      <c r="AR14" s="40">
        <f>IF(AR$7="",0,AR$11*условия!$V51)</f>
        <v>5.25</v>
      </c>
      <c r="AS14" s="40">
        <f>IF(AS$7="",0,AS$11*условия!$V51)</f>
        <v>5.3999999999999995</v>
      </c>
      <c r="AT14" s="40">
        <f>IF(AT$7="",0,AT$11*условия!$V51)</f>
        <v>0</v>
      </c>
      <c r="AU14" s="40">
        <f>IF(AU$7="",0,AU$11*условия!$V51)</f>
        <v>0</v>
      </c>
      <c r="AV14" s="40">
        <f>IF(AV$7="",0,AV$11*условия!$V51)</f>
        <v>0</v>
      </c>
      <c r="AW14" s="40">
        <f>IF(AW$7="",0,AW$11*условия!$V51)</f>
        <v>0</v>
      </c>
      <c r="AX14" s="40">
        <f>IF(AX$7="",0,AX$11*условия!$V51)</f>
        <v>0</v>
      </c>
      <c r="AY14" s="40">
        <f>IF(AY$7="",0,AY$11*условия!$V51)</f>
        <v>0</v>
      </c>
      <c r="AZ14" s="40">
        <f>IF(AZ$7="",0,AZ$11*условия!$V51)</f>
        <v>0</v>
      </c>
      <c r="BA14" s="40">
        <f>IF(BA$7="",0,BA$11*условия!$V51)</f>
        <v>0</v>
      </c>
      <c r="BB14" s="40">
        <f>IF(BB$7="",0,BB$11*условия!$V51)</f>
        <v>0</v>
      </c>
      <c r="BC14" s="40">
        <f>IF(BC$7="",0,BC$11*условия!$V51)</f>
        <v>0</v>
      </c>
      <c r="BD14" s="40">
        <f>IF(BD$7="",0,BD$11*условия!$V51)</f>
        <v>0</v>
      </c>
      <c r="BE14" s="40">
        <f>IF(BE$7="",0,BE$11*условия!$V51)</f>
        <v>0</v>
      </c>
      <c r="BF14" s="40">
        <f>IF(BF$7="",0,BF$11*условия!$V51)</f>
        <v>0</v>
      </c>
      <c r="BG14" s="40">
        <f>IF(BG$7="",0,BG$11*условия!$V51)</f>
        <v>0</v>
      </c>
      <c r="BH14" s="40">
        <f>IF(BH$7="",0,BH$11*условия!$V51)</f>
        <v>0</v>
      </c>
      <c r="BI14" s="40">
        <f>IF(BI$7="",0,BI$11*условия!$V51)</f>
        <v>0</v>
      </c>
      <c r="BJ14" s="40">
        <f>IF(BJ$7="",0,BJ$11*условия!$V51)</f>
        <v>0</v>
      </c>
      <c r="BK14" s="40">
        <f>IF(BK$7="",0,BK$11*условия!$V51)</f>
        <v>0</v>
      </c>
      <c r="BL14" s="40">
        <f>IF(BL$7="",0,BL$11*условия!$V51)</f>
        <v>0</v>
      </c>
      <c r="BM14" s="40">
        <f>IF(BM$7="",0,BM$11*условия!$V51)</f>
        <v>0</v>
      </c>
      <c r="BN14" s="40">
        <f>IF(BN$7="",0,BN$11*условия!$V51)</f>
        <v>0</v>
      </c>
      <c r="BO14" s="40">
        <f>IF(BO$7="",0,BO$11*условия!$V51)</f>
        <v>0</v>
      </c>
      <c r="BP14" s="40">
        <f>IF(BP$7="",0,BP$11*условия!$V51)</f>
        <v>0</v>
      </c>
      <c r="BQ14" s="40">
        <f>IF(BQ$7="",0,BQ$11*условия!$V51)</f>
        <v>0</v>
      </c>
      <c r="BR14" s="40">
        <f>IF(BR$7="",0,BR$11*условия!$V51)</f>
        <v>0</v>
      </c>
      <c r="BS14" s="40">
        <f>IF(BS$7="",0,BS$11*условия!$V51)</f>
        <v>0</v>
      </c>
      <c r="BT14" s="40">
        <f>IF(BT$7="",0,BT$11*условия!$V51)</f>
        <v>0</v>
      </c>
      <c r="BU14" s="40">
        <f>IF(BU$7="",0,BU$11*условия!$V51)</f>
        <v>0</v>
      </c>
      <c r="BV14" s="40">
        <f>IF(BV$7="",0,BV$11*условия!$V51)</f>
        <v>0</v>
      </c>
      <c r="BW14" s="40">
        <f>IF(BW$7="",0,BW$11*условия!$V51)</f>
        <v>0</v>
      </c>
      <c r="BX14" s="40">
        <f>IF(BX$7="",0,BX$11*условия!$V51)</f>
        <v>0</v>
      </c>
      <c r="BY14" s="40">
        <f>IF(BY$7="",0,BY$11*условия!$V51)</f>
        <v>0</v>
      </c>
      <c r="BZ14" s="40">
        <f>IF(BZ$7="",0,BZ$11*условия!$V51)</f>
        <v>0</v>
      </c>
      <c r="CA14" s="40">
        <f>IF(CA$7="",0,CA$11*условия!$V51)</f>
        <v>0</v>
      </c>
      <c r="CB14" s="40">
        <f>IF(CB$7="",0,CB$11*условия!$V51)</f>
        <v>0</v>
      </c>
      <c r="CC14" s="40">
        <f>IF(CC$7="",0,CC$11*условия!$V51)</f>
        <v>0</v>
      </c>
      <c r="CD14" s="40">
        <f>IF(CD$7="",0,CD$11*условия!$V51)</f>
        <v>0</v>
      </c>
      <c r="CE14" s="40">
        <f>IF(CE$7="",0,CE$11*условия!$V51)</f>
        <v>0</v>
      </c>
      <c r="CF14" s="40">
        <f>IF(CF$7="",0,CF$11*условия!$V51)</f>
        <v>0</v>
      </c>
      <c r="CG14" s="40">
        <f>IF(CG$7="",0,CG$11*условия!$V51)</f>
        <v>0</v>
      </c>
      <c r="CH14" s="40">
        <f>IF(CH$7="",0,CH$11*условия!$V51)</f>
        <v>0</v>
      </c>
      <c r="CI14" s="40">
        <f>IF(CI$7="",0,CI$11*условия!$V51)</f>
        <v>0</v>
      </c>
      <c r="CJ14" s="40">
        <f>IF(CJ$7="",0,CJ$11*условия!$V51)</f>
        <v>0</v>
      </c>
      <c r="CK14" s="40">
        <f>IF(CK$7="",0,CK$11*условия!$V51)</f>
        <v>0</v>
      </c>
      <c r="CL14" s="40">
        <f>IF(CL$7="",0,CL$11*условия!$V51)</f>
        <v>0</v>
      </c>
      <c r="CM14" s="40">
        <f>IF(CM$7="",0,CM$11*условия!$V51)</f>
        <v>0</v>
      </c>
      <c r="CN14" s="40">
        <f>IF(CN$7="",0,CN$11*условия!$V51)</f>
        <v>0</v>
      </c>
      <c r="CO14" s="40">
        <f>IF(CO$7="",0,CO$11*условия!$V51)</f>
        <v>0</v>
      </c>
      <c r="CP14" s="40">
        <f>IF(CP$7="",0,CP$11*условия!$V51)</f>
        <v>0</v>
      </c>
      <c r="CQ14" s="40">
        <f>IF(CQ$7="",0,CQ$11*условия!$V51)</f>
        <v>0</v>
      </c>
      <c r="CR14" s="40">
        <f>IF(CR$7="",0,CR$11*условия!$V51)</f>
        <v>0</v>
      </c>
      <c r="CS14" s="40">
        <f>IF(CS$7="",0,CS$11*условия!$V51)</f>
        <v>0</v>
      </c>
      <c r="CT14" s="40">
        <f>IF(CT$7="",0,CT$11*условия!$V51)</f>
        <v>0</v>
      </c>
      <c r="CU14" s="40">
        <f>IF(CU$7="",0,CU$11*условия!$V51)</f>
        <v>0</v>
      </c>
      <c r="CV14" s="40">
        <f>IF(CV$7="",0,CV$11*условия!$V51)</f>
        <v>0</v>
      </c>
      <c r="CW14" s="40">
        <f>IF(CW$7="",0,CW$11*условия!$V51)</f>
        <v>0</v>
      </c>
      <c r="CX14" s="40">
        <f>IF(CX$7="",0,CX$11*условия!$V51)</f>
        <v>0</v>
      </c>
      <c r="CY14" s="40">
        <f>IF(CY$7="",0,CY$11*условия!$V51)</f>
        <v>0</v>
      </c>
      <c r="CZ14" s="40">
        <f>IF(CZ$7="",0,CZ$11*условия!$V51)</f>
        <v>0</v>
      </c>
      <c r="DA14" s="40">
        <f>IF(DA$7="",0,DA$11*условия!$V51)</f>
        <v>0</v>
      </c>
      <c r="DB14" s="40">
        <f>IF(DB$7="",0,DB$11*условия!$V51)</f>
        <v>0</v>
      </c>
      <c r="DC14" s="40">
        <f>IF(DC$7="",0,DC$11*условия!$V51)</f>
        <v>0</v>
      </c>
      <c r="DD14" s="40">
        <f>IF(DD$7="",0,DD$11*условия!$V51)</f>
        <v>0</v>
      </c>
      <c r="DE14" s="40">
        <f>IF(DE$7="",0,DE$11*условия!$V51)</f>
        <v>0</v>
      </c>
      <c r="DF14" s="40">
        <f>IF(DF$7="",0,DF$11*условия!$V51)</f>
        <v>0</v>
      </c>
      <c r="DG14" s="40">
        <f>IF(DG$7="",0,DG$11*условия!$V51)</f>
        <v>0</v>
      </c>
      <c r="DH14" s="40">
        <f>IF(DH$7="",0,DH$11*условия!$V51)</f>
        <v>0</v>
      </c>
      <c r="DI14" s="40">
        <f>IF(DI$7="",0,DI$11*условия!$V51)</f>
        <v>0</v>
      </c>
      <c r="DJ14" s="40">
        <f>IF(DJ$7="",0,DJ$11*условия!$V51)</f>
        <v>0</v>
      </c>
      <c r="DK14" s="40">
        <f>IF(DK$7="",0,DK$11*условия!$V51)</f>
        <v>0</v>
      </c>
      <c r="DL14" s="40">
        <f>IF(DL$7="",0,DL$11*условия!$V51)</f>
        <v>0</v>
      </c>
      <c r="DM14" s="40">
        <f>IF(DM$7="",0,DM$11*условия!$V51)</f>
        <v>0</v>
      </c>
      <c r="DN14" s="40">
        <f>IF(DN$7="",0,DN$11*условия!$V51)</f>
        <v>0</v>
      </c>
      <c r="DO14" s="40">
        <f>IF(DO$7="",0,DO$11*условия!$V51)</f>
        <v>0</v>
      </c>
      <c r="DP14" s="40">
        <f>IF(DP$7="",0,DP$11*условия!$V51)</f>
        <v>0</v>
      </c>
      <c r="DQ14" s="40">
        <f>IF(DQ$7="",0,DQ$11*условия!$V51)</f>
        <v>0</v>
      </c>
      <c r="DR14" s="40">
        <f>IF(DR$7="",0,DR$11*условия!$V51)</f>
        <v>0</v>
      </c>
      <c r="DS14" s="40">
        <f>IF(DS$7="",0,DS$11*условия!$V51)</f>
        <v>0</v>
      </c>
      <c r="DT14" s="40">
        <f>IF(DT$7="",0,DT$11*условия!$V51)</f>
        <v>0</v>
      </c>
      <c r="DU14" s="40">
        <f>IF(DU$7="",0,DU$11*условия!$V51)</f>
        <v>0</v>
      </c>
      <c r="DV14" s="40">
        <f>IF(DV$7="",0,DV$11*условия!$V51)</f>
        <v>0</v>
      </c>
      <c r="DW14" s="40">
        <f>IF(DW$7="",0,DW$11*условия!$V51)</f>
        <v>0</v>
      </c>
      <c r="DX14" s="40">
        <f>IF(DX$7="",0,DX$11*условия!$V51)</f>
        <v>0</v>
      </c>
      <c r="DY14" s="40">
        <f>IF(DY$7="",0,DY$11*условия!$V51)</f>
        <v>0</v>
      </c>
      <c r="DZ14" s="40">
        <f>IF(DZ$7="",0,DZ$11*условия!$V51)</f>
        <v>0</v>
      </c>
      <c r="EA14" s="40">
        <f>IF(EA$7="",0,EA$11*условия!$V51)</f>
        <v>0</v>
      </c>
      <c r="EB14" s="40">
        <f>IF(EB$7="",0,EB$11*условия!$V51)</f>
        <v>0</v>
      </c>
      <c r="EC14" s="40">
        <f>IF(EC$7="",0,EC$11*условия!$V51)</f>
        <v>0</v>
      </c>
      <c r="ED14" s="40">
        <f>IF(ED$7="",0,ED$11*условия!$V51)</f>
        <v>0</v>
      </c>
      <c r="EE14" s="40">
        <f>IF(EE$7="",0,EE$11*условия!$V51)</f>
        <v>0</v>
      </c>
      <c r="EF14" s="40">
        <f>IF(EF$7="",0,EF$11*условия!$V51)</f>
        <v>0</v>
      </c>
      <c r="EG14" s="40">
        <f>IF(EG$7="",0,EG$11*условия!$V51)</f>
        <v>0</v>
      </c>
      <c r="EH14" s="40">
        <f>IF(EH$7="",0,EH$11*условия!$V51)</f>
        <v>0</v>
      </c>
      <c r="EI14" s="40">
        <f>IF(EI$7="",0,EI$11*условия!$V51)</f>
        <v>0</v>
      </c>
      <c r="EJ14" s="40">
        <f>IF(EJ$7="",0,EJ$11*условия!$V51)</f>
        <v>0</v>
      </c>
      <c r="EK14" s="40">
        <f>IF(EK$7="",0,EK$11*условия!$V51)</f>
        <v>0</v>
      </c>
      <c r="EL14" s="40">
        <f>IF(EL$7="",0,EL$11*условия!$V51)</f>
        <v>0</v>
      </c>
      <c r="EM14" s="40">
        <f>IF(EM$7="",0,EM$11*условия!$V51)</f>
        <v>0</v>
      </c>
      <c r="EN14" s="40">
        <f>IF(EN$7="",0,EN$11*условия!$V51)</f>
        <v>0</v>
      </c>
      <c r="EO14" s="40">
        <f>IF(EO$7="",0,EO$11*условия!$V51)</f>
        <v>0</v>
      </c>
      <c r="EP14" s="40">
        <f>IF(EP$7="",0,EP$11*условия!$V51)</f>
        <v>0</v>
      </c>
      <c r="EQ14" s="40">
        <f>IF(EQ$7="",0,EQ$11*условия!$V51)</f>
        <v>0</v>
      </c>
      <c r="ER14" s="40">
        <f>IF(ER$7="",0,ER$11*условия!$V51)</f>
        <v>0</v>
      </c>
      <c r="ES14" s="40">
        <f>IF(ES$7="",0,ES$11*условия!$V51)</f>
        <v>0</v>
      </c>
      <c r="ET14" s="40">
        <f>IF(ET$7="",0,ET$11*условия!$V51)</f>
        <v>0</v>
      </c>
      <c r="EU14" s="40">
        <f>IF(EU$7="",0,EU$11*условия!$V51)</f>
        <v>0</v>
      </c>
      <c r="EV14" s="40">
        <f>IF(EV$7="",0,EV$11*условия!$V51)</f>
        <v>0</v>
      </c>
      <c r="EW14" s="40">
        <f>IF(EW$7="",0,EW$11*условия!$V51)</f>
        <v>0</v>
      </c>
      <c r="EX14" s="40">
        <f>IF(EX$7="",0,EX$11*условия!$V51)</f>
        <v>0</v>
      </c>
      <c r="EY14" s="40">
        <f>IF(EY$7="",0,EY$11*условия!$V51)</f>
        <v>0</v>
      </c>
      <c r="EZ14" s="40">
        <f>IF(EZ$7="",0,EZ$11*условия!$V51)</f>
        <v>0</v>
      </c>
      <c r="FA14" s="40">
        <f>IF(FA$7="",0,FA$11*условия!$V51)</f>
        <v>0</v>
      </c>
      <c r="FB14" s="40">
        <f>IF(FB$7="",0,FB$11*условия!$V51)</f>
        <v>0</v>
      </c>
      <c r="FC14" s="40">
        <f>IF(FC$7="",0,FC$11*условия!$V51)</f>
        <v>0</v>
      </c>
      <c r="FD14" s="40">
        <f>IF(FD$7="",0,FD$11*условия!$V51)</f>
        <v>0</v>
      </c>
      <c r="FE14" s="40">
        <f>IF(FE$7="",0,FE$11*условия!$V51)</f>
        <v>0</v>
      </c>
      <c r="FF14" s="40">
        <f>IF(FF$7="",0,FF$11*условия!$V51)</f>
        <v>0</v>
      </c>
      <c r="FG14" s="40">
        <f>IF(FG$7="",0,FG$11*условия!$V51)</f>
        <v>0</v>
      </c>
      <c r="FH14" s="40">
        <f>IF(FH$7="",0,FH$11*условия!$V51)</f>
        <v>0</v>
      </c>
      <c r="FI14" s="40">
        <f>IF(FI$7="",0,FI$11*условия!$V51)</f>
        <v>0</v>
      </c>
      <c r="FJ14" s="40">
        <f>IF(FJ$7="",0,FJ$11*условия!$V51)</f>
        <v>0</v>
      </c>
      <c r="FK14" s="40">
        <f>IF(FK$7="",0,FK$11*условия!$V51)</f>
        <v>0</v>
      </c>
      <c r="FL14" s="40">
        <f>IF(FL$7="",0,FL$11*условия!$V51)</f>
        <v>0</v>
      </c>
      <c r="FM14" s="40">
        <f>IF(FM$7="",0,FM$11*условия!$V51)</f>
        <v>0</v>
      </c>
      <c r="FN14" s="40">
        <f>IF(FN$7="",0,FN$11*условия!$V51)</f>
        <v>0</v>
      </c>
      <c r="FO14" s="40">
        <f>IF(FO$7="",0,FO$11*условия!$V51)</f>
        <v>0</v>
      </c>
      <c r="FP14" s="40">
        <f>IF(FP$7="",0,FP$11*условия!$V51)</f>
        <v>0</v>
      </c>
      <c r="FQ14" s="40">
        <f>IF(FQ$7="",0,FQ$11*условия!$V51)</f>
        <v>0</v>
      </c>
      <c r="FR14" s="40">
        <f>IF(FR$7="",0,FR$11*условия!$V51)</f>
        <v>0</v>
      </c>
      <c r="FS14" s="40">
        <f>IF(FS$7="",0,FS$11*условия!$V51)</f>
        <v>0</v>
      </c>
      <c r="FT14" s="40">
        <f>IF(FT$7="",0,FT$11*условия!$V51)</f>
        <v>0</v>
      </c>
      <c r="FU14" s="40">
        <f>IF(FU$7="",0,FU$11*условия!$V51)</f>
        <v>0</v>
      </c>
      <c r="FV14" s="40">
        <f>IF(FV$7="",0,FV$11*условия!$V51)</f>
        <v>0</v>
      </c>
      <c r="FW14" s="40">
        <f>IF(FW$7="",0,FW$11*условия!$V51)</f>
        <v>0</v>
      </c>
      <c r="FX14" s="40">
        <f>IF(FX$7="",0,FX$11*условия!$V51)</f>
        <v>0</v>
      </c>
      <c r="FY14" s="40">
        <f>IF(FY$7="",0,FY$11*условия!$V51)</f>
        <v>0</v>
      </c>
      <c r="FZ14" s="40">
        <f>IF(FZ$7="",0,FZ$11*условия!$V51)</f>
        <v>0</v>
      </c>
      <c r="GA14" s="40">
        <f>IF(GA$7="",0,GA$11*условия!$V51)</f>
        <v>0</v>
      </c>
      <c r="GB14" s="40">
        <f>IF(GB$7="",0,GB$11*условия!$V51)</f>
        <v>0</v>
      </c>
      <c r="GC14" s="40">
        <f>IF(GC$7="",0,GC$11*условия!$V51)</f>
        <v>0</v>
      </c>
      <c r="GD14" s="40">
        <f>IF(GD$7="",0,GD$11*условия!$V51)</f>
        <v>0</v>
      </c>
      <c r="GE14" s="40">
        <f>IF(GE$7="",0,GE$11*условия!$V51)</f>
        <v>0</v>
      </c>
      <c r="GF14" s="40">
        <f>IF(GF$7="",0,GF$11*условия!$V51)</f>
        <v>0</v>
      </c>
      <c r="GG14" s="40">
        <f>IF(GG$7="",0,GG$11*условия!$V51)</f>
        <v>0</v>
      </c>
      <c r="GH14" s="40">
        <f>IF(GH$7="",0,GH$11*условия!$V51)</f>
        <v>0</v>
      </c>
      <c r="GI14" s="40">
        <f>IF(GI$7="",0,GI$11*условия!$V51)</f>
        <v>0</v>
      </c>
      <c r="GJ14" s="40">
        <f>IF(GJ$7="",0,GJ$11*условия!$V51)</f>
        <v>0</v>
      </c>
      <c r="GK14" s="40">
        <f>IF(GK$7="",0,GK$11*условия!$V51)</f>
        <v>0</v>
      </c>
      <c r="GL14" s="40">
        <f>IF(GL$7="",0,GL$11*условия!$V51)</f>
        <v>0</v>
      </c>
      <c r="GM14" s="40">
        <f>IF(GM$7="",0,GM$11*условия!$V51)</f>
        <v>0</v>
      </c>
      <c r="GN14" s="40">
        <f>IF(GN$7="",0,GN$11*условия!$V51)</f>
        <v>0</v>
      </c>
      <c r="GO14" s="40">
        <f>IF(GO$7="",0,GO$11*условия!$V51)</f>
        <v>0</v>
      </c>
      <c r="GP14" s="40">
        <f>IF(GP$7="",0,GP$11*условия!$V51)</f>
        <v>0</v>
      </c>
      <c r="GQ14" s="40">
        <f>IF(GQ$7="",0,GQ$11*условия!$V51)</f>
        <v>0</v>
      </c>
      <c r="GR14" s="40">
        <f>IF(GR$7="",0,GR$11*условия!$V51)</f>
        <v>0</v>
      </c>
      <c r="GS14" s="40">
        <f>IF(GS$7="",0,GS$11*условия!$V51)</f>
        <v>0</v>
      </c>
      <c r="GT14" s="40">
        <f>IF(GT$7="",0,GT$11*условия!$V51)</f>
        <v>0</v>
      </c>
      <c r="GU14" s="40">
        <f>IF(GU$7="",0,GU$11*условия!$V51)</f>
        <v>0</v>
      </c>
      <c r="GV14" s="40">
        <f>IF(GV$7="",0,GV$11*условия!$V51)</f>
        <v>0</v>
      </c>
      <c r="GW14" s="40">
        <f>IF(GW$7="",0,GW$11*условия!$V51)</f>
        <v>0</v>
      </c>
      <c r="GX14" s="40">
        <f>IF(GX$7="",0,GX$11*условия!$V51)</f>
        <v>0</v>
      </c>
      <c r="GY14" s="40">
        <f>IF(GY$7="",0,GY$11*условия!$V51)</f>
        <v>0</v>
      </c>
      <c r="GZ14" s="40">
        <f>IF(GZ$7="",0,GZ$11*условия!$V51)</f>
        <v>0</v>
      </c>
      <c r="HA14" s="40">
        <f>IF(HA$7="",0,HA$11*условия!$V51)</f>
        <v>0</v>
      </c>
      <c r="HB14" s="40">
        <f>IF(HB$7="",0,HB$11*условия!$V51)</f>
        <v>0</v>
      </c>
      <c r="HC14" s="40">
        <f>IF(HC$7="",0,HC$11*условия!$V51)</f>
        <v>0</v>
      </c>
      <c r="HD14" s="40">
        <f>IF(HD$7="",0,HD$11*условия!$V51)</f>
        <v>0</v>
      </c>
      <c r="HE14" s="40">
        <f>IF(HE$7="",0,HE$11*условия!$V51)</f>
        <v>0</v>
      </c>
      <c r="HF14" s="40">
        <f>IF(HF$7="",0,HF$11*условия!$V51)</f>
        <v>0</v>
      </c>
      <c r="HG14" s="40">
        <f>IF(HG$7="",0,HG$11*условия!$V51)</f>
        <v>0</v>
      </c>
      <c r="HH14" s="40">
        <f>IF(HH$7="",0,HH$11*условия!$V51)</f>
        <v>0</v>
      </c>
      <c r="HI14" s="40">
        <f>IF(HI$7="",0,HI$11*условия!$V51)</f>
        <v>0</v>
      </c>
      <c r="HJ14" s="40">
        <f>IF(HJ$7="",0,HJ$11*условия!$V51)</f>
        <v>0</v>
      </c>
      <c r="HK14" s="40">
        <f>IF(HK$7="",0,HK$11*условия!$V51)</f>
        <v>0</v>
      </c>
      <c r="HL14" s="40">
        <f>IF(HL$7="",0,HL$11*условия!$V51)</f>
        <v>0</v>
      </c>
      <c r="HM14" s="40">
        <f>IF(HM$7="",0,HM$11*условия!$V51)</f>
        <v>0</v>
      </c>
      <c r="HN14" s="40">
        <f>IF(HN$7="",0,HN$11*условия!$V51)</f>
        <v>0</v>
      </c>
      <c r="HO14" s="40">
        <f>IF(HO$7="",0,HO$11*условия!$V51)</f>
        <v>0</v>
      </c>
      <c r="HP14" s="40">
        <f>IF(HP$7="",0,HP$11*условия!$V51)</f>
        <v>0</v>
      </c>
      <c r="HQ14" s="40">
        <f>IF(HQ$7="",0,HQ$11*условия!$V51)</f>
        <v>0</v>
      </c>
      <c r="HR14" s="40">
        <f>IF(HR$7="",0,HR$11*условия!$V51)</f>
        <v>0</v>
      </c>
      <c r="HS14" s="40">
        <f>IF(HS$7="",0,HS$11*условия!$V51)</f>
        <v>0</v>
      </c>
      <c r="HT14" s="40">
        <f>IF(HT$7="",0,HT$11*условия!$V51)</f>
        <v>0</v>
      </c>
      <c r="HU14" s="40">
        <f>IF(HU$7="",0,HU$11*условия!$V51)</f>
        <v>0</v>
      </c>
      <c r="HV14" s="40">
        <f>IF(HV$7="",0,HV$11*условия!$V51)</f>
        <v>0</v>
      </c>
      <c r="HW14" s="40">
        <f>IF(HW$7="",0,HW$11*условия!$V51)</f>
        <v>0</v>
      </c>
      <c r="HX14" s="40">
        <f>IF(HX$7="",0,HX$11*условия!$V51)</f>
        <v>0</v>
      </c>
      <c r="HY14" s="40">
        <f>IF(HY$7="",0,HY$11*условия!$V51)</f>
        <v>0</v>
      </c>
      <c r="HZ14" s="40">
        <f>IF(HZ$7="",0,HZ$11*условия!$V51)</f>
        <v>0</v>
      </c>
      <c r="IA14" s="40">
        <f>IF(IA$7="",0,IA$11*условия!$V51)</f>
        <v>0</v>
      </c>
      <c r="IB14" s="40">
        <f>IF(IB$7="",0,IB$11*условия!$V51)</f>
        <v>0</v>
      </c>
      <c r="IC14" s="40">
        <f>IF(IC$7="",0,IC$11*условия!$V51)</f>
        <v>0</v>
      </c>
      <c r="ID14" s="40">
        <f>IF(ID$7="",0,ID$11*условия!$V51)</f>
        <v>0</v>
      </c>
      <c r="IE14" s="40">
        <f>IF(IE$7="",0,IE$11*условия!$V51)</f>
        <v>0</v>
      </c>
      <c r="IF14" s="40">
        <f>IF(IF$7="",0,IF$11*условия!$V51)</f>
        <v>0</v>
      </c>
      <c r="IG14" s="40">
        <f>IF(IG$7="",0,IG$11*условия!$V51)</f>
        <v>0</v>
      </c>
      <c r="IH14" s="40">
        <f>IF(IH$7="",0,IH$11*условия!$V51)</f>
        <v>0</v>
      </c>
      <c r="II14" s="40">
        <f>IF(II$7="",0,II$11*условия!$V51)</f>
        <v>0</v>
      </c>
      <c r="IJ14" s="40">
        <f>IF(IJ$7="",0,IJ$11*условия!$V51)</f>
        <v>0</v>
      </c>
      <c r="IK14" s="40">
        <f>IF(IK$7="",0,IK$11*условия!$V51)</f>
        <v>0</v>
      </c>
      <c r="IL14" s="40">
        <f>IF(IL$7="",0,IL$11*условия!$V51)</f>
        <v>0</v>
      </c>
      <c r="IM14" s="40">
        <f>IF(IM$7="",0,IM$11*условия!$V51)</f>
        <v>0</v>
      </c>
      <c r="IN14" s="40">
        <f>IF(IN$7="",0,IN$11*условия!$V51)</f>
        <v>0</v>
      </c>
      <c r="IO14" s="40">
        <f>IF(IO$7="",0,IO$11*условия!$V51)</f>
        <v>0</v>
      </c>
      <c r="IP14" s="40">
        <f>IF(IP$7="",0,IP$11*условия!$V51)</f>
        <v>0</v>
      </c>
      <c r="IQ14" s="40">
        <f>IF(IQ$7="",0,IQ$11*условия!$V51)</f>
        <v>0</v>
      </c>
      <c r="IR14" s="40">
        <f>IF(IR$7="",0,IR$11*условия!$V51)</f>
        <v>0</v>
      </c>
      <c r="IS14" s="40">
        <f>IF(IS$7="",0,IS$11*условия!$V51)</f>
        <v>0</v>
      </c>
      <c r="IT14" s="40">
        <f>IF(IT$7="",0,IT$11*условия!$V51)</f>
        <v>0</v>
      </c>
      <c r="IU14" s="40">
        <f>IF(IU$7="",0,IU$11*условия!$V51)</f>
        <v>0</v>
      </c>
      <c r="IV14" s="40">
        <f>IF(IV$7="",0,IV$11*условия!$V51)</f>
        <v>0</v>
      </c>
      <c r="IW14" s="40">
        <f>IF(IW$7="",0,IW$11*условия!$V51)</f>
        <v>0</v>
      </c>
      <c r="IX14" s="40">
        <f>IF(IX$7="",0,IX$11*условия!$V51)</f>
        <v>0</v>
      </c>
      <c r="IY14" s="40">
        <f>IF(IY$7="",0,IY$11*условия!$V51)</f>
        <v>0</v>
      </c>
      <c r="IZ14" s="40">
        <f>IF(IZ$7="",0,IZ$11*условия!$V51)</f>
        <v>0</v>
      </c>
      <c r="JA14" s="40">
        <f>IF(JA$7="",0,JA$11*условия!$V51)</f>
        <v>0</v>
      </c>
      <c r="JB14" s="40">
        <f>IF(JB$7="",0,JB$11*условия!$V51)</f>
        <v>0</v>
      </c>
      <c r="JC14" s="40">
        <f>IF(JC$7="",0,JC$11*условия!$V51)</f>
        <v>0</v>
      </c>
      <c r="JD14" s="40">
        <f>IF(JD$7="",0,JD$11*условия!$V51)</f>
        <v>0</v>
      </c>
      <c r="JE14" s="40">
        <f>IF(JE$7="",0,JE$11*условия!$V51)</f>
        <v>0</v>
      </c>
      <c r="JF14" s="40">
        <f>IF(JF$7="",0,JF$11*условия!$V51)</f>
        <v>0</v>
      </c>
      <c r="JG14" s="40">
        <f>IF(JG$7="",0,JG$11*условия!$V51)</f>
        <v>0</v>
      </c>
      <c r="JH14" s="40">
        <f>IF(JH$7="",0,JH$11*условия!$V51)</f>
        <v>0</v>
      </c>
      <c r="JI14" s="40">
        <f>IF(JI$7="",0,JI$11*условия!$V51)</f>
        <v>0</v>
      </c>
      <c r="JJ14" s="40">
        <f>IF(JJ$7="",0,JJ$11*условия!$V51)</f>
        <v>0</v>
      </c>
      <c r="JK14" s="40">
        <f>IF(JK$7="",0,JK$11*условия!$V51)</f>
        <v>0</v>
      </c>
      <c r="JL14" s="40">
        <f>IF(JL$7="",0,JL$11*условия!$V51)</f>
        <v>0</v>
      </c>
      <c r="JM14" s="40">
        <f>IF(JM$7="",0,JM$11*условия!$V51)</f>
        <v>0</v>
      </c>
      <c r="JN14" s="40">
        <f>IF(JN$7="",0,JN$11*условия!$V51)</f>
        <v>0</v>
      </c>
      <c r="JO14" s="40">
        <f>IF(JO$7="",0,JO$11*условия!$V51)</f>
        <v>0</v>
      </c>
      <c r="JP14" s="40">
        <f>IF(JP$7="",0,JP$11*условия!$V51)</f>
        <v>0</v>
      </c>
      <c r="JQ14" s="40">
        <f>IF(JQ$7="",0,JQ$11*условия!$V51)</f>
        <v>0</v>
      </c>
      <c r="JR14" s="40">
        <f>IF(JR$7="",0,JR$11*условия!$V51)</f>
        <v>0</v>
      </c>
      <c r="JS14" s="40">
        <f>IF(JS$7="",0,JS$11*условия!$V51)</f>
        <v>0</v>
      </c>
      <c r="JT14" s="40">
        <f>IF(JT$7="",0,JT$11*условия!$V51)</f>
        <v>0</v>
      </c>
      <c r="JU14" s="40">
        <f>IF(JU$7="",0,JU$11*условия!$V51)</f>
        <v>0</v>
      </c>
      <c r="JV14" s="40">
        <f>IF(JV$7="",0,JV$11*условия!$V51)</f>
        <v>0</v>
      </c>
      <c r="JW14" s="40">
        <f>IF(JW$7="",0,JW$11*условия!$V51)</f>
        <v>0</v>
      </c>
      <c r="JX14" s="40">
        <f>IF(JX$7="",0,JX$11*условия!$V51)</f>
        <v>0</v>
      </c>
      <c r="JY14" s="40">
        <f>IF(JY$7="",0,JY$11*условия!$V51)</f>
        <v>0</v>
      </c>
      <c r="JZ14" s="40">
        <f>IF(JZ$7="",0,JZ$11*условия!$V51)</f>
        <v>0</v>
      </c>
      <c r="KA14" s="40">
        <f>IF(KA$7="",0,KA$11*условия!$V51)</f>
        <v>0</v>
      </c>
      <c r="KB14" s="40">
        <f>IF(KB$7="",0,KB$11*условия!$V51)</f>
        <v>0</v>
      </c>
      <c r="KC14" s="40">
        <f>IF(KC$7="",0,KC$11*условия!$V51)</f>
        <v>0</v>
      </c>
      <c r="KD14" s="40">
        <f>IF(KD$7="",0,KD$11*условия!$V51)</f>
        <v>0</v>
      </c>
      <c r="KE14" s="40">
        <f>IF(KE$7="",0,KE$11*условия!$V51)</f>
        <v>0</v>
      </c>
      <c r="KF14" s="40">
        <f>IF(KF$7="",0,KF$11*условия!$V51)</f>
        <v>0</v>
      </c>
      <c r="KG14" s="40">
        <f>IF(KG$7="",0,KG$11*условия!$V51)</f>
        <v>0</v>
      </c>
      <c r="KH14" s="40">
        <f>IF(KH$7="",0,KH$11*условия!$V51)</f>
        <v>0</v>
      </c>
      <c r="KI14" s="40">
        <f>IF(KI$7="",0,KI$11*условия!$V51)</f>
        <v>0</v>
      </c>
      <c r="KJ14" s="40">
        <f>IF(KJ$7="",0,KJ$11*условия!$V51)</f>
        <v>0</v>
      </c>
      <c r="KK14" s="40">
        <f>IF(KK$7="",0,KK$11*условия!$V51)</f>
        <v>0</v>
      </c>
      <c r="KL14" s="40">
        <f>IF(KL$7="",0,KL$11*условия!$V51)</f>
        <v>0</v>
      </c>
      <c r="KM14" s="40">
        <f>IF(KM$7="",0,KM$11*условия!$V51)</f>
        <v>0</v>
      </c>
      <c r="KN14" s="40">
        <f>IF(KN$7="",0,KN$11*условия!$V51)</f>
        <v>0</v>
      </c>
      <c r="KO14" s="40">
        <f>IF(KO$7="",0,KO$11*условия!$V51)</f>
        <v>0</v>
      </c>
      <c r="KP14" s="40">
        <f>IF(KP$7="",0,KP$11*условия!$V51)</f>
        <v>0</v>
      </c>
      <c r="KQ14" s="40">
        <f>IF(KQ$7="",0,KQ$11*условия!$V51)</f>
        <v>0</v>
      </c>
      <c r="KR14" s="40">
        <f>IF(KR$7="",0,KR$11*условия!$V51)</f>
        <v>0</v>
      </c>
      <c r="KS14" s="40">
        <f>IF(KS$7="",0,KS$11*условия!$V51)</f>
        <v>0</v>
      </c>
      <c r="KT14" s="40">
        <f>IF(KT$7="",0,KT$11*условия!$V51)</f>
        <v>0</v>
      </c>
      <c r="KU14" s="40">
        <f>IF(KU$7="",0,KU$11*условия!$V51)</f>
        <v>0</v>
      </c>
      <c r="KV14" s="40">
        <f>IF(KV$7="",0,KV$11*условия!$V51)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договоров/окрытых магазинов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непостоянные-Партнеры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187.5</v>
      </c>
      <c r="S15" s="1"/>
      <c r="T15" s="40"/>
      <c r="U15" s="40">
        <f>IF(U$7="",0,U$11*условия!$V52)</f>
        <v>3.75</v>
      </c>
      <c r="V15" s="40">
        <f>IF(V$7="",0,V$11*условия!$V52)</f>
        <v>4.0625</v>
      </c>
      <c r="W15" s="40">
        <f>IF(W$7="",0,W$11*условия!$V52)</f>
        <v>4.375</v>
      </c>
      <c r="X15" s="40">
        <f>IF(X$7="",0,X$11*условия!$V52)</f>
        <v>4.6875</v>
      </c>
      <c r="Y15" s="40">
        <f>IF(Y$7="",0,Y$11*условия!$V52)</f>
        <v>5</v>
      </c>
      <c r="Z15" s="40">
        <f>IF(Z$7="",0,Z$11*условия!$V52)</f>
        <v>5.3125</v>
      </c>
      <c r="AA15" s="40">
        <f>IF(AA$7="",0,AA$11*условия!$V52)</f>
        <v>5.625</v>
      </c>
      <c r="AB15" s="40">
        <f>IF(AB$7="",0,AB$11*условия!$V52)</f>
        <v>5.9375</v>
      </c>
      <c r="AC15" s="40">
        <f>IF(AC$7="",0,AC$11*условия!$V52)</f>
        <v>6.25</v>
      </c>
      <c r="AD15" s="40">
        <f>IF(AD$7="",0,AD$11*условия!$V52)</f>
        <v>6.5625</v>
      </c>
      <c r="AE15" s="40">
        <f>IF(AE$7="",0,AE$11*условия!$V52)</f>
        <v>6.875</v>
      </c>
      <c r="AF15" s="40">
        <f>IF(AF$7="",0,AF$11*условия!$V52)</f>
        <v>7.1875</v>
      </c>
      <c r="AG15" s="40">
        <f>IF(AG$7="",0,AG$11*условия!$V52)</f>
        <v>7.5</v>
      </c>
      <c r="AH15" s="40">
        <f>IF(AH$7="",0,AH$11*условия!$V52)</f>
        <v>7.8125</v>
      </c>
      <c r="AI15" s="40">
        <f>IF(AI$7="",0,AI$11*условия!$V52)</f>
        <v>8.125</v>
      </c>
      <c r="AJ15" s="40">
        <f>IF(AJ$7="",0,AJ$11*условия!$V52)</f>
        <v>8.4375</v>
      </c>
      <c r="AK15" s="40">
        <f>IF(AK$7="",0,AK$11*условия!$V52)</f>
        <v>8.75</v>
      </c>
      <c r="AL15" s="40">
        <f>IF(AL$7="",0,AL$11*условия!$V52)</f>
        <v>9.0625</v>
      </c>
      <c r="AM15" s="40">
        <f>IF(AM$7="",0,AM$11*условия!$V52)</f>
        <v>9.375</v>
      </c>
      <c r="AN15" s="40">
        <f>IF(AN$7="",0,AN$11*условия!$V52)</f>
        <v>9.6875</v>
      </c>
      <c r="AO15" s="40">
        <f>IF(AO$7="",0,AO$11*условия!$V52)</f>
        <v>10</v>
      </c>
      <c r="AP15" s="40">
        <f>IF(AP$7="",0,AP$11*условия!$V52)</f>
        <v>10.3125</v>
      </c>
      <c r="AQ15" s="40">
        <f>IF(AQ$7="",0,AQ$11*условия!$V52)</f>
        <v>10.625</v>
      </c>
      <c r="AR15" s="40">
        <f>IF(AR$7="",0,AR$11*условия!$V52)</f>
        <v>10.9375</v>
      </c>
      <c r="AS15" s="40">
        <f>IF(AS$7="",0,AS$11*условия!$V52)</f>
        <v>11.25</v>
      </c>
      <c r="AT15" s="40">
        <f>IF(AT$7="",0,AT$11*условия!$V52)</f>
        <v>0</v>
      </c>
      <c r="AU15" s="40">
        <f>IF(AU$7="",0,AU$11*условия!$V52)</f>
        <v>0</v>
      </c>
      <c r="AV15" s="40">
        <f>IF(AV$7="",0,AV$11*условия!$V52)</f>
        <v>0</v>
      </c>
      <c r="AW15" s="40">
        <f>IF(AW$7="",0,AW$11*условия!$V52)</f>
        <v>0</v>
      </c>
      <c r="AX15" s="40">
        <f>IF(AX$7="",0,AX$11*условия!$V52)</f>
        <v>0</v>
      </c>
      <c r="AY15" s="40">
        <f>IF(AY$7="",0,AY$11*условия!$V52)</f>
        <v>0</v>
      </c>
      <c r="AZ15" s="40">
        <f>IF(AZ$7="",0,AZ$11*условия!$V52)</f>
        <v>0</v>
      </c>
      <c r="BA15" s="40">
        <f>IF(BA$7="",0,BA$11*условия!$V52)</f>
        <v>0</v>
      </c>
      <c r="BB15" s="40">
        <f>IF(BB$7="",0,BB$11*условия!$V52)</f>
        <v>0</v>
      </c>
      <c r="BC15" s="40">
        <f>IF(BC$7="",0,BC$11*условия!$V52)</f>
        <v>0</v>
      </c>
      <c r="BD15" s="40">
        <f>IF(BD$7="",0,BD$11*условия!$V52)</f>
        <v>0</v>
      </c>
      <c r="BE15" s="40">
        <f>IF(BE$7="",0,BE$11*условия!$V52)</f>
        <v>0</v>
      </c>
      <c r="BF15" s="40">
        <f>IF(BF$7="",0,BF$11*условия!$V52)</f>
        <v>0</v>
      </c>
      <c r="BG15" s="40">
        <f>IF(BG$7="",0,BG$11*условия!$V52)</f>
        <v>0</v>
      </c>
      <c r="BH15" s="40">
        <f>IF(BH$7="",0,BH$11*условия!$V52)</f>
        <v>0</v>
      </c>
      <c r="BI15" s="40">
        <f>IF(BI$7="",0,BI$11*условия!$V52)</f>
        <v>0</v>
      </c>
      <c r="BJ15" s="40">
        <f>IF(BJ$7="",0,BJ$11*условия!$V52)</f>
        <v>0</v>
      </c>
      <c r="BK15" s="40">
        <f>IF(BK$7="",0,BK$11*условия!$V52)</f>
        <v>0</v>
      </c>
      <c r="BL15" s="40">
        <f>IF(BL$7="",0,BL$11*условия!$V52)</f>
        <v>0</v>
      </c>
      <c r="BM15" s="40">
        <f>IF(BM$7="",0,BM$11*условия!$V52)</f>
        <v>0</v>
      </c>
      <c r="BN15" s="40">
        <f>IF(BN$7="",0,BN$11*условия!$V52)</f>
        <v>0</v>
      </c>
      <c r="BO15" s="40">
        <f>IF(BO$7="",0,BO$11*условия!$V52)</f>
        <v>0</v>
      </c>
      <c r="BP15" s="40">
        <f>IF(BP$7="",0,BP$11*условия!$V52)</f>
        <v>0</v>
      </c>
      <c r="BQ15" s="40">
        <f>IF(BQ$7="",0,BQ$11*условия!$V52)</f>
        <v>0</v>
      </c>
      <c r="BR15" s="40">
        <f>IF(BR$7="",0,BR$11*условия!$V52)</f>
        <v>0</v>
      </c>
      <c r="BS15" s="40">
        <f>IF(BS$7="",0,BS$11*условия!$V52)</f>
        <v>0</v>
      </c>
      <c r="BT15" s="40">
        <f>IF(BT$7="",0,BT$11*условия!$V52)</f>
        <v>0</v>
      </c>
      <c r="BU15" s="40">
        <f>IF(BU$7="",0,BU$11*условия!$V52)</f>
        <v>0</v>
      </c>
      <c r="BV15" s="40">
        <f>IF(BV$7="",0,BV$11*условия!$V52)</f>
        <v>0</v>
      </c>
      <c r="BW15" s="40">
        <f>IF(BW$7="",0,BW$11*условия!$V52)</f>
        <v>0</v>
      </c>
      <c r="BX15" s="40">
        <f>IF(BX$7="",0,BX$11*условия!$V52)</f>
        <v>0</v>
      </c>
      <c r="BY15" s="40">
        <f>IF(BY$7="",0,BY$11*условия!$V52)</f>
        <v>0</v>
      </c>
      <c r="BZ15" s="40">
        <f>IF(BZ$7="",0,BZ$11*условия!$V52)</f>
        <v>0</v>
      </c>
      <c r="CA15" s="40">
        <f>IF(CA$7="",0,CA$11*условия!$V52)</f>
        <v>0</v>
      </c>
      <c r="CB15" s="40">
        <f>IF(CB$7="",0,CB$11*условия!$V52)</f>
        <v>0</v>
      </c>
      <c r="CC15" s="40">
        <f>IF(CC$7="",0,CC$11*условия!$V52)</f>
        <v>0</v>
      </c>
      <c r="CD15" s="40">
        <f>IF(CD$7="",0,CD$11*условия!$V52)</f>
        <v>0</v>
      </c>
      <c r="CE15" s="40">
        <f>IF(CE$7="",0,CE$11*условия!$V52)</f>
        <v>0</v>
      </c>
      <c r="CF15" s="40">
        <f>IF(CF$7="",0,CF$11*условия!$V52)</f>
        <v>0</v>
      </c>
      <c r="CG15" s="40">
        <f>IF(CG$7="",0,CG$11*условия!$V52)</f>
        <v>0</v>
      </c>
      <c r="CH15" s="40">
        <f>IF(CH$7="",0,CH$11*условия!$V52)</f>
        <v>0</v>
      </c>
      <c r="CI15" s="40">
        <f>IF(CI$7="",0,CI$11*условия!$V52)</f>
        <v>0</v>
      </c>
      <c r="CJ15" s="40">
        <f>IF(CJ$7="",0,CJ$11*условия!$V52)</f>
        <v>0</v>
      </c>
      <c r="CK15" s="40">
        <f>IF(CK$7="",0,CK$11*условия!$V52)</f>
        <v>0</v>
      </c>
      <c r="CL15" s="40">
        <f>IF(CL$7="",0,CL$11*условия!$V52)</f>
        <v>0</v>
      </c>
      <c r="CM15" s="40">
        <f>IF(CM$7="",0,CM$11*условия!$V52)</f>
        <v>0</v>
      </c>
      <c r="CN15" s="40">
        <f>IF(CN$7="",0,CN$11*условия!$V52)</f>
        <v>0</v>
      </c>
      <c r="CO15" s="40">
        <f>IF(CO$7="",0,CO$11*условия!$V52)</f>
        <v>0</v>
      </c>
      <c r="CP15" s="40">
        <f>IF(CP$7="",0,CP$11*условия!$V52)</f>
        <v>0</v>
      </c>
      <c r="CQ15" s="40">
        <f>IF(CQ$7="",0,CQ$11*условия!$V52)</f>
        <v>0</v>
      </c>
      <c r="CR15" s="40">
        <f>IF(CR$7="",0,CR$11*условия!$V52)</f>
        <v>0</v>
      </c>
      <c r="CS15" s="40">
        <f>IF(CS$7="",0,CS$11*условия!$V52)</f>
        <v>0</v>
      </c>
      <c r="CT15" s="40">
        <f>IF(CT$7="",0,CT$11*условия!$V52)</f>
        <v>0</v>
      </c>
      <c r="CU15" s="40">
        <f>IF(CU$7="",0,CU$11*условия!$V52)</f>
        <v>0</v>
      </c>
      <c r="CV15" s="40">
        <f>IF(CV$7="",0,CV$11*условия!$V52)</f>
        <v>0</v>
      </c>
      <c r="CW15" s="40">
        <f>IF(CW$7="",0,CW$11*условия!$V52)</f>
        <v>0</v>
      </c>
      <c r="CX15" s="40">
        <f>IF(CX$7="",0,CX$11*условия!$V52)</f>
        <v>0</v>
      </c>
      <c r="CY15" s="40">
        <f>IF(CY$7="",0,CY$11*условия!$V52)</f>
        <v>0</v>
      </c>
      <c r="CZ15" s="40">
        <f>IF(CZ$7="",0,CZ$11*условия!$V52)</f>
        <v>0</v>
      </c>
      <c r="DA15" s="40">
        <f>IF(DA$7="",0,DA$11*условия!$V52)</f>
        <v>0</v>
      </c>
      <c r="DB15" s="40">
        <f>IF(DB$7="",0,DB$11*условия!$V52)</f>
        <v>0</v>
      </c>
      <c r="DC15" s="40">
        <f>IF(DC$7="",0,DC$11*условия!$V52)</f>
        <v>0</v>
      </c>
      <c r="DD15" s="40">
        <f>IF(DD$7="",0,DD$11*условия!$V52)</f>
        <v>0</v>
      </c>
      <c r="DE15" s="40">
        <f>IF(DE$7="",0,DE$11*условия!$V52)</f>
        <v>0</v>
      </c>
      <c r="DF15" s="40">
        <f>IF(DF$7="",0,DF$11*условия!$V52)</f>
        <v>0</v>
      </c>
      <c r="DG15" s="40">
        <f>IF(DG$7="",0,DG$11*условия!$V52)</f>
        <v>0</v>
      </c>
      <c r="DH15" s="40">
        <f>IF(DH$7="",0,DH$11*условия!$V52)</f>
        <v>0</v>
      </c>
      <c r="DI15" s="40">
        <f>IF(DI$7="",0,DI$11*условия!$V52)</f>
        <v>0</v>
      </c>
      <c r="DJ15" s="40">
        <f>IF(DJ$7="",0,DJ$11*условия!$V52)</f>
        <v>0</v>
      </c>
      <c r="DK15" s="40">
        <f>IF(DK$7="",0,DK$11*условия!$V52)</f>
        <v>0</v>
      </c>
      <c r="DL15" s="40">
        <f>IF(DL$7="",0,DL$11*условия!$V52)</f>
        <v>0</v>
      </c>
      <c r="DM15" s="40">
        <f>IF(DM$7="",0,DM$11*условия!$V52)</f>
        <v>0</v>
      </c>
      <c r="DN15" s="40">
        <f>IF(DN$7="",0,DN$11*условия!$V52)</f>
        <v>0</v>
      </c>
      <c r="DO15" s="40">
        <f>IF(DO$7="",0,DO$11*условия!$V52)</f>
        <v>0</v>
      </c>
      <c r="DP15" s="40">
        <f>IF(DP$7="",0,DP$11*условия!$V52)</f>
        <v>0</v>
      </c>
      <c r="DQ15" s="40">
        <f>IF(DQ$7="",0,DQ$11*условия!$V52)</f>
        <v>0</v>
      </c>
      <c r="DR15" s="40">
        <f>IF(DR$7="",0,DR$11*условия!$V52)</f>
        <v>0</v>
      </c>
      <c r="DS15" s="40">
        <f>IF(DS$7="",0,DS$11*условия!$V52)</f>
        <v>0</v>
      </c>
      <c r="DT15" s="40">
        <f>IF(DT$7="",0,DT$11*условия!$V52)</f>
        <v>0</v>
      </c>
      <c r="DU15" s="40">
        <f>IF(DU$7="",0,DU$11*условия!$V52)</f>
        <v>0</v>
      </c>
      <c r="DV15" s="40">
        <f>IF(DV$7="",0,DV$11*условия!$V52)</f>
        <v>0</v>
      </c>
      <c r="DW15" s="40">
        <f>IF(DW$7="",0,DW$11*условия!$V52)</f>
        <v>0</v>
      </c>
      <c r="DX15" s="40">
        <f>IF(DX$7="",0,DX$11*условия!$V52)</f>
        <v>0</v>
      </c>
      <c r="DY15" s="40">
        <f>IF(DY$7="",0,DY$11*условия!$V52)</f>
        <v>0</v>
      </c>
      <c r="DZ15" s="40">
        <f>IF(DZ$7="",0,DZ$11*условия!$V52)</f>
        <v>0</v>
      </c>
      <c r="EA15" s="40">
        <f>IF(EA$7="",0,EA$11*условия!$V52)</f>
        <v>0</v>
      </c>
      <c r="EB15" s="40">
        <f>IF(EB$7="",0,EB$11*условия!$V52)</f>
        <v>0</v>
      </c>
      <c r="EC15" s="40">
        <f>IF(EC$7="",0,EC$11*условия!$V52)</f>
        <v>0</v>
      </c>
      <c r="ED15" s="40">
        <f>IF(ED$7="",0,ED$11*условия!$V52)</f>
        <v>0</v>
      </c>
      <c r="EE15" s="40">
        <f>IF(EE$7="",0,EE$11*условия!$V52)</f>
        <v>0</v>
      </c>
      <c r="EF15" s="40">
        <f>IF(EF$7="",0,EF$11*условия!$V52)</f>
        <v>0</v>
      </c>
      <c r="EG15" s="40">
        <f>IF(EG$7="",0,EG$11*условия!$V52)</f>
        <v>0</v>
      </c>
      <c r="EH15" s="40">
        <f>IF(EH$7="",0,EH$11*условия!$V52)</f>
        <v>0</v>
      </c>
      <c r="EI15" s="40">
        <f>IF(EI$7="",0,EI$11*условия!$V52)</f>
        <v>0</v>
      </c>
      <c r="EJ15" s="40">
        <f>IF(EJ$7="",0,EJ$11*условия!$V52)</f>
        <v>0</v>
      </c>
      <c r="EK15" s="40">
        <f>IF(EK$7="",0,EK$11*условия!$V52)</f>
        <v>0</v>
      </c>
      <c r="EL15" s="40">
        <f>IF(EL$7="",0,EL$11*условия!$V52)</f>
        <v>0</v>
      </c>
      <c r="EM15" s="40">
        <f>IF(EM$7="",0,EM$11*условия!$V52)</f>
        <v>0</v>
      </c>
      <c r="EN15" s="40">
        <f>IF(EN$7="",0,EN$11*условия!$V52)</f>
        <v>0</v>
      </c>
      <c r="EO15" s="40">
        <f>IF(EO$7="",0,EO$11*условия!$V52)</f>
        <v>0</v>
      </c>
      <c r="EP15" s="40">
        <f>IF(EP$7="",0,EP$11*условия!$V52)</f>
        <v>0</v>
      </c>
      <c r="EQ15" s="40">
        <f>IF(EQ$7="",0,EQ$11*условия!$V52)</f>
        <v>0</v>
      </c>
      <c r="ER15" s="40">
        <f>IF(ER$7="",0,ER$11*условия!$V52)</f>
        <v>0</v>
      </c>
      <c r="ES15" s="40">
        <f>IF(ES$7="",0,ES$11*условия!$V52)</f>
        <v>0</v>
      </c>
      <c r="ET15" s="40">
        <f>IF(ET$7="",0,ET$11*условия!$V52)</f>
        <v>0</v>
      </c>
      <c r="EU15" s="40">
        <f>IF(EU$7="",0,EU$11*условия!$V52)</f>
        <v>0</v>
      </c>
      <c r="EV15" s="40">
        <f>IF(EV$7="",0,EV$11*условия!$V52)</f>
        <v>0</v>
      </c>
      <c r="EW15" s="40">
        <f>IF(EW$7="",0,EW$11*условия!$V52)</f>
        <v>0</v>
      </c>
      <c r="EX15" s="40">
        <f>IF(EX$7="",0,EX$11*условия!$V52)</f>
        <v>0</v>
      </c>
      <c r="EY15" s="40">
        <f>IF(EY$7="",0,EY$11*условия!$V52)</f>
        <v>0</v>
      </c>
      <c r="EZ15" s="40">
        <f>IF(EZ$7="",0,EZ$11*условия!$V52)</f>
        <v>0</v>
      </c>
      <c r="FA15" s="40">
        <f>IF(FA$7="",0,FA$11*условия!$V52)</f>
        <v>0</v>
      </c>
      <c r="FB15" s="40">
        <f>IF(FB$7="",0,FB$11*условия!$V52)</f>
        <v>0</v>
      </c>
      <c r="FC15" s="40">
        <f>IF(FC$7="",0,FC$11*условия!$V52)</f>
        <v>0</v>
      </c>
      <c r="FD15" s="40">
        <f>IF(FD$7="",0,FD$11*условия!$V52)</f>
        <v>0</v>
      </c>
      <c r="FE15" s="40">
        <f>IF(FE$7="",0,FE$11*условия!$V52)</f>
        <v>0</v>
      </c>
      <c r="FF15" s="40">
        <f>IF(FF$7="",0,FF$11*условия!$V52)</f>
        <v>0</v>
      </c>
      <c r="FG15" s="40">
        <f>IF(FG$7="",0,FG$11*условия!$V52)</f>
        <v>0</v>
      </c>
      <c r="FH15" s="40">
        <f>IF(FH$7="",0,FH$11*условия!$V52)</f>
        <v>0</v>
      </c>
      <c r="FI15" s="40">
        <f>IF(FI$7="",0,FI$11*условия!$V52)</f>
        <v>0</v>
      </c>
      <c r="FJ15" s="40">
        <f>IF(FJ$7="",0,FJ$11*условия!$V52)</f>
        <v>0</v>
      </c>
      <c r="FK15" s="40">
        <f>IF(FK$7="",0,FK$11*условия!$V52)</f>
        <v>0</v>
      </c>
      <c r="FL15" s="40">
        <f>IF(FL$7="",0,FL$11*условия!$V52)</f>
        <v>0</v>
      </c>
      <c r="FM15" s="40">
        <f>IF(FM$7="",0,FM$11*условия!$V52)</f>
        <v>0</v>
      </c>
      <c r="FN15" s="40">
        <f>IF(FN$7="",0,FN$11*условия!$V52)</f>
        <v>0</v>
      </c>
      <c r="FO15" s="40">
        <f>IF(FO$7="",0,FO$11*условия!$V52)</f>
        <v>0</v>
      </c>
      <c r="FP15" s="40">
        <f>IF(FP$7="",0,FP$11*условия!$V52)</f>
        <v>0</v>
      </c>
      <c r="FQ15" s="40">
        <f>IF(FQ$7="",0,FQ$11*условия!$V52)</f>
        <v>0</v>
      </c>
      <c r="FR15" s="40">
        <f>IF(FR$7="",0,FR$11*условия!$V52)</f>
        <v>0</v>
      </c>
      <c r="FS15" s="40">
        <f>IF(FS$7="",0,FS$11*условия!$V52)</f>
        <v>0</v>
      </c>
      <c r="FT15" s="40">
        <f>IF(FT$7="",0,FT$11*условия!$V52)</f>
        <v>0</v>
      </c>
      <c r="FU15" s="40">
        <f>IF(FU$7="",0,FU$11*условия!$V52)</f>
        <v>0</v>
      </c>
      <c r="FV15" s="40">
        <f>IF(FV$7="",0,FV$11*условия!$V52)</f>
        <v>0</v>
      </c>
      <c r="FW15" s="40">
        <f>IF(FW$7="",0,FW$11*условия!$V52)</f>
        <v>0</v>
      </c>
      <c r="FX15" s="40">
        <f>IF(FX$7="",0,FX$11*условия!$V52)</f>
        <v>0</v>
      </c>
      <c r="FY15" s="40">
        <f>IF(FY$7="",0,FY$11*условия!$V52)</f>
        <v>0</v>
      </c>
      <c r="FZ15" s="40">
        <f>IF(FZ$7="",0,FZ$11*условия!$V52)</f>
        <v>0</v>
      </c>
      <c r="GA15" s="40">
        <f>IF(GA$7="",0,GA$11*условия!$V52)</f>
        <v>0</v>
      </c>
      <c r="GB15" s="40">
        <f>IF(GB$7="",0,GB$11*условия!$V52)</f>
        <v>0</v>
      </c>
      <c r="GC15" s="40">
        <f>IF(GC$7="",0,GC$11*условия!$V52)</f>
        <v>0</v>
      </c>
      <c r="GD15" s="40">
        <f>IF(GD$7="",0,GD$11*условия!$V52)</f>
        <v>0</v>
      </c>
      <c r="GE15" s="40">
        <f>IF(GE$7="",0,GE$11*условия!$V52)</f>
        <v>0</v>
      </c>
      <c r="GF15" s="40">
        <f>IF(GF$7="",0,GF$11*условия!$V52)</f>
        <v>0</v>
      </c>
      <c r="GG15" s="40">
        <f>IF(GG$7="",0,GG$11*условия!$V52)</f>
        <v>0</v>
      </c>
      <c r="GH15" s="40">
        <f>IF(GH$7="",0,GH$11*условия!$V52)</f>
        <v>0</v>
      </c>
      <c r="GI15" s="40">
        <f>IF(GI$7="",0,GI$11*условия!$V52)</f>
        <v>0</v>
      </c>
      <c r="GJ15" s="40">
        <f>IF(GJ$7="",0,GJ$11*условия!$V52)</f>
        <v>0</v>
      </c>
      <c r="GK15" s="40">
        <f>IF(GK$7="",0,GK$11*условия!$V52)</f>
        <v>0</v>
      </c>
      <c r="GL15" s="40">
        <f>IF(GL$7="",0,GL$11*условия!$V52)</f>
        <v>0</v>
      </c>
      <c r="GM15" s="40">
        <f>IF(GM$7="",0,GM$11*условия!$V52)</f>
        <v>0</v>
      </c>
      <c r="GN15" s="40">
        <f>IF(GN$7="",0,GN$11*условия!$V52)</f>
        <v>0</v>
      </c>
      <c r="GO15" s="40">
        <f>IF(GO$7="",0,GO$11*условия!$V52)</f>
        <v>0</v>
      </c>
      <c r="GP15" s="40">
        <f>IF(GP$7="",0,GP$11*условия!$V52)</f>
        <v>0</v>
      </c>
      <c r="GQ15" s="40">
        <f>IF(GQ$7="",0,GQ$11*условия!$V52)</f>
        <v>0</v>
      </c>
      <c r="GR15" s="40">
        <f>IF(GR$7="",0,GR$11*условия!$V52)</f>
        <v>0</v>
      </c>
      <c r="GS15" s="40">
        <f>IF(GS$7="",0,GS$11*условия!$V52)</f>
        <v>0</v>
      </c>
      <c r="GT15" s="40">
        <f>IF(GT$7="",0,GT$11*условия!$V52)</f>
        <v>0</v>
      </c>
      <c r="GU15" s="40">
        <f>IF(GU$7="",0,GU$11*условия!$V52)</f>
        <v>0</v>
      </c>
      <c r="GV15" s="40">
        <f>IF(GV$7="",0,GV$11*условия!$V52)</f>
        <v>0</v>
      </c>
      <c r="GW15" s="40">
        <f>IF(GW$7="",0,GW$11*условия!$V52)</f>
        <v>0</v>
      </c>
      <c r="GX15" s="40">
        <f>IF(GX$7="",0,GX$11*условия!$V52)</f>
        <v>0</v>
      </c>
      <c r="GY15" s="40">
        <f>IF(GY$7="",0,GY$11*условия!$V52)</f>
        <v>0</v>
      </c>
      <c r="GZ15" s="40">
        <f>IF(GZ$7="",0,GZ$11*условия!$V52)</f>
        <v>0</v>
      </c>
      <c r="HA15" s="40">
        <f>IF(HA$7="",0,HA$11*условия!$V52)</f>
        <v>0</v>
      </c>
      <c r="HB15" s="40">
        <f>IF(HB$7="",0,HB$11*условия!$V52)</f>
        <v>0</v>
      </c>
      <c r="HC15" s="40">
        <f>IF(HC$7="",0,HC$11*условия!$V52)</f>
        <v>0</v>
      </c>
      <c r="HD15" s="40">
        <f>IF(HD$7="",0,HD$11*условия!$V52)</f>
        <v>0</v>
      </c>
      <c r="HE15" s="40">
        <f>IF(HE$7="",0,HE$11*условия!$V52)</f>
        <v>0</v>
      </c>
      <c r="HF15" s="40">
        <f>IF(HF$7="",0,HF$11*условия!$V52)</f>
        <v>0</v>
      </c>
      <c r="HG15" s="40">
        <f>IF(HG$7="",0,HG$11*условия!$V52)</f>
        <v>0</v>
      </c>
      <c r="HH15" s="40">
        <f>IF(HH$7="",0,HH$11*условия!$V52)</f>
        <v>0</v>
      </c>
      <c r="HI15" s="40">
        <f>IF(HI$7="",0,HI$11*условия!$V52)</f>
        <v>0</v>
      </c>
      <c r="HJ15" s="40">
        <f>IF(HJ$7="",0,HJ$11*условия!$V52)</f>
        <v>0</v>
      </c>
      <c r="HK15" s="40">
        <f>IF(HK$7="",0,HK$11*условия!$V52)</f>
        <v>0</v>
      </c>
      <c r="HL15" s="40">
        <f>IF(HL$7="",0,HL$11*условия!$V52)</f>
        <v>0</v>
      </c>
      <c r="HM15" s="40">
        <f>IF(HM$7="",0,HM$11*условия!$V52)</f>
        <v>0</v>
      </c>
      <c r="HN15" s="40">
        <f>IF(HN$7="",0,HN$11*условия!$V52)</f>
        <v>0</v>
      </c>
      <c r="HO15" s="40">
        <f>IF(HO$7="",0,HO$11*условия!$V52)</f>
        <v>0</v>
      </c>
      <c r="HP15" s="40">
        <f>IF(HP$7="",0,HP$11*условия!$V52)</f>
        <v>0</v>
      </c>
      <c r="HQ15" s="40">
        <f>IF(HQ$7="",0,HQ$11*условия!$V52)</f>
        <v>0</v>
      </c>
      <c r="HR15" s="40">
        <f>IF(HR$7="",0,HR$11*условия!$V52)</f>
        <v>0</v>
      </c>
      <c r="HS15" s="40">
        <f>IF(HS$7="",0,HS$11*условия!$V52)</f>
        <v>0</v>
      </c>
      <c r="HT15" s="40">
        <f>IF(HT$7="",0,HT$11*условия!$V52)</f>
        <v>0</v>
      </c>
      <c r="HU15" s="40">
        <f>IF(HU$7="",0,HU$11*условия!$V52)</f>
        <v>0</v>
      </c>
      <c r="HV15" s="40">
        <f>IF(HV$7="",0,HV$11*условия!$V52)</f>
        <v>0</v>
      </c>
      <c r="HW15" s="40">
        <f>IF(HW$7="",0,HW$11*условия!$V52)</f>
        <v>0</v>
      </c>
      <c r="HX15" s="40">
        <f>IF(HX$7="",0,HX$11*условия!$V52)</f>
        <v>0</v>
      </c>
      <c r="HY15" s="40">
        <f>IF(HY$7="",0,HY$11*условия!$V52)</f>
        <v>0</v>
      </c>
      <c r="HZ15" s="40">
        <f>IF(HZ$7="",0,HZ$11*условия!$V52)</f>
        <v>0</v>
      </c>
      <c r="IA15" s="40">
        <f>IF(IA$7="",0,IA$11*условия!$V52)</f>
        <v>0</v>
      </c>
      <c r="IB15" s="40">
        <f>IF(IB$7="",0,IB$11*условия!$V52)</f>
        <v>0</v>
      </c>
      <c r="IC15" s="40">
        <f>IF(IC$7="",0,IC$11*условия!$V52)</f>
        <v>0</v>
      </c>
      <c r="ID15" s="40">
        <f>IF(ID$7="",0,ID$11*условия!$V52)</f>
        <v>0</v>
      </c>
      <c r="IE15" s="40">
        <f>IF(IE$7="",0,IE$11*условия!$V52)</f>
        <v>0</v>
      </c>
      <c r="IF15" s="40">
        <f>IF(IF$7="",0,IF$11*условия!$V52)</f>
        <v>0</v>
      </c>
      <c r="IG15" s="40">
        <f>IF(IG$7="",0,IG$11*условия!$V52)</f>
        <v>0</v>
      </c>
      <c r="IH15" s="40">
        <f>IF(IH$7="",0,IH$11*условия!$V52)</f>
        <v>0</v>
      </c>
      <c r="II15" s="40">
        <f>IF(II$7="",0,II$11*условия!$V52)</f>
        <v>0</v>
      </c>
      <c r="IJ15" s="40">
        <f>IF(IJ$7="",0,IJ$11*условия!$V52)</f>
        <v>0</v>
      </c>
      <c r="IK15" s="40">
        <f>IF(IK$7="",0,IK$11*условия!$V52)</f>
        <v>0</v>
      </c>
      <c r="IL15" s="40">
        <f>IF(IL$7="",0,IL$11*условия!$V52)</f>
        <v>0</v>
      </c>
      <c r="IM15" s="40">
        <f>IF(IM$7="",0,IM$11*условия!$V52)</f>
        <v>0</v>
      </c>
      <c r="IN15" s="40">
        <f>IF(IN$7="",0,IN$11*условия!$V52)</f>
        <v>0</v>
      </c>
      <c r="IO15" s="40">
        <f>IF(IO$7="",0,IO$11*условия!$V52)</f>
        <v>0</v>
      </c>
      <c r="IP15" s="40">
        <f>IF(IP$7="",0,IP$11*условия!$V52)</f>
        <v>0</v>
      </c>
      <c r="IQ15" s="40">
        <f>IF(IQ$7="",0,IQ$11*условия!$V52)</f>
        <v>0</v>
      </c>
      <c r="IR15" s="40">
        <f>IF(IR$7="",0,IR$11*условия!$V52)</f>
        <v>0</v>
      </c>
      <c r="IS15" s="40">
        <f>IF(IS$7="",0,IS$11*условия!$V52)</f>
        <v>0</v>
      </c>
      <c r="IT15" s="40">
        <f>IF(IT$7="",0,IT$11*условия!$V52)</f>
        <v>0</v>
      </c>
      <c r="IU15" s="40">
        <f>IF(IU$7="",0,IU$11*условия!$V52)</f>
        <v>0</v>
      </c>
      <c r="IV15" s="40">
        <f>IF(IV$7="",0,IV$11*условия!$V52)</f>
        <v>0</v>
      </c>
      <c r="IW15" s="40">
        <f>IF(IW$7="",0,IW$11*условия!$V52)</f>
        <v>0</v>
      </c>
      <c r="IX15" s="40">
        <f>IF(IX$7="",0,IX$11*условия!$V52)</f>
        <v>0</v>
      </c>
      <c r="IY15" s="40">
        <f>IF(IY$7="",0,IY$11*условия!$V52)</f>
        <v>0</v>
      </c>
      <c r="IZ15" s="40">
        <f>IF(IZ$7="",0,IZ$11*условия!$V52)</f>
        <v>0</v>
      </c>
      <c r="JA15" s="40">
        <f>IF(JA$7="",0,JA$11*условия!$V52)</f>
        <v>0</v>
      </c>
      <c r="JB15" s="40">
        <f>IF(JB$7="",0,JB$11*условия!$V52)</f>
        <v>0</v>
      </c>
      <c r="JC15" s="40">
        <f>IF(JC$7="",0,JC$11*условия!$V52)</f>
        <v>0</v>
      </c>
      <c r="JD15" s="40">
        <f>IF(JD$7="",0,JD$11*условия!$V52)</f>
        <v>0</v>
      </c>
      <c r="JE15" s="40">
        <f>IF(JE$7="",0,JE$11*условия!$V52)</f>
        <v>0</v>
      </c>
      <c r="JF15" s="40">
        <f>IF(JF$7="",0,JF$11*условия!$V52)</f>
        <v>0</v>
      </c>
      <c r="JG15" s="40">
        <f>IF(JG$7="",0,JG$11*условия!$V52)</f>
        <v>0</v>
      </c>
      <c r="JH15" s="40">
        <f>IF(JH$7="",0,JH$11*условия!$V52)</f>
        <v>0</v>
      </c>
      <c r="JI15" s="40">
        <f>IF(JI$7="",0,JI$11*условия!$V52)</f>
        <v>0</v>
      </c>
      <c r="JJ15" s="40">
        <f>IF(JJ$7="",0,JJ$11*условия!$V52)</f>
        <v>0</v>
      </c>
      <c r="JK15" s="40">
        <f>IF(JK$7="",0,JK$11*условия!$V52)</f>
        <v>0</v>
      </c>
      <c r="JL15" s="40">
        <f>IF(JL$7="",0,JL$11*условия!$V52)</f>
        <v>0</v>
      </c>
      <c r="JM15" s="40">
        <f>IF(JM$7="",0,JM$11*условия!$V52)</f>
        <v>0</v>
      </c>
      <c r="JN15" s="40">
        <f>IF(JN$7="",0,JN$11*условия!$V52)</f>
        <v>0</v>
      </c>
      <c r="JO15" s="40">
        <f>IF(JO$7="",0,JO$11*условия!$V52)</f>
        <v>0</v>
      </c>
      <c r="JP15" s="40">
        <f>IF(JP$7="",0,JP$11*условия!$V52)</f>
        <v>0</v>
      </c>
      <c r="JQ15" s="40">
        <f>IF(JQ$7="",0,JQ$11*условия!$V52)</f>
        <v>0</v>
      </c>
      <c r="JR15" s="40">
        <f>IF(JR$7="",0,JR$11*условия!$V52)</f>
        <v>0</v>
      </c>
      <c r="JS15" s="40">
        <f>IF(JS$7="",0,JS$11*условия!$V52)</f>
        <v>0</v>
      </c>
      <c r="JT15" s="40">
        <f>IF(JT$7="",0,JT$11*условия!$V52)</f>
        <v>0</v>
      </c>
      <c r="JU15" s="40">
        <f>IF(JU$7="",0,JU$11*условия!$V52)</f>
        <v>0</v>
      </c>
      <c r="JV15" s="40">
        <f>IF(JV$7="",0,JV$11*условия!$V52)</f>
        <v>0</v>
      </c>
      <c r="JW15" s="40">
        <f>IF(JW$7="",0,JW$11*условия!$V52)</f>
        <v>0</v>
      </c>
      <c r="JX15" s="40">
        <f>IF(JX$7="",0,JX$11*условия!$V52)</f>
        <v>0</v>
      </c>
      <c r="JY15" s="40">
        <f>IF(JY$7="",0,JY$11*условия!$V52)</f>
        <v>0</v>
      </c>
      <c r="JZ15" s="40">
        <f>IF(JZ$7="",0,JZ$11*условия!$V52)</f>
        <v>0</v>
      </c>
      <c r="KA15" s="40">
        <f>IF(KA$7="",0,KA$11*условия!$V52)</f>
        <v>0</v>
      </c>
      <c r="KB15" s="40">
        <f>IF(KB$7="",0,KB$11*условия!$V52)</f>
        <v>0</v>
      </c>
      <c r="KC15" s="40">
        <f>IF(KC$7="",0,KC$11*условия!$V52)</f>
        <v>0</v>
      </c>
      <c r="KD15" s="40">
        <f>IF(KD$7="",0,KD$11*условия!$V52)</f>
        <v>0</v>
      </c>
      <c r="KE15" s="40">
        <f>IF(KE$7="",0,KE$11*условия!$V52)</f>
        <v>0</v>
      </c>
      <c r="KF15" s="40">
        <f>IF(KF$7="",0,KF$11*условия!$V52)</f>
        <v>0</v>
      </c>
      <c r="KG15" s="40">
        <f>IF(KG$7="",0,KG$11*условия!$V52)</f>
        <v>0</v>
      </c>
      <c r="KH15" s="40">
        <f>IF(KH$7="",0,KH$11*условия!$V52)</f>
        <v>0</v>
      </c>
      <c r="KI15" s="40">
        <f>IF(KI$7="",0,KI$11*условия!$V52)</f>
        <v>0</v>
      </c>
      <c r="KJ15" s="40">
        <f>IF(KJ$7="",0,KJ$11*условия!$V52)</f>
        <v>0</v>
      </c>
      <c r="KK15" s="40">
        <f>IF(KK$7="",0,KK$11*условия!$V52)</f>
        <v>0</v>
      </c>
      <c r="KL15" s="40">
        <f>IF(KL$7="",0,KL$11*условия!$V52)</f>
        <v>0</v>
      </c>
      <c r="KM15" s="40">
        <f>IF(KM$7="",0,KM$11*условия!$V52)</f>
        <v>0</v>
      </c>
      <c r="KN15" s="40">
        <f>IF(KN$7="",0,KN$11*условия!$V52)</f>
        <v>0</v>
      </c>
      <c r="KO15" s="40">
        <f>IF(KO$7="",0,KO$11*условия!$V52)</f>
        <v>0</v>
      </c>
      <c r="KP15" s="40">
        <f>IF(KP$7="",0,KP$11*условия!$V52)</f>
        <v>0</v>
      </c>
      <c r="KQ15" s="40">
        <f>IF(KQ$7="",0,KQ$11*условия!$V52)</f>
        <v>0</v>
      </c>
      <c r="KR15" s="40">
        <f>IF(KR$7="",0,KR$11*условия!$V52)</f>
        <v>0</v>
      </c>
      <c r="KS15" s="40">
        <f>IF(KS$7="",0,KS$11*условия!$V52)</f>
        <v>0</v>
      </c>
      <c r="KT15" s="40">
        <f>IF(KT$7="",0,KT$11*условия!$V52)</f>
        <v>0</v>
      </c>
      <c r="KU15" s="40">
        <f>IF(KU$7="",0,KU$11*условия!$V52)</f>
        <v>0</v>
      </c>
      <c r="KV15" s="40">
        <f>IF(KV$7="",0,KV$11*условия!$V52)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договоров/окрытых магазинов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собственные магазины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172.5</v>
      </c>
      <c r="S16" s="1"/>
      <c r="T16" s="40"/>
      <c r="U16" s="40">
        <f>IF(U$7="",0,U$11*условия!$V53)</f>
        <v>3.45</v>
      </c>
      <c r="V16" s="40">
        <f>IF(V$7="",0,V$11*условия!$V53)</f>
        <v>3.7375000000000003</v>
      </c>
      <c r="W16" s="40">
        <f>IF(W$7="",0,W$11*условия!$V53)</f>
        <v>4.0250000000000004</v>
      </c>
      <c r="X16" s="40">
        <f>IF(X$7="",0,X$11*условия!$V53)</f>
        <v>4.3125</v>
      </c>
      <c r="Y16" s="40">
        <f>IF(Y$7="",0,Y$11*условия!$V53)</f>
        <v>4.6000000000000005</v>
      </c>
      <c r="Z16" s="40">
        <f>IF(Z$7="",0,Z$11*условия!$V53)</f>
        <v>4.8875000000000002</v>
      </c>
      <c r="AA16" s="40">
        <f>IF(AA$7="",0,AA$11*условия!$V53)</f>
        <v>5.1749999999999998</v>
      </c>
      <c r="AB16" s="40">
        <f>IF(AB$7="",0,AB$11*условия!$V53)</f>
        <v>5.4625000000000004</v>
      </c>
      <c r="AC16" s="40">
        <f>IF(AC$7="",0,AC$11*условия!$V53)</f>
        <v>5.75</v>
      </c>
      <c r="AD16" s="40">
        <f>IF(AD$7="",0,AD$11*условия!$V53)</f>
        <v>6.0375000000000005</v>
      </c>
      <c r="AE16" s="40">
        <f>IF(AE$7="",0,AE$11*условия!$V53)</f>
        <v>6.3250000000000002</v>
      </c>
      <c r="AF16" s="40">
        <f>IF(AF$7="",0,AF$11*условия!$V53)</f>
        <v>6.6125000000000007</v>
      </c>
      <c r="AG16" s="40">
        <f>IF(AG$7="",0,AG$11*условия!$V53)</f>
        <v>6.9</v>
      </c>
      <c r="AH16" s="40">
        <f>IF(AH$7="",0,AH$11*условия!$V53)</f>
        <v>7.1875</v>
      </c>
      <c r="AI16" s="40">
        <f>IF(AI$7="",0,AI$11*условия!$V53)</f>
        <v>7.4750000000000005</v>
      </c>
      <c r="AJ16" s="40">
        <f>IF(AJ$7="",0,AJ$11*условия!$V53)</f>
        <v>7.7625000000000002</v>
      </c>
      <c r="AK16" s="40">
        <f>IF(AK$7="",0,AK$11*условия!$V53)</f>
        <v>8.0500000000000007</v>
      </c>
      <c r="AL16" s="40">
        <f>IF(AL$7="",0,AL$11*условия!$V53)</f>
        <v>8.3375000000000004</v>
      </c>
      <c r="AM16" s="40">
        <f>IF(AM$7="",0,AM$11*условия!$V53)</f>
        <v>8.625</v>
      </c>
      <c r="AN16" s="40">
        <f>IF(AN$7="",0,AN$11*условия!$V53)</f>
        <v>8.9124999999999996</v>
      </c>
      <c r="AO16" s="40">
        <f>IF(AO$7="",0,AO$11*условия!$V53)</f>
        <v>9.2000000000000011</v>
      </c>
      <c r="AP16" s="40">
        <f>IF(AP$7="",0,AP$11*условия!$V53)</f>
        <v>9.4875000000000007</v>
      </c>
      <c r="AQ16" s="40">
        <f>IF(AQ$7="",0,AQ$11*условия!$V53)</f>
        <v>9.7750000000000004</v>
      </c>
      <c r="AR16" s="40">
        <f>IF(AR$7="",0,AR$11*условия!$V53)</f>
        <v>10.0625</v>
      </c>
      <c r="AS16" s="40">
        <f>IF(AS$7="",0,AS$11*условия!$V53)</f>
        <v>10.35</v>
      </c>
      <c r="AT16" s="40">
        <f>IF(AT$7="",0,AT$11*условия!$V53)</f>
        <v>0</v>
      </c>
      <c r="AU16" s="40">
        <f>IF(AU$7="",0,AU$11*условия!$V53)</f>
        <v>0</v>
      </c>
      <c r="AV16" s="40">
        <f>IF(AV$7="",0,AV$11*условия!$V53)</f>
        <v>0</v>
      </c>
      <c r="AW16" s="40">
        <f>IF(AW$7="",0,AW$11*условия!$V53)</f>
        <v>0</v>
      </c>
      <c r="AX16" s="40">
        <f>IF(AX$7="",0,AX$11*условия!$V53)</f>
        <v>0</v>
      </c>
      <c r="AY16" s="40">
        <f>IF(AY$7="",0,AY$11*условия!$V53)</f>
        <v>0</v>
      </c>
      <c r="AZ16" s="40">
        <f>IF(AZ$7="",0,AZ$11*условия!$V53)</f>
        <v>0</v>
      </c>
      <c r="BA16" s="40">
        <f>IF(BA$7="",0,BA$11*условия!$V53)</f>
        <v>0</v>
      </c>
      <c r="BB16" s="40">
        <f>IF(BB$7="",0,BB$11*условия!$V53)</f>
        <v>0</v>
      </c>
      <c r="BC16" s="40">
        <f>IF(BC$7="",0,BC$11*условия!$V53)</f>
        <v>0</v>
      </c>
      <c r="BD16" s="40">
        <f>IF(BD$7="",0,BD$11*условия!$V53)</f>
        <v>0</v>
      </c>
      <c r="BE16" s="40">
        <f>IF(BE$7="",0,BE$11*условия!$V53)</f>
        <v>0</v>
      </c>
      <c r="BF16" s="40">
        <f>IF(BF$7="",0,BF$11*условия!$V53)</f>
        <v>0</v>
      </c>
      <c r="BG16" s="40">
        <f>IF(BG$7="",0,BG$11*условия!$V53)</f>
        <v>0</v>
      </c>
      <c r="BH16" s="40">
        <f>IF(BH$7="",0,BH$11*условия!$V53)</f>
        <v>0</v>
      </c>
      <c r="BI16" s="40">
        <f>IF(BI$7="",0,BI$11*условия!$V53)</f>
        <v>0</v>
      </c>
      <c r="BJ16" s="40">
        <f>IF(BJ$7="",0,BJ$11*условия!$V53)</f>
        <v>0</v>
      </c>
      <c r="BK16" s="40">
        <f>IF(BK$7="",0,BK$11*условия!$V53)</f>
        <v>0</v>
      </c>
      <c r="BL16" s="40">
        <f>IF(BL$7="",0,BL$11*условия!$V53)</f>
        <v>0</v>
      </c>
      <c r="BM16" s="40">
        <f>IF(BM$7="",0,BM$11*условия!$V53)</f>
        <v>0</v>
      </c>
      <c r="BN16" s="40">
        <f>IF(BN$7="",0,BN$11*условия!$V53)</f>
        <v>0</v>
      </c>
      <c r="BO16" s="40">
        <f>IF(BO$7="",0,BO$11*условия!$V53)</f>
        <v>0</v>
      </c>
      <c r="BP16" s="40">
        <f>IF(BP$7="",0,BP$11*условия!$V53)</f>
        <v>0</v>
      </c>
      <c r="BQ16" s="40">
        <f>IF(BQ$7="",0,BQ$11*условия!$V53)</f>
        <v>0</v>
      </c>
      <c r="BR16" s="40">
        <f>IF(BR$7="",0,BR$11*условия!$V53)</f>
        <v>0</v>
      </c>
      <c r="BS16" s="40">
        <f>IF(BS$7="",0,BS$11*условия!$V53)</f>
        <v>0</v>
      </c>
      <c r="BT16" s="40">
        <f>IF(BT$7="",0,BT$11*условия!$V53)</f>
        <v>0</v>
      </c>
      <c r="BU16" s="40">
        <f>IF(BU$7="",0,BU$11*условия!$V53)</f>
        <v>0</v>
      </c>
      <c r="BV16" s="40">
        <f>IF(BV$7="",0,BV$11*условия!$V53)</f>
        <v>0</v>
      </c>
      <c r="BW16" s="40">
        <f>IF(BW$7="",0,BW$11*условия!$V53)</f>
        <v>0</v>
      </c>
      <c r="BX16" s="40">
        <f>IF(BX$7="",0,BX$11*условия!$V53)</f>
        <v>0</v>
      </c>
      <c r="BY16" s="40">
        <f>IF(BY$7="",0,BY$11*условия!$V53)</f>
        <v>0</v>
      </c>
      <c r="BZ16" s="40">
        <f>IF(BZ$7="",0,BZ$11*условия!$V53)</f>
        <v>0</v>
      </c>
      <c r="CA16" s="40">
        <f>IF(CA$7="",0,CA$11*условия!$V53)</f>
        <v>0</v>
      </c>
      <c r="CB16" s="40">
        <f>IF(CB$7="",0,CB$11*условия!$V53)</f>
        <v>0</v>
      </c>
      <c r="CC16" s="40">
        <f>IF(CC$7="",0,CC$11*условия!$V53)</f>
        <v>0</v>
      </c>
      <c r="CD16" s="40">
        <f>IF(CD$7="",0,CD$11*условия!$V53)</f>
        <v>0</v>
      </c>
      <c r="CE16" s="40">
        <f>IF(CE$7="",0,CE$11*условия!$V53)</f>
        <v>0</v>
      </c>
      <c r="CF16" s="40">
        <f>IF(CF$7="",0,CF$11*условия!$V53)</f>
        <v>0</v>
      </c>
      <c r="CG16" s="40">
        <f>IF(CG$7="",0,CG$11*условия!$V53)</f>
        <v>0</v>
      </c>
      <c r="CH16" s="40">
        <f>IF(CH$7="",0,CH$11*условия!$V53)</f>
        <v>0</v>
      </c>
      <c r="CI16" s="40">
        <f>IF(CI$7="",0,CI$11*условия!$V53)</f>
        <v>0</v>
      </c>
      <c r="CJ16" s="40">
        <f>IF(CJ$7="",0,CJ$11*условия!$V53)</f>
        <v>0</v>
      </c>
      <c r="CK16" s="40">
        <f>IF(CK$7="",0,CK$11*условия!$V53)</f>
        <v>0</v>
      </c>
      <c r="CL16" s="40">
        <f>IF(CL$7="",0,CL$11*условия!$V53)</f>
        <v>0</v>
      </c>
      <c r="CM16" s="40">
        <f>IF(CM$7="",0,CM$11*условия!$V53)</f>
        <v>0</v>
      </c>
      <c r="CN16" s="40">
        <f>IF(CN$7="",0,CN$11*условия!$V53)</f>
        <v>0</v>
      </c>
      <c r="CO16" s="40">
        <f>IF(CO$7="",0,CO$11*условия!$V53)</f>
        <v>0</v>
      </c>
      <c r="CP16" s="40">
        <f>IF(CP$7="",0,CP$11*условия!$V53)</f>
        <v>0</v>
      </c>
      <c r="CQ16" s="40">
        <f>IF(CQ$7="",0,CQ$11*условия!$V53)</f>
        <v>0</v>
      </c>
      <c r="CR16" s="40">
        <f>IF(CR$7="",0,CR$11*условия!$V53)</f>
        <v>0</v>
      </c>
      <c r="CS16" s="40">
        <f>IF(CS$7="",0,CS$11*условия!$V53)</f>
        <v>0</v>
      </c>
      <c r="CT16" s="40">
        <f>IF(CT$7="",0,CT$11*условия!$V53)</f>
        <v>0</v>
      </c>
      <c r="CU16" s="40">
        <f>IF(CU$7="",0,CU$11*условия!$V53)</f>
        <v>0</v>
      </c>
      <c r="CV16" s="40">
        <f>IF(CV$7="",0,CV$11*условия!$V53)</f>
        <v>0</v>
      </c>
      <c r="CW16" s="40">
        <f>IF(CW$7="",0,CW$11*условия!$V53)</f>
        <v>0</v>
      </c>
      <c r="CX16" s="40">
        <f>IF(CX$7="",0,CX$11*условия!$V53)</f>
        <v>0</v>
      </c>
      <c r="CY16" s="40">
        <f>IF(CY$7="",0,CY$11*условия!$V53)</f>
        <v>0</v>
      </c>
      <c r="CZ16" s="40">
        <f>IF(CZ$7="",0,CZ$11*условия!$V53)</f>
        <v>0</v>
      </c>
      <c r="DA16" s="40">
        <f>IF(DA$7="",0,DA$11*условия!$V53)</f>
        <v>0</v>
      </c>
      <c r="DB16" s="40">
        <f>IF(DB$7="",0,DB$11*условия!$V53)</f>
        <v>0</v>
      </c>
      <c r="DC16" s="40">
        <f>IF(DC$7="",0,DC$11*условия!$V53)</f>
        <v>0</v>
      </c>
      <c r="DD16" s="40">
        <f>IF(DD$7="",0,DD$11*условия!$V53)</f>
        <v>0</v>
      </c>
      <c r="DE16" s="40">
        <f>IF(DE$7="",0,DE$11*условия!$V53)</f>
        <v>0</v>
      </c>
      <c r="DF16" s="40">
        <f>IF(DF$7="",0,DF$11*условия!$V53)</f>
        <v>0</v>
      </c>
      <c r="DG16" s="40">
        <f>IF(DG$7="",0,DG$11*условия!$V53)</f>
        <v>0</v>
      </c>
      <c r="DH16" s="40">
        <f>IF(DH$7="",0,DH$11*условия!$V53)</f>
        <v>0</v>
      </c>
      <c r="DI16" s="40">
        <f>IF(DI$7="",0,DI$11*условия!$V53)</f>
        <v>0</v>
      </c>
      <c r="DJ16" s="40">
        <f>IF(DJ$7="",0,DJ$11*условия!$V53)</f>
        <v>0</v>
      </c>
      <c r="DK16" s="40">
        <f>IF(DK$7="",0,DK$11*условия!$V53)</f>
        <v>0</v>
      </c>
      <c r="DL16" s="40">
        <f>IF(DL$7="",0,DL$11*условия!$V53)</f>
        <v>0</v>
      </c>
      <c r="DM16" s="40">
        <f>IF(DM$7="",0,DM$11*условия!$V53)</f>
        <v>0</v>
      </c>
      <c r="DN16" s="40">
        <f>IF(DN$7="",0,DN$11*условия!$V53)</f>
        <v>0</v>
      </c>
      <c r="DO16" s="40">
        <f>IF(DO$7="",0,DO$11*условия!$V53)</f>
        <v>0</v>
      </c>
      <c r="DP16" s="40">
        <f>IF(DP$7="",0,DP$11*условия!$V53)</f>
        <v>0</v>
      </c>
      <c r="DQ16" s="40">
        <f>IF(DQ$7="",0,DQ$11*условия!$V53)</f>
        <v>0</v>
      </c>
      <c r="DR16" s="40">
        <f>IF(DR$7="",0,DR$11*условия!$V53)</f>
        <v>0</v>
      </c>
      <c r="DS16" s="40">
        <f>IF(DS$7="",0,DS$11*условия!$V53)</f>
        <v>0</v>
      </c>
      <c r="DT16" s="40">
        <f>IF(DT$7="",0,DT$11*условия!$V53)</f>
        <v>0</v>
      </c>
      <c r="DU16" s="40">
        <f>IF(DU$7="",0,DU$11*условия!$V53)</f>
        <v>0</v>
      </c>
      <c r="DV16" s="40">
        <f>IF(DV$7="",0,DV$11*условия!$V53)</f>
        <v>0</v>
      </c>
      <c r="DW16" s="40">
        <f>IF(DW$7="",0,DW$11*условия!$V53)</f>
        <v>0</v>
      </c>
      <c r="DX16" s="40">
        <f>IF(DX$7="",0,DX$11*условия!$V53)</f>
        <v>0</v>
      </c>
      <c r="DY16" s="40">
        <f>IF(DY$7="",0,DY$11*условия!$V53)</f>
        <v>0</v>
      </c>
      <c r="DZ16" s="40">
        <f>IF(DZ$7="",0,DZ$11*условия!$V53)</f>
        <v>0</v>
      </c>
      <c r="EA16" s="40">
        <f>IF(EA$7="",0,EA$11*условия!$V53)</f>
        <v>0</v>
      </c>
      <c r="EB16" s="40">
        <f>IF(EB$7="",0,EB$11*условия!$V53)</f>
        <v>0</v>
      </c>
      <c r="EC16" s="40">
        <f>IF(EC$7="",0,EC$11*условия!$V53)</f>
        <v>0</v>
      </c>
      <c r="ED16" s="40">
        <f>IF(ED$7="",0,ED$11*условия!$V53)</f>
        <v>0</v>
      </c>
      <c r="EE16" s="40">
        <f>IF(EE$7="",0,EE$11*условия!$V53)</f>
        <v>0</v>
      </c>
      <c r="EF16" s="40">
        <f>IF(EF$7="",0,EF$11*условия!$V53)</f>
        <v>0</v>
      </c>
      <c r="EG16" s="40">
        <f>IF(EG$7="",0,EG$11*условия!$V53)</f>
        <v>0</v>
      </c>
      <c r="EH16" s="40">
        <f>IF(EH$7="",0,EH$11*условия!$V53)</f>
        <v>0</v>
      </c>
      <c r="EI16" s="40">
        <f>IF(EI$7="",0,EI$11*условия!$V53)</f>
        <v>0</v>
      </c>
      <c r="EJ16" s="40">
        <f>IF(EJ$7="",0,EJ$11*условия!$V53)</f>
        <v>0</v>
      </c>
      <c r="EK16" s="40">
        <f>IF(EK$7="",0,EK$11*условия!$V53)</f>
        <v>0</v>
      </c>
      <c r="EL16" s="40">
        <f>IF(EL$7="",0,EL$11*условия!$V53)</f>
        <v>0</v>
      </c>
      <c r="EM16" s="40">
        <f>IF(EM$7="",0,EM$11*условия!$V53)</f>
        <v>0</v>
      </c>
      <c r="EN16" s="40">
        <f>IF(EN$7="",0,EN$11*условия!$V53)</f>
        <v>0</v>
      </c>
      <c r="EO16" s="40">
        <f>IF(EO$7="",0,EO$11*условия!$V53)</f>
        <v>0</v>
      </c>
      <c r="EP16" s="40">
        <f>IF(EP$7="",0,EP$11*условия!$V53)</f>
        <v>0</v>
      </c>
      <c r="EQ16" s="40">
        <f>IF(EQ$7="",0,EQ$11*условия!$V53)</f>
        <v>0</v>
      </c>
      <c r="ER16" s="40">
        <f>IF(ER$7="",0,ER$11*условия!$V53)</f>
        <v>0</v>
      </c>
      <c r="ES16" s="40">
        <f>IF(ES$7="",0,ES$11*условия!$V53)</f>
        <v>0</v>
      </c>
      <c r="ET16" s="40">
        <f>IF(ET$7="",0,ET$11*условия!$V53)</f>
        <v>0</v>
      </c>
      <c r="EU16" s="40">
        <f>IF(EU$7="",0,EU$11*условия!$V53)</f>
        <v>0</v>
      </c>
      <c r="EV16" s="40">
        <f>IF(EV$7="",0,EV$11*условия!$V53)</f>
        <v>0</v>
      </c>
      <c r="EW16" s="40">
        <f>IF(EW$7="",0,EW$11*условия!$V53)</f>
        <v>0</v>
      </c>
      <c r="EX16" s="40">
        <f>IF(EX$7="",0,EX$11*условия!$V53)</f>
        <v>0</v>
      </c>
      <c r="EY16" s="40">
        <f>IF(EY$7="",0,EY$11*условия!$V53)</f>
        <v>0</v>
      </c>
      <c r="EZ16" s="40">
        <f>IF(EZ$7="",0,EZ$11*условия!$V53)</f>
        <v>0</v>
      </c>
      <c r="FA16" s="40">
        <f>IF(FA$7="",0,FA$11*условия!$V53)</f>
        <v>0</v>
      </c>
      <c r="FB16" s="40">
        <f>IF(FB$7="",0,FB$11*условия!$V53)</f>
        <v>0</v>
      </c>
      <c r="FC16" s="40">
        <f>IF(FC$7="",0,FC$11*условия!$V53)</f>
        <v>0</v>
      </c>
      <c r="FD16" s="40">
        <f>IF(FD$7="",0,FD$11*условия!$V53)</f>
        <v>0</v>
      </c>
      <c r="FE16" s="40">
        <f>IF(FE$7="",0,FE$11*условия!$V53)</f>
        <v>0</v>
      </c>
      <c r="FF16" s="40">
        <f>IF(FF$7="",0,FF$11*условия!$V53)</f>
        <v>0</v>
      </c>
      <c r="FG16" s="40">
        <f>IF(FG$7="",0,FG$11*условия!$V53)</f>
        <v>0</v>
      </c>
      <c r="FH16" s="40">
        <f>IF(FH$7="",0,FH$11*условия!$V53)</f>
        <v>0</v>
      </c>
      <c r="FI16" s="40">
        <f>IF(FI$7="",0,FI$11*условия!$V53)</f>
        <v>0</v>
      </c>
      <c r="FJ16" s="40">
        <f>IF(FJ$7="",0,FJ$11*условия!$V53)</f>
        <v>0</v>
      </c>
      <c r="FK16" s="40">
        <f>IF(FK$7="",0,FK$11*условия!$V53)</f>
        <v>0</v>
      </c>
      <c r="FL16" s="40">
        <f>IF(FL$7="",0,FL$11*условия!$V53)</f>
        <v>0</v>
      </c>
      <c r="FM16" s="40">
        <f>IF(FM$7="",0,FM$11*условия!$V53)</f>
        <v>0</v>
      </c>
      <c r="FN16" s="40">
        <f>IF(FN$7="",0,FN$11*условия!$V53)</f>
        <v>0</v>
      </c>
      <c r="FO16" s="40">
        <f>IF(FO$7="",0,FO$11*условия!$V53)</f>
        <v>0</v>
      </c>
      <c r="FP16" s="40">
        <f>IF(FP$7="",0,FP$11*условия!$V53)</f>
        <v>0</v>
      </c>
      <c r="FQ16" s="40">
        <f>IF(FQ$7="",0,FQ$11*условия!$V53)</f>
        <v>0</v>
      </c>
      <c r="FR16" s="40">
        <f>IF(FR$7="",0,FR$11*условия!$V53)</f>
        <v>0</v>
      </c>
      <c r="FS16" s="40">
        <f>IF(FS$7="",0,FS$11*условия!$V53)</f>
        <v>0</v>
      </c>
      <c r="FT16" s="40">
        <f>IF(FT$7="",0,FT$11*условия!$V53)</f>
        <v>0</v>
      </c>
      <c r="FU16" s="40">
        <f>IF(FU$7="",0,FU$11*условия!$V53)</f>
        <v>0</v>
      </c>
      <c r="FV16" s="40">
        <f>IF(FV$7="",0,FV$11*условия!$V53)</f>
        <v>0</v>
      </c>
      <c r="FW16" s="40">
        <f>IF(FW$7="",0,FW$11*условия!$V53)</f>
        <v>0</v>
      </c>
      <c r="FX16" s="40">
        <f>IF(FX$7="",0,FX$11*условия!$V53)</f>
        <v>0</v>
      </c>
      <c r="FY16" s="40">
        <f>IF(FY$7="",0,FY$11*условия!$V53)</f>
        <v>0</v>
      </c>
      <c r="FZ16" s="40">
        <f>IF(FZ$7="",0,FZ$11*условия!$V53)</f>
        <v>0</v>
      </c>
      <c r="GA16" s="40">
        <f>IF(GA$7="",0,GA$11*условия!$V53)</f>
        <v>0</v>
      </c>
      <c r="GB16" s="40">
        <f>IF(GB$7="",0,GB$11*условия!$V53)</f>
        <v>0</v>
      </c>
      <c r="GC16" s="40">
        <f>IF(GC$7="",0,GC$11*условия!$V53)</f>
        <v>0</v>
      </c>
      <c r="GD16" s="40">
        <f>IF(GD$7="",0,GD$11*условия!$V53)</f>
        <v>0</v>
      </c>
      <c r="GE16" s="40">
        <f>IF(GE$7="",0,GE$11*условия!$V53)</f>
        <v>0</v>
      </c>
      <c r="GF16" s="40">
        <f>IF(GF$7="",0,GF$11*условия!$V53)</f>
        <v>0</v>
      </c>
      <c r="GG16" s="40">
        <f>IF(GG$7="",0,GG$11*условия!$V53)</f>
        <v>0</v>
      </c>
      <c r="GH16" s="40">
        <f>IF(GH$7="",0,GH$11*условия!$V53)</f>
        <v>0</v>
      </c>
      <c r="GI16" s="40">
        <f>IF(GI$7="",0,GI$11*условия!$V53)</f>
        <v>0</v>
      </c>
      <c r="GJ16" s="40">
        <f>IF(GJ$7="",0,GJ$11*условия!$V53)</f>
        <v>0</v>
      </c>
      <c r="GK16" s="40">
        <f>IF(GK$7="",0,GK$11*условия!$V53)</f>
        <v>0</v>
      </c>
      <c r="GL16" s="40">
        <f>IF(GL$7="",0,GL$11*условия!$V53)</f>
        <v>0</v>
      </c>
      <c r="GM16" s="40">
        <f>IF(GM$7="",0,GM$11*условия!$V53)</f>
        <v>0</v>
      </c>
      <c r="GN16" s="40">
        <f>IF(GN$7="",0,GN$11*условия!$V53)</f>
        <v>0</v>
      </c>
      <c r="GO16" s="40">
        <f>IF(GO$7="",0,GO$11*условия!$V53)</f>
        <v>0</v>
      </c>
      <c r="GP16" s="40">
        <f>IF(GP$7="",0,GP$11*условия!$V53)</f>
        <v>0</v>
      </c>
      <c r="GQ16" s="40">
        <f>IF(GQ$7="",0,GQ$11*условия!$V53)</f>
        <v>0</v>
      </c>
      <c r="GR16" s="40">
        <f>IF(GR$7="",0,GR$11*условия!$V53)</f>
        <v>0</v>
      </c>
      <c r="GS16" s="40">
        <f>IF(GS$7="",0,GS$11*условия!$V53)</f>
        <v>0</v>
      </c>
      <c r="GT16" s="40">
        <f>IF(GT$7="",0,GT$11*условия!$V53)</f>
        <v>0</v>
      </c>
      <c r="GU16" s="40">
        <f>IF(GU$7="",0,GU$11*условия!$V53)</f>
        <v>0</v>
      </c>
      <c r="GV16" s="40">
        <f>IF(GV$7="",0,GV$11*условия!$V53)</f>
        <v>0</v>
      </c>
      <c r="GW16" s="40">
        <f>IF(GW$7="",0,GW$11*условия!$V53)</f>
        <v>0</v>
      </c>
      <c r="GX16" s="40">
        <f>IF(GX$7="",0,GX$11*условия!$V53)</f>
        <v>0</v>
      </c>
      <c r="GY16" s="40">
        <f>IF(GY$7="",0,GY$11*условия!$V53)</f>
        <v>0</v>
      </c>
      <c r="GZ16" s="40">
        <f>IF(GZ$7="",0,GZ$11*условия!$V53)</f>
        <v>0</v>
      </c>
      <c r="HA16" s="40">
        <f>IF(HA$7="",0,HA$11*условия!$V53)</f>
        <v>0</v>
      </c>
      <c r="HB16" s="40">
        <f>IF(HB$7="",0,HB$11*условия!$V53)</f>
        <v>0</v>
      </c>
      <c r="HC16" s="40">
        <f>IF(HC$7="",0,HC$11*условия!$V53)</f>
        <v>0</v>
      </c>
      <c r="HD16" s="40">
        <f>IF(HD$7="",0,HD$11*условия!$V53)</f>
        <v>0</v>
      </c>
      <c r="HE16" s="40">
        <f>IF(HE$7="",0,HE$11*условия!$V53)</f>
        <v>0</v>
      </c>
      <c r="HF16" s="40">
        <f>IF(HF$7="",0,HF$11*условия!$V53)</f>
        <v>0</v>
      </c>
      <c r="HG16" s="40">
        <f>IF(HG$7="",0,HG$11*условия!$V53)</f>
        <v>0</v>
      </c>
      <c r="HH16" s="40">
        <f>IF(HH$7="",0,HH$11*условия!$V53)</f>
        <v>0</v>
      </c>
      <c r="HI16" s="40">
        <f>IF(HI$7="",0,HI$11*условия!$V53)</f>
        <v>0</v>
      </c>
      <c r="HJ16" s="40">
        <f>IF(HJ$7="",0,HJ$11*условия!$V53)</f>
        <v>0</v>
      </c>
      <c r="HK16" s="40">
        <f>IF(HK$7="",0,HK$11*условия!$V53)</f>
        <v>0</v>
      </c>
      <c r="HL16" s="40">
        <f>IF(HL$7="",0,HL$11*условия!$V53)</f>
        <v>0</v>
      </c>
      <c r="HM16" s="40">
        <f>IF(HM$7="",0,HM$11*условия!$V53)</f>
        <v>0</v>
      </c>
      <c r="HN16" s="40">
        <f>IF(HN$7="",0,HN$11*условия!$V53)</f>
        <v>0</v>
      </c>
      <c r="HO16" s="40">
        <f>IF(HO$7="",0,HO$11*условия!$V53)</f>
        <v>0</v>
      </c>
      <c r="HP16" s="40">
        <f>IF(HP$7="",0,HP$11*условия!$V53)</f>
        <v>0</v>
      </c>
      <c r="HQ16" s="40">
        <f>IF(HQ$7="",0,HQ$11*условия!$V53)</f>
        <v>0</v>
      </c>
      <c r="HR16" s="40">
        <f>IF(HR$7="",0,HR$11*условия!$V53)</f>
        <v>0</v>
      </c>
      <c r="HS16" s="40">
        <f>IF(HS$7="",0,HS$11*условия!$V53)</f>
        <v>0</v>
      </c>
      <c r="HT16" s="40">
        <f>IF(HT$7="",0,HT$11*условия!$V53)</f>
        <v>0</v>
      </c>
      <c r="HU16" s="40">
        <f>IF(HU$7="",0,HU$11*условия!$V53)</f>
        <v>0</v>
      </c>
      <c r="HV16" s="40">
        <f>IF(HV$7="",0,HV$11*условия!$V53)</f>
        <v>0</v>
      </c>
      <c r="HW16" s="40">
        <f>IF(HW$7="",0,HW$11*условия!$V53)</f>
        <v>0</v>
      </c>
      <c r="HX16" s="40">
        <f>IF(HX$7="",0,HX$11*условия!$V53)</f>
        <v>0</v>
      </c>
      <c r="HY16" s="40">
        <f>IF(HY$7="",0,HY$11*условия!$V53)</f>
        <v>0</v>
      </c>
      <c r="HZ16" s="40">
        <f>IF(HZ$7="",0,HZ$11*условия!$V53)</f>
        <v>0</v>
      </c>
      <c r="IA16" s="40">
        <f>IF(IA$7="",0,IA$11*условия!$V53)</f>
        <v>0</v>
      </c>
      <c r="IB16" s="40">
        <f>IF(IB$7="",0,IB$11*условия!$V53)</f>
        <v>0</v>
      </c>
      <c r="IC16" s="40">
        <f>IF(IC$7="",0,IC$11*условия!$V53)</f>
        <v>0</v>
      </c>
      <c r="ID16" s="40">
        <f>IF(ID$7="",0,ID$11*условия!$V53)</f>
        <v>0</v>
      </c>
      <c r="IE16" s="40">
        <f>IF(IE$7="",0,IE$11*условия!$V53)</f>
        <v>0</v>
      </c>
      <c r="IF16" s="40">
        <f>IF(IF$7="",0,IF$11*условия!$V53)</f>
        <v>0</v>
      </c>
      <c r="IG16" s="40">
        <f>IF(IG$7="",0,IG$11*условия!$V53)</f>
        <v>0</v>
      </c>
      <c r="IH16" s="40">
        <f>IF(IH$7="",0,IH$11*условия!$V53)</f>
        <v>0</v>
      </c>
      <c r="II16" s="40">
        <f>IF(II$7="",0,II$11*условия!$V53)</f>
        <v>0</v>
      </c>
      <c r="IJ16" s="40">
        <f>IF(IJ$7="",0,IJ$11*условия!$V53)</f>
        <v>0</v>
      </c>
      <c r="IK16" s="40">
        <f>IF(IK$7="",0,IK$11*условия!$V53)</f>
        <v>0</v>
      </c>
      <c r="IL16" s="40">
        <f>IF(IL$7="",0,IL$11*условия!$V53)</f>
        <v>0</v>
      </c>
      <c r="IM16" s="40">
        <f>IF(IM$7="",0,IM$11*условия!$V53)</f>
        <v>0</v>
      </c>
      <c r="IN16" s="40">
        <f>IF(IN$7="",0,IN$11*условия!$V53)</f>
        <v>0</v>
      </c>
      <c r="IO16" s="40">
        <f>IF(IO$7="",0,IO$11*условия!$V53)</f>
        <v>0</v>
      </c>
      <c r="IP16" s="40">
        <f>IF(IP$7="",0,IP$11*условия!$V53)</f>
        <v>0</v>
      </c>
      <c r="IQ16" s="40">
        <f>IF(IQ$7="",0,IQ$11*условия!$V53)</f>
        <v>0</v>
      </c>
      <c r="IR16" s="40">
        <f>IF(IR$7="",0,IR$11*условия!$V53)</f>
        <v>0</v>
      </c>
      <c r="IS16" s="40">
        <f>IF(IS$7="",0,IS$11*условия!$V53)</f>
        <v>0</v>
      </c>
      <c r="IT16" s="40">
        <f>IF(IT$7="",0,IT$11*условия!$V53)</f>
        <v>0</v>
      </c>
      <c r="IU16" s="40">
        <f>IF(IU$7="",0,IU$11*условия!$V53)</f>
        <v>0</v>
      </c>
      <c r="IV16" s="40">
        <f>IF(IV$7="",0,IV$11*условия!$V53)</f>
        <v>0</v>
      </c>
      <c r="IW16" s="40">
        <f>IF(IW$7="",0,IW$11*условия!$V53)</f>
        <v>0</v>
      </c>
      <c r="IX16" s="40">
        <f>IF(IX$7="",0,IX$11*условия!$V53)</f>
        <v>0</v>
      </c>
      <c r="IY16" s="40">
        <f>IF(IY$7="",0,IY$11*условия!$V53)</f>
        <v>0</v>
      </c>
      <c r="IZ16" s="40">
        <f>IF(IZ$7="",0,IZ$11*условия!$V53)</f>
        <v>0</v>
      </c>
      <c r="JA16" s="40">
        <f>IF(JA$7="",0,JA$11*условия!$V53)</f>
        <v>0</v>
      </c>
      <c r="JB16" s="40">
        <f>IF(JB$7="",0,JB$11*условия!$V53)</f>
        <v>0</v>
      </c>
      <c r="JC16" s="40">
        <f>IF(JC$7="",0,JC$11*условия!$V53)</f>
        <v>0</v>
      </c>
      <c r="JD16" s="40">
        <f>IF(JD$7="",0,JD$11*условия!$V53)</f>
        <v>0</v>
      </c>
      <c r="JE16" s="40">
        <f>IF(JE$7="",0,JE$11*условия!$V53)</f>
        <v>0</v>
      </c>
      <c r="JF16" s="40">
        <f>IF(JF$7="",0,JF$11*условия!$V53)</f>
        <v>0</v>
      </c>
      <c r="JG16" s="40">
        <f>IF(JG$7="",0,JG$11*условия!$V53)</f>
        <v>0</v>
      </c>
      <c r="JH16" s="40">
        <f>IF(JH$7="",0,JH$11*условия!$V53)</f>
        <v>0</v>
      </c>
      <c r="JI16" s="40">
        <f>IF(JI$7="",0,JI$11*условия!$V53)</f>
        <v>0</v>
      </c>
      <c r="JJ16" s="40">
        <f>IF(JJ$7="",0,JJ$11*условия!$V53)</f>
        <v>0</v>
      </c>
      <c r="JK16" s="40">
        <f>IF(JK$7="",0,JK$11*условия!$V53)</f>
        <v>0</v>
      </c>
      <c r="JL16" s="40">
        <f>IF(JL$7="",0,JL$11*условия!$V53)</f>
        <v>0</v>
      </c>
      <c r="JM16" s="40">
        <f>IF(JM$7="",0,JM$11*условия!$V53)</f>
        <v>0</v>
      </c>
      <c r="JN16" s="40">
        <f>IF(JN$7="",0,JN$11*условия!$V53)</f>
        <v>0</v>
      </c>
      <c r="JO16" s="40">
        <f>IF(JO$7="",0,JO$11*условия!$V53)</f>
        <v>0</v>
      </c>
      <c r="JP16" s="40">
        <f>IF(JP$7="",0,JP$11*условия!$V53)</f>
        <v>0</v>
      </c>
      <c r="JQ16" s="40">
        <f>IF(JQ$7="",0,JQ$11*условия!$V53)</f>
        <v>0</v>
      </c>
      <c r="JR16" s="40">
        <f>IF(JR$7="",0,JR$11*условия!$V53)</f>
        <v>0</v>
      </c>
      <c r="JS16" s="40">
        <f>IF(JS$7="",0,JS$11*условия!$V53)</f>
        <v>0</v>
      </c>
      <c r="JT16" s="40">
        <f>IF(JT$7="",0,JT$11*условия!$V53)</f>
        <v>0</v>
      </c>
      <c r="JU16" s="40">
        <f>IF(JU$7="",0,JU$11*условия!$V53)</f>
        <v>0</v>
      </c>
      <c r="JV16" s="40">
        <f>IF(JV$7="",0,JV$11*условия!$V53)</f>
        <v>0</v>
      </c>
      <c r="JW16" s="40">
        <f>IF(JW$7="",0,JW$11*условия!$V53)</f>
        <v>0</v>
      </c>
      <c r="JX16" s="40">
        <f>IF(JX$7="",0,JX$11*условия!$V53)</f>
        <v>0</v>
      </c>
      <c r="JY16" s="40">
        <f>IF(JY$7="",0,JY$11*условия!$V53)</f>
        <v>0</v>
      </c>
      <c r="JZ16" s="40">
        <f>IF(JZ$7="",0,JZ$11*условия!$V53)</f>
        <v>0</v>
      </c>
      <c r="KA16" s="40">
        <f>IF(KA$7="",0,KA$11*условия!$V53)</f>
        <v>0</v>
      </c>
      <c r="KB16" s="40">
        <f>IF(KB$7="",0,KB$11*условия!$V53)</f>
        <v>0</v>
      </c>
      <c r="KC16" s="40">
        <f>IF(KC$7="",0,KC$11*условия!$V53)</f>
        <v>0</v>
      </c>
      <c r="KD16" s="40">
        <f>IF(KD$7="",0,KD$11*условия!$V53)</f>
        <v>0</v>
      </c>
      <c r="KE16" s="40">
        <f>IF(KE$7="",0,KE$11*условия!$V53)</f>
        <v>0</v>
      </c>
      <c r="KF16" s="40">
        <f>IF(KF$7="",0,KF$11*условия!$V53)</f>
        <v>0</v>
      </c>
      <c r="KG16" s="40">
        <f>IF(KG$7="",0,KG$11*условия!$V53)</f>
        <v>0</v>
      </c>
      <c r="KH16" s="40">
        <f>IF(KH$7="",0,KH$11*условия!$V53)</f>
        <v>0</v>
      </c>
      <c r="KI16" s="40">
        <f>IF(KI$7="",0,KI$11*условия!$V53)</f>
        <v>0</v>
      </c>
      <c r="KJ16" s="40">
        <f>IF(KJ$7="",0,KJ$11*условия!$V53)</f>
        <v>0</v>
      </c>
      <c r="KK16" s="40">
        <f>IF(KK$7="",0,KK$11*условия!$V53)</f>
        <v>0</v>
      </c>
      <c r="KL16" s="40">
        <f>IF(KL$7="",0,KL$11*условия!$V53)</f>
        <v>0</v>
      </c>
      <c r="KM16" s="40">
        <f>IF(KM$7="",0,KM$11*условия!$V53)</f>
        <v>0</v>
      </c>
      <c r="KN16" s="40">
        <f>IF(KN$7="",0,KN$11*условия!$V53)</f>
        <v>0</v>
      </c>
      <c r="KO16" s="40">
        <f>IF(KO$7="",0,KO$11*условия!$V53)</f>
        <v>0</v>
      </c>
      <c r="KP16" s="40">
        <f>IF(KP$7="",0,KP$11*условия!$V53)</f>
        <v>0</v>
      </c>
      <c r="KQ16" s="40">
        <f>IF(KQ$7="",0,KQ$11*условия!$V53)</f>
        <v>0</v>
      </c>
      <c r="KR16" s="40">
        <f>IF(KR$7="",0,KR$11*условия!$V53)</f>
        <v>0</v>
      </c>
      <c r="KS16" s="40">
        <f>IF(KS$7="",0,KS$11*условия!$V53)</f>
        <v>0</v>
      </c>
      <c r="KT16" s="40">
        <f>IF(KT$7="",0,KT$11*условия!$V53)</f>
        <v>0</v>
      </c>
      <c r="KU16" s="40">
        <f>IF(KU$7="",0,KU$11*условия!$V53)</f>
        <v>0</v>
      </c>
      <c r="KV16" s="40">
        <f>IF(KV$7="",0,KV$11*условия!$V53)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договоров/окрытых магазинов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интернет сайт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112.50000000000001</v>
      </c>
      <c r="S17" s="1"/>
      <c r="T17" s="40"/>
      <c r="U17" s="40">
        <f>IF(U$7="",0,U$11*условия!$V54)</f>
        <v>2.2500000000000004</v>
      </c>
      <c r="V17" s="40">
        <f>IF(V$7="",0,V$11*условия!$V54)</f>
        <v>2.4375000000000004</v>
      </c>
      <c r="W17" s="40">
        <f>IF(W$7="",0,W$11*условия!$V54)</f>
        <v>2.6250000000000004</v>
      </c>
      <c r="X17" s="40">
        <f>IF(X$7="",0,X$11*условия!$V54)</f>
        <v>2.8125000000000004</v>
      </c>
      <c r="Y17" s="40">
        <f>IF(Y$7="",0,Y$11*условия!$V54)</f>
        <v>3.0000000000000004</v>
      </c>
      <c r="Z17" s="40">
        <f>IF(Z$7="",0,Z$11*условия!$V54)</f>
        <v>3.1875000000000004</v>
      </c>
      <c r="AA17" s="40">
        <f>IF(AA$7="",0,AA$11*условия!$V54)</f>
        <v>3.3750000000000004</v>
      </c>
      <c r="AB17" s="40">
        <f>IF(AB$7="",0,AB$11*условия!$V54)</f>
        <v>3.5625000000000004</v>
      </c>
      <c r="AC17" s="40">
        <f>IF(AC$7="",0,AC$11*условия!$V54)</f>
        <v>3.7500000000000004</v>
      </c>
      <c r="AD17" s="40">
        <f>IF(AD$7="",0,AD$11*условия!$V54)</f>
        <v>3.9375000000000004</v>
      </c>
      <c r="AE17" s="40">
        <f>IF(AE$7="",0,AE$11*условия!$V54)</f>
        <v>4.1250000000000009</v>
      </c>
      <c r="AF17" s="40">
        <f>IF(AF$7="",0,AF$11*условия!$V54)</f>
        <v>4.3125000000000009</v>
      </c>
      <c r="AG17" s="40">
        <f>IF(AG$7="",0,AG$11*условия!$V54)</f>
        <v>4.5000000000000009</v>
      </c>
      <c r="AH17" s="40">
        <f>IF(AH$7="",0,AH$11*условия!$V54)</f>
        <v>4.6875000000000009</v>
      </c>
      <c r="AI17" s="40">
        <f>IF(AI$7="",0,AI$11*условия!$V54)</f>
        <v>4.8750000000000009</v>
      </c>
      <c r="AJ17" s="40">
        <f>IF(AJ$7="",0,AJ$11*условия!$V54)</f>
        <v>5.0625000000000009</v>
      </c>
      <c r="AK17" s="40">
        <f>IF(AK$7="",0,AK$11*условия!$V54)</f>
        <v>5.2500000000000009</v>
      </c>
      <c r="AL17" s="40">
        <f>IF(AL$7="",0,AL$11*условия!$V54)</f>
        <v>5.4375000000000009</v>
      </c>
      <c r="AM17" s="40">
        <f>IF(AM$7="",0,AM$11*условия!$V54)</f>
        <v>5.6250000000000009</v>
      </c>
      <c r="AN17" s="40">
        <f>IF(AN$7="",0,AN$11*условия!$V54)</f>
        <v>5.8125000000000009</v>
      </c>
      <c r="AO17" s="40">
        <f>IF(AO$7="",0,AO$11*условия!$V54)</f>
        <v>6.0000000000000009</v>
      </c>
      <c r="AP17" s="40">
        <f>IF(AP$7="",0,AP$11*условия!$V54)</f>
        <v>6.1875000000000009</v>
      </c>
      <c r="AQ17" s="40">
        <f>IF(AQ$7="",0,AQ$11*условия!$V54)</f>
        <v>6.3750000000000009</v>
      </c>
      <c r="AR17" s="40">
        <f>IF(AR$7="",0,AR$11*условия!$V54)</f>
        <v>6.5625000000000009</v>
      </c>
      <c r="AS17" s="40">
        <f>IF(AS$7="",0,AS$11*условия!$V54)</f>
        <v>6.7500000000000009</v>
      </c>
      <c r="AT17" s="40">
        <f>IF(AT$7="",0,AT$11*условия!$V54)</f>
        <v>0</v>
      </c>
      <c r="AU17" s="40">
        <f>IF(AU$7="",0,AU$11*условия!$V54)</f>
        <v>0</v>
      </c>
      <c r="AV17" s="40">
        <f>IF(AV$7="",0,AV$11*условия!$V54)</f>
        <v>0</v>
      </c>
      <c r="AW17" s="40">
        <f>IF(AW$7="",0,AW$11*условия!$V54)</f>
        <v>0</v>
      </c>
      <c r="AX17" s="40">
        <f>IF(AX$7="",0,AX$11*условия!$V54)</f>
        <v>0</v>
      </c>
      <c r="AY17" s="40">
        <f>IF(AY$7="",0,AY$11*условия!$V54)</f>
        <v>0</v>
      </c>
      <c r="AZ17" s="40">
        <f>IF(AZ$7="",0,AZ$11*условия!$V54)</f>
        <v>0</v>
      </c>
      <c r="BA17" s="40">
        <f>IF(BA$7="",0,BA$11*условия!$V54)</f>
        <v>0</v>
      </c>
      <c r="BB17" s="40">
        <f>IF(BB$7="",0,BB$11*условия!$V54)</f>
        <v>0</v>
      </c>
      <c r="BC17" s="40">
        <f>IF(BC$7="",0,BC$11*условия!$V54)</f>
        <v>0</v>
      </c>
      <c r="BD17" s="40">
        <f>IF(BD$7="",0,BD$11*условия!$V54)</f>
        <v>0</v>
      </c>
      <c r="BE17" s="40">
        <f>IF(BE$7="",0,BE$11*условия!$V54)</f>
        <v>0</v>
      </c>
      <c r="BF17" s="40">
        <f>IF(BF$7="",0,BF$11*условия!$V54)</f>
        <v>0</v>
      </c>
      <c r="BG17" s="40">
        <f>IF(BG$7="",0,BG$11*условия!$V54)</f>
        <v>0</v>
      </c>
      <c r="BH17" s="40">
        <f>IF(BH$7="",0,BH$11*условия!$V54)</f>
        <v>0</v>
      </c>
      <c r="BI17" s="40">
        <f>IF(BI$7="",0,BI$11*условия!$V54)</f>
        <v>0</v>
      </c>
      <c r="BJ17" s="40">
        <f>IF(BJ$7="",0,BJ$11*условия!$V54)</f>
        <v>0</v>
      </c>
      <c r="BK17" s="40">
        <f>IF(BK$7="",0,BK$11*условия!$V54)</f>
        <v>0</v>
      </c>
      <c r="BL17" s="40">
        <f>IF(BL$7="",0,BL$11*условия!$V54)</f>
        <v>0</v>
      </c>
      <c r="BM17" s="40">
        <f>IF(BM$7="",0,BM$11*условия!$V54)</f>
        <v>0</v>
      </c>
      <c r="BN17" s="40">
        <f>IF(BN$7="",0,BN$11*условия!$V54)</f>
        <v>0</v>
      </c>
      <c r="BO17" s="40">
        <f>IF(BO$7="",0,BO$11*условия!$V54)</f>
        <v>0</v>
      </c>
      <c r="BP17" s="40">
        <f>IF(BP$7="",0,BP$11*условия!$V54)</f>
        <v>0</v>
      </c>
      <c r="BQ17" s="40">
        <f>IF(BQ$7="",0,BQ$11*условия!$V54)</f>
        <v>0</v>
      </c>
      <c r="BR17" s="40">
        <f>IF(BR$7="",0,BR$11*условия!$V54)</f>
        <v>0</v>
      </c>
      <c r="BS17" s="40">
        <f>IF(BS$7="",0,BS$11*условия!$V54)</f>
        <v>0</v>
      </c>
      <c r="BT17" s="40">
        <f>IF(BT$7="",0,BT$11*условия!$V54)</f>
        <v>0</v>
      </c>
      <c r="BU17" s="40">
        <f>IF(BU$7="",0,BU$11*условия!$V54)</f>
        <v>0</v>
      </c>
      <c r="BV17" s="40">
        <f>IF(BV$7="",0,BV$11*условия!$V54)</f>
        <v>0</v>
      </c>
      <c r="BW17" s="40">
        <f>IF(BW$7="",0,BW$11*условия!$V54)</f>
        <v>0</v>
      </c>
      <c r="BX17" s="40">
        <f>IF(BX$7="",0,BX$11*условия!$V54)</f>
        <v>0</v>
      </c>
      <c r="BY17" s="40">
        <f>IF(BY$7="",0,BY$11*условия!$V54)</f>
        <v>0</v>
      </c>
      <c r="BZ17" s="40">
        <f>IF(BZ$7="",0,BZ$11*условия!$V54)</f>
        <v>0</v>
      </c>
      <c r="CA17" s="40">
        <f>IF(CA$7="",0,CA$11*условия!$V54)</f>
        <v>0</v>
      </c>
      <c r="CB17" s="40">
        <f>IF(CB$7="",0,CB$11*условия!$V54)</f>
        <v>0</v>
      </c>
      <c r="CC17" s="40">
        <f>IF(CC$7="",0,CC$11*условия!$V54)</f>
        <v>0</v>
      </c>
      <c r="CD17" s="40">
        <f>IF(CD$7="",0,CD$11*условия!$V54)</f>
        <v>0</v>
      </c>
      <c r="CE17" s="40">
        <f>IF(CE$7="",0,CE$11*условия!$V54)</f>
        <v>0</v>
      </c>
      <c r="CF17" s="40">
        <f>IF(CF$7="",0,CF$11*условия!$V54)</f>
        <v>0</v>
      </c>
      <c r="CG17" s="40">
        <f>IF(CG$7="",0,CG$11*условия!$V54)</f>
        <v>0</v>
      </c>
      <c r="CH17" s="40">
        <f>IF(CH$7="",0,CH$11*условия!$V54)</f>
        <v>0</v>
      </c>
      <c r="CI17" s="40">
        <f>IF(CI$7="",0,CI$11*условия!$V54)</f>
        <v>0</v>
      </c>
      <c r="CJ17" s="40">
        <f>IF(CJ$7="",0,CJ$11*условия!$V54)</f>
        <v>0</v>
      </c>
      <c r="CK17" s="40">
        <f>IF(CK$7="",0,CK$11*условия!$V54)</f>
        <v>0</v>
      </c>
      <c r="CL17" s="40">
        <f>IF(CL$7="",0,CL$11*условия!$V54)</f>
        <v>0</v>
      </c>
      <c r="CM17" s="40">
        <f>IF(CM$7="",0,CM$11*условия!$V54)</f>
        <v>0</v>
      </c>
      <c r="CN17" s="40">
        <f>IF(CN$7="",0,CN$11*условия!$V54)</f>
        <v>0</v>
      </c>
      <c r="CO17" s="40">
        <f>IF(CO$7="",0,CO$11*условия!$V54)</f>
        <v>0</v>
      </c>
      <c r="CP17" s="40">
        <f>IF(CP$7="",0,CP$11*условия!$V54)</f>
        <v>0</v>
      </c>
      <c r="CQ17" s="40">
        <f>IF(CQ$7="",0,CQ$11*условия!$V54)</f>
        <v>0</v>
      </c>
      <c r="CR17" s="40">
        <f>IF(CR$7="",0,CR$11*условия!$V54)</f>
        <v>0</v>
      </c>
      <c r="CS17" s="40">
        <f>IF(CS$7="",0,CS$11*условия!$V54)</f>
        <v>0</v>
      </c>
      <c r="CT17" s="40">
        <f>IF(CT$7="",0,CT$11*условия!$V54)</f>
        <v>0</v>
      </c>
      <c r="CU17" s="40">
        <f>IF(CU$7="",0,CU$11*условия!$V54)</f>
        <v>0</v>
      </c>
      <c r="CV17" s="40">
        <f>IF(CV$7="",0,CV$11*условия!$V54)</f>
        <v>0</v>
      </c>
      <c r="CW17" s="40">
        <f>IF(CW$7="",0,CW$11*условия!$V54)</f>
        <v>0</v>
      </c>
      <c r="CX17" s="40">
        <f>IF(CX$7="",0,CX$11*условия!$V54)</f>
        <v>0</v>
      </c>
      <c r="CY17" s="40">
        <f>IF(CY$7="",0,CY$11*условия!$V54)</f>
        <v>0</v>
      </c>
      <c r="CZ17" s="40">
        <f>IF(CZ$7="",0,CZ$11*условия!$V54)</f>
        <v>0</v>
      </c>
      <c r="DA17" s="40">
        <f>IF(DA$7="",0,DA$11*условия!$V54)</f>
        <v>0</v>
      </c>
      <c r="DB17" s="40">
        <f>IF(DB$7="",0,DB$11*условия!$V54)</f>
        <v>0</v>
      </c>
      <c r="DC17" s="40">
        <f>IF(DC$7="",0,DC$11*условия!$V54)</f>
        <v>0</v>
      </c>
      <c r="DD17" s="40">
        <f>IF(DD$7="",0,DD$11*условия!$V54)</f>
        <v>0</v>
      </c>
      <c r="DE17" s="40">
        <f>IF(DE$7="",0,DE$11*условия!$V54)</f>
        <v>0</v>
      </c>
      <c r="DF17" s="40">
        <f>IF(DF$7="",0,DF$11*условия!$V54)</f>
        <v>0</v>
      </c>
      <c r="DG17" s="40">
        <f>IF(DG$7="",0,DG$11*условия!$V54)</f>
        <v>0</v>
      </c>
      <c r="DH17" s="40">
        <f>IF(DH$7="",0,DH$11*условия!$V54)</f>
        <v>0</v>
      </c>
      <c r="DI17" s="40">
        <f>IF(DI$7="",0,DI$11*условия!$V54)</f>
        <v>0</v>
      </c>
      <c r="DJ17" s="40">
        <f>IF(DJ$7="",0,DJ$11*условия!$V54)</f>
        <v>0</v>
      </c>
      <c r="DK17" s="40">
        <f>IF(DK$7="",0,DK$11*условия!$V54)</f>
        <v>0</v>
      </c>
      <c r="DL17" s="40">
        <f>IF(DL$7="",0,DL$11*условия!$V54)</f>
        <v>0</v>
      </c>
      <c r="DM17" s="40">
        <f>IF(DM$7="",0,DM$11*условия!$V54)</f>
        <v>0</v>
      </c>
      <c r="DN17" s="40">
        <f>IF(DN$7="",0,DN$11*условия!$V54)</f>
        <v>0</v>
      </c>
      <c r="DO17" s="40">
        <f>IF(DO$7="",0,DO$11*условия!$V54)</f>
        <v>0</v>
      </c>
      <c r="DP17" s="40">
        <f>IF(DP$7="",0,DP$11*условия!$V54)</f>
        <v>0</v>
      </c>
      <c r="DQ17" s="40">
        <f>IF(DQ$7="",0,DQ$11*условия!$V54)</f>
        <v>0</v>
      </c>
      <c r="DR17" s="40">
        <f>IF(DR$7="",0,DR$11*условия!$V54)</f>
        <v>0</v>
      </c>
      <c r="DS17" s="40">
        <f>IF(DS$7="",0,DS$11*условия!$V54)</f>
        <v>0</v>
      </c>
      <c r="DT17" s="40">
        <f>IF(DT$7="",0,DT$11*условия!$V54)</f>
        <v>0</v>
      </c>
      <c r="DU17" s="40">
        <f>IF(DU$7="",0,DU$11*условия!$V54)</f>
        <v>0</v>
      </c>
      <c r="DV17" s="40">
        <f>IF(DV$7="",0,DV$11*условия!$V54)</f>
        <v>0</v>
      </c>
      <c r="DW17" s="40">
        <f>IF(DW$7="",0,DW$11*условия!$V54)</f>
        <v>0</v>
      </c>
      <c r="DX17" s="40">
        <f>IF(DX$7="",0,DX$11*условия!$V54)</f>
        <v>0</v>
      </c>
      <c r="DY17" s="40">
        <f>IF(DY$7="",0,DY$11*условия!$V54)</f>
        <v>0</v>
      </c>
      <c r="DZ17" s="40">
        <f>IF(DZ$7="",0,DZ$11*условия!$V54)</f>
        <v>0</v>
      </c>
      <c r="EA17" s="40">
        <f>IF(EA$7="",0,EA$11*условия!$V54)</f>
        <v>0</v>
      </c>
      <c r="EB17" s="40">
        <f>IF(EB$7="",0,EB$11*условия!$V54)</f>
        <v>0</v>
      </c>
      <c r="EC17" s="40">
        <f>IF(EC$7="",0,EC$11*условия!$V54)</f>
        <v>0</v>
      </c>
      <c r="ED17" s="40">
        <f>IF(ED$7="",0,ED$11*условия!$V54)</f>
        <v>0</v>
      </c>
      <c r="EE17" s="40">
        <f>IF(EE$7="",0,EE$11*условия!$V54)</f>
        <v>0</v>
      </c>
      <c r="EF17" s="40">
        <f>IF(EF$7="",0,EF$11*условия!$V54)</f>
        <v>0</v>
      </c>
      <c r="EG17" s="40">
        <f>IF(EG$7="",0,EG$11*условия!$V54)</f>
        <v>0</v>
      </c>
      <c r="EH17" s="40">
        <f>IF(EH$7="",0,EH$11*условия!$V54)</f>
        <v>0</v>
      </c>
      <c r="EI17" s="40">
        <f>IF(EI$7="",0,EI$11*условия!$V54)</f>
        <v>0</v>
      </c>
      <c r="EJ17" s="40">
        <f>IF(EJ$7="",0,EJ$11*условия!$V54)</f>
        <v>0</v>
      </c>
      <c r="EK17" s="40">
        <f>IF(EK$7="",0,EK$11*условия!$V54)</f>
        <v>0</v>
      </c>
      <c r="EL17" s="40">
        <f>IF(EL$7="",0,EL$11*условия!$V54)</f>
        <v>0</v>
      </c>
      <c r="EM17" s="40">
        <f>IF(EM$7="",0,EM$11*условия!$V54)</f>
        <v>0</v>
      </c>
      <c r="EN17" s="40">
        <f>IF(EN$7="",0,EN$11*условия!$V54)</f>
        <v>0</v>
      </c>
      <c r="EO17" s="40">
        <f>IF(EO$7="",0,EO$11*условия!$V54)</f>
        <v>0</v>
      </c>
      <c r="EP17" s="40">
        <f>IF(EP$7="",0,EP$11*условия!$V54)</f>
        <v>0</v>
      </c>
      <c r="EQ17" s="40">
        <f>IF(EQ$7="",0,EQ$11*условия!$V54)</f>
        <v>0</v>
      </c>
      <c r="ER17" s="40">
        <f>IF(ER$7="",0,ER$11*условия!$V54)</f>
        <v>0</v>
      </c>
      <c r="ES17" s="40">
        <f>IF(ES$7="",0,ES$11*условия!$V54)</f>
        <v>0</v>
      </c>
      <c r="ET17" s="40">
        <f>IF(ET$7="",0,ET$11*условия!$V54)</f>
        <v>0</v>
      </c>
      <c r="EU17" s="40">
        <f>IF(EU$7="",0,EU$11*условия!$V54)</f>
        <v>0</v>
      </c>
      <c r="EV17" s="40">
        <f>IF(EV$7="",0,EV$11*условия!$V54)</f>
        <v>0</v>
      </c>
      <c r="EW17" s="40">
        <f>IF(EW$7="",0,EW$11*условия!$V54)</f>
        <v>0</v>
      </c>
      <c r="EX17" s="40">
        <f>IF(EX$7="",0,EX$11*условия!$V54)</f>
        <v>0</v>
      </c>
      <c r="EY17" s="40">
        <f>IF(EY$7="",0,EY$11*условия!$V54)</f>
        <v>0</v>
      </c>
      <c r="EZ17" s="40">
        <f>IF(EZ$7="",0,EZ$11*условия!$V54)</f>
        <v>0</v>
      </c>
      <c r="FA17" s="40">
        <f>IF(FA$7="",0,FA$11*условия!$V54)</f>
        <v>0</v>
      </c>
      <c r="FB17" s="40">
        <f>IF(FB$7="",0,FB$11*условия!$V54)</f>
        <v>0</v>
      </c>
      <c r="FC17" s="40">
        <f>IF(FC$7="",0,FC$11*условия!$V54)</f>
        <v>0</v>
      </c>
      <c r="FD17" s="40">
        <f>IF(FD$7="",0,FD$11*условия!$V54)</f>
        <v>0</v>
      </c>
      <c r="FE17" s="40">
        <f>IF(FE$7="",0,FE$11*условия!$V54)</f>
        <v>0</v>
      </c>
      <c r="FF17" s="40">
        <f>IF(FF$7="",0,FF$11*условия!$V54)</f>
        <v>0</v>
      </c>
      <c r="FG17" s="40">
        <f>IF(FG$7="",0,FG$11*условия!$V54)</f>
        <v>0</v>
      </c>
      <c r="FH17" s="40">
        <f>IF(FH$7="",0,FH$11*условия!$V54)</f>
        <v>0</v>
      </c>
      <c r="FI17" s="40">
        <f>IF(FI$7="",0,FI$11*условия!$V54)</f>
        <v>0</v>
      </c>
      <c r="FJ17" s="40">
        <f>IF(FJ$7="",0,FJ$11*условия!$V54)</f>
        <v>0</v>
      </c>
      <c r="FK17" s="40">
        <f>IF(FK$7="",0,FK$11*условия!$V54)</f>
        <v>0</v>
      </c>
      <c r="FL17" s="40">
        <f>IF(FL$7="",0,FL$11*условия!$V54)</f>
        <v>0</v>
      </c>
      <c r="FM17" s="40">
        <f>IF(FM$7="",0,FM$11*условия!$V54)</f>
        <v>0</v>
      </c>
      <c r="FN17" s="40">
        <f>IF(FN$7="",0,FN$11*условия!$V54)</f>
        <v>0</v>
      </c>
      <c r="FO17" s="40">
        <f>IF(FO$7="",0,FO$11*условия!$V54)</f>
        <v>0</v>
      </c>
      <c r="FP17" s="40">
        <f>IF(FP$7="",0,FP$11*условия!$V54)</f>
        <v>0</v>
      </c>
      <c r="FQ17" s="40">
        <f>IF(FQ$7="",0,FQ$11*условия!$V54)</f>
        <v>0</v>
      </c>
      <c r="FR17" s="40">
        <f>IF(FR$7="",0,FR$11*условия!$V54)</f>
        <v>0</v>
      </c>
      <c r="FS17" s="40">
        <f>IF(FS$7="",0,FS$11*условия!$V54)</f>
        <v>0</v>
      </c>
      <c r="FT17" s="40">
        <f>IF(FT$7="",0,FT$11*условия!$V54)</f>
        <v>0</v>
      </c>
      <c r="FU17" s="40">
        <f>IF(FU$7="",0,FU$11*условия!$V54)</f>
        <v>0</v>
      </c>
      <c r="FV17" s="40">
        <f>IF(FV$7="",0,FV$11*условия!$V54)</f>
        <v>0</v>
      </c>
      <c r="FW17" s="40">
        <f>IF(FW$7="",0,FW$11*условия!$V54)</f>
        <v>0</v>
      </c>
      <c r="FX17" s="40">
        <f>IF(FX$7="",0,FX$11*условия!$V54)</f>
        <v>0</v>
      </c>
      <c r="FY17" s="40">
        <f>IF(FY$7="",0,FY$11*условия!$V54)</f>
        <v>0</v>
      </c>
      <c r="FZ17" s="40">
        <f>IF(FZ$7="",0,FZ$11*условия!$V54)</f>
        <v>0</v>
      </c>
      <c r="GA17" s="40">
        <f>IF(GA$7="",0,GA$11*условия!$V54)</f>
        <v>0</v>
      </c>
      <c r="GB17" s="40">
        <f>IF(GB$7="",0,GB$11*условия!$V54)</f>
        <v>0</v>
      </c>
      <c r="GC17" s="40">
        <f>IF(GC$7="",0,GC$11*условия!$V54)</f>
        <v>0</v>
      </c>
      <c r="GD17" s="40">
        <f>IF(GD$7="",0,GD$11*условия!$V54)</f>
        <v>0</v>
      </c>
      <c r="GE17" s="40">
        <f>IF(GE$7="",0,GE$11*условия!$V54)</f>
        <v>0</v>
      </c>
      <c r="GF17" s="40">
        <f>IF(GF$7="",0,GF$11*условия!$V54)</f>
        <v>0</v>
      </c>
      <c r="GG17" s="40">
        <f>IF(GG$7="",0,GG$11*условия!$V54)</f>
        <v>0</v>
      </c>
      <c r="GH17" s="40">
        <f>IF(GH$7="",0,GH$11*условия!$V54)</f>
        <v>0</v>
      </c>
      <c r="GI17" s="40">
        <f>IF(GI$7="",0,GI$11*условия!$V54)</f>
        <v>0</v>
      </c>
      <c r="GJ17" s="40">
        <f>IF(GJ$7="",0,GJ$11*условия!$V54)</f>
        <v>0</v>
      </c>
      <c r="GK17" s="40">
        <f>IF(GK$7="",0,GK$11*условия!$V54)</f>
        <v>0</v>
      </c>
      <c r="GL17" s="40">
        <f>IF(GL$7="",0,GL$11*условия!$V54)</f>
        <v>0</v>
      </c>
      <c r="GM17" s="40">
        <f>IF(GM$7="",0,GM$11*условия!$V54)</f>
        <v>0</v>
      </c>
      <c r="GN17" s="40">
        <f>IF(GN$7="",0,GN$11*условия!$V54)</f>
        <v>0</v>
      </c>
      <c r="GO17" s="40">
        <f>IF(GO$7="",0,GO$11*условия!$V54)</f>
        <v>0</v>
      </c>
      <c r="GP17" s="40">
        <f>IF(GP$7="",0,GP$11*условия!$V54)</f>
        <v>0</v>
      </c>
      <c r="GQ17" s="40">
        <f>IF(GQ$7="",0,GQ$11*условия!$V54)</f>
        <v>0</v>
      </c>
      <c r="GR17" s="40">
        <f>IF(GR$7="",0,GR$11*условия!$V54)</f>
        <v>0</v>
      </c>
      <c r="GS17" s="40">
        <f>IF(GS$7="",0,GS$11*условия!$V54)</f>
        <v>0</v>
      </c>
      <c r="GT17" s="40">
        <f>IF(GT$7="",0,GT$11*условия!$V54)</f>
        <v>0</v>
      </c>
      <c r="GU17" s="40">
        <f>IF(GU$7="",0,GU$11*условия!$V54)</f>
        <v>0</v>
      </c>
      <c r="GV17" s="40">
        <f>IF(GV$7="",0,GV$11*условия!$V54)</f>
        <v>0</v>
      </c>
      <c r="GW17" s="40">
        <f>IF(GW$7="",0,GW$11*условия!$V54)</f>
        <v>0</v>
      </c>
      <c r="GX17" s="40">
        <f>IF(GX$7="",0,GX$11*условия!$V54)</f>
        <v>0</v>
      </c>
      <c r="GY17" s="40">
        <f>IF(GY$7="",0,GY$11*условия!$V54)</f>
        <v>0</v>
      </c>
      <c r="GZ17" s="40">
        <f>IF(GZ$7="",0,GZ$11*условия!$V54)</f>
        <v>0</v>
      </c>
      <c r="HA17" s="40">
        <f>IF(HA$7="",0,HA$11*условия!$V54)</f>
        <v>0</v>
      </c>
      <c r="HB17" s="40">
        <f>IF(HB$7="",0,HB$11*условия!$V54)</f>
        <v>0</v>
      </c>
      <c r="HC17" s="40">
        <f>IF(HC$7="",0,HC$11*условия!$V54)</f>
        <v>0</v>
      </c>
      <c r="HD17" s="40">
        <f>IF(HD$7="",0,HD$11*условия!$V54)</f>
        <v>0</v>
      </c>
      <c r="HE17" s="40">
        <f>IF(HE$7="",0,HE$11*условия!$V54)</f>
        <v>0</v>
      </c>
      <c r="HF17" s="40">
        <f>IF(HF$7="",0,HF$11*условия!$V54)</f>
        <v>0</v>
      </c>
      <c r="HG17" s="40">
        <f>IF(HG$7="",0,HG$11*условия!$V54)</f>
        <v>0</v>
      </c>
      <c r="HH17" s="40">
        <f>IF(HH$7="",0,HH$11*условия!$V54)</f>
        <v>0</v>
      </c>
      <c r="HI17" s="40">
        <f>IF(HI$7="",0,HI$11*условия!$V54)</f>
        <v>0</v>
      </c>
      <c r="HJ17" s="40">
        <f>IF(HJ$7="",0,HJ$11*условия!$V54)</f>
        <v>0</v>
      </c>
      <c r="HK17" s="40">
        <f>IF(HK$7="",0,HK$11*условия!$V54)</f>
        <v>0</v>
      </c>
      <c r="HL17" s="40">
        <f>IF(HL$7="",0,HL$11*условия!$V54)</f>
        <v>0</v>
      </c>
      <c r="HM17" s="40">
        <f>IF(HM$7="",0,HM$11*условия!$V54)</f>
        <v>0</v>
      </c>
      <c r="HN17" s="40">
        <f>IF(HN$7="",0,HN$11*условия!$V54)</f>
        <v>0</v>
      </c>
      <c r="HO17" s="40">
        <f>IF(HO$7="",0,HO$11*условия!$V54)</f>
        <v>0</v>
      </c>
      <c r="HP17" s="40">
        <f>IF(HP$7="",0,HP$11*условия!$V54)</f>
        <v>0</v>
      </c>
      <c r="HQ17" s="40">
        <f>IF(HQ$7="",0,HQ$11*условия!$V54)</f>
        <v>0</v>
      </c>
      <c r="HR17" s="40">
        <f>IF(HR$7="",0,HR$11*условия!$V54)</f>
        <v>0</v>
      </c>
      <c r="HS17" s="40">
        <f>IF(HS$7="",0,HS$11*условия!$V54)</f>
        <v>0</v>
      </c>
      <c r="HT17" s="40">
        <f>IF(HT$7="",0,HT$11*условия!$V54)</f>
        <v>0</v>
      </c>
      <c r="HU17" s="40">
        <f>IF(HU$7="",0,HU$11*условия!$V54)</f>
        <v>0</v>
      </c>
      <c r="HV17" s="40">
        <f>IF(HV$7="",0,HV$11*условия!$V54)</f>
        <v>0</v>
      </c>
      <c r="HW17" s="40">
        <f>IF(HW$7="",0,HW$11*условия!$V54)</f>
        <v>0</v>
      </c>
      <c r="HX17" s="40">
        <f>IF(HX$7="",0,HX$11*условия!$V54)</f>
        <v>0</v>
      </c>
      <c r="HY17" s="40">
        <f>IF(HY$7="",0,HY$11*условия!$V54)</f>
        <v>0</v>
      </c>
      <c r="HZ17" s="40">
        <f>IF(HZ$7="",0,HZ$11*условия!$V54)</f>
        <v>0</v>
      </c>
      <c r="IA17" s="40">
        <f>IF(IA$7="",0,IA$11*условия!$V54)</f>
        <v>0</v>
      </c>
      <c r="IB17" s="40">
        <f>IF(IB$7="",0,IB$11*условия!$V54)</f>
        <v>0</v>
      </c>
      <c r="IC17" s="40">
        <f>IF(IC$7="",0,IC$11*условия!$V54)</f>
        <v>0</v>
      </c>
      <c r="ID17" s="40">
        <f>IF(ID$7="",0,ID$11*условия!$V54)</f>
        <v>0</v>
      </c>
      <c r="IE17" s="40">
        <f>IF(IE$7="",0,IE$11*условия!$V54)</f>
        <v>0</v>
      </c>
      <c r="IF17" s="40">
        <f>IF(IF$7="",0,IF$11*условия!$V54)</f>
        <v>0</v>
      </c>
      <c r="IG17" s="40">
        <f>IF(IG$7="",0,IG$11*условия!$V54)</f>
        <v>0</v>
      </c>
      <c r="IH17" s="40">
        <f>IF(IH$7="",0,IH$11*условия!$V54)</f>
        <v>0</v>
      </c>
      <c r="II17" s="40">
        <f>IF(II$7="",0,II$11*условия!$V54)</f>
        <v>0</v>
      </c>
      <c r="IJ17" s="40">
        <f>IF(IJ$7="",0,IJ$11*условия!$V54)</f>
        <v>0</v>
      </c>
      <c r="IK17" s="40">
        <f>IF(IK$7="",0,IK$11*условия!$V54)</f>
        <v>0</v>
      </c>
      <c r="IL17" s="40">
        <f>IF(IL$7="",0,IL$11*условия!$V54)</f>
        <v>0</v>
      </c>
      <c r="IM17" s="40">
        <f>IF(IM$7="",0,IM$11*условия!$V54)</f>
        <v>0</v>
      </c>
      <c r="IN17" s="40">
        <f>IF(IN$7="",0,IN$11*условия!$V54)</f>
        <v>0</v>
      </c>
      <c r="IO17" s="40">
        <f>IF(IO$7="",0,IO$11*условия!$V54)</f>
        <v>0</v>
      </c>
      <c r="IP17" s="40">
        <f>IF(IP$7="",0,IP$11*условия!$V54)</f>
        <v>0</v>
      </c>
      <c r="IQ17" s="40">
        <f>IF(IQ$7="",0,IQ$11*условия!$V54)</f>
        <v>0</v>
      </c>
      <c r="IR17" s="40">
        <f>IF(IR$7="",0,IR$11*условия!$V54)</f>
        <v>0</v>
      </c>
      <c r="IS17" s="40">
        <f>IF(IS$7="",0,IS$11*условия!$V54)</f>
        <v>0</v>
      </c>
      <c r="IT17" s="40">
        <f>IF(IT$7="",0,IT$11*условия!$V54)</f>
        <v>0</v>
      </c>
      <c r="IU17" s="40">
        <f>IF(IU$7="",0,IU$11*условия!$V54)</f>
        <v>0</v>
      </c>
      <c r="IV17" s="40">
        <f>IF(IV$7="",0,IV$11*условия!$V54)</f>
        <v>0</v>
      </c>
      <c r="IW17" s="40">
        <f>IF(IW$7="",0,IW$11*условия!$V54)</f>
        <v>0</v>
      </c>
      <c r="IX17" s="40">
        <f>IF(IX$7="",0,IX$11*условия!$V54)</f>
        <v>0</v>
      </c>
      <c r="IY17" s="40">
        <f>IF(IY$7="",0,IY$11*условия!$V54)</f>
        <v>0</v>
      </c>
      <c r="IZ17" s="40">
        <f>IF(IZ$7="",0,IZ$11*условия!$V54)</f>
        <v>0</v>
      </c>
      <c r="JA17" s="40">
        <f>IF(JA$7="",0,JA$11*условия!$V54)</f>
        <v>0</v>
      </c>
      <c r="JB17" s="40">
        <f>IF(JB$7="",0,JB$11*условия!$V54)</f>
        <v>0</v>
      </c>
      <c r="JC17" s="40">
        <f>IF(JC$7="",0,JC$11*условия!$V54)</f>
        <v>0</v>
      </c>
      <c r="JD17" s="40">
        <f>IF(JD$7="",0,JD$11*условия!$V54)</f>
        <v>0</v>
      </c>
      <c r="JE17" s="40">
        <f>IF(JE$7="",0,JE$11*условия!$V54)</f>
        <v>0</v>
      </c>
      <c r="JF17" s="40">
        <f>IF(JF$7="",0,JF$11*условия!$V54)</f>
        <v>0</v>
      </c>
      <c r="JG17" s="40">
        <f>IF(JG$7="",0,JG$11*условия!$V54)</f>
        <v>0</v>
      </c>
      <c r="JH17" s="40">
        <f>IF(JH$7="",0,JH$11*условия!$V54)</f>
        <v>0</v>
      </c>
      <c r="JI17" s="40">
        <f>IF(JI$7="",0,JI$11*условия!$V54)</f>
        <v>0</v>
      </c>
      <c r="JJ17" s="40">
        <f>IF(JJ$7="",0,JJ$11*условия!$V54)</f>
        <v>0</v>
      </c>
      <c r="JK17" s="40">
        <f>IF(JK$7="",0,JK$11*условия!$V54)</f>
        <v>0</v>
      </c>
      <c r="JL17" s="40">
        <f>IF(JL$7="",0,JL$11*условия!$V54)</f>
        <v>0</v>
      </c>
      <c r="JM17" s="40">
        <f>IF(JM$7="",0,JM$11*условия!$V54)</f>
        <v>0</v>
      </c>
      <c r="JN17" s="40">
        <f>IF(JN$7="",0,JN$11*условия!$V54)</f>
        <v>0</v>
      </c>
      <c r="JO17" s="40">
        <f>IF(JO$7="",0,JO$11*условия!$V54)</f>
        <v>0</v>
      </c>
      <c r="JP17" s="40">
        <f>IF(JP$7="",0,JP$11*условия!$V54)</f>
        <v>0</v>
      </c>
      <c r="JQ17" s="40">
        <f>IF(JQ$7="",0,JQ$11*условия!$V54)</f>
        <v>0</v>
      </c>
      <c r="JR17" s="40">
        <f>IF(JR$7="",0,JR$11*условия!$V54)</f>
        <v>0</v>
      </c>
      <c r="JS17" s="40">
        <f>IF(JS$7="",0,JS$11*условия!$V54)</f>
        <v>0</v>
      </c>
      <c r="JT17" s="40">
        <f>IF(JT$7="",0,JT$11*условия!$V54)</f>
        <v>0</v>
      </c>
      <c r="JU17" s="40">
        <f>IF(JU$7="",0,JU$11*условия!$V54)</f>
        <v>0</v>
      </c>
      <c r="JV17" s="40">
        <f>IF(JV$7="",0,JV$11*условия!$V54)</f>
        <v>0</v>
      </c>
      <c r="JW17" s="40">
        <f>IF(JW$7="",0,JW$11*условия!$V54)</f>
        <v>0</v>
      </c>
      <c r="JX17" s="40">
        <f>IF(JX$7="",0,JX$11*условия!$V54)</f>
        <v>0</v>
      </c>
      <c r="JY17" s="40">
        <f>IF(JY$7="",0,JY$11*условия!$V54)</f>
        <v>0</v>
      </c>
      <c r="JZ17" s="40">
        <f>IF(JZ$7="",0,JZ$11*условия!$V54)</f>
        <v>0</v>
      </c>
      <c r="KA17" s="40">
        <f>IF(KA$7="",0,KA$11*условия!$V54)</f>
        <v>0</v>
      </c>
      <c r="KB17" s="40">
        <f>IF(KB$7="",0,KB$11*условия!$V54)</f>
        <v>0</v>
      </c>
      <c r="KC17" s="40">
        <f>IF(KC$7="",0,KC$11*условия!$V54)</f>
        <v>0</v>
      </c>
      <c r="KD17" s="40">
        <f>IF(KD$7="",0,KD$11*условия!$V54)</f>
        <v>0</v>
      </c>
      <c r="KE17" s="40">
        <f>IF(KE$7="",0,KE$11*условия!$V54)</f>
        <v>0</v>
      </c>
      <c r="KF17" s="40">
        <f>IF(KF$7="",0,KF$11*условия!$V54)</f>
        <v>0</v>
      </c>
      <c r="KG17" s="40">
        <f>IF(KG$7="",0,KG$11*условия!$V54)</f>
        <v>0</v>
      </c>
      <c r="KH17" s="40">
        <f>IF(KH$7="",0,KH$11*условия!$V54)</f>
        <v>0</v>
      </c>
      <c r="KI17" s="40">
        <f>IF(KI$7="",0,KI$11*условия!$V54)</f>
        <v>0</v>
      </c>
      <c r="KJ17" s="40">
        <f>IF(KJ$7="",0,KJ$11*условия!$V54)</f>
        <v>0</v>
      </c>
      <c r="KK17" s="40">
        <f>IF(KK$7="",0,KK$11*условия!$V54)</f>
        <v>0</v>
      </c>
      <c r="KL17" s="40">
        <f>IF(KL$7="",0,KL$11*условия!$V54)</f>
        <v>0</v>
      </c>
      <c r="KM17" s="40">
        <f>IF(KM$7="",0,KM$11*условия!$V54)</f>
        <v>0</v>
      </c>
      <c r="KN17" s="40">
        <f>IF(KN$7="",0,KN$11*условия!$V54)</f>
        <v>0</v>
      </c>
      <c r="KO17" s="40">
        <f>IF(KO$7="",0,KO$11*условия!$V54)</f>
        <v>0</v>
      </c>
      <c r="KP17" s="40">
        <f>IF(KP$7="",0,KP$11*условия!$V54)</f>
        <v>0</v>
      </c>
      <c r="KQ17" s="40">
        <f>IF(KQ$7="",0,KQ$11*условия!$V54)</f>
        <v>0</v>
      </c>
      <c r="KR17" s="40">
        <f>IF(KR$7="",0,KR$11*условия!$V54)</f>
        <v>0</v>
      </c>
      <c r="KS17" s="40">
        <f>IF(KS$7="",0,KS$11*условия!$V54)</f>
        <v>0</v>
      </c>
      <c r="KT17" s="40">
        <f>IF(KT$7="",0,KT$11*условия!$V54)</f>
        <v>0</v>
      </c>
      <c r="KU17" s="40">
        <f>IF(KU$7="",0,KU$11*условия!$V54)</f>
        <v>0</v>
      </c>
      <c r="KV17" s="40">
        <f>IF(KV$7="",0,KV$11*условия!$V54)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1"/>
      <c r="F19" s="1"/>
      <c r="G19" s="1"/>
      <c r="H19" s="11"/>
      <c r="I19" s="1"/>
      <c r="J19" s="1"/>
      <c r="K19" s="61"/>
      <c r="L19" s="1"/>
      <c r="M19" s="5"/>
      <c r="N19" s="61"/>
      <c r="O19" s="19"/>
      <c r="P19" s="1"/>
      <c r="Q19" s="1"/>
      <c r="R19" s="67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kpi!$E$27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условия!$E$58</f>
        <v>средний срок аннулирования договоров</v>
      </c>
      <c r="O22" s="19"/>
      <c r="P22" s="3"/>
      <c r="Q22" s="3"/>
      <c r="R22" s="44">
        <f t="shared" ref="R22:R24" si="12">SUMIFS($T22:$KW22,$T$1:$KW$1,"&gt;="&amp;1,$T$1:$KW$1,"&lt;="&amp;MAX($1:$1))</f>
        <v>262.5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1.5</v>
      </c>
      <c r="Z22" s="41">
        <f t="shared" si="13"/>
        <v>1.625</v>
      </c>
      <c r="AA22" s="41">
        <f t="shared" si="13"/>
        <v>5.5</v>
      </c>
      <c r="AB22" s="41">
        <f t="shared" si="13"/>
        <v>5.9375</v>
      </c>
      <c r="AC22" s="41">
        <f t="shared" si="13"/>
        <v>6.375</v>
      </c>
      <c r="AD22" s="41">
        <f t="shared" si="13"/>
        <v>6.8125</v>
      </c>
      <c r="AE22" s="41">
        <f t="shared" si="13"/>
        <v>7.25</v>
      </c>
      <c r="AF22" s="41">
        <f t="shared" si="13"/>
        <v>7.6875</v>
      </c>
      <c r="AG22" s="41">
        <f t="shared" si="13"/>
        <v>8.125</v>
      </c>
      <c r="AH22" s="41">
        <f t="shared" si="13"/>
        <v>8.5625</v>
      </c>
      <c r="AI22" s="41">
        <f t="shared" si="13"/>
        <v>9</v>
      </c>
      <c r="AJ22" s="41">
        <f t="shared" si="13"/>
        <v>9.4375</v>
      </c>
      <c r="AK22" s="41">
        <f t="shared" si="13"/>
        <v>9.875</v>
      </c>
      <c r="AL22" s="41">
        <f t="shared" si="13"/>
        <v>10.3125</v>
      </c>
      <c r="AM22" s="41">
        <f t="shared" si="13"/>
        <v>10.75</v>
      </c>
      <c r="AN22" s="41">
        <f t="shared" si="13"/>
        <v>11.1875</v>
      </c>
      <c r="AO22" s="41">
        <f t="shared" si="13"/>
        <v>11.625</v>
      </c>
      <c r="AP22" s="41">
        <f t="shared" si="13"/>
        <v>12.0625</v>
      </c>
      <c r="AQ22" s="41">
        <f t="shared" si="13"/>
        <v>12.5</v>
      </c>
      <c r="AR22" s="41">
        <f t="shared" si="13"/>
        <v>12.9375</v>
      </c>
      <c r="AS22" s="41">
        <f t="shared" si="13"/>
        <v>93.4375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постоянные-франшиза</v>
      </c>
      <c r="L23" s="1"/>
      <c r="M23" s="5"/>
      <c r="N23" s="45">
        <f>условия!V59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непостоянные-франшиза</v>
      </c>
      <c r="L24" s="1"/>
      <c r="M24" s="5"/>
      <c r="N24" s="40">
        <f>условия!V60</f>
        <v>120</v>
      </c>
      <c r="O24" s="19"/>
      <c r="P24" s="1"/>
      <c r="Q24" s="1"/>
      <c r="R24" s="40">
        <f t="shared" si="12"/>
        <v>75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1.5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1.625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1.75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1.875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2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2.125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2.25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2.375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2.5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2.625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2.75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2.875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3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3.125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3.25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3.375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3.5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3.625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3.75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3.875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21.25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постоянные-Партнеры</v>
      </c>
      <c r="L25" s="1"/>
      <c r="M25" s="5"/>
      <c r="N25" s="40">
        <f>условия!V61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непостоянные-Партнеры</v>
      </c>
      <c r="L26" s="1"/>
      <c r="M26" s="5"/>
      <c r="N26" s="40">
        <f>условия!V62</f>
        <v>180</v>
      </c>
      <c r="O26" s="19"/>
      <c r="P26" s="1"/>
      <c r="Q26" s="1"/>
      <c r="R26" s="40">
        <f>SUMIFS($T26:$KW26,$T$1:$KW$1,"&gt;="&amp;1,$T$1:$KW$1,"&lt;="&amp;MAX($1:$1))</f>
        <v>187.5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3.75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4.0625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4.375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4.6875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5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5.3125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5.625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5.9375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6.25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6.5625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6.875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7.1875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7.5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7.8125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8.125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8.4375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8.75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9.0625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72.1875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собственные магазины</v>
      </c>
      <c r="L27" s="1"/>
      <c r="M27" s="5"/>
      <c r="N27" s="40">
        <f>условия!V63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интернет сайт</v>
      </c>
      <c r="L28" s="1"/>
      <c r="M28" s="5"/>
      <c r="N28" s="40">
        <f>условия!V64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1"/>
      <c r="F30" s="1"/>
      <c r="G30" s="1"/>
      <c r="H30" s="11"/>
      <c r="I30" s="1"/>
      <c r="J30" s="1"/>
      <c r="K30" s="61"/>
      <c r="L30" s="1"/>
      <c r="M30" s="5"/>
      <c r="N30" s="61"/>
      <c r="O30" s="19"/>
      <c r="P30" s="1"/>
      <c r="Q30" s="1"/>
      <c r="R30" s="67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kpi!$E$28</f>
        <v>количество рабочих договоров/открытых магазинов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109.5</v>
      </c>
      <c r="V33" s="41">
        <f t="shared" ref="V33:CG33" si="19">IF(V$7="",0,SUM(V34:V40))</f>
        <v>125.75</v>
      </c>
      <c r="W33" s="41">
        <f t="shared" si="19"/>
        <v>143.25</v>
      </c>
      <c r="X33" s="41">
        <f t="shared" si="19"/>
        <v>162</v>
      </c>
      <c r="Y33" s="41">
        <f t="shared" si="19"/>
        <v>180.5</v>
      </c>
      <c r="Z33" s="41">
        <f t="shared" si="19"/>
        <v>200.125</v>
      </c>
      <c r="AA33" s="41">
        <f t="shared" si="19"/>
        <v>217.125</v>
      </c>
      <c r="AB33" s="41">
        <f t="shared" si="19"/>
        <v>234.9375</v>
      </c>
      <c r="AC33" s="41">
        <f t="shared" si="19"/>
        <v>253.5625</v>
      </c>
      <c r="AD33" s="41">
        <f t="shared" si="19"/>
        <v>273</v>
      </c>
      <c r="AE33" s="41">
        <f t="shared" si="19"/>
        <v>293.25</v>
      </c>
      <c r="AF33" s="41">
        <f t="shared" si="19"/>
        <v>314.3125</v>
      </c>
      <c r="AG33" s="41">
        <f t="shared" si="19"/>
        <v>336.1875</v>
      </c>
      <c r="AH33" s="41">
        <f t="shared" si="19"/>
        <v>358.875</v>
      </c>
      <c r="AI33" s="41">
        <f t="shared" si="19"/>
        <v>382.375</v>
      </c>
      <c r="AJ33" s="41">
        <f t="shared" si="19"/>
        <v>406.6875</v>
      </c>
      <c r="AK33" s="41">
        <f t="shared" si="19"/>
        <v>431.8125</v>
      </c>
      <c r="AL33" s="41">
        <f t="shared" si="19"/>
        <v>457.75</v>
      </c>
      <c r="AM33" s="41">
        <f t="shared" si="19"/>
        <v>484.5</v>
      </c>
      <c r="AN33" s="41">
        <f t="shared" si="19"/>
        <v>512.0625</v>
      </c>
      <c r="AO33" s="41">
        <f t="shared" si="19"/>
        <v>540.4375</v>
      </c>
      <c r="AP33" s="41">
        <f t="shared" si="19"/>
        <v>569.625</v>
      </c>
      <c r="AQ33" s="41">
        <f t="shared" si="19"/>
        <v>599.625</v>
      </c>
      <c r="AR33" s="41">
        <f t="shared" si="19"/>
        <v>630.4375</v>
      </c>
      <c r="AS33" s="41">
        <f t="shared" si="19"/>
        <v>582</v>
      </c>
      <c r="AT33" s="41">
        <f t="shared" si="19"/>
        <v>0</v>
      </c>
      <c r="AU33" s="41">
        <f t="shared" si="19"/>
        <v>0</v>
      </c>
      <c r="AV33" s="41">
        <f t="shared" si="19"/>
        <v>0</v>
      </c>
      <c r="AW33" s="41">
        <f t="shared" si="19"/>
        <v>0</v>
      </c>
      <c r="AX33" s="41">
        <f t="shared" si="19"/>
        <v>0</v>
      </c>
      <c r="AY33" s="41">
        <f t="shared" si="19"/>
        <v>0</v>
      </c>
      <c r="AZ33" s="41">
        <f t="shared" si="19"/>
        <v>0</v>
      </c>
      <c r="BA33" s="41">
        <f t="shared" si="19"/>
        <v>0</v>
      </c>
      <c r="BB33" s="41">
        <f t="shared" si="19"/>
        <v>0</v>
      </c>
      <c r="BC33" s="41">
        <f t="shared" si="19"/>
        <v>0</v>
      </c>
      <c r="BD33" s="41">
        <f t="shared" si="19"/>
        <v>0</v>
      </c>
      <c r="BE33" s="41">
        <f t="shared" si="19"/>
        <v>0</v>
      </c>
      <c r="BF33" s="41">
        <f t="shared" si="19"/>
        <v>0</v>
      </c>
      <c r="BG33" s="41">
        <f t="shared" si="19"/>
        <v>0</v>
      </c>
      <c r="BH33" s="41">
        <f t="shared" si="19"/>
        <v>0</v>
      </c>
      <c r="BI33" s="41">
        <f t="shared" si="19"/>
        <v>0</v>
      </c>
      <c r="BJ33" s="41">
        <f t="shared" si="19"/>
        <v>0</v>
      </c>
      <c r="BK33" s="41">
        <f t="shared" si="19"/>
        <v>0</v>
      </c>
      <c r="BL33" s="41">
        <f t="shared" si="19"/>
        <v>0</v>
      </c>
      <c r="BM33" s="41">
        <f t="shared" si="19"/>
        <v>0</v>
      </c>
      <c r="BN33" s="41">
        <f t="shared" si="19"/>
        <v>0</v>
      </c>
      <c r="BO33" s="41">
        <f t="shared" si="19"/>
        <v>0</v>
      </c>
      <c r="BP33" s="41">
        <f t="shared" si="19"/>
        <v>0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договоров/открытых магазинов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постоянные-франшиза</v>
      </c>
      <c r="L34" s="1"/>
      <c r="M34" s="5"/>
      <c r="N34" s="45"/>
      <c r="O34" s="19"/>
      <c r="P34" s="1"/>
      <c r="Q34" s="1"/>
      <c r="R34" s="45"/>
      <c r="S34" s="1"/>
      <c r="T34" s="232">
        <f>SUMIFS(раунд1!34:34,раунд1!$1:$1,MAX(раунд1!$1:$1))</f>
        <v>15</v>
      </c>
      <c r="U34" s="40">
        <f>IF(U$7="",0,T34+U12-U23)</f>
        <v>17.25</v>
      </c>
      <c r="V34" s="40">
        <f t="shared" ref="V34:CG38" si="24">IF(V$7="",0,U34+V12-V23)</f>
        <v>19.6875</v>
      </c>
      <c r="W34" s="40">
        <f t="shared" si="24"/>
        <v>22.3125</v>
      </c>
      <c r="X34" s="40">
        <f t="shared" si="24"/>
        <v>25.125</v>
      </c>
      <c r="Y34" s="40">
        <f t="shared" si="24"/>
        <v>28.125</v>
      </c>
      <c r="Z34" s="40">
        <f t="shared" si="24"/>
        <v>31.3125</v>
      </c>
      <c r="AA34" s="40">
        <f t="shared" si="24"/>
        <v>34.6875</v>
      </c>
      <c r="AB34" s="40">
        <f t="shared" si="24"/>
        <v>38.25</v>
      </c>
      <c r="AC34" s="40">
        <f t="shared" si="24"/>
        <v>42</v>
      </c>
      <c r="AD34" s="40">
        <f t="shared" si="24"/>
        <v>45.9375</v>
      </c>
      <c r="AE34" s="40">
        <f t="shared" si="24"/>
        <v>50.0625</v>
      </c>
      <c r="AF34" s="40">
        <f t="shared" si="24"/>
        <v>54.375</v>
      </c>
      <c r="AG34" s="40">
        <f t="shared" si="24"/>
        <v>58.875</v>
      </c>
      <c r="AH34" s="40">
        <f t="shared" si="24"/>
        <v>63.5625</v>
      </c>
      <c r="AI34" s="40">
        <f t="shared" si="24"/>
        <v>68.4375</v>
      </c>
      <c r="AJ34" s="40">
        <f t="shared" si="24"/>
        <v>73.5</v>
      </c>
      <c r="AK34" s="40">
        <f t="shared" si="24"/>
        <v>78.75</v>
      </c>
      <c r="AL34" s="40">
        <f t="shared" si="24"/>
        <v>84.1875</v>
      </c>
      <c r="AM34" s="40">
        <f t="shared" si="24"/>
        <v>89.8125</v>
      </c>
      <c r="AN34" s="40">
        <f t="shared" si="24"/>
        <v>95.625</v>
      </c>
      <c r="AO34" s="40">
        <f t="shared" si="24"/>
        <v>101.625</v>
      </c>
      <c r="AP34" s="40">
        <f t="shared" si="24"/>
        <v>107.8125</v>
      </c>
      <c r="AQ34" s="40">
        <f t="shared" si="24"/>
        <v>114.1875</v>
      </c>
      <c r="AR34" s="40">
        <f t="shared" si="24"/>
        <v>120.75</v>
      </c>
      <c r="AS34" s="40">
        <f t="shared" si="24"/>
        <v>127.5</v>
      </c>
      <c r="AT34" s="40">
        <f t="shared" si="24"/>
        <v>0</v>
      </c>
      <c r="AU34" s="40">
        <f t="shared" si="24"/>
        <v>0</v>
      </c>
      <c r="AV34" s="40">
        <f t="shared" si="24"/>
        <v>0</v>
      </c>
      <c r="AW34" s="40">
        <f t="shared" si="24"/>
        <v>0</v>
      </c>
      <c r="AX34" s="40">
        <f t="shared" si="24"/>
        <v>0</v>
      </c>
      <c r="AY34" s="40">
        <f t="shared" si="24"/>
        <v>0</v>
      </c>
      <c r="AZ34" s="40">
        <f t="shared" si="24"/>
        <v>0</v>
      </c>
      <c r="BA34" s="40">
        <f t="shared" si="24"/>
        <v>0</v>
      </c>
      <c r="BB34" s="40">
        <f t="shared" si="24"/>
        <v>0</v>
      </c>
      <c r="BC34" s="40">
        <f t="shared" si="24"/>
        <v>0</v>
      </c>
      <c r="BD34" s="40">
        <f t="shared" si="24"/>
        <v>0</v>
      </c>
      <c r="BE34" s="40">
        <f t="shared" si="24"/>
        <v>0</v>
      </c>
      <c r="BF34" s="40">
        <f t="shared" si="24"/>
        <v>0</v>
      </c>
      <c r="BG34" s="40">
        <f t="shared" si="24"/>
        <v>0</v>
      </c>
      <c r="BH34" s="40">
        <f t="shared" si="24"/>
        <v>0</v>
      </c>
      <c r="BI34" s="40">
        <f t="shared" si="24"/>
        <v>0</v>
      </c>
      <c r="BJ34" s="40">
        <f t="shared" si="24"/>
        <v>0</v>
      </c>
      <c r="BK34" s="40">
        <f t="shared" si="24"/>
        <v>0</v>
      </c>
      <c r="BL34" s="40">
        <f t="shared" si="24"/>
        <v>0</v>
      </c>
      <c r="BM34" s="40">
        <f t="shared" si="24"/>
        <v>0</v>
      </c>
      <c r="BN34" s="40">
        <f t="shared" si="24"/>
        <v>0</v>
      </c>
      <c r="BO34" s="40">
        <f t="shared" si="24"/>
        <v>0</v>
      </c>
      <c r="BP34" s="40">
        <f t="shared" si="24"/>
        <v>0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договоров/открытых магазинов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непостоянные-франшиза</v>
      </c>
      <c r="L35" s="1"/>
      <c r="M35" s="5"/>
      <c r="N35" s="40"/>
      <c r="O35" s="19"/>
      <c r="P35" s="1"/>
      <c r="Q35" s="1"/>
      <c r="R35" s="40"/>
      <c r="S35" s="1"/>
      <c r="T35" s="232">
        <f>SUMIFS(раунд1!35:35,раунд1!$1:$1,MAX(раунд1!$1:$1))</f>
        <v>-1.7763568394002505E-15</v>
      </c>
      <c r="U35" s="40">
        <f t="shared" ref="U35:AJ39" si="30">IF(U$7="",0,T35+U13-U24)</f>
        <v>1.4999999999999982</v>
      </c>
      <c r="V35" s="40">
        <f t="shared" si="30"/>
        <v>3.1249999999999982</v>
      </c>
      <c r="W35" s="40">
        <f t="shared" si="30"/>
        <v>4.8749999999999982</v>
      </c>
      <c r="X35" s="40">
        <f t="shared" si="30"/>
        <v>6.7499999999999982</v>
      </c>
      <c r="Y35" s="40">
        <f t="shared" si="30"/>
        <v>7.2499999999999982</v>
      </c>
      <c r="Z35" s="40">
        <f t="shared" si="30"/>
        <v>7.7499999999999982</v>
      </c>
      <c r="AA35" s="40">
        <f t="shared" si="30"/>
        <v>8.2499999999999982</v>
      </c>
      <c r="AB35" s="40">
        <f t="shared" si="30"/>
        <v>8.7499999999999982</v>
      </c>
      <c r="AC35" s="40">
        <f t="shared" si="30"/>
        <v>9.2499999999999982</v>
      </c>
      <c r="AD35" s="40">
        <f t="shared" si="30"/>
        <v>9.7499999999999982</v>
      </c>
      <c r="AE35" s="40">
        <f t="shared" si="30"/>
        <v>10.249999999999998</v>
      </c>
      <c r="AF35" s="40">
        <f t="shared" si="30"/>
        <v>10.749999999999998</v>
      </c>
      <c r="AG35" s="40">
        <f t="shared" si="30"/>
        <v>11.249999999999998</v>
      </c>
      <c r="AH35" s="40">
        <f t="shared" si="30"/>
        <v>11.749999999999998</v>
      </c>
      <c r="AI35" s="40">
        <f t="shared" si="30"/>
        <v>12.249999999999998</v>
      </c>
      <c r="AJ35" s="40">
        <f t="shared" si="30"/>
        <v>12.749999999999998</v>
      </c>
      <c r="AK35" s="40">
        <f t="shared" si="24"/>
        <v>13.25</v>
      </c>
      <c r="AL35" s="40">
        <f t="shared" si="24"/>
        <v>13.75</v>
      </c>
      <c r="AM35" s="40">
        <f t="shared" si="24"/>
        <v>14.25</v>
      </c>
      <c r="AN35" s="40">
        <f t="shared" si="24"/>
        <v>14.75</v>
      </c>
      <c r="AO35" s="40">
        <f t="shared" si="24"/>
        <v>15.25</v>
      </c>
      <c r="AP35" s="40">
        <f t="shared" si="24"/>
        <v>15.75</v>
      </c>
      <c r="AQ35" s="40">
        <f t="shared" si="24"/>
        <v>16.25</v>
      </c>
      <c r="AR35" s="40">
        <f t="shared" si="24"/>
        <v>16.75</v>
      </c>
      <c r="AS35" s="40">
        <f t="shared" si="24"/>
        <v>0</v>
      </c>
      <c r="AT35" s="40">
        <f t="shared" si="24"/>
        <v>0</v>
      </c>
      <c r="AU35" s="40">
        <f t="shared" si="24"/>
        <v>0</v>
      </c>
      <c r="AV35" s="40">
        <f t="shared" si="24"/>
        <v>0</v>
      </c>
      <c r="AW35" s="40">
        <f t="shared" si="24"/>
        <v>0</v>
      </c>
      <c r="AX35" s="40">
        <f t="shared" si="24"/>
        <v>0</v>
      </c>
      <c r="AY35" s="40">
        <f t="shared" si="24"/>
        <v>0</v>
      </c>
      <c r="AZ35" s="40">
        <f t="shared" si="24"/>
        <v>0</v>
      </c>
      <c r="BA35" s="40">
        <f t="shared" si="24"/>
        <v>0</v>
      </c>
      <c r="BB35" s="40">
        <f t="shared" si="24"/>
        <v>0</v>
      </c>
      <c r="BC35" s="40">
        <f t="shared" si="24"/>
        <v>0</v>
      </c>
      <c r="BD35" s="40">
        <f t="shared" si="24"/>
        <v>0</v>
      </c>
      <c r="BE35" s="40">
        <f t="shared" si="24"/>
        <v>0</v>
      </c>
      <c r="BF35" s="40">
        <f t="shared" si="24"/>
        <v>0</v>
      </c>
      <c r="BG35" s="40">
        <f t="shared" si="24"/>
        <v>0</v>
      </c>
      <c r="BH35" s="40">
        <f t="shared" si="24"/>
        <v>0</v>
      </c>
      <c r="BI35" s="40">
        <f t="shared" si="24"/>
        <v>0</v>
      </c>
      <c r="BJ35" s="40">
        <f t="shared" si="24"/>
        <v>0</v>
      </c>
      <c r="BK35" s="40">
        <f t="shared" si="24"/>
        <v>0</v>
      </c>
      <c r="BL35" s="40">
        <f t="shared" si="24"/>
        <v>0</v>
      </c>
      <c r="BM35" s="40">
        <f t="shared" si="24"/>
        <v>0</v>
      </c>
      <c r="BN35" s="40">
        <f t="shared" si="24"/>
        <v>0</v>
      </c>
      <c r="BO35" s="40">
        <f t="shared" si="24"/>
        <v>0</v>
      </c>
      <c r="BP35" s="40">
        <f t="shared" si="24"/>
        <v>0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договоров/открытых магазинов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постоянные-Партнеры</v>
      </c>
      <c r="L36" s="1"/>
      <c r="M36" s="5"/>
      <c r="N36" s="40"/>
      <c r="O36" s="19"/>
      <c r="P36" s="1"/>
      <c r="Q36" s="1"/>
      <c r="R36" s="40"/>
      <c r="S36" s="1"/>
      <c r="T36" s="232">
        <f>SUMIFS(раунд1!36:36,раунд1!$1:$1,MAX(раунд1!$1:$1))</f>
        <v>22.5</v>
      </c>
      <c r="U36" s="40">
        <f t="shared" si="30"/>
        <v>24.3</v>
      </c>
      <c r="V36" s="40">
        <f t="shared" si="30"/>
        <v>26.25</v>
      </c>
      <c r="W36" s="40">
        <f t="shared" si="30"/>
        <v>28.35</v>
      </c>
      <c r="X36" s="40">
        <f t="shared" si="30"/>
        <v>30.6</v>
      </c>
      <c r="Y36" s="40">
        <f t="shared" si="30"/>
        <v>33</v>
      </c>
      <c r="Z36" s="40">
        <f t="shared" si="30"/>
        <v>35.549999999999997</v>
      </c>
      <c r="AA36" s="40">
        <f t="shared" si="30"/>
        <v>38.25</v>
      </c>
      <c r="AB36" s="40">
        <f t="shared" si="30"/>
        <v>41.1</v>
      </c>
      <c r="AC36" s="40">
        <f t="shared" si="30"/>
        <v>44.1</v>
      </c>
      <c r="AD36" s="40">
        <f t="shared" si="30"/>
        <v>47.25</v>
      </c>
      <c r="AE36" s="40">
        <f t="shared" si="30"/>
        <v>50.55</v>
      </c>
      <c r="AF36" s="40">
        <f t="shared" si="30"/>
        <v>54</v>
      </c>
      <c r="AG36" s="40">
        <f t="shared" si="30"/>
        <v>57.6</v>
      </c>
      <c r="AH36" s="40">
        <f t="shared" si="30"/>
        <v>61.35</v>
      </c>
      <c r="AI36" s="40">
        <f t="shared" si="30"/>
        <v>65.25</v>
      </c>
      <c r="AJ36" s="40">
        <f t="shared" si="30"/>
        <v>69.3</v>
      </c>
      <c r="AK36" s="40">
        <f t="shared" si="24"/>
        <v>73.5</v>
      </c>
      <c r="AL36" s="40">
        <f t="shared" si="24"/>
        <v>77.849999999999994</v>
      </c>
      <c r="AM36" s="40">
        <f t="shared" si="24"/>
        <v>82.35</v>
      </c>
      <c r="AN36" s="40">
        <f t="shared" si="24"/>
        <v>87</v>
      </c>
      <c r="AO36" s="40">
        <f t="shared" si="24"/>
        <v>91.8</v>
      </c>
      <c r="AP36" s="40">
        <f t="shared" si="24"/>
        <v>96.75</v>
      </c>
      <c r="AQ36" s="40">
        <f t="shared" si="24"/>
        <v>101.85</v>
      </c>
      <c r="AR36" s="40">
        <f t="shared" si="24"/>
        <v>107.1</v>
      </c>
      <c r="AS36" s="40">
        <f t="shared" si="24"/>
        <v>112.5</v>
      </c>
      <c r="AT36" s="40">
        <f t="shared" si="24"/>
        <v>0</v>
      </c>
      <c r="AU36" s="40">
        <f t="shared" si="24"/>
        <v>0</v>
      </c>
      <c r="AV36" s="40">
        <f t="shared" si="24"/>
        <v>0</v>
      </c>
      <c r="AW36" s="40">
        <f t="shared" si="24"/>
        <v>0</v>
      </c>
      <c r="AX36" s="40">
        <f t="shared" si="24"/>
        <v>0</v>
      </c>
      <c r="AY36" s="40">
        <f t="shared" si="24"/>
        <v>0</v>
      </c>
      <c r="AZ36" s="40">
        <f t="shared" si="24"/>
        <v>0</v>
      </c>
      <c r="BA36" s="40">
        <f t="shared" si="24"/>
        <v>0</v>
      </c>
      <c r="BB36" s="40">
        <f t="shared" si="24"/>
        <v>0</v>
      </c>
      <c r="BC36" s="40">
        <f t="shared" si="24"/>
        <v>0</v>
      </c>
      <c r="BD36" s="40">
        <f t="shared" si="24"/>
        <v>0</v>
      </c>
      <c r="BE36" s="40">
        <f t="shared" si="24"/>
        <v>0</v>
      </c>
      <c r="BF36" s="40">
        <f t="shared" si="24"/>
        <v>0</v>
      </c>
      <c r="BG36" s="40">
        <f t="shared" si="24"/>
        <v>0</v>
      </c>
      <c r="BH36" s="40">
        <f t="shared" si="24"/>
        <v>0</v>
      </c>
      <c r="BI36" s="40">
        <f t="shared" si="24"/>
        <v>0</v>
      </c>
      <c r="BJ36" s="40">
        <f t="shared" si="24"/>
        <v>0</v>
      </c>
      <c r="BK36" s="40">
        <f t="shared" si="24"/>
        <v>0</v>
      </c>
      <c r="BL36" s="40">
        <f t="shared" si="24"/>
        <v>0</v>
      </c>
      <c r="BM36" s="40">
        <f t="shared" si="24"/>
        <v>0</v>
      </c>
      <c r="BN36" s="40">
        <f t="shared" si="24"/>
        <v>0</v>
      </c>
      <c r="BO36" s="40">
        <f t="shared" si="24"/>
        <v>0</v>
      </c>
      <c r="BP36" s="40">
        <f t="shared" si="24"/>
        <v>0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договоров/открытых магазинов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непостоянные-Партнеры</v>
      </c>
      <c r="L37" s="1"/>
      <c r="M37" s="5"/>
      <c r="N37" s="40"/>
      <c r="O37" s="19"/>
      <c r="P37" s="1"/>
      <c r="Q37" s="1"/>
      <c r="R37" s="40"/>
      <c r="S37" s="1"/>
      <c r="T37" s="232">
        <f>SUMIFS(раунд1!37:37,раунд1!$1:$1,MAX(раунд1!$1:$1))</f>
        <v>-3.5527136788005009E-15</v>
      </c>
      <c r="U37" s="40">
        <f t="shared" si="30"/>
        <v>3.7499999999999964</v>
      </c>
      <c r="V37" s="40">
        <f t="shared" si="24"/>
        <v>7.8124999999999964</v>
      </c>
      <c r="W37" s="40">
        <f t="shared" si="24"/>
        <v>12.187499999999996</v>
      </c>
      <c r="X37" s="40">
        <f t="shared" si="24"/>
        <v>16.874999999999996</v>
      </c>
      <c r="Y37" s="40">
        <f t="shared" si="24"/>
        <v>21.874999999999996</v>
      </c>
      <c r="Z37" s="40">
        <f t="shared" si="24"/>
        <v>27.187499999999996</v>
      </c>
      <c r="AA37" s="40">
        <f t="shared" si="24"/>
        <v>29.0625</v>
      </c>
      <c r="AB37" s="40">
        <f t="shared" si="24"/>
        <v>30.9375</v>
      </c>
      <c r="AC37" s="40">
        <f t="shared" si="24"/>
        <v>32.8125</v>
      </c>
      <c r="AD37" s="40">
        <f t="shared" si="24"/>
        <v>34.6875</v>
      </c>
      <c r="AE37" s="40">
        <f t="shared" si="24"/>
        <v>36.5625</v>
      </c>
      <c r="AF37" s="40">
        <f t="shared" si="24"/>
        <v>38.4375</v>
      </c>
      <c r="AG37" s="40">
        <f t="shared" si="24"/>
        <v>40.3125</v>
      </c>
      <c r="AH37" s="40">
        <f t="shared" si="24"/>
        <v>42.1875</v>
      </c>
      <c r="AI37" s="40">
        <f t="shared" si="24"/>
        <v>44.0625</v>
      </c>
      <c r="AJ37" s="40">
        <f t="shared" si="24"/>
        <v>45.9375</v>
      </c>
      <c r="AK37" s="40">
        <f t="shared" si="24"/>
        <v>47.8125</v>
      </c>
      <c r="AL37" s="40">
        <f t="shared" si="24"/>
        <v>49.6875</v>
      </c>
      <c r="AM37" s="40">
        <f t="shared" si="24"/>
        <v>51.5625</v>
      </c>
      <c r="AN37" s="40">
        <f t="shared" si="24"/>
        <v>53.4375</v>
      </c>
      <c r="AO37" s="40">
        <f t="shared" si="24"/>
        <v>55.3125</v>
      </c>
      <c r="AP37" s="40">
        <f t="shared" si="24"/>
        <v>57.1875</v>
      </c>
      <c r="AQ37" s="40">
        <f t="shared" si="24"/>
        <v>59.0625</v>
      </c>
      <c r="AR37" s="40">
        <f t="shared" si="24"/>
        <v>60.9375</v>
      </c>
      <c r="AS37" s="40">
        <f t="shared" si="24"/>
        <v>0</v>
      </c>
      <c r="AT37" s="40">
        <f t="shared" si="24"/>
        <v>0</v>
      </c>
      <c r="AU37" s="40">
        <f t="shared" si="24"/>
        <v>0</v>
      </c>
      <c r="AV37" s="40">
        <f t="shared" si="24"/>
        <v>0</v>
      </c>
      <c r="AW37" s="40">
        <f t="shared" si="24"/>
        <v>0</v>
      </c>
      <c r="AX37" s="40">
        <f t="shared" si="24"/>
        <v>0</v>
      </c>
      <c r="AY37" s="40">
        <f t="shared" si="24"/>
        <v>0</v>
      </c>
      <c r="AZ37" s="40">
        <f t="shared" si="24"/>
        <v>0</v>
      </c>
      <c r="BA37" s="40">
        <f t="shared" si="24"/>
        <v>0</v>
      </c>
      <c r="BB37" s="40">
        <f t="shared" si="24"/>
        <v>0</v>
      </c>
      <c r="BC37" s="40">
        <f t="shared" si="24"/>
        <v>0</v>
      </c>
      <c r="BD37" s="40">
        <f t="shared" si="24"/>
        <v>0</v>
      </c>
      <c r="BE37" s="40">
        <f t="shared" si="24"/>
        <v>0</v>
      </c>
      <c r="BF37" s="40">
        <f t="shared" si="24"/>
        <v>0</v>
      </c>
      <c r="BG37" s="40">
        <f t="shared" si="24"/>
        <v>0</v>
      </c>
      <c r="BH37" s="40">
        <f t="shared" si="24"/>
        <v>0</v>
      </c>
      <c r="BI37" s="40">
        <f t="shared" si="24"/>
        <v>0</v>
      </c>
      <c r="BJ37" s="40">
        <f t="shared" si="24"/>
        <v>0</v>
      </c>
      <c r="BK37" s="40">
        <f t="shared" si="24"/>
        <v>0</v>
      </c>
      <c r="BL37" s="40">
        <f t="shared" si="24"/>
        <v>0</v>
      </c>
      <c r="BM37" s="40">
        <f t="shared" si="24"/>
        <v>0</v>
      </c>
      <c r="BN37" s="40">
        <f t="shared" si="24"/>
        <v>0</v>
      </c>
      <c r="BO37" s="40">
        <f t="shared" si="24"/>
        <v>0</v>
      </c>
      <c r="BP37" s="40">
        <f t="shared" si="24"/>
        <v>0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договоров/открытых магазинов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собственные магазины</v>
      </c>
      <c r="L38" s="1"/>
      <c r="M38" s="5"/>
      <c r="N38" s="40"/>
      <c r="O38" s="19"/>
      <c r="P38" s="1"/>
      <c r="Q38" s="1"/>
      <c r="R38" s="40"/>
      <c r="S38" s="1"/>
      <c r="T38" s="232">
        <f>SUMIFS(раунд1!38:38,раунд1!$1:$1,MAX(раунд1!$1:$1))</f>
        <v>37.5</v>
      </c>
      <c r="U38" s="40">
        <f t="shared" si="30"/>
        <v>40.950000000000003</v>
      </c>
      <c r="V38" s="40">
        <f t="shared" si="24"/>
        <v>44.6875</v>
      </c>
      <c r="W38" s="40">
        <f t="shared" si="24"/>
        <v>48.712499999999999</v>
      </c>
      <c r="X38" s="40">
        <f t="shared" si="24"/>
        <v>53.024999999999999</v>
      </c>
      <c r="Y38" s="40">
        <f t="shared" si="24"/>
        <v>57.625</v>
      </c>
      <c r="Z38" s="40">
        <f t="shared" si="24"/>
        <v>62.512500000000003</v>
      </c>
      <c r="AA38" s="40">
        <f t="shared" si="24"/>
        <v>67.6875</v>
      </c>
      <c r="AB38" s="40">
        <f t="shared" si="24"/>
        <v>73.150000000000006</v>
      </c>
      <c r="AC38" s="40">
        <f t="shared" si="24"/>
        <v>78.900000000000006</v>
      </c>
      <c r="AD38" s="40">
        <f t="shared" si="24"/>
        <v>84.9375</v>
      </c>
      <c r="AE38" s="40">
        <f t="shared" si="24"/>
        <v>91.262500000000003</v>
      </c>
      <c r="AF38" s="40">
        <f t="shared" si="24"/>
        <v>97.875</v>
      </c>
      <c r="AG38" s="40">
        <f t="shared" si="24"/>
        <v>104.77500000000001</v>
      </c>
      <c r="AH38" s="40">
        <f t="shared" si="24"/>
        <v>111.96250000000001</v>
      </c>
      <c r="AI38" s="40">
        <f t="shared" si="24"/>
        <v>119.4375</v>
      </c>
      <c r="AJ38" s="40">
        <f t="shared" si="24"/>
        <v>127.2</v>
      </c>
      <c r="AK38" s="40">
        <f t="shared" si="24"/>
        <v>135.25</v>
      </c>
      <c r="AL38" s="40">
        <f t="shared" si="24"/>
        <v>143.58750000000001</v>
      </c>
      <c r="AM38" s="40">
        <f t="shared" si="24"/>
        <v>152.21250000000001</v>
      </c>
      <c r="AN38" s="40">
        <f t="shared" si="24"/>
        <v>161.125</v>
      </c>
      <c r="AO38" s="40">
        <f t="shared" si="24"/>
        <v>170.32499999999999</v>
      </c>
      <c r="AP38" s="40">
        <f t="shared" si="24"/>
        <v>179.8125</v>
      </c>
      <c r="AQ38" s="40">
        <f t="shared" si="24"/>
        <v>189.58750000000001</v>
      </c>
      <c r="AR38" s="40">
        <f t="shared" si="24"/>
        <v>199.65</v>
      </c>
      <c r="AS38" s="40">
        <f t="shared" si="24"/>
        <v>210</v>
      </c>
      <c r="AT38" s="40">
        <f t="shared" si="24"/>
        <v>0</v>
      </c>
      <c r="AU38" s="40">
        <f t="shared" si="24"/>
        <v>0</v>
      </c>
      <c r="AV38" s="40">
        <f t="shared" si="24"/>
        <v>0</v>
      </c>
      <c r="AW38" s="40">
        <f t="shared" si="24"/>
        <v>0</v>
      </c>
      <c r="AX38" s="40">
        <f t="shared" si="24"/>
        <v>0</v>
      </c>
      <c r="AY38" s="40">
        <f t="shared" ref="AY38:DJ39" si="33">IF(AY$7="",0,AX38+AY16-AY27)</f>
        <v>0</v>
      </c>
      <c r="AZ38" s="40">
        <f t="shared" si="33"/>
        <v>0</v>
      </c>
      <c r="BA38" s="40">
        <f t="shared" si="33"/>
        <v>0</v>
      </c>
      <c r="BB38" s="40">
        <f t="shared" si="33"/>
        <v>0</v>
      </c>
      <c r="BC38" s="40">
        <f t="shared" si="33"/>
        <v>0</v>
      </c>
      <c r="BD38" s="40">
        <f t="shared" si="33"/>
        <v>0</v>
      </c>
      <c r="BE38" s="40">
        <f t="shared" si="33"/>
        <v>0</v>
      </c>
      <c r="BF38" s="40">
        <f t="shared" si="33"/>
        <v>0</v>
      </c>
      <c r="BG38" s="40">
        <f t="shared" si="33"/>
        <v>0</v>
      </c>
      <c r="BH38" s="40">
        <f t="shared" si="33"/>
        <v>0</v>
      </c>
      <c r="BI38" s="40">
        <f t="shared" si="33"/>
        <v>0</v>
      </c>
      <c r="BJ38" s="40">
        <f t="shared" si="33"/>
        <v>0</v>
      </c>
      <c r="BK38" s="40">
        <f t="shared" si="33"/>
        <v>0</v>
      </c>
      <c r="BL38" s="40">
        <f t="shared" si="33"/>
        <v>0</v>
      </c>
      <c r="BM38" s="40">
        <f t="shared" si="33"/>
        <v>0</v>
      </c>
      <c r="BN38" s="40">
        <f t="shared" si="33"/>
        <v>0</v>
      </c>
      <c r="BO38" s="40">
        <f t="shared" si="33"/>
        <v>0</v>
      </c>
      <c r="BP38" s="40">
        <f t="shared" si="33"/>
        <v>0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договоров/открытых магазинов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интернет сайт</v>
      </c>
      <c r="L39" s="1"/>
      <c r="M39" s="5"/>
      <c r="N39" s="40"/>
      <c r="O39" s="19"/>
      <c r="P39" s="1"/>
      <c r="Q39" s="1"/>
      <c r="R39" s="40"/>
      <c r="S39" s="1"/>
      <c r="T39" s="232">
        <f>SUMIFS(раунд1!39:39,раунд1!$1:$1,MAX(раунд1!$1:$1))</f>
        <v>19.5</v>
      </c>
      <c r="U39" s="40">
        <f t="shared" si="30"/>
        <v>21.75</v>
      </c>
      <c r="V39" s="40">
        <f t="shared" si="30"/>
        <v>24.1875</v>
      </c>
      <c r="W39" s="40">
        <f t="shared" si="30"/>
        <v>26.8125</v>
      </c>
      <c r="X39" s="40">
        <f t="shared" si="30"/>
        <v>29.625</v>
      </c>
      <c r="Y39" s="40">
        <f t="shared" si="30"/>
        <v>32.625</v>
      </c>
      <c r="Z39" s="40">
        <f t="shared" si="30"/>
        <v>35.8125</v>
      </c>
      <c r="AA39" s="40">
        <f t="shared" si="30"/>
        <v>39.1875</v>
      </c>
      <c r="AB39" s="40">
        <f t="shared" si="30"/>
        <v>42.75</v>
      </c>
      <c r="AC39" s="40">
        <f t="shared" si="30"/>
        <v>46.5</v>
      </c>
      <c r="AD39" s="40">
        <f t="shared" si="30"/>
        <v>50.4375</v>
      </c>
      <c r="AE39" s="40">
        <f t="shared" si="30"/>
        <v>54.5625</v>
      </c>
      <c r="AF39" s="40">
        <f t="shared" si="30"/>
        <v>58.875</v>
      </c>
      <c r="AG39" s="40">
        <f t="shared" si="30"/>
        <v>63.375</v>
      </c>
      <c r="AH39" s="40">
        <f t="shared" si="30"/>
        <v>68.0625</v>
      </c>
      <c r="AI39" s="40">
        <f t="shared" si="30"/>
        <v>72.9375</v>
      </c>
      <c r="AJ39" s="40">
        <f t="shared" si="30"/>
        <v>78</v>
      </c>
      <c r="AK39" s="40">
        <f t="shared" ref="AK39:CF39" si="36">IF(AK$7="",0,AJ39+AK17-AK28)</f>
        <v>83.25</v>
      </c>
      <c r="AL39" s="40">
        <f t="shared" si="36"/>
        <v>88.6875</v>
      </c>
      <c r="AM39" s="40">
        <f t="shared" si="36"/>
        <v>94.3125</v>
      </c>
      <c r="AN39" s="40">
        <f t="shared" si="36"/>
        <v>100.125</v>
      </c>
      <c r="AO39" s="40">
        <f t="shared" si="36"/>
        <v>106.125</v>
      </c>
      <c r="AP39" s="40">
        <f t="shared" si="36"/>
        <v>112.3125</v>
      </c>
      <c r="AQ39" s="40">
        <f t="shared" si="36"/>
        <v>118.6875</v>
      </c>
      <c r="AR39" s="40">
        <f t="shared" si="36"/>
        <v>125.25</v>
      </c>
      <c r="AS39" s="40">
        <f t="shared" si="36"/>
        <v>132</v>
      </c>
      <c r="AT39" s="40">
        <f t="shared" si="36"/>
        <v>0</v>
      </c>
      <c r="AU39" s="40">
        <f t="shared" si="36"/>
        <v>0</v>
      </c>
      <c r="AV39" s="40">
        <f t="shared" si="36"/>
        <v>0</v>
      </c>
      <c r="AW39" s="40">
        <f t="shared" si="36"/>
        <v>0</v>
      </c>
      <c r="AX39" s="40">
        <f t="shared" si="36"/>
        <v>0</v>
      </c>
      <c r="AY39" s="40">
        <f t="shared" si="36"/>
        <v>0</v>
      </c>
      <c r="AZ39" s="40">
        <f t="shared" si="36"/>
        <v>0</v>
      </c>
      <c r="BA39" s="40">
        <f t="shared" si="36"/>
        <v>0</v>
      </c>
      <c r="BB39" s="40">
        <f t="shared" si="36"/>
        <v>0</v>
      </c>
      <c r="BC39" s="40">
        <f t="shared" si="36"/>
        <v>0</v>
      </c>
      <c r="BD39" s="40">
        <f t="shared" si="36"/>
        <v>0</v>
      </c>
      <c r="BE39" s="40">
        <f t="shared" si="36"/>
        <v>0</v>
      </c>
      <c r="BF39" s="40">
        <f t="shared" si="36"/>
        <v>0</v>
      </c>
      <c r="BG39" s="40">
        <f t="shared" si="36"/>
        <v>0</v>
      </c>
      <c r="BH39" s="40">
        <f t="shared" si="36"/>
        <v>0</v>
      </c>
      <c r="BI39" s="40">
        <f t="shared" si="36"/>
        <v>0</v>
      </c>
      <c r="BJ39" s="40">
        <f t="shared" si="36"/>
        <v>0</v>
      </c>
      <c r="BK39" s="40">
        <f t="shared" si="36"/>
        <v>0</v>
      </c>
      <c r="BL39" s="40">
        <f t="shared" si="36"/>
        <v>0</v>
      </c>
      <c r="BM39" s="40">
        <f t="shared" si="36"/>
        <v>0</v>
      </c>
      <c r="BN39" s="40">
        <f t="shared" si="36"/>
        <v>0</v>
      </c>
      <c r="BO39" s="40">
        <f t="shared" si="36"/>
        <v>0</v>
      </c>
      <c r="BP39" s="40">
        <f t="shared" si="36"/>
        <v>0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1"/>
      <c r="F41" s="1"/>
      <c r="G41" s="1"/>
      <c r="H41" s="11"/>
      <c r="I41" s="1"/>
      <c r="J41" s="1"/>
      <c r="K41" s="61"/>
      <c r="L41" s="1"/>
      <c r="M41" s="5"/>
      <c r="N41" s="61"/>
      <c r="O41" s="19"/>
      <c r="P41" s="1"/>
      <c r="Q41" s="1"/>
      <c r="R41" s="67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kpi!$E$29</f>
        <v>объем продаж</v>
      </c>
      <c r="F43" s="3"/>
      <c r="G43" s="3"/>
      <c r="H43" s="39" t="str">
        <f>IF(OR($E43="",$E43=0),"",INDEX(kpi!$I:$I,SUMIFS(kpi!$A:$A,kpi!$E:$E,$E43)))</f>
        <v>ед.ГП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>
        <f t="shared" ref="R43:R45" si="37">SUMIFS($T43:$KW43,$T$1:$KW$1,"&gt;="&amp;1,$T$1:$KW$1,"&lt;="&amp;MAX($1:$1))</f>
        <v>98982187.5</v>
      </c>
      <c r="S43" s="3"/>
      <c r="T43" s="41"/>
      <c r="U43" s="41">
        <f>IF(U$7="",0,SUM(U44:U50))</f>
        <v>1215750</v>
      </c>
      <c r="V43" s="41">
        <f t="shared" ref="V43:AA43" si="38">IF(V$7="",0,SUM(V44:V50))</f>
        <v>1411562.5</v>
      </c>
      <c r="W43" s="41">
        <f t="shared" si="38"/>
        <v>1622437.5</v>
      </c>
      <c r="X43" s="41">
        <f t="shared" si="38"/>
        <v>1848375</v>
      </c>
      <c r="Y43" s="41">
        <f t="shared" si="38"/>
        <v>2074375</v>
      </c>
      <c r="Z43" s="41">
        <f t="shared" si="38"/>
        <v>2314187.5</v>
      </c>
      <c r="AA43" s="41">
        <f t="shared" si="38"/>
        <v>2504062.5</v>
      </c>
      <c r="AB43" s="41">
        <f t="shared" ref="AB43" si="39">IF(AB$7="",0,SUM(AB44:AB50))</f>
        <v>2702437.5</v>
      </c>
      <c r="AC43" s="41">
        <f t="shared" ref="AC43:CM43" si="40">IF(AC$7="",0,SUM(AC44:AC50))</f>
        <v>2909312.5</v>
      </c>
      <c r="AD43" s="41">
        <f t="shared" si="40"/>
        <v>3124687.5</v>
      </c>
      <c r="AE43" s="41">
        <f t="shared" si="40"/>
        <v>3348562.5</v>
      </c>
      <c r="AF43" s="41">
        <f t="shared" si="40"/>
        <v>3580937.5</v>
      </c>
      <c r="AG43" s="41">
        <f t="shared" si="40"/>
        <v>3821812.5</v>
      </c>
      <c r="AH43" s="41">
        <f t="shared" si="40"/>
        <v>4071187.5</v>
      </c>
      <c r="AI43" s="41">
        <f t="shared" si="40"/>
        <v>4329062.5</v>
      </c>
      <c r="AJ43" s="41">
        <f t="shared" si="40"/>
        <v>4595437.5</v>
      </c>
      <c r="AK43" s="41">
        <f t="shared" si="40"/>
        <v>4870312.5</v>
      </c>
      <c r="AL43" s="41">
        <f t="shared" si="40"/>
        <v>5153687.5</v>
      </c>
      <c r="AM43" s="41">
        <f t="shared" si="40"/>
        <v>5445562.5</v>
      </c>
      <c r="AN43" s="41">
        <f t="shared" si="40"/>
        <v>5745937.5</v>
      </c>
      <c r="AO43" s="41">
        <f t="shared" si="40"/>
        <v>6054812.5</v>
      </c>
      <c r="AP43" s="41">
        <f t="shared" si="40"/>
        <v>6372187.5</v>
      </c>
      <c r="AQ43" s="41">
        <f t="shared" si="40"/>
        <v>6698062.5</v>
      </c>
      <c r="AR43" s="41">
        <f t="shared" si="40"/>
        <v>7032437.5</v>
      </c>
      <c r="AS43" s="41">
        <f t="shared" si="40"/>
        <v>6135000</v>
      </c>
      <c r="AT43" s="41">
        <f t="shared" si="40"/>
        <v>0</v>
      </c>
      <c r="AU43" s="41">
        <f t="shared" si="40"/>
        <v>0</v>
      </c>
      <c r="AV43" s="41">
        <f t="shared" si="40"/>
        <v>0</v>
      </c>
      <c r="AW43" s="41">
        <f t="shared" si="40"/>
        <v>0</v>
      </c>
      <c r="AX43" s="41">
        <f t="shared" si="40"/>
        <v>0</v>
      </c>
      <c r="AY43" s="41">
        <f t="shared" si="40"/>
        <v>0</v>
      </c>
      <c r="AZ43" s="41">
        <f t="shared" si="40"/>
        <v>0</v>
      </c>
      <c r="BA43" s="41">
        <f t="shared" si="40"/>
        <v>0</v>
      </c>
      <c r="BB43" s="41">
        <f t="shared" si="40"/>
        <v>0</v>
      </c>
      <c r="BC43" s="41">
        <f t="shared" si="40"/>
        <v>0</v>
      </c>
      <c r="BD43" s="41">
        <f t="shared" si="40"/>
        <v>0</v>
      </c>
      <c r="BE43" s="41">
        <f t="shared" si="40"/>
        <v>0</v>
      </c>
      <c r="BF43" s="41">
        <f t="shared" si="40"/>
        <v>0</v>
      </c>
      <c r="BG43" s="41">
        <f t="shared" si="40"/>
        <v>0</v>
      </c>
      <c r="BH43" s="41">
        <f t="shared" si="40"/>
        <v>0</v>
      </c>
      <c r="BI43" s="41">
        <f t="shared" si="40"/>
        <v>0</v>
      </c>
      <c r="BJ43" s="41">
        <f t="shared" si="40"/>
        <v>0</v>
      </c>
      <c r="BK43" s="41">
        <f t="shared" si="40"/>
        <v>0</v>
      </c>
      <c r="BL43" s="41">
        <f t="shared" si="40"/>
        <v>0</v>
      </c>
      <c r="BM43" s="41">
        <f t="shared" si="40"/>
        <v>0</v>
      </c>
      <c r="BN43" s="41">
        <f t="shared" si="40"/>
        <v>0</v>
      </c>
      <c r="BO43" s="41">
        <f t="shared" si="40"/>
        <v>0</v>
      </c>
      <c r="BP43" s="41">
        <f t="shared" si="40"/>
        <v>0</v>
      </c>
      <c r="BQ43" s="41">
        <f t="shared" si="40"/>
        <v>0</v>
      </c>
      <c r="BR43" s="41">
        <f t="shared" si="40"/>
        <v>0</v>
      </c>
      <c r="BS43" s="41">
        <f t="shared" si="40"/>
        <v>0</v>
      </c>
      <c r="BT43" s="41">
        <f t="shared" si="40"/>
        <v>0</v>
      </c>
      <c r="BU43" s="41">
        <f t="shared" si="40"/>
        <v>0</v>
      </c>
      <c r="BV43" s="41">
        <f t="shared" si="40"/>
        <v>0</v>
      </c>
      <c r="BW43" s="41">
        <f t="shared" si="40"/>
        <v>0</v>
      </c>
      <c r="BX43" s="41">
        <f t="shared" si="40"/>
        <v>0</v>
      </c>
      <c r="BY43" s="41">
        <f t="shared" si="40"/>
        <v>0</v>
      </c>
      <c r="BZ43" s="41">
        <f t="shared" si="40"/>
        <v>0</v>
      </c>
      <c r="CA43" s="41">
        <f t="shared" si="40"/>
        <v>0</v>
      </c>
      <c r="CB43" s="41">
        <f t="shared" si="40"/>
        <v>0</v>
      </c>
      <c r="CC43" s="41">
        <f t="shared" si="40"/>
        <v>0</v>
      </c>
      <c r="CD43" s="41">
        <f t="shared" si="40"/>
        <v>0</v>
      </c>
      <c r="CE43" s="41">
        <f t="shared" si="40"/>
        <v>0</v>
      </c>
      <c r="CF43" s="41">
        <f t="shared" si="40"/>
        <v>0</v>
      </c>
      <c r="CG43" s="41">
        <f t="shared" si="40"/>
        <v>0</v>
      </c>
      <c r="CH43" s="41">
        <f t="shared" si="40"/>
        <v>0</v>
      </c>
      <c r="CI43" s="41">
        <f t="shared" si="40"/>
        <v>0</v>
      </c>
      <c r="CJ43" s="41">
        <f t="shared" si="40"/>
        <v>0</v>
      </c>
      <c r="CK43" s="41">
        <f t="shared" si="40"/>
        <v>0</v>
      </c>
      <c r="CL43" s="41">
        <f t="shared" si="40"/>
        <v>0</v>
      </c>
      <c r="CM43" s="41">
        <f t="shared" si="40"/>
        <v>0</v>
      </c>
      <c r="CN43" s="41">
        <f t="shared" ref="CN43" si="41">IF(CN$7="",0,SUM(CN44:CN50))</f>
        <v>0</v>
      </c>
      <c r="CO43" s="41">
        <f t="shared" ref="CO43:EY43" si="42">IF(CO$7="",0,SUM(CO44:CO50))</f>
        <v>0</v>
      </c>
      <c r="CP43" s="41">
        <f t="shared" si="42"/>
        <v>0</v>
      </c>
      <c r="CQ43" s="41">
        <f t="shared" si="42"/>
        <v>0</v>
      </c>
      <c r="CR43" s="41">
        <f t="shared" si="42"/>
        <v>0</v>
      </c>
      <c r="CS43" s="41">
        <f t="shared" si="42"/>
        <v>0</v>
      </c>
      <c r="CT43" s="41">
        <f t="shared" si="42"/>
        <v>0</v>
      </c>
      <c r="CU43" s="41">
        <f t="shared" si="42"/>
        <v>0</v>
      </c>
      <c r="CV43" s="41">
        <f t="shared" si="42"/>
        <v>0</v>
      </c>
      <c r="CW43" s="41">
        <f t="shared" si="42"/>
        <v>0</v>
      </c>
      <c r="CX43" s="41">
        <f t="shared" si="42"/>
        <v>0</v>
      </c>
      <c r="CY43" s="41">
        <f t="shared" si="42"/>
        <v>0</v>
      </c>
      <c r="CZ43" s="41">
        <f t="shared" si="42"/>
        <v>0</v>
      </c>
      <c r="DA43" s="41">
        <f t="shared" si="42"/>
        <v>0</v>
      </c>
      <c r="DB43" s="41">
        <f t="shared" si="42"/>
        <v>0</v>
      </c>
      <c r="DC43" s="41">
        <f t="shared" si="42"/>
        <v>0</v>
      </c>
      <c r="DD43" s="41">
        <f t="shared" si="42"/>
        <v>0</v>
      </c>
      <c r="DE43" s="41">
        <f t="shared" si="42"/>
        <v>0</v>
      </c>
      <c r="DF43" s="41">
        <f t="shared" si="42"/>
        <v>0</v>
      </c>
      <c r="DG43" s="41">
        <f t="shared" si="42"/>
        <v>0</v>
      </c>
      <c r="DH43" s="41">
        <f t="shared" si="42"/>
        <v>0</v>
      </c>
      <c r="DI43" s="41">
        <f t="shared" si="42"/>
        <v>0</v>
      </c>
      <c r="DJ43" s="41">
        <f t="shared" si="42"/>
        <v>0</v>
      </c>
      <c r="DK43" s="41">
        <f t="shared" si="42"/>
        <v>0</v>
      </c>
      <c r="DL43" s="41">
        <f t="shared" si="42"/>
        <v>0</v>
      </c>
      <c r="DM43" s="41">
        <f t="shared" si="42"/>
        <v>0</v>
      </c>
      <c r="DN43" s="41">
        <f t="shared" si="42"/>
        <v>0</v>
      </c>
      <c r="DO43" s="41">
        <f t="shared" si="42"/>
        <v>0</v>
      </c>
      <c r="DP43" s="41">
        <f t="shared" si="42"/>
        <v>0</v>
      </c>
      <c r="DQ43" s="41">
        <f t="shared" si="42"/>
        <v>0</v>
      </c>
      <c r="DR43" s="41">
        <f t="shared" si="42"/>
        <v>0</v>
      </c>
      <c r="DS43" s="41">
        <f t="shared" si="42"/>
        <v>0</v>
      </c>
      <c r="DT43" s="41">
        <f t="shared" si="42"/>
        <v>0</v>
      </c>
      <c r="DU43" s="41">
        <f t="shared" si="42"/>
        <v>0</v>
      </c>
      <c r="DV43" s="41">
        <f t="shared" si="42"/>
        <v>0</v>
      </c>
      <c r="DW43" s="41">
        <f t="shared" si="42"/>
        <v>0</v>
      </c>
      <c r="DX43" s="41">
        <f t="shared" si="42"/>
        <v>0</v>
      </c>
      <c r="DY43" s="41">
        <f t="shared" si="42"/>
        <v>0</v>
      </c>
      <c r="DZ43" s="41">
        <f t="shared" si="42"/>
        <v>0</v>
      </c>
      <c r="EA43" s="41">
        <f t="shared" si="42"/>
        <v>0</v>
      </c>
      <c r="EB43" s="41">
        <f t="shared" si="42"/>
        <v>0</v>
      </c>
      <c r="EC43" s="41">
        <f t="shared" si="42"/>
        <v>0</v>
      </c>
      <c r="ED43" s="41">
        <f t="shared" si="42"/>
        <v>0</v>
      </c>
      <c r="EE43" s="41">
        <f t="shared" si="42"/>
        <v>0</v>
      </c>
      <c r="EF43" s="41">
        <f t="shared" si="42"/>
        <v>0</v>
      </c>
      <c r="EG43" s="41">
        <f t="shared" si="42"/>
        <v>0</v>
      </c>
      <c r="EH43" s="41">
        <f t="shared" si="42"/>
        <v>0</v>
      </c>
      <c r="EI43" s="41">
        <f t="shared" si="42"/>
        <v>0</v>
      </c>
      <c r="EJ43" s="41">
        <f t="shared" si="42"/>
        <v>0</v>
      </c>
      <c r="EK43" s="41">
        <f t="shared" si="42"/>
        <v>0</v>
      </c>
      <c r="EL43" s="41">
        <f t="shared" si="42"/>
        <v>0</v>
      </c>
      <c r="EM43" s="41">
        <f t="shared" si="42"/>
        <v>0</v>
      </c>
      <c r="EN43" s="41">
        <f t="shared" si="42"/>
        <v>0</v>
      </c>
      <c r="EO43" s="41">
        <f t="shared" si="42"/>
        <v>0</v>
      </c>
      <c r="EP43" s="41">
        <f t="shared" si="42"/>
        <v>0</v>
      </c>
      <c r="EQ43" s="41">
        <f t="shared" si="42"/>
        <v>0</v>
      </c>
      <c r="ER43" s="41">
        <f t="shared" si="42"/>
        <v>0</v>
      </c>
      <c r="ES43" s="41">
        <f t="shared" si="42"/>
        <v>0</v>
      </c>
      <c r="ET43" s="41">
        <f t="shared" si="42"/>
        <v>0</v>
      </c>
      <c r="EU43" s="41">
        <f t="shared" si="42"/>
        <v>0</v>
      </c>
      <c r="EV43" s="41">
        <f t="shared" si="42"/>
        <v>0</v>
      </c>
      <c r="EW43" s="41">
        <f t="shared" si="42"/>
        <v>0</v>
      </c>
      <c r="EX43" s="41">
        <f t="shared" si="42"/>
        <v>0</v>
      </c>
      <c r="EY43" s="41">
        <f t="shared" si="42"/>
        <v>0</v>
      </c>
      <c r="EZ43" s="41">
        <f t="shared" ref="EZ43" si="43">IF(EZ$7="",0,SUM(EZ44:EZ50))</f>
        <v>0</v>
      </c>
      <c r="FA43" s="41">
        <f t="shared" ref="FA43:HL43" si="44">IF(FA$7="",0,SUM(FA44:FA50))</f>
        <v>0</v>
      </c>
      <c r="FB43" s="41">
        <f t="shared" si="44"/>
        <v>0</v>
      </c>
      <c r="FC43" s="41">
        <f t="shared" si="44"/>
        <v>0</v>
      </c>
      <c r="FD43" s="41">
        <f t="shared" si="44"/>
        <v>0</v>
      </c>
      <c r="FE43" s="41">
        <f t="shared" si="44"/>
        <v>0</v>
      </c>
      <c r="FF43" s="41">
        <f t="shared" si="44"/>
        <v>0</v>
      </c>
      <c r="FG43" s="41">
        <f t="shared" si="44"/>
        <v>0</v>
      </c>
      <c r="FH43" s="41">
        <f t="shared" si="44"/>
        <v>0</v>
      </c>
      <c r="FI43" s="41">
        <f t="shared" si="44"/>
        <v>0</v>
      </c>
      <c r="FJ43" s="41">
        <f t="shared" si="44"/>
        <v>0</v>
      </c>
      <c r="FK43" s="41">
        <f t="shared" si="44"/>
        <v>0</v>
      </c>
      <c r="FL43" s="41">
        <f t="shared" si="44"/>
        <v>0</v>
      </c>
      <c r="FM43" s="41">
        <f t="shared" si="44"/>
        <v>0</v>
      </c>
      <c r="FN43" s="41">
        <f t="shared" si="44"/>
        <v>0</v>
      </c>
      <c r="FO43" s="41">
        <f t="shared" si="44"/>
        <v>0</v>
      </c>
      <c r="FP43" s="41">
        <f t="shared" si="44"/>
        <v>0</v>
      </c>
      <c r="FQ43" s="41">
        <f t="shared" si="44"/>
        <v>0</v>
      </c>
      <c r="FR43" s="41">
        <f t="shared" si="44"/>
        <v>0</v>
      </c>
      <c r="FS43" s="41">
        <f t="shared" si="44"/>
        <v>0</v>
      </c>
      <c r="FT43" s="41">
        <f t="shared" si="44"/>
        <v>0</v>
      </c>
      <c r="FU43" s="41">
        <f t="shared" si="44"/>
        <v>0</v>
      </c>
      <c r="FV43" s="41">
        <f t="shared" si="44"/>
        <v>0</v>
      </c>
      <c r="FW43" s="41">
        <f t="shared" si="44"/>
        <v>0</v>
      </c>
      <c r="FX43" s="41">
        <f t="shared" si="44"/>
        <v>0</v>
      </c>
      <c r="FY43" s="41">
        <f t="shared" si="44"/>
        <v>0</v>
      </c>
      <c r="FZ43" s="41">
        <f t="shared" si="44"/>
        <v>0</v>
      </c>
      <c r="GA43" s="41">
        <f t="shared" si="44"/>
        <v>0</v>
      </c>
      <c r="GB43" s="41">
        <f t="shared" si="44"/>
        <v>0</v>
      </c>
      <c r="GC43" s="41">
        <f t="shared" si="44"/>
        <v>0</v>
      </c>
      <c r="GD43" s="41">
        <f t="shared" si="44"/>
        <v>0</v>
      </c>
      <c r="GE43" s="41">
        <f t="shared" si="44"/>
        <v>0</v>
      </c>
      <c r="GF43" s="41">
        <f t="shared" si="44"/>
        <v>0</v>
      </c>
      <c r="GG43" s="41">
        <f t="shared" si="44"/>
        <v>0</v>
      </c>
      <c r="GH43" s="41">
        <f t="shared" si="44"/>
        <v>0</v>
      </c>
      <c r="GI43" s="41">
        <f t="shared" si="44"/>
        <v>0</v>
      </c>
      <c r="GJ43" s="41">
        <f t="shared" si="44"/>
        <v>0</v>
      </c>
      <c r="GK43" s="41">
        <f t="shared" si="44"/>
        <v>0</v>
      </c>
      <c r="GL43" s="41">
        <f t="shared" si="44"/>
        <v>0</v>
      </c>
      <c r="GM43" s="41">
        <f t="shared" si="44"/>
        <v>0</v>
      </c>
      <c r="GN43" s="41">
        <f t="shared" si="44"/>
        <v>0</v>
      </c>
      <c r="GO43" s="41">
        <f t="shared" si="44"/>
        <v>0</v>
      </c>
      <c r="GP43" s="41">
        <f t="shared" si="44"/>
        <v>0</v>
      </c>
      <c r="GQ43" s="41">
        <f t="shared" si="44"/>
        <v>0</v>
      </c>
      <c r="GR43" s="41">
        <f t="shared" si="44"/>
        <v>0</v>
      </c>
      <c r="GS43" s="41">
        <f t="shared" si="44"/>
        <v>0</v>
      </c>
      <c r="GT43" s="41">
        <f t="shared" si="44"/>
        <v>0</v>
      </c>
      <c r="GU43" s="41">
        <f t="shared" si="44"/>
        <v>0</v>
      </c>
      <c r="GV43" s="41">
        <f t="shared" si="44"/>
        <v>0</v>
      </c>
      <c r="GW43" s="41">
        <f t="shared" si="44"/>
        <v>0</v>
      </c>
      <c r="GX43" s="41">
        <f t="shared" si="44"/>
        <v>0</v>
      </c>
      <c r="GY43" s="41">
        <f t="shared" si="44"/>
        <v>0</v>
      </c>
      <c r="GZ43" s="41">
        <f t="shared" si="44"/>
        <v>0</v>
      </c>
      <c r="HA43" s="41">
        <f t="shared" si="44"/>
        <v>0</v>
      </c>
      <c r="HB43" s="41">
        <f t="shared" si="44"/>
        <v>0</v>
      </c>
      <c r="HC43" s="41">
        <f t="shared" si="44"/>
        <v>0</v>
      </c>
      <c r="HD43" s="41">
        <f t="shared" si="44"/>
        <v>0</v>
      </c>
      <c r="HE43" s="41">
        <f t="shared" si="44"/>
        <v>0</v>
      </c>
      <c r="HF43" s="41">
        <f t="shared" si="44"/>
        <v>0</v>
      </c>
      <c r="HG43" s="41">
        <f t="shared" si="44"/>
        <v>0</v>
      </c>
      <c r="HH43" s="41">
        <f t="shared" si="44"/>
        <v>0</v>
      </c>
      <c r="HI43" s="41">
        <f t="shared" si="44"/>
        <v>0</v>
      </c>
      <c r="HJ43" s="41">
        <f t="shared" si="44"/>
        <v>0</v>
      </c>
      <c r="HK43" s="41">
        <f t="shared" si="44"/>
        <v>0</v>
      </c>
      <c r="HL43" s="41">
        <f t="shared" si="44"/>
        <v>0</v>
      </c>
      <c r="HM43" s="41">
        <f t="shared" ref="HM43:JX43" si="45">IF(HM$7="",0,SUM(HM44:HM50))</f>
        <v>0</v>
      </c>
      <c r="HN43" s="41">
        <f t="shared" si="45"/>
        <v>0</v>
      </c>
      <c r="HO43" s="41">
        <f t="shared" si="45"/>
        <v>0</v>
      </c>
      <c r="HP43" s="41">
        <f t="shared" si="45"/>
        <v>0</v>
      </c>
      <c r="HQ43" s="41">
        <f t="shared" si="45"/>
        <v>0</v>
      </c>
      <c r="HR43" s="41">
        <f t="shared" si="45"/>
        <v>0</v>
      </c>
      <c r="HS43" s="41">
        <f t="shared" si="45"/>
        <v>0</v>
      </c>
      <c r="HT43" s="41">
        <f t="shared" si="45"/>
        <v>0</v>
      </c>
      <c r="HU43" s="41">
        <f t="shared" si="45"/>
        <v>0</v>
      </c>
      <c r="HV43" s="41">
        <f t="shared" si="45"/>
        <v>0</v>
      </c>
      <c r="HW43" s="41">
        <f t="shared" si="45"/>
        <v>0</v>
      </c>
      <c r="HX43" s="41">
        <f t="shared" si="45"/>
        <v>0</v>
      </c>
      <c r="HY43" s="41">
        <f t="shared" si="45"/>
        <v>0</v>
      </c>
      <c r="HZ43" s="41">
        <f t="shared" si="45"/>
        <v>0</v>
      </c>
      <c r="IA43" s="41">
        <f t="shared" si="45"/>
        <v>0</v>
      </c>
      <c r="IB43" s="41">
        <f t="shared" si="45"/>
        <v>0</v>
      </c>
      <c r="IC43" s="41">
        <f t="shared" si="45"/>
        <v>0</v>
      </c>
      <c r="ID43" s="41">
        <f t="shared" si="45"/>
        <v>0</v>
      </c>
      <c r="IE43" s="41">
        <f t="shared" si="45"/>
        <v>0</v>
      </c>
      <c r="IF43" s="41">
        <f t="shared" si="45"/>
        <v>0</v>
      </c>
      <c r="IG43" s="41">
        <f t="shared" si="45"/>
        <v>0</v>
      </c>
      <c r="IH43" s="41">
        <f t="shared" si="45"/>
        <v>0</v>
      </c>
      <c r="II43" s="41">
        <f t="shared" si="45"/>
        <v>0</v>
      </c>
      <c r="IJ43" s="41">
        <f t="shared" si="45"/>
        <v>0</v>
      </c>
      <c r="IK43" s="41">
        <f t="shared" si="45"/>
        <v>0</v>
      </c>
      <c r="IL43" s="41">
        <f t="shared" si="45"/>
        <v>0</v>
      </c>
      <c r="IM43" s="41">
        <f t="shared" si="45"/>
        <v>0</v>
      </c>
      <c r="IN43" s="41">
        <f t="shared" si="45"/>
        <v>0</v>
      </c>
      <c r="IO43" s="41">
        <f t="shared" si="45"/>
        <v>0</v>
      </c>
      <c r="IP43" s="41">
        <f t="shared" si="45"/>
        <v>0</v>
      </c>
      <c r="IQ43" s="41">
        <f t="shared" si="45"/>
        <v>0</v>
      </c>
      <c r="IR43" s="41">
        <f t="shared" si="45"/>
        <v>0</v>
      </c>
      <c r="IS43" s="41">
        <f t="shared" si="45"/>
        <v>0</v>
      </c>
      <c r="IT43" s="41">
        <f t="shared" si="45"/>
        <v>0</v>
      </c>
      <c r="IU43" s="41">
        <f t="shared" si="45"/>
        <v>0</v>
      </c>
      <c r="IV43" s="41">
        <f t="shared" si="45"/>
        <v>0</v>
      </c>
      <c r="IW43" s="41">
        <f t="shared" si="45"/>
        <v>0</v>
      </c>
      <c r="IX43" s="41">
        <f t="shared" si="45"/>
        <v>0</v>
      </c>
      <c r="IY43" s="41">
        <f t="shared" si="45"/>
        <v>0</v>
      </c>
      <c r="IZ43" s="41">
        <f t="shared" si="45"/>
        <v>0</v>
      </c>
      <c r="JA43" s="41">
        <f t="shared" si="45"/>
        <v>0</v>
      </c>
      <c r="JB43" s="41">
        <f t="shared" si="45"/>
        <v>0</v>
      </c>
      <c r="JC43" s="41">
        <f t="shared" si="45"/>
        <v>0</v>
      </c>
      <c r="JD43" s="41">
        <f t="shared" si="45"/>
        <v>0</v>
      </c>
      <c r="JE43" s="41">
        <f t="shared" si="45"/>
        <v>0</v>
      </c>
      <c r="JF43" s="41">
        <f t="shared" si="45"/>
        <v>0</v>
      </c>
      <c r="JG43" s="41">
        <f t="shared" si="45"/>
        <v>0</v>
      </c>
      <c r="JH43" s="41">
        <f t="shared" si="45"/>
        <v>0</v>
      </c>
      <c r="JI43" s="41">
        <f t="shared" si="45"/>
        <v>0</v>
      </c>
      <c r="JJ43" s="41">
        <f t="shared" si="45"/>
        <v>0</v>
      </c>
      <c r="JK43" s="41">
        <f t="shared" si="45"/>
        <v>0</v>
      </c>
      <c r="JL43" s="41">
        <f t="shared" si="45"/>
        <v>0</v>
      </c>
      <c r="JM43" s="41">
        <f t="shared" si="45"/>
        <v>0</v>
      </c>
      <c r="JN43" s="41">
        <f t="shared" si="45"/>
        <v>0</v>
      </c>
      <c r="JO43" s="41">
        <f t="shared" si="45"/>
        <v>0</v>
      </c>
      <c r="JP43" s="41">
        <f t="shared" si="45"/>
        <v>0</v>
      </c>
      <c r="JQ43" s="41">
        <f t="shared" si="45"/>
        <v>0</v>
      </c>
      <c r="JR43" s="41">
        <f t="shared" si="45"/>
        <v>0</v>
      </c>
      <c r="JS43" s="41">
        <f t="shared" si="45"/>
        <v>0</v>
      </c>
      <c r="JT43" s="41">
        <f t="shared" si="45"/>
        <v>0</v>
      </c>
      <c r="JU43" s="41">
        <f t="shared" si="45"/>
        <v>0</v>
      </c>
      <c r="JV43" s="41">
        <f t="shared" si="45"/>
        <v>0</v>
      </c>
      <c r="JW43" s="41">
        <f t="shared" si="45"/>
        <v>0</v>
      </c>
      <c r="JX43" s="41">
        <f t="shared" si="45"/>
        <v>0</v>
      </c>
      <c r="JY43" s="41">
        <f t="shared" ref="JY43:KV43" si="46">IF(JY$7="",0,SUM(JY44:JY50))</f>
        <v>0</v>
      </c>
      <c r="JZ43" s="41">
        <f t="shared" si="46"/>
        <v>0</v>
      </c>
      <c r="KA43" s="41">
        <f t="shared" si="46"/>
        <v>0</v>
      </c>
      <c r="KB43" s="41">
        <f t="shared" si="46"/>
        <v>0</v>
      </c>
      <c r="KC43" s="41">
        <f t="shared" si="46"/>
        <v>0</v>
      </c>
      <c r="KD43" s="41">
        <f t="shared" si="46"/>
        <v>0</v>
      </c>
      <c r="KE43" s="41">
        <f t="shared" si="46"/>
        <v>0</v>
      </c>
      <c r="KF43" s="41">
        <f t="shared" si="46"/>
        <v>0</v>
      </c>
      <c r="KG43" s="41">
        <f t="shared" si="46"/>
        <v>0</v>
      </c>
      <c r="KH43" s="41">
        <f t="shared" si="46"/>
        <v>0</v>
      </c>
      <c r="KI43" s="41">
        <f t="shared" si="46"/>
        <v>0</v>
      </c>
      <c r="KJ43" s="41">
        <f t="shared" si="46"/>
        <v>0</v>
      </c>
      <c r="KK43" s="41">
        <f t="shared" si="46"/>
        <v>0</v>
      </c>
      <c r="KL43" s="41">
        <f t="shared" si="46"/>
        <v>0</v>
      </c>
      <c r="KM43" s="41">
        <f t="shared" si="46"/>
        <v>0</v>
      </c>
      <c r="KN43" s="41">
        <f t="shared" si="46"/>
        <v>0</v>
      </c>
      <c r="KO43" s="41">
        <f t="shared" si="46"/>
        <v>0</v>
      </c>
      <c r="KP43" s="41">
        <f t="shared" si="46"/>
        <v>0</v>
      </c>
      <c r="KQ43" s="41">
        <f t="shared" si="46"/>
        <v>0</v>
      </c>
      <c r="KR43" s="41">
        <f t="shared" si="46"/>
        <v>0</v>
      </c>
      <c r="KS43" s="41">
        <f t="shared" si="46"/>
        <v>0</v>
      </c>
      <c r="KT43" s="41">
        <f t="shared" si="46"/>
        <v>0</v>
      </c>
      <c r="KU43" s="41">
        <f t="shared" si="46"/>
        <v>0</v>
      </c>
      <c r="KV43" s="41">
        <f t="shared" si="46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объем продаж</v>
      </c>
      <c r="F44" s="1"/>
      <c r="G44" s="1"/>
      <c r="H44" s="11" t="str">
        <f>H43</f>
        <v>ед.ГП</v>
      </c>
      <c r="I44" s="1"/>
      <c r="J44" s="1"/>
      <c r="K44" s="43" t="str">
        <f>справочники!$U$11</f>
        <v>постоянные-франшиза</v>
      </c>
      <c r="L44" s="1"/>
      <c r="M44" s="5"/>
      <c r="N44" s="45"/>
      <c r="O44" s="19"/>
      <c r="P44" s="1"/>
      <c r="Q44" s="1"/>
      <c r="R44" s="45">
        <f t="shared" si="37"/>
        <v>19125000</v>
      </c>
      <c r="S44" s="1"/>
      <c r="T44" s="232"/>
      <c r="U44" s="40">
        <f>IF(U$7="",0,U34*условия!$V69)</f>
        <v>207000</v>
      </c>
      <c r="V44" s="40">
        <f>IF(V$7="",0,V34*условия!$V69)</f>
        <v>236250</v>
      </c>
      <c r="W44" s="40">
        <f>IF(W$7="",0,W34*условия!$V69)</f>
        <v>267750</v>
      </c>
      <c r="X44" s="40">
        <f>IF(X$7="",0,X34*условия!$V69)</f>
        <v>301500</v>
      </c>
      <c r="Y44" s="40">
        <f>IF(Y$7="",0,Y34*условия!$V69)</f>
        <v>337500</v>
      </c>
      <c r="Z44" s="40">
        <f>IF(Z$7="",0,Z34*условия!$V69)</f>
        <v>375750</v>
      </c>
      <c r="AA44" s="40">
        <f>IF(AA$7="",0,AA34*условия!$V69)</f>
        <v>416250</v>
      </c>
      <c r="AB44" s="40">
        <f>IF(AB$7="",0,AB34*условия!$V69)</f>
        <v>459000</v>
      </c>
      <c r="AC44" s="40">
        <f>IF(AC$7="",0,AC34*условия!$V69)</f>
        <v>504000</v>
      </c>
      <c r="AD44" s="40">
        <f>IF(AD$7="",0,AD34*условия!$V69)</f>
        <v>551250</v>
      </c>
      <c r="AE44" s="40">
        <f>IF(AE$7="",0,AE34*условия!$V69)</f>
        <v>600750</v>
      </c>
      <c r="AF44" s="40">
        <f>IF(AF$7="",0,AF34*условия!$V69)</f>
        <v>652500</v>
      </c>
      <c r="AG44" s="40">
        <f>IF(AG$7="",0,AG34*условия!$V69)</f>
        <v>706500</v>
      </c>
      <c r="AH44" s="40">
        <f>IF(AH$7="",0,AH34*условия!$V69)</f>
        <v>762750</v>
      </c>
      <c r="AI44" s="40">
        <f>IF(AI$7="",0,AI34*условия!$V69)</f>
        <v>821250</v>
      </c>
      <c r="AJ44" s="40">
        <f>IF(AJ$7="",0,AJ34*условия!$V69)</f>
        <v>882000</v>
      </c>
      <c r="AK44" s="40">
        <f>IF(AK$7="",0,AK34*условия!$V69)</f>
        <v>945000</v>
      </c>
      <c r="AL44" s="40">
        <f>IF(AL$7="",0,AL34*условия!$V69)</f>
        <v>1010250</v>
      </c>
      <c r="AM44" s="40">
        <f>IF(AM$7="",0,AM34*условия!$V69)</f>
        <v>1077750</v>
      </c>
      <c r="AN44" s="40">
        <f>IF(AN$7="",0,AN34*условия!$V69)</f>
        <v>1147500</v>
      </c>
      <c r="AO44" s="40">
        <f>IF(AO$7="",0,AO34*условия!$V69)</f>
        <v>1219500</v>
      </c>
      <c r="AP44" s="40">
        <f>IF(AP$7="",0,AP34*условия!$V69)</f>
        <v>1293750</v>
      </c>
      <c r="AQ44" s="40">
        <f>IF(AQ$7="",0,AQ34*условия!$V69)</f>
        <v>1370250</v>
      </c>
      <c r="AR44" s="40">
        <f>IF(AR$7="",0,AR34*условия!$V69)</f>
        <v>1449000</v>
      </c>
      <c r="AS44" s="40">
        <f>IF(AS$7="",0,AS34*условия!$V69)</f>
        <v>1530000</v>
      </c>
      <c r="AT44" s="40">
        <f>IF(AT$7="",0,AT34*условия!$V69)</f>
        <v>0</v>
      </c>
      <c r="AU44" s="40">
        <f>IF(AU$7="",0,AU34*условия!$V69)</f>
        <v>0</v>
      </c>
      <c r="AV44" s="40">
        <f>IF(AV$7="",0,AV34*условия!$V69)</f>
        <v>0</v>
      </c>
      <c r="AW44" s="40">
        <f>IF(AW$7="",0,AW34*условия!$V69)</f>
        <v>0</v>
      </c>
      <c r="AX44" s="40">
        <f>IF(AX$7="",0,AX34*условия!$V69)</f>
        <v>0</v>
      </c>
      <c r="AY44" s="40">
        <f>IF(AY$7="",0,AY34*условия!$V69)</f>
        <v>0</v>
      </c>
      <c r="AZ44" s="40">
        <f>IF(AZ$7="",0,AZ34*условия!$V69)</f>
        <v>0</v>
      </c>
      <c r="BA44" s="40">
        <f>IF(BA$7="",0,BA34*условия!$V69)</f>
        <v>0</v>
      </c>
      <c r="BB44" s="40">
        <f>IF(BB$7="",0,BB34*условия!$V69)</f>
        <v>0</v>
      </c>
      <c r="BC44" s="40">
        <f>IF(BC$7="",0,BC34*условия!$V69)</f>
        <v>0</v>
      </c>
      <c r="BD44" s="40">
        <f>IF(BD$7="",0,BD34*условия!$V69)</f>
        <v>0</v>
      </c>
      <c r="BE44" s="40">
        <f>IF(BE$7="",0,BE34*условия!$V69)</f>
        <v>0</v>
      </c>
      <c r="BF44" s="40">
        <f>IF(BF$7="",0,BF34*условия!$V69)</f>
        <v>0</v>
      </c>
      <c r="BG44" s="40">
        <f>IF(BG$7="",0,BG34*условия!$V69)</f>
        <v>0</v>
      </c>
      <c r="BH44" s="40">
        <f>IF(BH$7="",0,BH34*условия!$V69)</f>
        <v>0</v>
      </c>
      <c r="BI44" s="40">
        <f>IF(BI$7="",0,BI34*условия!$V69)</f>
        <v>0</v>
      </c>
      <c r="BJ44" s="40">
        <f>IF(BJ$7="",0,BJ34*условия!$V69)</f>
        <v>0</v>
      </c>
      <c r="BK44" s="40">
        <f>IF(BK$7="",0,BK34*условия!$V69)</f>
        <v>0</v>
      </c>
      <c r="BL44" s="40">
        <f>IF(BL$7="",0,BL34*условия!$V69)</f>
        <v>0</v>
      </c>
      <c r="BM44" s="40">
        <f>IF(BM$7="",0,BM34*условия!$V69)</f>
        <v>0</v>
      </c>
      <c r="BN44" s="40">
        <f>IF(BN$7="",0,BN34*условия!$V69)</f>
        <v>0</v>
      </c>
      <c r="BO44" s="40">
        <f>IF(BO$7="",0,BO34*условия!$V69)</f>
        <v>0</v>
      </c>
      <c r="BP44" s="40">
        <f>IF(BP$7="",0,BP34*условия!$V69)</f>
        <v>0</v>
      </c>
      <c r="BQ44" s="40">
        <f>IF(BQ$7="",0,BQ34*условия!$V69)</f>
        <v>0</v>
      </c>
      <c r="BR44" s="40">
        <f>IF(BR$7="",0,BR34*условия!$V69)</f>
        <v>0</v>
      </c>
      <c r="BS44" s="40">
        <f>IF(BS$7="",0,BS34*условия!$V69)</f>
        <v>0</v>
      </c>
      <c r="BT44" s="40">
        <f>IF(BT$7="",0,BT34*условия!$V69)</f>
        <v>0</v>
      </c>
      <c r="BU44" s="40">
        <f>IF(BU$7="",0,BU34*условия!$V69)</f>
        <v>0</v>
      </c>
      <c r="BV44" s="40">
        <f>IF(BV$7="",0,BV34*условия!$V69)</f>
        <v>0</v>
      </c>
      <c r="BW44" s="40">
        <f>IF(BW$7="",0,BW34*условия!$V69)</f>
        <v>0</v>
      </c>
      <c r="BX44" s="40">
        <f>IF(BX$7="",0,BX34*условия!$V69)</f>
        <v>0</v>
      </c>
      <c r="BY44" s="40">
        <f>IF(BY$7="",0,BY34*условия!$V69)</f>
        <v>0</v>
      </c>
      <c r="BZ44" s="40">
        <f>IF(BZ$7="",0,BZ34*условия!$V69)</f>
        <v>0</v>
      </c>
      <c r="CA44" s="40">
        <f>IF(CA$7="",0,CA34*условия!$V69)</f>
        <v>0</v>
      </c>
      <c r="CB44" s="40">
        <f>IF(CB$7="",0,CB34*условия!$V69)</f>
        <v>0</v>
      </c>
      <c r="CC44" s="40">
        <f>IF(CC$7="",0,CC34*условия!$V69)</f>
        <v>0</v>
      </c>
      <c r="CD44" s="40">
        <f>IF(CD$7="",0,CD34*условия!$V69)</f>
        <v>0</v>
      </c>
      <c r="CE44" s="40">
        <f>IF(CE$7="",0,CE34*условия!$V69)</f>
        <v>0</v>
      </c>
      <c r="CF44" s="40">
        <f>IF(CF$7="",0,CF34*условия!$V69)</f>
        <v>0</v>
      </c>
      <c r="CG44" s="40">
        <f>IF(CG$7="",0,CG34*условия!$V69)</f>
        <v>0</v>
      </c>
      <c r="CH44" s="40">
        <f>IF(CH$7="",0,CH34*условия!$V69)</f>
        <v>0</v>
      </c>
      <c r="CI44" s="40">
        <f>IF(CI$7="",0,CI34*условия!$V69)</f>
        <v>0</v>
      </c>
      <c r="CJ44" s="40">
        <f>IF(CJ$7="",0,CJ34*условия!$V69)</f>
        <v>0</v>
      </c>
      <c r="CK44" s="40">
        <f>IF(CK$7="",0,CK34*условия!$V69)</f>
        <v>0</v>
      </c>
      <c r="CL44" s="40">
        <f>IF(CL$7="",0,CL34*условия!$V69)</f>
        <v>0</v>
      </c>
      <c r="CM44" s="40">
        <f>IF(CM$7="",0,CM34*условия!$V69)</f>
        <v>0</v>
      </c>
      <c r="CN44" s="40">
        <f>IF(CN$7="",0,CN34*условия!$V69)</f>
        <v>0</v>
      </c>
      <c r="CO44" s="40">
        <f>IF(CO$7="",0,CO34*условия!$V69)</f>
        <v>0</v>
      </c>
      <c r="CP44" s="40">
        <f>IF(CP$7="",0,CP34*условия!$V69)</f>
        <v>0</v>
      </c>
      <c r="CQ44" s="40">
        <f>IF(CQ$7="",0,CQ34*условия!$V69)</f>
        <v>0</v>
      </c>
      <c r="CR44" s="40">
        <f>IF(CR$7="",0,CR34*условия!$V69)</f>
        <v>0</v>
      </c>
      <c r="CS44" s="40">
        <f>IF(CS$7="",0,CS34*условия!$V69)</f>
        <v>0</v>
      </c>
      <c r="CT44" s="40">
        <f>IF(CT$7="",0,CT34*условия!$V69)</f>
        <v>0</v>
      </c>
      <c r="CU44" s="40">
        <f>IF(CU$7="",0,CU34*условия!$V69)</f>
        <v>0</v>
      </c>
      <c r="CV44" s="40">
        <f>IF(CV$7="",0,CV34*условия!$V69)</f>
        <v>0</v>
      </c>
      <c r="CW44" s="40">
        <f>IF(CW$7="",0,CW34*условия!$V69)</f>
        <v>0</v>
      </c>
      <c r="CX44" s="40">
        <f>IF(CX$7="",0,CX34*условия!$V69)</f>
        <v>0</v>
      </c>
      <c r="CY44" s="40">
        <f>IF(CY$7="",0,CY34*условия!$V69)</f>
        <v>0</v>
      </c>
      <c r="CZ44" s="40">
        <f>IF(CZ$7="",0,CZ34*условия!$V69)</f>
        <v>0</v>
      </c>
      <c r="DA44" s="40">
        <f>IF(DA$7="",0,DA34*условия!$V69)</f>
        <v>0</v>
      </c>
      <c r="DB44" s="40">
        <f>IF(DB$7="",0,DB34*условия!$V69)</f>
        <v>0</v>
      </c>
      <c r="DC44" s="40">
        <f>IF(DC$7="",0,DC34*условия!$V69)</f>
        <v>0</v>
      </c>
      <c r="DD44" s="40">
        <f>IF(DD$7="",0,DD34*условия!$V69)</f>
        <v>0</v>
      </c>
      <c r="DE44" s="40">
        <f>IF(DE$7="",0,DE34*условия!$V69)</f>
        <v>0</v>
      </c>
      <c r="DF44" s="40">
        <f>IF(DF$7="",0,DF34*условия!$V69)</f>
        <v>0</v>
      </c>
      <c r="DG44" s="40">
        <f>IF(DG$7="",0,DG34*условия!$V69)</f>
        <v>0</v>
      </c>
      <c r="DH44" s="40">
        <f>IF(DH$7="",0,DH34*условия!$V69)</f>
        <v>0</v>
      </c>
      <c r="DI44" s="40">
        <f>IF(DI$7="",0,DI34*условия!$V69)</f>
        <v>0</v>
      </c>
      <c r="DJ44" s="40">
        <f>IF(DJ$7="",0,DJ34*условия!$V69)</f>
        <v>0</v>
      </c>
      <c r="DK44" s="40">
        <f>IF(DK$7="",0,DK34*условия!$V69)</f>
        <v>0</v>
      </c>
      <c r="DL44" s="40">
        <f>IF(DL$7="",0,DL34*условия!$V69)</f>
        <v>0</v>
      </c>
      <c r="DM44" s="40">
        <f>IF(DM$7="",0,DM34*условия!$V69)</f>
        <v>0</v>
      </c>
      <c r="DN44" s="40">
        <f>IF(DN$7="",0,DN34*условия!$V69)</f>
        <v>0</v>
      </c>
      <c r="DO44" s="40">
        <f>IF(DO$7="",0,DO34*условия!$V69)</f>
        <v>0</v>
      </c>
      <c r="DP44" s="40">
        <f>IF(DP$7="",0,DP34*условия!$V69)</f>
        <v>0</v>
      </c>
      <c r="DQ44" s="40">
        <f>IF(DQ$7="",0,DQ34*условия!$V69)</f>
        <v>0</v>
      </c>
      <c r="DR44" s="40">
        <f>IF(DR$7="",0,DR34*условия!$V69)</f>
        <v>0</v>
      </c>
      <c r="DS44" s="40">
        <f>IF(DS$7="",0,DS34*условия!$V69)</f>
        <v>0</v>
      </c>
      <c r="DT44" s="40">
        <f>IF(DT$7="",0,DT34*условия!$V69)</f>
        <v>0</v>
      </c>
      <c r="DU44" s="40">
        <f>IF(DU$7="",0,DU34*условия!$V69)</f>
        <v>0</v>
      </c>
      <c r="DV44" s="40">
        <f>IF(DV$7="",0,DV34*условия!$V69)</f>
        <v>0</v>
      </c>
      <c r="DW44" s="40">
        <f>IF(DW$7="",0,DW34*условия!$V69)</f>
        <v>0</v>
      </c>
      <c r="DX44" s="40">
        <f>IF(DX$7="",0,DX34*условия!$V69)</f>
        <v>0</v>
      </c>
      <c r="DY44" s="40">
        <f>IF(DY$7="",0,DY34*условия!$V69)</f>
        <v>0</v>
      </c>
      <c r="DZ44" s="40">
        <f>IF(DZ$7="",0,DZ34*условия!$V69)</f>
        <v>0</v>
      </c>
      <c r="EA44" s="40">
        <f>IF(EA$7="",0,EA34*условия!$V69)</f>
        <v>0</v>
      </c>
      <c r="EB44" s="40">
        <f>IF(EB$7="",0,EB34*условия!$V69)</f>
        <v>0</v>
      </c>
      <c r="EC44" s="40">
        <f>IF(EC$7="",0,EC34*условия!$V69)</f>
        <v>0</v>
      </c>
      <c r="ED44" s="40">
        <f>IF(ED$7="",0,ED34*условия!$V69)</f>
        <v>0</v>
      </c>
      <c r="EE44" s="40">
        <f>IF(EE$7="",0,EE34*условия!$V69)</f>
        <v>0</v>
      </c>
      <c r="EF44" s="40">
        <f>IF(EF$7="",0,EF34*условия!$V69)</f>
        <v>0</v>
      </c>
      <c r="EG44" s="40">
        <f>IF(EG$7="",0,EG34*условия!$V69)</f>
        <v>0</v>
      </c>
      <c r="EH44" s="40">
        <f>IF(EH$7="",0,EH34*условия!$V69)</f>
        <v>0</v>
      </c>
      <c r="EI44" s="40">
        <f>IF(EI$7="",0,EI34*условия!$V69)</f>
        <v>0</v>
      </c>
      <c r="EJ44" s="40">
        <f>IF(EJ$7="",0,EJ34*условия!$V69)</f>
        <v>0</v>
      </c>
      <c r="EK44" s="40">
        <f>IF(EK$7="",0,EK34*условия!$V69)</f>
        <v>0</v>
      </c>
      <c r="EL44" s="40">
        <f>IF(EL$7="",0,EL34*условия!$V69)</f>
        <v>0</v>
      </c>
      <c r="EM44" s="40">
        <f>IF(EM$7="",0,EM34*условия!$V69)</f>
        <v>0</v>
      </c>
      <c r="EN44" s="40">
        <f>IF(EN$7="",0,EN34*условия!$V69)</f>
        <v>0</v>
      </c>
      <c r="EO44" s="40">
        <f>IF(EO$7="",0,EO34*условия!$V69)</f>
        <v>0</v>
      </c>
      <c r="EP44" s="40">
        <f>IF(EP$7="",0,EP34*условия!$V69)</f>
        <v>0</v>
      </c>
      <c r="EQ44" s="40">
        <f>IF(EQ$7="",0,EQ34*условия!$V69)</f>
        <v>0</v>
      </c>
      <c r="ER44" s="40">
        <f>IF(ER$7="",0,ER34*условия!$V69)</f>
        <v>0</v>
      </c>
      <c r="ES44" s="40">
        <f>IF(ES$7="",0,ES34*условия!$V69)</f>
        <v>0</v>
      </c>
      <c r="ET44" s="40">
        <f>IF(ET$7="",0,ET34*условия!$V69)</f>
        <v>0</v>
      </c>
      <c r="EU44" s="40">
        <f>IF(EU$7="",0,EU34*условия!$V69)</f>
        <v>0</v>
      </c>
      <c r="EV44" s="40">
        <f>IF(EV$7="",0,EV34*условия!$V69)</f>
        <v>0</v>
      </c>
      <c r="EW44" s="40">
        <f>IF(EW$7="",0,EW34*условия!$V69)</f>
        <v>0</v>
      </c>
      <c r="EX44" s="40">
        <f>IF(EX$7="",0,EX34*условия!$V69)</f>
        <v>0</v>
      </c>
      <c r="EY44" s="40">
        <f>IF(EY$7="",0,EY34*условия!$V69)</f>
        <v>0</v>
      </c>
      <c r="EZ44" s="40">
        <f>IF(EZ$7="",0,EZ34*условия!$V69)</f>
        <v>0</v>
      </c>
      <c r="FA44" s="40">
        <f>IF(FA$7="",0,FA34*условия!$V69)</f>
        <v>0</v>
      </c>
      <c r="FB44" s="40">
        <f>IF(FB$7="",0,FB34*условия!$V69)</f>
        <v>0</v>
      </c>
      <c r="FC44" s="40">
        <f>IF(FC$7="",0,FC34*условия!$V69)</f>
        <v>0</v>
      </c>
      <c r="FD44" s="40">
        <f>IF(FD$7="",0,FD34*условия!$V69)</f>
        <v>0</v>
      </c>
      <c r="FE44" s="40">
        <f>IF(FE$7="",0,FE34*условия!$V69)</f>
        <v>0</v>
      </c>
      <c r="FF44" s="40">
        <f>IF(FF$7="",0,FF34*условия!$V69)</f>
        <v>0</v>
      </c>
      <c r="FG44" s="40">
        <f>IF(FG$7="",0,FG34*условия!$V69)</f>
        <v>0</v>
      </c>
      <c r="FH44" s="40">
        <f>IF(FH$7="",0,FH34*условия!$V69)</f>
        <v>0</v>
      </c>
      <c r="FI44" s="40">
        <f>IF(FI$7="",0,FI34*условия!$V69)</f>
        <v>0</v>
      </c>
      <c r="FJ44" s="40">
        <f>IF(FJ$7="",0,FJ34*условия!$V69)</f>
        <v>0</v>
      </c>
      <c r="FK44" s="40">
        <f>IF(FK$7="",0,FK34*условия!$V69)</f>
        <v>0</v>
      </c>
      <c r="FL44" s="40">
        <f>IF(FL$7="",0,FL34*условия!$V69)</f>
        <v>0</v>
      </c>
      <c r="FM44" s="40">
        <f>IF(FM$7="",0,FM34*условия!$V69)</f>
        <v>0</v>
      </c>
      <c r="FN44" s="40">
        <f>IF(FN$7="",0,FN34*условия!$V69)</f>
        <v>0</v>
      </c>
      <c r="FO44" s="40">
        <f>IF(FO$7="",0,FO34*условия!$V69)</f>
        <v>0</v>
      </c>
      <c r="FP44" s="40">
        <f>IF(FP$7="",0,FP34*условия!$V69)</f>
        <v>0</v>
      </c>
      <c r="FQ44" s="40">
        <f>IF(FQ$7="",0,FQ34*условия!$V69)</f>
        <v>0</v>
      </c>
      <c r="FR44" s="40">
        <f>IF(FR$7="",0,FR34*условия!$V69)</f>
        <v>0</v>
      </c>
      <c r="FS44" s="40">
        <f>IF(FS$7="",0,FS34*условия!$V69)</f>
        <v>0</v>
      </c>
      <c r="FT44" s="40">
        <f>IF(FT$7="",0,FT34*условия!$V69)</f>
        <v>0</v>
      </c>
      <c r="FU44" s="40">
        <f>IF(FU$7="",0,FU34*условия!$V69)</f>
        <v>0</v>
      </c>
      <c r="FV44" s="40">
        <f>IF(FV$7="",0,FV34*условия!$V69)</f>
        <v>0</v>
      </c>
      <c r="FW44" s="40">
        <f>IF(FW$7="",0,FW34*условия!$V69)</f>
        <v>0</v>
      </c>
      <c r="FX44" s="40">
        <f>IF(FX$7="",0,FX34*условия!$V69)</f>
        <v>0</v>
      </c>
      <c r="FY44" s="40">
        <f>IF(FY$7="",0,FY34*условия!$V69)</f>
        <v>0</v>
      </c>
      <c r="FZ44" s="40">
        <f>IF(FZ$7="",0,FZ34*условия!$V69)</f>
        <v>0</v>
      </c>
      <c r="GA44" s="40">
        <f>IF(GA$7="",0,GA34*условия!$V69)</f>
        <v>0</v>
      </c>
      <c r="GB44" s="40">
        <f>IF(GB$7="",0,GB34*условия!$V69)</f>
        <v>0</v>
      </c>
      <c r="GC44" s="40">
        <f>IF(GC$7="",0,GC34*условия!$V69)</f>
        <v>0</v>
      </c>
      <c r="GD44" s="40">
        <f>IF(GD$7="",0,GD34*условия!$V69)</f>
        <v>0</v>
      </c>
      <c r="GE44" s="40">
        <f>IF(GE$7="",0,GE34*условия!$V69)</f>
        <v>0</v>
      </c>
      <c r="GF44" s="40">
        <f>IF(GF$7="",0,GF34*условия!$V69)</f>
        <v>0</v>
      </c>
      <c r="GG44" s="40">
        <f>IF(GG$7="",0,GG34*условия!$V69)</f>
        <v>0</v>
      </c>
      <c r="GH44" s="40">
        <f>IF(GH$7="",0,GH34*условия!$V69)</f>
        <v>0</v>
      </c>
      <c r="GI44" s="40">
        <f>IF(GI$7="",0,GI34*условия!$V69)</f>
        <v>0</v>
      </c>
      <c r="GJ44" s="40">
        <f>IF(GJ$7="",0,GJ34*условия!$V69)</f>
        <v>0</v>
      </c>
      <c r="GK44" s="40">
        <f>IF(GK$7="",0,GK34*условия!$V69)</f>
        <v>0</v>
      </c>
      <c r="GL44" s="40">
        <f>IF(GL$7="",0,GL34*условия!$V69)</f>
        <v>0</v>
      </c>
      <c r="GM44" s="40">
        <f>IF(GM$7="",0,GM34*условия!$V69)</f>
        <v>0</v>
      </c>
      <c r="GN44" s="40">
        <f>IF(GN$7="",0,GN34*условия!$V69)</f>
        <v>0</v>
      </c>
      <c r="GO44" s="40">
        <f>IF(GO$7="",0,GO34*условия!$V69)</f>
        <v>0</v>
      </c>
      <c r="GP44" s="40">
        <f>IF(GP$7="",0,GP34*условия!$V69)</f>
        <v>0</v>
      </c>
      <c r="GQ44" s="40">
        <f>IF(GQ$7="",0,GQ34*условия!$V69)</f>
        <v>0</v>
      </c>
      <c r="GR44" s="40">
        <f>IF(GR$7="",0,GR34*условия!$V69)</f>
        <v>0</v>
      </c>
      <c r="GS44" s="40">
        <f>IF(GS$7="",0,GS34*условия!$V69)</f>
        <v>0</v>
      </c>
      <c r="GT44" s="40">
        <f>IF(GT$7="",0,GT34*условия!$V69)</f>
        <v>0</v>
      </c>
      <c r="GU44" s="40">
        <f>IF(GU$7="",0,GU34*условия!$V69)</f>
        <v>0</v>
      </c>
      <c r="GV44" s="40">
        <f>IF(GV$7="",0,GV34*условия!$V69)</f>
        <v>0</v>
      </c>
      <c r="GW44" s="40">
        <f>IF(GW$7="",0,GW34*условия!$V69)</f>
        <v>0</v>
      </c>
      <c r="GX44" s="40">
        <f>IF(GX$7="",0,GX34*условия!$V69)</f>
        <v>0</v>
      </c>
      <c r="GY44" s="40">
        <f>IF(GY$7="",0,GY34*условия!$V69)</f>
        <v>0</v>
      </c>
      <c r="GZ44" s="40">
        <f>IF(GZ$7="",0,GZ34*условия!$V69)</f>
        <v>0</v>
      </c>
      <c r="HA44" s="40">
        <f>IF(HA$7="",0,HA34*условия!$V69)</f>
        <v>0</v>
      </c>
      <c r="HB44" s="40">
        <f>IF(HB$7="",0,HB34*условия!$V69)</f>
        <v>0</v>
      </c>
      <c r="HC44" s="40">
        <f>IF(HC$7="",0,HC34*условия!$V69)</f>
        <v>0</v>
      </c>
      <c r="HD44" s="40">
        <f>IF(HD$7="",0,HD34*условия!$V69)</f>
        <v>0</v>
      </c>
      <c r="HE44" s="40">
        <f>IF(HE$7="",0,HE34*условия!$V69)</f>
        <v>0</v>
      </c>
      <c r="HF44" s="40">
        <f>IF(HF$7="",0,HF34*условия!$V69)</f>
        <v>0</v>
      </c>
      <c r="HG44" s="40">
        <f>IF(HG$7="",0,HG34*условия!$V69)</f>
        <v>0</v>
      </c>
      <c r="HH44" s="40">
        <f>IF(HH$7="",0,HH34*условия!$V69)</f>
        <v>0</v>
      </c>
      <c r="HI44" s="40">
        <f>IF(HI$7="",0,HI34*условия!$V69)</f>
        <v>0</v>
      </c>
      <c r="HJ44" s="40">
        <f>IF(HJ$7="",0,HJ34*условия!$V69)</f>
        <v>0</v>
      </c>
      <c r="HK44" s="40">
        <f>IF(HK$7="",0,HK34*условия!$V69)</f>
        <v>0</v>
      </c>
      <c r="HL44" s="40">
        <f>IF(HL$7="",0,HL34*условия!$V69)</f>
        <v>0</v>
      </c>
      <c r="HM44" s="40">
        <f>IF(HM$7="",0,HM34*условия!$V69)</f>
        <v>0</v>
      </c>
      <c r="HN44" s="40">
        <f>IF(HN$7="",0,HN34*условия!$V69)</f>
        <v>0</v>
      </c>
      <c r="HO44" s="40">
        <f>IF(HO$7="",0,HO34*условия!$V69)</f>
        <v>0</v>
      </c>
      <c r="HP44" s="40">
        <f>IF(HP$7="",0,HP34*условия!$V69)</f>
        <v>0</v>
      </c>
      <c r="HQ44" s="40">
        <f>IF(HQ$7="",0,HQ34*условия!$V69)</f>
        <v>0</v>
      </c>
      <c r="HR44" s="40">
        <f>IF(HR$7="",0,HR34*условия!$V69)</f>
        <v>0</v>
      </c>
      <c r="HS44" s="40">
        <f>IF(HS$7="",0,HS34*условия!$V69)</f>
        <v>0</v>
      </c>
      <c r="HT44" s="40">
        <f>IF(HT$7="",0,HT34*условия!$V69)</f>
        <v>0</v>
      </c>
      <c r="HU44" s="40">
        <f>IF(HU$7="",0,HU34*условия!$V69)</f>
        <v>0</v>
      </c>
      <c r="HV44" s="40">
        <f>IF(HV$7="",0,HV34*условия!$V69)</f>
        <v>0</v>
      </c>
      <c r="HW44" s="40">
        <f>IF(HW$7="",0,HW34*условия!$V69)</f>
        <v>0</v>
      </c>
      <c r="HX44" s="40">
        <f>IF(HX$7="",0,HX34*условия!$V69)</f>
        <v>0</v>
      </c>
      <c r="HY44" s="40">
        <f>IF(HY$7="",0,HY34*условия!$V69)</f>
        <v>0</v>
      </c>
      <c r="HZ44" s="40">
        <f>IF(HZ$7="",0,HZ34*условия!$V69)</f>
        <v>0</v>
      </c>
      <c r="IA44" s="40">
        <f>IF(IA$7="",0,IA34*условия!$V69)</f>
        <v>0</v>
      </c>
      <c r="IB44" s="40">
        <f>IF(IB$7="",0,IB34*условия!$V69)</f>
        <v>0</v>
      </c>
      <c r="IC44" s="40">
        <f>IF(IC$7="",0,IC34*условия!$V69)</f>
        <v>0</v>
      </c>
      <c r="ID44" s="40">
        <f>IF(ID$7="",0,ID34*условия!$V69)</f>
        <v>0</v>
      </c>
      <c r="IE44" s="40">
        <f>IF(IE$7="",0,IE34*условия!$V69)</f>
        <v>0</v>
      </c>
      <c r="IF44" s="40">
        <f>IF(IF$7="",0,IF34*условия!$V69)</f>
        <v>0</v>
      </c>
      <c r="IG44" s="40">
        <f>IF(IG$7="",0,IG34*условия!$V69)</f>
        <v>0</v>
      </c>
      <c r="IH44" s="40">
        <f>IF(IH$7="",0,IH34*условия!$V69)</f>
        <v>0</v>
      </c>
      <c r="II44" s="40">
        <f>IF(II$7="",0,II34*условия!$V69)</f>
        <v>0</v>
      </c>
      <c r="IJ44" s="40">
        <f>IF(IJ$7="",0,IJ34*условия!$V69)</f>
        <v>0</v>
      </c>
      <c r="IK44" s="40">
        <f>IF(IK$7="",0,IK34*условия!$V69)</f>
        <v>0</v>
      </c>
      <c r="IL44" s="40">
        <f>IF(IL$7="",0,IL34*условия!$V69)</f>
        <v>0</v>
      </c>
      <c r="IM44" s="40">
        <f>IF(IM$7="",0,IM34*условия!$V69)</f>
        <v>0</v>
      </c>
      <c r="IN44" s="40">
        <f>IF(IN$7="",0,IN34*условия!$V69)</f>
        <v>0</v>
      </c>
      <c r="IO44" s="40">
        <f>IF(IO$7="",0,IO34*условия!$V69)</f>
        <v>0</v>
      </c>
      <c r="IP44" s="40">
        <f>IF(IP$7="",0,IP34*условия!$V69)</f>
        <v>0</v>
      </c>
      <c r="IQ44" s="40">
        <f>IF(IQ$7="",0,IQ34*условия!$V69)</f>
        <v>0</v>
      </c>
      <c r="IR44" s="40">
        <f>IF(IR$7="",0,IR34*условия!$V69)</f>
        <v>0</v>
      </c>
      <c r="IS44" s="40">
        <f>IF(IS$7="",0,IS34*условия!$V69)</f>
        <v>0</v>
      </c>
      <c r="IT44" s="40">
        <f>IF(IT$7="",0,IT34*условия!$V69)</f>
        <v>0</v>
      </c>
      <c r="IU44" s="40">
        <f>IF(IU$7="",0,IU34*условия!$V69)</f>
        <v>0</v>
      </c>
      <c r="IV44" s="40">
        <f>IF(IV$7="",0,IV34*условия!$V69)</f>
        <v>0</v>
      </c>
      <c r="IW44" s="40">
        <f>IF(IW$7="",0,IW34*условия!$V69)</f>
        <v>0</v>
      </c>
      <c r="IX44" s="40">
        <f>IF(IX$7="",0,IX34*условия!$V69)</f>
        <v>0</v>
      </c>
      <c r="IY44" s="40">
        <f>IF(IY$7="",0,IY34*условия!$V69)</f>
        <v>0</v>
      </c>
      <c r="IZ44" s="40">
        <f>IF(IZ$7="",0,IZ34*условия!$V69)</f>
        <v>0</v>
      </c>
      <c r="JA44" s="40">
        <f>IF(JA$7="",0,JA34*условия!$V69)</f>
        <v>0</v>
      </c>
      <c r="JB44" s="40">
        <f>IF(JB$7="",0,JB34*условия!$V69)</f>
        <v>0</v>
      </c>
      <c r="JC44" s="40">
        <f>IF(JC$7="",0,JC34*условия!$V69)</f>
        <v>0</v>
      </c>
      <c r="JD44" s="40">
        <f>IF(JD$7="",0,JD34*условия!$V69)</f>
        <v>0</v>
      </c>
      <c r="JE44" s="40">
        <f>IF(JE$7="",0,JE34*условия!$V69)</f>
        <v>0</v>
      </c>
      <c r="JF44" s="40">
        <f>IF(JF$7="",0,JF34*условия!$V69)</f>
        <v>0</v>
      </c>
      <c r="JG44" s="40">
        <f>IF(JG$7="",0,JG34*условия!$V69)</f>
        <v>0</v>
      </c>
      <c r="JH44" s="40">
        <f>IF(JH$7="",0,JH34*условия!$V69)</f>
        <v>0</v>
      </c>
      <c r="JI44" s="40">
        <f>IF(JI$7="",0,JI34*условия!$V69)</f>
        <v>0</v>
      </c>
      <c r="JJ44" s="40">
        <f>IF(JJ$7="",0,JJ34*условия!$V69)</f>
        <v>0</v>
      </c>
      <c r="JK44" s="40">
        <f>IF(JK$7="",0,JK34*условия!$V69)</f>
        <v>0</v>
      </c>
      <c r="JL44" s="40">
        <f>IF(JL$7="",0,JL34*условия!$V69)</f>
        <v>0</v>
      </c>
      <c r="JM44" s="40">
        <f>IF(JM$7="",0,JM34*условия!$V69)</f>
        <v>0</v>
      </c>
      <c r="JN44" s="40">
        <f>IF(JN$7="",0,JN34*условия!$V69)</f>
        <v>0</v>
      </c>
      <c r="JO44" s="40">
        <f>IF(JO$7="",0,JO34*условия!$V69)</f>
        <v>0</v>
      </c>
      <c r="JP44" s="40">
        <f>IF(JP$7="",0,JP34*условия!$V69)</f>
        <v>0</v>
      </c>
      <c r="JQ44" s="40">
        <f>IF(JQ$7="",0,JQ34*условия!$V69)</f>
        <v>0</v>
      </c>
      <c r="JR44" s="40">
        <f>IF(JR$7="",0,JR34*условия!$V69)</f>
        <v>0</v>
      </c>
      <c r="JS44" s="40">
        <f>IF(JS$7="",0,JS34*условия!$V69)</f>
        <v>0</v>
      </c>
      <c r="JT44" s="40">
        <f>IF(JT$7="",0,JT34*условия!$V69)</f>
        <v>0</v>
      </c>
      <c r="JU44" s="40">
        <f>IF(JU$7="",0,JU34*условия!$V69)</f>
        <v>0</v>
      </c>
      <c r="JV44" s="40">
        <f>IF(JV$7="",0,JV34*условия!$V69)</f>
        <v>0</v>
      </c>
      <c r="JW44" s="40">
        <f>IF(JW$7="",0,JW34*условия!$V69)</f>
        <v>0</v>
      </c>
      <c r="JX44" s="40">
        <f>IF(JX$7="",0,JX34*условия!$V69)</f>
        <v>0</v>
      </c>
      <c r="JY44" s="40">
        <f>IF(JY$7="",0,JY34*условия!$V69)</f>
        <v>0</v>
      </c>
      <c r="JZ44" s="40">
        <f>IF(JZ$7="",0,JZ34*условия!$V69)</f>
        <v>0</v>
      </c>
      <c r="KA44" s="40">
        <f>IF(KA$7="",0,KA34*условия!$V69)</f>
        <v>0</v>
      </c>
      <c r="KB44" s="40">
        <f>IF(KB$7="",0,KB34*условия!$V69)</f>
        <v>0</v>
      </c>
      <c r="KC44" s="40">
        <f>IF(KC$7="",0,KC34*условия!$V69)</f>
        <v>0</v>
      </c>
      <c r="KD44" s="40">
        <f>IF(KD$7="",0,KD34*условия!$V69)</f>
        <v>0</v>
      </c>
      <c r="KE44" s="40">
        <f>IF(KE$7="",0,KE34*условия!$V69)</f>
        <v>0</v>
      </c>
      <c r="KF44" s="40">
        <f>IF(KF$7="",0,KF34*условия!$V69)</f>
        <v>0</v>
      </c>
      <c r="KG44" s="40">
        <f>IF(KG$7="",0,KG34*условия!$V69)</f>
        <v>0</v>
      </c>
      <c r="KH44" s="40">
        <f>IF(KH$7="",0,KH34*условия!$V69)</f>
        <v>0</v>
      </c>
      <c r="KI44" s="40">
        <f>IF(KI$7="",0,KI34*условия!$V69)</f>
        <v>0</v>
      </c>
      <c r="KJ44" s="40">
        <f>IF(KJ$7="",0,KJ34*условия!$V69)</f>
        <v>0</v>
      </c>
      <c r="KK44" s="40">
        <f>IF(KK$7="",0,KK34*условия!$V69)</f>
        <v>0</v>
      </c>
      <c r="KL44" s="40">
        <f>IF(KL$7="",0,KL34*условия!$V69)</f>
        <v>0</v>
      </c>
      <c r="KM44" s="40">
        <f>IF(KM$7="",0,KM34*условия!$V69)</f>
        <v>0</v>
      </c>
      <c r="KN44" s="40">
        <f>IF(KN$7="",0,KN34*условия!$V69)</f>
        <v>0</v>
      </c>
      <c r="KO44" s="40">
        <f>IF(KO$7="",0,KO34*условия!$V69)</f>
        <v>0</v>
      </c>
      <c r="KP44" s="40">
        <f>IF(KP$7="",0,KP34*условия!$V69)</f>
        <v>0</v>
      </c>
      <c r="KQ44" s="40">
        <f>IF(KQ$7="",0,KQ34*условия!$V69)</f>
        <v>0</v>
      </c>
      <c r="KR44" s="40">
        <f>IF(KR$7="",0,KR34*условия!$V69)</f>
        <v>0</v>
      </c>
      <c r="KS44" s="40">
        <f>IF(KS$7="",0,KS34*условия!$V69)</f>
        <v>0</v>
      </c>
      <c r="KT44" s="40">
        <f>IF(KT$7="",0,KT34*условия!$V69)</f>
        <v>0</v>
      </c>
      <c r="KU44" s="40">
        <f>IF(KU$7="",0,KU34*условия!$V69)</f>
        <v>0</v>
      </c>
      <c r="KV44" s="40">
        <f>IF(KV$7="",0,KV34*условия!$V69)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объем продаж</v>
      </c>
      <c r="F45" s="1"/>
      <c r="G45" s="1"/>
      <c r="H45" s="11" t="str">
        <f t="shared" ref="H45:H49" si="47">H44</f>
        <v>ед.ГП</v>
      </c>
      <c r="I45" s="1"/>
      <c r="J45" s="1"/>
      <c r="K45" s="1" t="str">
        <f>справочники!$U$12</f>
        <v>непостоянные-франшиза</v>
      </c>
      <c r="L45" s="1"/>
      <c r="M45" s="5"/>
      <c r="N45" s="40"/>
      <c r="O45" s="19"/>
      <c r="P45" s="1"/>
      <c r="Q45" s="1"/>
      <c r="R45" s="40">
        <f t="shared" si="37"/>
        <v>2562500</v>
      </c>
      <c r="S45" s="1"/>
      <c r="T45" s="232"/>
      <c r="U45" s="40">
        <f>IF(U$7="",0,U35*условия!$V70)</f>
        <v>14999.999999999982</v>
      </c>
      <c r="V45" s="40">
        <f>IF(V$7="",0,V35*условия!$V70)</f>
        <v>31249.999999999982</v>
      </c>
      <c r="W45" s="40">
        <f>IF(W$7="",0,W35*условия!$V70)</f>
        <v>48749.999999999985</v>
      </c>
      <c r="X45" s="40">
        <f>IF(X$7="",0,X35*условия!$V70)</f>
        <v>67499.999999999985</v>
      </c>
      <c r="Y45" s="40">
        <f>IF(Y$7="",0,Y35*условия!$V70)</f>
        <v>72499.999999999985</v>
      </c>
      <c r="Z45" s="40">
        <f>IF(Z$7="",0,Z35*условия!$V70)</f>
        <v>77499.999999999985</v>
      </c>
      <c r="AA45" s="40">
        <f>IF(AA$7="",0,AA35*условия!$V70)</f>
        <v>82499.999999999985</v>
      </c>
      <c r="AB45" s="40">
        <f>IF(AB$7="",0,AB35*условия!$V70)</f>
        <v>87499.999999999985</v>
      </c>
      <c r="AC45" s="40">
        <f>IF(AC$7="",0,AC35*условия!$V70)</f>
        <v>92499.999999999985</v>
      </c>
      <c r="AD45" s="40">
        <f>IF(AD$7="",0,AD35*условия!$V70)</f>
        <v>97499.999999999985</v>
      </c>
      <c r="AE45" s="40">
        <f>IF(AE$7="",0,AE35*условия!$V70)</f>
        <v>102499.99999999999</v>
      </c>
      <c r="AF45" s="40">
        <f>IF(AF$7="",0,AF35*условия!$V70)</f>
        <v>107499.99999999999</v>
      </c>
      <c r="AG45" s="40">
        <f>IF(AG$7="",0,AG35*условия!$V70)</f>
        <v>112499.99999999999</v>
      </c>
      <c r="AH45" s="40">
        <f>IF(AH$7="",0,AH35*условия!$V70)</f>
        <v>117499.99999999999</v>
      </c>
      <c r="AI45" s="40">
        <f>IF(AI$7="",0,AI35*условия!$V70)</f>
        <v>122499.99999999999</v>
      </c>
      <c r="AJ45" s="40">
        <f>IF(AJ$7="",0,AJ35*условия!$V70)</f>
        <v>127499.99999999999</v>
      </c>
      <c r="AK45" s="40">
        <f>IF(AK$7="",0,AK35*условия!$V70)</f>
        <v>132500</v>
      </c>
      <c r="AL45" s="40">
        <f>IF(AL$7="",0,AL35*условия!$V70)</f>
        <v>137500</v>
      </c>
      <c r="AM45" s="40">
        <f>IF(AM$7="",0,AM35*условия!$V70)</f>
        <v>142500</v>
      </c>
      <c r="AN45" s="40">
        <f>IF(AN$7="",0,AN35*условия!$V70)</f>
        <v>147500</v>
      </c>
      <c r="AO45" s="40">
        <f>IF(AO$7="",0,AO35*условия!$V70)</f>
        <v>152500</v>
      </c>
      <c r="AP45" s="40">
        <f>IF(AP$7="",0,AP35*условия!$V70)</f>
        <v>157500</v>
      </c>
      <c r="AQ45" s="40">
        <f>IF(AQ$7="",0,AQ35*условия!$V70)</f>
        <v>162500</v>
      </c>
      <c r="AR45" s="40">
        <f>IF(AR$7="",0,AR35*условия!$V70)</f>
        <v>167500</v>
      </c>
      <c r="AS45" s="40">
        <f>IF(AS$7="",0,AS35*условия!$V70)</f>
        <v>0</v>
      </c>
      <c r="AT45" s="40">
        <f>IF(AT$7="",0,AT35*условия!$V70)</f>
        <v>0</v>
      </c>
      <c r="AU45" s="40">
        <f>IF(AU$7="",0,AU35*условия!$V70)</f>
        <v>0</v>
      </c>
      <c r="AV45" s="40">
        <f>IF(AV$7="",0,AV35*условия!$V70)</f>
        <v>0</v>
      </c>
      <c r="AW45" s="40">
        <f>IF(AW$7="",0,AW35*условия!$V70)</f>
        <v>0</v>
      </c>
      <c r="AX45" s="40">
        <f>IF(AX$7="",0,AX35*условия!$V70)</f>
        <v>0</v>
      </c>
      <c r="AY45" s="40">
        <f>IF(AY$7="",0,AY35*условия!$V70)</f>
        <v>0</v>
      </c>
      <c r="AZ45" s="40">
        <f>IF(AZ$7="",0,AZ35*условия!$V70)</f>
        <v>0</v>
      </c>
      <c r="BA45" s="40">
        <f>IF(BA$7="",0,BA35*условия!$V70)</f>
        <v>0</v>
      </c>
      <c r="BB45" s="40">
        <f>IF(BB$7="",0,BB35*условия!$V70)</f>
        <v>0</v>
      </c>
      <c r="BC45" s="40">
        <f>IF(BC$7="",0,BC35*условия!$V70)</f>
        <v>0</v>
      </c>
      <c r="BD45" s="40">
        <f>IF(BD$7="",0,BD35*условия!$V70)</f>
        <v>0</v>
      </c>
      <c r="BE45" s="40">
        <f>IF(BE$7="",0,BE35*условия!$V70)</f>
        <v>0</v>
      </c>
      <c r="BF45" s="40">
        <f>IF(BF$7="",0,BF35*условия!$V70)</f>
        <v>0</v>
      </c>
      <c r="BG45" s="40">
        <f>IF(BG$7="",0,BG35*условия!$V70)</f>
        <v>0</v>
      </c>
      <c r="BH45" s="40">
        <f>IF(BH$7="",0,BH35*условия!$V70)</f>
        <v>0</v>
      </c>
      <c r="BI45" s="40">
        <f>IF(BI$7="",0,BI35*условия!$V70)</f>
        <v>0</v>
      </c>
      <c r="BJ45" s="40">
        <f>IF(BJ$7="",0,BJ35*условия!$V70)</f>
        <v>0</v>
      </c>
      <c r="BK45" s="40">
        <f>IF(BK$7="",0,BK35*условия!$V70)</f>
        <v>0</v>
      </c>
      <c r="BL45" s="40">
        <f>IF(BL$7="",0,BL35*условия!$V70)</f>
        <v>0</v>
      </c>
      <c r="BM45" s="40">
        <f>IF(BM$7="",0,BM35*условия!$V70)</f>
        <v>0</v>
      </c>
      <c r="BN45" s="40">
        <f>IF(BN$7="",0,BN35*условия!$V70)</f>
        <v>0</v>
      </c>
      <c r="BO45" s="40">
        <f>IF(BO$7="",0,BO35*условия!$V70)</f>
        <v>0</v>
      </c>
      <c r="BP45" s="40">
        <f>IF(BP$7="",0,BP35*условия!$V70)</f>
        <v>0</v>
      </c>
      <c r="BQ45" s="40">
        <f>IF(BQ$7="",0,BQ35*условия!$V70)</f>
        <v>0</v>
      </c>
      <c r="BR45" s="40">
        <f>IF(BR$7="",0,BR35*условия!$V70)</f>
        <v>0</v>
      </c>
      <c r="BS45" s="40">
        <f>IF(BS$7="",0,BS35*условия!$V70)</f>
        <v>0</v>
      </c>
      <c r="BT45" s="40">
        <f>IF(BT$7="",0,BT35*условия!$V70)</f>
        <v>0</v>
      </c>
      <c r="BU45" s="40">
        <f>IF(BU$7="",0,BU35*условия!$V70)</f>
        <v>0</v>
      </c>
      <c r="BV45" s="40">
        <f>IF(BV$7="",0,BV35*условия!$V70)</f>
        <v>0</v>
      </c>
      <c r="BW45" s="40">
        <f>IF(BW$7="",0,BW35*условия!$V70)</f>
        <v>0</v>
      </c>
      <c r="BX45" s="40">
        <f>IF(BX$7="",0,BX35*условия!$V70)</f>
        <v>0</v>
      </c>
      <c r="BY45" s="40">
        <f>IF(BY$7="",0,BY35*условия!$V70)</f>
        <v>0</v>
      </c>
      <c r="BZ45" s="40">
        <f>IF(BZ$7="",0,BZ35*условия!$V70)</f>
        <v>0</v>
      </c>
      <c r="CA45" s="40">
        <f>IF(CA$7="",0,CA35*условия!$V70)</f>
        <v>0</v>
      </c>
      <c r="CB45" s="40">
        <f>IF(CB$7="",0,CB35*условия!$V70)</f>
        <v>0</v>
      </c>
      <c r="CC45" s="40">
        <f>IF(CC$7="",0,CC35*условия!$V70)</f>
        <v>0</v>
      </c>
      <c r="CD45" s="40">
        <f>IF(CD$7="",0,CD35*условия!$V70)</f>
        <v>0</v>
      </c>
      <c r="CE45" s="40">
        <f>IF(CE$7="",0,CE35*условия!$V70)</f>
        <v>0</v>
      </c>
      <c r="CF45" s="40">
        <f>IF(CF$7="",0,CF35*условия!$V70)</f>
        <v>0</v>
      </c>
      <c r="CG45" s="40">
        <f>IF(CG$7="",0,CG35*условия!$V70)</f>
        <v>0</v>
      </c>
      <c r="CH45" s="40">
        <f>IF(CH$7="",0,CH35*условия!$V70)</f>
        <v>0</v>
      </c>
      <c r="CI45" s="40">
        <f>IF(CI$7="",0,CI35*условия!$V70)</f>
        <v>0</v>
      </c>
      <c r="CJ45" s="40">
        <f>IF(CJ$7="",0,CJ35*условия!$V70)</f>
        <v>0</v>
      </c>
      <c r="CK45" s="40">
        <f>IF(CK$7="",0,CK35*условия!$V70)</f>
        <v>0</v>
      </c>
      <c r="CL45" s="40">
        <f>IF(CL$7="",0,CL35*условия!$V70)</f>
        <v>0</v>
      </c>
      <c r="CM45" s="40">
        <f>IF(CM$7="",0,CM35*условия!$V70)</f>
        <v>0</v>
      </c>
      <c r="CN45" s="40">
        <f>IF(CN$7="",0,CN35*условия!$V70)</f>
        <v>0</v>
      </c>
      <c r="CO45" s="40">
        <f>IF(CO$7="",0,CO35*условия!$V70)</f>
        <v>0</v>
      </c>
      <c r="CP45" s="40">
        <f>IF(CP$7="",0,CP35*условия!$V70)</f>
        <v>0</v>
      </c>
      <c r="CQ45" s="40">
        <f>IF(CQ$7="",0,CQ35*условия!$V70)</f>
        <v>0</v>
      </c>
      <c r="CR45" s="40">
        <f>IF(CR$7="",0,CR35*условия!$V70)</f>
        <v>0</v>
      </c>
      <c r="CS45" s="40">
        <f>IF(CS$7="",0,CS35*условия!$V70)</f>
        <v>0</v>
      </c>
      <c r="CT45" s="40">
        <f>IF(CT$7="",0,CT35*условия!$V70)</f>
        <v>0</v>
      </c>
      <c r="CU45" s="40">
        <f>IF(CU$7="",0,CU35*условия!$V70)</f>
        <v>0</v>
      </c>
      <c r="CV45" s="40">
        <f>IF(CV$7="",0,CV35*условия!$V70)</f>
        <v>0</v>
      </c>
      <c r="CW45" s="40">
        <f>IF(CW$7="",0,CW35*условия!$V70)</f>
        <v>0</v>
      </c>
      <c r="CX45" s="40">
        <f>IF(CX$7="",0,CX35*условия!$V70)</f>
        <v>0</v>
      </c>
      <c r="CY45" s="40">
        <f>IF(CY$7="",0,CY35*условия!$V70)</f>
        <v>0</v>
      </c>
      <c r="CZ45" s="40">
        <f>IF(CZ$7="",0,CZ35*условия!$V70)</f>
        <v>0</v>
      </c>
      <c r="DA45" s="40">
        <f>IF(DA$7="",0,DA35*условия!$V70)</f>
        <v>0</v>
      </c>
      <c r="DB45" s="40">
        <f>IF(DB$7="",0,DB35*условия!$V70)</f>
        <v>0</v>
      </c>
      <c r="DC45" s="40">
        <f>IF(DC$7="",0,DC35*условия!$V70)</f>
        <v>0</v>
      </c>
      <c r="DD45" s="40">
        <f>IF(DD$7="",0,DD35*условия!$V70)</f>
        <v>0</v>
      </c>
      <c r="DE45" s="40">
        <f>IF(DE$7="",0,DE35*условия!$V70)</f>
        <v>0</v>
      </c>
      <c r="DF45" s="40">
        <f>IF(DF$7="",0,DF35*условия!$V70)</f>
        <v>0</v>
      </c>
      <c r="DG45" s="40">
        <f>IF(DG$7="",0,DG35*условия!$V70)</f>
        <v>0</v>
      </c>
      <c r="DH45" s="40">
        <f>IF(DH$7="",0,DH35*условия!$V70)</f>
        <v>0</v>
      </c>
      <c r="DI45" s="40">
        <f>IF(DI$7="",0,DI35*условия!$V70)</f>
        <v>0</v>
      </c>
      <c r="DJ45" s="40">
        <f>IF(DJ$7="",0,DJ35*условия!$V70)</f>
        <v>0</v>
      </c>
      <c r="DK45" s="40">
        <f>IF(DK$7="",0,DK35*условия!$V70)</f>
        <v>0</v>
      </c>
      <c r="DL45" s="40">
        <f>IF(DL$7="",0,DL35*условия!$V70)</f>
        <v>0</v>
      </c>
      <c r="DM45" s="40">
        <f>IF(DM$7="",0,DM35*условия!$V70)</f>
        <v>0</v>
      </c>
      <c r="DN45" s="40">
        <f>IF(DN$7="",0,DN35*условия!$V70)</f>
        <v>0</v>
      </c>
      <c r="DO45" s="40">
        <f>IF(DO$7="",0,DO35*условия!$V70)</f>
        <v>0</v>
      </c>
      <c r="DP45" s="40">
        <f>IF(DP$7="",0,DP35*условия!$V70)</f>
        <v>0</v>
      </c>
      <c r="DQ45" s="40">
        <f>IF(DQ$7="",0,DQ35*условия!$V70)</f>
        <v>0</v>
      </c>
      <c r="DR45" s="40">
        <f>IF(DR$7="",0,DR35*условия!$V70)</f>
        <v>0</v>
      </c>
      <c r="DS45" s="40">
        <f>IF(DS$7="",0,DS35*условия!$V70)</f>
        <v>0</v>
      </c>
      <c r="DT45" s="40">
        <f>IF(DT$7="",0,DT35*условия!$V70)</f>
        <v>0</v>
      </c>
      <c r="DU45" s="40">
        <f>IF(DU$7="",0,DU35*условия!$V70)</f>
        <v>0</v>
      </c>
      <c r="DV45" s="40">
        <f>IF(DV$7="",0,DV35*условия!$V70)</f>
        <v>0</v>
      </c>
      <c r="DW45" s="40">
        <f>IF(DW$7="",0,DW35*условия!$V70)</f>
        <v>0</v>
      </c>
      <c r="DX45" s="40">
        <f>IF(DX$7="",0,DX35*условия!$V70)</f>
        <v>0</v>
      </c>
      <c r="DY45" s="40">
        <f>IF(DY$7="",0,DY35*условия!$V70)</f>
        <v>0</v>
      </c>
      <c r="DZ45" s="40">
        <f>IF(DZ$7="",0,DZ35*условия!$V70)</f>
        <v>0</v>
      </c>
      <c r="EA45" s="40">
        <f>IF(EA$7="",0,EA35*условия!$V70)</f>
        <v>0</v>
      </c>
      <c r="EB45" s="40">
        <f>IF(EB$7="",0,EB35*условия!$V70)</f>
        <v>0</v>
      </c>
      <c r="EC45" s="40">
        <f>IF(EC$7="",0,EC35*условия!$V70)</f>
        <v>0</v>
      </c>
      <c r="ED45" s="40">
        <f>IF(ED$7="",0,ED35*условия!$V70)</f>
        <v>0</v>
      </c>
      <c r="EE45" s="40">
        <f>IF(EE$7="",0,EE35*условия!$V70)</f>
        <v>0</v>
      </c>
      <c r="EF45" s="40">
        <f>IF(EF$7="",0,EF35*условия!$V70)</f>
        <v>0</v>
      </c>
      <c r="EG45" s="40">
        <f>IF(EG$7="",0,EG35*условия!$V70)</f>
        <v>0</v>
      </c>
      <c r="EH45" s="40">
        <f>IF(EH$7="",0,EH35*условия!$V70)</f>
        <v>0</v>
      </c>
      <c r="EI45" s="40">
        <f>IF(EI$7="",0,EI35*условия!$V70)</f>
        <v>0</v>
      </c>
      <c r="EJ45" s="40">
        <f>IF(EJ$7="",0,EJ35*условия!$V70)</f>
        <v>0</v>
      </c>
      <c r="EK45" s="40">
        <f>IF(EK$7="",0,EK35*условия!$V70)</f>
        <v>0</v>
      </c>
      <c r="EL45" s="40">
        <f>IF(EL$7="",0,EL35*условия!$V70)</f>
        <v>0</v>
      </c>
      <c r="EM45" s="40">
        <f>IF(EM$7="",0,EM35*условия!$V70)</f>
        <v>0</v>
      </c>
      <c r="EN45" s="40">
        <f>IF(EN$7="",0,EN35*условия!$V70)</f>
        <v>0</v>
      </c>
      <c r="EO45" s="40">
        <f>IF(EO$7="",0,EO35*условия!$V70)</f>
        <v>0</v>
      </c>
      <c r="EP45" s="40">
        <f>IF(EP$7="",0,EP35*условия!$V70)</f>
        <v>0</v>
      </c>
      <c r="EQ45" s="40">
        <f>IF(EQ$7="",0,EQ35*условия!$V70)</f>
        <v>0</v>
      </c>
      <c r="ER45" s="40">
        <f>IF(ER$7="",0,ER35*условия!$V70)</f>
        <v>0</v>
      </c>
      <c r="ES45" s="40">
        <f>IF(ES$7="",0,ES35*условия!$V70)</f>
        <v>0</v>
      </c>
      <c r="ET45" s="40">
        <f>IF(ET$7="",0,ET35*условия!$V70)</f>
        <v>0</v>
      </c>
      <c r="EU45" s="40">
        <f>IF(EU$7="",0,EU35*условия!$V70)</f>
        <v>0</v>
      </c>
      <c r="EV45" s="40">
        <f>IF(EV$7="",0,EV35*условия!$V70)</f>
        <v>0</v>
      </c>
      <c r="EW45" s="40">
        <f>IF(EW$7="",0,EW35*условия!$V70)</f>
        <v>0</v>
      </c>
      <c r="EX45" s="40">
        <f>IF(EX$7="",0,EX35*условия!$V70)</f>
        <v>0</v>
      </c>
      <c r="EY45" s="40">
        <f>IF(EY$7="",0,EY35*условия!$V70)</f>
        <v>0</v>
      </c>
      <c r="EZ45" s="40">
        <f>IF(EZ$7="",0,EZ35*условия!$V70)</f>
        <v>0</v>
      </c>
      <c r="FA45" s="40">
        <f>IF(FA$7="",0,FA35*условия!$V70)</f>
        <v>0</v>
      </c>
      <c r="FB45" s="40">
        <f>IF(FB$7="",0,FB35*условия!$V70)</f>
        <v>0</v>
      </c>
      <c r="FC45" s="40">
        <f>IF(FC$7="",0,FC35*условия!$V70)</f>
        <v>0</v>
      </c>
      <c r="FD45" s="40">
        <f>IF(FD$7="",0,FD35*условия!$V70)</f>
        <v>0</v>
      </c>
      <c r="FE45" s="40">
        <f>IF(FE$7="",0,FE35*условия!$V70)</f>
        <v>0</v>
      </c>
      <c r="FF45" s="40">
        <f>IF(FF$7="",0,FF35*условия!$V70)</f>
        <v>0</v>
      </c>
      <c r="FG45" s="40">
        <f>IF(FG$7="",0,FG35*условия!$V70)</f>
        <v>0</v>
      </c>
      <c r="FH45" s="40">
        <f>IF(FH$7="",0,FH35*условия!$V70)</f>
        <v>0</v>
      </c>
      <c r="FI45" s="40">
        <f>IF(FI$7="",0,FI35*условия!$V70)</f>
        <v>0</v>
      </c>
      <c r="FJ45" s="40">
        <f>IF(FJ$7="",0,FJ35*условия!$V70)</f>
        <v>0</v>
      </c>
      <c r="FK45" s="40">
        <f>IF(FK$7="",0,FK35*условия!$V70)</f>
        <v>0</v>
      </c>
      <c r="FL45" s="40">
        <f>IF(FL$7="",0,FL35*условия!$V70)</f>
        <v>0</v>
      </c>
      <c r="FM45" s="40">
        <f>IF(FM$7="",0,FM35*условия!$V70)</f>
        <v>0</v>
      </c>
      <c r="FN45" s="40">
        <f>IF(FN$7="",0,FN35*условия!$V70)</f>
        <v>0</v>
      </c>
      <c r="FO45" s="40">
        <f>IF(FO$7="",0,FO35*условия!$V70)</f>
        <v>0</v>
      </c>
      <c r="FP45" s="40">
        <f>IF(FP$7="",0,FP35*условия!$V70)</f>
        <v>0</v>
      </c>
      <c r="FQ45" s="40">
        <f>IF(FQ$7="",0,FQ35*условия!$V70)</f>
        <v>0</v>
      </c>
      <c r="FR45" s="40">
        <f>IF(FR$7="",0,FR35*условия!$V70)</f>
        <v>0</v>
      </c>
      <c r="FS45" s="40">
        <f>IF(FS$7="",0,FS35*условия!$V70)</f>
        <v>0</v>
      </c>
      <c r="FT45" s="40">
        <f>IF(FT$7="",0,FT35*условия!$V70)</f>
        <v>0</v>
      </c>
      <c r="FU45" s="40">
        <f>IF(FU$7="",0,FU35*условия!$V70)</f>
        <v>0</v>
      </c>
      <c r="FV45" s="40">
        <f>IF(FV$7="",0,FV35*условия!$V70)</f>
        <v>0</v>
      </c>
      <c r="FW45" s="40">
        <f>IF(FW$7="",0,FW35*условия!$V70)</f>
        <v>0</v>
      </c>
      <c r="FX45" s="40">
        <f>IF(FX$7="",0,FX35*условия!$V70)</f>
        <v>0</v>
      </c>
      <c r="FY45" s="40">
        <f>IF(FY$7="",0,FY35*условия!$V70)</f>
        <v>0</v>
      </c>
      <c r="FZ45" s="40">
        <f>IF(FZ$7="",0,FZ35*условия!$V70)</f>
        <v>0</v>
      </c>
      <c r="GA45" s="40">
        <f>IF(GA$7="",0,GA35*условия!$V70)</f>
        <v>0</v>
      </c>
      <c r="GB45" s="40">
        <f>IF(GB$7="",0,GB35*условия!$V70)</f>
        <v>0</v>
      </c>
      <c r="GC45" s="40">
        <f>IF(GC$7="",0,GC35*условия!$V70)</f>
        <v>0</v>
      </c>
      <c r="GD45" s="40">
        <f>IF(GD$7="",0,GD35*условия!$V70)</f>
        <v>0</v>
      </c>
      <c r="GE45" s="40">
        <f>IF(GE$7="",0,GE35*условия!$V70)</f>
        <v>0</v>
      </c>
      <c r="GF45" s="40">
        <f>IF(GF$7="",0,GF35*условия!$V70)</f>
        <v>0</v>
      </c>
      <c r="GG45" s="40">
        <f>IF(GG$7="",0,GG35*условия!$V70)</f>
        <v>0</v>
      </c>
      <c r="GH45" s="40">
        <f>IF(GH$7="",0,GH35*условия!$V70)</f>
        <v>0</v>
      </c>
      <c r="GI45" s="40">
        <f>IF(GI$7="",0,GI35*условия!$V70)</f>
        <v>0</v>
      </c>
      <c r="GJ45" s="40">
        <f>IF(GJ$7="",0,GJ35*условия!$V70)</f>
        <v>0</v>
      </c>
      <c r="GK45" s="40">
        <f>IF(GK$7="",0,GK35*условия!$V70)</f>
        <v>0</v>
      </c>
      <c r="GL45" s="40">
        <f>IF(GL$7="",0,GL35*условия!$V70)</f>
        <v>0</v>
      </c>
      <c r="GM45" s="40">
        <f>IF(GM$7="",0,GM35*условия!$V70)</f>
        <v>0</v>
      </c>
      <c r="GN45" s="40">
        <f>IF(GN$7="",0,GN35*условия!$V70)</f>
        <v>0</v>
      </c>
      <c r="GO45" s="40">
        <f>IF(GO$7="",0,GO35*условия!$V70)</f>
        <v>0</v>
      </c>
      <c r="GP45" s="40">
        <f>IF(GP$7="",0,GP35*условия!$V70)</f>
        <v>0</v>
      </c>
      <c r="GQ45" s="40">
        <f>IF(GQ$7="",0,GQ35*условия!$V70)</f>
        <v>0</v>
      </c>
      <c r="GR45" s="40">
        <f>IF(GR$7="",0,GR35*условия!$V70)</f>
        <v>0</v>
      </c>
      <c r="GS45" s="40">
        <f>IF(GS$7="",0,GS35*условия!$V70)</f>
        <v>0</v>
      </c>
      <c r="GT45" s="40">
        <f>IF(GT$7="",0,GT35*условия!$V70)</f>
        <v>0</v>
      </c>
      <c r="GU45" s="40">
        <f>IF(GU$7="",0,GU35*условия!$V70)</f>
        <v>0</v>
      </c>
      <c r="GV45" s="40">
        <f>IF(GV$7="",0,GV35*условия!$V70)</f>
        <v>0</v>
      </c>
      <c r="GW45" s="40">
        <f>IF(GW$7="",0,GW35*условия!$V70)</f>
        <v>0</v>
      </c>
      <c r="GX45" s="40">
        <f>IF(GX$7="",0,GX35*условия!$V70)</f>
        <v>0</v>
      </c>
      <c r="GY45" s="40">
        <f>IF(GY$7="",0,GY35*условия!$V70)</f>
        <v>0</v>
      </c>
      <c r="GZ45" s="40">
        <f>IF(GZ$7="",0,GZ35*условия!$V70)</f>
        <v>0</v>
      </c>
      <c r="HA45" s="40">
        <f>IF(HA$7="",0,HA35*условия!$V70)</f>
        <v>0</v>
      </c>
      <c r="HB45" s="40">
        <f>IF(HB$7="",0,HB35*условия!$V70)</f>
        <v>0</v>
      </c>
      <c r="HC45" s="40">
        <f>IF(HC$7="",0,HC35*условия!$V70)</f>
        <v>0</v>
      </c>
      <c r="HD45" s="40">
        <f>IF(HD$7="",0,HD35*условия!$V70)</f>
        <v>0</v>
      </c>
      <c r="HE45" s="40">
        <f>IF(HE$7="",0,HE35*условия!$V70)</f>
        <v>0</v>
      </c>
      <c r="HF45" s="40">
        <f>IF(HF$7="",0,HF35*условия!$V70)</f>
        <v>0</v>
      </c>
      <c r="HG45" s="40">
        <f>IF(HG$7="",0,HG35*условия!$V70)</f>
        <v>0</v>
      </c>
      <c r="HH45" s="40">
        <f>IF(HH$7="",0,HH35*условия!$V70)</f>
        <v>0</v>
      </c>
      <c r="HI45" s="40">
        <f>IF(HI$7="",0,HI35*условия!$V70)</f>
        <v>0</v>
      </c>
      <c r="HJ45" s="40">
        <f>IF(HJ$7="",0,HJ35*условия!$V70)</f>
        <v>0</v>
      </c>
      <c r="HK45" s="40">
        <f>IF(HK$7="",0,HK35*условия!$V70)</f>
        <v>0</v>
      </c>
      <c r="HL45" s="40">
        <f>IF(HL$7="",0,HL35*условия!$V70)</f>
        <v>0</v>
      </c>
      <c r="HM45" s="40">
        <f>IF(HM$7="",0,HM35*условия!$V70)</f>
        <v>0</v>
      </c>
      <c r="HN45" s="40">
        <f>IF(HN$7="",0,HN35*условия!$V70)</f>
        <v>0</v>
      </c>
      <c r="HO45" s="40">
        <f>IF(HO$7="",0,HO35*условия!$V70)</f>
        <v>0</v>
      </c>
      <c r="HP45" s="40">
        <f>IF(HP$7="",0,HP35*условия!$V70)</f>
        <v>0</v>
      </c>
      <c r="HQ45" s="40">
        <f>IF(HQ$7="",0,HQ35*условия!$V70)</f>
        <v>0</v>
      </c>
      <c r="HR45" s="40">
        <f>IF(HR$7="",0,HR35*условия!$V70)</f>
        <v>0</v>
      </c>
      <c r="HS45" s="40">
        <f>IF(HS$7="",0,HS35*условия!$V70)</f>
        <v>0</v>
      </c>
      <c r="HT45" s="40">
        <f>IF(HT$7="",0,HT35*условия!$V70)</f>
        <v>0</v>
      </c>
      <c r="HU45" s="40">
        <f>IF(HU$7="",0,HU35*условия!$V70)</f>
        <v>0</v>
      </c>
      <c r="HV45" s="40">
        <f>IF(HV$7="",0,HV35*условия!$V70)</f>
        <v>0</v>
      </c>
      <c r="HW45" s="40">
        <f>IF(HW$7="",0,HW35*условия!$V70)</f>
        <v>0</v>
      </c>
      <c r="HX45" s="40">
        <f>IF(HX$7="",0,HX35*условия!$V70)</f>
        <v>0</v>
      </c>
      <c r="HY45" s="40">
        <f>IF(HY$7="",0,HY35*условия!$V70)</f>
        <v>0</v>
      </c>
      <c r="HZ45" s="40">
        <f>IF(HZ$7="",0,HZ35*условия!$V70)</f>
        <v>0</v>
      </c>
      <c r="IA45" s="40">
        <f>IF(IA$7="",0,IA35*условия!$V70)</f>
        <v>0</v>
      </c>
      <c r="IB45" s="40">
        <f>IF(IB$7="",0,IB35*условия!$V70)</f>
        <v>0</v>
      </c>
      <c r="IC45" s="40">
        <f>IF(IC$7="",0,IC35*условия!$V70)</f>
        <v>0</v>
      </c>
      <c r="ID45" s="40">
        <f>IF(ID$7="",0,ID35*условия!$V70)</f>
        <v>0</v>
      </c>
      <c r="IE45" s="40">
        <f>IF(IE$7="",0,IE35*условия!$V70)</f>
        <v>0</v>
      </c>
      <c r="IF45" s="40">
        <f>IF(IF$7="",0,IF35*условия!$V70)</f>
        <v>0</v>
      </c>
      <c r="IG45" s="40">
        <f>IF(IG$7="",0,IG35*условия!$V70)</f>
        <v>0</v>
      </c>
      <c r="IH45" s="40">
        <f>IF(IH$7="",0,IH35*условия!$V70)</f>
        <v>0</v>
      </c>
      <c r="II45" s="40">
        <f>IF(II$7="",0,II35*условия!$V70)</f>
        <v>0</v>
      </c>
      <c r="IJ45" s="40">
        <f>IF(IJ$7="",0,IJ35*условия!$V70)</f>
        <v>0</v>
      </c>
      <c r="IK45" s="40">
        <f>IF(IK$7="",0,IK35*условия!$V70)</f>
        <v>0</v>
      </c>
      <c r="IL45" s="40">
        <f>IF(IL$7="",0,IL35*условия!$V70)</f>
        <v>0</v>
      </c>
      <c r="IM45" s="40">
        <f>IF(IM$7="",0,IM35*условия!$V70)</f>
        <v>0</v>
      </c>
      <c r="IN45" s="40">
        <f>IF(IN$7="",0,IN35*условия!$V70)</f>
        <v>0</v>
      </c>
      <c r="IO45" s="40">
        <f>IF(IO$7="",0,IO35*условия!$V70)</f>
        <v>0</v>
      </c>
      <c r="IP45" s="40">
        <f>IF(IP$7="",0,IP35*условия!$V70)</f>
        <v>0</v>
      </c>
      <c r="IQ45" s="40">
        <f>IF(IQ$7="",0,IQ35*условия!$V70)</f>
        <v>0</v>
      </c>
      <c r="IR45" s="40">
        <f>IF(IR$7="",0,IR35*условия!$V70)</f>
        <v>0</v>
      </c>
      <c r="IS45" s="40">
        <f>IF(IS$7="",0,IS35*условия!$V70)</f>
        <v>0</v>
      </c>
      <c r="IT45" s="40">
        <f>IF(IT$7="",0,IT35*условия!$V70)</f>
        <v>0</v>
      </c>
      <c r="IU45" s="40">
        <f>IF(IU$7="",0,IU35*условия!$V70)</f>
        <v>0</v>
      </c>
      <c r="IV45" s="40">
        <f>IF(IV$7="",0,IV35*условия!$V70)</f>
        <v>0</v>
      </c>
      <c r="IW45" s="40">
        <f>IF(IW$7="",0,IW35*условия!$V70)</f>
        <v>0</v>
      </c>
      <c r="IX45" s="40">
        <f>IF(IX$7="",0,IX35*условия!$V70)</f>
        <v>0</v>
      </c>
      <c r="IY45" s="40">
        <f>IF(IY$7="",0,IY35*условия!$V70)</f>
        <v>0</v>
      </c>
      <c r="IZ45" s="40">
        <f>IF(IZ$7="",0,IZ35*условия!$V70)</f>
        <v>0</v>
      </c>
      <c r="JA45" s="40">
        <f>IF(JA$7="",0,JA35*условия!$V70)</f>
        <v>0</v>
      </c>
      <c r="JB45" s="40">
        <f>IF(JB$7="",0,JB35*условия!$V70)</f>
        <v>0</v>
      </c>
      <c r="JC45" s="40">
        <f>IF(JC$7="",0,JC35*условия!$V70)</f>
        <v>0</v>
      </c>
      <c r="JD45" s="40">
        <f>IF(JD$7="",0,JD35*условия!$V70)</f>
        <v>0</v>
      </c>
      <c r="JE45" s="40">
        <f>IF(JE$7="",0,JE35*условия!$V70)</f>
        <v>0</v>
      </c>
      <c r="JF45" s="40">
        <f>IF(JF$7="",0,JF35*условия!$V70)</f>
        <v>0</v>
      </c>
      <c r="JG45" s="40">
        <f>IF(JG$7="",0,JG35*условия!$V70)</f>
        <v>0</v>
      </c>
      <c r="JH45" s="40">
        <f>IF(JH$7="",0,JH35*условия!$V70)</f>
        <v>0</v>
      </c>
      <c r="JI45" s="40">
        <f>IF(JI$7="",0,JI35*условия!$V70)</f>
        <v>0</v>
      </c>
      <c r="JJ45" s="40">
        <f>IF(JJ$7="",0,JJ35*условия!$V70)</f>
        <v>0</v>
      </c>
      <c r="JK45" s="40">
        <f>IF(JK$7="",0,JK35*условия!$V70)</f>
        <v>0</v>
      </c>
      <c r="JL45" s="40">
        <f>IF(JL$7="",0,JL35*условия!$V70)</f>
        <v>0</v>
      </c>
      <c r="JM45" s="40">
        <f>IF(JM$7="",0,JM35*условия!$V70)</f>
        <v>0</v>
      </c>
      <c r="JN45" s="40">
        <f>IF(JN$7="",0,JN35*условия!$V70)</f>
        <v>0</v>
      </c>
      <c r="JO45" s="40">
        <f>IF(JO$7="",0,JO35*условия!$V70)</f>
        <v>0</v>
      </c>
      <c r="JP45" s="40">
        <f>IF(JP$7="",0,JP35*условия!$V70)</f>
        <v>0</v>
      </c>
      <c r="JQ45" s="40">
        <f>IF(JQ$7="",0,JQ35*условия!$V70)</f>
        <v>0</v>
      </c>
      <c r="JR45" s="40">
        <f>IF(JR$7="",0,JR35*условия!$V70)</f>
        <v>0</v>
      </c>
      <c r="JS45" s="40">
        <f>IF(JS$7="",0,JS35*условия!$V70)</f>
        <v>0</v>
      </c>
      <c r="JT45" s="40">
        <f>IF(JT$7="",0,JT35*условия!$V70)</f>
        <v>0</v>
      </c>
      <c r="JU45" s="40">
        <f>IF(JU$7="",0,JU35*условия!$V70)</f>
        <v>0</v>
      </c>
      <c r="JV45" s="40">
        <f>IF(JV$7="",0,JV35*условия!$V70)</f>
        <v>0</v>
      </c>
      <c r="JW45" s="40">
        <f>IF(JW$7="",0,JW35*условия!$V70)</f>
        <v>0</v>
      </c>
      <c r="JX45" s="40">
        <f>IF(JX$7="",0,JX35*условия!$V70)</f>
        <v>0</v>
      </c>
      <c r="JY45" s="40">
        <f>IF(JY$7="",0,JY35*условия!$V70)</f>
        <v>0</v>
      </c>
      <c r="JZ45" s="40">
        <f>IF(JZ$7="",0,JZ35*условия!$V70)</f>
        <v>0</v>
      </c>
      <c r="KA45" s="40">
        <f>IF(KA$7="",0,KA35*условия!$V70)</f>
        <v>0</v>
      </c>
      <c r="KB45" s="40">
        <f>IF(KB$7="",0,KB35*условия!$V70)</f>
        <v>0</v>
      </c>
      <c r="KC45" s="40">
        <f>IF(KC$7="",0,KC35*условия!$V70)</f>
        <v>0</v>
      </c>
      <c r="KD45" s="40">
        <f>IF(KD$7="",0,KD35*условия!$V70)</f>
        <v>0</v>
      </c>
      <c r="KE45" s="40">
        <f>IF(KE$7="",0,KE35*условия!$V70)</f>
        <v>0</v>
      </c>
      <c r="KF45" s="40">
        <f>IF(KF$7="",0,KF35*условия!$V70)</f>
        <v>0</v>
      </c>
      <c r="KG45" s="40">
        <f>IF(KG$7="",0,KG35*условия!$V70)</f>
        <v>0</v>
      </c>
      <c r="KH45" s="40">
        <f>IF(KH$7="",0,KH35*условия!$V70)</f>
        <v>0</v>
      </c>
      <c r="KI45" s="40">
        <f>IF(KI$7="",0,KI35*условия!$V70)</f>
        <v>0</v>
      </c>
      <c r="KJ45" s="40">
        <f>IF(KJ$7="",0,KJ35*условия!$V70)</f>
        <v>0</v>
      </c>
      <c r="KK45" s="40">
        <f>IF(KK$7="",0,KK35*условия!$V70)</f>
        <v>0</v>
      </c>
      <c r="KL45" s="40">
        <f>IF(KL$7="",0,KL35*условия!$V70)</f>
        <v>0</v>
      </c>
      <c r="KM45" s="40">
        <f>IF(KM$7="",0,KM35*условия!$V70)</f>
        <v>0</v>
      </c>
      <c r="KN45" s="40">
        <f>IF(KN$7="",0,KN35*условия!$V70)</f>
        <v>0</v>
      </c>
      <c r="KO45" s="40">
        <f>IF(KO$7="",0,KO35*условия!$V70)</f>
        <v>0</v>
      </c>
      <c r="KP45" s="40">
        <f>IF(KP$7="",0,KP35*условия!$V70)</f>
        <v>0</v>
      </c>
      <c r="KQ45" s="40">
        <f>IF(KQ$7="",0,KQ35*условия!$V70)</f>
        <v>0</v>
      </c>
      <c r="KR45" s="40">
        <f>IF(KR$7="",0,KR35*условия!$V70)</f>
        <v>0</v>
      </c>
      <c r="KS45" s="40">
        <f>IF(KS$7="",0,KS35*условия!$V70)</f>
        <v>0</v>
      </c>
      <c r="KT45" s="40">
        <f>IF(KT$7="",0,KT35*условия!$V70)</f>
        <v>0</v>
      </c>
      <c r="KU45" s="40">
        <f>IF(KU$7="",0,KU35*условия!$V70)</f>
        <v>0</v>
      </c>
      <c r="KV45" s="40">
        <f>IF(KV$7="",0,KV35*условия!$V70)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объем продаж</v>
      </c>
      <c r="F46" s="1"/>
      <c r="G46" s="1"/>
      <c r="H46" s="11" t="str">
        <f t="shared" si="47"/>
        <v>ед.ГП</v>
      </c>
      <c r="I46" s="1"/>
      <c r="J46" s="1"/>
      <c r="K46" s="1" t="str">
        <f>справочники!$U$13</f>
        <v>постоянные-Партнеры</v>
      </c>
      <c r="L46" s="1"/>
      <c r="M46" s="5"/>
      <c r="N46" s="40"/>
      <c r="O46" s="19"/>
      <c r="P46" s="1"/>
      <c r="Q46" s="1"/>
      <c r="R46" s="40">
        <f>SUMIFS($T46:$KW46,$T$1:$KW$1,"&gt;="&amp;1,$T$1:$KW$1,"&lt;="&amp;MAX($1:$1))</f>
        <v>33825000</v>
      </c>
      <c r="S46" s="1"/>
      <c r="T46" s="232"/>
      <c r="U46" s="40">
        <f>IF(U$7="",0,U36*условия!$V71)</f>
        <v>534600</v>
      </c>
      <c r="V46" s="40">
        <f>IF(V$7="",0,V36*условия!$V71)</f>
        <v>577500</v>
      </c>
      <c r="W46" s="40">
        <f>IF(W$7="",0,W36*условия!$V71)</f>
        <v>623700</v>
      </c>
      <c r="X46" s="40">
        <f>IF(X$7="",0,X36*условия!$V71)</f>
        <v>673200</v>
      </c>
      <c r="Y46" s="40">
        <f>IF(Y$7="",0,Y36*условия!$V71)</f>
        <v>726000</v>
      </c>
      <c r="Z46" s="40">
        <f>IF(Z$7="",0,Z36*условия!$V71)</f>
        <v>782099.99999999988</v>
      </c>
      <c r="AA46" s="40">
        <f>IF(AA$7="",0,AA36*условия!$V71)</f>
        <v>841500</v>
      </c>
      <c r="AB46" s="40">
        <f>IF(AB$7="",0,AB36*условия!$V71)</f>
        <v>904200</v>
      </c>
      <c r="AC46" s="40">
        <f>IF(AC$7="",0,AC36*условия!$V71)</f>
        <v>970200</v>
      </c>
      <c r="AD46" s="40">
        <f>IF(AD$7="",0,AD36*условия!$V71)</f>
        <v>1039500</v>
      </c>
      <c r="AE46" s="40">
        <f>IF(AE$7="",0,AE36*условия!$V71)</f>
        <v>1112100</v>
      </c>
      <c r="AF46" s="40">
        <f>IF(AF$7="",0,AF36*условия!$V71)</f>
        <v>1188000</v>
      </c>
      <c r="AG46" s="40">
        <f>IF(AG$7="",0,AG36*условия!$V71)</f>
        <v>1267200</v>
      </c>
      <c r="AH46" s="40">
        <f>IF(AH$7="",0,AH36*условия!$V71)</f>
        <v>1349700</v>
      </c>
      <c r="AI46" s="40">
        <f>IF(AI$7="",0,AI36*условия!$V71)</f>
        <v>1435500</v>
      </c>
      <c r="AJ46" s="40">
        <f>IF(AJ$7="",0,AJ36*условия!$V71)</f>
        <v>1524600</v>
      </c>
      <c r="AK46" s="40">
        <f>IF(AK$7="",0,AK36*условия!$V71)</f>
        <v>1617000</v>
      </c>
      <c r="AL46" s="40">
        <f>IF(AL$7="",0,AL36*условия!$V71)</f>
        <v>1712699.9999999998</v>
      </c>
      <c r="AM46" s="40">
        <f>IF(AM$7="",0,AM36*условия!$V71)</f>
        <v>1811699.9999999998</v>
      </c>
      <c r="AN46" s="40">
        <f>IF(AN$7="",0,AN36*условия!$V71)</f>
        <v>1914000</v>
      </c>
      <c r="AO46" s="40">
        <f>IF(AO$7="",0,AO36*условия!$V71)</f>
        <v>2019600</v>
      </c>
      <c r="AP46" s="40">
        <f>IF(AP$7="",0,AP36*условия!$V71)</f>
        <v>2128500</v>
      </c>
      <c r="AQ46" s="40">
        <f>IF(AQ$7="",0,AQ36*условия!$V71)</f>
        <v>2240700</v>
      </c>
      <c r="AR46" s="40">
        <f>IF(AR$7="",0,AR36*условия!$V71)</f>
        <v>2356200</v>
      </c>
      <c r="AS46" s="40">
        <f>IF(AS$7="",0,AS36*условия!$V71)</f>
        <v>2475000</v>
      </c>
      <c r="AT46" s="40">
        <f>IF(AT$7="",0,AT36*условия!$V71)</f>
        <v>0</v>
      </c>
      <c r="AU46" s="40">
        <f>IF(AU$7="",0,AU36*условия!$V71)</f>
        <v>0</v>
      </c>
      <c r="AV46" s="40">
        <f>IF(AV$7="",0,AV36*условия!$V71)</f>
        <v>0</v>
      </c>
      <c r="AW46" s="40">
        <f>IF(AW$7="",0,AW36*условия!$V71)</f>
        <v>0</v>
      </c>
      <c r="AX46" s="40">
        <f>IF(AX$7="",0,AX36*условия!$V71)</f>
        <v>0</v>
      </c>
      <c r="AY46" s="40">
        <f>IF(AY$7="",0,AY36*условия!$V71)</f>
        <v>0</v>
      </c>
      <c r="AZ46" s="40">
        <f>IF(AZ$7="",0,AZ36*условия!$V71)</f>
        <v>0</v>
      </c>
      <c r="BA46" s="40">
        <f>IF(BA$7="",0,BA36*условия!$V71)</f>
        <v>0</v>
      </c>
      <c r="BB46" s="40">
        <f>IF(BB$7="",0,BB36*условия!$V71)</f>
        <v>0</v>
      </c>
      <c r="BC46" s="40">
        <f>IF(BC$7="",0,BC36*условия!$V71)</f>
        <v>0</v>
      </c>
      <c r="BD46" s="40">
        <f>IF(BD$7="",0,BD36*условия!$V71)</f>
        <v>0</v>
      </c>
      <c r="BE46" s="40">
        <f>IF(BE$7="",0,BE36*условия!$V71)</f>
        <v>0</v>
      </c>
      <c r="BF46" s="40">
        <f>IF(BF$7="",0,BF36*условия!$V71)</f>
        <v>0</v>
      </c>
      <c r="BG46" s="40">
        <f>IF(BG$7="",0,BG36*условия!$V71)</f>
        <v>0</v>
      </c>
      <c r="BH46" s="40">
        <f>IF(BH$7="",0,BH36*условия!$V71)</f>
        <v>0</v>
      </c>
      <c r="BI46" s="40">
        <f>IF(BI$7="",0,BI36*условия!$V71)</f>
        <v>0</v>
      </c>
      <c r="BJ46" s="40">
        <f>IF(BJ$7="",0,BJ36*условия!$V71)</f>
        <v>0</v>
      </c>
      <c r="BK46" s="40">
        <f>IF(BK$7="",0,BK36*условия!$V71)</f>
        <v>0</v>
      </c>
      <c r="BL46" s="40">
        <f>IF(BL$7="",0,BL36*условия!$V71)</f>
        <v>0</v>
      </c>
      <c r="BM46" s="40">
        <f>IF(BM$7="",0,BM36*условия!$V71)</f>
        <v>0</v>
      </c>
      <c r="BN46" s="40">
        <f>IF(BN$7="",0,BN36*условия!$V71)</f>
        <v>0</v>
      </c>
      <c r="BO46" s="40">
        <f>IF(BO$7="",0,BO36*условия!$V71)</f>
        <v>0</v>
      </c>
      <c r="BP46" s="40">
        <f>IF(BP$7="",0,BP36*условия!$V71)</f>
        <v>0</v>
      </c>
      <c r="BQ46" s="40">
        <f>IF(BQ$7="",0,BQ36*условия!$V71)</f>
        <v>0</v>
      </c>
      <c r="BR46" s="40">
        <f>IF(BR$7="",0,BR36*условия!$V71)</f>
        <v>0</v>
      </c>
      <c r="BS46" s="40">
        <f>IF(BS$7="",0,BS36*условия!$V71)</f>
        <v>0</v>
      </c>
      <c r="BT46" s="40">
        <f>IF(BT$7="",0,BT36*условия!$V71)</f>
        <v>0</v>
      </c>
      <c r="BU46" s="40">
        <f>IF(BU$7="",0,BU36*условия!$V71)</f>
        <v>0</v>
      </c>
      <c r="BV46" s="40">
        <f>IF(BV$7="",0,BV36*условия!$V71)</f>
        <v>0</v>
      </c>
      <c r="BW46" s="40">
        <f>IF(BW$7="",0,BW36*условия!$V71)</f>
        <v>0</v>
      </c>
      <c r="BX46" s="40">
        <f>IF(BX$7="",0,BX36*условия!$V71)</f>
        <v>0</v>
      </c>
      <c r="BY46" s="40">
        <f>IF(BY$7="",0,BY36*условия!$V71)</f>
        <v>0</v>
      </c>
      <c r="BZ46" s="40">
        <f>IF(BZ$7="",0,BZ36*условия!$V71)</f>
        <v>0</v>
      </c>
      <c r="CA46" s="40">
        <f>IF(CA$7="",0,CA36*условия!$V71)</f>
        <v>0</v>
      </c>
      <c r="CB46" s="40">
        <f>IF(CB$7="",0,CB36*условия!$V71)</f>
        <v>0</v>
      </c>
      <c r="CC46" s="40">
        <f>IF(CC$7="",0,CC36*условия!$V71)</f>
        <v>0</v>
      </c>
      <c r="CD46" s="40">
        <f>IF(CD$7="",0,CD36*условия!$V71)</f>
        <v>0</v>
      </c>
      <c r="CE46" s="40">
        <f>IF(CE$7="",0,CE36*условия!$V71)</f>
        <v>0</v>
      </c>
      <c r="CF46" s="40">
        <f>IF(CF$7="",0,CF36*условия!$V71)</f>
        <v>0</v>
      </c>
      <c r="CG46" s="40">
        <f>IF(CG$7="",0,CG36*условия!$V71)</f>
        <v>0</v>
      </c>
      <c r="CH46" s="40">
        <f>IF(CH$7="",0,CH36*условия!$V71)</f>
        <v>0</v>
      </c>
      <c r="CI46" s="40">
        <f>IF(CI$7="",0,CI36*условия!$V71)</f>
        <v>0</v>
      </c>
      <c r="CJ46" s="40">
        <f>IF(CJ$7="",0,CJ36*условия!$V71)</f>
        <v>0</v>
      </c>
      <c r="CK46" s="40">
        <f>IF(CK$7="",0,CK36*условия!$V71)</f>
        <v>0</v>
      </c>
      <c r="CL46" s="40">
        <f>IF(CL$7="",0,CL36*условия!$V71)</f>
        <v>0</v>
      </c>
      <c r="CM46" s="40">
        <f>IF(CM$7="",0,CM36*условия!$V71)</f>
        <v>0</v>
      </c>
      <c r="CN46" s="40">
        <f>IF(CN$7="",0,CN36*условия!$V71)</f>
        <v>0</v>
      </c>
      <c r="CO46" s="40">
        <f>IF(CO$7="",0,CO36*условия!$V71)</f>
        <v>0</v>
      </c>
      <c r="CP46" s="40">
        <f>IF(CP$7="",0,CP36*условия!$V71)</f>
        <v>0</v>
      </c>
      <c r="CQ46" s="40">
        <f>IF(CQ$7="",0,CQ36*условия!$V71)</f>
        <v>0</v>
      </c>
      <c r="CR46" s="40">
        <f>IF(CR$7="",0,CR36*условия!$V71)</f>
        <v>0</v>
      </c>
      <c r="CS46" s="40">
        <f>IF(CS$7="",0,CS36*условия!$V71)</f>
        <v>0</v>
      </c>
      <c r="CT46" s="40">
        <f>IF(CT$7="",0,CT36*условия!$V71)</f>
        <v>0</v>
      </c>
      <c r="CU46" s="40">
        <f>IF(CU$7="",0,CU36*условия!$V71)</f>
        <v>0</v>
      </c>
      <c r="CV46" s="40">
        <f>IF(CV$7="",0,CV36*условия!$V71)</f>
        <v>0</v>
      </c>
      <c r="CW46" s="40">
        <f>IF(CW$7="",0,CW36*условия!$V71)</f>
        <v>0</v>
      </c>
      <c r="CX46" s="40">
        <f>IF(CX$7="",0,CX36*условия!$V71)</f>
        <v>0</v>
      </c>
      <c r="CY46" s="40">
        <f>IF(CY$7="",0,CY36*условия!$V71)</f>
        <v>0</v>
      </c>
      <c r="CZ46" s="40">
        <f>IF(CZ$7="",0,CZ36*условия!$V71)</f>
        <v>0</v>
      </c>
      <c r="DA46" s="40">
        <f>IF(DA$7="",0,DA36*условия!$V71)</f>
        <v>0</v>
      </c>
      <c r="DB46" s="40">
        <f>IF(DB$7="",0,DB36*условия!$V71)</f>
        <v>0</v>
      </c>
      <c r="DC46" s="40">
        <f>IF(DC$7="",0,DC36*условия!$V71)</f>
        <v>0</v>
      </c>
      <c r="DD46" s="40">
        <f>IF(DD$7="",0,DD36*условия!$V71)</f>
        <v>0</v>
      </c>
      <c r="DE46" s="40">
        <f>IF(DE$7="",0,DE36*условия!$V71)</f>
        <v>0</v>
      </c>
      <c r="DF46" s="40">
        <f>IF(DF$7="",0,DF36*условия!$V71)</f>
        <v>0</v>
      </c>
      <c r="DG46" s="40">
        <f>IF(DG$7="",0,DG36*условия!$V71)</f>
        <v>0</v>
      </c>
      <c r="DH46" s="40">
        <f>IF(DH$7="",0,DH36*условия!$V71)</f>
        <v>0</v>
      </c>
      <c r="DI46" s="40">
        <f>IF(DI$7="",0,DI36*условия!$V71)</f>
        <v>0</v>
      </c>
      <c r="DJ46" s="40">
        <f>IF(DJ$7="",0,DJ36*условия!$V71)</f>
        <v>0</v>
      </c>
      <c r="DK46" s="40">
        <f>IF(DK$7="",0,DK36*условия!$V71)</f>
        <v>0</v>
      </c>
      <c r="DL46" s="40">
        <f>IF(DL$7="",0,DL36*условия!$V71)</f>
        <v>0</v>
      </c>
      <c r="DM46" s="40">
        <f>IF(DM$7="",0,DM36*условия!$V71)</f>
        <v>0</v>
      </c>
      <c r="DN46" s="40">
        <f>IF(DN$7="",0,DN36*условия!$V71)</f>
        <v>0</v>
      </c>
      <c r="DO46" s="40">
        <f>IF(DO$7="",0,DO36*условия!$V71)</f>
        <v>0</v>
      </c>
      <c r="DP46" s="40">
        <f>IF(DP$7="",0,DP36*условия!$V71)</f>
        <v>0</v>
      </c>
      <c r="DQ46" s="40">
        <f>IF(DQ$7="",0,DQ36*условия!$V71)</f>
        <v>0</v>
      </c>
      <c r="DR46" s="40">
        <f>IF(DR$7="",0,DR36*условия!$V71)</f>
        <v>0</v>
      </c>
      <c r="DS46" s="40">
        <f>IF(DS$7="",0,DS36*условия!$V71)</f>
        <v>0</v>
      </c>
      <c r="DT46" s="40">
        <f>IF(DT$7="",0,DT36*условия!$V71)</f>
        <v>0</v>
      </c>
      <c r="DU46" s="40">
        <f>IF(DU$7="",0,DU36*условия!$V71)</f>
        <v>0</v>
      </c>
      <c r="DV46" s="40">
        <f>IF(DV$7="",0,DV36*условия!$V71)</f>
        <v>0</v>
      </c>
      <c r="DW46" s="40">
        <f>IF(DW$7="",0,DW36*условия!$V71)</f>
        <v>0</v>
      </c>
      <c r="DX46" s="40">
        <f>IF(DX$7="",0,DX36*условия!$V71)</f>
        <v>0</v>
      </c>
      <c r="DY46" s="40">
        <f>IF(DY$7="",0,DY36*условия!$V71)</f>
        <v>0</v>
      </c>
      <c r="DZ46" s="40">
        <f>IF(DZ$7="",0,DZ36*условия!$V71)</f>
        <v>0</v>
      </c>
      <c r="EA46" s="40">
        <f>IF(EA$7="",0,EA36*условия!$V71)</f>
        <v>0</v>
      </c>
      <c r="EB46" s="40">
        <f>IF(EB$7="",0,EB36*условия!$V71)</f>
        <v>0</v>
      </c>
      <c r="EC46" s="40">
        <f>IF(EC$7="",0,EC36*условия!$V71)</f>
        <v>0</v>
      </c>
      <c r="ED46" s="40">
        <f>IF(ED$7="",0,ED36*условия!$V71)</f>
        <v>0</v>
      </c>
      <c r="EE46" s="40">
        <f>IF(EE$7="",0,EE36*условия!$V71)</f>
        <v>0</v>
      </c>
      <c r="EF46" s="40">
        <f>IF(EF$7="",0,EF36*условия!$V71)</f>
        <v>0</v>
      </c>
      <c r="EG46" s="40">
        <f>IF(EG$7="",0,EG36*условия!$V71)</f>
        <v>0</v>
      </c>
      <c r="EH46" s="40">
        <f>IF(EH$7="",0,EH36*условия!$V71)</f>
        <v>0</v>
      </c>
      <c r="EI46" s="40">
        <f>IF(EI$7="",0,EI36*условия!$V71)</f>
        <v>0</v>
      </c>
      <c r="EJ46" s="40">
        <f>IF(EJ$7="",0,EJ36*условия!$V71)</f>
        <v>0</v>
      </c>
      <c r="EK46" s="40">
        <f>IF(EK$7="",0,EK36*условия!$V71)</f>
        <v>0</v>
      </c>
      <c r="EL46" s="40">
        <f>IF(EL$7="",0,EL36*условия!$V71)</f>
        <v>0</v>
      </c>
      <c r="EM46" s="40">
        <f>IF(EM$7="",0,EM36*условия!$V71)</f>
        <v>0</v>
      </c>
      <c r="EN46" s="40">
        <f>IF(EN$7="",0,EN36*условия!$V71)</f>
        <v>0</v>
      </c>
      <c r="EO46" s="40">
        <f>IF(EO$7="",0,EO36*условия!$V71)</f>
        <v>0</v>
      </c>
      <c r="EP46" s="40">
        <f>IF(EP$7="",0,EP36*условия!$V71)</f>
        <v>0</v>
      </c>
      <c r="EQ46" s="40">
        <f>IF(EQ$7="",0,EQ36*условия!$V71)</f>
        <v>0</v>
      </c>
      <c r="ER46" s="40">
        <f>IF(ER$7="",0,ER36*условия!$V71)</f>
        <v>0</v>
      </c>
      <c r="ES46" s="40">
        <f>IF(ES$7="",0,ES36*условия!$V71)</f>
        <v>0</v>
      </c>
      <c r="ET46" s="40">
        <f>IF(ET$7="",0,ET36*условия!$V71)</f>
        <v>0</v>
      </c>
      <c r="EU46" s="40">
        <f>IF(EU$7="",0,EU36*условия!$V71)</f>
        <v>0</v>
      </c>
      <c r="EV46" s="40">
        <f>IF(EV$7="",0,EV36*условия!$V71)</f>
        <v>0</v>
      </c>
      <c r="EW46" s="40">
        <f>IF(EW$7="",0,EW36*условия!$V71)</f>
        <v>0</v>
      </c>
      <c r="EX46" s="40">
        <f>IF(EX$7="",0,EX36*условия!$V71)</f>
        <v>0</v>
      </c>
      <c r="EY46" s="40">
        <f>IF(EY$7="",0,EY36*условия!$V71)</f>
        <v>0</v>
      </c>
      <c r="EZ46" s="40">
        <f>IF(EZ$7="",0,EZ36*условия!$V71)</f>
        <v>0</v>
      </c>
      <c r="FA46" s="40">
        <f>IF(FA$7="",0,FA36*условия!$V71)</f>
        <v>0</v>
      </c>
      <c r="FB46" s="40">
        <f>IF(FB$7="",0,FB36*условия!$V71)</f>
        <v>0</v>
      </c>
      <c r="FC46" s="40">
        <f>IF(FC$7="",0,FC36*условия!$V71)</f>
        <v>0</v>
      </c>
      <c r="FD46" s="40">
        <f>IF(FD$7="",0,FD36*условия!$V71)</f>
        <v>0</v>
      </c>
      <c r="FE46" s="40">
        <f>IF(FE$7="",0,FE36*условия!$V71)</f>
        <v>0</v>
      </c>
      <c r="FF46" s="40">
        <f>IF(FF$7="",0,FF36*условия!$V71)</f>
        <v>0</v>
      </c>
      <c r="FG46" s="40">
        <f>IF(FG$7="",0,FG36*условия!$V71)</f>
        <v>0</v>
      </c>
      <c r="FH46" s="40">
        <f>IF(FH$7="",0,FH36*условия!$V71)</f>
        <v>0</v>
      </c>
      <c r="FI46" s="40">
        <f>IF(FI$7="",0,FI36*условия!$V71)</f>
        <v>0</v>
      </c>
      <c r="FJ46" s="40">
        <f>IF(FJ$7="",0,FJ36*условия!$V71)</f>
        <v>0</v>
      </c>
      <c r="FK46" s="40">
        <f>IF(FK$7="",0,FK36*условия!$V71)</f>
        <v>0</v>
      </c>
      <c r="FL46" s="40">
        <f>IF(FL$7="",0,FL36*условия!$V71)</f>
        <v>0</v>
      </c>
      <c r="FM46" s="40">
        <f>IF(FM$7="",0,FM36*условия!$V71)</f>
        <v>0</v>
      </c>
      <c r="FN46" s="40">
        <f>IF(FN$7="",0,FN36*условия!$V71)</f>
        <v>0</v>
      </c>
      <c r="FO46" s="40">
        <f>IF(FO$7="",0,FO36*условия!$V71)</f>
        <v>0</v>
      </c>
      <c r="FP46" s="40">
        <f>IF(FP$7="",0,FP36*условия!$V71)</f>
        <v>0</v>
      </c>
      <c r="FQ46" s="40">
        <f>IF(FQ$7="",0,FQ36*условия!$V71)</f>
        <v>0</v>
      </c>
      <c r="FR46" s="40">
        <f>IF(FR$7="",0,FR36*условия!$V71)</f>
        <v>0</v>
      </c>
      <c r="FS46" s="40">
        <f>IF(FS$7="",0,FS36*условия!$V71)</f>
        <v>0</v>
      </c>
      <c r="FT46" s="40">
        <f>IF(FT$7="",0,FT36*условия!$V71)</f>
        <v>0</v>
      </c>
      <c r="FU46" s="40">
        <f>IF(FU$7="",0,FU36*условия!$V71)</f>
        <v>0</v>
      </c>
      <c r="FV46" s="40">
        <f>IF(FV$7="",0,FV36*условия!$V71)</f>
        <v>0</v>
      </c>
      <c r="FW46" s="40">
        <f>IF(FW$7="",0,FW36*условия!$V71)</f>
        <v>0</v>
      </c>
      <c r="FX46" s="40">
        <f>IF(FX$7="",0,FX36*условия!$V71)</f>
        <v>0</v>
      </c>
      <c r="FY46" s="40">
        <f>IF(FY$7="",0,FY36*условия!$V71)</f>
        <v>0</v>
      </c>
      <c r="FZ46" s="40">
        <f>IF(FZ$7="",0,FZ36*условия!$V71)</f>
        <v>0</v>
      </c>
      <c r="GA46" s="40">
        <f>IF(GA$7="",0,GA36*условия!$V71)</f>
        <v>0</v>
      </c>
      <c r="GB46" s="40">
        <f>IF(GB$7="",0,GB36*условия!$V71)</f>
        <v>0</v>
      </c>
      <c r="GC46" s="40">
        <f>IF(GC$7="",0,GC36*условия!$V71)</f>
        <v>0</v>
      </c>
      <c r="GD46" s="40">
        <f>IF(GD$7="",0,GD36*условия!$V71)</f>
        <v>0</v>
      </c>
      <c r="GE46" s="40">
        <f>IF(GE$7="",0,GE36*условия!$V71)</f>
        <v>0</v>
      </c>
      <c r="GF46" s="40">
        <f>IF(GF$7="",0,GF36*условия!$V71)</f>
        <v>0</v>
      </c>
      <c r="GG46" s="40">
        <f>IF(GG$7="",0,GG36*условия!$V71)</f>
        <v>0</v>
      </c>
      <c r="GH46" s="40">
        <f>IF(GH$7="",0,GH36*условия!$V71)</f>
        <v>0</v>
      </c>
      <c r="GI46" s="40">
        <f>IF(GI$7="",0,GI36*условия!$V71)</f>
        <v>0</v>
      </c>
      <c r="GJ46" s="40">
        <f>IF(GJ$7="",0,GJ36*условия!$V71)</f>
        <v>0</v>
      </c>
      <c r="GK46" s="40">
        <f>IF(GK$7="",0,GK36*условия!$V71)</f>
        <v>0</v>
      </c>
      <c r="GL46" s="40">
        <f>IF(GL$7="",0,GL36*условия!$V71)</f>
        <v>0</v>
      </c>
      <c r="GM46" s="40">
        <f>IF(GM$7="",0,GM36*условия!$V71)</f>
        <v>0</v>
      </c>
      <c r="GN46" s="40">
        <f>IF(GN$7="",0,GN36*условия!$V71)</f>
        <v>0</v>
      </c>
      <c r="GO46" s="40">
        <f>IF(GO$7="",0,GO36*условия!$V71)</f>
        <v>0</v>
      </c>
      <c r="GP46" s="40">
        <f>IF(GP$7="",0,GP36*условия!$V71)</f>
        <v>0</v>
      </c>
      <c r="GQ46" s="40">
        <f>IF(GQ$7="",0,GQ36*условия!$V71)</f>
        <v>0</v>
      </c>
      <c r="GR46" s="40">
        <f>IF(GR$7="",0,GR36*условия!$V71)</f>
        <v>0</v>
      </c>
      <c r="GS46" s="40">
        <f>IF(GS$7="",0,GS36*условия!$V71)</f>
        <v>0</v>
      </c>
      <c r="GT46" s="40">
        <f>IF(GT$7="",0,GT36*условия!$V71)</f>
        <v>0</v>
      </c>
      <c r="GU46" s="40">
        <f>IF(GU$7="",0,GU36*условия!$V71)</f>
        <v>0</v>
      </c>
      <c r="GV46" s="40">
        <f>IF(GV$7="",0,GV36*условия!$V71)</f>
        <v>0</v>
      </c>
      <c r="GW46" s="40">
        <f>IF(GW$7="",0,GW36*условия!$V71)</f>
        <v>0</v>
      </c>
      <c r="GX46" s="40">
        <f>IF(GX$7="",0,GX36*условия!$V71)</f>
        <v>0</v>
      </c>
      <c r="GY46" s="40">
        <f>IF(GY$7="",0,GY36*условия!$V71)</f>
        <v>0</v>
      </c>
      <c r="GZ46" s="40">
        <f>IF(GZ$7="",0,GZ36*условия!$V71)</f>
        <v>0</v>
      </c>
      <c r="HA46" s="40">
        <f>IF(HA$7="",0,HA36*условия!$V71)</f>
        <v>0</v>
      </c>
      <c r="HB46" s="40">
        <f>IF(HB$7="",0,HB36*условия!$V71)</f>
        <v>0</v>
      </c>
      <c r="HC46" s="40">
        <f>IF(HC$7="",0,HC36*условия!$V71)</f>
        <v>0</v>
      </c>
      <c r="HD46" s="40">
        <f>IF(HD$7="",0,HD36*условия!$V71)</f>
        <v>0</v>
      </c>
      <c r="HE46" s="40">
        <f>IF(HE$7="",0,HE36*условия!$V71)</f>
        <v>0</v>
      </c>
      <c r="HF46" s="40">
        <f>IF(HF$7="",0,HF36*условия!$V71)</f>
        <v>0</v>
      </c>
      <c r="HG46" s="40">
        <f>IF(HG$7="",0,HG36*условия!$V71)</f>
        <v>0</v>
      </c>
      <c r="HH46" s="40">
        <f>IF(HH$7="",0,HH36*условия!$V71)</f>
        <v>0</v>
      </c>
      <c r="HI46" s="40">
        <f>IF(HI$7="",0,HI36*условия!$V71)</f>
        <v>0</v>
      </c>
      <c r="HJ46" s="40">
        <f>IF(HJ$7="",0,HJ36*условия!$V71)</f>
        <v>0</v>
      </c>
      <c r="HK46" s="40">
        <f>IF(HK$7="",0,HK36*условия!$V71)</f>
        <v>0</v>
      </c>
      <c r="HL46" s="40">
        <f>IF(HL$7="",0,HL36*условия!$V71)</f>
        <v>0</v>
      </c>
      <c r="HM46" s="40">
        <f>IF(HM$7="",0,HM36*условия!$V71)</f>
        <v>0</v>
      </c>
      <c r="HN46" s="40">
        <f>IF(HN$7="",0,HN36*условия!$V71)</f>
        <v>0</v>
      </c>
      <c r="HO46" s="40">
        <f>IF(HO$7="",0,HO36*условия!$V71)</f>
        <v>0</v>
      </c>
      <c r="HP46" s="40">
        <f>IF(HP$7="",0,HP36*условия!$V71)</f>
        <v>0</v>
      </c>
      <c r="HQ46" s="40">
        <f>IF(HQ$7="",0,HQ36*условия!$V71)</f>
        <v>0</v>
      </c>
      <c r="HR46" s="40">
        <f>IF(HR$7="",0,HR36*условия!$V71)</f>
        <v>0</v>
      </c>
      <c r="HS46" s="40">
        <f>IF(HS$7="",0,HS36*условия!$V71)</f>
        <v>0</v>
      </c>
      <c r="HT46" s="40">
        <f>IF(HT$7="",0,HT36*условия!$V71)</f>
        <v>0</v>
      </c>
      <c r="HU46" s="40">
        <f>IF(HU$7="",0,HU36*условия!$V71)</f>
        <v>0</v>
      </c>
      <c r="HV46" s="40">
        <f>IF(HV$7="",0,HV36*условия!$V71)</f>
        <v>0</v>
      </c>
      <c r="HW46" s="40">
        <f>IF(HW$7="",0,HW36*условия!$V71)</f>
        <v>0</v>
      </c>
      <c r="HX46" s="40">
        <f>IF(HX$7="",0,HX36*условия!$V71)</f>
        <v>0</v>
      </c>
      <c r="HY46" s="40">
        <f>IF(HY$7="",0,HY36*условия!$V71)</f>
        <v>0</v>
      </c>
      <c r="HZ46" s="40">
        <f>IF(HZ$7="",0,HZ36*условия!$V71)</f>
        <v>0</v>
      </c>
      <c r="IA46" s="40">
        <f>IF(IA$7="",0,IA36*условия!$V71)</f>
        <v>0</v>
      </c>
      <c r="IB46" s="40">
        <f>IF(IB$7="",0,IB36*условия!$V71)</f>
        <v>0</v>
      </c>
      <c r="IC46" s="40">
        <f>IF(IC$7="",0,IC36*условия!$V71)</f>
        <v>0</v>
      </c>
      <c r="ID46" s="40">
        <f>IF(ID$7="",0,ID36*условия!$V71)</f>
        <v>0</v>
      </c>
      <c r="IE46" s="40">
        <f>IF(IE$7="",0,IE36*условия!$V71)</f>
        <v>0</v>
      </c>
      <c r="IF46" s="40">
        <f>IF(IF$7="",0,IF36*условия!$V71)</f>
        <v>0</v>
      </c>
      <c r="IG46" s="40">
        <f>IF(IG$7="",0,IG36*условия!$V71)</f>
        <v>0</v>
      </c>
      <c r="IH46" s="40">
        <f>IF(IH$7="",0,IH36*условия!$V71)</f>
        <v>0</v>
      </c>
      <c r="II46" s="40">
        <f>IF(II$7="",0,II36*условия!$V71)</f>
        <v>0</v>
      </c>
      <c r="IJ46" s="40">
        <f>IF(IJ$7="",0,IJ36*условия!$V71)</f>
        <v>0</v>
      </c>
      <c r="IK46" s="40">
        <f>IF(IK$7="",0,IK36*условия!$V71)</f>
        <v>0</v>
      </c>
      <c r="IL46" s="40">
        <f>IF(IL$7="",0,IL36*условия!$V71)</f>
        <v>0</v>
      </c>
      <c r="IM46" s="40">
        <f>IF(IM$7="",0,IM36*условия!$V71)</f>
        <v>0</v>
      </c>
      <c r="IN46" s="40">
        <f>IF(IN$7="",0,IN36*условия!$V71)</f>
        <v>0</v>
      </c>
      <c r="IO46" s="40">
        <f>IF(IO$7="",0,IO36*условия!$V71)</f>
        <v>0</v>
      </c>
      <c r="IP46" s="40">
        <f>IF(IP$7="",0,IP36*условия!$V71)</f>
        <v>0</v>
      </c>
      <c r="IQ46" s="40">
        <f>IF(IQ$7="",0,IQ36*условия!$V71)</f>
        <v>0</v>
      </c>
      <c r="IR46" s="40">
        <f>IF(IR$7="",0,IR36*условия!$V71)</f>
        <v>0</v>
      </c>
      <c r="IS46" s="40">
        <f>IF(IS$7="",0,IS36*условия!$V71)</f>
        <v>0</v>
      </c>
      <c r="IT46" s="40">
        <f>IF(IT$7="",0,IT36*условия!$V71)</f>
        <v>0</v>
      </c>
      <c r="IU46" s="40">
        <f>IF(IU$7="",0,IU36*условия!$V71)</f>
        <v>0</v>
      </c>
      <c r="IV46" s="40">
        <f>IF(IV$7="",0,IV36*условия!$V71)</f>
        <v>0</v>
      </c>
      <c r="IW46" s="40">
        <f>IF(IW$7="",0,IW36*условия!$V71)</f>
        <v>0</v>
      </c>
      <c r="IX46" s="40">
        <f>IF(IX$7="",0,IX36*условия!$V71)</f>
        <v>0</v>
      </c>
      <c r="IY46" s="40">
        <f>IF(IY$7="",0,IY36*условия!$V71)</f>
        <v>0</v>
      </c>
      <c r="IZ46" s="40">
        <f>IF(IZ$7="",0,IZ36*условия!$V71)</f>
        <v>0</v>
      </c>
      <c r="JA46" s="40">
        <f>IF(JA$7="",0,JA36*условия!$V71)</f>
        <v>0</v>
      </c>
      <c r="JB46" s="40">
        <f>IF(JB$7="",0,JB36*условия!$V71)</f>
        <v>0</v>
      </c>
      <c r="JC46" s="40">
        <f>IF(JC$7="",0,JC36*условия!$V71)</f>
        <v>0</v>
      </c>
      <c r="JD46" s="40">
        <f>IF(JD$7="",0,JD36*условия!$V71)</f>
        <v>0</v>
      </c>
      <c r="JE46" s="40">
        <f>IF(JE$7="",0,JE36*условия!$V71)</f>
        <v>0</v>
      </c>
      <c r="JF46" s="40">
        <f>IF(JF$7="",0,JF36*условия!$V71)</f>
        <v>0</v>
      </c>
      <c r="JG46" s="40">
        <f>IF(JG$7="",0,JG36*условия!$V71)</f>
        <v>0</v>
      </c>
      <c r="JH46" s="40">
        <f>IF(JH$7="",0,JH36*условия!$V71)</f>
        <v>0</v>
      </c>
      <c r="JI46" s="40">
        <f>IF(JI$7="",0,JI36*условия!$V71)</f>
        <v>0</v>
      </c>
      <c r="JJ46" s="40">
        <f>IF(JJ$7="",0,JJ36*условия!$V71)</f>
        <v>0</v>
      </c>
      <c r="JK46" s="40">
        <f>IF(JK$7="",0,JK36*условия!$V71)</f>
        <v>0</v>
      </c>
      <c r="JL46" s="40">
        <f>IF(JL$7="",0,JL36*условия!$V71)</f>
        <v>0</v>
      </c>
      <c r="JM46" s="40">
        <f>IF(JM$7="",0,JM36*условия!$V71)</f>
        <v>0</v>
      </c>
      <c r="JN46" s="40">
        <f>IF(JN$7="",0,JN36*условия!$V71)</f>
        <v>0</v>
      </c>
      <c r="JO46" s="40">
        <f>IF(JO$7="",0,JO36*условия!$V71)</f>
        <v>0</v>
      </c>
      <c r="JP46" s="40">
        <f>IF(JP$7="",0,JP36*условия!$V71)</f>
        <v>0</v>
      </c>
      <c r="JQ46" s="40">
        <f>IF(JQ$7="",0,JQ36*условия!$V71)</f>
        <v>0</v>
      </c>
      <c r="JR46" s="40">
        <f>IF(JR$7="",0,JR36*условия!$V71)</f>
        <v>0</v>
      </c>
      <c r="JS46" s="40">
        <f>IF(JS$7="",0,JS36*условия!$V71)</f>
        <v>0</v>
      </c>
      <c r="JT46" s="40">
        <f>IF(JT$7="",0,JT36*условия!$V71)</f>
        <v>0</v>
      </c>
      <c r="JU46" s="40">
        <f>IF(JU$7="",0,JU36*условия!$V71)</f>
        <v>0</v>
      </c>
      <c r="JV46" s="40">
        <f>IF(JV$7="",0,JV36*условия!$V71)</f>
        <v>0</v>
      </c>
      <c r="JW46" s="40">
        <f>IF(JW$7="",0,JW36*условия!$V71)</f>
        <v>0</v>
      </c>
      <c r="JX46" s="40">
        <f>IF(JX$7="",0,JX36*условия!$V71)</f>
        <v>0</v>
      </c>
      <c r="JY46" s="40">
        <f>IF(JY$7="",0,JY36*условия!$V71)</f>
        <v>0</v>
      </c>
      <c r="JZ46" s="40">
        <f>IF(JZ$7="",0,JZ36*условия!$V71)</f>
        <v>0</v>
      </c>
      <c r="KA46" s="40">
        <f>IF(KA$7="",0,KA36*условия!$V71)</f>
        <v>0</v>
      </c>
      <c r="KB46" s="40">
        <f>IF(KB$7="",0,KB36*условия!$V71)</f>
        <v>0</v>
      </c>
      <c r="KC46" s="40">
        <f>IF(KC$7="",0,KC36*условия!$V71)</f>
        <v>0</v>
      </c>
      <c r="KD46" s="40">
        <f>IF(KD$7="",0,KD36*условия!$V71)</f>
        <v>0</v>
      </c>
      <c r="KE46" s="40">
        <f>IF(KE$7="",0,KE36*условия!$V71)</f>
        <v>0</v>
      </c>
      <c r="KF46" s="40">
        <f>IF(KF$7="",0,KF36*условия!$V71)</f>
        <v>0</v>
      </c>
      <c r="KG46" s="40">
        <f>IF(KG$7="",0,KG36*условия!$V71)</f>
        <v>0</v>
      </c>
      <c r="KH46" s="40">
        <f>IF(KH$7="",0,KH36*условия!$V71)</f>
        <v>0</v>
      </c>
      <c r="KI46" s="40">
        <f>IF(KI$7="",0,KI36*условия!$V71)</f>
        <v>0</v>
      </c>
      <c r="KJ46" s="40">
        <f>IF(KJ$7="",0,KJ36*условия!$V71)</f>
        <v>0</v>
      </c>
      <c r="KK46" s="40">
        <f>IF(KK$7="",0,KK36*условия!$V71)</f>
        <v>0</v>
      </c>
      <c r="KL46" s="40">
        <f>IF(KL$7="",0,KL36*условия!$V71)</f>
        <v>0</v>
      </c>
      <c r="KM46" s="40">
        <f>IF(KM$7="",0,KM36*условия!$V71)</f>
        <v>0</v>
      </c>
      <c r="KN46" s="40">
        <f>IF(KN$7="",0,KN36*условия!$V71)</f>
        <v>0</v>
      </c>
      <c r="KO46" s="40">
        <f>IF(KO$7="",0,KO36*условия!$V71)</f>
        <v>0</v>
      </c>
      <c r="KP46" s="40">
        <f>IF(KP$7="",0,KP36*условия!$V71)</f>
        <v>0</v>
      </c>
      <c r="KQ46" s="40">
        <f>IF(KQ$7="",0,KQ36*условия!$V71)</f>
        <v>0</v>
      </c>
      <c r="KR46" s="40">
        <f>IF(KR$7="",0,KR36*условия!$V71)</f>
        <v>0</v>
      </c>
      <c r="KS46" s="40">
        <f>IF(KS$7="",0,KS36*условия!$V71)</f>
        <v>0</v>
      </c>
      <c r="KT46" s="40">
        <f>IF(KT$7="",0,KT36*условия!$V71)</f>
        <v>0</v>
      </c>
      <c r="KU46" s="40">
        <f>IF(KU$7="",0,KU36*условия!$V71)</f>
        <v>0</v>
      </c>
      <c r="KV46" s="40">
        <f>IF(KV$7="",0,KV36*условия!$V71)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объем продаж</v>
      </c>
      <c r="F47" s="1"/>
      <c r="G47" s="1"/>
      <c r="H47" s="11" t="str">
        <f t="shared" si="47"/>
        <v>ед.ГП</v>
      </c>
      <c r="I47" s="1"/>
      <c r="J47" s="1"/>
      <c r="K47" s="1" t="str">
        <f>справочники!$U$14</f>
        <v>непостоянные-Партнеры</v>
      </c>
      <c r="L47" s="1"/>
      <c r="M47" s="5"/>
      <c r="N47" s="40"/>
      <c r="O47" s="19"/>
      <c r="P47" s="1"/>
      <c r="Q47" s="1"/>
      <c r="R47" s="40">
        <f>SUMIFS($T47:$KW47,$T$1:$KW$1,"&gt;="&amp;1,$T$1:$KW$1,"&lt;="&amp;MAX($1:$1))</f>
        <v>15294687.5</v>
      </c>
      <c r="S47" s="1"/>
      <c r="T47" s="232"/>
      <c r="U47" s="40">
        <f>IF(U$7="",0,U37*условия!$V72)</f>
        <v>63749.999999999942</v>
      </c>
      <c r="V47" s="40">
        <f>IF(V$7="",0,V37*условия!$V72)</f>
        <v>132812.49999999994</v>
      </c>
      <c r="W47" s="40">
        <f>IF(W$7="",0,W37*условия!$V72)</f>
        <v>207187.49999999994</v>
      </c>
      <c r="X47" s="40">
        <f>IF(X$7="",0,X37*условия!$V72)</f>
        <v>286874.99999999994</v>
      </c>
      <c r="Y47" s="40">
        <f>IF(Y$7="",0,Y37*условия!$V72)</f>
        <v>371874.99999999994</v>
      </c>
      <c r="Z47" s="40">
        <f>IF(Z$7="",0,Z37*условия!$V72)</f>
        <v>462187.49999999994</v>
      </c>
      <c r="AA47" s="40">
        <f>IF(AA$7="",0,AA37*условия!$V72)</f>
        <v>494062.5</v>
      </c>
      <c r="AB47" s="40">
        <f>IF(AB$7="",0,AB37*условия!$V72)</f>
        <v>525937.5</v>
      </c>
      <c r="AC47" s="40">
        <f>IF(AC$7="",0,AC37*условия!$V72)</f>
        <v>557812.5</v>
      </c>
      <c r="AD47" s="40">
        <f>IF(AD$7="",0,AD37*условия!$V72)</f>
        <v>589687.5</v>
      </c>
      <c r="AE47" s="40">
        <f>IF(AE$7="",0,AE37*условия!$V72)</f>
        <v>621562.5</v>
      </c>
      <c r="AF47" s="40">
        <f>IF(AF$7="",0,AF37*условия!$V72)</f>
        <v>653437.5</v>
      </c>
      <c r="AG47" s="40">
        <f>IF(AG$7="",0,AG37*условия!$V72)</f>
        <v>685312.5</v>
      </c>
      <c r="AH47" s="40">
        <f>IF(AH$7="",0,AH37*условия!$V72)</f>
        <v>717187.5</v>
      </c>
      <c r="AI47" s="40">
        <f>IF(AI$7="",0,AI37*условия!$V72)</f>
        <v>749062.5</v>
      </c>
      <c r="AJ47" s="40">
        <f>IF(AJ$7="",0,AJ37*условия!$V72)</f>
        <v>780937.5</v>
      </c>
      <c r="AK47" s="40">
        <f>IF(AK$7="",0,AK37*условия!$V72)</f>
        <v>812812.5</v>
      </c>
      <c r="AL47" s="40">
        <f>IF(AL$7="",0,AL37*условия!$V72)</f>
        <v>844687.5</v>
      </c>
      <c r="AM47" s="40">
        <f>IF(AM$7="",0,AM37*условия!$V72)</f>
        <v>876562.5</v>
      </c>
      <c r="AN47" s="40">
        <f>IF(AN$7="",0,AN37*условия!$V72)</f>
        <v>908437.5</v>
      </c>
      <c r="AO47" s="40">
        <f>IF(AO$7="",0,AO37*условия!$V72)</f>
        <v>940312.5</v>
      </c>
      <c r="AP47" s="40">
        <f>IF(AP$7="",0,AP37*условия!$V72)</f>
        <v>972187.5</v>
      </c>
      <c r="AQ47" s="40">
        <f>IF(AQ$7="",0,AQ37*условия!$V72)</f>
        <v>1004062.5</v>
      </c>
      <c r="AR47" s="40">
        <f>IF(AR$7="",0,AR37*условия!$V72)</f>
        <v>1035937.5</v>
      </c>
      <c r="AS47" s="40">
        <f>IF(AS$7="",0,AS37*условия!$V72)</f>
        <v>0</v>
      </c>
      <c r="AT47" s="40">
        <f>IF(AT$7="",0,AT37*условия!$V72)</f>
        <v>0</v>
      </c>
      <c r="AU47" s="40">
        <f>IF(AU$7="",0,AU37*условия!$V72)</f>
        <v>0</v>
      </c>
      <c r="AV47" s="40">
        <f>IF(AV$7="",0,AV37*условия!$V72)</f>
        <v>0</v>
      </c>
      <c r="AW47" s="40">
        <f>IF(AW$7="",0,AW37*условия!$V72)</f>
        <v>0</v>
      </c>
      <c r="AX47" s="40">
        <f>IF(AX$7="",0,AX37*условия!$V72)</f>
        <v>0</v>
      </c>
      <c r="AY47" s="40">
        <f>IF(AY$7="",0,AY37*условия!$V72)</f>
        <v>0</v>
      </c>
      <c r="AZ47" s="40">
        <f>IF(AZ$7="",0,AZ37*условия!$V72)</f>
        <v>0</v>
      </c>
      <c r="BA47" s="40">
        <f>IF(BA$7="",0,BA37*условия!$V72)</f>
        <v>0</v>
      </c>
      <c r="BB47" s="40">
        <f>IF(BB$7="",0,BB37*условия!$V72)</f>
        <v>0</v>
      </c>
      <c r="BC47" s="40">
        <f>IF(BC$7="",0,BC37*условия!$V72)</f>
        <v>0</v>
      </c>
      <c r="BD47" s="40">
        <f>IF(BD$7="",0,BD37*условия!$V72)</f>
        <v>0</v>
      </c>
      <c r="BE47" s="40">
        <f>IF(BE$7="",0,BE37*условия!$V72)</f>
        <v>0</v>
      </c>
      <c r="BF47" s="40">
        <f>IF(BF$7="",0,BF37*условия!$V72)</f>
        <v>0</v>
      </c>
      <c r="BG47" s="40">
        <f>IF(BG$7="",0,BG37*условия!$V72)</f>
        <v>0</v>
      </c>
      <c r="BH47" s="40">
        <f>IF(BH$7="",0,BH37*условия!$V72)</f>
        <v>0</v>
      </c>
      <c r="BI47" s="40">
        <f>IF(BI$7="",0,BI37*условия!$V72)</f>
        <v>0</v>
      </c>
      <c r="BJ47" s="40">
        <f>IF(BJ$7="",0,BJ37*условия!$V72)</f>
        <v>0</v>
      </c>
      <c r="BK47" s="40">
        <f>IF(BK$7="",0,BK37*условия!$V72)</f>
        <v>0</v>
      </c>
      <c r="BL47" s="40">
        <f>IF(BL$7="",0,BL37*условия!$V72)</f>
        <v>0</v>
      </c>
      <c r="BM47" s="40">
        <f>IF(BM$7="",0,BM37*условия!$V72)</f>
        <v>0</v>
      </c>
      <c r="BN47" s="40">
        <f>IF(BN$7="",0,BN37*условия!$V72)</f>
        <v>0</v>
      </c>
      <c r="BO47" s="40">
        <f>IF(BO$7="",0,BO37*условия!$V72)</f>
        <v>0</v>
      </c>
      <c r="BP47" s="40">
        <f>IF(BP$7="",0,BP37*условия!$V72)</f>
        <v>0</v>
      </c>
      <c r="BQ47" s="40">
        <f>IF(BQ$7="",0,BQ37*условия!$V72)</f>
        <v>0</v>
      </c>
      <c r="BR47" s="40">
        <f>IF(BR$7="",0,BR37*условия!$V72)</f>
        <v>0</v>
      </c>
      <c r="BS47" s="40">
        <f>IF(BS$7="",0,BS37*условия!$V72)</f>
        <v>0</v>
      </c>
      <c r="BT47" s="40">
        <f>IF(BT$7="",0,BT37*условия!$V72)</f>
        <v>0</v>
      </c>
      <c r="BU47" s="40">
        <f>IF(BU$7="",0,BU37*условия!$V72)</f>
        <v>0</v>
      </c>
      <c r="BV47" s="40">
        <f>IF(BV$7="",0,BV37*условия!$V72)</f>
        <v>0</v>
      </c>
      <c r="BW47" s="40">
        <f>IF(BW$7="",0,BW37*условия!$V72)</f>
        <v>0</v>
      </c>
      <c r="BX47" s="40">
        <f>IF(BX$7="",0,BX37*условия!$V72)</f>
        <v>0</v>
      </c>
      <c r="BY47" s="40">
        <f>IF(BY$7="",0,BY37*условия!$V72)</f>
        <v>0</v>
      </c>
      <c r="BZ47" s="40">
        <f>IF(BZ$7="",0,BZ37*условия!$V72)</f>
        <v>0</v>
      </c>
      <c r="CA47" s="40">
        <f>IF(CA$7="",0,CA37*условия!$V72)</f>
        <v>0</v>
      </c>
      <c r="CB47" s="40">
        <f>IF(CB$7="",0,CB37*условия!$V72)</f>
        <v>0</v>
      </c>
      <c r="CC47" s="40">
        <f>IF(CC$7="",0,CC37*условия!$V72)</f>
        <v>0</v>
      </c>
      <c r="CD47" s="40">
        <f>IF(CD$7="",0,CD37*условия!$V72)</f>
        <v>0</v>
      </c>
      <c r="CE47" s="40">
        <f>IF(CE$7="",0,CE37*условия!$V72)</f>
        <v>0</v>
      </c>
      <c r="CF47" s="40">
        <f>IF(CF$7="",0,CF37*условия!$V72)</f>
        <v>0</v>
      </c>
      <c r="CG47" s="40">
        <f>IF(CG$7="",0,CG37*условия!$V72)</f>
        <v>0</v>
      </c>
      <c r="CH47" s="40">
        <f>IF(CH$7="",0,CH37*условия!$V72)</f>
        <v>0</v>
      </c>
      <c r="CI47" s="40">
        <f>IF(CI$7="",0,CI37*условия!$V72)</f>
        <v>0</v>
      </c>
      <c r="CJ47" s="40">
        <f>IF(CJ$7="",0,CJ37*условия!$V72)</f>
        <v>0</v>
      </c>
      <c r="CK47" s="40">
        <f>IF(CK$7="",0,CK37*условия!$V72)</f>
        <v>0</v>
      </c>
      <c r="CL47" s="40">
        <f>IF(CL$7="",0,CL37*условия!$V72)</f>
        <v>0</v>
      </c>
      <c r="CM47" s="40">
        <f>IF(CM$7="",0,CM37*условия!$V72)</f>
        <v>0</v>
      </c>
      <c r="CN47" s="40">
        <f>IF(CN$7="",0,CN37*условия!$V72)</f>
        <v>0</v>
      </c>
      <c r="CO47" s="40">
        <f>IF(CO$7="",0,CO37*условия!$V72)</f>
        <v>0</v>
      </c>
      <c r="CP47" s="40">
        <f>IF(CP$7="",0,CP37*условия!$V72)</f>
        <v>0</v>
      </c>
      <c r="CQ47" s="40">
        <f>IF(CQ$7="",0,CQ37*условия!$V72)</f>
        <v>0</v>
      </c>
      <c r="CR47" s="40">
        <f>IF(CR$7="",0,CR37*условия!$V72)</f>
        <v>0</v>
      </c>
      <c r="CS47" s="40">
        <f>IF(CS$7="",0,CS37*условия!$V72)</f>
        <v>0</v>
      </c>
      <c r="CT47" s="40">
        <f>IF(CT$7="",0,CT37*условия!$V72)</f>
        <v>0</v>
      </c>
      <c r="CU47" s="40">
        <f>IF(CU$7="",0,CU37*условия!$V72)</f>
        <v>0</v>
      </c>
      <c r="CV47" s="40">
        <f>IF(CV$7="",0,CV37*условия!$V72)</f>
        <v>0</v>
      </c>
      <c r="CW47" s="40">
        <f>IF(CW$7="",0,CW37*условия!$V72)</f>
        <v>0</v>
      </c>
      <c r="CX47" s="40">
        <f>IF(CX$7="",0,CX37*условия!$V72)</f>
        <v>0</v>
      </c>
      <c r="CY47" s="40">
        <f>IF(CY$7="",0,CY37*условия!$V72)</f>
        <v>0</v>
      </c>
      <c r="CZ47" s="40">
        <f>IF(CZ$7="",0,CZ37*условия!$V72)</f>
        <v>0</v>
      </c>
      <c r="DA47" s="40">
        <f>IF(DA$7="",0,DA37*условия!$V72)</f>
        <v>0</v>
      </c>
      <c r="DB47" s="40">
        <f>IF(DB$7="",0,DB37*условия!$V72)</f>
        <v>0</v>
      </c>
      <c r="DC47" s="40">
        <f>IF(DC$7="",0,DC37*условия!$V72)</f>
        <v>0</v>
      </c>
      <c r="DD47" s="40">
        <f>IF(DD$7="",0,DD37*условия!$V72)</f>
        <v>0</v>
      </c>
      <c r="DE47" s="40">
        <f>IF(DE$7="",0,DE37*условия!$V72)</f>
        <v>0</v>
      </c>
      <c r="DF47" s="40">
        <f>IF(DF$7="",0,DF37*условия!$V72)</f>
        <v>0</v>
      </c>
      <c r="DG47" s="40">
        <f>IF(DG$7="",0,DG37*условия!$V72)</f>
        <v>0</v>
      </c>
      <c r="DH47" s="40">
        <f>IF(DH$7="",0,DH37*условия!$V72)</f>
        <v>0</v>
      </c>
      <c r="DI47" s="40">
        <f>IF(DI$7="",0,DI37*условия!$V72)</f>
        <v>0</v>
      </c>
      <c r="DJ47" s="40">
        <f>IF(DJ$7="",0,DJ37*условия!$V72)</f>
        <v>0</v>
      </c>
      <c r="DK47" s="40">
        <f>IF(DK$7="",0,DK37*условия!$V72)</f>
        <v>0</v>
      </c>
      <c r="DL47" s="40">
        <f>IF(DL$7="",0,DL37*условия!$V72)</f>
        <v>0</v>
      </c>
      <c r="DM47" s="40">
        <f>IF(DM$7="",0,DM37*условия!$V72)</f>
        <v>0</v>
      </c>
      <c r="DN47" s="40">
        <f>IF(DN$7="",0,DN37*условия!$V72)</f>
        <v>0</v>
      </c>
      <c r="DO47" s="40">
        <f>IF(DO$7="",0,DO37*условия!$V72)</f>
        <v>0</v>
      </c>
      <c r="DP47" s="40">
        <f>IF(DP$7="",0,DP37*условия!$V72)</f>
        <v>0</v>
      </c>
      <c r="DQ47" s="40">
        <f>IF(DQ$7="",0,DQ37*условия!$V72)</f>
        <v>0</v>
      </c>
      <c r="DR47" s="40">
        <f>IF(DR$7="",0,DR37*условия!$V72)</f>
        <v>0</v>
      </c>
      <c r="DS47" s="40">
        <f>IF(DS$7="",0,DS37*условия!$V72)</f>
        <v>0</v>
      </c>
      <c r="DT47" s="40">
        <f>IF(DT$7="",0,DT37*условия!$V72)</f>
        <v>0</v>
      </c>
      <c r="DU47" s="40">
        <f>IF(DU$7="",0,DU37*условия!$V72)</f>
        <v>0</v>
      </c>
      <c r="DV47" s="40">
        <f>IF(DV$7="",0,DV37*условия!$V72)</f>
        <v>0</v>
      </c>
      <c r="DW47" s="40">
        <f>IF(DW$7="",0,DW37*условия!$V72)</f>
        <v>0</v>
      </c>
      <c r="DX47" s="40">
        <f>IF(DX$7="",0,DX37*условия!$V72)</f>
        <v>0</v>
      </c>
      <c r="DY47" s="40">
        <f>IF(DY$7="",0,DY37*условия!$V72)</f>
        <v>0</v>
      </c>
      <c r="DZ47" s="40">
        <f>IF(DZ$7="",0,DZ37*условия!$V72)</f>
        <v>0</v>
      </c>
      <c r="EA47" s="40">
        <f>IF(EA$7="",0,EA37*условия!$V72)</f>
        <v>0</v>
      </c>
      <c r="EB47" s="40">
        <f>IF(EB$7="",0,EB37*условия!$V72)</f>
        <v>0</v>
      </c>
      <c r="EC47" s="40">
        <f>IF(EC$7="",0,EC37*условия!$V72)</f>
        <v>0</v>
      </c>
      <c r="ED47" s="40">
        <f>IF(ED$7="",0,ED37*условия!$V72)</f>
        <v>0</v>
      </c>
      <c r="EE47" s="40">
        <f>IF(EE$7="",0,EE37*условия!$V72)</f>
        <v>0</v>
      </c>
      <c r="EF47" s="40">
        <f>IF(EF$7="",0,EF37*условия!$V72)</f>
        <v>0</v>
      </c>
      <c r="EG47" s="40">
        <f>IF(EG$7="",0,EG37*условия!$V72)</f>
        <v>0</v>
      </c>
      <c r="EH47" s="40">
        <f>IF(EH$7="",0,EH37*условия!$V72)</f>
        <v>0</v>
      </c>
      <c r="EI47" s="40">
        <f>IF(EI$7="",0,EI37*условия!$V72)</f>
        <v>0</v>
      </c>
      <c r="EJ47" s="40">
        <f>IF(EJ$7="",0,EJ37*условия!$V72)</f>
        <v>0</v>
      </c>
      <c r="EK47" s="40">
        <f>IF(EK$7="",0,EK37*условия!$V72)</f>
        <v>0</v>
      </c>
      <c r="EL47" s="40">
        <f>IF(EL$7="",0,EL37*условия!$V72)</f>
        <v>0</v>
      </c>
      <c r="EM47" s="40">
        <f>IF(EM$7="",0,EM37*условия!$V72)</f>
        <v>0</v>
      </c>
      <c r="EN47" s="40">
        <f>IF(EN$7="",0,EN37*условия!$V72)</f>
        <v>0</v>
      </c>
      <c r="EO47" s="40">
        <f>IF(EO$7="",0,EO37*условия!$V72)</f>
        <v>0</v>
      </c>
      <c r="EP47" s="40">
        <f>IF(EP$7="",0,EP37*условия!$V72)</f>
        <v>0</v>
      </c>
      <c r="EQ47" s="40">
        <f>IF(EQ$7="",0,EQ37*условия!$V72)</f>
        <v>0</v>
      </c>
      <c r="ER47" s="40">
        <f>IF(ER$7="",0,ER37*условия!$V72)</f>
        <v>0</v>
      </c>
      <c r="ES47" s="40">
        <f>IF(ES$7="",0,ES37*условия!$V72)</f>
        <v>0</v>
      </c>
      <c r="ET47" s="40">
        <f>IF(ET$7="",0,ET37*условия!$V72)</f>
        <v>0</v>
      </c>
      <c r="EU47" s="40">
        <f>IF(EU$7="",0,EU37*условия!$V72)</f>
        <v>0</v>
      </c>
      <c r="EV47" s="40">
        <f>IF(EV$7="",0,EV37*условия!$V72)</f>
        <v>0</v>
      </c>
      <c r="EW47" s="40">
        <f>IF(EW$7="",0,EW37*условия!$V72)</f>
        <v>0</v>
      </c>
      <c r="EX47" s="40">
        <f>IF(EX$7="",0,EX37*условия!$V72)</f>
        <v>0</v>
      </c>
      <c r="EY47" s="40">
        <f>IF(EY$7="",0,EY37*условия!$V72)</f>
        <v>0</v>
      </c>
      <c r="EZ47" s="40">
        <f>IF(EZ$7="",0,EZ37*условия!$V72)</f>
        <v>0</v>
      </c>
      <c r="FA47" s="40">
        <f>IF(FA$7="",0,FA37*условия!$V72)</f>
        <v>0</v>
      </c>
      <c r="FB47" s="40">
        <f>IF(FB$7="",0,FB37*условия!$V72)</f>
        <v>0</v>
      </c>
      <c r="FC47" s="40">
        <f>IF(FC$7="",0,FC37*условия!$V72)</f>
        <v>0</v>
      </c>
      <c r="FD47" s="40">
        <f>IF(FD$7="",0,FD37*условия!$V72)</f>
        <v>0</v>
      </c>
      <c r="FE47" s="40">
        <f>IF(FE$7="",0,FE37*условия!$V72)</f>
        <v>0</v>
      </c>
      <c r="FF47" s="40">
        <f>IF(FF$7="",0,FF37*условия!$V72)</f>
        <v>0</v>
      </c>
      <c r="FG47" s="40">
        <f>IF(FG$7="",0,FG37*условия!$V72)</f>
        <v>0</v>
      </c>
      <c r="FH47" s="40">
        <f>IF(FH$7="",0,FH37*условия!$V72)</f>
        <v>0</v>
      </c>
      <c r="FI47" s="40">
        <f>IF(FI$7="",0,FI37*условия!$V72)</f>
        <v>0</v>
      </c>
      <c r="FJ47" s="40">
        <f>IF(FJ$7="",0,FJ37*условия!$V72)</f>
        <v>0</v>
      </c>
      <c r="FK47" s="40">
        <f>IF(FK$7="",0,FK37*условия!$V72)</f>
        <v>0</v>
      </c>
      <c r="FL47" s="40">
        <f>IF(FL$7="",0,FL37*условия!$V72)</f>
        <v>0</v>
      </c>
      <c r="FM47" s="40">
        <f>IF(FM$7="",0,FM37*условия!$V72)</f>
        <v>0</v>
      </c>
      <c r="FN47" s="40">
        <f>IF(FN$7="",0,FN37*условия!$V72)</f>
        <v>0</v>
      </c>
      <c r="FO47" s="40">
        <f>IF(FO$7="",0,FO37*условия!$V72)</f>
        <v>0</v>
      </c>
      <c r="FP47" s="40">
        <f>IF(FP$7="",0,FP37*условия!$V72)</f>
        <v>0</v>
      </c>
      <c r="FQ47" s="40">
        <f>IF(FQ$7="",0,FQ37*условия!$V72)</f>
        <v>0</v>
      </c>
      <c r="FR47" s="40">
        <f>IF(FR$7="",0,FR37*условия!$V72)</f>
        <v>0</v>
      </c>
      <c r="FS47" s="40">
        <f>IF(FS$7="",0,FS37*условия!$V72)</f>
        <v>0</v>
      </c>
      <c r="FT47" s="40">
        <f>IF(FT$7="",0,FT37*условия!$V72)</f>
        <v>0</v>
      </c>
      <c r="FU47" s="40">
        <f>IF(FU$7="",0,FU37*условия!$V72)</f>
        <v>0</v>
      </c>
      <c r="FV47" s="40">
        <f>IF(FV$7="",0,FV37*условия!$V72)</f>
        <v>0</v>
      </c>
      <c r="FW47" s="40">
        <f>IF(FW$7="",0,FW37*условия!$V72)</f>
        <v>0</v>
      </c>
      <c r="FX47" s="40">
        <f>IF(FX$7="",0,FX37*условия!$V72)</f>
        <v>0</v>
      </c>
      <c r="FY47" s="40">
        <f>IF(FY$7="",0,FY37*условия!$V72)</f>
        <v>0</v>
      </c>
      <c r="FZ47" s="40">
        <f>IF(FZ$7="",0,FZ37*условия!$V72)</f>
        <v>0</v>
      </c>
      <c r="GA47" s="40">
        <f>IF(GA$7="",0,GA37*условия!$V72)</f>
        <v>0</v>
      </c>
      <c r="GB47" s="40">
        <f>IF(GB$7="",0,GB37*условия!$V72)</f>
        <v>0</v>
      </c>
      <c r="GC47" s="40">
        <f>IF(GC$7="",0,GC37*условия!$V72)</f>
        <v>0</v>
      </c>
      <c r="GD47" s="40">
        <f>IF(GD$7="",0,GD37*условия!$V72)</f>
        <v>0</v>
      </c>
      <c r="GE47" s="40">
        <f>IF(GE$7="",0,GE37*условия!$V72)</f>
        <v>0</v>
      </c>
      <c r="GF47" s="40">
        <f>IF(GF$7="",0,GF37*условия!$V72)</f>
        <v>0</v>
      </c>
      <c r="GG47" s="40">
        <f>IF(GG$7="",0,GG37*условия!$V72)</f>
        <v>0</v>
      </c>
      <c r="GH47" s="40">
        <f>IF(GH$7="",0,GH37*условия!$V72)</f>
        <v>0</v>
      </c>
      <c r="GI47" s="40">
        <f>IF(GI$7="",0,GI37*условия!$V72)</f>
        <v>0</v>
      </c>
      <c r="GJ47" s="40">
        <f>IF(GJ$7="",0,GJ37*условия!$V72)</f>
        <v>0</v>
      </c>
      <c r="GK47" s="40">
        <f>IF(GK$7="",0,GK37*условия!$V72)</f>
        <v>0</v>
      </c>
      <c r="GL47" s="40">
        <f>IF(GL$7="",0,GL37*условия!$V72)</f>
        <v>0</v>
      </c>
      <c r="GM47" s="40">
        <f>IF(GM$7="",0,GM37*условия!$V72)</f>
        <v>0</v>
      </c>
      <c r="GN47" s="40">
        <f>IF(GN$7="",0,GN37*условия!$V72)</f>
        <v>0</v>
      </c>
      <c r="GO47" s="40">
        <f>IF(GO$7="",0,GO37*условия!$V72)</f>
        <v>0</v>
      </c>
      <c r="GP47" s="40">
        <f>IF(GP$7="",0,GP37*условия!$V72)</f>
        <v>0</v>
      </c>
      <c r="GQ47" s="40">
        <f>IF(GQ$7="",0,GQ37*условия!$V72)</f>
        <v>0</v>
      </c>
      <c r="GR47" s="40">
        <f>IF(GR$7="",0,GR37*условия!$V72)</f>
        <v>0</v>
      </c>
      <c r="GS47" s="40">
        <f>IF(GS$7="",0,GS37*условия!$V72)</f>
        <v>0</v>
      </c>
      <c r="GT47" s="40">
        <f>IF(GT$7="",0,GT37*условия!$V72)</f>
        <v>0</v>
      </c>
      <c r="GU47" s="40">
        <f>IF(GU$7="",0,GU37*условия!$V72)</f>
        <v>0</v>
      </c>
      <c r="GV47" s="40">
        <f>IF(GV$7="",0,GV37*условия!$V72)</f>
        <v>0</v>
      </c>
      <c r="GW47" s="40">
        <f>IF(GW$7="",0,GW37*условия!$V72)</f>
        <v>0</v>
      </c>
      <c r="GX47" s="40">
        <f>IF(GX$7="",0,GX37*условия!$V72)</f>
        <v>0</v>
      </c>
      <c r="GY47" s="40">
        <f>IF(GY$7="",0,GY37*условия!$V72)</f>
        <v>0</v>
      </c>
      <c r="GZ47" s="40">
        <f>IF(GZ$7="",0,GZ37*условия!$V72)</f>
        <v>0</v>
      </c>
      <c r="HA47" s="40">
        <f>IF(HA$7="",0,HA37*условия!$V72)</f>
        <v>0</v>
      </c>
      <c r="HB47" s="40">
        <f>IF(HB$7="",0,HB37*условия!$V72)</f>
        <v>0</v>
      </c>
      <c r="HC47" s="40">
        <f>IF(HC$7="",0,HC37*условия!$V72)</f>
        <v>0</v>
      </c>
      <c r="HD47" s="40">
        <f>IF(HD$7="",0,HD37*условия!$V72)</f>
        <v>0</v>
      </c>
      <c r="HE47" s="40">
        <f>IF(HE$7="",0,HE37*условия!$V72)</f>
        <v>0</v>
      </c>
      <c r="HF47" s="40">
        <f>IF(HF$7="",0,HF37*условия!$V72)</f>
        <v>0</v>
      </c>
      <c r="HG47" s="40">
        <f>IF(HG$7="",0,HG37*условия!$V72)</f>
        <v>0</v>
      </c>
      <c r="HH47" s="40">
        <f>IF(HH$7="",0,HH37*условия!$V72)</f>
        <v>0</v>
      </c>
      <c r="HI47" s="40">
        <f>IF(HI$7="",0,HI37*условия!$V72)</f>
        <v>0</v>
      </c>
      <c r="HJ47" s="40">
        <f>IF(HJ$7="",0,HJ37*условия!$V72)</f>
        <v>0</v>
      </c>
      <c r="HK47" s="40">
        <f>IF(HK$7="",0,HK37*условия!$V72)</f>
        <v>0</v>
      </c>
      <c r="HL47" s="40">
        <f>IF(HL$7="",0,HL37*условия!$V72)</f>
        <v>0</v>
      </c>
      <c r="HM47" s="40">
        <f>IF(HM$7="",0,HM37*условия!$V72)</f>
        <v>0</v>
      </c>
      <c r="HN47" s="40">
        <f>IF(HN$7="",0,HN37*условия!$V72)</f>
        <v>0</v>
      </c>
      <c r="HO47" s="40">
        <f>IF(HO$7="",0,HO37*условия!$V72)</f>
        <v>0</v>
      </c>
      <c r="HP47" s="40">
        <f>IF(HP$7="",0,HP37*условия!$V72)</f>
        <v>0</v>
      </c>
      <c r="HQ47" s="40">
        <f>IF(HQ$7="",0,HQ37*условия!$V72)</f>
        <v>0</v>
      </c>
      <c r="HR47" s="40">
        <f>IF(HR$7="",0,HR37*условия!$V72)</f>
        <v>0</v>
      </c>
      <c r="HS47" s="40">
        <f>IF(HS$7="",0,HS37*условия!$V72)</f>
        <v>0</v>
      </c>
      <c r="HT47" s="40">
        <f>IF(HT$7="",0,HT37*условия!$V72)</f>
        <v>0</v>
      </c>
      <c r="HU47" s="40">
        <f>IF(HU$7="",0,HU37*условия!$V72)</f>
        <v>0</v>
      </c>
      <c r="HV47" s="40">
        <f>IF(HV$7="",0,HV37*условия!$V72)</f>
        <v>0</v>
      </c>
      <c r="HW47" s="40">
        <f>IF(HW$7="",0,HW37*условия!$V72)</f>
        <v>0</v>
      </c>
      <c r="HX47" s="40">
        <f>IF(HX$7="",0,HX37*условия!$V72)</f>
        <v>0</v>
      </c>
      <c r="HY47" s="40">
        <f>IF(HY$7="",0,HY37*условия!$V72)</f>
        <v>0</v>
      </c>
      <c r="HZ47" s="40">
        <f>IF(HZ$7="",0,HZ37*условия!$V72)</f>
        <v>0</v>
      </c>
      <c r="IA47" s="40">
        <f>IF(IA$7="",0,IA37*условия!$V72)</f>
        <v>0</v>
      </c>
      <c r="IB47" s="40">
        <f>IF(IB$7="",0,IB37*условия!$V72)</f>
        <v>0</v>
      </c>
      <c r="IC47" s="40">
        <f>IF(IC$7="",0,IC37*условия!$V72)</f>
        <v>0</v>
      </c>
      <c r="ID47" s="40">
        <f>IF(ID$7="",0,ID37*условия!$V72)</f>
        <v>0</v>
      </c>
      <c r="IE47" s="40">
        <f>IF(IE$7="",0,IE37*условия!$V72)</f>
        <v>0</v>
      </c>
      <c r="IF47" s="40">
        <f>IF(IF$7="",0,IF37*условия!$V72)</f>
        <v>0</v>
      </c>
      <c r="IG47" s="40">
        <f>IF(IG$7="",0,IG37*условия!$V72)</f>
        <v>0</v>
      </c>
      <c r="IH47" s="40">
        <f>IF(IH$7="",0,IH37*условия!$V72)</f>
        <v>0</v>
      </c>
      <c r="II47" s="40">
        <f>IF(II$7="",0,II37*условия!$V72)</f>
        <v>0</v>
      </c>
      <c r="IJ47" s="40">
        <f>IF(IJ$7="",0,IJ37*условия!$V72)</f>
        <v>0</v>
      </c>
      <c r="IK47" s="40">
        <f>IF(IK$7="",0,IK37*условия!$V72)</f>
        <v>0</v>
      </c>
      <c r="IL47" s="40">
        <f>IF(IL$7="",0,IL37*условия!$V72)</f>
        <v>0</v>
      </c>
      <c r="IM47" s="40">
        <f>IF(IM$7="",0,IM37*условия!$V72)</f>
        <v>0</v>
      </c>
      <c r="IN47" s="40">
        <f>IF(IN$7="",0,IN37*условия!$V72)</f>
        <v>0</v>
      </c>
      <c r="IO47" s="40">
        <f>IF(IO$7="",0,IO37*условия!$V72)</f>
        <v>0</v>
      </c>
      <c r="IP47" s="40">
        <f>IF(IP$7="",0,IP37*условия!$V72)</f>
        <v>0</v>
      </c>
      <c r="IQ47" s="40">
        <f>IF(IQ$7="",0,IQ37*условия!$V72)</f>
        <v>0</v>
      </c>
      <c r="IR47" s="40">
        <f>IF(IR$7="",0,IR37*условия!$V72)</f>
        <v>0</v>
      </c>
      <c r="IS47" s="40">
        <f>IF(IS$7="",0,IS37*условия!$V72)</f>
        <v>0</v>
      </c>
      <c r="IT47" s="40">
        <f>IF(IT$7="",0,IT37*условия!$V72)</f>
        <v>0</v>
      </c>
      <c r="IU47" s="40">
        <f>IF(IU$7="",0,IU37*условия!$V72)</f>
        <v>0</v>
      </c>
      <c r="IV47" s="40">
        <f>IF(IV$7="",0,IV37*условия!$V72)</f>
        <v>0</v>
      </c>
      <c r="IW47" s="40">
        <f>IF(IW$7="",0,IW37*условия!$V72)</f>
        <v>0</v>
      </c>
      <c r="IX47" s="40">
        <f>IF(IX$7="",0,IX37*условия!$V72)</f>
        <v>0</v>
      </c>
      <c r="IY47" s="40">
        <f>IF(IY$7="",0,IY37*условия!$V72)</f>
        <v>0</v>
      </c>
      <c r="IZ47" s="40">
        <f>IF(IZ$7="",0,IZ37*условия!$V72)</f>
        <v>0</v>
      </c>
      <c r="JA47" s="40">
        <f>IF(JA$7="",0,JA37*условия!$V72)</f>
        <v>0</v>
      </c>
      <c r="JB47" s="40">
        <f>IF(JB$7="",0,JB37*условия!$V72)</f>
        <v>0</v>
      </c>
      <c r="JC47" s="40">
        <f>IF(JC$7="",0,JC37*условия!$V72)</f>
        <v>0</v>
      </c>
      <c r="JD47" s="40">
        <f>IF(JD$7="",0,JD37*условия!$V72)</f>
        <v>0</v>
      </c>
      <c r="JE47" s="40">
        <f>IF(JE$7="",0,JE37*условия!$V72)</f>
        <v>0</v>
      </c>
      <c r="JF47" s="40">
        <f>IF(JF$7="",0,JF37*условия!$V72)</f>
        <v>0</v>
      </c>
      <c r="JG47" s="40">
        <f>IF(JG$7="",0,JG37*условия!$V72)</f>
        <v>0</v>
      </c>
      <c r="JH47" s="40">
        <f>IF(JH$7="",0,JH37*условия!$V72)</f>
        <v>0</v>
      </c>
      <c r="JI47" s="40">
        <f>IF(JI$7="",0,JI37*условия!$V72)</f>
        <v>0</v>
      </c>
      <c r="JJ47" s="40">
        <f>IF(JJ$7="",0,JJ37*условия!$V72)</f>
        <v>0</v>
      </c>
      <c r="JK47" s="40">
        <f>IF(JK$7="",0,JK37*условия!$V72)</f>
        <v>0</v>
      </c>
      <c r="JL47" s="40">
        <f>IF(JL$7="",0,JL37*условия!$V72)</f>
        <v>0</v>
      </c>
      <c r="JM47" s="40">
        <f>IF(JM$7="",0,JM37*условия!$V72)</f>
        <v>0</v>
      </c>
      <c r="JN47" s="40">
        <f>IF(JN$7="",0,JN37*условия!$V72)</f>
        <v>0</v>
      </c>
      <c r="JO47" s="40">
        <f>IF(JO$7="",0,JO37*условия!$V72)</f>
        <v>0</v>
      </c>
      <c r="JP47" s="40">
        <f>IF(JP$7="",0,JP37*условия!$V72)</f>
        <v>0</v>
      </c>
      <c r="JQ47" s="40">
        <f>IF(JQ$7="",0,JQ37*условия!$V72)</f>
        <v>0</v>
      </c>
      <c r="JR47" s="40">
        <f>IF(JR$7="",0,JR37*условия!$V72)</f>
        <v>0</v>
      </c>
      <c r="JS47" s="40">
        <f>IF(JS$7="",0,JS37*условия!$V72)</f>
        <v>0</v>
      </c>
      <c r="JT47" s="40">
        <f>IF(JT$7="",0,JT37*условия!$V72)</f>
        <v>0</v>
      </c>
      <c r="JU47" s="40">
        <f>IF(JU$7="",0,JU37*условия!$V72)</f>
        <v>0</v>
      </c>
      <c r="JV47" s="40">
        <f>IF(JV$7="",0,JV37*условия!$V72)</f>
        <v>0</v>
      </c>
      <c r="JW47" s="40">
        <f>IF(JW$7="",0,JW37*условия!$V72)</f>
        <v>0</v>
      </c>
      <c r="JX47" s="40">
        <f>IF(JX$7="",0,JX37*условия!$V72)</f>
        <v>0</v>
      </c>
      <c r="JY47" s="40">
        <f>IF(JY$7="",0,JY37*условия!$V72)</f>
        <v>0</v>
      </c>
      <c r="JZ47" s="40">
        <f>IF(JZ$7="",0,JZ37*условия!$V72)</f>
        <v>0</v>
      </c>
      <c r="KA47" s="40">
        <f>IF(KA$7="",0,KA37*условия!$V72)</f>
        <v>0</v>
      </c>
      <c r="KB47" s="40">
        <f>IF(KB$7="",0,KB37*условия!$V72)</f>
        <v>0</v>
      </c>
      <c r="KC47" s="40">
        <f>IF(KC$7="",0,KC37*условия!$V72)</f>
        <v>0</v>
      </c>
      <c r="KD47" s="40">
        <f>IF(KD$7="",0,KD37*условия!$V72)</f>
        <v>0</v>
      </c>
      <c r="KE47" s="40">
        <f>IF(KE$7="",0,KE37*условия!$V72)</f>
        <v>0</v>
      </c>
      <c r="KF47" s="40">
        <f>IF(KF$7="",0,KF37*условия!$V72)</f>
        <v>0</v>
      </c>
      <c r="KG47" s="40">
        <f>IF(KG$7="",0,KG37*условия!$V72)</f>
        <v>0</v>
      </c>
      <c r="KH47" s="40">
        <f>IF(KH$7="",0,KH37*условия!$V72)</f>
        <v>0</v>
      </c>
      <c r="KI47" s="40">
        <f>IF(KI$7="",0,KI37*условия!$V72)</f>
        <v>0</v>
      </c>
      <c r="KJ47" s="40">
        <f>IF(KJ$7="",0,KJ37*условия!$V72)</f>
        <v>0</v>
      </c>
      <c r="KK47" s="40">
        <f>IF(KK$7="",0,KK37*условия!$V72)</f>
        <v>0</v>
      </c>
      <c r="KL47" s="40">
        <f>IF(KL$7="",0,KL37*условия!$V72)</f>
        <v>0</v>
      </c>
      <c r="KM47" s="40">
        <f>IF(KM$7="",0,KM37*условия!$V72)</f>
        <v>0</v>
      </c>
      <c r="KN47" s="40">
        <f>IF(KN$7="",0,KN37*условия!$V72)</f>
        <v>0</v>
      </c>
      <c r="KO47" s="40">
        <f>IF(KO$7="",0,KO37*условия!$V72)</f>
        <v>0</v>
      </c>
      <c r="KP47" s="40">
        <f>IF(KP$7="",0,KP37*условия!$V72)</f>
        <v>0</v>
      </c>
      <c r="KQ47" s="40">
        <f>IF(KQ$7="",0,KQ37*условия!$V72)</f>
        <v>0</v>
      </c>
      <c r="KR47" s="40">
        <f>IF(KR$7="",0,KR37*условия!$V72)</f>
        <v>0</v>
      </c>
      <c r="KS47" s="40">
        <f>IF(KS$7="",0,KS37*условия!$V72)</f>
        <v>0</v>
      </c>
      <c r="KT47" s="40">
        <f>IF(KT$7="",0,KT37*условия!$V72)</f>
        <v>0</v>
      </c>
      <c r="KU47" s="40">
        <f>IF(KU$7="",0,KU37*условия!$V72)</f>
        <v>0</v>
      </c>
      <c r="KV47" s="40">
        <f>IF(KV$7="",0,KV37*условия!$V72)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объем продаж</v>
      </c>
      <c r="F48" s="1"/>
      <c r="G48" s="1"/>
      <c r="H48" s="11" t="str">
        <f t="shared" si="47"/>
        <v>ед.ГП</v>
      </c>
      <c r="I48" s="1"/>
      <c r="J48" s="1"/>
      <c r="K48" s="1" t="str">
        <f>справочники!$U$15</f>
        <v>собственные магазины</v>
      </c>
      <c r="L48" s="1"/>
      <c r="M48" s="5"/>
      <c r="N48" s="40"/>
      <c r="O48" s="19"/>
      <c r="P48" s="1"/>
      <c r="Q48" s="1"/>
      <c r="R48" s="40">
        <f>SUMIFS($T48:$KW48,$T$1:$KW$1,"&gt;="&amp;1,$T$1:$KW$1,"&lt;="&amp;MAX($1:$1))</f>
        <v>19643750</v>
      </c>
      <c r="S48" s="1"/>
      <c r="T48" s="232"/>
      <c r="U48" s="40">
        <f>IF(U$7="",0,U38*условия!$V73)</f>
        <v>286650</v>
      </c>
      <c r="V48" s="40">
        <f>IF(V$7="",0,V38*условия!$V73)</f>
        <v>312812.5</v>
      </c>
      <c r="W48" s="40">
        <f>IF(W$7="",0,W38*условия!$V73)</f>
        <v>340987.5</v>
      </c>
      <c r="X48" s="40">
        <f>IF(X$7="",0,X38*условия!$V73)</f>
        <v>371175</v>
      </c>
      <c r="Y48" s="40">
        <f>IF(Y$7="",0,Y38*условия!$V73)</f>
        <v>403375</v>
      </c>
      <c r="Z48" s="40">
        <f>IF(Z$7="",0,Z38*условия!$V73)</f>
        <v>437587.5</v>
      </c>
      <c r="AA48" s="40">
        <f>IF(AA$7="",0,AA38*условия!$V73)</f>
        <v>473812.5</v>
      </c>
      <c r="AB48" s="40">
        <f>IF(AB$7="",0,AB38*условия!$V73)</f>
        <v>512050.00000000006</v>
      </c>
      <c r="AC48" s="40">
        <f>IF(AC$7="",0,AC38*условия!$V73)</f>
        <v>552300</v>
      </c>
      <c r="AD48" s="40">
        <f>IF(AD$7="",0,AD38*условия!$V73)</f>
        <v>594562.5</v>
      </c>
      <c r="AE48" s="40">
        <f>IF(AE$7="",0,AE38*условия!$V73)</f>
        <v>638837.5</v>
      </c>
      <c r="AF48" s="40">
        <f>IF(AF$7="",0,AF38*условия!$V73)</f>
        <v>685125</v>
      </c>
      <c r="AG48" s="40">
        <f>IF(AG$7="",0,AG38*условия!$V73)</f>
        <v>733425</v>
      </c>
      <c r="AH48" s="40">
        <f>IF(AH$7="",0,AH38*условия!$V73)</f>
        <v>783737.5</v>
      </c>
      <c r="AI48" s="40">
        <f>IF(AI$7="",0,AI38*условия!$V73)</f>
        <v>836062.5</v>
      </c>
      <c r="AJ48" s="40">
        <f>IF(AJ$7="",0,AJ38*условия!$V73)</f>
        <v>890400</v>
      </c>
      <c r="AK48" s="40">
        <f>IF(AK$7="",0,AK38*условия!$V73)</f>
        <v>946750</v>
      </c>
      <c r="AL48" s="40">
        <f>IF(AL$7="",0,AL38*условия!$V73)</f>
        <v>1005112.5</v>
      </c>
      <c r="AM48" s="40">
        <f>IF(AM$7="",0,AM38*условия!$V73)</f>
        <v>1065487.5</v>
      </c>
      <c r="AN48" s="40">
        <f>IF(AN$7="",0,AN38*условия!$V73)</f>
        <v>1127875</v>
      </c>
      <c r="AO48" s="40">
        <f>IF(AO$7="",0,AO38*условия!$V73)</f>
        <v>1192275</v>
      </c>
      <c r="AP48" s="40">
        <f>IF(AP$7="",0,AP38*условия!$V73)</f>
        <v>1258687.5</v>
      </c>
      <c r="AQ48" s="40">
        <f>IF(AQ$7="",0,AQ38*условия!$V73)</f>
        <v>1327112.5</v>
      </c>
      <c r="AR48" s="40">
        <f>IF(AR$7="",0,AR38*условия!$V73)</f>
        <v>1397550</v>
      </c>
      <c r="AS48" s="40">
        <f>IF(AS$7="",0,AS38*условия!$V73)</f>
        <v>1470000</v>
      </c>
      <c r="AT48" s="40">
        <f>IF(AT$7="",0,AT38*условия!$V73)</f>
        <v>0</v>
      </c>
      <c r="AU48" s="40">
        <f>IF(AU$7="",0,AU38*условия!$V73)</f>
        <v>0</v>
      </c>
      <c r="AV48" s="40">
        <f>IF(AV$7="",0,AV38*условия!$V73)</f>
        <v>0</v>
      </c>
      <c r="AW48" s="40">
        <f>IF(AW$7="",0,AW38*условия!$V73)</f>
        <v>0</v>
      </c>
      <c r="AX48" s="40">
        <f>IF(AX$7="",0,AX38*условия!$V73)</f>
        <v>0</v>
      </c>
      <c r="AY48" s="40">
        <f>IF(AY$7="",0,AY38*условия!$V73)</f>
        <v>0</v>
      </c>
      <c r="AZ48" s="40">
        <f>IF(AZ$7="",0,AZ38*условия!$V73)</f>
        <v>0</v>
      </c>
      <c r="BA48" s="40">
        <f>IF(BA$7="",0,BA38*условия!$V73)</f>
        <v>0</v>
      </c>
      <c r="BB48" s="40">
        <f>IF(BB$7="",0,BB38*условия!$V73)</f>
        <v>0</v>
      </c>
      <c r="BC48" s="40">
        <f>IF(BC$7="",0,BC38*условия!$V73)</f>
        <v>0</v>
      </c>
      <c r="BD48" s="40">
        <f>IF(BD$7="",0,BD38*условия!$V73)</f>
        <v>0</v>
      </c>
      <c r="BE48" s="40">
        <f>IF(BE$7="",0,BE38*условия!$V73)</f>
        <v>0</v>
      </c>
      <c r="BF48" s="40">
        <f>IF(BF$7="",0,BF38*условия!$V73)</f>
        <v>0</v>
      </c>
      <c r="BG48" s="40">
        <f>IF(BG$7="",0,BG38*условия!$V73)</f>
        <v>0</v>
      </c>
      <c r="BH48" s="40">
        <f>IF(BH$7="",0,BH38*условия!$V73)</f>
        <v>0</v>
      </c>
      <c r="BI48" s="40">
        <f>IF(BI$7="",0,BI38*условия!$V73)</f>
        <v>0</v>
      </c>
      <c r="BJ48" s="40">
        <f>IF(BJ$7="",0,BJ38*условия!$V73)</f>
        <v>0</v>
      </c>
      <c r="BK48" s="40">
        <f>IF(BK$7="",0,BK38*условия!$V73)</f>
        <v>0</v>
      </c>
      <c r="BL48" s="40">
        <f>IF(BL$7="",0,BL38*условия!$V73)</f>
        <v>0</v>
      </c>
      <c r="BM48" s="40">
        <f>IF(BM$7="",0,BM38*условия!$V73)</f>
        <v>0</v>
      </c>
      <c r="BN48" s="40">
        <f>IF(BN$7="",0,BN38*условия!$V73)</f>
        <v>0</v>
      </c>
      <c r="BO48" s="40">
        <f>IF(BO$7="",0,BO38*условия!$V73)</f>
        <v>0</v>
      </c>
      <c r="BP48" s="40">
        <f>IF(BP$7="",0,BP38*условия!$V73)</f>
        <v>0</v>
      </c>
      <c r="BQ48" s="40">
        <f>IF(BQ$7="",0,BQ38*условия!$V73)</f>
        <v>0</v>
      </c>
      <c r="BR48" s="40">
        <f>IF(BR$7="",0,BR38*условия!$V73)</f>
        <v>0</v>
      </c>
      <c r="BS48" s="40">
        <f>IF(BS$7="",0,BS38*условия!$V73)</f>
        <v>0</v>
      </c>
      <c r="BT48" s="40">
        <f>IF(BT$7="",0,BT38*условия!$V73)</f>
        <v>0</v>
      </c>
      <c r="BU48" s="40">
        <f>IF(BU$7="",0,BU38*условия!$V73)</f>
        <v>0</v>
      </c>
      <c r="BV48" s="40">
        <f>IF(BV$7="",0,BV38*условия!$V73)</f>
        <v>0</v>
      </c>
      <c r="BW48" s="40">
        <f>IF(BW$7="",0,BW38*условия!$V73)</f>
        <v>0</v>
      </c>
      <c r="BX48" s="40">
        <f>IF(BX$7="",0,BX38*условия!$V73)</f>
        <v>0</v>
      </c>
      <c r="BY48" s="40">
        <f>IF(BY$7="",0,BY38*условия!$V73)</f>
        <v>0</v>
      </c>
      <c r="BZ48" s="40">
        <f>IF(BZ$7="",0,BZ38*условия!$V73)</f>
        <v>0</v>
      </c>
      <c r="CA48" s="40">
        <f>IF(CA$7="",0,CA38*условия!$V73)</f>
        <v>0</v>
      </c>
      <c r="CB48" s="40">
        <f>IF(CB$7="",0,CB38*условия!$V73)</f>
        <v>0</v>
      </c>
      <c r="CC48" s="40">
        <f>IF(CC$7="",0,CC38*условия!$V73)</f>
        <v>0</v>
      </c>
      <c r="CD48" s="40">
        <f>IF(CD$7="",0,CD38*условия!$V73)</f>
        <v>0</v>
      </c>
      <c r="CE48" s="40">
        <f>IF(CE$7="",0,CE38*условия!$V73)</f>
        <v>0</v>
      </c>
      <c r="CF48" s="40">
        <f>IF(CF$7="",0,CF38*условия!$V73)</f>
        <v>0</v>
      </c>
      <c r="CG48" s="40">
        <f>IF(CG$7="",0,CG38*условия!$V73)</f>
        <v>0</v>
      </c>
      <c r="CH48" s="40">
        <f>IF(CH$7="",0,CH38*условия!$V73)</f>
        <v>0</v>
      </c>
      <c r="CI48" s="40">
        <f>IF(CI$7="",0,CI38*условия!$V73)</f>
        <v>0</v>
      </c>
      <c r="CJ48" s="40">
        <f>IF(CJ$7="",0,CJ38*условия!$V73)</f>
        <v>0</v>
      </c>
      <c r="CK48" s="40">
        <f>IF(CK$7="",0,CK38*условия!$V73)</f>
        <v>0</v>
      </c>
      <c r="CL48" s="40">
        <f>IF(CL$7="",0,CL38*условия!$V73)</f>
        <v>0</v>
      </c>
      <c r="CM48" s="40">
        <f>IF(CM$7="",0,CM38*условия!$V73)</f>
        <v>0</v>
      </c>
      <c r="CN48" s="40">
        <f>IF(CN$7="",0,CN38*условия!$V73)</f>
        <v>0</v>
      </c>
      <c r="CO48" s="40">
        <f>IF(CO$7="",0,CO38*условия!$V73)</f>
        <v>0</v>
      </c>
      <c r="CP48" s="40">
        <f>IF(CP$7="",0,CP38*условия!$V73)</f>
        <v>0</v>
      </c>
      <c r="CQ48" s="40">
        <f>IF(CQ$7="",0,CQ38*условия!$V73)</f>
        <v>0</v>
      </c>
      <c r="CR48" s="40">
        <f>IF(CR$7="",0,CR38*условия!$V73)</f>
        <v>0</v>
      </c>
      <c r="CS48" s="40">
        <f>IF(CS$7="",0,CS38*условия!$V73)</f>
        <v>0</v>
      </c>
      <c r="CT48" s="40">
        <f>IF(CT$7="",0,CT38*условия!$V73)</f>
        <v>0</v>
      </c>
      <c r="CU48" s="40">
        <f>IF(CU$7="",0,CU38*условия!$V73)</f>
        <v>0</v>
      </c>
      <c r="CV48" s="40">
        <f>IF(CV$7="",0,CV38*условия!$V73)</f>
        <v>0</v>
      </c>
      <c r="CW48" s="40">
        <f>IF(CW$7="",0,CW38*условия!$V73)</f>
        <v>0</v>
      </c>
      <c r="CX48" s="40">
        <f>IF(CX$7="",0,CX38*условия!$V73)</f>
        <v>0</v>
      </c>
      <c r="CY48" s="40">
        <f>IF(CY$7="",0,CY38*условия!$V73)</f>
        <v>0</v>
      </c>
      <c r="CZ48" s="40">
        <f>IF(CZ$7="",0,CZ38*условия!$V73)</f>
        <v>0</v>
      </c>
      <c r="DA48" s="40">
        <f>IF(DA$7="",0,DA38*условия!$V73)</f>
        <v>0</v>
      </c>
      <c r="DB48" s="40">
        <f>IF(DB$7="",0,DB38*условия!$V73)</f>
        <v>0</v>
      </c>
      <c r="DC48" s="40">
        <f>IF(DC$7="",0,DC38*условия!$V73)</f>
        <v>0</v>
      </c>
      <c r="DD48" s="40">
        <f>IF(DD$7="",0,DD38*условия!$V73)</f>
        <v>0</v>
      </c>
      <c r="DE48" s="40">
        <f>IF(DE$7="",0,DE38*условия!$V73)</f>
        <v>0</v>
      </c>
      <c r="DF48" s="40">
        <f>IF(DF$7="",0,DF38*условия!$V73)</f>
        <v>0</v>
      </c>
      <c r="DG48" s="40">
        <f>IF(DG$7="",0,DG38*условия!$V73)</f>
        <v>0</v>
      </c>
      <c r="DH48" s="40">
        <f>IF(DH$7="",0,DH38*условия!$V73)</f>
        <v>0</v>
      </c>
      <c r="DI48" s="40">
        <f>IF(DI$7="",0,DI38*условия!$V73)</f>
        <v>0</v>
      </c>
      <c r="DJ48" s="40">
        <f>IF(DJ$7="",0,DJ38*условия!$V73)</f>
        <v>0</v>
      </c>
      <c r="DK48" s="40">
        <f>IF(DK$7="",0,DK38*условия!$V73)</f>
        <v>0</v>
      </c>
      <c r="DL48" s="40">
        <f>IF(DL$7="",0,DL38*условия!$V73)</f>
        <v>0</v>
      </c>
      <c r="DM48" s="40">
        <f>IF(DM$7="",0,DM38*условия!$V73)</f>
        <v>0</v>
      </c>
      <c r="DN48" s="40">
        <f>IF(DN$7="",0,DN38*условия!$V73)</f>
        <v>0</v>
      </c>
      <c r="DO48" s="40">
        <f>IF(DO$7="",0,DO38*условия!$V73)</f>
        <v>0</v>
      </c>
      <c r="DP48" s="40">
        <f>IF(DP$7="",0,DP38*условия!$V73)</f>
        <v>0</v>
      </c>
      <c r="DQ48" s="40">
        <f>IF(DQ$7="",0,DQ38*условия!$V73)</f>
        <v>0</v>
      </c>
      <c r="DR48" s="40">
        <f>IF(DR$7="",0,DR38*условия!$V73)</f>
        <v>0</v>
      </c>
      <c r="DS48" s="40">
        <f>IF(DS$7="",0,DS38*условия!$V73)</f>
        <v>0</v>
      </c>
      <c r="DT48" s="40">
        <f>IF(DT$7="",0,DT38*условия!$V73)</f>
        <v>0</v>
      </c>
      <c r="DU48" s="40">
        <f>IF(DU$7="",0,DU38*условия!$V73)</f>
        <v>0</v>
      </c>
      <c r="DV48" s="40">
        <f>IF(DV$7="",0,DV38*условия!$V73)</f>
        <v>0</v>
      </c>
      <c r="DW48" s="40">
        <f>IF(DW$7="",0,DW38*условия!$V73)</f>
        <v>0</v>
      </c>
      <c r="DX48" s="40">
        <f>IF(DX$7="",0,DX38*условия!$V73)</f>
        <v>0</v>
      </c>
      <c r="DY48" s="40">
        <f>IF(DY$7="",0,DY38*условия!$V73)</f>
        <v>0</v>
      </c>
      <c r="DZ48" s="40">
        <f>IF(DZ$7="",0,DZ38*условия!$V73)</f>
        <v>0</v>
      </c>
      <c r="EA48" s="40">
        <f>IF(EA$7="",0,EA38*условия!$V73)</f>
        <v>0</v>
      </c>
      <c r="EB48" s="40">
        <f>IF(EB$7="",0,EB38*условия!$V73)</f>
        <v>0</v>
      </c>
      <c r="EC48" s="40">
        <f>IF(EC$7="",0,EC38*условия!$V73)</f>
        <v>0</v>
      </c>
      <c r="ED48" s="40">
        <f>IF(ED$7="",0,ED38*условия!$V73)</f>
        <v>0</v>
      </c>
      <c r="EE48" s="40">
        <f>IF(EE$7="",0,EE38*условия!$V73)</f>
        <v>0</v>
      </c>
      <c r="EF48" s="40">
        <f>IF(EF$7="",0,EF38*условия!$V73)</f>
        <v>0</v>
      </c>
      <c r="EG48" s="40">
        <f>IF(EG$7="",0,EG38*условия!$V73)</f>
        <v>0</v>
      </c>
      <c r="EH48" s="40">
        <f>IF(EH$7="",0,EH38*условия!$V73)</f>
        <v>0</v>
      </c>
      <c r="EI48" s="40">
        <f>IF(EI$7="",0,EI38*условия!$V73)</f>
        <v>0</v>
      </c>
      <c r="EJ48" s="40">
        <f>IF(EJ$7="",0,EJ38*условия!$V73)</f>
        <v>0</v>
      </c>
      <c r="EK48" s="40">
        <f>IF(EK$7="",0,EK38*условия!$V73)</f>
        <v>0</v>
      </c>
      <c r="EL48" s="40">
        <f>IF(EL$7="",0,EL38*условия!$V73)</f>
        <v>0</v>
      </c>
      <c r="EM48" s="40">
        <f>IF(EM$7="",0,EM38*условия!$V73)</f>
        <v>0</v>
      </c>
      <c r="EN48" s="40">
        <f>IF(EN$7="",0,EN38*условия!$V73)</f>
        <v>0</v>
      </c>
      <c r="EO48" s="40">
        <f>IF(EO$7="",0,EO38*условия!$V73)</f>
        <v>0</v>
      </c>
      <c r="EP48" s="40">
        <f>IF(EP$7="",0,EP38*условия!$V73)</f>
        <v>0</v>
      </c>
      <c r="EQ48" s="40">
        <f>IF(EQ$7="",0,EQ38*условия!$V73)</f>
        <v>0</v>
      </c>
      <c r="ER48" s="40">
        <f>IF(ER$7="",0,ER38*условия!$V73)</f>
        <v>0</v>
      </c>
      <c r="ES48" s="40">
        <f>IF(ES$7="",0,ES38*условия!$V73)</f>
        <v>0</v>
      </c>
      <c r="ET48" s="40">
        <f>IF(ET$7="",0,ET38*условия!$V73)</f>
        <v>0</v>
      </c>
      <c r="EU48" s="40">
        <f>IF(EU$7="",0,EU38*условия!$V73)</f>
        <v>0</v>
      </c>
      <c r="EV48" s="40">
        <f>IF(EV$7="",0,EV38*условия!$V73)</f>
        <v>0</v>
      </c>
      <c r="EW48" s="40">
        <f>IF(EW$7="",0,EW38*условия!$V73)</f>
        <v>0</v>
      </c>
      <c r="EX48" s="40">
        <f>IF(EX$7="",0,EX38*условия!$V73)</f>
        <v>0</v>
      </c>
      <c r="EY48" s="40">
        <f>IF(EY$7="",0,EY38*условия!$V73)</f>
        <v>0</v>
      </c>
      <c r="EZ48" s="40">
        <f>IF(EZ$7="",0,EZ38*условия!$V73)</f>
        <v>0</v>
      </c>
      <c r="FA48" s="40">
        <f>IF(FA$7="",0,FA38*условия!$V73)</f>
        <v>0</v>
      </c>
      <c r="FB48" s="40">
        <f>IF(FB$7="",0,FB38*условия!$V73)</f>
        <v>0</v>
      </c>
      <c r="FC48" s="40">
        <f>IF(FC$7="",0,FC38*условия!$V73)</f>
        <v>0</v>
      </c>
      <c r="FD48" s="40">
        <f>IF(FD$7="",0,FD38*условия!$V73)</f>
        <v>0</v>
      </c>
      <c r="FE48" s="40">
        <f>IF(FE$7="",0,FE38*условия!$V73)</f>
        <v>0</v>
      </c>
      <c r="FF48" s="40">
        <f>IF(FF$7="",0,FF38*условия!$V73)</f>
        <v>0</v>
      </c>
      <c r="FG48" s="40">
        <f>IF(FG$7="",0,FG38*условия!$V73)</f>
        <v>0</v>
      </c>
      <c r="FH48" s="40">
        <f>IF(FH$7="",0,FH38*условия!$V73)</f>
        <v>0</v>
      </c>
      <c r="FI48" s="40">
        <f>IF(FI$7="",0,FI38*условия!$V73)</f>
        <v>0</v>
      </c>
      <c r="FJ48" s="40">
        <f>IF(FJ$7="",0,FJ38*условия!$V73)</f>
        <v>0</v>
      </c>
      <c r="FK48" s="40">
        <f>IF(FK$7="",0,FK38*условия!$V73)</f>
        <v>0</v>
      </c>
      <c r="FL48" s="40">
        <f>IF(FL$7="",0,FL38*условия!$V73)</f>
        <v>0</v>
      </c>
      <c r="FM48" s="40">
        <f>IF(FM$7="",0,FM38*условия!$V73)</f>
        <v>0</v>
      </c>
      <c r="FN48" s="40">
        <f>IF(FN$7="",0,FN38*условия!$V73)</f>
        <v>0</v>
      </c>
      <c r="FO48" s="40">
        <f>IF(FO$7="",0,FO38*условия!$V73)</f>
        <v>0</v>
      </c>
      <c r="FP48" s="40">
        <f>IF(FP$7="",0,FP38*условия!$V73)</f>
        <v>0</v>
      </c>
      <c r="FQ48" s="40">
        <f>IF(FQ$7="",0,FQ38*условия!$V73)</f>
        <v>0</v>
      </c>
      <c r="FR48" s="40">
        <f>IF(FR$7="",0,FR38*условия!$V73)</f>
        <v>0</v>
      </c>
      <c r="FS48" s="40">
        <f>IF(FS$7="",0,FS38*условия!$V73)</f>
        <v>0</v>
      </c>
      <c r="FT48" s="40">
        <f>IF(FT$7="",0,FT38*условия!$V73)</f>
        <v>0</v>
      </c>
      <c r="FU48" s="40">
        <f>IF(FU$7="",0,FU38*условия!$V73)</f>
        <v>0</v>
      </c>
      <c r="FV48" s="40">
        <f>IF(FV$7="",0,FV38*условия!$V73)</f>
        <v>0</v>
      </c>
      <c r="FW48" s="40">
        <f>IF(FW$7="",0,FW38*условия!$V73)</f>
        <v>0</v>
      </c>
      <c r="FX48" s="40">
        <f>IF(FX$7="",0,FX38*условия!$V73)</f>
        <v>0</v>
      </c>
      <c r="FY48" s="40">
        <f>IF(FY$7="",0,FY38*условия!$V73)</f>
        <v>0</v>
      </c>
      <c r="FZ48" s="40">
        <f>IF(FZ$7="",0,FZ38*условия!$V73)</f>
        <v>0</v>
      </c>
      <c r="GA48" s="40">
        <f>IF(GA$7="",0,GA38*условия!$V73)</f>
        <v>0</v>
      </c>
      <c r="GB48" s="40">
        <f>IF(GB$7="",0,GB38*условия!$V73)</f>
        <v>0</v>
      </c>
      <c r="GC48" s="40">
        <f>IF(GC$7="",0,GC38*условия!$V73)</f>
        <v>0</v>
      </c>
      <c r="GD48" s="40">
        <f>IF(GD$7="",0,GD38*условия!$V73)</f>
        <v>0</v>
      </c>
      <c r="GE48" s="40">
        <f>IF(GE$7="",0,GE38*условия!$V73)</f>
        <v>0</v>
      </c>
      <c r="GF48" s="40">
        <f>IF(GF$7="",0,GF38*условия!$V73)</f>
        <v>0</v>
      </c>
      <c r="GG48" s="40">
        <f>IF(GG$7="",0,GG38*условия!$V73)</f>
        <v>0</v>
      </c>
      <c r="GH48" s="40">
        <f>IF(GH$7="",0,GH38*условия!$V73)</f>
        <v>0</v>
      </c>
      <c r="GI48" s="40">
        <f>IF(GI$7="",0,GI38*условия!$V73)</f>
        <v>0</v>
      </c>
      <c r="GJ48" s="40">
        <f>IF(GJ$7="",0,GJ38*условия!$V73)</f>
        <v>0</v>
      </c>
      <c r="GK48" s="40">
        <f>IF(GK$7="",0,GK38*условия!$V73)</f>
        <v>0</v>
      </c>
      <c r="GL48" s="40">
        <f>IF(GL$7="",0,GL38*условия!$V73)</f>
        <v>0</v>
      </c>
      <c r="GM48" s="40">
        <f>IF(GM$7="",0,GM38*условия!$V73)</f>
        <v>0</v>
      </c>
      <c r="GN48" s="40">
        <f>IF(GN$7="",0,GN38*условия!$V73)</f>
        <v>0</v>
      </c>
      <c r="GO48" s="40">
        <f>IF(GO$7="",0,GO38*условия!$V73)</f>
        <v>0</v>
      </c>
      <c r="GP48" s="40">
        <f>IF(GP$7="",0,GP38*условия!$V73)</f>
        <v>0</v>
      </c>
      <c r="GQ48" s="40">
        <f>IF(GQ$7="",0,GQ38*условия!$V73)</f>
        <v>0</v>
      </c>
      <c r="GR48" s="40">
        <f>IF(GR$7="",0,GR38*условия!$V73)</f>
        <v>0</v>
      </c>
      <c r="GS48" s="40">
        <f>IF(GS$7="",0,GS38*условия!$V73)</f>
        <v>0</v>
      </c>
      <c r="GT48" s="40">
        <f>IF(GT$7="",0,GT38*условия!$V73)</f>
        <v>0</v>
      </c>
      <c r="GU48" s="40">
        <f>IF(GU$7="",0,GU38*условия!$V73)</f>
        <v>0</v>
      </c>
      <c r="GV48" s="40">
        <f>IF(GV$7="",0,GV38*условия!$V73)</f>
        <v>0</v>
      </c>
      <c r="GW48" s="40">
        <f>IF(GW$7="",0,GW38*условия!$V73)</f>
        <v>0</v>
      </c>
      <c r="GX48" s="40">
        <f>IF(GX$7="",0,GX38*условия!$V73)</f>
        <v>0</v>
      </c>
      <c r="GY48" s="40">
        <f>IF(GY$7="",0,GY38*условия!$V73)</f>
        <v>0</v>
      </c>
      <c r="GZ48" s="40">
        <f>IF(GZ$7="",0,GZ38*условия!$V73)</f>
        <v>0</v>
      </c>
      <c r="HA48" s="40">
        <f>IF(HA$7="",0,HA38*условия!$V73)</f>
        <v>0</v>
      </c>
      <c r="HB48" s="40">
        <f>IF(HB$7="",0,HB38*условия!$V73)</f>
        <v>0</v>
      </c>
      <c r="HC48" s="40">
        <f>IF(HC$7="",0,HC38*условия!$V73)</f>
        <v>0</v>
      </c>
      <c r="HD48" s="40">
        <f>IF(HD$7="",0,HD38*условия!$V73)</f>
        <v>0</v>
      </c>
      <c r="HE48" s="40">
        <f>IF(HE$7="",0,HE38*условия!$V73)</f>
        <v>0</v>
      </c>
      <c r="HF48" s="40">
        <f>IF(HF$7="",0,HF38*условия!$V73)</f>
        <v>0</v>
      </c>
      <c r="HG48" s="40">
        <f>IF(HG$7="",0,HG38*условия!$V73)</f>
        <v>0</v>
      </c>
      <c r="HH48" s="40">
        <f>IF(HH$7="",0,HH38*условия!$V73)</f>
        <v>0</v>
      </c>
      <c r="HI48" s="40">
        <f>IF(HI$7="",0,HI38*условия!$V73)</f>
        <v>0</v>
      </c>
      <c r="HJ48" s="40">
        <f>IF(HJ$7="",0,HJ38*условия!$V73)</f>
        <v>0</v>
      </c>
      <c r="HK48" s="40">
        <f>IF(HK$7="",0,HK38*условия!$V73)</f>
        <v>0</v>
      </c>
      <c r="HL48" s="40">
        <f>IF(HL$7="",0,HL38*условия!$V73)</f>
        <v>0</v>
      </c>
      <c r="HM48" s="40">
        <f>IF(HM$7="",0,HM38*условия!$V73)</f>
        <v>0</v>
      </c>
      <c r="HN48" s="40">
        <f>IF(HN$7="",0,HN38*условия!$V73)</f>
        <v>0</v>
      </c>
      <c r="HO48" s="40">
        <f>IF(HO$7="",0,HO38*условия!$V73)</f>
        <v>0</v>
      </c>
      <c r="HP48" s="40">
        <f>IF(HP$7="",0,HP38*условия!$V73)</f>
        <v>0</v>
      </c>
      <c r="HQ48" s="40">
        <f>IF(HQ$7="",0,HQ38*условия!$V73)</f>
        <v>0</v>
      </c>
      <c r="HR48" s="40">
        <f>IF(HR$7="",0,HR38*условия!$V73)</f>
        <v>0</v>
      </c>
      <c r="HS48" s="40">
        <f>IF(HS$7="",0,HS38*условия!$V73)</f>
        <v>0</v>
      </c>
      <c r="HT48" s="40">
        <f>IF(HT$7="",0,HT38*условия!$V73)</f>
        <v>0</v>
      </c>
      <c r="HU48" s="40">
        <f>IF(HU$7="",0,HU38*условия!$V73)</f>
        <v>0</v>
      </c>
      <c r="HV48" s="40">
        <f>IF(HV$7="",0,HV38*условия!$V73)</f>
        <v>0</v>
      </c>
      <c r="HW48" s="40">
        <f>IF(HW$7="",0,HW38*условия!$V73)</f>
        <v>0</v>
      </c>
      <c r="HX48" s="40">
        <f>IF(HX$7="",0,HX38*условия!$V73)</f>
        <v>0</v>
      </c>
      <c r="HY48" s="40">
        <f>IF(HY$7="",0,HY38*условия!$V73)</f>
        <v>0</v>
      </c>
      <c r="HZ48" s="40">
        <f>IF(HZ$7="",0,HZ38*условия!$V73)</f>
        <v>0</v>
      </c>
      <c r="IA48" s="40">
        <f>IF(IA$7="",0,IA38*условия!$V73)</f>
        <v>0</v>
      </c>
      <c r="IB48" s="40">
        <f>IF(IB$7="",0,IB38*условия!$V73)</f>
        <v>0</v>
      </c>
      <c r="IC48" s="40">
        <f>IF(IC$7="",0,IC38*условия!$V73)</f>
        <v>0</v>
      </c>
      <c r="ID48" s="40">
        <f>IF(ID$7="",0,ID38*условия!$V73)</f>
        <v>0</v>
      </c>
      <c r="IE48" s="40">
        <f>IF(IE$7="",0,IE38*условия!$V73)</f>
        <v>0</v>
      </c>
      <c r="IF48" s="40">
        <f>IF(IF$7="",0,IF38*условия!$V73)</f>
        <v>0</v>
      </c>
      <c r="IG48" s="40">
        <f>IF(IG$7="",0,IG38*условия!$V73)</f>
        <v>0</v>
      </c>
      <c r="IH48" s="40">
        <f>IF(IH$7="",0,IH38*условия!$V73)</f>
        <v>0</v>
      </c>
      <c r="II48" s="40">
        <f>IF(II$7="",0,II38*условия!$V73)</f>
        <v>0</v>
      </c>
      <c r="IJ48" s="40">
        <f>IF(IJ$7="",0,IJ38*условия!$V73)</f>
        <v>0</v>
      </c>
      <c r="IK48" s="40">
        <f>IF(IK$7="",0,IK38*условия!$V73)</f>
        <v>0</v>
      </c>
      <c r="IL48" s="40">
        <f>IF(IL$7="",0,IL38*условия!$V73)</f>
        <v>0</v>
      </c>
      <c r="IM48" s="40">
        <f>IF(IM$7="",0,IM38*условия!$V73)</f>
        <v>0</v>
      </c>
      <c r="IN48" s="40">
        <f>IF(IN$7="",0,IN38*условия!$V73)</f>
        <v>0</v>
      </c>
      <c r="IO48" s="40">
        <f>IF(IO$7="",0,IO38*условия!$V73)</f>
        <v>0</v>
      </c>
      <c r="IP48" s="40">
        <f>IF(IP$7="",0,IP38*условия!$V73)</f>
        <v>0</v>
      </c>
      <c r="IQ48" s="40">
        <f>IF(IQ$7="",0,IQ38*условия!$V73)</f>
        <v>0</v>
      </c>
      <c r="IR48" s="40">
        <f>IF(IR$7="",0,IR38*условия!$V73)</f>
        <v>0</v>
      </c>
      <c r="IS48" s="40">
        <f>IF(IS$7="",0,IS38*условия!$V73)</f>
        <v>0</v>
      </c>
      <c r="IT48" s="40">
        <f>IF(IT$7="",0,IT38*условия!$V73)</f>
        <v>0</v>
      </c>
      <c r="IU48" s="40">
        <f>IF(IU$7="",0,IU38*условия!$V73)</f>
        <v>0</v>
      </c>
      <c r="IV48" s="40">
        <f>IF(IV$7="",0,IV38*условия!$V73)</f>
        <v>0</v>
      </c>
      <c r="IW48" s="40">
        <f>IF(IW$7="",0,IW38*условия!$V73)</f>
        <v>0</v>
      </c>
      <c r="IX48" s="40">
        <f>IF(IX$7="",0,IX38*условия!$V73)</f>
        <v>0</v>
      </c>
      <c r="IY48" s="40">
        <f>IF(IY$7="",0,IY38*условия!$V73)</f>
        <v>0</v>
      </c>
      <c r="IZ48" s="40">
        <f>IF(IZ$7="",0,IZ38*условия!$V73)</f>
        <v>0</v>
      </c>
      <c r="JA48" s="40">
        <f>IF(JA$7="",0,JA38*условия!$V73)</f>
        <v>0</v>
      </c>
      <c r="JB48" s="40">
        <f>IF(JB$7="",0,JB38*условия!$V73)</f>
        <v>0</v>
      </c>
      <c r="JC48" s="40">
        <f>IF(JC$7="",0,JC38*условия!$V73)</f>
        <v>0</v>
      </c>
      <c r="JD48" s="40">
        <f>IF(JD$7="",0,JD38*условия!$V73)</f>
        <v>0</v>
      </c>
      <c r="JE48" s="40">
        <f>IF(JE$7="",0,JE38*условия!$V73)</f>
        <v>0</v>
      </c>
      <c r="JF48" s="40">
        <f>IF(JF$7="",0,JF38*условия!$V73)</f>
        <v>0</v>
      </c>
      <c r="JG48" s="40">
        <f>IF(JG$7="",0,JG38*условия!$V73)</f>
        <v>0</v>
      </c>
      <c r="JH48" s="40">
        <f>IF(JH$7="",0,JH38*условия!$V73)</f>
        <v>0</v>
      </c>
      <c r="JI48" s="40">
        <f>IF(JI$7="",0,JI38*условия!$V73)</f>
        <v>0</v>
      </c>
      <c r="JJ48" s="40">
        <f>IF(JJ$7="",0,JJ38*условия!$V73)</f>
        <v>0</v>
      </c>
      <c r="JK48" s="40">
        <f>IF(JK$7="",0,JK38*условия!$V73)</f>
        <v>0</v>
      </c>
      <c r="JL48" s="40">
        <f>IF(JL$7="",0,JL38*условия!$V73)</f>
        <v>0</v>
      </c>
      <c r="JM48" s="40">
        <f>IF(JM$7="",0,JM38*условия!$V73)</f>
        <v>0</v>
      </c>
      <c r="JN48" s="40">
        <f>IF(JN$7="",0,JN38*условия!$V73)</f>
        <v>0</v>
      </c>
      <c r="JO48" s="40">
        <f>IF(JO$7="",0,JO38*условия!$V73)</f>
        <v>0</v>
      </c>
      <c r="JP48" s="40">
        <f>IF(JP$7="",0,JP38*условия!$V73)</f>
        <v>0</v>
      </c>
      <c r="JQ48" s="40">
        <f>IF(JQ$7="",0,JQ38*условия!$V73)</f>
        <v>0</v>
      </c>
      <c r="JR48" s="40">
        <f>IF(JR$7="",0,JR38*условия!$V73)</f>
        <v>0</v>
      </c>
      <c r="JS48" s="40">
        <f>IF(JS$7="",0,JS38*условия!$V73)</f>
        <v>0</v>
      </c>
      <c r="JT48" s="40">
        <f>IF(JT$7="",0,JT38*условия!$V73)</f>
        <v>0</v>
      </c>
      <c r="JU48" s="40">
        <f>IF(JU$7="",0,JU38*условия!$V73)</f>
        <v>0</v>
      </c>
      <c r="JV48" s="40">
        <f>IF(JV$7="",0,JV38*условия!$V73)</f>
        <v>0</v>
      </c>
      <c r="JW48" s="40">
        <f>IF(JW$7="",0,JW38*условия!$V73)</f>
        <v>0</v>
      </c>
      <c r="JX48" s="40">
        <f>IF(JX$7="",0,JX38*условия!$V73)</f>
        <v>0</v>
      </c>
      <c r="JY48" s="40">
        <f>IF(JY$7="",0,JY38*условия!$V73)</f>
        <v>0</v>
      </c>
      <c r="JZ48" s="40">
        <f>IF(JZ$7="",0,JZ38*условия!$V73)</f>
        <v>0</v>
      </c>
      <c r="KA48" s="40">
        <f>IF(KA$7="",0,KA38*условия!$V73)</f>
        <v>0</v>
      </c>
      <c r="KB48" s="40">
        <f>IF(KB$7="",0,KB38*условия!$V73)</f>
        <v>0</v>
      </c>
      <c r="KC48" s="40">
        <f>IF(KC$7="",0,KC38*условия!$V73)</f>
        <v>0</v>
      </c>
      <c r="KD48" s="40">
        <f>IF(KD$7="",0,KD38*условия!$V73)</f>
        <v>0</v>
      </c>
      <c r="KE48" s="40">
        <f>IF(KE$7="",0,KE38*условия!$V73)</f>
        <v>0</v>
      </c>
      <c r="KF48" s="40">
        <f>IF(KF$7="",0,KF38*условия!$V73)</f>
        <v>0</v>
      </c>
      <c r="KG48" s="40">
        <f>IF(KG$7="",0,KG38*условия!$V73)</f>
        <v>0</v>
      </c>
      <c r="KH48" s="40">
        <f>IF(KH$7="",0,KH38*условия!$V73)</f>
        <v>0</v>
      </c>
      <c r="KI48" s="40">
        <f>IF(KI$7="",0,KI38*условия!$V73)</f>
        <v>0</v>
      </c>
      <c r="KJ48" s="40">
        <f>IF(KJ$7="",0,KJ38*условия!$V73)</f>
        <v>0</v>
      </c>
      <c r="KK48" s="40">
        <f>IF(KK$7="",0,KK38*условия!$V73)</f>
        <v>0</v>
      </c>
      <c r="KL48" s="40">
        <f>IF(KL$7="",0,KL38*условия!$V73)</f>
        <v>0</v>
      </c>
      <c r="KM48" s="40">
        <f>IF(KM$7="",0,KM38*условия!$V73)</f>
        <v>0</v>
      </c>
      <c r="KN48" s="40">
        <f>IF(KN$7="",0,KN38*условия!$V73)</f>
        <v>0</v>
      </c>
      <c r="KO48" s="40">
        <f>IF(KO$7="",0,KO38*условия!$V73)</f>
        <v>0</v>
      </c>
      <c r="KP48" s="40">
        <f>IF(KP$7="",0,KP38*условия!$V73)</f>
        <v>0</v>
      </c>
      <c r="KQ48" s="40">
        <f>IF(KQ$7="",0,KQ38*условия!$V73)</f>
        <v>0</v>
      </c>
      <c r="KR48" s="40">
        <f>IF(KR$7="",0,KR38*условия!$V73)</f>
        <v>0</v>
      </c>
      <c r="KS48" s="40">
        <f>IF(KS$7="",0,KS38*условия!$V73)</f>
        <v>0</v>
      </c>
      <c r="KT48" s="40">
        <f>IF(KT$7="",0,KT38*условия!$V73)</f>
        <v>0</v>
      </c>
      <c r="KU48" s="40">
        <f>IF(KU$7="",0,KU38*условия!$V73)</f>
        <v>0</v>
      </c>
      <c r="KV48" s="40">
        <f>IF(KV$7="",0,KV38*условия!$V73)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объем продаж</v>
      </c>
      <c r="F49" s="1"/>
      <c r="G49" s="1"/>
      <c r="H49" s="11" t="str">
        <f t="shared" si="47"/>
        <v>ед.ГП</v>
      </c>
      <c r="I49" s="1"/>
      <c r="J49" s="1"/>
      <c r="K49" s="1" t="str">
        <f>справочники!$U$16</f>
        <v>интернет сайт</v>
      </c>
      <c r="L49" s="1"/>
      <c r="M49" s="5"/>
      <c r="N49" s="40"/>
      <c r="O49" s="19"/>
      <c r="P49" s="1"/>
      <c r="Q49" s="1"/>
      <c r="R49" s="40">
        <f>SUMIFS($T49:$KW49,$T$1:$KW$1,"&gt;="&amp;1,$T$1:$KW$1,"&lt;="&amp;MAX($1:$1))</f>
        <v>8531250</v>
      </c>
      <c r="S49" s="1"/>
      <c r="T49" s="232"/>
      <c r="U49" s="40">
        <f>IF(U$7="",0,U39*условия!$V74)</f>
        <v>108750</v>
      </c>
      <c r="V49" s="40">
        <f>IF(V$7="",0,V39*условия!$V74)</f>
        <v>120937.5</v>
      </c>
      <c r="W49" s="40">
        <f>IF(W$7="",0,W39*условия!$V74)</f>
        <v>134062.5</v>
      </c>
      <c r="X49" s="40">
        <f>IF(X$7="",0,X39*условия!$V74)</f>
        <v>148125</v>
      </c>
      <c r="Y49" s="40">
        <f>IF(Y$7="",0,Y39*условия!$V74)</f>
        <v>163125</v>
      </c>
      <c r="Z49" s="40">
        <f>IF(Z$7="",0,Z39*условия!$V74)</f>
        <v>179062.5</v>
      </c>
      <c r="AA49" s="40">
        <f>IF(AA$7="",0,AA39*условия!$V74)</f>
        <v>195937.5</v>
      </c>
      <c r="AB49" s="40">
        <f>IF(AB$7="",0,AB39*условия!$V74)</f>
        <v>213750</v>
      </c>
      <c r="AC49" s="40">
        <f>IF(AC$7="",0,AC39*условия!$V74)</f>
        <v>232500</v>
      </c>
      <c r="AD49" s="40">
        <f>IF(AD$7="",0,AD39*условия!$V74)</f>
        <v>252187.5</v>
      </c>
      <c r="AE49" s="40">
        <f>IF(AE$7="",0,AE39*условия!$V74)</f>
        <v>272812.5</v>
      </c>
      <c r="AF49" s="40">
        <f>IF(AF$7="",0,AF39*условия!$V74)</f>
        <v>294375</v>
      </c>
      <c r="AG49" s="40">
        <f>IF(AG$7="",0,AG39*условия!$V74)</f>
        <v>316875</v>
      </c>
      <c r="AH49" s="40">
        <f>IF(AH$7="",0,AH39*условия!$V74)</f>
        <v>340312.5</v>
      </c>
      <c r="AI49" s="40">
        <f>IF(AI$7="",0,AI39*условия!$V74)</f>
        <v>364687.5</v>
      </c>
      <c r="AJ49" s="40">
        <f>IF(AJ$7="",0,AJ39*условия!$V74)</f>
        <v>390000</v>
      </c>
      <c r="AK49" s="40">
        <f>IF(AK$7="",0,AK39*условия!$V74)</f>
        <v>416250</v>
      </c>
      <c r="AL49" s="40">
        <f>IF(AL$7="",0,AL39*условия!$V74)</f>
        <v>443437.5</v>
      </c>
      <c r="AM49" s="40">
        <f>IF(AM$7="",0,AM39*условия!$V74)</f>
        <v>471562.5</v>
      </c>
      <c r="AN49" s="40">
        <f>IF(AN$7="",0,AN39*условия!$V74)</f>
        <v>500625</v>
      </c>
      <c r="AO49" s="40">
        <f>IF(AO$7="",0,AO39*условия!$V74)</f>
        <v>530625</v>
      </c>
      <c r="AP49" s="40">
        <f>IF(AP$7="",0,AP39*условия!$V74)</f>
        <v>561562.5</v>
      </c>
      <c r="AQ49" s="40">
        <f>IF(AQ$7="",0,AQ39*условия!$V74)</f>
        <v>593437.5</v>
      </c>
      <c r="AR49" s="40">
        <f>IF(AR$7="",0,AR39*условия!$V74)</f>
        <v>626250</v>
      </c>
      <c r="AS49" s="40">
        <f>IF(AS$7="",0,AS39*условия!$V74)</f>
        <v>660000</v>
      </c>
      <c r="AT49" s="40">
        <f>IF(AT$7="",0,AT39*условия!$V74)</f>
        <v>0</v>
      </c>
      <c r="AU49" s="40">
        <f>IF(AU$7="",0,AU39*условия!$V74)</f>
        <v>0</v>
      </c>
      <c r="AV49" s="40">
        <f>IF(AV$7="",0,AV39*условия!$V74)</f>
        <v>0</v>
      </c>
      <c r="AW49" s="40">
        <f>IF(AW$7="",0,AW39*условия!$V74)</f>
        <v>0</v>
      </c>
      <c r="AX49" s="40">
        <f>IF(AX$7="",0,AX39*условия!$V74)</f>
        <v>0</v>
      </c>
      <c r="AY49" s="40">
        <f>IF(AY$7="",0,AY39*условия!$V74)</f>
        <v>0</v>
      </c>
      <c r="AZ49" s="40">
        <f>IF(AZ$7="",0,AZ39*условия!$V74)</f>
        <v>0</v>
      </c>
      <c r="BA49" s="40">
        <f>IF(BA$7="",0,BA39*условия!$V74)</f>
        <v>0</v>
      </c>
      <c r="BB49" s="40">
        <f>IF(BB$7="",0,BB39*условия!$V74)</f>
        <v>0</v>
      </c>
      <c r="BC49" s="40">
        <f>IF(BC$7="",0,BC39*условия!$V74)</f>
        <v>0</v>
      </c>
      <c r="BD49" s="40">
        <f>IF(BD$7="",0,BD39*условия!$V74)</f>
        <v>0</v>
      </c>
      <c r="BE49" s="40">
        <f>IF(BE$7="",0,BE39*условия!$V74)</f>
        <v>0</v>
      </c>
      <c r="BF49" s="40">
        <f>IF(BF$7="",0,BF39*условия!$V74)</f>
        <v>0</v>
      </c>
      <c r="BG49" s="40">
        <f>IF(BG$7="",0,BG39*условия!$V74)</f>
        <v>0</v>
      </c>
      <c r="BH49" s="40">
        <f>IF(BH$7="",0,BH39*условия!$V74)</f>
        <v>0</v>
      </c>
      <c r="BI49" s="40">
        <f>IF(BI$7="",0,BI39*условия!$V74)</f>
        <v>0</v>
      </c>
      <c r="BJ49" s="40">
        <f>IF(BJ$7="",0,BJ39*условия!$V74)</f>
        <v>0</v>
      </c>
      <c r="BK49" s="40">
        <f>IF(BK$7="",0,BK39*условия!$V74)</f>
        <v>0</v>
      </c>
      <c r="BL49" s="40">
        <f>IF(BL$7="",0,BL39*условия!$V74)</f>
        <v>0</v>
      </c>
      <c r="BM49" s="40">
        <f>IF(BM$7="",0,BM39*условия!$V74)</f>
        <v>0</v>
      </c>
      <c r="BN49" s="40">
        <f>IF(BN$7="",0,BN39*условия!$V74)</f>
        <v>0</v>
      </c>
      <c r="BO49" s="40">
        <f>IF(BO$7="",0,BO39*условия!$V74)</f>
        <v>0</v>
      </c>
      <c r="BP49" s="40">
        <f>IF(BP$7="",0,BP39*условия!$V74)</f>
        <v>0</v>
      </c>
      <c r="BQ49" s="40">
        <f>IF(BQ$7="",0,BQ39*условия!$V74)</f>
        <v>0</v>
      </c>
      <c r="BR49" s="40">
        <f>IF(BR$7="",0,BR39*условия!$V74)</f>
        <v>0</v>
      </c>
      <c r="BS49" s="40">
        <f>IF(BS$7="",0,BS39*условия!$V74)</f>
        <v>0</v>
      </c>
      <c r="BT49" s="40">
        <f>IF(BT$7="",0,BT39*условия!$V74)</f>
        <v>0</v>
      </c>
      <c r="BU49" s="40">
        <f>IF(BU$7="",0,BU39*условия!$V74)</f>
        <v>0</v>
      </c>
      <c r="BV49" s="40">
        <f>IF(BV$7="",0,BV39*условия!$V74)</f>
        <v>0</v>
      </c>
      <c r="BW49" s="40">
        <f>IF(BW$7="",0,BW39*условия!$V74)</f>
        <v>0</v>
      </c>
      <c r="BX49" s="40">
        <f>IF(BX$7="",0,BX39*условия!$V74)</f>
        <v>0</v>
      </c>
      <c r="BY49" s="40">
        <f>IF(BY$7="",0,BY39*условия!$V74)</f>
        <v>0</v>
      </c>
      <c r="BZ49" s="40">
        <f>IF(BZ$7="",0,BZ39*условия!$V74)</f>
        <v>0</v>
      </c>
      <c r="CA49" s="40">
        <f>IF(CA$7="",0,CA39*условия!$V74)</f>
        <v>0</v>
      </c>
      <c r="CB49" s="40">
        <f>IF(CB$7="",0,CB39*условия!$V74)</f>
        <v>0</v>
      </c>
      <c r="CC49" s="40">
        <f>IF(CC$7="",0,CC39*условия!$V74)</f>
        <v>0</v>
      </c>
      <c r="CD49" s="40">
        <f>IF(CD$7="",0,CD39*условия!$V74)</f>
        <v>0</v>
      </c>
      <c r="CE49" s="40">
        <f>IF(CE$7="",0,CE39*условия!$V74)</f>
        <v>0</v>
      </c>
      <c r="CF49" s="40">
        <f>IF(CF$7="",0,CF39*условия!$V74)</f>
        <v>0</v>
      </c>
      <c r="CG49" s="40">
        <f>IF(CG$7="",0,CG39*условия!$V74)</f>
        <v>0</v>
      </c>
      <c r="CH49" s="40">
        <f>IF(CH$7="",0,CH39*условия!$V74)</f>
        <v>0</v>
      </c>
      <c r="CI49" s="40">
        <f>IF(CI$7="",0,CI39*условия!$V74)</f>
        <v>0</v>
      </c>
      <c r="CJ49" s="40">
        <f>IF(CJ$7="",0,CJ39*условия!$V74)</f>
        <v>0</v>
      </c>
      <c r="CK49" s="40">
        <f>IF(CK$7="",0,CK39*условия!$V74)</f>
        <v>0</v>
      </c>
      <c r="CL49" s="40">
        <f>IF(CL$7="",0,CL39*условия!$V74)</f>
        <v>0</v>
      </c>
      <c r="CM49" s="40">
        <f>IF(CM$7="",0,CM39*условия!$V74)</f>
        <v>0</v>
      </c>
      <c r="CN49" s="40">
        <f>IF(CN$7="",0,CN39*условия!$V74)</f>
        <v>0</v>
      </c>
      <c r="CO49" s="40">
        <f>IF(CO$7="",0,CO39*условия!$V74)</f>
        <v>0</v>
      </c>
      <c r="CP49" s="40">
        <f>IF(CP$7="",0,CP39*условия!$V74)</f>
        <v>0</v>
      </c>
      <c r="CQ49" s="40">
        <f>IF(CQ$7="",0,CQ39*условия!$V74)</f>
        <v>0</v>
      </c>
      <c r="CR49" s="40">
        <f>IF(CR$7="",0,CR39*условия!$V74)</f>
        <v>0</v>
      </c>
      <c r="CS49" s="40">
        <f>IF(CS$7="",0,CS39*условия!$V74)</f>
        <v>0</v>
      </c>
      <c r="CT49" s="40">
        <f>IF(CT$7="",0,CT39*условия!$V74)</f>
        <v>0</v>
      </c>
      <c r="CU49" s="40">
        <f>IF(CU$7="",0,CU39*условия!$V74)</f>
        <v>0</v>
      </c>
      <c r="CV49" s="40">
        <f>IF(CV$7="",0,CV39*условия!$V74)</f>
        <v>0</v>
      </c>
      <c r="CW49" s="40">
        <f>IF(CW$7="",0,CW39*условия!$V74)</f>
        <v>0</v>
      </c>
      <c r="CX49" s="40">
        <f>IF(CX$7="",0,CX39*условия!$V74)</f>
        <v>0</v>
      </c>
      <c r="CY49" s="40">
        <f>IF(CY$7="",0,CY39*условия!$V74)</f>
        <v>0</v>
      </c>
      <c r="CZ49" s="40">
        <f>IF(CZ$7="",0,CZ39*условия!$V74)</f>
        <v>0</v>
      </c>
      <c r="DA49" s="40">
        <f>IF(DA$7="",0,DA39*условия!$V74)</f>
        <v>0</v>
      </c>
      <c r="DB49" s="40">
        <f>IF(DB$7="",0,DB39*условия!$V74)</f>
        <v>0</v>
      </c>
      <c r="DC49" s="40">
        <f>IF(DC$7="",0,DC39*условия!$V74)</f>
        <v>0</v>
      </c>
      <c r="DD49" s="40">
        <f>IF(DD$7="",0,DD39*условия!$V74)</f>
        <v>0</v>
      </c>
      <c r="DE49" s="40">
        <f>IF(DE$7="",0,DE39*условия!$V74)</f>
        <v>0</v>
      </c>
      <c r="DF49" s="40">
        <f>IF(DF$7="",0,DF39*условия!$V74)</f>
        <v>0</v>
      </c>
      <c r="DG49" s="40">
        <f>IF(DG$7="",0,DG39*условия!$V74)</f>
        <v>0</v>
      </c>
      <c r="DH49" s="40">
        <f>IF(DH$7="",0,DH39*условия!$V74)</f>
        <v>0</v>
      </c>
      <c r="DI49" s="40">
        <f>IF(DI$7="",0,DI39*условия!$V74)</f>
        <v>0</v>
      </c>
      <c r="DJ49" s="40">
        <f>IF(DJ$7="",0,DJ39*условия!$V74)</f>
        <v>0</v>
      </c>
      <c r="DK49" s="40">
        <f>IF(DK$7="",0,DK39*условия!$V74)</f>
        <v>0</v>
      </c>
      <c r="DL49" s="40">
        <f>IF(DL$7="",0,DL39*условия!$V74)</f>
        <v>0</v>
      </c>
      <c r="DM49" s="40">
        <f>IF(DM$7="",0,DM39*условия!$V74)</f>
        <v>0</v>
      </c>
      <c r="DN49" s="40">
        <f>IF(DN$7="",0,DN39*условия!$V74)</f>
        <v>0</v>
      </c>
      <c r="DO49" s="40">
        <f>IF(DO$7="",0,DO39*условия!$V74)</f>
        <v>0</v>
      </c>
      <c r="DP49" s="40">
        <f>IF(DP$7="",0,DP39*условия!$V74)</f>
        <v>0</v>
      </c>
      <c r="DQ49" s="40">
        <f>IF(DQ$7="",0,DQ39*условия!$V74)</f>
        <v>0</v>
      </c>
      <c r="DR49" s="40">
        <f>IF(DR$7="",0,DR39*условия!$V74)</f>
        <v>0</v>
      </c>
      <c r="DS49" s="40">
        <f>IF(DS$7="",0,DS39*условия!$V74)</f>
        <v>0</v>
      </c>
      <c r="DT49" s="40">
        <f>IF(DT$7="",0,DT39*условия!$V74)</f>
        <v>0</v>
      </c>
      <c r="DU49" s="40">
        <f>IF(DU$7="",0,DU39*условия!$V74)</f>
        <v>0</v>
      </c>
      <c r="DV49" s="40">
        <f>IF(DV$7="",0,DV39*условия!$V74)</f>
        <v>0</v>
      </c>
      <c r="DW49" s="40">
        <f>IF(DW$7="",0,DW39*условия!$V74)</f>
        <v>0</v>
      </c>
      <c r="DX49" s="40">
        <f>IF(DX$7="",0,DX39*условия!$V74)</f>
        <v>0</v>
      </c>
      <c r="DY49" s="40">
        <f>IF(DY$7="",0,DY39*условия!$V74)</f>
        <v>0</v>
      </c>
      <c r="DZ49" s="40">
        <f>IF(DZ$7="",0,DZ39*условия!$V74)</f>
        <v>0</v>
      </c>
      <c r="EA49" s="40">
        <f>IF(EA$7="",0,EA39*условия!$V74)</f>
        <v>0</v>
      </c>
      <c r="EB49" s="40">
        <f>IF(EB$7="",0,EB39*условия!$V74)</f>
        <v>0</v>
      </c>
      <c r="EC49" s="40">
        <f>IF(EC$7="",0,EC39*условия!$V74)</f>
        <v>0</v>
      </c>
      <c r="ED49" s="40">
        <f>IF(ED$7="",0,ED39*условия!$V74)</f>
        <v>0</v>
      </c>
      <c r="EE49" s="40">
        <f>IF(EE$7="",0,EE39*условия!$V74)</f>
        <v>0</v>
      </c>
      <c r="EF49" s="40">
        <f>IF(EF$7="",0,EF39*условия!$V74)</f>
        <v>0</v>
      </c>
      <c r="EG49" s="40">
        <f>IF(EG$7="",0,EG39*условия!$V74)</f>
        <v>0</v>
      </c>
      <c r="EH49" s="40">
        <f>IF(EH$7="",0,EH39*условия!$V74)</f>
        <v>0</v>
      </c>
      <c r="EI49" s="40">
        <f>IF(EI$7="",0,EI39*условия!$V74)</f>
        <v>0</v>
      </c>
      <c r="EJ49" s="40">
        <f>IF(EJ$7="",0,EJ39*условия!$V74)</f>
        <v>0</v>
      </c>
      <c r="EK49" s="40">
        <f>IF(EK$7="",0,EK39*условия!$V74)</f>
        <v>0</v>
      </c>
      <c r="EL49" s="40">
        <f>IF(EL$7="",0,EL39*условия!$V74)</f>
        <v>0</v>
      </c>
      <c r="EM49" s="40">
        <f>IF(EM$7="",0,EM39*условия!$V74)</f>
        <v>0</v>
      </c>
      <c r="EN49" s="40">
        <f>IF(EN$7="",0,EN39*условия!$V74)</f>
        <v>0</v>
      </c>
      <c r="EO49" s="40">
        <f>IF(EO$7="",0,EO39*условия!$V74)</f>
        <v>0</v>
      </c>
      <c r="EP49" s="40">
        <f>IF(EP$7="",0,EP39*условия!$V74)</f>
        <v>0</v>
      </c>
      <c r="EQ49" s="40">
        <f>IF(EQ$7="",0,EQ39*условия!$V74)</f>
        <v>0</v>
      </c>
      <c r="ER49" s="40">
        <f>IF(ER$7="",0,ER39*условия!$V74)</f>
        <v>0</v>
      </c>
      <c r="ES49" s="40">
        <f>IF(ES$7="",0,ES39*условия!$V74)</f>
        <v>0</v>
      </c>
      <c r="ET49" s="40">
        <f>IF(ET$7="",0,ET39*условия!$V74)</f>
        <v>0</v>
      </c>
      <c r="EU49" s="40">
        <f>IF(EU$7="",0,EU39*условия!$V74)</f>
        <v>0</v>
      </c>
      <c r="EV49" s="40">
        <f>IF(EV$7="",0,EV39*условия!$V74)</f>
        <v>0</v>
      </c>
      <c r="EW49" s="40">
        <f>IF(EW$7="",0,EW39*условия!$V74)</f>
        <v>0</v>
      </c>
      <c r="EX49" s="40">
        <f>IF(EX$7="",0,EX39*условия!$V74)</f>
        <v>0</v>
      </c>
      <c r="EY49" s="40">
        <f>IF(EY$7="",0,EY39*условия!$V74)</f>
        <v>0</v>
      </c>
      <c r="EZ49" s="40">
        <f>IF(EZ$7="",0,EZ39*условия!$V74)</f>
        <v>0</v>
      </c>
      <c r="FA49" s="40">
        <f>IF(FA$7="",0,FA39*условия!$V74)</f>
        <v>0</v>
      </c>
      <c r="FB49" s="40">
        <f>IF(FB$7="",0,FB39*условия!$V74)</f>
        <v>0</v>
      </c>
      <c r="FC49" s="40">
        <f>IF(FC$7="",0,FC39*условия!$V74)</f>
        <v>0</v>
      </c>
      <c r="FD49" s="40">
        <f>IF(FD$7="",0,FD39*условия!$V74)</f>
        <v>0</v>
      </c>
      <c r="FE49" s="40">
        <f>IF(FE$7="",0,FE39*условия!$V74)</f>
        <v>0</v>
      </c>
      <c r="FF49" s="40">
        <f>IF(FF$7="",0,FF39*условия!$V74)</f>
        <v>0</v>
      </c>
      <c r="FG49" s="40">
        <f>IF(FG$7="",0,FG39*условия!$V74)</f>
        <v>0</v>
      </c>
      <c r="FH49" s="40">
        <f>IF(FH$7="",0,FH39*условия!$V74)</f>
        <v>0</v>
      </c>
      <c r="FI49" s="40">
        <f>IF(FI$7="",0,FI39*условия!$V74)</f>
        <v>0</v>
      </c>
      <c r="FJ49" s="40">
        <f>IF(FJ$7="",0,FJ39*условия!$V74)</f>
        <v>0</v>
      </c>
      <c r="FK49" s="40">
        <f>IF(FK$7="",0,FK39*условия!$V74)</f>
        <v>0</v>
      </c>
      <c r="FL49" s="40">
        <f>IF(FL$7="",0,FL39*условия!$V74)</f>
        <v>0</v>
      </c>
      <c r="FM49" s="40">
        <f>IF(FM$7="",0,FM39*условия!$V74)</f>
        <v>0</v>
      </c>
      <c r="FN49" s="40">
        <f>IF(FN$7="",0,FN39*условия!$V74)</f>
        <v>0</v>
      </c>
      <c r="FO49" s="40">
        <f>IF(FO$7="",0,FO39*условия!$V74)</f>
        <v>0</v>
      </c>
      <c r="FP49" s="40">
        <f>IF(FP$7="",0,FP39*условия!$V74)</f>
        <v>0</v>
      </c>
      <c r="FQ49" s="40">
        <f>IF(FQ$7="",0,FQ39*условия!$V74)</f>
        <v>0</v>
      </c>
      <c r="FR49" s="40">
        <f>IF(FR$7="",0,FR39*условия!$V74)</f>
        <v>0</v>
      </c>
      <c r="FS49" s="40">
        <f>IF(FS$7="",0,FS39*условия!$V74)</f>
        <v>0</v>
      </c>
      <c r="FT49" s="40">
        <f>IF(FT$7="",0,FT39*условия!$V74)</f>
        <v>0</v>
      </c>
      <c r="FU49" s="40">
        <f>IF(FU$7="",0,FU39*условия!$V74)</f>
        <v>0</v>
      </c>
      <c r="FV49" s="40">
        <f>IF(FV$7="",0,FV39*условия!$V74)</f>
        <v>0</v>
      </c>
      <c r="FW49" s="40">
        <f>IF(FW$7="",0,FW39*условия!$V74)</f>
        <v>0</v>
      </c>
      <c r="FX49" s="40">
        <f>IF(FX$7="",0,FX39*условия!$V74)</f>
        <v>0</v>
      </c>
      <c r="FY49" s="40">
        <f>IF(FY$7="",0,FY39*условия!$V74)</f>
        <v>0</v>
      </c>
      <c r="FZ49" s="40">
        <f>IF(FZ$7="",0,FZ39*условия!$V74)</f>
        <v>0</v>
      </c>
      <c r="GA49" s="40">
        <f>IF(GA$7="",0,GA39*условия!$V74)</f>
        <v>0</v>
      </c>
      <c r="GB49" s="40">
        <f>IF(GB$7="",0,GB39*условия!$V74)</f>
        <v>0</v>
      </c>
      <c r="GC49" s="40">
        <f>IF(GC$7="",0,GC39*условия!$V74)</f>
        <v>0</v>
      </c>
      <c r="GD49" s="40">
        <f>IF(GD$7="",0,GD39*условия!$V74)</f>
        <v>0</v>
      </c>
      <c r="GE49" s="40">
        <f>IF(GE$7="",0,GE39*условия!$V74)</f>
        <v>0</v>
      </c>
      <c r="GF49" s="40">
        <f>IF(GF$7="",0,GF39*условия!$V74)</f>
        <v>0</v>
      </c>
      <c r="GG49" s="40">
        <f>IF(GG$7="",0,GG39*условия!$V74)</f>
        <v>0</v>
      </c>
      <c r="GH49" s="40">
        <f>IF(GH$7="",0,GH39*условия!$V74)</f>
        <v>0</v>
      </c>
      <c r="GI49" s="40">
        <f>IF(GI$7="",0,GI39*условия!$V74)</f>
        <v>0</v>
      </c>
      <c r="GJ49" s="40">
        <f>IF(GJ$7="",0,GJ39*условия!$V74)</f>
        <v>0</v>
      </c>
      <c r="GK49" s="40">
        <f>IF(GK$7="",0,GK39*условия!$V74)</f>
        <v>0</v>
      </c>
      <c r="GL49" s="40">
        <f>IF(GL$7="",0,GL39*условия!$V74)</f>
        <v>0</v>
      </c>
      <c r="GM49" s="40">
        <f>IF(GM$7="",0,GM39*условия!$V74)</f>
        <v>0</v>
      </c>
      <c r="GN49" s="40">
        <f>IF(GN$7="",0,GN39*условия!$V74)</f>
        <v>0</v>
      </c>
      <c r="GO49" s="40">
        <f>IF(GO$7="",0,GO39*условия!$V74)</f>
        <v>0</v>
      </c>
      <c r="GP49" s="40">
        <f>IF(GP$7="",0,GP39*условия!$V74)</f>
        <v>0</v>
      </c>
      <c r="GQ49" s="40">
        <f>IF(GQ$7="",0,GQ39*условия!$V74)</f>
        <v>0</v>
      </c>
      <c r="GR49" s="40">
        <f>IF(GR$7="",0,GR39*условия!$V74)</f>
        <v>0</v>
      </c>
      <c r="GS49" s="40">
        <f>IF(GS$7="",0,GS39*условия!$V74)</f>
        <v>0</v>
      </c>
      <c r="GT49" s="40">
        <f>IF(GT$7="",0,GT39*условия!$V74)</f>
        <v>0</v>
      </c>
      <c r="GU49" s="40">
        <f>IF(GU$7="",0,GU39*условия!$V74)</f>
        <v>0</v>
      </c>
      <c r="GV49" s="40">
        <f>IF(GV$7="",0,GV39*условия!$V74)</f>
        <v>0</v>
      </c>
      <c r="GW49" s="40">
        <f>IF(GW$7="",0,GW39*условия!$V74)</f>
        <v>0</v>
      </c>
      <c r="GX49" s="40">
        <f>IF(GX$7="",0,GX39*условия!$V74)</f>
        <v>0</v>
      </c>
      <c r="GY49" s="40">
        <f>IF(GY$7="",0,GY39*условия!$V74)</f>
        <v>0</v>
      </c>
      <c r="GZ49" s="40">
        <f>IF(GZ$7="",0,GZ39*условия!$V74)</f>
        <v>0</v>
      </c>
      <c r="HA49" s="40">
        <f>IF(HA$7="",0,HA39*условия!$V74)</f>
        <v>0</v>
      </c>
      <c r="HB49" s="40">
        <f>IF(HB$7="",0,HB39*условия!$V74)</f>
        <v>0</v>
      </c>
      <c r="HC49" s="40">
        <f>IF(HC$7="",0,HC39*условия!$V74)</f>
        <v>0</v>
      </c>
      <c r="HD49" s="40">
        <f>IF(HD$7="",0,HD39*условия!$V74)</f>
        <v>0</v>
      </c>
      <c r="HE49" s="40">
        <f>IF(HE$7="",0,HE39*условия!$V74)</f>
        <v>0</v>
      </c>
      <c r="HF49" s="40">
        <f>IF(HF$7="",0,HF39*условия!$V74)</f>
        <v>0</v>
      </c>
      <c r="HG49" s="40">
        <f>IF(HG$7="",0,HG39*условия!$V74)</f>
        <v>0</v>
      </c>
      <c r="HH49" s="40">
        <f>IF(HH$7="",0,HH39*условия!$V74)</f>
        <v>0</v>
      </c>
      <c r="HI49" s="40">
        <f>IF(HI$7="",0,HI39*условия!$V74)</f>
        <v>0</v>
      </c>
      <c r="HJ49" s="40">
        <f>IF(HJ$7="",0,HJ39*условия!$V74)</f>
        <v>0</v>
      </c>
      <c r="HK49" s="40">
        <f>IF(HK$7="",0,HK39*условия!$V74)</f>
        <v>0</v>
      </c>
      <c r="HL49" s="40">
        <f>IF(HL$7="",0,HL39*условия!$V74)</f>
        <v>0</v>
      </c>
      <c r="HM49" s="40">
        <f>IF(HM$7="",0,HM39*условия!$V74)</f>
        <v>0</v>
      </c>
      <c r="HN49" s="40">
        <f>IF(HN$7="",0,HN39*условия!$V74)</f>
        <v>0</v>
      </c>
      <c r="HO49" s="40">
        <f>IF(HO$7="",0,HO39*условия!$V74)</f>
        <v>0</v>
      </c>
      <c r="HP49" s="40">
        <f>IF(HP$7="",0,HP39*условия!$V74)</f>
        <v>0</v>
      </c>
      <c r="HQ49" s="40">
        <f>IF(HQ$7="",0,HQ39*условия!$V74)</f>
        <v>0</v>
      </c>
      <c r="HR49" s="40">
        <f>IF(HR$7="",0,HR39*условия!$V74)</f>
        <v>0</v>
      </c>
      <c r="HS49" s="40">
        <f>IF(HS$7="",0,HS39*условия!$V74)</f>
        <v>0</v>
      </c>
      <c r="HT49" s="40">
        <f>IF(HT$7="",0,HT39*условия!$V74)</f>
        <v>0</v>
      </c>
      <c r="HU49" s="40">
        <f>IF(HU$7="",0,HU39*условия!$V74)</f>
        <v>0</v>
      </c>
      <c r="HV49" s="40">
        <f>IF(HV$7="",0,HV39*условия!$V74)</f>
        <v>0</v>
      </c>
      <c r="HW49" s="40">
        <f>IF(HW$7="",0,HW39*условия!$V74)</f>
        <v>0</v>
      </c>
      <c r="HX49" s="40">
        <f>IF(HX$7="",0,HX39*условия!$V74)</f>
        <v>0</v>
      </c>
      <c r="HY49" s="40">
        <f>IF(HY$7="",0,HY39*условия!$V74)</f>
        <v>0</v>
      </c>
      <c r="HZ49" s="40">
        <f>IF(HZ$7="",0,HZ39*условия!$V74)</f>
        <v>0</v>
      </c>
      <c r="IA49" s="40">
        <f>IF(IA$7="",0,IA39*условия!$V74)</f>
        <v>0</v>
      </c>
      <c r="IB49" s="40">
        <f>IF(IB$7="",0,IB39*условия!$V74)</f>
        <v>0</v>
      </c>
      <c r="IC49" s="40">
        <f>IF(IC$7="",0,IC39*условия!$V74)</f>
        <v>0</v>
      </c>
      <c r="ID49" s="40">
        <f>IF(ID$7="",0,ID39*условия!$V74)</f>
        <v>0</v>
      </c>
      <c r="IE49" s="40">
        <f>IF(IE$7="",0,IE39*условия!$V74)</f>
        <v>0</v>
      </c>
      <c r="IF49" s="40">
        <f>IF(IF$7="",0,IF39*условия!$V74)</f>
        <v>0</v>
      </c>
      <c r="IG49" s="40">
        <f>IF(IG$7="",0,IG39*условия!$V74)</f>
        <v>0</v>
      </c>
      <c r="IH49" s="40">
        <f>IF(IH$7="",0,IH39*условия!$V74)</f>
        <v>0</v>
      </c>
      <c r="II49" s="40">
        <f>IF(II$7="",0,II39*условия!$V74)</f>
        <v>0</v>
      </c>
      <c r="IJ49" s="40">
        <f>IF(IJ$7="",0,IJ39*условия!$V74)</f>
        <v>0</v>
      </c>
      <c r="IK49" s="40">
        <f>IF(IK$7="",0,IK39*условия!$V74)</f>
        <v>0</v>
      </c>
      <c r="IL49" s="40">
        <f>IF(IL$7="",0,IL39*условия!$V74)</f>
        <v>0</v>
      </c>
      <c r="IM49" s="40">
        <f>IF(IM$7="",0,IM39*условия!$V74)</f>
        <v>0</v>
      </c>
      <c r="IN49" s="40">
        <f>IF(IN$7="",0,IN39*условия!$V74)</f>
        <v>0</v>
      </c>
      <c r="IO49" s="40">
        <f>IF(IO$7="",0,IO39*условия!$V74)</f>
        <v>0</v>
      </c>
      <c r="IP49" s="40">
        <f>IF(IP$7="",0,IP39*условия!$V74)</f>
        <v>0</v>
      </c>
      <c r="IQ49" s="40">
        <f>IF(IQ$7="",0,IQ39*условия!$V74)</f>
        <v>0</v>
      </c>
      <c r="IR49" s="40">
        <f>IF(IR$7="",0,IR39*условия!$V74)</f>
        <v>0</v>
      </c>
      <c r="IS49" s="40">
        <f>IF(IS$7="",0,IS39*условия!$V74)</f>
        <v>0</v>
      </c>
      <c r="IT49" s="40">
        <f>IF(IT$7="",0,IT39*условия!$V74)</f>
        <v>0</v>
      </c>
      <c r="IU49" s="40">
        <f>IF(IU$7="",0,IU39*условия!$V74)</f>
        <v>0</v>
      </c>
      <c r="IV49" s="40">
        <f>IF(IV$7="",0,IV39*условия!$V74)</f>
        <v>0</v>
      </c>
      <c r="IW49" s="40">
        <f>IF(IW$7="",0,IW39*условия!$V74)</f>
        <v>0</v>
      </c>
      <c r="IX49" s="40">
        <f>IF(IX$7="",0,IX39*условия!$V74)</f>
        <v>0</v>
      </c>
      <c r="IY49" s="40">
        <f>IF(IY$7="",0,IY39*условия!$V74)</f>
        <v>0</v>
      </c>
      <c r="IZ49" s="40">
        <f>IF(IZ$7="",0,IZ39*условия!$V74)</f>
        <v>0</v>
      </c>
      <c r="JA49" s="40">
        <f>IF(JA$7="",0,JA39*условия!$V74)</f>
        <v>0</v>
      </c>
      <c r="JB49" s="40">
        <f>IF(JB$7="",0,JB39*условия!$V74)</f>
        <v>0</v>
      </c>
      <c r="JC49" s="40">
        <f>IF(JC$7="",0,JC39*условия!$V74)</f>
        <v>0</v>
      </c>
      <c r="JD49" s="40">
        <f>IF(JD$7="",0,JD39*условия!$V74)</f>
        <v>0</v>
      </c>
      <c r="JE49" s="40">
        <f>IF(JE$7="",0,JE39*условия!$V74)</f>
        <v>0</v>
      </c>
      <c r="JF49" s="40">
        <f>IF(JF$7="",0,JF39*условия!$V74)</f>
        <v>0</v>
      </c>
      <c r="JG49" s="40">
        <f>IF(JG$7="",0,JG39*условия!$V74)</f>
        <v>0</v>
      </c>
      <c r="JH49" s="40">
        <f>IF(JH$7="",0,JH39*условия!$V74)</f>
        <v>0</v>
      </c>
      <c r="JI49" s="40">
        <f>IF(JI$7="",0,JI39*условия!$V74)</f>
        <v>0</v>
      </c>
      <c r="JJ49" s="40">
        <f>IF(JJ$7="",0,JJ39*условия!$V74)</f>
        <v>0</v>
      </c>
      <c r="JK49" s="40">
        <f>IF(JK$7="",0,JK39*условия!$V74)</f>
        <v>0</v>
      </c>
      <c r="JL49" s="40">
        <f>IF(JL$7="",0,JL39*условия!$V74)</f>
        <v>0</v>
      </c>
      <c r="JM49" s="40">
        <f>IF(JM$7="",0,JM39*условия!$V74)</f>
        <v>0</v>
      </c>
      <c r="JN49" s="40">
        <f>IF(JN$7="",0,JN39*условия!$V74)</f>
        <v>0</v>
      </c>
      <c r="JO49" s="40">
        <f>IF(JO$7="",0,JO39*условия!$V74)</f>
        <v>0</v>
      </c>
      <c r="JP49" s="40">
        <f>IF(JP$7="",0,JP39*условия!$V74)</f>
        <v>0</v>
      </c>
      <c r="JQ49" s="40">
        <f>IF(JQ$7="",0,JQ39*условия!$V74)</f>
        <v>0</v>
      </c>
      <c r="JR49" s="40">
        <f>IF(JR$7="",0,JR39*условия!$V74)</f>
        <v>0</v>
      </c>
      <c r="JS49" s="40">
        <f>IF(JS$7="",0,JS39*условия!$V74)</f>
        <v>0</v>
      </c>
      <c r="JT49" s="40">
        <f>IF(JT$7="",0,JT39*условия!$V74)</f>
        <v>0</v>
      </c>
      <c r="JU49" s="40">
        <f>IF(JU$7="",0,JU39*условия!$V74)</f>
        <v>0</v>
      </c>
      <c r="JV49" s="40">
        <f>IF(JV$7="",0,JV39*условия!$V74)</f>
        <v>0</v>
      </c>
      <c r="JW49" s="40">
        <f>IF(JW$7="",0,JW39*условия!$V74)</f>
        <v>0</v>
      </c>
      <c r="JX49" s="40">
        <f>IF(JX$7="",0,JX39*условия!$V74)</f>
        <v>0</v>
      </c>
      <c r="JY49" s="40">
        <f>IF(JY$7="",0,JY39*условия!$V74)</f>
        <v>0</v>
      </c>
      <c r="JZ49" s="40">
        <f>IF(JZ$7="",0,JZ39*условия!$V74)</f>
        <v>0</v>
      </c>
      <c r="KA49" s="40">
        <f>IF(KA$7="",0,KA39*условия!$V74)</f>
        <v>0</v>
      </c>
      <c r="KB49" s="40">
        <f>IF(KB$7="",0,KB39*условия!$V74)</f>
        <v>0</v>
      </c>
      <c r="KC49" s="40">
        <f>IF(KC$7="",0,KC39*условия!$V74)</f>
        <v>0</v>
      </c>
      <c r="KD49" s="40">
        <f>IF(KD$7="",0,KD39*условия!$V74)</f>
        <v>0</v>
      </c>
      <c r="KE49" s="40">
        <f>IF(KE$7="",0,KE39*условия!$V74)</f>
        <v>0</v>
      </c>
      <c r="KF49" s="40">
        <f>IF(KF$7="",0,KF39*условия!$V74)</f>
        <v>0</v>
      </c>
      <c r="KG49" s="40">
        <f>IF(KG$7="",0,KG39*условия!$V74)</f>
        <v>0</v>
      </c>
      <c r="KH49" s="40">
        <f>IF(KH$7="",0,KH39*условия!$V74)</f>
        <v>0</v>
      </c>
      <c r="KI49" s="40">
        <f>IF(KI$7="",0,KI39*условия!$V74)</f>
        <v>0</v>
      </c>
      <c r="KJ49" s="40">
        <f>IF(KJ$7="",0,KJ39*условия!$V74)</f>
        <v>0</v>
      </c>
      <c r="KK49" s="40">
        <f>IF(KK$7="",0,KK39*условия!$V74)</f>
        <v>0</v>
      </c>
      <c r="KL49" s="40">
        <f>IF(KL$7="",0,KL39*условия!$V74)</f>
        <v>0</v>
      </c>
      <c r="KM49" s="40">
        <f>IF(KM$7="",0,KM39*условия!$V74)</f>
        <v>0</v>
      </c>
      <c r="KN49" s="40">
        <f>IF(KN$7="",0,KN39*условия!$V74)</f>
        <v>0</v>
      </c>
      <c r="KO49" s="40">
        <f>IF(KO$7="",0,KO39*условия!$V74)</f>
        <v>0</v>
      </c>
      <c r="KP49" s="40">
        <f>IF(KP$7="",0,KP39*условия!$V74)</f>
        <v>0</v>
      </c>
      <c r="KQ49" s="40">
        <f>IF(KQ$7="",0,KQ39*условия!$V74)</f>
        <v>0</v>
      </c>
      <c r="KR49" s="40">
        <f>IF(KR$7="",0,KR39*условия!$V74)</f>
        <v>0</v>
      </c>
      <c r="KS49" s="40">
        <f>IF(KS$7="",0,KS39*условия!$V74)</f>
        <v>0</v>
      </c>
      <c r="KT49" s="40">
        <f>IF(KT$7="",0,KT39*условия!$V74)</f>
        <v>0</v>
      </c>
      <c r="KU49" s="40">
        <f>IF(KU$7="",0,KU39*условия!$V74)</f>
        <v>0</v>
      </c>
      <c r="KV49" s="40">
        <f>IF(KV$7="",0,KV39*условия!$V74)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40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1"/>
      <c r="F51" s="1"/>
      <c r="G51" s="1"/>
      <c r="H51" s="11"/>
      <c r="I51" s="1"/>
      <c r="J51" s="1"/>
      <c r="K51" s="61"/>
      <c r="L51" s="1"/>
      <c r="M51" s="5"/>
      <c r="N51" s="61"/>
      <c r="O51" s="19"/>
      <c r="P51" s="1"/>
      <c r="Q51" s="1"/>
      <c r="R51" s="67"/>
      <c r="S51" s="1"/>
      <c r="T51" s="40"/>
      <c r="U51" s="40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1" t="s">
        <v>25</v>
      </c>
      <c r="D53" s="80"/>
      <c r="E53" s="42" t="str">
        <f>kpi!$E$30</f>
        <v>доход от продаж продукции</v>
      </c>
      <c r="F53" s="3"/>
      <c r="G53" s="3"/>
      <c r="H53" s="39" t="str">
        <f>IF(OR($E53="",$E53=0),"",INDEX(kpi!$I:$I,SUMIFS(kpi!$A:$A,kpi!$E:$E,$E53)))</f>
        <v>руб.</v>
      </c>
      <c r="I53" s="3"/>
      <c r="J53" s="3"/>
      <c r="K53" s="42" t="s">
        <v>7</v>
      </c>
      <c r="L53" s="3"/>
      <c r="M53" s="5"/>
      <c r="N53" s="44"/>
      <c r="O53" s="19"/>
      <c r="P53" s="3"/>
      <c r="Q53" s="3"/>
      <c r="R53" s="44">
        <f t="shared" ref="R53:R55" si="48">SUMIFS($T53:$KW53,$T$1:$KW$1,"&gt;="&amp;1,$T$1:$KW$1,"&lt;="&amp;MAX($1:$1))</f>
        <v>88806422.696249977</v>
      </c>
      <c r="S53" s="3"/>
      <c r="T53" s="41"/>
      <c r="U53" s="41">
        <f>IF(U$7="",0,SUM(U54:U60))</f>
        <v>1090766.0369999998</v>
      </c>
      <c r="V53" s="41">
        <f t="shared" ref="V53:CG53" si="49">IF(V$7="",0,SUM(V54:V60))</f>
        <v>1266448.2287499998</v>
      </c>
      <c r="W53" s="41">
        <f t="shared" si="49"/>
        <v>1455644.4352499996</v>
      </c>
      <c r="X53" s="41">
        <f t="shared" si="49"/>
        <v>1658354.6564999998</v>
      </c>
      <c r="Y53" s="41">
        <f t="shared" si="49"/>
        <v>1861120.9524999994</v>
      </c>
      <c r="Z53" s="41">
        <f t="shared" si="49"/>
        <v>2076279.7682499995</v>
      </c>
      <c r="AA53" s="41">
        <f t="shared" si="49"/>
        <v>2246634.8587499997</v>
      </c>
      <c r="AB53" s="41">
        <f t="shared" si="49"/>
        <v>2424616.1152499998</v>
      </c>
      <c r="AC53" s="41">
        <f t="shared" si="49"/>
        <v>2610223.5377499997</v>
      </c>
      <c r="AD53" s="41">
        <f t="shared" si="49"/>
        <v>2803457.1262499997</v>
      </c>
      <c r="AE53" s="41">
        <f t="shared" si="49"/>
        <v>3004316.8807499995</v>
      </c>
      <c r="AF53" s="41">
        <f t="shared" si="49"/>
        <v>3212802.8012499996</v>
      </c>
      <c r="AG53" s="41">
        <f t="shared" si="49"/>
        <v>3428914.8877499993</v>
      </c>
      <c r="AH53" s="41">
        <f t="shared" si="49"/>
        <v>3652653.1402499992</v>
      </c>
      <c r="AI53" s="41">
        <f t="shared" si="49"/>
        <v>3884017.5587499994</v>
      </c>
      <c r="AJ53" s="41">
        <f t="shared" si="49"/>
        <v>4123008.1432499993</v>
      </c>
      <c r="AK53" s="41">
        <f t="shared" si="49"/>
        <v>4369624.8937499989</v>
      </c>
      <c r="AL53" s="41">
        <f t="shared" si="49"/>
        <v>4623867.8102499992</v>
      </c>
      <c r="AM53" s="41">
        <f t="shared" si="49"/>
        <v>4885736.8927499987</v>
      </c>
      <c r="AN53" s="41">
        <f t="shared" si="49"/>
        <v>5155232.1412499994</v>
      </c>
      <c r="AO53" s="41">
        <f t="shared" si="49"/>
        <v>5432353.5557499994</v>
      </c>
      <c r="AP53" s="41">
        <f t="shared" si="49"/>
        <v>5717101.1362499986</v>
      </c>
      <c r="AQ53" s="41">
        <f t="shared" si="49"/>
        <v>6009474.8827499989</v>
      </c>
      <c r="AR53" s="41">
        <f t="shared" si="49"/>
        <v>6309474.7952499995</v>
      </c>
      <c r="AS53" s="41">
        <f t="shared" si="49"/>
        <v>5504297.459999999</v>
      </c>
      <c r="AT53" s="41">
        <f t="shared" si="49"/>
        <v>0</v>
      </c>
      <c r="AU53" s="41">
        <f t="shared" si="49"/>
        <v>0</v>
      </c>
      <c r="AV53" s="41">
        <f t="shared" si="49"/>
        <v>0</v>
      </c>
      <c r="AW53" s="41">
        <f t="shared" si="49"/>
        <v>0</v>
      </c>
      <c r="AX53" s="41">
        <f t="shared" si="49"/>
        <v>0</v>
      </c>
      <c r="AY53" s="41">
        <f t="shared" si="49"/>
        <v>0</v>
      </c>
      <c r="AZ53" s="41">
        <f t="shared" si="49"/>
        <v>0</v>
      </c>
      <c r="BA53" s="41">
        <f t="shared" si="49"/>
        <v>0</v>
      </c>
      <c r="BB53" s="41">
        <f t="shared" si="49"/>
        <v>0</v>
      </c>
      <c r="BC53" s="41">
        <f t="shared" si="49"/>
        <v>0</v>
      </c>
      <c r="BD53" s="41">
        <f t="shared" si="49"/>
        <v>0</v>
      </c>
      <c r="BE53" s="41">
        <f t="shared" si="49"/>
        <v>0</v>
      </c>
      <c r="BF53" s="41">
        <f t="shared" si="49"/>
        <v>0</v>
      </c>
      <c r="BG53" s="41">
        <f t="shared" si="49"/>
        <v>0</v>
      </c>
      <c r="BH53" s="41">
        <f t="shared" si="49"/>
        <v>0</v>
      </c>
      <c r="BI53" s="41">
        <f t="shared" si="49"/>
        <v>0</v>
      </c>
      <c r="BJ53" s="41">
        <f t="shared" si="49"/>
        <v>0</v>
      </c>
      <c r="BK53" s="41">
        <f t="shared" si="49"/>
        <v>0</v>
      </c>
      <c r="BL53" s="41">
        <f t="shared" si="49"/>
        <v>0</v>
      </c>
      <c r="BM53" s="41">
        <f t="shared" si="49"/>
        <v>0</v>
      </c>
      <c r="BN53" s="41">
        <f t="shared" si="49"/>
        <v>0</v>
      </c>
      <c r="BO53" s="41">
        <f t="shared" si="49"/>
        <v>0</v>
      </c>
      <c r="BP53" s="41">
        <f t="shared" si="49"/>
        <v>0</v>
      </c>
      <c r="BQ53" s="41">
        <f t="shared" si="49"/>
        <v>0</v>
      </c>
      <c r="BR53" s="41">
        <f t="shared" si="49"/>
        <v>0</v>
      </c>
      <c r="BS53" s="41">
        <f t="shared" si="49"/>
        <v>0</v>
      </c>
      <c r="BT53" s="41">
        <f t="shared" si="49"/>
        <v>0</v>
      </c>
      <c r="BU53" s="41">
        <f t="shared" si="49"/>
        <v>0</v>
      </c>
      <c r="BV53" s="41">
        <f t="shared" si="49"/>
        <v>0</v>
      </c>
      <c r="BW53" s="41">
        <f t="shared" si="49"/>
        <v>0</v>
      </c>
      <c r="BX53" s="41">
        <f t="shared" si="49"/>
        <v>0</v>
      </c>
      <c r="BY53" s="41">
        <f t="shared" si="49"/>
        <v>0</v>
      </c>
      <c r="BZ53" s="41">
        <f t="shared" si="49"/>
        <v>0</v>
      </c>
      <c r="CA53" s="41">
        <f t="shared" si="49"/>
        <v>0</v>
      </c>
      <c r="CB53" s="41">
        <f t="shared" si="49"/>
        <v>0</v>
      </c>
      <c r="CC53" s="41">
        <f t="shared" si="49"/>
        <v>0</v>
      </c>
      <c r="CD53" s="41">
        <f t="shared" si="49"/>
        <v>0</v>
      </c>
      <c r="CE53" s="41">
        <f t="shared" si="49"/>
        <v>0</v>
      </c>
      <c r="CF53" s="41">
        <f t="shared" si="49"/>
        <v>0</v>
      </c>
      <c r="CG53" s="41">
        <f t="shared" si="49"/>
        <v>0</v>
      </c>
      <c r="CH53" s="41">
        <f t="shared" ref="CH53:ES53" si="50">IF(CH$7="",0,SUM(CH54:CH60))</f>
        <v>0</v>
      </c>
      <c r="CI53" s="41">
        <f t="shared" si="50"/>
        <v>0</v>
      </c>
      <c r="CJ53" s="41">
        <f t="shared" si="50"/>
        <v>0</v>
      </c>
      <c r="CK53" s="41">
        <f t="shared" si="50"/>
        <v>0</v>
      </c>
      <c r="CL53" s="41">
        <f t="shared" si="50"/>
        <v>0</v>
      </c>
      <c r="CM53" s="41">
        <f t="shared" si="50"/>
        <v>0</v>
      </c>
      <c r="CN53" s="41">
        <f t="shared" si="50"/>
        <v>0</v>
      </c>
      <c r="CO53" s="41">
        <f t="shared" si="50"/>
        <v>0</v>
      </c>
      <c r="CP53" s="41">
        <f t="shared" si="50"/>
        <v>0</v>
      </c>
      <c r="CQ53" s="41">
        <f t="shared" si="50"/>
        <v>0</v>
      </c>
      <c r="CR53" s="41">
        <f t="shared" si="50"/>
        <v>0</v>
      </c>
      <c r="CS53" s="41">
        <f t="shared" si="50"/>
        <v>0</v>
      </c>
      <c r="CT53" s="41">
        <f t="shared" si="50"/>
        <v>0</v>
      </c>
      <c r="CU53" s="41">
        <f t="shared" si="50"/>
        <v>0</v>
      </c>
      <c r="CV53" s="41">
        <f t="shared" si="50"/>
        <v>0</v>
      </c>
      <c r="CW53" s="41">
        <f t="shared" si="50"/>
        <v>0</v>
      </c>
      <c r="CX53" s="41">
        <f t="shared" si="50"/>
        <v>0</v>
      </c>
      <c r="CY53" s="41">
        <f t="shared" si="50"/>
        <v>0</v>
      </c>
      <c r="CZ53" s="41">
        <f t="shared" si="50"/>
        <v>0</v>
      </c>
      <c r="DA53" s="41">
        <f t="shared" si="50"/>
        <v>0</v>
      </c>
      <c r="DB53" s="41">
        <f t="shared" si="50"/>
        <v>0</v>
      </c>
      <c r="DC53" s="41">
        <f t="shared" si="50"/>
        <v>0</v>
      </c>
      <c r="DD53" s="41">
        <f t="shared" si="50"/>
        <v>0</v>
      </c>
      <c r="DE53" s="41">
        <f t="shared" si="50"/>
        <v>0</v>
      </c>
      <c r="DF53" s="41">
        <f t="shared" si="50"/>
        <v>0</v>
      </c>
      <c r="DG53" s="41">
        <f t="shared" si="50"/>
        <v>0</v>
      </c>
      <c r="DH53" s="41">
        <f t="shared" si="50"/>
        <v>0</v>
      </c>
      <c r="DI53" s="41">
        <f t="shared" si="50"/>
        <v>0</v>
      </c>
      <c r="DJ53" s="41">
        <f t="shared" si="50"/>
        <v>0</v>
      </c>
      <c r="DK53" s="41">
        <f t="shared" si="50"/>
        <v>0</v>
      </c>
      <c r="DL53" s="41">
        <f t="shared" si="50"/>
        <v>0</v>
      </c>
      <c r="DM53" s="41">
        <f t="shared" si="50"/>
        <v>0</v>
      </c>
      <c r="DN53" s="41">
        <f t="shared" si="50"/>
        <v>0</v>
      </c>
      <c r="DO53" s="41">
        <f t="shared" si="50"/>
        <v>0</v>
      </c>
      <c r="DP53" s="41">
        <f t="shared" si="50"/>
        <v>0</v>
      </c>
      <c r="DQ53" s="41">
        <f t="shared" si="50"/>
        <v>0</v>
      </c>
      <c r="DR53" s="41">
        <f t="shared" si="50"/>
        <v>0</v>
      </c>
      <c r="DS53" s="41">
        <f t="shared" si="50"/>
        <v>0</v>
      </c>
      <c r="DT53" s="41">
        <f t="shared" si="50"/>
        <v>0</v>
      </c>
      <c r="DU53" s="41">
        <f t="shared" si="50"/>
        <v>0</v>
      </c>
      <c r="DV53" s="41">
        <f t="shared" si="50"/>
        <v>0</v>
      </c>
      <c r="DW53" s="41">
        <f t="shared" si="50"/>
        <v>0</v>
      </c>
      <c r="DX53" s="41">
        <f t="shared" si="50"/>
        <v>0</v>
      </c>
      <c r="DY53" s="41">
        <f t="shared" si="50"/>
        <v>0</v>
      </c>
      <c r="DZ53" s="41">
        <f t="shared" si="50"/>
        <v>0</v>
      </c>
      <c r="EA53" s="41">
        <f t="shared" si="50"/>
        <v>0</v>
      </c>
      <c r="EB53" s="41">
        <f t="shared" si="50"/>
        <v>0</v>
      </c>
      <c r="EC53" s="41">
        <f t="shared" si="50"/>
        <v>0</v>
      </c>
      <c r="ED53" s="41">
        <f t="shared" si="50"/>
        <v>0</v>
      </c>
      <c r="EE53" s="41">
        <f t="shared" si="50"/>
        <v>0</v>
      </c>
      <c r="EF53" s="41">
        <f t="shared" si="50"/>
        <v>0</v>
      </c>
      <c r="EG53" s="41">
        <f t="shared" si="50"/>
        <v>0</v>
      </c>
      <c r="EH53" s="41">
        <f t="shared" si="50"/>
        <v>0</v>
      </c>
      <c r="EI53" s="41">
        <f t="shared" si="50"/>
        <v>0</v>
      </c>
      <c r="EJ53" s="41">
        <f t="shared" si="50"/>
        <v>0</v>
      </c>
      <c r="EK53" s="41">
        <f t="shared" si="50"/>
        <v>0</v>
      </c>
      <c r="EL53" s="41">
        <f t="shared" si="50"/>
        <v>0</v>
      </c>
      <c r="EM53" s="41">
        <f t="shared" si="50"/>
        <v>0</v>
      </c>
      <c r="EN53" s="41">
        <f t="shared" si="50"/>
        <v>0</v>
      </c>
      <c r="EO53" s="41">
        <f t="shared" si="50"/>
        <v>0</v>
      </c>
      <c r="EP53" s="41">
        <f t="shared" si="50"/>
        <v>0</v>
      </c>
      <c r="EQ53" s="41">
        <f t="shared" si="50"/>
        <v>0</v>
      </c>
      <c r="ER53" s="41">
        <f t="shared" si="50"/>
        <v>0</v>
      </c>
      <c r="ES53" s="41">
        <f t="shared" si="50"/>
        <v>0</v>
      </c>
      <c r="ET53" s="41">
        <f t="shared" ref="ET53:HE53" si="51">IF(ET$7="",0,SUM(ET54:ET60))</f>
        <v>0</v>
      </c>
      <c r="EU53" s="41">
        <f t="shared" si="51"/>
        <v>0</v>
      </c>
      <c r="EV53" s="41">
        <f t="shared" si="51"/>
        <v>0</v>
      </c>
      <c r="EW53" s="41">
        <f t="shared" si="51"/>
        <v>0</v>
      </c>
      <c r="EX53" s="41">
        <f t="shared" si="51"/>
        <v>0</v>
      </c>
      <c r="EY53" s="41">
        <f t="shared" si="51"/>
        <v>0</v>
      </c>
      <c r="EZ53" s="41">
        <f t="shared" si="51"/>
        <v>0</v>
      </c>
      <c r="FA53" s="41">
        <f t="shared" si="51"/>
        <v>0</v>
      </c>
      <c r="FB53" s="41">
        <f t="shared" si="51"/>
        <v>0</v>
      </c>
      <c r="FC53" s="41">
        <f t="shared" si="51"/>
        <v>0</v>
      </c>
      <c r="FD53" s="41">
        <f t="shared" si="51"/>
        <v>0</v>
      </c>
      <c r="FE53" s="41">
        <f t="shared" si="51"/>
        <v>0</v>
      </c>
      <c r="FF53" s="41">
        <f t="shared" si="51"/>
        <v>0</v>
      </c>
      <c r="FG53" s="41">
        <f t="shared" si="51"/>
        <v>0</v>
      </c>
      <c r="FH53" s="41">
        <f t="shared" si="51"/>
        <v>0</v>
      </c>
      <c r="FI53" s="41">
        <f t="shared" si="51"/>
        <v>0</v>
      </c>
      <c r="FJ53" s="41">
        <f t="shared" si="51"/>
        <v>0</v>
      </c>
      <c r="FK53" s="41">
        <f t="shared" si="51"/>
        <v>0</v>
      </c>
      <c r="FL53" s="41">
        <f t="shared" si="51"/>
        <v>0</v>
      </c>
      <c r="FM53" s="41">
        <f t="shared" si="51"/>
        <v>0</v>
      </c>
      <c r="FN53" s="41">
        <f t="shared" si="51"/>
        <v>0</v>
      </c>
      <c r="FO53" s="41">
        <f t="shared" si="51"/>
        <v>0</v>
      </c>
      <c r="FP53" s="41">
        <f t="shared" si="51"/>
        <v>0</v>
      </c>
      <c r="FQ53" s="41">
        <f t="shared" si="51"/>
        <v>0</v>
      </c>
      <c r="FR53" s="41">
        <f t="shared" si="51"/>
        <v>0</v>
      </c>
      <c r="FS53" s="41">
        <f t="shared" si="51"/>
        <v>0</v>
      </c>
      <c r="FT53" s="41">
        <f t="shared" si="51"/>
        <v>0</v>
      </c>
      <c r="FU53" s="41">
        <f t="shared" si="51"/>
        <v>0</v>
      </c>
      <c r="FV53" s="41">
        <f t="shared" si="51"/>
        <v>0</v>
      </c>
      <c r="FW53" s="41">
        <f t="shared" si="51"/>
        <v>0</v>
      </c>
      <c r="FX53" s="41">
        <f t="shared" si="51"/>
        <v>0</v>
      </c>
      <c r="FY53" s="41">
        <f t="shared" si="51"/>
        <v>0</v>
      </c>
      <c r="FZ53" s="41">
        <f t="shared" si="51"/>
        <v>0</v>
      </c>
      <c r="GA53" s="41">
        <f t="shared" si="51"/>
        <v>0</v>
      </c>
      <c r="GB53" s="41">
        <f t="shared" si="51"/>
        <v>0</v>
      </c>
      <c r="GC53" s="41">
        <f t="shared" si="51"/>
        <v>0</v>
      </c>
      <c r="GD53" s="41">
        <f t="shared" si="51"/>
        <v>0</v>
      </c>
      <c r="GE53" s="41">
        <f t="shared" si="51"/>
        <v>0</v>
      </c>
      <c r="GF53" s="41">
        <f t="shared" si="51"/>
        <v>0</v>
      </c>
      <c r="GG53" s="41">
        <f t="shared" si="51"/>
        <v>0</v>
      </c>
      <c r="GH53" s="41">
        <f t="shared" si="51"/>
        <v>0</v>
      </c>
      <c r="GI53" s="41">
        <f t="shared" si="51"/>
        <v>0</v>
      </c>
      <c r="GJ53" s="41">
        <f t="shared" si="51"/>
        <v>0</v>
      </c>
      <c r="GK53" s="41">
        <f t="shared" si="51"/>
        <v>0</v>
      </c>
      <c r="GL53" s="41">
        <f t="shared" si="51"/>
        <v>0</v>
      </c>
      <c r="GM53" s="41">
        <f t="shared" si="51"/>
        <v>0</v>
      </c>
      <c r="GN53" s="41">
        <f t="shared" si="51"/>
        <v>0</v>
      </c>
      <c r="GO53" s="41">
        <f t="shared" si="51"/>
        <v>0</v>
      </c>
      <c r="GP53" s="41">
        <f t="shared" si="51"/>
        <v>0</v>
      </c>
      <c r="GQ53" s="41">
        <f t="shared" si="51"/>
        <v>0</v>
      </c>
      <c r="GR53" s="41">
        <f t="shared" si="51"/>
        <v>0</v>
      </c>
      <c r="GS53" s="41">
        <f t="shared" si="51"/>
        <v>0</v>
      </c>
      <c r="GT53" s="41">
        <f t="shared" si="51"/>
        <v>0</v>
      </c>
      <c r="GU53" s="41">
        <f t="shared" si="51"/>
        <v>0</v>
      </c>
      <c r="GV53" s="41">
        <f t="shared" si="51"/>
        <v>0</v>
      </c>
      <c r="GW53" s="41">
        <f t="shared" si="51"/>
        <v>0</v>
      </c>
      <c r="GX53" s="41">
        <f t="shared" si="51"/>
        <v>0</v>
      </c>
      <c r="GY53" s="41">
        <f t="shared" si="51"/>
        <v>0</v>
      </c>
      <c r="GZ53" s="41">
        <f t="shared" si="51"/>
        <v>0</v>
      </c>
      <c r="HA53" s="41">
        <f t="shared" si="51"/>
        <v>0</v>
      </c>
      <c r="HB53" s="41">
        <f t="shared" si="51"/>
        <v>0</v>
      </c>
      <c r="HC53" s="41">
        <f t="shared" si="51"/>
        <v>0</v>
      </c>
      <c r="HD53" s="41">
        <f t="shared" si="51"/>
        <v>0</v>
      </c>
      <c r="HE53" s="41">
        <f t="shared" si="51"/>
        <v>0</v>
      </c>
      <c r="HF53" s="41">
        <f t="shared" ref="HF53:JQ53" si="52">IF(HF$7="",0,SUM(HF54:HF60))</f>
        <v>0</v>
      </c>
      <c r="HG53" s="41">
        <f t="shared" si="52"/>
        <v>0</v>
      </c>
      <c r="HH53" s="41">
        <f t="shared" si="52"/>
        <v>0</v>
      </c>
      <c r="HI53" s="41">
        <f t="shared" si="52"/>
        <v>0</v>
      </c>
      <c r="HJ53" s="41">
        <f t="shared" si="52"/>
        <v>0</v>
      </c>
      <c r="HK53" s="41">
        <f t="shared" si="52"/>
        <v>0</v>
      </c>
      <c r="HL53" s="41">
        <f t="shared" si="52"/>
        <v>0</v>
      </c>
      <c r="HM53" s="41">
        <f t="shared" si="52"/>
        <v>0</v>
      </c>
      <c r="HN53" s="41">
        <f t="shared" si="52"/>
        <v>0</v>
      </c>
      <c r="HO53" s="41">
        <f t="shared" si="52"/>
        <v>0</v>
      </c>
      <c r="HP53" s="41">
        <f t="shared" si="52"/>
        <v>0</v>
      </c>
      <c r="HQ53" s="41">
        <f t="shared" si="52"/>
        <v>0</v>
      </c>
      <c r="HR53" s="41">
        <f t="shared" si="52"/>
        <v>0</v>
      </c>
      <c r="HS53" s="41">
        <f t="shared" si="52"/>
        <v>0</v>
      </c>
      <c r="HT53" s="41">
        <f t="shared" si="52"/>
        <v>0</v>
      </c>
      <c r="HU53" s="41">
        <f t="shared" si="52"/>
        <v>0</v>
      </c>
      <c r="HV53" s="41">
        <f t="shared" si="52"/>
        <v>0</v>
      </c>
      <c r="HW53" s="41">
        <f t="shared" si="52"/>
        <v>0</v>
      </c>
      <c r="HX53" s="41">
        <f t="shared" si="52"/>
        <v>0</v>
      </c>
      <c r="HY53" s="41">
        <f t="shared" si="52"/>
        <v>0</v>
      </c>
      <c r="HZ53" s="41">
        <f t="shared" si="52"/>
        <v>0</v>
      </c>
      <c r="IA53" s="41">
        <f t="shared" si="52"/>
        <v>0</v>
      </c>
      <c r="IB53" s="41">
        <f t="shared" si="52"/>
        <v>0</v>
      </c>
      <c r="IC53" s="41">
        <f t="shared" si="52"/>
        <v>0</v>
      </c>
      <c r="ID53" s="41">
        <f t="shared" si="52"/>
        <v>0</v>
      </c>
      <c r="IE53" s="41">
        <f t="shared" si="52"/>
        <v>0</v>
      </c>
      <c r="IF53" s="41">
        <f t="shared" si="52"/>
        <v>0</v>
      </c>
      <c r="IG53" s="41">
        <f t="shared" si="52"/>
        <v>0</v>
      </c>
      <c r="IH53" s="41">
        <f t="shared" si="52"/>
        <v>0</v>
      </c>
      <c r="II53" s="41">
        <f t="shared" si="52"/>
        <v>0</v>
      </c>
      <c r="IJ53" s="41">
        <f t="shared" si="52"/>
        <v>0</v>
      </c>
      <c r="IK53" s="41">
        <f t="shared" si="52"/>
        <v>0</v>
      </c>
      <c r="IL53" s="41">
        <f t="shared" si="52"/>
        <v>0</v>
      </c>
      <c r="IM53" s="41">
        <f t="shared" si="52"/>
        <v>0</v>
      </c>
      <c r="IN53" s="41">
        <f t="shared" si="52"/>
        <v>0</v>
      </c>
      <c r="IO53" s="41">
        <f t="shared" si="52"/>
        <v>0</v>
      </c>
      <c r="IP53" s="41">
        <f t="shared" si="52"/>
        <v>0</v>
      </c>
      <c r="IQ53" s="41">
        <f t="shared" si="52"/>
        <v>0</v>
      </c>
      <c r="IR53" s="41">
        <f t="shared" si="52"/>
        <v>0</v>
      </c>
      <c r="IS53" s="41">
        <f t="shared" si="52"/>
        <v>0</v>
      </c>
      <c r="IT53" s="41">
        <f t="shared" si="52"/>
        <v>0</v>
      </c>
      <c r="IU53" s="41">
        <f t="shared" si="52"/>
        <v>0</v>
      </c>
      <c r="IV53" s="41">
        <f t="shared" si="52"/>
        <v>0</v>
      </c>
      <c r="IW53" s="41">
        <f t="shared" si="52"/>
        <v>0</v>
      </c>
      <c r="IX53" s="41">
        <f t="shared" si="52"/>
        <v>0</v>
      </c>
      <c r="IY53" s="41">
        <f t="shared" si="52"/>
        <v>0</v>
      </c>
      <c r="IZ53" s="41">
        <f t="shared" si="52"/>
        <v>0</v>
      </c>
      <c r="JA53" s="41">
        <f t="shared" si="52"/>
        <v>0</v>
      </c>
      <c r="JB53" s="41">
        <f t="shared" si="52"/>
        <v>0</v>
      </c>
      <c r="JC53" s="41">
        <f t="shared" si="52"/>
        <v>0</v>
      </c>
      <c r="JD53" s="41">
        <f t="shared" si="52"/>
        <v>0</v>
      </c>
      <c r="JE53" s="41">
        <f t="shared" si="52"/>
        <v>0</v>
      </c>
      <c r="JF53" s="41">
        <f t="shared" si="52"/>
        <v>0</v>
      </c>
      <c r="JG53" s="41">
        <f t="shared" si="52"/>
        <v>0</v>
      </c>
      <c r="JH53" s="41">
        <f t="shared" si="52"/>
        <v>0</v>
      </c>
      <c r="JI53" s="41">
        <f t="shared" si="52"/>
        <v>0</v>
      </c>
      <c r="JJ53" s="41">
        <f t="shared" si="52"/>
        <v>0</v>
      </c>
      <c r="JK53" s="41">
        <f t="shared" si="52"/>
        <v>0</v>
      </c>
      <c r="JL53" s="41">
        <f t="shared" si="52"/>
        <v>0</v>
      </c>
      <c r="JM53" s="41">
        <f t="shared" si="52"/>
        <v>0</v>
      </c>
      <c r="JN53" s="41">
        <f t="shared" si="52"/>
        <v>0</v>
      </c>
      <c r="JO53" s="41">
        <f t="shared" si="52"/>
        <v>0</v>
      </c>
      <c r="JP53" s="41">
        <f t="shared" si="52"/>
        <v>0</v>
      </c>
      <c r="JQ53" s="41">
        <f t="shared" si="52"/>
        <v>0</v>
      </c>
      <c r="JR53" s="41">
        <f t="shared" ref="JR53:KV53" si="53">IF(JR$7="",0,SUM(JR54:JR60))</f>
        <v>0</v>
      </c>
      <c r="JS53" s="41">
        <f t="shared" si="53"/>
        <v>0</v>
      </c>
      <c r="JT53" s="41">
        <f t="shared" si="53"/>
        <v>0</v>
      </c>
      <c r="JU53" s="41">
        <f t="shared" si="53"/>
        <v>0</v>
      </c>
      <c r="JV53" s="41">
        <f t="shared" si="53"/>
        <v>0</v>
      </c>
      <c r="JW53" s="41">
        <f t="shared" si="53"/>
        <v>0</v>
      </c>
      <c r="JX53" s="41">
        <f t="shared" si="53"/>
        <v>0</v>
      </c>
      <c r="JY53" s="41">
        <f t="shared" si="53"/>
        <v>0</v>
      </c>
      <c r="JZ53" s="41">
        <f t="shared" si="53"/>
        <v>0</v>
      </c>
      <c r="KA53" s="41">
        <f t="shared" si="53"/>
        <v>0</v>
      </c>
      <c r="KB53" s="41">
        <f t="shared" si="53"/>
        <v>0</v>
      </c>
      <c r="KC53" s="41">
        <f t="shared" si="53"/>
        <v>0</v>
      </c>
      <c r="KD53" s="41">
        <f t="shared" si="53"/>
        <v>0</v>
      </c>
      <c r="KE53" s="41">
        <f t="shared" si="53"/>
        <v>0</v>
      </c>
      <c r="KF53" s="41">
        <f t="shared" si="53"/>
        <v>0</v>
      </c>
      <c r="KG53" s="41">
        <f t="shared" si="53"/>
        <v>0</v>
      </c>
      <c r="KH53" s="41">
        <f t="shared" si="53"/>
        <v>0</v>
      </c>
      <c r="KI53" s="41">
        <f t="shared" si="53"/>
        <v>0</v>
      </c>
      <c r="KJ53" s="41">
        <f t="shared" si="53"/>
        <v>0</v>
      </c>
      <c r="KK53" s="41">
        <f t="shared" si="53"/>
        <v>0</v>
      </c>
      <c r="KL53" s="41">
        <f t="shared" si="53"/>
        <v>0</v>
      </c>
      <c r="KM53" s="41">
        <f t="shared" si="53"/>
        <v>0</v>
      </c>
      <c r="KN53" s="41">
        <f t="shared" si="53"/>
        <v>0</v>
      </c>
      <c r="KO53" s="41">
        <f t="shared" si="53"/>
        <v>0</v>
      </c>
      <c r="KP53" s="41">
        <f t="shared" si="53"/>
        <v>0</v>
      </c>
      <c r="KQ53" s="41">
        <f t="shared" si="53"/>
        <v>0</v>
      </c>
      <c r="KR53" s="41">
        <f t="shared" si="53"/>
        <v>0</v>
      </c>
      <c r="KS53" s="41">
        <f t="shared" si="53"/>
        <v>0</v>
      </c>
      <c r="KT53" s="41">
        <f t="shared" si="53"/>
        <v>0</v>
      </c>
      <c r="KU53" s="41">
        <f t="shared" si="53"/>
        <v>0</v>
      </c>
      <c r="KV53" s="41">
        <f t="shared" si="53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доход от продаж продукции</v>
      </c>
      <c r="F54" s="1"/>
      <c r="G54" s="1"/>
      <c r="H54" s="11" t="str">
        <f>H53</f>
        <v>руб.</v>
      </c>
      <c r="I54" s="1"/>
      <c r="J54" s="1"/>
      <c r="K54" s="43" t="str">
        <f>справочники!$U$11</f>
        <v>постоянные-франшиза</v>
      </c>
      <c r="L54" s="1"/>
      <c r="M54" s="5"/>
      <c r="N54" s="45"/>
      <c r="O54" s="19"/>
      <c r="P54" s="1"/>
      <c r="Q54" s="1"/>
      <c r="R54" s="45">
        <f t="shared" si="48"/>
        <v>17158873.499999996</v>
      </c>
      <c r="S54" s="1"/>
      <c r="T54" s="232"/>
      <c r="U54" s="40">
        <f>IF(U$7="",0,U44/100*условия!$V$18)</f>
        <v>185719.57199999996</v>
      </c>
      <c r="V54" s="40">
        <f>IF(V$7="",0,V44/100*условия!$V$18)</f>
        <v>211962.55499999996</v>
      </c>
      <c r="W54" s="40">
        <f>IF(W$7="",0,W44/100*условия!$V$18)</f>
        <v>240224.22899999996</v>
      </c>
      <c r="X54" s="40">
        <f>IF(X$7="",0,X44/100*условия!$V$18)</f>
        <v>270504.59399999998</v>
      </c>
      <c r="Y54" s="40">
        <f>IF(Y$7="",0,Y44/100*условия!$V$18)</f>
        <v>302803.64999999997</v>
      </c>
      <c r="Z54" s="40">
        <f>IF(Z$7="",0,Z44/100*условия!$V$18)</f>
        <v>337121.39699999994</v>
      </c>
      <c r="AA54" s="40">
        <f>IF(AA$7="",0,AA44/100*условия!$V$18)</f>
        <v>373457.83499999996</v>
      </c>
      <c r="AB54" s="40">
        <f>IF(AB$7="",0,AB44/100*условия!$V$18)</f>
        <v>411812.96399999992</v>
      </c>
      <c r="AC54" s="40">
        <f>IF(AC$7="",0,AC44/100*условия!$V$18)</f>
        <v>452186.78399999993</v>
      </c>
      <c r="AD54" s="40">
        <f>IF(AD$7="",0,AD44/100*условия!$V$18)</f>
        <v>494579.29499999993</v>
      </c>
      <c r="AE54" s="40">
        <f>IF(AE$7="",0,AE44/100*условия!$V$18)</f>
        <v>538990.49699999986</v>
      </c>
      <c r="AF54" s="40">
        <f>IF(AF$7="",0,AF44/100*условия!$V$18)</f>
        <v>585420.3899999999</v>
      </c>
      <c r="AG54" s="40">
        <f>IF(AG$7="",0,AG44/100*условия!$V$18)</f>
        <v>633868.97399999993</v>
      </c>
      <c r="AH54" s="40">
        <f>IF(AH$7="",0,AH44/100*условия!$V$18)</f>
        <v>684336.24899999984</v>
      </c>
      <c r="AI54" s="40">
        <f>IF(AI$7="",0,AI44/100*условия!$V$18)</f>
        <v>736822.21499999985</v>
      </c>
      <c r="AJ54" s="40">
        <f>IF(AJ$7="",0,AJ44/100*условия!$V$18)</f>
        <v>791326.87199999986</v>
      </c>
      <c r="AK54" s="40">
        <f>IF(AK$7="",0,AK44/100*условия!$V$18)</f>
        <v>847850.21999999986</v>
      </c>
      <c r="AL54" s="40">
        <f>IF(AL$7="",0,AL44/100*условия!$V$18)</f>
        <v>906392.25899999985</v>
      </c>
      <c r="AM54" s="40">
        <f>IF(AM$7="",0,AM44/100*условия!$V$18)</f>
        <v>966952.98899999983</v>
      </c>
      <c r="AN54" s="40">
        <f>IF(AN$7="",0,AN44/100*условия!$V$18)</f>
        <v>1029532.4099999998</v>
      </c>
      <c r="AO54" s="40">
        <f>IF(AO$7="",0,AO44/100*условия!$V$18)</f>
        <v>1094130.5219999999</v>
      </c>
      <c r="AP54" s="40">
        <f>IF(AP$7="",0,AP44/100*условия!$V$18)</f>
        <v>1160747.3249999997</v>
      </c>
      <c r="AQ54" s="40">
        <f>IF(AQ$7="",0,AQ44/100*условия!$V$18)</f>
        <v>1229382.8189999999</v>
      </c>
      <c r="AR54" s="40">
        <f>IF(AR$7="",0,AR44/100*условия!$V$18)</f>
        <v>1300037.0039999997</v>
      </c>
      <c r="AS54" s="40">
        <f>IF(AS$7="",0,AS44/100*условия!$V$18)</f>
        <v>1372709.88</v>
      </c>
      <c r="AT54" s="40">
        <f>IF(AT$7="",0,AT44/100*условия!$V$18)</f>
        <v>0</v>
      </c>
      <c r="AU54" s="40">
        <f>IF(AU$7="",0,AU44/100*условия!$V$18)</f>
        <v>0</v>
      </c>
      <c r="AV54" s="40">
        <f>IF(AV$7="",0,AV44/100*условия!$V$18)</f>
        <v>0</v>
      </c>
      <c r="AW54" s="40">
        <f>IF(AW$7="",0,AW44/100*условия!$V$18)</f>
        <v>0</v>
      </c>
      <c r="AX54" s="40">
        <f>IF(AX$7="",0,AX44/100*условия!$V$18)</f>
        <v>0</v>
      </c>
      <c r="AY54" s="40">
        <f>IF(AY$7="",0,AY44/100*условия!$V$18)</f>
        <v>0</v>
      </c>
      <c r="AZ54" s="40">
        <f>IF(AZ$7="",0,AZ44/100*условия!$V$18)</f>
        <v>0</v>
      </c>
      <c r="BA54" s="40">
        <f>IF(BA$7="",0,BA44/100*условия!$V$18)</f>
        <v>0</v>
      </c>
      <c r="BB54" s="40">
        <f>IF(BB$7="",0,BB44/100*условия!$V$18)</f>
        <v>0</v>
      </c>
      <c r="BC54" s="40">
        <f>IF(BC$7="",0,BC44/100*условия!$V$18)</f>
        <v>0</v>
      </c>
      <c r="BD54" s="40">
        <f>IF(BD$7="",0,BD44/100*условия!$V$18)</f>
        <v>0</v>
      </c>
      <c r="BE54" s="40">
        <f>IF(BE$7="",0,BE44/100*условия!$V$18)</f>
        <v>0</v>
      </c>
      <c r="BF54" s="40">
        <f>IF(BF$7="",0,BF44/100*условия!$V$18)</f>
        <v>0</v>
      </c>
      <c r="BG54" s="40">
        <f>IF(BG$7="",0,BG44/100*условия!$V$18)</f>
        <v>0</v>
      </c>
      <c r="BH54" s="40">
        <f>IF(BH$7="",0,BH44/100*условия!$V$18)</f>
        <v>0</v>
      </c>
      <c r="BI54" s="40">
        <f>IF(BI$7="",0,BI44/100*условия!$V$18)</f>
        <v>0</v>
      </c>
      <c r="BJ54" s="40">
        <f>IF(BJ$7="",0,BJ44/100*условия!$V$18)</f>
        <v>0</v>
      </c>
      <c r="BK54" s="40">
        <f>IF(BK$7="",0,BK44/100*условия!$V$18)</f>
        <v>0</v>
      </c>
      <c r="BL54" s="40">
        <f>IF(BL$7="",0,BL44/100*условия!$V$18)</f>
        <v>0</v>
      </c>
      <c r="BM54" s="40">
        <f>IF(BM$7="",0,BM44/100*условия!$V$18)</f>
        <v>0</v>
      </c>
      <c r="BN54" s="40">
        <f>IF(BN$7="",0,BN44/100*условия!$V$18)</f>
        <v>0</v>
      </c>
      <c r="BO54" s="40">
        <f>IF(BO$7="",0,BO44/100*условия!$V$18)</f>
        <v>0</v>
      </c>
      <c r="BP54" s="40">
        <f>IF(BP$7="",0,BP44/100*условия!$V$18)</f>
        <v>0</v>
      </c>
      <c r="BQ54" s="40">
        <f>IF(BQ$7="",0,BQ44/100*условия!$V$18)</f>
        <v>0</v>
      </c>
      <c r="BR54" s="40">
        <f>IF(BR$7="",0,BR44/100*условия!$V$18)</f>
        <v>0</v>
      </c>
      <c r="BS54" s="40">
        <f>IF(BS$7="",0,BS44/100*условия!$V$18)</f>
        <v>0</v>
      </c>
      <c r="BT54" s="40">
        <f>IF(BT$7="",0,BT44/100*условия!$V$18)</f>
        <v>0</v>
      </c>
      <c r="BU54" s="40">
        <f>IF(BU$7="",0,BU44/100*условия!$V$18)</f>
        <v>0</v>
      </c>
      <c r="BV54" s="40">
        <f>IF(BV$7="",0,BV44/100*условия!$V$18)</f>
        <v>0</v>
      </c>
      <c r="BW54" s="40">
        <f>IF(BW$7="",0,BW44/100*условия!$V$18)</f>
        <v>0</v>
      </c>
      <c r="BX54" s="40">
        <f>IF(BX$7="",0,BX44/100*условия!$V$18)</f>
        <v>0</v>
      </c>
      <c r="BY54" s="40">
        <f>IF(BY$7="",0,BY44/100*условия!$V$18)</f>
        <v>0</v>
      </c>
      <c r="BZ54" s="40">
        <f>IF(BZ$7="",0,BZ44/100*условия!$V$18)</f>
        <v>0</v>
      </c>
      <c r="CA54" s="40">
        <f>IF(CA$7="",0,CA44/100*условия!$V$18)</f>
        <v>0</v>
      </c>
      <c r="CB54" s="40">
        <f>IF(CB$7="",0,CB44/100*условия!$V$18)</f>
        <v>0</v>
      </c>
      <c r="CC54" s="40">
        <f>IF(CC$7="",0,CC44/100*условия!$V$18)</f>
        <v>0</v>
      </c>
      <c r="CD54" s="40">
        <f>IF(CD$7="",0,CD44/100*условия!$V$18)</f>
        <v>0</v>
      </c>
      <c r="CE54" s="40">
        <f>IF(CE$7="",0,CE44/100*условия!$V$18)</f>
        <v>0</v>
      </c>
      <c r="CF54" s="40">
        <f>IF(CF$7="",0,CF44/100*условия!$V$18)</f>
        <v>0</v>
      </c>
      <c r="CG54" s="40">
        <f>IF(CG$7="",0,CG44/100*условия!$V$18)</f>
        <v>0</v>
      </c>
      <c r="CH54" s="40">
        <f>IF(CH$7="",0,CH44/100*условия!$V$18)</f>
        <v>0</v>
      </c>
      <c r="CI54" s="40">
        <f>IF(CI$7="",0,CI44/100*условия!$V$18)</f>
        <v>0</v>
      </c>
      <c r="CJ54" s="40">
        <f>IF(CJ$7="",0,CJ44/100*условия!$V$18)</f>
        <v>0</v>
      </c>
      <c r="CK54" s="40">
        <f>IF(CK$7="",0,CK44/100*условия!$V$18)</f>
        <v>0</v>
      </c>
      <c r="CL54" s="40">
        <f>IF(CL$7="",0,CL44/100*условия!$V$18)</f>
        <v>0</v>
      </c>
      <c r="CM54" s="40">
        <f>IF(CM$7="",0,CM44/100*условия!$V$18)</f>
        <v>0</v>
      </c>
      <c r="CN54" s="40">
        <f>IF(CN$7="",0,CN44/100*условия!$V$18)</f>
        <v>0</v>
      </c>
      <c r="CO54" s="40">
        <f>IF(CO$7="",0,CO44/100*условия!$V$18)</f>
        <v>0</v>
      </c>
      <c r="CP54" s="40">
        <f>IF(CP$7="",0,CP44/100*условия!$V$18)</f>
        <v>0</v>
      </c>
      <c r="CQ54" s="40">
        <f>IF(CQ$7="",0,CQ44/100*условия!$V$18)</f>
        <v>0</v>
      </c>
      <c r="CR54" s="40">
        <f>IF(CR$7="",0,CR44/100*условия!$V$18)</f>
        <v>0</v>
      </c>
      <c r="CS54" s="40">
        <f>IF(CS$7="",0,CS44/100*условия!$V$18)</f>
        <v>0</v>
      </c>
      <c r="CT54" s="40">
        <f>IF(CT$7="",0,CT44/100*условия!$V$18)</f>
        <v>0</v>
      </c>
      <c r="CU54" s="40">
        <f>IF(CU$7="",0,CU44/100*условия!$V$18)</f>
        <v>0</v>
      </c>
      <c r="CV54" s="40">
        <f>IF(CV$7="",0,CV44/100*условия!$V$18)</f>
        <v>0</v>
      </c>
      <c r="CW54" s="40">
        <f>IF(CW$7="",0,CW44/100*условия!$V$18)</f>
        <v>0</v>
      </c>
      <c r="CX54" s="40">
        <f>IF(CX$7="",0,CX44/100*условия!$V$18)</f>
        <v>0</v>
      </c>
      <c r="CY54" s="40">
        <f>IF(CY$7="",0,CY44/100*условия!$V$18)</f>
        <v>0</v>
      </c>
      <c r="CZ54" s="40">
        <f>IF(CZ$7="",0,CZ44/100*условия!$V$18)</f>
        <v>0</v>
      </c>
      <c r="DA54" s="40">
        <f>IF(DA$7="",0,DA44/100*условия!$V$18)</f>
        <v>0</v>
      </c>
      <c r="DB54" s="40">
        <f>IF(DB$7="",0,DB44/100*условия!$V$18)</f>
        <v>0</v>
      </c>
      <c r="DC54" s="40">
        <f>IF(DC$7="",0,DC44/100*условия!$V$18)</f>
        <v>0</v>
      </c>
      <c r="DD54" s="40">
        <f>IF(DD$7="",0,DD44/100*условия!$V$18)</f>
        <v>0</v>
      </c>
      <c r="DE54" s="40">
        <f>IF(DE$7="",0,DE44/100*условия!$V$18)</f>
        <v>0</v>
      </c>
      <c r="DF54" s="40">
        <f>IF(DF$7="",0,DF44/100*условия!$V$18)</f>
        <v>0</v>
      </c>
      <c r="DG54" s="40">
        <f>IF(DG$7="",0,DG44/100*условия!$V$18)</f>
        <v>0</v>
      </c>
      <c r="DH54" s="40">
        <f>IF(DH$7="",0,DH44/100*условия!$V$18)</f>
        <v>0</v>
      </c>
      <c r="DI54" s="40">
        <f>IF(DI$7="",0,DI44/100*условия!$V$18)</f>
        <v>0</v>
      </c>
      <c r="DJ54" s="40">
        <f>IF(DJ$7="",0,DJ44/100*условия!$V$18)</f>
        <v>0</v>
      </c>
      <c r="DK54" s="40">
        <f>IF(DK$7="",0,DK44/100*условия!$V$18)</f>
        <v>0</v>
      </c>
      <c r="DL54" s="40">
        <f>IF(DL$7="",0,DL44/100*условия!$V$18)</f>
        <v>0</v>
      </c>
      <c r="DM54" s="40">
        <f>IF(DM$7="",0,DM44/100*условия!$V$18)</f>
        <v>0</v>
      </c>
      <c r="DN54" s="40">
        <f>IF(DN$7="",0,DN44/100*условия!$V$18)</f>
        <v>0</v>
      </c>
      <c r="DO54" s="40">
        <f>IF(DO$7="",0,DO44/100*условия!$V$18)</f>
        <v>0</v>
      </c>
      <c r="DP54" s="40">
        <f>IF(DP$7="",0,DP44/100*условия!$V$18)</f>
        <v>0</v>
      </c>
      <c r="DQ54" s="40">
        <f>IF(DQ$7="",0,DQ44/100*условия!$V$18)</f>
        <v>0</v>
      </c>
      <c r="DR54" s="40">
        <f>IF(DR$7="",0,DR44/100*условия!$V$18)</f>
        <v>0</v>
      </c>
      <c r="DS54" s="40">
        <f>IF(DS$7="",0,DS44/100*условия!$V$18)</f>
        <v>0</v>
      </c>
      <c r="DT54" s="40">
        <f>IF(DT$7="",0,DT44/100*условия!$V$18)</f>
        <v>0</v>
      </c>
      <c r="DU54" s="40">
        <f>IF(DU$7="",0,DU44/100*условия!$V$18)</f>
        <v>0</v>
      </c>
      <c r="DV54" s="40">
        <f>IF(DV$7="",0,DV44/100*условия!$V$18)</f>
        <v>0</v>
      </c>
      <c r="DW54" s="40">
        <f>IF(DW$7="",0,DW44/100*условия!$V$18)</f>
        <v>0</v>
      </c>
      <c r="DX54" s="40">
        <f>IF(DX$7="",0,DX44/100*условия!$V$18)</f>
        <v>0</v>
      </c>
      <c r="DY54" s="40">
        <f>IF(DY$7="",0,DY44/100*условия!$V$18)</f>
        <v>0</v>
      </c>
      <c r="DZ54" s="40">
        <f>IF(DZ$7="",0,DZ44/100*условия!$V$18)</f>
        <v>0</v>
      </c>
      <c r="EA54" s="40">
        <f>IF(EA$7="",0,EA44/100*условия!$V$18)</f>
        <v>0</v>
      </c>
      <c r="EB54" s="40">
        <f>IF(EB$7="",0,EB44/100*условия!$V$18)</f>
        <v>0</v>
      </c>
      <c r="EC54" s="40">
        <f>IF(EC$7="",0,EC44/100*условия!$V$18)</f>
        <v>0</v>
      </c>
      <c r="ED54" s="40">
        <f>IF(ED$7="",0,ED44/100*условия!$V$18)</f>
        <v>0</v>
      </c>
      <c r="EE54" s="40">
        <f>IF(EE$7="",0,EE44/100*условия!$V$18)</f>
        <v>0</v>
      </c>
      <c r="EF54" s="40">
        <f>IF(EF$7="",0,EF44/100*условия!$V$18)</f>
        <v>0</v>
      </c>
      <c r="EG54" s="40">
        <f>IF(EG$7="",0,EG44/100*условия!$V$18)</f>
        <v>0</v>
      </c>
      <c r="EH54" s="40">
        <f>IF(EH$7="",0,EH44/100*условия!$V$18)</f>
        <v>0</v>
      </c>
      <c r="EI54" s="40">
        <f>IF(EI$7="",0,EI44/100*условия!$V$18)</f>
        <v>0</v>
      </c>
      <c r="EJ54" s="40">
        <f>IF(EJ$7="",0,EJ44/100*условия!$V$18)</f>
        <v>0</v>
      </c>
      <c r="EK54" s="40">
        <f>IF(EK$7="",0,EK44/100*условия!$V$18)</f>
        <v>0</v>
      </c>
      <c r="EL54" s="40">
        <f>IF(EL$7="",0,EL44/100*условия!$V$18)</f>
        <v>0</v>
      </c>
      <c r="EM54" s="40">
        <f>IF(EM$7="",0,EM44/100*условия!$V$18)</f>
        <v>0</v>
      </c>
      <c r="EN54" s="40">
        <f>IF(EN$7="",0,EN44/100*условия!$V$18)</f>
        <v>0</v>
      </c>
      <c r="EO54" s="40">
        <f>IF(EO$7="",0,EO44/100*условия!$V$18)</f>
        <v>0</v>
      </c>
      <c r="EP54" s="40">
        <f>IF(EP$7="",0,EP44/100*условия!$V$18)</f>
        <v>0</v>
      </c>
      <c r="EQ54" s="40">
        <f>IF(EQ$7="",0,EQ44/100*условия!$V$18)</f>
        <v>0</v>
      </c>
      <c r="ER54" s="40">
        <f>IF(ER$7="",0,ER44/100*условия!$V$18)</f>
        <v>0</v>
      </c>
      <c r="ES54" s="40">
        <f>IF(ES$7="",0,ES44/100*условия!$V$18)</f>
        <v>0</v>
      </c>
      <c r="ET54" s="40">
        <f>IF(ET$7="",0,ET44/100*условия!$V$18)</f>
        <v>0</v>
      </c>
      <c r="EU54" s="40">
        <f>IF(EU$7="",0,EU44/100*условия!$V$18)</f>
        <v>0</v>
      </c>
      <c r="EV54" s="40">
        <f>IF(EV$7="",0,EV44/100*условия!$V$18)</f>
        <v>0</v>
      </c>
      <c r="EW54" s="40">
        <f>IF(EW$7="",0,EW44/100*условия!$V$18)</f>
        <v>0</v>
      </c>
      <c r="EX54" s="40">
        <f>IF(EX$7="",0,EX44/100*условия!$V$18)</f>
        <v>0</v>
      </c>
      <c r="EY54" s="40">
        <f>IF(EY$7="",0,EY44/100*условия!$V$18)</f>
        <v>0</v>
      </c>
      <c r="EZ54" s="40">
        <f>IF(EZ$7="",0,EZ44/100*условия!$V$18)</f>
        <v>0</v>
      </c>
      <c r="FA54" s="40">
        <f>IF(FA$7="",0,FA44/100*условия!$V$18)</f>
        <v>0</v>
      </c>
      <c r="FB54" s="40">
        <f>IF(FB$7="",0,FB44/100*условия!$V$18)</f>
        <v>0</v>
      </c>
      <c r="FC54" s="40">
        <f>IF(FC$7="",0,FC44/100*условия!$V$18)</f>
        <v>0</v>
      </c>
      <c r="FD54" s="40">
        <f>IF(FD$7="",0,FD44/100*условия!$V$18)</f>
        <v>0</v>
      </c>
      <c r="FE54" s="40">
        <f>IF(FE$7="",0,FE44/100*условия!$V$18)</f>
        <v>0</v>
      </c>
      <c r="FF54" s="40">
        <f>IF(FF$7="",0,FF44/100*условия!$V$18)</f>
        <v>0</v>
      </c>
      <c r="FG54" s="40">
        <f>IF(FG$7="",0,FG44/100*условия!$V$18)</f>
        <v>0</v>
      </c>
      <c r="FH54" s="40">
        <f>IF(FH$7="",0,FH44/100*условия!$V$18)</f>
        <v>0</v>
      </c>
      <c r="FI54" s="40">
        <f>IF(FI$7="",0,FI44/100*условия!$V$18)</f>
        <v>0</v>
      </c>
      <c r="FJ54" s="40">
        <f>IF(FJ$7="",0,FJ44/100*условия!$V$18)</f>
        <v>0</v>
      </c>
      <c r="FK54" s="40">
        <f>IF(FK$7="",0,FK44/100*условия!$V$18)</f>
        <v>0</v>
      </c>
      <c r="FL54" s="40">
        <f>IF(FL$7="",0,FL44/100*условия!$V$18)</f>
        <v>0</v>
      </c>
      <c r="FM54" s="40">
        <f>IF(FM$7="",0,FM44/100*условия!$V$18)</f>
        <v>0</v>
      </c>
      <c r="FN54" s="40">
        <f>IF(FN$7="",0,FN44/100*условия!$V$18)</f>
        <v>0</v>
      </c>
      <c r="FO54" s="40">
        <f>IF(FO$7="",0,FO44/100*условия!$V$18)</f>
        <v>0</v>
      </c>
      <c r="FP54" s="40">
        <f>IF(FP$7="",0,FP44/100*условия!$V$18)</f>
        <v>0</v>
      </c>
      <c r="FQ54" s="40">
        <f>IF(FQ$7="",0,FQ44/100*условия!$V$18)</f>
        <v>0</v>
      </c>
      <c r="FR54" s="40">
        <f>IF(FR$7="",0,FR44/100*условия!$V$18)</f>
        <v>0</v>
      </c>
      <c r="FS54" s="40">
        <f>IF(FS$7="",0,FS44/100*условия!$V$18)</f>
        <v>0</v>
      </c>
      <c r="FT54" s="40">
        <f>IF(FT$7="",0,FT44/100*условия!$V$18)</f>
        <v>0</v>
      </c>
      <c r="FU54" s="40">
        <f>IF(FU$7="",0,FU44/100*условия!$V$18)</f>
        <v>0</v>
      </c>
      <c r="FV54" s="40">
        <f>IF(FV$7="",0,FV44/100*условия!$V$18)</f>
        <v>0</v>
      </c>
      <c r="FW54" s="40">
        <f>IF(FW$7="",0,FW44/100*условия!$V$18)</f>
        <v>0</v>
      </c>
      <c r="FX54" s="40">
        <f>IF(FX$7="",0,FX44/100*условия!$V$18)</f>
        <v>0</v>
      </c>
      <c r="FY54" s="40">
        <f>IF(FY$7="",0,FY44/100*условия!$V$18)</f>
        <v>0</v>
      </c>
      <c r="FZ54" s="40">
        <f>IF(FZ$7="",0,FZ44/100*условия!$V$18)</f>
        <v>0</v>
      </c>
      <c r="GA54" s="40">
        <f>IF(GA$7="",0,GA44/100*условия!$V$18)</f>
        <v>0</v>
      </c>
      <c r="GB54" s="40">
        <f>IF(GB$7="",0,GB44/100*условия!$V$18)</f>
        <v>0</v>
      </c>
      <c r="GC54" s="40">
        <f>IF(GC$7="",0,GC44/100*условия!$V$18)</f>
        <v>0</v>
      </c>
      <c r="GD54" s="40">
        <f>IF(GD$7="",0,GD44/100*условия!$V$18)</f>
        <v>0</v>
      </c>
      <c r="GE54" s="40">
        <f>IF(GE$7="",0,GE44/100*условия!$V$18)</f>
        <v>0</v>
      </c>
      <c r="GF54" s="40">
        <f>IF(GF$7="",0,GF44/100*условия!$V$18)</f>
        <v>0</v>
      </c>
      <c r="GG54" s="40">
        <f>IF(GG$7="",0,GG44/100*условия!$V$18)</f>
        <v>0</v>
      </c>
      <c r="GH54" s="40">
        <f>IF(GH$7="",0,GH44/100*условия!$V$18)</f>
        <v>0</v>
      </c>
      <c r="GI54" s="40">
        <f>IF(GI$7="",0,GI44/100*условия!$V$18)</f>
        <v>0</v>
      </c>
      <c r="GJ54" s="40">
        <f>IF(GJ$7="",0,GJ44/100*условия!$V$18)</f>
        <v>0</v>
      </c>
      <c r="GK54" s="40">
        <f>IF(GK$7="",0,GK44/100*условия!$V$18)</f>
        <v>0</v>
      </c>
      <c r="GL54" s="40">
        <f>IF(GL$7="",0,GL44/100*условия!$V$18)</f>
        <v>0</v>
      </c>
      <c r="GM54" s="40">
        <f>IF(GM$7="",0,GM44/100*условия!$V$18)</f>
        <v>0</v>
      </c>
      <c r="GN54" s="40">
        <f>IF(GN$7="",0,GN44/100*условия!$V$18)</f>
        <v>0</v>
      </c>
      <c r="GO54" s="40">
        <f>IF(GO$7="",0,GO44/100*условия!$V$18)</f>
        <v>0</v>
      </c>
      <c r="GP54" s="40">
        <f>IF(GP$7="",0,GP44/100*условия!$V$18)</f>
        <v>0</v>
      </c>
      <c r="GQ54" s="40">
        <f>IF(GQ$7="",0,GQ44/100*условия!$V$18)</f>
        <v>0</v>
      </c>
      <c r="GR54" s="40">
        <f>IF(GR$7="",0,GR44/100*условия!$V$18)</f>
        <v>0</v>
      </c>
      <c r="GS54" s="40">
        <f>IF(GS$7="",0,GS44/100*условия!$V$18)</f>
        <v>0</v>
      </c>
      <c r="GT54" s="40">
        <f>IF(GT$7="",0,GT44/100*условия!$V$18)</f>
        <v>0</v>
      </c>
      <c r="GU54" s="40">
        <f>IF(GU$7="",0,GU44/100*условия!$V$18)</f>
        <v>0</v>
      </c>
      <c r="GV54" s="40">
        <f>IF(GV$7="",0,GV44/100*условия!$V$18)</f>
        <v>0</v>
      </c>
      <c r="GW54" s="40">
        <f>IF(GW$7="",0,GW44/100*условия!$V$18)</f>
        <v>0</v>
      </c>
      <c r="GX54" s="40">
        <f>IF(GX$7="",0,GX44/100*условия!$V$18)</f>
        <v>0</v>
      </c>
      <c r="GY54" s="40">
        <f>IF(GY$7="",0,GY44/100*условия!$V$18)</f>
        <v>0</v>
      </c>
      <c r="GZ54" s="40">
        <f>IF(GZ$7="",0,GZ44/100*условия!$V$18)</f>
        <v>0</v>
      </c>
      <c r="HA54" s="40">
        <f>IF(HA$7="",0,HA44/100*условия!$V$18)</f>
        <v>0</v>
      </c>
      <c r="HB54" s="40">
        <f>IF(HB$7="",0,HB44/100*условия!$V$18)</f>
        <v>0</v>
      </c>
      <c r="HC54" s="40">
        <f>IF(HC$7="",0,HC44/100*условия!$V$18)</f>
        <v>0</v>
      </c>
      <c r="HD54" s="40">
        <f>IF(HD$7="",0,HD44/100*условия!$V$18)</f>
        <v>0</v>
      </c>
      <c r="HE54" s="40">
        <f>IF(HE$7="",0,HE44/100*условия!$V$18)</f>
        <v>0</v>
      </c>
      <c r="HF54" s="40">
        <f>IF(HF$7="",0,HF44/100*условия!$V$18)</f>
        <v>0</v>
      </c>
      <c r="HG54" s="40">
        <f>IF(HG$7="",0,HG44/100*условия!$V$18)</f>
        <v>0</v>
      </c>
      <c r="HH54" s="40">
        <f>IF(HH$7="",0,HH44/100*условия!$V$18)</f>
        <v>0</v>
      </c>
      <c r="HI54" s="40">
        <f>IF(HI$7="",0,HI44/100*условия!$V$18)</f>
        <v>0</v>
      </c>
      <c r="HJ54" s="40">
        <f>IF(HJ$7="",0,HJ44/100*условия!$V$18)</f>
        <v>0</v>
      </c>
      <c r="HK54" s="40">
        <f>IF(HK$7="",0,HK44/100*условия!$V$18)</f>
        <v>0</v>
      </c>
      <c r="HL54" s="40">
        <f>IF(HL$7="",0,HL44/100*условия!$V$18)</f>
        <v>0</v>
      </c>
      <c r="HM54" s="40">
        <f>IF(HM$7="",0,HM44/100*условия!$V$18)</f>
        <v>0</v>
      </c>
      <c r="HN54" s="40">
        <f>IF(HN$7="",0,HN44/100*условия!$V$18)</f>
        <v>0</v>
      </c>
      <c r="HO54" s="40">
        <f>IF(HO$7="",0,HO44/100*условия!$V$18)</f>
        <v>0</v>
      </c>
      <c r="HP54" s="40">
        <f>IF(HP$7="",0,HP44/100*условия!$V$18)</f>
        <v>0</v>
      </c>
      <c r="HQ54" s="40">
        <f>IF(HQ$7="",0,HQ44/100*условия!$V$18)</f>
        <v>0</v>
      </c>
      <c r="HR54" s="40">
        <f>IF(HR$7="",0,HR44/100*условия!$V$18)</f>
        <v>0</v>
      </c>
      <c r="HS54" s="40">
        <f>IF(HS$7="",0,HS44/100*условия!$V$18)</f>
        <v>0</v>
      </c>
      <c r="HT54" s="40">
        <f>IF(HT$7="",0,HT44/100*условия!$V$18)</f>
        <v>0</v>
      </c>
      <c r="HU54" s="40">
        <f>IF(HU$7="",0,HU44/100*условия!$V$18)</f>
        <v>0</v>
      </c>
      <c r="HV54" s="40">
        <f>IF(HV$7="",0,HV44/100*условия!$V$18)</f>
        <v>0</v>
      </c>
      <c r="HW54" s="40">
        <f>IF(HW$7="",0,HW44/100*условия!$V$18)</f>
        <v>0</v>
      </c>
      <c r="HX54" s="40">
        <f>IF(HX$7="",0,HX44/100*условия!$V$18)</f>
        <v>0</v>
      </c>
      <c r="HY54" s="40">
        <f>IF(HY$7="",0,HY44/100*условия!$V$18)</f>
        <v>0</v>
      </c>
      <c r="HZ54" s="40">
        <f>IF(HZ$7="",0,HZ44/100*условия!$V$18)</f>
        <v>0</v>
      </c>
      <c r="IA54" s="40">
        <f>IF(IA$7="",0,IA44/100*условия!$V$18)</f>
        <v>0</v>
      </c>
      <c r="IB54" s="40">
        <f>IF(IB$7="",0,IB44/100*условия!$V$18)</f>
        <v>0</v>
      </c>
      <c r="IC54" s="40">
        <f>IF(IC$7="",0,IC44/100*условия!$V$18)</f>
        <v>0</v>
      </c>
      <c r="ID54" s="40">
        <f>IF(ID$7="",0,ID44/100*условия!$V$18)</f>
        <v>0</v>
      </c>
      <c r="IE54" s="40">
        <f>IF(IE$7="",0,IE44/100*условия!$V$18)</f>
        <v>0</v>
      </c>
      <c r="IF54" s="40">
        <f>IF(IF$7="",0,IF44/100*условия!$V$18)</f>
        <v>0</v>
      </c>
      <c r="IG54" s="40">
        <f>IF(IG$7="",0,IG44/100*условия!$V$18)</f>
        <v>0</v>
      </c>
      <c r="IH54" s="40">
        <f>IF(IH$7="",0,IH44/100*условия!$V$18)</f>
        <v>0</v>
      </c>
      <c r="II54" s="40">
        <f>IF(II$7="",0,II44/100*условия!$V$18)</f>
        <v>0</v>
      </c>
      <c r="IJ54" s="40">
        <f>IF(IJ$7="",0,IJ44/100*условия!$V$18)</f>
        <v>0</v>
      </c>
      <c r="IK54" s="40">
        <f>IF(IK$7="",0,IK44/100*условия!$V$18)</f>
        <v>0</v>
      </c>
      <c r="IL54" s="40">
        <f>IF(IL$7="",0,IL44/100*условия!$V$18)</f>
        <v>0</v>
      </c>
      <c r="IM54" s="40">
        <f>IF(IM$7="",0,IM44/100*условия!$V$18)</f>
        <v>0</v>
      </c>
      <c r="IN54" s="40">
        <f>IF(IN$7="",0,IN44/100*условия!$V$18)</f>
        <v>0</v>
      </c>
      <c r="IO54" s="40">
        <f>IF(IO$7="",0,IO44/100*условия!$V$18)</f>
        <v>0</v>
      </c>
      <c r="IP54" s="40">
        <f>IF(IP$7="",0,IP44/100*условия!$V$18)</f>
        <v>0</v>
      </c>
      <c r="IQ54" s="40">
        <f>IF(IQ$7="",0,IQ44/100*условия!$V$18)</f>
        <v>0</v>
      </c>
      <c r="IR54" s="40">
        <f>IF(IR$7="",0,IR44/100*условия!$V$18)</f>
        <v>0</v>
      </c>
      <c r="IS54" s="40">
        <f>IF(IS$7="",0,IS44/100*условия!$V$18)</f>
        <v>0</v>
      </c>
      <c r="IT54" s="40">
        <f>IF(IT$7="",0,IT44/100*условия!$V$18)</f>
        <v>0</v>
      </c>
      <c r="IU54" s="40">
        <f>IF(IU$7="",0,IU44/100*условия!$V$18)</f>
        <v>0</v>
      </c>
      <c r="IV54" s="40">
        <f>IF(IV$7="",0,IV44/100*условия!$V$18)</f>
        <v>0</v>
      </c>
      <c r="IW54" s="40">
        <f>IF(IW$7="",0,IW44/100*условия!$V$18)</f>
        <v>0</v>
      </c>
      <c r="IX54" s="40">
        <f>IF(IX$7="",0,IX44/100*условия!$V$18)</f>
        <v>0</v>
      </c>
      <c r="IY54" s="40">
        <f>IF(IY$7="",0,IY44/100*условия!$V$18)</f>
        <v>0</v>
      </c>
      <c r="IZ54" s="40">
        <f>IF(IZ$7="",0,IZ44/100*условия!$V$18)</f>
        <v>0</v>
      </c>
      <c r="JA54" s="40">
        <f>IF(JA$7="",0,JA44/100*условия!$V$18)</f>
        <v>0</v>
      </c>
      <c r="JB54" s="40">
        <f>IF(JB$7="",0,JB44/100*условия!$V$18)</f>
        <v>0</v>
      </c>
      <c r="JC54" s="40">
        <f>IF(JC$7="",0,JC44/100*условия!$V$18)</f>
        <v>0</v>
      </c>
      <c r="JD54" s="40">
        <f>IF(JD$7="",0,JD44/100*условия!$V$18)</f>
        <v>0</v>
      </c>
      <c r="JE54" s="40">
        <f>IF(JE$7="",0,JE44/100*условия!$V$18)</f>
        <v>0</v>
      </c>
      <c r="JF54" s="40">
        <f>IF(JF$7="",0,JF44/100*условия!$V$18)</f>
        <v>0</v>
      </c>
      <c r="JG54" s="40">
        <f>IF(JG$7="",0,JG44/100*условия!$V$18)</f>
        <v>0</v>
      </c>
      <c r="JH54" s="40">
        <f>IF(JH$7="",0,JH44/100*условия!$V$18)</f>
        <v>0</v>
      </c>
      <c r="JI54" s="40">
        <f>IF(JI$7="",0,JI44/100*условия!$V$18)</f>
        <v>0</v>
      </c>
      <c r="JJ54" s="40">
        <f>IF(JJ$7="",0,JJ44/100*условия!$V$18)</f>
        <v>0</v>
      </c>
      <c r="JK54" s="40">
        <f>IF(JK$7="",0,JK44/100*условия!$V$18)</f>
        <v>0</v>
      </c>
      <c r="JL54" s="40">
        <f>IF(JL$7="",0,JL44/100*условия!$V$18)</f>
        <v>0</v>
      </c>
      <c r="JM54" s="40">
        <f>IF(JM$7="",0,JM44/100*условия!$V$18)</f>
        <v>0</v>
      </c>
      <c r="JN54" s="40">
        <f>IF(JN$7="",0,JN44/100*условия!$V$18)</f>
        <v>0</v>
      </c>
      <c r="JO54" s="40">
        <f>IF(JO$7="",0,JO44/100*условия!$V$18)</f>
        <v>0</v>
      </c>
      <c r="JP54" s="40">
        <f>IF(JP$7="",0,JP44/100*условия!$V$18)</f>
        <v>0</v>
      </c>
      <c r="JQ54" s="40">
        <f>IF(JQ$7="",0,JQ44/100*условия!$V$18)</f>
        <v>0</v>
      </c>
      <c r="JR54" s="40">
        <f>IF(JR$7="",0,JR44/100*условия!$V$18)</f>
        <v>0</v>
      </c>
      <c r="JS54" s="40">
        <f>IF(JS$7="",0,JS44/100*условия!$V$18)</f>
        <v>0</v>
      </c>
      <c r="JT54" s="40">
        <f>IF(JT$7="",0,JT44/100*условия!$V$18)</f>
        <v>0</v>
      </c>
      <c r="JU54" s="40">
        <f>IF(JU$7="",0,JU44/100*условия!$V$18)</f>
        <v>0</v>
      </c>
      <c r="JV54" s="40">
        <f>IF(JV$7="",0,JV44/100*условия!$V$18)</f>
        <v>0</v>
      </c>
      <c r="JW54" s="40">
        <f>IF(JW$7="",0,JW44/100*условия!$V$18)</f>
        <v>0</v>
      </c>
      <c r="JX54" s="40">
        <f>IF(JX$7="",0,JX44/100*условия!$V$18)</f>
        <v>0</v>
      </c>
      <c r="JY54" s="40">
        <f>IF(JY$7="",0,JY44/100*условия!$V$18)</f>
        <v>0</v>
      </c>
      <c r="JZ54" s="40">
        <f>IF(JZ$7="",0,JZ44/100*условия!$V$18)</f>
        <v>0</v>
      </c>
      <c r="KA54" s="40">
        <f>IF(KA$7="",0,KA44/100*условия!$V$18)</f>
        <v>0</v>
      </c>
      <c r="KB54" s="40">
        <f>IF(KB$7="",0,KB44/100*условия!$V$18)</f>
        <v>0</v>
      </c>
      <c r="KC54" s="40">
        <f>IF(KC$7="",0,KC44/100*условия!$V$18)</f>
        <v>0</v>
      </c>
      <c r="KD54" s="40">
        <f>IF(KD$7="",0,KD44/100*условия!$V$18)</f>
        <v>0</v>
      </c>
      <c r="KE54" s="40">
        <f>IF(KE$7="",0,KE44/100*условия!$V$18)</f>
        <v>0</v>
      </c>
      <c r="KF54" s="40">
        <f>IF(KF$7="",0,KF44/100*условия!$V$18)</f>
        <v>0</v>
      </c>
      <c r="KG54" s="40">
        <f>IF(KG$7="",0,KG44/100*условия!$V$18)</f>
        <v>0</v>
      </c>
      <c r="KH54" s="40">
        <f>IF(KH$7="",0,KH44/100*условия!$V$18)</f>
        <v>0</v>
      </c>
      <c r="KI54" s="40">
        <f>IF(KI$7="",0,KI44/100*условия!$V$18)</f>
        <v>0</v>
      </c>
      <c r="KJ54" s="40">
        <f>IF(KJ$7="",0,KJ44/100*условия!$V$18)</f>
        <v>0</v>
      </c>
      <c r="KK54" s="40">
        <f>IF(KK$7="",0,KK44/100*условия!$V$18)</f>
        <v>0</v>
      </c>
      <c r="KL54" s="40">
        <f>IF(KL$7="",0,KL44/100*условия!$V$18)</f>
        <v>0</v>
      </c>
      <c r="KM54" s="40">
        <f>IF(KM$7="",0,KM44/100*условия!$V$18)</f>
        <v>0</v>
      </c>
      <c r="KN54" s="40">
        <f>IF(KN$7="",0,KN44/100*условия!$V$18)</f>
        <v>0</v>
      </c>
      <c r="KO54" s="40">
        <f>IF(KO$7="",0,KO44/100*условия!$V$18)</f>
        <v>0</v>
      </c>
      <c r="KP54" s="40">
        <f>IF(KP$7="",0,KP44/100*условия!$V$18)</f>
        <v>0</v>
      </c>
      <c r="KQ54" s="40">
        <f>IF(KQ$7="",0,KQ44/100*условия!$V$18)</f>
        <v>0</v>
      </c>
      <c r="KR54" s="40">
        <f>IF(KR$7="",0,KR44/100*условия!$V$18)</f>
        <v>0</v>
      </c>
      <c r="KS54" s="40">
        <f>IF(KS$7="",0,KS44/100*условия!$V$18)</f>
        <v>0</v>
      </c>
      <c r="KT54" s="40">
        <f>IF(KT$7="",0,KT44/100*условия!$V$18)</f>
        <v>0</v>
      </c>
      <c r="KU54" s="40">
        <f>IF(KU$7="",0,KU44/100*условия!$V$18)</f>
        <v>0</v>
      </c>
      <c r="KV54" s="40">
        <f>IF(KV$7="",0,KV44/100*условия!$V$18)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доход от продаж продукции</v>
      </c>
      <c r="F55" s="1"/>
      <c r="G55" s="1"/>
      <c r="H55" s="11" t="str">
        <f t="shared" ref="H55:H59" si="54">H54</f>
        <v>руб.</v>
      </c>
      <c r="I55" s="1"/>
      <c r="J55" s="1"/>
      <c r="K55" s="1" t="str">
        <f>справочники!$U$12</f>
        <v>непостоянные-франшиза</v>
      </c>
      <c r="L55" s="1"/>
      <c r="M55" s="5"/>
      <c r="N55" s="40"/>
      <c r="O55" s="19"/>
      <c r="P55" s="1"/>
      <c r="Q55" s="1"/>
      <c r="R55" s="40">
        <f t="shared" si="48"/>
        <v>2299064.7499999991</v>
      </c>
      <c r="S55" s="1"/>
      <c r="T55" s="232"/>
      <c r="U55" s="40">
        <f>IF(U$7="",0,U45/100*условия!$V$18)</f>
        <v>13457.939999999982</v>
      </c>
      <c r="V55" s="40">
        <f>IF(V$7="",0,V45/100*условия!$V$18)</f>
        <v>28037.374999999982</v>
      </c>
      <c r="W55" s="40">
        <f>IF(W$7="",0,W45/100*условия!$V$18)</f>
        <v>43738.304999999978</v>
      </c>
      <c r="X55" s="40">
        <f>IF(X$7="",0,X45/100*условия!$V$18)</f>
        <v>60560.729999999981</v>
      </c>
      <c r="Y55" s="40">
        <f>IF(Y$7="",0,Y45/100*условия!$V$18)</f>
        <v>65046.709999999977</v>
      </c>
      <c r="Z55" s="40">
        <f>IF(Z$7="",0,Z45/100*условия!$V$18)</f>
        <v>69532.689999999973</v>
      </c>
      <c r="AA55" s="40">
        <f>IF(AA$7="",0,AA45/100*условия!$V$18)</f>
        <v>74018.669999999984</v>
      </c>
      <c r="AB55" s="40">
        <f>IF(AB$7="",0,AB45/100*условия!$V$18)</f>
        <v>78504.64999999998</v>
      </c>
      <c r="AC55" s="40">
        <f>IF(AC$7="",0,AC45/100*условия!$V$18)</f>
        <v>82990.629999999976</v>
      </c>
      <c r="AD55" s="40">
        <f>IF(AD$7="",0,AD45/100*условия!$V$18)</f>
        <v>87476.609999999971</v>
      </c>
      <c r="AE55" s="40">
        <f>IF(AE$7="",0,AE45/100*условия!$V$18)</f>
        <v>91962.589999999967</v>
      </c>
      <c r="AF55" s="40">
        <f>IF(AF$7="",0,AF45/100*условия!$V$18)</f>
        <v>96448.569999999963</v>
      </c>
      <c r="AG55" s="40">
        <f>IF(AG$7="",0,AG45/100*условия!$V$18)</f>
        <v>100934.54999999996</v>
      </c>
      <c r="AH55" s="40">
        <f>IF(AH$7="",0,AH45/100*условия!$V$18)</f>
        <v>105420.52999999997</v>
      </c>
      <c r="AI55" s="40">
        <f>IF(AI$7="",0,AI45/100*условия!$V$18)</f>
        <v>109906.50999999997</v>
      </c>
      <c r="AJ55" s="40">
        <f>IF(AJ$7="",0,AJ45/100*условия!$V$18)</f>
        <v>114392.48999999996</v>
      </c>
      <c r="AK55" s="40">
        <f>IF(AK$7="",0,AK45/100*условия!$V$18)</f>
        <v>118878.46999999999</v>
      </c>
      <c r="AL55" s="40">
        <f>IF(AL$7="",0,AL45/100*условия!$V$18)</f>
        <v>123364.44999999998</v>
      </c>
      <c r="AM55" s="40">
        <f>IF(AM$7="",0,AM45/100*условия!$V$18)</f>
        <v>127850.42999999998</v>
      </c>
      <c r="AN55" s="40">
        <f>IF(AN$7="",0,AN45/100*условия!$V$18)</f>
        <v>132336.40999999997</v>
      </c>
      <c r="AO55" s="40">
        <f>IF(AO$7="",0,AO45/100*условия!$V$18)</f>
        <v>136822.38999999998</v>
      </c>
      <c r="AP55" s="40">
        <f>IF(AP$7="",0,AP45/100*условия!$V$18)</f>
        <v>141308.36999999997</v>
      </c>
      <c r="AQ55" s="40">
        <f>IF(AQ$7="",0,AQ45/100*условия!$V$18)</f>
        <v>145794.34999999998</v>
      </c>
      <c r="AR55" s="40">
        <f>IF(AR$7="",0,AR45/100*условия!$V$18)</f>
        <v>150280.32999999999</v>
      </c>
      <c r="AS55" s="40">
        <f>IF(AS$7="",0,AS45/100*условия!$V$18)</f>
        <v>0</v>
      </c>
      <c r="AT55" s="40">
        <f>IF(AT$7="",0,AT45/100*условия!$V$18)</f>
        <v>0</v>
      </c>
      <c r="AU55" s="40">
        <f>IF(AU$7="",0,AU45/100*условия!$V$18)</f>
        <v>0</v>
      </c>
      <c r="AV55" s="40">
        <f>IF(AV$7="",0,AV45/100*условия!$V$18)</f>
        <v>0</v>
      </c>
      <c r="AW55" s="40">
        <f>IF(AW$7="",0,AW45/100*условия!$V$18)</f>
        <v>0</v>
      </c>
      <c r="AX55" s="40">
        <f>IF(AX$7="",0,AX45/100*условия!$V$18)</f>
        <v>0</v>
      </c>
      <c r="AY55" s="40">
        <f>IF(AY$7="",0,AY45/100*условия!$V$18)</f>
        <v>0</v>
      </c>
      <c r="AZ55" s="40">
        <f>IF(AZ$7="",0,AZ45/100*условия!$V$18)</f>
        <v>0</v>
      </c>
      <c r="BA55" s="40">
        <f>IF(BA$7="",0,BA45/100*условия!$V$18)</f>
        <v>0</v>
      </c>
      <c r="BB55" s="40">
        <f>IF(BB$7="",0,BB45/100*условия!$V$18)</f>
        <v>0</v>
      </c>
      <c r="BC55" s="40">
        <f>IF(BC$7="",0,BC45/100*условия!$V$18)</f>
        <v>0</v>
      </c>
      <c r="BD55" s="40">
        <f>IF(BD$7="",0,BD45/100*условия!$V$18)</f>
        <v>0</v>
      </c>
      <c r="BE55" s="40">
        <f>IF(BE$7="",0,BE45/100*условия!$V$18)</f>
        <v>0</v>
      </c>
      <c r="BF55" s="40">
        <f>IF(BF$7="",0,BF45/100*условия!$V$18)</f>
        <v>0</v>
      </c>
      <c r="BG55" s="40">
        <f>IF(BG$7="",0,BG45/100*условия!$V$18)</f>
        <v>0</v>
      </c>
      <c r="BH55" s="40">
        <f>IF(BH$7="",0,BH45/100*условия!$V$18)</f>
        <v>0</v>
      </c>
      <c r="BI55" s="40">
        <f>IF(BI$7="",0,BI45/100*условия!$V$18)</f>
        <v>0</v>
      </c>
      <c r="BJ55" s="40">
        <f>IF(BJ$7="",0,BJ45/100*условия!$V$18)</f>
        <v>0</v>
      </c>
      <c r="BK55" s="40">
        <f>IF(BK$7="",0,BK45/100*условия!$V$18)</f>
        <v>0</v>
      </c>
      <c r="BL55" s="40">
        <f>IF(BL$7="",0,BL45/100*условия!$V$18)</f>
        <v>0</v>
      </c>
      <c r="BM55" s="40">
        <f>IF(BM$7="",0,BM45/100*условия!$V$18)</f>
        <v>0</v>
      </c>
      <c r="BN55" s="40">
        <f>IF(BN$7="",0,BN45/100*условия!$V$18)</f>
        <v>0</v>
      </c>
      <c r="BO55" s="40">
        <f>IF(BO$7="",0,BO45/100*условия!$V$18)</f>
        <v>0</v>
      </c>
      <c r="BP55" s="40">
        <f>IF(BP$7="",0,BP45/100*условия!$V$18)</f>
        <v>0</v>
      </c>
      <c r="BQ55" s="40">
        <f>IF(BQ$7="",0,BQ45/100*условия!$V$18)</f>
        <v>0</v>
      </c>
      <c r="BR55" s="40">
        <f>IF(BR$7="",0,BR45/100*условия!$V$18)</f>
        <v>0</v>
      </c>
      <c r="BS55" s="40">
        <f>IF(BS$7="",0,BS45/100*условия!$V$18)</f>
        <v>0</v>
      </c>
      <c r="BT55" s="40">
        <f>IF(BT$7="",0,BT45/100*условия!$V$18)</f>
        <v>0</v>
      </c>
      <c r="BU55" s="40">
        <f>IF(BU$7="",0,BU45/100*условия!$V$18)</f>
        <v>0</v>
      </c>
      <c r="BV55" s="40">
        <f>IF(BV$7="",0,BV45/100*условия!$V$18)</f>
        <v>0</v>
      </c>
      <c r="BW55" s="40">
        <f>IF(BW$7="",0,BW45/100*условия!$V$18)</f>
        <v>0</v>
      </c>
      <c r="BX55" s="40">
        <f>IF(BX$7="",0,BX45/100*условия!$V$18)</f>
        <v>0</v>
      </c>
      <c r="BY55" s="40">
        <f>IF(BY$7="",0,BY45/100*условия!$V$18)</f>
        <v>0</v>
      </c>
      <c r="BZ55" s="40">
        <f>IF(BZ$7="",0,BZ45/100*условия!$V$18)</f>
        <v>0</v>
      </c>
      <c r="CA55" s="40">
        <f>IF(CA$7="",0,CA45/100*условия!$V$18)</f>
        <v>0</v>
      </c>
      <c r="CB55" s="40">
        <f>IF(CB$7="",0,CB45/100*условия!$V$18)</f>
        <v>0</v>
      </c>
      <c r="CC55" s="40">
        <f>IF(CC$7="",0,CC45/100*условия!$V$18)</f>
        <v>0</v>
      </c>
      <c r="CD55" s="40">
        <f>IF(CD$7="",0,CD45/100*условия!$V$18)</f>
        <v>0</v>
      </c>
      <c r="CE55" s="40">
        <f>IF(CE$7="",0,CE45/100*условия!$V$18)</f>
        <v>0</v>
      </c>
      <c r="CF55" s="40">
        <f>IF(CF$7="",0,CF45/100*условия!$V$18)</f>
        <v>0</v>
      </c>
      <c r="CG55" s="40">
        <f>IF(CG$7="",0,CG45/100*условия!$V$18)</f>
        <v>0</v>
      </c>
      <c r="CH55" s="40">
        <f>IF(CH$7="",0,CH45/100*условия!$V$18)</f>
        <v>0</v>
      </c>
      <c r="CI55" s="40">
        <f>IF(CI$7="",0,CI45/100*условия!$V$18)</f>
        <v>0</v>
      </c>
      <c r="CJ55" s="40">
        <f>IF(CJ$7="",0,CJ45/100*условия!$V$18)</f>
        <v>0</v>
      </c>
      <c r="CK55" s="40">
        <f>IF(CK$7="",0,CK45/100*условия!$V$18)</f>
        <v>0</v>
      </c>
      <c r="CL55" s="40">
        <f>IF(CL$7="",0,CL45/100*условия!$V$18)</f>
        <v>0</v>
      </c>
      <c r="CM55" s="40">
        <f>IF(CM$7="",0,CM45/100*условия!$V$18)</f>
        <v>0</v>
      </c>
      <c r="CN55" s="40">
        <f>IF(CN$7="",0,CN45/100*условия!$V$18)</f>
        <v>0</v>
      </c>
      <c r="CO55" s="40">
        <f>IF(CO$7="",0,CO45/100*условия!$V$18)</f>
        <v>0</v>
      </c>
      <c r="CP55" s="40">
        <f>IF(CP$7="",0,CP45/100*условия!$V$18)</f>
        <v>0</v>
      </c>
      <c r="CQ55" s="40">
        <f>IF(CQ$7="",0,CQ45/100*условия!$V$18)</f>
        <v>0</v>
      </c>
      <c r="CR55" s="40">
        <f>IF(CR$7="",0,CR45/100*условия!$V$18)</f>
        <v>0</v>
      </c>
      <c r="CS55" s="40">
        <f>IF(CS$7="",0,CS45/100*условия!$V$18)</f>
        <v>0</v>
      </c>
      <c r="CT55" s="40">
        <f>IF(CT$7="",0,CT45/100*условия!$V$18)</f>
        <v>0</v>
      </c>
      <c r="CU55" s="40">
        <f>IF(CU$7="",0,CU45/100*условия!$V$18)</f>
        <v>0</v>
      </c>
      <c r="CV55" s="40">
        <f>IF(CV$7="",0,CV45/100*условия!$V$18)</f>
        <v>0</v>
      </c>
      <c r="CW55" s="40">
        <f>IF(CW$7="",0,CW45/100*условия!$V$18)</f>
        <v>0</v>
      </c>
      <c r="CX55" s="40">
        <f>IF(CX$7="",0,CX45/100*условия!$V$18)</f>
        <v>0</v>
      </c>
      <c r="CY55" s="40">
        <f>IF(CY$7="",0,CY45/100*условия!$V$18)</f>
        <v>0</v>
      </c>
      <c r="CZ55" s="40">
        <f>IF(CZ$7="",0,CZ45/100*условия!$V$18)</f>
        <v>0</v>
      </c>
      <c r="DA55" s="40">
        <f>IF(DA$7="",0,DA45/100*условия!$V$18)</f>
        <v>0</v>
      </c>
      <c r="DB55" s="40">
        <f>IF(DB$7="",0,DB45/100*условия!$V$18)</f>
        <v>0</v>
      </c>
      <c r="DC55" s="40">
        <f>IF(DC$7="",0,DC45/100*условия!$V$18)</f>
        <v>0</v>
      </c>
      <c r="DD55" s="40">
        <f>IF(DD$7="",0,DD45/100*условия!$V$18)</f>
        <v>0</v>
      </c>
      <c r="DE55" s="40">
        <f>IF(DE$7="",0,DE45/100*условия!$V$18)</f>
        <v>0</v>
      </c>
      <c r="DF55" s="40">
        <f>IF(DF$7="",0,DF45/100*условия!$V$18)</f>
        <v>0</v>
      </c>
      <c r="DG55" s="40">
        <f>IF(DG$7="",0,DG45/100*условия!$V$18)</f>
        <v>0</v>
      </c>
      <c r="DH55" s="40">
        <f>IF(DH$7="",0,DH45/100*условия!$V$18)</f>
        <v>0</v>
      </c>
      <c r="DI55" s="40">
        <f>IF(DI$7="",0,DI45/100*условия!$V$18)</f>
        <v>0</v>
      </c>
      <c r="DJ55" s="40">
        <f>IF(DJ$7="",0,DJ45/100*условия!$V$18)</f>
        <v>0</v>
      </c>
      <c r="DK55" s="40">
        <f>IF(DK$7="",0,DK45/100*условия!$V$18)</f>
        <v>0</v>
      </c>
      <c r="DL55" s="40">
        <f>IF(DL$7="",0,DL45/100*условия!$V$18)</f>
        <v>0</v>
      </c>
      <c r="DM55" s="40">
        <f>IF(DM$7="",0,DM45/100*условия!$V$18)</f>
        <v>0</v>
      </c>
      <c r="DN55" s="40">
        <f>IF(DN$7="",0,DN45/100*условия!$V$18)</f>
        <v>0</v>
      </c>
      <c r="DO55" s="40">
        <f>IF(DO$7="",0,DO45/100*условия!$V$18)</f>
        <v>0</v>
      </c>
      <c r="DP55" s="40">
        <f>IF(DP$7="",0,DP45/100*условия!$V$18)</f>
        <v>0</v>
      </c>
      <c r="DQ55" s="40">
        <f>IF(DQ$7="",0,DQ45/100*условия!$V$18)</f>
        <v>0</v>
      </c>
      <c r="DR55" s="40">
        <f>IF(DR$7="",0,DR45/100*условия!$V$18)</f>
        <v>0</v>
      </c>
      <c r="DS55" s="40">
        <f>IF(DS$7="",0,DS45/100*условия!$V$18)</f>
        <v>0</v>
      </c>
      <c r="DT55" s="40">
        <f>IF(DT$7="",0,DT45/100*условия!$V$18)</f>
        <v>0</v>
      </c>
      <c r="DU55" s="40">
        <f>IF(DU$7="",0,DU45/100*условия!$V$18)</f>
        <v>0</v>
      </c>
      <c r="DV55" s="40">
        <f>IF(DV$7="",0,DV45/100*условия!$V$18)</f>
        <v>0</v>
      </c>
      <c r="DW55" s="40">
        <f>IF(DW$7="",0,DW45/100*условия!$V$18)</f>
        <v>0</v>
      </c>
      <c r="DX55" s="40">
        <f>IF(DX$7="",0,DX45/100*условия!$V$18)</f>
        <v>0</v>
      </c>
      <c r="DY55" s="40">
        <f>IF(DY$7="",0,DY45/100*условия!$V$18)</f>
        <v>0</v>
      </c>
      <c r="DZ55" s="40">
        <f>IF(DZ$7="",0,DZ45/100*условия!$V$18)</f>
        <v>0</v>
      </c>
      <c r="EA55" s="40">
        <f>IF(EA$7="",0,EA45/100*условия!$V$18)</f>
        <v>0</v>
      </c>
      <c r="EB55" s="40">
        <f>IF(EB$7="",0,EB45/100*условия!$V$18)</f>
        <v>0</v>
      </c>
      <c r="EC55" s="40">
        <f>IF(EC$7="",0,EC45/100*условия!$V$18)</f>
        <v>0</v>
      </c>
      <c r="ED55" s="40">
        <f>IF(ED$7="",0,ED45/100*условия!$V$18)</f>
        <v>0</v>
      </c>
      <c r="EE55" s="40">
        <f>IF(EE$7="",0,EE45/100*условия!$V$18)</f>
        <v>0</v>
      </c>
      <c r="EF55" s="40">
        <f>IF(EF$7="",0,EF45/100*условия!$V$18)</f>
        <v>0</v>
      </c>
      <c r="EG55" s="40">
        <f>IF(EG$7="",0,EG45/100*условия!$V$18)</f>
        <v>0</v>
      </c>
      <c r="EH55" s="40">
        <f>IF(EH$7="",0,EH45/100*условия!$V$18)</f>
        <v>0</v>
      </c>
      <c r="EI55" s="40">
        <f>IF(EI$7="",0,EI45/100*условия!$V$18)</f>
        <v>0</v>
      </c>
      <c r="EJ55" s="40">
        <f>IF(EJ$7="",0,EJ45/100*условия!$V$18)</f>
        <v>0</v>
      </c>
      <c r="EK55" s="40">
        <f>IF(EK$7="",0,EK45/100*условия!$V$18)</f>
        <v>0</v>
      </c>
      <c r="EL55" s="40">
        <f>IF(EL$7="",0,EL45/100*условия!$V$18)</f>
        <v>0</v>
      </c>
      <c r="EM55" s="40">
        <f>IF(EM$7="",0,EM45/100*условия!$V$18)</f>
        <v>0</v>
      </c>
      <c r="EN55" s="40">
        <f>IF(EN$7="",0,EN45/100*условия!$V$18)</f>
        <v>0</v>
      </c>
      <c r="EO55" s="40">
        <f>IF(EO$7="",0,EO45/100*условия!$V$18)</f>
        <v>0</v>
      </c>
      <c r="EP55" s="40">
        <f>IF(EP$7="",0,EP45/100*условия!$V$18)</f>
        <v>0</v>
      </c>
      <c r="EQ55" s="40">
        <f>IF(EQ$7="",0,EQ45/100*условия!$V$18)</f>
        <v>0</v>
      </c>
      <c r="ER55" s="40">
        <f>IF(ER$7="",0,ER45/100*условия!$V$18)</f>
        <v>0</v>
      </c>
      <c r="ES55" s="40">
        <f>IF(ES$7="",0,ES45/100*условия!$V$18)</f>
        <v>0</v>
      </c>
      <c r="ET55" s="40">
        <f>IF(ET$7="",0,ET45/100*условия!$V$18)</f>
        <v>0</v>
      </c>
      <c r="EU55" s="40">
        <f>IF(EU$7="",0,EU45/100*условия!$V$18)</f>
        <v>0</v>
      </c>
      <c r="EV55" s="40">
        <f>IF(EV$7="",0,EV45/100*условия!$V$18)</f>
        <v>0</v>
      </c>
      <c r="EW55" s="40">
        <f>IF(EW$7="",0,EW45/100*условия!$V$18)</f>
        <v>0</v>
      </c>
      <c r="EX55" s="40">
        <f>IF(EX$7="",0,EX45/100*условия!$V$18)</f>
        <v>0</v>
      </c>
      <c r="EY55" s="40">
        <f>IF(EY$7="",0,EY45/100*условия!$V$18)</f>
        <v>0</v>
      </c>
      <c r="EZ55" s="40">
        <f>IF(EZ$7="",0,EZ45/100*условия!$V$18)</f>
        <v>0</v>
      </c>
      <c r="FA55" s="40">
        <f>IF(FA$7="",0,FA45/100*условия!$V$18)</f>
        <v>0</v>
      </c>
      <c r="FB55" s="40">
        <f>IF(FB$7="",0,FB45/100*условия!$V$18)</f>
        <v>0</v>
      </c>
      <c r="FC55" s="40">
        <f>IF(FC$7="",0,FC45/100*условия!$V$18)</f>
        <v>0</v>
      </c>
      <c r="FD55" s="40">
        <f>IF(FD$7="",0,FD45/100*условия!$V$18)</f>
        <v>0</v>
      </c>
      <c r="FE55" s="40">
        <f>IF(FE$7="",0,FE45/100*условия!$V$18)</f>
        <v>0</v>
      </c>
      <c r="FF55" s="40">
        <f>IF(FF$7="",0,FF45/100*условия!$V$18)</f>
        <v>0</v>
      </c>
      <c r="FG55" s="40">
        <f>IF(FG$7="",0,FG45/100*условия!$V$18)</f>
        <v>0</v>
      </c>
      <c r="FH55" s="40">
        <f>IF(FH$7="",0,FH45/100*условия!$V$18)</f>
        <v>0</v>
      </c>
      <c r="FI55" s="40">
        <f>IF(FI$7="",0,FI45/100*условия!$V$18)</f>
        <v>0</v>
      </c>
      <c r="FJ55" s="40">
        <f>IF(FJ$7="",0,FJ45/100*условия!$V$18)</f>
        <v>0</v>
      </c>
      <c r="FK55" s="40">
        <f>IF(FK$7="",0,FK45/100*условия!$V$18)</f>
        <v>0</v>
      </c>
      <c r="FL55" s="40">
        <f>IF(FL$7="",0,FL45/100*условия!$V$18)</f>
        <v>0</v>
      </c>
      <c r="FM55" s="40">
        <f>IF(FM$7="",0,FM45/100*условия!$V$18)</f>
        <v>0</v>
      </c>
      <c r="FN55" s="40">
        <f>IF(FN$7="",0,FN45/100*условия!$V$18)</f>
        <v>0</v>
      </c>
      <c r="FO55" s="40">
        <f>IF(FO$7="",0,FO45/100*условия!$V$18)</f>
        <v>0</v>
      </c>
      <c r="FP55" s="40">
        <f>IF(FP$7="",0,FP45/100*условия!$V$18)</f>
        <v>0</v>
      </c>
      <c r="FQ55" s="40">
        <f>IF(FQ$7="",0,FQ45/100*условия!$V$18)</f>
        <v>0</v>
      </c>
      <c r="FR55" s="40">
        <f>IF(FR$7="",0,FR45/100*условия!$V$18)</f>
        <v>0</v>
      </c>
      <c r="FS55" s="40">
        <f>IF(FS$7="",0,FS45/100*условия!$V$18)</f>
        <v>0</v>
      </c>
      <c r="FT55" s="40">
        <f>IF(FT$7="",0,FT45/100*условия!$V$18)</f>
        <v>0</v>
      </c>
      <c r="FU55" s="40">
        <f>IF(FU$7="",0,FU45/100*условия!$V$18)</f>
        <v>0</v>
      </c>
      <c r="FV55" s="40">
        <f>IF(FV$7="",0,FV45/100*условия!$V$18)</f>
        <v>0</v>
      </c>
      <c r="FW55" s="40">
        <f>IF(FW$7="",0,FW45/100*условия!$V$18)</f>
        <v>0</v>
      </c>
      <c r="FX55" s="40">
        <f>IF(FX$7="",0,FX45/100*условия!$V$18)</f>
        <v>0</v>
      </c>
      <c r="FY55" s="40">
        <f>IF(FY$7="",0,FY45/100*условия!$V$18)</f>
        <v>0</v>
      </c>
      <c r="FZ55" s="40">
        <f>IF(FZ$7="",0,FZ45/100*условия!$V$18)</f>
        <v>0</v>
      </c>
      <c r="GA55" s="40">
        <f>IF(GA$7="",0,GA45/100*условия!$V$18)</f>
        <v>0</v>
      </c>
      <c r="GB55" s="40">
        <f>IF(GB$7="",0,GB45/100*условия!$V$18)</f>
        <v>0</v>
      </c>
      <c r="GC55" s="40">
        <f>IF(GC$7="",0,GC45/100*условия!$V$18)</f>
        <v>0</v>
      </c>
      <c r="GD55" s="40">
        <f>IF(GD$7="",0,GD45/100*условия!$V$18)</f>
        <v>0</v>
      </c>
      <c r="GE55" s="40">
        <f>IF(GE$7="",0,GE45/100*условия!$V$18)</f>
        <v>0</v>
      </c>
      <c r="GF55" s="40">
        <f>IF(GF$7="",0,GF45/100*условия!$V$18)</f>
        <v>0</v>
      </c>
      <c r="GG55" s="40">
        <f>IF(GG$7="",0,GG45/100*условия!$V$18)</f>
        <v>0</v>
      </c>
      <c r="GH55" s="40">
        <f>IF(GH$7="",0,GH45/100*условия!$V$18)</f>
        <v>0</v>
      </c>
      <c r="GI55" s="40">
        <f>IF(GI$7="",0,GI45/100*условия!$V$18)</f>
        <v>0</v>
      </c>
      <c r="GJ55" s="40">
        <f>IF(GJ$7="",0,GJ45/100*условия!$V$18)</f>
        <v>0</v>
      </c>
      <c r="GK55" s="40">
        <f>IF(GK$7="",0,GK45/100*условия!$V$18)</f>
        <v>0</v>
      </c>
      <c r="GL55" s="40">
        <f>IF(GL$7="",0,GL45/100*условия!$V$18)</f>
        <v>0</v>
      </c>
      <c r="GM55" s="40">
        <f>IF(GM$7="",0,GM45/100*условия!$V$18)</f>
        <v>0</v>
      </c>
      <c r="GN55" s="40">
        <f>IF(GN$7="",0,GN45/100*условия!$V$18)</f>
        <v>0</v>
      </c>
      <c r="GO55" s="40">
        <f>IF(GO$7="",0,GO45/100*условия!$V$18)</f>
        <v>0</v>
      </c>
      <c r="GP55" s="40">
        <f>IF(GP$7="",0,GP45/100*условия!$V$18)</f>
        <v>0</v>
      </c>
      <c r="GQ55" s="40">
        <f>IF(GQ$7="",0,GQ45/100*условия!$V$18)</f>
        <v>0</v>
      </c>
      <c r="GR55" s="40">
        <f>IF(GR$7="",0,GR45/100*условия!$V$18)</f>
        <v>0</v>
      </c>
      <c r="GS55" s="40">
        <f>IF(GS$7="",0,GS45/100*условия!$V$18)</f>
        <v>0</v>
      </c>
      <c r="GT55" s="40">
        <f>IF(GT$7="",0,GT45/100*условия!$V$18)</f>
        <v>0</v>
      </c>
      <c r="GU55" s="40">
        <f>IF(GU$7="",0,GU45/100*условия!$V$18)</f>
        <v>0</v>
      </c>
      <c r="GV55" s="40">
        <f>IF(GV$7="",0,GV45/100*условия!$V$18)</f>
        <v>0</v>
      </c>
      <c r="GW55" s="40">
        <f>IF(GW$7="",0,GW45/100*условия!$V$18)</f>
        <v>0</v>
      </c>
      <c r="GX55" s="40">
        <f>IF(GX$7="",0,GX45/100*условия!$V$18)</f>
        <v>0</v>
      </c>
      <c r="GY55" s="40">
        <f>IF(GY$7="",0,GY45/100*условия!$V$18)</f>
        <v>0</v>
      </c>
      <c r="GZ55" s="40">
        <f>IF(GZ$7="",0,GZ45/100*условия!$V$18)</f>
        <v>0</v>
      </c>
      <c r="HA55" s="40">
        <f>IF(HA$7="",0,HA45/100*условия!$V$18)</f>
        <v>0</v>
      </c>
      <c r="HB55" s="40">
        <f>IF(HB$7="",0,HB45/100*условия!$V$18)</f>
        <v>0</v>
      </c>
      <c r="HC55" s="40">
        <f>IF(HC$7="",0,HC45/100*условия!$V$18)</f>
        <v>0</v>
      </c>
      <c r="HD55" s="40">
        <f>IF(HD$7="",0,HD45/100*условия!$V$18)</f>
        <v>0</v>
      </c>
      <c r="HE55" s="40">
        <f>IF(HE$7="",0,HE45/100*условия!$V$18)</f>
        <v>0</v>
      </c>
      <c r="HF55" s="40">
        <f>IF(HF$7="",0,HF45/100*условия!$V$18)</f>
        <v>0</v>
      </c>
      <c r="HG55" s="40">
        <f>IF(HG$7="",0,HG45/100*условия!$V$18)</f>
        <v>0</v>
      </c>
      <c r="HH55" s="40">
        <f>IF(HH$7="",0,HH45/100*условия!$V$18)</f>
        <v>0</v>
      </c>
      <c r="HI55" s="40">
        <f>IF(HI$7="",0,HI45/100*условия!$V$18)</f>
        <v>0</v>
      </c>
      <c r="HJ55" s="40">
        <f>IF(HJ$7="",0,HJ45/100*условия!$V$18)</f>
        <v>0</v>
      </c>
      <c r="HK55" s="40">
        <f>IF(HK$7="",0,HK45/100*условия!$V$18)</f>
        <v>0</v>
      </c>
      <c r="HL55" s="40">
        <f>IF(HL$7="",0,HL45/100*условия!$V$18)</f>
        <v>0</v>
      </c>
      <c r="HM55" s="40">
        <f>IF(HM$7="",0,HM45/100*условия!$V$18)</f>
        <v>0</v>
      </c>
      <c r="HN55" s="40">
        <f>IF(HN$7="",0,HN45/100*условия!$V$18)</f>
        <v>0</v>
      </c>
      <c r="HO55" s="40">
        <f>IF(HO$7="",0,HO45/100*условия!$V$18)</f>
        <v>0</v>
      </c>
      <c r="HP55" s="40">
        <f>IF(HP$7="",0,HP45/100*условия!$V$18)</f>
        <v>0</v>
      </c>
      <c r="HQ55" s="40">
        <f>IF(HQ$7="",0,HQ45/100*условия!$V$18)</f>
        <v>0</v>
      </c>
      <c r="HR55" s="40">
        <f>IF(HR$7="",0,HR45/100*условия!$V$18)</f>
        <v>0</v>
      </c>
      <c r="HS55" s="40">
        <f>IF(HS$7="",0,HS45/100*условия!$V$18)</f>
        <v>0</v>
      </c>
      <c r="HT55" s="40">
        <f>IF(HT$7="",0,HT45/100*условия!$V$18)</f>
        <v>0</v>
      </c>
      <c r="HU55" s="40">
        <f>IF(HU$7="",0,HU45/100*условия!$V$18)</f>
        <v>0</v>
      </c>
      <c r="HV55" s="40">
        <f>IF(HV$7="",0,HV45/100*условия!$V$18)</f>
        <v>0</v>
      </c>
      <c r="HW55" s="40">
        <f>IF(HW$7="",0,HW45/100*условия!$V$18)</f>
        <v>0</v>
      </c>
      <c r="HX55" s="40">
        <f>IF(HX$7="",0,HX45/100*условия!$V$18)</f>
        <v>0</v>
      </c>
      <c r="HY55" s="40">
        <f>IF(HY$7="",0,HY45/100*условия!$V$18)</f>
        <v>0</v>
      </c>
      <c r="HZ55" s="40">
        <f>IF(HZ$7="",0,HZ45/100*условия!$V$18)</f>
        <v>0</v>
      </c>
      <c r="IA55" s="40">
        <f>IF(IA$7="",0,IA45/100*условия!$V$18)</f>
        <v>0</v>
      </c>
      <c r="IB55" s="40">
        <f>IF(IB$7="",0,IB45/100*условия!$V$18)</f>
        <v>0</v>
      </c>
      <c r="IC55" s="40">
        <f>IF(IC$7="",0,IC45/100*условия!$V$18)</f>
        <v>0</v>
      </c>
      <c r="ID55" s="40">
        <f>IF(ID$7="",0,ID45/100*условия!$V$18)</f>
        <v>0</v>
      </c>
      <c r="IE55" s="40">
        <f>IF(IE$7="",0,IE45/100*условия!$V$18)</f>
        <v>0</v>
      </c>
      <c r="IF55" s="40">
        <f>IF(IF$7="",0,IF45/100*условия!$V$18)</f>
        <v>0</v>
      </c>
      <c r="IG55" s="40">
        <f>IF(IG$7="",0,IG45/100*условия!$V$18)</f>
        <v>0</v>
      </c>
      <c r="IH55" s="40">
        <f>IF(IH$7="",0,IH45/100*условия!$V$18)</f>
        <v>0</v>
      </c>
      <c r="II55" s="40">
        <f>IF(II$7="",0,II45/100*условия!$V$18)</f>
        <v>0</v>
      </c>
      <c r="IJ55" s="40">
        <f>IF(IJ$7="",0,IJ45/100*условия!$V$18)</f>
        <v>0</v>
      </c>
      <c r="IK55" s="40">
        <f>IF(IK$7="",0,IK45/100*условия!$V$18)</f>
        <v>0</v>
      </c>
      <c r="IL55" s="40">
        <f>IF(IL$7="",0,IL45/100*условия!$V$18)</f>
        <v>0</v>
      </c>
      <c r="IM55" s="40">
        <f>IF(IM$7="",0,IM45/100*условия!$V$18)</f>
        <v>0</v>
      </c>
      <c r="IN55" s="40">
        <f>IF(IN$7="",0,IN45/100*условия!$V$18)</f>
        <v>0</v>
      </c>
      <c r="IO55" s="40">
        <f>IF(IO$7="",0,IO45/100*условия!$V$18)</f>
        <v>0</v>
      </c>
      <c r="IP55" s="40">
        <f>IF(IP$7="",0,IP45/100*условия!$V$18)</f>
        <v>0</v>
      </c>
      <c r="IQ55" s="40">
        <f>IF(IQ$7="",0,IQ45/100*условия!$V$18)</f>
        <v>0</v>
      </c>
      <c r="IR55" s="40">
        <f>IF(IR$7="",0,IR45/100*условия!$V$18)</f>
        <v>0</v>
      </c>
      <c r="IS55" s="40">
        <f>IF(IS$7="",0,IS45/100*условия!$V$18)</f>
        <v>0</v>
      </c>
      <c r="IT55" s="40">
        <f>IF(IT$7="",0,IT45/100*условия!$V$18)</f>
        <v>0</v>
      </c>
      <c r="IU55" s="40">
        <f>IF(IU$7="",0,IU45/100*условия!$V$18)</f>
        <v>0</v>
      </c>
      <c r="IV55" s="40">
        <f>IF(IV$7="",0,IV45/100*условия!$V$18)</f>
        <v>0</v>
      </c>
      <c r="IW55" s="40">
        <f>IF(IW$7="",0,IW45/100*условия!$V$18)</f>
        <v>0</v>
      </c>
      <c r="IX55" s="40">
        <f>IF(IX$7="",0,IX45/100*условия!$V$18)</f>
        <v>0</v>
      </c>
      <c r="IY55" s="40">
        <f>IF(IY$7="",0,IY45/100*условия!$V$18)</f>
        <v>0</v>
      </c>
      <c r="IZ55" s="40">
        <f>IF(IZ$7="",0,IZ45/100*условия!$V$18)</f>
        <v>0</v>
      </c>
      <c r="JA55" s="40">
        <f>IF(JA$7="",0,JA45/100*условия!$V$18)</f>
        <v>0</v>
      </c>
      <c r="JB55" s="40">
        <f>IF(JB$7="",0,JB45/100*условия!$V$18)</f>
        <v>0</v>
      </c>
      <c r="JC55" s="40">
        <f>IF(JC$7="",0,JC45/100*условия!$V$18)</f>
        <v>0</v>
      </c>
      <c r="JD55" s="40">
        <f>IF(JD$7="",0,JD45/100*условия!$V$18)</f>
        <v>0</v>
      </c>
      <c r="JE55" s="40">
        <f>IF(JE$7="",0,JE45/100*условия!$V$18)</f>
        <v>0</v>
      </c>
      <c r="JF55" s="40">
        <f>IF(JF$7="",0,JF45/100*условия!$V$18)</f>
        <v>0</v>
      </c>
      <c r="JG55" s="40">
        <f>IF(JG$7="",0,JG45/100*условия!$V$18)</f>
        <v>0</v>
      </c>
      <c r="JH55" s="40">
        <f>IF(JH$7="",0,JH45/100*условия!$V$18)</f>
        <v>0</v>
      </c>
      <c r="JI55" s="40">
        <f>IF(JI$7="",0,JI45/100*условия!$V$18)</f>
        <v>0</v>
      </c>
      <c r="JJ55" s="40">
        <f>IF(JJ$7="",0,JJ45/100*условия!$V$18)</f>
        <v>0</v>
      </c>
      <c r="JK55" s="40">
        <f>IF(JK$7="",0,JK45/100*условия!$V$18)</f>
        <v>0</v>
      </c>
      <c r="JL55" s="40">
        <f>IF(JL$7="",0,JL45/100*условия!$V$18)</f>
        <v>0</v>
      </c>
      <c r="JM55" s="40">
        <f>IF(JM$7="",0,JM45/100*условия!$V$18)</f>
        <v>0</v>
      </c>
      <c r="JN55" s="40">
        <f>IF(JN$7="",0,JN45/100*условия!$V$18)</f>
        <v>0</v>
      </c>
      <c r="JO55" s="40">
        <f>IF(JO$7="",0,JO45/100*условия!$V$18)</f>
        <v>0</v>
      </c>
      <c r="JP55" s="40">
        <f>IF(JP$7="",0,JP45/100*условия!$V$18)</f>
        <v>0</v>
      </c>
      <c r="JQ55" s="40">
        <f>IF(JQ$7="",0,JQ45/100*условия!$V$18)</f>
        <v>0</v>
      </c>
      <c r="JR55" s="40">
        <f>IF(JR$7="",0,JR45/100*условия!$V$18)</f>
        <v>0</v>
      </c>
      <c r="JS55" s="40">
        <f>IF(JS$7="",0,JS45/100*условия!$V$18)</f>
        <v>0</v>
      </c>
      <c r="JT55" s="40">
        <f>IF(JT$7="",0,JT45/100*условия!$V$18)</f>
        <v>0</v>
      </c>
      <c r="JU55" s="40">
        <f>IF(JU$7="",0,JU45/100*условия!$V$18)</f>
        <v>0</v>
      </c>
      <c r="JV55" s="40">
        <f>IF(JV$7="",0,JV45/100*условия!$V$18)</f>
        <v>0</v>
      </c>
      <c r="JW55" s="40">
        <f>IF(JW$7="",0,JW45/100*условия!$V$18)</f>
        <v>0</v>
      </c>
      <c r="JX55" s="40">
        <f>IF(JX$7="",0,JX45/100*условия!$V$18)</f>
        <v>0</v>
      </c>
      <c r="JY55" s="40">
        <f>IF(JY$7="",0,JY45/100*условия!$V$18)</f>
        <v>0</v>
      </c>
      <c r="JZ55" s="40">
        <f>IF(JZ$7="",0,JZ45/100*условия!$V$18)</f>
        <v>0</v>
      </c>
      <c r="KA55" s="40">
        <f>IF(KA$7="",0,KA45/100*условия!$V$18)</f>
        <v>0</v>
      </c>
      <c r="KB55" s="40">
        <f>IF(KB$7="",0,KB45/100*условия!$V$18)</f>
        <v>0</v>
      </c>
      <c r="KC55" s="40">
        <f>IF(KC$7="",0,KC45/100*условия!$V$18)</f>
        <v>0</v>
      </c>
      <c r="KD55" s="40">
        <f>IF(KD$7="",0,KD45/100*условия!$V$18)</f>
        <v>0</v>
      </c>
      <c r="KE55" s="40">
        <f>IF(KE$7="",0,KE45/100*условия!$V$18)</f>
        <v>0</v>
      </c>
      <c r="KF55" s="40">
        <f>IF(KF$7="",0,KF45/100*условия!$V$18)</f>
        <v>0</v>
      </c>
      <c r="KG55" s="40">
        <f>IF(KG$7="",0,KG45/100*условия!$V$18)</f>
        <v>0</v>
      </c>
      <c r="KH55" s="40">
        <f>IF(KH$7="",0,KH45/100*условия!$V$18)</f>
        <v>0</v>
      </c>
      <c r="KI55" s="40">
        <f>IF(KI$7="",0,KI45/100*условия!$V$18)</f>
        <v>0</v>
      </c>
      <c r="KJ55" s="40">
        <f>IF(KJ$7="",0,KJ45/100*условия!$V$18)</f>
        <v>0</v>
      </c>
      <c r="KK55" s="40">
        <f>IF(KK$7="",0,KK45/100*условия!$V$18)</f>
        <v>0</v>
      </c>
      <c r="KL55" s="40">
        <f>IF(KL$7="",0,KL45/100*условия!$V$18)</f>
        <v>0</v>
      </c>
      <c r="KM55" s="40">
        <f>IF(KM$7="",0,KM45/100*условия!$V$18)</f>
        <v>0</v>
      </c>
      <c r="KN55" s="40">
        <f>IF(KN$7="",0,KN45/100*условия!$V$18)</f>
        <v>0</v>
      </c>
      <c r="KO55" s="40">
        <f>IF(KO$7="",0,KO45/100*условия!$V$18)</f>
        <v>0</v>
      </c>
      <c r="KP55" s="40">
        <f>IF(KP$7="",0,KP45/100*условия!$V$18)</f>
        <v>0</v>
      </c>
      <c r="KQ55" s="40">
        <f>IF(KQ$7="",0,KQ45/100*условия!$V$18)</f>
        <v>0</v>
      </c>
      <c r="KR55" s="40">
        <f>IF(KR$7="",0,KR45/100*условия!$V$18)</f>
        <v>0</v>
      </c>
      <c r="KS55" s="40">
        <f>IF(KS$7="",0,KS45/100*условия!$V$18)</f>
        <v>0</v>
      </c>
      <c r="KT55" s="40">
        <f>IF(KT$7="",0,KT45/100*условия!$V$18)</f>
        <v>0</v>
      </c>
      <c r="KU55" s="40">
        <f>IF(KU$7="",0,KU45/100*условия!$V$18)</f>
        <v>0</v>
      </c>
      <c r="KV55" s="40">
        <f>IF(KV$7="",0,KV45/100*условия!$V$18)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доход от продаж продукции</v>
      </c>
      <c r="F56" s="1"/>
      <c r="G56" s="1"/>
      <c r="H56" s="11" t="str">
        <f t="shared" si="54"/>
        <v>руб.</v>
      </c>
      <c r="I56" s="1"/>
      <c r="J56" s="1"/>
      <c r="K56" s="1" t="str">
        <f>справочники!$U$13</f>
        <v>постоянные-Партнеры</v>
      </c>
      <c r="L56" s="1"/>
      <c r="M56" s="5"/>
      <c r="N56" s="40"/>
      <c r="O56" s="19"/>
      <c r="P56" s="1"/>
      <c r="Q56" s="1"/>
      <c r="R56" s="40">
        <f>SUMIFS($T56:$KW56,$T$1:$KW$1,"&gt;="&amp;1,$T$1:$KW$1,"&lt;="&amp;MAX($1:$1))</f>
        <v>30347654.699999996</v>
      </c>
      <c r="S56" s="1"/>
      <c r="T56" s="232"/>
      <c r="U56" s="40">
        <f>IF(U$7="",0,U46/100*условия!$V$18)</f>
        <v>479640.98159999994</v>
      </c>
      <c r="V56" s="40">
        <f>IF(V$7="",0,V46/100*условия!$V$18)</f>
        <v>518130.68999999994</v>
      </c>
      <c r="W56" s="40">
        <f>IF(W$7="",0,W46/100*условия!$V$18)</f>
        <v>559581.14519999991</v>
      </c>
      <c r="X56" s="40">
        <f>IF(X$7="",0,X46/100*условия!$V$18)</f>
        <v>603992.34719999996</v>
      </c>
      <c r="Y56" s="40">
        <f>IF(Y$7="",0,Y46/100*условия!$V$18)</f>
        <v>651364.29599999986</v>
      </c>
      <c r="Z56" s="40">
        <f>IF(Z$7="",0,Z46/100*условия!$V$18)</f>
        <v>701696.99159999983</v>
      </c>
      <c r="AA56" s="40">
        <f>IF(AA$7="",0,AA46/100*условия!$V$18)</f>
        <v>754990.43399999989</v>
      </c>
      <c r="AB56" s="40">
        <f>IF(AB$7="",0,AB46/100*условия!$V$18)</f>
        <v>811244.62319999991</v>
      </c>
      <c r="AC56" s="40">
        <f>IF(AC$7="",0,AC46/100*условия!$V$18)</f>
        <v>870459.5591999999</v>
      </c>
      <c r="AD56" s="40">
        <f>IF(AD$7="",0,AD46/100*условия!$V$18)</f>
        <v>932635.24199999985</v>
      </c>
      <c r="AE56" s="40">
        <f>IF(AE$7="",0,AE46/100*условия!$V$18)</f>
        <v>997771.67159999989</v>
      </c>
      <c r="AF56" s="40">
        <f>IF(AF$7="",0,AF46/100*условия!$V$18)</f>
        <v>1065868.8479999998</v>
      </c>
      <c r="AG56" s="40">
        <f>IF(AG$7="",0,AG46/100*условия!$V$18)</f>
        <v>1136926.7711999998</v>
      </c>
      <c r="AH56" s="40">
        <f>IF(AH$7="",0,AH46/100*условия!$V$18)</f>
        <v>1210945.4411999998</v>
      </c>
      <c r="AI56" s="40">
        <f>IF(AI$7="",0,AI46/100*условия!$V$18)</f>
        <v>1287924.8579999998</v>
      </c>
      <c r="AJ56" s="40">
        <f>IF(AJ$7="",0,AJ46/100*условия!$V$18)</f>
        <v>1367865.0215999999</v>
      </c>
      <c r="AK56" s="40">
        <f>IF(AK$7="",0,AK46/100*условия!$V$18)</f>
        <v>1450765.9319999998</v>
      </c>
      <c r="AL56" s="40">
        <f>IF(AL$7="",0,AL46/100*условия!$V$18)</f>
        <v>1536627.5891999993</v>
      </c>
      <c r="AM56" s="40">
        <f>IF(AM$7="",0,AM46/100*условия!$V$18)</f>
        <v>1625449.9931999994</v>
      </c>
      <c r="AN56" s="40">
        <f>IF(AN$7="",0,AN46/100*условия!$V$18)</f>
        <v>1717233.1439999996</v>
      </c>
      <c r="AO56" s="40">
        <f>IF(AO$7="",0,AO46/100*условия!$V$18)</f>
        <v>1811977.0415999996</v>
      </c>
      <c r="AP56" s="40">
        <f>IF(AP$7="",0,AP46/100*условия!$V$18)</f>
        <v>1909681.6859999998</v>
      </c>
      <c r="AQ56" s="40">
        <f>IF(AQ$7="",0,AQ46/100*условия!$V$18)</f>
        <v>2010347.0771999997</v>
      </c>
      <c r="AR56" s="40">
        <f>IF(AR$7="",0,AR46/100*условия!$V$18)</f>
        <v>2113973.2151999995</v>
      </c>
      <c r="AS56" s="40">
        <f>IF(AS$7="",0,AS46/100*условия!$V$18)</f>
        <v>2220560.0999999996</v>
      </c>
      <c r="AT56" s="40">
        <f>IF(AT$7="",0,AT46/100*условия!$V$18)</f>
        <v>0</v>
      </c>
      <c r="AU56" s="40">
        <f>IF(AU$7="",0,AU46/100*условия!$V$18)</f>
        <v>0</v>
      </c>
      <c r="AV56" s="40">
        <f>IF(AV$7="",0,AV46/100*условия!$V$18)</f>
        <v>0</v>
      </c>
      <c r="AW56" s="40">
        <f>IF(AW$7="",0,AW46/100*условия!$V$18)</f>
        <v>0</v>
      </c>
      <c r="AX56" s="40">
        <f>IF(AX$7="",0,AX46/100*условия!$V$18)</f>
        <v>0</v>
      </c>
      <c r="AY56" s="40">
        <f>IF(AY$7="",0,AY46/100*условия!$V$18)</f>
        <v>0</v>
      </c>
      <c r="AZ56" s="40">
        <f>IF(AZ$7="",0,AZ46/100*условия!$V$18)</f>
        <v>0</v>
      </c>
      <c r="BA56" s="40">
        <f>IF(BA$7="",0,BA46/100*условия!$V$18)</f>
        <v>0</v>
      </c>
      <c r="BB56" s="40">
        <f>IF(BB$7="",0,BB46/100*условия!$V$18)</f>
        <v>0</v>
      </c>
      <c r="BC56" s="40">
        <f>IF(BC$7="",0,BC46/100*условия!$V$18)</f>
        <v>0</v>
      </c>
      <c r="BD56" s="40">
        <f>IF(BD$7="",0,BD46/100*условия!$V$18)</f>
        <v>0</v>
      </c>
      <c r="BE56" s="40">
        <f>IF(BE$7="",0,BE46/100*условия!$V$18)</f>
        <v>0</v>
      </c>
      <c r="BF56" s="40">
        <f>IF(BF$7="",0,BF46/100*условия!$V$18)</f>
        <v>0</v>
      </c>
      <c r="BG56" s="40">
        <f>IF(BG$7="",0,BG46/100*условия!$V$18)</f>
        <v>0</v>
      </c>
      <c r="BH56" s="40">
        <f>IF(BH$7="",0,BH46/100*условия!$V$18)</f>
        <v>0</v>
      </c>
      <c r="BI56" s="40">
        <f>IF(BI$7="",0,BI46/100*условия!$V$18)</f>
        <v>0</v>
      </c>
      <c r="BJ56" s="40">
        <f>IF(BJ$7="",0,BJ46/100*условия!$V$18)</f>
        <v>0</v>
      </c>
      <c r="BK56" s="40">
        <f>IF(BK$7="",0,BK46/100*условия!$V$18)</f>
        <v>0</v>
      </c>
      <c r="BL56" s="40">
        <f>IF(BL$7="",0,BL46/100*условия!$V$18)</f>
        <v>0</v>
      </c>
      <c r="BM56" s="40">
        <f>IF(BM$7="",0,BM46/100*условия!$V$18)</f>
        <v>0</v>
      </c>
      <c r="BN56" s="40">
        <f>IF(BN$7="",0,BN46/100*условия!$V$18)</f>
        <v>0</v>
      </c>
      <c r="BO56" s="40">
        <f>IF(BO$7="",0,BO46/100*условия!$V$18)</f>
        <v>0</v>
      </c>
      <c r="BP56" s="40">
        <f>IF(BP$7="",0,BP46/100*условия!$V$18)</f>
        <v>0</v>
      </c>
      <c r="BQ56" s="40">
        <f>IF(BQ$7="",0,BQ46/100*условия!$V$18)</f>
        <v>0</v>
      </c>
      <c r="BR56" s="40">
        <f>IF(BR$7="",0,BR46/100*условия!$V$18)</f>
        <v>0</v>
      </c>
      <c r="BS56" s="40">
        <f>IF(BS$7="",0,BS46/100*условия!$V$18)</f>
        <v>0</v>
      </c>
      <c r="BT56" s="40">
        <f>IF(BT$7="",0,BT46/100*условия!$V$18)</f>
        <v>0</v>
      </c>
      <c r="BU56" s="40">
        <f>IF(BU$7="",0,BU46/100*условия!$V$18)</f>
        <v>0</v>
      </c>
      <c r="BV56" s="40">
        <f>IF(BV$7="",0,BV46/100*условия!$V$18)</f>
        <v>0</v>
      </c>
      <c r="BW56" s="40">
        <f>IF(BW$7="",0,BW46/100*условия!$V$18)</f>
        <v>0</v>
      </c>
      <c r="BX56" s="40">
        <f>IF(BX$7="",0,BX46/100*условия!$V$18)</f>
        <v>0</v>
      </c>
      <c r="BY56" s="40">
        <f>IF(BY$7="",0,BY46/100*условия!$V$18)</f>
        <v>0</v>
      </c>
      <c r="BZ56" s="40">
        <f>IF(BZ$7="",0,BZ46/100*условия!$V$18)</f>
        <v>0</v>
      </c>
      <c r="CA56" s="40">
        <f>IF(CA$7="",0,CA46/100*условия!$V$18)</f>
        <v>0</v>
      </c>
      <c r="CB56" s="40">
        <f>IF(CB$7="",0,CB46/100*условия!$V$18)</f>
        <v>0</v>
      </c>
      <c r="CC56" s="40">
        <f>IF(CC$7="",0,CC46/100*условия!$V$18)</f>
        <v>0</v>
      </c>
      <c r="CD56" s="40">
        <f>IF(CD$7="",0,CD46/100*условия!$V$18)</f>
        <v>0</v>
      </c>
      <c r="CE56" s="40">
        <f>IF(CE$7="",0,CE46/100*условия!$V$18)</f>
        <v>0</v>
      </c>
      <c r="CF56" s="40">
        <f>IF(CF$7="",0,CF46/100*условия!$V$18)</f>
        <v>0</v>
      </c>
      <c r="CG56" s="40">
        <f>IF(CG$7="",0,CG46/100*условия!$V$18)</f>
        <v>0</v>
      </c>
      <c r="CH56" s="40">
        <f>IF(CH$7="",0,CH46/100*условия!$V$18)</f>
        <v>0</v>
      </c>
      <c r="CI56" s="40">
        <f>IF(CI$7="",0,CI46/100*условия!$V$18)</f>
        <v>0</v>
      </c>
      <c r="CJ56" s="40">
        <f>IF(CJ$7="",0,CJ46/100*условия!$V$18)</f>
        <v>0</v>
      </c>
      <c r="CK56" s="40">
        <f>IF(CK$7="",0,CK46/100*условия!$V$18)</f>
        <v>0</v>
      </c>
      <c r="CL56" s="40">
        <f>IF(CL$7="",0,CL46/100*условия!$V$18)</f>
        <v>0</v>
      </c>
      <c r="CM56" s="40">
        <f>IF(CM$7="",0,CM46/100*условия!$V$18)</f>
        <v>0</v>
      </c>
      <c r="CN56" s="40">
        <f>IF(CN$7="",0,CN46/100*условия!$V$18)</f>
        <v>0</v>
      </c>
      <c r="CO56" s="40">
        <f>IF(CO$7="",0,CO46/100*условия!$V$18)</f>
        <v>0</v>
      </c>
      <c r="CP56" s="40">
        <f>IF(CP$7="",0,CP46/100*условия!$V$18)</f>
        <v>0</v>
      </c>
      <c r="CQ56" s="40">
        <f>IF(CQ$7="",0,CQ46/100*условия!$V$18)</f>
        <v>0</v>
      </c>
      <c r="CR56" s="40">
        <f>IF(CR$7="",0,CR46/100*условия!$V$18)</f>
        <v>0</v>
      </c>
      <c r="CS56" s="40">
        <f>IF(CS$7="",0,CS46/100*условия!$V$18)</f>
        <v>0</v>
      </c>
      <c r="CT56" s="40">
        <f>IF(CT$7="",0,CT46/100*условия!$V$18)</f>
        <v>0</v>
      </c>
      <c r="CU56" s="40">
        <f>IF(CU$7="",0,CU46/100*условия!$V$18)</f>
        <v>0</v>
      </c>
      <c r="CV56" s="40">
        <f>IF(CV$7="",0,CV46/100*условия!$V$18)</f>
        <v>0</v>
      </c>
      <c r="CW56" s="40">
        <f>IF(CW$7="",0,CW46/100*условия!$V$18)</f>
        <v>0</v>
      </c>
      <c r="CX56" s="40">
        <f>IF(CX$7="",0,CX46/100*условия!$V$18)</f>
        <v>0</v>
      </c>
      <c r="CY56" s="40">
        <f>IF(CY$7="",0,CY46/100*условия!$V$18)</f>
        <v>0</v>
      </c>
      <c r="CZ56" s="40">
        <f>IF(CZ$7="",0,CZ46/100*условия!$V$18)</f>
        <v>0</v>
      </c>
      <c r="DA56" s="40">
        <f>IF(DA$7="",0,DA46/100*условия!$V$18)</f>
        <v>0</v>
      </c>
      <c r="DB56" s="40">
        <f>IF(DB$7="",0,DB46/100*условия!$V$18)</f>
        <v>0</v>
      </c>
      <c r="DC56" s="40">
        <f>IF(DC$7="",0,DC46/100*условия!$V$18)</f>
        <v>0</v>
      </c>
      <c r="DD56" s="40">
        <f>IF(DD$7="",0,DD46/100*условия!$V$18)</f>
        <v>0</v>
      </c>
      <c r="DE56" s="40">
        <f>IF(DE$7="",0,DE46/100*условия!$V$18)</f>
        <v>0</v>
      </c>
      <c r="DF56" s="40">
        <f>IF(DF$7="",0,DF46/100*условия!$V$18)</f>
        <v>0</v>
      </c>
      <c r="DG56" s="40">
        <f>IF(DG$7="",0,DG46/100*условия!$V$18)</f>
        <v>0</v>
      </c>
      <c r="DH56" s="40">
        <f>IF(DH$7="",0,DH46/100*условия!$V$18)</f>
        <v>0</v>
      </c>
      <c r="DI56" s="40">
        <f>IF(DI$7="",0,DI46/100*условия!$V$18)</f>
        <v>0</v>
      </c>
      <c r="DJ56" s="40">
        <f>IF(DJ$7="",0,DJ46/100*условия!$V$18)</f>
        <v>0</v>
      </c>
      <c r="DK56" s="40">
        <f>IF(DK$7="",0,DK46/100*условия!$V$18)</f>
        <v>0</v>
      </c>
      <c r="DL56" s="40">
        <f>IF(DL$7="",0,DL46/100*условия!$V$18)</f>
        <v>0</v>
      </c>
      <c r="DM56" s="40">
        <f>IF(DM$7="",0,DM46/100*условия!$V$18)</f>
        <v>0</v>
      </c>
      <c r="DN56" s="40">
        <f>IF(DN$7="",0,DN46/100*условия!$V$18)</f>
        <v>0</v>
      </c>
      <c r="DO56" s="40">
        <f>IF(DO$7="",0,DO46/100*условия!$V$18)</f>
        <v>0</v>
      </c>
      <c r="DP56" s="40">
        <f>IF(DP$7="",0,DP46/100*условия!$V$18)</f>
        <v>0</v>
      </c>
      <c r="DQ56" s="40">
        <f>IF(DQ$7="",0,DQ46/100*условия!$V$18)</f>
        <v>0</v>
      </c>
      <c r="DR56" s="40">
        <f>IF(DR$7="",0,DR46/100*условия!$V$18)</f>
        <v>0</v>
      </c>
      <c r="DS56" s="40">
        <f>IF(DS$7="",0,DS46/100*условия!$V$18)</f>
        <v>0</v>
      </c>
      <c r="DT56" s="40">
        <f>IF(DT$7="",0,DT46/100*условия!$V$18)</f>
        <v>0</v>
      </c>
      <c r="DU56" s="40">
        <f>IF(DU$7="",0,DU46/100*условия!$V$18)</f>
        <v>0</v>
      </c>
      <c r="DV56" s="40">
        <f>IF(DV$7="",0,DV46/100*условия!$V$18)</f>
        <v>0</v>
      </c>
      <c r="DW56" s="40">
        <f>IF(DW$7="",0,DW46/100*условия!$V$18)</f>
        <v>0</v>
      </c>
      <c r="DX56" s="40">
        <f>IF(DX$7="",0,DX46/100*условия!$V$18)</f>
        <v>0</v>
      </c>
      <c r="DY56" s="40">
        <f>IF(DY$7="",0,DY46/100*условия!$V$18)</f>
        <v>0</v>
      </c>
      <c r="DZ56" s="40">
        <f>IF(DZ$7="",0,DZ46/100*условия!$V$18)</f>
        <v>0</v>
      </c>
      <c r="EA56" s="40">
        <f>IF(EA$7="",0,EA46/100*условия!$V$18)</f>
        <v>0</v>
      </c>
      <c r="EB56" s="40">
        <f>IF(EB$7="",0,EB46/100*условия!$V$18)</f>
        <v>0</v>
      </c>
      <c r="EC56" s="40">
        <f>IF(EC$7="",0,EC46/100*условия!$V$18)</f>
        <v>0</v>
      </c>
      <c r="ED56" s="40">
        <f>IF(ED$7="",0,ED46/100*условия!$V$18)</f>
        <v>0</v>
      </c>
      <c r="EE56" s="40">
        <f>IF(EE$7="",0,EE46/100*условия!$V$18)</f>
        <v>0</v>
      </c>
      <c r="EF56" s="40">
        <f>IF(EF$7="",0,EF46/100*условия!$V$18)</f>
        <v>0</v>
      </c>
      <c r="EG56" s="40">
        <f>IF(EG$7="",0,EG46/100*условия!$V$18)</f>
        <v>0</v>
      </c>
      <c r="EH56" s="40">
        <f>IF(EH$7="",0,EH46/100*условия!$V$18)</f>
        <v>0</v>
      </c>
      <c r="EI56" s="40">
        <f>IF(EI$7="",0,EI46/100*условия!$V$18)</f>
        <v>0</v>
      </c>
      <c r="EJ56" s="40">
        <f>IF(EJ$7="",0,EJ46/100*условия!$V$18)</f>
        <v>0</v>
      </c>
      <c r="EK56" s="40">
        <f>IF(EK$7="",0,EK46/100*условия!$V$18)</f>
        <v>0</v>
      </c>
      <c r="EL56" s="40">
        <f>IF(EL$7="",0,EL46/100*условия!$V$18)</f>
        <v>0</v>
      </c>
      <c r="EM56" s="40">
        <f>IF(EM$7="",0,EM46/100*условия!$V$18)</f>
        <v>0</v>
      </c>
      <c r="EN56" s="40">
        <f>IF(EN$7="",0,EN46/100*условия!$V$18)</f>
        <v>0</v>
      </c>
      <c r="EO56" s="40">
        <f>IF(EO$7="",0,EO46/100*условия!$V$18)</f>
        <v>0</v>
      </c>
      <c r="EP56" s="40">
        <f>IF(EP$7="",0,EP46/100*условия!$V$18)</f>
        <v>0</v>
      </c>
      <c r="EQ56" s="40">
        <f>IF(EQ$7="",0,EQ46/100*условия!$V$18)</f>
        <v>0</v>
      </c>
      <c r="ER56" s="40">
        <f>IF(ER$7="",0,ER46/100*условия!$V$18)</f>
        <v>0</v>
      </c>
      <c r="ES56" s="40">
        <f>IF(ES$7="",0,ES46/100*условия!$V$18)</f>
        <v>0</v>
      </c>
      <c r="ET56" s="40">
        <f>IF(ET$7="",0,ET46/100*условия!$V$18)</f>
        <v>0</v>
      </c>
      <c r="EU56" s="40">
        <f>IF(EU$7="",0,EU46/100*условия!$V$18)</f>
        <v>0</v>
      </c>
      <c r="EV56" s="40">
        <f>IF(EV$7="",0,EV46/100*условия!$V$18)</f>
        <v>0</v>
      </c>
      <c r="EW56" s="40">
        <f>IF(EW$7="",0,EW46/100*условия!$V$18)</f>
        <v>0</v>
      </c>
      <c r="EX56" s="40">
        <f>IF(EX$7="",0,EX46/100*условия!$V$18)</f>
        <v>0</v>
      </c>
      <c r="EY56" s="40">
        <f>IF(EY$7="",0,EY46/100*условия!$V$18)</f>
        <v>0</v>
      </c>
      <c r="EZ56" s="40">
        <f>IF(EZ$7="",0,EZ46/100*условия!$V$18)</f>
        <v>0</v>
      </c>
      <c r="FA56" s="40">
        <f>IF(FA$7="",0,FA46/100*условия!$V$18)</f>
        <v>0</v>
      </c>
      <c r="FB56" s="40">
        <f>IF(FB$7="",0,FB46/100*условия!$V$18)</f>
        <v>0</v>
      </c>
      <c r="FC56" s="40">
        <f>IF(FC$7="",0,FC46/100*условия!$V$18)</f>
        <v>0</v>
      </c>
      <c r="FD56" s="40">
        <f>IF(FD$7="",0,FD46/100*условия!$V$18)</f>
        <v>0</v>
      </c>
      <c r="FE56" s="40">
        <f>IF(FE$7="",0,FE46/100*условия!$V$18)</f>
        <v>0</v>
      </c>
      <c r="FF56" s="40">
        <f>IF(FF$7="",0,FF46/100*условия!$V$18)</f>
        <v>0</v>
      </c>
      <c r="FG56" s="40">
        <f>IF(FG$7="",0,FG46/100*условия!$V$18)</f>
        <v>0</v>
      </c>
      <c r="FH56" s="40">
        <f>IF(FH$7="",0,FH46/100*условия!$V$18)</f>
        <v>0</v>
      </c>
      <c r="FI56" s="40">
        <f>IF(FI$7="",0,FI46/100*условия!$V$18)</f>
        <v>0</v>
      </c>
      <c r="FJ56" s="40">
        <f>IF(FJ$7="",0,FJ46/100*условия!$V$18)</f>
        <v>0</v>
      </c>
      <c r="FK56" s="40">
        <f>IF(FK$7="",0,FK46/100*условия!$V$18)</f>
        <v>0</v>
      </c>
      <c r="FL56" s="40">
        <f>IF(FL$7="",0,FL46/100*условия!$V$18)</f>
        <v>0</v>
      </c>
      <c r="FM56" s="40">
        <f>IF(FM$7="",0,FM46/100*условия!$V$18)</f>
        <v>0</v>
      </c>
      <c r="FN56" s="40">
        <f>IF(FN$7="",0,FN46/100*условия!$V$18)</f>
        <v>0</v>
      </c>
      <c r="FO56" s="40">
        <f>IF(FO$7="",0,FO46/100*условия!$V$18)</f>
        <v>0</v>
      </c>
      <c r="FP56" s="40">
        <f>IF(FP$7="",0,FP46/100*условия!$V$18)</f>
        <v>0</v>
      </c>
      <c r="FQ56" s="40">
        <f>IF(FQ$7="",0,FQ46/100*условия!$V$18)</f>
        <v>0</v>
      </c>
      <c r="FR56" s="40">
        <f>IF(FR$7="",0,FR46/100*условия!$V$18)</f>
        <v>0</v>
      </c>
      <c r="FS56" s="40">
        <f>IF(FS$7="",0,FS46/100*условия!$V$18)</f>
        <v>0</v>
      </c>
      <c r="FT56" s="40">
        <f>IF(FT$7="",0,FT46/100*условия!$V$18)</f>
        <v>0</v>
      </c>
      <c r="FU56" s="40">
        <f>IF(FU$7="",0,FU46/100*условия!$V$18)</f>
        <v>0</v>
      </c>
      <c r="FV56" s="40">
        <f>IF(FV$7="",0,FV46/100*условия!$V$18)</f>
        <v>0</v>
      </c>
      <c r="FW56" s="40">
        <f>IF(FW$7="",0,FW46/100*условия!$V$18)</f>
        <v>0</v>
      </c>
      <c r="FX56" s="40">
        <f>IF(FX$7="",0,FX46/100*условия!$V$18)</f>
        <v>0</v>
      </c>
      <c r="FY56" s="40">
        <f>IF(FY$7="",0,FY46/100*условия!$V$18)</f>
        <v>0</v>
      </c>
      <c r="FZ56" s="40">
        <f>IF(FZ$7="",0,FZ46/100*условия!$V$18)</f>
        <v>0</v>
      </c>
      <c r="GA56" s="40">
        <f>IF(GA$7="",0,GA46/100*условия!$V$18)</f>
        <v>0</v>
      </c>
      <c r="GB56" s="40">
        <f>IF(GB$7="",0,GB46/100*условия!$V$18)</f>
        <v>0</v>
      </c>
      <c r="GC56" s="40">
        <f>IF(GC$7="",0,GC46/100*условия!$V$18)</f>
        <v>0</v>
      </c>
      <c r="GD56" s="40">
        <f>IF(GD$7="",0,GD46/100*условия!$V$18)</f>
        <v>0</v>
      </c>
      <c r="GE56" s="40">
        <f>IF(GE$7="",0,GE46/100*условия!$V$18)</f>
        <v>0</v>
      </c>
      <c r="GF56" s="40">
        <f>IF(GF$7="",0,GF46/100*условия!$V$18)</f>
        <v>0</v>
      </c>
      <c r="GG56" s="40">
        <f>IF(GG$7="",0,GG46/100*условия!$V$18)</f>
        <v>0</v>
      </c>
      <c r="GH56" s="40">
        <f>IF(GH$7="",0,GH46/100*условия!$V$18)</f>
        <v>0</v>
      </c>
      <c r="GI56" s="40">
        <f>IF(GI$7="",0,GI46/100*условия!$V$18)</f>
        <v>0</v>
      </c>
      <c r="GJ56" s="40">
        <f>IF(GJ$7="",0,GJ46/100*условия!$V$18)</f>
        <v>0</v>
      </c>
      <c r="GK56" s="40">
        <f>IF(GK$7="",0,GK46/100*условия!$V$18)</f>
        <v>0</v>
      </c>
      <c r="GL56" s="40">
        <f>IF(GL$7="",0,GL46/100*условия!$V$18)</f>
        <v>0</v>
      </c>
      <c r="GM56" s="40">
        <f>IF(GM$7="",0,GM46/100*условия!$V$18)</f>
        <v>0</v>
      </c>
      <c r="GN56" s="40">
        <f>IF(GN$7="",0,GN46/100*условия!$V$18)</f>
        <v>0</v>
      </c>
      <c r="GO56" s="40">
        <f>IF(GO$7="",0,GO46/100*условия!$V$18)</f>
        <v>0</v>
      </c>
      <c r="GP56" s="40">
        <f>IF(GP$7="",0,GP46/100*условия!$V$18)</f>
        <v>0</v>
      </c>
      <c r="GQ56" s="40">
        <f>IF(GQ$7="",0,GQ46/100*условия!$V$18)</f>
        <v>0</v>
      </c>
      <c r="GR56" s="40">
        <f>IF(GR$7="",0,GR46/100*условия!$V$18)</f>
        <v>0</v>
      </c>
      <c r="GS56" s="40">
        <f>IF(GS$7="",0,GS46/100*условия!$V$18)</f>
        <v>0</v>
      </c>
      <c r="GT56" s="40">
        <f>IF(GT$7="",0,GT46/100*условия!$V$18)</f>
        <v>0</v>
      </c>
      <c r="GU56" s="40">
        <f>IF(GU$7="",0,GU46/100*условия!$V$18)</f>
        <v>0</v>
      </c>
      <c r="GV56" s="40">
        <f>IF(GV$7="",0,GV46/100*условия!$V$18)</f>
        <v>0</v>
      </c>
      <c r="GW56" s="40">
        <f>IF(GW$7="",0,GW46/100*условия!$V$18)</f>
        <v>0</v>
      </c>
      <c r="GX56" s="40">
        <f>IF(GX$7="",0,GX46/100*условия!$V$18)</f>
        <v>0</v>
      </c>
      <c r="GY56" s="40">
        <f>IF(GY$7="",0,GY46/100*условия!$V$18)</f>
        <v>0</v>
      </c>
      <c r="GZ56" s="40">
        <f>IF(GZ$7="",0,GZ46/100*условия!$V$18)</f>
        <v>0</v>
      </c>
      <c r="HA56" s="40">
        <f>IF(HA$7="",0,HA46/100*условия!$V$18)</f>
        <v>0</v>
      </c>
      <c r="HB56" s="40">
        <f>IF(HB$7="",0,HB46/100*условия!$V$18)</f>
        <v>0</v>
      </c>
      <c r="HC56" s="40">
        <f>IF(HC$7="",0,HC46/100*условия!$V$18)</f>
        <v>0</v>
      </c>
      <c r="HD56" s="40">
        <f>IF(HD$7="",0,HD46/100*условия!$V$18)</f>
        <v>0</v>
      </c>
      <c r="HE56" s="40">
        <f>IF(HE$7="",0,HE46/100*условия!$V$18)</f>
        <v>0</v>
      </c>
      <c r="HF56" s="40">
        <f>IF(HF$7="",0,HF46/100*условия!$V$18)</f>
        <v>0</v>
      </c>
      <c r="HG56" s="40">
        <f>IF(HG$7="",0,HG46/100*условия!$V$18)</f>
        <v>0</v>
      </c>
      <c r="HH56" s="40">
        <f>IF(HH$7="",0,HH46/100*условия!$V$18)</f>
        <v>0</v>
      </c>
      <c r="HI56" s="40">
        <f>IF(HI$7="",0,HI46/100*условия!$V$18)</f>
        <v>0</v>
      </c>
      <c r="HJ56" s="40">
        <f>IF(HJ$7="",0,HJ46/100*условия!$V$18)</f>
        <v>0</v>
      </c>
      <c r="HK56" s="40">
        <f>IF(HK$7="",0,HK46/100*условия!$V$18)</f>
        <v>0</v>
      </c>
      <c r="HL56" s="40">
        <f>IF(HL$7="",0,HL46/100*условия!$V$18)</f>
        <v>0</v>
      </c>
      <c r="HM56" s="40">
        <f>IF(HM$7="",0,HM46/100*условия!$V$18)</f>
        <v>0</v>
      </c>
      <c r="HN56" s="40">
        <f>IF(HN$7="",0,HN46/100*условия!$V$18)</f>
        <v>0</v>
      </c>
      <c r="HO56" s="40">
        <f>IF(HO$7="",0,HO46/100*условия!$V$18)</f>
        <v>0</v>
      </c>
      <c r="HP56" s="40">
        <f>IF(HP$7="",0,HP46/100*условия!$V$18)</f>
        <v>0</v>
      </c>
      <c r="HQ56" s="40">
        <f>IF(HQ$7="",0,HQ46/100*условия!$V$18)</f>
        <v>0</v>
      </c>
      <c r="HR56" s="40">
        <f>IF(HR$7="",0,HR46/100*условия!$V$18)</f>
        <v>0</v>
      </c>
      <c r="HS56" s="40">
        <f>IF(HS$7="",0,HS46/100*условия!$V$18)</f>
        <v>0</v>
      </c>
      <c r="HT56" s="40">
        <f>IF(HT$7="",0,HT46/100*условия!$V$18)</f>
        <v>0</v>
      </c>
      <c r="HU56" s="40">
        <f>IF(HU$7="",0,HU46/100*условия!$V$18)</f>
        <v>0</v>
      </c>
      <c r="HV56" s="40">
        <f>IF(HV$7="",0,HV46/100*условия!$V$18)</f>
        <v>0</v>
      </c>
      <c r="HW56" s="40">
        <f>IF(HW$7="",0,HW46/100*условия!$V$18)</f>
        <v>0</v>
      </c>
      <c r="HX56" s="40">
        <f>IF(HX$7="",0,HX46/100*условия!$V$18)</f>
        <v>0</v>
      </c>
      <c r="HY56" s="40">
        <f>IF(HY$7="",0,HY46/100*условия!$V$18)</f>
        <v>0</v>
      </c>
      <c r="HZ56" s="40">
        <f>IF(HZ$7="",0,HZ46/100*условия!$V$18)</f>
        <v>0</v>
      </c>
      <c r="IA56" s="40">
        <f>IF(IA$7="",0,IA46/100*условия!$V$18)</f>
        <v>0</v>
      </c>
      <c r="IB56" s="40">
        <f>IF(IB$7="",0,IB46/100*условия!$V$18)</f>
        <v>0</v>
      </c>
      <c r="IC56" s="40">
        <f>IF(IC$7="",0,IC46/100*условия!$V$18)</f>
        <v>0</v>
      </c>
      <c r="ID56" s="40">
        <f>IF(ID$7="",0,ID46/100*условия!$V$18)</f>
        <v>0</v>
      </c>
      <c r="IE56" s="40">
        <f>IF(IE$7="",0,IE46/100*условия!$V$18)</f>
        <v>0</v>
      </c>
      <c r="IF56" s="40">
        <f>IF(IF$7="",0,IF46/100*условия!$V$18)</f>
        <v>0</v>
      </c>
      <c r="IG56" s="40">
        <f>IF(IG$7="",0,IG46/100*условия!$V$18)</f>
        <v>0</v>
      </c>
      <c r="IH56" s="40">
        <f>IF(IH$7="",0,IH46/100*условия!$V$18)</f>
        <v>0</v>
      </c>
      <c r="II56" s="40">
        <f>IF(II$7="",0,II46/100*условия!$V$18)</f>
        <v>0</v>
      </c>
      <c r="IJ56" s="40">
        <f>IF(IJ$7="",0,IJ46/100*условия!$V$18)</f>
        <v>0</v>
      </c>
      <c r="IK56" s="40">
        <f>IF(IK$7="",0,IK46/100*условия!$V$18)</f>
        <v>0</v>
      </c>
      <c r="IL56" s="40">
        <f>IF(IL$7="",0,IL46/100*условия!$V$18)</f>
        <v>0</v>
      </c>
      <c r="IM56" s="40">
        <f>IF(IM$7="",0,IM46/100*условия!$V$18)</f>
        <v>0</v>
      </c>
      <c r="IN56" s="40">
        <f>IF(IN$7="",0,IN46/100*условия!$V$18)</f>
        <v>0</v>
      </c>
      <c r="IO56" s="40">
        <f>IF(IO$7="",0,IO46/100*условия!$V$18)</f>
        <v>0</v>
      </c>
      <c r="IP56" s="40">
        <f>IF(IP$7="",0,IP46/100*условия!$V$18)</f>
        <v>0</v>
      </c>
      <c r="IQ56" s="40">
        <f>IF(IQ$7="",0,IQ46/100*условия!$V$18)</f>
        <v>0</v>
      </c>
      <c r="IR56" s="40">
        <f>IF(IR$7="",0,IR46/100*условия!$V$18)</f>
        <v>0</v>
      </c>
      <c r="IS56" s="40">
        <f>IF(IS$7="",0,IS46/100*условия!$V$18)</f>
        <v>0</v>
      </c>
      <c r="IT56" s="40">
        <f>IF(IT$7="",0,IT46/100*условия!$V$18)</f>
        <v>0</v>
      </c>
      <c r="IU56" s="40">
        <f>IF(IU$7="",0,IU46/100*условия!$V$18)</f>
        <v>0</v>
      </c>
      <c r="IV56" s="40">
        <f>IF(IV$7="",0,IV46/100*условия!$V$18)</f>
        <v>0</v>
      </c>
      <c r="IW56" s="40">
        <f>IF(IW$7="",0,IW46/100*условия!$V$18)</f>
        <v>0</v>
      </c>
      <c r="IX56" s="40">
        <f>IF(IX$7="",0,IX46/100*условия!$V$18)</f>
        <v>0</v>
      </c>
      <c r="IY56" s="40">
        <f>IF(IY$7="",0,IY46/100*условия!$V$18)</f>
        <v>0</v>
      </c>
      <c r="IZ56" s="40">
        <f>IF(IZ$7="",0,IZ46/100*условия!$V$18)</f>
        <v>0</v>
      </c>
      <c r="JA56" s="40">
        <f>IF(JA$7="",0,JA46/100*условия!$V$18)</f>
        <v>0</v>
      </c>
      <c r="JB56" s="40">
        <f>IF(JB$7="",0,JB46/100*условия!$V$18)</f>
        <v>0</v>
      </c>
      <c r="JC56" s="40">
        <f>IF(JC$7="",0,JC46/100*условия!$V$18)</f>
        <v>0</v>
      </c>
      <c r="JD56" s="40">
        <f>IF(JD$7="",0,JD46/100*условия!$V$18)</f>
        <v>0</v>
      </c>
      <c r="JE56" s="40">
        <f>IF(JE$7="",0,JE46/100*условия!$V$18)</f>
        <v>0</v>
      </c>
      <c r="JF56" s="40">
        <f>IF(JF$7="",0,JF46/100*условия!$V$18)</f>
        <v>0</v>
      </c>
      <c r="JG56" s="40">
        <f>IF(JG$7="",0,JG46/100*условия!$V$18)</f>
        <v>0</v>
      </c>
      <c r="JH56" s="40">
        <f>IF(JH$7="",0,JH46/100*условия!$V$18)</f>
        <v>0</v>
      </c>
      <c r="JI56" s="40">
        <f>IF(JI$7="",0,JI46/100*условия!$V$18)</f>
        <v>0</v>
      </c>
      <c r="JJ56" s="40">
        <f>IF(JJ$7="",0,JJ46/100*условия!$V$18)</f>
        <v>0</v>
      </c>
      <c r="JK56" s="40">
        <f>IF(JK$7="",0,JK46/100*условия!$V$18)</f>
        <v>0</v>
      </c>
      <c r="JL56" s="40">
        <f>IF(JL$7="",0,JL46/100*условия!$V$18)</f>
        <v>0</v>
      </c>
      <c r="JM56" s="40">
        <f>IF(JM$7="",0,JM46/100*условия!$V$18)</f>
        <v>0</v>
      </c>
      <c r="JN56" s="40">
        <f>IF(JN$7="",0,JN46/100*условия!$V$18)</f>
        <v>0</v>
      </c>
      <c r="JO56" s="40">
        <f>IF(JO$7="",0,JO46/100*условия!$V$18)</f>
        <v>0</v>
      </c>
      <c r="JP56" s="40">
        <f>IF(JP$7="",0,JP46/100*условия!$V$18)</f>
        <v>0</v>
      </c>
      <c r="JQ56" s="40">
        <f>IF(JQ$7="",0,JQ46/100*условия!$V$18)</f>
        <v>0</v>
      </c>
      <c r="JR56" s="40">
        <f>IF(JR$7="",0,JR46/100*условия!$V$18)</f>
        <v>0</v>
      </c>
      <c r="JS56" s="40">
        <f>IF(JS$7="",0,JS46/100*условия!$V$18)</f>
        <v>0</v>
      </c>
      <c r="JT56" s="40">
        <f>IF(JT$7="",0,JT46/100*условия!$V$18)</f>
        <v>0</v>
      </c>
      <c r="JU56" s="40">
        <f>IF(JU$7="",0,JU46/100*условия!$V$18)</f>
        <v>0</v>
      </c>
      <c r="JV56" s="40">
        <f>IF(JV$7="",0,JV46/100*условия!$V$18)</f>
        <v>0</v>
      </c>
      <c r="JW56" s="40">
        <f>IF(JW$7="",0,JW46/100*условия!$V$18)</f>
        <v>0</v>
      </c>
      <c r="JX56" s="40">
        <f>IF(JX$7="",0,JX46/100*условия!$V$18)</f>
        <v>0</v>
      </c>
      <c r="JY56" s="40">
        <f>IF(JY$7="",0,JY46/100*условия!$V$18)</f>
        <v>0</v>
      </c>
      <c r="JZ56" s="40">
        <f>IF(JZ$7="",0,JZ46/100*условия!$V$18)</f>
        <v>0</v>
      </c>
      <c r="KA56" s="40">
        <f>IF(KA$7="",0,KA46/100*условия!$V$18)</f>
        <v>0</v>
      </c>
      <c r="KB56" s="40">
        <f>IF(KB$7="",0,KB46/100*условия!$V$18)</f>
        <v>0</v>
      </c>
      <c r="KC56" s="40">
        <f>IF(KC$7="",0,KC46/100*условия!$V$18)</f>
        <v>0</v>
      </c>
      <c r="KD56" s="40">
        <f>IF(KD$7="",0,KD46/100*условия!$V$18)</f>
        <v>0</v>
      </c>
      <c r="KE56" s="40">
        <f>IF(KE$7="",0,KE46/100*условия!$V$18)</f>
        <v>0</v>
      </c>
      <c r="KF56" s="40">
        <f>IF(KF$7="",0,KF46/100*условия!$V$18)</f>
        <v>0</v>
      </c>
      <c r="KG56" s="40">
        <f>IF(KG$7="",0,KG46/100*условия!$V$18)</f>
        <v>0</v>
      </c>
      <c r="KH56" s="40">
        <f>IF(KH$7="",0,KH46/100*условия!$V$18)</f>
        <v>0</v>
      </c>
      <c r="KI56" s="40">
        <f>IF(KI$7="",0,KI46/100*условия!$V$18)</f>
        <v>0</v>
      </c>
      <c r="KJ56" s="40">
        <f>IF(KJ$7="",0,KJ46/100*условия!$V$18)</f>
        <v>0</v>
      </c>
      <c r="KK56" s="40">
        <f>IF(KK$7="",0,KK46/100*условия!$V$18)</f>
        <v>0</v>
      </c>
      <c r="KL56" s="40">
        <f>IF(KL$7="",0,KL46/100*условия!$V$18)</f>
        <v>0</v>
      </c>
      <c r="KM56" s="40">
        <f>IF(KM$7="",0,KM46/100*условия!$V$18)</f>
        <v>0</v>
      </c>
      <c r="KN56" s="40">
        <f>IF(KN$7="",0,KN46/100*условия!$V$18)</f>
        <v>0</v>
      </c>
      <c r="KO56" s="40">
        <f>IF(KO$7="",0,KO46/100*условия!$V$18)</f>
        <v>0</v>
      </c>
      <c r="KP56" s="40">
        <f>IF(KP$7="",0,KP46/100*условия!$V$18)</f>
        <v>0</v>
      </c>
      <c r="KQ56" s="40">
        <f>IF(KQ$7="",0,KQ46/100*условия!$V$18)</f>
        <v>0</v>
      </c>
      <c r="KR56" s="40">
        <f>IF(KR$7="",0,KR46/100*условия!$V$18)</f>
        <v>0</v>
      </c>
      <c r="KS56" s="40">
        <f>IF(KS$7="",0,KS46/100*условия!$V$18)</f>
        <v>0</v>
      </c>
      <c r="KT56" s="40">
        <f>IF(KT$7="",0,KT46/100*условия!$V$18)</f>
        <v>0</v>
      </c>
      <c r="KU56" s="40">
        <f>IF(KU$7="",0,KU46/100*условия!$V$18)</f>
        <v>0</v>
      </c>
      <c r="KV56" s="40">
        <f>IF(KV$7="",0,KV46/100*условия!$V$18)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доход от продаж продукции</v>
      </c>
      <c r="F57" s="1"/>
      <c r="G57" s="1"/>
      <c r="H57" s="11" t="str">
        <f t="shared" si="54"/>
        <v>руб.</v>
      </c>
      <c r="I57" s="1"/>
      <c r="J57" s="1"/>
      <c r="K57" s="1" t="str">
        <f>справочники!$U$14</f>
        <v>непостоянные-Партнеры</v>
      </c>
      <c r="L57" s="1"/>
      <c r="M57" s="5"/>
      <c r="N57" s="40"/>
      <c r="O57" s="19"/>
      <c r="P57" s="1"/>
      <c r="Q57" s="1"/>
      <c r="R57" s="40">
        <f>SUMIFS($T57:$KW57,$T$1:$KW$1,"&gt;="&amp;1,$T$1:$KW$1,"&lt;="&amp;MAX($1:$1))</f>
        <v>13722332.446249997</v>
      </c>
      <c r="S57" s="1"/>
      <c r="T57" s="232"/>
      <c r="U57" s="40">
        <f>IF(U$7="",0,U47/100*условия!$V$18)</f>
        <v>57196.244999999937</v>
      </c>
      <c r="V57" s="40">
        <f>IF(V$7="",0,V47/100*условия!$V$18)</f>
        <v>119158.84374999991</v>
      </c>
      <c r="W57" s="40">
        <f>IF(W$7="",0,W47/100*условия!$V$18)</f>
        <v>185887.79624999993</v>
      </c>
      <c r="X57" s="40">
        <f>IF(X$7="",0,X47/100*условия!$V$18)</f>
        <v>257383.10249999992</v>
      </c>
      <c r="Y57" s="40">
        <f>IF(Y$7="",0,Y47/100*условия!$V$18)</f>
        <v>333644.7624999999</v>
      </c>
      <c r="Z57" s="40">
        <f>IF(Z$7="",0,Z47/100*условия!$V$18)</f>
        <v>414672.77624999988</v>
      </c>
      <c r="AA57" s="40">
        <f>IF(AA$7="",0,AA47/100*условия!$V$18)</f>
        <v>443270.89874999993</v>
      </c>
      <c r="AB57" s="40">
        <f>IF(AB$7="",0,AB47/100*условия!$V$18)</f>
        <v>471869.02124999993</v>
      </c>
      <c r="AC57" s="40">
        <f>IF(AC$7="",0,AC47/100*условия!$V$18)</f>
        <v>500467.14374999993</v>
      </c>
      <c r="AD57" s="40">
        <f>IF(AD$7="",0,AD47/100*условия!$V$18)</f>
        <v>529065.26624999987</v>
      </c>
      <c r="AE57" s="40">
        <f>IF(AE$7="",0,AE47/100*условия!$V$18)</f>
        <v>557663.38874999993</v>
      </c>
      <c r="AF57" s="40">
        <f>IF(AF$7="",0,AF47/100*условия!$V$18)</f>
        <v>586261.51124999986</v>
      </c>
      <c r="AG57" s="40">
        <f>IF(AG$7="",0,AG47/100*условия!$V$18)</f>
        <v>614859.63374999992</v>
      </c>
      <c r="AH57" s="40">
        <f>IF(AH$7="",0,AH47/100*условия!$V$18)</f>
        <v>643457.75624999986</v>
      </c>
      <c r="AI57" s="40">
        <f>IF(AI$7="",0,AI47/100*условия!$V$18)</f>
        <v>672055.87874999992</v>
      </c>
      <c r="AJ57" s="40">
        <f>IF(AJ$7="",0,AJ47/100*условия!$V$18)</f>
        <v>700654.00124999986</v>
      </c>
      <c r="AK57" s="40">
        <f>IF(AK$7="",0,AK47/100*условия!$V$18)</f>
        <v>729252.12374999991</v>
      </c>
      <c r="AL57" s="40">
        <f>IF(AL$7="",0,AL47/100*условия!$V$18)</f>
        <v>757850.24624999985</v>
      </c>
      <c r="AM57" s="40">
        <f>IF(AM$7="",0,AM47/100*условия!$V$18)</f>
        <v>786448.36874999991</v>
      </c>
      <c r="AN57" s="40">
        <f>IF(AN$7="",0,AN47/100*условия!$V$18)</f>
        <v>815046.49124999985</v>
      </c>
      <c r="AO57" s="40">
        <f>IF(AO$7="",0,AO47/100*условия!$V$18)</f>
        <v>843644.6137499999</v>
      </c>
      <c r="AP57" s="40">
        <f>IF(AP$7="",0,AP47/100*условия!$V$18)</f>
        <v>872242.73624999984</v>
      </c>
      <c r="AQ57" s="40">
        <f>IF(AQ$7="",0,AQ47/100*условия!$V$18)</f>
        <v>900840.8587499999</v>
      </c>
      <c r="AR57" s="40">
        <f>IF(AR$7="",0,AR47/100*условия!$V$18)</f>
        <v>929438.98124999984</v>
      </c>
      <c r="AS57" s="40">
        <f>IF(AS$7="",0,AS47/100*условия!$V$18)</f>
        <v>0</v>
      </c>
      <c r="AT57" s="40">
        <f>IF(AT$7="",0,AT47/100*условия!$V$18)</f>
        <v>0</v>
      </c>
      <c r="AU57" s="40">
        <f>IF(AU$7="",0,AU47/100*условия!$V$18)</f>
        <v>0</v>
      </c>
      <c r="AV57" s="40">
        <f>IF(AV$7="",0,AV47/100*условия!$V$18)</f>
        <v>0</v>
      </c>
      <c r="AW57" s="40">
        <f>IF(AW$7="",0,AW47/100*условия!$V$18)</f>
        <v>0</v>
      </c>
      <c r="AX57" s="40">
        <f>IF(AX$7="",0,AX47/100*условия!$V$18)</f>
        <v>0</v>
      </c>
      <c r="AY57" s="40">
        <f>IF(AY$7="",0,AY47/100*условия!$V$18)</f>
        <v>0</v>
      </c>
      <c r="AZ57" s="40">
        <f>IF(AZ$7="",0,AZ47/100*условия!$V$18)</f>
        <v>0</v>
      </c>
      <c r="BA57" s="40">
        <f>IF(BA$7="",0,BA47/100*условия!$V$18)</f>
        <v>0</v>
      </c>
      <c r="BB57" s="40">
        <f>IF(BB$7="",0,BB47/100*условия!$V$18)</f>
        <v>0</v>
      </c>
      <c r="BC57" s="40">
        <f>IF(BC$7="",0,BC47/100*условия!$V$18)</f>
        <v>0</v>
      </c>
      <c r="BD57" s="40">
        <f>IF(BD$7="",0,BD47/100*условия!$V$18)</f>
        <v>0</v>
      </c>
      <c r="BE57" s="40">
        <f>IF(BE$7="",0,BE47/100*условия!$V$18)</f>
        <v>0</v>
      </c>
      <c r="BF57" s="40">
        <f>IF(BF$7="",0,BF47/100*условия!$V$18)</f>
        <v>0</v>
      </c>
      <c r="BG57" s="40">
        <f>IF(BG$7="",0,BG47/100*условия!$V$18)</f>
        <v>0</v>
      </c>
      <c r="BH57" s="40">
        <f>IF(BH$7="",0,BH47/100*условия!$V$18)</f>
        <v>0</v>
      </c>
      <c r="BI57" s="40">
        <f>IF(BI$7="",0,BI47/100*условия!$V$18)</f>
        <v>0</v>
      </c>
      <c r="BJ57" s="40">
        <f>IF(BJ$7="",0,BJ47/100*условия!$V$18)</f>
        <v>0</v>
      </c>
      <c r="BK57" s="40">
        <f>IF(BK$7="",0,BK47/100*условия!$V$18)</f>
        <v>0</v>
      </c>
      <c r="BL57" s="40">
        <f>IF(BL$7="",0,BL47/100*условия!$V$18)</f>
        <v>0</v>
      </c>
      <c r="BM57" s="40">
        <f>IF(BM$7="",0,BM47/100*условия!$V$18)</f>
        <v>0</v>
      </c>
      <c r="BN57" s="40">
        <f>IF(BN$7="",0,BN47/100*условия!$V$18)</f>
        <v>0</v>
      </c>
      <c r="BO57" s="40">
        <f>IF(BO$7="",0,BO47/100*условия!$V$18)</f>
        <v>0</v>
      </c>
      <c r="BP57" s="40">
        <f>IF(BP$7="",0,BP47/100*условия!$V$18)</f>
        <v>0</v>
      </c>
      <c r="BQ57" s="40">
        <f>IF(BQ$7="",0,BQ47/100*условия!$V$18)</f>
        <v>0</v>
      </c>
      <c r="BR57" s="40">
        <f>IF(BR$7="",0,BR47/100*условия!$V$18)</f>
        <v>0</v>
      </c>
      <c r="BS57" s="40">
        <f>IF(BS$7="",0,BS47/100*условия!$V$18)</f>
        <v>0</v>
      </c>
      <c r="BT57" s="40">
        <f>IF(BT$7="",0,BT47/100*условия!$V$18)</f>
        <v>0</v>
      </c>
      <c r="BU57" s="40">
        <f>IF(BU$7="",0,BU47/100*условия!$V$18)</f>
        <v>0</v>
      </c>
      <c r="BV57" s="40">
        <f>IF(BV$7="",0,BV47/100*условия!$V$18)</f>
        <v>0</v>
      </c>
      <c r="BW57" s="40">
        <f>IF(BW$7="",0,BW47/100*условия!$V$18)</f>
        <v>0</v>
      </c>
      <c r="BX57" s="40">
        <f>IF(BX$7="",0,BX47/100*условия!$V$18)</f>
        <v>0</v>
      </c>
      <c r="BY57" s="40">
        <f>IF(BY$7="",0,BY47/100*условия!$V$18)</f>
        <v>0</v>
      </c>
      <c r="BZ57" s="40">
        <f>IF(BZ$7="",0,BZ47/100*условия!$V$18)</f>
        <v>0</v>
      </c>
      <c r="CA57" s="40">
        <f>IF(CA$7="",0,CA47/100*условия!$V$18)</f>
        <v>0</v>
      </c>
      <c r="CB57" s="40">
        <f>IF(CB$7="",0,CB47/100*условия!$V$18)</f>
        <v>0</v>
      </c>
      <c r="CC57" s="40">
        <f>IF(CC$7="",0,CC47/100*условия!$V$18)</f>
        <v>0</v>
      </c>
      <c r="CD57" s="40">
        <f>IF(CD$7="",0,CD47/100*условия!$V$18)</f>
        <v>0</v>
      </c>
      <c r="CE57" s="40">
        <f>IF(CE$7="",0,CE47/100*условия!$V$18)</f>
        <v>0</v>
      </c>
      <c r="CF57" s="40">
        <f>IF(CF$7="",0,CF47/100*условия!$V$18)</f>
        <v>0</v>
      </c>
      <c r="CG57" s="40">
        <f>IF(CG$7="",0,CG47/100*условия!$V$18)</f>
        <v>0</v>
      </c>
      <c r="CH57" s="40">
        <f>IF(CH$7="",0,CH47/100*условия!$V$18)</f>
        <v>0</v>
      </c>
      <c r="CI57" s="40">
        <f>IF(CI$7="",0,CI47/100*условия!$V$18)</f>
        <v>0</v>
      </c>
      <c r="CJ57" s="40">
        <f>IF(CJ$7="",0,CJ47/100*условия!$V$18)</f>
        <v>0</v>
      </c>
      <c r="CK57" s="40">
        <f>IF(CK$7="",0,CK47/100*условия!$V$18)</f>
        <v>0</v>
      </c>
      <c r="CL57" s="40">
        <f>IF(CL$7="",0,CL47/100*условия!$V$18)</f>
        <v>0</v>
      </c>
      <c r="CM57" s="40">
        <f>IF(CM$7="",0,CM47/100*условия!$V$18)</f>
        <v>0</v>
      </c>
      <c r="CN57" s="40">
        <f>IF(CN$7="",0,CN47/100*условия!$V$18)</f>
        <v>0</v>
      </c>
      <c r="CO57" s="40">
        <f>IF(CO$7="",0,CO47/100*условия!$V$18)</f>
        <v>0</v>
      </c>
      <c r="CP57" s="40">
        <f>IF(CP$7="",0,CP47/100*условия!$V$18)</f>
        <v>0</v>
      </c>
      <c r="CQ57" s="40">
        <f>IF(CQ$7="",0,CQ47/100*условия!$V$18)</f>
        <v>0</v>
      </c>
      <c r="CR57" s="40">
        <f>IF(CR$7="",0,CR47/100*условия!$V$18)</f>
        <v>0</v>
      </c>
      <c r="CS57" s="40">
        <f>IF(CS$7="",0,CS47/100*условия!$V$18)</f>
        <v>0</v>
      </c>
      <c r="CT57" s="40">
        <f>IF(CT$7="",0,CT47/100*условия!$V$18)</f>
        <v>0</v>
      </c>
      <c r="CU57" s="40">
        <f>IF(CU$7="",0,CU47/100*условия!$V$18)</f>
        <v>0</v>
      </c>
      <c r="CV57" s="40">
        <f>IF(CV$7="",0,CV47/100*условия!$V$18)</f>
        <v>0</v>
      </c>
      <c r="CW57" s="40">
        <f>IF(CW$7="",0,CW47/100*условия!$V$18)</f>
        <v>0</v>
      </c>
      <c r="CX57" s="40">
        <f>IF(CX$7="",0,CX47/100*условия!$V$18)</f>
        <v>0</v>
      </c>
      <c r="CY57" s="40">
        <f>IF(CY$7="",0,CY47/100*условия!$V$18)</f>
        <v>0</v>
      </c>
      <c r="CZ57" s="40">
        <f>IF(CZ$7="",0,CZ47/100*условия!$V$18)</f>
        <v>0</v>
      </c>
      <c r="DA57" s="40">
        <f>IF(DA$7="",0,DA47/100*условия!$V$18)</f>
        <v>0</v>
      </c>
      <c r="DB57" s="40">
        <f>IF(DB$7="",0,DB47/100*условия!$V$18)</f>
        <v>0</v>
      </c>
      <c r="DC57" s="40">
        <f>IF(DC$7="",0,DC47/100*условия!$V$18)</f>
        <v>0</v>
      </c>
      <c r="DD57" s="40">
        <f>IF(DD$7="",0,DD47/100*условия!$V$18)</f>
        <v>0</v>
      </c>
      <c r="DE57" s="40">
        <f>IF(DE$7="",0,DE47/100*условия!$V$18)</f>
        <v>0</v>
      </c>
      <c r="DF57" s="40">
        <f>IF(DF$7="",0,DF47/100*условия!$V$18)</f>
        <v>0</v>
      </c>
      <c r="DG57" s="40">
        <f>IF(DG$7="",0,DG47/100*условия!$V$18)</f>
        <v>0</v>
      </c>
      <c r="DH57" s="40">
        <f>IF(DH$7="",0,DH47/100*условия!$V$18)</f>
        <v>0</v>
      </c>
      <c r="DI57" s="40">
        <f>IF(DI$7="",0,DI47/100*условия!$V$18)</f>
        <v>0</v>
      </c>
      <c r="DJ57" s="40">
        <f>IF(DJ$7="",0,DJ47/100*условия!$V$18)</f>
        <v>0</v>
      </c>
      <c r="DK57" s="40">
        <f>IF(DK$7="",0,DK47/100*условия!$V$18)</f>
        <v>0</v>
      </c>
      <c r="DL57" s="40">
        <f>IF(DL$7="",0,DL47/100*условия!$V$18)</f>
        <v>0</v>
      </c>
      <c r="DM57" s="40">
        <f>IF(DM$7="",0,DM47/100*условия!$V$18)</f>
        <v>0</v>
      </c>
      <c r="DN57" s="40">
        <f>IF(DN$7="",0,DN47/100*условия!$V$18)</f>
        <v>0</v>
      </c>
      <c r="DO57" s="40">
        <f>IF(DO$7="",0,DO47/100*условия!$V$18)</f>
        <v>0</v>
      </c>
      <c r="DP57" s="40">
        <f>IF(DP$7="",0,DP47/100*условия!$V$18)</f>
        <v>0</v>
      </c>
      <c r="DQ57" s="40">
        <f>IF(DQ$7="",0,DQ47/100*условия!$V$18)</f>
        <v>0</v>
      </c>
      <c r="DR57" s="40">
        <f>IF(DR$7="",0,DR47/100*условия!$V$18)</f>
        <v>0</v>
      </c>
      <c r="DS57" s="40">
        <f>IF(DS$7="",0,DS47/100*условия!$V$18)</f>
        <v>0</v>
      </c>
      <c r="DT57" s="40">
        <f>IF(DT$7="",0,DT47/100*условия!$V$18)</f>
        <v>0</v>
      </c>
      <c r="DU57" s="40">
        <f>IF(DU$7="",0,DU47/100*условия!$V$18)</f>
        <v>0</v>
      </c>
      <c r="DV57" s="40">
        <f>IF(DV$7="",0,DV47/100*условия!$V$18)</f>
        <v>0</v>
      </c>
      <c r="DW57" s="40">
        <f>IF(DW$7="",0,DW47/100*условия!$V$18)</f>
        <v>0</v>
      </c>
      <c r="DX57" s="40">
        <f>IF(DX$7="",0,DX47/100*условия!$V$18)</f>
        <v>0</v>
      </c>
      <c r="DY57" s="40">
        <f>IF(DY$7="",0,DY47/100*условия!$V$18)</f>
        <v>0</v>
      </c>
      <c r="DZ57" s="40">
        <f>IF(DZ$7="",0,DZ47/100*условия!$V$18)</f>
        <v>0</v>
      </c>
      <c r="EA57" s="40">
        <f>IF(EA$7="",0,EA47/100*условия!$V$18)</f>
        <v>0</v>
      </c>
      <c r="EB57" s="40">
        <f>IF(EB$7="",0,EB47/100*условия!$V$18)</f>
        <v>0</v>
      </c>
      <c r="EC57" s="40">
        <f>IF(EC$7="",0,EC47/100*условия!$V$18)</f>
        <v>0</v>
      </c>
      <c r="ED57" s="40">
        <f>IF(ED$7="",0,ED47/100*условия!$V$18)</f>
        <v>0</v>
      </c>
      <c r="EE57" s="40">
        <f>IF(EE$7="",0,EE47/100*условия!$V$18)</f>
        <v>0</v>
      </c>
      <c r="EF57" s="40">
        <f>IF(EF$7="",0,EF47/100*условия!$V$18)</f>
        <v>0</v>
      </c>
      <c r="EG57" s="40">
        <f>IF(EG$7="",0,EG47/100*условия!$V$18)</f>
        <v>0</v>
      </c>
      <c r="EH57" s="40">
        <f>IF(EH$7="",0,EH47/100*условия!$V$18)</f>
        <v>0</v>
      </c>
      <c r="EI57" s="40">
        <f>IF(EI$7="",0,EI47/100*условия!$V$18)</f>
        <v>0</v>
      </c>
      <c r="EJ57" s="40">
        <f>IF(EJ$7="",0,EJ47/100*условия!$V$18)</f>
        <v>0</v>
      </c>
      <c r="EK57" s="40">
        <f>IF(EK$7="",0,EK47/100*условия!$V$18)</f>
        <v>0</v>
      </c>
      <c r="EL57" s="40">
        <f>IF(EL$7="",0,EL47/100*условия!$V$18)</f>
        <v>0</v>
      </c>
      <c r="EM57" s="40">
        <f>IF(EM$7="",0,EM47/100*условия!$V$18)</f>
        <v>0</v>
      </c>
      <c r="EN57" s="40">
        <f>IF(EN$7="",0,EN47/100*условия!$V$18)</f>
        <v>0</v>
      </c>
      <c r="EO57" s="40">
        <f>IF(EO$7="",0,EO47/100*условия!$V$18)</f>
        <v>0</v>
      </c>
      <c r="EP57" s="40">
        <f>IF(EP$7="",0,EP47/100*условия!$V$18)</f>
        <v>0</v>
      </c>
      <c r="EQ57" s="40">
        <f>IF(EQ$7="",0,EQ47/100*условия!$V$18)</f>
        <v>0</v>
      </c>
      <c r="ER57" s="40">
        <f>IF(ER$7="",0,ER47/100*условия!$V$18)</f>
        <v>0</v>
      </c>
      <c r="ES57" s="40">
        <f>IF(ES$7="",0,ES47/100*условия!$V$18)</f>
        <v>0</v>
      </c>
      <c r="ET57" s="40">
        <f>IF(ET$7="",0,ET47/100*условия!$V$18)</f>
        <v>0</v>
      </c>
      <c r="EU57" s="40">
        <f>IF(EU$7="",0,EU47/100*условия!$V$18)</f>
        <v>0</v>
      </c>
      <c r="EV57" s="40">
        <f>IF(EV$7="",0,EV47/100*условия!$V$18)</f>
        <v>0</v>
      </c>
      <c r="EW57" s="40">
        <f>IF(EW$7="",0,EW47/100*условия!$V$18)</f>
        <v>0</v>
      </c>
      <c r="EX57" s="40">
        <f>IF(EX$7="",0,EX47/100*условия!$V$18)</f>
        <v>0</v>
      </c>
      <c r="EY57" s="40">
        <f>IF(EY$7="",0,EY47/100*условия!$V$18)</f>
        <v>0</v>
      </c>
      <c r="EZ57" s="40">
        <f>IF(EZ$7="",0,EZ47/100*условия!$V$18)</f>
        <v>0</v>
      </c>
      <c r="FA57" s="40">
        <f>IF(FA$7="",0,FA47/100*условия!$V$18)</f>
        <v>0</v>
      </c>
      <c r="FB57" s="40">
        <f>IF(FB$7="",0,FB47/100*условия!$V$18)</f>
        <v>0</v>
      </c>
      <c r="FC57" s="40">
        <f>IF(FC$7="",0,FC47/100*условия!$V$18)</f>
        <v>0</v>
      </c>
      <c r="FD57" s="40">
        <f>IF(FD$7="",0,FD47/100*условия!$V$18)</f>
        <v>0</v>
      </c>
      <c r="FE57" s="40">
        <f>IF(FE$7="",0,FE47/100*условия!$V$18)</f>
        <v>0</v>
      </c>
      <c r="FF57" s="40">
        <f>IF(FF$7="",0,FF47/100*условия!$V$18)</f>
        <v>0</v>
      </c>
      <c r="FG57" s="40">
        <f>IF(FG$7="",0,FG47/100*условия!$V$18)</f>
        <v>0</v>
      </c>
      <c r="FH57" s="40">
        <f>IF(FH$7="",0,FH47/100*условия!$V$18)</f>
        <v>0</v>
      </c>
      <c r="FI57" s="40">
        <f>IF(FI$7="",0,FI47/100*условия!$V$18)</f>
        <v>0</v>
      </c>
      <c r="FJ57" s="40">
        <f>IF(FJ$7="",0,FJ47/100*условия!$V$18)</f>
        <v>0</v>
      </c>
      <c r="FK57" s="40">
        <f>IF(FK$7="",0,FK47/100*условия!$V$18)</f>
        <v>0</v>
      </c>
      <c r="FL57" s="40">
        <f>IF(FL$7="",0,FL47/100*условия!$V$18)</f>
        <v>0</v>
      </c>
      <c r="FM57" s="40">
        <f>IF(FM$7="",0,FM47/100*условия!$V$18)</f>
        <v>0</v>
      </c>
      <c r="FN57" s="40">
        <f>IF(FN$7="",0,FN47/100*условия!$V$18)</f>
        <v>0</v>
      </c>
      <c r="FO57" s="40">
        <f>IF(FO$7="",0,FO47/100*условия!$V$18)</f>
        <v>0</v>
      </c>
      <c r="FP57" s="40">
        <f>IF(FP$7="",0,FP47/100*условия!$V$18)</f>
        <v>0</v>
      </c>
      <c r="FQ57" s="40">
        <f>IF(FQ$7="",0,FQ47/100*условия!$V$18)</f>
        <v>0</v>
      </c>
      <c r="FR57" s="40">
        <f>IF(FR$7="",0,FR47/100*условия!$V$18)</f>
        <v>0</v>
      </c>
      <c r="FS57" s="40">
        <f>IF(FS$7="",0,FS47/100*условия!$V$18)</f>
        <v>0</v>
      </c>
      <c r="FT57" s="40">
        <f>IF(FT$7="",0,FT47/100*условия!$V$18)</f>
        <v>0</v>
      </c>
      <c r="FU57" s="40">
        <f>IF(FU$7="",0,FU47/100*условия!$V$18)</f>
        <v>0</v>
      </c>
      <c r="FV57" s="40">
        <f>IF(FV$7="",0,FV47/100*условия!$V$18)</f>
        <v>0</v>
      </c>
      <c r="FW57" s="40">
        <f>IF(FW$7="",0,FW47/100*условия!$V$18)</f>
        <v>0</v>
      </c>
      <c r="FX57" s="40">
        <f>IF(FX$7="",0,FX47/100*условия!$V$18)</f>
        <v>0</v>
      </c>
      <c r="FY57" s="40">
        <f>IF(FY$7="",0,FY47/100*условия!$V$18)</f>
        <v>0</v>
      </c>
      <c r="FZ57" s="40">
        <f>IF(FZ$7="",0,FZ47/100*условия!$V$18)</f>
        <v>0</v>
      </c>
      <c r="GA57" s="40">
        <f>IF(GA$7="",0,GA47/100*условия!$V$18)</f>
        <v>0</v>
      </c>
      <c r="GB57" s="40">
        <f>IF(GB$7="",0,GB47/100*условия!$V$18)</f>
        <v>0</v>
      </c>
      <c r="GC57" s="40">
        <f>IF(GC$7="",0,GC47/100*условия!$V$18)</f>
        <v>0</v>
      </c>
      <c r="GD57" s="40">
        <f>IF(GD$7="",0,GD47/100*условия!$V$18)</f>
        <v>0</v>
      </c>
      <c r="GE57" s="40">
        <f>IF(GE$7="",0,GE47/100*условия!$V$18)</f>
        <v>0</v>
      </c>
      <c r="GF57" s="40">
        <f>IF(GF$7="",0,GF47/100*условия!$V$18)</f>
        <v>0</v>
      </c>
      <c r="GG57" s="40">
        <f>IF(GG$7="",0,GG47/100*условия!$V$18)</f>
        <v>0</v>
      </c>
      <c r="GH57" s="40">
        <f>IF(GH$7="",0,GH47/100*условия!$V$18)</f>
        <v>0</v>
      </c>
      <c r="GI57" s="40">
        <f>IF(GI$7="",0,GI47/100*условия!$V$18)</f>
        <v>0</v>
      </c>
      <c r="GJ57" s="40">
        <f>IF(GJ$7="",0,GJ47/100*условия!$V$18)</f>
        <v>0</v>
      </c>
      <c r="GK57" s="40">
        <f>IF(GK$7="",0,GK47/100*условия!$V$18)</f>
        <v>0</v>
      </c>
      <c r="GL57" s="40">
        <f>IF(GL$7="",0,GL47/100*условия!$V$18)</f>
        <v>0</v>
      </c>
      <c r="GM57" s="40">
        <f>IF(GM$7="",0,GM47/100*условия!$V$18)</f>
        <v>0</v>
      </c>
      <c r="GN57" s="40">
        <f>IF(GN$7="",0,GN47/100*условия!$V$18)</f>
        <v>0</v>
      </c>
      <c r="GO57" s="40">
        <f>IF(GO$7="",0,GO47/100*условия!$V$18)</f>
        <v>0</v>
      </c>
      <c r="GP57" s="40">
        <f>IF(GP$7="",0,GP47/100*условия!$V$18)</f>
        <v>0</v>
      </c>
      <c r="GQ57" s="40">
        <f>IF(GQ$7="",0,GQ47/100*условия!$V$18)</f>
        <v>0</v>
      </c>
      <c r="GR57" s="40">
        <f>IF(GR$7="",0,GR47/100*условия!$V$18)</f>
        <v>0</v>
      </c>
      <c r="GS57" s="40">
        <f>IF(GS$7="",0,GS47/100*условия!$V$18)</f>
        <v>0</v>
      </c>
      <c r="GT57" s="40">
        <f>IF(GT$7="",0,GT47/100*условия!$V$18)</f>
        <v>0</v>
      </c>
      <c r="GU57" s="40">
        <f>IF(GU$7="",0,GU47/100*условия!$V$18)</f>
        <v>0</v>
      </c>
      <c r="GV57" s="40">
        <f>IF(GV$7="",0,GV47/100*условия!$V$18)</f>
        <v>0</v>
      </c>
      <c r="GW57" s="40">
        <f>IF(GW$7="",0,GW47/100*условия!$V$18)</f>
        <v>0</v>
      </c>
      <c r="GX57" s="40">
        <f>IF(GX$7="",0,GX47/100*условия!$V$18)</f>
        <v>0</v>
      </c>
      <c r="GY57" s="40">
        <f>IF(GY$7="",0,GY47/100*условия!$V$18)</f>
        <v>0</v>
      </c>
      <c r="GZ57" s="40">
        <f>IF(GZ$7="",0,GZ47/100*условия!$V$18)</f>
        <v>0</v>
      </c>
      <c r="HA57" s="40">
        <f>IF(HA$7="",0,HA47/100*условия!$V$18)</f>
        <v>0</v>
      </c>
      <c r="HB57" s="40">
        <f>IF(HB$7="",0,HB47/100*условия!$V$18)</f>
        <v>0</v>
      </c>
      <c r="HC57" s="40">
        <f>IF(HC$7="",0,HC47/100*условия!$V$18)</f>
        <v>0</v>
      </c>
      <c r="HD57" s="40">
        <f>IF(HD$7="",0,HD47/100*условия!$V$18)</f>
        <v>0</v>
      </c>
      <c r="HE57" s="40">
        <f>IF(HE$7="",0,HE47/100*условия!$V$18)</f>
        <v>0</v>
      </c>
      <c r="HF57" s="40">
        <f>IF(HF$7="",0,HF47/100*условия!$V$18)</f>
        <v>0</v>
      </c>
      <c r="HG57" s="40">
        <f>IF(HG$7="",0,HG47/100*условия!$V$18)</f>
        <v>0</v>
      </c>
      <c r="HH57" s="40">
        <f>IF(HH$7="",0,HH47/100*условия!$V$18)</f>
        <v>0</v>
      </c>
      <c r="HI57" s="40">
        <f>IF(HI$7="",0,HI47/100*условия!$V$18)</f>
        <v>0</v>
      </c>
      <c r="HJ57" s="40">
        <f>IF(HJ$7="",0,HJ47/100*условия!$V$18)</f>
        <v>0</v>
      </c>
      <c r="HK57" s="40">
        <f>IF(HK$7="",0,HK47/100*условия!$V$18)</f>
        <v>0</v>
      </c>
      <c r="HL57" s="40">
        <f>IF(HL$7="",0,HL47/100*условия!$V$18)</f>
        <v>0</v>
      </c>
      <c r="HM57" s="40">
        <f>IF(HM$7="",0,HM47/100*условия!$V$18)</f>
        <v>0</v>
      </c>
      <c r="HN57" s="40">
        <f>IF(HN$7="",0,HN47/100*условия!$V$18)</f>
        <v>0</v>
      </c>
      <c r="HO57" s="40">
        <f>IF(HO$7="",0,HO47/100*условия!$V$18)</f>
        <v>0</v>
      </c>
      <c r="HP57" s="40">
        <f>IF(HP$7="",0,HP47/100*условия!$V$18)</f>
        <v>0</v>
      </c>
      <c r="HQ57" s="40">
        <f>IF(HQ$7="",0,HQ47/100*условия!$V$18)</f>
        <v>0</v>
      </c>
      <c r="HR57" s="40">
        <f>IF(HR$7="",0,HR47/100*условия!$V$18)</f>
        <v>0</v>
      </c>
      <c r="HS57" s="40">
        <f>IF(HS$7="",0,HS47/100*условия!$V$18)</f>
        <v>0</v>
      </c>
      <c r="HT57" s="40">
        <f>IF(HT$7="",0,HT47/100*условия!$V$18)</f>
        <v>0</v>
      </c>
      <c r="HU57" s="40">
        <f>IF(HU$7="",0,HU47/100*условия!$V$18)</f>
        <v>0</v>
      </c>
      <c r="HV57" s="40">
        <f>IF(HV$7="",0,HV47/100*условия!$V$18)</f>
        <v>0</v>
      </c>
      <c r="HW57" s="40">
        <f>IF(HW$7="",0,HW47/100*условия!$V$18)</f>
        <v>0</v>
      </c>
      <c r="HX57" s="40">
        <f>IF(HX$7="",0,HX47/100*условия!$V$18)</f>
        <v>0</v>
      </c>
      <c r="HY57" s="40">
        <f>IF(HY$7="",0,HY47/100*условия!$V$18)</f>
        <v>0</v>
      </c>
      <c r="HZ57" s="40">
        <f>IF(HZ$7="",0,HZ47/100*условия!$V$18)</f>
        <v>0</v>
      </c>
      <c r="IA57" s="40">
        <f>IF(IA$7="",0,IA47/100*условия!$V$18)</f>
        <v>0</v>
      </c>
      <c r="IB57" s="40">
        <f>IF(IB$7="",0,IB47/100*условия!$V$18)</f>
        <v>0</v>
      </c>
      <c r="IC57" s="40">
        <f>IF(IC$7="",0,IC47/100*условия!$V$18)</f>
        <v>0</v>
      </c>
      <c r="ID57" s="40">
        <f>IF(ID$7="",0,ID47/100*условия!$V$18)</f>
        <v>0</v>
      </c>
      <c r="IE57" s="40">
        <f>IF(IE$7="",0,IE47/100*условия!$V$18)</f>
        <v>0</v>
      </c>
      <c r="IF57" s="40">
        <f>IF(IF$7="",0,IF47/100*условия!$V$18)</f>
        <v>0</v>
      </c>
      <c r="IG57" s="40">
        <f>IF(IG$7="",0,IG47/100*условия!$V$18)</f>
        <v>0</v>
      </c>
      <c r="IH57" s="40">
        <f>IF(IH$7="",0,IH47/100*условия!$V$18)</f>
        <v>0</v>
      </c>
      <c r="II57" s="40">
        <f>IF(II$7="",0,II47/100*условия!$V$18)</f>
        <v>0</v>
      </c>
      <c r="IJ57" s="40">
        <f>IF(IJ$7="",0,IJ47/100*условия!$V$18)</f>
        <v>0</v>
      </c>
      <c r="IK57" s="40">
        <f>IF(IK$7="",0,IK47/100*условия!$V$18)</f>
        <v>0</v>
      </c>
      <c r="IL57" s="40">
        <f>IF(IL$7="",0,IL47/100*условия!$V$18)</f>
        <v>0</v>
      </c>
      <c r="IM57" s="40">
        <f>IF(IM$7="",0,IM47/100*условия!$V$18)</f>
        <v>0</v>
      </c>
      <c r="IN57" s="40">
        <f>IF(IN$7="",0,IN47/100*условия!$V$18)</f>
        <v>0</v>
      </c>
      <c r="IO57" s="40">
        <f>IF(IO$7="",0,IO47/100*условия!$V$18)</f>
        <v>0</v>
      </c>
      <c r="IP57" s="40">
        <f>IF(IP$7="",0,IP47/100*условия!$V$18)</f>
        <v>0</v>
      </c>
      <c r="IQ57" s="40">
        <f>IF(IQ$7="",0,IQ47/100*условия!$V$18)</f>
        <v>0</v>
      </c>
      <c r="IR57" s="40">
        <f>IF(IR$7="",0,IR47/100*условия!$V$18)</f>
        <v>0</v>
      </c>
      <c r="IS57" s="40">
        <f>IF(IS$7="",0,IS47/100*условия!$V$18)</f>
        <v>0</v>
      </c>
      <c r="IT57" s="40">
        <f>IF(IT$7="",0,IT47/100*условия!$V$18)</f>
        <v>0</v>
      </c>
      <c r="IU57" s="40">
        <f>IF(IU$7="",0,IU47/100*условия!$V$18)</f>
        <v>0</v>
      </c>
      <c r="IV57" s="40">
        <f>IF(IV$7="",0,IV47/100*условия!$V$18)</f>
        <v>0</v>
      </c>
      <c r="IW57" s="40">
        <f>IF(IW$7="",0,IW47/100*условия!$V$18)</f>
        <v>0</v>
      </c>
      <c r="IX57" s="40">
        <f>IF(IX$7="",0,IX47/100*условия!$V$18)</f>
        <v>0</v>
      </c>
      <c r="IY57" s="40">
        <f>IF(IY$7="",0,IY47/100*условия!$V$18)</f>
        <v>0</v>
      </c>
      <c r="IZ57" s="40">
        <f>IF(IZ$7="",0,IZ47/100*условия!$V$18)</f>
        <v>0</v>
      </c>
      <c r="JA57" s="40">
        <f>IF(JA$7="",0,JA47/100*условия!$V$18)</f>
        <v>0</v>
      </c>
      <c r="JB57" s="40">
        <f>IF(JB$7="",0,JB47/100*условия!$V$18)</f>
        <v>0</v>
      </c>
      <c r="JC57" s="40">
        <f>IF(JC$7="",0,JC47/100*условия!$V$18)</f>
        <v>0</v>
      </c>
      <c r="JD57" s="40">
        <f>IF(JD$7="",0,JD47/100*условия!$V$18)</f>
        <v>0</v>
      </c>
      <c r="JE57" s="40">
        <f>IF(JE$7="",0,JE47/100*условия!$V$18)</f>
        <v>0</v>
      </c>
      <c r="JF57" s="40">
        <f>IF(JF$7="",0,JF47/100*условия!$V$18)</f>
        <v>0</v>
      </c>
      <c r="JG57" s="40">
        <f>IF(JG$7="",0,JG47/100*условия!$V$18)</f>
        <v>0</v>
      </c>
      <c r="JH57" s="40">
        <f>IF(JH$7="",0,JH47/100*условия!$V$18)</f>
        <v>0</v>
      </c>
      <c r="JI57" s="40">
        <f>IF(JI$7="",0,JI47/100*условия!$V$18)</f>
        <v>0</v>
      </c>
      <c r="JJ57" s="40">
        <f>IF(JJ$7="",0,JJ47/100*условия!$V$18)</f>
        <v>0</v>
      </c>
      <c r="JK57" s="40">
        <f>IF(JK$7="",0,JK47/100*условия!$V$18)</f>
        <v>0</v>
      </c>
      <c r="JL57" s="40">
        <f>IF(JL$7="",0,JL47/100*условия!$V$18)</f>
        <v>0</v>
      </c>
      <c r="JM57" s="40">
        <f>IF(JM$7="",0,JM47/100*условия!$V$18)</f>
        <v>0</v>
      </c>
      <c r="JN57" s="40">
        <f>IF(JN$7="",0,JN47/100*условия!$V$18)</f>
        <v>0</v>
      </c>
      <c r="JO57" s="40">
        <f>IF(JO$7="",0,JO47/100*условия!$V$18)</f>
        <v>0</v>
      </c>
      <c r="JP57" s="40">
        <f>IF(JP$7="",0,JP47/100*условия!$V$18)</f>
        <v>0</v>
      </c>
      <c r="JQ57" s="40">
        <f>IF(JQ$7="",0,JQ47/100*условия!$V$18)</f>
        <v>0</v>
      </c>
      <c r="JR57" s="40">
        <f>IF(JR$7="",0,JR47/100*условия!$V$18)</f>
        <v>0</v>
      </c>
      <c r="JS57" s="40">
        <f>IF(JS$7="",0,JS47/100*условия!$V$18)</f>
        <v>0</v>
      </c>
      <c r="JT57" s="40">
        <f>IF(JT$7="",0,JT47/100*условия!$V$18)</f>
        <v>0</v>
      </c>
      <c r="JU57" s="40">
        <f>IF(JU$7="",0,JU47/100*условия!$V$18)</f>
        <v>0</v>
      </c>
      <c r="JV57" s="40">
        <f>IF(JV$7="",0,JV47/100*условия!$V$18)</f>
        <v>0</v>
      </c>
      <c r="JW57" s="40">
        <f>IF(JW$7="",0,JW47/100*условия!$V$18)</f>
        <v>0</v>
      </c>
      <c r="JX57" s="40">
        <f>IF(JX$7="",0,JX47/100*условия!$V$18)</f>
        <v>0</v>
      </c>
      <c r="JY57" s="40">
        <f>IF(JY$7="",0,JY47/100*условия!$V$18)</f>
        <v>0</v>
      </c>
      <c r="JZ57" s="40">
        <f>IF(JZ$7="",0,JZ47/100*условия!$V$18)</f>
        <v>0</v>
      </c>
      <c r="KA57" s="40">
        <f>IF(KA$7="",0,KA47/100*условия!$V$18)</f>
        <v>0</v>
      </c>
      <c r="KB57" s="40">
        <f>IF(KB$7="",0,KB47/100*условия!$V$18)</f>
        <v>0</v>
      </c>
      <c r="KC57" s="40">
        <f>IF(KC$7="",0,KC47/100*условия!$V$18)</f>
        <v>0</v>
      </c>
      <c r="KD57" s="40">
        <f>IF(KD$7="",0,KD47/100*условия!$V$18)</f>
        <v>0</v>
      </c>
      <c r="KE57" s="40">
        <f>IF(KE$7="",0,KE47/100*условия!$V$18)</f>
        <v>0</v>
      </c>
      <c r="KF57" s="40">
        <f>IF(KF$7="",0,KF47/100*условия!$V$18)</f>
        <v>0</v>
      </c>
      <c r="KG57" s="40">
        <f>IF(KG$7="",0,KG47/100*условия!$V$18)</f>
        <v>0</v>
      </c>
      <c r="KH57" s="40">
        <f>IF(KH$7="",0,KH47/100*условия!$V$18)</f>
        <v>0</v>
      </c>
      <c r="KI57" s="40">
        <f>IF(KI$7="",0,KI47/100*условия!$V$18)</f>
        <v>0</v>
      </c>
      <c r="KJ57" s="40">
        <f>IF(KJ$7="",0,KJ47/100*условия!$V$18)</f>
        <v>0</v>
      </c>
      <c r="KK57" s="40">
        <f>IF(KK$7="",0,KK47/100*условия!$V$18)</f>
        <v>0</v>
      </c>
      <c r="KL57" s="40">
        <f>IF(KL$7="",0,KL47/100*условия!$V$18)</f>
        <v>0</v>
      </c>
      <c r="KM57" s="40">
        <f>IF(KM$7="",0,KM47/100*условия!$V$18)</f>
        <v>0</v>
      </c>
      <c r="KN57" s="40">
        <f>IF(KN$7="",0,KN47/100*условия!$V$18)</f>
        <v>0</v>
      </c>
      <c r="KO57" s="40">
        <f>IF(KO$7="",0,KO47/100*условия!$V$18)</f>
        <v>0</v>
      </c>
      <c r="KP57" s="40">
        <f>IF(KP$7="",0,KP47/100*условия!$V$18)</f>
        <v>0</v>
      </c>
      <c r="KQ57" s="40">
        <f>IF(KQ$7="",0,KQ47/100*условия!$V$18)</f>
        <v>0</v>
      </c>
      <c r="KR57" s="40">
        <f>IF(KR$7="",0,KR47/100*условия!$V$18)</f>
        <v>0</v>
      </c>
      <c r="KS57" s="40">
        <f>IF(KS$7="",0,KS47/100*условия!$V$18)</f>
        <v>0</v>
      </c>
      <c r="KT57" s="40">
        <f>IF(KT$7="",0,KT47/100*условия!$V$18)</f>
        <v>0</v>
      </c>
      <c r="KU57" s="40">
        <f>IF(KU$7="",0,KU47/100*условия!$V$18)</f>
        <v>0</v>
      </c>
      <c r="KV57" s="40">
        <f>IF(KV$7="",0,KV47/100*условия!$V$18)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доход от продаж продукции</v>
      </c>
      <c r="F58" s="1"/>
      <c r="G58" s="1"/>
      <c r="H58" s="11" t="str">
        <f t="shared" si="54"/>
        <v>руб.</v>
      </c>
      <c r="I58" s="1"/>
      <c r="J58" s="1"/>
      <c r="K58" s="1" t="str">
        <f>справочники!$U$15</f>
        <v>собственные магазины</v>
      </c>
      <c r="L58" s="1"/>
      <c r="M58" s="5"/>
      <c r="N58" s="40"/>
      <c r="O58" s="19"/>
      <c r="P58" s="1"/>
      <c r="Q58" s="1"/>
      <c r="R58" s="40">
        <f>SUMIFS($T58:$KW58,$T$1:$KW$1,"&gt;="&amp;1,$T$1:$KW$1,"&lt;="&amp;MAX($1:$1))</f>
        <v>17624293.925000001</v>
      </c>
      <c r="S58" s="1"/>
      <c r="T58" s="232"/>
      <c r="U58" s="40">
        <f>IF(U$7="",0,U48/100*условия!$V$18)</f>
        <v>257181.23339999997</v>
      </c>
      <c r="V58" s="40">
        <f>IF(V$7="",0,V48/100*условия!$V$18)</f>
        <v>280654.12374999997</v>
      </c>
      <c r="W58" s="40">
        <f>IF(W$7="",0,W48/100*условия!$V$18)</f>
        <v>305932.62104999996</v>
      </c>
      <c r="X58" s="40">
        <f>IF(X$7="",0,X48/100*условия!$V$18)</f>
        <v>333016.72529999993</v>
      </c>
      <c r="Y58" s="40">
        <f>IF(Y$7="",0,Y48/100*условия!$V$18)</f>
        <v>361906.43649999995</v>
      </c>
      <c r="Z58" s="40">
        <f>IF(Z$7="",0,Z48/100*условия!$V$18)</f>
        <v>392601.75464999996</v>
      </c>
      <c r="AA58" s="40">
        <f>IF(AA$7="",0,AA48/100*условия!$V$18)</f>
        <v>425102.67974999995</v>
      </c>
      <c r="AB58" s="40">
        <f>IF(AB$7="",0,AB48/100*условия!$V$18)</f>
        <v>459409.21179999999</v>
      </c>
      <c r="AC58" s="40">
        <f>IF(AC$7="",0,AC48/100*условия!$V$18)</f>
        <v>495521.3507999999</v>
      </c>
      <c r="AD58" s="40">
        <f>IF(AD$7="",0,AD48/100*условия!$V$18)</f>
        <v>533439.09674999991</v>
      </c>
      <c r="AE58" s="40">
        <f>IF(AE$7="",0,AE48/100*условия!$V$18)</f>
        <v>573162.44964999997</v>
      </c>
      <c r="AF58" s="40">
        <f>IF(AF$7="",0,AF48/100*условия!$V$18)</f>
        <v>614691.40949999995</v>
      </c>
      <c r="AG58" s="40">
        <f>IF(AG$7="",0,AG48/100*условия!$V$18)</f>
        <v>658025.97629999986</v>
      </c>
      <c r="AH58" s="40">
        <f>IF(AH$7="",0,AH48/100*условия!$V$18)</f>
        <v>703166.15004999994</v>
      </c>
      <c r="AI58" s="40">
        <f>IF(AI$7="",0,AI48/100*условия!$V$18)</f>
        <v>750111.93074999982</v>
      </c>
      <c r="AJ58" s="40">
        <f>IF(AJ$7="",0,AJ48/100*условия!$V$18)</f>
        <v>798863.31839999987</v>
      </c>
      <c r="AK58" s="40">
        <f>IF(AK$7="",0,AK48/100*условия!$V$18)</f>
        <v>849420.31299999985</v>
      </c>
      <c r="AL58" s="40">
        <f>IF(AL$7="",0,AL48/100*условия!$V$18)</f>
        <v>901782.91454999987</v>
      </c>
      <c r="AM58" s="40">
        <f>IF(AM$7="",0,AM48/100*условия!$V$18)</f>
        <v>955951.12304999982</v>
      </c>
      <c r="AN58" s="40">
        <f>IF(AN$7="",0,AN48/100*условия!$V$18)</f>
        <v>1011924.9384999998</v>
      </c>
      <c r="AO58" s="40">
        <f>IF(AO$7="",0,AO48/100*условия!$V$18)</f>
        <v>1069704.3608999997</v>
      </c>
      <c r="AP58" s="40">
        <f>IF(AP$7="",0,AP48/100*условия!$V$18)</f>
        <v>1129289.3902499997</v>
      </c>
      <c r="AQ58" s="40">
        <f>IF(AQ$7="",0,AQ48/100*условия!$V$18)</f>
        <v>1190680.0265499998</v>
      </c>
      <c r="AR58" s="40">
        <f>IF(AR$7="",0,AR48/100*условия!$V$18)</f>
        <v>1253876.2697999999</v>
      </c>
      <c r="AS58" s="40">
        <f>IF(AS$7="",0,AS48/100*условия!$V$18)</f>
        <v>1318878.1199999999</v>
      </c>
      <c r="AT58" s="40">
        <f>IF(AT$7="",0,AT48/100*условия!$V$18)</f>
        <v>0</v>
      </c>
      <c r="AU58" s="40">
        <f>IF(AU$7="",0,AU48/100*условия!$V$18)</f>
        <v>0</v>
      </c>
      <c r="AV58" s="40">
        <f>IF(AV$7="",0,AV48/100*условия!$V$18)</f>
        <v>0</v>
      </c>
      <c r="AW58" s="40">
        <f>IF(AW$7="",0,AW48/100*условия!$V$18)</f>
        <v>0</v>
      </c>
      <c r="AX58" s="40">
        <f>IF(AX$7="",0,AX48/100*условия!$V$18)</f>
        <v>0</v>
      </c>
      <c r="AY58" s="40">
        <f>IF(AY$7="",0,AY48/100*условия!$V$18)</f>
        <v>0</v>
      </c>
      <c r="AZ58" s="40">
        <f>IF(AZ$7="",0,AZ48/100*условия!$V$18)</f>
        <v>0</v>
      </c>
      <c r="BA58" s="40">
        <f>IF(BA$7="",0,BA48/100*условия!$V$18)</f>
        <v>0</v>
      </c>
      <c r="BB58" s="40">
        <f>IF(BB$7="",0,BB48/100*условия!$V$18)</f>
        <v>0</v>
      </c>
      <c r="BC58" s="40">
        <f>IF(BC$7="",0,BC48/100*условия!$V$18)</f>
        <v>0</v>
      </c>
      <c r="BD58" s="40">
        <f>IF(BD$7="",0,BD48/100*условия!$V$18)</f>
        <v>0</v>
      </c>
      <c r="BE58" s="40">
        <f>IF(BE$7="",0,BE48/100*условия!$V$18)</f>
        <v>0</v>
      </c>
      <c r="BF58" s="40">
        <f>IF(BF$7="",0,BF48/100*условия!$V$18)</f>
        <v>0</v>
      </c>
      <c r="BG58" s="40">
        <f>IF(BG$7="",0,BG48/100*условия!$V$18)</f>
        <v>0</v>
      </c>
      <c r="BH58" s="40">
        <f>IF(BH$7="",0,BH48/100*условия!$V$18)</f>
        <v>0</v>
      </c>
      <c r="BI58" s="40">
        <f>IF(BI$7="",0,BI48/100*условия!$V$18)</f>
        <v>0</v>
      </c>
      <c r="BJ58" s="40">
        <f>IF(BJ$7="",0,BJ48/100*условия!$V$18)</f>
        <v>0</v>
      </c>
      <c r="BK58" s="40">
        <f>IF(BK$7="",0,BK48/100*условия!$V$18)</f>
        <v>0</v>
      </c>
      <c r="BL58" s="40">
        <f>IF(BL$7="",0,BL48/100*условия!$V$18)</f>
        <v>0</v>
      </c>
      <c r="BM58" s="40">
        <f>IF(BM$7="",0,BM48/100*условия!$V$18)</f>
        <v>0</v>
      </c>
      <c r="BN58" s="40">
        <f>IF(BN$7="",0,BN48/100*условия!$V$18)</f>
        <v>0</v>
      </c>
      <c r="BO58" s="40">
        <f>IF(BO$7="",0,BO48/100*условия!$V$18)</f>
        <v>0</v>
      </c>
      <c r="BP58" s="40">
        <f>IF(BP$7="",0,BP48/100*условия!$V$18)</f>
        <v>0</v>
      </c>
      <c r="BQ58" s="40">
        <f>IF(BQ$7="",0,BQ48/100*условия!$V$18)</f>
        <v>0</v>
      </c>
      <c r="BR58" s="40">
        <f>IF(BR$7="",0,BR48/100*условия!$V$18)</f>
        <v>0</v>
      </c>
      <c r="BS58" s="40">
        <f>IF(BS$7="",0,BS48/100*условия!$V$18)</f>
        <v>0</v>
      </c>
      <c r="BT58" s="40">
        <f>IF(BT$7="",0,BT48/100*условия!$V$18)</f>
        <v>0</v>
      </c>
      <c r="BU58" s="40">
        <f>IF(BU$7="",0,BU48/100*условия!$V$18)</f>
        <v>0</v>
      </c>
      <c r="BV58" s="40">
        <f>IF(BV$7="",0,BV48/100*условия!$V$18)</f>
        <v>0</v>
      </c>
      <c r="BW58" s="40">
        <f>IF(BW$7="",0,BW48/100*условия!$V$18)</f>
        <v>0</v>
      </c>
      <c r="BX58" s="40">
        <f>IF(BX$7="",0,BX48/100*условия!$V$18)</f>
        <v>0</v>
      </c>
      <c r="BY58" s="40">
        <f>IF(BY$7="",0,BY48/100*условия!$V$18)</f>
        <v>0</v>
      </c>
      <c r="BZ58" s="40">
        <f>IF(BZ$7="",0,BZ48/100*условия!$V$18)</f>
        <v>0</v>
      </c>
      <c r="CA58" s="40">
        <f>IF(CA$7="",0,CA48/100*условия!$V$18)</f>
        <v>0</v>
      </c>
      <c r="CB58" s="40">
        <f>IF(CB$7="",0,CB48/100*условия!$V$18)</f>
        <v>0</v>
      </c>
      <c r="CC58" s="40">
        <f>IF(CC$7="",0,CC48/100*условия!$V$18)</f>
        <v>0</v>
      </c>
      <c r="CD58" s="40">
        <f>IF(CD$7="",0,CD48/100*условия!$V$18)</f>
        <v>0</v>
      </c>
      <c r="CE58" s="40">
        <f>IF(CE$7="",0,CE48/100*условия!$V$18)</f>
        <v>0</v>
      </c>
      <c r="CF58" s="40">
        <f>IF(CF$7="",0,CF48/100*условия!$V$18)</f>
        <v>0</v>
      </c>
      <c r="CG58" s="40">
        <f>IF(CG$7="",0,CG48/100*условия!$V$18)</f>
        <v>0</v>
      </c>
      <c r="CH58" s="40">
        <f>IF(CH$7="",0,CH48/100*условия!$V$18)</f>
        <v>0</v>
      </c>
      <c r="CI58" s="40">
        <f>IF(CI$7="",0,CI48/100*условия!$V$18)</f>
        <v>0</v>
      </c>
      <c r="CJ58" s="40">
        <f>IF(CJ$7="",0,CJ48/100*условия!$V$18)</f>
        <v>0</v>
      </c>
      <c r="CK58" s="40">
        <f>IF(CK$7="",0,CK48/100*условия!$V$18)</f>
        <v>0</v>
      </c>
      <c r="CL58" s="40">
        <f>IF(CL$7="",0,CL48/100*условия!$V$18)</f>
        <v>0</v>
      </c>
      <c r="CM58" s="40">
        <f>IF(CM$7="",0,CM48/100*условия!$V$18)</f>
        <v>0</v>
      </c>
      <c r="CN58" s="40">
        <f>IF(CN$7="",0,CN48/100*условия!$V$18)</f>
        <v>0</v>
      </c>
      <c r="CO58" s="40">
        <f>IF(CO$7="",0,CO48/100*условия!$V$18)</f>
        <v>0</v>
      </c>
      <c r="CP58" s="40">
        <f>IF(CP$7="",0,CP48/100*условия!$V$18)</f>
        <v>0</v>
      </c>
      <c r="CQ58" s="40">
        <f>IF(CQ$7="",0,CQ48/100*условия!$V$18)</f>
        <v>0</v>
      </c>
      <c r="CR58" s="40">
        <f>IF(CR$7="",0,CR48/100*условия!$V$18)</f>
        <v>0</v>
      </c>
      <c r="CS58" s="40">
        <f>IF(CS$7="",0,CS48/100*условия!$V$18)</f>
        <v>0</v>
      </c>
      <c r="CT58" s="40">
        <f>IF(CT$7="",0,CT48/100*условия!$V$18)</f>
        <v>0</v>
      </c>
      <c r="CU58" s="40">
        <f>IF(CU$7="",0,CU48/100*условия!$V$18)</f>
        <v>0</v>
      </c>
      <c r="CV58" s="40">
        <f>IF(CV$7="",0,CV48/100*условия!$V$18)</f>
        <v>0</v>
      </c>
      <c r="CW58" s="40">
        <f>IF(CW$7="",0,CW48/100*условия!$V$18)</f>
        <v>0</v>
      </c>
      <c r="CX58" s="40">
        <f>IF(CX$7="",0,CX48/100*условия!$V$18)</f>
        <v>0</v>
      </c>
      <c r="CY58" s="40">
        <f>IF(CY$7="",0,CY48/100*условия!$V$18)</f>
        <v>0</v>
      </c>
      <c r="CZ58" s="40">
        <f>IF(CZ$7="",0,CZ48/100*условия!$V$18)</f>
        <v>0</v>
      </c>
      <c r="DA58" s="40">
        <f>IF(DA$7="",0,DA48/100*условия!$V$18)</f>
        <v>0</v>
      </c>
      <c r="DB58" s="40">
        <f>IF(DB$7="",0,DB48/100*условия!$V$18)</f>
        <v>0</v>
      </c>
      <c r="DC58" s="40">
        <f>IF(DC$7="",0,DC48/100*условия!$V$18)</f>
        <v>0</v>
      </c>
      <c r="DD58" s="40">
        <f>IF(DD$7="",0,DD48/100*условия!$V$18)</f>
        <v>0</v>
      </c>
      <c r="DE58" s="40">
        <f>IF(DE$7="",0,DE48/100*условия!$V$18)</f>
        <v>0</v>
      </c>
      <c r="DF58" s="40">
        <f>IF(DF$7="",0,DF48/100*условия!$V$18)</f>
        <v>0</v>
      </c>
      <c r="DG58" s="40">
        <f>IF(DG$7="",0,DG48/100*условия!$V$18)</f>
        <v>0</v>
      </c>
      <c r="DH58" s="40">
        <f>IF(DH$7="",0,DH48/100*условия!$V$18)</f>
        <v>0</v>
      </c>
      <c r="DI58" s="40">
        <f>IF(DI$7="",0,DI48/100*условия!$V$18)</f>
        <v>0</v>
      </c>
      <c r="DJ58" s="40">
        <f>IF(DJ$7="",0,DJ48/100*условия!$V$18)</f>
        <v>0</v>
      </c>
      <c r="DK58" s="40">
        <f>IF(DK$7="",0,DK48/100*условия!$V$18)</f>
        <v>0</v>
      </c>
      <c r="DL58" s="40">
        <f>IF(DL$7="",0,DL48/100*условия!$V$18)</f>
        <v>0</v>
      </c>
      <c r="DM58" s="40">
        <f>IF(DM$7="",0,DM48/100*условия!$V$18)</f>
        <v>0</v>
      </c>
      <c r="DN58" s="40">
        <f>IF(DN$7="",0,DN48/100*условия!$V$18)</f>
        <v>0</v>
      </c>
      <c r="DO58" s="40">
        <f>IF(DO$7="",0,DO48/100*условия!$V$18)</f>
        <v>0</v>
      </c>
      <c r="DP58" s="40">
        <f>IF(DP$7="",0,DP48/100*условия!$V$18)</f>
        <v>0</v>
      </c>
      <c r="DQ58" s="40">
        <f>IF(DQ$7="",0,DQ48/100*условия!$V$18)</f>
        <v>0</v>
      </c>
      <c r="DR58" s="40">
        <f>IF(DR$7="",0,DR48/100*условия!$V$18)</f>
        <v>0</v>
      </c>
      <c r="DS58" s="40">
        <f>IF(DS$7="",0,DS48/100*условия!$V$18)</f>
        <v>0</v>
      </c>
      <c r="DT58" s="40">
        <f>IF(DT$7="",0,DT48/100*условия!$V$18)</f>
        <v>0</v>
      </c>
      <c r="DU58" s="40">
        <f>IF(DU$7="",0,DU48/100*условия!$V$18)</f>
        <v>0</v>
      </c>
      <c r="DV58" s="40">
        <f>IF(DV$7="",0,DV48/100*условия!$V$18)</f>
        <v>0</v>
      </c>
      <c r="DW58" s="40">
        <f>IF(DW$7="",0,DW48/100*условия!$V$18)</f>
        <v>0</v>
      </c>
      <c r="DX58" s="40">
        <f>IF(DX$7="",0,DX48/100*условия!$V$18)</f>
        <v>0</v>
      </c>
      <c r="DY58" s="40">
        <f>IF(DY$7="",0,DY48/100*условия!$V$18)</f>
        <v>0</v>
      </c>
      <c r="DZ58" s="40">
        <f>IF(DZ$7="",0,DZ48/100*условия!$V$18)</f>
        <v>0</v>
      </c>
      <c r="EA58" s="40">
        <f>IF(EA$7="",0,EA48/100*условия!$V$18)</f>
        <v>0</v>
      </c>
      <c r="EB58" s="40">
        <f>IF(EB$7="",0,EB48/100*условия!$V$18)</f>
        <v>0</v>
      </c>
      <c r="EC58" s="40">
        <f>IF(EC$7="",0,EC48/100*условия!$V$18)</f>
        <v>0</v>
      </c>
      <c r="ED58" s="40">
        <f>IF(ED$7="",0,ED48/100*условия!$V$18)</f>
        <v>0</v>
      </c>
      <c r="EE58" s="40">
        <f>IF(EE$7="",0,EE48/100*условия!$V$18)</f>
        <v>0</v>
      </c>
      <c r="EF58" s="40">
        <f>IF(EF$7="",0,EF48/100*условия!$V$18)</f>
        <v>0</v>
      </c>
      <c r="EG58" s="40">
        <f>IF(EG$7="",0,EG48/100*условия!$V$18)</f>
        <v>0</v>
      </c>
      <c r="EH58" s="40">
        <f>IF(EH$7="",0,EH48/100*условия!$V$18)</f>
        <v>0</v>
      </c>
      <c r="EI58" s="40">
        <f>IF(EI$7="",0,EI48/100*условия!$V$18)</f>
        <v>0</v>
      </c>
      <c r="EJ58" s="40">
        <f>IF(EJ$7="",0,EJ48/100*условия!$V$18)</f>
        <v>0</v>
      </c>
      <c r="EK58" s="40">
        <f>IF(EK$7="",0,EK48/100*условия!$V$18)</f>
        <v>0</v>
      </c>
      <c r="EL58" s="40">
        <f>IF(EL$7="",0,EL48/100*условия!$V$18)</f>
        <v>0</v>
      </c>
      <c r="EM58" s="40">
        <f>IF(EM$7="",0,EM48/100*условия!$V$18)</f>
        <v>0</v>
      </c>
      <c r="EN58" s="40">
        <f>IF(EN$7="",0,EN48/100*условия!$V$18)</f>
        <v>0</v>
      </c>
      <c r="EO58" s="40">
        <f>IF(EO$7="",0,EO48/100*условия!$V$18)</f>
        <v>0</v>
      </c>
      <c r="EP58" s="40">
        <f>IF(EP$7="",0,EP48/100*условия!$V$18)</f>
        <v>0</v>
      </c>
      <c r="EQ58" s="40">
        <f>IF(EQ$7="",0,EQ48/100*условия!$V$18)</f>
        <v>0</v>
      </c>
      <c r="ER58" s="40">
        <f>IF(ER$7="",0,ER48/100*условия!$V$18)</f>
        <v>0</v>
      </c>
      <c r="ES58" s="40">
        <f>IF(ES$7="",0,ES48/100*условия!$V$18)</f>
        <v>0</v>
      </c>
      <c r="ET58" s="40">
        <f>IF(ET$7="",0,ET48/100*условия!$V$18)</f>
        <v>0</v>
      </c>
      <c r="EU58" s="40">
        <f>IF(EU$7="",0,EU48/100*условия!$V$18)</f>
        <v>0</v>
      </c>
      <c r="EV58" s="40">
        <f>IF(EV$7="",0,EV48/100*условия!$V$18)</f>
        <v>0</v>
      </c>
      <c r="EW58" s="40">
        <f>IF(EW$7="",0,EW48/100*условия!$V$18)</f>
        <v>0</v>
      </c>
      <c r="EX58" s="40">
        <f>IF(EX$7="",0,EX48/100*условия!$V$18)</f>
        <v>0</v>
      </c>
      <c r="EY58" s="40">
        <f>IF(EY$7="",0,EY48/100*условия!$V$18)</f>
        <v>0</v>
      </c>
      <c r="EZ58" s="40">
        <f>IF(EZ$7="",0,EZ48/100*условия!$V$18)</f>
        <v>0</v>
      </c>
      <c r="FA58" s="40">
        <f>IF(FA$7="",0,FA48/100*условия!$V$18)</f>
        <v>0</v>
      </c>
      <c r="FB58" s="40">
        <f>IF(FB$7="",0,FB48/100*условия!$V$18)</f>
        <v>0</v>
      </c>
      <c r="FC58" s="40">
        <f>IF(FC$7="",0,FC48/100*условия!$V$18)</f>
        <v>0</v>
      </c>
      <c r="FD58" s="40">
        <f>IF(FD$7="",0,FD48/100*условия!$V$18)</f>
        <v>0</v>
      </c>
      <c r="FE58" s="40">
        <f>IF(FE$7="",0,FE48/100*условия!$V$18)</f>
        <v>0</v>
      </c>
      <c r="FF58" s="40">
        <f>IF(FF$7="",0,FF48/100*условия!$V$18)</f>
        <v>0</v>
      </c>
      <c r="FG58" s="40">
        <f>IF(FG$7="",0,FG48/100*условия!$V$18)</f>
        <v>0</v>
      </c>
      <c r="FH58" s="40">
        <f>IF(FH$7="",0,FH48/100*условия!$V$18)</f>
        <v>0</v>
      </c>
      <c r="FI58" s="40">
        <f>IF(FI$7="",0,FI48/100*условия!$V$18)</f>
        <v>0</v>
      </c>
      <c r="FJ58" s="40">
        <f>IF(FJ$7="",0,FJ48/100*условия!$V$18)</f>
        <v>0</v>
      </c>
      <c r="FK58" s="40">
        <f>IF(FK$7="",0,FK48/100*условия!$V$18)</f>
        <v>0</v>
      </c>
      <c r="FL58" s="40">
        <f>IF(FL$7="",0,FL48/100*условия!$V$18)</f>
        <v>0</v>
      </c>
      <c r="FM58" s="40">
        <f>IF(FM$7="",0,FM48/100*условия!$V$18)</f>
        <v>0</v>
      </c>
      <c r="FN58" s="40">
        <f>IF(FN$7="",0,FN48/100*условия!$V$18)</f>
        <v>0</v>
      </c>
      <c r="FO58" s="40">
        <f>IF(FO$7="",0,FO48/100*условия!$V$18)</f>
        <v>0</v>
      </c>
      <c r="FP58" s="40">
        <f>IF(FP$7="",0,FP48/100*условия!$V$18)</f>
        <v>0</v>
      </c>
      <c r="FQ58" s="40">
        <f>IF(FQ$7="",0,FQ48/100*условия!$V$18)</f>
        <v>0</v>
      </c>
      <c r="FR58" s="40">
        <f>IF(FR$7="",0,FR48/100*условия!$V$18)</f>
        <v>0</v>
      </c>
      <c r="FS58" s="40">
        <f>IF(FS$7="",0,FS48/100*условия!$V$18)</f>
        <v>0</v>
      </c>
      <c r="FT58" s="40">
        <f>IF(FT$7="",0,FT48/100*условия!$V$18)</f>
        <v>0</v>
      </c>
      <c r="FU58" s="40">
        <f>IF(FU$7="",0,FU48/100*условия!$V$18)</f>
        <v>0</v>
      </c>
      <c r="FV58" s="40">
        <f>IF(FV$7="",0,FV48/100*условия!$V$18)</f>
        <v>0</v>
      </c>
      <c r="FW58" s="40">
        <f>IF(FW$7="",0,FW48/100*условия!$V$18)</f>
        <v>0</v>
      </c>
      <c r="FX58" s="40">
        <f>IF(FX$7="",0,FX48/100*условия!$V$18)</f>
        <v>0</v>
      </c>
      <c r="FY58" s="40">
        <f>IF(FY$7="",0,FY48/100*условия!$V$18)</f>
        <v>0</v>
      </c>
      <c r="FZ58" s="40">
        <f>IF(FZ$7="",0,FZ48/100*условия!$V$18)</f>
        <v>0</v>
      </c>
      <c r="GA58" s="40">
        <f>IF(GA$7="",0,GA48/100*условия!$V$18)</f>
        <v>0</v>
      </c>
      <c r="GB58" s="40">
        <f>IF(GB$7="",0,GB48/100*условия!$V$18)</f>
        <v>0</v>
      </c>
      <c r="GC58" s="40">
        <f>IF(GC$7="",0,GC48/100*условия!$V$18)</f>
        <v>0</v>
      </c>
      <c r="GD58" s="40">
        <f>IF(GD$7="",0,GD48/100*условия!$V$18)</f>
        <v>0</v>
      </c>
      <c r="GE58" s="40">
        <f>IF(GE$7="",0,GE48/100*условия!$V$18)</f>
        <v>0</v>
      </c>
      <c r="GF58" s="40">
        <f>IF(GF$7="",0,GF48/100*условия!$V$18)</f>
        <v>0</v>
      </c>
      <c r="GG58" s="40">
        <f>IF(GG$7="",0,GG48/100*условия!$V$18)</f>
        <v>0</v>
      </c>
      <c r="GH58" s="40">
        <f>IF(GH$7="",0,GH48/100*условия!$V$18)</f>
        <v>0</v>
      </c>
      <c r="GI58" s="40">
        <f>IF(GI$7="",0,GI48/100*условия!$V$18)</f>
        <v>0</v>
      </c>
      <c r="GJ58" s="40">
        <f>IF(GJ$7="",0,GJ48/100*условия!$V$18)</f>
        <v>0</v>
      </c>
      <c r="GK58" s="40">
        <f>IF(GK$7="",0,GK48/100*условия!$V$18)</f>
        <v>0</v>
      </c>
      <c r="GL58" s="40">
        <f>IF(GL$7="",0,GL48/100*условия!$V$18)</f>
        <v>0</v>
      </c>
      <c r="GM58" s="40">
        <f>IF(GM$7="",0,GM48/100*условия!$V$18)</f>
        <v>0</v>
      </c>
      <c r="GN58" s="40">
        <f>IF(GN$7="",0,GN48/100*условия!$V$18)</f>
        <v>0</v>
      </c>
      <c r="GO58" s="40">
        <f>IF(GO$7="",0,GO48/100*условия!$V$18)</f>
        <v>0</v>
      </c>
      <c r="GP58" s="40">
        <f>IF(GP$7="",0,GP48/100*условия!$V$18)</f>
        <v>0</v>
      </c>
      <c r="GQ58" s="40">
        <f>IF(GQ$7="",0,GQ48/100*условия!$V$18)</f>
        <v>0</v>
      </c>
      <c r="GR58" s="40">
        <f>IF(GR$7="",0,GR48/100*условия!$V$18)</f>
        <v>0</v>
      </c>
      <c r="GS58" s="40">
        <f>IF(GS$7="",0,GS48/100*условия!$V$18)</f>
        <v>0</v>
      </c>
      <c r="GT58" s="40">
        <f>IF(GT$7="",0,GT48/100*условия!$V$18)</f>
        <v>0</v>
      </c>
      <c r="GU58" s="40">
        <f>IF(GU$7="",0,GU48/100*условия!$V$18)</f>
        <v>0</v>
      </c>
      <c r="GV58" s="40">
        <f>IF(GV$7="",0,GV48/100*условия!$V$18)</f>
        <v>0</v>
      </c>
      <c r="GW58" s="40">
        <f>IF(GW$7="",0,GW48/100*условия!$V$18)</f>
        <v>0</v>
      </c>
      <c r="GX58" s="40">
        <f>IF(GX$7="",0,GX48/100*условия!$V$18)</f>
        <v>0</v>
      </c>
      <c r="GY58" s="40">
        <f>IF(GY$7="",0,GY48/100*условия!$V$18)</f>
        <v>0</v>
      </c>
      <c r="GZ58" s="40">
        <f>IF(GZ$7="",0,GZ48/100*условия!$V$18)</f>
        <v>0</v>
      </c>
      <c r="HA58" s="40">
        <f>IF(HA$7="",0,HA48/100*условия!$V$18)</f>
        <v>0</v>
      </c>
      <c r="HB58" s="40">
        <f>IF(HB$7="",0,HB48/100*условия!$V$18)</f>
        <v>0</v>
      </c>
      <c r="HC58" s="40">
        <f>IF(HC$7="",0,HC48/100*условия!$V$18)</f>
        <v>0</v>
      </c>
      <c r="HD58" s="40">
        <f>IF(HD$7="",0,HD48/100*условия!$V$18)</f>
        <v>0</v>
      </c>
      <c r="HE58" s="40">
        <f>IF(HE$7="",0,HE48/100*условия!$V$18)</f>
        <v>0</v>
      </c>
      <c r="HF58" s="40">
        <f>IF(HF$7="",0,HF48/100*условия!$V$18)</f>
        <v>0</v>
      </c>
      <c r="HG58" s="40">
        <f>IF(HG$7="",0,HG48/100*условия!$V$18)</f>
        <v>0</v>
      </c>
      <c r="HH58" s="40">
        <f>IF(HH$7="",0,HH48/100*условия!$V$18)</f>
        <v>0</v>
      </c>
      <c r="HI58" s="40">
        <f>IF(HI$7="",0,HI48/100*условия!$V$18)</f>
        <v>0</v>
      </c>
      <c r="HJ58" s="40">
        <f>IF(HJ$7="",0,HJ48/100*условия!$V$18)</f>
        <v>0</v>
      </c>
      <c r="HK58" s="40">
        <f>IF(HK$7="",0,HK48/100*условия!$V$18)</f>
        <v>0</v>
      </c>
      <c r="HL58" s="40">
        <f>IF(HL$7="",0,HL48/100*условия!$V$18)</f>
        <v>0</v>
      </c>
      <c r="HM58" s="40">
        <f>IF(HM$7="",0,HM48/100*условия!$V$18)</f>
        <v>0</v>
      </c>
      <c r="HN58" s="40">
        <f>IF(HN$7="",0,HN48/100*условия!$V$18)</f>
        <v>0</v>
      </c>
      <c r="HO58" s="40">
        <f>IF(HO$7="",0,HO48/100*условия!$V$18)</f>
        <v>0</v>
      </c>
      <c r="HP58" s="40">
        <f>IF(HP$7="",0,HP48/100*условия!$V$18)</f>
        <v>0</v>
      </c>
      <c r="HQ58" s="40">
        <f>IF(HQ$7="",0,HQ48/100*условия!$V$18)</f>
        <v>0</v>
      </c>
      <c r="HR58" s="40">
        <f>IF(HR$7="",0,HR48/100*условия!$V$18)</f>
        <v>0</v>
      </c>
      <c r="HS58" s="40">
        <f>IF(HS$7="",0,HS48/100*условия!$V$18)</f>
        <v>0</v>
      </c>
      <c r="HT58" s="40">
        <f>IF(HT$7="",0,HT48/100*условия!$V$18)</f>
        <v>0</v>
      </c>
      <c r="HU58" s="40">
        <f>IF(HU$7="",0,HU48/100*условия!$V$18)</f>
        <v>0</v>
      </c>
      <c r="HV58" s="40">
        <f>IF(HV$7="",0,HV48/100*условия!$V$18)</f>
        <v>0</v>
      </c>
      <c r="HW58" s="40">
        <f>IF(HW$7="",0,HW48/100*условия!$V$18)</f>
        <v>0</v>
      </c>
      <c r="HX58" s="40">
        <f>IF(HX$7="",0,HX48/100*условия!$V$18)</f>
        <v>0</v>
      </c>
      <c r="HY58" s="40">
        <f>IF(HY$7="",0,HY48/100*условия!$V$18)</f>
        <v>0</v>
      </c>
      <c r="HZ58" s="40">
        <f>IF(HZ$7="",0,HZ48/100*условия!$V$18)</f>
        <v>0</v>
      </c>
      <c r="IA58" s="40">
        <f>IF(IA$7="",0,IA48/100*условия!$V$18)</f>
        <v>0</v>
      </c>
      <c r="IB58" s="40">
        <f>IF(IB$7="",0,IB48/100*условия!$V$18)</f>
        <v>0</v>
      </c>
      <c r="IC58" s="40">
        <f>IF(IC$7="",0,IC48/100*условия!$V$18)</f>
        <v>0</v>
      </c>
      <c r="ID58" s="40">
        <f>IF(ID$7="",0,ID48/100*условия!$V$18)</f>
        <v>0</v>
      </c>
      <c r="IE58" s="40">
        <f>IF(IE$7="",0,IE48/100*условия!$V$18)</f>
        <v>0</v>
      </c>
      <c r="IF58" s="40">
        <f>IF(IF$7="",0,IF48/100*условия!$V$18)</f>
        <v>0</v>
      </c>
      <c r="IG58" s="40">
        <f>IF(IG$7="",0,IG48/100*условия!$V$18)</f>
        <v>0</v>
      </c>
      <c r="IH58" s="40">
        <f>IF(IH$7="",0,IH48/100*условия!$V$18)</f>
        <v>0</v>
      </c>
      <c r="II58" s="40">
        <f>IF(II$7="",0,II48/100*условия!$V$18)</f>
        <v>0</v>
      </c>
      <c r="IJ58" s="40">
        <f>IF(IJ$7="",0,IJ48/100*условия!$V$18)</f>
        <v>0</v>
      </c>
      <c r="IK58" s="40">
        <f>IF(IK$7="",0,IK48/100*условия!$V$18)</f>
        <v>0</v>
      </c>
      <c r="IL58" s="40">
        <f>IF(IL$7="",0,IL48/100*условия!$V$18)</f>
        <v>0</v>
      </c>
      <c r="IM58" s="40">
        <f>IF(IM$7="",0,IM48/100*условия!$V$18)</f>
        <v>0</v>
      </c>
      <c r="IN58" s="40">
        <f>IF(IN$7="",0,IN48/100*условия!$V$18)</f>
        <v>0</v>
      </c>
      <c r="IO58" s="40">
        <f>IF(IO$7="",0,IO48/100*условия!$V$18)</f>
        <v>0</v>
      </c>
      <c r="IP58" s="40">
        <f>IF(IP$7="",0,IP48/100*условия!$V$18)</f>
        <v>0</v>
      </c>
      <c r="IQ58" s="40">
        <f>IF(IQ$7="",0,IQ48/100*условия!$V$18)</f>
        <v>0</v>
      </c>
      <c r="IR58" s="40">
        <f>IF(IR$7="",0,IR48/100*условия!$V$18)</f>
        <v>0</v>
      </c>
      <c r="IS58" s="40">
        <f>IF(IS$7="",0,IS48/100*условия!$V$18)</f>
        <v>0</v>
      </c>
      <c r="IT58" s="40">
        <f>IF(IT$7="",0,IT48/100*условия!$V$18)</f>
        <v>0</v>
      </c>
      <c r="IU58" s="40">
        <f>IF(IU$7="",0,IU48/100*условия!$V$18)</f>
        <v>0</v>
      </c>
      <c r="IV58" s="40">
        <f>IF(IV$7="",0,IV48/100*условия!$V$18)</f>
        <v>0</v>
      </c>
      <c r="IW58" s="40">
        <f>IF(IW$7="",0,IW48/100*условия!$V$18)</f>
        <v>0</v>
      </c>
      <c r="IX58" s="40">
        <f>IF(IX$7="",0,IX48/100*условия!$V$18)</f>
        <v>0</v>
      </c>
      <c r="IY58" s="40">
        <f>IF(IY$7="",0,IY48/100*условия!$V$18)</f>
        <v>0</v>
      </c>
      <c r="IZ58" s="40">
        <f>IF(IZ$7="",0,IZ48/100*условия!$V$18)</f>
        <v>0</v>
      </c>
      <c r="JA58" s="40">
        <f>IF(JA$7="",0,JA48/100*условия!$V$18)</f>
        <v>0</v>
      </c>
      <c r="JB58" s="40">
        <f>IF(JB$7="",0,JB48/100*условия!$V$18)</f>
        <v>0</v>
      </c>
      <c r="JC58" s="40">
        <f>IF(JC$7="",0,JC48/100*условия!$V$18)</f>
        <v>0</v>
      </c>
      <c r="JD58" s="40">
        <f>IF(JD$7="",0,JD48/100*условия!$V$18)</f>
        <v>0</v>
      </c>
      <c r="JE58" s="40">
        <f>IF(JE$7="",0,JE48/100*условия!$V$18)</f>
        <v>0</v>
      </c>
      <c r="JF58" s="40">
        <f>IF(JF$7="",0,JF48/100*условия!$V$18)</f>
        <v>0</v>
      </c>
      <c r="JG58" s="40">
        <f>IF(JG$7="",0,JG48/100*условия!$V$18)</f>
        <v>0</v>
      </c>
      <c r="JH58" s="40">
        <f>IF(JH$7="",0,JH48/100*условия!$V$18)</f>
        <v>0</v>
      </c>
      <c r="JI58" s="40">
        <f>IF(JI$7="",0,JI48/100*условия!$V$18)</f>
        <v>0</v>
      </c>
      <c r="JJ58" s="40">
        <f>IF(JJ$7="",0,JJ48/100*условия!$V$18)</f>
        <v>0</v>
      </c>
      <c r="JK58" s="40">
        <f>IF(JK$7="",0,JK48/100*условия!$V$18)</f>
        <v>0</v>
      </c>
      <c r="JL58" s="40">
        <f>IF(JL$7="",0,JL48/100*условия!$V$18)</f>
        <v>0</v>
      </c>
      <c r="JM58" s="40">
        <f>IF(JM$7="",0,JM48/100*условия!$V$18)</f>
        <v>0</v>
      </c>
      <c r="JN58" s="40">
        <f>IF(JN$7="",0,JN48/100*условия!$V$18)</f>
        <v>0</v>
      </c>
      <c r="JO58" s="40">
        <f>IF(JO$7="",0,JO48/100*условия!$V$18)</f>
        <v>0</v>
      </c>
      <c r="JP58" s="40">
        <f>IF(JP$7="",0,JP48/100*условия!$V$18)</f>
        <v>0</v>
      </c>
      <c r="JQ58" s="40">
        <f>IF(JQ$7="",0,JQ48/100*условия!$V$18)</f>
        <v>0</v>
      </c>
      <c r="JR58" s="40">
        <f>IF(JR$7="",0,JR48/100*условия!$V$18)</f>
        <v>0</v>
      </c>
      <c r="JS58" s="40">
        <f>IF(JS$7="",0,JS48/100*условия!$V$18)</f>
        <v>0</v>
      </c>
      <c r="JT58" s="40">
        <f>IF(JT$7="",0,JT48/100*условия!$V$18)</f>
        <v>0</v>
      </c>
      <c r="JU58" s="40">
        <f>IF(JU$7="",0,JU48/100*условия!$V$18)</f>
        <v>0</v>
      </c>
      <c r="JV58" s="40">
        <f>IF(JV$7="",0,JV48/100*условия!$V$18)</f>
        <v>0</v>
      </c>
      <c r="JW58" s="40">
        <f>IF(JW$7="",0,JW48/100*условия!$V$18)</f>
        <v>0</v>
      </c>
      <c r="JX58" s="40">
        <f>IF(JX$7="",0,JX48/100*условия!$V$18)</f>
        <v>0</v>
      </c>
      <c r="JY58" s="40">
        <f>IF(JY$7="",0,JY48/100*условия!$V$18)</f>
        <v>0</v>
      </c>
      <c r="JZ58" s="40">
        <f>IF(JZ$7="",0,JZ48/100*условия!$V$18)</f>
        <v>0</v>
      </c>
      <c r="KA58" s="40">
        <f>IF(KA$7="",0,KA48/100*условия!$V$18)</f>
        <v>0</v>
      </c>
      <c r="KB58" s="40">
        <f>IF(KB$7="",0,KB48/100*условия!$V$18)</f>
        <v>0</v>
      </c>
      <c r="KC58" s="40">
        <f>IF(KC$7="",0,KC48/100*условия!$V$18)</f>
        <v>0</v>
      </c>
      <c r="KD58" s="40">
        <f>IF(KD$7="",0,KD48/100*условия!$V$18)</f>
        <v>0</v>
      </c>
      <c r="KE58" s="40">
        <f>IF(KE$7="",0,KE48/100*условия!$V$18)</f>
        <v>0</v>
      </c>
      <c r="KF58" s="40">
        <f>IF(KF$7="",0,KF48/100*условия!$V$18)</f>
        <v>0</v>
      </c>
      <c r="KG58" s="40">
        <f>IF(KG$7="",0,KG48/100*условия!$V$18)</f>
        <v>0</v>
      </c>
      <c r="KH58" s="40">
        <f>IF(KH$7="",0,KH48/100*условия!$V$18)</f>
        <v>0</v>
      </c>
      <c r="KI58" s="40">
        <f>IF(KI$7="",0,KI48/100*условия!$V$18)</f>
        <v>0</v>
      </c>
      <c r="KJ58" s="40">
        <f>IF(KJ$7="",0,KJ48/100*условия!$V$18)</f>
        <v>0</v>
      </c>
      <c r="KK58" s="40">
        <f>IF(KK$7="",0,KK48/100*условия!$V$18)</f>
        <v>0</v>
      </c>
      <c r="KL58" s="40">
        <f>IF(KL$7="",0,KL48/100*условия!$V$18)</f>
        <v>0</v>
      </c>
      <c r="KM58" s="40">
        <f>IF(KM$7="",0,KM48/100*условия!$V$18)</f>
        <v>0</v>
      </c>
      <c r="KN58" s="40">
        <f>IF(KN$7="",0,KN48/100*условия!$V$18)</f>
        <v>0</v>
      </c>
      <c r="KO58" s="40">
        <f>IF(KO$7="",0,KO48/100*условия!$V$18)</f>
        <v>0</v>
      </c>
      <c r="KP58" s="40">
        <f>IF(KP$7="",0,KP48/100*условия!$V$18)</f>
        <v>0</v>
      </c>
      <c r="KQ58" s="40">
        <f>IF(KQ$7="",0,KQ48/100*условия!$V$18)</f>
        <v>0</v>
      </c>
      <c r="KR58" s="40">
        <f>IF(KR$7="",0,KR48/100*условия!$V$18)</f>
        <v>0</v>
      </c>
      <c r="KS58" s="40">
        <f>IF(KS$7="",0,KS48/100*условия!$V$18)</f>
        <v>0</v>
      </c>
      <c r="KT58" s="40">
        <f>IF(KT$7="",0,KT48/100*условия!$V$18)</f>
        <v>0</v>
      </c>
      <c r="KU58" s="40">
        <f>IF(KU$7="",0,KU48/100*условия!$V$18)</f>
        <v>0</v>
      </c>
      <c r="KV58" s="40">
        <f>IF(KV$7="",0,KV48/100*условия!$V$18)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доход от продаж продукции</v>
      </c>
      <c r="F59" s="1"/>
      <c r="G59" s="1"/>
      <c r="H59" s="11" t="str">
        <f t="shared" si="54"/>
        <v>руб.</v>
      </c>
      <c r="I59" s="1"/>
      <c r="J59" s="1"/>
      <c r="K59" s="1" t="str">
        <f>справочники!$U$16</f>
        <v>интернет сайт</v>
      </c>
      <c r="L59" s="1"/>
      <c r="M59" s="5"/>
      <c r="N59" s="40"/>
      <c r="O59" s="19"/>
      <c r="P59" s="1"/>
      <c r="Q59" s="1"/>
      <c r="R59" s="40">
        <f>SUMIFS($T59:$KW59,$T$1:$KW$1,"&gt;="&amp;1,$T$1:$KW$1,"&lt;="&amp;MAX($1:$1))</f>
        <v>7654203.3749999981</v>
      </c>
      <c r="S59" s="1"/>
      <c r="T59" s="232"/>
      <c r="U59" s="40">
        <f>IF(U$7="",0,U49/100*условия!$V$18)</f>
        <v>97570.064999999988</v>
      </c>
      <c r="V59" s="40">
        <f>IF(V$7="",0,V49/100*условия!$V$18)</f>
        <v>108504.64124999999</v>
      </c>
      <c r="W59" s="40">
        <f>IF(W$7="",0,W49/100*условия!$V$18)</f>
        <v>120280.33874999998</v>
      </c>
      <c r="X59" s="40">
        <f>IF(X$7="",0,X49/100*условия!$V$18)</f>
        <v>132897.15749999997</v>
      </c>
      <c r="Y59" s="40">
        <f>IF(Y$7="",0,Y49/100*условия!$V$18)</f>
        <v>146355.09749999997</v>
      </c>
      <c r="Z59" s="40">
        <f>IF(Z$7="",0,Z49/100*условия!$V$18)</f>
        <v>160654.15874999997</v>
      </c>
      <c r="AA59" s="40">
        <f>IF(AA$7="",0,AA49/100*условия!$V$18)</f>
        <v>175794.34124999997</v>
      </c>
      <c r="AB59" s="40">
        <f>IF(AB$7="",0,AB49/100*условия!$V$18)</f>
        <v>191775.64499999996</v>
      </c>
      <c r="AC59" s="40">
        <f>IF(AC$7="",0,AC49/100*условия!$V$18)</f>
        <v>208598.06999999998</v>
      </c>
      <c r="AD59" s="40">
        <f>IF(AD$7="",0,AD49/100*условия!$V$18)</f>
        <v>226261.61624999996</v>
      </c>
      <c r="AE59" s="40">
        <f>IF(AE$7="",0,AE49/100*условия!$V$18)</f>
        <v>244766.28374999997</v>
      </c>
      <c r="AF59" s="40">
        <f>IF(AF$7="",0,AF49/100*условия!$V$18)</f>
        <v>264112.07249999995</v>
      </c>
      <c r="AG59" s="40">
        <f>IF(AG$7="",0,AG49/100*условия!$V$18)</f>
        <v>284298.98249999993</v>
      </c>
      <c r="AH59" s="40">
        <f>IF(AH$7="",0,AH49/100*условия!$V$18)</f>
        <v>305327.01374999993</v>
      </c>
      <c r="AI59" s="40">
        <f>IF(AI$7="",0,AI49/100*условия!$V$18)</f>
        <v>327196.16624999995</v>
      </c>
      <c r="AJ59" s="40">
        <f>IF(AJ$7="",0,AJ49/100*условия!$V$18)</f>
        <v>349906.43999999994</v>
      </c>
      <c r="AK59" s="40">
        <f>IF(AK$7="",0,AK49/100*условия!$V$18)</f>
        <v>373457.83499999996</v>
      </c>
      <c r="AL59" s="40">
        <f>IF(AL$7="",0,AL49/100*условия!$V$18)</f>
        <v>397850.35124999995</v>
      </c>
      <c r="AM59" s="40">
        <f>IF(AM$7="",0,AM49/100*условия!$V$18)</f>
        <v>423083.98874999996</v>
      </c>
      <c r="AN59" s="40">
        <f>IF(AN$7="",0,AN49/100*условия!$V$18)</f>
        <v>449158.74749999994</v>
      </c>
      <c r="AO59" s="40">
        <f>IF(AO$7="",0,AO49/100*условия!$V$18)</f>
        <v>476074.62749999994</v>
      </c>
      <c r="AP59" s="40">
        <f>IF(AP$7="",0,AP49/100*условия!$V$18)</f>
        <v>503831.62874999992</v>
      </c>
      <c r="AQ59" s="40">
        <f>IF(AQ$7="",0,AQ49/100*условия!$V$18)</f>
        <v>532429.75124999997</v>
      </c>
      <c r="AR59" s="40">
        <f>IF(AR$7="",0,AR49/100*условия!$V$18)</f>
        <v>561868.99499999988</v>
      </c>
      <c r="AS59" s="40">
        <f>IF(AS$7="",0,AS49/100*условия!$V$18)</f>
        <v>592149.35999999987</v>
      </c>
      <c r="AT59" s="40">
        <f>IF(AT$7="",0,AT49/100*условия!$V$18)</f>
        <v>0</v>
      </c>
      <c r="AU59" s="40">
        <f>IF(AU$7="",0,AU49/100*условия!$V$18)</f>
        <v>0</v>
      </c>
      <c r="AV59" s="40">
        <f>IF(AV$7="",0,AV49/100*условия!$V$18)</f>
        <v>0</v>
      </c>
      <c r="AW59" s="40">
        <f>IF(AW$7="",0,AW49/100*условия!$V$18)</f>
        <v>0</v>
      </c>
      <c r="AX59" s="40">
        <f>IF(AX$7="",0,AX49/100*условия!$V$18)</f>
        <v>0</v>
      </c>
      <c r="AY59" s="40">
        <f>IF(AY$7="",0,AY49/100*условия!$V$18)</f>
        <v>0</v>
      </c>
      <c r="AZ59" s="40">
        <f>IF(AZ$7="",0,AZ49/100*условия!$V$18)</f>
        <v>0</v>
      </c>
      <c r="BA59" s="40">
        <f>IF(BA$7="",0,BA49/100*условия!$V$18)</f>
        <v>0</v>
      </c>
      <c r="BB59" s="40">
        <f>IF(BB$7="",0,BB49/100*условия!$V$18)</f>
        <v>0</v>
      </c>
      <c r="BC59" s="40">
        <f>IF(BC$7="",0,BC49/100*условия!$V$18)</f>
        <v>0</v>
      </c>
      <c r="BD59" s="40">
        <f>IF(BD$7="",0,BD49/100*условия!$V$18)</f>
        <v>0</v>
      </c>
      <c r="BE59" s="40">
        <f>IF(BE$7="",0,BE49/100*условия!$V$18)</f>
        <v>0</v>
      </c>
      <c r="BF59" s="40">
        <f>IF(BF$7="",0,BF49/100*условия!$V$18)</f>
        <v>0</v>
      </c>
      <c r="BG59" s="40">
        <f>IF(BG$7="",0,BG49/100*условия!$V$18)</f>
        <v>0</v>
      </c>
      <c r="BH59" s="40">
        <f>IF(BH$7="",0,BH49/100*условия!$V$18)</f>
        <v>0</v>
      </c>
      <c r="BI59" s="40">
        <f>IF(BI$7="",0,BI49/100*условия!$V$18)</f>
        <v>0</v>
      </c>
      <c r="BJ59" s="40">
        <f>IF(BJ$7="",0,BJ49/100*условия!$V$18)</f>
        <v>0</v>
      </c>
      <c r="BK59" s="40">
        <f>IF(BK$7="",0,BK49/100*условия!$V$18)</f>
        <v>0</v>
      </c>
      <c r="BL59" s="40">
        <f>IF(BL$7="",0,BL49/100*условия!$V$18)</f>
        <v>0</v>
      </c>
      <c r="BM59" s="40">
        <f>IF(BM$7="",0,BM49/100*условия!$V$18)</f>
        <v>0</v>
      </c>
      <c r="BN59" s="40">
        <f>IF(BN$7="",0,BN49/100*условия!$V$18)</f>
        <v>0</v>
      </c>
      <c r="BO59" s="40">
        <f>IF(BO$7="",0,BO49/100*условия!$V$18)</f>
        <v>0</v>
      </c>
      <c r="BP59" s="40">
        <f>IF(BP$7="",0,BP49/100*условия!$V$18)</f>
        <v>0</v>
      </c>
      <c r="BQ59" s="40">
        <f>IF(BQ$7="",0,BQ49/100*условия!$V$18)</f>
        <v>0</v>
      </c>
      <c r="BR59" s="40">
        <f>IF(BR$7="",0,BR49/100*условия!$V$18)</f>
        <v>0</v>
      </c>
      <c r="BS59" s="40">
        <f>IF(BS$7="",0,BS49/100*условия!$V$18)</f>
        <v>0</v>
      </c>
      <c r="BT59" s="40">
        <f>IF(BT$7="",0,BT49/100*условия!$V$18)</f>
        <v>0</v>
      </c>
      <c r="BU59" s="40">
        <f>IF(BU$7="",0,BU49/100*условия!$V$18)</f>
        <v>0</v>
      </c>
      <c r="BV59" s="40">
        <f>IF(BV$7="",0,BV49/100*условия!$V$18)</f>
        <v>0</v>
      </c>
      <c r="BW59" s="40">
        <f>IF(BW$7="",0,BW49/100*условия!$V$18)</f>
        <v>0</v>
      </c>
      <c r="BX59" s="40">
        <f>IF(BX$7="",0,BX49/100*условия!$V$18)</f>
        <v>0</v>
      </c>
      <c r="BY59" s="40">
        <f>IF(BY$7="",0,BY49/100*условия!$V$18)</f>
        <v>0</v>
      </c>
      <c r="BZ59" s="40">
        <f>IF(BZ$7="",0,BZ49/100*условия!$V$18)</f>
        <v>0</v>
      </c>
      <c r="CA59" s="40">
        <f>IF(CA$7="",0,CA49/100*условия!$V$18)</f>
        <v>0</v>
      </c>
      <c r="CB59" s="40">
        <f>IF(CB$7="",0,CB49/100*условия!$V$18)</f>
        <v>0</v>
      </c>
      <c r="CC59" s="40">
        <f>IF(CC$7="",0,CC49/100*условия!$V$18)</f>
        <v>0</v>
      </c>
      <c r="CD59" s="40">
        <f>IF(CD$7="",0,CD49/100*условия!$V$18)</f>
        <v>0</v>
      </c>
      <c r="CE59" s="40">
        <f>IF(CE$7="",0,CE49/100*условия!$V$18)</f>
        <v>0</v>
      </c>
      <c r="CF59" s="40">
        <f>IF(CF$7="",0,CF49/100*условия!$V$18)</f>
        <v>0</v>
      </c>
      <c r="CG59" s="40">
        <f>IF(CG$7="",0,CG49/100*условия!$V$18)</f>
        <v>0</v>
      </c>
      <c r="CH59" s="40">
        <f>IF(CH$7="",0,CH49/100*условия!$V$18)</f>
        <v>0</v>
      </c>
      <c r="CI59" s="40">
        <f>IF(CI$7="",0,CI49/100*условия!$V$18)</f>
        <v>0</v>
      </c>
      <c r="CJ59" s="40">
        <f>IF(CJ$7="",0,CJ49/100*условия!$V$18)</f>
        <v>0</v>
      </c>
      <c r="CK59" s="40">
        <f>IF(CK$7="",0,CK49/100*условия!$V$18)</f>
        <v>0</v>
      </c>
      <c r="CL59" s="40">
        <f>IF(CL$7="",0,CL49/100*условия!$V$18)</f>
        <v>0</v>
      </c>
      <c r="CM59" s="40">
        <f>IF(CM$7="",0,CM49/100*условия!$V$18)</f>
        <v>0</v>
      </c>
      <c r="CN59" s="40">
        <f>IF(CN$7="",0,CN49/100*условия!$V$18)</f>
        <v>0</v>
      </c>
      <c r="CO59" s="40">
        <f>IF(CO$7="",0,CO49/100*условия!$V$18)</f>
        <v>0</v>
      </c>
      <c r="CP59" s="40">
        <f>IF(CP$7="",0,CP49/100*условия!$V$18)</f>
        <v>0</v>
      </c>
      <c r="CQ59" s="40">
        <f>IF(CQ$7="",0,CQ49/100*условия!$V$18)</f>
        <v>0</v>
      </c>
      <c r="CR59" s="40">
        <f>IF(CR$7="",0,CR49/100*условия!$V$18)</f>
        <v>0</v>
      </c>
      <c r="CS59" s="40">
        <f>IF(CS$7="",0,CS49/100*условия!$V$18)</f>
        <v>0</v>
      </c>
      <c r="CT59" s="40">
        <f>IF(CT$7="",0,CT49/100*условия!$V$18)</f>
        <v>0</v>
      </c>
      <c r="CU59" s="40">
        <f>IF(CU$7="",0,CU49/100*условия!$V$18)</f>
        <v>0</v>
      </c>
      <c r="CV59" s="40">
        <f>IF(CV$7="",0,CV49/100*условия!$V$18)</f>
        <v>0</v>
      </c>
      <c r="CW59" s="40">
        <f>IF(CW$7="",0,CW49/100*условия!$V$18)</f>
        <v>0</v>
      </c>
      <c r="CX59" s="40">
        <f>IF(CX$7="",0,CX49/100*условия!$V$18)</f>
        <v>0</v>
      </c>
      <c r="CY59" s="40">
        <f>IF(CY$7="",0,CY49/100*условия!$V$18)</f>
        <v>0</v>
      </c>
      <c r="CZ59" s="40">
        <f>IF(CZ$7="",0,CZ49/100*условия!$V$18)</f>
        <v>0</v>
      </c>
      <c r="DA59" s="40">
        <f>IF(DA$7="",0,DA49/100*условия!$V$18)</f>
        <v>0</v>
      </c>
      <c r="DB59" s="40">
        <f>IF(DB$7="",0,DB49/100*условия!$V$18)</f>
        <v>0</v>
      </c>
      <c r="DC59" s="40">
        <f>IF(DC$7="",0,DC49/100*условия!$V$18)</f>
        <v>0</v>
      </c>
      <c r="DD59" s="40">
        <f>IF(DD$7="",0,DD49/100*условия!$V$18)</f>
        <v>0</v>
      </c>
      <c r="DE59" s="40">
        <f>IF(DE$7="",0,DE49/100*условия!$V$18)</f>
        <v>0</v>
      </c>
      <c r="DF59" s="40">
        <f>IF(DF$7="",0,DF49/100*условия!$V$18)</f>
        <v>0</v>
      </c>
      <c r="DG59" s="40">
        <f>IF(DG$7="",0,DG49/100*условия!$V$18)</f>
        <v>0</v>
      </c>
      <c r="DH59" s="40">
        <f>IF(DH$7="",0,DH49/100*условия!$V$18)</f>
        <v>0</v>
      </c>
      <c r="DI59" s="40">
        <f>IF(DI$7="",0,DI49/100*условия!$V$18)</f>
        <v>0</v>
      </c>
      <c r="DJ59" s="40">
        <f>IF(DJ$7="",0,DJ49/100*условия!$V$18)</f>
        <v>0</v>
      </c>
      <c r="DK59" s="40">
        <f>IF(DK$7="",0,DK49/100*условия!$V$18)</f>
        <v>0</v>
      </c>
      <c r="DL59" s="40">
        <f>IF(DL$7="",0,DL49/100*условия!$V$18)</f>
        <v>0</v>
      </c>
      <c r="DM59" s="40">
        <f>IF(DM$7="",0,DM49/100*условия!$V$18)</f>
        <v>0</v>
      </c>
      <c r="DN59" s="40">
        <f>IF(DN$7="",0,DN49/100*условия!$V$18)</f>
        <v>0</v>
      </c>
      <c r="DO59" s="40">
        <f>IF(DO$7="",0,DO49/100*условия!$V$18)</f>
        <v>0</v>
      </c>
      <c r="DP59" s="40">
        <f>IF(DP$7="",0,DP49/100*условия!$V$18)</f>
        <v>0</v>
      </c>
      <c r="DQ59" s="40">
        <f>IF(DQ$7="",0,DQ49/100*условия!$V$18)</f>
        <v>0</v>
      </c>
      <c r="DR59" s="40">
        <f>IF(DR$7="",0,DR49/100*условия!$V$18)</f>
        <v>0</v>
      </c>
      <c r="DS59" s="40">
        <f>IF(DS$7="",0,DS49/100*условия!$V$18)</f>
        <v>0</v>
      </c>
      <c r="DT59" s="40">
        <f>IF(DT$7="",0,DT49/100*условия!$V$18)</f>
        <v>0</v>
      </c>
      <c r="DU59" s="40">
        <f>IF(DU$7="",0,DU49/100*условия!$V$18)</f>
        <v>0</v>
      </c>
      <c r="DV59" s="40">
        <f>IF(DV$7="",0,DV49/100*условия!$V$18)</f>
        <v>0</v>
      </c>
      <c r="DW59" s="40">
        <f>IF(DW$7="",0,DW49/100*условия!$V$18)</f>
        <v>0</v>
      </c>
      <c r="DX59" s="40">
        <f>IF(DX$7="",0,DX49/100*условия!$V$18)</f>
        <v>0</v>
      </c>
      <c r="DY59" s="40">
        <f>IF(DY$7="",0,DY49/100*условия!$V$18)</f>
        <v>0</v>
      </c>
      <c r="DZ59" s="40">
        <f>IF(DZ$7="",0,DZ49/100*условия!$V$18)</f>
        <v>0</v>
      </c>
      <c r="EA59" s="40">
        <f>IF(EA$7="",0,EA49/100*условия!$V$18)</f>
        <v>0</v>
      </c>
      <c r="EB59" s="40">
        <f>IF(EB$7="",0,EB49/100*условия!$V$18)</f>
        <v>0</v>
      </c>
      <c r="EC59" s="40">
        <f>IF(EC$7="",0,EC49/100*условия!$V$18)</f>
        <v>0</v>
      </c>
      <c r="ED59" s="40">
        <f>IF(ED$7="",0,ED49/100*условия!$V$18)</f>
        <v>0</v>
      </c>
      <c r="EE59" s="40">
        <f>IF(EE$7="",0,EE49/100*условия!$V$18)</f>
        <v>0</v>
      </c>
      <c r="EF59" s="40">
        <f>IF(EF$7="",0,EF49/100*условия!$V$18)</f>
        <v>0</v>
      </c>
      <c r="EG59" s="40">
        <f>IF(EG$7="",0,EG49/100*условия!$V$18)</f>
        <v>0</v>
      </c>
      <c r="EH59" s="40">
        <f>IF(EH$7="",0,EH49/100*условия!$V$18)</f>
        <v>0</v>
      </c>
      <c r="EI59" s="40">
        <f>IF(EI$7="",0,EI49/100*условия!$V$18)</f>
        <v>0</v>
      </c>
      <c r="EJ59" s="40">
        <f>IF(EJ$7="",0,EJ49/100*условия!$V$18)</f>
        <v>0</v>
      </c>
      <c r="EK59" s="40">
        <f>IF(EK$7="",0,EK49/100*условия!$V$18)</f>
        <v>0</v>
      </c>
      <c r="EL59" s="40">
        <f>IF(EL$7="",0,EL49/100*условия!$V$18)</f>
        <v>0</v>
      </c>
      <c r="EM59" s="40">
        <f>IF(EM$7="",0,EM49/100*условия!$V$18)</f>
        <v>0</v>
      </c>
      <c r="EN59" s="40">
        <f>IF(EN$7="",0,EN49/100*условия!$V$18)</f>
        <v>0</v>
      </c>
      <c r="EO59" s="40">
        <f>IF(EO$7="",0,EO49/100*условия!$V$18)</f>
        <v>0</v>
      </c>
      <c r="EP59" s="40">
        <f>IF(EP$7="",0,EP49/100*условия!$V$18)</f>
        <v>0</v>
      </c>
      <c r="EQ59" s="40">
        <f>IF(EQ$7="",0,EQ49/100*условия!$V$18)</f>
        <v>0</v>
      </c>
      <c r="ER59" s="40">
        <f>IF(ER$7="",0,ER49/100*условия!$V$18)</f>
        <v>0</v>
      </c>
      <c r="ES59" s="40">
        <f>IF(ES$7="",0,ES49/100*условия!$V$18)</f>
        <v>0</v>
      </c>
      <c r="ET59" s="40">
        <f>IF(ET$7="",0,ET49/100*условия!$V$18)</f>
        <v>0</v>
      </c>
      <c r="EU59" s="40">
        <f>IF(EU$7="",0,EU49/100*условия!$V$18)</f>
        <v>0</v>
      </c>
      <c r="EV59" s="40">
        <f>IF(EV$7="",0,EV49/100*условия!$V$18)</f>
        <v>0</v>
      </c>
      <c r="EW59" s="40">
        <f>IF(EW$7="",0,EW49/100*условия!$V$18)</f>
        <v>0</v>
      </c>
      <c r="EX59" s="40">
        <f>IF(EX$7="",0,EX49/100*условия!$V$18)</f>
        <v>0</v>
      </c>
      <c r="EY59" s="40">
        <f>IF(EY$7="",0,EY49/100*условия!$V$18)</f>
        <v>0</v>
      </c>
      <c r="EZ59" s="40">
        <f>IF(EZ$7="",0,EZ49/100*условия!$V$18)</f>
        <v>0</v>
      </c>
      <c r="FA59" s="40">
        <f>IF(FA$7="",0,FA49/100*условия!$V$18)</f>
        <v>0</v>
      </c>
      <c r="FB59" s="40">
        <f>IF(FB$7="",0,FB49/100*условия!$V$18)</f>
        <v>0</v>
      </c>
      <c r="FC59" s="40">
        <f>IF(FC$7="",0,FC49/100*условия!$V$18)</f>
        <v>0</v>
      </c>
      <c r="FD59" s="40">
        <f>IF(FD$7="",0,FD49/100*условия!$V$18)</f>
        <v>0</v>
      </c>
      <c r="FE59" s="40">
        <f>IF(FE$7="",0,FE49/100*условия!$V$18)</f>
        <v>0</v>
      </c>
      <c r="FF59" s="40">
        <f>IF(FF$7="",0,FF49/100*условия!$V$18)</f>
        <v>0</v>
      </c>
      <c r="FG59" s="40">
        <f>IF(FG$7="",0,FG49/100*условия!$V$18)</f>
        <v>0</v>
      </c>
      <c r="FH59" s="40">
        <f>IF(FH$7="",0,FH49/100*условия!$V$18)</f>
        <v>0</v>
      </c>
      <c r="FI59" s="40">
        <f>IF(FI$7="",0,FI49/100*условия!$V$18)</f>
        <v>0</v>
      </c>
      <c r="FJ59" s="40">
        <f>IF(FJ$7="",0,FJ49/100*условия!$V$18)</f>
        <v>0</v>
      </c>
      <c r="FK59" s="40">
        <f>IF(FK$7="",0,FK49/100*условия!$V$18)</f>
        <v>0</v>
      </c>
      <c r="FL59" s="40">
        <f>IF(FL$7="",0,FL49/100*условия!$V$18)</f>
        <v>0</v>
      </c>
      <c r="FM59" s="40">
        <f>IF(FM$7="",0,FM49/100*условия!$V$18)</f>
        <v>0</v>
      </c>
      <c r="FN59" s="40">
        <f>IF(FN$7="",0,FN49/100*условия!$V$18)</f>
        <v>0</v>
      </c>
      <c r="FO59" s="40">
        <f>IF(FO$7="",0,FO49/100*условия!$V$18)</f>
        <v>0</v>
      </c>
      <c r="FP59" s="40">
        <f>IF(FP$7="",0,FP49/100*условия!$V$18)</f>
        <v>0</v>
      </c>
      <c r="FQ59" s="40">
        <f>IF(FQ$7="",0,FQ49/100*условия!$V$18)</f>
        <v>0</v>
      </c>
      <c r="FR59" s="40">
        <f>IF(FR$7="",0,FR49/100*условия!$V$18)</f>
        <v>0</v>
      </c>
      <c r="FS59" s="40">
        <f>IF(FS$7="",0,FS49/100*условия!$V$18)</f>
        <v>0</v>
      </c>
      <c r="FT59" s="40">
        <f>IF(FT$7="",0,FT49/100*условия!$V$18)</f>
        <v>0</v>
      </c>
      <c r="FU59" s="40">
        <f>IF(FU$7="",0,FU49/100*условия!$V$18)</f>
        <v>0</v>
      </c>
      <c r="FV59" s="40">
        <f>IF(FV$7="",0,FV49/100*условия!$V$18)</f>
        <v>0</v>
      </c>
      <c r="FW59" s="40">
        <f>IF(FW$7="",0,FW49/100*условия!$V$18)</f>
        <v>0</v>
      </c>
      <c r="FX59" s="40">
        <f>IF(FX$7="",0,FX49/100*условия!$V$18)</f>
        <v>0</v>
      </c>
      <c r="FY59" s="40">
        <f>IF(FY$7="",0,FY49/100*условия!$V$18)</f>
        <v>0</v>
      </c>
      <c r="FZ59" s="40">
        <f>IF(FZ$7="",0,FZ49/100*условия!$V$18)</f>
        <v>0</v>
      </c>
      <c r="GA59" s="40">
        <f>IF(GA$7="",0,GA49/100*условия!$V$18)</f>
        <v>0</v>
      </c>
      <c r="GB59" s="40">
        <f>IF(GB$7="",0,GB49/100*условия!$V$18)</f>
        <v>0</v>
      </c>
      <c r="GC59" s="40">
        <f>IF(GC$7="",0,GC49/100*условия!$V$18)</f>
        <v>0</v>
      </c>
      <c r="GD59" s="40">
        <f>IF(GD$7="",0,GD49/100*условия!$V$18)</f>
        <v>0</v>
      </c>
      <c r="GE59" s="40">
        <f>IF(GE$7="",0,GE49/100*условия!$V$18)</f>
        <v>0</v>
      </c>
      <c r="GF59" s="40">
        <f>IF(GF$7="",0,GF49/100*условия!$V$18)</f>
        <v>0</v>
      </c>
      <c r="GG59" s="40">
        <f>IF(GG$7="",0,GG49/100*условия!$V$18)</f>
        <v>0</v>
      </c>
      <c r="GH59" s="40">
        <f>IF(GH$7="",0,GH49/100*условия!$V$18)</f>
        <v>0</v>
      </c>
      <c r="GI59" s="40">
        <f>IF(GI$7="",0,GI49/100*условия!$V$18)</f>
        <v>0</v>
      </c>
      <c r="GJ59" s="40">
        <f>IF(GJ$7="",0,GJ49/100*условия!$V$18)</f>
        <v>0</v>
      </c>
      <c r="GK59" s="40">
        <f>IF(GK$7="",0,GK49/100*условия!$V$18)</f>
        <v>0</v>
      </c>
      <c r="GL59" s="40">
        <f>IF(GL$7="",0,GL49/100*условия!$V$18)</f>
        <v>0</v>
      </c>
      <c r="GM59" s="40">
        <f>IF(GM$7="",0,GM49/100*условия!$V$18)</f>
        <v>0</v>
      </c>
      <c r="GN59" s="40">
        <f>IF(GN$7="",0,GN49/100*условия!$V$18)</f>
        <v>0</v>
      </c>
      <c r="GO59" s="40">
        <f>IF(GO$7="",0,GO49/100*условия!$V$18)</f>
        <v>0</v>
      </c>
      <c r="GP59" s="40">
        <f>IF(GP$7="",0,GP49/100*условия!$V$18)</f>
        <v>0</v>
      </c>
      <c r="GQ59" s="40">
        <f>IF(GQ$7="",0,GQ49/100*условия!$V$18)</f>
        <v>0</v>
      </c>
      <c r="GR59" s="40">
        <f>IF(GR$7="",0,GR49/100*условия!$V$18)</f>
        <v>0</v>
      </c>
      <c r="GS59" s="40">
        <f>IF(GS$7="",0,GS49/100*условия!$V$18)</f>
        <v>0</v>
      </c>
      <c r="GT59" s="40">
        <f>IF(GT$7="",0,GT49/100*условия!$V$18)</f>
        <v>0</v>
      </c>
      <c r="GU59" s="40">
        <f>IF(GU$7="",0,GU49/100*условия!$V$18)</f>
        <v>0</v>
      </c>
      <c r="GV59" s="40">
        <f>IF(GV$7="",0,GV49/100*условия!$V$18)</f>
        <v>0</v>
      </c>
      <c r="GW59" s="40">
        <f>IF(GW$7="",0,GW49/100*условия!$V$18)</f>
        <v>0</v>
      </c>
      <c r="GX59" s="40">
        <f>IF(GX$7="",0,GX49/100*условия!$V$18)</f>
        <v>0</v>
      </c>
      <c r="GY59" s="40">
        <f>IF(GY$7="",0,GY49/100*условия!$V$18)</f>
        <v>0</v>
      </c>
      <c r="GZ59" s="40">
        <f>IF(GZ$7="",0,GZ49/100*условия!$V$18)</f>
        <v>0</v>
      </c>
      <c r="HA59" s="40">
        <f>IF(HA$7="",0,HA49/100*условия!$V$18)</f>
        <v>0</v>
      </c>
      <c r="HB59" s="40">
        <f>IF(HB$7="",0,HB49/100*условия!$V$18)</f>
        <v>0</v>
      </c>
      <c r="HC59" s="40">
        <f>IF(HC$7="",0,HC49/100*условия!$V$18)</f>
        <v>0</v>
      </c>
      <c r="HD59" s="40">
        <f>IF(HD$7="",0,HD49/100*условия!$V$18)</f>
        <v>0</v>
      </c>
      <c r="HE59" s="40">
        <f>IF(HE$7="",0,HE49/100*условия!$V$18)</f>
        <v>0</v>
      </c>
      <c r="HF59" s="40">
        <f>IF(HF$7="",0,HF49/100*условия!$V$18)</f>
        <v>0</v>
      </c>
      <c r="HG59" s="40">
        <f>IF(HG$7="",0,HG49/100*условия!$V$18)</f>
        <v>0</v>
      </c>
      <c r="HH59" s="40">
        <f>IF(HH$7="",0,HH49/100*условия!$V$18)</f>
        <v>0</v>
      </c>
      <c r="HI59" s="40">
        <f>IF(HI$7="",0,HI49/100*условия!$V$18)</f>
        <v>0</v>
      </c>
      <c r="HJ59" s="40">
        <f>IF(HJ$7="",0,HJ49/100*условия!$V$18)</f>
        <v>0</v>
      </c>
      <c r="HK59" s="40">
        <f>IF(HK$7="",0,HK49/100*условия!$V$18)</f>
        <v>0</v>
      </c>
      <c r="HL59" s="40">
        <f>IF(HL$7="",0,HL49/100*условия!$V$18)</f>
        <v>0</v>
      </c>
      <c r="HM59" s="40">
        <f>IF(HM$7="",0,HM49/100*условия!$V$18)</f>
        <v>0</v>
      </c>
      <c r="HN59" s="40">
        <f>IF(HN$7="",0,HN49/100*условия!$V$18)</f>
        <v>0</v>
      </c>
      <c r="HO59" s="40">
        <f>IF(HO$7="",0,HO49/100*условия!$V$18)</f>
        <v>0</v>
      </c>
      <c r="HP59" s="40">
        <f>IF(HP$7="",0,HP49/100*условия!$V$18)</f>
        <v>0</v>
      </c>
      <c r="HQ59" s="40">
        <f>IF(HQ$7="",0,HQ49/100*условия!$V$18)</f>
        <v>0</v>
      </c>
      <c r="HR59" s="40">
        <f>IF(HR$7="",0,HR49/100*условия!$V$18)</f>
        <v>0</v>
      </c>
      <c r="HS59" s="40">
        <f>IF(HS$7="",0,HS49/100*условия!$V$18)</f>
        <v>0</v>
      </c>
      <c r="HT59" s="40">
        <f>IF(HT$7="",0,HT49/100*условия!$V$18)</f>
        <v>0</v>
      </c>
      <c r="HU59" s="40">
        <f>IF(HU$7="",0,HU49/100*условия!$V$18)</f>
        <v>0</v>
      </c>
      <c r="HV59" s="40">
        <f>IF(HV$7="",0,HV49/100*условия!$V$18)</f>
        <v>0</v>
      </c>
      <c r="HW59" s="40">
        <f>IF(HW$7="",0,HW49/100*условия!$V$18)</f>
        <v>0</v>
      </c>
      <c r="HX59" s="40">
        <f>IF(HX$7="",0,HX49/100*условия!$V$18)</f>
        <v>0</v>
      </c>
      <c r="HY59" s="40">
        <f>IF(HY$7="",0,HY49/100*условия!$V$18)</f>
        <v>0</v>
      </c>
      <c r="HZ59" s="40">
        <f>IF(HZ$7="",0,HZ49/100*условия!$V$18)</f>
        <v>0</v>
      </c>
      <c r="IA59" s="40">
        <f>IF(IA$7="",0,IA49/100*условия!$V$18)</f>
        <v>0</v>
      </c>
      <c r="IB59" s="40">
        <f>IF(IB$7="",0,IB49/100*условия!$V$18)</f>
        <v>0</v>
      </c>
      <c r="IC59" s="40">
        <f>IF(IC$7="",0,IC49/100*условия!$V$18)</f>
        <v>0</v>
      </c>
      <c r="ID59" s="40">
        <f>IF(ID$7="",0,ID49/100*условия!$V$18)</f>
        <v>0</v>
      </c>
      <c r="IE59" s="40">
        <f>IF(IE$7="",0,IE49/100*условия!$V$18)</f>
        <v>0</v>
      </c>
      <c r="IF59" s="40">
        <f>IF(IF$7="",0,IF49/100*условия!$V$18)</f>
        <v>0</v>
      </c>
      <c r="IG59" s="40">
        <f>IF(IG$7="",0,IG49/100*условия!$V$18)</f>
        <v>0</v>
      </c>
      <c r="IH59" s="40">
        <f>IF(IH$7="",0,IH49/100*условия!$V$18)</f>
        <v>0</v>
      </c>
      <c r="II59" s="40">
        <f>IF(II$7="",0,II49/100*условия!$V$18)</f>
        <v>0</v>
      </c>
      <c r="IJ59" s="40">
        <f>IF(IJ$7="",0,IJ49/100*условия!$V$18)</f>
        <v>0</v>
      </c>
      <c r="IK59" s="40">
        <f>IF(IK$7="",0,IK49/100*условия!$V$18)</f>
        <v>0</v>
      </c>
      <c r="IL59" s="40">
        <f>IF(IL$7="",0,IL49/100*условия!$V$18)</f>
        <v>0</v>
      </c>
      <c r="IM59" s="40">
        <f>IF(IM$7="",0,IM49/100*условия!$V$18)</f>
        <v>0</v>
      </c>
      <c r="IN59" s="40">
        <f>IF(IN$7="",0,IN49/100*условия!$V$18)</f>
        <v>0</v>
      </c>
      <c r="IO59" s="40">
        <f>IF(IO$7="",0,IO49/100*условия!$V$18)</f>
        <v>0</v>
      </c>
      <c r="IP59" s="40">
        <f>IF(IP$7="",0,IP49/100*условия!$V$18)</f>
        <v>0</v>
      </c>
      <c r="IQ59" s="40">
        <f>IF(IQ$7="",0,IQ49/100*условия!$V$18)</f>
        <v>0</v>
      </c>
      <c r="IR59" s="40">
        <f>IF(IR$7="",0,IR49/100*условия!$V$18)</f>
        <v>0</v>
      </c>
      <c r="IS59" s="40">
        <f>IF(IS$7="",0,IS49/100*условия!$V$18)</f>
        <v>0</v>
      </c>
      <c r="IT59" s="40">
        <f>IF(IT$7="",0,IT49/100*условия!$V$18)</f>
        <v>0</v>
      </c>
      <c r="IU59" s="40">
        <f>IF(IU$7="",0,IU49/100*условия!$V$18)</f>
        <v>0</v>
      </c>
      <c r="IV59" s="40">
        <f>IF(IV$7="",0,IV49/100*условия!$V$18)</f>
        <v>0</v>
      </c>
      <c r="IW59" s="40">
        <f>IF(IW$7="",0,IW49/100*условия!$V$18)</f>
        <v>0</v>
      </c>
      <c r="IX59" s="40">
        <f>IF(IX$7="",0,IX49/100*условия!$V$18)</f>
        <v>0</v>
      </c>
      <c r="IY59" s="40">
        <f>IF(IY$7="",0,IY49/100*условия!$V$18)</f>
        <v>0</v>
      </c>
      <c r="IZ59" s="40">
        <f>IF(IZ$7="",0,IZ49/100*условия!$V$18)</f>
        <v>0</v>
      </c>
      <c r="JA59" s="40">
        <f>IF(JA$7="",0,JA49/100*условия!$V$18)</f>
        <v>0</v>
      </c>
      <c r="JB59" s="40">
        <f>IF(JB$7="",0,JB49/100*условия!$V$18)</f>
        <v>0</v>
      </c>
      <c r="JC59" s="40">
        <f>IF(JC$7="",0,JC49/100*условия!$V$18)</f>
        <v>0</v>
      </c>
      <c r="JD59" s="40">
        <f>IF(JD$7="",0,JD49/100*условия!$V$18)</f>
        <v>0</v>
      </c>
      <c r="JE59" s="40">
        <f>IF(JE$7="",0,JE49/100*условия!$V$18)</f>
        <v>0</v>
      </c>
      <c r="JF59" s="40">
        <f>IF(JF$7="",0,JF49/100*условия!$V$18)</f>
        <v>0</v>
      </c>
      <c r="JG59" s="40">
        <f>IF(JG$7="",0,JG49/100*условия!$V$18)</f>
        <v>0</v>
      </c>
      <c r="JH59" s="40">
        <f>IF(JH$7="",0,JH49/100*условия!$V$18)</f>
        <v>0</v>
      </c>
      <c r="JI59" s="40">
        <f>IF(JI$7="",0,JI49/100*условия!$V$18)</f>
        <v>0</v>
      </c>
      <c r="JJ59" s="40">
        <f>IF(JJ$7="",0,JJ49/100*условия!$V$18)</f>
        <v>0</v>
      </c>
      <c r="JK59" s="40">
        <f>IF(JK$7="",0,JK49/100*условия!$V$18)</f>
        <v>0</v>
      </c>
      <c r="JL59" s="40">
        <f>IF(JL$7="",0,JL49/100*условия!$V$18)</f>
        <v>0</v>
      </c>
      <c r="JM59" s="40">
        <f>IF(JM$7="",0,JM49/100*условия!$V$18)</f>
        <v>0</v>
      </c>
      <c r="JN59" s="40">
        <f>IF(JN$7="",0,JN49/100*условия!$V$18)</f>
        <v>0</v>
      </c>
      <c r="JO59" s="40">
        <f>IF(JO$7="",0,JO49/100*условия!$V$18)</f>
        <v>0</v>
      </c>
      <c r="JP59" s="40">
        <f>IF(JP$7="",0,JP49/100*условия!$V$18)</f>
        <v>0</v>
      </c>
      <c r="JQ59" s="40">
        <f>IF(JQ$7="",0,JQ49/100*условия!$V$18)</f>
        <v>0</v>
      </c>
      <c r="JR59" s="40">
        <f>IF(JR$7="",0,JR49/100*условия!$V$18)</f>
        <v>0</v>
      </c>
      <c r="JS59" s="40">
        <f>IF(JS$7="",0,JS49/100*условия!$V$18)</f>
        <v>0</v>
      </c>
      <c r="JT59" s="40">
        <f>IF(JT$7="",0,JT49/100*условия!$V$18)</f>
        <v>0</v>
      </c>
      <c r="JU59" s="40">
        <f>IF(JU$7="",0,JU49/100*условия!$V$18)</f>
        <v>0</v>
      </c>
      <c r="JV59" s="40">
        <f>IF(JV$7="",0,JV49/100*условия!$V$18)</f>
        <v>0</v>
      </c>
      <c r="JW59" s="40">
        <f>IF(JW$7="",0,JW49/100*условия!$V$18)</f>
        <v>0</v>
      </c>
      <c r="JX59" s="40">
        <f>IF(JX$7="",0,JX49/100*условия!$V$18)</f>
        <v>0</v>
      </c>
      <c r="JY59" s="40">
        <f>IF(JY$7="",0,JY49/100*условия!$V$18)</f>
        <v>0</v>
      </c>
      <c r="JZ59" s="40">
        <f>IF(JZ$7="",0,JZ49/100*условия!$V$18)</f>
        <v>0</v>
      </c>
      <c r="KA59" s="40">
        <f>IF(KA$7="",0,KA49/100*условия!$V$18)</f>
        <v>0</v>
      </c>
      <c r="KB59" s="40">
        <f>IF(KB$7="",0,KB49/100*условия!$V$18)</f>
        <v>0</v>
      </c>
      <c r="KC59" s="40">
        <f>IF(KC$7="",0,KC49/100*условия!$V$18)</f>
        <v>0</v>
      </c>
      <c r="KD59" s="40">
        <f>IF(KD$7="",0,KD49/100*условия!$V$18)</f>
        <v>0</v>
      </c>
      <c r="KE59" s="40">
        <f>IF(KE$7="",0,KE49/100*условия!$V$18)</f>
        <v>0</v>
      </c>
      <c r="KF59" s="40">
        <f>IF(KF$7="",0,KF49/100*условия!$V$18)</f>
        <v>0</v>
      </c>
      <c r="KG59" s="40">
        <f>IF(KG$7="",0,KG49/100*условия!$V$18)</f>
        <v>0</v>
      </c>
      <c r="KH59" s="40">
        <f>IF(KH$7="",0,KH49/100*условия!$V$18)</f>
        <v>0</v>
      </c>
      <c r="KI59" s="40">
        <f>IF(KI$7="",0,KI49/100*условия!$V$18)</f>
        <v>0</v>
      </c>
      <c r="KJ59" s="40">
        <f>IF(KJ$7="",0,KJ49/100*условия!$V$18)</f>
        <v>0</v>
      </c>
      <c r="KK59" s="40">
        <f>IF(KK$7="",0,KK49/100*условия!$V$18)</f>
        <v>0</v>
      </c>
      <c r="KL59" s="40">
        <f>IF(KL$7="",0,KL49/100*условия!$V$18)</f>
        <v>0</v>
      </c>
      <c r="KM59" s="40">
        <f>IF(KM$7="",0,KM49/100*условия!$V$18)</f>
        <v>0</v>
      </c>
      <c r="KN59" s="40">
        <f>IF(KN$7="",0,KN49/100*условия!$V$18)</f>
        <v>0</v>
      </c>
      <c r="KO59" s="40">
        <f>IF(KO$7="",0,KO49/100*условия!$V$18)</f>
        <v>0</v>
      </c>
      <c r="KP59" s="40">
        <f>IF(KP$7="",0,KP49/100*условия!$V$18)</f>
        <v>0</v>
      </c>
      <c r="KQ59" s="40">
        <f>IF(KQ$7="",0,KQ49/100*условия!$V$18)</f>
        <v>0</v>
      </c>
      <c r="KR59" s="40">
        <f>IF(KR$7="",0,KR49/100*условия!$V$18)</f>
        <v>0</v>
      </c>
      <c r="KS59" s="40">
        <f>IF(KS$7="",0,KS49/100*условия!$V$18)</f>
        <v>0</v>
      </c>
      <c r="KT59" s="40">
        <f>IF(KT$7="",0,KT49/100*условия!$V$18)</f>
        <v>0</v>
      </c>
      <c r="KU59" s="40">
        <f>IF(KU$7="",0,KU49/100*условия!$V$18)</f>
        <v>0</v>
      </c>
      <c r="KV59" s="40">
        <f>IF(KV$7="",0,KV49/100*условия!$V$18)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1"/>
      <c r="F61" s="1"/>
      <c r="G61" s="1"/>
      <c r="H61" s="11"/>
      <c r="I61" s="1"/>
      <c r="J61" s="1"/>
      <c r="K61" s="61"/>
      <c r="L61" s="1"/>
      <c r="M61" s="5"/>
      <c r="N61" s="61"/>
      <c r="O61" s="19"/>
      <c r="P61" s="1"/>
      <c r="Q61" s="1"/>
      <c r="R61" s="67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7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76" customFormat="1" x14ac:dyDescent="0.25">
      <c r="A63" s="70"/>
      <c r="B63" s="82" t="s">
        <v>29</v>
      </c>
      <c r="C63" s="82" t="s">
        <v>27</v>
      </c>
      <c r="D63" s="82"/>
      <c r="E63" s="71" t="str">
        <f>kpi!$E$35</f>
        <v>себестоимость продаж продукции</v>
      </c>
      <c r="F63" s="70"/>
      <c r="G63" s="70"/>
      <c r="H63" s="72" t="str">
        <f>IF(OR($E63="",$E63=0),"",INDEX(kpi!$I:$I,SUMIFS(kpi!$A:$A,kpi!$E:$E,$E63)))</f>
        <v>руб.</v>
      </c>
      <c r="I63" s="70"/>
      <c r="J63" s="70"/>
      <c r="K63" s="77"/>
      <c r="L63" s="70"/>
      <c r="M63" s="73"/>
      <c r="N63" s="74"/>
      <c r="O63" s="73"/>
      <c r="P63" s="70"/>
      <c r="Q63" s="70"/>
      <c r="R63" s="78">
        <f>SUMIFS($T63:$KW63,$T$1:$KW$1,"&gt;="&amp;1,$T$1:$KW$1,"&lt;="&amp;MAX($1:$1))</f>
        <v>49569258.569211237</v>
      </c>
      <c r="S63" s="70"/>
      <c r="T63" s="73"/>
      <c r="U63" s="75">
        <f>IF(U$7="",0,U53*(1-условия!$V$25))</f>
        <v>608835.0604043639</v>
      </c>
      <c r="V63" s="75">
        <f>IF(V$7="",0,V53*(1-условия!$V$25))</f>
        <v>706895.94073784491</v>
      </c>
      <c r="W63" s="75">
        <f>IF(W$7="",0,W53*(1-условия!$V$25))</f>
        <v>812499.96571236278</v>
      </c>
      <c r="X63" s="75">
        <f>IF(X$7="",0,X53*(1-условия!$V$25))</f>
        <v>925647.13532791787</v>
      </c>
      <c r="Y63" s="75">
        <f>IF(Y$7="",0,Y53*(1-условия!$V$25))</f>
        <v>1038825.6042988297</v>
      </c>
      <c r="Z63" s="75">
        <f>IF(Z$7="",0,Z53*(1-условия!$V$25))</f>
        <v>1158921.2308036387</v>
      </c>
      <c r="AA63" s="75">
        <f>IF(AA$7="",0,AA53*(1-условия!$V$25))</f>
        <v>1254008.6723782048</v>
      </c>
      <c r="AB63" s="75">
        <f>IF(AB$7="",0,AB53*(1-условия!$V$25))</f>
        <v>1353352.8262813229</v>
      </c>
      <c r="AC63" s="75">
        <f>IF(AC$7="",0,AC53*(1-условия!$V$25))</f>
        <v>1456953.6925129928</v>
      </c>
      <c r="AD63" s="75">
        <f>IF(AD$7="",0,AD53*(1-условия!$V$25))</f>
        <v>1564811.2710732149</v>
      </c>
      <c r="AE63" s="75">
        <f>IF(AE$7="",0,AE53*(1-условия!$V$25))</f>
        <v>1676925.5619619887</v>
      </c>
      <c r="AF63" s="75">
        <f>IF(AF$7="",0,AF53*(1-условия!$V$25))</f>
        <v>1793296.5651793147</v>
      </c>
      <c r="AG63" s="75">
        <f>IF(AG$7="",0,AG53*(1-условия!$V$25))</f>
        <v>1913924.2807251925</v>
      </c>
      <c r="AH63" s="75">
        <f>IF(AH$7="",0,AH53*(1-условия!$V$25))</f>
        <v>2038808.7085996226</v>
      </c>
      <c r="AI63" s="75">
        <f>IF(AI$7="",0,AI53*(1-условия!$V$25))</f>
        <v>2167949.8488026047</v>
      </c>
      <c r="AJ63" s="75">
        <f>IF(AJ$7="",0,AJ53*(1-условия!$V$25))</f>
        <v>2301347.7013341384</v>
      </c>
      <c r="AK63" s="75">
        <f>IF(AK$7="",0,AK53*(1-условия!$V$25))</f>
        <v>2439002.2661942244</v>
      </c>
      <c r="AL63" s="75">
        <f>IF(AL$7="",0,AL53*(1-условия!$V$25))</f>
        <v>2580913.5433828626</v>
      </c>
      <c r="AM63" s="75">
        <f>IF(AM$7="",0,AM53*(1-условия!$V$25))</f>
        <v>2727081.5329000521</v>
      </c>
      <c r="AN63" s="75">
        <f>IF(AN$7="",0,AN53*(1-условия!$V$25))</f>
        <v>2877506.2347457949</v>
      </c>
      <c r="AO63" s="75">
        <f>IF(AO$7="",0,AO53*(1-условия!$V$25))</f>
        <v>3032187.6489200885</v>
      </c>
      <c r="AP63" s="75">
        <f>IF(AP$7="",0,AP53*(1-условия!$V$25))</f>
        <v>3191125.7754229344</v>
      </c>
      <c r="AQ63" s="75">
        <f>IF(AQ$7="",0,AQ53*(1-условия!$V$25))</f>
        <v>3354320.6142543326</v>
      </c>
      <c r="AR63" s="75">
        <f>IF(AR$7="",0,AR53*(1-условия!$V$25))</f>
        <v>3521772.1654142826</v>
      </c>
      <c r="AS63" s="75">
        <f>IF(AS$7="",0,AS53*(1-условия!$V$25))</f>
        <v>3072344.7218431192</v>
      </c>
      <c r="AT63" s="75">
        <f>IF(AT$7="",0,AT53*(1-условия!$V$25))</f>
        <v>0</v>
      </c>
      <c r="AU63" s="75">
        <f>IF(AU$7="",0,AU53*(1-условия!$V$25))</f>
        <v>0</v>
      </c>
      <c r="AV63" s="75">
        <f>IF(AV$7="",0,AV53*(1-условия!$V$25))</f>
        <v>0</v>
      </c>
      <c r="AW63" s="75">
        <f>IF(AW$7="",0,AW53*(1-условия!$V$25))</f>
        <v>0</v>
      </c>
      <c r="AX63" s="75">
        <f>IF(AX$7="",0,AX53*(1-условия!$V$25))</f>
        <v>0</v>
      </c>
      <c r="AY63" s="75">
        <f>IF(AY$7="",0,AY53*(1-условия!$V$25))</f>
        <v>0</v>
      </c>
      <c r="AZ63" s="75">
        <f>IF(AZ$7="",0,AZ53*(1-условия!$V$25))</f>
        <v>0</v>
      </c>
      <c r="BA63" s="75">
        <f>IF(BA$7="",0,BA53*(1-условия!$V$25))</f>
        <v>0</v>
      </c>
      <c r="BB63" s="75">
        <f>IF(BB$7="",0,BB53*(1-условия!$V$25))</f>
        <v>0</v>
      </c>
      <c r="BC63" s="75">
        <f>IF(BC$7="",0,BC53*(1-условия!$V$25))</f>
        <v>0</v>
      </c>
      <c r="BD63" s="75">
        <f>IF(BD$7="",0,BD53*(1-условия!$V$25))</f>
        <v>0</v>
      </c>
      <c r="BE63" s="75">
        <f>IF(BE$7="",0,BE53*(1-условия!$V$25))</f>
        <v>0</v>
      </c>
      <c r="BF63" s="75">
        <f>IF(BF$7="",0,BF53*(1-условия!$V$25))</f>
        <v>0</v>
      </c>
      <c r="BG63" s="75">
        <f>IF(BG$7="",0,BG53*(1-условия!$V$25))</f>
        <v>0</v>
      </c>
      <c r="BH63" s="75">
        <f>IF(BH$7="",0,BH53*(1-условия!$V$25))</f>
        <v>0</v>
      </c>
      <c r="BI63" s="75">
        <f>IF(BI$7="",0,BI53*(1-условия!$V$25))</f>
        <v>0</v>
      </c>
      <c r="BJ63" s="75">
        <f>IF(BJ$7="",0,BJ53*(1-условия!$V$25))</f>
        <v>0</v>
      </c>
      <c r="BK63" s="75">
        <f>IF(BK$7="",0,BK53*(1-условия!$V$25))</f>
        <v>0</v>
      </c>
      <c r="BL63" s="75">
        <f>IF(BL$7="",0,BL53*(1-условия!$V$25))</f>
        <v>0</v>
      </c>
      <c r="BM63" s="75">
        <f>IF(BM$7="",0,BM53*(1-условия!$V$25))</f>
        <v>0</v>
      </c>
      <c r="BN63" s="75">
        <f>IF(BN$7="",0,BN53*(1-условия!$V$25))</f>
        <v>0</v>
      </c>
      <c r="BO63" s="75">
        <f>IF(BO$7="",0,BO53*(1-условия!$V$25))</f>
        <v>0</v>
      </c>
      <c r="BP63" s="75">
        <f>IF(BP$7="",0,BP53*(1-условия!$V$25))</f>
        <v>0</v>
      </c>
      <c r="BQ63" s="75">
        <f>IF(BQ$7="",0,BQ53*(1-условия!$V$25))</f>
        <v>0</v>
      </c>
      <c r="BR63" s="75">
        <f>IF(BR$7="",0,BR53*(1-условия!$V$25))</f>
        <v>0</v>
      </c>
      <c r="BS63" s="75">
        <f>IF(BS$7="",0,BS53*(1-условия!$V$25))</f>
        <v>0</v>
      </c>
      <c r="BT63" s="75">
        <f>IF(BT$7="",0,BT53*(1-условия!$V$25))</f>
        <v>0</v>
      </c>
      <c r="BU63" s="75">
        <f>IF(BU$7="",0,BU53*(1-условия!$V$25))</f>
        <v>0</v>
      </c>
      <c r="BV63" s="75">
        <f>IF(BV$7="",0,BV53*(1-условия!$V$25))</f>
        <v>0</v>
      </c>
      <c r="BW63" s="75">
        <f>IF(BW$7="",0,BW53*(1-условия!$V$25))</f>
        <v>0</v>
      </c>
      <c r="BX63" s="75">
        <f>IF(BX$7="",0,BX53*(1-условия!$V$25))</f>
        <v>0</v>
      </c>
      <c r="BY63" s="75">
        <f>IF(BY$7="",0,BY53*(1-условия!$V$25))</f>
        <v>0</v>
      </c>
      <c r="BZ63" s="75">
        <f>IF(BZ$7="",0,BZ53*(1-условия!$V$25))</f>
        <v>0</v>
      </c>
      <c r="CA63" s="75">
        <f>IF(CA$7="",0,CA53*(1-условия!$V$25))</f>
        <v>0</v>
      </c>
      <c r="CB63" s="75">
        <f>IF(CB$7="",0,CB53*(1-условия!$V$25))</f>
        <v>0</v>
      </c>
      <c r="CC63" s="75">
        <f>IF(CC$7="",0,CC53*(1-условия!$V$25))</f>
        <v>0</v>
      </c>
      <c r="CD63" s="75">
        <f>IF(CD$7="",0,CD53*(1-условия!$V$25))</f>
        <v>0</v>
      </c>
      <c r="CE63" s="75">
        <f>IF(CE$7="",0,CE53*(1-условия!$V$25))</f>
        <v>0</v>
      </c>
      <c r="CF63" s="75">
        <f>IF(CF$7="",0,CF53*(1-условия!$V$25))</f>
        <v>0</v>
      </c>
      <c r="CG63" s="75">
        <f>IF(CG$7="",0,CG53*(1-условия!$V$25))</f>
        <v>0</v>
      </c>
      <c r="CH63" s="75">
        <f>IF(CH$7="",0,CH53*(1-условия!$V$25))</f>
        <v>0</v>
      </c>
      <c r="CI63" s="75">
        <f>IF(CI$7="",0,CI53*(1-условия!$V$25))</f>
        <v>0</v>
      </c>
      <c r="CJ63" s="75">
        <f>IF(CJ$7="",0,CJ53*(1-условия!$V$25))</f>
        <v>0</v>
      </c>
      <c r="CK63" s="75">
        <f>IF(CK$7="",0,CK53*(1-условия!$V$25))</f>
        <v>0</v>
      </c>
      <c r="CL63" s="75">
        <f>IF(CL$7="",0,CL53*(1-условия!$V$25))</f>
        <v>0</v>
      </c>
      <c r="CM63" s="75">
        <f>IF(CM$7="",0,CM53*(1-условия!$V$25))</f>
        <v>0</v>
      </c>
      <c r="CN63" s="75">
        <f>IF(CN$7="",0,CN53*(1-условия!$V$25))</f>
        <v>0</v>
      </c>
      <c r="CO63" s="75">
        <f>IF(CO$7="",0,CO53*(1-условия!$V$25))</f>
        <v>0</v>
      </c>
      <c r="CP63" s="75">
        <f>IF(CP$7="",0,CP53*(1-условия!$V$25))</f>
        <v>0</v>
      </c>
      <c r="CQ63" s="75">
        <f>IF(CQ$7="",0,CQ53*(1-условия!$V$25))</f>
        <v>0</v>
      </c>
      <c r="CR63" s="75">
        <f>IF(CR$7="",0,CR53*(1-условия!$V$25))</f>
        <v>0</v>
      </c>
      <c r="CS63" s="75">
        <f>IF(CS$7="",0,CS53*(1-условия!$V$25))</f>
        <v>0</v>
      </c>
      <c r="CT63" s="75">
        <f>IF(CT$7="",0,CT53*(1-условия!$V$25))</f>
        <v>0</v>
      </c>
      <c r="CU63" s="75">
        <f>IF(CU$7="",0,CU53*(1-условия!$V$25))</f>
        <v>0</v>
      </c>
      <c r="CV63" s="75">
        <f>IF(CV$7="",0,CV53*(1-условия!$V$25))</f>
        <v>0</v>
      </c>
      <c r="CW63" s="75">
        <f>IF(CW$7="",0,CW53*(1-условия!$V$25))</f>
        <v>0</v>
      </c>
      <c r="CX63" s="75">
        <f>IF(CX$7="",0,CX53*(1-условия!$V$25))</f>
        <v>0</v>
      </c>
      <c r="CY63" s="75">
        <f>IF(CY$7="",0,CY53*(1-условия!$V$25))</f>
        <v>0</v>
      </c>
      <c r="CZ63" s="75">
        <f>IF(CZ$7="",0,CZ53*(1-условия!$V$25))</f>
        <v>0</v>
      </c>
      <c r="DA63" s="75">
        <f>IF(DA$7="",0,DA53*(1-условия!$V$25))</f>
        <v>0</v>
      </c>
      <c r="DB63" s="75">
        <f>IF(DB$7="",0,DB53*(1-условия!$V$25))</f>
        <v>0</v>
      </c>
      <c r="DC63" s="75">
        <f>IF(DC$7="",0,DC53*(1-условия!$V$25))</f>
        <v>0</v>
      </c>
      <c r="DD63" s="75">
        <f>IF(DD$7="",0,DD53*(1-условия!$V$25))</f>
        <v>0</v>
      </c>
      <c r="DE63" s="75">
        <f>IF(DE$7="",0,DE53*(1-условия!$V$25))</f>
        <v>0</v>
      </c>
      <c r="DF63" s="75">
        <f>IF(DF$7="",0,DF53*(1-условия!$V$25))</f>
        <v>0</v>
      </c>
      <c r="DG63" s="75">
        <f>IF(DG$7="",0,DG53*(1-условия!$V$25))</f>
        <v>0</v>
      </c>
      <c r="DH63" s="75">
        <f>IF(DH$7="",0,DH53*(1-условия!$V$25))</f>
        <v>0</v>
      </c>
      <c r="DI63" s="75">
        <f>IF(DI$7="",0,DI53*(1-условия!$V$25))</f>
        <v>0</v>
      </c>
      <c r="DJ63" s="75">
        <f>IF(DJ$7="",0,DJ53*(1-условия!$V$25))</f>
        <v>0</v>
      </c>
      <c r="DK63" s="75">
        <f>IF(DK$7="",0,DK53*(1-условия!$V$25))</f>
        <v>0</v>
      </c>
      <c r="DL63" s="75">
        <f>IF(DL$7="",0,DL53*(1-условия!$V$25))</f>
        <v>0</v>
      </c>
      <c r="DM63" s="75">
        <f>IF(DM$7="",0,DM53*(1-условия!$V$25))</f>
        <v>0</v>
      </c>
      <c r="DN63" s="75">
        <f>IF(DN$7="",0,DN53*(1-условия!$V$25))</f>
        <v>0</v>
      </c>
      <c r="DO63" s="75">
        <f>IF(DO$7="",0,DO53*(1-условия!$V$25))</f>
        <v>0</v>
      </c>
      <c r="DP63" s="75">
        <f>IF(DP$7="",0,DP53*(1-условия!$V$25))</f>
        <v>0</v>
      </c>
      <c r="DQ63" s="75">
        <f>IF(DQ$7="",0,DQ53*(1-условия!$V$25))</f>
        <v>0</v>
      </c>
      <c r="DR63" s="75">
        <f>IF(DR$7="",0,DR53*(1-условия!$V$25))</f>
        <v>0</v>
      </c>
      <c r="DS63" s="75">
        <f>IF(DS$7="",0,DS53*(1-условия!$V$25))</f>
        <v>0</v>
      </c>
      <c r="DT63" s="75">
        <f>IF(DT$7="",0,DT53*(1-условия!$V$25))</f>
        <v>0</v>
      </c>
      <c r="DU63" s="75">
        <f>IF(DU$7="",0,DU53*(1-условия!$V$25))</f>
        <v>0</v>
      </c>
      <c r="DV63" s="75">
        <f>IF(DV$7="",0,DV53*(1-условия!$V$25))</f>
        <v>0</v>
      </c>
      <c r="DW63" s="75">
        <f>IF(DW$7="",0,DW53*(1-условия!$V$25))</f>
        <v>0</v>
      </c>
      <c r="DX63" s="75">
        <f>IF(DX$7="",0,DX53*(1-условия!$V$25))</f>
        <v>0</v>
      </c>
      <c r="DY63" s="75">
        <f>IF(DY$7="",0,DY53*(1-условия!$V$25))</f>
        <v>0</v>
      </c>
      <c r="DZ63" s="75">
        <f>IF(DZ$7="",0,DZ53*(1-условия!$V$25))</f>
        <v>0</v>
      </c>
      <c r="EA63" s="75">
        <f>IF(EA$7="",0,EA53*(1-условия!$V$25))</f>
        <v>0</v>
      </c>
      <c r="EB63" s="75">
        <f>IF(EB$7="",0,EB53*(1-условия!$V$25))</f>
        <v>0</v>
      </c>
      <c r="EC63" s="75">
        <f>IF(EC$7="",0,EC53*(1-условия!$V$25))</f>
        <v>0</v>
      </c>
      <c r="ED63" s="75">
        <f>IF(ED$7="",0,ED53*(1-условия!$V$25))</f>
        <v>0</v>
      </c>
      <c r="EE63" s="75">
        <f>IF(EE$7="",0,EE53*(1-условия!$V$25))</f>
        <v>0</v>
      </c>
      <c r="EF63" s="75">
        <f>IF(EF$7="",0,EF53*(1-условия!$V$25))</f>
        <v>0</v>
      </c>
      <c r="EG63" s="75">
        <f>IF(EG$7="",0,EG53*(1-условия!$V$25))</f>
        <v>0</v>
      </c>
      <c r="EH63" s="75">
        <f>IF(EH$7="",0,EH53*(1-условия!$V$25))</f>
        <v>0</v>
      </c>
      <c r="EI63" s="75">
        <f>IF(EI$7="",0,EI53*(1-условия!$V$25))</f>
        <v>0</v>
      </c>
      <c r="EJ63" s="75">
        <f>IF(EJ$7="",0,EJ53*(1-условия!$V$25))</f>
        <v>0</v>
      </c>
      <c r="EK63" s="75">
        <f>IF(EK$7="",0,EK53*(1-условия!$V$25))</f>
        <v>0</v>
      </c>
      <c r="EL63" s="75">
        <f>IF(EL$7="",0,EL53*(1-условия!$V$25))</f>
        <v>0</v>
      </c>
      <c r="EM63" s="75">
        <f>IF(EM$7="",0,EM53*(1-условия!$V$25))</f>
        <v>0</v>
      </c>
      <c r="EN63" s="75">
        <f>IF(EN$7="",0,EN53*(1-условия!$V$25))</f>
        <v>0</v>
      </c>
      <c r="EO63" s="75">
        <f>IF(EO$7="",0,EO53*(1-условия!$V$25))</f>
        <v>0</v>
      </c>
      <c r="EP63" s="75">
        <f>IF(EP$7="",0,EP53*(1-условия!$V$25))</f>
        <v>0</v>
      </c>
      <c r="EQ63" s="75">
        <f>IF(EQ$7="",0,EQ53*(1-условия!$V$25))</f>
        <v>0</v>
      </c>
      <c r="ER63" s="75">
        <f>IF(ER$7="",0,ER53*(1-условия!$V$25))</f>
        <v>0</v>
      </c>
      <c r="ES63" s="75">
        <f>IF(ES$7="",0,ES53*(1-условия!$V$25))</f>
        <v>0</v>
      </c>
      <c r="ET63" s="75">
        <f>IF(ET$7="",0,ET53*(1-условия!$V$25))</f>
        <v>0</v>
      </c>
      <c r="EU63" s="75">
        <f>IF(EU$7="",0,EU53*(1-условия!$V$25))</f>
        <v>0</v>
      </c>
      <c r="EV63" s="75">
        <f>IF(EV$7="",0,EV53*(1-условия!$V$25))</f>
        <v>0</v>
      </c>
      <c r="EW63" s="75">
        <f>IF(EW$7="",0,EW53*(1-условия!$V$25))</f>
        <v>0</v>
      </c>
      <c r="EX63" s="75">
        <f>IF(EX$7="",0,EX53*(1-условия!$V$25))</f>
        <v>0</v>
      </c>
      <c r="EY63" s="75">
        <f>IF(EY$7="",0,EY53*(1-условия!$V$25))</f>
        <v>0</v>
      </c>
      <c r="EZ63" s="75">
        <f>IF(EZ$7="",0,EZ53*(1-условия!$V$25))</f>
        <v>0</v>
      </c>
      <c r="FA63" s="75">
        <f>IF(FA$7="",0,FA53*(1-условия!$V$25))</f>
        <v>0</v>
      </c>
      <c r="FB63" s="75">
        <f>IF(FB$7="",0,FB53*(1-условия!$V$25))</f>
        <v>0</v>
      </c>
      <c r="FC63" s="75">
        <f>IF(FC$7="",0,FC53*(1-условия!$V$25))</f>
        <v>0</v>
      </c>
      <c r="FD63" s="75">
        <f>IF(FD$7="",0,FD53*(1-условия!$V$25))</f>
        <v>0</v>
      </c>
      <c r="FE63" s="75">
        <f>IF(FE$7="",0,FE53*(1-условия!$V$25))</f>
        <v>0</v>
      </c>
      <c r="FF63" s="75">
        <f>IF(FF$7="",0,FF53*(1-условия!$V$25))</f>
        <v>0</v>
      </c>
      <c r="FG63" s="75">
        <f>IF(FG$7="",0,FG53*(1-условия!$V$25))</f>
        <v>0</v>
      </c>
      <c r="FH63" s="75">
        <f>IF(FH$7="",0,FH53*(1-условия!$V$25))</f>
        <v>0</v>
      </c>
      <c r="FI63" s="75">
        <f>IF(FI$7="",0,FI53*(1-условия!$V$25))</f>
        <v>0</v>
      </c>
      <c r="FJ63" s="75">
        <f>IF(FJ$7="",0,FJ53*(1-условия!$V$25))</f>
        <v>0</v>
      </c>
      <c r="FK63" s="75">
        <f>IF(FK$7="",0,FK53*(1-условия!$V$25))</f>
        <v>0</v>
      </c>
      <c r="FL63" s="75">
        <f>IF(FL$7="",0,FL53*(1-условия!$V$25))</f>
        <v>0</v>
      </c>
      <c r="FM63" s="75">
        <f>IF(FM$7="",0,FM53*(1-условия!$V$25))</f>
        <v>0</v>
      </c>
      <c r="FN63" s="75">
        <f>IF(FN$7="",0,FN53*(1-условия!$V$25))</f>
        <v>0</v>
      </c>
      <c r="FO63" s="75">
        <f>IF(FO$7="",0,FO53*(1-условия!$V$25))</f>
        <v>0</v>
      </c>
      <c r="FP63" s="75">
        <f>IF(FP$7="",0,FP53*(1-условия!$V$25))</f>
        <v>0</v>
      </c>
      <c r="FQ63" s="75">
        <f>IF(FQ$7="",0,FQ53*(1-условия!$V$25))</f>
        <v>0</v>
      </c>
      <c r="FR63" s="75">
        <f>IF(FR$7="",0,FR53*(1-условия!$V$25))</f>
        <v>0</v>
      </c>
      <c r="FS63" s="75">
        <f>IF(FS$7="",0,FS53*(1-условия!$V$25))</f>
        <v>0</v>
      </c>
      <c r="FT63" s="75">
        <f>IF(FT$7="",0,FT53*(1-условия!$V$25))</f>
        <v>0</v>
      </c>
      <c r="FU63" s="75">
        <f>IF(FU$7="",0,FU53*(1-условия!$V$25))</f>
        <v>0</v>
      </c>
      <c r="FV63" s="75">
        <f>IF(FV$7="",0,FV53*(1-условия!$V$25))</f>
        <v>0</v>
      </c>
      <c r="FW63" s="75">
        <f>IF(FW$7="",0,FW53*(1-условия!$V$25))</f>
        <v>0</v>
      </c>
      <c r="FX63" s="75">
        <f>IF(FX$7="",0,FX53*(1-условия!$V$25))</f>
        <v>0</v>
      </c>
      <c r="FY63" s="75">
        <f>IF(FY$7="",0,FY53*(1-условия!$V$25))</f>
        <v>0</v>
      </c>
      <c r="FZ63" s="75">
        <f>IF(FZ$7="",0,FZ53*(1-условия!$V$25))</f>
        <v>0</v>
      </c>
      <c r="GA63" s="75">
        <f>IF(GA$7="",0,GA53*(1-условия!$V$25))</f>
        <v>0</v>
      </c>
      <c r="GB63" s="75">
        <f>IF(GB$7="",0,GB53*(1-условия!$V$25))</f>
        <v>0</v>
      </c>
      <c r="GC63" s="75">
        <f>IF(GC$7="",0,GC53*(1-условия!$V$25))</f>
        <v>0</v>
      </c>
      <c r="GD63" s="75">
        <f>IF(GD$7="",0,GD53*(1-условия!$V$25))</f>
        <v>0</v>
      </c>
      <c r="GE63" s="75">
        <f>IF(GE$7="",0,GE53*(1-условия!$V$25))</f>
        <v>0</v>
      </c>
      <c r="GF63" s="75">
        <f>IF(GF$7="",0,GF53*(1-условия!$V$25))</f>
        <v>0</v>
      </c>
      <c r="GG63" s="75">
        <f>IF(GG$7="",0,GG53*(1-условия!$V$25))</f>
        <v>0</v>
      </c>
      <c r="GH63" s="75">
        <f>IF(GH$7="",0,GH53*(1-условия!$V$25))</f>
        <v>0</v>
      </c>
      <c r="GI63" s="75">
        <f>IF(GI$7="",0,GI53*(1-условия!$V$25))</f>
        <v>0</v>
      </c>
      <c r="GJ63" s="75">
        <f>IF(GJ$7="",0,GJ53*(1-условия!$V$25))</f>
        <v>0</v>
      </c>
      <c r="GK63" s="75">
        <f>IF(GK$7="",0,GK53*(1-условия!$V$25))</f>
        <v>0</v>
      </c>
      <c r="GL63" s="75">
        <f>IF(GL$7="",0,GL53*(1-условия!$V$25))</f>
        <v>0</v>
      </c>
      <c r="GM63" s="75">
        <f>IF(GM$7="",0,GM53*(1-условия!$V$25))</f>
        <v>0</v>
      </c>
      <c r="GN63" s="75">
        <f>IF(GN$7="",0,GN53*(1-условия!$V$25))</f>
        <v>0</v>
      </c>
      <c r="GO63" s="75">
        <f>IF(GO$7="",0,GO53*(1-условия!$V$25))</f>
        <v>0</v>
      </c>
      <c r="GP63" s="75">
        <f>IF(GP$7="",0,GP53*(1-условия!$V$25))</f>
        <v>0</v>
      </c>
      <c r="GQ63" s="75">
        <f>IF(GQ$7="",0,GQ53*(1-условия!$V$25))</f>
        <v>0</v>
      </c>
      <c r="GR63" s="75">
        <f>IF(GR$7="",0,GR53*(1-условия!$V$25))</f>
        <v>0</v>
      </c>
      <c r="GS63" s="75">
        <f>IF(GS$7="",0,GS53*(1-условия!$V$25))</f>
        <v>0</v>
      </c>
      <c r="GT63" s="75">
        <f>IF(GT$7="",0,GT53*(1-условия!$V$25))</f>
        <v>0</v>
      </c>
      <c r="GU63" s="75">
        <f>IF(GU$7="",0,GU53*(1-условия!$V$25))</f>
        <v>0</v>
      </c>
      <c r="GV63" s="75">
        <f>IF(GV$7="",0,GV53*(1-условия!$V$25))</f>
        <v>0</v>
      </c>
      <c r="GW63" s="75">
        <f>IF(GW$7="",0,GW53*(1-условия!$V$25))</f>
        <v>0</v>
      </c>
      <c r="GX63" s="75">
        <f>IF(GX$7="",0,GX53*(1-условия!$V$25))</f>
        <v>0</v>
      </c>
      <c r="GY63" s="75">
        <f>IF(GY$7="",0,GY53*(1-условия!$V$25))</f>
        <v>0</v>
      </c>
      <c r="GZ63" s="75">
        <f>IF(GZ$7="",0,GZ53*(1-условия!$V$25))</f>
        <v>0</v>
      </c>
      <c r="HA63" s="75">
        <f>IF(HA$7="",0,HA53*(1-условия!$V$25))</f>
        <v>0</v>
      </c>
      <c r="HB63" s="75">
        <f>IF(HB$7="",0,HB53*(1-условия!$V$25))</f>
        <v>0</v>
      </c>
      <c r="HC63" s="75">
        <f>IF(HC$7="",0,HC53*(1-условия!$V$25))</f>
        <v>0</v>
      </c>
      <c r="HD63" s="75">
        <f>IF(HD$7="",0,HD53*(1-условия!$V$25))</f>
        <v>0</v>
      </c>
      <c r="HE63" s="75">
        <f>IF(HE$7="",0,HE53*(1-условия!$V$25))</f>
        <v>0</v>
      </c>
      <c r="HF63" s="75">
        <f>IF(HF$7="",0,HF53*(1-условия!$V$25))</f>
        <v>0</v>
      </c>
      <c r="HG63" s="75">
        <f>IF(HG$7="",0,HG53*(1-условия!$V$25))</f>
        <v>0</v>
      </c>
      <c r="HH63" s="75">
        <f>IF(HH$7="",0,HH53*(1-условия!$V$25))</f>
        <v>0</v>
      </c>
      <c r="HI63" s="75">
        <f>IF(HI$7="",0,HI53*(1-условия!$V$25))</f>
        <v>0</v>
      </c>
      <c r="HJ63" s="75">
        <f>IF(HJ$7="",0,HJ53*(1-условия!$V$25))</f>
        <v>0</v>
      </c>
      <c r="HK63" s="75">
        <f>IF(HK$7="",0,HK53*(1-условия!$V$25))</f>
        <v>0</v>
      </c>
      <c r="HL63" s="75">
        <f>IF(HL$7="",0,HL53*(1-условия!$V$25))</f>
        <v>0</v>
      </c>
      <c r="HM63" s="75">
        <f>IF(HM$7="",0,HM53*(1-условия!$V$25))</f>
        <v>0</v>
      </c>
      <c r="HN63" s="75">
        <f>IF(HN$7="",0,HN53*(1-условия!$V$25))</f>
        <v>0</v>
      </c>
      <c r="HO63" s="75">
        <f>IF(HO$7="",0,HO53*(1-условия!$V$25))</f>
        <v>0</v>
      </c>
      <c r="HP63" s="75">
        <f>IF(HP$7="",0,HP53*(1-условия!$V$25))</f>
        <v>0</v>
      </c>
      <c r="HQ63" s="75">
        <f>IF(HQ$7="",0,HQ53*(1-условия!$V$25))</f>
        <v>0</v>
      </c>
      <c r="HR63" s="75">
        <f>IF(HR$7="",0,HR53*(1-условия!$V$25))</f>
        <v>0</v>
      </c>
      <c r="HS63" s="75">
        <f>IF(HS$7="",0,HS53*(1-условия!$V$25))</f>
        <v>0</v>
      </c>
      <c r="HT63" s="75">
        <f>IF(HT$7="",0,HT53*(1-условия!$V$25))</f>
        <v>0</v>
      </c>
      <c r="HU63" s="75">
        <f>IF(HU$7="",0,HU53*(1-условия!$V$25))</f>
        <v>0</v>
      </c>
      <c r="HV63" s="75">
        <f>IF(HV$7="",0,HV53*(1-условия!$V$25))</f>
        <v>0</v>
      </c>
      <c r="HW63" s="75">
        <f>IF(HW$7="",0,HW53*(1-условия!$V$25))</f>
        <v>0</v>
      </c>
      <c r="HX63" s="75">
        <f>IF(HX$7="",0,HX53*(1-условия!$V$25))</f>
        <v>0</v>
      </c>
      <c r="HY63" s="75">
        <f>IF(HY$7="",0,HY53*(1-условия!$V$25))</f>
        <v>0</v>
      </c>
      <c r="HZ63" s="75">
        <f>IF(HZ$7="",0,HZ53*(1-условия!$V$25))</f>
        <v>0</v>
      </c>
      <c r="IA63" s="75">
        <f>IF(IA$7="",0,IA53*(1-условия!$V$25))</f>
        <v>0</v>
      </c>
      <c r="IB63" s="75">
        <f>IF(IB$7="",0,IB53*(1-условия!$V$25))</f>
        <v>0</v>
      </c>
      <c r="IC63" s="75">
        <f>IF(IC$7="",0,IC53*(1-условия!$V$25))</f>
        <v>0</v>
      </c>
      <c r="ID63" s="75">
        <f>IF(ID$7="",0,ID53*(1-условия!$V$25))</f>
        <v>0</v>
      </c>
      <c r="IE63" s="75">
        <f>IF(IE$7="",0,IE53*(1-условия!$V$25))</f>
        <v>0</v>
      </c>
      <c r="IF63" s="75">
        <f>IF(IF$7="",0,IF53*(1-условия!$V$25))</f>
        <v>0</v>
      </c>
      <c r="IG63" s="75">
        <f>IF(IG$7="",0,IG53*(1-условия!$V$25))</f>
        <v>0</v>
      </c>
      <c r="IH63" s="75">
        <f>IF(IH$7="",0,IH53*(1-условия!$V$25))</f>
        <v>0</v>
      </c>
      <c r="II63" s="75">
        <f>IF(II$7="",0,II53*(1-условия!$V$25))</f>
        <v>0</v>
      </c>
      <c r="IJ63" s="75">
        <f>IF(IJ$7="",0,IJ53*(1-условия!$V$25))</f>
        <v>0</v>
      </c>
      <c r="IK63" s="75">
        <f>IF(IK$7="",0,IK53*(1-условия!$V$25))</f>
        <v>0</v>
      </c>
      <c r="IL63" s="75">
        <f>IF(IL$7="",0,IL53*(1-условия!$V$25))</f>
        <v>0</v>
      </c>
      <c r="IM63" s="75">
        <f>IF(IM$7="",0,IM53*(1-условия!$V$25))</f>
        <v>0</v>
      </c>
      <c r="IN63" s="75">
        <f>IF(IN$7="",0,IN53*(1-условия!$V$25))</f>
        <v>0</v>
      </c>
      <c r="IO63" s="75">
        <f>IF(IO$7="",0,IO53*(1-условия!$V$25))</f>
        <v>0</v>
      </c>
      <c r="IP63" s="75">
        <f>IF(IP$7="",0,IP53*(1-условия!$V$25))</f>
        <v>0</v>
      </c>
      <c r="IQ63" s="75">
        <f>IF(IQ$7="",0,IQ53*(1-условия!$V$25))</f>
        <v>0</v>
      </c>
      <c r="IR63" s="75">
        <f>IF(IR$7="",0,IR53*(1-условия!$V$25))</f>
        <v>0</v>
      </c>
      <c r="IS63" s="75">
        <f>IF(IS$7="",0,IS53*(1-условия!$V$25))</f>
        <v>0</v>
      </c>
      <c r="IT63" s="75">
        <f>IF(IT$7="",0,IT53*(1-условия!$V$25))</f>
        <v>0</v>
      </c>
      <c r="IU63" s="75">
        <f>IF(IU$7="",0,IU53*(1-условия!$V$25))</f>
        <v>0</v>
      </c>
      <c r="IV63" s="75">
        <f>IF(IV$7="",0,IV53*(1-условия!$V$25))</f>
        <v>0</v>
      </c>
      <c r="IW63" s="75">
        <f>IF(IW$7="",0,IW53*(1-условия!$V$25))</f>
        <v>0</v>
      </c>
      <c r="IX63" s="75">
        <f>IF(IX$7="",0,IX53*(1-условия!$V$25))</f>
        <v>0</v>
      </c>
      <c r="IY63" s="75">
        <f>IF(IY$7="",0,IY53*(1-условия!$V$25))</f>
        <v>0</v>
      </c>
      <c r="IZ63" s="75">
        <f>IF(IZ$7="",0,IZ53*(1-условия!$V$25))</f>
        <v>0</v>
      </c>
      <c r="JA63" s="75">
        <f>IF(JA$7="",0,JA53*(1-условия!$V$25))</f>
        <v>0</v>
      </c>
      <c r="JB63" s="75">
        <f>IF(JB$7="",0,JB53*(1-условия!$V$25))</f>
        <v>0</v>
      </c>
      <c r="JC63" s="75">
        <f>IF(JC$7="",0,JC53*(1-условия!$V$25))</f>
        <v>0</v>
      </c>
      <c r="JD63" s="75">
        <f>IF(JD$7="",0,JD53*(1-условия!$V$25))</f>
        <v>0</v>
      </c>
      <c r="JE63" s="75">
        <f>IF(JE$7="",0,JE53*(1-условия!$V$25))</f>
        <v>0</v>
      </c>
      <c r="JF63" s="75">
        <f>IF(JF$7="",0,JF53*(1-условия!$V$25))</f>
        <v>0</v>
      </c>
      <c r="JG63" s="75">
        <f>IF(JG$7="",0,JG53*(1-условия!$V$25))</f>
        <v>0</v>
      </c>
      <c r="JH63" s="75">
        <f>IF(JH$7="",0,JH53*(1-условия!$V$25))</f>
        <v>0</v>
      </c>
      <c r="JI63" s="75">
        <f>IF(JI$7="",0,JI53*(1-условия!$V$25))</f>
        <v>0</v>
      </c>
      <c r="JJ63" s="75">
        <f>IF(JJ$7="",0,JJ53*(1-условия!$V$25))</f>
        <v>0</v>
      </c>
      <c r="JK63" s="75">
        <f>IF(JK$7="",0,JK53*(1-условия!$V$25))</f>
        <v>0</v>
      </c>
      <c r="JL63" s="75">
        <f>IF(JL$7="",0,JL53*(1-условия!$V$25))</f>
        <v>0</v>
      </c>
      <c r="JM63" s="75">
        <f>IF(JM$7="",0,JM53*(1-условия!$V$25))</f>
        <v>0</v>
      </c>
      <c r="JN63" s="75">
        <f>IF(JN$7="",0,JN53*(1-условия!$V$25))</f>
        <v>0</v>
      </c>
      <c r="JO63" s="75">
        <f>IF(JO$7="",0,JO53*(1-условия!$V$25))</f>
        <v>0</v>
      </c>
      <c r="JP63" s="75">
        <f>IF(JP$7="",0,JP53*(1-условия!$V$25))</f>
        <v>0</v>
      </c>
      <c r="JQ63" s="75">
        <f>IF(JQ$7="",0,JQ53*(1-условия!$V$25))</f>
        <v>0</v>
      </c>
      <c r="JR63" s="75">
        <f>IF(JR$7="",0,JR53*(1-условия!$V$25))</f>
        <v>0</v>
      </c>
      <c r="JS63" s="75">
        <f>IF(JS$7="",0,JS53*(1-условия!$V$25))</f>
        <v>0</v>
      </c>
      <c r="JT63" s="75">
        <f>IF(JT$7="",0,JT53*(1-условия!$V$25))</f>
        <v>0</v>
      </c>
      <c r="JU63" s="75">
        <f>IF(JU$7="",0,JU53*(1-условия!$V$25))</f>
        <v>0</v>
      </c>
      <c r="JV63" s="75">
        <f>IF(JV$7="",0,JV53*(1-условия!$V$25))</f>
        <v>0</v>
      </c>
      <c r="JW63" s="75">
        <f>IF(JW$7="",0,JW53*(1-условия!$V$25))</f>
        <v>0</v>
      </c>
      <c r="JX63" s="75">
        <f>IF(JX$7="",0,JX53*(1-условия!$V$25))</f>
        <v>0</v>
      </c>
      <c r="JY63" s="75">
        <f>IF(JY$7="",0,JY53*(1-условия!$V$25))</f>
        <v>0</v>
      </c>
      <c r="JZ63" s="75">
        <f>IF(JZ$7="",0,JZ53*(1-условия!$V$25))</f>
        <v>0</v>
      </c>
      <c r="KA63" s="75">
        <f>IF(KA$7="",0,KA53*(1-условия!$V$25))</f>
        <v>0</v>
      </c>
      <c r="KB63" s="75">
        <f>IF(KB$7="",0,KB53*(1-условия!$V$25))</f>
        <v>0</v>
      </c>
      <c r="KC63" s="75">
        <f>IF(KC$7="",0,KC53*(1-условия!$V$25))</f>
        <v>0</v>
      </c>
      <c r="KD63" s="75">
        <f>IF(KD$7="",0,KD53*(1-условия!$V$25))</f>
        <v>0</v>
      </c>
      <c r="KE63" s="75">
        <f>IF(KE$7="",0,KE53*(1-условия!$V$25))</f>
        <v>0</v>
      </c>
      <c r="KF63" s="75">
        <f>IF(KF$7="",0,KF53*(1-условия!$V$25))</f>
        <v>0</v>
      </c>
      <c r="KG63" s="75">
        <f>IF(KG$7="",0,KG53*(1-условия!$V$25))</f>
        <v>0</v>
      </c>
      <c r="KH63" s="75">
        <f>IF(KH$7="",0,KH53*(1-условия!$V$25))</f>
        <v>0</v>
      </c>
      <c r="KI63" s="75">
        <f>IF(KI$7="",0,KI53*(1-условия!$V$25))</f>
        <v>0</v>
      </c>
      <c r="KJ63" s="75">
        <f>IF(KJ$7="",0,KJ53*(1-условия!$V$25))</f>
        <v>0</v>
      </c>
      <c r="KK63" s="75">
        <f>IF(KK$7="",0,KK53*(1-условия!$V$25))</f>
        <v>0</v>
      </c>
      <c r="KL63" s="75">
        <f>IF(KL$7="",0,KL53*(1-условия!$V$25))</f>
        <v>0</v>
      </c>
      <c r="KM63" s="75">
        <f>IF(KM$7="",0,KM53*(1-условия!$V$25))</f>
        <v>0</v>
      </c>
      <c r="KN63" s="75">
        <f>IF(KN$7="",0,KN53*(1-условия!$V$25))</f>
        <v>0</v>
      </c>
      <c r="KO63" s="75">
        <f>IF(KO$7="",0,KO53*(1-условия!$V$25))</f>
        <v>0</v>
      </c>
      <c r="KP63" s="75">
        <f>IF(KP$7="",0,KP53*(1-условия!$V$25))</f>
        <v>0</v>
      </c>
      <c r="KQ63" s="75">
        <f>IF(KQ$7="",0,KQ53*(1-условия!$V$25))</f>
        <v>0</v>
      </c>
      <c r="KR63" s="75">
        <f>IF(KR$7="",0,KR53*(1-условия!$V$25))</f>
        <v>0</v>
      </c>
      <c r="KS63" s="75">
        <f>IF(KS$7="",0,KS53*(1-условия!$V$25))</f>
        <v>0</v>
      </c>
      <c r="KT63" s="75">
        <f>IF(KT$7="",0,KT53*(1-условия!$V$25))</f>
        <v>0</v>
      </c>
      <c r="KU63" s="75">
        <f>IF(KU$7="",0,KU53*(1-условия!$V$25))</f>
        <v>0</v>
      </c>
      <c r="KV63" s="75">
        <f>IF(KV$7="",0,KV53*(1-условия!$V$25))</f>
        <v>0</v>
      </c>
      <c r="KW63" s="70"/>
      <c r="KX63" s="70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36"/>
      <c r="L64" s="1"/>
      <c r="M64" s="5"/>
      <c r="N64" s="1"/>
      <c r="O64" s="19"/>
      <c r="P64" s="1"/>
      <c r="Q64" s="1"/>
      <c r="R64" s="4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76" customFormat="1" x14ac:dyDescent="0.25">
      <c r="A65" s="70"/>
      <c r="B65" s="72"/>
      <c r="C65" s="72"/>
      <c r="D65" s="82" t="s">
        <v>28</v>
      </c>
      <c r="E65" s="70" t="str">
        <f>kpi!$E$37</f>
        <v>оплата себестоимостных расходов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tr">
        <f>kpi!E43</f>
        <v>операционный цикл</v>
      </c>
      <c r="L65" s="70"/>
      <c r="M65" s="73"/>
      <c r="N65" s="75">
        <f>-условия!$V$144</f>
        <v>-15</v>
      </c>
      <c r="O65" s="73"/>
      <c r="P65" s="70"/>
      <c r="Q65" s="70"/>
      <c r="R65" s="75">
        <f>SUMIFS($T65:$KW65,$T$1:$KW$1,"&gt;="&amp;1,$T$1:$KW$1,"&lt;="&amp;MAX($1:$1))</f>
        <v>49569258.569211237</v>
      </c>
      <c r="S65" s="70"/>
      <c r="T65" s="70"/>
      <c r="U65" s="75">
        <f>IF(U$7="",0,IF(U$1=MAX($1:$1),$R63-SUM($T65:T65),IF(U$1=1,SUMIFS(63:63,$1:$1,"&gt;="&amp;1,$1:$1,"&lt;="&amp;INT(-$N65/30))+(-$N65/30-INT(-$N65/30))*SUMIFS(63:63,$1:$1,INT(-$N65/30)+1),0)+(-$N65/30-INT(-$N65/30))*SUMIFS(63:63,$1:$1,U$1+INT(-$N65/30)+1)+(INT(-$N65/30)+1--$N65/30)*SUMIFS(63:63,$1:$1,U$1+INT(-$N65/30))))</f>
        <v>962283.03077328647</v>
      </c>
      <c r="V65" s="75">
        <f>IF(V$7="",0,IF(V$1=MAX($1:$1),$R63-SUM($T65:U65),IF(V$1=1,SUMIFS(63:63,$1:$1,"&gt;="&amp;1,$1:$1,"&lt;="&amp;INT(-$N65/30))+(-$N65/30-INT(-$N65/30))*SUMIFS(63:63,$1:$1,INT(-$N65/30)+1),0)+(-$N65/30-INT(-$N65/30))*SUMIFS(63:63,$1:$1,V$1+INT(-$N65/30)+1)+(INT(-$N65/30)+1--$N65/30)*SUMIFS(63:63,$1:$1,V$1+INT(-$N65/30))))</f>
        <v>759697.95322510391</v>
      </c>
      <c r="W65" s="75">
        <f>IF(W$7="",0,IF(W$1=MAX($1:$1),$R63-SUM($T65:V65),IF(W$1=1,SUMIFS(63:63,$1:$1,"&gt;="&amp;1,$1:$1,"&lt;="&amp;INT(-$N65/30))+(-$N65/30-INT(-$N65/30))*SUMIFS(63:63,$1:$1,INT(-$N65/30)+1),0)+(-$N65/30-INT(-$N65/30))*SUMIFS(63:63,$1:$1,W$1+INT(-$N65/30)+1)+(INT(-$N65/30)+1--$N65/30)*SUMIFS(63:63,$1:$1,W$1+INT(-$N65/30))))</f>
        <v>869073.55052014033</v>
      </c>
      <c r="X65" s="75">
        <f>IF(X$7="",0,IF(X$1=MAX($1:$1),$R63-SUM($T65:W65),IF(X$1=1,SUMIFS(63:63,$1:$1,"&gt;="&amp;1,$1:$1,"&lt;="&amp;INT(-$N65/30))+(-$N65/30-INT(-$N65/30))*SUMIFS(63:63,$1:$1,INT(-$N65/30)+1),0)+(-$N65/30-INT(-$N65/30))*SUMIFS(63:63,$1:$1,X$1+INT(-$N65/30)+1)+(INT(-$N65/30)+1--$N65/30)*SUMIFS(63:63,$1:$1,X$1+INT(-$N65/30))))</f>
        <v>982236.36981337378</v>
      </c>
      <c r="Y65" s="75">
        <f>IF(Y$7="",0,IF(Y$1=MAX($1:$1),$R63-SUM($T65:X65),IF(Y$1=1,SUMIFS(63:63,$1:$1,"&gt;="&amp;1,$1:$1,"&lt;="&amp;INT(-$N65/30))+(-$N65/30-INT(-$N65/30))*SUMIFS(63:63,$1:$1,INT(-$N65/30)+1),0)+(-$N65/30-INT(-$N65/30))*SUMIFS(63:63,$1:$1,Y$1+INT(-$N65/30)+1)+(INT(-$N65/30)+1--$N65/30)*SUMIFS(63:63,$1:$1,Y$1+INT(-$N65/30))))</f>
        <v>1098873.4175512341</v>
      </c>
      <c r="Z65" s="75">
        <f>IF(Z$7="",0,IF(Z$1=MAX($1:$1),$R63-SUM($T65:Y65),IF(Z$1=1,SUMIFS(63:63,$1:$1,"&gt;="&amp;1,$1:$1,"&lt;="&amp;INT(-$N65/30))+(-$N65/30-INT(-$N65/30))*SUMIFS(63:63,$1:$1,INT(-$N65/30)+1),0)+(-$N65/30-INT(-$N65/30))*SUMIFS(63:63,$1:$1,Z$1+INT(-$N65/30)+1)+(INT(-$N65/30)+1--$N65/30)*SUMIFS(63:63,$1:$1,Z$1+INT(-$N65/30))))</f>
        <v>1206464.9515909217</v>
      </c>
      <c r="AA65" s="75">
        <f>IF(AA$7="",0,IF(AA$1=MAX($1:$1),$R63-SUM($T65:Z65),IF(AA$1=1,SUMIFS(63:63,$1:$1,"&gt;="&amp;1,$1:$1,"&lt;="&amp;INT(-$N65/30))+(-$N65/30-INT(-$N65/30))*SUMIFS(63:63,$1:$1,INT(-$N65/30)+1),0)+(-$N65/30-INT(-$N65/30))*SUMIFS(63:63,$1:$1,AA$1+INT(-$N65/30)+1)+(INT(-$N65/30)+1--$N65/30)*SUMIFS(63:63,$1:$1,AA$1+INT(-$N65/30))))</f>
        <v>1303680.7493297639</v>
      </c>
      <c r="AB65" s="75">
        <f>IF(AB$7="",0,IF(AB$1=MAX($1:$1),$R63-SUM($T65:AA65),IF(AB$1=1,SUMIFS(63:63,$1:$1,"&gt;="&amp;1,$1:$1,"&lt;="&amp;INT(-$N65/30))+(-$N65/30-INT(-$N65/30))*SUMIFS(63:63,$1:$1,INT(-$N65/30)+1),0)+(-$N65/30-INT(-$N65/30))*SUMIFS(63:63,$1:$1,AB$1+INT(-$N65/30)+1)+(INT(-$N65/30)+1--$N65/30)*SUMIFS(63:63,$1:$1,AB$1+INT(-$N65/30))))</f>
        <v>1405153.2593971579</v>
      </c>
      <c r="AC65" s="75">
        <f>IF(AC$7="",0,IF(AC$1=MAX($1:$1),$R63-SUM($T65:AB65),IF(AC$1=1,SUMIFS(63:63,$1:$1,"&gt;="&amp;1,$1:$1,"&lt;="&amp;INT(-$N65/30))+(-$N65/30-INT(-$N65/30))*SUMIFS(63:63,$1:$1,INT(-$N65/30)+1),0)+(-$N65/30-INT(-$N65/30))*SUMIFS(63:63,$1:$1,AC$1+INT(-$N65/30)+1)+(INT(-$N65/30)+1--$N65/30)*SUMIFS(63:63,$1:$1,AC$1+INT(-$N65/30))))</f>
        <v>1510882.4817931037</v>
      </c>
      <c r="AD65" s="75">
        <f>IF(AD$7="",0,IF(AD$1=MAX($1:$1),$R63-SUM($T65:AC65),IF(AD$1=1,SUMIFS(63:63,$1:$1,"&gt;="&amp;1,$1:$1,"&lt;="&amp;INT(-$N65/30))+(-$N65/30-INT(-$N65/30))*SUMIFS(63:63,$1:$1,INT(-$N65/30)+1),0)+(-$N65/30-INT(-$N65/30))*SUMIFS(63:63,$1:$1,AD$1+INT(-$N65/30)+1)+(INT(-$N65/30)+1--$N65/30)*SUMIFS(63:63,$1:$1,AD$1+INT(-$N65/30))))</f>
        <v>1620868.4165176018</v>
      </c>
      <c r="AE65" s="75">
        <f>IF(AE$7="",0,IF(AE$1=MAX($1:$1),$R63-SUM($T65:AD65),IF(AE$1=1,SUMIFS(63:63,$1:$1,"&gt;="&amp;1,$1:$1,"&lt;="&amp;INT(-$N65/30))+(-$N65/30-INT(-$N65/30))*SUMIFS(63:63,$1:$1,INT(-$N65/30)+1),0)+(-$N65/30-INT(-$N65/30))*SUMIFS(63:63,$1:$1,AE$1+INT(-$N65/30)+1)+(INT(-$N65/30)+1--$N65/30)*SUMIFS(63:63,$1:$1,AE$1+INT(-$N65/30))))</f>
        <v>1735111.0635706517</v>
      </c>
      <c r="AF65" s="75">
        <f>IF(AF$7="",0,IF(AF$1=MAX($1:$1),$R63-SUM($T65:AE65),IF(AF$1=1,SUMIFS(63:63,$1:$1,"&gt;="&amp;1,$1:$1,"&lt;="&amp;INT(-$N65/30))+(-$N65/30-INT(-$N65/30))*SUMIFS(63:63,$1:$1,INT(-$N65/30)+1),0)+(-$N65/30-INT(-$N65/30))*SUMIFS(63:63,$1:$1,AF$1+INT(-$N65/30)+1)+(INT(-$N65/30)+1--$N65/30)*SUMIFS(63:63,$1:$1,AF$1+INT(-$N65/30))))</f>
        <v>1853610.4229522536</v>
      </c>
      <c r="AG65" s="75">
        <f>IF(AG$7="",0,IF(AG$1=MAX($1:$1),$R63-SUM($T65:AF65),IF(AG$1=1,SUMIFS(63:63,$1:$1,"&gt;="&amp;1,$1:$1,"&lt;="&amp;INT(-$N65/30))+(-$N65/30-INT(-$N65/30))*SUMIFS(63:63,$1:$1,INT(-$N65/30)+1),0)+(-$N65/30-INT(-$N65/30))*SUMIFS(63:63,$1:$1,AG$1+INT(-$N65/30)+1)+(INT(-$N65/30)+1--$N65/30)*SUMIFS(63:63,$1:$1,AG$1+INT(-$N65/30))))</f>
        <v>1976366.4946624076</v>
      </c>
      <c r="AH65" s="75">
        <f>IF(AH$7="",0,IF(AH$1=MAX($1:$1),$R63-SUM($T65:AG65),IF(AH$1=1,SUMIFS(63:63,$1:$1,"&gt;="&amp;1,$1:$1,"&lt;="&amp;INT(-$N65/30))+(-$N65/30-INT(-$N65/30))*SUMIFS(63:63,$1:$1,INT(-$N65/30)+1),0)+(-$N65/30-INT(-$N65/30))*SUMIFS(63:63,$1:$1,AH$1+INT(-$N65/30)+1)+(INT(-$N65/30)+1--$N65/30)*SUMIFS(63:63,$1:$1,AH$1+INT(-$N65/30))))</f>
        <v>2103379.2787011135</v>
      </c>
      <c r="AI65" s="75">
        <f>IF(AI$7="",0,IF(AI$1=MAX($1:$1),$R63-SUM($T65:AH65),IF(AI$1=1,SUMIFS(63:63,$1:$1,"&gt;="&amp;1,$1:$1,"&lt;="&amp;INT(-$N65/30))+(-$N65/30-INT(-$N65/30))*SUMIFS(63:63,$1:$1,INT(-$N65/30)+1),0)+(-$N65/30-INT(-$N65/30))*SUMIFS(63:63,$1:$1,AI$1+INT(-$N65/30)+1)+(INT(-$N65/30)+1--$N65/30)*SUMIFS(63:63,$1:$1,AI$1+INT(-$N65/30))))</f>
        <v>2234648.7750683716</v>
      </c>
      <c r="AJ65" s="75">
        <f>IF(AJ$7="",0,IF(AJ$1=MAX($1:$1),$R63-SUM($T65:AI65),IF(AJ$1=1,SUMIFS(63:63,$1:$1,"&gt;="&amp;1,$1:$1,"&lt;="&amp;INT(-$N65/30))+(-$N65/30-INT(-$N65/30))*SUMIFS(63:63,$1:$1,INT(-$N65/30)+1),0)+(-$N65/30-INT(-$N65/30))*SUMIFS(63:63,$1:$1,AJ$1+INT(-$N65/30)+1)+(INT(-$N65/30)+1--$N65/30)*SUMIFS(63:63,$1:$1,AJ$1+INT(-$N65/30))))</f>
        <v>2370174.9837641814</v>
      </c>
      <c r="AK65" s="75">
        <f>IF(AK$7="",0,IF(AK$1=MAX($1:$1),$R63-SUM($T65:AJ65),IF(AK$1=1,SUMIFS(63:63,$1:$1,"&gt;="&amp;1,$1:$1,"&lt;="&amp;INT(-$N65/30))+(-$N65/30-INT(-$N65/30))*SUMIFS(63:63,$1:$1,INT(-$N65/30)+1),0)+(-$N65/30-INT(-$N65/30))*SUMIFS(63:63,$1:$1,AK$1+INT(-$N65/30)+1)+(INT(-$N65/30)+1--$N65/30)*SUMIFS(63:63,$1:$1,AK$1+INT(-$N65/30))))</f>
        <v>2509957.9047885435</v>
      </c>
      <c r="AL65" s="75">
        <f>IF(AL$7="",0,IF(AL$1=MAX($1:$1),$R63-SUM($T65:AK65),IF(AL$1=1,SUMIFS(63:63,$1:$1,"&gt;="&amp;1,$1:$1,"&lt;="&amp;INT(-$N65/30))+(-$N65/30-INT(-$N65/30))*SUMIFS(63:63,$1:$1,INT(-$N65/30)+1),0)+(-$N65/30-INT(-$N65/30))*SUMIFS(63:63,$1:$1,AL$1+INT(-$N65/30)+1)+(INT(-$N65/30)+1--$N65/30)*SUMIFS(63:63,$1:$1,AL$1+INT(-$N65/30))))</f>
        <v>2653997.5381414574</v>
      </c>
      <c r="AM65" s="75">
        <f>IF(AM$7="",0,IF(AM$1=MAX($1:$1),$R63-SUM($T65:AL65),IF(AM$1=1,SUMIFS(63:63,$1:$1,"&gt;="&amp;1,$1:$1,"&lt;="&amp;INT(-$N65/30))+(-$N65/30-INT(-$N65/30))*SUMIFS(63:63,$1:$1,INT(-$N65/30)+1),0)+(-$N65/30-INT(-$N65/30))*SUMIFS(63:63,$1:$1,AM$1+INT(-$N65/30)+1)+(INT(-$N65/30)+1--$N65/30)*SUMIFS(63:63,$1:$1,AM$1+INT(-$N65/30))))</f>
        <v>2802293.8838229235</v>
      </c>
      <c r="AN65" s="75">
        <f>IF(AN$7="",0,IF(AN$1=MAX($1:$1),$R63-SUM($T65:AM65),IF(AN$1=1,SUMIFS(63:63,$1:$1,"&gt;="&amp;1,$1:$1,"&lt;="&amp;INT(-$N65/30))+(-$N65/30-INT(-$N65/30))*SUMIFS(63:63,$1:$1,INT(-$N65/30)+1),0)+(-$N65/30-INT(-$N65/30))*SUMIFS(63:63,$1:$1,AN$1+INT(-$N65/30)+1)+(INT(-$N65/30)+1--$N65/30)*SUMIFS(63:63,$1:$1,AN$1+INT(-$N65/30))))</f>
        <v>2954846.941832942</v>
      </c>
      <c r="AO65" s="75">
        <f>IF(AO$7="",0,IF(AO$1=MAX($1:$1),$R63-SUM($T65:AN65),IF(AO$1=1,SUMIFS(63:63,$1:$1,"&gt;="&amp;1,$1:$1,"&lt;="&amp;INT(-$N65/30))+(-$N65/30-INT(-$N65/30))*SUMIFS(63:63,$1:$1,INT(-$N65/30)+1),0)+(-$N65/30-INT(-$N65/30))*SUMIFS(63:63,$1:$1,AO$1+INT(-$N65/30)+1)+(INT(-$N65/30)+1--$N65/30)*SUMIFS(63:63,$1:$1,AO$1+INT(-$N65/30))))</f>
        <v>3111656.7121715117</v>
      </c>
      <c r="AP65" s="75">
        <f>IF(AP$7="",0,IF(AP$1=MAX($1:$1),$R63-SUM($T65:AO65),IF(AP$1=1,SUMIFS(63:63,$1:$1,"&gt;="&amp;1,$1:$1,"&lt;="&amp;INT(-$N65/30))+(-$N65/30-INT(-$N65/30))*SUMIFS(63:63,$1:$1,INT(-$N65/30)+1),0)+(-$N65/30-INT(-$N65/30))*SUMIFS(63:63,$1:$1,AP$1+INT(-$N65/30)+1)+(INT(-$N65/30)+1--$N65/30)*SUMIFS(63:63,$1:$1,AP$1+INT(-$N65/30))))</f>
        <v>3272723.1948386338</v>
      </c>
      <c r="AQ65" s="75">
        <f>IF(AQ$7="",0,IF(AQ$1=MAX($1:$1),$R63-SUM($T65:AP65),IF(AQ$1=1,SUMIFS(63:63,$1:$1,"&gt;="&amp;1,$1:$1,"&lt;="&amp;INT(-$N65/30))+(-$N65/30-INT(-$N65/30))*SUMIFS(63:63,$1:$1,INT(-$N65/30)+1),0)+(-$N65/30-INT(-$N65/30))*SUMIFS(63:63,$1:$1,AQ$1+INT(-$N65/30)+1)+(INT(-$N65/30)+1--$N65/30)*SUMIFS(63:63,$1:$1,AQ$1+INT(-$N65/30))))</f>
        <v>3438046.3898343076</v>
      </c>
      <c r="AR65" s="75">
        <f>IF(AR$7="",0,IF(AR$1=MAX($1:$1),$R63-SUM($T65:AQ65),IF(AR$1=1,SUMIFS(63:63,$1:$1,"&gt;="&amp;1,$1:$1,"&lt;="&amp;INT(-$N65/30))+(-$N65/30-INT(-$N65/30))*SUMIFS(63:63,$1:$1,INT(-$N65/30)+1),0)+(-$N65/30-INT(-$N65/30))*SUMIFS(63:63,$1:$1,AR$1+INT(-$N65/30)+1)+(INT(-$N65/30)+1--$N65/30)*SUMIFS(63:63,$1:$1,AR$1+INT(-$N65/30))))</f>
        <v>3297058.4436287009</v>
      </c>
      <c r="AS65" s="75">
        <f>IF(AS$7="",0,IF(AS$1=MAX($1:$1),$R63-SUM($T65:AR65),IF(AS$1=1,SUMIFS(63:63,$1:$1,"&gt;="&amp;1,$1:$1,"&lt;="&amp;INT(-$N65/30))+(-$N65/30-INT(-$N65/30))*SUMIFS(63:63,$1:$1,INT(-$N65/30)+1),0)+(-$N65/30-INT(-$N65/30))*SUMIFS(63:63,$1:$1,AS$1+INT(-$N65/30)+1)+(INT(-$N65/30)+1--$N65/30)*SUMIFS(63:63,$1:$1,AS$1+INT(-$N65/30))))</f>
        <v>1536172.3609215468</v>
      </c>
      <c r="AT65" s="75">
        <f>IF(AT$7="",0,IF(AT$1=MAX($1:$1),$R63-SUM($T65:AS65),IF(AT$1=1,SUMIFS(63:63,$1:$1,"&gt;="&amp;1,$1:$1,"&lt;="&amp;INT(-$N65/30))+(-$N65/30-INT(-$N65/30))*SUMIFS(63:63,$1:$1,INT(-$N65/30)+1),0)+(-$N65/30-INT(-$N65/30))*SUMIFS(63:63,$1:$1,AT$1+INT(-$N65/30)+1)+(INT(-$N65/30)+1--$N65/30)*SUMIFS(63:63,$1:$1,AT$1+INT(-$N65/30))))</f>
        <v>0</v>
      </c>
      <c r="AU65" s="75">
        <f>IF(AU$7="",0,IF(AU$1=MAX($1:$1),$R63-SUM($T65:AT65),IF(AU$1=1,SUMIFS(63:63,$1:$1,"&gt;="&amp;1,$1:$1,"&lt;="&amp;INT(-$N65/30))+(-$N65/30-INT(-$N65/30))*SUMIFS(63:63,$1:$1,INT(-$N65/30)+1),0)+(-$N65/30-INT(-$N65/30))*SUMIFS(63:63,$1:$1,AU$1+INT(-$N65/30)+1)+(INT(-$N65/30)+1--$N65/30)*SUMIFS(63:63,$1:$1,AU$1+INT(-$N65/30))))</f>
        <v>0</v>
      </c>
      <c r="AV65" s="75">
        <f>IF(AV$7="",0,IF(AV$1=MAX($1:$1),$R63-SUM($T65:AU65),IF(AV$1=1,SUMIFS(63:63,$1:$1,"&gt;="&amp;1,$1:$1,"&lt;="&amp;INT(-$N65/30))+(-$N65/30-INT(-$N65/30))*SUMIFS(63:63,$1:$1,INT(-$N65/30)+1),0)+(-$N65/30-INT(-$N65/30))*SUMIFS(63:63,$1:$1,AV$1+INT(-$N65/30)+1)+(INT(-$N65/30)+1--$N65/30)*SUMIFS(63:63,$1:$1,AV$1+INT(-$N65/30))))</f>
        <v>0</v>
      </c>
      <c r="AW65" s="75">
        <f>IF(AW$7="",0,IF(AW$1=MAX($1:$1),$R63-SUM($T65:AV65),IF(AW$1=1,SUMIFS(63:63,$1:$1,"&gt;="&amp;1,$1:$1,"&lt;="&amp;INT(-$N65/30))+(-$N65/30-INT(-$N65/30))*SUMIFS(63:63,$1:$1,INT(-$N65/30)+1),0)+(-$N65/30-INT(-$N65/30))*SUMIFS(63:63,$1:$1,AW$1+INT(-$N65/30)+1)+(INT(-$N65/30)+1--$N65/30)*SUMIFS(63:63,$1:$1,AW$1+INT(-$N65/30))))</f>
        <v>0</v>
      </c>
      <c r="AX65" s="75">
        <f>IF(AX$7="",0,IF(AX$1=MAX($1:$1),$R63-SUM($T65:AW65),IF(AX$1=1,SUMIFS(63:63,$1:$1,"&gt;="&amp;1,$1:$1,"&lt;="&amp;INT(-$N65/30))+(-$N65/30-INT(-$N65/30))*SUMIFS(63:63,$1:$1,INT(-$N65/30)+1),0)+(-$N65/30-INT(-$N65/30))*SUMIFS(63:63,$1:$1,AX$1+INT(-$N65/30)+1)+(INT(-$N65/30)+1--$N65/30)*SUMIFS(63:63,$1:$1,AX$1+INT(-$N65/30))))</f>
        <v>0</v>
      </c>
      <c r="AY65" s="75">
        <f>IF(AY$7="",0,IF(AY$1=MAX($1:$1),$R63-SUM($T65:AX65),IF(AY$1=1,SUMIFS(63:63,$1:$1,"&gt;="&amp;1,$1:$1,"&lt;="&amp;INT(-$N65/30))+(-$N65/30-INT(-$N65/30))*SUMIFS(63:63,$1:$1,INT(-$N65/30)+1),0)+(-$N65/30-INT(-$N65/30))*SUMIFS(63:63,$1:$1,AY$1+INT(-$N65/30)+1)+(INT(-$N65/30)+1--$N65/30)*SUMIFS(63:63,$1:$1,AY$1+INT(-$N65/30))))</f>
        <v>0</v>
      </c>
      <c r="AZ65" s="75">
        <f>IF(AZ$7="",0,IF(AZ$1=MAX($1:$1),$R63-SUM($T65:AY65),IF(AZ$1=1,SUMIFS(63:63,$1:$1,"&gt;="&amp;1,$1:$1,"&lt;="&amp;INT(-$N65/30))+(-$N65/30-INT(-$N65/30))*SUMIFS(63:63,$1:$1,INT(-$N65/30)+1),0)+(-$N65/30-INT(-$N65/30))*SUMIFS(63:63,$1:$1,AZ$1+INT(-$N65/30)+1)+(INT(-$N65/30)+1--$N65/30)*SUMIFS(63:63,$1:$1,AZ$1+INT(-$N65/30))))</f>
        <v>0</v>
      </c>
      <c r="BA65" s="75">
        <f>IF(BA$7="",0,IF(BA$1=MAX($1:$1),$R63-SUM($T65:AZ65),IF(BA$1=1,SUMIFS(63:63,$1:$1,"&gt;="&amp;1,$1:$1,"&lt;="&amp;INT(-$N65/30))+(-$N65/30-INT(-$N65/30))*SUMIFS(63:63,$1:$1,INT(-$N65/30)+1),0)+(-$N65/30-INT(-$N65/30))*SUMIFS(63:63,$1:$1,BA$1+INT(-$N65/30)+1)+(INT(-$N65/30)+1--$N65/30)*SUMIFS(63:63,$1:$1,BA$1+INT(-$N65/30))))</f>
        <v>0</v>
      </c>
      <c r="BB65" s="75">
        <f>IF(BB$7="",0,IF(BB$1=MAX($1:$1),$R63-SUM($T65:BA65),IF(BB$1=1,SUMIFS(63:63,$1:$1,"&gt;="&amp;1,$1:$1,"&lt;="&amp;INT(-$N65/30))+(-$N65/30-INT(-$N65/30))*SUMIFS(63:63,$1:$1,INT(-$N65/30)+1),0)+(-$N65/30-INT(-$N65/30))*SUMIFS(63:63,$1:$1,BB$1+INT(-$N65/30)+1)+(INT(-$N65/30)+1--$N65/30)*SUMIFS(63:63,$1:$1,BB$1+INT(-$N65/30))))</f>
        <v>0</v>
      </c>
      <c r="BC65" s="75">
        <f>IF(BC$7="",0,IF(BC$1=MAX($1:$1),$R63-SUM($T65:BB65),IF(BC$1=1,SUMIFS(63:63,$1:$1,"&gt;="&amp;1,$1:$1,"&lt;="&amp;INT(-$N65/30))+(-$N65/30-INT(-$N65/30))*SUMIFS(63:63,$1:$1,INT(-$N65/30)+1),0)+(-$N65/30-INT(-$N65/30))*SUMIFS(63:63,$1:$1,BC$1+INT(-$N65/30)+1)+(INT(-$N65/30)+1--$N65/30)*SUMIFS(63:63,$1:$1,BC$1+INT(-$N65/30))))</f>
        <v>0</v>
      </c>
      <c r="BD65" s="75">
        <f>IF(BD$7="",0,IF(BD$1=MAX($1:$1),$R63-SUM($T65:BC65),IF(BD$1=1,SUMIFS(63:63,$1:$1,"&gt;="&amp;1,$1:$1,"&lt;="&amp;INT(-$N65/30))+(-$N65/30-INT(-$N65/30))*SUMIFS(63:63,$1:$1,INT(-$N65/30)+1),0)+(-$N65/30-INT(-$N65/30))*SUMIFS(63:63,$1:$1,BD$1+INT(-$N65/30)+1)+(INT(-$N65/30)+1--$N65/30)*SUMIFS(63:63,$1:$1,BD$1+INT(-$N65/30))))</f>
        <v>0</v>
      </c>
      <c r="BE65" s="75">
        <f>IF(BE$7="",0,IF(BE$1=MAX($1:$1),$R63-SUM($T65:BD65),IF(BE$1=1,SUMIFS(63:63,$1:$1,"&gt;="&amp;1,$1:$1,"&lt;="&amp;INT(-$N65/30))+(-$N65/30-INT(-$N65/30))*SUMIFS(63:63,$1:$1,INT(-$N65/30)+1),0)+(-$N65/30-INT(-$N65/30))*SUMIFS(63:63,$1:$1,BE$1+INT(-$N65/30)+1)+(INT(-$N65/30)+1--$N65/30)*SUMIFS(63:63,$1:$1,BE$1+INT(-$N65/30))))</f>
        <v>0</v>
      </c>
      <c r="BF65" s="75">
        <f>IF(BF$7="",0,IF(BF$1=MAX($1:$1),$R63-SUM($T65:BE65),IF(BF$1=1,SUMIFS(63:63,$1:$1,"&gt;="&amp;1,$1:$1,"&lt;="&amp;INT(-$N65/30))+(-$N65/30-INT(-$N65/30))*SUMIFS(63:63,$1:$1,INT(-$N65/30)+1),0)+(-$N65/30-INT(-$N65/30))*SUMIFS(63:63,$1:$1,BF$1+INT(-$N65/30)+1)+(INT(-$N65/30)+1--$N65/30)*SUMIFS(63:63,$1:$1,BF$1+INT(-$N65/30))))</f>
        <v>0</v>
      </c>
      <c r="BG65" s="75">
        <f>IF(BG$7="",0,IF(BG$1=MAX($1:$1),$R63-SUM($T65:BF65),IF(BG$1=1,SUMIFS(63:63,$1:$1,"&gt;="&amp;1,$1:$1,"&lt;="&amp;INT(-$N65/30))+(-$N65/30-INT(-$N65/30))*SUMIFS(63:63,$1:$1,INT(-$N65/30)+1),0)+(-$N65/30-INT(-$N65/30))*SUMIFS(63:63,$1:$1,BG$1+INT(-$N65/30)+1)+(INT(-$N65/30)+1--$N65/30)*SUMIFS(63:63,$1:$1,BG$1+INT(-$N65/30))))</f>
        <v>0</v>
      </c>
      <c r="BH65" s="75">
        <f>IF(BH$7="",0,IF(BH$1=MAX($1:$1),$R63-SUM($T65:BG65),IF(BH$1=1,SUMIFS(63:63,$1:$1,"&gt;="&amp;1,$1:$1,"&lt;="&amp;INT(-$N65/30))+(-$N65/30-INT(-$N65/30))*SUMIFS(63:63,$1:$1,INT(-$N65/30)+1),0)+(-$N65/30-INT(-$N65/30))*SUMIFS(63:63,$1:$1,BH$1+INT(-$N65/30)+1)+(INT(-$N65/30)+1--$N65/30)*SUMIFS(63:63,$1:$1,BH$1+INT(-$N65/30))))</f>
        <v>0</v>
      </c>
      <c r="BI65" s="75">
        <f>IF(BI$7="",0,IF(BI$1=MAX($1:$1),$R63-SUM($T65:BH65),IF(BI$1=1,SUMIFS(63:63,$1:$1,"&gt;="&amp;1,$1:$1,"&lt;="&amp;INT(-$N65/30))+(-$N65/30-INT(-$N65/30))*SUMIFS(63:63,$1:$1,INT(-$N65/30)+1),0)+(-$N65/30-INT(-$N65/30))*SUMIFS(63:63,$1:$1,BI$1+INT(-$N65/30)+1)+(INT(-$N65/30)+1--$N65/30)*SUMIFS(63:63,$1:$1,BI$1+INT(-$N65/30))))</f>
        <v>0</v>
      </c>
      <c r="BJ65" s="75">
        <f>IF(BJ$7="",0,IF(BJ$1=MAX($1:$1),$R63-SUM($T65:BI65),IF(BJ$1=1,SUMIFS(63:63,$1:$1,"&gt;="&amp;1,$1:$1,"&lt;="&amp;INT(-$N65/30))+(-$N65/30-INT(-$N65/30))*SUMIFS(63:63,$1:$1,INT(-$N65/30)+1),0)+(-$N65/30-INT(-$N65/30))*SUMIFS(63:63,$1:$1,BJ$1+INT(-$N65/30)+1)+(INT(-$N65/30)+1--$N65/30)*SUMIFS(63:63,$1:$1,BJ$1+INT(-$N65/30))))</f>
        <v>0</v>
      </c>
      <c r="BK65" s="75">
        <f>IF(BK$7="",0,IF(BK$1=MAX($1:$1),$R63-SUM($T65:BJ65),IF(BK$1=1,SUMIFS(63:63,$1:$1,"&gt;="&amp;1,$1:$1,"&lt;="&amp;INT(-$N65/30))+(-$N65/30-INT(-$N65/30))*SUMIFS(63:63,$1:$1,INT(-$N65/30)+1),0)+(-$N65/30-INT(-$N65/30))*SUMIFS(63:63,$1:$1,BK$1+INT(-$N65/30)+1)+(INT(-$N65/30)+1--$N65/30)*SUMIFS(63:63,$1:$1,BK$1+INT(-$N65/30))))</f>
        <v>0</v>
      </c>
      <c r="BL65" s="75">
        <f>IF(BL$7="",0,IF(BL$1=MAX($1:$1),$R63-SUM($T65:BK65),IF(BL$1=1,SUMIFS(63:63,$1:$1,"&gt;="&amp;1,$1:$1,"&lt;="&amp;INT(-$N65/30))+(-$N65/30-INT(-$N65/30))*SUMIFS(63:63,$1:$1,INT(-$N65/30)+1),0)+(-$N65/30-INT(-$N65/30))*SUMIFS(63:63,$1:$1,BL$1+INT(-$N65/30)+1)+(INT(-$N65/30)+1--$N65/30)*SUMIFS(63:63,$1:$1,BL$1+INT(-$N65/30))))</f>
        <v>0</v>
      </c>
      <c r="BM65" s="75">
        <f>IF(BM$7="",0,IF(BM$1=MAX($1:$1),$R63-SUM($T65:BL65),IF(BM$1=1,SUMIFS(63:63,$1:$1,"&gt;="&amp;1,$1:$1,"&lt;="&amp;INT(-$N65/30))+(-$N65/30-INT(-$N65/30))*SUMIFS(63:63,$1:$1,INT(-$N65/30)+1),0)+(-$N65/30-INT(-$N65/30))*SUMIFS(63:63,$1:$1,BM$1+INT(-$N65/30)+1)+(INT(-$N65/30)+1--$N65/30)*SUMIFS(63:63,$1:$1,BM$1+INT(-$N65/30))))</f>
        <v>0</v>
      </c>
      <c r="BN65" s="75">
        <f>IF(BN$7="",0,IF(BN$1=MAX($1:$1),$R63-SUM($T65:BM65),IF(BN$1=1,SUMIFS(63:63,$1:$1,"&gt;="&amp;1,$1:$1,"&lt;="&amp;INT(-$N65/30))+(-$N65/30-INT(-$N65/30))*SUMIFS(63:63,$1:$1,INT(-$N65/30)+1),0)+(-$N65/30-INT(-$N65/30))*SUMIFS(63:63,$1:$1,BN$1+INT(-$N65/30)+1)+(INT(-$N65/30)+1--$N65/30)*SUMIFS(63:63,$1:$1,BN$1+INT(-$N65/30))))</f>
        <v>0</v>
      </c>
      <c r="BO65" s="75">
        <f>IF(BO$7="",0,IF(BO$1=MAX($1:$1),$R63-SUM($T65:BN65),IF(BO$1=1,SUMIFS(63:63,$1:$1,"&gt;="&amp;1,$1:$1,"&lt;="&amp;INT(-$N65/30))+(-$N65/30-INT(-$N65/30))*SUMIFS(63:63,$1:$1,INT(-$N65/30)+1),0)+(-$N65/30-INT(-$N65/30))*SUMIFS(63:63,$1:$1,BO$1+INT(-$N65/30)+1)+(INT(-$N65/30)+1--$N65/30)*SUMIFS(63:63,$1:$1,BO$1+INT(-$N65/30))))</f>
        <v>0</v>
      </c>
      <c r="BP65" s="75">
        <f>IF(BP$7="",0,IF(BP$1=MAX($1:$1),$R63-SUM($T65:BO65),IF(BP$1=1,SUMIFS(63:63,$1:$1,"&gt;="&amp;1,$1:$1,"&lt;="&amp;INT(-$N65/30))+(-$N65/30-INT(-$N65/30))*SUMIFS(63:63,$1:$1,INT(-$N65/30)+1),0)+(-$N65/30-INT(-$N65/30))*SUMIFS(63:63,$1:$1,BP$1+INT(-$N65/30)+1)+(INT(-$N65/30)+1--$N65/30)*SUMIFS(63:63,$1:$1,BP$1+INT(-$N65/30))))</f>
        <v>0</v>
      </c>
      <c r="BQ65" s="75">
        <f>IF(BQ$7="",0,IF(BQ$1=MAX($1:$1),$R63-SUM($T65:BP65),IF(BQ$1=1,SUMIFS(63:63,$1:$1,"&gt;="&amp;1,$1:$1,"&lt;="&amp;INT(-$N65/30))+(-$N65/30-INT(-$N65/30))*SUMIFS(63:63,$1:$1,INT(-$N65/30)+1),0)+(-$N65/30-INT(-$N65/30))*SUMIFS(63:63,$1:$1,BQ$1+INT(-$N65/30)+1)+(INT(-$N65/30)+1--$N65/30)*SUMIFS(63:63,$1:$1,BQ$1+INT(-$N65/30))))</f>
        <v>0</v>
      </c>
      <c r="BR65" s="75">
        <f>IF(BR$7="",0,IF(BR$1=MAX($1:$1),$R63-SUM($T65:BQ65),IF(BR$1=1,SUMIFS(63:63,$1:$1,"&gt;="&amp;1,$1:$1,"&lt;="&amp;INT(-$N65/30))+(-$N65/30-INT(-$N65/30))*SUMIFS(63:63,$1:$1,INT(-$N65/30)+1),0)+(-$N65/30-INT(-$N65/30))*SUMIFS(63:63,$1:$1,BR$1+INT(-$N65/30)+1)+(INT(-$N65/30)+1--$N65/30)*SUMIFS(63:63,$1:$1,BR$1+INT(-$N65/30))))</f>
        <v>0</v>
      </c>
      <c r="BS65" s="75">
        <f>IF(BS$7="",0,IF(BS$1=MAX($1:$1),$R63-SUM($T65:BR65),IF(BS$1=1,SUMIFS(63:63,$1:$1,"&gt;="&amp;1,$1:$1,"&lt;="&amp;INT(-$N65/30))+(-$N65/30-INT(-$N65/30))*SUMIFS(63:63,$1:$1,INT(-$N65/30)+1),0)+(-$N65/30-INT(-$N65/30))*SUMIFS(63:63,$1:$1,BS$1+INT(-$N65/30)+1)+(INT(-$N65/30)+1--$N65/30)*SUMIFS(63:63,$1:$1,BS$1+INT(-$N65/30))))</f>
        <v>0</v>
      </c>
      <c r="BT65" s="75">
        <f>IF(BT$7="",0,IF(BT$1=MAX($1:$1),$R63-SUM($T65:BS65),IF(BT$1=1,SUMIFS(63:63,$1:$1,"&gt;="&amp;1,$1:$1,"&lt;="&amp;INT(-$N65/30))+(-$N65/30-INT(-$N65/30))*SUMIFS(63:63,$1:$1,INT(-$N65/30)+1),0)+(-$N65/30-INT(-$N65/30))*SUMIFS(63:63,$1:$1,BT$1+INT(-$N65/30)+1)+(INT(-$N65/30)+1--$N65/30)*SUMIFS(63:63,$1:$1,BT$1+INT(-$N65/30))))</f>
        <v>0</v>
      </c>
      <c r="BU65" s="75">
        <f>IF(BU$7="",0,IF(BU$1=MAX($1:$1),$R63-SUM($T65:BT65),IF(BU$1=1,SUMIFS(63:63,$1:$1,"&gt;="&amp;1,$1:$1,"&lt;="&amp;INT(-$N65/30))+(-$N65/30-INT(-$N65/30))*SUMIFS(63:63,$1:$1,INT(-$N65/30)+1),0)+(-$N65/30-INT(-$N65/30))*SUMIFS(63:63,$1:$1,BU$1+INT(-$N65/30)+1)+(INT(-$N65/30)+1--$N65/30)*SUMIFS(63:63,$1:$1,BU$1+INT(-$N65/30))))</f>
        <v>0</v>
      </c>
      <c r="BV65" s="75">
        <f>IF(BV$7="",0,IF(BV$1=MAX($1:$1),$R63-SUM($T65:BU65),IF(BV$1=1,SUMIFS(63:63,$1:$1,"&gt;="&amp;1,$1:$1,"&lt;="&amp;INT(-$N65/30))+(-$N65/30-INT(-$N65/30))*SUMIFS(63:63,$1:$1,INT(-$N65/30)+1),0)+(-$N65/30-INT(-$N65/30))*SUMIFS(63:63,$1:$1,BV$1+INT(-$N65/30)+1)+(INT(-$N65/30)+1--$N65/30)*SUMIFS(63:63,$1:$1,BV$1+INT(-$N65/30))))</f>
        <v>0</v>
      </c>
      <c r="BW65" s="75">
        <f>IF(BW$7="",0,IF(BW$1=MAX($1:$1),$R63-SUM($T65:BV65),IF(BW$1=1,SUMIFS(63:63,$1:$1,"&gt;="&amp;1,$1:$1,"&lt;="&amp;INT(-$N65/30))+(-$N65/30-INT(-$N65/30))*SUMIFS(63:63,$1:$1,INT(-$N65/30)+1),0)+(-$N65/30-INT(-$N65/30))*SUMIFS(63:63,$1:$1,BW$1+INT(-$N65/30)+1)+(INT(-$N65/30)+1--$N65/30)*SUMIFS(63:63,$1:$1,BW$1+INT(-$N65/30))))</f>
        <v>0</v>
      </c>
      <c r="BX65" s="75">
        <f>IF(BX$7="",0,IF(BX$1=MAX($1:$1),$R63-SUM($T65:BW65),IF(BX$1=1,SUMIFS(63:63,$1:$1,"&gt;="&amp;1,$1:$1,"&lt;="&amp;INT(-$N65/30))+(-$N65/30-INT(-$N65/30))*SUMIFS(63:63,$1:$1,INT(-$N65/30)+1),0)+(-$N65/30-INT(-$N65/30))*SUMIFS(63:63,$1:$1,BX$1+INT(-$N65/30)+1)+(INT(-$N65/30)+1--$N65/30)*SUMIFS(63:63,$1:$1,BX$1+INT(-$N65/30))))</f>
        <v>0</v>
      </c>
      <c r="BY65" s="75">
        <f>IF(BY$7="",0,IF(BY$1=MAX($1:$1),$R63-SUM($T65:BX65),IF(BY$1=1,SUMIFS(63:63,$1:$1,"&gt;="&amp;1,$1:$1,"&lt;="&amp;INT(-$N65/30))+(-$N65/30-INT(-$N65/30))*SUMIFS(63:63,$1:$1,INT(-$N65/30)+1),0)+(-$N65/30-INT(-$N65/30))*SUMIFS(63:63,$1:$1,BY$1+INT(-$N65/30)+1)+(INT(-$N65/30)+1--$N65/30)*SUMIFS(63:63,$1:$1,BY$1+INT(-$N65/30))))</f>
        <v>0</v>
      </c>
      <c r="BZ65" s="75">
        <f>IF(BZ$7="",0,IF(BZ$1=MAX($1:$1),$R63-SUM($T65:BY65),IF(BZ$1=1,SUMIFS(63:63,$1:$1,"&gt;="&amp;1,$1:$1,"&lt;="&amp;INT(-$N65/30))+(-$N65/30-INT(-$N65/30))*SUMIFS(63:63,$1:$1,INT(-$N65/30)+1),0)+(-$N65/30-INT(-$N65/30))*SUMIFS(63:63,$1:$1,BZ$1+INT(-$N65/30)+1)+(INT(-$N65/30)+1--$N65/30)*SUMIFS(63:63,$1:$1,BZ$1+INT(-$N65/30))))</f>
        <v>0</v>
      </c>
      <c r="CA65" s="75">
        <f>IF(CA$7="",0,IF(CA$1=MAX($1:$1),$R63-SUM($T65:BZ65),IF(CA$1=1,SUMIFS(63:63,$1:$1,"&gt;="&amp;1,$1:$1,"&lt;="&amp;INT(-$N65/30))+(-$N65/30-INT(-$N65/30))*SUMIFS(63:63,$1:$1,INT(-$N65/30)+1),0)+(-$N65/30-INT(-$N65/30))*SUMIFS(63:63,$1:$1,CA$1+INT(-$N65/30)+1)+(INT(-$N65/30)+1--$N65/30)*SUMIFS(63:63,$1:$1,CA$1+INT(-$N65/30))))</f>
        <v>0</v>
      </c>
      <c r="CB65" s="75">
        <f>IF(CB$7="",0,IF(CB$1=MAX($1:$1),$R63-SUM($T65:CA65),IF(CB$1=1,SUMIFS(63:63,$1:$1,"&gt;="&amp;1,$1:$1,"&lt;="&amp;INT(-$N65/30))+(-$N65/30-INT(-$N65/30))*SUMIFS(63:63,$1:$1,INT(-$N65/30)+1),0)+(-$N65/30-INT(-$N65/30))*SUMIFS(63:63,$1:$1,CB$1+INT(-$N65/30)+1)+(INT(-$N65/30)+1--$N65/30)*SUMIFS(63:63,$1:$1,CB$1+INT(-$N65/30))))</f>
        <v>0</v>
      </c>
      <c r="CC65" s="75">
        <f>IF(CC$7="",0,IF(CC$1=MAX($1:$1),$R63-SUM($T65:CB65),IF(CC$1=1,SUMIFS(63:63,$1:$1,"&gt;="&amp;1,$1:$1,"&lt;="&amp;INT(-$N65/30))+(-$N65/30-INT(-$N65/30))*SUMIFS(63:63,$1:$1,INT(-$N65/30)+1),0)+(-$N65/30-INT(-$N65/30))*SUMIFS(63:63,$1:$1,CC$1+INT(-$N65/30)+1)+(INT(-$N65/30)+1--$N65/30)*SUMIFS(63:63,$1:$1,CC$1+INT(-$N65/30))))</f>
        <v>0</v>
      </c>
      <c r="CD65" s="75">
        <f>IF(CD$7="",0,IF(CD$1=MAX($1:$1),$R63-SUM($T65:CC65),IF(CD$1=1,SUMIFS(63:63,$1:$1,"&gt;="&amp;1,$1:$1,"&lt;="&amp;INT(-$N65/30))+(-$N65/30-INT(-$N65/30))*SUMIFS(63:63,$1:$1,INT(-$N65/30)+1),0)+(-$N65/30-INT(-$N65/30))*SUMIFS(63:63,$1:$1,CD$1+INT(-$N65/30)+1)+(INT(-$N65/30)+1--$N65/30)*SUMIFS(63:63,$1:$1,CD$1+INT(-$N65/30))))</f>
        <v>0</v>
      </c>
      <c r="CE65" s="75">
        <f>IF(CE$7="",0,IF(CE$1=MAX($1:$1),$R63-SUM($T65:CD65),IF(CE$1=1,SUMIFS(63:63,$1:$1,"&gt;="&amp;1,$1:$1,"&lt;="&amp;INT(-$N65/30))+(-$N65/30-INT(-$N65/30))*SUMIFS(63:63,$1:$1,INT(-$N65/30)+1),0)+(-$N65/30-INT(-$N65/30))*SUMIFS(63:63,$1:$1,CE$1+INT(-$N65/30)+1)+(INT(-$N65/30)+1--$N65/30)*SUMIFS(63:63,$1:$1,CE$1+INT(-$N65/30))))</f>
        <v>0</v>
      </c>
      <c r="CF65" s="75">
        <f>IF(CF$7="",0,IF(CF$1=MAX($1:$1),$R63-SUM($T65:CE65),IF(CF$1=1,SUMIFS(63:63,$1:$1,"&gt;="&amp;1,$1:$1,"&lt;="&amp;INT(-$N65/30))+(-$N65/30-INT(-$N65/30))*SUMIFS(63:63,$1:$1,INT(-$N65/30)+1),0)+(-$N65/30-INT(-$N65/30))*SUMIFS(63:63,$1:$1,CF$1+INT(-$N65/30)+1)+(INT(-$N65/30)+1--$N65/30)*SUMIFS(63:63,$1:$1,CF$1+INT(-$N65/30))))</f>
        <v>0</v>
      </c>
      <c r="CG65" s="75">
        <f>IF(CG$7="",0,IF(CG$1=MAX($1:$1),$R63-SUM($T65:CF65),IF(CG$1=1,SUMIFS(63:63,$1:$1,"&gt;="&amp;1,$1:$1,"&lt;="&amp;INT(-$N65/30))+(-$N65/30-INT(-$N65/30))*SUMIFS(63:63,$1:$1,INT(-$N65/30)+1),0)+(-$N65/30-INT(-$N65/30))*SUMIFS(63:63,$1:$1,CG$1+INT(-$N65/30)+1)+(INT(-$N65/30)+1--$N65/30)*SUMIFS(63:63,$1:$1,CG$1+INT(-$N65/30))))</f>
        <v>0</v>
      </c>
      <c r="CH65" s="75">
        <f>IF(CH$7="",0,IF(CH$1=MAX($1:$1),$R63-SUM($T65:CG65),IF(CH$1=1,SUMIFS(63:63,$1:$1,"&gt;="&amp;1,$1:$1,"&lt;="&amp;INT(-$N65/30))+(-$N65/30-INT(-$N65/30))*SUMIFS(63:63,$1:$1,INT(-$N65/30)+1),0)+(-$N65/30-INT(-$N65/30))*SUMIFS(63:63,$1:$1,CH$1+INT(-$N65/30)+1)+(INT(-$N65/30)+1--$N65/30)*SUMIFS(63:63,$1:$1,CH$1+INT(-$N65/30))))</f>
        <v>0</v>
      </c>
      <c r="CI65" s="75">
        <f>IF(CI$7="",0,IF(CI$1=MAX($1:$1),$R63-SUM($T65:CH65),IF(CI$1=1,SUMIFS(63:63,$1:$1,"&gt;="&amp;1,$1:$1,"&lt;="&amp;INT(-$N65/30))+(-$N65/30-INT(-$N65/30))*SUMIFS(63:63,$1:$1,INT(-$N65/30)+1),0)+(-$N65/30-INT(-$N65/30))*SUMIFS(63:63,$1:$1,CI$1+INT(-$N65/30)+1)+(INT(-$N65/30)+1--$N65/30)*SUMIFS(63:63,$1:$1,CI$1+INT(-$N65/30))))</f>
        <v>0</v>
      </c>
      <c r="CJ65" s="75">
        <f>IF(CJ$7="",0,IF(CJ$1=MAX($1:$1),$R63-SUM($T65:CI65),IF(CJ$1=1,SUMIFS(63:63,$1:$1,"&gt;="&amp;1,$1:$1,"&lt;="&amp;INT(-$N65/30))+(-$N65/30-INT(-$N65/30))*SUMIFS(63:63,$1:$1,INT(-$N65/30)+1),0)+(-$N65/30-INT(-$N65/30))*SUMIFS(63:63,$1:$1,CJ$1+INT(-$N65/30)+1)+(INT(-$N65/30)+1--$N65/30)*SUMIFS(63:63,$1:$1,CJ$1+INT(-$N65/30))))</f>
        <v>0</v>
      </c>
      <c r="CK65" s="75">
        <f>IF(CK$7="",0,IF(CK$1=MAX($1:$1),$R63-SUM($T65:CJ65),IF(CK$1=1,SUMIFS(63:63,$1:$1,"&gt;="&amp;1,$1:$1,"&lt;="&amp;INT(-$N65/30))+(-$N65/30-INT(-$N65/30))*SUMIFS(63:63,$1:$1,INT(-$N65/30)+1),0)+(-$N65/30-INT(-$N65/30))*SUMIFS(63:63,$1:$1,CK$1+INT(-$N65/30)+1)+(INT(-$N65/30)+1--$N65/30)*SUMIFS(63:63,$1:$1,CK$1+INT(-$N65/30))))</f>
        <v>0</v>
      </c>
      <c r="CL65" s="75">
        <f>IF(CL$7="",0,IF(CL$1=MAX($1:$1),$R63-SUM($T65:CK65),IF(CL$1=1,SUMIFS(63:63,$1:$1,"&gt;="&amp;1,$1:$1,"&lt;="&amp;INT(-$N65/30))+(-$N65/30-INT(-$N65/30))*SUMIFS(63:63,$1:$1,INT(-$N65/30)+1),0)+(-$N65/30-INT(-$N65/30))*SUMIFS(63:63,$1:$1,CL$1+INT(-$N65/30)+1)+(INT(-$N65/30)+1--$N65/30)*SUMIFS(63:63,$1:$1,CL$1+INT(-$N65/30))))</f>
        <v>0</v>
      </c>
      <c r="CM65" s="75">
        <f>IF(CM$7="",0,IF(CM$1=MAX($1:$1),$R63-SUM($T65:CL65),IF(CM$1=1,SUMIFS(63:63,$1:$1,"&gt;="&amp;1,$1:$1,"&lt;="&amp;INT(-$N65/30))+(-$N65/30-INT(-$N65/30))*SUMIFS(63:63,$1:$1,INT(-$N65/30)+1),0)+(-$N65/30-INT(-$N65/30))*SUMIFS(63:63,$1:$1,CM$1+INT(-$N65/30)+1)+(INT(-$N65/30)+1--$N65/30)*SUMIFS(63:63,$1:$1,CM$1+INT(-$N65/30))))</f>
        <v>0</v>
      </c>
      <c r="CN65" s="75">
        <f>IF(CN$7="",0,IF(CN$1=MAX($1:$1),$R63-SUM($T65:CM65),IF(CN$1=1,SUMIFS(63:63,$1:$1,"&gt;="&amp;1,$1:$1,"&lt;="&amp;INT(-$N65/30))+(-$N65/30-INT(-$N65/30))*SUMIFS(63:63,$1:$1,INT(-$N65/30)+1),0)+(-$N65/30-INT(-$N65/30))*SUMIFS(63:63,$1:$1,CN$1+INT(-$N65/30)+1)+(INT(-$N65/30)+1--$N65/30)*SUMIFS(63:63,$1:$1,CN$1+INT(-$N65/30))))</f>
        <v>0</v>
      </c>
      <c r="CO65" s="75">
        <f>IF(CO$7="",0,IF(CO$1=MAX($1:$1),$R63-SUM($T65:CN65),IF(CO$1=1,SUMIFS(63:63,$1:$1,"&gt;="&amp;1,$1:$1,"&lt;="&amp;INT(-$N65/30))+(-$N65/30-INT(-$N65/30))*SUMIFS(63:63,$1:$1,INT(-$N65/30)+1),0)+(-$N65/30-INT(-$N65/30))*SUMIFS(63:63,$1:$1,CO$1+INT(-$N65/30)+1)+(INT(-$N65/30)+1--$N65/30)*SUMIFS(63:63,$1:$1,CO$1+INT(-$N65/30))))</f>
        <v>0</v>
      </c>
      <c r="CP65" s="75">
        <f>IF(CP$7="",0,IF(CP$1=MAX($1:$1),$R63-SUM($T65:CO65),IF(CP$1=1,SUMIFS(63:63,$1:$1,"&gt;="&amp;1,$1:$1,"&lt;="&amp;INT(-$N65/30))+(-$N65/30-INT(-$N65/30))*SUMIFS(63:63,$1:$1,INT(-$N65/30)+1),0)+(-$N65/30-INT(-$N65/30))*SUMIFS(63:63,$1:$1,CP$1+INT(-$N65/30)+1)+(INT(-$N65/30)+1--$N65/30)*SUMIFS(63:63,$1:$1,CP$1+INT(-$N65/30))))</f>
        <v>0</v>
      </c>
      <c r="CQ65" s="75">
        <f>IF(CQ$7="",0,IF(CQ$1=MAX($1:$1),$R63-SUM($T65:CP65),IF(CQ$1=1,SUMIFS(63:63,$1:$1,"&gt;="&amp;1,$1:$1,"&lt;="&amp;INT(-$N65/30))+(-$N65/30-INT(-$N65/30))*SUMIFS(63:63,$1:$1,INT(-$N65/30)+1),0)+(-$N65/30-INT(-$N65/30))*SUMIFS(63:63,$1:$1,CQ$1+INT(-$N65/30)+1)+(INT(-$N65/30)+1--$N65/30)*SUMIFS(63:63,$1:$1,CQ$1+INT(-$N65/30))))</f>
        <v>0</v>
      </c>
      <c r="CR65" s="75">
        <f>IF(CR$7="",0,IF(CR$1=MAX($1:$1),$R63-SUM($T65:CQ65),IF(CR$1=1,SUMIFS(63:63,$1:$1,"&gt;="&amp;1,$1:$1,"&lt;="&amp;INT(-$N65/30))+(-$N65/30-INT(-$N65/30))*SUMIFS(63:63,$1:$1,INT(-$N65/30)+1),0)+(-$N65/30-INT(-$N65/30))*SUMIFS(63:63,$1:$1,CR$1+INT(-$N65/30)+1)+(INT(-$N65/30)+1--$N65/30)*SUMIFS(63:63,$1:$1,CR$1+INT(-$N65/30))))</f>
        <v>0</v>
      </c>
      <c r="CS65" s="75">
        <f>IF(CS$7="",0,IF(CS$1=MAX($1:$1),$R63-SUM($T65:CR65),IF(CS$1=1,SUMIFS(63:63,$1:$1,"&gt;="&amp;1,$1:$1,"&lt;="&amp;INT(-$N65/30))+(-$N65/30-INT(-$N65/30))*SUMIFS(63:63,$1:$1,INT(-$N65/30)+1),0)+(-$N65/30-INT(-$N65/30))*SUMIFS(63:63,$1:$1,CS$1+INT(-$N65/30)+1)+(INT(-$N65/30)+1--$N65/30)*SUMIFS(63:63,$1:$1,CS$1+INT(-$N65/30))))</f>
        <v>0</v>
      </c>
      <c r="CT65" s="75">
        <f>IF(CT$7="",0,IF(CT$1=MAX($1:$1),$R63-SUM($T65:CS65),IF(CT$1=1,SUMIFS(63:63,$1:$1,"&gt;="&amp;1,$1:$1,"&lt;="&amp;INT(-$N65/30))+(-$N65/30-INT(-$N65/30))*SUMIFS(63:63,$1:$1,INT(-$N65/30)+1),0)+(-$N65/30-INT(-$N65/30))*SUMIFS(63:63,$1:$1,CT$1+INT(-$N65/30)+1)+(INT(-$N65/30)+1--$N65/30)*SUMIFS(63:63,$1:$1,CT$1+INT(-$N65/30))))</f>
        <v>0</v>
      </c>
      <c r="CU65" s="75">
        <f>IF(CU$7="",0,IF(CU$1=MAX($1:$1),$R63-SUM($T65:CT65),IF(CU$1=1,SUMIFS(63:63,$1:$1,"&gt;="&amp;1,$1:$1,"&lt;="&amp;INT(-$N65/30))+(-$N65/30-INT(-$N65/30))*SUMIFS(63:63,$1:$1,INT(-$N65/30)+1),0)+(-$N65/30-INT(-$N65/30))*SUMIFS(63:63,$1:$1,CU$1+INT(-$N65/30)+1)+(INT(-$N65/30)+1--$N65/30)*SUMIFS(63:63,$1:$1,CU$1+INT(-$N65/30))))</f>
        <v>0</v>
      </c>
      <c r="CV65" s="75">
        <f>IF(CV$7="",0,IF(CV$1=MAX($1:$1),$R63-SUM($T65:CU65),IF(CV$1=1,SUMIFS(63:63,$1:$1,"&gt;="&amp;1,$1:$1,"&lt;="&amp;INT(-$N65/30))+(-$N65/30-INT(-$N65/30))*SUMIFS(63:63,$1:$1,INT(-$N65/30)+1),0)+(-$N65/30-INT(-$N65/30))*SUMIFS(63:63,$1:$1,CV$1+INT(-$N65/30)+1)+(INT(-$N65/30)+1--$N65/30)*SUMIFS(63:63,$1:$1,CV$1+INT(-$N65/30))))</f>
        <v>0</v>
      </c>
      <c r="CW65" s="75">
        <f>IF(CW$7="",0,IF(CW$1=MAX($1:$1),$R63-SUM($T65:CV65),IF(CW$1=1,SUMIFS(63:63,$1:$1,"&gt;="&amp;1,$1:$1,"&lt;="&amp;INT(-$N65/30))+(-$N65/30-INT(-$N65/30))*SUMIFS(63:63,$1:$1,INT(-$N65/30)+1),0)+(-$N65/30-INT(-$N65/30))*SUMIFS(63:63,$1:$1,CW$1+INT(-$N65/30)+1)+(INT(-$N65/30)+1--$N65/30)*SUMIFS(63:63,$1:$1,CW$1+INT(-$N65/30))))</f>
        <v>0</v>
      </c>
      <c r="CX65" s="75">
        <f>IF(CX$7="",0,IF(CX$1=MAX($1:$1),$R63-SUM($T65:CW65),IF(CX$1=1,SUMIFS(63:63,$1:$1,"&gt;="&amp;1,$1:$1,"&lt;="&amp;INT(-$N65/30))+(-$N65/30-INT(-$N65/30))*SUMIFS(63:63,$1:$1,INT(-$N65/30)+1),0)+(-$N65/30-INT(-$N65/30))*SUMIFS(63:63,$1:$1,CX$1+INT(-$N65/30)+1)+(INT(-$N65/30)+1--$N65/30)*SUMIFS(63:63,$1:$1,CX$1+INT(-$N65/30))))</f>
        <v>0</v>
      </c>
      <c r="CY65" s="75">
        <f>IF(CY$7="",0,IF(CY$1=MAX($1:$1),$R63-SUM($T65:CX65),IF(CY$1=1,SUMIFS(63:63,$1:$1,"&gt;="&amp;1,$1:$1,"&lt;="&amp;INT(-$N65/30))+(-$N65/30-INT(-$N65/30))*SUMIFS(63:63,$1:$1,INT(-$N65/30)+1),0)+(-$N65/30-INT(-$N65/30))*SUMIFS(63:63,$1:$1,CY$1+INT(-$N65/30)+1)+(INT(-$N65/30)+1--$N65/30)*SUMIFS(63:63,$1:$1,CY$1+INT(-$N65/30))))</f>
        <v>0</v>
      </c>
      <c r="CZ65" s="75">
        <f>IF(CZ$7="",0,IF(CZ$1=MAX($1:$1),$R63-SUM($T65:CY65),IF(CZ$1=1,SUMIFS(63:63,$1:$1,"&gt;="&amp;1,$1:$1,"&lt;="&amp;INT(-$N65/30))+(-$N65/30-INT(-$N65/30))*SUMIFS(63:63,$1:$1,INT(-$N65/30)+1),0)+(-$N65/30-INT(-$N65/30))*SUMIFS(63:63,$1:$1,CZ$1+INT(-$N65/30)+1)+(INT(-$N65/30)+1--$N65/30)*SUMIFS(63:63,$1:$1,CZ$1+INT(-$N65/30))))</f>
        <v>0</v>
      </c>
      <c r="DA65" s="75">
        <f>IF(DA$7="",0,IF(DA$1=MAX($1:$1),$R63-SUM($T65:CZ65),IF(DA$1=1,SUMIFS(63:63,$1:$1,"&gt;="&amp;1,$1:$1,"&lt;="&amp;INT(-$N65/30))+(-$N65/30-INT(-$N65/30))*SUMIFS(63:63,$1:$1,INT(-$N65/30)+1),0)+(-$N65/30-INT(-$N65/30))*SUMIFS(63:63,$1:$1,DA$1+INT(-$N65/30)+1)+(INT(-$N65/30)+1--$N65/30)*SUMIFS(63:63,$1:$1,DA$1+INT(-$N65/30))))</f>
        <v>0</v>
      </c>
      <c r="DB65" s="75">
        <f>IF(DB$7="",0,IF(DB$1=MAX($1:$1),$R63-SUM($T65:DA65),IF(DB$1=1,SUMIFS(63:63,$1:$1,"&gt;="&amp;1,$1:$1,"&lt;="&amp;INT(-$N65/30))+(-$N65/30-INT(-$N65/30))*SUMIFS(63:63,$1:$1,INT(-$N65/30)+1),0)+(-$N65/30-INT(-$N65/30))*SUMIFS(63:63,$1:$1,DB$1+INT(-$N65/30)+1)+(INT(-$N65/30)+1--$N65/30)*SUMIFS(63:63,$1:$1,DB$1+INT(-$N65/30))))</f>
        <v>0</v>
      </c>
      <c r="DC65" s="75">
        <f>IF(DC$7="",0,IF(DC$1=MAX($1:$1),$R63-SUM($T65:DB65),IF(DC$1=1,SUMIFS(63:63,$1:$1,"&gt;="&amp;1,$1:$1,"&lt;="&amp;INT(-$N65/30))+(-$N65/30-INT(-$N65/30))*SUMIFS(63:63,$1:$1,INT(-$N65/30)+1),0)+(-$N65/30-INT(-$N65/30))*SUMIFS(63:63,$1:$1,DC$1+INT(-$N65/30)+1)+(INT(-$N65/30)+1--$N65/30)*SUMIFS(63:63,$1:$1,DC$1+INT(-$N65/30))))</f>
        <v>0</v>
      </c>
      <c r="DD65" s="75">
        <f>IF(DD$7="",0,IF(DD$1=MAX($1:$1),$R63-SUM($T65:DC65),IF(DD$1=1,SUMIFS(63:63,$1:$1,"&gt;="&amp;1,$1:$1,"&lt;="&amp;INT(-$N65/30))+(-$N65/30-INT(-$N65/30))*SUMIFS(63:63,$1:$1,INT(-$N65/30)+1),0)+(-$N65/30-INT(-$N65/30))*SUMIFS(63:63,$1:$1,DD$1+INT(-$N65/30)+1)+(INT(-$N65/30)+1--$N65/30)*SUMIFS(63:63,$1:$1,DD$1+INT(-$N65/30))))</f>
        <v>0</v>
      </c>
      <c r="DE65" s="75">
        <f>IF(DE$7="",0,IF(DE$1=MAX($1:$1),$R63-SUM($T65:DD65),IF(DE$1=1,SUMIFS(63:63,$1:$1,"&gt;="&amp;1,$1:$1,"&lt;="&amp;INT(-$N65/30))+(-$N65/30-INT(-$N65/30))*SUMIFS(63:63,$1:$1,INT(-$N65/30)+1),0)+(-$N65/30-INT(-$N65/30))*SUMIFS(63:63,$1:$1,DE$1+INT(-$N65/30)+1)+(INT(-$N65/30)+1--$N65/30)*SUMIFS(63:63,$1:$1,DE$1+INT(-$N65/30))))</f>
        <v>0</v>
      </c>
      <c r="DF65" s="75">
        <f>IF(DF$7="",0,IF(DF$1=MAX($1:$1),$R63-SUM($T65:DE65),IF(DF$1=1,SUMIFS(63:63,$1:$1,"&gt;="&amp;1,$1:$1,"&lt;="&amp;INT(-$N65/30))+(-$N65/30-INT(-$N65/30))*SUMIFS(63:63,$1:$1,INT(-$N65/30)+1),0)+(-$N65/30-INT(-$N65/30))*SUMIFS(63:63,$1:$1,DF$1+INT(-$N65/30)+1)+(INT(-$N65/30)+1--$N65/30)*SUMIFS(63:63,$1:$1,DF$1+INT(-$N65/30))))</f>
        <v>0</v>
      </c>
      <c r="DG65" s="75">
        <f>IF(DG$7="",0,IF(DG$1=MAX($1:$1),$R63-SUM($T65:DF65),IF(DG$1=1,SUMIFS(63:63,$1:$1,"&gt;="&amp;1,$1:$1,"&lt;="&amp;INT(-$N65/30))+(-$N65/30-INT(-$N65/30))*SUMIFS(63:63,$1:$1,INT(-$N65/30)+1),0)+(-$N65/30-INT(-$N65/30))*SUMIFS(63:63,$1:$1,DG$1+INT(-$N65/30)+1)+(INT(-$N65/30)+1--$N65/30)*SUMIFS(63:63,$1:$1,DG$1+INT(-$N65/30))))</f>
        <v>0</v>
      </c>
      <c r="DH65" s="75">
        <f>IF(DH$7="",0,IF(DH$1=MAX($1:$1),$R63-SUM($T65:DG65),IF(DH$1=1,SUMIFS(63:63,$1:$1,"&gt;="&amp;1,$1:$1,"&lt;="&amp;INT(-$N65/30))+(-$N65/30-INT(-$N65/30))*SUMIFS(63:63,$1:$1,INT(-$N65/30)+1),0)+(-$N65/30-INT(-$N65/30))*SUMIFS(63:63,$1:$1,DH$1+INT(-$N65/30)+1)+(INT(-$N65/30)+1--$N65/30)*SUMIFS(63:63,$1:$1,DH$1+INT(-$N65/30))))</f>
        <v>0</v>
      </c>
      <c r="DI65" s="75">
        <f>IF(DI$7="",0,IF(DI$1=MAX($1:$1),$R63-SUM($T65:DH65),IF(DI$1=1,SUMIFS(63:63,$1:$1,"&gt;="&amp;1,$1:$1,"&lt;="&amp;INT(-$N65/30))+(-$N65/30-INT(-$N65/30))*SUMIFS(63:63,$1:$1,INT(-$N65/30)+1),0)+(-$N65/30-INT(-$N65/30))*SUMIFS(63:63,$1:$1,DI$1+INT(-$N65/30)+1)+(INT(-$N65/30)+1--$N65/30)*SUMIFS(63:63,$1:$1,DI$1+INT(-$N65/30))))</f>
        <v>0</v>
      </c>
      <c r="DJ65" s="75">
        <f>IF(DJ$7="",0,IF(DJ$1=MAX($1:$1),$R63-SUM($T65:DI65),IF(DJ$1=1,SUMIFS(63:63,$1:$1,"&gt;="&amp;1,$1:$1,"&lt;="&amp;INT(-$N65/30))+(-$N65/30-INT(-$N65/30))*SUMIFS(63:63,$1:$1,INT(-$N65/30)+1),0)+(-$N65/30-INT(-$N65/30))*SUMIFS(63:63,$1:$1,DJ$1+INT(-$N65/30)+1)+(INT(-$N65/30)+1--$N65/30)*SUMIFS(63:63,$1:$1,DJ$1+INT(-$N65/30))))</f>
        <v>0</v>
      </c>
      <c r="DK65" s="75">
        <f>IF(DK$7="",0,IF(DK$1=MAX($1:$1),$R63-SUM($T65:DJ65),IF(DK$1=1,SUMIFS(63:63,$1:$1,"&gt;="&amp;1,$1:$1,"&lt;="&amp;INT(-$N65/30))+(-$N65/30-INT(-$N65/30))*SUMIFS(63:63,$1:$1,INT(-$N65/30)+1),0)+(-$N65/30-INT(-$N65/30))*SUMIFS(63:63,$1:$1,DK$1+INT(-$N65/30)+1)+(INT(-$N65/30)+1--$N65/30)*SUMIFS(63:63,$1:$1,DK$1+INT(-$N65/30))))</f>
        <v>0</v>
      </c>
      <c r="DL65" s="75">
        <f>IF(DL$7="",0,IF(DL$1=MAX($1:$1),$R63-SUM($T65:DK65),IF(DL$1=1,SUMIFS(63:63,$1:$1,"&gt;="&amp;1,$1:$1,"&lt;="&amp;INT(-$N65/30))+(-$N65/30-INT(-$N65/30))*SUMIFS(63:63,$1:$1,INT(-$N65/30)+1),0)+(-$N65/30-INT(-$N65/30))*SUMIFS(63:63,$1:$1,DL$1+INT(-$N65/30)+1)+(INT(-$N65/30)+1--$N65/30)*SUMIFS(63:63,$1:$1,DL$1+INT(-$N65/30))))</f>
        <v>0</v>
      </c>
      <c r="DM65" s="75">
        <f>IF(DM$7="",0,IF(DM$1=MAX($1:$1),$R63-SUM($T65:DL65),IF(DM$1=1,SUMIFS(63:63,$1:$1,"&gt;="&amp;1,$1:$1,"&lt;="&amp;INT(-$N65/30))+(-$N65/30-INT(-$N65/30))*SUMIFS(63:63,$1:$1,INT(-$N65/30)+1),0)+(-$N65/30-INT(-$N65/30))*SUMIFS(63:63,$1:$1,DM$1+INT(-$N65/30)+1)+(INT(-$N65/30)+1--$N65/30)*SUMIFS(63:63,$1:$1,DM$1+INT(-$N65/30))))</f>
        <v>0</v>
      </c>
      <c r="DN65" s="75">
        <f>IF(DN$7="",0,IF(DN$1=MAX($1:$1),$R63-SUM($T65:DM65),IF(DN$1=1,SUMIFS(63:63,$1:$1,"&gt;="&amp;1,$1:$1,"&lt;="&amp;INT(-$N65/30))+(-$N65/30-INT(-$N65/30))*SUMIFS(63:63,$1:$1,INT(-$N65/30)+1),0)+(-$N65/30-INT(-$N65/30))*SUMIFS(63:63,$1:$1,DN$1+INT(-$N65/30)+1)+(INT(-$N65/30)+1--$N65/30)*SUMIFS(63:63,$1:$1,DN$1+INT(-$N65/30))))</f>
        <v>0</v>
      </c>
      <c r="DO65" s="75">
        <f>IF(DO$7="",0,IF(DO$1=MAX($1:$1),$R63-SUM($T65:DN65),IF(DO$1=1,SUMIFS(63:63,$1:$1,"&gt;="&amp;1,$1:$1,"&lt;="&amp;INT(-$N65/30))+(-$N65/30-INT(-$N65/30))*SUMIFS(63:63,$1:$1,INT(-$N65/30)+1),0)+(-$N65/30-INT(-$N65/30))*SUMIFS(63:63,$1:$1,DO$1+INT(-$N65/30)+1)+(INT(-$N65/30)+1--$N65/30)*SUMIFS(63:63,$1:$1,DO$1+INT(-$N65/30))))</f>
        <v>0</v>
      </c>
      <c r="DP65" s="75">
        <f>IF(DP$7="",0,IF(DP$1=MAX($1:$1),$R63-SUM($T65:DO65),IF(DP$1=1,SUMIFS(63:63,$1:$1,"&gt;="&amp;1,$1:$1,"&lt;="&amp;INT(-$N65/30))+(-$N65/30-INT(-$N65/30))*SUMIFS(63:63,$1:$1,INT(-$N65/30)+1),0)+(-$N65/30-INT(-$N65/30))*SUMIFS(63:63,$1:$1,DP$1+INT(-$N65/30)+1)+(INT(-$N65/30)+1--$N65/30)*SUMIFS(63:63,$1:$1,DP$1+INT(-$N65/30))))</f>
        <v>0</v>
      </c>
      <c r="DQ65" s="75">
        <f>IF(DQ$7="",0,IF(DQ$1=MAX($1:$1),$R63-SUM($T65:DP65),IF(DQ$1=1,SUMIFS(63:63,$1:$1,"&gt;="&amp;1,$1:$1,"&lt;="&amp;INT(-$N65/30))+(-$N65/30-INT(-$N65/30))*SUMIFS(63:63,$1:$1,INT(-$N65/30)+1),0)+(-$N65/30-INT(-$N65/30))*SUMIFS(63:63,$1:$1,DQ$1+INT(-$N65/30)+1)+(INT(-$N65/30)+1--$N65/30)*SUMIFS(63:63,$1:$1,DQ$1+INT(-$N65/30))))</f>
        <v>0</v>
      </c>
      <c r="DR65" s="75">
        <f>IF(DR$7="",0,IF(DR$1=MAX($1:$1),$R63-SUM($T65:DQ65),IF(DR$1=1,SUMIFS(63:63,$1:$1,"&gt;="&amp;1,$1:$1,"&lt;="&amp;INT(-$N65/30))+(-$N65/30-INT(-$N65/30))*SUMIFS(63:63,$1:$1,INT(-$N65/30)+1),0)+(-$N65/30-INT(-$N65/30))*SUMIFS(63:63,$1:$1,DR$1+INT(-$N65/30)+1)+(INT(-$N65/30)+1--$N65/30)*SUMIFS(63:63,$1:$1,DR$1+INT(-$N65/30))))</f>
        <v>0</v>
      </c>
      <c r="DS65" s="75">
        <f>IF(DS$7="",0,IF(DS$1=MAX($1:$1),$R63-SUM($T65:DR65),IF(DS$1=1,SUMIFS(63:63,$1:$1,"&gt;="&amp;1,$1:$1,"&lt;="&amp;INT(-$N65/30))+(-$N65/30-INT(-$N65/30))*SUMIFS(63:63,$1:$1,INT(-$N65/30)+1),0)+(-$N65/30-INT(-$N65/30))*SUMIFS(63:63,$1:$1,DS$1+INT(-$N65/30)+1)+(INT(-$N65/30)+1--$N65/30)*SUMIFS(63:63,$1:$1,DS$1+INT(-$N65/30))))</f>
        <v>0</v>
      </c>
      <c r="DT65" s="75">
        <f>IF(DT$7="",0,IF(DT$1=MAX($1:$1),$R63-SUM($T65:DS65),IF(DT$1=1,SUMIFS(63:63,$1:$1,"&gt;="&amp;1,$1:$1,"&lt;="&amp;INT(-$N65/30))+(-$N65/30-INT(-$N65/30))*SUMIFS(63:63,$1:$1,INT(-$N65/30)+1),0)+(-$N65/30-INT(-$N65/30))*SUMIFS(63:63,$1:$1,DT$1+INT(-$N65/30)+1)+(INT(-$N65/30)+1--$N65/30)*SUMIFS(63:63,$1:$1,DT$1+INT(-$N65/30))))</f>
        <v>0</v>
      </c>
      <c r="DU65" s="75">
        <f>IF(DU$7="",0,IF(DU$1=MAX($1:$1),$R63-SUM($T65:DT65),IF(DU$1=1,SUMIFS(63:63,$1:$1,"&gt;="&amp;1,$1:$1,"&lt;="&amp;INT(-$N65/30))+(-$N65/30-INT(-$N65/30))*SUMIFS(63:63,$1:$1,INT(-$N65/30)+1),0)+(-$N65/30-INT(-$N65/30))*SUMIFS(63:63,$1:$1,DU$1+INT(-$N65/30)+1)+(INT(-$N65/30)+1--$N65/30)*SUMIFS(63:63,$1:$1,DU$1+INT(-$N65/30))))</f>
        <v>0</v>
      </c>
      <c r="DV65" s="75">
        <f>IF(DV$7="",0,IF(DV$1=MAX($1:$1),$R63-SUM($T65:DU65),IF(DV$1=1,SUMIFS(63:63,$1:$1,"&gt;="&amp;1,$1:$1,"&lt;="&amp;INT(-$N65/30))+(-$N65/30-INT(-$N65/30))*SUMIFS(63:63,$1:$1,INT(-$N65/30)+1),0)+(-$N65/30-INT(-$N65/30))*SUMIFS(63:63,$1:$1,DV$1+INT(-$N65/30)+1)+(INT(-$N65/30)+1--$N65/30)*SUMIFS(63:63,$1:$1,DV$1+INT(-$N65/30))))</f>
        <v>0</v>
      </c>
      <c r="DW65" s="75">
        <f>IF(DW$7="",0,IF(DW$1=MAX($1:$1),$R63-SUM($T65:DV65),IF(DW$1=1,SUMIFS(63:63,$1:$1,"&gt;="&amp;1,$1:$1,"&lt;="&amp;INT(-$N65/30))+(-$N65/30-INT(-$N65/30))*SUMIFS(63:63,$1:$1,INT(-$N65/30)+1),0)+(-$N65/30-INT(-$N65/30))*SUMIFS(63:63,$1:$1,DW$1+INT(-$N65/30)+1)+(INT(-$N65/30)+1--$N65/30)*SUMIFS(63:63,$1:$1,DW$1+INT(-$N65/30))))</f>
        <v>0</v>
      </c>
      <c r="DX65" s="75">
        <f>IF(DX$7="",0,IF(DX$1=MAX($1:$1),$R63-SUM($T65:DW65),IF(DX$1=1,SUMIFS(63:63,$1:$1,"&gt;="&amp;1,$1:$1,"&lt;="&amp;INT(-$N65/30))+(-$N65/30-INT(-$N65/30))*SUMIFS(63:63,$1:$1,INT(-$N65/30)+1),0)+(-$N65/30-INT(-$N65/30))*SUMIFS(63:63,$1:$1,DX$1+INT(-$N65/30)+1)+(INT(-$N65/30)+1--$N65/30)*SUMIFS(63:63,$1:$1,DX$1+INT(-$N65/30))))</f>
        <v>0</v>
      </c>
      <c r="DY65" s="75">
        <f>IF(DY$7="",0,IF(DY$1=MAX($1:$1),$R63-SUM($T65:DX65),IF(DY$1=1,SUMIFS(63:63,$1:$1,"&gt;="&amp;1,$1:$1,"&lt;="&amp;INT(-$N65/30))+(-$N65/30-INT(-$N65/30))*SUMIFS(63:63,$1:$1,INT(-$N65/30)+1),0)+(-$N65/30-INT(-$N65/30))*SUMIFS(63:63,$1:$1,DY$1+INT(-$N65/30)+1)+(INT(-$N65/30)+1--$N65/30)*SUMIFS(63:63,$1:$1,DY$1+INT(-$N65/30))))</f>
        <v>0</v>
      </c>
      <c r="DZ65" s="75">
        <f>IF(DZ$7="",0,IF(DZ$1=MAX($1:$1),$R63-SUM($T65:DY65),IF(DZ$1=1,SUMIFS(63:63,$1:$1,"&gt;="&amp;1,$1:$1,"&lt;="&amp;INT(-$N65/30))+(-$N65/30-INT(-$N65/30))*SUMIFS(63:63,$1:$1,INT(-$N65/30)+1),0)+(-$N65/30-INT(-$N65/30))*SUMIFS(63:63,$1:$1,DZ$1+INT(-$N65/30)+1)+(INT(-$N65/30)+1--$N65/30)*SUMIFS(63:63,$1:$1,DZ$1+INT(-$N65/30))))</f>
        <v>0</v>
      </c>
      <c r="EA65" s="75">
        <f>IF(EA$7="",0,IF(EA$1=MAX($1:$1),$R63-SUM($T65:DZ65),IF(EA$1=1,SUMIFS(63:63,$1:$1,"&gt;="&amp;1,$1:$1,"&lt;="&amp;INT(-$N65/30))+(-$N65/30-INT(-$N65/30))*SUMIFS(63:63,$1:$1,INT(-$N65/30)+1),0)+(-$N65/30-INT(-$N65/30))*SUMIFS(63:63,$1:$1,EA$1+INT(-$N65/30)+1)+(INT(-$N65/30)+1--$N65/30)*SUMIFS(63:63,$1:$1,EA$1+INT(-$N65/30))))</f>
        <v>0</v>
      </c>
      <c r="EB65" s="75">
        <f>IF(EB$7="",0,IF(EB$1=MAX($1:$1),$R63-SUM($T65:EA65),IF(EB$1=1,SUMIFS(63:63,$1:$1,"&gt;="&amp;1,$1:$1,"&lt;="&amp;INT(-$N65/30))+(-$N65/30-INT(-$N65/30))*SUMIFS(63:63,$1:$1,INT(-$N65/30)+1),0)+(-$N65/30-INT(-$N65/30))*SUMIFS(63:63,$1:$1,EB$1+INT(-$N65/30)+1)+(INT(-$N65/30)+1--$N65/30)*SUMIFS(63:63,$1:$1,EB$1+INT(-$N65/30))))</f>
        <v>0</v>
      </c>
      <c r="EC65" s="75">
        <f>IF(EC$7="",0,IF(EC$1=MAX($1:$1),$R63-SUM($T65:EB65),IF(EC$1=1,SUMIFS(63:63,$1:$1,"&gt;="&amp;1,$1:$1,"&lt;="&amp;INT(-$N65/30))+(-$N65/30-INT(-$N65/30))*SUMIFS(63:63,$1:$1,INT(-$N65/30)+1),0)+(-$N65/30-INT(-$N65/30))*SUMIFS(63:63,$1:$1,EC$1+INT(-$N65/30)+1)+(INT(-$N65/30)+1--$N65/30)*SUMIFS(63:63,$1:$1,EC$1+INT(-$N65/30))))</f>
        <v>0</v>
      </c>
      <c r="ED65" s="75">
        <f>IF(ED$7="",0,IF(ED$1=MAX($1:$1),$R63-SUM($T65:EC65),IF(ED$1=1,SUMIFS(63:63,$1:$1,"&gt;="&amp;1,$1:$1,"&lt;="&amp;INT(-$N65/30))+(-$N65/30-INT(-$N65/30))*SUMIFS(63:63,$1:$1,INT(-$N65/30)+1),0)+(-$N65/30-INT(-$N65/30))*SUMIFS(63:63,$1:$1,ED$1+INT(-$N65/30)+1)+(INT(-$N65/30)+1--$N65/30)*SUMIFS(63:63,$1:$1,ED$1+INT(-$N65/30))))</f>
        <v>0</v>
      </c>
      <c r="EE65" s="75">
        <f>IF(EE$7="",0,IF(EE$1=MAX($1:$1),$R63-SUM($T65:ED65),IF(EE$1=1,SUMIFS(63:63,$1:$1,"&gt;="&amp;1,$1:$1,"&lt;="&amp;INT(-$N65/30))+(-$N65/30-INT(-$N65/30))*SUMIFS(63:63,$1:$1,INT(-$N65/30)+1),0)+(-$N65/30-INT(-$N65/30))*SUMIFS(63:63,$1:$1,EE$1+INT(-$N65/30)+1)+(INT(-$N65/30)+1--$N65/30)*SUMIFS(63:63,$1:$1,EE$1+INT(-$N65/30))))</f>
        <v>0</v>
      </c>
      <c r="EF65" s="75">
        <f>IF(EF$7="",0,IF(EF$1=MAX($1:$1),$R63-SUM($T65:EE65),IF(EF$1=1,SUMIFS(63:63,$1:$1,"&gt;="&amp;1,$1:$1,"&lt;="&amp;INT(-$N65/30))+(-$N65/30-INT(-$N65/30))*SUMIFS(63:63,$1:$1,INT(-$N65/30)+1),0)+(-$N65/30-INT(-$N65/30))*SUMIFS(63:63,$1:$1,EF$1+INT(-$N65/30)+1)+(INT(-$N65/30)+1--$N65/30)*SUMIFS(63:63,$1:$1,EF$1+INT(-$N65/30))))</f>
        <v>0</v>
      </c>
      <c r="EG65" s="75">
        <f>IF(EG$7="",0,IF(EG$1=MAX($1:$1),$R63-SUM($T65:EF65),IF(EG$1=1,SUMIFS(63:63,$1:$1,"&gt;="&amp;1,$1:$1,"&lt;="&amp;INT(-$N65/30))+(-$N65/30-INT(-$N65/30))*SUMIFS(63:63,$1:$1,INT(-$N65/30)+1),0)+(-$N65/30-INT(-$N65/30))*SUMIFS(63:63,$1:$1,EG$1+INT(-$N65/30)+1)+(INT(-$N65/30)+1--$N65/30)*SUMIFS(63:63,$1:$1,EG$1+INT(-$N65/30))))</f>
        <v>0</v>
      </c>
      <c r="EH65" s="75">
        <f>IF(EH$7="",0,IF(EH$1=MAX($1:$1),$R63-SUM($T65:EG65),IF(EH$1=1,SUMIFS(63:63,$1:$1,"&gt;="&amp;1,$1:$1,"&lt;="&amp;INT(-$N65/30))+(-$N65/30-INT(-$N65/30))*SUMIFS(63:63,$1:$1,INT(-$N65/30)+1),0)+(-$N65/30-INT(-$N65/30))*SUMIFS(63:63,$1:$1,EH$1+INT(-$N65/30)+1)+(INT(-$N65/30)+1--$N65/30)*SUMIFS(63:63,$1:$1,EH$1+INT(-$N65/30))))</f>
        <v>0</v>
      </c>
      <c r="EI65" s="75">
        <f>IF(EI$7="",0,IF(EI$1=MAX($1:$1),$R63-SUM($T65:EH65),IF(EI$1=1,SUMIFS(63:63,$1:$1,"&gt;="&amp;1,$1:$1,"&lt;="&amp;INT(-$N65/30))+(-$N65/30-INT(-$N65/30))*SUMIFS(63:63,$1:$1,INT(-$N65/30)+1),0)+(-$N65/30-INT(-$N65/30))*SUMIFS(63:63,$1:$1,EI$1+INT(-$N65/30)+1)+(INT(-$N65/30)+1--$N65/30)*SUMIFS(63:63,$1:$1,EI$1+INT(-$N65/30))))</f>
        <v>0</v>
      </c>
      <c r="EJ65" s="75">
        <f>IF(EJ$7="",0,IF(EJ$1=MAX($1:$1),$R63-SUM($T65:EI65),IF(EJ$1=1,SUMIFS(63:63,$1:$1,"&gt;="&amp;1,$1:$1,"&lt;="&amp;INT(-$N65/30))+(-$N65/30-INT(-$N65/30))*SUMIFS(63:63,$1:$1,INT(-$N65/30)+1),0)+(-$N65/30-INT(-$N65/30))*SUMIFS(63:63,$1:$1,EJ$1+INT(-$N65/30)+1)+(INT(-$N65/30)+1--$N65/30)*SUMIFS(63:63,$1:$1,EJ$1+INT(-$N65/30))))</f>
        <v>0</v>
      </c>
      <c r="EK65" s="75">
        <f>IF(EK$7="",0,IF(EK$1=MAX($1:$1),$R63-SUM($T65:EJ65),IF(EK$1=1,SUMIFS(63:63,$1:$1,"&gt;="&amp;1,$1:$1,"&lt;="&amp;INT(-$N65/30))+(-$N65/30-INT(-$N65/30))*SUMIFS(63:63,$1:$1,INT(-$N65/30)+1),0)+(-$N65/30-INT(-$N65/30))*SUMIFS(63:63,$1:$1,EK$1+INT(-$N65/30)+1)+(INT(-$N65/30)+1--$N65/30)*SUMIFS(63:63,$1:$1,EK$1+INT(-$N65/30))))</f>
        <v>0</v>
      </c>
      <c r="EL65" s="75">
        <f>IF(EL$7="",0,IF(EL$1=MAX($1:$1),$R63-SUM($T65:EK65),IF(EL$1=1,SUMIFS(63:63,$1:$1,"&gt;="&amp;1,$1:$1,"&lt;="&amp;INT(-$N65/30))+(-$N65/30-INT(-$N65/30))*SUMIFS(63:63,$1:$1,INT(-$N65/30)+1),0)+(-$N65/30-INT(-$N65/30))*SUMIFS(63:63,$1:$1,EL$1+INT(-$N65/30)+1)+(INT(-$N65/30)+1--$N65/30)*SUMIFS(63:63,$1:$1,EL$1+INT(-$N65/30))))</f>
        <v>0</v>
      </c>
      <c r="EM65" s="75">
        <f>IF(EM$7="",0,IF(EM$1=MAX($1:$1),$R63-SUM($T65:EL65),IF(EM$1=1,SUMIFS(63:63,$1:$1,"&gt;="&amp;1,$1:$1,"&lt;="&amp;INT(-$N65/30))+(-$N65/30-INT(-$N65/30))*SUMIFS(63:63,$1:$1,INT(-$N65/30)+1),0)+(-$N65/30-INT(-$N65/30))*SUMIFS(63:63,$1:$1,EM$1+INT(-$N65/30)+1)+(INT(-$N65/30)+1--$N65/30)*SUMIFS(63:63,$1:$1,EM$1+INT(-$N65/30))))</f>
        <v>0</v>
      </c>
      <c r="EN65" s="75">
        <f>IF(EN$7="",0,IF(EN$1=MAX($1:$1),$R63-SUM($T65:EM65),IF(EN$1=1,SUMIFS(63:63,$1:$1,"&gt;="&amp;1,$1:$1,"&lt;="&amp;INT(-$N65/30))+(-$N65/30-INT(-$N65/30))*SUMIFS(63:63,$1:$1,INT(-$N65/30)+1),0)+(-$N65/30-INT(-$N65/30))*SUMIFS(63:63,$1:$1,EN$1+INT(-$N65/30)+1)+(INT(-$N65/30)+1--$N65/30)*SUMIFS(63:63,$1:$1,EN$1+INT(-$N65/30))))</f>
        <v>0</v>
      </c>
      <c r="EO65" s="75">
        <f>IF(EO$7="",0,IF(EO$1=MAX($1:$1),$R63-SUM($T65:EN65),IF(EO$1=1,SUMIFS(63:63,$1:$1,"&gt;="&amp;1,$1:$1,"&lt;="&amp;INT(-$N65/30))+(-$N65/30-INT(-$N65/30))*SUMIFS(63:63,$1:$1,INT(-$N65/30)+1),0)+(-$N65/30-INT(-$N65/30))*SUMIFS(63:63,$1:$1,EO$1+INT(-$N65/30)+1)+(INT(-$N65/30)+1--$N65/30)*SUMIFS(63:63,$1:$1,EO$1+INT(-$N65/30))))</f>
        <v>0</v>
      </c>
      <c r="EP65" s="75">
        <f>IF(EP$7="",0,IF(EP$1=MAX($1:$1),$R63-SUM($T65:EO65),IF(EP$1=1,SUMIFS(63:63,$1:$1,"&gt;="&amp;1,$1:$1,"&lt;="&amp;INT(-$N65/30))+(-$N65/30-INT(-$N65/30))*SUMIFS(63:63,$1:$1,INT(-$N65/30)+1),0)+(-$N65/30-INT(-$N65/30))*SUMIFS(63:63,$1:$1,EP$1+INT(-$N65/30)+1)+(INT(-$N65/30)+1--$N65/30)*SUMIFS(63:63,$1:$1,EP$1+INT(-$N65/30))))</f>
        <v>0</v>
      </c>
      <c r="EQ65" s="75">
        <f>IF(EQ$7="",0,IF(EQ$1=MAX($1:$1),$R63-SUM($T65:EP65),IF(EQ$1=1,SUMIFS(63:63,$1:$1,"&gt;="&amp;1,$1:$1,"&lt;="&amp;INT(-$N65/30))+(-$N65/30-INT(-$N65/30))*SUMIFS(63:63,$1:$1,INT(-$N65/30)+1),0)+(-$N65/30-INT(-$N65/30))*SUMIFS(63:63,$1:$1,EQ$1+INT(-$N65/30)+1)+(INT(-$N65/30)+1--$N65/30)*SUMIFS(63:63,$1:$1,EQ$1+INT(-$N65/30))))</f>
        <v>0</v>
      </c>
      <c r="ER65" s="75">
        <f>IF(ER$7="",0,IF(ER$1=MAX($1:$1),$R63-SUM($T65:EQ65),IF(ER$1=1,SUMIFS(63:63,$1:$1,"&gt;="&amp;1,$1:$1,"&lt;="&amp;INT(-$N65/30))+(-$N65/30-INT(-$N65/30))*SUMIFS(63:63,$1:$1,INT(-$N65/30)+1),0)+(-$N65/30-INT(-$N65/30))*SUMIFS(63:63,$1:$1,ER$1+INT(-$N65/30)+1)+(INT(-$N65/30)+1--$N65/30)*SUMIFS(63:63,$1:$1,ER$1+INT(-$N65/30))))</f>
        <v>0</v>
      </c>
      <c r="ES65" s="75">
        <f>IF(ES$7="",0,IF(ES$1=MAX($1:$1),$R63-SUM($T65:ER65),IF(ES$1=1,SUMIFS(63:63,$1:$1,"&gt;="&amp;1,$1:$1,"&lt;="&amp;INT(-$N65/30))+(-$N65/30-INT(-$N65/30))*SUMIFS(63:63,$1:$1,INT(-$N65/30)+1),0)+(-$N65/30-INT(-$N65/30))*SUMIFS(63:63,$1:$1,ES$1+INT(-$N65/30)+1)+(INT(-$N65/30)+1--$N65/30)*SUMIFS(63:63,$1:$1,ES$1+INT(-$N65/30))))</f>
        <v>0</v>
      </c>
      <c r="ET65" s="75">
        <f>IF(ET$7="",0,IF(ET$1=MAX($1:$1),$R63-SUM($T65:ES65),IF(ET$1=1,SUMIFS(63:63,$1:$1,"&gt;="&amp;1,$1:$1,"&lt;="&amp;INT(-$N65/30))+(-$N65/30-INT(-$N65/30))*SUMIFS(63:63,$1:$1,INT(-$N65/30)+1),0)+(-$N65/30-INT(-$N65/30))*SUMIFS(63:63,$1:$1,ET$1+INT(-$N65/30)+1)+(INT(-$N65/30)+1--$N65/30)*SUMIFS(63:63,$1:$1,ET$1+INT(-$N65/30))))</f>
        <v>0</v>
      </c>
      <c r="EU65" s="75">
        <f>IF(EU$7="",0,IF(EU$1=MAX($1:$1),$R63-SUM($T65:ET65),IF(EU$1=1,SUMIFS(63:63,$1:$1,"&gt;="&amp;1,$1:$1,"&lt;="&amp;INT(-$N65/30))+(-$N65/30-INT(-$N65/30))*SUMIFS(63:63,$1:$1,INT(-$N65/30)+1),0)+(-$N65/30-INT(-$N65/30))*SUMIFS(63:63,$1:$1,EU$1+INT(-$N65/30)+1)+(INT(-$N65/30)+1--$N65/30)*SUMIFS(63:63,$1:$1,EU$1+INT(-$N65/30))))</f>
        <v>0</v>
      </c>
      <c r="EV65" s="75">
        <f>IF(EV$7="",0,IF(EV$1=MAX($1:$1),$R63-SUM($T65:EU65),IF(EV$1=1,SUMIFS(63:63,$1:$1,"&gt;="&amp;1,$1:$1,"&lt;="&amp;INT(-$N65/30))+(-$N65/30-INT(-$N65/30))*SUMIFS(63:63,$1:$1,INT(-$N65/30)+1),0)+(-$N65/30-INT(-$N65/30))*SUMIFS(63:63,$1:$1,EV$1+INT(-$N65/30)+1)+(INT(-$N65/30)+1--$N65/30)*SUMIFS(63:63,$1:$1,EV$1+INT(-$N65/30))))</f>
        <v>0</v>
      </c>
      <c r="EW65" s="75">
        <f>IF(EW$7="",0,IF(EW$1=MAX($1:$1),$R63-SUM($T65:EV65),IF(EW$1=1,SUMIFS(63:63,$1:$1,"&gt;="&amp;1,$1:$1,"&lt;="&amp;INT(-$N65/30))+(-$N65/30-INT(-$N65/30))*SUMIFS(63:63,$1:$1,INT(-$N65/30)+1),0)+(-$N65/30-INT(-$N65/30))*SUMIFS(63:63,$1:$1,EW$1+INT(-$N65/30)+1)+(INT(-$N65/30)+1--$N65/30)*SUMIFS(63:63,$1:$1,EW$1+INT(-$N65/30))))</f>
        <v>0</v>
      </c>
      <c r="EX65" s="75">
        <f>IF(EX$7="",0,IF(EX$1=MAX($1:$1),$R63-SUM($T65:EW65),IF(EX$1=1,SUMIFS(63:63,$1:$1,"&gt;="&amp;1,$1:$1,"&lt;="&amp;INT(-$N65/30))+(-$N65/30-INT(-$N65/30))*SUMIFS(63:63,$1:$1,INT(-$N65/30)+1),0)+(-$N65/30-INT(-$N65/30))*SUMIFS(63:63,$1:$1,EX$1+INT(-$N65/30)+1)+(INT(-$N65/30)+1--$N65/30)*SUMIFS(63:63,$1:$1,EX$1+INT(-$N65/30))))</f>
        <v>0</v>
      </c>
      <c r="EY65" s="75">
        <f>IF(EY$7="",0,IF(EY$1=MAX($1:$1),$R63-SUM($T65:EX65),IF(EY$1=1,SUMIFS(63:63,$1:$1,"&gt;="&amp;1,$1:$1,"&lt;="&amp;INT(-$N65/30))+(-$N65/30-INT(-$N65/30))*SUMIFS(63:63,$1:$1,INT(-$N65/30)+1),0)+(-$N65/30-INT(-$N65/30))*SUMIFS(63:63,$1:$1,EY$1+INT(-$N65/30)+1)+(INT(-$N65/30)+1--$N65/30)*SUMIFS(63:63,$1:$1,EY$1+INT(-$N65/30))))</f>
        <v>0</v>
      </c>
      <c r="EZ65" s="75">
        <f>IF(EZ$7="",0,IF(EZ$1=MAX($1:$1),$R63-SUM($T65:EY65),IF(EZ$1=1,SUMIFS(63:63,$1:$1,"&gt;="&amp;1,$1:$1,"&lt;="&amp;INT(-$N65/30))+(-$N65/30-INT(-$N65/30))*SUMIFS(63:63,$1:$1,INT(-$N65/30)+1),0)+(-$N65/30-INT(-$N65/30))*SUMIFS(63:63,$1:$1,EZ$1+INT(-$N65/30)+1)+(INT(-$N65/30)+1--$N65/30)*SUMIFS(63:63,$1:$1,EZ$1+INT(-$N65/30))))</f>
        <v>0</v>
      </c>
      <c r="FA65" s="75">
        <f>IF(FA$7="",0,IF(FA$1=MAX($1:$1),$R63-SUM($T65:EZ65),IF(FA$1=1,SUMIFS(63:63,$1:$1,"&gt;="&amp;1,$1:$1,"&lt;="&amp;INT(-$N65/30))+(-$N65/30-INT(-$N65/30))*SUMIFS(63:63,$1:$1,INT(-$N65/30)+1),0)+(-$N65/30-INT(-$N65/30))*SUMIFS(63:63,$1:$1,FA$1+INT(-$N65/30)+1)+(INT(-$N65/30)+1--$N65/30)*SUMIFS(63:63,$1:$1,FA$1+INT(-$N65/30))))</f>
        <v>0</v>
      </c>
      <c r="FB65" s="75">
        <f>IF(FB$7="",0,IF(FB$1=MAX($1:$1),$R63-SUM($T65:FA65),IF(FB$1=1,SUMIFS(63:63,$1:$1,"&gt;="&amp;1,$1:$1,"&lt;="&amp;INT(-$N65/30))+(-$N65/30-INT(-$N65/30))*SUMIFS(63:63,$1:$1,INT(-$N65/30)+1),0)+(-$N65/30-INT(-$N65/30))*SUMIFS(63:63,$1:$1,FB$1+INT(-$N65/30)+1)+(INT(-$N65/30)+1--$N65/30)*SUMIFS(63:63,$1:$1,FB$1+INT(-$N65/30))))</f>
        <v>0</v>
      </c>
      <c r="FC65" s="75">
        <f>IF(FC$7="",0,IF(FC$1=MAX($1:$1),$R63-SUM($T65:FB65),IF(FC$1=1,SUMIFS(63:63,$1:$1,"&gt;="&amp;1,$1:$1,"&lt;="&amp;INT(-$N65/30))+(-$N65/30-INT(-$N65/30))*SUMIFS(63:63,$1:$1,INT(-$N65/30)+1),0)+(-$N65/30-INT(-$N65/30))*SUMIFS(63:63,$1:$1,FC$1+INT(-$N65/30)+1)+(INT(-$N65/30)+1--$N65/30)*SUMIFS(63:63,$1:$1,FC$1+INT(-$N65/30))))</f>
        <v>0</v>
      </c>
      <c r="FD65" s="75">
        <f>IF(FD$7="",0,IF(FD$1=MAX($1:$1),$R63-SUM($T65:FC65),IF(FD$1=1,SUMIFS(63:63,$1:$1,"&gt;="&amp;1,$1:$1,"&lt;="&amp;INT(-$N65/30))+(-$N65/30-INT(-$N65/30))*SUMIFS(63:63,$1:$1,INT(-$N65/30)+1),0)+(-$N65/30-INT(-$N65/30))*SUMIFS(63:63,$1:$1,FD$1+INT(-$N65/30)+1)+(INT(-$N65/30)+1--$N65/30)*SUMIFS(63:63,$1:$1,FD$1+INT(-$N65/30))))</f>
        <v>0</v>
      </c>
      <c r="FE65" s="75">
        <f>IF(FE$7="",0,IF(FE$1=MAX($1:$1),$R63-SUM($T65:FD65),IF(FE$1=1,SUMIFS(63:63,$1:$1,"&gt;="&amp;1,$1:$1,"&lt;="&amp;INT(-$N65/30))+(-$N65/30-INT(-$N65/30))*SUMIFS(63:63,$1:$1,INT(-$N65/30)+1),0)+(-$N65/30-INT(-$N65/30))*SUMIFS(63:63,$1:$1,FE$1+INT(-$N65/30)+1)+(INT(-$N65/30)+1--$N65/30)*SUMIFS(63:63,$1:$1,FE$1+INT(-$N65/30))))</f>
        <v>0</v>
      </c>
      <c r="FF65" s="75">
        <f>IF(FF$7="",0,IF(FF$1=MAX($1:$1),$R63-SUM($T65:FE65),IF(FF$1=1,SUMIFS(63:63,$1:$1,"&gt;="&amp;1,$1:$1,"&lt;="&amp;INT(-$N65/30))+(-$N65/30-INT(-$N65/30))*SUMIFS(63:63,$1:$1,INT(-$N65/30)+1),0)+(-$N65/30-INT(-$N65/30))*SUMIFS(63:63,$1:$1,FF$1+INT(-$N65/30)+1)+(INT(-$N65/30)+1--$N65/30)*SUMIFS(63:63,$1:$1,FF$1+INT(-$N65/30))))</f>
        <v>0</v>
      </c>
      <c r="FG65" s="75">
        <f>IF(FG$7="",0,IF(FG$1=MAX($1:$1),$R63-SUM($T65:FF65),IF(FG$1=1,SUMIFS(63:63,$1:$1,"&gt;="&amp;1,$1:$1,"&lt;="&amp;INT(-$N65/30))+(-$N65/30-INT(-$N65/30))*SUMIFS(63:63,$1:$1,INT(-$N65/30)+1),0)+(-$N65/30-INT(-$N65/30))*SUMIFS(63:63,$1:$1,FG$1+INT(-$N65/30)+1)+(INT(-$N65/30)+1--$N65/30)*SUMIFS(63:63,$1:$1,FG$1+INT(-$N65/30))))</f>
        <v>0</v>
      </c>
      <c r="FH65" s="75">
        <f>IF(FH$7="",0,IF(FH$1=MAX($1:$1),$R63-SUM($T65:FG65),IF(FH$1=1,SUMIFS(63:63,$1:$1,"&gt;="&amp;1,$1:$1,"&lt;="&amp;INT(-$N65/30))+(-$N65/30-INT(-$N65/30))*SUMIFS(63:63,$1:$1,INT(-$N65/30)+1),0)+(-$N65/30-INT(-$N65/30))*SUMIFS(63:63,$1:$1,FH$1+INT(-$N65/30)+1)+(INT(-$N65/30)+1--$N65/30)*SUMIFS(63:63,$1:$1,FH$1+INT(-$N65/30))))</f>
        <v>0</v>
      </c>
      <c r="FI65" s="75">
        <f>IF(FI$7="",0,IF(FI$1=MAX($1:$1),$R63-SUM($T65:FH65),IF(FI$1=1,SUMIFS(63:63,$1:$1,"&gt;="&amp;1,$1:$1,"&lt;="&amp;INT(-$N65/30))+(-$N65/30-INT(-$N65/30))*SUMIFS(63:63,$1:$1,INT(-$N65/30)+1),0)+(-$N65/30-INT(-$N65/30))*SUMIFS(63:63,$1:$1,FI$1+INT(-$N65/30)+1)+(INT(-$N65/30)+1--$N65/30)*SUMIFS(63:63,$1:$1,FI$1+INT(-$N65/30))))</f>
        <v>0</v>
      </c>
      <c r="FJ65" s="75">
        <f>IF(FJ$7="",0,IF(FJ$1=MAX($1:$1),$R63-SUM($T65:FI65),IF(FJ$1=1,SUMIFS(63:63,$1:$1,"&gt;="&amp;1,$1:$1,"&lt;="&amp;INT(-$N65/30))+(-$N65/30-INT(-$N65/30))*SUMIFS(63:63,$1:$1,INT(-$N65/30)+1),0)+(-$N65/30-INT(-$N65/30))*SUMIFS(63:63,$1:$1,FJ$1+INT(-$N65/30)+1)+(INT(-$N65/30)+1--$N65/30)*SUMIFS(63:63,$1:$1,FJ$1+INT(-$N65/30))))</f>
        <v>0</v>
      </c>
      <c r="FK65" s="75">
        <f>IF(FK$7="",0,IF(FK$1=MAX($1:$1),$R63-SUM($T65:FJ65),IF(FK$1=1,SUMIFS(63:63,$1:$1,"&gt;="&amp;1,$1:$1,"&lt;="&amp;INT(-$N65/30))+(-$N65/30-INT(-$N65/30))*SUMIFS(63:63,$1:$1,INT(-$N65/30)+1),0)+(-$N65/30-INT(-$N65/30))*SUMIFS(63:63,$1:$1,FK$1+INT(-$N65/30)+1)+(INT(-$N65/30)+1--$N65/30)*SUMIFS(63:63,$1:$1,FK$1+INT(-$N65/30))))</f>
        <v>0</v>
      </c>
      <c r="FL65" s="75">
        <f>IF(FL$7="",0,IF(FL$1=MAX($1:$1),$R63-SUM($T65:FK65),IF(FL$1=1,SUMIFS(63:63,$1:$1,"&gt;="&amp;1,$1:$1,"&lt;="&amp;INT(-$N65/30))+(-$N65/30-INT(-$N65/30))*SUMIFS(63:63,$1:$1,INT(-$N65/30)+1),0)+(-$N65/30-INT(-$N65/30))*SUMIFS(63:63,$1:$1,FL$1+INT(-$N65/30)+1)+(INT(-$N65/30)+1--$N65/30)*SUMIFS(63:63,$1:$1,FL$1+INT(-$N65/30))))</f>
        <v>0</v>
      </c>
      <c r="FM65" s="75">
        <f>IF(FM$7="",0,IF(FM$1=MAX($1:$1),$R63-SUM($T65:FL65),IF(FM$1=1,SUMIFS(63:63,$1:$1,"&gt;="&amp;1,$1:$1,"&lt;="&amp;INT(-$N65/30))+(-$N65/30-INT(-$N65/30))*SUMIFS(63:63,$1:$1,INT(-$N65/30)+1),0)+(-$N65/30-INT(-$N65/30))*SUMIFS(63:63,$1:$1,FM$1+INT(-$N65/30)+1)+(INT(-$N65/30)+1--$N65/30)*SUMIFS(63:63,$1:$1,FM$1+INT(-$N65/30))))</f>
        <v>0</v>
      </c>
      <c r="FN65" s="75">
        <f>IF(FN$7="",0,IF(FN$1=MAX($1:$1),$R63-SUM($T65:FM65),IF(FN$1=1,SUMIFS(63:63,$1:$1,"&gt;="&amp;1,$1:$1,"&lt;="&amp;INT(-$N65/30))+(-$N65/30-INT(-$N65/30))*SUMIFS(63:63,$1:$1,INT(-$N65/30)+1),0)+(-$N65/30-INT(-$N65/30))*SUMIFS(63:63,$1:$1,FN$1+INT(-$N65/30)+1)+(INT(-$N65/30)+1--$N65/30)*SUMIFS(63:63,$1:$1,FN$1+INT(-$N65/30))))</f>
        <v>0</v>
      </c>
      <c r="FO65" s="75">
        <f>IF(FO$7="",0,IF(FO$1=MAX($1:$1),$R63-SUM($T65:FN65),IF(FO$1=1,SUMIFS(63:63,$1:$1,"&gt;="&amp;1,$1:$1,"&lt;="&amp;INT(-$N65/30))+(-$N65/30-INT(-$N65/30))*SUMIFS(63:63,$1:$1,INT(-$N65/30)+1),0)+(-$N65/30-INT(-$N65/30))*SUMIFS(63:63,$1:$1,FO$1+INT(-$N65/30)+1)+(INT(-$N65/30)+1--$N65/30)*SUMIFS(63:63,$1:$1,FO$1+INT(-$N65/30))))</f>
        <v>0</v>
      </c>
      <c r="FP65" s="75">
        <f>IF(FP$7="",0,IF(FP$1=MAX($1:$1),$R63-SUM($T65:FO65),IF(FP$1=1,SUMIFS(63:63,$1:$1,"&gt;="&amp;1,$1:$1,"&lt;="&amp;INT(-$N65/30))+(-$N65/30-INT(-$N65/30))*SUMIFS(63:63,$1:$1,INT(-$N65/30)+1),0)+(-$N65/30-INT(-$N65/30))*SUMIFS(63:63,$1:$1,FP$1+INT(-$N65/30)+1)+(INT(-$N65/30)+1--$N65/30)*SUMIFS(63:63,$1:$1,FP$1+INT(-$N65/30))))</f>
        <v>0</v>
      </c>
      <c r="FQ65" s="75">
        <f>IF(FQ$7="",0,IF(FQ$1=MAX($1:$1),$R63-SUM($T65:FP65),IF(FQ$1=1,SUMIFS(63:63,$1:$1,"&gt;="&amp;1,$1:$1,"&lt;="&amp;INT(-$N65/30))+(-$N65/30-INT(-$N65/30))*SUMIFS(63:63,$1:$1,INT(-$N65/30)+1),0)+(-$N65/30-INT(-$N65/30))*SUMIFS(63:63,$1:$1,FQ$1+INT(-$N65/30)+1)+(INT(-$N65/30)+1--$N65/30)*SUMIFS(63:63,$1:$1,FQ$1+INT(-$N65/30))))</f>
        <v>0</v>
      </c>
      <c r="FR65" s="75">
        <f>IF(FR$7="",0,IF(FR$1=MAX($1:$1),$R63-SUM($T65:FQ65),IF(FR$1=1,SUMIFS(63:63,$1:$1,"&gt;="&amp;1,$1:$1,"&lt;="&amp;INT(-$N65/30))+(-$N65/30-INT(-$N65/30))*SUMIFS(63:63,$1:$1,INT(-$N65/30)+1),0)+(-$N65/30-INT(-$N65/30))*SUMIFS(63:63,$1:$1,FR$1+INT(-$N65/30)+1)+(INT(-$N65/30)+1--$N65/30)*SUMIFS(63:63,$1:$1,FR$1+INT(-$N65/30))))</f>
        <v>0</v>
      </c>
      <c r="FS65" s="75">
        <f>IF(FS$7="",0,IF(FS$1=MAX($1:$1),$R63-SUM($T65:FR65),IF(FS$1=1,SUMIFS(63:63,$1:$1,"&gt;="&amp;1,$1:$1,"&lt;="&amp;INT(-$N65/30))+(-$N65/30-INT(-$N65/30))*SUMIFS(63:63,$1:$1,INT(-$N65/30)+1),0)+(-$N65/30-INT(-$N65/30))*SUMIFS(63:63,$1:$1,FS$1+INT(-$N65/30)+1)+(INT(-$N65/30)+1--$N65/30)*SUMIFS(63:63,$1:$1,FS$1+INT(-$N65/30))))</f>
        <v>0</v>
      </c>
      <c r="FT65" s="75">
        <f>IF(FT$7="",0,IF(FT$1=MAX($1:$1),$R63-SUM($T65:FS65),IF(FT$1=1,SUMIFS(63:63,$1:$1,"&gt;="&amp;1,$1:$1,"&lt;="&amp;INT(-$N65/30))+(-$N65/30-INT(-$N65/30))*SUMIFS(63:63,$1:$1,INT(-$N65/30)+1),0)+(-$N65/30-INT(-$N65/30))*SUMIFS(63:63,$1:$1,FT$1+INT(-$N65/30)+1)+(INT(-$N65/30)+1--$N65/30)*SUMIFS(63:63,$1:$1,FT$1+INT(-$N65/30))))</f>
        <v>0</v>
      </c>
      <c r="FU65" s="75">
        <f>IF(FU$7="",0,IF(FU$1=MAX($1:$1),$R63-SUM($T65:FT65),IF(FU$1=1,SUMIFS(63:63,$1:$1,"&gt;="&amp;1,$1:$1,"&lt;="&amp;INT(-$N65/30))+(-$N65/30-INT(-$N65/30))*SUMIFS(63:63,$1:$1,INT(-$N65/30)+1),0)+(-$N65/30-INT(-$N65/30))*SUMIFS(63:63,$1:$1,FU$1+INT(-$N65/30)+1)+(INT(-$N65/30)+1--$N65/30)*SUMIFS(63:63,$1:$1,FU$1+INT(-$N65/30))))</f>
        <v>0</v>
      </c>
      <c r="FV65" s="75">
        <f>IF(FV$7="",0,IF(FV$1=MAX($1:$1),$R63-SUM($T65:FU65),IF(FV$1=1,SUMIFS(63:63,$1:$1,"&gt;="&amp;1,$1:$1,"&lt;="&amp;INT(-$N65/30))+(-$N65/30-INT(-$N65/30))*SUMIFS(63:63,$1:$1,INT(-$N65/30)+1),0)+(-$N65/30-INT(-$N65/30))*SUMIFS(63:63,$1:$1,FV$1+INT(-$N65/30)+1)+(INT(-$N65/30)+1--$N65/30)*SUMIFS(63:63,$1:$1,FV$1+INT(-$N65/30))))</f>
        <v>0</v>
      </c>
      <c r="FW65" s="75">
        <f>IF(FW$7="",0,IF(FW$1=MAX($1:$1),$R63-SUM($T65:FV65),IF(FW$1=1,SUMIFS(63:63,$1:$1,"&gt;="&amp;1,$1:$1,"&lt;="&amp;INT(-$N65/30))+(-$N65/30-INT(-$N65/30))*SUMIFS(63:63,$1:$1,INT(-$N65/30)+1),0)+(-$N65/30-INT(-$N65/30))*SUMIFS(63:63,$1:$1,FW$1+INT(-$N65/30)+1)+(INT(-$N65/30)+1--$N65/30)*SUMIFS(63:63,$1:$1,FW$1+INT(-$N65/30))))</f>
        <v>0</v>
      </c>
      <c r="FX65" s="75">
        <f>IF(FX$7="",0,IF(FX$1=MAX($1:$1),$R63-SUM($T65:FW65),IF(FX$1=1,SUMIFS(63:63,$1:$1,"&gt;="&amp;1,$1:$1,"&lt;="&amp;INT(-$N65/30))+(-$N65/30-INT(-$N65/30))*SUMIFS(63:63,$1:$1,INT(-$N65/30)+1),0)+(-$N65/30-INT(-$N65/30))*SUMIFS(63:63,$1:$1,FX$1+INT(-$N65/30)+1)+(INT(-$N65/30)+1--$N65/30)*SUMIFS(63:63,$1:$1,FX$1+INT(-$N65/30))))</f>
        <v>0</v>
      </c>
      <c r="FY65" s="75">
        <f>IF(FY$7="",0,IF(FY$1=MAX($1:$1),$R63-SUM($T65:FX65),IF(FY$1=1,SUMIFS(63:63,$1:$1,"&gt;="&amp;1,$1:$1,"&lt;="&amp;INT(-$N65/30))+(-$N65/30-INT(-$N65/30))*SUMIFS(63:63,$1:$1,INT(-$N65/30)+1),0)+(-$N65/30-INT(-$N65/30))*SUMIFS(63:63,$1:$1,FY$1+INT(-$N65/30)+1)+(INT(-$N65/30)+1--$N65/30)*SUMIFS(63:63,$1:$1,FY$1+INT(-$N65/30))))</f>
        <v>0</v>
      </c>
      <c r="FZ65" s="75">
        <f>IF(FZ$7="",0,IF(FZ$1=MAX($1:$1),$R63-SUM($T65:FY65),IF(FZ$1=1,SUMIFS(63:63,$1:$1,"&gt;="&amp;1,$1:$1,"&lt;="&amp;INT(-$N65/30))+(-$N65/30-INT(-$N65/30))*SUMIFS(63:63,$1:$1,INT(-$N65/30)+1),0)+(-$N65/30-INT(-$N65/30))*SUMIFS(63:63,$1:$1,FZ$1+INT(-$N65/30)+1)+(INT(-$N65/30)+1--$N65/30)*SUMIFS(63:63,$1:$1,FZ$1+INT(-$N65/30))))</f>
        <v>0</v>
      </c>
      <c r="GA65" s="75">
        <f>IF(GA$7="",0,IF(GA$1=MAX($1:$1),$R63-SUM($T65:FZ65),IF(GA$1=1,SUMIFS(63:63,$1:$1,"&gt;="&amp;1,$1:$1,"&lt;="&amp;INT(-$N65/30))+(-$N65/30-INT(-$N65/30))*SUMIFS(63:63,$1:$1,INT(-$N65/30)+1),0)+(-$N65/30-INT(-$N65/30))*SUMIFS(63:63,$1:$1,GA$1+INT(-$N65/30)+1)+(INT(-$N65/30)+1--$N65/30)*SUMIFS(63:63,$1:$1,GA$1+INT(-$N65/30))))</f>
        <v>0</v>
      </c>
      <c r="GB65" s="75">
        <f>IF(GB$7="",0,IF(GB$1=MAX($1:$1),$R63-SUM($T65:GA65),IF(GB$1=1,SUMIFS(63:63,$1:$1,"&gt;="&amp;1,$1:$1,"&lt;="&amp;INT(-$N65/30))+(-$N65/30-INT(-$N65/30))*SUMIFS(63:63,$1:$1,INT(-$N65/30)+1),0)+(-$N65/30-INT(-$N65/30))*SUMIFS(63:63,$1:$1,GB$1+INT(-$N65/30)+1)+(INT(-$N65/30)+1--$N65/30)*SUMIFS(63:63,$1:$1,GB$1+INT(-$N65/30))))</f>
        <v>0</v>
      </c>
      <c r="GC65" s="75">
        <f>IF(GC$7="",0,IF(GC$1=MAX($1:$1),$R63-SUM($T65:GB65),IF(GC$1=1,SUMIFS(63:63,$1:$1,"&gt;="&amp;1,$1:$1,"&lt;="&amp;INT(-$N65/30))+(-$N65/30-INT(-$N65/30))*SUMIFS(63:63,$1:$1,INT(-$N65/30)+1),0)+(-$N65/30-INT(-$N65/30))*SUMIFS(63:63,$1:$1,GC$1+INT(-$N65/30)+1)+(INT(-$N65/30)+1--$N65/30)*SUMIFS(63:63,$1:$1,GC$1+INT(-$N65/30))))</f>
        <v>0</v>
      </c>
      <c r="GD65" s="75">
        <f>IF(GD$7="",0,IF(GD$1=MAX($1:$1),$R63-SUM($T65:GC65),IF(GD$1=1,SUMIFS(63:63,$1:$1,"&gt;="&amp;1,$1:$1,"&lt;="&amp;INT(-$N65/30))+(-$N65/30-INT(-$N65/30))*SUMIFS(63:63,$1:$1,INT(-$N65/30)+1),0)+(-$N65/30-INT(-$N65/30))*SUMIFS(63:63,$1:$1,GD$1+INT(-$N65/30)+1)+(INT(-$N65/30)+1--$N65/30)*SUMIFS(63:63,$1:$1,GD$1+INT(-$N65/30))))</f>
        <v>0</v>
      </c>
      <c r="GE65" s="75">
        <f>IF(GE$7="",0,IF(GE$1=MAX($1:$1),$R63-SUM($T65:GD65),IF(GE$1=1,SUMIFS(63:63,$1:$1,"&gt;="&amp;1,$1:$1,"&lt;="&amp;INT(-$N65/30))+(-$N65/30-INT(-$N65/30))*SUMIFS(63:63,$1:$1,INT(-$N65/30)+1),0)+(-$N65/30-INT(-$N65/30))*SUMIFS(63:63,$1:$1,GE$1+INT(-$N65/30)+1)+(INT(-$N65/30)+1--$N65/30)*SUMIFS(63:63,$1:$1,GE$1+INT(-$N65/30))))</f>
        <v>0</v>
      </c>
      <c r="GF65" s="75">
        <f>IF(GF$7="",0,IF(GF$1=MAX($1:$1),$R63-SUM($T65:GE65),IF(GF$1=1,SUMIFS(63:63,$1:$1,"&gt;="&amp;1,$1:$1,"&lt;="&amp;INT(-$N65/30))+(-$N65/30-INT(-$N65/30))*SUMIFS(63:63,$1:$1,INT(-$N65/30)+1),0)+(-$N65/30-INT(-$N65/30))*SUMIFS(63:63,$1:$1,GF$1+INT(-$N65/30)+1)+(INT(-$N65/30)+1--$N65/30)*SUMIFS(63:63,$1:$1,GF$1+INT(-$N65/30))))</f>
        <v>0</v>
      </c>
      <c r="GG65" s="75">
        <f>IF(GG$7="",0,IF(GG$1=MAX($1:$1),$R63-SUM($T65:GF65),IF(GG$1=1,SUMIFS(63:63,$1:$1,"&gt;="&amp;1,$1:$1,"&lt;="&amp;INT(-$N65/30))+(-$N65/30-INT(-$N65/30))*SUMIFS(63:63,$1:$1,INT(-$N65/30)+1),0)+(-$N65/30-INT(-$N65/30))*SUMIFS(63:63,$1:$1,GG$1+INT(-$N65/30)+1)+(INT(-$N65/30)+1--$N65/30)*SUMIFS(63:63,$1:$1,GG$1+INT(-$N65/30))))</f>
        <v>0</v>
      </c>
      <c r="GH65" s="75">
        <f>IF(GH$7="",0,IF(GH$1=MAX($1:$1),$R63-SUM($T65:GG65),IF(GH$1=1,SUMIFS(63:63,$1:$1,"&gt;="&amp;1,$1:$1,"&lt;="&amp;INT(-$N65/30))+(-$N65/30-INT(-$N65/30))*SUMIFS(63:63,$1:$1,INT(-$N65/30)+1),0)+(-$N65/30-INT(-$N65/30))*SUMIFS(63:63,$1:$1,GH$1+INT(-$N65/30)+1)+(INT(-$N65/30)+1--$N65/30)*SUMIFS(63:63,$1:$1,GH$1+INT(-$N65/30))))</f>
        <v>0</v>
      </c>
      <c r="GI65" s="75">
        <f>IF(GI$7="",0,IF(GI$1=MAX($1:$1),$R63-SUM($T65:GH65),IF(GI$1=1,SUMIFS(63:63,$1:$1,"&gt;="&amp;1,$1:$1,"&lt;="&amp;INT(-$N65/30))+(-$N65/30-INT(-$N65/30))*SUMIFS(63:63,$1:$1,INT(-$N65/30)+1),0)+(-$N65/30-INT(-$N65/30))*SUMIFS(63:63,$1:$1,GI$1+INT(-$N65/30)+1)+(INT(-$N65/30)+1--$N65/30)*SUMIFS(63:63,$1:$1,GI$1+INT(-$N65/30))))</f>
        <v>0</v>
      </c>
      <c r="GJ65" s="75">
        <f>IF(GJ$7="",0,IF(GJ$1=MAX($1:$1),$R63-SUM($T65:GI65),IF(GJ$1=1,SUMIFS(63:63,$1:$1,"&gt;="&amp;1,$1:$1,"&lt;="&amp;INT(-$N65/30))+(-$N65/30-INT(-$N65/30))*SUMIFS(63:63,$1:$1,INT(-$N65/30)+1),0)+(-$N65/30-INT(-$N65/30))*SUMIFS(63:63,$1:$1,GJ$1+INT(-$N65/30)+1)+(INT(-$N65/30)+1--$N65/30)*SUMIFS(63:63,$1:$1,GJ$1+INT(-$N65/30))))</f>
        <v>0</v>
      </c>
      <c r="GK65" s="75">
        <f>IF(GK$7="",0,IF(GK$1=MAX($1:$1),$R63-SUM($T65:GJ65),IF(GK$1=1,SUMIFS(63:63,$1:$1,"&gt;="&amp;1,$1:$1,"&lt;="&amp;INT(-$N65/30))+(-$N65/30-INT(-$N65/30))*SUMIFS(63:63,$1:$1,INT(-$N65/30)+1),0)+(-$N65/30-INT(-$N65/30))*SUMIFS(63:63,$1:$1,GK$1+INT(-$N65/30)+1)+(INT(-$N65/30)+1--$N65/30)*SUMIFS(63:63,$1:$1,GK$1+INT(-$N65/30))))</f>
        <v>0</v>
      </c>
      <c r="GL65" s="75">
        <f>IF(GL$7="",0,IF(GL$1=MAX($1:$1),$R63-SUM($T65:GK65),IF(GL$1=1,SUMIFS(63:63,$1:$1,"&gt;="&amp;1,$1:$1,"&lt;="&amp;INT(-$N65/30))+(-$N65/30-INT(-$N65/30))*SUMIFS(63:63,$1:$1,INT(-$N65/30)+1),0)+(-$N65/30-INT(-$N65/30))*SUMIFS(63:63,$1:$1,GL$1+INT(-$N65/30)+1)+(INT(-$N65/30)+1--$N65/30)*SUMIFS(63:63,$1:$1,GL$1+INT(-$N65/30))))</f>
        <v>0</v>
      </c>
      <c r="GM65" s="75">
        <f>IF(GM$7="",0,IF(GM$1=MAX($1:$1),$R63-SUM($T65:GL65),IF(GM$1=1,SUMIFS(63:63,$1:$1,"&gt;="&amp;1,$1:$1,"&lt;="&amp;INT(-$N65/30))+(-$N65/30-INT(-$N65/30))*SUMIFS(63:63,$1:$1,INT(-$N65/30)+1),0)+(-$N65/30-INT(-$N65/30))*SUMIFS(63:63,$1:$1,GM$1+INT(-$N65/30)+1)+(INT(-$N65/30)+1--$N65/30)*SUMIFS(63:63,$1:$1,GM$1+INT(-$N65/30))))</f>
        <v>0</v>
      </c>
      <c r="GN65" s="75">
        <f>IF(GN$7="",0,IF(GN$1=MAX($1:$1),$R63-SUM($T65:GM65),IF(GN$1=1,SUMIFS(63:63,$1:$1,"&gt;="&amp;1,$1:$1,"&lt;="&amp;INT(-$N65/30))+(-$N65/30-INT(-$N65/30))*SUMIFS(63:63,$1:$1,INT(-$N65/30)+1),0)+(-$N65/30-INT(-$N65/30))*SUMIFS(63:63,$1:$1,GN$1+INT(-$N65/30)+1)+(INT(-$N65/30)+1--$N65/30)*SUMIFS(63:63,$1:$1,GN$1+INT(-$N65/30))))</f>
        <v>0</v>
      </c>
      <c r="GO65" s="75">
        <f>IF(GO$7="",0,IF(GO$1=MAX($1:$1),$R63-SUM($T65:GN65),IF(GO$1=1,SUMIFS(63:63,$1:$1,"&gt;="&amp;1,$1:$1,"&lt;="&amp;INT(-$N65/30))+(-$N65/30-INT(-$N65/30))*SUMIFS(63:63,$1:$1,INT(-$N65/30)+1),0)+(-$N65/30-INT(-$N65/30))*SUMIFS(63:63,$1:$1,GO$1+INT(-$N65/30)+1)+(INT(-$N65/30)+1--$N65/30)*SUMIFS(63:63,$1:$1,GO$1+INT(-$N65/30))))</f>
        <v>0</v>
      </c>
      <c r="GP65" s="75">
        <f>IF(GP$7="",0,IF(GP$1=MAX($1:$1),$R63-SUM($T65:GO65),IF(GP$1=1,SUMIFS(63:63,$1:$1,"&gt;="&amp;1,$1:$1,"&lt;="&amp;INT(-$N65/30))+(-$N65/30-INT(-$N65/30))*SUMIFS(63:63,$1:$1,INT(-$N65/30)+1),0)+(-$N65/30-INT(-$N65/30))*SUMIFS(63:63,$1:$1,GP$1+INT(-$N65/30)+1)+(INT(-$N65/30)+1--$N65/30)*SUMIFS(63:63,$1:$1,GP$1+INT(-$N65/30))))</f>
        <v>0</v>
      </c>
      <c r="GQ65" s="75">
        <f>IF(GQ$7="",0,IF(GQ$1=MAX($1:$1),$R63-SUM($T65:GP65),IF(GQ$1=1,SUMIFS(63:63,$1:$1,"&gt;="&amp;1,$1:$1,"&lt;="&amp;INT(-$N65/30))+(-$N65/30-INT(-$N65/30))*SUMIFS(63:63,$1:$1,INT(-$N65/30)+1),0)+(-$N65/30-INT(-$N65/30))*SUMIFS(63:63,$1:$1,GQ$1+INT(-$N65/30)+1)+(INT(-$N65/30)+1--$N65/30)*SUMIFS(63:63,$1:$1,GQ$1+INT(-$N65/30))))</f>
        <v>0</v>
      </c>
      <c r="GR65" s="75">
        <f>IF(GR$7="",0,IF(GR$1=MAX($1:$1),$R63-SUM($T65:GQ65),IF(GR$1=1,SUMIFS(63:63,$1:$1,"&gt;="&amp;1,$1:$1,"&lt;="&amp;INT(-$N65/30))+(-$N65/30-INT(-$N65/30))*SUMIFS(63:63,$1:$1,INT(-$N65/30)+1),0)+(-$N65/30-INT(-$N65/30))*SUMIFS(63:63,$1:$1,GR$1+INT(-$N65/30)+1)+(INT(-$N65/30)+1--$N65/30)*SUMIFS(63:63,$1:$1,GR$1+INT(-$N65/30))))</f>
        <v>0</v>
      </c>
      <c r="GS65" s="75">
        <f>IF(GS$7="",0,IF(GS$1=MAX($1:$1),$R63-SUM($T65:GR65),IF(GS$1=1,SUMIFS(63:63,$1:$1,"&gt;="&amp;1,$1:$1,"&lt;="&amp;INT(-$N65/30))+(-$N65/30-INT(-$N65/30))*SUMIFS(63:63,$1:$1,INT(-$N65/30)+1),0)+(-$N65/30-INT(-$N65/30))*SUMIFS(63:63,$1:$1,GS$1+INT(-$N65/30)+1)+(INT(-$N65/30)+1--$N65/30)*SUMIFS(63:63,$1:$1,GS$1+INT(-$N65/30))))</f>
        <v>0</v>
      </c>
      <c r="GT65" s="75">
        <f>IF(GT$7="",0,IF(GT$1=MAX($1:$1),$R63-SUM($T65:GS65),IF(GT$1=1,SUMIFS(63:63,$1:$1,"&gt;="&amp;1,$1:$1,"&lt;="&amp;INT(-$N65/30))+(-$N65/30-INT(-$N65/30))*SUMIFS(63:63,$1:$1,INT(-$N65/30)+1),0)+(-$N65/30-INT(-$N65/30))*SUMIFS(63:63,$1:$1,GT$1+INT(-$N65/30)+1)+(INT(-$N65/30)+1--$N65/30)*SUMIFS(63:63,$1:$1,GT$1+INT(-$N65/30))))</f>
        <v>0</v>
      </c>
      <c r="GU65" s="75">
        <f>IF(GU$7="",0,IF(GU$1=MAX($1:$1),$R63-SUM($T65:GT65),IF(GU$1=1,SUMIFS(63:63,$1:$1,"&gt;="&amp;1,$1:$1,"&lt;="&amp;INT(-$N65/30))+(-$N65/30-INT(-$N65/30))*SUMIFS(63:63,$1:$1,INT(-$N65/30)+1),0)+(-$N65/30-INT(-$N65/30))*SUMIFS(63:63,$1:$1,GU$1+INT(-$N65/30)+1)+(INT(-$N65/30)+1--$N65/30)*SUMIFS(63:63,$1:$1,GU$1+INT(-$N65/30))))</f>
        <v>0</v>
      </c>
      <c r="GV65" s="75">
        <f>IF(GV$7="",0,IF(GV$1=MAX($1:$1),$R63-SUM($T65:GU65),IF(GV$1=1,SUMIFS(63:63,$1:$1,"&gt;="&amp;1,$1:$1,"&lt;="&amp;INT(-$N65/30))+(-$N65/30-INT(-$N65/30))*SUMIFS(63:63,$1:$1,INT(-$N65/30)+1),0)+(-$N65/30-INT(-$N65/30))*SUMIFS(63:63,$1:$1,GV$1+INT(-$N65/30)+1)+(INT(-$N65/30)+1--$N65/30)*SUMIFS(63:63,$1:$1,GV$1+INT(-$N65/30))))</f>
        <v>0</v>
      </c>
      <c r="GW65" s="75">
        <f>IF(GW$7="",0,IF(GW$1=MAX($1:$1),$R63-SUM($T65:GV65),IF(GW$1=1,SUMIFS(63:63,$1:$1,"&gt;="&amp;1,$1:$1,"&lt;="&amp;INT(-$N65/30))+(-$N65/30-INT(-$N65/30))*SUMIFS(63:63,$1:$1,INT(-$N65/30)+1),0)+(-$N65/30-INT(-$N65/30))*SUMIFS(63:63,$1:$1,GW$1+INT(-$N65/30)+1)+(INT(-$N65/30)+1--$N65/30)*SUMIFS(63:63,$1:$1,GW$1+INT(-$N65/30))))</f>
        <v>0</v>
      </c>
      <c r="GX65" s="75">
        <f>IF(GX$7="",0,IF(GX$1=MAX($1:$1),$R63-SUM($T65:GW65),IF(GX$1=1,SUMIFS(63:63,$1:$1,"&gt;="&amp;1,$1:$1,"&lt;="&amp;INT(-$N65/30))+(-$N65/30-INT(-$N65/30))*SUMIFS(63:63,$1:$1,INT(-$N65/30)+1),0)+(-$N65/30-INT(-$N65/30))*SUMIFS(63:63,$1:$1,GX$1+INT(-$N65/30)+1)+(INT(-$N65/30)+1--$N65/30)*SUMIFS(63:63,$1:$1,GX$1+INT(-$N65/30))))</f>
        <v>0</v>
      </c>
      <c r="GY65" s="75">
        <f>IF(GY$7="",0,IF(GY$1=MAX($1:$1),$R63-SUM($T65:GX65),IF(GY$1=1,SUMIFS(63:63,$1:$1,"&gt;="&amp;1,$1:$1,"&lt;="&amp;INT(-$N65/30))+(-$N65/30-INT(-$N65/30))*SUMIFS(63:63,$1:$1,INT(-$N65/30)+1),0)+(-$N65/30-INT(-$N65/30))*SUMIFS(63:63,$1:$1,GY$1+INT(-$N65/30)+1)+(INT(-$N65/30)+1--$N65/30)*SUMIFS(63:63,$1:$1,GY$1+INT(-$N65/30))))</f>
        <v>0</v>
      </c>
      <c r="GZ65" s="75">
        <f>IF(GZ$7="",0,IF(GZ$1=MAX($1:$1),$R63-SUM($T65:GY65),IF(GZ$1=1,SUMIFS(63:63,$1:$1,"&gt;="&amp;1,$1:$1,"&lt;="&amp;INT(-$N65/30))+(-$N65/30-INT(-$N65/30))*SUMIFS(63:63,$1:$1,INT(-$N65/30)+1),0)+(-$N65/30-INT(-$N65/30))*SUMIFS(63:63,$1:$1,GZ$1+INT(-$N65/30)+1)+(INT(-$N65/30)+1--$N65/30)*SUMIFS(63:63,$1:$1,GZ$1+INT(-$N65/30))))</f>
        <v>0</v>
      </c>
      <c r="HA65" s="75">
        <f>IF(HA$7="",0,IF(HA$1=MAX($1:$1),$R63-SUM($T65:GZ65),IF(HA$1=1,SUMIFS(63:63,$1:$1,"&gt;="&amp;1,$1:$1,"&lt;="&amp;INT(-$N65/30))+(-$N65/30-INT(-$N65/30))*SUMIFS(63:63,$1:$1,INT(-$N65/30)+1),0)+(-$N65/30-INT(-$N65/30))*SUMIFS(63:63,$1:$1,HA$1+INT(-$N65/30)+1)+(INT(-$N65/30)+1--$N65/30)*SUMIFS(63:63,$1:$1,HA$1+INT(-$N65/30))))</f>
        <v>0</v>
      </c>
      <c r="HB65" s="75">
        <f>IF(HB$7="",0,IF(HB$1=MAX($1:$1),$R63-SUM($T65:HA65),IF(HB$1=1,SUMIFS(63:63,$1:$1,"&gt;="&amp;1,$1:$1,"&lt;="&amp;INT(-$N65/30))+(-$N65/30-INT(-$N65/30))*SUMIFS(63:63,$1:$1,INT(-$N65/30)+1),0)+(-$N65/30-INT(-$N65/30))*SUMIFS(63:63,$1:$1,HB$1+INT(-$N65/30)+1)+(INT(-$N65/30)+1--$N65/30)*SUMIFS(63:63,$1:$1,HB$1+INT(-$N65/30))))</f>
        <v>0</v>
      </c>
      <c r="HC65" s="75">
        <f>IF(HC$7="",0,IF(HC$1=MAX($1:$1),$R63-SUM($T65:HB65),IF(HC$1=1,SUMIFS(63:63,$1:$1,"&gt;="&amp;1,$1:$1,"&lt;="&amp;INT(-$N65/30))+(-$N65/30-INT(-$N65/30))*SUMIFS(63:63,$1:$1,INT(-$N65/30)+1),0)+(-$N65/30-INT(-$N65/30))*SUMIFS(63:63,$1:$1,HC$1+INT(-$N65/30)+1)+(INT(-$N65/30)+1--$N65/30)*SUMIFS(63:63,$1:$1,HC$1+INT(-$N65/30))))</f>
        <v>0</v>
      </c>
      <c r="HD65" s="75">
        <f>IF(HD$7="",0,IF(HD$1=MAX($1:$1),$R63-SUM($T65:HC65),IF(HD$1=1,SUMIFS(63:63,$1:$1,"&gt;="&amp;1,$1:$1,"&lt;="&amp;INT(-$N65/30))+(-$N65/30-INT(-$N65/30))*SUMIFS(63:63,$1:$1,INT(-$N65/30)+1),0)+(-$N65/30-INT(-$N65/30))*SUMIFS(63:63,$1:$1,HD$1+INT(-$N65/30)+1)+(INT(-$N65/30)+1--$N65/30)*SUMIFS(63:63,$1:$1,HD$1+INT(-$N65/30))))</f>
        <v>0</v>
      </c>
      <c r="HE65" s="75">
        <f>IF(HE$7="",0,IF(HE$1=MAX($1:$1),$R63-SUM($T65:HD65),IF(HE$1=1,SUMIFS(63:63,$1:$1,"&gt;="&amp;1,$1:$1,"&lt;="&amp;INT(-$N65/30))+(-$N65/30-INT(-$N65/30))*SUMIFS(63:63,$1:$1,INT(-$N65/30)+1),0)+(-$N65/30-INT(-$N65/30))*SUMIFS(63:63,$1:$1,HE$1+INT(-$N65/30)+1)+(INT(-$N65/30)+1--$N65/30)*SUMIFS(63:63,$1:$1,HE$1+INT(-$N65/30))))</f>
        <v>0</v>
      </c>
      <c r="HF65" s="75">
        <f>IF(HF$7="",0,IF(HF$1=MAX($1:$1),$R63-SUM($T65:HE65),IF(HF$1=1,SUMIFS(63:63,$1:$1,"&gt;="&amp;1,$1:$1,"&lt;="&amp;INT(-$N65/30))+(-$N65/30-INT(-$N65/30))*SUMIFS(63:63,$1:$1,INT(-$N65/30)+1),0)+(-$N65/30-INT(-$N65/30))*SUMIFS(63:63,$1:$1,HF$1+INT(-$N65/30)+1)+(INT(-$N65/30)+1--$N65/30)*SUMIFS(63:63,$1:$1,HF$1+INT(-$N65/30))))</f>
        <v>0</v>
      </c>
      <c r="HG65" s="75">
        <f>IF(HG$7="",0,IF(HG$1=MAX($1:$1),$R63-SUM($T65:HF65),IF(HG$1=1,SUMIFS(63:63,$1:$1,"&gt;="&amp;1,$1:$1,"&lt;="&amp;INT(-$N65/30))+(-$N65/30-INT(-$N65/30))*SUMIFS(63:63,$1:$1,INT(-$N65/30)+1),0)+(-$N65/30-INT(-$N65/30))*SUMIFS(63:63,$1:$1,HG$1+INT(-$N65/30)+1)+(INT(-$N65/30)+1--$N65/30)*SUMIFS(63:63,$1:$1,HG$1+INT(-$N65/30))))</f>
        <v>0</v>
      </c>
      <c r="HH65" s="75">
        <f>IF(HH$7="",0,IF(HH$1=MAX($1:$1),$R63-SUM($T65:HG65),IF(HH$1=1,SUMIFS(63:63,$1:$1,"&gt;="&amp;1,$1:$1,"&lt;="&amp;INT(-$N65/30))+(-$N65/30-INT(-$N65/30))*SUMIFS(63:63,$1:$1,INT(-$N65/30)+1),0)+(-$N65/30-INT(-$N65/30))*SUMIFS(63:63,$1:$1,HH$1+INT(-$N65/30)+1)+(INT(-$N65/30)+1--$N65/30)*SUMIFS(63:63,$1:$1,HH$1+INT(-$N65/30))))</f>
        <v>0</v>
      </c>
      <c r="HI65" s="75">
        <f>IF(HI$7="",0,IF(HI$1=MAX($1:$1),$R63-SUM($T65:HH65),IF(HI$1=1,SUMIFS(63:63,$1:$1,"&gt;="&amp;1,$1:$1,"&lt;="&amp;INT(-$N65/30))+(-$N65/30-INT(-$N65/30))*SUMIFS(63:63,$1:$1,INT(-$N65/30)+1),0)+(-$N65/30-INT(-$N65/30))*SUMIFS(63:63,$1:$1,HI$1+INT(-$N65/30)+1)+(INT(-$N65/30)+1--$N65/30)*SUMIFS(63:63,$1:$1,HI$1+INT(-$N65/30))))</f>
        <v>0</v>
      </c>
      <c r="HJ65" s="75">
        <f>IF(HJ$7="",0,IF(HJ$1=MAX($1:$1),$R63-SUM($T65:HI65),IF(HJ$1=1,SUMIFS(63:63,$1:$1,"&gt;="&amp;1,$1:$1,"&lt;="&amp;INT(-$N65/30))+(-$N65/30-INT(-$N65/30))*SUMIFS(63:63,$1:$1,INT(-$N65/30)+1),0)+(-$N65/30-INT(-$N65/30))*SUMIFS(63:63,$1:$1,HJ$1+INT(-$N65/30)+1)+(INT(-$N65/30)+1--$N65/30)*SUMIFS(63:63,$1:$1,HJ$1+INT(-$N65/30))))</f>
        <v>0</v>
      </c>
      <c r="HK65" s="75">
        <f>IF(HK$7="",0,IF(HK$1=MAX($1:$1),$R63-SUM($T65:HJ65),IF(HK$1=1,SUMIFS(63:63,$1:$1,"&gt;="&amp;1,$1:$1,"&lt;="&amp;INT(-$N65/30))+(-$N65/30-INT(-$N65/30))*SUMIFS(63:63,$1:$1,INT(-$N65/30)+1),0)+(-$N65/30-INT(-$N65/30))*SUMIFS(63:63,$1:$1,HK$1+INT(-$N65/30)+1)+(INT(-$N65/30)+1--$N65/30)*SUMIFS(63:63,$1:$1,HK$1+INT(-$N65/30))))</f>
        <v>0</v>
      </c>
      <c r="HL65" s="75">
        <f>IF(HL$7="",0,IF(HL$1=MAX($1:$1),$R63-SUM($T65:HK65),IF(HL$1=1,SUMIFS(63:63,$1:$1,"&gt;="&amp;1,$1:$1,"&lt;="&amp;INT(-$N65/30))+(-$N65/30-INT(-$N65/30))*SUMIFS(63:63,$1:$1,INT(-$N65/30)+1),0)+(-$N65/30-INT(-$N65/30))*SUMIFS(63:63,$1:$1,HL$1+INT(-$N65/30)+1)+(INT(-$N65/30)+1--$N65/30)*SUMIFS(63:63,$1:$1,HL$1+INT(-$N65/30))))</f>
        <v>0</v>
      </c>
      <c r="HM65" s="75">
        <f>IF(HM$7="",0,IF(HM$1=MAX($1:$1),$R63-SUM($T65:HL65),IF(HM$1=1,SUMIFS(63:63,$1:$1,"&gt;="&amp;1,$1:$1,"&lt;="&amp;INT(-$N65/30))+(-$N65/30-INT(-$N65/30))*SUMIFS(63:63,$1:$1,INT(-$N65/30)+1),0)+(-$N65/30-INT(-$N65/30))*SUMIFS(63:63,$1:$1,HM$1+INT(-$N65/30)+1)+(INT(-$N65/30)+1--$N65/30)*SUMIFS(63:63,$1:$1,HM$1+INT(-$N65/30))))</f>
        <v>0</v>
      </c>
      <c r="HN65" s="75">
        <f>IF(HN$7="",0,IF(HN$1=MAX($1:$1),$R63-SUM($T65:HM65),IF(HN$1=1,SUMIFS(63:63,$1:$1,"&gt;="&amp;1,$1:$1,"&lt;="&amp;INT(-$N65/30))+(-$N65/30-INT(-$N65/30))*SUMIFS(63:63,$1:$1,INT(-$N65/30)+1),0)+(-$N65/30-INT(-$N65/30))*SUMIFS(63:63,$1:$1,HN$1+INT(-$N65/30)+1)+(INT(-$N65/30)+1--$N65/30)*SUMIFS(63:63,$1:$1,HN$1+INT(-$N65/30))))</f>
        <v>0</v>
      </c>
      <c r="HO65" s="75">
        <f>IF(HO$7="",0,IF(HO$1=MAX($1:$1),$R63-SUM($T65:HN65),IF(HO$1=1,SUMIFS(63:63,$1:$1,"&gt;="&amp;1,$1:$1,"&lt;="&amp;INT(-$N65/30))+(-$N65/30-INT(-$N65/30))*SUMIFS(63:63,$1:$1,INT(-$N65/30)+1),0)+(-$N65/30-INT(-$N65/30))*SUMIFS(63:63,$1:$1,HO$1+INT(-$N65/30)+1)+(INT(-$N65/30)+1--$N65/30)*SUMIFS(63:63,$1:$1,HO$1+INT(-$N65/30))))</f>
        <v>0</v>
      </c>
      <c r="HP65" s="75">
        <f>IF(HP$7="",0,IF(HP$1=MAX($1:$1),$R63-SUM($T65:HO65),IF(HP$1=1,SUMIFS(63:63,$1:$1,"&gt;="&amp;1,$1:$1,"&lt;="&amp;INT(-$N65/30))+(-$N65/30-INT(-$N65/30))*SUMIFS(63:63,$1:$1,INT(-$N65/30)+1),0)+(-$N65/30-INT(-$N65/30))*SUMIFS(63:63,$1:$1,HP$1+INT(-$N65/30)+1)+(INT(-$N65/30)+1--$N65/30)*SUMIFS(63:63,$1:$1,HP$1+INT(-$N65/30))))</f>
        <v>0</v>
      </c>
      <c r="HQ65" s="75">
        <f>IF(HQ$7="",0,IF(HQ$1=MAX($1:$1),$R63-SUM($T65:HP65),IF(HQ$1=1,SUMIFS(63:63,$1:$1,"&gt;="&amp;1,$1:$1,"&lt;="&amp;INT(-$N65/30))+(-$N65/30-INT(-$N65/30))*SUMIFS(63:63,$1:$1,INT(-$N65/30)+1),0)+(-$N65/30-INT(-$N65/30))*SUMIFS(63:63,$1:$1,HQ$1+INT(-$N65/30)+1)+(INT(-$N65/30)+1--$N65/30)*SUMIFS(63:63,$1:$1,HQ$1+INT(-$N65/30))))</f>
        <v>0</v>
      </c>
      <c r="HR65" s="75">
        <f>IF(HR$7="",0,IF(HR$1=MAX($1:$1),$R63-SUM($T65:HQ65),IF(HR$1=1,SUMIFS(63:63,$1:$1,"&gt;="&amp;1,$1:$1,"&lt;="&amp;INT(-$N65/30))+(-$N65/30-INT(-$N65/30))*SUMIFS(63:63,$1:$1,INT(-$N65/30)+1),0)+(-$N65/30-INT(-$N65/30))*SUMIFS(63:63,$1:$1,HR$1+INT(-$N65/30)+1)+(INT(-$N65/30)+1--$N65/30)*SUMIFS(63:63,$1:$1,HR$1+INT(-$N65/30))))</f>
        <v>0</v>
      </c>
      <c r="HS65" s="75">
        <f>IF(HS$7="",0,IF(HS$1=MAX($1:$1),$R63-SUM($T65:HR65),IF(HS$1=1,SUMIFS(63:63,$1:$1,"&gt;="&amp;1,$1:$1,"&lt;="&amp;INT(-$N65/30))+(-$N65/30-INT(-$N65/30))*SUMIFS(63:63,$1:$1,INT(-$N65/30)+1),0)+(-$N65/30-INT(-$N65/30))*SUMIFS(63:63,$1:$1,HS$1+INT(-$N65/30)+1)+(INT(-$N65/30)+1--$N65/30)*SUMIFS(63:63,$1:$1,HS$1+INT(-$N65/30))))</f>
        <v>0</v>
      </c>
      <c r="HT65" s="75">
        <f>IF(HT$7="",0,IF(HT$1=MAX($1:$1),$R63-SUM($T65:HS65),IF(HT$1=1,SUMIFS(63:63,$1:$1,"&gt;="&amp;1,$1:$1,"&lt;="&amp;INT(-$N65/30))+(-$N65/30-INT(-$N65/30))*SUMIFS(63:63,$1:$1,INT(-$N65/30)+1),0)+(-$N65/30-INT(-$N65/30))*SUMIFS(63:63,$1:$1,HT$1+INT(-$N65/30)+1)+(INT(-$N65/30)+1--$N65/30)*SUMIFS(63:63,$1:$1,HT$1+INT(-$N65/30))))</f>
        <v>0</v>
      </c>
      <c r="HU65" s="75">
        <f>IF(HU$7="",0,IF(HU$1=MAX($1:$1),$R63-SUM($T65:HT65),IF(HU$1=1,SUMIFS(63:63,$1:$1,"&gt;="&amp;1,$1:$1,"&lt;="&amp;INT(-$N65/30))+(-$N65/30-INT(-$N65/30))*SUMIFS(63:63,$1:$1,INT(-$N65/30)+1),0)+(-$N65/30-INT(-$N65/30))*SUMIFS(63:63,$1:$1,HU$1+INT(-$N65/30)+1)+(INT(-$N65/30)+1--$N65/30)*SUMIFS(63:63,$1:$1,HU$1+INT(-$N65/30))))</f>
        <v>0</v>
      </c>
      <c r="HV65" s="75">
        <f>IF(HV$7="",0,IF(HV$1=MAX($1:$1),$R63-SUM($T65:HU65),IF(HV$1=1,SUMIFS(63:63,$1:$1,"&gt;="&amp;1,$1:$1,"&lt;="&amp;INT(-$N65/30))+(-$N65/30-INT(-$N65/30))*SUMIFS(63:63,$1:$1,INT(-$N65/30)+1),0)+(-$N65/30-INT(-$N65/30))*SUMIFS(63:63,$1:$1,HV$1+INT(-$N65/30)+1)+(INT(-$N65/30)+1--$N65/30)*SUMIFS(63:63,$1:$1,HV$1+INT(-$N65/30))))</f>
        <v>0</v>
      </c>
      <c r="HW65" s="75">
        <f>IF(HW$7="",0,IF(HW$1=MAX($1:$1),$R63-SUM($T65:HV65),IF(HW$1=1,SUMIFS(63:63,$1:$1,"&gt;="&amp;1,$1:$1,"&lt;="&amp;INT(-$N65/30))+(-$N65/30-INT(-$N65/30))*SUMIFS(63:63,$1:$1,INT(-$N65/30)+1),0)+(-$N65/30-INT(-$N65/30))*SUMIFS(63:63,$1:$1,HW$1+INT(-$N65/30)+1)+(INT(-$N65/30)+1--$N65/30)*SUMIFS(63:63,$1:$1,HW$1+INT(-$N65/30))))</f>
        <v>0</v>
      </c>
      <c r="HX65" s="75">
        <f>IF(HX$7="",0,IF(HX$1=MAX($1:$1),$R63-SUM($T65:HW65),IF(HX$1=1,SUMIFS(63:63,$1:$1,"&gt;="&amp;1,$1:$1,"&lt;="&amp;INT(-$N65/30))+(-$N65/30-INT(-$N65/30))*SUMIFS(63:63,$1:$1,INT(-$N65/30)+1),0)+(-$N65/30-INT(-$N65/30))*SUMIFS(63:63,$1:$1,HX$1+INT(-$N65/30)+1)+(INT(-$N65/30)+1--$N65/30)*SUMIFS(63:63,$1:$1,HX$1+INT(-$N65/30))))</f>
        <v>0</v>
      </c>
      <c r="HY65" s="75">
        <f>IF(HY$7="",0,IF(HY$1=MAX($1:$1),$R63-SUM($T65:HX65),IF(HY$1=1,SUMIFS(63:63,$1:$1,"&gt;="&amp;1,$1:$1,"&lt;="&amp;INT(-$N65/30))+(-$N65/30-INT(-$N65/30))*SUMIFS(63:63,$1:$1,INT(-$N65/30)+1),0)+(-$N65/30-INT(-$N65/30))*SUMIFS(63:63,$1:$1,HY$1+INT(-$N65/30)+1)+(INT(-$N65/30)+1--$N65/30)*SUMIFS(63:63,$1:$1,HY$1+INT(-$N65/30))))</f>
        <v>0</v>
      </c>
      <c r="HZ65" s="75">
        <f>IF(HZ$7="",0,IF(HZ$1=MAX($1:$1),$R63-SUM($T65:HY65),IF(HZ$1=1,SUMIFS(63:63,$1:$1,"&gt;="&amp;1,$1:$1,"&lt;="&amp;INT(-$N65/30))+(-$N65/30-INT(-$N65/30))*SUMIFS(63:63,$1:$1,INT(-$N65/30)+1),0)+(-$N65/30-INT(-$N65/30))*SUMIFS(63:63,$1:$1,HZ$1+INT(-$N65/30)+1)+(INT(-$N65/30)+1--$N65/30)*SUMIFS(63:63,$1:$1,HZ$1+INT(-$N65/30))))</f>
        <v>0</v>
      </c>
      <c r="IA65" s="75">
        <f>IF(IA$7="",0,IF(IA$1=MAX($1:$1),$R63-SUM($T65:HZ65),IF(IA$1=1,SUMIFS(63:63,$1:$1,"&gt;="&amp;1,$1:$1,"&lt;="&amp;INT(-$N65/30))+(-$N65/30-INT(-$N65/30))*SUMIFS(63:63,$1:$1,INT(-$N65/30)+1),0)+(-$N65/30-INT(-$N65/30))*SUMIFS(63:63,$1:$1,IA$1+INT(-$N65/30)+1)+(INT(-$N65/30)+1--$N65/30)*SUMIFS(63:63,$1:$1,IA$1+INT(-$N65/30))))</f>
        <v>0</v>
      </c>
      <c r="IB65" s="75">
        <f>IF(IB$7="",0,IF(IB$1=MAX($1:$1),$R63-SUM($T65:IA65),IF(IB$1=1,SUMIFS(63:63,$1:$1,"&gt;="&amp;1,$1:$1,"&lt;="&amp;INT(-$N65/30))+(-$N65/30-INT(-$N65/30))*SUMIFS(63:63,$1:$1,INT(-$N65/30)+1),0)+(-$N65/30-INT(-$N65/30))*SUMIFS(63:63,$1:$1,IB$1+INT(-$N65/30)+1)+(INT(-$N65/30)+1--$N65/30)*SUMIFS(63:63,$1:$1,IB$1+INT(-$N65/30))))</f>
        <v>0</v>
      </c>
      <c r="IC65" s="75">
        <f>IF(IC$7="",0,IF(IC$1=MAX($1:$1),$R63-SUM($T65:IB65),IF(IC$1=1,SUMIFS(63:63,$1:$1,"&gt;="&amp;1,$1:$1,"&lt;="&amp;INT(-$N65/30))+(-$N65/30-INT(-$N65/30))*SUMIFS(63:63,$1:$1,INT(-$N65/30)+1),0)+(-$N65/30-INT(-$N65/30))*SUMIFS(63:63,$1:$1,IC$1+INT(-$N65/30)+1)+(INT(-$N65/30)+1--$N65/30)*SUMIFS(63:63,$1:$1,IC$1+INT(-$N65/30))))</f>
        <v>0</v>
      </c>
      <c r="ID65" s="75">
        <f>IF(ID$7="",0,IF(ID$1=MAX($1:$1),$R63-SUM($T65:IC65),IF(ID$1=1,SUMIFS(63:63,$1:$1,"&gt;="&amp;1,$1:$1,"&lt;="&amp;INT(-$N65/30))+(-$N65/30-INT(-$N65/30))*SUMIFS(63:63,$1:$1,INT(-$N65/30)+1),0)+(-$N65/30-INT(-$N65/30))*SUMIFS(63:63,$1:$1,ID$1+INT(-$N65/30)+1)+(INT(-$N65/30)+1--$N65/30)*SUMIFS(63:63,$1:$1,ID$1+INT(-$N65/30))))</f>
        <v>0</v>
      </c>
      <c r="IE65" s="75">
        <f>IF(IE$7="",0,IF(IE$1=MAX($1:$1),$R63-SUM($T65:ID65),IF(IE$1=1,SUMIFS(63:63,$1:$1,"&gt;="&amp;1,$1:$1,"&lt;="&amp;INT(-$N65/30))+(-$N65/30-INT(-$N65/30))*SUMIFS(63:63,$1:$1,INT(-$N65/30)+1),0)+(-$N65/30-INT(-$N65/30))*SUMIFS(63:63,$1:$1,IE$1+INT(-$N65/30)+1)+(INT(-$N65/30)+1--$N65/30)*SUMIFS(63:63,$1:$1,IE$1+INT(-$N65/30))))</f>
        <v>0</v>
      </c>
      <c r="IF65" s="75">
        <f>IF(IF$7="",0,IF(IF$1=MAX($1:$1),$R63-SUM($T65:IE65),IF(IF$1=1,SUMIFS(63:63,$1:$1,"&gt;="&amp;1,$1:$1,"&lt;="&amp;INT(-$N65/30))+(-$N65/30-INT(-$N65/30))*SUMIFS(63:63,$1:$1,INT(-$N65/30)+1),0)+(-$N65/30-INT(-$N65/30))*SUMIFS(63:63,$1:$1,IF$1+INT(-$N65/30)+1)+(INT(-$N65/30)+1--$N65/30)*SUMIFS(63:63,$1:$1,IF$1+INT(-$N65/30))))</f>
        <v>0</v>
      </c>
      <c r="IG65" s="75">
        <f>IF(IG$7="",0,IF(IG$1=MAX($1:$1),$R63-SUM($T65:IF65),IF(IG$1=1,SUMIFS(63:63,$1:$1,"&gt;="&amp;1,$1:$1,"&lt;="&amp;INT(-$N65/30))+(-$N65/30-INT(-$N65/30))*SUMIFS(63:63,$1:$1,INT(-$N65/30)+1),0)+(-$N65/30-INT(-$N65/30))*SUMIFS(63:63,$1:$1,IG$1+INT(-$N65/30)+1)+(INT(-$N65/30)+1--$N65/30)*SUMIFS(63:63,$1:$1,IG$1+INT(-$N65/30))))</f>
        <v>0</v>
      </c>
      <c r="IH65" s="75">
        <f>IF(IH$7="",0,IF(IH$1=MAX($1:$1),$R63-SUM($T65:IG65),IF(IH$1=1,SUMIFS(63:63,$1:$1,"&gt;="&amp;1,$1:$1,"&lt;="&amp;INT(-$N65/30))+(-$N65/30-INT(-$N65/30))*SUMIFS(63:63,$1:$1,INT(-$N65/30)+1),0)+(-$N65/30-INT(-$N65/30))*SUMIFS(63:63,$1:$1,IH$1+INT(-$N65/30)+1)+(INT(-$N65/30)+1--$N65/30)*SUMIFS(63:63,$1:$1,IH$1+INT(-$N65/30))))</f>
        <v>0</v>
      </c>
      <c r="II65" s="75">
        <f>IF(II$7="",0,IF(II$1=MAX($1:$1),$R63-SUM($T65:IH65),IF(II$1=1,SUMIFS(63:63,$1:$1,"&gt;="&amp;1,$1:$1,"&lt;="&amp;INT(-$N65/30))+(-$N65/30-INT(-$N65/30))*SUMIFS(63:63,$1:$1,INT(-$N65/30)+1),0)+(-$N65/30-INT(-$N65/30))*SUMIFS(63:63,$1:$1,II$1+INT(-$N65/30)+1)+(INT(-$N65/30)+1--$N65/30)*SUMIFS(63:63,$1:$1,II$1+INT(-$N65/30))))</f>
        <v>0</v>
      </c>
      <c r="IJ65" s="75">
        <f>IF(IJ$7="",0,IF(IJ$1=MAX($1:$1),$R63-SUM($T65:II65),IF(IJ$1=1,SUMIFS(63:63,$1:$1,"&gt;="&amp;1,$1:$1,"&lt;="&amp;INT(-$N65/30))+(-$N65/30-INT(-$N65/30))*SUMIFS(63:63,$1:$1,INT(-$N65/30)+1),0)+(-$N65/30-INT(-$N65/30))*SUMIFS(63:63,$1:$1,IJ$1+INT(-$N65/30)+1)+(INT(-$N65/30)+1--$N65/30)*SUMIFS(63:63,$1:$1,IJ$1+INT(-$N65/30))))</f>
        <v>0</v>
      </c>
      <c r="IK65" s="75">
        <f>IF(IK$7="",0,IF(IK$1=MAX($1:$1),$R63-SUM($T65:IJ65),IF(IK$1=1,SUMIFS(63:63,$1:$1,"&gt;="&amp;1,$1:$1,"&lt;="&amp;INT(-$N65/30))+(-$N65/30-INT(-$N65/30))*SUMIFS(63:63,$1:$1,INT(-$N65/30)+1),0)+(-$N65/30-INT(-$N65/30))*SUMIFS(63:63,$1:$1,IK$1+INT(-$N65/30)+1)+(INT(-$N65/30)+1--$N65/30)*SUMIFS(63:63,$1:$1,IK$1+INT(-$N65/30))))</f>
        <v>0</v>
      </c>
      <c r="IL65" s="75">
        <f>IF(IL$7="",0,IF(IL$1=MAX($1:$1),$R63-SUM($T65:IK65),IF(IL$1=1,SUMIFS(63:63,$1:$1,"&gt;="&amp;1,$1:$1,"&lt;="&amp;INT(-$N65/30))+(-$N65/30-INT(-$N65/30))*SUMIFS(63:63,$1:$1,INT(-$N65/30)+1),0)+(-$N65/30-INT(-$N65/30))*SUMIFS(63:63,$1:$1,IL$1+INT(-$N65/30)+1)+(INT(-$N65/30)+1--$N65/30)*SUMIFS(63:63,$1:$1,IL$1+INT(-$N65/30))))</f>
        <v>0</v>
      </c>
      <c r="IM65" s="75">
        <f>IF(IM$7="",0,IF(IM$1=MAX($1:$1),$R63-SUM($T65:IL65),IF(IM$1=1,SUMIFS(63:63,$1:$1,"&gt;="&amp;1,$1:$1,"&lt;="&amp;INT(-$N65/30))+(-$N65/30-INT(-$N65/30))*SUMIFS(63:63,$1:$1,INT(-$N65/30)+1),0)+(-$N65/30-INT(-$N65/30))*SUMIFS(63:63,$1:$1,IM$1+INT(-$N65/30)+1)+(INT(-$N65/30)+1--$N65/30)*SUMIFS(63:63,$1:$1,IM$1+INT(-$N65/30))))</f>
        <v>0</v>
      </c>
      <c r="IN65" s="75">
        <f>IF(IN$7="",0,IF(IN$1=MAX($1:$1),$R63-SUM($T65:IM65),IF(IN$1=1,SUMIFS(63:63,$1:$1,"&gt;="&amp;1,$1:$1,"&lt;="&amp;INT(-$N65/30))+(-$N65/30-INT(-$N65/30))*SUMIFS(63:63,$1:$1,INT(-$N65/30)+1),0)+(-$N65/30-INT(-$N65/30))*SUMIFS(63:63,$1:$1,IN$1+INT(-$N65/30)+1)+(INT(-$N65/30)+1--$N65/30)*SUMIFS(63:63,$1:$1,IN$1+INT(-$N65/30))))</f>
        <v>0</v>
      </c>
      <c r="IO65" s="75">
        <f>IF(IO$7="",0,IF(IO$1=MAX($1:$1),$R63-SUM($T65:IN65),IF(IO$1=1,SUMIFS(63:63,$1:$1,"&gt;="&amp;1,$1:$1,"&lt;="&amp;INT(-$N65/30))+(-$N65/30-INT(-$N65/30))*SUMIFS(63:63,$1:$1,INT(-$N65/30)+1),0)+(-$N65/30-INT(-$N65/30))*SUMIFS(63:63,$1:$1,IO$1+INT(-$N65/30)+1)+(INT(-$N65/30)+1--$N65/30)*SUMIFS(63:63,$1:$1,IO$1+INT(-$N65/30))))</f>
        <v>0</v>
      </c>
      <c r="IP65" s="75">
        <f>IF(IP$7="",0,IF(IP$1=MAX($1:$1),$R63-SUM($T65:IO65),IF(IP$1=1,SUMIFS(63:63,$1:$1,"&gt;="&amp;1,$1:$1,"&lt;="&amp;INT(-$N65/30))+(-$N65/30-INT(-$N65/30))*SUMIFS(63:63,$1:$1,INT(-$N65/30)+1),0)+(-$N65/30-INT(-$N65/30))*SUMIFS(63:63,$1:$1,IP$1+INT(-$N65/30)+1)+(INT(-$N65/30)+1--$N65/30)*SUMIFS(63:63,$1:$1,IP$1+INT(-$N65/30))))</f>
        <v>0</v>
      </c>
      <c r="IQ65" s="75">
        <f>IF(IQ$7="",0,IF(IQ$1=MAX($1:$1),$R63-SUM($T65:IP65),IF(IQ$1=1,SUMIFS(63:63,$1:$1,"&gt;="&amp;1,$1:$1,"&lt;="&amp;INT(-$N65/30))+(-$N65/30-INT(-$N65/30))*SUMIFS(63:63,$1:$1,INT(-$N65/30)+1),0)+(-$N65/30-INT(-$N65/30))*SUMIFS(63:63,$1:$1,IQ$1+INT(-$N65/30)+1)+(INT(-$N65/30)+1--$N65/30)*SUMIFS(63:63,$1:$1,IQ$1+INT(-$N65/30))))</f>
        <v>0</v>
      </c>
      <c r="IR65" s="75">
        <f>IF(IR$7="",0,IF(IR$1=MAX($1:$1),$R63-SUM($T65:IQ65),IF(IR$1=1,SUMIFS(63:63,$1:$1,"&gt;="&amp;1,$1:$1,"&lt;="&amp;INT(-$N65/30))+(-$N65/30-INT(-$N65/30))*SUMIFS(63:63,$1:$1,INT(-$N65/30)+1),0)+(-$N65/30-INT(-$N65/30))*SUMIFS(63:63,$1:$1,IR$1+INT(-$N65/30)+1)+(INT(-$N65/30)+1--$N65/30)*SUMIFS(63:63,$1:$1,IR$1+INT(-$N65/30))))</f>
        <v>0</v>
      </c>
      <c r="IS65" s="75">
        <f>IF(IS$7="",0,IF(IS$1=MAX($1:$1),$R63-SUM($T65:IR65),IF(IS$1=1,SUMIFS(63:63,$1:$1,"&gt;="&amp;1,$1:$1,"&lt;="&amp;INT(-$N65/30))+(-$N65/30-INT(-$N65/30))*SUMIFS(63:63,$1:$1,INT(-$N65/30)+1),0)+(-$N65/30-INT(-$N65/30))*SUMIFS(63:63,$1:$1,IS$1+INT(-$N65/30)+1)+(INT(-$N65/30)+1--$N65/30)*SUMIFS(63:63,$1:$1,IS$1+INT(-$N65/30))))</f>
        <v>0</v>
      </c>
      <c r="IT65" s="75">
        <f>IF(IT$7="",0,IF(IT$1=MAX($1:$1),$R63-SUM($T65:IS65),IF(IT$1=1,SUMIFS(63:63,$1:$1,"&gt;="&amp;1,$1:$1,"&lt;="&amp;INT(-$N65/30))+(-$N65/30-INT(-$N65/30))*SUMIFS(63:63,$1:$1,INT(-$N65/30)+1),0)+(-$N65/30-INT(-$N65/30))*SUMIFS(63:63,$1:$1,IT$1+INT(-$N65/30)+1)+(INT(-$N65/30)+1--$N65/30)*SUMIFS(63:63,$1:$1,IT$1+INT(-$N65/30))))</f>
        <v>0</v>
      </c>
      <c r="IU65" s="75">
        <f>IF(IU$7="",0,IF(IU$1=MAX($1:$1),$R63-SUM($T65:IT65),IF(IU$1=1,SUMIFS(63:63,$1:$1,"&gt;="&amp;1,$1:$1,"&lt;="&amp;INT(-$N65/30))+(-$N65/30-INT(-$N65/30))*SUMIFS(63:63,$1:$1,INT(-$N65/30)+1),0)+(-$N65/30-INT(-$N65/30))*SUMIFS(63:63,$1:$1,IU$1+INT(-$N65/30)+1)+(INT(-$N65/30)+1--$N65/30)*SUMIFS(63:63,$1:$1,IU$1+INT(-$N65/30))))</f>
        <v>0</v>
      </c>
      <c r="IV65" s="75">
        <f>IF(IV$7="",0,IF(IV$1=MAX($1:$1),$R63-SUM($T65:IU65),IF(IV$1=1,SUMIFS(63:63,$1:$1,"&gt;="&amp;1,$1:$1,"&lt;="&amp;INT(-$N65/30))+(-$N65/30-INT(-$N65/30))*SUMIFS(63:63,$1:$1,INT(-$N65/30)+1),0)+(-$N65/30-INT(-$N65/30))*SUMIFS(63:63,$1:$1,IV$1+INT(-$N65/30)+1)+(INT(-$N65/30)+1--$N65/30)*SUMIFS(63:63,$1:$1,IV$1+INT(-$N65/30))))</f>
        <v>0</v>
      </c>
      <c r="IW65" s="75">
        <f>IF(IW$7="",0,IF(IW$1=MAX($1:$1),$R63-SUM($T65:IV65),IF(IW$1=1,SUMIFS(63:63,$1:$1,"&gt;="&amp;1,$1:$1,"&lt;="&amp;INT(-$N65/30))+(-$N65/30-INT(-$N65/30))*SUMIFS(63:63,$1:$1,INT(-$N65/30)+1),0)+(-$N65/30-INT(-$N65/30))*SUMIFS(63:63,$1:$1,IW$1+INT(-$N65/30)+1)+(INT(-$N65/30)+1--$N65/30)*SUMIFS(63:63,$1:$1,IW$1+INT(-$N65/30))))</f>
        <v>0</v>
      </c>
      <c r="IX65" s="75">
        <f>IF(IX$7="",0,IF(IX$1=MAX($1:$1),$R63-SUM($T65:IW65),IF(IX$1=1,SUMIFS(63:63,$1:$1,"&gt;="&amp;1,$1:$1,"&lt;="&amp;INT(-$N65/30))+(-$N65/30-INT(-$N65/30))*SUMIFS(63:63,$1:$1,INT(-$N65/30)+1),0)+(-$N65/30-INT(-$N65/30))*SUMIFS(63:63,$1:$1,IX$1+INT(-$N65/30)+1)+(INT(-$N65/30)+1--$N65/30)*SUMIFS(63:63,$1:$1,IX$1+INT(-$N65/30))))</f>
        <v>0</v>
      </c>
      <c r="IY65" s="75">
        <f>IF(IY$7="",0,IF(IY$1=MAX($1:$1),$R63-SUM($T65:IX65),IF(IY$1=1,SUMIFS(63:63,$1:$1,"&gt;="&amp;1,$1:$1,"&lt;="&amp;INT(-$N65/30))+(-$N65/30-INT(-$N65/30))*SUMIFS(63:63,$1:$1,INT(-$N65/30)+1),0)+(-$N65/30-INT(-$N65/30))*SUMIFS(63:63,$1:$1,IY$1+INT(-$N65/30)+1)+(INT(-$N65/30)+1--$N65/30)*SUMIFS(63:63,$1:$1,IY$1+INT(-$N65/30))))</f>
        <v>0</v>
      </c>
      <c r="IZ65" s="75">
        <f>IF(IZ$7="",0,IF(IZ$1=MAX($1:$1),$R63-SUM($T65:IY65),IF(IZ$1=1,SUMIFS(63:63,$1:$1,"&gt;="&amp;1,$1:$1,"&lt;="&amp;INT(-$N65/30))+(-$N65/30-INT(-$N65/30))*SUMIFS(63:63,$1:$1,INT(-$N65/30)+1),0)+(-$N65/30-INT(-$N65/30))*SUMIFS(63:63,$1:$1,IZ$1+INT(-$N65/30)+1)+(INT(-$N65/30)+1--$N65/30)*SUMIFS(63:63,$1:$1,IZ$1+INT(-$N65/30))))</f>
        <v>0</v>
      </c>
      <c r="JA65" s="75">
        <f>IF(JA$7="",0,IF(JA$1=MAX($1:$1),$R63-SUM($T65:IZ65),IF(JA$1=1,SUMIFS(63:63,$1:$1,"&gt;="&amp;1,$1:$1,"&lt;="&amp;INT(-$N65/30))+(-$N65/30-INT(-$N65/30))*SUMIFS(63:63,$1:$1,INT(-$N65/30)+1),0)+(-$N65/30-INT(-$N65/30))*SUMIFS(63:63,$1:$1,JA$1+INT(-$N65/30)+1)+(INT(-$N65/30)+1--$N65/30)*SUMIFS(63:63,$1:$1,JA$1+INT(-$N65/30))))</f>
        <v>0</v>
      </c>
      <c r="JB65" s="75">
        <f>IF(JB$7="",0,IF(JB$1=MAX($1:$1),$R63-SUM($T65:JA65),IF(JB$1=1,SUMIFS(63:63,$1:$1,"&gt;="&amp;1,$1:$1,"&lt;="&amp;INT(-$N65/30))+(-$N65/30-INT(-$N65/30))*SUMIFS(63:63,$1:$1,INT(-$N65/30)+1),0)+(-$N65/30-INT(-$N65/30))*SUMIFS(63:63,$1:$1,JB$1+INT(-$N65/30)+1)+(INT(-$N65/30)+1--$N65/30)*SUMIFS(63:63,$1:$1,JB$1+INT(-$N65/30))))</f>
        <v>0</v>
      </c>
      <c r="JC65" s="75">
        <f>IF(JC$7="",0,IF(JC$1=MAX($1:$1),$R63-SUM($T65:JB65),IF(JC$1=1,SUMIFS(63:63,$1:$1,"&gt;="&amp;1,$1:$1,"&lt;="&amp;INT(-$N65/30))+(-$N65/30-INT(-$N65/30))*SUMIFS(63:63,$1:$1,INT(-$N65/30)+1),0)+(-$N65/30-INT(-$N65/30))*SUMIFS(63:63,$1:$1,JC$1+INT(-$N65/30)+1)+(INT(-$N65/30)+1--$N65/30)*SUMIFS(63:63,$1:$1,JC$1+INT(-$N65/30))))</f>
        <v>0</v>
      </c>
      <c r="JD65" s="75">
        <f>IF(JD$7="",0,IF(JD$1=MAX($1:$1),$R63-SUM($T65:JC65),IF(JD$1=1,SUMIFS(63:63,$1:$1,"&gt;="&amp;1,$1:$1,"&lt;="&amp;INT(-$N65/30))+(-$N65/30-INT(-$N65/30))*SUMIFS(63:63,$1:$1,INT(-$N65/30)+1),0)+(-$N65/30-INT(-$N65/30))*SUMIFS(63:63,$1:$1,JD$1+INT(-$N65/30)+1)+(INT(-$N65/30)+1--$N65/30)*SUMIFS(63:63,$1:$1,JD$1+INT(-$N65/30))))</f>
        <v>0</v>
      </c>
      <c r="JE65" s="75">
        <f>IF(JE$7="",0,IF(JE$1=MAX($1:$1),$R63-SUM($T65:JD65),IF(JE$1=1,SUMIFS(63:63,$1:$1,"&gt;="&amp;1,$1:$1,"&lt;="&amp;INT(-$N65/30))+(-$N65/30-INT(-$N65/30))*SUMIFS(63:63,$1:$1,INT(-$N65/30)+1),0)+(-$N65/30-INT(-$N65/30))*SUMIFS(63:63,$1:$1,JE$1+INT(-$N65/30)+1)+(INT(-$N65/30)+1--$N65/30)*SUMIFS(63:63,$1:$1,JE$1+INT(-$N65/30))))</f>
        <v>0</v>
      </c>
      <c r="JF65" s="75">
        <f>IF(JF$7="",0,IF(JF$1=MAX($1:$1),$R63-SUM($T65:JE65),IF(JF$1=1,SUMIFS(63:63,$1:$1,"&gt;="&amp;1,$1:$1,"&lt;="&amp;INT(-$N65/30))+(-$N65/30-INT(-$N65/30))*SUMIFS(63:63,$1:$1,INT(-$N65/30)+1),0)+(-$N65/30-INT(-$N65/30))*SUMIFS(63:63,$1:$1,JF$1+INT(-$N65/30)+1)+(INT(-$N65/30)+1--$N65/30)*SUMIFS(63:63,$1:$1,JF$1+INT(-$N65/30))))</f>
        <v>0</v>
      </c>
      <c r="JG65" s="75">
        <f>IF(JG$7="",0,IF(JG$1=MAX($1:$1),$R63-SUM($T65:JF65),IF(JG$1=1,SUMIFS(63:63,$1:$1,"&gt;="&amp;1,$1:$1,"&lt;="&amp;INT(-$N65/30))+(-$N65/30-INT(-$N65/30))*SUMIFS(63:63,$1:$1,INT(-$N65/30)+1),0)+(-$N65/30-INT(-$N65/30))*SUMIFS(63:63,$1:$1,JG$1+INT(-$N65/30)+1)+(INT(-$N65/30)+1--$N65/30)*SUMIFS(63:63,$1:$1,JG$1+INT(-$N65/30))))</f>
        <v>0</v>
      </c>
      <c r="JH65" s="75">
        <f>IF(JH$7="",0,IF(JH$1=MAX($1:$1),$R63-SUM($T65:JG65),IF(JH$1=1,SUMIFS(63:63,$1:$1,"&gt;="&amp;1,$1:$1,"&lt;="&amp;INT(-$N65/30))+(-$N65/30-INT(-$N65/30))*SUMIFS(63:63,$1:$1,INT(-$N65/30)+1),0)+(-$N65/30-INT(-$N65/30))*SUMIFS(63:63,$1:$1,JH$1+INT(-$N65/30)+1)+(INT(-$N65/30)+1--$N65/30)*SUMIFS(63:63,$1:$1,JH$1+INT(-$N65/30))))</f>
        <v>0</v>
      </c>
      <c r="JI65" s="75">
        <f>IF(JI$7="",0,IF(JI$1=MAX($1:$1),$R63-SUM($T65:JH65),IF(JI$1=1,SUMIFS(63:63,$1:$1,"&gt;="&amp;1,$1:$1,"&lt;="&amp;INT(-$N65/30))+(-$N65/30-INT(-$N65/30))*SUMIFS(63:63,$1:$1,INT(-$N65/30)+1),0)+(-$N65/30-INT(-$N65/30))*SUMIFS(63:63,$1:$1,JI$1+INT(-$N65/30)+1)+(INT(-$N65/30)+1--$N65/30)*SUMIFS(63:63,$1:$1,JI$1+INT(-$N65/30))))</f>
        <v>0</v>
      </c>
      <c r="JJ65" s="75">
        <f>IF(JJ$7="",0,IF(JJ$1=MAX($1:$1),$R63-SUM($T65:JI65),IF(JJ$1=1,SUMIFS(63:63,$1:$1,"&gt;="&amp;1,$1:$1,"&lt;="&amp;INT(-$N65/30))+(-$N65/30-INT(-$N65/30))*SUMIFS(63:63,$1:$1,INT(-$N65/30)+1),0)+(-$N65/30-INT(-$N65/30))*SUMIFS(63:63,$1:$1,JJ$1+INT(-$N65/30)+1)+(INT(-$N65/30)+1--$N65/30)*SUMIFS(63:63,$1:$1,JJ$1+INT(-$N65/30))))</f>
        <v>0</v>
      </c>
      <c r="JK65" s="75">
        <f>IF(JK$7="",0,IF(JK$1=MAX($1:$1),$R63-SUM($T65:JJ65),IF(JK$1=1,SUMIFS(63:63,$1:$1,"&gt;="&amp;1,$1:$1,"&lt;="&amp;INT(-$N65/30))+(-$N65/30-INT(-$N65/30))*SUMIFS(63:63,$1:$1,INT(-$N65/30)+1),0)+(-$N65/30-INT(-$N65/30))*SUMIFS(63:63,$1:$1,JK$1+INT(-$N65/30)+1)+(INT(-$N65/30)+1--$N65/30)*SUMIFS(63:63,$1:$1,JK$1+INT(-$N65/30))))</f>
        <v>0</v>
      </c>
      <c r="JL65" s="75">
        <f>IF(JL$7="",0,IF(JL$1=MAX($1:$1),$R63-SUM($T65:JK65),IF(JL$1=1,SUMIFS(63:63,$1:$1,"&gt;="&amp;1,$1:$1,"&lt;="&amp;INT(-$N65/30))+(-$N65/30-INT(-$N65/30))*SUMIFS(63:63,$1:$1,INT(-$N65/30)+1),0)+(-$N65/30-INT(-$N65/30))*SUMIFS(63:63,$1:$1,JL$1+INT(-$N65/30)+1)+(INT(-$N65/30)+1--$N65/30)*SUMIFS(63:63,$1:$1,JL$1+INT(-$N65/30))))</f>
        <v>0</v>
      </c>
      <c r="JM65" s="75">
        <f>IF(JM$7="",0,IF(JM$1=MAX($1:$1),$R63-SUM($T65:JL65),IF(JM$1=1,SUMIFS(63:63,$1:$1,"&gt;="&amp;1,$1:$1,"&lt;="&amp;INT(-$N65/30))+(-$N65/30-INT(-$N65/30))*SUMIFS(63:63,$1:$1,INT(-$N65/30)+1),0)+(-$N65/30-INT(-$N65/30))*SUMIFS(63:63,$1:$1,JM$1+INT(-$N65/30)+1)+(INT(-$N65/30)+1--$N65/30)*SUMIFS(63:63,$1:$1,JM$1+INT(-$N65/30))))</f>
        <v>0</v>
      </c>
      <c r="JN65" s="75">
        <f>IF(JN$7="",0,IF(JN$1=MAX($1:$1),$R63-SUM($T65:JM65),IF(JN$1=1,SUMIFS(63:63,$1:$1,"&gt;="&amp;1,$1:$1,"&lt;="&amp;INT(-$N65/30))+(-$N65/30-INT(-$N65/30))*SUMIFS(63:63,$1:$1,INT(-$N65/30)+1),0)+(-$N65/30-INT(-$N65/30))*SUMIFS(63:63,$1:$1,JN$1+INT(-$N65/30)+1)+(INT(-$N65/30)+1--$N65/30)*SUMIFS(63:63,$1:$1,JN$1+INT(-$N65/30))))</f>
        <v>0</v>
      </c>
      <c r="JO65" s="75">
        <f>IF(JO$7="",0,IF(JO$1=MAX($1:$1),$R63-SUM($T65:JN65),IF(JO$1=1,SUMIFS(63:63,$1:$1,"&gt;="&amp;1,$1:$1,"&lt;="&amp;INT(-$N65/30))+(-$N65/30-INT(-$N65/30))*SUMIFS(63:63,$1:$1,INT(-$N65/30)+1),0)+(-$N65/30-INT(-$N65/30))*SUMIFS(63:63,$1:$1,JO$1+INT(-$N65/30)+1)+(INT(-$N65/30)+1--$N65/30)*SUMIFS(63:63,$1:$1,JO$1+INT(-$N65/30))))</f>
        <v>0</v>
      </c>
      <c r="JP65" s="75">
        <f>IF(JP$7="",0,IF(JP$1=MAX($1:$1),$R63-SUM($T65:JO65),IF(JP$1=1,SUMIFS(63:63,$1:$1,"&gt;="&amp;1,$1:$1,"&lt;="&amp;INT(-$N65/30))+(-$N65/30-INT(-$N65/30))*SUMIFS(63:63,$1:$1,INT(-$N65/30)+1),0)+(-$N65/30-INT(-$N65/30))*SUMIFS(63:63,$1:$1,JP$1+INT(-$N65/30)+1)+(INT(-$N65/30)+1--$N65/30)*SUMIFS(63:63,$1:$1,JP$1+INT(-$N65/30))))</f>
        <v>0</v>
      </c>
      <c r="JQ65" s="75">
        <f>IF(JQ$7="",0,IF(JQ$1=MAX($1:$1),$R63-SUM($T65:JP65),IF(JQ$1=1,SUMIFS(63:63,$1:$1,"&gt;="&amp;1,$1:$1,"&lt;="&amp;INT(-$N65/30))+(-$N65/30-INT(-$N65/30))*SUMIFS(63:63,$1:$1,INT(-$N65/30)+1),0)+(-$N65/30-INT(-$N65/30))*SUMIFS(63:63,$1:$1,JQ$1+INT(-$N65/30)+1)+(INT(-$N65/30)+1--$N65/30)*SUMIFS(63:63,$1:$1,JQ$1+INT(-$N65/30))))</f>
        <v>0</v>
      </c>
      <c r="JR65" s="75">
        <f>IF(JR$7="",0,IF(JR$1=MAX($1:$1),$R63-SUM($T65:JQ65),IF(JR$1=1,SUMIFS(63:63,$1:$1,"&gt;="&amp;1,$1:$1,"&lt;="&amp;INT(-$N65/30))+(-$N65/30-INT(-$N65/30))*SUMIFS(63:63,$1:$1,INT(-$N65/30)+1),0)+(-$N65/30-INT(-$N65/30))*SUMIFS(63:63,$1:$1,JR$1+INT(-$N65/30)+1)+(INT(-$N65/30)+1--$N65/30)*SUMIFS(63:63,$1:$1,JR$1+INT(-$N65/30))))</f>
        <v>0</v>
      </c>
      <c r="JS65" s="75">
        <f>IF(JS$7="",0,IF(JS$1=MAX($1:$1),$R63-SUM($T65:JR65),IF(JS$1=1,SUMIFS(63:63,$1:$1,"&gt;="&amp;1,$1:$1,"&lt;="&amp;INT(-$N65/30))+(-$N65/30-INT(-$N65/30))*SUMIFS(63:63,$1:$1,INT(-$N65/30)+1),0)+(-$N65/30-INT(-$N65/30))*SUMIFS(63:63,$1:$1,JS$1+INT(-$N65/30)+1)+(INT(-$N65/30)+1--$N65/30)*SUMIFS(63:63,$1:$1,JS$1+INT(-$N65/30))))</f>
        <v>0</v>
      </c>
      <c r="JT65" s="75">
        <f>IF(JT$7="",0,IF(JT$1=MAX($1:$1),$R63-SUM($T65:JS65),IF(JT$1=1,SUMIFS(63:63,$1:$1,"&gt;="&amp;1,$1:$1,"&lt;="&amp;INT(-$N65/30))+(-$N65/30-INT(-$N65/30))*SUMIFS(63:63,$1:$1,INT(-$N65/30)+1),0)+(-$N65/30-INT(-$N65/30))*SUMIFS(63:63,$1:$1,JT$1+INT(-$N65/30)+1)+(INT(-$N65/30)+1--$N65/30)*SUMIFS(63:63,$1:$1,JT$1+INT(-$N65/30))))</f>
        <v>0</v>
      </c>
      <c r="JU65" s="75">
        <f>IF(JU$7="",0,IF(JU$1=MAX($1:$1),$R63-SUM($T65:JT65),IF(JU$1=1,SUMIFS(63:63,$1:$1,"&gt;="&amp;1,$1:$1,"&lt;="&amp;INT(-$N65/30))+(-$N65/30-INT(-$N65/30))*SUMIFS(63:63,$1:$1,INT(-$N65/30)+1),0)+(-$N65/30-INT(-$N65/30))*SUMIFS(63:63,$1:$1,JU$1+INT(-$N65/30)+1)+(INT(-$N65/30)+1--$N65/30)*SUMIFS(63:63,$1:$1,JU$1+INT(-$N65/30))))</f>
        <v>0</v>
      </c>
      <c r="JV65" s="75">
        <f>IF(JV$7="",0,IF(JV$1=MAX($1:$1),$R63-SUM($T65:JU65),IF(JV$1=1,SUMIFS(63:63,$1:$1,"&gt;="&amp;1,$1:$1,"&lt;="&amp;INT(-$N65/30))+(-$N65/30-INT(-$N65/30))*SUMIFS(63:63,$1:$1,INT(-$N65/30)+1),0)+(-$N65/30-INT(-$N65/30))*SUMIFS(63:63,$1:$1,JV$1+INT(-$N65/30)+1)+(INT(-$N65/30)+1--$N65/30)*SUMIFS(63:63,$1:$1,JV$1+INT(-$N65/30))))</f>
        <v>0</v>
      </c>
      <c r="JW65" s="75">
        <f>IF(JW$7="",0,IF(JW$1=MAX($1:$1),$R63-SUM($T65:JV65),IF(JW$1=1,SUMIFS(63:63,$1:$1,"&gt;="&amp;1,$1:$1,"&lt;="&amp;INT(-$N65/30))+(-$N65/30-INT(-$N65/30))*SUMIFS(63:63,$1:$1,INT(-$N65/30)+1),0)+(-$N65/30-INT(-$N65/30))*SUMIFS(63:63,$1:$1,JW$1+INT(-$N65/30)+1)+(INT(-$N65/30)+1--$N65/30)*SUMIFS(63:63,$1:$1,JW$1+INT(-$N65/30))))</f>
        <v>0</v>
      </c>
      <c r="JX65" s="75">
        <f>IF(JX$7="",0,IF(JX$1=MAX($1:$1),$R63-SUM($T65:JW65),IF(JX$1=1,SUMIFS(63:63,$1:$1,"&gt;="&amp;1,$1:$1,"&lt;="&amp;INT(-$N65/30))+(-$N65/30-INT(-$N65/30))*SUMIFS(63:63,$1:$1,INT(-$N65/30)+1),0)+(-$N65/30-INT(-$N65/30))*SUMIFS(63:63,$1:$1,JX$1+INT(-$N65/30)+1)+(INT(-$N65/30)+1--$N65/30)*SUMIFS(63:63,$1:$1,JX$1+INT(-$N65/30))))</f>
        <v>0</v>
      </c>
      <c r="JY65" s="75">
        <f>IF(JY$7="",0,IF(JY$1=MAX($1:$1),$R63-SUM($T65:JX65),IF(JY$1=1,SUMIFS(63:63,$1:$1,"&gt;="&amp;1,$1:$1,"&lt;="&amp;INT(-$N65/30))+(-$N65/30-INT(-$N65/30))*SUMIFS(63:63,$1:$1,INT(-$N65/30)+1),0)+(-$N65/30-INT(-$N65/30))*SUMIFS(63:63,$1:$1,JY$1+INT(-$N65/30)+1)+(INT(-$N65/30)+1--$N65/30)*SUMIFS(63:63,$1:$1,JY$1+INT(-$N65/30))))</f>
        <v>0</v>
      </c>
      <c r="JZ65" s="75">
        <f>IF(JZ$7="",0,IF(JZ$1=MAX($1:$1),$R63-SUM($T65:JY65),IF(JZ$1=1,SUMIFS(63:63,$1:$1,"&gt;="&amp;1,$1:$1,"&lt;="&amp;INT(-$N65/30))+(-$N65/30-INT(-$N65/30))*SUMIFS(63:63,$1:$1,INT(-$N65/30)+1),0)+(-$N65/30-INT(-$N65/30))*SUMIFS(63:63,$1:$1,JZ$1+INT(-$N65/30)+1)+(INT(-$N65/30)+1--$N65/30)*SUMIFS(63:63,$1:$1,JZ$1+INT(-$N65/30))))</f>
        <v>0</v>
      </c>
      <c r="KA65" s="75">
        <f>IF(KA$7="",0,IF(KA$1=MAX($1:$1),$R63-SUM($T65:JZ65),IF(KA$1=1,SUMIFS(63:63,$1:$1,"&gt;="&amp;1,$1:$1,"&lt;="&amp;INT(-$N65/30))+(-$N65/30-INT(-$N65/30))*SUMIFS(63:63,$1:$1,INT(-$N65/30)+1),0)+(-$N65/30-INT(-$N65/30))*SUMIFS(63:63,$1:$1,KA$1+INT(-$N65/30)+1)+(INT(-$N65/30)+1--$N65/30)*SUMIFS(63:63,$1:$1,KA$1+INT(-$N65/30))))</f>
        <v>0</v>
      </c>
      <c r="KB65" s="75">
        <f>IF(KB$7="",0,IF(KB$1=MAX($1:$1),$R63-SUM($T65:KA65),IF(KB$1=1,SUMIFS(63:63,$1:$1,"&gt;="&amp;1,$1:$1,"&lt;="&amp;INT(-$N65/30))+(-$N65/30-INT(-$N65/30))*SUMIFS(63:63,$1:$1,INT(-$N65/30)+1),0)+(-$N65/30-INT(-$N65/30))*SUMIFS(63:63,$1:$1,KB$1+INT(-$N65/30)+1)+(INT(-$N65/30)+1--$N65/30)*SUMIFS(63:63,$1:$1,KB$1+INT(-$N65/30))))</f>
        <v>0</v>
      </c>
      <c r="KC65" s="75">
        <f>IF(KC$7="",0,IF(KC$1=MAX($1:$1),$R63-SUM($T65:KB65),IF(KC$1=1,SUMIFS(63:63,$1:$1,"&gt;="&amp;1,$1:$1,"&lt;="&amp;INT(-$N65/30))+(-$N65/30-INT(-$N65/30))*SUMIFS(63:63,$1:$1,INT(-$N65/30)+1),0)+(-$N65/30-INT(-$N65/30))*SUMIFS(63:63,$1:$1,KC$1+INT(-$N65/30)+1)+(INT(-$N65/30)+1--$N65/30)*SUMIFS(63:63,$1:$1,KC$1+INT(-$N65/30))))</f>
        <v>0</v>
      </c>
      <c r="KD65" s="75">
        <f>IF(KD$7="",0,IF(KD$1=MAX($1:$1),$R63-SUM($T65:KC65),IF(KD$1=1,SUMIFS(63:63,$1:$1,"&gt;="&amp;1,$1:$1,"&lt;="&amp;INT(-$N65/30))+(-$N65/30-INT(-$N65/30))*SUMIFS(63:63,$1:$1,INT(-$N65/30)+1),0)+(-$N65/30-INT(-$N65/30))*SUMIFS(63:63,$1:$1,KD$1+INT(-$N65/30)+1)+(INT(-$N65/30)+1--$N65/30)*SUMIFS(63:63,$1:$1,KD$1+INT(-$N65/30))))</f>
        <v>0</v>
      </c>
      <c r="KE65" s="75">
        <f>IF(KE$7="",0,IF(KE$1=MAX($1:$1),$R63-SUM($T65:KD65),IF(KE$1=1,SUMIFS(63:63,$1:$1,"&gt;="&amp;1,$1:$1,"&lt;="&amp;INT(-$N65/30))+(-$N65/30-INT(-$N65/30))*SUMIFS(63:63,$1:$1,INT(-$N65/30)+1),0)+(-$N65/30-INT(-$N65/30))*SUMIFS(63:63,$1:$1,KE$1+INT(-$N65/30)+1)+(INT(-$N65/30)+1--$N65/30)*SUMIFS(63:63,$1:$1,KE$1+INT(-$N65/30))))</f>
        <v>0</v>
      </c>
      <c r="KF65" s="75">
        <f>IF(KF$7="",0,IF(KF$1=MAX($1:$1),$R63-SUM($T65:KE65),IF(KF$1=1,SUMIFS(63:63,$1:$1,"&gt;="&amp;1,$1:$1,"&lt;="&amp;INT(-$N65/30))+(-$N65/30-INT(-$N65/30))*SUMIFS(63:63,$1:$1,INT(-$N65/30)+1),0)+(-$N65/30-INT(-$N65/30))*SUMIFS(63:63,$1:$1,KF$1+INT(-$N65/30)+1)+(INT(-$N65/30)+1--$N65/30)*SUMIFS(63:63,$1:$1,KF$1+INT(-$N65/30))))</f>
        <v>0</v>
      </c>
      <c r="KG65" s="75">
        <f>IF(KG$7="",0,IF(KG$1=MAX($1:$1),$R63-SUM($T65:KF65),IF(KG$1=1,SUMIFS(63:63,$1:$1,"&gt;="&amp;1,$1:$1,"&lt;="&amp;INT(-$N65/30))+(-$N65/30-INT(-$N65/30))*SUMIFS(63:63,$1:$1,INT(-$N65/30)+1),0)+(-$N65/30-INT(-$N65/30))*SUMIFS(63:63,$1:$1,KG$1+INT(-$N65/30)+1)+(INT(-$N65/30)+1--$N65/30)*SUMIFS(63:63,$1:$1,KG$1+INT(-$N65/30))))</f>
        <v>0</v>
      </c>
      <c r="KH65" s="75">
        <f>IF(KH$7="",0,IF(KH$1=MAX($1:$1),$R63-SUM($T65:KG65),IF(KH$1=1,SUMIFS(63:63,$1:$1,"&gt;="&amp;1,$1:$1,"&lt;="&amp;INT(-$N65/30))+(-$N65/30-INT(-$N65/30))*SUMIFS(63:63,$1:$1,INT(-$N65/30)+1),0)+(-$N65/30-INT(-$N65/30))*SUMIFS(63:63,$1:$1,KH$1+INT(-$N65/30)+1)+(INT(-$N65/30)+1--$N65/30)*SUMIFS(63:63,$1:$1,KH$1+INT(-$N65/30))))</f>
        <v>0</v>
      </c>
      <c r="KI65" s="75">
        <f>IF(KI$7="",0,IF(KI$1=MAX($1:$1),$R63-SUM($T65:KH65),IF(KI$1=1,SUMIFS(63:63,$1:$1,"&gt;="&amp;1,$1:$1,"&lt;="&amp;INT(-$N65/30))+(-$N65/30-INT(-$N65/30))*SUMIFS(63:63,$1:$1,INT(-$N65/30)+1),0)+(-$N65/30-INT(-$N65/30))*SUMIFS(63:63,$1:$1,KI$1+INT(-$N65/30)+1)+(INT(-$N65/30)+1--$N65/30)*SUMIFS(63:63,$1:$1,KI$1+INT(-$N65/30))))</f>
        <v>0</v>
      </c>
      <c r="KJ65" s="75">
        <f>IF(KJ$7="",0,IF(KJ$1=MAX($1:$1),$R63-SUM($T65:KI65),IF(KJ$1=1,SUMIFS(63:63,$1:$1,"&gt;="&amp;1,$1:$1,"&lt;="&amp;INT(-$N65/30))+(-$N65/30-INT(-$N65/30))*SUMIFS(63:63,$1:$1,INT(-$N65/30)+1),0)+(-$N65/30-INT(-$N65/30))*SUMIFS(63:63,$1:$1,KJ$1+INT(-$N65/30)+1)+(INT(-$N65/30)+1--$N65/30)*SUMIFS(63:63,$1:$1,KJ$1+INT(-$N65/30))))</f>
        <v>0</v>
      </c>
      <c r="KK65" s="75">
        <f>IF(KK$7="",0,IF(KK$1=MAX($1:$1),$R63-SUM($T65:KJ65),IF(KK$1=1,SUMIFS(63:63,$1:$1,"&gt;="&amp;1,$1:$1,"&lt;="&amp;INT(-$N65/30))+(-$N65/30-INT(-$N65/30))*SUMIFS(63:63,$1:$1,INT(-$N65/30)+1),0)+(-$N65/30-INT(-$N65/30))*SUMIFS(63:63,$1:$1,KK$1+INT(-$N65/30)+1)+(INT(-$N65/30)+1--$N65/30)*SUMIFS(63:63,$1:$1,KK$1+INT(-$N65/30))))</f>
        <v>0</v>
      </c>
      <c r="KL65" s="75">
        <f>IF(KL$7="",0,IF(KL$1=MAX($1:$1),$R63-SUM($T65:KK65),IF(KL$1=1,SUMIFS(63:63,$1:$1,"&gt;="&amp;1,$1:$1,"&lt;="&amp;INT(-$N65/30))+(-$N65/30-INT(-$N65/30))*SUMIFS(63:63,$1:$1,INT(-$N65/30)+1),0)+(-$N65/30-INT(-$N65/30))*SUMIFS(63:63,$1:$1,KL$1+INT(-$N65/30)+1)+(INT(-$N65/30)+1--$N65/30)*SUMIFS(63:63,$1:$1,KL$1+INT(-$N65/30))))</f>
        <v>0</v>
      </c>
      <c r="KM65" s="75">
        <f>IF(KM$7="",0,IF(KM$1=MAX($1:$1),$R63-SUM($T65:KL65),IF(KM$1=1,SUMIFS(63:63,$1:$1,"&gt;="&amp;1,$1:$1,"&lt;="&amp;INT(-$N65/30))+(-$N65/30-INT(-$N65/30))*SUMIFS(63:63,$1:$1,INT(-$N65/30)+1),0)+(-$N65/30-INT(-$N65/30))*SUMIFS(63:63,$1:$1,KM$1+INT(-$N65/30)+1)+(INT(-$N65/30)+1--$N65/30)*SUMIFS(63:63,$1:$1,KM$1+INT(-$N65/30))))</f>
        <v>0</v>
      </c>
      <c r="KN65" s="75">
        <f>IF(KN$7="",0,IF(KN$1=MAX($1:$1),$R63-SUM($T65:KM65),IF(KN$1=1,SUMIFS(63:63,$1:$1,"&gt;="&amp;1,$1:$1,"&lt;="&amp;INT(-$N65/30))+(-$N65/30-INT(-$N65/30))*SUMIFS(63:63,$1:$1,INT(-$N65/30)+1),0)+(-$N65/30-INT(-$N65/30))*SUMIFS(63:63,$1:$1,KN$1+INT(-$N65/30)+1)+(INT(-$N65/30)+1--$N65/30)*SUMIFS(63:63,$1:$1,KN$1+INT(-$N65/30))))</f>
        <v>0</v>
      </c>
      <c r="KO65" s="75">
        <f>IF(KO$7="",0,IF(KO$1=MAX($1:$1),$R63-SUM($T65:KN65),IF(KO$1=1,SUMIFS(63:63,$1:$1,"&gt;="&amp;1,$1:$1,"&lt;="&amp;INT(-$N65/30))+(-$N65/30-INT(-$N65/30))*SUMIFS(63:63,$1:$1,INT(-$N65/30)+1),0)+(-$N65/30-INT(-$N65/30))*SUMIFS(63:63,$1:$1,KO$1+INT(-$N65/30)+1)+(INT(-$N65/30)+1--$N65/30)*SUMIFS(63:63,$1:$1,KO$1+INT(-$N65/30))))</f>
        <v>0</v>
      </c>
      <c r="KP65" s="75">
        <f>IF(KP$7="",0,IF(KP$1=MAX($1:$1),$R63-SUM($T65:KO65),IF(KP$1=1,SUMIFS(63:63,$1:$1,"&gt;="&amp;1,$1:$1,"&lt;="&amp;INT(-$N65/30))+(-$N65/30-INT(-$N65/30))*SUMIFS(63:63,$1:$1,INT(-$N65/30)+1),0)+(-$N65/30-INT(-$N65/30))*SUMIFS(63:63,$1:$1,KP$1+INT(-$N65/30)+1)+(INT(-$N65/30)+1--$N65/30)*SUMIFS(63:63,$1:$1,KP$1+INT(-$N65/30))))</f>
        <v>0</v>
      </c>
      <c r="KQ65" s="75">
        <f>IF(KQ$7="",0,IF(KQ$1=MAX($1:$1),$R63-SUM($T65:KP65),IF(KQ$1=1,SUMIFS(63:63,$1:$1,"&gt;="&amp;1,$1:$1,"&lt;="&amp;INT(-$N65/30))+(-$N65/30-INT(-$N65/30))*SUMIFS(63:63,$1:$1,INT(-$N65/30)+1),0)+(-$N65/30-INT(-$N65/30))*SUMIFS(63:63,$1:$1,KQ$1+INT(-$N65/30)+1)+(INT(-$N65/30)+1--$N65/30)*SUMIFS(63:63,$1:$1,KQ$1+INT(-$N65/30))))</f>
        <v>0</v>
      </c>
      <c r="KR65" s="75">
        <f>IF(KR$7="",0,IF(KR$1=MAX($1:$1),$R63-SUM($T65:KQ65),IF(KR$1=1,SUMIFS(63:63,$1:$1,"&gt;="&amp;1,$1:$1,"&lt;="&amp;INT(-$N65/30))+(-$N65/30-INT(-$N65/30))*SUMIFS(63:63,$1:$1,INT(-$N65/30)+1),0)+(-$N65/30-INT(-$N65/30))*SUMIFS(63:63,$1:$1,KR$1+INT(-$N65/30)+1)+(INT(-$N65/30)+1--$N65/30)*SUMIFS(63:63,$1:$1,KR$1+INT(-$N65/30))))</f>
        <v>0</v>
      </c>
      <c r="KS65" s="75">
        <f>IF(KS$7="",0,IF(KS$1=MAX($1:$1),$R63-SUM($T65:KR65),IF(KS$1=1,SUMIFS(63:63,$1:$1,"&gt;="&amp;1,$1:$1,"&lt;="&amp;INT(-$N65/30))+(-$N65/30-INT(-$N65/30))*SUMIFS(63:63,$1:$1,INT(-$N65/30)+1),0)+(-$N65/30-INT(-$N65/30))*SUMIFS(63:63,$1:$1,KS$1+INT(-$N65/30)+1)+(INT(-$N65/30)+1--$N65/30)*SUMIFS(63:63,$1:$1,KS$1+INT(-$N65/30))))</f>
        <v>0</v>
      </c>
      <c r="KT65" s="75">
        <f>IF(KT$7="",0,IF(KT$1=MAX($1:$1),$R63-SUM($T65:KS65),IF(KT$1=1,SUMIFS(63:63,$1:$1,"&gt;="&amp;1,$1:$1,"&lt;="&amp;INT(-$N65/30))+(-$N65/30-INT(-$N65/30))*SUMIFS(63:63,$1:$1,INT(-$N65/30)+1),0)+(-$N65/30-INT(-$N65/30))*SUMIFS(63:63,$1:$1,KT$1+INT(-$N65/30)+1)+(INT(-$N65/30)+1--$N65/30)*SUMIFS(63:63,$1:$1,KT$1+INT(-$N65/30))))</f>
        <v>0</v>
      </c>
      <c r="KU65" s="75">
        <f>IF(KU$7="",0,IF(KU$1=MAX($1:$1),$R63-SUM($T65:KT65),IF(KU$1=1,SUMIFS(63:63,$1:$1,"&gt;="&amp;1,$1:$1,"&lt;="&amp;INT(-$N65/30))+(-$N65/30-INT(-$N65/30))*SUMIFS(63:63,$1:$1,INT(-$N65/30)+1),0)+(-$N65/30-INT(-$N65/30))*SUMIFS(63:63,$1:$1,KU$1+INT(-$N65/30)+1)+(INT(-$N65/30)+1--$N65/30)*SUMIFS(63:63,$1:$1,KU$1+INT(-$N65/30))))</f>
        <v>0</v>
      </c>
      <c r="KV65" s="75">
        <f>IF(KV$7="",0,IF(KV$1=MAX($1:$1),$R63-SUM($T65:KU65),IF(KV$1=1,SUMIFS(63:63,$1:$1,"&gt;="&amp;1,$1:$1,"&lt;="&amp;INT(-$N65/30))+(-$N65/30-INT(-$N65/30))*SUMIFS(63:63,$1:$1,INT(-$N65/30)+1),0)+(-$N65/30-INT(-$N65/30))*SUMIFS(63:63,$1:$1,KV$1+INT(-$N65/30)+1)+(INT(-$N65/30)+1--$N65/30)*SUMIFS(63:63,$1:$1,KV$1+INT(-$N65/30))))</f>
        <v>0</v>
      </c>
      <c r="KW65" s="70"/>
      <c r="KX65" s="70"/>
    </row>
    <row r="66" spans="1:310" ht="12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53" t="s">
        <v>9</v>
      </c>
      <c r="O66" s="54"/>
      <c r="P66" s="53"/>
      <c r="Q66" s="53"/>
      <c r="R66" s="55">
        <f>R53-SUM(R54:R60)</f>
        <v>0</v>
      </c>
      <c r="S66" s="1"/>
      <c r="T66" s="4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ht="4.95" customHeight="1" x14ac:dyDescent="0.25">
      <c r="A67" s="1"/>
      <c r="B67" s="79"/>
      <c r="C67" s="79"/>
      <c r="D67" s="79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40"/>
      <c r="S67" s="1"/>
      <c r="T67" s="4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4" customFormat="1" x14ac:dyDescent="0.25">
      <c r="A68" s="3"/>
      <c r="B68" s="80"/>
      <c r="C68" s="80"/>
      <c r="D68" s="81" t="s">
        <v>26</v>
      </c>
      <c r="E68" s="42" t="str">
        <f>kpi!$E$39</f>
        <v>поступление денежных средств от продаж продукции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42"/>
      <c r="L68" s="3"/>
      <c r="M68" s="5"/>
      <c r="N68" s="231" t="str">
        <f>kpi!$E$41</f>
        <v>период оборачиваемости дебиторской задолженности</v>
      </c>
      <c r="O68" s="19"/>
      <c r="P68" s="3"/>
      <c r="Q68" s="3"/>
      <c r="R68" s="44">
        <f>SUMIFS($T68:$KW68,$T$1:$KW$1,"&gt;="&amp;1,$T$1:$KW$1,"&lt;="&amp;MAX($1:$1))</f>
        <v>88806422.696249992</v>
      </c>
      <c r="S68" s="3"/>
      <c r="T68" s="3"/>
      <c r="U68" s="41">
        <f>IF(U$7="",0,SUM(U69:U75))</f>
        <v>321344.20533999999</v>
      </c>
      <c r="V68" s="41">
        <f t="shared" ref="V68:CG68" si="55">IF(V$7="",0,SUM(V69:V75))</f>
        <v>1086459.1223683332</v>
      </c>
      <c r="W68" s="41">
        <f t="shared" si="55"/>
        <v>1261583.5572716664</v>
      </c>
      <c r="X68" s="41">
        <f t="shared" si="55"/>
        <v>1450222.0069249996</v>
      </c>
      <c r="Y68" s="41">
        <f t="shared" si="55"/>
        <v>1652374.471328333</v>
      </c>
      <c r="Z68" s="41">
        <f t="shared" si="55"/>
        <v>1861311.9804816663</v>
      </c>
      <c r="AA68" s="41">
        <f t="shared" si="55"/>
        <v>2076473.7868849998</v>
      </c>
      <c r="AB68" s="41">
        <f t="shared" si="55"/>
        <v>2275429.9905383331</v>
      </c>
      <c r="AC68" s="41">
        <f t="shared" si="55"/>
        <v>2455797.4145666664</v>
      </c>
      <c r="AD68" s="41">
        <f t="shared" si="55"/>
        <v>2643791.0045949998</v>
      </c>
      <c r="AE68" s="41">
        <f t="shared" si="55"/>
        <v>2839410.7606233326</v>
      </c>
      <c r="AF68" s="41">
        <f t="shared" si="55"/>
        <v>3042656.6826516665</v>
      </c>
      <c r="AG68" s="41">
        <f t="shared" si="55"/>
        <v>3253528.7706799991</v>
      </c>
      <c r="AH68" s="41">
        <f t="shared" si="55"/>
        <v>3472027.024708333</v>
      </c>
      <c r="AI68" s="41">
        <f t="shared" si="55"/>
        <v>3698151.444736666</v>
      </c>
      <c r="AJ68" s="41">
        <f t="shared" si="55"/>
        <v>3931902.0307649989</v>
      </c>
      <c r="AK68" s="41">
        <f t="shared" si="55"/>
        <v>4173278.7827933328</v>
      </c>
      <c r="AL68" s="41">
        <f t="shared" si="55"/>
        <v>4422281.700821666</v>
      </c>
      <c r="AM68" s="41">
        <f t="shared" si="55"/>
        <v>4678910.7848499985</v>
      </c>
      <c r="AN68" s="41">
        <f t="shared" si="55"/>
        <v>4943166.0348783322</v>
      </c>
      <c r="AO68" s="41">
        <f t="shared" si="55"/>
        <v>5215047.4509066651</v>
      </c>
      <c r="AP68" s="41">
        <f t="shared" si="55"/>
        <v>5494555.0329349991</v>
      </c>
      <c r="AQ68" s="41">
        <f t="shared" si="55"/>
        <v>5781688.7809633324</v>
      </c>
      <c r="AR68" s="41">
        <f t="shared" si="55"/>
        <v>6076448.6949916659</v>
      </c>
      <c r="AS68" s="41">
        <f t="shared" si="55"/>
        <v>10698581.178644994</v>
      </c>
      <c r="AT68" s="41">
        <f t="shared" si="55"/>
        <v>0</v>
      </c>
      <c r="AU68" s="41">
        <f t="shared" si="55"/>
        <v>0</v>
      </c>
      <c r="AV68" s="41">
        <f t="shared" si="55"/>
        <v>0</v>
      </c>
      <c r="AW68" s="41">
        <f t="shared" si="55"/>
        <v>0</v>
      </c>
      <c r="AX68" s="41">
        <f t="shared" si="55"/>
        <v>0</v>
      </c>
      <c r="AY68" s="41">
        <f t="shared" si="55"/>
        <v>0</v>
      </c>
      <c r="AZ68" s="41">
        <f t="shared" si="55"/>
        <v>0</v>
      </c>
      <c r="BA68" s="41">
        <f t="shared" si="55"/>
        <v>0</v>
      </c>
      <c r="BB68" s="41">
        <f t="shared" si="55"/>
        <v>0</v>
      </c>
      <c r="BC68" s="41">
        <f t="shared" si="55"/>
        <v>0</v>
      </c>
      <c r="BD68" s="41">
        <f t="shared" si="55"/>
        <v>0</v>
      </c>
      <c r="BE68" s="41">
        <f t="shared" si="55"/>
        <v>0</v>
      </c>
      <c r="BF68" s="41">
        <f t="shared" si="55"/>
        <v>0</v>
      </c>
      <c r="BG68" s="41">
        <f t="shared" si="55"/>
        <v>0</v>
      </c>
      <c r="BH68" s="41">
        <f t="shared" si="55"/>
        <v>0</v>
      </c>
      <c r="BI68" s="41">
        <f t="shared" si="55"/>
        <v>0</v>
      </c>
      <c r="BJ68" s="41">
        <f t="shared" si="55"/>
        <v>0</v>
      </c>
      <c r="BK68" s="41">
        <f t="shared" si="55"/>
        <v>0</v>
      </c>
      <c r="BL68" s="41">
        <f t="shared" si="55"/>
        <v>0</v>
      </c>
      <c r="BM68" s="41">
        <f t="shared" si="55"/>
        <v>0</v>
      </c>
      <c r="BN68" s="41">
        <f t="shared" si="55"/>
        <v>0</v>
      </c>
      <c r="BO68" s="41">
        <f t="shared" si="55"/>
        <v>0</v>
      </c>
      <c r="BP68" s="41">
        <f t="shared" si="55"/>
        <v>0</v>
      </c>
      <c r="BQ68" s="41">
        <f t="shared" si="55"/>
        <v>0</v>
      </c>
      <c r="BR68" s="41">
        <f t="shared" si="55"/>
        <v>0</v>
      </c>
      <c r="BS68" s="41">
        <f t="shared" si="55"/>
        <v>0</v>
      </c>
      <c r="BT68" s="41">
        <f t="shared" si="55"/>
        <v>0</v>
      </c>
      <c r="BU68" s="41">
        <f t="shared" si="55"/>
        <v>0</v>
      </c>
      <c r="BV68" s="41">
        <f t="shared" si="55"/>
        <v>0</v>
      </c>
      <c r="BW68" s="41">
        <f t="shared" si="55"/>
        <v>0</v>
      </c>
      <c r="BX68" s="41">
        <f t="shared" si="55"/>
        <v>0</v>
      </c>
      <c r="BY68" s="41">
        <f t="shared" si="55"/>
        <v>0</v>
      </c>
      <c r="BZ68" s="41">
        <f t="shared" si="55"/>
        <v>0</v>
      </c>
      <c r="CA68" s="41">
        <f t="shared" si="55"/>
        <v>0</v>
      </c>
      <c r="CB68" s="41">
        <f t="shared" si="55"/>
        <v>0</v>
      </c>
      <c r="CC68" s="41">
        <f t="shared" si="55"/>
        <v>0</v>
      </c>
      <c r="CD68" s="41">
        <f t="shared" si="55"/>
        <v>0</v>
      </c>
      <c r="CE68" s="41">
        <f t="shared" si="55"/>
        <v>0</v>
      </c>
      <c r="CF68" s="41">
        <f t="shared" si="55"/>
        <v>0</v>
      </c>
      <c r="CG68" s="41">
        <f t="shared" si="55"/>
        <v>0</v>
      </c>
      <c r="CH68" s="41">
        <f t="shared" ref="CH68:ES68" si="56">IF(CH$7="",0,SUM(CH69:CH75))</f>
        <v>0</v>
      </c>
      <c r="CI68" s="41">
        <f t="shared" si="56"/>
        <v>0</v>
      </c>
      <c r="CJ68" s="41">
        <f t="shared" si="56"/>
        <v>0</v>
      </c>
      <c r="CK68" s="41">
        <f t="shared" si="56"/>
        <v>0</v>
      </c>
      <c r="CL68" s="41">
        <f t="shared" si="56"/>
        <v>0</v>
      </c>
      <c r="CM68" s="41">
        <f t="shared" si="56"/>
        <v>0</v>
      </c>
      <c r="CN68" s="41">
        <f t="shared" si="56"/>
        <v>0</v>
      </c>
      <c r="CO68" s="41">
        <f t="shared" si="56"/>
        <v>0</v>
      </c>
      <c r="CP68" s="41">
        <f t="shared" si="56"/>
        <v>0</v>
      </c>
      <c r="CQ68" s="41">
        <f t="shared" si="56"/>
        <v>0</v>
      </c>
      <c r="CR68" s="41">
        <f t="shared" si="56"/>
        <v>0</v>
      </c>
      <c r="CS68" s="41">
        <f t="shared" si="56"/>
        <v>0</v>
      </c>
      <c r="CT68" s="41">
        <f t="shared" si="56"/>
        <v>0</v>
      </c>
      <c r="CU68" s="41">
        <f t="shared" si="56"/>
        <v>0</v>
      </c>
      <c r="CV68" s="41">
        <f t="shared" si="56"/>
        <v>0</v>
      </c>
      <c r="CW68" s="41">
        <f t="shared" si="56"/>
        <v>0</v>
      </c>
      <c r="CX68" s="41">
        <f t="shared" si="56"/>
        <v>0</v>
      </c>
      <c r="CY68" s="41">
        <f t="shared" si="56"/>
        <v>0</v>
      </c>
      <c r="CZ68" s="41">
        <f t="shared" si="56"/>
        <v>0</v>
      </c>
      <c r="DA68" s="41">
        <f t="shared" si="56"/>
        <v>0</v>
      </c>
      <c r="DB68" s="41">
        <f t="shared" si="56"/>
        <v>0</v>
      </c>
      <c r="DC68" s="41">
        <f t="shared" si="56"/>
        <v>0</v>
      </c>
      <c r="DD68" s="41">
        <f t="shared" si="56"/>
        <v>0</v>
      </c>
      <c r="DE68" s="41">
        <f t="shared" si="56"/>
        <v>0</v>
      </c>
      <c r="DF68" s="41">
        <f t="shared" si="56"/>
        <v>0</v>
      </c>
      <c r="DG68" s="41">
        <f t="shared" si="56"/>
        <v>0</v>
      </c>
      <c r="DH68" s="41">
        <f t="shared" si="56"/>
        <v>0</v>
      </c>
      <c r="DI68" s="41">
        <f t="shared" si="56"/>
        <v>0</v>
      </c>
      <c r="DJ68" s="41">
        <f t="shared" si="56"/>
        <v>0</v>
      </c>
      <c r="DK68" s="41">
        <f t="shared" si="56"/>
        <v>0</v>
      </c>
      <c r="DL68" s="41">
        <f t="shared" si="56"/>
        <v>0</v>
      </c>
      <c r="DM68" s="41">
        <f t="shared" si="56"/>
        <v>0</v>
      </c>
      <c r="DN68" s="41">
        <f t="shared" si="56"/>
        <v>0</v>
      </c>
      <c r="DO68" s="41">
        <f t="shared" si="56"/>
        <v>0</v>
      </c>
      <c r="DP68" s="41">
        <f t="shared" si="56"/>
        <v>0</v>
      </c>
      <c r="DQ68" s="41">
        <f t="shared" si="56"/>
        <v>0</v>
      </c>
      <c r="DR68" s="41">
        <f t="shared" si="56"/>
        <v>0</v>
      </c>
      <c r="DS68" s="41">
        <f t="shared" si="56"/>
        <v>0</v>
      </c>
      <c r="DT68" s="41">
        <f t="shared" si="56"/>
        <v>0</v>
      </c>
      <c r="DU68" s="41">
        <f t="shared" si="56"/>
        <v>0</v>
      </c>
      <c r="DV68" s="41">
        <f t="shared" si="56"/>
        <v>0</v>
      </c>
      <c r="DW68" s="41">
        <f t="shared" si="56"/>
        <v>0</v>
      </c>
      <c r="DX68" s="41">
        <f t="shared" si="56"/>
        <v>0</v>
      </c>
      <c r="DY68" s="41">
        <f t="shared" si="56"/>
        <v>0</v>
      </c>
      <c r="DZ68" s="41">
        <f t="shared" si="56"/>
        <v>0</v>
      </c>
      <c r="EA68" s="41">
        <f t="shared" si="56"/>
        <v>0</v>
      </c>
      <c r="EB68" s="41">
        <f t="shared" si="56"/>
        <v>0</v>
      </c>
      <c r="EC68" s="41">
        <f t="shared" si="56"/>
        <v>0</v>
      </c>
      <c r="ED68" s="41">
        <f t="shared" si="56"/>
        <v>0</v>
      </c>
      <c r="EE68" s="41">
        <f t="shared" si="56"/>
        <v>0</v>
      </c>
      <c r="EF68" s="41">
        <f t="shared" si="56"/>
        <v>0</v>
      </c>
      <c r="EG68" s="41">
        <f t="shared" si="56"/>
        <v>0</v>
      </c>
      <c r="EH68" s="41">
        <f t="shared" si="56"/>
        <v>0</v>
      </c>
      <c r="EI68" s="41">
        <f t="shared" si="56"/>
        <v>0</v>
      </c>
      <c r="EJ68" s="41">
        <f t="shared" si="56"/>
        <v>0</v>
      </c>
      <c r="EK68" s="41">
        <f t="shared" si="56"/>
        <v>0</v>
      </c>
      <c r="EL68" s="41">
        <f t="shared" si="56"/>
        <v>0</v>
      </c>
      <c r="EM68" s="41">
        <f t="shared" si="56"/>
        <v>0</v>
      </c>
      <c r="EN68" s="41">
        <f t="shared" si="56"/>
        <v>0</v>
      </c>
      <c r="EO68" s="41">
        <f t="shared" si="56"/>
        <v>0</v>
      </c>
      <c r="EP68" s="41">
        <f t="shared" si="56"/>
        <v>0</v>
      </c>
      <c r="EQ68" s="41">
        <f t="shared" si="56"/>
        <v>0</v>
      </c>
      <c r="ER68" s="41">
        <f t="shared" si="56"/>
        <v>0</v>
      </c>
      <c r="ES68" s="41">
        <f t="shared" si="56"/>
        <v>0</v>
      </c>
      <c r="ET68" s="41">
        <f t="shared" ref="ET68:HE68" si="57">IF(ET$7="",0,SUM(ET69:ET75))</f>
        <v>0</v>
      </c>
      <c r="EU68" s="41">
        <f t="shared" si="57"/>
        <v>0</v>
      </c>
      <c r="EV68" s="41">
        <f t="shared" si="57"/>
        <v>0</v>
      </c>
      <c r="EW68" s="41">
        <f t="shared" si="57"/>
        <v>0</v>
      </c>
      <c r="EX68" s="41">
        <f t="shared" si="57"/>
        <v>0</v>
      </c>
      <c r="EY68" s="41">
        <f t="shared" si="57"/>
        <v>0</v>
      </c>
      <c r="EZ68" s="41">
        <f t="shared" si="57"/>
        <v>0</v>
      </c>
      <c r="FA68" s="41">
        <f t="shared" si="57"/>
        <v>0</v>
      </c>
      <c r="FB68" s="41">
        <f t="shared" si="57"/>
        <v>0</v>
      </c>
      <c r="FC68" s="41">
        <f t="shared" si="57"/>
        <v>0</v>
      </c>
      <c r="FD68" s="41">
        <f t="shared" si="57"/>
        <v>0</v>
      </c>
      <c r="FE68" s="41">
        <f t="shared" si="57"/>
        <v>0</v>
      </c>
      <c r="FF68" s="41">
        <f t="shared" si="57"/>
        <v>0</v>
      </c>
      <c r="FG68" s="41">
        <f t="shared" si="57"/>
        <v>0</v>
      </c>
      <c r="FH68" s="41">
        <f t="shared" si="57"/>
        <v>0</v>
      </c>
      <c r="FI68" s="41">
        <f t="shared" si="57"/>
        <v>0</v>
      </c>
      <c r="FJ68" s="41">
        <f t="shared" si="57"/>
        <v>0</v>
      </c>
      <c r="FK68" s="41">
        <f t="shared" si="57"/>
        <v>0</v>
      </c>
      <c r="FL68" s="41">
        <f t="shared" si="57"/>
        <v>0</v>
      </c>
      <c r="FM68" s="41">
        <f t="shared" si="57"/>
        <v>0</v>
      </c>
      <c r="FN68" s="41">
        <f t="shared" si="57"/>
        <v>0</v>
      </c>
      <c r="FO68" s="41">
        <f t="shared" si="57"/>
        <v>0</v>
      </c>
      <c r="FP68" s="41">
        <f t="shared" si="57"/>
        <v>0</v>
      </c>
      <c r="FQ68" s="41">
        <f t="shared" si="57"/>
        <v>0</v>
      </c>
      <c r="FR68" s="41">
        <f t="shared" si="57"/>
        <v>0</v>
      </c>
      <c r="FS68" s="41">
        <f t="shared" si="57"/>
        <v>0</v>
      </c>
      <c r="FT68" s="41">
        <f t="shared" si="57"/>
        <v>0</v>
      </c>
      <c r="FU68" s="41">
        <f t="shared" si="57"/>
        <v>0</v>
      </c>
      <c r="FV68" s="41">
        <f t="shared" si="57"/>
        <v>0</v>
      </c>
      <c r="FW68" s="41">
        <f t="shared" si="57"/>
        <v>0</v>
      </c>
      <c r="FX68" s="41">
        <f t="shared" si="57"/>
        <v>0</v>
      </c>
      <c r="FY68" s="41">
        <f t="shared" si="57"/>
        <v>0</v>
      </c>
      <c r="FZ68" s="41">
        <f t="shared" si="57"/>
        <v>0</v>
      </c>
      <c r="GA68" s="41">
        <f t="shared" si="57"/>
        <v>0</v>
      </c>
      <c r="GB68" s="41">
        <f t="shared" si="57"/>
        <v>0</v>
      </c>
      <c r="GC68" s="41">
        <f t="shared" si="57"/>
        <v>0</v>
      </c>
      <c r="GD68" s="41">
        <f t="shared" si="57"/>
        <v>0</v>
      </c>
      <c r="GE68" s="41">
        <f t="shared" si="57"/>
        <v>0</v>
      </c>
      <c r="GF68" s="41">
        <f t="shared" si="57"/>
        <v>0</v>
      </c>
      <c r="GG68" s="41">
        <f t="shared" si="57"/>
        <v>0</v>
      </c>
      <c r="GH68" s="41">
        <f t="shared" si="57"/>
        <v>0</v>
      </c>
      <c r="GI68" s="41">
        <f t="shared" si="57"/>
        <v>0</v>
      </c>
      <c r="GJ68" s="41">
        <f t="shared" si="57"/>
        <v>0</v>
      </c>
      <c r="GK68" s="41">
        <f t="shared" si="57"/>
        <v>0</v>
      </c>
      <c r="GL68" s="41">
        <f t="shared" si="57"/>
        <v>0</v>
      </c>
      <c r="GM68" s="41">
        <f t="shared" si="57"/>
        <v>0</v>
      </c>
      <c r="GN68" s="41">
        <f t="shared" si="57"/>
        <v>0</v>
      </c>
      <c r="GO68" s="41">
        <f t="shared" si="57"/>
        <v>0</v>
      </c>
      <c r="GP68" s="41">
        <f t="shared" si="57"/>
        <v>0</v>
      </c>
      <c r="GQ68" s="41">
        <f t="shared" si="57"/>
        <v>0</v>
      </c>
      <c r="GR68" s="41">
        <f t="shared" si="57"/>
        <v>0</v>
      </c>
      <c r="GS68" s="41">
        <f t="shared" si="57"/>
        <v>0</v>
      </c>
      <c r="GT68" s="41">
        <f t="shared" si="57"/>
        <v>0</v>
      </c>
      <c r="GU68" s="41">
        <f t="shared" si="57"/>
        <v>0</v>
      </c>
      <c r="GV68" s="41">
        <f t="shared" si="57"/>
        <v>0</v>
      </c>
      <c r="GW68" s="41">
        <f t="shared" si="57"/>
        <v>0</v>
      </c>
      <c r="GX68" s="41">
        <f t="shared" si="57"/>
        <v>0</v>
      </c>
      <c r="GY68" s="41">
        <f t="shared" si="57"/>
        <v>0</v>
      </c>
      <c r="GZ68" s="41">
        <f t="shared" si="57"/>
        <v>0</v>
      </c>
      <c r="HA68" s="41">
        <f t="shared" si="57"/>
        <v>0</v>
      </c>
      <c r="HB68" s="41">
        <f t="shared" si="57"/>
        <v>0</v>
      </c>
      <c r="HC68" s="41">
        <f t="shared" si="57"/>
        <v>0</v>
      </c>
      <c r="HD68" s="41">
        <f t="shared" si="57"/>
        <v>0</v>
      </c>
      <c r="HE68" s="41">
        <f t="shared" si="57"/>
        <v>0</v>
      </c>
      <c r="HF68" s="41">
        <f t="shared" ref="HF68:JQ68" si="58">IF(HF$7="",0,SUM(HF69:HF75))</f>
        <v>0</v>
      </c>
      <c r="HG68" s="41">
        <f t="shared" si="58"/>
        <v>0</v>
      </c>
      <c r="HH68" s="41">
        <f t="shared" si="58"/>
        <v>0</v>
      </c>
      <c r="HI68" s="41">
        <f t="shared" si="58"/>
        <v>0</v>
      </c>
      <c r="HJ68" s="41">
        <f t="shared" si="58"/>
        <v>0</v>
      </c>
      <c r="HK68" s="41">
        <f t="shared" si="58"/>
        <v>0</v>
      </c>
      <c r="HL68" s="41">
        <f t="shared" si="58"/>
        <v>0</v>
      </c>
      <c r="HM68" s="41">
        <f t="shared" si="58"/>
        <v>0</v>
      </c>
      <c r="HN68" s="41">
        <f t="shared" si="58"/>
        <v>0</v>
      </c>
      <c r="HO68" s="41">
        <f t="shared" si="58"/>
        <v>0</v>
      </c>
      <c r="HP68" s="41">
        <f t="shared" si="58"/>
        <v>0</v>
      </c>
      <c r="HQ68" s="41">
        <f t="shared" si="58"/>
        <v>0</v>
      </c>
      <c r="HR68" s="41">
        <f t="shared" si="58"/>
        <v>0</v>
      </c>
      <c r="HS68" s="41">
        <f t="shared" si="58"/>
        <v>0</v>
      </c>
      <c r="HT68" s="41">
        <f t="shared" si="58"/>
        <v>0</v>
      </c>
      <c r="HU68" s="41">
        <f t="shared" si="58"/>
        <v>0</v>
      </c>
      <c r="HV68" s="41">
        <f t="shared" si="58"/>
        <v>0</v>
      </c>
      <c r="HW68" s="41">
        <f t="shared" si="58"/>
        <v>0</v>
      </c>
      <c r="HX68" s="41">
        <f t="shared" si="58"/>
        <v>0</v>
      </c>
      <c r="HY68" s="41">
        <f t="shared" si="58"/>
        <v>0</v>
      </c>
      <c r="HZ68" s="41">
        <f t="shared" si="58"/>
        <v>0</v>
      </c>
      <c r="IA68" s="41">
        <f t="shared" si="58"/>
        <v>0</v>
      </c>
      <c r="IB68" s="41">
        <f t="shared" si="58"/>
        <v>0</v>
      </c>
      <c r="IC68" s="41">
        <f t="shared" si="58"/>
        <v>0</v>
      </c>
      <c r="ID68" s="41">
        <f t="shared" si="58"/>
        <v>0</v>
      </c>
      <c r="IE68" s="41">
        <f t="shared" si="58"/>
        <v>0</v>
      </c>
      <c r="IF68" s="41">
        <f t="shared" si="58"/>
        <v>0</v>
      </c>
      <c r="IG68" s="41">
        <f t="shared" si="58"/>
        <v>0</v>
      </c>
      <c r="IH68" s="41">
        <f t="shared" si="58"/>
        <v>0</v>
      </c>
      <c r="II68" s="41">
        <f t="shared" si="58"/>
        <v>0</v>
      </c>
      <c r="IJ68" s="41">
        <f t="shared" si="58"/>
        <v>0</v>
      </c>
      <c r="IK68" s="41">
        <f t="shared" si="58"/>
        <v>0</v>
      </c>
      <c r="IL68" s="41">
        <f t="shared" si="58"/>
        <v>0</v>
      </c>
      <c r="IM68" s="41">
        <f t="shared" si="58"/>
        <v>0</v>
      </c>
      <c r="IN68" s="41">
        <f t="shared" si="58"/>
        <v>0</v>
      </c>
      <c r="IO68" s="41">
        <f t="shared" si="58"/>
        <v>0</v>
      </c>
      <c r="IP68" s="41">
        <f t="shared" si="58"/>
        <v>0</v>
      </c>
      <c r="IQ68" s="41">
        <f t="shared" si="58"/>
        <v>0</v>
      </c>
      <c r="IR68" s="41">
        <f t="shared" si="58"/>
        <v>0</v>
      </c>
      <c r="IS68" s="41">
        <f t="shared" si="58"/>
        <v>0</v>
      </c>
      <c r="IT68" s="41">
        <f t="shared" si="58"/>
        <v>0</v>
      </c>
      <c r="IU68" s="41">
        <f t="shared" si="58"/>
        <v>0</v>
      </c>
      <c r="IV68" s="41">
        <f t="shared" si="58"/>
        <v>0</v>
      </c>
      <c r="IW68" s="41">
        <f t="shared" si="58"/>
        <v>0</v>
      </c>
      <c r="IX68" s="41">
        <f t="shared" si="58"/>
        <v>0</v>
      </c>
      <c r="IY68" s="41">
        <f t="shared" si="58"/>
        <v>0</v>
      </c>
      <c r="IZ68" s="41">
        <f t="shared" si="58"/>
        <v>0</v>
      </c>
      <c r="JA68" s="41">
        <f t="shared" si="58"/>
        <v>0</v>
      </c>
      <c r="JB68" s="41">
        <f t="shared" si="58"/>
        <v>0</v>
      </c>
      <c r="JC68" s="41">
        <f t="shared" si="58"/>
        <v>0</v>
      </c>
      <c r="JD68" s="41">
        <f t="shared" si="58"/>
        <v>0</v>
      </c>
      <c r="JE68" s="41">
        <f t="shared" si="58"/>
        <v>0</v>
      </c>
      <c r="JF68" s="41">
        <f t="shared" si="58"/>
        <v>0</v>
      </c>
      <c r="JG68" s="41">
        <f t="shared" si="58"/>
        <v>0</v>
      </c>
      <c r="JH68" s="41">
        <f t="shared" si="58"/>
        <v>0</v>
      </c>
      <c r="JI68" s="41">
        <f t="shared" si="58"/>
        <v>0</v>
      </c>
      <c r="JJ68" s="41">
        <f t="shared" si="58"/>
        <v>0</v>
      </c>
      <c r="JK68" s="41">
        <f t="shared" si="58"/>
        <v>0</v>
      </c>
      <c r="JL68" s="41">
        <f t="shared" si="58"/>
        <v>0</v>
      </c>
      <c r="JM68" s="41">
        <f t="shared" si="58"/>
        <v>0</v>
      </c>
      <c r="JN68" s="41">
        <f t="shared" si="58"/>
        <v>0</v>
      </c>
      <c r="JO68" s="41">
        <f t="shared" si="58"/>
        <v>0</v>
      </c>
      <c r="JP68" s="41">
        <f t="shared" si="58"/>
        <v>0</v>
      </c>
      <c r="JQ68" s="41">
        <f t="shared" si="58"/>
        <v>0</v>
      </c>
      <c r="JR68" s="41">
        <f t="shared" ref="JR68:KV68" si="59">IF(JR$7="",0,SUM(JR69:JR75))</f>
        <v>0</v>
      </c>
      <c r="JS68" s="41">
        <f t="shared" si="59"/>
        <v>0</v>
      </c>
      <c r="JT68" s="41">
        <f t="shared" si="59"/>
        <v>0</v>
      </c>
      <c r="JU68" s="41">
        <f t="shared" si="59"/>
        <v>0</v>
      </c>
      <c r="JV68" s="41">
        <f t="shared" si="59"/>
        <v>0</v>
      </c>
      <c r="JW68" s="41">
        <f t="shared" si="59"/>
        <v>0</v>
      </c>
      <c r="JX68" s="41">
        <f t="shared" si="59"/>
        <v>0</v>
      </c>
      <c r="JY68" s="41">
        <f t="shared" si="59"/>
        <v>0</v>
      </c>
      <c r="JZ68" s="41">
        <f t="shared" si="59"/>
        <v>0</v>
      </c>
      <c r="KA68" s="41">
        <f t="shared" si="59"/>
        <v>0</v>
      </c>
      <c r="KB68" s="41">
        <f t="shared" si="59"/>
        <v>0</v>
      </c>
      <c r="KC68" s="41">
        <f t="shared" si="59"/>
        <v>0</v>
      </c>
      <c r="KD68" s="41">
        <f t="shared" si="59"/>
        <v>0</v>
      </c>
      <c r="KE68" s="41">
        <f t="shared" si="59"/>
        <v>0</v>
      </c>
      <c r="KF68" s="41">
        <f t="shared" si="59"/>
        <v>0</v>
      </c>
      <c r="KG68" s="41">
        <f t="shared" si="59"/>
        <v>0</v>
      </c>
      <c r="KH68" s="41">
        <f t="shared" si="59"/>
        <v>0</v>
      </c>
      <c r="KI68" s="41">
        <f t="shared" si="59"/>
        <v>0</v>
      </c>
      <c r="KJ68" s="41">
        <f t="shared" si="59"/>
        <v>0</v>
      </c>
      <c r="KK68" s="41">
        <f t="shared" si="59"/>
        <v>0</v>
      </c>
      <c r="KL68" s="41">
        <f t="shared" si="59"/>
        <v>0</v>
      </c>
      <c r="KM68" s="41">
        <f t="shared" si="59"/>
        <v>0</v>
      </c>
      <c r="KN68" s="41">
        <f t="shared" si="59"/>
        <v>0</v>
      </c>
      <c r="KO68" s="41">
        <f t="shared" si="59"/>
        <v>0</v>
      </c>
      <c r="KP68" s="41">
        <f t="shared" si="59"/>
        <v>0</v>
      </c>
      <c r="KQ68" s="41">
        <f t="shared" si="59"/>
        <v>0</v>
      </c>
      <c r="KR68" s="41">
        <f t="shared" si="59"/>
        <v>0</v>
      </c>
      <c r="KS68" s="41">
        <f t="shared" si="59"/>
        <v>0</v>
      </c>
      <c r="KT68" s="41">
        <f t="shared" si="59"/>
        <v>0</v>
      </c>
      <c r="KU68" s="41">
        <f t="shared" si="59"/>
        <v>0</v>
      </c>
      <c r="KV68" s="41">
        <f t="shared" si="59"/>
        <v>0</v>
      </c>
      <c r="KW68" s="3"/>
      <c r="KX68" s="3"/>
    </row>
    <row r="69" spans="1:310" x14ac:dyDescent="0.25">
      <c r="A69" s="1"/>
      <c r="B69" s="79"/>
      <c r="C69" s="79"/>
      <c r="D69" s="79"/>
      <c r="E69" s="43" t="str">
        <f>E68</f>
        <v>поступление денежных средств от продаж продукции</v>
      </c>
      <c r="F69" s="1"/>
      <c r="G69" s="1"/>
      <c r="H69" s="11" t="str">
        <f>H68</f>
        <v>руб.</v>
      </c>
      <c r="I69" s="1"/>
      <c r="J69" s="1"/>
      <c r="K69" s="43" t="str">
        <f>справочники!$U$11</f>
        <v>постоянные-франшиза</v>
      </c>
      <c r="L69" s="1"/>
      <c r="M69" s="5"/>
      <c r="N69" s="45">
        <f>условия!V135</f>
        <v>30</v>
      </c>
      <c r="O69" s="19"/>
      <c r="P69" s="1"/>
      <c r="Q69" s="1"/>
      <c r="R69" s="45">
        <f t="shared" ref="R69:R70" si="60">SUMIFS($T69:$KW69,$T$1:$KW$1,"&gt;="&amp;1,$T$1:$KW$1,"&lt;="&amp;MAX($1:$1))</f>
        <v>17158873.499999996</v>
      </c>
      <c r="S69" s="1"/>
      <c r="T69" s="1"/>
      <c r="U69" s="40">
        <f>IF(U$7="",0,IF(U$1=MAX($1:$1),$R54-SUM($T69:T69),IF(U$1=1,SUMIFS(54:54,$1:$1,"&gt;="&amp;1,$1:$1,"&lt;="&amp;INT(-$N69/30))+(-$N69/30-INT(-$N69/30))*SUMIFS(54:54,$1:$1,INT(-$N69/30)+1),0)+(-$N69/30-INT(-$N69/30))*SUMIFS(54:54,$1:$1,U$1+INT(-$N69/30)+1)+(INT(-$N69/30)+1--$N69/30)*SUMIFS(54:54,$1:$1,U$1+INT(-$N69/30))))</f>
        <v>0</v>
      </c>
      <c r="V69" s="40">
        <f>IF(V$7="",0,IF(V$1=MAX($1:$1),$R54-SUM($T69:U69),IF(V$1=1,SUMIFS(54:54,$1:$1,"&gt;="&amp;1,$1:$1,"&lt;="&amp;INT(-$N69/30))+(-$N69/30-INT(-$N69/30))*SUMIFS(54:54,$1:$1,INT(-$N69/30)+1),0)+(-$N69/30-INT(-$N69/30))*SUMIFS(54:54,$1:$1,V$1+INT(-$N69/30)+1)+(INT(-$N69/30)+1--$N69/30)*SUMIFS(54:54,$1:$1,V$1+INT(-$N69/30))))</f>
        <v>185719.57199999996</v>
      </c>
      <c r="W69" s="40">
        <f>IF(W$7="",0,IF(W$1=MAX($1:$1),$R54-SUM($T69:V69),IF(W$1=1,SUMIFS(54:54,$1:$1,"&gt;="&amp;1,$1:$1,"&lt;="&amp;INT(-$N69/30))+(-$N69/30-INT(-$N69/30))*SUMIFS(54:54,$1:$1,INT(-$N69/30)+1),0)+(-$N69/30-INT(-$N69/30))*SUMIFS(54:54,$1:$1,W$1+INT(-$N69/30)+1)+(INT(-$N69/30)+1--$N69/30)*SUMIFS(54:54,$1:$1,W$1+INT(-$N69/30))))</f>
        <v>211962.55499999996</v>
      </c>
      <c r="X69" s="40">
        <f>IF(X$7="",0,IF(X$1=MAX($1:$1),$R54-SUM($T69:W69),IF(X$1=1,SUMIFS(54:54,$1:$1,"&gt;="&amp;1,$1:$1,"&lt;="&amp;INT(-$N69/30))+(-$N69/30-INT(-$N69/30))*SUMIFS(54:54,$1:$1,INT(-$N69/30)+1),0)+(-$N69/30-INT(-$N69/30))*SUMIFS(54:54,$1:$1,X$1+INT(-$N69/30)+1)+(INT(-$N69/30)+1--$N69/30)*SUMIFS(54:54,$1:$1,X$1+INT(-$N69/30))))</f>
        <v>240224.22899999996</v>
      </c>
      <c r="Y69" s="40">
        <f>IF(Y$7="",0,IF(Y$1=MAX($1:$1),$R54-SUM($T69:X69),IF(Y$1=1,SUMIFS(54:54,$1:$1,"&gt;="&amp;1,$1:$1,"&lt;="&amp;INT(-$N69/30))+(-$N69/30-INT(-$N69/30))*SUMIFS(54:54,$1:$1,INT(-$N69/30)+1),0)+(-$N69/30-INT(-$N69/30))*SUMIFS(54:54,$1:$1,Y$1+INT(-$N69/30)+1)+(INT(-$N69/30)+1--$N69/30)*SUMIFS(54:54,$1:$1,Y$1+INT(-$N69/30))))</f>
        <v>270504.59399999998</v>
      </c>
      <c r="Z69" s="40">
        <f>IF(Z$7="",0,IF(Z$1=MAX($1:$1),$R54-SUM($T69:Y69),IF(Z$1=1,SUMIFS(54:54,$1:$1,"&gt;="&amp;1,$1:$1,"&lt;="&amp;INT(-$N69/30))+(-$N69/30-INT(-$N69/30))*SUMIFS(54:54,$1:$1,INT(-$N69/30)+1),0)+(-$N69/30-INT(-$N69/30))*SUMIFS(54:54,$1:$1,Z$1+INT(-$N69/30)+1)+(INT(-$N69/30)+1--$N69/30)*SUMIFS(54:54,$1:$1,Z$1+INT(-$N69/30))))</f>
        <v>302803.64999999997</v>
      </c>
      <c r="AA69" s="40">
        <f>IF(AA$7="",0,IF(AA$1=MAX($1:$1),$R54-SUM($T69:Z69),IF(AA$1=1,SUMIFS(54:54,$1:$1,"&gt;="&amp;1,$1:$1,"&lt;="&amp;INT(-$N69/30))+(-$N69/30-INT(-$N69/30))*SUMIFS(54:54,$1:$1,INT(-$N69/30)+1),0)+(-$N69/30-INT(-$N69/30))*SUMIFS(54:54,$1:$1,AA$1+INT(-$N69/30)+1)+(INT(-$N69/30)+1--$N69/30)*SUMIFS(54:54,$1:$1,AA$1+INT(-$N69/30))))</f>
        <v>337121.39699999994</v>
      </c>
      <c r="AB69" s="40">
        <f>IF(AB$7="",0,IF(AB$1=MAX($1:$1),$R54-SUM($T69:AA69),IF(AB$1=1,SUMIFS(54:54,$1:$1,"&gt;="&amp;1,$1:$1,"&lt;="&amp;INT(-$N69/30))+(-$N69/30-INT(-$N69/30))*SUMIFS(54:54,$1:$1,INT(-$N69/30)+1),0)+(-$N69/30-INT(-$N69/30))*SUMIFS(54:54,$1:$1,AB$1+INT(-$N69/30)+1)+(INT(-$N69/30)+1--$N69/30)*SUMIFS(54:54,$1:$1,AB$1+INT(-$N69/30))))</f>
        <v>373457.83499999996</v>
      </c>
      <c r="AC69" s="40">
        <f>IF(AC$7="",0,IF(AC$1=MAX($1:$1),$R54-SUM($T69:AB69),IF(AC$1=1,SUMIFS(54:54,$1:$1,"&gt;="&amp;1,$1:$1,"&lt;="&amp;INT(-$N69/30))+(-$N69/30-INT(-$N69/30))*SUMIFS(54:54,$1:$1,INT(-$N69/30)+1),0)+(-$N69/30-INT(-$N69/30))*SUMIFS(54:54,$1:$1,AC$1+INT(-$N69/30)+1)+(INT(-$N69/30)+1--$N69/30)*SUMIFS(54:54,$1:$1,AC$1+INT(-$N69/30))))</f>
        <v>411812.96399999992</v>
      </c>
      <c r="AD69" s="40">
        <f>IF(AD$7="",0,IF(AD$1=MAX($1:$1),$R54-SUM($T69:AC69),IF(AD$1=1,SUMIFS(54:54,$1:$1,"&gt;="&amp;1,$1:$1,"&lt;="&amp;INT(-$N69/30))+(-$N69/30-INT(-$N69/30))*SUMIFS(54:54,$1:$1,INT(-$N69/30)+1),0)+(-$N69/30-INT(-$N69/30))*SUMIFS(54:54,$1:$1,AD$1+INT(-$N69/30)+1)+(INT(-$N69/30)+1--$N69/30)*SUMIFS(54:54,$1:$1,AD$1+INT(-$N69/30))))</f>
        <v>452186.78399999993</v>
      </c>
      <c r="AE69" s="40">
        <f>IF(AE$7="",0,IF(AE$1=MAX($1:$1),$R54-SUM($T69:AD69),IF(AE$1=1,SUMIFS(54:54,$1:$1,"&gt;="&amp;1,$1:$1,"&lt;="&amp;INT(-$N69/30))+(-$N69/30-INT(-$N69/30))*SUMIFS(54:54,$1:$1,INT(-$N69/30)+1),0)+(-$N69/30-INT(-$N69/30))*SUMIFS(54:54,$1:$1,AE$1+INT(-$N69/30)+1)+(INT(-$N69/30)+1--$N69/30)*SUMIFS(54:54,$1:$1,AE$1+INT(-$N69/30))))</f>
        <v>494579.29499999993</v>
      </c>
      <c r="AF69" s="40">
        <f>IF(AF$7="",0,IF(AF$1=MAX($1:$1),$R54-SUM($T69:AE69),IF(AF$1=1,SUMIFS(54:54,$1:$1,"&gt;="&amp;1,$1:$1,"&lt;="&amp;INT(-$N69/30))+(-$N69/30-INT(-$N69/30))*SUMIFS(54:54,$1:$1,INT(-$N69/30)+1),0)+(-$N69/30-INT(-$N69/30))*SUMIFS(54:54,$1:$1,AF$1+INT(-$N69/30)+1)+(INT(-$N69/30)+1--$N69/30)*SUMIFS(54:54,$1:$1,AF$1+INT(-$N69/30))))</f>
        <v>538990.49699999986</v>
      </c>
      <c r="AG69" s="40">
        <f>IF(AG$7="",0,IF(AG$1=MAX($1:$1),$R54-SUM($T69:AF69),IF(AG$1=1,SUMIFS(54:54,$1:$1,"&gt;="&amp;1,$1:$1,"&lt;="&amp;INT(-$N69/30))+(-$N69/30-INT(-$N69/30))*SUMIFS(54:54,$1:$1,INT(-$N69/30)+1),0)+(-$N69/30-INT(-$N69/30))*SUMIFS(54:54,$1:$1,AG$1+INT(-$N69/30)+1)+(INT(-$N69/30)+1--$N69/30)*SUMIFS(54:54,$1:$1,AG$1+INT(-$N69/30))))</f>
        <v>585420.3899999999</v>
      </c>
      <c r="AH69" s="40">
        <f>IF(AH$7="",0,IF(AH$1=MAX($1:$1),$R54-SUM($T69:AG69),IF(AH$1=1,SUMIFS(54:54,$1:$1,"&gt;="&amp;1,$1:$1,"&lt;="&amp;INT(-$N69/30))+(-$N69/30-INT(-$N69/30))*SUMIFS(54:54,$1:$1,INT(-$N69/30)+1),0)+(-$N69/30-INT(-$N69/30))*SUMIFS(54:54,$1:$1,AH$1+INT(-$N69/30)+1)+(INT(-$N69/30)+1--$N69/30)*SUMIFS(54:54,$1:$1,AH$1+INT(-$N69/30))))</f>
        <v>633868.97399999993</v>
      </c>
      <c r="AI69" s="40">
        <f>IF(AI$7="",0,IF(AI$1=MAX($1:$1),$R54-SUM($T69:AH69),IF(AI$1=1,SUMIFS(54:54,$1:$1,"&gt;="&amp;1,$1:$1,"&lt;="&amp;INT(-$N69/30))+(-$N69/30-INT(-$N69/30))*SUMIFS(54:54,$1:$1,INT(-$N69/30)+1),0)+(-$N69/30-INT(-$N69/30))*SUMIFS(54:54,$1:$1,AI$1+INT(-$N69/30)+1)+(INT(-$N69/30)+1--$N69/30)*SUMIFS(54:54,$1:$1,AI$1+INT(-$N69/30))))</f>
        <v>684336.24899999984</v>
      </c>
      <c r="AJ69" s="40">
        <f>IF(AJ$7="",0,IF(AJ$1=MAX($1:$1),$R54-SUM($T69:AI69),IF(AJ$1=1,SUMIFS(54:54,$1:$1,"&gt;="&amp;1,$1:$1,"&lt;="&amp;INT(-$N69/30))+(-$N69/30-INT(-$N69/30))*SUMIFS(54:54,$1:$1,INT(-$N69/30)+1),0)+(-$N69/30-INT(-$N69/30))*SUMIFS(54:54,$1:$1,AJ$1+INT(-$N69/30)+1)+(INT(-$N69/30)+1--$N69/30)*SUMIFS(54:54,$1:$1,AJ$1+INT(-$N69/30))))</f>
        <v>736822.21499999985</v>
      </c>
      <c r="AK69" s="40">
        <f>IF(AK$7="",0,IF(AK$1=MAX($1:$1),$R54-SUM($T69:AJ69),IF(AK$1=1,SUMIFS(54:54,$1:$1,"&gt;="&amp;1,$1:$1,"&lt;="&amp;INT(-$N69/30))+(-$N69/30-INT(-$N69/30))*SUMIFS(54:54,$1:$1,INT(-$N69/30)+1),0)+(-$N69/30-INT(-$N69/30))*SUMIFS(54:54,$1:$1,AK$1+INT(-$N69/30)+1)+(INT(-$N69/30)+1--$N69/30)*SUMIFS(54:54,$1:$1,AK$1+INT(-$N69/30))))</f>
        <v>791326.87199999986</v>
      </c>
      <c r="AL69" s="40">
        <f>IF(AL$7="",0,IF(AL$1=MAX($1:$1),$R54-SUM($T69:AK69),IF(AL$1=1,SUMIFS(54:54,$1:$1,"&gt;="&amp;1,$1:$1,"&lt;="&amp;INT(-$N69/30))+(-$N69/30-INT(-$N69/30))*SUMIFS(54:54,$1:$1,INT(-$N69/30)+1),0)+(-$N69/30-INT(-$N69/30))*SUMIFS(54:54,$1:$1,AL$1+INT(-$N69/30)+1)+(INT(-$N69/30)+1--$N69/30)*SUMIFS(54:54,$1:$1,AL$1+INT(-$N69/30))))</f>
        <v>847850.21999999986</v>
      </c>
      <c r="AM69" s="40">
        <f>IF(AM$7="",0,IF(AM$1=MAX($1:$1),$R54-SUM($T69:AL69),IF(AM$1=1,SUMIFS(54:54,$1:$1,"&gt;="&amp;1,$1:$1,"&lt;="&amp;INT(-$N69/30))+(-$N69/30-INT(-$N69/30))*SUMIFS(54:54,$1:$1,INT(-$N69/30)+1),0)+(-$N69/30-INT(-$N69/30))*SUMIFS(54:54,$1:$1,AM$1+INT(-$N69/30)+1)+(INT(-$N69/30)+1--$N69/30)*SUMIFS(54:54,$1:$1,AM$1+INT(-$N69/30))))</f>
        <v>906392.25899999985</v>
      </c>
      <c r="AN69" s="40">
        <f>IF(AN$7="",0,IF(AN$1=MAX($1:$1),$R54-SUM($T69:AM69),IF(AN$1=1,SUMIFS(54:54,$1:$1,"&gt;="&amp;1,$1:$1,"&lt;="&amp;INT(-$N69/30))+(-$N69/30-INT(-$N69/30))*SUMIFS(54:54,$1:$1,INT(-$N69/30)+1),0)+(-$N69/30-INT(-$N69/30))*SUMIFS(54:54,$1:$1,AN$1+INT(-$N69/30)+1)+(INT(-$N69/30)+1--$N69/30)*SUMIFS(54:54,$1:$1,AN$1+INT(-$N69/30))))</f>
        <v>966952.98899999983</v>
      </c>
      <c r="AO69" s="40">
        <f>IF(AO$7="",0,IF(AO$1=MAX($1:$1),$R54-SUM($T69:AN69),IF(AO$1=1,SUMIFS(54:54,$1:$1,"&gt;="&amp;1,$1:$1,"&lt;="&amp;INT(-$N69/30))+(-$N69/30-INT(-$N69/30))*SUMIFS(54:54,$1:$1,INT(-$N69/30)+1),0)+(-$N69/30-INT(-$N69/30))*SUMIFS(54:54,$1:$1,AO$1+INT(-$N69/30)+1)+(INT(-$N69/30)+1--$N69/30)*SUMIFS(54:54,$1:$1,AO$1+INT(-$N69/30))))</f>
        <v>1029532.4099999998</v>
      </c>
      <c r="AP69" s="40">
        <f>IF(AP$7="",0,IF(AP$1=MAX($1:$1),$R54-SUM($T69:AO69),IF(AP$1=1,SUMIFS(54:54,$1:$1,"&gt;="&amp;1,$1:$1,"&lt;="&amp;INT(-$N69/30))+(-$N69/30-INT(-$N69/30))*SUMIFS(54:54,$1:$1,INT(-$N69/30)+1),0)+(-$N69/30-INT(-$N69/30))*SUMIFS(54:54,$1:$1,AP$1+INT(-$N69/30)+1)+(INT(-$N69/30)+1--$N69/30)*SUMIFS(54:54,$1:$1,AP$1+INT(-$N69/30))))</f>
        <v>1094130.5219999999</v>
      </c>
      <c r="AQ69" s="40">
        <f>IF(AQ$7="",0,IF(AQ$1=MAX($1:$1),$R54-SUM($T69:AP69),IF(AQ$1=1,SUMIFS(54:54,$1:$1,"&gt;="&amp;1,$1:$1,"&lt;="&amp;INT(-$N69/30))+(-$N69/30-INT(-$N69/30))*SUMIFS(54:54,$1:$1,INT(-$N69/30)+1),0)+(-$N69/30-INT(-$N69/30))*SUMIFS(54:54,$1:$1,AQ$1+INT(-$N69/30)+1)+(INT(-$N69/30)+1--$N69/30)*SUMIFS(54:54,$1:$1,AQ$1+INT(-$N69/30))))</f>
        <v>1160747.3249999997</v>
      </c>
      <c r="AR69" s="40">
        <f>IF(AR$7="",0,IF(AR$1=MAX($1:$1),$R54-SUM($T69:AQ69),IF(AR$1=1,SUMIFS(54:54,$1:$1,"&gt;="&amp;1,$1:$1,"&lt;="&amp;INT(-$N69/30))+(-$N69/30-INT(-$N69/30))*SUMIFS(54:54,$1:$1,INT(-$N69/30)+1),0)+(-$N69/30-INT(-$N69/30))*SUMIFS(54:54,$1:$1,AR$1+INT(-$N69/30)+1)+(INT(-$N69/30)+1--$N69/30)*SUMIFS(54:54,$1:$1,AR$1+INT(-$N69/30))))</f>
        <v>1229382.8189999999</v>
      </c>
      <c r="AS69" s="40">
        <f>IF(AS$7="",0,IF(AS$1=MAX($1:$1),$R54-SUM($T69:AR69),IF(AS$1=1,SUMIFS(54:54,$1:$1,"&gt;="&amp;1,$1:$1,"&lt;="&amp;INT(-$N69/30))+(-$N69/30-INT(-$N69/30))*SUMIFS(54:54,$1:$1,INT(-$N69/30)+1),0)+(-$N69/30-INT(-$N69/30))*SUMIFS(54:54,$1:$1,AS$1+INT(-$N69/30)+1)+(INT(-$N69/30)+1--$N69/30)*SUMIFS(54:54,$1:$1,AS$1+INT(-$N69/30))))</f>
        <v>2672746.8839999977</v>
      </c>
      <c r="AT69" s="40">
        <f>IF(AT$7="",0,IF(AT$1=MAX($1:$1),$R54-SUM($T69:AS69),IF(AT$1=1,SUMIFS(54:54,$1:$1,"&gt;="&amp;1,$1:$1,"&lt;="&amp;INT(-$N69/30))+(-$N69/30-INT(-$N69/30))*SUMIFS(54:54,$1:$1,INT(-$N69/30)+1),0)+(-$N69/30-INT(-$N69/30))*SUMIFS(54:54,$1:$1,AT$1+INT(-$N69/30)+1)+(INT(-$N69/30)+1--$N69/30)*SUMIFS(54:54,$1:$1,AT$1+INT(-$N69/30))))</f>
        <v>0</v>
      </c>
      <c r="AU69" s="40">
        <f>IF(AU$7="",0,IF(AU$1=MAX($1:$1),$R54-SUM($T69:AT69),IF(AU$1=1,SUMIFS(54:54,$1:$1,"&gt;="&amp;1,$1:$1,"&lt;="&amp;INT(-$N69/30))+(-$N69/30-INT(-$N69/30))*SUMIFS(54:54,$1:$1,INT(-$N69/30)+1),0)+(-$N69/30-INT(-$N69/30))*SUMIFS(54:54,$1:$1,AU$1+INT(-$N69/30)+1)+(INT(-$N69/30)+1--$N69/30)*SUMIFS(54:54,$1:$1,AU$1+INT(-$N69/30))))</f>
        <v>0</v>
      </c>
      <c r="AV69" s="40">
        <f>IF(AV$7="",0,IF(AV$1=MAX($1:$1),$R54-SUM($T69:AU69),IF(AV$1=1,SUMIFS(54:54,$1:$1,"&gt;="&amp;1,$1:$1,"&lt;="&amp;INT(-$N69/30))+(-$N69/30-INT(-$N69/30))*SUMIFS(54:54,$1:$1,INT(-$N69/30)+1),0)+(-$N69/30-INT(-$N69/30))*SUMIFS(54:54,$1:$1,AV$1+INT(-$N69/30)+1)+(INT(-$N69/30)+1--$N69/30)*SUMIFS(54:54,$1:$1,AV$1+INT(-$N69/30))))</f>
        <v>0</v>
      </c>
      <c r="AW69" s="40">
        <f>IF(AW$7="",0,IF(AW$1=MAX($1:$1),$R54-SUM($T69:AV69),IF(AW$1=1,SUMIFS(54:54,$1:$1,"&gt;="&amp;1,$1:$1,"&lt;="&amp;INT(-$N69/30))+(-$N69/30-INT(-$N69/30))*SUMIFS(54:54,$1:$1,INT(-$N69/30)+1),0)+(-$N69/30-INT(-$N69/30))*SUMIFS(54:54,$1:$1,AW$1+INT(-$N69/30)+1)+(INT(-$N69/30)+1--$N69/30)*SUMIFS(54:54,$1:$1,AW$1+INT(-$N69/30))))</f>
        <v>0</v>
      </c>
      <c r="AX69" s="40">
        <f>IF(AX$7="",0,IF(AX$1=MAX($1:$1),$R54-SUM($T69:AW69),IF(AX$1=1,SUMIFS(54:54,$1:$1,"&gt;="&amp;1,$1:$1,"&lt;="&amp;INT(-$N69/30))+(-$N69/30-INT(-$N69/30))*SUMIFS(54:54,$1:$1,INT(-$N69/30)+1),0)+(-$N69/30-INT(-$N69/30))*SUMIFS(54:54,$1:$1,AX$1+INT(-$N69/30)+1)+(INT(-$N69/30)+1--$N69/30)*SUMIFS(54:54,$1:$1,AX$1+INT(-$N69/30))))</f>
        <v>0</v>
      </c>
      <c r="AY69" s="40">
        <f>IF(AY$7="",0,IF(AY$1=MAX($1:$1),$R54-SUM($T69:AX69),IF(AY$1=1,SUMIFS(54:54,$1:$1,"&gt;="&amp;1,$1:$1,"&lt;="&amp;INT(-$N69/30))+(-$N69/30-INT(-$N69/30))*SUMIFS(54:54,$1:$1,INT(-$N69/30)+1),0)+(-$N69/30-INT(-$N69/30))*SUMIFS(54:54,$1:$1,AY$1+INT(-$N69/30)+1)+(INT(-$N69/30)+1--$N69/30)*SUMIFS(54:54,$1:$1,AY$1+INT(-$N69/30))))</f>
        <v>0</v>
      </c>
      <c r="AZ69" s="40">
        <f>IF(AZ$7="",0,IF(AZ$1=MAX($1:$1),$R54-SUM($T69:AY69),IF(AZ$1=1,SUMIFS(54:54,$1:$1,"&gt;="&amp;1,$1:$1,"&lt;="&amp;INT(-$N69/30))+(-$N69/30-INT(-$N69/30))*SUMIFS(54:54,$1:$1,INT(-$N69/30)+1),0)+(-$N69/30-INT(-$N69/30))*SUMIFS(54:54,$1:$1,AZ$1+INT(-$N69/30)+1)+(INT(-$N69/30)+1--$N69/30)*SUMIFS(54:54,$1:$1,AZ$1+INT(-$N69/30))))</f>
        <v>0</v>
      </c>
      <c r="BA69" s="40">
        <f>IF(BA$7="",0,IF(BA$1=MAX($1:$1),$R54-SUM($T69:AZ69),IF(BA$1=1,SUMIFS(54:54,$1:$1,"&gt;="&amp;1,$1:$1,"&lt;="&amp;INT(-$N69/30))+(-$N69/30-INT(-$N69/30))*SUMIFS(54:54,$1:$1,INT(-$N69/30)+1),0)+(-$N69/30-INT(-$N69/30))*SUMIFS(54:54,$1:$1,BA$1+INT(-$N69/30)+1)+(INT(-$N69/30)+1--$N69/30)*SUMIFS(54:54,$1:$1,BA$1+INT(-$N69/30))))</f>
        <v>0</v>
      </c>
      <c r="BB69" s="40">
        <f>IF(BB$7="",0,IF(BB$1=MAX($1:$1),$R54-SUM($T69:BA69),IF(BB$1=1,SUMIFS(54:54,$1:$1,"&gt;="&amp;1,$1:$1,"&lt;="&amp;INT(-$N69/30))+(-$N69/30-INT(-$N69/30))*SUMIFS(54:54,$1:$1,INT(-$N69/30)+1),0)+(-$N69/30-INT(-$N69/30))*SUMIFS(54:54,$1:$1,BB$1+INT(-$N69/30)+1)+(INT(-$N69/30)+1--$N69/30)*SUMIFS(54:54,$1:$1,BB$1+INT(-$N69/30))))</f>
        <v>0</v>
      </c>
      <c r="BC69" s="40">
        <f>IF(BC$7="",0,IF(BC$1=MAX($1:$1),$R54-SUM($T69:BB69),IF(BC$1=1,SUMIFS(54:54,$1:$1,"&gt;="&amp;1,$1:$1,"&lt;="&amp;INT(-$N69/30))+(-$N69/30-INT(-$N69/30))*SUMIFS(54:54,$1:$1,INT(-$N69/30)+1),0)+(-$N69/30-INT(-$N69/30))*SUMIFS(54:54,$1:$1,BC$1+INT(-$N69/30)+1)+(INT(-$N69/30)+1--$N69/30)*SUMIFS(54:54,$1:$1,BC$1+INT(-$N69/30))))</f>
        <v>0</v>
      </c>
      <c r="BD69" s="40">
        <f>IF(BD$7="",0,IF(BD$1=MAX($1:$1),$R54-SUM($T69:BC69),IF(BD$1=1,SUMIFS(54:54,$1:$1,"&gt;="&amp;1,$1:$1,"&lt;="&amp;INT(-$N69/30))+(-$N69/30-INT(-$N69/30))*SUMIFS(54:54,$1:$1,INT(-$N69/30)+1),0)+(-$N69/30-INT(-$N69/30))*SUMIFS(54:54,$1:$1,BD$1+INT(-$N69/30)+1)+(INT(-$N69/30)+1--$N69/30)*SUMIFS(54:54,$1:$1,BD$1+INT(-$N69/30))))</f>
        <v>0</v>
      </c>
      <c r="BE69" s="40">
        <f>IF(BE$7="",0,IF(BE$1=MAX($1:$1),$R54-SUM($T69:BD69),IF(BE$1=1,SUMIFS(54:54,$1:$1,"&gt;="&amp;1,$1:$1,"&lt;="&amp;INT(-$N69/30))+(-$N69/30-INT(-$N69/30))*SUMIFS(54:54,$1:$1,INT(-$N69/30)+1),0)+(-$N69/30-INT(-$N69/30))*SUMIFS(54:54,$1:$1,BE$1+INT(-$N69/30)+1)+(INT(-$N69/30)+1--$N69/30)*SUMIFS(54:54,$1:$1,BE$1+INT(-$N69/30))))</f>
        <v>0</v>
      </c>
      <c r="BF69" s="40">
        <f>IF(BF$7="",0,IF(BF$1=MAX($1:$1),$R54-SUM($T69:BE69),IF(BF$1=1,SUMIFS(54:54,$1:$1,"&gt;="&amp;1,$1:$1,"&lt;="&amp;INT(-$N69/30))+(-$N69/30-INT(-$N69/30))*SUMIFS(54:54,$1:$1,INT(-$N69/30)+1),0)+(-$N69/30-INT(-$N69/30))*SUMIFS(54:54,$1:$1,BF$1+INT(-$N69/30)+1)+(INT(-$N69/30)+1--$N69/30)*SUMIFS(54:54,$1:$1,BF$1+INT(-$N69/30))))</f>
        <v>0</v>
      </c>
      <c r="BG69" s="40">
        <f>IF(BG$7="",0,IF(BG$1=MAX($1:$1),$R54-SUM($T69:BF69),IF(BG$1=1,SUMIFS(54:54,$1:$1,"&gt;="&amp;1,$1:$1,"&lt;="&amp;INT(-$N69/30))+(-$N69/30-INT(-$N69/30))*SUMIFS(54:54,$1:$1,INT(-$N69/30)+1),0)+(-$N69/30-INT(-$N69/30))*SUMIFS(54:54,$1:$1,BG$1+INT(-$N69/30)+1)+(INT(-$N69/30)+1--$N69/30)*SUMIFS(54:54,$1:$1,BG$1+INT(-$N69/30))))</f>
        <v>0</v>
      </c>
      <c r="BH69" s="40">
        <f>IF(BH$7="",0,IF(BH$1=MAX($1:$1),$R54-SUM($T69:BG69),IF(BH$1=1,SUMIFS(54:54,$1:$1,"&gt;="&amp;1,$1:$1,"&lt;="&amp;INT(-$N69/30))+(-$N69/30-INT(-$N69/30))*SUMIFS(54:54,$1:$1,INT(-$N69/30)+1),0)+(-$N69/30-INT(-$N69/30))*SUMIFS(54:54,$1:$1,BH$1+INT(-$N69/30)+1)+(INT(-$N69/30)+1--$N69/30)*SUMIFS(54:54,$1:$1,BH$1+INT(-$N69/30))))</f>
        <v>0</v>
      </c>
      <c r="BI69" s="40">
        <f>IF(BI$7="",0,IF(BI$1=MAX($1:$1),$R54-SUM($T69:BH69),IF(BI$1=1,SUMIFS(54:54,$1:$1,"&gt;="&amp;1,$1:$1,"&lt;="&amp;INT(-$N69/30))+(-$N69/30-INT(-$N69/30))*SUMIFS(54:54,$1:$1,INT(-$N69/30)+1),0)+(-$N69/30-INT(-$N69/30))*SUMIFS(54:54,$1:$1,BI$1+INT(-$N69/30)+1)+(INT(-$N69/30)+1--$N69/30)*SUMIFS(54:54,$1:$1,BI$1+INT(-$N69/30))))</f>
        <v>0</v>
      </c>
      <c r="BJ69" s="40">
        <f>IF(BJ$7="",0,IF(BJ$1=MAX($1:$1),$R54-SUM($T69:BI69),IF(BJ$1=1,SUMIFS(54:54,$1:$1,"&gt;="&amp;1,$1:$1,"&lt;="&amp;INT(-$N69/30))+(-$N69/30-INT(-$N69/30))*SUMIFS(54:54,$1:$1,INT(-$N69/30)+1),0)+(-$N69/30-INT(-$N69/30))*SUMIFS(54:54,$1:$1,BJ$1+INT(-$N69/30)+1)+(INT(-$N69/30)+1--$N69/30)*SUMIFS(54:54,$1:$1,BJ$1+INT(-$N69/30))))</f>
        <v>0</v>
      </c>
      <c r="BK69" s="40">
        <f>IF(BK$7="",0,IF(BK$1=MAX($1:$1),$R54-SUM($T69:BJ69),IF(BK$1=1,SUMIFS(54:54,$1:$1,"&gt;="&amp;1,$1:$1,"&lt;="&amp;INT(-$N69/30))+(-$N69/30-INT(-$N69/30))*SUMIFS(54:54,$1:$1,INT(-$N69/30)+1),0)+(-$N69/30-INT(-$N69/30))*SUMIFS(54:54,$1:$1,BK$1+INT(-$N69/30)+1)+(INT(-$N69/30)+1--$N69/30)*SUMIFS(54:54,$1:$1,BK$1+INT(-$N69/30))))</f>
        <v>0</v>
      </c>
      <c r="BL69" s="40">
        <f>IF(BL$7="",0,IF(BL$1=MAX($1:$1),$R54-SUM($T69:BK69),IF(BL$1=1,SUMIFS(54:54,$1:$1,"&gt;="&amp;1,$1:$1,"&lt;="&amp;INT(-$N69/30))+(-$N69/30-INT(-$N69/30))*SUMIFS(54:54,$1:$1,INT(-$N69/30)+1),0)+(-$N69/30-INT(-$N69/30))*SUMIFS(54:54,$1:$1,BL$1+INT(-$N69/30)+1)+(INT(-$N69/30)+1--$N69/30)*SUMIFS(54:54,$1:$1,BL$1+INT(-$N69/30))))</f>
        <v>0</v>
      </c>
      <c r="BM69" s="40">
        <f>IF(BM$7="",0,IF(BM$1=MAX($1:$1),$R54-SUM($T69:BL69),IF(BM$1=1,SUMIFS(54:54,$1:$1,"&gt;="&amp;1,$1:$1,"&lt;="&amp;INT(-$N69/30))+(-$N69/30-INT(-$N69/30))*SUMIFS(54:54,$1:$1,INT(-$N69/30)+1),0)+(-$N69/30-INT(-$N69/30))*SUMIFS(54:54,$1:$1,BM$1+INT(-$N69/30)+1)+(INT(-$N69/30)+1--$N69/30)*SUMIFS(54:54,$1:$1,BM$1+INT(-$N69/30))))</f>
        <v>0</v>
      </c>
      <c r="BN69" s="40">
        <f>IF(BN$7="",0,IF(BN$1=MAX($1:$1),$R54-SUM($T69:BM69),IF(BN$1=1,SUMIFS(54:54,$1:$1,"&gt;="&amp;1,$1:$1,"&lt;="&amp;INT(-$N69/30))+(-$N69/30-INT(-$N69/30))*SUMIFS(54:54,$1:$1,INT(-$N69/30)+1),0)+(-$N69/30-INT(-$N69/30))*SUMIFS(54:54,$1:$1,BN$1+INT(-$N69/30)+1)+(INT(-$N69/30)+1--$N69/30)*SUMIFS(54:54,$1:$1,BN$1+INT(-$N69/30))))</f>
        <v>0</v>
      </c>
      <c r="BO69" s="40">
        <f>IF(BO$7="",0,IF(BO$1=MAX($1:$1),$R54-SUM($T69:BN69),IF(BO$1=1,SUMIFS(54:54,$1:$1,"&gt;="&amp;1,$1:$1,"&lt;="&amp;INT(-$N69/30))+(-$N69/30-INT(-$N69/30))*SUMIFS(54:54,$1:$1,INT(-$N69/30)+1),0)+(-$N69/30-INT(-$N69/30))*SUMIFS(54:54,$1:$1,BO$1+INT(-$N69/30)+1)+(INT(-$N69/30)+1--$N69/30)*SUMIFS(54:54,$1:$1,BO$1+INT(-$N69/30))))</f>
        <v>0</v>
      </c>
      <c r="BP69" s="40">
        <f>IF(BP$7="",0,IF(BP$1=MAX($1:$1),$R54-SUM($T69:BO69),IF(BP$1=1,SUMIFS(54:54,$1:$1,"&gt;="&amp;1,$1:$1,"&lt;="&amp;INT(-$N69/30))+(-$N69/30-INT(-$N69/30))*SUMIFS(54:54,$1:$1,INT(-$N69/30)+1),0)+(-$N69/30-INT(-$N69/30))*SUMIFS(54:54,$1:$1,BP$1+INT(-$N69/30)+1)+(INT(-$N69/30)+1--$N69/30)*SUMIFS(54:54,$1:$1,BP$1+INT(-$N69/30))))</f>
        <v>0</v>
      </c>
      <c r="BQ69" s="40">
        <f>IF(BQ$7="",0,IF(BQ$1=MAX($1:$1),$R54-SUM($T69:BP69),IF(BQ$1=1,SUMIFS(54:54,$1:$1,"&gt;="&amp;1,$1:$1,"&lt;="&amp;INT(-$N69/30))+(-$N69/30-INT(-$N69/30))*SUMIFS(54:54,$1:$1,INT(-$N69/30)+1),0)+(-$N69/30-INT(-$N69/30))*SUMIFS(54:54,$1:$1,BQ$1+INT(-$N69/30)+1)+(INT(-$N69/30)+1--$N69/30)*SUMIFS(54:54,$1:$1,BQ$1+INT(-$N69/30))))</f>
        <v>0</v>
      </c>
      <c r="BR69" s="40">
        <f>IF(BR$7="",0,IF(BR$1=MAX($1:$1),$R54-SUM($T69:BQ69),IF(BR$1=1,SUMIFS(54:54,$1:$1,"&gt;="&amp;1,$1:$1,"&lt;="&amp;INT(-$N69/30))+(-$N69/30-INT(-$N69/30))*SUMIFS(54:54,$1:$1,INT(-$N69/30)+1),0)+(-$N69/30-INT(-$N69/30))*SUMIFS(54:54,$1:$1,BR$1+INT(-$N69/30)+1)+(INT(-$N69/30)+1--$N69/30)*SUMIFS(54:54,$1:$1,BR$1+INT(-$N69/30))))</f>
        <v>0</v>
      </c>
      <c r="BS69" s="40">
        <f>IF(BS$7="",0,IF(BS$1=MAX($1:$1),$R54-SUM($T69:BR69),IF(BS$1=1,SUMIFS(54:54,$1:$1,"&gt;="&amp;1,$1:$1,"&lt;="&amp;INT(-$N69/30))+(-$N69/30-INT(-$N69/30))*SUMIFS(54:54,$1:$1,INT(-$N69/30)+1),0)+(-$N69/30-INT(-$N69/30))*SUMIFS(54:54,$1:$1,BS$1+INT(-$N69/30)+1)+(INT(-$N69/30)+1--$N69/30)*SUMIFS(54:54,$1:$1,BS$1+INT(-$N69/30))))</f>
        <v>0</v>
      </c>
      <c r="BT69" s="40">
        <f>IF(BT$7="",0,IF(BT$1=MAX($1:$1),$R54-SUM($T69:BS69),IF(BT$1=1,SUMIFS(54:54,$1:$1,"&gt;="&amp;1,$1:$1,"&lt;="&amp;INT(-$N69/30))+(-$N69/30-INT(-$N69/30))*SUMIFS(54:54,$1:$1,INT(-$N69/30)+1),0)+(-$N69/30-INT(-$N69/30))*SUMIFS(54:54,$1:$1,BT$1+INT(-$N69/30)+1)+(INT(-$N69/30)+1--$N69/30)*SUMIFS(54:54,$1:$1,BT$1+INT(-$N69/30))))</f>
        <v>0</v>
      </c>
      <c r="BU69" s="40">
        <f>IF(BU$7="",0,IF(BU$1=MAX($1:$1),$R54-SUM($T69:BT69),IF(BU$1=1,SUMIFS(54:54,$1:$1,"&gt;="&amp;1,$1:$1,"&lt;="&amp;INT(-$N69/30))+(-$N69/30-INT(-$N69/30))*SUMIFS(54:54,$1:$1,INT(-$N69/30)+1),0)+(-$N69/30-INT(-$N69/30))*SUMIFS(54:54,$1:$1,BU$1+INT(-$N69/30)+1)+(INT(-$N69/30)+1--$N69/30)*SUMIFS(54:54,$1:$1,BU$1+INT(-$N69/30))))</f>
        <v>0</v>
      </c>
      <c r="BV69" s="40">
        <f>IF(BV$7="",0,IF(BV$1=MAX($1:$1),$R54-SUM($T69:BU69),IF(BV$1=1,SUMIFS(54:54,$1:$1,"&gt;="&amp;1,$1:$1,"&lt;="&amp;INT(-$N69/30))+(-$N69/30-INT(-$N69/30))*SUMIFS(54:54,$1:$1,INT(-$N69/30)+1),0)+(-$N69/30-INT(-$N69/30))*SUMIFS(54:54,$1:$1,BV$1+INT(-$N69/30)+1)+(INT(-$N69/30)+1--$N69/30)*SUMIFS(54:54,$1:$1,BV$1+INT(-$N69/30))))</f>
        <v>0</v>
      </c>
      <c r="BW69" s="40">
        <f>IF(BW$7="",0,IF(BW$1=MAX($1:$1),$R54-SUM($T69:BV69),IF(BW$1=1,SUMIFS(54:54,$1:$1,"&gt;="&amp;1,$1:$1,"&lt;="&amp;INT(-$N69/30))+(-$N69/30-INT(-$N69/30))*SUMIFS(54:54,$1:$1,INT(-$N69/30)+1),0)+(-$N69/30-INT(-$N69/30))*SUMIFS(54:54,$1:$1,BW$1+INT(-$N69/30)+1)+(INT(-$N69/30)+1--$N69/30)*SUMIFS(54:54,$1:$1,BW$1+INT(-$N69/30))))</f>
        <v>0</v>
      </c>
      <c r="BX69" s="40">
        <f>IF(BX$7="",0,IF(BX$1=MAX($1:$1),$R54-SUM($T69:BW69),IF(BX$1=1,SUMIFS(54:54,$1:$1,"&gt;="&amp;1,$1:$1,"&lt;="&amp;INT(-$N69/30))+(-$N69/30-INT(-$N69/30))*SUMIFS(54:54,$1:$1,INT(-$N69/30)+1),0)+(-$N69/30-INT(-$N69/30))*SUMIFS(54:54,$1:$1,BX$1+INT(-$N69/30)+1)+(INT(-$N69/30)+1--$N69/30)*SUMIFS(54:54,$1:$1,BX$1+INT(-$N69/30))))</f>
        <v>0</v>
      </c>
      <c r="BY69" s="40">
        <f>IF(BY$7="",0,IF(BY$1=MAX($1:$1),$R54-SUM($T69:BX69),IF(BY$1=1,SUMIFS(54:54,$1:$1,"&gt;="&amp;1,$1:$1,"&lt;="&amp;INT(-$N69/30))+(-$N69/30-INT(-$N69/30))*SUMIFS(54:54,$1:$1,INT(-$N69/30)+1),0)+(-$N69/30-INT(-$N69/30))*SUMIFS(54:54,$1:$1,BY$1+INT(-$N69/30)+1)+(INT(-$N69/30)+1--$N69/30)*SUMIFS(54:54,$1:$1,BY$1+INT(-$N69/30))))</f>
        <v>0</v>
      </c>
      <c r="BZ69" s="40">
        <f>IF(BZ$7="",0,IF(BZ$1=MAX($1:$1),$R54-SUM($T69:BY69),IF(BZ$1=1,SUMIFS(54:54,$1:$1,"&gt;="&amp;1,$1:$1,"&lt;="&amp;INT(-$N69/30))+(-$N69/30-INT(-$N69/30))*SUMIFS(54:54,$1:$1,INT(-$N69/30)+1),0)+(-$N69/30-INT(-$N69/30))*SUMIFS(54:54,$1:$1,BZ$1+INT(-$N69/30)+1)+(INT(-$N69/30)+1--$N69/30)*SUMIFS(54:54,$1:$1,BZ$1+INT(-$N69/30))))</f>
        <v>0</v>
      </c>
      <c r="CA69" s="40">
        <f>IF(CA$7="",0,IF(CA$1=MAX($1:$1),$R54-SUM($T69:BZ69),IF(CA$1=1,SUMIFS(54:54,$1:$1,"&gt;="&amp;1,$1:$1,"&lt;="&amp;INT(-$N69/30))+(-$N69/30-INT(-$N69/30))*SUMIFS(54:54,$1:$1,INT(-$N69/30)+1),0)+(-$N69/30-INT(-$N69/30))*SUMIFS(54:54,$1:$1,CA$1+INT(-$N69/30)+1)+(INT(-$N69/30)+1--$N69/30)*SUMIFS(54:54,$1:$1,CA$1+INT(-$N69/30))))</f>
        <v>0</v>
      </c>
      <c r="CB69" s="40">
        <f>IF(CB$7="",0,IF(CB$1=MAX($1:$1),$R54-SUM($T69:CA69),IF(CB$1=1,SUMIFS(54:54,$1:$1,"&gt;="&amp;1,$1:$1,"&lt;="&amp;INT(-$N69/30))+(-$N69/30-INT(-$N69/30))*SUMIFS(54:54,$1:$1,INT(-$N69/30)+1),0)+(-$N69/30-INT(-$N69/30))*SUMIFS(54:54,$1:$1,CB$1+INT(-$N69/30)+1)+(INT(-$N69/30)+1--$N69/30)*SUMIFS(54:54,$1:$1,CB$1+INT(-$N69/30))))</f>
        <v>0</v>
      </c>
      <c r="CC69" s="40">
        <f>IF(CC$7="",0,IF(CC$1=MAX($1:$1),$R54-SUM($T69:CB69),IF(CC$1=1,SUMIFS(54:54,$1:$1,"&gt;="&amp;1,$1:$1,"&lt;="&amp;INT(-$N69/30))+(-$N69/30-INT(-$N69/30))*SUMIFS(54:54,$1:$1,INT(-$N69/30)+1),0)+(-$N69/30-INT(-$N69/30))*SUMIFS(54:54,$1:$1,CC$1+INT(-$N69/30)+1)+(INT(-$N69/30)+1--$N69/30)*SUMIFS(54:54,$1:$1,CC$1+INT(-$N69/30))))</f>
        <v>0</v>
      </c>
      <c r="CD69" s="40">
        <f>IF(CD$7="",0,IF(CD$1=MAX($1:$1),$R54-SUM($T69:CC69),IF(CD$1=1,SUMIFS(54:54,$1:$1,"&gt;="&amp;1,$1:$1,"&lt;="&amp;INT(-$N69/30))+(-$N69/30-INT(-$N69/30))*SUMIFS(54:54,$1:$1,INT(-$N69/30)+1),0)+(-$N69/30-INT(-$N69/30))*SUMIFS(54:54,$1:$1,CD$1+INT(-$N69/30)+1)+(INT(-$N69/30)+1--$N69/30)*SUMIFS(54:54,$1:$1,CD$1+INT(-$N69/30))))</f>
        <v>0</v>
      </c>
      <c r="CE69" s="40">
        <f>IF(CE$7="",0,IF(CE$1=MAX($1:$1),$R54-SUM($T69:CD69),IF(CE$1=1,SUMIFS(54:54,$1:$1,"&gt;="&amp;1,$1:$1,"&lt;="&amp;INT(-$N69/30))+(-$N69/30-INT(-$N69/30))*SUMIFS(54:54,$1:$1,INT(-$N69/30)+1),0)+(-$N69/30-INT(-$N69/30))*SUMIFS(54:54,$1:$1,CE$1+INT(-$N69/30)+1)+(INT(-$N69/30)+1--$N69/30)*SUMIFS(54:54,$1:$1,CE$1+INT(-$N69/30))))</f>
        <v>0</v>
      </c>
      <c r="CF69" s="40">
        <f>IF(CF$7="",0,IF(CF$1=MAX($1:$1),$R54-SUM($T69:CE69),IF(CF$1=1,SUMIFS(54:54,$1:$1,"&gt;="&amp;1,$1:$1,"&lt;="&amp;INT(-$N69/30))+(-$N69/30-INT(-$N69/30))*SUMIFS(54:54,$1:$1,INT(-$N69/30)+1),0)+(-$N69/30-INT(-$N69/30))*SUMIFS(54:54,$1:$1,CF$1+INT(-$N69/30)+1)+(INT(-$N69/30)+1--$N69/30)*SUMIFS(54:54,$1:$1,CF$1+INT(-$N69/30))))</f>
        <v>0</v>
      </c>
      <c r="CG69" s="40">
        <f>IF(CG$7="",0,IF(CG$1=MAX($1:$1),$R54-SUM($T69:CF69),IF(CG$1=1,SUMIFS(54:54,$1:$1,"&gt;="&amp;1,$1:$1,"&lt;="&amp;INT(-$N69/30))+(-$N69/30-INT(-$N69/30))*SUMIFS(54:54,$1:$1,INT(-$N69/30)+1),0)+(-$N69/30-INT(-$N69/30))*SUMIFS(54:54,$1:$1,CG$1+INT(-$N69/30)+1)+(INT(-$N69/30)+1--$N69/30)*SUMIFS(54:54,$1:$1,CG$1+INT(-$N69/30))))</f>
        <v>0</v>
      </c>
      <c r="CH69" s="40">
        <f>IF(CH$7="",0,IF(CH$1=MAX($1:$1),$R54-SUM($T69:CG69),IF(CH$1=1,SUMIFS(54:54,$1:$1,"&gt;="&amp;1,$1:$1,"&lt;="&amp;INT(-$N69/30))+(-$N69/30-INT(-$N69/30))*SUMIFS(54:54,$1:$1,INT(-$N69/30)+1),0)+(-$N69/30-INT(-$N69/30))*SUMIFS(54:54,$1:$1,CH$1+INT(-$N69/30)+1)+(INT(-$N69/30)+1--$N69/30)*SUMIFS(54:54,$1:$1,CH$1+INT(-$N69/30))))</f>
        <v>0</v>
      </c>
      <c r="CI69" s="40">
        <f>IF(CI$7="",0,IF(CI$1=MAX($1:$1),$R54-SUM($T69:CH69),IF(CI$1=1,SUMIFS(54:54,$1:$1,"&gt;="&amp;1,$1:$1,"&lt;="&amp;INT(-$N69/30))+(-$N69/30-INT(-$N69/30))*SUMIFS(54:54,$1:$1,INT(-$N69/30)+1),0)+(-$N69/30-INT(-$N69/30))*SUMIFS(54:54,$1:$1,CI$1+INT(-$N69/30)+1)+(INT(-$N69/30)+1--$N69/30)*SUMIFS(54:54,$1:$1,CI$1+INT(-$N69/30))))</f>
        <v>0</v>
      </c>
      <c r="CJ69" s="40">
        <f>IF(CJ$7="",0,IF(CJ$1=MAX($1:$1),$R54-SUM($T69:CI69),IF(CJ$1=1,SUMIFS(54:54,$1:$1,"&gt;="&amp;1,$1:$1,"&lt;="&amp;INT(-$N69/30))+(-$N69/30-INT(-$N69/30))*SUMIFS(54:54,$1:$1,INT(-$N69/30)+1),0)+(-$N69/30-INT(-$N69/30))*SUMIFS(54:54,$1:$1,CJ$1+INT(-$N69/30)+1)+(INT(-$N69/30)+1--$N69/30)*SUMIFS(54:54,$1:$1,CJ$1+INT(-$N69/30))))</f>
        <v>0</v>
      </c>
      <c r="CK69" s="40">
        <f>IF(CK$7="",0,IF(CK$1=MAX($1:$1),$R54-SUM($T69:CJ69),IF(CK$1=1,SUMIFS(54:54,$1:$1,"&gt;="&amp;1,$1:$1,"&lt;="&amp;INT(-$N69/30))+(-$N69/30-INT(-$N69/30))*SUMIFS(54:54,$1:$1,INT(-$N69/30)+1),0)+(-$N69/30-INT(-$N69/30))*SUMIFS(54:54,$1:$1,CK$1+INT(-$N69/30)+1)+(INT(-$N69/30)+1--$N69/30)*SUMIFS(54:54,$1:$1,CK$1+INT(-$N69/30))))</f>
        <v>0</v>
      </c>
      <c r="CL69" s="40">
        <f>IF(CL$7="",0,IF(CL$1=MAX($1:$1),$R54-SUM($T69:CK69),IF(CL$1=1,SUMIFS(54:54,$1:$1,"&gt;="&amp;1,$1:$1,"&lt;="&amp;INT(-$N69/30))+(-$N69/30-INT(-$N69/30))*SUMIFS(54:54,$1:$1,INT(-$N69/30)+1),0)+(-$N69/30-INT(-$N69/30))*SUMIFS(54:54,$1:$1,CL$1+INT(-$N69/30)+1)+(INT(-$N69/30)+1--$N69/30)*SUMIFS(54:54,$1:$1,CL$1+INT(-$N69/30))))</f>
        <v>0</v>
      </c>
      <c r="CM69" s="40">
        <f>IF(CM$7="",0,IF(CM$1=MAX($1:$1),$R54-SUM($T69:CL69),IF(CM$1=1,SUMIFS(54:54,$1:$1,"&gt;="&amp;1,$1:$1,"&lt;="&amp;INT(-$N69/30))+(-$N69/30-INT(-$N69/30))*SUMIFS(54:54,$1:$1,INT(-$N69/30)+1),0)+(-$N69/30-INT(-$N69/30))*SUMIFS(54:54,$1:$1,CM$1+INT(-$N69/30)+1)+(INT(-$N69/30)+1--$N69/30)*SUMIFS(54:54,$1:$1,CM$1+INT(-$N69/30))))</f>
        <v>0</v>
      </c>
      <c r="CN69" s="40">
        <f>IF(CN$7="",0,IF(CN$1=MAX($1:$1),$R54-SUM($T69:CM69),IF(CN$1=1,SUMIFS(54:54,$1:$1,"&gt;="&amp;1,$1:$1,"&lt;="&amp;INT(-$N69/30))+(-$N69/30-INT(-$N69/30))*SUMIFS(54:54,$1:$1,INT(-$N69/30)+1),0)+(-$N69/30-INT(-$N69/30))*SUMIFS(54:54,$1:$1,CN$1+INT(-$N69/30)+1)+(INT(-$N69/30)+1--$N69/30)*SUMIFS(54:54,$1:$1,CN$1+INT(-$N69/30))))</f>
        <v>0</v>
      </c>
      <c r="CO69" s="40">
        <f>IF(CO$7="",0,IF(CO$1=MAX($1:$1),$R54-SUM($T69:CN69),IF(CO$1=1,SUMIFS(54:54,$1:$1,"&gt;="&amp;1,$1:$1,"&lt;="&amp;INT(-$N69/30))+(-$N69/30-INT(-$N69/30))*SUMIFS(54:54,$1:$1,INT(-$N69/30)+1),0)+(-$N69/30-INT(-$N69/30))*SUMIFS(54:54,$1:$1,CO$1+INT(-$N69/30)+1)+(INT(-$N69/30)+1--$N69/30)*SUMIFS(54:54,$1:$1,CO$1+INT(-$N69/30))))</f>
        <v>0</v>
      </c>
      <c r="CP69" s="40">
        <f>IF(CP$7="",0,IF(CP$1=MAX($1:$1),$R54-SUM($T69:CO69),IF(CP$1=1,SUMIFS(54:54,$1:$1,"&gt;="&amp;1,$1:$1,"&lt;="&amp;INT(-$N69/30))+(-$N69/30-INT(-$N69/30))*SUMIFS(54:54,$1:$1,INT(-$N69/30)+1),0)+(-$N69/30-INT(-$N69/30))*SUMIFS(54:54,$1:$1,CP$1+INT(-$N69/30)+1)+(INT(-$N69/30)+1--$N69/30)*SUMIFS(54:54,$1:$1,CP$1+INT(-$N69/30))))</f>
        <v>0</v>
      </c>
      <c r="CQ69" s="40">
        <f>IF(CQ$7="",0,IF(CQ$1=MAX($1:$1),$R54-SUM($T69:CP69),IF(CQ$1=1,SUMIFS(54:54,$1:$1,"&gt;="&amp;1,$1:$1,"&lt;="&amp;INT(-$N69/30))+(-$N69/30-INT(-$N69/30))*SUMIFS(54:54,$1:$1,INT(-$N69/30)+1),0)+(-$N69/30-INT(-$N69/30))*SUMIFS(54:54,$1:$1,CQ$1+INT(-$N69/30)+1)+(INT(-$N69/30)+1--$N69/30)*SUMIFS(54:54,$1:$1,CQ$1+INT(-$N69/30))))</f>
        <v>0</v>
      </c>
      <c r="CR69" s="40">
        <f>IF(CR$7="",0,IF(CR$1=MAX($1:$1),$R54-SUM($T69:CQ69),IF(CR$1=1,SUMIFS(54:54,$1:$1,"&gt;="&amp;1,$1:$1,"&lt;="&amp;INT(-$N69/30))+(-$N69/30-INT(-$N69/30))*SUMIFS(54:54,$1:$1,INT(-$N69/30)+1),0)+(-$N69/30-INT(-$N69/30))*SUMIFS(54:54,$1:$1,CR$1+INT(-$N69/30)+1)+(INT(-$N69/30)+1--$N69/30)*SUMIFS(54:54,$1:$1,CR$1+INT(-$N69/30))))</f>
        <v>0</v>
      </c>
      <c r="CS69" s="40">
        <f>IF(CS$7="",0,IF(CS$1=MAX($1:$1),$R54-SUM($T69:CR69),IF(CS$1=1,SUMIFS(54:54,$1:$1,"&gt;="&amp;1,$1:$1,"&lt;="&amp;INT(-$N69/30))+(-$N69/30-INT(-$N69/30))*SUMIFS(54:54,$1:$1,INT(-$N69/30)+1),0)+(-$N69/30-INT(-$N69/30))*SUMIFS(54:54,$1:$1,CS$1+INT(-$N69/30)+1)+(INT(-$N69/30)+1--$N69/30)*SUMIFS(54:54,$1:$1,CS$1+INT(-$N69/30))))</f>
        <v>0</v>
      </c>
      <c r="CT69" s="40">
        <f>IF(CT$7="",0,IF(CT$1=MAX($1:$1),$R54-SUM($T69:CS69),IF(CT$1=1,SUMIFS(54:54,$1:$1,"&gt;="&amp;1,$1:$1,"&lt;="&amp;INT(-$N69/30))+(-$N69/30-INT(-$N69/30))*SUMIFS(54:54,$1:$1,INT(-$N69/30)+1),0)+(-$N69/30-INT(-$N69/30))*SUMIFS(54:54,$1:$1,CT$1+INT(-$N69/30)+1)+(INT(-$N69/30)+1--$N69/30)*SUMIFS(54:54,$1:$1,CT$1+INT(-$N69/30))))</f>
        <v>0</v>
      </c>
      <c r="CU69" s="40">
        <f>IF(CU$7="",0,IF(CU$1=MAX($1:$1),$R54-SUM($T69:CT69),IF(CU$1=1,SUMIFS(54:54,$1:$1,"&gt;="&amp;1,$1:$1,"&lt;="&amp;INT(-$N69/30))+(-$N69/30-INT(-$N69/30))*SUMIFS(54:54,$1:$1,INT(-$N69/30)+1),0)+(-$N69/30-INT(-$N69/30))*SUMIFS(54:54,$1:$1,CU$1+INT(-$N69/30)+1)+(INT(-$N69/30)+1--$N69/30)*SUMIFS(54:54,$1:$1,CU$1+INT(-$N69/30))))</f>
        <v>0</v>
      </c>
      <c r="CV69" s="40">
        <f>IF(CV$7="",0,IF(CV$1=MAX($1:$1),$R54-SUM($T69:CU69),IF(CV$1=1,SUMIFS(54:54,$1:$1,"&gt;="&amp;1,$1:$1,"&lt;="&amp;INT(-$N69/30))+(-$N69/30-INT(-$N69/30))*SUMIFS(54:54,$1:$1,INT(-$N69/30)+1),0)+(-$N69/30-INT(-$N69/30))*SUMIFS(54:54,$1:$1,CV$1+INT(-$N69/30)+1)+(INT(-$N69/30)+1--$N69/30)*SUMIFS(54:54,$1:$1,CV$1+INT(-$N69/30))))</f>
        <v>0</v>
      </c>
      <c r="CW69" s="40">
        <f>IF(CW$7="",0,IF(CW$1=MAX($1:$1),$R54-SUM($T69:CV69),IF(CW$1=1,SUMIFS(54:54,$1:$1,"&gt;="&amp;1,$1:$1,"&lt;="&amp;INT(-$N69/30))+(-$N69/30-INT(-$N69/30))*SUMIFS(54:54,$1:$1,INT(-$N69/30)+1),0)+(-$N69/30-INT(-$N69/30))*SUMIFS(54:54,$1:$1,CW$1+INT(-$N69/30)+1)+(INT(-$N69/30)+1--$N69/30)*SUMIFS(54:54,$1:$1,CW$1+INT(-$N69/30))))</f>
        <v>0</v>
      </c>
      <c r="CX69" s="40">
        <f>IF(CX$7="",0,IF(CX$1=MAX($1:$1),$R54-SUM($T69:CW69),IF(CX$1=1,SUMIFS(54:54,$1:$1,"&gt;="&amp;1,$1:$1,"&lt;="&amp;INT(-$N69/30))+(-$N69/30-INT(-$N69/30))*SUMIFS(54:54,$1:$1,INT(-$N69/30)+1),0)+(-$N69/30-INT(-$N69/30))*SUMIFS(54:54,$1:$1,CX$1+INT(-$N69/30)+1)+(INT(-$N69/30)+1--$N69/30)*SUMIFS(54:54,$1:$1,CX$1+INT(-$N69/30))))</f>
        <v>0</v>
      </c>
      <c r="CY69" s="40">
        <f>IF(CY$7="",0,IF(CY$1=MAX($1:$1),$R54-SUM($T69:CX69),IF(CY$1=1,SUMIFS(54:54,$1:$1,"&gt;="&amp;1,$1:$1,"&lt;="&amp;INT(-$N69/30))+(-$N69/30-INT(-$N69/30))*SUMIFS(54:54,$1:$1,INT(-$N69/30)+1),0)+(-$N69/30-INT(-$N69/30))*SUMIFS(54:54,$1:$1,CY$1+INT(-$N69/30)+1)+(INT(-$N69/30)+1--$N69/30)*SUMIFS(54:54,$1:$1,CY$1+INT(-$N69/30))))</f>
        <v>0</v>
      </c>
      <c r="CZ69" s="40">
        <f>IF(CZ$7="",0,IF(CZ$1=MAX($1:$1),$R54-SUM($T69:CY69),IF(CZ$1=1,SUMIFS(54:54,$1:$1,"&gt;="&amp;1,$1:$1,"&lt;="&amp;INT(-$N69/30))+(-$N69/30-INT(-$N69/30))*SUMIFS(54:54,$1:$1,INT(-$N69/30)+1),0)+(-$N69/30-INT(-$N69/30))*SUMIFS(54:54,$1:$1,CZ$1+INT(-$N69/30)+1)+(INT(-$N69/30)+1--$N69/30)*SUMIFS(54:54,$1:$1,CZ$1+INT(-$N69/30))))</f>
        <v>0</v>
      </c>
      <c r="DA69" s="40">
        <f>IF(DA$7="",0,IF(DA$1=MAX($1:$1),$R54-SUM($T69:CZ69),IF(DA$1=1,SUMIFS(54:54,$1:$1,"&gt;="&amp;1,$1:$1,"&lt;="&amp;INT(-$N69/30))+(-$N69/30-INT(-$N69/30))*SUMIFS(54:54,$1:$1,INT(-$N69/30)+1),0)+(-$N69/30-INT(-$N69/30))*SUMIFS(54:54,$1:$1,DA$1+INT(-$N69/30)+1)+(INT(-$N69/30)+1--$N69/30)*SUMIFS(54:54,$1:$1,DA$1+INT(-$N69/30))))</f>
        <v>0</v>
      </c>
      <c r="DB69" s="40">
        <f>IF(DB$7="",0,IF(DB$1=MAX($1:$1),$R54-SUM($T69:DA69),IF(DB$1=1,SUMIFS(54:54,$1:$1,"&gt;="&amp;1,$1:$1,"&lt;="&amp;INT(-$N69/30))+(-$N69/30-INT(-$N69/30))*SUMIFS(54:54,$1:$1,INT(-$N69/30)+1),0)+(-$N69/30-INT(-$N69/30))*SUMIFS(54:54,$1:$1,DB$1+INT(-$N69/30)+1)+(INT(-$N69/30)+1--$N69/30)*SUMIFS(54:54,$1:$1,DB$1+INT(-$N69/30))))</f>
        <v>0</v>
      </c>
      <c r="DC69" s="40">
        <f>IF(DC$7="",0,IF(DC$1=MAX($1:$1),$R54-SUM($T69:DB69),IF(DC$1=1,SUMIFS(54:54,$1:$1,"&gt;="&amp;1,$1:$1,"&lt;="&amp;INT(-$N69/30))+(-$N69/30-INT(-$N69/30))*SUMIFS(54:54,$1:$1,INT(-$N69/30)+1),0)+(-$N69/30-INT(-$N69/30))*SUMIFS(54:54,$1:$1,DC$1+INT(-$N69/30)+1)+(INT(-$N69/30)+1--$N69/30)*SUMIFS(54:54,$1:$1,DC$1+INT(-$N69/30))))</f>
        <v>0</v>
      </c>
      <c r="DD69" s="40">
        <f>IF(DD$7="",0,IF(DD$1=MAX($1:$1),$R54-SUM($T69:DC69),IF(DD$1=1,SUMIFS(54:54,$1:$1,"&gt;="&amp;1,$1:$1,"&lt;="&amp;INT(-$N69/30))+(-$N69/30-INT(-$N69/30))*SUMIFS(54:54,$1:$1,INT(-$N69/30)+1),0)+(-$N69/30-INT(-$N69/30))*SUMIFS(54:54,$1:$1,DD$1+INT(-$N69/30)+1)+(INT(-$N69/30)+1--$N69/30)*SUMIFS(54:54,$1:$1,DD$1+INT(-$N69/30))))</f>
        <v>0</v>
      </c>
      <c r="DE69" s="40">
        <f>IF(DE$7="",0,IF(DE$1=MAX($1:$1),$R54-SUM($T69:DD69),IF(DE$1=1,SUMIFS(54:54,$1:$1,"&gt;="&amp;1,$1:$1,"&lt;="&amp;INT(-$N69/30))+(-$N69/30-INT(-$N69/30))*SUMIFS(54:54,$1:$1,INT(-$N69/30)+1),0)+(-$N69/30-INT(-$N69/30))*SUMIFS(54:54,$1:$1,DE$1+INT(-$N69/30)+1)+(INT(-$N69/30)+1--$N69/30)*SUMIFS(54:54,$1:$1,DE$1+INT(-$N69/30))))</f>
        <v>0</v>
      </c>
      <c r="DF69" s="40">
        <f>IF(DF$7="",0,IF(DF$1=MAX($1:$1),$R54-SUM($T69:DE69),IF(DF$1=1,SUMIFS(54:54,$1:$1,"&gt;="&amp;1,$1:$1,"&lt;="&amp;INT(-$N69/30))+(-$N69/30-INT(-$N69/30))*SUMIFS(54:54,$1:$1,INT(-$N69/30)+1),0)+(-$N69/30-INT(-$N69/30))*SUMIFS(54:54,$1:$1,DF$1+INT(-$N69/30)+1)+(INT(-$N69/30)+1--$N69/30)*SUMIFS(54:54,$1:$1,DF$1+INT(-$N69/30))))</f>
        <v>0</v>
      </c>
      <c r="DG69" s="40">
        <f>IF(DG$7="",0,IF(DG$1=MAX($1:$1),$R54-SUM($T69:DF69),IF(DG$1=1,SUMIFS(54:54,$1:$1,"&gt;="&amp;1,$1:$1,"&lt;="&amp;INT(-$N69/30))+(-$N69/30-INT(-$N69/30))*SUMIFS(54:54,$1:$1,INT(-$N69/30)+1),0)+(-$N69/30-INT(-$N69/30))*SUMIFS(54:54,$1:$1,DG$1+INT(-$N69/30)+1)+(INT(-$N69/30)+1--$N69/30)*SUMIFS(54:54,$1:$1,DG$1+INT(-$N69/30))))</f>
        <v>0</v>
      </c>
      <c r="DH69" s="40">
        <f>IF(DH$7="",0,IF(DH$1=MAX($1:$1),$R54-SUM($T69:DG69),IF(DH$1=1,SUMIFS(54:54,$1:$1,"&gt;="&amp;1,$1:$1,"&lt;="&amp;INT(-$N69/30))+(-$N69/30-INT(-$N69/30))*SUMIFS(54:54,$1:$1,INT(-$N69/30)+1),0)+(-$N69/30-INT(-$N69/30))*SUMIFS(54:54,$1:$1,DH$1+INT(-$N69/30)+1)+(INT(-$N69/30)+1--$N69/30)*SUMIFS(54:54,$1:$1,DH$1+INT(-$N69/30))))</f>
        <v>0</v>
      </c>
      <c r="DI69" s="40">
        <f>IF(DI$7="",0,IF(DI$1=MAX($1:$1),$R54-SUM($T69:DH69),IF(DI$1=1,SUMIFS(54:54,$1:$1,"&gt;="&amp;1,$1:$1,"&lt;="&amp;INT(-$N69/30))+(-$N69/30-INT(-$N69/30))*SUMIFS(54:54,$1:$1,INT(-$N69/30)+1),0)+(-$N69/30-INT(-$N69/30))*SUMIFS(54:54,$1:$1,DI$1+INT(-$N69/30)+1)+(INT(-$N69/30)+1--$N69/30)*SUMIFS(54:54,$1:$1,DI$1+INT(-$N69/30))))</f>
        <v>0</v>
      </c>
      <c r="DJ69" s="40">
        <f>IF(DJ$7="",0,IF(DJ$1=MAX($1:$1),$R54-SUM($T69:DI69),IF(DJ$1=1,SUMIFS(54:54,$1:$1,"&gt;="&amp;1,$1:$1,"&lt;="&amp;INT(-$N69/30))+(-$N69/30-INT(-$N69/30))*SUMIFS(54:54,$1:$1,INT(-$N69/30)+1),0)+(-$N69/30-INT(-$N69/30))*SUMIFS(54:54,$1:$1,DJ$1+INT(-$N69/30)+1)+(INT(-$N69/30)+1--$N69/30)*SUMIFS(54:54,$1:$1,DJ$1+INT(-$N69/30))))</f>
        <v>0</v>
      </c>
      <c r="DK69" s="40">
        <f>IF(DK$7="",0,IF(DK$1=MAX($1:$1),$R54-SUM($T69:DJ69),IF(DK$1=1,SUMIFS(54:54,$1:$1,"&gt;="&amp;1,$1:$1,"&lt;="&amp;INT(-$N69/30))+(-$N69/30-INT(-$N69/30))*SUMIFS(54:54,$1:$1,INT(-$N69/30)+1),0)+(-$N69/30-INT(-$N69/30))*SUMIFS(54:54,$1:$1,DK$1+INT(-$N69/30)+1)+(INT(-$N69/30)+1--$N69/30)*SUMIFS(54:54,$1:$1,DK$1+INT(-$N69/30))))</f>
        <v>0</v>
      </c>
      <c r="DL69" s="40">
        <f>IF(DL$7="",0,IF(DL$1=MAX($1:$1),$R54-SUM($T69:DK69),IF(DL$1=1,SUMIFS(54:54,$1:$1,"&gt;="&amp;1,$1:$1,"&lt;="&amp;INT(-$N69/30))+(-$N69/30-INT(-$N69/30))*SUMIFS(54:54,$1:$1,INT(-$N69/30)+1),0)+(-$N69/30-INT(-$N69/30))*SUMIFS(54:54,$1:$1,DL$1+INT(-$N69/30)+1)+(INT(-$N69/30)+1--$N69/30)*SUMIFS(54:54,$1:$1,DL$1+INT(-$N69/30))))</f>
        <v>0</v>
      </c>
      <c r="DM69" s="40">
        <f>IF(DM$7="",0,IF(DM$1=MAX($1:$1),$R54-SUM($T69:DL69),IF(DM$1=1,SUMIFS(54:54,$1:$1,"&gt;="&amp;1,$1:$1,"&lt;="&amp;INT(-$N69/30))+(-$N69/30-INT(-$N69/30))*SUMIFS(54:54,$1:$1,INT(-$N69/30)+1),0)+(-$N69/30-INT(-$N69/30))*SUMIFS(54:54,$1:$1,DM$1+INT(-$N69/30)+1)+(INT(-$N69/30)+1--$N69/30)*SUMIFS(54:54,$1:$1,DM$1+INT(-$N69/30))))</f>
        <v>0</v>
      </c>
      <c r="DN69" s="40">
        <f>IF(DN$7="",0,IF(DN$1=MAX($1:$1),$R54-SUM($T69:DM69),IF(DN$1=1,SUMIFS(54:54,$1:$1,"&gt;="&amp;1,$1:$1,"&lt;="&amp;INT(-$N69/30))+(-$N69/30-INT(-$N69/30))*SUMIFS(54:54,$1:$1,INT(-$N69/30)+1),0)+(-$N69/30-INT(-$N69/30))*SUMIFS(54:54,$1:$1,DN$1+INT(-$N69/30)+1)+(INT(-$N69/30)+1--$N69/30)*SUMIFS(54:54,$1:$1,DN$1+INT(-$N69/30))))</f>
        <v>0</v>
      </c>
      <c r="DO69" s="40">
        <f>IF(DO$7="",0,IF(DO$1=MAX($1:$1),$R54-SUM($T69:DN69),IF(DO$1=1,SUMIFS(54:54,$1:$1,"&gt;="&amp;1,$1:$1,"&lt;="&amp;INT(-$N69/30))+(-$N69/30-INT(-$N69/30))*SUMIFS(54:54,$1:$1,INT(-$N69/30)+1),0)+(-$N69/30-INT(-$N69/30))*SUMIFS(54:54,$1:$1,DO$1+INT(-$N69/30)+1)+(INT(-$N69/30)+1--$N69/30)*SUMIFS(54:54,$1:$1,DO$1+INT(-$N69/30))))</f>
        <v>0</v>
      </c>
      <c r="DP69" s="40">
        <f>IF(DP$7="",0,IF(DP$1=MAX($1:$1),$R54-SUM($T69:DO69),IF(DP$1=1,SUMIFS(54:54,$1:$1,"&gt;="&amp;1,$1:$1,"&lt;="&amp;INT(-$N69/30))+(-$N69/30-INT(-$N69/30))*SUMIFS(54:54,$1:$1,INT(-$N69/30)+1),0)+(-$N69/30-INT(-$N69/30))*SUMIFS(54:54,$1:$1,DP$1+INT(-$N69/30)+1)+(INT(-$N69/30)+1--$N69/30)*SUMIFS(54:54,$1:$1,DP$1+INT(-$N69/30))))</f>
        <v>0</v>
      </c>
      <c r="DQ69" s="40">
        <f>IF(DQ$7="",0,IF(DQ$1=MAX($1:$1),$R54-SUM($T69:DP69),IF(DQ$1=1,SUMIFS(54:54,$1:$1,"&gt;="&amp;1,$1:$1,"&lt;="&amp;INT(-$N69/30))+(-$N69/30-INT(-$N69/30))*SUMIFS(54:54,$1:$1,INT(-$N69/30)+1),0)+(-$N69/30-INT(-$N69/30))*SUMIFS(54:54,$1:$1,DQ$1+INT(-$N69/30)+1)+(INT(-$N69/30)+1--$N69/30)*SUMIFS(54:54,$1:$1,DQ$1+INT(-$N69/30))))</f>
        <v>0</v>
      </c>
      <c r="DR69" s="40">
        <f>IF(DR$7="",0,IF(DR$1=MAX($1:$1),$R54-SUM($T69:DQ69),IF(DR$1=1,SUMIFS(54:54,$1:$1,"&gt;="&amp;1,$1:$1,"&lt;="&amp;INT(-$N69/30))+(-$N69/30-INT(-$N69/30))*SUMIFS(54:54,$1:$1,INT(-$N69/30)+1),0)+(-$N69/30-INT(-$N69/30))*SUMIFS(54:54,$1:$1,DR$1+INT(-$N69/30)+1)+(INT(-$N69/30)+1--$N69/30)*SUMIFS(54:54,$1:$1,DR$1+INT(-$N69/30))))</f>
        <v>0</v>
      </c>
      <c r="DS69" s="40">
        <f>IF(DS$7="",0,IF(DS$1=MAX($1:$1),$R54-SUM($T69:DR69),IF(DS$1=1,SUMIFS(54:54,$1:$1,"&gt;="&amp;1,$1:$1,"&lt;="&amp;INT(-$N69/30))+(-$N69/30-INT(-$N69/30))*SUMIFS(54:54,$1:$1,INT(-$N69/30)+1),0)+(-$N69/30-INT(-$N69/30))*SUMIFS(54:54,$1:$1,DS$1+INT(-$N69/30)+1)+(INT(-$N69/30)+1--$N69/30)*SUMIFS(54:54,$1:$1,DS$1+INT(-$N69/30))))</f>
        <v>0</v>
      </c>
      <c r="DT69" s="40">
        <f>IF(DT$7="",0,IF(DT$1=MAX($1:$1),$R54-SUM($T69:DS69),IF(DT$1=1,SUMIFS(54:54,$1:$1,"&gt;="&amp;1,$1:$1,"&lt;="&amp;INT(-$N69/30))+(-$N69/30-INT(-$N69/30))*SUMIFS(54:54,$1:$1,INT(-$N69/30)+1),0)+(-$N69/30-INT(-$N69/30))*SUMIFS(54:54,$1:$1,DT$1+INT(-$N69/30)+1)+(INT(-$N69/30)+1--$N69/30)*SUMIFS(54:54,$1:$1,DT$1+INT(-$N69/30))))</f>
        <v>0</v>
      </c>
      <c r="DU69" s="40">
        <f>IF(DU$7="",0,IF(DU$1=MAX($1:$1),$R54-SUM($T69:DT69),IF(DU$1=1,SUMIFS(54:54,$1:$1,"&gt;="&amp;1,$1:$1,"&lt;="&amp;INT(-$N69/30))+(-$N69/30-INT(-$N69/30))*SUMIFS(54:54,$1:$1,INT(-$N69/30)+1),0)+(-$N69/30-INT(-$N69/30))*SUMIFS(54:54,$1:$1,DU$1+INT(-$N69/30)+1)+(INT(-$N69/30)+1--$N69/30)*SUMIFS(54:54,$1:$1,DU$1+INT(-$N69/30))))</f>
        <v>0</v>
      </c>
      <c r="DV69" s="40">
        <f>IF(DV$7="",0,IF(DV$1=MAX($1:$1),$R54-SUM($T69:DU69),IF(DV$1=1,SUMIFS(54:54,$1:$1,"&gt;="&amp;1,$1:$1,"&lt;="&amp;INT(-$N69/30))+(-$N69/30-INT(-$N69/30))*SUMIFS(54:54,$1:$1,INT(-$N69/30)+1),0)+(-$N69/30-INT(-$N69/30))*SUMIFS(54:54,$1:$1,DV$1+INT(-$N69/30)+1)+(INT(-$N69/30)+1--$N69/30)*SUMIFS(54:54,$1:$1,DV$1+INT(-$N69/30))))</f>
        <v>0</v>
      </c>
      <c r="DW69" s="40">
        <f>IF(DW$7="",0,IF(DW$1=MAX($1:$1),$R54-SUM($T69:DV69),IF(DW$1=1,SUMIFS(54:54,$1:$1,"&gt;="&amp;1,$1:$1,"&lt;="&amp;INT(-$N69/30))+(-$N69/30-INT(-$N69/30))*SUMIFS(54:54,$1:$1,INT(-$N69/30)+1),0)+(-$N69/30-INT(-$N69/30))*SUMIFS(54:54,$1:$1,DW$1+INT(-$N69/30)+1)+(INT(-$N69/30)+1--$N69/30)*SUMIFS(54:54,$1:$1,DW$1+INT(-$N69/30))))</f>
        <v>0</v>
      </c>
      <c r="DX69" s="40">
        <f>IF(DX$7="",0,IF(DX$1=MAX($1:$1),$R54-SUM($T69:DW69),IF(DX$1=1,SUMIFS(54:54,$1:$1,"&gt;="&amp;1,$1:$1,"&lt;="&amp;INT(-$N69/30))+(-$N69/30-INT(-$N69/30))*SUMIFS(54:54,$1:$1,INT(-$N69/30)+1),0)+(-$N69/30-INT(-$N69/30))*SUMIFS(54:54,$1:$1,DX$1+INT(-$N69/30)+1)+(INT(-$N69/30)+1--$N69/30)*SUMIFS(54:54,$1:$1,DX$1+INT(-$N69/30))))</f>
        <v>0</v>
      </c>
      <c r="DY69" s="40">
        <f>IF(DY$7="",0,IF(DY$1=MAX($1:$1),$R54-SUM($T69:DX69),IF(DY$1=1,SUMIFS(54:54,$1:$1,"&gt;="&amp;1,$1:$1,"&lt;="&amp;INT(-$N69/30))+(-$N69/30-INT(-$N69/30))*SUMIFS(54:54,$1:$1,INT(-$N69/30)+1),0)+(-$N69/30-INT(-$N69/30))*SUMIFS(54:54,$1:$1,DY$1+INT(-$N69/30)+1)+(INT(-$N69/30)+1--$N69/30)*SUMIFS(54:54,$1:$1,DY$1+INT(-$N69/30))))</f>
        <v>0</v>
      </c>
      <c r="DZ69" s="40">
        <f>IF(DZ$7="",0,IF(DZ$1=MAX($1:$1),$R54-SUM($T69:DY69),IF(DZ$1=1,SUMIFS(54:54,$1:$1,"&gt;="&amp;1,$1:$1,"&lt;="&amp;INT(-$N69/30))+(-$N69/30-INT(-$N69/30))*SUMIFS(54:54,$1:$1,INT(-$N69/30)+1),0)+(-$N69/30-INT(-$N69/30))*SUMIFS(54:54,$1:$1,DZ$1+INT(-$N69/30)+1)+(INT(-$N69/30)+1--$N69/30)*SUMIFS(54:54,$1:$1,DZ$1+INT(-$N69/30))))</f>
        <v>0</v>
      </c>
      <c r="EA69" s="40">
        <f>IF(EA$7="",0,IF(EA$1=MAX($1:$1),$R54-SUM($T69:DZ69),IF(EA$1=1,SUMIFS(54:54,$1:$1,"&gt;="&amp;1,$1:$1,"&lt;="&amp;INT(-$N69/30))+(-$N69/30-INT(-$N69/30))*SUMIFS(54:54,$1:$1,INT(-$N69/30)+1),0)+(-$N69/30-INT(-$N69/30))*SUMIFS(54:54,$1:$1,EA$1+INT(-$N69/30)+1)+(INT(-$N69/30)+1--$N69/30)*SUMIFS(54:54,$1:$1,EA$1+INT(-$N69/30))))</f>
        <v>0</v>
      </c>
      <c r="EB69" s="40">
        <f>IF(EB$7="",0,IF(EB$1=MAX($1:$1),$R54-SUM($T69:EA69),IF(EB$1=1,SUMIFS(54:54,$1:$1,"&gt;="&amp;1,$1:$1,"&lt;="&amp;INT(-$N69/30))+(-$N69/30-INT(-$N69/30))*SUMIFS(54:54,$1:$1,INT(-$N69/30)+1),0)+(-$N69/30-INT(-$N69/30))*SUMIFS(54:54,$1:$1,EB$1+INT(-$N69/30)+1)+(INT(-$N69/30)+1--$N69/30)*SUMIFS(54:54,$1:$1,EB$1+INT(-$N69/30))))</f>
        <v>0</v>
      </c>
      <c r="EC69" s="40">
        <f>IF(EC$7="",0,IF(EC$1=MAX($1:$1),$R54-SUM($T69:EB69),IF(EC$1=1,SUMIFS(54:54,$1:$1,"&gt;="&amp;1,$1:$1,"&lt;="&amp;INT(-$N69/30))+(-$N69/30-INT(-$N69/30))*SUMIFS(54:54,$1:$1,INT(-$N69/30)+1),0)+(-$N69/30-INT(-$N69/30))*SUMIFS(54:54,$1:$1,EC$1+INT(-$N69/30)+1)+(INT(-$N69/30)+1--$N69/30)*SUMIFS(54:54,$1:$1,EC$1+INT(-$N69/30))))</f>
        <v>0</v>
      </c>
      <c r="ED69" s="40">
        <f>IF(ED$7="",0,IF(ED$1=MAX($1:$1),$R54-SUM($T69:EC69),IF(ED$1=1,SUMIFS(54:54,$1:$1,"&gt;="&amp;1,$1:$1,"&lt;="&amp;INT(-$N69/30))+(-$N69/30-INT(-$N69/30))*SUMIFS(54:54,$1:$1,INT(-$N69/30)+1),0)+(-$N69/30-INT(-$N69/30))*SUMIFS(54:54,$1:$1,ED$1+INT(-$N69/30)+1)+(INT(-$N69/30)+1--$N69/30)*SUMIFS(54:54,$1:$1,ED$1+INT(-$N69/30))))</f>
        <v>0</v>
      </c>
      <c r="EE69" s="40">
        <f>IF(EE$7="",0,IF(EE$1=MAX($1:$1),$R54-SUM($T69:ED69),IF(EE$1=1,SUMIFS(54:54,$1:$1,"&gt;="&amp;1,$1:$1,"&lt;="&amp;INT(-$N69/30))+(-$N69/30-INT(-$N69/30))*SUMIFS(54:54,$1:$1,INT(-$N69/30)+1),0)+(-$N69/30-INT(-$N69/30))*SUMIFS(54:54,$1:$1,EE$1+INT(-$N69/30)+1)+(INT(-$N69/30)+1--$N69/30)*SUMIFS(54:54,$1:$1,EE$1+INT(-$N69/30))))</f>
        <v>0</v>
      </c>
      <c r="EF69" s="40">
        <f>IF(EF$7="",0,IF(EF$1=MAX($1:$1),$R54-SUM($T69:EE69),IF(EF$1=1,SUMIFS(54:54,$1:$1,"&gt;="&amp;1,$1:$1,"&lt;="&amp;INT(-$N69/30))+(-$N69/30-INT(-$N69/30))*SUMIFS(54:54,$1:$1,INT(-$N69/30)+1),0)+(-$N69/30-INT(-$N69/30))*SUMIFS(54:54,$1:$1,EF$1+INT(-$N69/30)+1)+(INT(-$N69/30)+1--$N69/30)*SUMIFS(54:54,$1:$1,EF$1+INT(-$N69/30))))</f>
        <v>0</v>
      </c>
      <c r="EG69" s="40">
        <f>IF(EG$7="",0,IF(EG$1=MAX($1:$1),$R54-SUM($T69:EF69),IF(EG$1=1,SUMIFS(54:54,$1:$1,"&gt;="&amp;1,$1:$1,"&lt;="&amp;INT(-$N69/30))+(-$N69/30-INT(-$N69/30))*SUMIFS(54:54,$1:$1,INT(-$N69/30)+1),0)+(-$N69/30-INT(-$N69/30))*SUMIFS(54:54,$1:$1,EG$1+INT(-$N69/30)+1)+(INT(-$N69/30)+1--$N69/30)*SUMIFS(54:54,$1:$1,EG$1+INT(-$N69/30))))</f>
        <v>0</v>
      </c>
      <c r="EH69" s="40">
        <f>IF(EH$7="",0,IF(EH$1=MAX($1:$1),$R54-SUM($T69:EG69),IF(EH$1=1,SUMIFS(54:54,$1:$1,"&gt;="&amp;1,$1:$1,"&lt;="&amp;INT(-$N69/30))+(-$N69/30-INT(-$N69/30))*SUMIFS(54:54,$1:$1,INT(-$N69/30)+1),0)+(-$N69/30-INT(-$N69/30))*SUMIFS(54:54,$1:$1,EH$1+INT(-$N69/30)+1)+(INT(-$N69/30)+1--$N69/30)*SUMIFS(54:54,$1:$1,EH$1+INT(-$N69/30))))</f>
        <v>0</v>
      </c>
      <c r="EI69" s="40">
        <f>IF(EI$7="",0,IF(EI$1=MAX($1:$1),$R54-SUM($T69:EH69),IF(EI$1=1,SUMIFS(54:54,$1:$1,"&gt;="&amp;1,$1:$1,"&lt;="&amp;INT(-$N69/30))+(-$N69/30-INT(-$N69/30))*SUMIFS(54:54,$1:$1,INT(-$N69/30)+1),0)+(-$N69/30-INT(-$N69/30))*SUMIFS(54:54,$1:$1,EI$1+INT(-$N69/30)+1)+(INT(-$N69/30)+1--$N69/30)*SUMIFS(54:54,$1:$1,EI$1+INT(-$N69/30))))</f>
        <v>0</v>
      </c>
      <c r="EJ69" s="40">
        <f>IF(EJ$7="",0,IF(EJ$1=MAX($1:$1),$R54-SUM($T69:EI69),IF(EJ$1=1,SUMIFS(54:54,$1:$1,"&gt;="&amp;1,$1:$1,"&lt;="&amp;INT(-$N69/30))+(-$N69/30-INT(-$N69/30))*SUMIFS(54:54,$1:$1,INT(-$N69/30)+1),0)+(-$N69/30-INT(-$N69/30))*SUMIFS(54:54,$1:$1,EJ$1+INT(-$N69/30)+1)+(INT(-$N69/30)+1--$N69/30)*SUMIFS(54:54,$1:$1,EJ$1+INT(-$N69/30))))</f>
        <v>0</v>
      </c>
      <c r="EK69" s="40">
        <f>IF(EK$7="",0,IF(EK$1=MAX($1:$1),$R54-SUM($T69:EJ69),IF(EK$1=1,SUMIFS(54:54,$1:$1,"&gt;="&amp;1,$1:$1,"&lt;="&amp;INT(-$N69/30))+(-$N69/30-INT(-$N69/30))*SUMIFS(54:54,$1:$1,INT(-$N69/30)+1),0)+(-$N69/30-INT(-$N69/30))*SUMIFS(54:54,$1:$1,EK$1+INT(-$N69/30)+1)+(INT(-$N69/30)+1--$N69/30)*SUMIFS(54:54,$1:$1,EK$1+INT(-$N69/30))))</f>
        <v>0</v>
      </c>
      <c r="EL69" s="40">
        <f>IF(EL$7="",0,IF(EL$1=MAX($1:$1),$R54-SUM($T69:EK69),IF(EL$1=1,SUMIFS(54:54,$1:$1,"&gt;="&amp;1,$1:$1,"&lt;="&amp;INT(-$N69/30))+(-$N69/30-INT(-$N69/30))*SUMIFS(54:54,$1:$1,INT(-$N69/30)+1),0)+(-$N69/30-INT(-$N69/30))*SUMIFS(54:54,$1:$1,EL$1+INT(-$N69/30)+1)+(INT(-$N69/30)+1--$N69/30)*SUMIFS(54:54,$1:$1,EL$1+INT(-$N69/30))))</f>
        <v>0</v>
      </c>
      <c r="EM69" s="40">
        <f>IF(EM$7="",0,IF(EM$1=MAX($1:$1),$R54-SUM($T69:EL69),IF(EM$1=1,SUMIFS(54:54,$1:$1,"&gt;="&amp;1,$1:$1,"&lt;="&amp;INT(-$N69/30))+(-$N69/30-INT(-$N69/30))*SUMIFS(54:54,$1:$1,INT(-$N69/30)+1),0)+(-$N69/30-INT(-$N69/30))*SUMIFS(54:54,$1:$1,EM$1+INT(-$N69/30)+1)+(INT(-$N69/30)+1--$N69/30)*SUMIFS(54:54,$1:$1,EM$1+INT(-$N69/30))))</f>
        <v>0</v>
      </c>
      <c r="EN69" s="40">
        <f>IF(EN$7="",0,IF(EN$1=MAX($1:$1),$R54-SUM($T69:EM69),IF(EN$1=1,SUMIFS(54:54,$1:$1,"&gt;="&amp;1,$1:$1,"&lt;="&amp;INT(-$N69/30))+(-$N69/30-INT(-$N69/30))*SUMIFS(54:54,$1:$1,INT(-$N69/30)+1),0)+(-$N69/30-INT(-$N69/30))*SUMIFS(54:54,$1:$1,EN$1+INT(-$N69/30)+1)+(INT(-$N69/30)+1--$N69/30)*SUMIFS(54:54,$1:$1,EN$1+INT(-$N69/30))))</f>
        <v>0</v>
      </c>
      <c r="EO69" s="40">
        <f>IF(EO$7="",0,IF(EO$1=MAX($1:$1),$R54-SUM($T69:EN69),IF(EO$1=1,SUMIFS(54:54,$1:$1,"&gt;="&amp;1,$1:$1,"&lt;="&amp;INT(-$N69/30))+(-$N69/30-INT(-$N69/30))*SUMIFS(54:54,$1:$1,INT(-$N69/30)+1),0)+(-$N69/30-INT(-$N69/30))*SUMIFS(54:54,$1:$1,EO$1+INT(-$N69/30)+1)+(INT(-$N69/30)+1--$N69/30)*SUMIFS(54:54,$1:$1,EO$1+INT(-$N69/30))))</f>
        <v>0</v>
      </c>
      <c r="EP69" s="40">
        <f>IF(EP$7="",0,IF(EP$1=MAX($1:$1),$R54-SUM($T69:EO69),IF(EP$1=1,SUMIFS(54:54,$1:$1,"&gt;="&amp;1,$1:$1,"&lt;="&amp;INT(-$N69/30))+(-$N69/30-INT(-$N69/30))*SUMIFS(54:54,$1:$1,INT(-$N69/30)+1),0)+(-$N69/30-INT(-$N69/30))*SUMIFS(54:54,$1:$1,EP$1+INT(-$N69/30)+1)+(INT(-$N69/30)+1--$N69/30)*SUMIFS(54:54,$1:$1,EP$1+INT(-$N69/30))))</f>
        <v>0</v>
      </c>
      <c r="EQ69" s="40">
        <f>IF(EQ$7="",0,IF(EQ$1=MAX($1:$1),$R54-SUM($T69:EP69),IF(EQ$1=1,SUMIFS(54:54,$1:$1,"&gt;="&amp;1,$1:$1,"&lt;="&amp;INT(-$N69/30))+(-$N69/30-INT(-$N69/30))*SUMIFS(54:54,$1:$1,INT(-$N69/30)+1),0)+(-$N69/30-INT(-$N69/30))*SUMIFS(54:54,$1:$1,EQ$1+INT(-$N69/30)+1)+(INT(-$N69/30)+1--$N69/30)*SUMIFS(54:54,$1:$1,EQ$1+INT(-$N69/30))))</f>
        <v>0</v>
      </c>
      <c r="ER69" s="40">
        <f>IF(ER$7="",0,IF(ER$1=MAX($1:$1),$R54-SUM($T69:EQ69),IF(ER$1=1,SUMIFS(54:54,$1:$1,"&gt;="&amp;1,$1:$1,"&lt;="&amp;INT(-$N69/30))+(-$N69/30-INT(-$N69/30))*SUMIFS(54:54,$1:$1,INT(-$N69/30)+1),0)+(-$N69/30-INT(-$N69/30))*SUMIFS(54:54,$1:$1,ER$1+INT(-$N69/30)+1)+(INT(-$N69/30)+1--$N69/30)*SUMIFS(54:54,$1:$1,ER$1+INT(-$N69/30))))</f>
        <v>0</v>
      </c>
      <c r="ES69" s="40">
        <f>IF(ES$7="",0,IF(ES$1=MAX($1:$1),$R54-SUM($T69:ER69),IF(ES$1=1,SUMIFS(54:54,$1:$1,"&gt;="&amp;1,$1:$1,"&lt;="&amp;INT(-$N69/30))+(-$N69/30-INT(-$N69/30))*SUMIFS(54:54,$1:$1,INT(-$N69/30)+1),0)+(-$N69/30-INT(-$N69/30))*SUMIFS(54:54,$1:$1,ES$1+INT(-$N69/30)+1)+(INT(-$N69/30)+1--$N69/30)*SUMIFS(54:54,$1:$1,ES$1+INT(-$N69/30))))</f>
        <v>0</v>
      </c>
      <c r="ET69" s="40">
        <f>IF(ET$7="",0,IF(ET$1=MAX($1:$1),$R54-SUM($T69:ES69),IF(ET$1=1,SUMIFS(54:54,$1:$1,"&gt;="&amp;1,$1:$1,"&lt;="&amp;INT(-$N69/30))+(-$N69/30-INT(-$N69/30))*SUMIFS(54:54,$1:$1,INT(-$N69/30)+1),0)+(-$N69/30-INT(-$N69/30))*SUMIFS(54:54,$1:$1,ET$1+INT(-$N69/30)+1)+(INT(-$N69/30)+1--$N69/30)*SUMIFS(54:54,$1:$1,ET$1+INT(-$N69/30))))</f>
        <v>0</v>
      </c>
      <c r="EU69" s="40">
        <f>IF(EU$7="",0,IF(EU$1=MAX($1:$1),$R54-SUM($T69:ET69),IF(EU$1=1,SUMIFS(54:54,$1:$1,"&gt;="&amp;1,$1:$1,"&lt;="&amp;INT(-$N69/30))+(-$N69/30-INT(-$N69/30))*SUMIFS(54:54,$1:$1,INT(-$N69/30)+1),0)+(-$N69/30-INT(-$N69/30))*SUMIFS(54:54,$1:$1,EU$1+INT(-$N69/30)+1)+(INT(-$N69/30)+1--$N69/30)*SUMIFS(54:54,$1:$1,EU$1+INT(-$N69/30))))</f>
        <v>0</v>
      </c>
      <c r="EV69" s="40">
        <f>IF(EV$7="",0,IF(EV$1=MAX($1:$1),$R54-SUM($T69:EU69),IF(EV$1=1,SUMIFS(54:54,$1:$1,"&gt;="&amp;1,$1:$1,"&lt;="&amp;INT(-$N69/30))+(-$N69/30-INT(-$N69/30))*SUMIFS(54:54,$1:$1,INT(-$N69/30)+1),0)+(-$N69/30-INT(-$N69/30))*SUMIFS(54:54,$1:$1,EV$1+INT(-$N69/30)+1)+(INT(-$N69/30)+1--$N69/30)*SUMIFS(54:54,$1:$1,EV$1+INT(-$N69/30))))</f>
        <v>0</v>
      </c>
      <c r="EW69" s="40">
        <f>IF(EW$7="",0,IF(EW$1=MAX($1:$1),$R54-SUM($T69:EV69),IF(EW$1=1,SUMIFS(54:54,$1:$1,"&gt;="&amp;1,$1:$1,"&lt;="&amp;INT(-$N69/30))+(-$N69/30-INT(-$N69/30))*SUMIFS(54:54,$1:$1,INT(-$N69/30)+1),0)+(-$N69/30-INT(-$N69/30))*SUMIFS(54:54,$1:$1,EW$1+INT(-$N69/30)+1)+(INT(-$N69/30)+1--$N69/30)*SUMIFS(54:54,$1:$1,EW$1+INT(-$N69/30))))</f>
        <v>0</v>
      </c>
      <c r="EX69" s="40">
        <f>IF(EX$7="",0,IF(EX$1=MAX($1:$1),$R54-SUM($T69:EW69),IF(EX$1=1,SUMIFS(54:54,$1:$1,"&gt;="&amp;1,$1:$1,"&lt;="&amp;INT(-$N69/30))+(-$N69/30-INT(-$N69/30))*SUMIFS(54:54,$1:$1,INT(-$N69/30)+1),0)+(-$N69/30-INT(-$N69/30))*SUMIFS(54:54,$1:$1,EX$1+INT(-$N69/30)+1)+(INT(-$N69/30)+1--$N69/30)*SUMIFS(54:54,$1:$1,EX$1+INT(-$N69/30))))</f>
        <v>0</v>
      </c>
      <c r="EY69" s="40">
        <f>IF(EY$7="",0,IF(EY$1=MAX($1:$1),$R54-SUM($T69:EX69),IF(EY$1=1,SUMIFS(54:54,$1:$1,"&gt;="&amp;1,$1:$1,"&lt;="&amp;INT(-$N69/30))+(-$N69/30-INT(-$N69/30))*SUMIFS(54:54,$1:$1,INT(-$N69/30)+1),0)+(-$N69/30-INT(-$N69/30))*SUMIFS(54:54,$1:$1,EY$1+INT(-$N69/30)+1)+(INT(-$N69/30)+1--$N69/30)*SUMIFS(54:54,$1:$1,EY$1+INT(-$N69/30))))</f>
        <v>0</v>
      </c>
      <c r="EZ69" s="40">
        <f>IF(EZ$7="",0,IF(EZ$1=MAX($1:$1),$R54-SUM($T69:EY69),IF(EZ$1=1,SUMIFS(54:54,$1:$1,"&gt;="&amp;1,$1:$1,"&lt;="&amp;INT(-$N69/30))+(-$N69/30-INT(-$N69/30))*SUMIFS(54:54,$1:$1,INT(-$N69/30)+1),0)+(-$N69/30-INT(-$N69/30))*SUMIFS(54:54,$1:$1,EZ$1+INT(-$N69/30)+1)+(INT(-$N69/30)+1--$N69/30)*SUMIFS(54:54,$1:$1,EZ$1+INT(-$N69/30))))</f>
        <v>0</v>
      </c>
      <c r="FA69" s="40">
        <f>IF(FA$7="",0,IF(FA$1=MAX($1:$1),$R54-SUM($T69:EZ69),IF(FA$1=1,SUMIFS(54:54,$1:$1,"&gt;="&amp;1,$1:$1,"&lt;="&amp;INT(-$N69/30))+(-$N69/30-INT(-$N69/30))*SUMIFS(54:54,$1:$1,INT(-$N69/30)+1),0)+(-$N69/30-INT(-$N69/30))*SUMIFS(54:54,$1:$1,FA$1+INT(-$N69/30)+1)+(INT(-$N69/30)+1--$N69/30)*SUMIFS(54:54,$1:$1,FA$1+INT(-$N69/30))))</f>
        <v>0</v>
      </c>
      <c r="FB69" s="40">
        <f>IF(FB$7="",0,IF(FB$1=MAX($1:$1),$R54-SUM($T69:FA69),IF(FB$1=1,SUMIFS(54:54,$1:$1,"&gt;="&amp;1,$1:$1,"&lt;="&amp;INT(-$N69/30))+(-$N69/30-INT(-$N69/30))*SUMIFS(54:54,$1:$1,INT(-$N69/30)+1),0)+(-$N69/30-INT(-$N69/30))*SUMIFS(54:54,$1:$1,FB$1+INT(-$N69/30)+1)+(INT(-$N69/30)+1--$N69/30)*SUMIFS(54:54,$1:$1,FB$1+INT(-$N69/30))))</f>
        <v>0</v>
      </c>
      <c r="FC69" s="40">
        <f>IF(FC$7="",0,IF(FC$1=MAX($1:$1),$R54-SUM($T69:FB69),IF(FC$1=1,SUMIFS(54:54,$1:$1,"&gt;="&amp;1,$1:$1,"&lt;="&amp;INT(-$N69/30))+(-$N69/30-INT(-$N69/30))*SUMIFS(54:54,$1:$1,INT(-$N69/30)+1),0)+(-$N69/30-INT(-$N69/30))*SUMIFS(54:54,$1:$1,FC$1+INT(-$N69/30)+1)+(INT(-$N69/30)+1--$N69/30)*SUMIFS(54:54,$1:$1,FC$1+INT(-$N69/30))))</f>
        <v>0</v>
      </c>
      <c r="FD69" s="40">
        <f>IF(FD$7="",0,IF(FD$1=MAX($1:$1),$R54-SUM($T69:FC69),IF(FD$1=1,SUMIFS(54:54,$1:$1,"&gt;="&amp;1,$1:$1,"&lt;="&amp;INT(-$N69/30))+(-$N69/30-INT(-$N69/30))*SUMIFS(54:54,$1:$1,INT(-$N69/30)+1),0)+(-$N69/30-INT(-$N69/30))*SUMIFS(54:54,$1:$1,FD$1+INT(-$N69/30)+1)+(INT(-$N69/30)+1--$N69/30)*SUMIFS(54:54,$1:$1,FD$1+INT(-$N69/30))))</f>
        <v>0</v>
      </c>
      <c r="FE69" s="40">
        <f>IF(FE$7="",0,IF(FE$1=MAX($1:$1),$R54-SUM($T69:FD69),IF(FE$1=1,SUMIFS(54:54,$1:$1,"&gt;="&amp;1,$1:$1,"&lt;="&amp;INT(-$N69/30))+(-$N69/30-INT(-$N69/30))*SUMIFS(54:54,$1:$1,INT(-$N69/30)+1),0)+(-$N69/30-INT(-$N69/30))*SUMIFS(54:54,$1:$1,FE$1+INT(-$N69/30)+1)+(INT(-$N69/30)+1--$N69/30)*SUMIFS(54:54,$1:$1,FE$1+INT(-$N69/30))))</f>
        <v>0</v>
      </c>
      <c r="FF69" s="40">
        <f>IF(FF$7="",0,IF(FF$1=MAX($1:$1),$R54-SUM($T69:FE69),IF(FF$1=1,SUMIFS(54:54,$1:$1,"&gt;="&amp;1,$1:$1,"&lt;="&amp;INT(-$N69/30))+(-$N69/30-INT(-$N69/30))*SUMIFS(54:54,$1:$1,INT(-$N69/30)+1),0)+(-$N69/30-INT(-$N69/30))*SUMIFS(54:54,$1:$1,FF$1+INT(-$N69/30)+1)+(INT(-$N69/30)+1--$N69/30)*SUMIFS(54:54,$1:$1,FF$1+INT(-$N69/30))))</f>
        <v>0</v>
      </c>
      <c r="FG69" s="40">
        <f>IF(FG$7="",0,IF(FG$1=MAX($1:$1),$R54-SUM($T69:FF69),IF(FG$1=1,SUMIFS(54:54,$1:$1,"&gt;="&amp;1,$1:$1,"&lt;="&amp;INT(-$N69/30))+(-$N69/30-INT(-$N69/30))*SUMIFS(54:54,$1:$1,INT(-$N69/30)+1),0)+(-$N69/30-INT(-$N69/30))*SUMIFS(54:54,$1:$1,FG$1+INT(-$N69/30)+1)+(INT(-$N69/30)+1--$N69/30)*SUMIFS(54:54,$1:$1,FG$1+INT(-$N69/30))))</f>
        <v>0</v>
      </c>
      <c r="FH69" s="40">
        <f>IF(FH$7="",0,IF(FH$1=MAX($1:$1),$R54-SUM($T69:FG69),IF(FH$1=1,SUMIFS(54:54,$1:$1,"&gt;="&amp;1,$1:$1,"&lt;="&amp;INT(-$N69/30))+(-$N69/30-INT(-$N69/30))*SUMIFS(54:54,$1:$1,INT(-$N69/30)+1),0)+(-$N69/30-INT(-$N69/30))*SUMIFS(54:54,$1:$1,FH$1+INT(-$N69/30)+1)+(INT(-$N69/30)+1--$N69/30)*SUMIFS(54:54,$1:$1,FH$1+INT(-$N69/30))))</f>
        <v>0</v>
      </c>
      <c r="FI69" s="40">
        <f>IF(FI$7="",0,IF(FI$1=MAX($1:$1),$R54-SUM($T69:FH69),IF(FI$1=1,SUMIFS(54:54,$1:$1,"&gt;="&amp;1,$1:$1,"&lt;="&amp;INT(-$N69/30))+(-$N69/30-INT(-$N69/30))*SUMIFS(54:54,$1:$1,INT(-$N69/30)+1),0)+(-$N69/30-INT(-$N69/30))*SUMIFS(54:54,$1:$1,FI$1+INT(-$N69/30)+1)+(INT(-$N69/30)+1--$N69/30)*SUMIFS(54:54,$1:$1,FI$1+INT(-$N69/30))))</f>
        <v>0</v>
      </c>
      <c r="FJ69" s="40">
        <f>IF(FJ$7="",0,IF(FJ$1=MAX($1:$1),$R54-SUM($T69:FI69),IF(FJ$1=1,SUMIFS(54:54,$1:$1,"&gt;="&amp;1,$1:$1,"&lt;="&amp;INT(-$N69/30))+(-$N69/30-INT(-$N69/30))*SUMIFS(54:54,$1:$1,INT(-$N69/30)+1),0)+(-$N69/30-INT(-$N69/30))*SUMIFS(54:54,$1:$1,FJ$1+INT(-$N69/30)+1)+(INT(-$N69/30)+1--$N69/30)*SUMIFS(54:54,$1:$1,FJ$1+INT(-$N69/30))))</f>
        <v>0</v>
      </c>
      <c r="FK69" s="40">
        <f>IF(FK$7="",0,IF(FK$1=MAX($1:$1),$R54-SUM($T69:FJ69),IF(FK$1=1,SUMIFS(54:54,$1:$1,"&gt;="&amp;1,$1:$1,"&lt;="&amp;INT(-$N69/30))+(-$N69/30-INT(-$N69/30))*SUMIFS(54:54,$1:$1,INT(-$N69/30)+1),0)+(-$N69/30-INT(-$N69/30))*SUMIFS(54:54,$1:$1,FK$1+INT(-$N69/30)+1)+(INT(-$N69/30)+1--$N69/30)*SUMIFS(54:54,$1:$1,FK$1+INT(-$N69/30))))</f>
        <v>0</v>
      </c>
      <c r="FL69" s="40">
        <f>IF(FL$7="",0,IF(FL$1=MAX($1:$1),$R54-SUM($T69:FK69),IF(FL$1=1,SUMIFS(54:54,$1:$1,"&gt;="&amp;1,$1:$1,"&lt;="&amp;INT(-$N69/30))+(-$N69/30-INT(-$N69/30))*SUMIFS(54:54,$1:$1,INT(-$N69/30)+1),0)+(-$N69/30-INT(-$N69/30))*SUMIFS(54:54,$1:$1,FL$1+INT(-$N69/30)+1)+(INT(-$N69/30)+1--$N69/30)*SUMIFS(54:54,$1:$1,FL$1+INT(-$N69/30))))</f>
        <v>0</v>
      </c>
      <c r="FM69" s="40">
        <f>IF(FM$7="",0,IF(FM$1=MAX($1:$1),$R54-SUM($T69:FL69),IF(FM$1=1,SUMIFS(54:54,$1:$1,"&gt;="&amp;1,$1:$1,"&lt;="&amp;INT(-$N69/30))+(-$N69/30-INT(-$N69/30))*SUMIFS(54:54,$1:$1,INT(-$N69/30)+1),0)+(-$N69/30-INT(-$N69/30))*SUMIFS(54:54,$1:$1,FM$1+INT(-$N69/30)+1)+(INT(-$N69/30)+1--$N69/30)*SUMIFS(54:54,$1:$1,FM$1+INT(-$N69/30))))</f>
        <v>0</v>
      </c>
      <c r="FN69" s="40">
        <f>IF(FN$7="",0,IF(FN$1=MAX($1:$1),$R54-SUM($T69:FM69),IF(FN$1=1,SUMIFS(54:54,$1:$1,"&gt;="&amp;1,$1:$1,"&lt;="&amp;INT(-$N69/30))+(-$N69/30-INT(-$N69/30))*SUMIFS(54:54,$1:$1,INT(-$N69/30)+1),0)+(-$N69/30-INT(-$N69/30))*SUMIFS(54:54,$1:$1,FN$1+INT(-$N69/30)+1)+(INT(-$N69/30)+1--$N69/30)*SUMIFS(54:54,$1:$1,FN$1+INT(-$N69/30))))</f>
        <v>0</v>
      </c>
      <c r="FO69" s="40">
        <f>IF(FO$7="",0,IF(FO$1=MAX($1:$1),$R54-SUM($T69:FN69),IF(FO$1=1,SUMIFS(54:54,$1:$1,"&gt;="&amp;1,$1:$1,"&lt;="&amp;INT(-$N69/30))+(-$N69/30-INT(-$N69/30))*SUMIFS(54:54,$1:$1,INT(-$N69/30)+1),0)+(-$N69/30-INT(-$N69/30))*SUMIFS(54:54,$1:$1,FO$1+INT(-$N69/30)+1)+(INT(-$N69/30)+1--$N69/30)*SUMIFS(54:54,$1:$1,FO$1+INT(-$N69/30))))</f>
        <v>0</v>
      </c>
      <c r="FP69" s="40">
        <f>IF(FP$7="",0,IF(FP$1=MAX($1:$1),$R54-SUM($T69:FO69),IF(FP$1=1,SUMIFS(54:54,$1:$1,"&gt;="&amp;1,$1:$1,"&lt;="&amp;INT(-$N69/30))+(-$N69/30-INT(-$N69/30))*SUMIFS(54:54,$1:$1,INT(-$N69/30)+1),0)+(-$N69/30-INT(-$N69/30))*SUMIFS(54:54,$1:$1,FP$1+INT(-$N69/30)+1)+(INT(-$N69/30)+1--$N69/30)*SUMIFS(54:54,$1:$1,FP$1+INT(-$N69/30))))</f>
        <v>0</v>
      </c>
      <c r="FQ69" s="40">
        <f>IF(FQ$7="",0,IF(FQ$1=MAX($1:$1),$R54-SUM($T69:FP69),IF(FQ$1=1,SUMIFS(54:54,$1:$1,"&gt;="&amp;1,$1:$1,"&lt;="&amp;INT(-$N69/30))+(-$N69/30-INT(-$N69/30))*SUMIFS(54:54,$1:$1,INT(-$N69/30)+1),0)+(-$N69/30-INT(-$N69/30))*SUMIFS(54:54,$1:$1,FQ$1+INT(-$N69/30)+1)+(INT(-$N69/30)+1--$N69/30)*SUMIFS(54:54,$1:$1,FQ$1+INT(-$N69/30))))</f>
        <v>0</v>
      </c>
      <c r="FR69" s="40">
        <f>IF(FR$7="",0,IF(FR$1=MAX($1:$1),$R54-SUM($T69:FQ69),IF(FR$1=1,SUMIFS(54:54,$1:$1,"&gt;="&amp;1,$1:$1,"&lt;="&amp;INT(-$N69/30))+(-$N69/30-INT(-$N69/30))*SUMIFS(54:54,$1:$1,INT(-$N69/30)+1),0)+(-$N69/30-INT(-$N69/30))*SUMIFS(54:54,$1:$1,FR$1+INT(-$N69/30)+1)+(INT(-$N69/30)+1--$N69/30)*SUMIFS(54:54,$1:$1,FR$1+INT(-$N69/30))))</f>
        <v>0</v>
      </c>
      <c r="FS69" s="40">
        <f>IF(FS$7="",0,IF(FS$1=MAX($1:$1),$R54-SUM($T69:FR69),IF(FS$1=1,SUMIFS(54:54,$1:$1,"&gt;="&amp;1,$1:$1,"&lt;="&amp;INT(-$N69/30))+(-$N69/30-INT(-$N69/30))*SUMIFS(54:54,$1:$1,INT(-$N69/30)+1),0)+(-$N69/30-INT(-$N69/30))*SUMIFS(54:54,$1:$1,FS$1+INT(-$N69/30)+1)+(INT(-$N69/30)+1--$N69/30)*SUMIFS(54:54,$1:$1,FS$1+INT(-$N69/30))))</f>
        <v>0</v>
      </c>
      <c r="FT69" s="40">
        <f>IF(FT$7="",0,IF(FT$1=MAX($1:$1),$R54-SUM($T69:FS69),IF(FT$1=1,SUMIFS(54:54,$1:$1,"&gt;="&amp;1,$1:$1,"&lt;="&amp;INT(-$N69/30))+(-$N69/30-INT(-$N69/30))*SUMIFS(54:54,$1:$1,INT(-$N69/30)+1),0)+(-$N69/30-INT(-$N69/30))*SUMIFS(54:54,$1:$1,FT$1+INT(-$N69/30)+1)+(INT(-$N69/30)+1--$N69/30)*SUMIFS(54:54,$1:$1,FT$1+INT(-$N69/30))))</f>
        <v>0</v>
      </c>
      <c r="FU69" s="40">
        <f>IF(FU$7="",0,IF(FU$1=MAX($1:$1),$R54-SUM($T69:FT69),IF(FU$1=1,SUMIFS(54:54,$1:$1,"&gt;="&amp;1,$1:$1,"&lt;="&amp;INT(-$N69/30))+(-$N69/30-INT(-$N69/30))*SUMIFS(54:54,$1:$1,INT(-$N69/30)+1),0)+(-$N69/30-INT(-$N69/30))*SUMIFS(54:54,$1:$1,FU$1+INT(-$N69/30)+1)+(INT(-$N69/30)+1--$N69/30)*SUMIFS(54:54,$1:$1,FU$1+INT(-$N69/30))))</f>
        <v>0</v>
      </c>
      <c r="FV69" s="40">
        <f>IF(FV$7="",0,IF(FV$1=MAX($1:$1),$R54-SUM($T69:FU69),IF(FV$1=1,SUMIFS(54:54,$1:$1,"&gt;="&amp;1,$1:$1,"&lt;="&amp;INT(-$N69/30))+(-$N69/30-INT(-$N69/30))*SUMIFS(54:54,$1:$1,INT(-$N69/30)+1),0)+(-$N69/30-INT(-$N69/30))*SUMIFS(54:54,$1:$1,FV$1+INT(-$N69/30)+1)+(INT(-$N69/30)+1--$N69/30)*SUMIFS(54:54,$1:$1,FV$1+INT(-$N69/30))))</f>
        <v>0</v>
      </c>
      <c r="FW69" s="40">
        <f>IF(FW$7="",0,IF(FW$1=MAX($1:$1),$R54-SUM($T69:FV69),IF(FW$1=1,SUMIFS(54:54,$1:$1,"&gt;="&amp;1,$1:$1,"&lt;="&amp;INT(-$N69/30))+(-$N69/30-INT(-$N69/30))*SUMIFS(54:54,$1:$1,INT(-$N69/30)+1),0)+(-$N69/30-INT(-$N69/30))*SUMIFS(54:54,$1:$1,FW$1+INT(-$N69/30)+1)+(INT(-$N69/30)+1--$N69/30)*SUMIFS(54:54,$1:$1,FW$1+INT(-$N69/30))))</f>
        <v>0</v>
      </c>
      <c r="FX69" s="40">
        <f>IF(FX$7="",0,IF(FX$1=MAX($1:$1),$R54-SUM($T69:FW69),IF(FX$1=1,SUMIFS(54:54,$1:$1,"&gt;="&amp;1,$1:$1,"&lt;="&amp;INT(-$N69/30))+(-$N69/30-INT(-$N69/30))*SUMIFS(54:54,$1:$1,INT(-$N69/30)+1),0)+(-$N69/30-INT(-$N69/30))*SUMIFS(54:54,$1:$1,FX$1+INT(-$N69/30)+1)+(INT(-$N69/30)+1--$N69/30)*SUMIFS(54:54,$1:$1,FX$1+INT(-$N69/30))))</f>
        <v>0</v>
      </c>
      <c r="FY69" s="40">
        <f>IF(FY$7="",0,IF(FY$1=MAX($1:$1),$R54-SUM($T69:FX69),IF(FY$1=1,SUMIFS(54:54,$1:$1,"&gt;="&amp;1,$1:$1,"&lt;="&amp;INT(-$N69/30))+(-$N69/30-INT(-$N69/30))*SUMIFS(54:54,$1:$1,INT(-$N69/30)+1),0)+(-$N69/30-INT(-$N69/30))*SUMIFS(54:54,$1:$1,FY$1+INT(-$N69/30)+1)+(INT(-$N69/30)+1--$N69/30)*SUMIFS(54:54,$1:$1,FY$1+INT(-$N69/30))))</f>
        <v>0</v>
      </c>
      <c r="FZ69" s="40">
        <f>IF(FZ$7="",0,IF(FZ$1=MAX($1:$1),$R54-SUM($T69:FY69),IF(FZ$1=1,SUMIFS(54:54,$1:$1,"&gt;="&amp;1,$1:$1,"&lt;="&amp;INT(-$N69/30))+(-$N69/30-INT(-$N69/30))*SUMIFS(54:54,$1:$1,INT(-$N69/30)+1),0)+(-$N69/30-INT(-$N69/30))*SUMIFS(54:54,$1:$1,FZ$1+INT(-$N69/30)+1)+(INT(-$N69/30)+1--$N69/30)*SUMIFS(54:54,$1:$1,FZ$1+INT(-$N69/30))))</f>
        <v>0</v>
      </c>
      <c r="GA69" s="40">
        <f>IF(GA$7="",0,IF(GA$1=MAX($1:$1),$R54-SUM($T69:FZ69),IF(GA$1=1,SUMIFS(54:54,$1:$1,"&gt;="&amp;1,$1:$1,"&lt;="&amp;INT(-$N69/30))+(-$N69/30-INT(-$N69/30))*SUMIFS(54:54,$1:$1,INT(-$N69/30)+1),0)+(-$N69/30-INT(-$N69/30))*SUMIFS(54:54,$1:$1,GA$1+INT(-$N69/30)+1)+(INT(-$N69/30)+1--$N69/30)*SUMIFS(54:54,$1:$1,GA$1+INT(-$N69/30))))</f>
        <v>0</v>
      </c>
      <c r="GB69" s="40">
        <f>IF(GB$7="",0,IF(GB$1=MAX($1:$1),$R54-SUM($T69:GA69),IF(GB$1=1,SUMIFS(54:54,$1:$1,"&gt;="&amp;1,$1:$1,"&lt;="&amp;INT(-$N69/30))+(-$N69/30-INT(-$N69/30))*SUMIFS(54:54,$1:$1,INT(-$N69/30)+1),0)+(-$N69/30-INT(-$N69/30))*SUMIFS(54:54,$1:$1,GB$1+INT(-$N69/30)+1)+(INT(-$N69/30)+1--$N69/30)*SUMIFS(54:54,$1:$1,GB$1+INT(-$N69/30))))</f>
        <v>0</v>
      </c>
      <c r="GC69" s="40">
        <f>IF(GC$7="",0,IF(GC$1=MAX($1:$1),$R54-SUM($T69:GB69),IF(GC$1=1,SUMIFS(54:54,$1:$1,"&gt;="&amp;1,$1:$1,"&lt;="&amp;INT(-$N69/30))+(-$N69/30-INT(-$N69/30))*SUMIFS(54:54,$1:$1,INT(-$N69/30)+1),0)+(-$N69/30-INT(-$N69/30))*SUMIFS(54:54,$1:$1,GC$1+INT(-$N69/30)+1)+(INT(-$N69/30)+1--$N69/30)*SUMIFS(54:54,$1:$1,GC$1+INT(-$N69/30))))</f>
        <v>0</v>
      </c>
      <c r="GD69" s="40">
        <f>IF(GD$7="",0,IF(GD$1=MAX($1:$1),$R54-SUM($T69:GC69),IF(GD$1=1,SUMIFS(54:54,$1:$1,"&gt;="&amp;1,$1:$1,"&lt;="&amp;INT(-$N69/30))+(-$N69/30-INT(-$N69/30))*SUMIFS(54:54,$1:$1,INT(-$N69/30)+1),0)+(-$N69/30-INT(-$N69/30))*SUMIFS(54:54,$1:$1,GD$1+INT(-$N69/30)+1)+(INT(-$N69/30)+1--$N69/30)*SUMIFS(54:54,$1:$1,GD$1+INT(-$N69/30))))</f>
        <v>0</v>
      </c>
      <c r="GE69" s="40">
        <f>IF(GE$7="",0,IF(GE$1=MAX($1:$1),$R54-SUM($T69:GD69),IF(GE$1=1,SUMIFS(54:54,$1:$1,"&gt;="&amp;1,$1:$1,"&lt;="&amp;INT(-$N69/30))+(-$N69/30-INT(-$N69/30))*SUMIFS(54:54,$1:$1,INT(-$N69/30)+1),0)+(-$N69/30-INT(-$N69/30))*SUMIFS(54:54,$1:$1,GE$1+INT(-$N69/30)+1)+(INT(-$N69/30)+1--$N69/30)*SUMIFS(54:54,$1:$1,GE$1+INT(-$N69/30))))</f>
        <v>0</v>
      </c>
      <c r="GF69" s="40">
        <f>IF(GF$7="",0,IF(GF$1=MAX($1:$1),$R54-SUM($T69:GE69),IF(GF$1=1,SUMIFS(54:54,$1:$1,"&gt;="&amp;1,$1:$1,"&lt;="&amp;INT(-$N69/30))+(-$N69/30-INT(-$N69/30))*SUMIFS(54:54,$1:$1,INT(-$N69/30)+1),0)+(-$N69/30-INT(-$N69/30))*SUMIFS(54:54,$1:$1,GF$1+INT(-$N69/30)+1)+(INT(-$N69/30)+1--$N69/30)*SUMIFS(54:54,$1:$1,GF$1+INT(-$N69/30))))</f>
        <v>0</v>
      </c>
      <c r="GG69" s="40">
        <f>IF(GG$7="",0,IF(GG$1=MAX($1:$1),$R54-SUM($T69:GF69),IF(GG$1=1,SUMIFS(54:54,$1:$1,"&gt;="&amp;1,$1:$1,"&lt;="&amp;INT(-$N69/30))+(-$N69/30-INT(-$N69/30))*SUMIFS(54:54,$1:$1,INT(-$N69/30)+1),0)+(-$N69/30-INT(-$N69/30))*SUMIFS(54:54,$1:$1,GG$1+INT(-$N69/30)+1)+(INT(-$N69/30)+1--$N69/30)*SUMIFS(54:54,$1:$1,GG$1+INT(-$N69/30))))</f>
        <v>0</v>
      </c>
      <c r="GH69" s="40">
        <f>IF(GH$7="",0,IF(GH$1=MAX($1:$1),$R54-SUM($T69:GG69),IF(GH$1=1,SUMIFS(54:54,$1:$1,"&gt;="&amp;1,$1:$1,"&lt;="&amp;INT(-$N69/30))+(-$N69/30-INT(-$N69/30))*SUMIFS(54:54,$1:$1,INT(-$N69/30)+1),0)+(-$N69/30-INT(-$N69/30))*SUMIFS(54:54,$1:$1,GH$1+INT(-$N69/30)+1)+(INT(-$N69/30)+1--$N69/30)*SUMIFS(54:54,$1:$1,GH$1+INT(-$N69/30))))</f>
        <v>0</v>
      </c>
      <c r="GI69" s="40">
        <f>IF(GI$7="",0,IF(GI$1=MAX($1:$1),$R54-SUM($T69:GH69),IF(GI$1=1,SUMIFS(54:54,$1:$1,"&gt;="&amp;1,$1:$1,"&lt;="&amp;INT(-$N69/30))+(-$N69/30-INT(-$N69/30))*SUMIFS(54:54,$1:$1,INT(-$N69/30)+1),0)+(-$N69/30-INT(-$N69/30))*SUMIFS(54:54,$1:$1,GI$1+INT(-$N69/30)+1)+(INT(-$N69/30)+1--$N69/30)*SUMIFS(54:54,$1:$1,GI$1+INT(-$N69/30))))</f>
        <v>0</v>
      </c>
      <c r="GJ69" s="40">
        <f>IF(GJ$7="",0,IF(GJ$1=MAX($1:$1),$R54-SUM($T69:GI69),IF(GJ$1=1,SUMIFS(54:54,$1:$1,"&gt;="&amp;1,$1:$1,"&lt;="&amp;INT(-$N69/30))+(-$N69/30-INT(-$N69/30))*SUMIFS(54:54,$1:$1,INT(-$N69/30)+1),0)+(-$N69/30-INT(-$N69/30))*SUMIFS(54:54,$1:$1,GJ$1+INT(-$N69/30)+1)+(INT(-$N69/30)+1--$N69/30)*SUMIFS(54:54,$1:$1,GJ$1+INT(-$N69/30))))</f>
        <v>0</v>
      </c>
      <c r="GK69" s="40">
        <f>IF(GK$7="",0,IF(GK$1=MAX($1:$1),$R54-SUM($T69:GJ69),IF(GK$1=1,SUMIFS(54:54,$1:$1,"&gt;="&amp;1,$1:$1,"&lt;="&amp;INT(-$N69/30))+(-$N69/30-INT(-$N69/30))*SUMIFS(54:54,$1:$1,INT(-$N69/30)+1),0)+(-$N69/30-INT(-$N69/30))*SUMIFS(54:54,$1:$1,GK$1+INT(-$N69/30)+1)+(INT(-$N69/30)+1--$N69/30)*SUMIFS(54:54,$1:$1,GK$1+INT(-$N69/30))))</f>
        <v>0</v>
      </c>
      <c r="GL69" s="40">
        <f>IF(GL$7="",0,IF(GL$1=MAX($1:$1),$R54-SUM($T69:GK69),IF(GL$1=1,SUMIFS(54:54,$1:$1,"&gt;="&amp;1,$1:$1,"&lt;="&amp;INT(-$N69/30))+(-$N69/30-INT(-$N69/30))*SUMIFS(54:54,$1:$1,INT(-$N69/30)+1),0)+(-$N69/30-INT(-$N69/30))*SUMIFS(54:54,$1:$1,GL$1+INT(-$N69/30)+1)+(INT(-$N69/30)+1--$N69/30)*SUMIFS(54:54,$1:$1,GL$1+INT(-$N69/30))))</f>
        <v>0</v>
      </c>
      <c r="GM69" s="40">
        <f>IF(GM$7="",0,IF(GM$1=MAX($1:$1),$R54-SUM($T69:GL69),IF(GM$1=1,SUMIFS(54:54,$1:$1,"&gt;="&amp;1,$1:$1,"&lt;="&amp;INT(-$N69/30))+(-$N69/30-INT(-$N69/30))*SUMIFS(54:54,$1:$1,INT(-$N69/30)+1),0)+(-$N69/30-INT(-$N69/30))*SUMIFS(54:54,$1:$1,GM$1+INT(-$N69/30)+1)+(INT(-$N69/30)+1--$N69/30)*SUMIFS(54:54,$1:$1,GM$1+INT(-$N69/30))))</f>
        <v>0</v>
      </c>
      <c r="GN69" s="40">
        <f>IF(GN$7="",0,IF(GN$1=MAX($1:$1),$R54-SUM($T69:GM69),IF(GN$1=1,SUMIFS(54:54,$1:$1,"&gt;="&amp;1,$1:$1,"&lt;="&amp;INT(-$N69/30))+(-$N69/30-INT(-$N69/30))*SUMIFS(54:54,$1:$1,INT(-$N69/30)+1),0)+(-$N69/30-INT(-$N69/30))*SUMIFS(54:54,$1:$1,GN$1+INT(-$N69/30)+1)+(INT(-$N69/30)+1--$N69/30)*SUMIFS(54:54,$1:$1,GN$1+INT(-$N69/30))))</f>
        <v>0</v>
      </c>
      <c r="GO69" s="40">
        <f>IF(GO$7="",0,IF(GO$1=MAX($1:$1),$R54-SUM($T69:GN69),IF(GO$1=1,SUMIFS(54:54,$1:$1,"&gt;="&amp;1,$1:$1,"&lt;="&amp;INT(-$N69/30))+(-$N69/30-INT(-$N69/30))*SUMIFS(54:54,$1:$1,INT(-$N69/30)+1),0)+(-$N69/30-INT(-$N69/30))*SUMIFS(54:54,$1:$1,GO$1+INT(-$N69/30)+1)+(INT(-$N69/30)+1--$N69/30)*SUMIFS(54:54,$1:$1,GO$1+INT(-$N69/30))))</f>
        <v>0</v>
      </c>
      <c r="GP69" s="40">
        <f>IF(GP$7="",0,IF(GP$1=MAX($1:$1),$R54-SUM($T69:GO69),IF(GP$1=1,SUMIFS(54:54,$1:$1,"&gt;="&amp;1,$1:$1,"&lt;="&amp;INT(-$N69/30))+(-$N69/30-INT(-$N69/30))*SUMIFS(54:54,$1:$1,INT(-$N69/30)+1),0)+(-$N69/30-INT(-$N69/30))*SUMIFS(54:54,$1:$1,GP$1+INT(-$N69/30)+1)+(INT(-$N69/30)+1--$N69/30)*SUMIFS(54:54,$1:$1,GP$1+INT(-$N69/30))))</f>
        <v>0</v>
      </c>
      <c r="GQ69" s="40">
        <f>IF(GQ$7="",0,IF(GQ$1=MAX($1:$1),$R54-SUM($T69:GP69),IF(GQ$1=1,SUMIFS(54:54,$1:$1,"&gt;="&amp;1,$1:$1,"&lt;="&amp;INT(-$N69/30))+(-$N69/30-INT(-$N69/30))*SUMIFS(54:54,$1:$1,INT(-$N69/30)+1),0)+(-$N69/30-INT(-$N69/30))*SUMIFS(54:54,$1:$1,GQ$1+INT(-$N69/30)+1)+(INT(-$N69/30)+1--$N69/30)*SUMIFS(54:54,$1:$1,GQ$1+INT(-$N69/30))))</f>
        <v>0</v>
      </c>
      <c r="GR69" s="40">
        <f>IF(GR$7="",0,IF(GR$1=MAX($1:$1),$R54-SUM($T69:GQ69),IF(GR$1=1,SUMIFS(54:54,$1:$1,"&gt;="&amp;1,$1:$1,"&lt;="&amp;INT(-$N69/30))+(-$N69/30-INT(-$N69/30))*SUMIFS(54:54,$1:$1,INT(-$N69/30)+1),0)+(-$N69/30-INT(-$N69/30))*SUMIFS(54:54,$1:$1,GR$1+INT(-$N69/30)+1)+(INT(-$N69/30)+1--$N69/30)*SUMIFS(54:54,$1:$1,GR$1+INT(-$N69/30))))</f>
        <v>0</v>
      </c>
      <c r="GS69" s="40">
        <f>IF(GS$7="",0,IF(GS$1=MAX($1:$1),$R54-SUM($T69:GR69),IF(GS$1=1,SUMIFS(54:54,$1:$1,"&gt;="&amp;1,$1:$1,"&lt;="&amp;INT(-$N69/30))+(-$N69/30-INT(-$N69/30))*SUMIFS(54:54,$1:$1,INT(-$N69/30)+1),0)+(-$N69/30-INT(-$N69/30))*SUMIFS(54:54,$1:$1,GS$1+INT(-$N69/30)+1)+(INT(-$N69/30)+1--$N69/30)*SUMIFS(54:54,$1:$1,GS$1+INT(-$N69/30))))</f>
        <v>0</v>
      </c>
      <c r="GT69" s="40">
        <f>IF(GT$7="",0,IF(GT$1=MAX($1:$1),$R54-SUM($T69:GS69),IF(GT$1=1,SUMIFS(54:54,$1:$1,"&gt;="&amp;1,$1:$1,"&lt;="&amp;INT(-$N69/30))+(-$N69/30-INT(-$N69/30))*SUMIFS(54:54,$1:$1,INT(-$N69/30)+1),0)+(-$N69/30-INT(-$N69/30))*SUMIFS(54:54,$1:$1,GT$1+INT(-$N69/30)+1)+(INT(-$N69/30)+1--$N69/30)*SUMIFS(54:54,$1:$1,GT$1+INT(-$N69/30))))</f>
        <v>0</v>
      </c>
      <c r="GU69" s="40">
        <f>IF(GU$7="",0,IF(GU$1=MAX($1:$1),$R54-SUM($T69:GT69),IF(GU$1=1,SUMIFS(54:54,$1:$1,"&gt;="&amp;1,$1:$1,"&lt;="&amp;INT(-$N69/30))+(-$N69/30-INT(-$N69/30))*SUMIFS(54:54,$1:$1,INT(-$N69/30)+1),0)+(-$N69/30-INT(-$N69/30))*SUMIFS(54:54,$1:$1,GU$1+INT(-$N69/30)+1)+(INT(-$N69/30)+1--$N69/30)*SUMIFS(54:54,$1:$1,GU$1+INT(-$N69/30))))</f>
        <v>0</v>
      </c>
      <c r="GV69" s="40">
        <f>IF(GV$7="",0,IF(GV$1=MAX($1:$1),$R54-SUM($T69:GU69),IF(GV$1=1,SUMIFS(54:54,$1:$1,"&gt;="&amp;1,$1:$1,"&lt;="&amp;INT(-$N69/30))+(-$N69/30-INT(-$N69/30))*SUMIFS(54:54,$1:$1,INT(-$N69/30)+1),0)+(-$N69/30-INT(-$N69/30))*SUMIFS(54:54,$1:$1,GV$1+INT(-$N69/30)+1)+(INT(-$N69/30)+1--$N69/30)*SUMIFS(54:54,$1:$1,GV$1+INT(-$N69/30))))</f>
        <v>0</v>
      </c>
      <c r="GW69" s="40">
        <f>IF(GW$7="",0,IF(GW$1=MAX($1:$1),$R54-SUM($T69:GV69),IF(GW$1=1,SUMIFS(54:54,$1:$1,"&gt;="&amp;1,$1:$1,"&lt;="&amp;INT(-$N69/30))+(-$N69/30-INT(-$N69/30))*SUMIFS(54:54,$1:$1,INT(-$N69/30)+1),0)+(-$N69/30-INT(-$N69/30))*SUMIFS(54:54,$1:$1,GW$1+INT(-$N69/30)+1)+(INT(-$N69/30)+1--$N69/30)*SUMIFS(54:54,$1:$1,GW$1+INT(-$N69/30))))</f>
        <v>0</v>
      </c>
      <c r="GX69" s="40">
        <f>IF(GX$7="",0,IF(GX$1=MAX($1:$1),$R54-SUM($T69:GW69),IF(GX$1=1,SUMIFS(54:54,$1:$1,"&gt;="&amp;1,$1:$1,"&lt;="&amp;INT(-$N69/30))+(-$N69/30-INT(-$N69/30))*SUMIFS(54:54,$1:$1,INT(-$N69/30)+1),0)+(-$N69/30-INT(-$N69/30))*SUMIFS(54:54,$1:$1,GX$1+INT(-$N69/30)+1)+(INT(-$N69/30)+1--$N69/30)*SUMIFS(54:54,$1:$1,GX$1+INT(-$N69/30))))</f>
        <v>0</v>
      </c>
      <c r="GY69" s="40">
        <f>IF(GY$7="",0,IF(GY$1=MAX($1:$1),$R54-SUM($T69:GX69),IF(GY$1=1,SUMIFS(54:54,$1:$1,"&gt;="&amp;1,$1:$1,"&lt;="&amp;INT(-$N69/30))+(-$N69/30-INT(-$N69/30))*SUMIFS(54:54,$1:$1,INT(-$N69/30)+1),0)+(-$N69/30-INT(-$N69/30))*SUMIFS(54:54,$1:$1,GY$1+INT(-$N69/30)+1)+(INT(-$N69/30)+1--$N69/30)*SUMIFS(54:54,$1:$1,GY$1+INT(-$N69/30))))</f>
        <v>0</v>
      </c>
      <c r="GZ69" s="40">
        <f>IF(GZ$7="",0,IF(GZ$1=MAX($1:$1),$R54-SUM($T69:GY69),IF(GZ$1=1,SUMIFS(54:54,$1:$1,"&gt;="&amp;1,$1:$1,"&lt;="&amp;INT(-$N69/30))+(-$N69/30-INT(-$N69/30))*SUMIFS(54:54,$1:$1,INT(-$N69/30)+1),0)+(-$N69/30-INT(-$N69/30))*SUMIFS(54:54,$1:$1,GZ$1+INT(-$N69/30)+1)+(INT(-$N69/30)+1--$N69/30)*SUMIFS(54:54,$1:$1,GZ$1+INT(-$N69/30))))</f>
        <v>0</v>
      </c>
      <c r="HA69" s="40">
        <f>IF(HA$7="",0,IF(HA$1=MAX($1:$1),$R54-SUM($T69:GZ69),IF(HA$1=1,SUMIFS(54:54,$1:$1,"&gt;="&amp;1,$1:$1,"&lt;="&amp;INT(-$N69/30))+(-$N69/30-INT(-$N69/30))*SUMIFS(54:54,$1:$1,INT(-$N69/30)+1),0)+(-$N69/30-INT(-$N69/30))*SUMIFS(54:54,$1:$1,HA$1+INT(-$N69/30)+1)+(INT(-$N69/30)+1--$N69/30)*SUMIFS(54:54,$1:$1,HA$1+INT(-$N69/30))))</f>
        <v>0</v>
      </c>
      <c r="HB69" s="40">
        <f>IF(HB$7="",0,IF(HB$1=MAX($1:$1),$R54-SUM($T69:HA69),IF(HB$1=1,SUMIFS(54:54,$1:$1,"&gt;="&amp;1,$1:$1,"&lt;="&amp;INT(-$N69/30))+(-$N69/30-INT(-$N69/30))*SUMIFS(54:54,$1:$1,INT(-$N69/30)+1),0)+(-$N69/30-INT(-$N69/30))*SUMIFS(54:54,$1:$1,HB$1+INT(-$N69/30)+1)+(INT(-$N69/30)+1--$N69/30)*SUMIFS(54:54,$1:$1,HB$1+INT(-$N69/30))))</f>
        <v>0</v>
      </c>
      <c r="HC69" s="40">
        <f>IF(HC$7="",0,IF(HC$1=MAX($1:$1),$R54-SUM($T69:HB69),IF(HC$1=1,SUMIFS(54:54,$1:$1,"&gt;="&amp;1,$1:$1,"&lt;="&amp;INT(-$N69/30))+(-$N69/30-INT(-$N69/30))*SUMIFS(54:54,$1:$1,INT(-$N69/30)+1),0)+(-$N69/30-INT(-$N69/30))*SUMIFS(54:54,$1:$1,HC$1+INT(-$N69/30)+1)+(INT(-$N69/30)+1--$N69/30)*SUMIFS(54:54,$1:$1,HC$1+INT(-$N69/30))))</f>
        <v>0</v>
      </c>
      <c r="HD69" s="40">
        <f>IF(HD$7="",0,IF(HD$1=MAX($1:$1),$R54-SUM($T69:HC69),IF(HD$1=1,SUMIFS(54:54,$1:$1,"&gt;="&amp;1,$1:$1,"&lt;="&amp;INT(-$N69/30))+(-$N69/30-INT(-$N69/30))*SUMIFS(54:54,$1:$1,INT(-$N69/30)+1),0)+(-$N69/30-INT(-$N69/30))*SUMIFS(54:54,$1:$1,HD$1+INT(-$N69/30)+1)+(INT(-$N69/30)+1--$N69/30)*SUMIFS(54:54,$1:$1,HD$1+INT(-$N69/30))))</f>
        <v>0</v>
      </c>
      <c r="HE69" s="40">
        <f>IF(HE$7="",0,IF(HE$1=MAX($1:$1),$R54-SUM($T69:HD69),IF(HE$1=1,SUMIFS(54:54,$1:$1,"&gt;="&amp;1,$1:$1,"&lt;="&amp;INT(-$N69/30))+(-$N69/30-INT(-$N69/30))*SUMIFS(54:54,$1:$1,INT(-$N69/30)+1),0)+(-$N69/30-INT(-$N69/30))*SUMIFS(54:54,$1:$1,HE$1+INT(-$N69/30)+1)+(INT(-$N69/30)+1--$N69/30)*SUMIFS(54:54,$1:$1,HE$1+INT(-$N69/30))))</f>
        <v>0</v>
      </c>
      <c r="HF69" s="40">
        <f>IF(HF$7="",0,IF(HF$1=MAX($1:$1),$R54-SUM($T69:HE69),IF(HF$1=1,SUMIFS(54:54,$1:$1,"&gt;="&amp;1,$1:$1,"&lt;="&amp;INT(-$N69/30))+(-$N69/30-INT(-$N69/30))*SUMIFS(54:54,$1:$1,INT(-$N69/30)+1),0)+(-$N69/30-INT(-$N69/30))*SUMIFS(54:54,$1:$1,HF$1+INT(-$N69/30)+1)+(INT(-$N69/30)+1--$N69/30)*SUMIFS(54:54,$1:$1,HF$1+INT(-$N69/30))))</f>
        <v>0</v>
      </c>
      <c r="HG69" s="40">
        <f>IF(HG$7="",0,IF(HG$1=MAX($1:$1),$R54-SUM($T69:HF69),IF(HG$1=1,SUMIFS(54:54,$1:$1,"&gt;="&amp;1,$1:$1,"&lt;="&amp;INT(-$N69/30))+(-$N69/30-INT(-$N69/30))*SUMIFS(54:54,$1:$1,INT(-$N69/30)+1),0)+(-$N69/30-INT(-$N69/30))*SUMIFS(54:54,$1:$1,HG$1+INT(-$N69/30)+1)+(INT(-$N69/30)+1--$N69/30)*SUMIFS(54:54,$1:$1,HG$1+INT(-$N69/30))))</f>
        <v>0</v>
      </c>
      <c r="HH69" s="40">
        <f>IF(HH$7="",0,IF(HH$1=MAX($1:$1),$R54-SUM($T69:HG69),IF(HH$1=1,SUMIFS(54:54,$1:$1,"&gt;="&amp;1,$1:$1,"&lt;="&amp;INT(-$N69/30))+(-$N69/30-INT(-$N69/30))*SUMIFS(54:54,$1:$1,INT(-$N69/30)+1),0)+(-$N69/30-INT(-$N69/30))*SUMIFS(54:54,$1:$1,HH$1+INT(-$N69/30)+1)+(INT(-$N69/30)+1--$N69/30)*SUMIFS(54:54,$1:$1,HH$1+INT(-$N69/30))))</f>
        <v>0</v>
      </c>
      <c r="HI69" s="40">
        <f>IF(HI$7="",0,IF(HI$1=MAX($1:$1),$R54-SUM($T69:HH69),IF(HI$1=1,SUMIFS(54:54,$1:$1,"&gt;="&amp;1,$1:$1,"&lt;="&amp;INT(-$N69/30))+(-$N69/30-INT(-$N69/30))*SUMIFS(54:54,$1:$1,INT(-$N69/30)+1),0)+(-$N69/30-INT(-$N69/30))*SUMIFS(54:54,$1:$1,HI$1+INT(-$N69/30)+1)+(INT(-$N69/30)+1--$N69/30)*SUMIFS(54:54,$1:$1,HI$1+INT(-$N69/30))))</f>
        <v>0</v>
      </c>
      <c r="HJ69" s="40">
        <f>IF(HJ$7="",0,IF(HJ$1=MAX($1:$1),$R54-SUM($T69:HI69),IF(HJ$1=1,SUMIFS(54:54,$1:$1,"&gt;="&amp;1,$1:$1,"&lt;="&amp;INT(-$N69/30))+(-$N69/30-INT(-$N69/30))*SUMIFS(54:54,$1:$1,INT(-$N69/30)+1),0)+(-$N69/30-INT(-$N69/30))*SUMIFS(54:54,$1:$1,HJ$1+INT(-$N69/30)+1)+(INT(-$N69/30)+1--$N69/30)*SUMIFS(54:54,$1:$1,HJ$1+INT(-$N69/30))))</f>
        <v>0</v>
      </c>
      <c r="HK69" s="40">
        <f>IF(HK$7="",0,IF(HK$1=MAX($1:$1),$R54-SUM($T69:HJ69),IF(HK$1=1,SUMIFS(54:54,$1:$1,"&gt;="&amp;1,$1:$1,"&lt;="&amp;INT(-$N69/30))+(-$N69/30-INT(-$N69/30))*SUMIFS(54:54,$1:$1,INT(-$N69/30)+1),0)+(-$N69/30-INT(-$N69/30))*SUMIFS(54:54,$1:$1,HK$1+INT(-$N69/30)+1)+(INT(-$N69/30)+1--$N69/30)*SUMIFS(54:54,$1:$1,HK$1+INT(-$N69/30))))</f>
        <v>0</v>
      </c>
      <c r="HL69" s="40">
        <f>IF(HL$7="",0,IF(HL$1=MAX($1:$1),$R54-SUM($T69:HK69),IF(HL$1=1,SUMIFS(54:54,$1:$1,"&gt;="&amp;1,$1:$1,"&lt;="&amp;INT(-$N69/30))+(-$N69/30-INT(-$N69/30))*SUMIFS(54:54,$1:$1,INT(-$N69/30)+1),0)+(-$N69/30-INT(-$N69/30))*SUMIFS(54:54,$1:$1,HL$1+INT(-$N69/30)+1)+(INT(-$N69/30)+1--$N69/30)*SUMIFS(54:54,$1:$1,HL$1+INT(-$N69/30))))</f>
        <v>0</v>
      </c>
      <c r="HM69" s="40">
        <f>IF(HM$7="",0,IF(HM$1=MAX($1:$1),$R54-SUM($T69:HL69),IF(HM$1=1,SUMIFS(54:54,$1:$1,"&gt;="&amp;1,$1:$1,"&lt;="&amp;INT(-$N69/30))+(-$N69/30-INT(-$N69/30))*SUMIFS(54:54,$1:$1,INT(-$N69/30)+1),0)+(-$N69/30-INT(-$N69/30))*SUMIFS(54:54,$1:$1,HM$1+INT(-$N69/30)+1)+(INT(-$N69/30)+1--$N69/30)*SUMIFS(54:54,$1:$1,HM$1+INT(-$N69/30))))</f>
        <v>0</v>
      </c>
      <c r="HN69" s="40">
        <f>IF(HN$7="",0,IF(HN$1=MAX($1:$1),$R54-SUM($T69:HM69),IF(HN$1=1,SUMIFS(54:54,$1:$1,"&gt;="&amp;1,$1:$1,"&lt;="&amp;INT(-$N69/30))+(-$N69/30-INT(-$N69/30))*SUMIFS(54:54,$1:$1,INT(-$N69/30)+1),0)+(-$N69/30-INT(-$N69/30))*SUMIFS(54:54,$1:$1,HN$1+INT(-$N69/30)+1)+(INT(-$N69/30)+1--$N69/30)*SUMIFS(54:54,$1:$1,HN$1+INT(-$N69/30))))</f>
        <v>0</v>
      </c>
      <c r="HO69" s="40">
        <f>IF(HO$7="",0,IF(HO$1=MAX($1:$1),$R54-SUM($T69:HN69),IF(HO$1=1,SUMIFS(54:54,$1:$1,"&gt;="&amp;1,$1:$1,"&lt;="&amp;INT(-$N69/30))+(-$N69/30-INT(-$N69/30))*SUMIFS(54:54,$1:$1,INT(-$N69/30)+1),0)+(-$N69/30-INT(-$N69/30))*SUMIFS(54:54,$1:$1,HO$1+INT(-$N69/30)+1)+(INT(-$N69/30)+1--$N69/30)*SUMIFS(54:54,$1:$1,HO$1+INT(-$N69/30))))</f>
        <v>0</v>
      </c>
      <c r="HP69" s="40">
        <f>IF(HP$7="",0,IF(HP$1=MAX($1:$1),$R54-SUM($T69:HO69),IF(HP$1=1,SUMIFS(54:54,$1:$1,"&gt;="&amp;1,$1:$1,"&lt;="&amp;INT(-$N69/30))+(-$N69/30-INT(-$N69/30))*SUMIFS(54:54,$1:$1,INT(-$N69/30)+1),0)+(-$N69/30-INT(-$N69/30))*SUMIFS(54:54,$1:$1,HP$1+INT(-$N69/30)+1)+(INT(-$N69/30)+1--$N69/30)*SUMIFS(54:54,$1:$1,HP$1+INT(-$N69/30))))</f>
        <v>0</v>
      </c>
      <c r="HQ69" s="40">
        <f>IF(HQ$7="",0,IF(HQ$1=MAX($1:$1),$R54-SUM($T69:HP69),IF(HQ$1=1,SUMIFS(54:54,$1:$1,"&gt;="&amp;1,$1:$1,"&lt;="&amp;INT(-$N69/30))+(-$N69/30-INT(-$N69/30))*SUMIFS(54:54,$1:$1,INT(-$N69/30)+1),0)+(-$N69/30-INT(-$N69/30))*SUMIFS(54:54,$1:$1,HQ$1+INT(-$N69/30)+1)+(INT(-$N69/30)+1--$N69/30)*SUMIFS(54:54,$1:$1,HQ$1+INT(-$N69/30))))</f>
        <v>0</v>
      </c>
      <c r="HR69" s="40">
        <f>IF(HR$7="",0,IF(HR$1=MAX($1:$1),$R54-SUM($T69:HQ69),IF(HR$1=1,SUMIFS(54:54,$1:$1,"&gt;="&amp;1,$1:$1,"&lt;="&amp;INT(-$N69/30))+(-$N69/30-INT(-$N69/30))*SUMIFS(54:54,$1:$1,INT(-$N69/30)+1),0)+(-$N69/30-INT(-$N69/30))*SUMIFS(54:54,$1:$1,HR$1+INT(-$N69/30)+1)+(INT(-$N69/30)+1--$N69/30)*SUMIFS(54:54,$1:$1,HR$1+INT(-$N69/30))))</f>
        <v>0</v>
      </c>
      <c r="HS69" s="40">
        <f>IF(HS$7="",0,IF(HS$1=MAX($1:$1),$R54-SUM($T69:HR69),IF(HS$1=1,SUMIFS(54:54,$1:$1,"&gt;="&amp;1,$1:$1,"&lt;="&amp;INT(-$N69/30))+(-$N69/30-INT(-$N69/30))*SUMIFS(54:54,$1:$1,INT(-$N69/30)+1),0)+(-$N69/30-INT(-$N69/30))*SUMIFS(54:54,$1:$1,HS$1+INT(-$N69/30)+1)+(INT(-$N69/30)+1--$N69/30)*SUMIFS(54:54,$1:$1,HS$1+INT(-$N69/30))))</f>
        <v>0</v>
      </c>
      <c r="HT69" s="40">
        <f>IF(HT$7="",0,IF(HT$1=MAX($1:$1),$R54-SUM($T69:HS69),IF(HT$1=1,SUMIFS(54:54,$1:$1,"&gt;="&amp;1,$1:$1,"&lt;="&amp;INT(-$N69/30))+(-$N69/30-INT(-$N69/30))*SUMIFS(54:54,$1:$1,INT(-$N69/30)+1),0)+(-$N69/30-INT(-$N69/30))*SUMIFS(54:54,$1:$1,HT$1+INT(-$N69/30)+1)+(INT(-$N69/30)+1--$N69/30)*SUMIFS(54:54,$1:$1,HT$1+INT(-$N69/30))))</f>
        <v>0</v>
      </c>
      <c r="HU69" s="40">
        <f>IF(HU$7="",0,IF(HU$1=MAX($1:$1),$R54-SUM($T69:HT69),IF(HU$1=1,SUMIFS(54:54,$1:$1,"&gt;="&amp;1,$1:$1,"&lt;="&amp;INT(-$N69/30))+(-$N69/30-INT(-$N69/30))*SUMIFS(54:54,$1:$1,INT(-$N69/30)+1),0)+(-$N69/30-INT(-$N69/30))*SUMIFS(54:54,$1:$1,HU$1+INT(-$N69/30)+1)+(INT(-$N69/30)+1--$N69/30)*SUMIFS(54:54,$1:$1,HU$1+INT(-$N69/30))))</f>
        <v>0</v>
      </c>
      <c r="HV69" s="40">
        <f>IF(HV$7="",0,IF(HV$1=MAX($1:$1),$R54-SUM($T69:HU69),IF(HV$1=1,SUMIFS(54:54,$1:$1,"&gt;="&amp;1,$1:$1,"&lt;="&amp;INT(-$N69/30))+(-$N69/30-INT(-$N69/30))*SUMIFS(54:54,$1:$1,INT(-$N69/30)+1),0)+(-$N69/30-INT(-$N69/30))*SUMIFS(54:54,$1:$1,HV$1+INT(-$N69/30)+1)+(INT(-$N69/30)+1--$N69/30)*SUMIFS(54:54,$1:$1,HV$1+INT(-$N69/30))))</f>
        <v>0</v>
      </c>
      <c r="HW69" s="40">
        <f>IF(HW$7="",0,IF(HW$1=MAX($1:$1),$R54-SUM($T69:HV69),IF(HW$1=1,SUMIFS(54:54,$1:$1,"&gt;="&amp;1,$1:$1,"&lt;="&amp;INT(-$N69/30))+(-$N69/30-INT(-$N69/30))*SUMIFS(54:54,$1:$1,INT(-$N69/30)+1),0)+(-$N69/30-INT(-$N69/30))*SUMIFS(54:54,$1:$1,HW$1+INT(-$N69/30)+1)+(INT(-$N69/30)+1--$N69/30)*SUMIFS(54:54,$1:$1,HW$1+INT(-$N69/30))))</f>
        <v>0</v>
      </c>
      <c r="HX69" s="40">
        <f>IF(HX$7="",0,IF(HX$1=MAX($1:$1),$R54-SUM($T69:HW69),IF(HX$1=1,SUMIFS(54:54,$1:$1,"&gt;="&amp;1,$1:$1,"&lt;="&amp;INT(-$N69/30))+(-$N69/30-INT(-$N69/30))*SUMIFS(54:54,$1:$1,INT(-$N69/30)+1),0)+(-$N69/30-INT(-$N69/30))*SUMIFS(54:54,$1:$1,HX$1+INT(-$N69/30)+1)+(INT(-$N69/30)+1--$N69/30)*SUMIFS(54:54,$1:$1,HX$1+INT(-$N69/30))))</f>
        <v>0</v>
      </c>
      <c r="HY69" s="40">
        <f>IF(HY$7="",0,IF(HY$1=MAX($1:$1),$R54-SUM($T69:HX69),IF(HY$1=1,SUMIFS(54:54,$1:$1,"&gt;="&amp;1,$1:$1,"&lt;="&amp;INT(-$N69/30))+(-$N69/30-INT(-$N69/30))*SUMIFS(54:54,$1:$1,INT(-$N69/30)+1),0)+(-$N69/30-INT(-$N69/30))*SUMIFS(54:54,$1:$1,HY$1+INT(-$N69/30)+1)+(INT(-$N69/30)+1--$N69/30)*SUMIFS(54:54,$1:$1,HY$1+INT(-$N69/30))))</f>
        <v>0</v>
      </c>
      <c r="HZ69" s="40">
        <f>IF(HZ$7="",0,IF(HZ$1=MAX($1:$1),$R54-SUM($T69:HY69),IF(HZ$1=1,SUMIFS(54:54,$1:$1,"&gt;="&amp;1,$1:$1,"&lt;="&amp;INT(-$N69/30))+(-$N69/30-INT(-$N69/30))*SUMIFS(54:54,$1:$1,INT(-$N69/30)+1),0)+(-$N69/30-INT(-$N69/30))*SUMIFS(54:54,$1:$1,HZ$1+INT(-$N69/30)+1)+(INT(-$N69/30)+1--$N69/30)*SUMIFS(54:54,$1:$1,HZ$1+INT(-$N69/30))))</f>
        <v>0</v>
      </c>
      <c r="IA69" s="40">
        <f>IF(IA$7="",0,IF(IA$1=MAX($1:$1),$R54-SUM($T69:HZ69),IF(IA$1=1,SUMIFS(54:54,$1:$1,"&gt;="&amp;1,$1:$1,"&lt;="&amp;INT(-$N69/30))+(-$N69/30-INT(-$N69/30))*SUMIFS(54:54,$1:$1,INT(-$N69/30)+1),0)+(-$N69/30-INT(-$N69/30))*SUMIFS(54:54,$1:$1,IA$1+INT(-$N69/30)+1)+(INT(-$N69/30)+1--$N69/30)*SUMIFS(54:54,$1:$1,IA$1+INT(-$N69/30))))</f>
        <v>0</v>
      </c>
      <c r="IB69" s="40">
        <f>IF(IB$7="",0,IF(IB$1=MAX($1:$1),$R54-SUM($T69:IA69),IF(IB$1=1,SUMIFS(54:54,$1:$1,"&gt;="&amp;1,$1:$1,"&lt;="&amp;INT(-$N69/30))+(-$N69/30-INT(-$N69/30))*SUMIFS(54:54,$1:$1,INT(-$N69/30)+1),0)+(-$N69/30-INT(-$N69/30))*SUMIFS(54:54,$1:$1,IB$1+INT(-$N69/30)+1)+(INT(-$N69/30)+1--$N69/30)*SUMIFS(54:54,$1:$1,IB$1+INT(-$N69/30))))</f>
        <v>0</v>
      </c>
      <c r="IC69" s="40">
        <f>IF(IC$7="",0,IF(IC$1=MAX($1:$1),$R54-SUM($T69:IB69),IF(IC$1=1,SUMIFS(54:54,$1:$1,"&gt;="&amp;1,$1:$1,"&lt;="&amp;INT(-$N69/30))+(-$N69/30-INT(-$N69/30))*SUMIFS(54:54,$1:$1,INT(-$N69/30)+1),0)+(-$N69/30-INT(-$N69/30))*SUMIFS(54:54,$1:$1,IC$1+INT(-$N69/30)+1)+(INT(-$N69/30)+1--$N69/30)*SUMIFS(54:54,$1:$1,IC$1+INT(-$N69/30))))</f>
        <v>0</v>
      </c>
      <c r="ID69" s="40">
        <f>IF(ID$7="",0,IF(ID$1=MAX($1:$1),$R54-SUM($T69:IC69),IF(ID$1=1,SUMIFS(54:54,$1:$1,"&gt;="&amp;1,$1:$1,"&lt;="&amp;INT(-$N69/30))+(-$N69/30-INT(-$N69/30))*SUMIFS(54:54,$1:$1,INT(-$N69/30)+1),0)+(-$N69/30-INT(-$N69/30))*SUMIFS(54:54,$1:$1,ID$1+INT(-$N69/30)+1)+(INT(-$N69/30)+1--$N69/30)*SUMIFS(54:54,$1:$1,ID$1+INT(-$N69/30))))</f>
        <v>0</v>
      </c>
      <c r="IE69" s="40">
        <f>IF(IE$7="",0,IF(IE$1=MAX($1:$1),$R54-SUM($T69:ID69),IF(IE$1=1,SUMIFS(54:54,$1:$1,"&gt;="&amp;1,$1:$1,"&lt;="&amp;INT(-$N69/30))+(-$N69/30-INT(-$N69/30))*SUMIFS(54:54,$1:$1,INT(-$N69/30)+1),0)+(-$N69/30-INT(-$N69/30))*SUMIFS(54:54,$1:$1,IE$1+INT(-$N69/30)+1)+(INT(-$N69/30)+1--$N69/30)*SUMIFS(54:54,$1:$1,IE$1+INT(-$N69/30))))</f>
        <v>0</v>
      </c>
      <c r="IF69" s="40">
        <f>IF(IF$7="",0,IF(IF$1=MAX($1:$1),$R54-SUM($T69:IE69),IF(IF$1=1,SUMIFS(54:54,$1:$1,"&gt;="&amp;1,$1:$1,"&lt;="&amp;INT(-$N69/30))+(-$N69/30-INT(-$N69/30))*SUMIFS(54:54,$1:$1,INT(-$N69/30)+1),0)+(-$N69/30-INT(-$N69/30))*SUMIFS(54:54,$1:$1,IF$1+INT(-$N69/30)+1)+(INT(-$N69/30)+1--$N69/30)*SUMIFS(54:54,$1:$1,IF$1+INT(-$N69/30))))</f>
        <v>0</v>
      </c>
      <c r="IG69" s="40">
        <f>IF(IG$7="",0,IF(IG$1=MAX($1:$1),$R54-SUM($T69:IF69),IF(IG$1=1,SUMIFS(54:54,$1:$1,"&gt;="&amp;1,$1:$1,"&lt;="&amp;INT(-$N69/30))+(-$N69/30-INT(-$N69/30))*SUMIFS(54:54,$1:$1,INT(-$N69/30)+1),0)+(-$N69/30-INT(-$N69/30))*SUMIFS(54:54,$1:$1,IG$1+INT(-$N69/30)+1)+(INT(-$N69/30)+1--$N69/30)*SUMIFS(54:54,$1:$1,IG$1+INT(-$N69/30))))</f>
        <v>0</v>
      </c>
      <c r="IH69" s="40">
        <f>IF(IH$7="",0,IF(IH$1=MAX($1:$1),$R54-SUM($T69:IG69),IF(IH$1=1,SUMIFS(54:54,$1:$1,"&gt;="&amp;1,$1:$1,"&lt;="&amp;INT(-$N69/30))+(-$N69/30-INT(-$N69/30))*SUMIFS(54:54,$1:$1,INT(-$N69/30)+1),0)+(-$N69/30-INT(-$N69/30))*SUMIFS(54:54,$1:$1,IH$1+INT(-$N69/30)+1)+(INT(-$N69/30)+1--$N69/30)*SUMIFS(54:54,$1:$1,IH$1+INT(-$N69/30))))</f>
        <v>0</v>
      </c>
      <c r="II69" s="40">
        <f>IF(II$7="",0,IF(II$1=MAX($1:$1),$R54-SUM($T69:IH69),IF(II$1=1,SUMIFS(54:54,$1:$1,"&gt;="&amp;1,$1:$1,"&lt;="&amp;INT(-$N69/30))+(-$N69/30-INT(-$N69/30))*SUMIFS(54:54,$1:$1,INT(-$N69/30)+1),0)+(-$N69/30-INT(-$N69/30))*SUMIFS(54:54,$1:$1,II$1+INT(-$N69/30)+1)+(INT(-$N69/30)+1--$N69/30)*SUMIFS(54:54,$1:$1,II$1+INT(-$N69/30))))</f>
        <v>0</v>
      </c>
      <c r="IJ69" s="40">
        <f>IF(IJ$7="",0,IF(IJ$1=MAX($1:$1),$R54-SUM($T69:II69),IF(IJ$1=1,SUMIFS(54:54,$1:$1,"&gt;="&amp;1,$1:$1,"&lt;="&amp;INT(-$N69/30))+(-$N69/30-INT(-$N69/30))*SUMIFS(54:54,$1:$1,INT(-$N69/30)+1),0)+(-$N69/30-INT(-$N69/30))*SUMIFS(54:54,$1:$1,IJ$1+INT(-$N69/30)+1)+(INT(-$N69/30)+1--$N69/30)*SUMIFS(54:54,$1:$1,IJ$1+INT(-$N69/30))))</f>
        <v>0</v>
      </c>
      <c r="IK69" s="40">
        <f>IF(IK$7="",0,IF(IK$1=MAX($1:$1),$R54-SUM($T69:IJ69),IF(IK$1=1,SUMIFS(54:54,$1:$1,"&gt;="&amp;1,$1:$1,"&lt;="&amp;INT(-$N69/30))+(-$N69/30-INT(-$N69/30))*SUMIFS(54:54,$1:$1,INT(-$N69/30)+1),0)+(-$N69/30-INT(-$N69/30))*SUMIFS(54:54,$1:$1,IK$1+INT(-$N69/30)+1)+(INT(-$N69/30)+1--$N69/30)*SUMIFS(54:54,$1:$1,IK$1+INT(-$N69/30))))</f>
        <v>0</v>
      </c>
      <c r="IL69" s="40">
        <f>IF(IL$7="",0,IF(IL$1=MAX($1:$1),$R54-SUM($T69:IK69),IF(IL$1=1,SUMIFS(54:54,$1:$1,"&gt;="&amp;1,$1:$1,"&lt;="&amp;INT(-$N69/30))+(-$N69/30-INT(-$N69/30))*SUMIFS(54:54,$1:$1,INT(-$N69/30)+1),0)+(-$N69/30-INT(-$N69/30))*SUMIFS(54:54,$1:$1,IL$1+INT(-$N69/30)+1)+(INT(-$N69/30)+1--$N69/30)*SUMIFS(54:54,$1:$1,IL$1+INT(-$N69/30))))</f>
        <v>0</v>
      </c>
      <c r="IM69" s="40">
        <f>IF(IM$7="",0,IF(IM$1=MAX($1:$1),$R54-SUM($T69:IL69),IF(IM$1=1,SUMIFS(54:54,$1:$1,"&gt;="&amp;1,$1:$1,"&lt;="&amp;INT(-$N69/30))+(-$N69/30-INT(-$N69/30))*SUMIFS(54:54,$1:$1,INT(-$N69/30)+1),0)+(-$N69/30-INT(-$N69/30))*SUMIFS(54:54,$1:$1,IM$1+INT(-$N69/30)+1)+(INT(-$N69/30)+1--$N69/30)*SUMIFS(54:54,$1:$1,IM$1+INT(-$N69/30))))</f>
        <v>0</v>
      </c>
      <c r="IN69" s="40">
        <f>IF(IN$7="",0,IF(IN$1=MAX($1:$1),$R54-SUM($T69:IM69),IF(IN$1=1,SUMIFS(54:54,$1:$1,"&gt;="&amp;1,$1:$1,"&lt;="&amp;INT(-$N69/30))+(-$N69/30-INT(-$N69/30))*SUMIFS(54:54,$1:$1,INT(-$N69/30)+1),0)+(-$N69/30-INT(-$N69/30))*SUMIFS(54:54,$1:$1,IN$1+INT(-$N69/30)+1)+(INT(-$N69/30)+1--$N69/30)*SUMIFS(54:54,$1:$1,IN$1+INT(-$N69/30))))</f>
        <v>0</v>
      </c>
      <c r="IO69" s="40">
        <f>IF(IO$7="",0,IF(IO$1=MAX($1:$1),$R54-SUM($T69:IN69),IF(IO$1=1,SUMIFS(54:54,$1:$1,"&gt;="&amp;1,$1:$1,"&lt;="&amp;INT(-$N69/30))+(-$N69/30-INT(-$N69/30))*SUMIFS(54:54,$1:$1,INT(-$N69/30)+1),0)+(-$N69/30-INT(-$N69/30))*SUMIFS(54:54,$1:$1,IO$1+INT(-$N69/30)+1)+(INT(-$N69/30)+1--$N69/30)*SUMIFS(54:54,$1:$1,IO$1+INT(-$N69/30))))</f>
        <v>0</v>
      </c>
      <c r="IP69" s="40">
        <f>IF(IP$7="",0,IF(IP$1=MAX($1:$1),$R54-SUM($T69:IO69),IF(IP$1=1,SUMIFS(54:54,$1:$1,"&gt;="&amp;1,$1:$1,"&lt;="&amp;INT(-$N69/30))+(-$N69/30-INT(-$N69/30))*SUMIFS(54:54,$1:$1,INT(-$N69/30)+1),0)+(-$N69/30-INT(-$N69/30))*SUMIFS(54:54,$1:$1,IP$1+INT(-$N69/30)+1)+(INT(-$N69/30)+1--$N69/30)*SUMIFS(54:54,$1:$1,IP$1+INT(-$N69/30))))</f>
        <v>0</v>
      </c>
      <c r="IQ69" s="40">
        <f>IF(IQ$7="",0,IF(IQ$1=MAX($1:$1),$R54-SUM($T69:IP69),IF(IQ$1=1,SUMIFS(54:54,$1:$1,"&gt;="&amp;1,$1:$1,"&lt;="&amp;INT(-$N69/30))+(-$N69/30-INT(-$N69/30))*SUMIFS(54:54,$1:$1,INT(-$N69/30)+1),0)+(-$N69/30-INT(-$N69/30))*SUMIFS(54:54,$1:$1,IQ$1+INT(-$N69/30)+1)+(INT(-$N69/30)+1--$N69/30)*SUMIFS(54:54,$1:$1,IQ$1+INT(-$N69/30))))</f>
        <v>0</v>
      </c>
      <c r="IR69" s="40">
        <f>IF(IR$7="",0,IF(IR$1=MAX($1:$1),$R54-SUM($T69:IQ69),IF(IR$1=1,SUMIFS(54:54,$1:$1,"&gt;="&amp;1,$1:$1,"&lt;="&amp;INT(-$N69/30))+(-$N69/30-INT(-$N69/30))*SUMIFS(54:54,$1:$1,INT(-$N69/30)+1),0)+(-$N69/30-INT(-$N69/30))*SUMIFS(54:54,$1:$1,IR$1+INT(-$N69/30)+1)+(INT(-$N69/30)+1--$N69/30)*SUMIFS(54:54,$1:$1,IR$1+INT(-$N69/30))))</f>
        <v>0</v>
      </c>
      <c r="IS69" s="40">
        <f>IF(IS$7="",0,IF(IS$1=MAX($1:$1),$R54-SUM($T69:IR69),IF(IS$1=1,SUMIFS(54:54,$1:$1,"&gt;="&amp;1,$1:$1,"&lt;="&amp;INT(-$N69/30))+(-$N69/30-INT(-$N69/30))*SUMIFS(54:54,$1:$1,INT(-$N69/30)+1),0)+(-$N69/30-INT(-$N69/30))*SUMIFS(54:54,$1:$1,IS$1+INT(-$N69/30)+1)+(INT(-$N69/30)+1--$N69/30)*SUMIFS(54:54,$1:$1,IS$1+INT(-$N69/30))))</f>
        <v>0</v>
      </c>
      <c r="IT69" s="40">
        <f>IF(IT$7="",0,IF(IT$1=MAX($1:$1),$R54-SUM($T69:IS69),IF(IT$1=1,SUMIFS(54:54,$1:$1,"&gt;="&amp;1,$1:$1,"&lt;="&amp;INT(-$N69/30))+(-$N69/30-INT(-$N69/30))*SUMIFS(54:54,$1:$1,INT(-$N69/30)+1),0)+(-$N69/30-INT(-$N69/30))*SUMIFS(54:54,$1:$1,IT$1+INT(-$N69/30)+1)+(INT(-$N69/30)+1--$N69/30)*SUMIFS(54:54,$1:$1,IT$1+INT(-$N69/30))))</f>
        <v>0</v>
      </c>
      <c r="IU69" s="40">
        <f>IF(IU$7="",0,IF(IU$1=MAX($1:$1),$R54-SUM($T69:IT69),IF(IU$1=1,SUMIFS(54:54,$1:$1,"&gt;="&amp;1,$1:$1,"&lt;="&amp;INT(-$N69/30))+(-$N69/30-INT(-$N69/30))*SUMIFS(54:54,$1:$1,INT(-$N69/30)+1),0)+(-$N69/30-INT(-$N69/30))*SUMIFS(54:54,$1:$1,IU$1+INT(-$N69/30)+1)+(INT(-$N69/30)+1--$N69/30)*SUMIFS(54:54,$1:$1,IU$1+INT(-$N69/30))))</f>
        <v>0</v>
      </c>
      <c r="IV69" s="40">
        <f>IF(IV$7="",0,IF(IV$1=MAX($1:$1),$R54-SUM($T69:IU69),IF(IV$1=1,SUMIFS(54:54,$1:$1,"&gt;="&amp;1,$1:$1,"&lt;="&amp;INT(-$N69/30))+(-$N69/30-INT(-$N69/30))*SUMIFS(54:54,$1:$1,INT(-$N69/30)+1),0)+(-$N69/30-INT(-$N69/30))*SUMIFS(54:54,$1:$1,IV$1+INT(-$N69/30)+1)+(INT(-$N69/30)+1--$N69/30)*SUMIFS(54:54,$1:$1,IV$1+INT(-$N69/30))))</f>
        <v>0</v>
      </c>
      <c r="IW69" s="40">
        <f>IF(IW$7="",0,IF(IW$1=MAX($1:$1),$R54-SUM($T69:IV69),IF(IW$1=1,SUMIFS(54:54,$1:$1,"&gt;="&amp;1,$1:$1,"&lt;="&amp;INT(-$N69/30))+(-$N69/30-INT(-$N69/30))*SUMIFS(54:54,$1:$1,INT(-$N69/30)+1),0)+(-$N69/30-INT(-$N69/30))*SUMIFS(54:54,$1:$1,IW$1+INT(-$N69/30)+1)+(INT(-$N69/30)+1--$N69/30)*SUMIFS(54:54,$1:$1,IW$1+INT(-$N69/30))))</f>
        <v>0</v>
      </c>
      <c r="IX69" s="40">
        <f>IF(IX$7="",0,IF(IX$1=MAX($1:$1),$R54-SUM($T69:IW69),IF(IX$1=1,SUMIFS(54:54,$1:$1,"&gt;="&amp;1,$1:$1,"&lt;="&amp;INT(-$N69/30))+(-$N69/30-INT(-$N69/30))*SUMIFS(54:54,$1:$1,INT(-$N69/30)+1),0)+(-$N69/30-INT(-$N69/30))*SUMIFS(54:54,$1:$1,IX$1+INT(-$N69/30)+1)+(INT(-$N69/30)+1--$N69/30)*SUMIFS(54:54,$1:$1,IX$1+INT(-$N69/30))))</f>
        <v>0</v>
      </c>
      <c r="IY69" s="40">
        <f>IF(IY$7="",0,IF(IY$1=MAX($1:$1),$R54-SUM($T69:IX69),IF(IY$1=1,SUMIFS(54:54,$1:$1,"&gt;="&amp;1,$1:$1,"&lt;="&amp;INT(-$N69/30))+(-$N69/30-INT(-$N69/30))*SUMIFS(54:54,$1:$1,INT(-$N69/30)+1),0)+(-$N69/30-INT(-$N69/30))*SUMIFS(54:54,$1:$1,IY$1+INT(-$N69/30)+1)+(INT(-$N69/30)+1--$N69/30)*SUMIFS(54:54,$1:$1,IY$1+INT(-$N69/30))))</f>
        <v>0</v>
      </c>
      <c r="IZ69" s="40">
        <f>IF(IZ$7="",0,IF(IZ$1=MAX($1:$1),$R54-SUM($T69:IY69),IF(IZ$1=1,SUMIFS(54:54,$1:$1,"&gt;="&amp;1,$1:$1,"&lt;="&amp;INT(-$N69/30))+(-$N69/30-INT(-$N69/30))*SUMIFS(54:54,$1:$1,INT(-$N69/30)+1),0)+(-$N69/30-INT(-$N69/30))*SUMIFS(54:54,$1:$1,IZ$1+INT(-$N69/30)+1)+(INT(-$N69/30)+1--$N69/30)*SUMIFS(54:54,$1:$1,IZ$1+INT(-$N69/30))))</f>
        <v>0</v>
      </c>
      <c r="JA69" s="40">
        <f>IF(JA$7="",0,IF(JA$1=MAX($1:$1),$R54-SUM($T69:IZ69),IF(JA$1=1,SUMIFS(54:54,$1:$1,"&gt;="&amp;1,$1:$1,"&lt;="&amp;INT(-$N69/30))+(-$N69/30-INT(-$N69/30))*SUMIFS(54:54,$1:$1,INT(-$N69/30)+1),0)+(-$N69/30-INT(-$N69/30))*SUMIFS(54:54,$1:$1,JA$1+INT(-$N69/30)+1)+(INT(-$N69/30)+1--$N69/30)*SUMIFS(54:54,$1:$1,JA$1+INT(-$N69/30))))</f>
        <v>0</v>
      </c>
      <c r="JB69" s="40">
        <f>IF(JB$7="",0,IF(JB$1=MAX($1:$1),$R54-SUM($T69:JA69),IF(JB$1=1,SUMIFS(54:54,$1:$1,"&gt;="&amp;1,$1:$1,"&lt;="&amp;INT(-$N69/30))+(-$N69/30-INT(-$N69/30))*SUMIFS(54:54,$1:$1,INT(-$N69/30)+1),0)+(-$N69/30-INT(-$N69/30))*SUMIFS(54:54,$1:$1,JB$1+INT(-$N69/30)+1)+(INT(-$N69/30)+1--$N69/30)*SUMIFS(54:54,$1:$1,JB$1+INT(-$N69/30))))</f>
        <v>0</v>
      </c>
      <c r="JC69" s="40">
        <f>IF(JC$7="",0,IF(JC$1=MAX($1:$1),$R54-SUM($T69:JB69),IF(JC$1=1,SUMIFS(54:54,$1:$1,"&gt;="&amp;1,$1:$1,"&lt;="&amp;INT(-$N69/30))+(-$N69/30-INT(-$N69/30))*SUMIFS(54:54,$1:$1,INT(-$N69/30)+1),0)+(-$N69/30-INT(-$N69/30))*SUMIFS(54:54,$1:$1,JC$1+INT(-$N69/30)+1)+(INT(-$N69/30)+1--$N69/30)*SUMIFS(54:54,$1:$1,JC$1+INT(-$N69/30))))</f>
        <v>0</v>
      </c>
      <c r="JD69" s="40">
        <f>IF(JD$7="",0,IF(JD$1=MAX($1:$1),$R54-SUM($T69:JC69),IF(JD$1=1,SUMIFS(54:54,$1:$1,"&gt;="&amp;1,$1:$1,"&lt;="&amp;INT(-$N69/30))+(-$N69/30-INT(-$N69/30))*SUMIFS(54:54,$1:$1,INT(-$N69/30)+1),0)+(-$N69/30-INT(-$N69/30))*SUMIFS(54:54,$1:$1,JD$1+INT(-$N69/30)+1)+(INT(-$N69/30)+1--$N69/30)*SUMIFS(54:54,$1:$1,JD$1+INT(-$N69/30))))</f>
        <v>0</v>
      </c>
      <c r="JE69" s="40">
        <f>IF(JE$7="",0,IF(JE$1=MAX($1:$1),$R54-SUM($T69:JD69),IF(JE$1=1,SUMIFS(54:54,$1:$1,"&gt;="&amp;1,$1:$1,"&lt;="&amp;INT(-$N69/30))+(-$N69/30-INT(-$N69/30))*SUMIFS(54:54,$1:$1,INT(-$N69/30)+1),0)+(-$N69/30-INT(-$N69/30))*SUMIFS(54:54,$1:$1,JE$1+INT(-$N69/30)+1)+(INT(-$N69/30)+1--$N69/30)*SUMIFS(54:54,$1:$1,JE$1+INT(-$N69/30))))</f>
        <v>0</v>
      </c>
      <c r="JF69" s="40">
        <f>IF(JF$7="",0,IF(JF$1=MAX($1:$1),$R54-SUM($T69:JE69),IF(JF$1=1,SUMIFS(54:54,$1:$1,"&gt;="&amp;1,$1:$1,"&lt;="&amp;INT(-$N69/30))+(-$N69/30-INT(-$N69/30))*SUMIFS(54:54,$1:$1,INT(-$N69/30)+1),0)+(-$N69/30-INT(-$N69/30))*SUMIFS(54:54,$1:$1,JF$1+INT(-$N69/30)+1)+(INT(-$N69/30)+1--$N69/30)*SUMIFS(54:54,$1:$1,JF$1+INT(-$N69/30))))</f>
        <v>0</v>
      </c>
      <c r="JG69" s="40">
        <f>IF(JG$7="",0,IF(JG$1=MAX($1:$1),$R54-SUM($T69:JF69),IF(JG$1=1,SUMIFS(54:54,$1:$1,"&gt;="&amp;1,$1:$1,"&lt;="&amp;INT(-$N69/30))+(-$N69/30-INT(-$N69/30))*SUMIFS(54:54,$1:$1,INT(-$N69/30)+1),0)+(-$N69/30-INT(-$N69/30))*SUMIFS(54:54,$1:$1,JG$1+INT(-$N69/30)+1)+(INT(-$N69/30)+1--$N69/30)*SUMIFS(54:54,$1:$1,JG$1+INT(-$N69/30))))</f>
        <v>0</v>
      </c>
      <c r="JH69" s="40">
        <f>IF(JH$7="",0,IF(JH$1=MAX($1:$1),$R54-SUM($T69:JG69),IF(JH$1=1,SUMIFS(54:54,$1:$1,"&gt;="&amp;1,$1:$1,"&lt;="&amp;INT(-$N69/30))+(-$N69/30-INT(-$N69/30))*SUMIFS(54:54,$1:$1,INT(-$N69/30)+1),0)+(-$N69/30-INT(-$N69/30))*SUMIFS(54:54,$1:$1,JH$1+INT(-$N69/30)+1)+(INT(-$N69/30)+1--$N69/30)*SUMIFS(54:54,$1:$1,JH$1+INT(-$N69/30))))</f>
        <v>0</v>
      </c>
      <c r="JI69" s="40">
        <f>IF(JI$7="",0,IF(JI$1=MAX($1:$1),$R54-SUM($T69:JH69),IF(JI$1=1,SUMIFS(54:54,$1:$1,"&gt;="&amp;1,$1:$1,"&lt;="&amp;INT(-$N69/30))+(-$N69/30-INT(-$N69/30))*SUMIFS(54:54,$1:$1,INT(-$N69/30)+1),0)+(-$N69/30-INT(-$N69/30))*SUMIFS(54:54,$1:$1,JI$1+INT(-$N69/30)+1)+(INT(-$N69/30)+1--$N69/30)*SUMIFS(54:54,$1:$1,JI$1+INT(-$N69/30))))</f>
        <v>0</v>
      </c>
      <c r="JJ69" s="40">
        <f>IF(JJ$7="",0,IF(JJ$1=MAX($1:$1),$R54-SUM($T69:JI69),IF(JJ$1=1,SUMIFS(54:54,$1:$1,"&gt;="&amp;1,$1:$1,"&lt;="&amp;INT(-$N69/30))+(-$N69/30-INT(-$N69/30))*SUMIFS(54:54,$1:$1,INT(-$N69/30)+1),0)+(-$N69/30-INT(-$N69/30))*SUMIFS(54:54,$1:$1,JJ$1+INT(-$N69/30)+1)+(INT(-$N69/30)+1--$N69/30)*SUMIFS(54:54,$1:$1,JJ$1+INT(-$N69/30))))</f>
        <v>0</v>
      </c>
      <c r="JK69" s="40">
        <f>IF(JK$7="",0,IF(JK$1=MAX($1:$1),$R54-SUM($T69:JJ69),IF(JK$1=1,SUMIFS(54:54,$1:$1,"&gt;="&amp;1,$1:$1,"&lt;="&amp;INT(-$N69/30))+(-$N69/30-INT(-$N69/30))*SUMIFS(54:54,$1:$1,INT(-$N69/30)+1),0)+(-$N69/30-INT(-$N69/30))*SUMIFS(54:54,$1:$1,JK$1+INT(-$N69/30)+1)+(INT(-$N69/30)+1--$N69/30)*SUMIFS(54:54,$1:$1,JK$1+INT(-$N69/30))))</f>
        <v>0</v>
      </c>
      <c r="JL69" s="40">
        <f>IF(JL$7="",0,IF(JL$1=MAX($1:$1),$R54-SUM($T69:JK69),IF(JL$1=1,SUMIFS(54:54,$1:$1,"&gt;="&amp;1,$1:$1,"&lt;="&amp;INT(-$N69/30))+(-$N69/30-INT(-$N69/30))*SUMIFS(54:54,$1:$1,INT(-$N69/30)+1),0)+(-$N69/30-INT(-$N69/30))*SUMIFS(54:54,$1:$1,JL$1+INT(-$N69/30)+1)+(INT(-$N69/30)+1--$N69/30)*SUMIFS(54:54,$1:$1,JL$1+INT(-$N69/30))))</f>
        <v>0</v>
      </c>
      <c r="JM69" s="40">
        <f>IF(JM$7="",0,IF(JM$1=MAX($1:$1),$R54-SUM($T69:JL69),IF(JM$1=1,SUMIFS(54:54,$1:$1,"&gt;="&amp;1,$1:$1,"&lt;="&amp;INT(-$N69/30))+(-$N69/30-INT(-$N69/30))*SUMIFS(54:54,$1:$1,INT(-$N69/30)+1),0)+(-$N69/30-INT(-$N69/30))*SUMIFS(54:54,$1:$1,JM$1+INT(-$N69/30)+1)+(INT(-$N69/30)+1--$N69/30)*SUMIFS(54:54,$1:$1,JM$1+INT(-$N69/30))))</f>
        <v>0</v>
      </c>
      <c r="JN69" s="40">
        <f>IF(JN$7="",0,IF(JN$1=MAX($1:$1),$R54-SUM($T69:JM69),IF(JN$1=1,SUMIFS(54:54,$1:$1,"&gt;="&amp;1,$1:$1,"&lt;="&amp;INT(-$N69/30))+(-$N69/30-INT(-$N69/30))*SUMIFS(54:54,$1:$1,INT(-$N69/30)+1),0)+(-$N69/30-INT(-$N69/30))*SUMIFS(54:54,$1:$1,JN$1+INT(-$N69/30)+1)+(INT(-$N69/30)+1--$N69/30)*SUMIFS(54:54,$1:$1,JN$1+INT(-$N69/30))))</f>
        <v>0</v>
      </c>
      <c r="JO69" s="40">
        <f>IF(JO$7="",0,IF(JO$1=MAX($1:$1),$R54-SUM($T69:JN69),IF(JO$1=1,SUMIFS(54:54,$1:$1,"&gt;="&amp;1,$1:$1,"&lt;="&amp;INT(-$N69/30))+(-$N69/30-INT(-$N69/30))*SUMIFS(54:54,$1:$1,INT(-$N69/30)+1),0)+(-$N69/30-INT(-$N69/30))*SUMIFS(54:54,$1:$1,JO$1+INT(-$N69/30)+1)+(INT(-$N69/30)+1--$N69/30)*SUMIFS(54:54,$1:$1,JO$1+INT(-$N69/30))))</f>
        <v>0</v>
      </c>
      <c r="JP69" s="40">
        <f>IF(JP$7="",0,IF(JP$1=MAX($1:$1),$R54-SUM($T69:JO69),IF(JP$1=1,SUMIFS(54:54,$1:$1,"&gt;="&amp;1,$1:$1,"&lt;="&amp;INT(-$N69/30))+(-$N69/30-INT(-$N69/30))*SUMIFS(54:54,$1:$1,INT(-$N69/30)+1),0)+(-$N69/30-INT(-$N69/30))*SUMIFS(54:54,$1:$1,JP$1+INT(-$N69/30)+1)+(INT(-$N69/30)+1--$N69/30)*SUMIFS(54:54,$1:$1,JP$1+INT(-$N69/30))))</f>
        <v>0</v>
      </c>
      <c r="JQ69" s="40">
        <f>IF(JQ$7="",0,IF(JQ$1=MAX($1:$1),$R54-SUM($T69:JP69),IF(JQ$1=1,SUMIFS(54:54,$1:$1,"&gt;="&amp;1,$1:$1,"&lt;="&amp;INT(-$N69/30))+(-$N69/30-INT(-$N69/30))*SUMIFS(54:54,$1:$1,INT(-$N69/30)+1),0)+(-$N69/30-INT(-$N69/30))*SUMIFS(54:54,$1:$1,JQ$1+INT(-$N69/30)+1)+(INT(-$N69/30)+1--$N69/30)*SUMIFS(54:54,$1:$1,JQ$1+INT(-$N69/30))))</f>
        <v>0</v>
      </c>
      <c r="JR69" s="40">
        <f>IF(JR$7="",0,IF(JR$1=MAX($1:$1),$R54-SUM($T69:JQ69),IF(JR$1=1,SUMIFS(54:54,$1:$1,"&gt;="&amp;1,$1:$1,"&lt;="&amp;INT(-$N69/30))+(-$N69/30-INT(-$N69/30))*SUMIFS(54:54,$1:$1,INT(-$N69/30)+1),0)+(-$N69/30-INT(-$N69/30))*SUMIFS(54:54,$1:$1,JR$1+INT(-$N69/30)+1)+(INT(-$N69/30)+1--$N69/30)*SUMIFS(54:54,$1:$1,JR$1+INT(-$N69/30))))</f>
        <v>0</v>
      </c>
      <c r="JS69" s="40">
        <f>IF(JS$7="",0,IF(JS$1=MAX($1:$1),$R54-SUM($T69:JR69),IF(JS$1=1,SUMIFS(54:54,$1:$1,"&gt;="&amp;1,$1:$1,"&lt;="&amp;INT(-$N69/30))+(-$N69/30-INT(-$N69/30))*SUMIFS(54:54,$1:$1,INT(-$N69/30)+1),0)+(-$N69/30-INT(-$N69/30))*SUMIFS(54:54,$1:$1,JS$1+INT(-$N69/30)+1)+(INT(-$N69/30)+1--$N69/30)*SUMIFS(54:54,$1:$1,JS$1+INT(-$N69/30))))</f>
        <v>0</v>
      </c>
      <c r="JT69" s="40">
        <f>IF(JT$7="",0,IF(JT$1=MAX($1:$1),$R54-SUM($T69:JS69),IF(JT$1=1,SUMIFS(54:54,$1:$1,"&gt;="&amp;1,$1:$1,"&lt;="&amp;INT(-$N69/30))+(-$N69/30-INT(-$N69/30))*SUMIFS(54:54,$1:$1,INT(-$N69/30)+1),0)+(-$N69/30-INT(-$N69/30))*SUMIFS(54:54,$1:$1,JT$1+INT(-$N69/30)+1)+(INT(-$N69/30)+1--$N69/30)*SUMIFS(54:54,$1:$1,JT$1+INT(-$N69/30))))</f>
        <v>0</v>
      </c>
      <c r="JU69" s="40">
        <f>IF(JU$7="",0,IF(JU$1=MAX($1:$1),$R54-SUM($T69:JT69),IF(JU$1=1,SUMIFS(54:54,$1:$1,"&gt;="&amp;1,$1:$1,"&lt;="&amp;INT(-$N69/30))+(-$N69/30-INT(-$N69/30))*SUMIFS(54:54,$1:$1,INT(-$N69/30)+1),0)+(-$N69/30-INT(-$N69/30))*SUMIFS(54:54,$1:$1,JU$1+INT(-$N69/30)+1)+(INT(-$N69/30)+1--$N69/30)*SUMIFS(54:54,$1:$1,JU$1+INT(-$N69/30))))</f>
        <v>0</v>
      </c>
      <c r="JV69" s="40">
        <f>IF(JV$7="",0,IF(JV$1=MAX($1:$1),$R54-SUM($T69:JU69),IF(JV$1=1,SUMIFS(54:54,$1:$1,"&gt;="&amp;1,$1:$1,"&lt;="&amp;INT(-$N69/30))+(-$N69/30-INT(-$N69/30))*SUMIFS(54:54,$1:$1,INT(-$N69/30)+1),0)+(-$N69/30-INT(-$N69/30))*SUMIFS(54:54,$1:$1,JV$1+INT(-$N69/30)+1)+(INT(-$N69/30)+1--$N69/30)*SUMIFS(54:54,$1:$1,JV$1+INT(-$N69/30))))</f>
        <v>0</v>
      </c>
      <c r="JW69" s="40">
        <f>IF(JW$7="",0,IF(JW$1=MAX($1:$1),$R54-SUM($T69:JV69),IF(JW$1=1,SUMIFS(54:54,$1:$1,"&gt;="&amp;1,$1:$1,"&lt;="&amp;INT(-$N69/30))+(-$N69/30-INT(-$N69/30))*SUMIFS(54:54,$1:$1,INT(-$N69/30)+1),0)+(-$N69/30-INT(-$N69/30))*SUMIFS(54:54,$1:$1,JW$1+INT(-$N69/30)+1)+(INT(-$N69/30)+1--$N69/30)*SUMIFS(54:54,$1:$1,JW$1+INT(-$N69/30))))</f>
        <v>0</v>
      </c>
      <c r="JX69" s="40">
        <f>IF(JX$7="",0,IF(JX$1=MAX($1:$1),$R54-SUM($T69:JW69),IF(JX$1=1,SUMIFS(54:54,$1:$1,"&gt;="&amp;1,$1:$1,"&lt;="&amp;INT(-$N69/30))+(-$N69/30-INT(-$N69/30))*SUMIFS(54:54,$1:$1,INT(-$N69/30)+1),0)+(-$N69/30-INT(-$N69/30))*SUMIFS(54:54,$1:$1,JX$1+INT(-$N69/30)+1)+(INT(-$N69/30)+1--$N69/30)*SUMIFS(54:54,$1:$1,JX$1+INT(-$N69/30))))</f>
        <v>0</v>
      </c>
      <c r="JY69" s="40">
        <f>IF(JY$7="",0,IF(JY$1=MAX($1:$1),$R54-SUM($T69:JX69),IF(JY$1=1,SUMIFS(54:54,$1:$1,"&gt;="&amp;1,$1:$1,"&lt;="&amp;INT(-$N69/30))+(-$N69/30-INT(-$N69/30))*SUMIFS(54:54,$1:$1,INT(-$N69/30)+1),0)+(-$N69/30-INT(-$N69/30))*SUMIFS(54:54,$1:$1,JY$1+INT(-$N69/30)+1)+(INT(-$N69/30)+1--$N69/30)*SUMIFS(54:54,$1:$1,JY$1+INT(-$N69/30))))</f>
        <v>0</v>
      </c>
      <c r="JZ69" s="40">
        <f>IF(JZ$7="",0,IF(JZ$1=MAX($1:$1),$R54-SUM($T69:JY69),IF(JZ$1=1,SUMIFS(54:54,$1:$1,"&gt;="&amp;1,$1:$1,"&lt;="&amp;INT(-$N69/30))+(-$N69/30-INT(-$N69/30))*SUMIFS(54:54,$1:$1,INT(-$N69/30)+1),0)+(-$N69/30-INT(-$N69/30))*SUMIFS(54:54,$1:$1,JZ$1+INT(-$N69/30)+1)+(INT(-$N69/30)+1--$N69/30)*SUMIFS(54:54,$1:$1,JZ$1+INT(-$N69/30))))</f>
        <v>0</v>
      </c>
      <c r="KA69" s="40">
        <f>IF(KA$7="",0,IF(KA$1=MAX($1:$1),$R54-SUM($T69:JZ69),IF(KA$1=1,SUMIFS(54:54,$1:$1,"&gt;="&amp;1,$1:$1,"&lt;="&amp;INT(-$N69/30))+(-$N69/30-INT(-$N69/30))*SUMIFS(54:54,$1:$1,INT(-$N69/30)+1),0)+(-$N69/30-INT(-$N69/30))*SUMIFS(54:54,$1:$1,KA$1+INT(-$N69/30)+1)+(INT(-$N69/30)+1--$N69/30)*SUMIFS(54:54,$1:$1,KA$1+INT(-$N69/30))))</f>
        <v>0</v>
      </c>
      <c r="KB69" s="40">
        <f>IF(KB$7="",0,IF(KB$1=MAX($1:$1),$R54-SUM($T69:KA69),IF(KB$1=1,SUMIFS(54:54,$1:$1,"&gt;="&amp;1,$1:$1,"&lt;="&amp;INT(-$N69/30))+(-$N69/30-INT(-$N69/30))*SUMIFS(54:54,$1:$1,INT(-$N69/30)+1),0)+(-$N69/30-INT(-$N69/30))*SUMIFS(54:54,$1:$1,KB$1+INT(-$N69/30)+1)+(INT(-$N69/30)+1--$N69/30)*SUMIFS(54:54,$1:$1,KB$1+INT(-$N69/30))))</f>
        <v>0</v>
      </c>
      <c r="KC69" s="40">
        <f>IF(KC$7="",0,IF(KC$1=MAX($1:$1),$R54-SUM($T69:KB69),IF(KC$1=1,SUMIFS(54:54,$1:$1,"&gt;="&amp;1,$1:$1,"&lt;="&amp;INT(-$N69/30))+(-$N69/30-INT(-$N69/30))*SUMIFS(54:54,$1:$1,INT(-$N69/30)+1),0)+(-$N69/30-INT(-$N69/30))*SUMIFS(54:54,$1:$1,KC$1+INT(-$N69/30)+1)+(INT(-$N69/30)+1--$N69/30)*SUMIFS(54:54,$1:$1,KC$1+INT(-$N69/30))))</f>
        <v>0</v>
      </c>
      <c r="KD69" s="40">
        <f>IF(KD$7="",0,IF(KD$1=MAX($1:$1),$R54-SUM($T69:KC69),IF(KD$1=1,SUMIFS(54:54,$1:$1,"&gt;="&amp;1,$1:$1,"&lt;="&amp;INT(-$N69/30))+(-$N69/30-INT(-$N69/30))*SUMIFS(54:54,$1:$1,INT(-$N69/30)+1),0)+(-$N69/30-INT(-$N69/30))*SUMIFS(54:54,$1:$1,KD$1+INT(-$N69/30)+1)+(INT(-$N69/30)+1--$N69/30)*SUMIFS(54:54,$1:$1,KD$1+INT(-$N69/30))))</f>
        <v>0</v>
      </c>
      <c r="KE69" s="40">
        <f>IF(KE$7="",0,IF(KE$1=MAX($1:$1),$R54-SUM($T69:KD69),IF(KE$1=1,SUMIFS(54:54,$1:$1,"&gt;="&amp;1,$1:$1,"&lt;="&amp;INT(-$N69/30))+(-$N69/30-INT(-$N69/30))*SUMIFS(54:54,$1:$1,INT(-$N69/30)+1),0)+(-$N69/30-INT(-$N69/30))*SUMIFS(54:54,$1:$1,KE$1+INT(-$N69/30)+1)+(INT(-$N69/30)+1--$N69/30)*SUMIFS(54:54,$1:$1,KE$1+INT(-$N69/30))))</f>
        <v>0</v>
      </c>
      <c r="KF69" s="40">
        <f>IF(KF$7="",0,IF(KF$1=MAX($1:$1),$R54-SUM($T69:KE69),IF(KF$1=1,SUMIFS(54:54,$1:$1,"&gt;="&amp;1,$1:$1,"&lt;="&amp;INT(-$N69/30))+(-$N69/30-INT(-$N69/30))*SUMIFS(54:54,$1:$1,INT(-$N69/30)+1),0)+(-$N69/30-INT(-$N69/30))*SUMIFS(54:54,$1:$1,KF$1+INT(-$N69/30)+1)+(INT(-$N69/30)+1--$N69/30)*SUMIFS(54:54,$1:$1,KF$1+INT(-$N69/30))))</f>
        <v>0</v>
      </c>
      <c r="KG69" s="40">
        <f>IF(KG$7="",0,IF(KG$1=MAX($1:$1),$R54-SUM($T69:KF69),IF(KG$1=1,SUMIFS(54:54,$1:$1,"&gt;="&amp;1,$1:$1,"&lt;="&amp;INT(-$N69/30))+(-$N69/30-INT(-$N69/30))*SUMIFS(54:54,$1:$1,INT(-$N69/30)+1),0)+(-$N69/30-INT(-$N69/30))*SUMIFS(54:54,$1:$1,KG$1+INT(-$N69/30)+1)+(INT(-$N69/30)+1--$N69/30)*SUMIFS(54:54,$1:$1,KG$1+INT(-$N69/30))))</f>
        <v>0</v>
      </c>
      <c r="KH69" s="40">
        <f>IF(KH$7="",0,IF(KH$1=MAX($1:$1),$R54-SUM($T69:KG69),IF(KH$1=1,SUMIFS(54:54,$1:$1,"&gt;="&amp;1,$1:$1,"&lt;="&amp;INT(-$N69/30))+(-$N69/30-INT(-$N69/30))*SUMIFS(54:54,$1:$1,INT(-$N69/30)+1),0)+(-$N69/30-INT(-$N69/30))*SUMIFS(54:54,$1:$1,KH$1+INT(-$N69/30)+1)+(INT(-$N69/30)+1--$N69/30)*SUMIFS(54:54,$1:$1,KH$1+INT(-$N69/30))))</f>
        <v>0</v>
      </c>
      <c r="KI69" s="40">
        <f>IF(KI$7="",0,IF(KI$1=MAX($1:$1),$R54-SUM($T69:KH69),IF(KI$1=1,SUMIFS(54:54,$1:$1,"&gt;="&amp;1,$1:$1,"&lt;="&amp;INT(-$N69/30))+(-$N69/30-INT(-$N69/30))*SUMIFS(54:54,$1:$1,INT(-$N69/30)+1),0)+(-$N69/30-INT(-$N69/30))*SUMIFS(54:54,$1:$1,KI$1+INT(-$N69/30)+1)+(INT(-$N69/30)+1--$N69/30)*SUMIFS(54:54,$1:$1,KI$1+INT(-$N69/30))))</f>
        <v>0</v>
      </c>
      <c r="KJ69" s="40">
        <f>IF(KJ$7="",0,IF(KJ$1=MAX($1:$1),$R54-SUM($T69:KI69),IF(KJ$1=1,SUMIFS(54:54,$1:$1,"&gt;="&amp;1,$1:$1,"&lt;="&amp;INT(-$N69/30))+(-$N69/30-INT(-$N69/30))*SUMIFS(54:54,$1:$1,INT(-$N69/30)+1),0)+(-$N69/30-INT(-$N69/30))*SUMIFS(54:54,$1:$1,KJ$1+INT(-$N69/30)+1)+(INT(-$N69/30)+1--$N69/30)*SUMIFS(54:54,$1:$1,KJ$1+INT(-$N69/30))))</f>
        <v>0</v>
      </c>
      <c r="KK69" s="40">
        <f>IF(KK$7="",0,IF(KK$1=MAX($1:$1),$R54-SUM($T69:KJ69),IF(KK$1=1,SUMIFS(54:54,$1:$1,"&gt;="&amp;1,$1:$1,"&lt;="&amp;INT(-$N69/30))+(-$N69/30-INT(-$N69/30))*SUMIFS(54:54,$1:$1,INT(-$N69/30)+1),0)+(-$N69/30-INT(-$N69/30))*SUMIFS(54:54,$1:$1,KK$1+INT(-$N69/30)+1)+(INT(-$N69/30)+1--$N69/30)*SUMIFS(54:54,$1:$1,KK$1+INT(-$N69/30))))</f>
        <v>0</v>
      </c>
      <c r="KL69" s="40">
        <f>IF(KL$7="",0,IF(KL$1=MAX($1:$1),$R54-SUM($T69:KK69),IF(KL$1=1,SUMIFS(54:54,$1:$1,"&gt;="&amp;1,$1:$1,"&lt;="&amp;INT(-$N69/30))+(-$N69/30-INT(-$N69/30))*SUMIFS(54:54,$1:$1,INT(-$N69/30)+1),0)+(-$N69/30-INT(-$N69/30))*SUMIFS(54:54,$1:$1,KL$1+INT(-$N69/30)+1)+(INT(-$N69/30)+1--$N69/30)*SUMIFS(54:54,$1:$1,KL$1+INT(-$N69/30))))</f>
        <v>0</v>
      </c>
      <c r="KM69" s="40">
        <f>IF(KM$7="",0,IF(KM$1=MAX($1:$1),$R54-SUM($T69:KL69),IF(KM$1=1,SUMIFS(54:54,$1:$1,"&gt;="&amp;1,$1:$1,"&lt;="&amp;INT(-$N69/30))+(-$N69/30-INT(-$N69/30))*SUMIFS(54:54,$1:$1,INT(-$N69/30)+1),0)+(-$N69/30-INT(-$N69/30))*SUMIFS(54:54,$1:$1,KM$1+INT(-$N69/30)+1)+(INT(-$N69/30)+1--$N69/30)*SUMIFS(54:54,$1:$1,KM$1+INT(-$N69/30))))</f>
        <v>0</v>
      </c>
      <c r="KN69" s="40">
        <f>IF(KN$7="",0,IF(KN$1=MAX($1:$1),$R54-SUM($T69:KM69),IF(KN$1=1,SUMIFS(54:54,$1:$1,"&gt;="&amp;1,$1:$1,"&lt;="&amp;INT(-$N69/30))+(-$N69/30-INT(-$N69/30))*SUMIFS(54:54,$1:$1,INT(-$N69/30)+1),0)+(-$N69/30-INT(-$N69/30))*SUMIFS(54:54,$1:$1,KN$1+INT(-$N69/30)+1)+(INT(-$N69/30)+1--$N69/30)*SUMIFS(54:54,$1:$1,KN$1+INT(-$N69/30))))</f>
        <v>0</v>
      </c>
      <c r="KO69" s="40">
        <f>IF(KO$7="",0,IF(KO$1=MAX($1:$1),$R54-SUM($T69:KN69),IF(KO$1=1,SUMIFS(54:54,$1:$1,"&gt;="&amp;1,$1:$1,"&lt;="&amp;INT(-$N69/30))+(-$N69/30-INT(-$N69/30))*SUMIFS(54:54,$1:$1,INT(-$N69/30)+1),0)+(-$N69/30-INT(-$N69/30))*SUMIFS(54:54,$1:$1,KO$1+INT(-$N69/30)+1)+(INT(-$N69/30)+1--$N69/30)*SUMIFS(54:54,$1:$1,KO$1+INT(-$N69/30))))</f>
        <v>0</v>
      </c>
      <c r="KP69" s="40">
        <f>IF(KP$7="",0,IF(KP$1=MAX($1:$1),$R54-SUM($T69:KO69),IF(KP$1=1,SUMIFS(54:54,$1:$1,"&gt;="&amp;1,$1:$1,"&lt;="&amp;INT(-$N69/30))+(-$N69/30-INT(-$N69/30))*SUMIFS(54:54,$1:$1,INT(-$N69/30)+1),0)+(-$N69/30-INT(-$N69/30))*SUMIFS(54:54,$1:$1,KP$1+INT(-$N69/30)+1)+(INT(-$N69/30)+1--$N69/30)*SUMIFS(54:54,$1:$1,KP$1+INT(-$N69/30))))</f>
        <v>0</v>
      </c>
      <c r="KQ69" s="40">
        <f>IF(KQ$7="",0,IF(KQ$1=MAX($1:$1),$R54-SUM($T69:KP69),IF(KQ$1=1,SUMIFS(54:54,$1:$1,"&gt;="&amp;1,$1:$1,"&lt;="&amp;INT(-$N69/30))+(-$N69/30-INT(-$N69/30))*SUMIFS(54:54,$1:$1,INT(-$N69/30)+1),0)+(-$N69/30-INT(-$N69/30))*SUMIFS(54:54,$1:$1,KQ$1+INT(-$N69/30)+1)+(INT(-$N69/30)+1--$N69/30)*SUMIFS(54:54,$1:$1,KQ$1+INT(-$N69/30))))</f>
        <v>0</v>
      </c>
      <c r="KR69" s="40">
        <f>IF(KR$7="",0,IF(KR$1=MAX($1:$1),$R54-SUM($T69:KQ69),IF(KR$1=1,SUMIFS(54:54,$1:$1,"&gt;="&amp;1,$1:$1,"&lt;="&amp;INT(-$N69/30))+(-$N69/30-INT(-$N69/30))*SUMIFS(54:54,$1:$1,INT(-$N69/30)+1),0)+(-$N69/30-INT(-$N69/30))*SUMIFS(54:54,$1:$1,KR$1+INT(-$N69/30)+1)+(INT(-$N69/30)+1--$N69/30)*SUMIFS(54:54,$1:$1,KR$1+INT(-$N69/30))))</f>
        <v>0</v>
      </c>
      <c r="KS69" s="40">
        <f>IF(KS$7="",0,IF(KS$1=MAX($1:$1),$R54-SUM($T69:KR69),IF(KS$1=1,SUMIFS(54:54,$1:$1,"&gt;="&amp;1,$1:$1,"&lt;="&amp;INT(-$N69/30))+(-$N69/30-INT(-$N69/30))*SUMIFS(54:54,$1:$1,INT(-$N69/30)+1),0)+(-$N69/30-INT(-$N69/30))*SUMIFS(54:54,$1:$1,KS$1+INT(-$N69/30)+1)+(INT(-$N69/30)+1--$N69/30)*SUMIFS(54:54,$1:$1,KS$1+INT(-$N69/30))))</f>
        <v>0</v>
      </c>
      <c r="KT69" s="40">
        <f>IF(KT$7="",0,IF(KT$1=MAX($1:$1),$R54-SUM($T69:KS69),IF(KT$1=1,SUMIFS(54:54,$1:$1,"&gt;="&amp;1,$1:$1,"&lt;="&amp;INT(-$N69/30))+(-$N69/30-INT(-$N69/30))*SUMIFS(54:54,$1:$1,INT(-$N69/30)+1),0)+(-$N69/30-INT(-$N69/30))*SUMIFS(54:54,$1:$1,KT$1+INT(-$N69/30)+1)+(INT(-$N69/30)+1--$N69/30)*SUMIFS(54:54,$1:$1,KT$1+INT(-$N69/30))))</f>
        <v>0</v>
      </c>
      <c r="KU69" s="40">
        <f>IF(KU$7="",0,IF(KU$1=MAX($1:$1),$R54-SUM($T69:KT69),IF(KU$1=1,SUMIFS(54:54,$1:$1,"&gt;="&amp;1,$1:$1,"&lt;="&amp;INT(-$N69/30))+(-$N69/30-INT(-$N69/30))*SUMIFS(54:54,$1:$1,INT(-$N69/30)+1),0)+(-$N69/30-INT(-$N69/30))*SUMIFS(54:54,$1:$1,KU$1+INT(-$N69/30)+1)+(INT(-$N69/30)+1--$N69/30)*SUMIFS(54:54,$1:$1,KU$1+INT(-$N69/30))))</f>
        <v>0</v>
      </c>
      <c r="KV69" s="40">
        <f>IF(KV$7="",0,IF(KV$1=MAX($1:$1),$R54-SUM($T69:KU69),IF(KV$1=1,SUMIFS(54:54,$1:$1,"&gt;="&amp;1,$1:$1,"&lt;="&amp;INT(-$N69/30))+(-$N69/30-INT(-$N69/30))*SUMIFS(54:54,$1:$1,INT(-$N69/30)+1),0)+(-$N69/30-INT(-$N69/30))*SUMIFS(54:54,$1:$1,KV$1+INT(-$N69/30)+1)+(INT(-$N69/30)+1--$N69/30)*SUMIFS(54:54,$1:$1,KV$1+INT(-$N69/30))))</f>
        <v>0</v>
      </c>
      <c r="KW69" s="1"/>
      <c r="KX69" s="1"/>
    </row>
    <row r="70" spans="1:310" x14ac:dyDescent="0.25">
      <c r="A70" s="1"/>
      <c r="B70" s="79"/>
      <c r="C70" s="79"/>
      <c r="D70" s="79"/>
      <c r="E70" s="1" t="str">
        <f>E68</f>
        <v>поступление денежных средств от продаж продукции</v>
      </c>
      <c r="F70" s="1"/>
      <c r="G70" s="1"/>
      <c r="H70" s="11" t="str">
        <f t="shared" ref="H70:H74" si="61">H69</f>
        <v>руб.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40">
        <f>условия!V136</f>
        <v>45</v>
      </c>
      <c r="O70" s="19"/>
      <c r="P70" s="1"/>
      <c r="Q70" s="1"/>
      <c r="R70" s="40">
        <f t="shared" si="60"/>
        <v>2299064.7499999991</v>
      </c>
      <c r="S70" s="1"/>
      <c r="T70" s="1"/>
      <c r="U70" s="40">
        <f>IF(U$7="",0,IF(U$1=MAX($1:$1),$R55-SUM($T70:T70),IF(U$1=1,SUMIFS(55:55,$1:$1,"&gt;="&amp;1,$1:$1,"&lt;="&amp;INT(-$N70/30))+(-$N70/30-INT(-$N70/30))*SUMIFS(55:55,$1:$1,INT(-$N70/30)+1),0)+(-$N70/30-INT(-$N70/30))*SUMIFS(55:55,$1:$1,U$1+INT(-$N70/30)+1)+(INT(-$N70/30)+1--$N70/30)*SUMIFS(55:55,$1:$1,U$1+INT(-$N70/30))))</f>
        <v>0</v>
      </c>
      <c r="V70" s="40">
        <f>IF(V$7="",0,IF(V$1=MAX($1:$1),$R55-SUM($T70:U70),IF(V$1=1,SUMIFS(55:55,$1:$1,"&gt;="&amp;1,$1:$1,"&lt;="&amp;INT(-$N70/30))+(-$N70/30-INT(-$N70/30))*SUMIFS(55:55,$1:$1,INT(-$N70/30)+1),0)+(-$N70/30-INT(-$N70/30))*SUMIFS(55:55,$1:$1,V$1+INT(-$N70/30)+1)+(INT(-$N70/30)+1--$N70/30)*SUMIFS(55:55,$1:$1,V$1+INT(-$N70/30))))</f>
        <v>6728.9699999999912</v>
      </c>
      <c r="W70" s="40">
        <f>IF(W$7="",0,IF(W$1=MAX($1:$1),$R55-SUM($T70:V70),IF(W$1=1,SUMIFS(55:55,$1:$1,"&gt;="&amp;1,$1:$1,"&lt;="&amp;INT(-$N70/30))+(-$N70/30-INT(-$N70/30))*SUMIFS(55:55,$1:$1,INT(-$N70/30)+1),0)+(-$N70/30-INT(-$N70/30))*SUMIFS(55:55,$1:$1,W$1+INT(-$N70/30)+1)+(INT(-$N70/30)+1--$N70/30)*SUMIFS(55:55,$1:$1,W$1+INT(-$N70/30))))</f>
        <v>20747.657499999983</v>
      </c>
      <c r="X70" s="40">
        <f>IF(X$7="",0,IF(X$1=MAX($1:$1),$R55-SUM($T70:W70),IF(X$1=1,SUMIFS(55:55,$1:$1,"&gt;="&amp;1,$1:$1,"&lt;="&amp;INT(-$N70/30))+(-$N70/30-INT(-$N70/30))*SUMIFS(55:55,$1:$1,INT(-$N70/30)+1),0)+(-$N70/30-INT(-$N70/30))*SUMIFS(55:55,$1:$1,X$1+INT(-$N70/30)+1)+(INT(-$N70/30)+1--$N70/30)*SUMIFS(55:55,$1:$1,X$1+INT(-$N70/30))))</f>
        <v>35887.839999999982</v>
      </c>
      <c r="Y70" s="40">
        <f>IF(Y$7="",0,IF(Y$1=MAX($1:$1),$R55-SUM($T70:X70),IF(Y$1=1,SUMIFS(55:55,$1:$1,"&gt;="&amp;1,$1:$1,"&lt;="&amp;INT(-$N70/30))+(-$N70/30-INT(-$N70/30))*SUMIFS(55:55,$1:$1,INT(-$N70/30)+1),0)+(-$N70/30-INT(-$N70/30))*SUMIFS(55:55,$1:$1,Y$1+INT(-$N70/30)+1)+(INT(-$N70/30)+1--$N70/30)*SUMIFS(55:55,$1:$1,Y$1+INT(-$N70/30))))</f>
        <v>52149.51749999998</v>
      </c>
      <c r="Z70" s="40">
        <f>IF(Z$7="",0,IF(Z$1=MAX($1:$1),$R55-SUM($T70:Y70),IF(Z$1=1,SUMIFS(55:55,$1:$1,"&gt;="&amp;1,$1:$1,"&lt;="&amp;INT(-$N70/30))+(-$N70/30-INT(-$N70/30))*SUMIFS(55:55,$1:$1,INT(-$N70/30)+1),0)+(-$N70/30-INT(-$N70/30))*SUMIFS(55:55,$1:$1,Z$1+INT(-$N70/30)+1)+(INT(-$N70/30)+1--$N70/30)*SUMIFS(55:55,$1:$1,Z$1+INT(-$N70/30))))</f>
        <v>62803.719999999979</v>
      </c>
      <c r="AA70" s="40">
        <f>IF(AA$7="",0,IF(AA$1=MAX($1:$1),$R55-SUM($T70:Z70),IF(AA$1=1,SUMIFS(55:55,$1:$1,"&gt;="&amp;1,$1:$1,"&lt;="&amp;INT(-$N70/30))+(-$N70/30-INT(-$N70/30))*SUMIFS(55:55,$1:$1,INT(-$N70/30)+1),0)+(-$N70/30-INT(-$N70/30))*SUMIFS(55:55,$1:$1,AA$1+INT(-$N70/30)+1)+(INT(-$N70/30)+1--$N70/30)*SUMIFS(55:55,$1:$1,AA$1+INT(-$N70/30))))</f>
        <v>67289.699999999983</v>
      </c>
      <c r="AB70" s="40">
        <f>IF(AB$7="",0,IF(AB$1=MAX($1:$1),$R55-SUM($T70:AA70),IF(AB$1=1,SUMIFS(55:55,$1:$1,"&gt;="&amp;1,$1:$1,"&lt;="&amp;INT(-$N70/30))+(-$N70/30-INT(-$N70/30))*SUMIFS(55:55,$1:$1,INT(-$N70/30)+1),0)+(-$N70/30-INT(-$N70/30))*SUMIFS(55:55,$1:$1,AB$1+INT(-$N70/30)+1)+(INT(-$N70/30)+1--$N70/30)*SUMIFS(55:55,$1:$1,AB$1+INT(-$N70/30))))</f>
        <v>71775.679999999978</v>
      </c>
      <c r="AC70" s="40">
        <f>IF(AC$7="",0,IF(AC$1=MAX($1:$1),$R55-SUM($T70:AB70),IF(AC$1=1,SUMIFS(55:55,$1:$1,"&gt;="&amp;1,$1:$1,"&lt;="&amp;INT(-$N70/30))+(-$N70/30-INT(-$N70/30))*SUMIFS(55:55,$1:$1,INT(-$N70/30)+1),0)+(-$N70/30-INT(-$N70/30))*SUMIFS(55:55,$1:$1,AC$1+INT(-$N70/30)+1)+(INT(-$N70/30)+1--$N70/30)*SUMIFS(55:55,$1:$1,AC$1+INT(-$N70/30))))</f>
        <v>76261.659999999974</v>
      </c>
      <c r="AD70" s="40">
        <f>IF(AD$7="",0,IF(AD$1=MAX($1:$1),$R55-SUM($T70:AC70),IF(AD$1=1,SUMIFS(55:55,$1:$1,"&gt;="&amp;1,$1:$1,"&lt;="&amp;INT(-$N70/30))+(-$N70/30-INT(-$N70/30))*SUMIFS(55:55,$1:$1,INT(-$N70/30)+1),0)+(-$N70/30-INT(-$N70/30))*SUMIFS(55:55,$1:$1,AD$1+INT(-$N70/30)+1)+(INT(-$N70/30)+1--$N70/30)*SUMIFS(55:55,$1:$1,AD$1+INT(-$N70/30))))</f>
        <v>80747.639999999985</v>
      </c>
      <c r="AE70" s="40">
        <f>IF(AE$7="",0,IF(AE$1=MAX($1:$1),$R55-SUM($T70:AD70),IF(AE$1=1,SUMIFS(55:55,$1:$1,"&gt;="&amp;1,$1:$1,"&lt;="&amp;INT(-$N70/30))+(-$N70/30-INT(-$N70/30))*SUMIFS(55:55,$1:$1,INT(-$N70/30)+1),0)+(-$N70/30-INT(-$N70/30))*SUMIFS(55:55,$1:$1,AE$1+INT(-$N70/30)+1)+(INT(-$N70/30)+1--$N70/30)*SUMIFS(55:55,$1:$1,AE$1+INT(-$N70/30))))</f>
        <v>85233.619999999966</v>
      </c>
      <c r="AF70" s="40">
        <f>IF(AF$7="",0,IF(AF$1=MAX($1:$1),$R55-SUM($T70:AE70),IF(AF$1=1,SUMIFS(55:55,$1:$1,"&gt;="&amp;1,$1:$1,"&lt;="&amp;INT(-$N70/30))+(-$N70/30-INT(-$N70/30))*SUMIFS(55:55,$1:$1,INT(-$N70/30)+1),0)+(-$N70/30-INT(-$N70/30))*SUMIFS(55:55,$1:$1,AF$1+INT(-$N70/30)+1)+(INT(-$N70/30)+1--$N70/30)*SUMIFS(55:55,$1:$1,AF$1+INT(-$N70/30))))</f>
        <v>89719.599999999977</v>
      </c>
      <c r="AG70" s="40">
        <f>IF(AG$7="",0,IF(AG$1=MAX($1:$1),$R55-SUM($T70:AF70),IF(AG$1=1,SUMIFS(55:55,$1:$1,"&gt;="&amp;1,$1:$1,"&lt;="&amp;INT(-$N70/30))+(-$N70/30-INT(-$N70/30))*SUMIFS(55:55,$1:$1,INT(-$N70/30)+1),0)+(-$N70/30-INT(-$N70/30))*SUMIFS(55:55,$1:$1,AG$1+INT(-$N70/30)+1)+(INT(-$N70/30)+1--$N70/30)*SUMIFS(55:55,$1:$1,AG$1+INT(-$N70/30))))</f>
        <v>94205.579999999958</v>
      </c>
      <c r="AH70" s="40">
        <f>IF(AH$7="",0,IF(AH$1=MAX($1:$1),$R55-SUM($T70:AG70),IF(AH$1=1,SUMIFS(55:55,$1:$1,"&gt;="&amp;1,$1:$1,"&lt;="&amp;INT(-$N70/30))+(-$N70/30-INT(-$N70/30))*SUMIFS(55:55,$1:$1,INT(-$N70/30)+1),0)+(-$N70/30-INT(-$N70/30))*SUMIFS(55:55,$1:$1,AH$1+INT(-$N70/30)+1)+(INT(-$N70/30)+1--$N70/30)*SUMIFS(55:55,$1:$1,AH$1+INT(-$N70/30))))</f>
        <v>98691.559999999969</v>
      </c>
      <c r="AI70" s="40">
        <f>IF(AI$7="",0,IF(AI$1=MAX($1:$1),$R55-SUM($T70:AH70),IF(AI$1=1,SUMIFS(55:55,$1:$1,"&gt;="&amp;1,$1:$1,"&lt;="&amp;INT(-$N70/30))+(-$N70/30-INT(-$N70/30))*SUMIFS(55:55,$1:$1,INT(-$N70/30)+1),0)+(-$N70/30-INT(-$N70/30))*SUMIFS(55:55,$1:$1,AI$1+INT(-$N70/30)+1)+(INT(-$N70/30)+1--$N70/30)*SUMIFS(55:55,$1:$1,AI$1+INT(-$N70/30))))</f>
        <v>103177.53999999996</v>
      </c>
      <c r="AJ70" s="40">
        <f>IF(AJ$7="",0,IF(AJ$1=MAX($1:$1),$R55-SUM($T70:AI70),IF(AJ$1=1,SUMIFS(55:55,$1:$1,"&gt;="&amp;1,$1:$1,"&lt;="&amp;INT(-$N70/30))+(-$N70/30-INT(-$N70/30))*SUMIFS(55:55,$1:$1,INT(-$N70/30)+1),0)+(-$N70/30-INT(-$N70/30))*SUMIFS(55:55,$1:$1,AJ$1+INT(-$N70/30)+1)+(INT(-$N70/30)+1--$N70/30)*SUMIFS(55:55,$1:$1,AJ$1+INT(-$N70/30))))</f>
        <v>107663.51999999996</v>
      </c>
      <c r="AK70" s="40">
        <f>IF(AK$7="",0,IF(AK$1=MAX($1:$1),$R55-SUM($T70:AJ70),IF(AK$1=1,SUMIFS(55:55,$1:$1,"&gt;="&amp;1,$1:$1,"&lt;="&amp;INT(-$N70/30))+(-$N70/30-INT(-$N70/30))*SUMIFS(55:55,$1:$1,INT(-$N70/30)+1),0)+(-$N70/30-INT(-$N70/30))*SUMIFS(55:55,$1:$1,AK$1+INT(-$N70/30)+1)+(INT(-$N70/30)+1--$N70/30)*SUMIFS(55:55,$1:$1,AK$1+INT(-$N70/30))))</f>
        <v>112149.49999999997</v>
      </c>
      <c r="AL70" s="40">
        <f>IF(AL$7="",0,IF(AL$1=MAX($1:$1),$R55-SUM($T70:AK70),IF(AL$1=1,SUMIFS(55:55,$1:$1,"&gt;="&amp;1,$1:$1,"&lt;="&amp;INT(-$N70/30))+(-$N70/30-INT(-$N70/30))*SUMIFS(55:55,$1:$1,INT(-$N70/30)+1),0)+(-$N70/30-INT(-$N70/30))*SUMIFS(55:55,$1:$1,AL$1+INT(-$N70/30)+1)+(INT(-$N70/30)+1--$N70/30)*SUMIFS(55:55,$1:$1,AL$1+INT(-$N70/30))))</f>
        <v>116635.47999999998</v>
      </c>
      <c r="AM70" s="40">
        <f>IF(AM$7="",0,IF(AM$1=MAX($1:$1),$R55-SUM($T70:AL70),IF(AM$1=1,SUMIFS(55:55,$1:$1,"&gt;="&amp;1,$1:$1,"&lt;="&amp;INT(-$N70/30))+(-$N70/30-INT(-$N70/30))*SUMIFS(55:55,$1:$1,INT(-$N70/30)+1),0)+(-$N70/30-INT(-$N70/30))*SUMIFS(55:55,$1:$1,AM$1+INT(-$N70/30)+1)+(INT(-$N70/30)+1--$N70/30)*SUMIFS(55:55,$1:$1,AM$1+INT(-$N70/30))))</f>
        <v>121121.45999999999</v>
      </c>
      <c r="AN70" s="40">
        <f>IF(AN$7="",0,IF(AN$1=MAX($1:$1),$R55-SUM($T70:AM70),IF(AN$1=1,SUMIFS(55:55,$1:$1,"&gt;="&amp;1,$1:$1,"&lt;="&amp;INT(-$N70/30))+(-$N70/30-INT(-$N70/30))*SUMIFS(55:55,$1:$1,INT(-$N70/30)+1),0)+(-$N70/30-INT(-$N70/30))*SUMIFS(55:55,$1:$1,AN$1+INT(-$N70/30)+1)+(INT(-$N70/30)+1--$N70/30)*SUMIFS(55:55,$1:$1,AN$1+INT(-$N70/30))))</f>
        <v>125607.43999999997</v>
      </c>
      <c r="AO70" s="40">
        <f>IF(AO$7="",0,IF(AO$1=MAX($1:$1),$R55-SUM($T70:AN70),IF(AO$1=1,SUMIFS(55:55,$1:$1,"&gt;="&amp;1,$1:$1,"&lt;="&amp;INT(-$N70/30))+(-$N70/30-INT(-$N70/30))*SUMIFS(55:55,$1:$1,INT(-$N70/30)+1),0)+(-$N70/30-INT(-$N70/30))*SUMIFS(55:55,$1:$1,AO$1+INT(-$N70/30)+1)+(INT(-$N70/30)+1--$N70/30)*SUMIFS(55:55,$1:$1,AO$1+INT(-$N70/30))))</f>
        <v>130093.41999999998</v>
      </c>
      <c r="AP70" s="40">
        <f>IF(AP$7="",0,IF(AP$1=MAX($1:$1),$R55-SUM($T70:AO70),IF(AP$1=1,SUMIFS(55:55,$1:$1,"&gt;="&amp;1,$1:$1,"&lt;="&amp;INT(-$N70/30))+(-$N70/30-INT(-$N70/30))*SUMIFS(55:55,$1:$1,INT(-$N70/30)+1),0)+(-$N70/30-INT(-$N70/30))*SUMIFS(55:55,$1:$1,AP$1+INT(-$N70/30)+1)+(INT(-$N70/30)+1--$N70/30)*SUMIFS(55:55,$1:$1,AP$1+INT(-$N70/30))))</f>
        <v>134579.39999999997</v>
      </c>
      <c r="AQ70" s="40">
        <f>IF(AQ$7="",0,IF(AQ$1=MAX($1:$1),$R55-SUM($T70:AP70),IF(AQ$1=1,SUMIFS(55:55,$1:$1,"&gt;="&amp;1,$1:$1,"&lt;="&amp;INT(-$N70/30))+(-$N70/30-INT(-$N70/30))*SUMIFS(55:55,$1:$1,INT(-$N70/30)+1),0)+(-$N70/30-INT(-$N70/30))*SUMIFS(55:55,$1:$1,AQ$1+INT(-$N70/30)+1)+(INT(-$N70/30)+1--$N70/30)*SUMIFS(55:55,$1:$1,AQ$1+INT(-$N70/30))))</f>
        <v>139065.37999999998</v>
      </c>
      <c r="AR70" s="40">
        <f>IF(AR$7="",0,IF(AR$1=MAX($1:$1),$R55-SUM($T70:AQ70),IF(AR$1=1,SUMIFS(55:55,$1:$1,"&gt;="&amp;1,$1:$1,"&lt;="&amp;INT(-$N70/30))+(-$N70/30-INT(-$N70/30))*SUMIFS(55:55,$1:$1,INT(-$N70/30)+1),0)+(-$N70/30-INT(-$N70/30))*SUMIFS(55:55,$1:$1,AR$1+INT(-$N70/30)+1)+(INT(-$N70/30)+1--$N70/30)*SUMIFS(55:55,$1:$1,AR$1+INT(-$N70/30))))</f>
        <v>143551.35999999999</v>
      </c>
      <c r="AS70" s="40">
        <f>IF(AS$7="",0,IF(AS$1=MAX($1:$1),$R55-SUM($T70:AR70),IF(AS$1=1,SUMIFS(55:55,$1:$1,"&gt;="&amp;1,$1:$1,"&lt;="&amp;INT(-$N70/30))+(-$N70/30-INT(-$N70/30))*SUMIFS(55:55,$1:$1,INT(-$N70/30)+1),0)+(-$N70/30-INT(-$N70/30))*SUMIFS(55:55,$1:$1,AS$1+INT(-$N70/30)+1)+(INT(-$N70/30)+1--$N70/30)*SUMIFS(55:55,$1:$1,AS$1+INT(-$N70/30))))</f>
        <v>223177.50499999989</v>
      </c>
      <c r="AT70" s="40">
        <f>IF(AT$7="",0,IF(AT$1=MAX($1:$1),$R55-SUM($T70:AS70),IF(AT$1=1,SUMIFS(55:55,$1:$1,"&gt;="&amp;1,$1:$1,"&lt;="&amp;INT(-$N70/30))+(-$N70/30-INT(-$N70/30))*SUMIFS(55:55,$1:$1,INT(-$N70/30)+1),0)+(-$N70/30-INT(-$N70/30))*SUMIFS(55:55,$1:$1,AT$1+INT(-$N70/30)+1)+(INT(-$N70/30)+1--$N70/30)*SUMIFS(55:55,$1:$1,AT$1+INT(-$N70/30))))</f>
        <v>0</v>
      </c>
      <c r="AU70" s="40">
        <f>IF(AU$7="",0,IF(AU$1=MAX($1:$1),$R55-SUM($T70:AT70),IF(AU$1=1,SUMIFS(55:55,$1:$1,"&gt;="&amp;1,$1:$1,"&lt;="&amp;INT(-$N70/30))+(-$N70/30-INT(-$N70/30))*SUMIFS(55:55,$1:$1,INT(-$N70/30)+1),0)+(-$N70/30-INT(-$N70/30))*SUMIFS(55:55,$1:$1,AU$1+INT(-$N70/30)+1)+(INT(-$N70/30)+1--$N70/30)*SUMIFS(55:55,$1:$1,AU$1+INT(-$N70/30))))</f>
        <v>0</v>
      </c>
      <c r="AV70" s="40">
        <f>IF(AV$7="",0,IF(AV$1=MAX($1:$1),$R55-SUM($T70:AU70),IF(AV$1=1,SUMIFS(55:55,$1:$1,"&gt;="&amp;1,$1:$1,"&lt;="&amp;INT(-$N70/30))+(-$N70/30-INT(-$N70/30))*SUMIFS(55:55,$1:$1,INT(-$N70/30)+1),0)+(-$N70/30-INT(-$N70/30))*SUMIFS(55:55,$1:$1,AV$1+INT(-$N70/30)+1)+(INT(-$N70/30)+1--$N70/30)*SUMIFS(55:55,$1:$1,AV$1+INT(-$N70/30))))</f>
        <v>0</v>
      </c>
      <c r="AW70" s="40">
        <f>IF(AW$7="",0,IF(AW$1=MAX($1:$1),$R55-SUM($T70:AV70),IF(AW$1=1,SUMIFS(55:55,$1:$1,"&gt;="&amp;1,$1:$1,"&lt;="&amp;INT(-$N70/30))+(-$N70/30-INT(-$N70/30))*SUMIFS(55:55,$1:$1,INT(-$N70/30)+1),0)+(-$N70/30-INT(-$N70/30))*SUMIFS(55:55,$1:$1,AW$1+INT(-$N70/30)+1)+(INT(-$N70/30)+1--$N70/30)*SUMIFS(55:55,$1:$1,AW$1+INT(-$N70/30))))</f>
        <v>0</v>
      </c>
      <c r="AX70" s="40">
        <f>IF(AX$7="",0,IF(AX$1=MAX($1:$1),$R55-SUM($T70:AW70),IF(AX$1=1,SUMIFS(55:55,$1:$1,"&gt;="&amp;1,$1:$1,"&lt;="&amp;INT(-$N70/30))+(-$N70/30-INT(-$N70/30))*SUMIFS(55:55,$1:$1,INT(-$N70/30)+1),0)+(-$N70/30-INT(-$N70/30))*SUMIFS(55:55,$1:$1,AX$1+INT(-$N70/30)+1)+(INT(-$N70/30)+1--$N70/30)*SUMIFS(55:55,$1:$1,AX$1+INT(-$N70/30))))</f>
        <v>0</v>
      </c>
      <c r="AY70" s="40">
        <f>IF(AY$7="",0,IF(AY$1=MAX($1:$1),$R55-SUM($T70:AX70),IF(AY$1=1,SUMIFS(55:55,$1:$1,"&gt;="&amp;1,$1:$1,"&lt;="&amp;INT(-$N70/30))+(-$N70/30-INT(-$N70/30))*SUMIFS(55:55,$1:$1,INT(-$N70/30)+1),0)+(-$N70/30-INT(-$N70/30))*SUMIFS(55:55,$1:$1,AY$1+INT(-$N70/30)+1)+(INT(-$N70/30)+1--$N70/30)*SUMIFS(55:55,$1:$1,AY$1+INT(-$N70/30))))</f>
        <v>0</v>
      </c>
      <c r="AZ70" s="40">
        <f>IF(AZ$7="",0,IF(AZ$1=MAX($1:$1),$R55-SUM($T70:AY70),IF(AZ$1=1,SUMIFS(55:55,$1:$1,"&gt;="&amp;1,$1:$1,"&lt;="&amp;INT(-$N70/30))+(-$N70/30-INT(-$N70/30))*SUMIFS(55:55,$1:$1,INT(-$N70/30)+1),0)+(-$N70/30-INT(-$N70/30))*SUMIFS(55:55,$1:$1,AZ$1+INT(-$N70/30)+1)+(INT(-$N70/30)+1--$N70/30)*SUMIFS(55:55,$1:$1,AZ$1+INT(-$N70/30))))</f>
        <v>0</v>
      </c>
      <c r="BA70" s="40">
        <f>IF(BA$7="",0,IF(BA$1=MAX($1:$1),$R55-SUM($T70:AZ70),IF(BA$1=1,SUMIFS(55:55,$1:$1,"&gt;="&amp;1,$1:$1,"&lt;="&amp;INT(-$N70/30))+(-$N70/30-INT(-$N70/30))*SUMIFS(55:55,$1:$1,INT(-$N70/30)+1),0)+(-$N70/30-INT(-$N70/30))*SUMIFS(55:55,$1:$1,BA$1+INT(-$N70/30)+1)+(INT(-$N70/30)+1--$N70/30)*SUMIFS(55:55,$1:$1,BA$1+INT(-$N70/30))))</f>
        <v>0</v>
      </c>
      <c r="BB70" s="40">
        <f>IF(BB$7="",0,IF(BB$1=MAX($1:$1),$R55-SUM($T70:BA70),IF(BB$1=1,SUMIFS(55:55,$1:$1,"&gt;="&amp;1,$1:$1,"&lt;="&amp;INT(-$N70/30))+(-$N70/30-INT(-$N70/30))*SUMIFS(55:55,$1:$1,INT(-$N70/30)+1),0)+(-$N70/30-INT(-$N70/30))*SUMIFS(55:55,$1:$1,BB$1+INT(-$N70/30)+1)+(INT(-$N70/30)+1--$N70/30)*SUMIFS(55:55,$1:$1,BB$1+INT(-$N70/30))))</f>
        <v>0</v>
      </c>
      <c r="BC70" s="40">
        <f>IF(BC$7="",0,IF(BC$1=MAX($1:$1),$R55-SUM($T70:BB70),IF(BC$1=1,SUMIFS(55:55,$1:$1,"&gt;="&amp;1,$1:$1,"&lt;="&amp;INT(-$N70/30))+(-$N70/30-INT(-$N70/30))*SUMIFS(55:55,$1:$1,INT(-$N70/30)+1),0)+(-$N70/30-INT(-$N70/30))*SUMIFS(55:55,$1:$1,BC$1+INT(-$N70/30)+1)+(INT(-$N70/30)+1--$N70/30)*SUMIFS(55:55,$1:$1,BC$1+INT(-$N70/30))))</f>
        <v>0</v>
      </c>
      <c r="BD70" s="40">
        <f>IF(BD$7="",0,IF(BD$1=MAX($1:$1),$R55-SUM($T70:BC70),IF(BD$1=1,SUMIFS(55:55,$1:$1,"&gt;="&amp;1,$1:$1,"&lt;="&amp;INT(-$N70/30))+(-$N70/30-INT(-$N70/30))*SUMIFS(55:55,$1:$1,INT(-$N70/30)+1),0)+(-$N70/30-INT(-$N70/30))*SUMIFS(55:55,$1:$1,BD$1+INT(-$N70/30)+1)+(INT(-$N70/30)+1--$N70/30)*SUMIFS(55:55,$1:$1,BD$1+INT(-$N70/30))))</f>
        <v>0</v>
      </c>
      <c r="BE70" s="40">
        <f>IF(BE$7="",0,IF(BE$1=MAX($1:$1),$R55-SUM($T70:BD70),IF(BE$1=1,SUMIFS(55:55,$1:$1,"&gt;="&amp;1,$1:$1,"&lt;="&amp;INT(-$N70/30))+(-$N70/30-INT(-$N70/30))*SUMIFS(55:55,$1:$1,INT(-$N70/30)+1),0)+(-$N70/30-INT(-$N70/30))*SUMIFS(55:55,$1:$1,BE$1+INT(-$N70/30)+1)+(INT(-$N70/30)+1--$N70/30)*SUMIFS(55:55,$1:$1,BE$1+INT(-$N70/30))))</f>
        <v>0</v>
      </c>
      <c r="BF70" s="40">
        <f>IF(BF$7="",0,IF(BF$1=MAX($1:$1),$R55-SUM($T70:BE70),IF(BF$1=1,SUMIFS(55:55,$1:$1,"&gt;="&amp;1,$1:$1,"&lt;="&amp;INT(-$N70/30))+(-$N70/30-INT(-$N70/30))*SUMIFS(55:55,$1:$1,INT(-$N70/30)+1),0)+(-$N70/30-INT(-$N70/30))*SUMIFS(55:55,$1:$1,BF$1+INT(-$N70/30)+1)+(INT(-$N70/30)+1--$N70/30)*SUMIFS(55:55,$1:$1,BF$1+INT(-$N70/30))))</f>
        <v>0</v>
      </c>
      <c r="BG70" s="40">
        <f>IF(BG$7="",0,IF(BG$1=MAX($1:$1),$R55-SUM($T70:BF70),IF(BG$1=1,SUMIFS(55:55,$1:$1,"&gt;="&amp;1,$1:$1,"&lt;="&amp;INT(-$N70/30))+(-$N70/30-INT(-$N70/30))*SUMIFS(55:55,$1:$1,INT(-$N70/30)+1),0)+(-$N70/30-INT(-$N70/30))*SUMIFS(55:55,$1:$1,BG$1+INT(-$N70/30)+1)+(INT(-$N70/30)+1--$N70/30)*SUMIFS(55:55,$1:$1,BG$1+INT(-$N70/30))))</f>
        <v>0</v>
      </c>
      <c r="BH70" s="40">
        <f>IF(BH$7="",0,IF(BH$1=MAX($1:$1),$R55-SUM($T70:BG70),IF(BH$1=1,SUMIFS(55:55,$1:$1,"&gt;="&amp;1,$1:$1,"&lt;="&amp;INT(-$N70/30))+(-$N70/30-INT(-$N70/30))*SUMIFS(55:55,$1:$1,INT(-$N70/30)+1),0)+(-$N70/30-INT(-$N70/30))*SUMIFS(55:55,$1:$1,BH$1+INT(-$N70/30)+1)+(INT(-$N70/30)+1--$N70/30)*SUMIFS(55:55,$1:$1,BH$1+INT(-$N70/30))))</f>
        <v>0</v>
      </c>
      <c r="BI70" s="40">
        <f>IF(BI$7="",0,IF(BI$1=MAX($1:$1),$R55-SUM($T70:BH70),IF(BI$1=1,SUMIFS(55:55,$1:$1,"&gt;="&amp;1,$1:$1,"&lt;="&amp;INT(-$N70/30))+(-$N70/30-INT(-$N70/30))*SUMIFS(55:55,$1:$1,INT(-$N70/30)+1),0)+(-$N70/30-INT(-$N70/30))*SUMIFS(55:55,$1:$1,BI$1+INT(-$N70/30)+1)+(INT(-$N70/30)+1--$N70/30)*SUMIFS(55:55,$1:$1,BI$1+INT(-$N70/30))))</f>
        <v>0</v>
      </c>
      <c r="BJ70" s="40">
        <f>IF(BJ$7="",0,IF(BJ$1=MAX($1:$1),$R55-SUM($T70:BI70),IF(BJ$1=1,SUMIFS(55:55,$1:$1,"&gt;="&amp;1,$1:$1,"&lt;="&amp;INT(-$N70/30))+(-$N70/30-INT(-$N70/30))*SUMIFS(55:55,$1:$1,INT(-$N70/30)+1),0)+(-$N70/30-INT(-$N70/30))*SUMIFS(55:55,$1:$1,BJ$1+INT(-$N70/30)+1)+(INT(-$N70/30)+1--$N70/30)*SUMIFS(55:55,$1:$1,BJ$1+INT(-$N70/30))))</f>
        <v>0</v>
      </c>
      <c r="BK70" s="40">
        <f>IF(BK$7="",0,IF(BK$1=MAX($1:$1),$R55-SUM($T70:BJ70),IF(BK$1=1,SUMIFS(55:55,$1:$1,"&gt;="&amp;1,$1:$1,"&lt;="&amp;INT(-$N70/30))+(-$N70/30-INT(-$N70/30))*SUMIFS(55:55,$1:$1,INT(-$N70/30)+1),0)+(-$N70/30-INT(-$N70/30))*SUMIFS(55:55,$1:$1,BK$1+INT(-$N70/30)+1)+(INT(-$N70/30)+1--$N70/30)*SUMIFS(55:55,$1:$1,BK$1+INT(-$N70/30))))</f>
        <v>0</v>
      </c>
      <c r="BL70" s="40">
        <f>IF(BL$7="",0,IF(BL$1=MAX($1:$1),$R55-SUM($T70:BK70),IF(BL$1=1,SUMIFS(55:55,$1:$1,"&gt;="&amp;1,$1:$1,"&lt;="&amp;INT(-$N70/30))+(-$N70/30-INT(-$N70/30))*SUMIFS(55:55,$1:$1,INT(-$N70/30)+1),0)+(-$N70/30-INT(-$N70/30))*SUMIFS(55:55,$1:$1,BL$1+INT(-$N70/30)+1)+(INT(-$N70/30)+1--$N70/30)*SUMIFS(55:55,$1:$1,BL$1+INT(-$N70/30))))</f>
        <v>0</v>
      </c>
      <c r="BM70" s="40">
        <f>IF(BM$7="",0,IF(BM$1=MAX($1:$1),$R55-SUM($T70:BL70),IF(BM$1=1,SUMIFS(55:55,$1:$1,"&gt;="&amp;1,$1:$1,"&lt;="&amp;INT(-$N70/30))+(-$N70/30-INT(-$N70/30))*SUMIFS(55:55,$1:$1,INT(-$N70/30)+1),0)+(-$N70/30-INT(-$N70/30))*SUMIFS(55:55,$1:$1,BM$1+INT(-$N70/30)+1)+(INT(-$N70/30)+1--$N70/30)*SUMIFS(55:55,$1:$1,BM$1+INT(-$N70/30))))</f>
        <v>0</v>
      </c>
      <c r="BN70" s="40">
        <f>IF(BN$7="",0,IF(BN$1=MAX($1:$1),$R55-SUM($T70:BM70),IF(BN$1=1,SUMIFS(55:55,$1:$1,"&gt;="&amp;1,$1:$1,"&lt;="&amp;INT(-$N70/30))+(-$N70/30-INT(-$N70/30))*SUMIFS(55:55,$1:$1,INT(-$N70/30)+1),0)+(-$N70/30-INT(-$N70/30))*SUMIFS(55:55,$1:$1,BN$1+INT(-$N70/30)+1)+(INT(-$N70/30)+1--$N70/30)*SUMIFS(55:55,$1:$1,BN$1+INT(-$N70/30))))</f>
        <v>0</v>
      </c>
      <c r="BO70" s="40">
        <f>IF(BO$7="",0,IF(BO$1=MAX($1:$1),$R55-SUM($T70:BN70),IF(BO$1=1,SUMIFS(55:55,$1:$1,"&gt;="&amp;1,$1:$1,"&lt;="&amp;INT(-$N70/30))+(-$N70/30-INT(-$N70/30))*SUMIFS(55:55,$1:$1,INT(-$N70/30)+1),0)+(-$N70/30-INT(-$N70/30))*SUMIFS(55:55,$1:$1,BO$1+INT(-$N70/30)+1)+(INT(-$N70/30)+1--$N70/30)*SUMIFS(55:55,$1:$1,BO$1+INT(-$N70/30))))</f>
        <v>0</v>
      </c>
      <c r="BP70" s="40">
        <f>IF(BP$7="",0,IF(BP$1=MAX($1:$1),$R55-SUM($T70:BO70),IF(BP$1=1,SUMIFS(55:55,$1:$1,"&gt;="&amp;1,$1:$1,"&lt;="&amp;INT(-$N70/30))+(-$N70/30-INT(-$N70/30))*SUMIFS(55:55,$1:$1,INT(-$N70/30)+1),0)+(-$N70/30-INT(-$N70/30))*SUMIFS(55:55,$1:$1,BP$1+INT(-$N70/30)+1)+(INT(-$N70/30)+1--$N70/30)*SUMIFS(55:55,$1:$1,BP$1+INT(-$N70/30))))</f>
        <v>0</v>
      </c>
      <c r="BQ70" s="40">
        <f>IF(BQ$7="",0,IF(BQ$1=MAX($1:$1),$R55-SUM($T70:BP70),IF(BQ$1=1,SUMIFS(55:55,$1:$1,"&gt;="&amp;1,$1:$1,"&lt;="&amp;INT(-$N70/30))+(-$N70/30-INT(-$N70/30))*SUMIFS(55:55,$1:$1,INT(-$N70/30)+1),0)+(-$N70/30-INT(-$N70/30))*SUMIFS(55:55,$1:$1,BQ$1+INT(-$N70/30)+1)+(INT(-$N70/30)+1--$N70/30)*SUMIFS(55:55,$1:$1,BQ$1+INT(-$N70/30))))</f>
        <v>0</v>
      </c>
      <c r="BR70" s="40">
        <f>IF(BR$7="",0,IF(BR$1=MAX($1:$1),$R55-SUM($T70:BQ70),IF(BR$1=1,SUMIFS(55:55,$1:$1,"&gt;="&amp;1,$1:$1,"&lt;="&amp;INT(-$N70/30))+(-$N70/30-INT(-$N70/30))*SUMIFS(55:55,$1:$1,INT(-$N70/30)+1),0)+(-$N70/30-INT(-$N70/30))*SUMIFS(55:55,$1:$1,BR$1+INT(-$N70/30)+1)+(INT(-$N70/30)+1--$N70/30)*SUMIFS(55:55,$1:$1,BR$1+INT(-$N70/30))))</f>
        <v>0</v>
      </c>
      <c r="BS70" s="40">
        <f>IF(BS$7="",0,IF(BS$1=MAX($1:$1),$R55-SUM($T70:BR70),IF(BS$1=1,SUMIFS(55:55,$1:$1,"&gt;="&amp;1,$1:$1,"&lt;="&amp;INT(-$N70/30))+(-$N70/30-INT(-$N70/30))*SUMIFS(55:55,$1:$1,INT(-$N70/30)+1),0)+(-$N70/30-INT(-$N70/30))*SUMIFS(55:55,$1:$1,BS$1+INT(-$N70/30)+1)+(INT(-$N70/30)+1--$N70/30)*SUMIFS(55:55,$1:$1,BS$1+INT(-$N70/30))))</f>
        <v>0</v>
      </c>
      <c r="BT70" s="40">
        <f>IF(BT$7="",0,IF(BT$1=MAX($1:$1),$R55-SUM($T70:BS70),IF(BT$1=1,SUMIFS(55:55,$1:$1,"&gt;="&amp;1,$1:$1,"&lt;="&amp;INT(-$N70/30))+(-$N70/30-INT(-$N70/30))*SUMIFS(55:55,$1:$1,INT(-$N70/30)+1),0)+(-$N70/30-INT(-$N70/30))*SUMIFS(55:55,$1:$1,BT$1+INT(-$N70/30)+1)+(INT(-$N70/30)+1--$N70/30)*SUMIFS(55:55,$1:$1,BT$1+INT(-$N70/30))))</f>
        <v>0</v>
      </c>
      <c r="BU70" s="40">
        <f>IF(BU$7="",0,IF(BU$1=MAX($1:$1),$R55-SUM($T70:BT70),IF(BU$1=1,SUMIFS(55:55,$1:$1,"&gt;="&amp;1,$1:$1,"&lt;="&amp;INT(-$N70/30))+(-$N70/30-INT(-$N70/30))*SUMIFS(55:55,$1:$1,INT(-$N70/30)+1),0)+(-$N70/30-INT(-$N70/30))*SUMIFS(55:55,$1:$1,BU$1+INT(-$N70/30)+1)+(INT(-$N70/30)+1--$N70/30)*SUMIFS(55:55,$1:$1,BU$1+INT(-$N70/30))))</f>
        <v>0</v>
      </c>
      <c r="BV70" s="40">
        <f>IF(BV$7="",0,IF(BV$1=MAX($1:$1),$R55-SUM($T70:BU70),IF(BV$1=1,SUMIFS(55:55,$1:$1,"&gt;="&amp;1,$1:$1,"&lt;="&amp;INT(-$N70/30))+(-$N70/30-INT(-$N70/30))*SUMIFS(55:55,$1:$1,INT(-$N70/30)+1),0)+(-$N70/30-INT(-$N70/30))*SUMIFS(55:55,$1:$1,BV$1+INT(-$N70/30)+1)+(INT(-$N70/30)+1--$N70/30)*SUMIFS(55:55,$1:$1,BV$1+INT(-$N70/30))))</f>
        <v>0</v>
      </c>
      <c r="BW70" s="40">
        <f>IF(BW$7="",0,IF(BW$1=MAX($1:$1),$R55-SUM($T70:BV70),IF(BW$1=1,SUMIFS(55:55,$1:$1,"&gt;="&amp;1,$1:$1,"&lt;="&amp;INT(-$N70/30))+(-$N70/30-INT(-$N70/30))*SUMIFS(55:55,$1:$1,INT(-$N70/30)+1),0)+(-$N70/30-INT(-$N70/30))*SUMIFS(55:55,$1:$1,BW$1+INT(-$N70/30)+1)+(INT(-$N70/30)+1--$N70/30)*SUMIFS(55:55,$1:$1,BW$1+INT(-$N70/30))))</f>
        <v>0</v>
      </c>
      <c r="BX70" s="40">
        <f>IF(BX$7="",0,IF(BX$1=MAX($1:$1),$R55-SUM($T70:BW70),IF(BX$1=1,SUMIFS(55:55,$1:$1,"&gt;="&amp;1,$1:$1,"&lt;="&amp;INT(-$N70/30))+(-$N70/30-INT(-$N70/30))*SUMIFS(55:55,$1:$1,INT(-$N70/30)+1),0)+(-$N70/30-INT(-$N70/30))*SUMIFS(55:55,$1:$1,BX$1+INT(-$N70/30)+1)+(INT(-$N70/30)+1--$N70/30)*SUMIFS(55:55,$1:$1,BX$1+INT(-$N70/30))))</f>
        <v>0</v>
      </c>
      <c r="BY70" s="40">
        <f>IF(BY$7="",0,IF(BY$1=MAX($1:$1),$R55-SUM($T70:BX70),IF(BY$1=1,SUMIFS(55:55,$1:$1,"&gt;="&amp;1,$1:$1,"&lt;="&amp;INT(-$N70/30))+(-$N70/30-INT(-$N70/30))*SUMIFS(55:55,$1:$1,INT(-$N70/30)+1),0)+(-$N70/30-INT(-$N70/30))*SUMIFS(55:55,$1:$1,BY$1+INT(-$N70/30)+1)+(INT(-$N70/30)+1--$N70/30)*SUMIFS(55:55,$1:$1,BY$1+INT(-$N70/30))))</f>
        <v>0</v>
      </c>
      <c r="BZ70" s="40">
        <f>IF(BZ$7="",0,IF(BZ$1=MAX($1:$1),$R55-SUM($T70:BY70),IF(BZ$1=1,SUMIFS(55:55,$1:$1,"&gt;="&amp;1,$1:$1,"&lt;="&amp;INT(-$N70/30))+(-$N70/30-INT(-$N70/30))*SUMIFS(55:55,$1:$1,INT(-$N70/30)+1),0)+(-$N70/30-INT(-$N70/30))*SUMIFS(55:55,$1:$1,BZ$1+INT(-$N70/30)+1)+(INT(-$N70/30)+1--$N70/30)*SUMIFS(55:55,$1:$1,BZ$1+INT(-$N70/30))))</f>
        <v>0</v>
      </c>
      <c r="CA70" s="40">
        <f>IF(CA$7="",0,IF(CA$1=MAX($1:$1),$R55-SUM($T70:BZ70),IF(CA$1=1,SUMIFS(55:55,$1:$1,"&gt;="&amp;1,$1:$1,"&lt;="&amp;INT(-$N70/30))+(-$N70/30-INT(-$N70/30))*SUMIFS(55:55,$1:$1,INT(-$N70/30)+1),0)+(-$N70/30-INT(-$N70/30))*SUMIFS(55:55,$1:$1,CA$1+INT(-$N70/30)+1)+(INT(-$N70/30)+1--$N70/30)*SUMIFS(55:55,$1:$1,CA$1+INT(-$N70/30))))</f>
        <v>0</v>
      </c>
      <c r="CB70" s="40">
        <f>IF(CB$7="",0,IF(CB$1=MAX($1:$1),$R55-SUM($T70:CA70),IF(CB$1=1,SUMIFS(55:55,$1:$1,"&gt;="&amp;1,$1:$1,"&lt;="&amp;INT(-$N70/30))+(-$N70/30-INT(-$N70/30))*SUMIFS(55:55,$1:$1,INT(-$N70/30)+1),0)+(-$N70/30-INT(-$N70/30))*SUMIFS(55:55,$1:$1,CB$1+INT(-$N70/30)+1)+(INT(-$N70/30)+1--$N70/30)*SUMIFS(55:55,$1:$1,CB$1+INT(-$N70/30))))</f>
        <v>0</v>
      </c>
      <c r="CC70" s="40">
        <f>IF(CC$7="",0,IF(CC$1=MAX($1:$1),$R55-SUM($T70:CB70),IF(CC$1=1,SUMIFS(55:55,$1:$1,"&gt;="&amp;1,$1:$1,"&lt;="&amp;INT(-$N70/30))+(-$N70/30-INT(-$N70/30))*SUMIFS(55:55,$1:$1,INT(-$N70/30)+1),0)+(-$N70/30-INT(-$N70/30))*SUMIFS(55:55,$1:$1,CC$1+INT(-$N70/30)+1)+(INT(-$N70/30)+1--$N70/30)*SUMIFS(55:55,$1:$1,CC$1+INT(-$N70/30))))</f>
        <v>0</v>
      </c>
      <c r="CD70" s="40">
        <f>IF(CD$7="",0,IF(CD$1=MAX($1:$1),$R55-SUM($T70:CC70),IF(CD$1=1,SUMIFS(55:55,$1:$1,"&gt;="&amp;1,$1:$1,"&lt;="&amp;INT(-$N70/30))+(-$N70/30-INT(-$N70/30))*SUMIFS(55:55,$1:$1,INT(-$N70/30)+1),0)+(-$N70/30-INT(-$N70/30))*SUMIFS(55:55,$1:$1,CD$1+INT(-$N70/30)+1)+(INT(-$N70/30)+1--$N70/30)*SUMIFS(55:55,$1:$1,CD$1+INT(-$N70/30))))</f>
        <v>0</v>
      </c>
      <c r="CE70" s="40">
        <f>IF(CE$7="",0,IF(CE$1=MAX($1:$1),$R55-SUM($T70:CD70),IF(CE$1=1,SUMIFS(55:55,$1:$1,"&gt;="&amp;1,$1:$1,"&lt;="&amp;INT(-$N70/30))+(-$N70/30-INT(-$N70/30))*SUMIFS(55:55,$1:$1,INT(-$N70/30)+1),0)+(-$N70/30-INT(-$N70/30))*SUMIFS(55:55,$1:$1,CE$1+INT(-$N70/30)+1)+(INT(-$N70/30)+1--$N70/30)*SUMIFS(55:55,$1:$1,CE$1+INT(-$N70/30))))</f>
        <v>0</v>
      </c>
      <c r="CF70" s="40">
        <f>IF(CF$7="",0,IF(CF$1=MAX($1:$1),$R55-SUM($T70:CE70),IF(CF$1=1,SUMIFS(55:55,$1:$1,"&gt;="&amp;1,$1:$1,"&lt;="&amp;INT(-$N70/30))+(-$N70/30-INT(-$N70/30))*SUMIFS(55:55,$1:$1,INT(-$N70/30)+1),0)+(-$N70/30-INT(-$N70/30))*SUMIFS(55:55,$1:$1,CF$1+INT(-$N70/30)+1)+(INT(-$N70/30)+1--$N70/30)*SUMIFS(55:55,$1:$1,CF$1+INT(-$N70/30))))</f>
        <v>0</v>
      </c>
      <c r="CG70" s="40">
        <f>IF(CG$7="",0,IF(CG$1=MAX($1:$1),$R55-SUM($T70:CF70),IF(CG$1=1,SUMIFS(55:55,$1:$1,"&gt;="&amp;1,$1:$1,"&lt;="&amp;INT(-$N70/30))+(-$N70/30-INT(-$N70/30))*SUMIFS(55:55,$1:$1,INT(-$N70/30)+1),0)+(-$N70/30-INT(-$N70/30))*SUMIFS(55:55,$1:$1,CG$1+INT(-$N70/30)+1)+(INT(-$N70/30)+1--$N70/30)*SUMIFS(55:55,$1:$1,CG$1+INT(-$N70/30))))</f>
        <v>0</v>
      </c>
      <c r="CH70" s="40">
        <f>IF(CH$7="",0,IF(CH$1=MAX($1:$1),$R55-SUM($T70:CG70),IF(CH$1=1,SUMIFS(55:55,$1:$1,"&gt;="&amp;1,$1:$1,"&lt;="&amp;INT(-$N70/30))+(-$N70/30-INT(-$N70/30))*SUMIFS(55:55,$1:$1,INT(-$N70/30)+1),0)+(-$N70/30-INT(-$N70/30))*SUMIFS(55:55,$1:$1,CH$1+INT(-$N70/30)+1)+(INT(-$N70/30)+1--$N70/30)*SUMIFS(55:55,$1:$1,CH$1+INT(-$N70/30))))</f>
        <v>0</v>
      </c>
      <c r="CI70" s="40">
        <f>IF(CI$7="",0,IF(CI$1=MAX($1:$1),$R55-SUM($T70:CH70),IF(CI$1=1,SUMIFS(55:55,$1:$1,"&gt;="&amp;1,$1:$1,"&lt;="&amp;INT(-$N70/30))+(-$N70/30-INT(-$N70/30))*SUMIFS(55:55,$1:$1,INT(-$N70/30)+1),0)+(-$N70/30-INT(-$N70/30))*SUMIFS(55:55,$1:$1,CI$1+INT(-$N70/30)+1)+(INT(-$N70/30)+1--$N70/30)*SUMIFS(55:55,$1:$1,CI$1+INT(-$N70/30))))</f>
        <v>0</v>
      </c>
      <c r="CJ70" s="40">
        <f>IF(CJ$7="",0,IF(CJ$1=MAX($1:$1),$R55-SUM($T70:CI70),IF(CJ$1=1,SUMIFS(55:55,$1:$1,"&gt;="&amp;1,$1:$1,"&lt;="&amp;INT(-$N70/30))+(-$N70/30-INT(-$N70/30))*SUMIFS(55:55,$1:$1,INT(-$N70/30)+1),0)+(-$N70/30-INT(-$N70/30))*SUMIFS(55:55,$1:$1,CJ$1+INT(-$N70/30)+1)+(INT(-$N70/30)+1--$N70/30)*SUMIFS(55:55,$1:$1,CJ$1+INT(-$N70/30))))</f>
        <v>0</v>
      </c>
      <c r="CK70" s="40">
        <f>IF(CK$7="",0,IF(CK$1=MAX($1:$1),$R55-SUM($T70:CJ70),IF(CK$1=1,SUMIFS(55:55,$1:$1,"&gt;="&amp;1,$1:$1,"&lt;="&amp;INT(-$N70/30))+(-$N70/30-INT(-$N70/30))*SUMIFS(55:55,$1:$1,INT(-$N70/30)+1),0)+(-$N70/30-INT(-$N70/30))*SUMIFS(55:55,$1:$1,CK$1+INT(-$N70/30)+1)+(INT(-$N70/30)+1--$N70/30)*SUMIFS(55:55,$1:$1,CK$1+INT(-$N70/30))))</f>
        <v>0</v>
      </c>
      <c r="CL70" s="40">
        <f>IF(CL$7="",0,IF(CL$1=MAX($1:$1),$R55-SUM($T70:CK70),IF(CL$1=1,SUMIFS(55:55,$1:$1,"&gt;="&amp;1,$1:$1,"&lt;="&amp;INT(-$N70/30))+(-$N70/30-INT(-$N70/30))*SUMIFS(55:55,$1:$1,INT(-$N70/30)+1),0)+(-$N70/30-INT(-$N70/30))*SUMIFS(55:55,$1:$1,CL$1+INT(-$N70/30)+1)+(INT(-$N70/30)+1--$N70/30)*SUMIFS(55:55,$1:$1,CL$1+INT(-$N70/30))))</f>
        <v>0</v>
      </c>
      <c r="CM70" s="40">
        <f>IF(CM$7="",0,IF(CM$1=MAX($1:$1),$R55-SUM($T70:CL70),IF(CM$1=1,SUMIFS(55:55,$1:$1,"&gt;="&amp;1,$1:$1,"&lt;="&amp;INT(-$N70/30))+(-$N70/30-INT(-$N70/30))*SUMIFS(55:55,$1:$1,INT(-$N70/30)+1),0)+(-$N70/30-INT(-$N70/30))*SUMIFS(55:55,$1:$1,CM$1+INT(-$N70/30)+1)+(INT(-$N70/30)+1--$N70/30)*SUMIFS(55:55,$1:$1,CM$1+INT(-$N70/30))))</f>
        <v>0</v>
      </c>
      <c r="CN70" s="40">
        <f>IF(CN$7="",0,IF(CN$1=MAX($1:$1),$R55-SUM($T70:CM70),IF(CN$1=1,SUMIFS(55:55,$1:$1,"&gt;="&amp;1,$1:$1,"&lt;="&amp;INT(-$N70/30))+(-$N70/30-INT(-$N70/30))*SUMIFS(55:55,$1:$1,INT(-$N70/30)+1),0)+(-$N70/30-INT(-$N70/30))*SUMIFS(55:55,$1:$1,CN$1+INT(-$N70/30)+1)+(INT(-$N70/30)+1--$N70/30)*SUMIFS(55:55,$1:$1,CN$1+INT(-$N70/30))))</f>
        <v>0</v>
      </c>
      <c r="CO70" s="40">
        <f>IF(CO$7="",0,IF(CO$1=MAX($1:$1),$R55-SUM($T70:CN70),IF(CO$1=1,SUMIFS(55:55,$1:$1,"&gt;="&amp;1,$1:$1,"&lt;="&amp;INT(-$N70/30))+(-$N70/30-INT(-$N70/30))*SUMIFS(55:55,$1:$1,INT(-$N70/30)+1),0)+(-$N70/30-INT(-$N70/30))*SUMIFS(55:55,$1:$1,CO$1+INT(-$N70/30)+1)+(INT(-$N70/30)+1--$N70/30)*SUMIFS(55:55,$1:$1,CO$1+INT(-$N70/30))))</f>
        <v>0</v>
      </c>
      <c r="CP70" s="40">
        <f>IF(CP$7="",0,IF(CP$1=MAX($1:$1),$R55-SUM($T70:CO70),IF(CP$1=1,SUMIFS(55:55,$1:$1,"&gt;="&amp;1,$1:$1,"&lt;="&amp;INT(-$N70/30))+(-$N70/30-INT(-$N70/30))*SUMIFS(55:55,$1:$1,INT(-$N70/30)+1),0)+(-$N70/30-INT(-$N70/30))*SUMIFS(55:55,$1:$1,CP$1+INT(-$N70/30)+1)+(INT(-$N70/30)+1--$N70/30)*SUMIFS(55:55,$1:$1,CP$1+INT(-$N70/30))))</f>
        <v>0</v>
      </c>
      <c r="CQ70" s="40">
        <f>IF(CQ$7="",0,IF(CQ$1=MAX($1:$1),$R55-SUM($T70:CP70),IF(CQ$1=1,SUMIFS(55:55,$1:$1,"&gt;="&amp;1,$1:$1,"&lt;="&amp;INT(-$N70/30))+(-$N70/30-INT(-$N70/30))*SUMIFS(55:55,$1:$1,INT(-$N70/30)+1),0)+(-$N70/30-INT(-$N70/30))*SUMIFS(55:55,$1:$1,CQ$1+INT(-$N70/30)+1)+(INT(-$N70/30)+1--$N70/30)*SUMIFS(55:55,$1:$1,CQ$1+INT(-$N70/30))))</f>
        <v>0</v>
      </c>
      <c r="CR70" s="40">
        <f>IF(CR$7="",0,IF(CR$1=MAX($1:$1),$R55-SUM($T70:CQ70),IF(CR$1=1,SUMIFS(55:55,$1:$1,"&gt;="&amp;1,$1:$1,"&lt;="&amp;INT(-$N70/30))+(-$N70/30-INT(-$N70/30))*SUMIFS(55:55,$1:$1,INT(-$N70/30)+1),0)+(-$N70/30-INT(-$N70/30))*SUMIFS(55:55,$1:$1,CR$1+INT(-$N70/30)+1)+(INT(-$N70/30)+1--$N70/30)*SUMIFS(55:55,$1:$1,CR$1+INT(-$N70/30))))</f>
        <v>0</v>
      </c>
      <c r="CS70" s="40">
        <f>IF(CS$7="",0,IF(CS$1=MAX($1:$1),$R55-SUM($T70:CR70),IF(CS$1=1,SUMIFS(55:55,$1:$1,"&gt;="&amp;1,$1:$1,"&lt;="&amp;INT(-$N70/30))+(-$N70/30-INT(-$N70/30))*SUMIFS(55:55,$1:$1,INT(-$N70/30)+1),0)+(-$N70/30-INT(-$N70/30))*SUMIFS(55:55,$1:$1,CS$1+INT(-$N70/30)+1)+(INT(-$N70/30)+1--$N70/30)*SUMIFS(55:55,$1:$1,CS$1+INT(-$N70/30))))</f>
        <v>0</v>
      </c>
      <c r="CT70" s="40">
        <f>IF(CT$7="",0,IF(CT$1=MAX($1:$1),$R55-SUM($T70:CS70),IF(CT$1=1,SUMIFS(55:55,$1:$1,"&gt;="&amp;1,$1:$1,"&lt;="&amp;INT(-$N70/30))+(-$N70/30-INT(-$N70/30))*SUMIFS(55:55,$1:$1,INT(-$N70/30)+1),0)+(-$N70/30-INT(-$N70/30))*SUMIFS(55:55,$1:$1,CT$1+INT(-$N70/30)+1)+(INT(-$N70/30)+1--$N70/30)*SUMIFS(55:55,$1:$1,CT$1+INT(-$N70/30))))</f>
        <v>0</v>
      </c>
      <c r="CU70" s="40">
        <f>IF(CU$7="",0,IF(CU$1=MAX($1:$1),$R55-SUM($T70:CT70),IF(CU$1=1,SUMIFS(55:55,$1:$1,"&gt;="&amp;1,$1:$1,"&lt;="&amp;INT(-$N70/30))+(-$N70/30-INT(-$N70/30))*SUMIFS(55:55,$1:$1,INT(-$N70/30)+1),0)+(-$N70/30-INT(-$N70/30))*SUMIFS(55:55,$1:$1,CU$1+INT(-$N70/30)+1)+(INT(-$N70/30)+1--$N70/30)*SUMIFS(55:55,$1:$1,CU$1+INT(-$N70/30))))</f>
        <v>0</v>
      </c>
      <c r="CV70" s="40">
        <f>IF(CV$7="",0,IF(CV$1=MAX($1:$1),$R55-SUM($T70:CU70),IF(CV$1=1,SUMIFS(55:55,$1:$1,"&gt;="&amp;1,$1:$1,"&lt;="&amp;INT(-$N70/30))+(-$N70/30-INT(-$N70/30))*SUMIFS(55:55,$1:$1,INT(-$N70/30)+1),0)+(-$N70/30-INT(-$N70/30))*SUMIFS(55:55,$1:$1,CV$1+INT(-$N70/30)+1)+(INT(-$N70/30)+1--$N70/30)*SUMIFS(55:55,$1:$1,CV$1+INT(-$N70/30))))</f>
        <v>0</v>
      </c>
      <c r="CW70" s="40">
        <f>IF(CW$7="",0,IF(CW$1=MAX($1:$1),$R55-SUM($T70:CV70),IF(CW$1=1,SUMIFS(55:55,$1:$1,"&gt;="&amp;1,$1:$1,"&lt;="&amp;INT(-$N70/30))+(-$N70/30-INT(-$N70/30))*SUMIFS(55:55,$1:$1,INT(-$N70/30)+1),0)+(-$N70/30-INT(-$N70/30))*SUMIFS(55:55,$1:$1,CW$1+INT(-$N70/30)+1)+(INT(-$N70/30)+1--$N70/30)*SUMIFS(55:55,$1:$1,CW$1+INT(-$N70/30))))</f>
        <v>0</v>
      </c>
      <c r="CX70" s="40">
        <f>IF(CX$7="",0,IF(CX$1=MAX($1:$1),$R55-SUM($T70:CW70),IF(CX$1=1,SUMIFS(55:55,$1:$1,"&gt;="&amp;1,$1:$1,"&lt;="&amp;INT(-$N70/30))+(-$N70/30-INT(-$N70/30))*SUMIFS(55:55,$1:$1,INT(-$N70/30)+1),0)+(-$N70/30-INT(-$N70/30))*SUMIFS(55:55,$1:$1,CX$1+INT(-$N70/30)+1)+(INT(-$N70/30)+1--$N70/30)*SUMIFS(55:55,$1:$1,CX$1+INT(-$N70/30))))</f>
        <v>0</v>
      </c>
      <c r="CY70" s="40">
        <f>IF(CY$7="",0,IF(CY$1=MAX($1:$1),$R55-SUM($T70:CX70),IF(CY$1=1,SUMIFS(55:55,$1:$1,"&gt;="&amp;1,$1:$1,"&lt;="&amp;INT(-$N70/30))+(-$N70/30-INT(-$N70/30))*SUMIFS(55:55,$1:$1,INT(-$N70/30)+1),0)+(-$N70/30-INT(-$N70/30))*SUMIFS(55:55,$1:$1,CY$1+INT(-$N70/30)+1)+(INT(-$N70/30)+1--$N70/30)*SUMIFS(55:55,$1:$1,CY$1+INT(-$N70/30))))</f>
        <v>0</v>
      </c>
      <c r="CZ70" s="40">
        <f>IF(CZ$7="",0,IF(CZ$1=MAX($1:$1),$R55-SUM($T70:CY70),IF(CZ$1=1,SUMIFS(55:55,$1:$1,"&gt;="&amp;1,$1:$1,"&lt;="&amp;INT(-$N70/30))+(-$N70/30-INT(-$N70/30))*SUMIFS(55:55,$1:$1,INT(-$N70/30)+1),0)+(-$N70/30-INT(-$N70/30))*SUMIFS(55:55,$1:$1,CZ$1+INT(-$N70/30)+1)+(INT(-$N70/30)+1--$N70/30)*SUMIFS(55:55,$1:$1,CZ$1+INT(-$N70/30))))</f>
        <v>0</v>
      </c>
      <c r="DA70" s="40">
        <f>IF(DA$7="",0,IF(DA$1=MAX($1:$1),$R55-SUM($T70:CZ70),IF(DA$1=1,SUMIFS(55:55,$1:$1,"&gt;="&amp;1,$1:$1,"&lt;="&amp;INT(-$N70/30))+(-$N70/30-INT(-$N70/30))*SUMIFS(55:55,$1:$1,INT(-$N70/30)+1),0)+(-$N70/30-INT(-$N70/30))*SUMIFS(55:55,$1:$1,DA$1+INT(-$N70/30)+1)+(INT(-$N70/30)+1--$N70/30)*SUMIFS(55:55,$1:$1,DA$1+INT(-$N70/30))))</f>
        <v>0</v>
      </c>
      <c r="DB70" s="40">
        <f>IF(DB$7="",0,IF(DB$1=MAX($1:$1),$R55-SUM($T70:DA70),IF(DB$1=1,SUMIFS(55:55,$1:$1,"&gt;="&amp;1,$1:$1,"&lt;="&amp;INT(-$N70/30))+(-$N70/30-INT(-$N70/30))*SUMIFS(55:55,$1:$1,INT(-$N70/30)+1),0)+(-$N70/30-INT(-$N70/30))*SUMIFS(55:55,$1:$1,DB$1+INT(-$N70/30)+1)+(INT(-$N70/30)+1--$N70/30)*SUMIFS(55:55,$1:$1,DB$1+INT(-$N70/30))))</f>
        <v>0</v>
      </c>
      <c r="DC70" s="40">
        <f>IF(DC$7="",0,IF(DC$1=MAX($1:$1),$R55-SUM($T70:DB70),IF(DC$1=1,SUMIFS(55:55,$1:$1,"&gt;="&amp;1,$1:$1,"&lt;="&amp;INT(-$N70/30))+(-$N70/30-INT(-$N70/30))*SUMIFS(55:55,$1:$1,INT(-$N70/30)+1),0)+(-$N70/30-INT(-$N70/30))*SUMIFS(55:55,$1:$1,DC$1+INT(-$N70/30)+1)+(INT(-$N70/30)+1--$N70/30)*SUMIFS(55:55,$1:$1,DC$1+INT(-$N70/30))))</f>
        <v>0</v>
      </c>
      <c r="DD70" s="40">
        <f>IF(DD$7="",0,IF(DD$1=MAX($1:$1),$R55-SUM($T70:DC70),IF(DD$1=1,SUMIFS(55:55,$1:$1,"&gt;="&amp;1,$1:$1,"&lt;="&amp;INT(-$N70/30))+(-$N70/30-INT(-$N70/30))*SUMIFS(55:55,$1:$1,INT(-$N70/30)+1),0)+(-$N70/30-INT(-$N70/30))*SUMIFS(55:55,$1:$1,DD$1+INT(-$N70/30)+1)+(INT(-$N70/30)+1--$N70/30)*SUMIFS(55:55,$1:$1,DD$1+INT(-$N70/30))))</f>
        <v>0</v>
      </c>
      <c r="DE70" s="40">
        <f>IF(DE$7="",0,IF(DE$1=MAX($1:$1),$R55-SUM($T70:DD70),IF(DE$1=1,SUMIFS(55:55,$1:$1,"&gt;="&amp;1,$1:$1,"&lt;="&amp;INT(-$N70/30))+(-$N70/30-INT(-$N70/30))*SUMIFS(55:55,$1:$1,INT(-$N70/30)+1),0)+(-$N70/30-INT(-$N70/30))*SUMIFS(55:55,$1:$1,DE$1+INT(-$N70/30)+1)+(INT(-$N70/30)+1--$N70/30)*SUMIFS(55:55,$1:$1,DE$1+INT(-$N70/30))))</f>
        <v>0</v>
      </c>
      <c r="DF70" s="40">
        <f>IF(DF$7="",0,IF(DF$1=MAX($1:$1),$R55-SUM($T70:DE70),IF(DF$1=1,SUMIFS(55:55,$1:$1,"&gt;="&amp;1,$1:$1,"&lt;="&amp;INT(-$N70/30))+(-$N70/30-INT(-$N70/30))*SUMIFS(55:55,$1:$1,INT(-$N70/30)+1),0)+(-$N70/30-INT(-$N70/30))*SUMIFS(55:55,$1:$1,DF$1+INT(-$N70/30)+1)+(INT(-$N70/30)+1--$N70/30)*SUMIFS(55:55,$1:$1,DF$1+INT(-$N70/30))))</f>
        <v>0</v>
      </c>
      <c r="DG70" s="40">
        <f>IF(DG$7="",0,IF(DG$1=MAX($1:$1),$R55-SUM($T70:DF70),IF(DG$1=1,SUMIFS(55:55,$1:$1,"&gt;="&amp;1,$1:$1,"&lt;="&amp;INT(-$N70/30))+(-$N70/30-INT(-$N70/30))*SUMIFS(55:55,$1:$1,INT(-$N70/30)+1),0)+(-$N70/30-INT(-$N70/30))*SUMIFS(55:55,$1:$1,DG$1+INT(-$N70/30)+1)+(INT(-$N70/30)+1--$N70/30)*SUMIFS(55:55,$1:$1,DG$1+INT(-$N70/30))))</f>
        <v>0</v>
      </c>
      <c r="DH70" s="40">
        <f>IF(DH$7="",0,IF(DH$1=MAX($1:$1),$R55-SUM($T70:DG70),IF(DH$1=1,SUMIFS(55:55,$1:$1,"&gt;="&amp;1,$1:$1,"&lt;="&amp;INT(-$N70/30))+(-$N70/30-INT(-$N70/30))*SUMIFS(55:55,$1:$1,INT(-$N70/30)+1),0)+(-$N70/30-INT(-$N70/30))*SUMIFS(55:55,$1:$1,DH$1+INT(-$N70/30)+1)+(INT(-$N70/30)+1--$N70/30)*SUMIFS(55:55,$1:$1,DH$1+INT(-$N70/30))))</f>
        <v>0</v>
      </c>
      <c r="DI70" s="40">
        <f>IF(DI$7="",0,IF(DI$1=MAX($1:$1),$R55-SUM($T70:DH70),IF(DI$1=1,SUMIFS(55:55,$1:$1,"&gt;="&amp;1,$1:$1,"&lt;="&amp;INT(-$N70/30))+(-$N70/30-INT(-$N70/30))*SUMIFS(55:55,$1:$1,INT(-$N70/30)+1),0)+(-$N70/30-INT(-$N70/30))*SUMIFS(55:55,$1:$1,DI$1+INT(-$N70/30)+1)+(INT(-$N70/30)+1--$N70/30)*SUMIFS(55:55,$1:$1,DI$1+INT(-$N70/30))))</f>
        <v>0</v>
      </c>
      <c r="DJ70" s="40">
        <f>IF(DJ$7="",0,IF(DJ$1=MAX($1:$1),$R55-SUM($T70:DI70),IF(DJ$1=1,SUMIFS(55:55,$1:$1,"&gt;="&amp;1,$1:$1,"&lt;="&amp;INT(-$N70/30))+(-$N70/30-INT(-$N70/30))*SUMIFS(55:55,$1:$1,INT(-$N70/30)+1),0)+(-$N70/30-INT(-$N70/30))*SUMIFS(55:55,$1:$1,DJ$1+INT(-$N70/30)+1)+(INT(-$N70/30)+1--$N70/30)*SUMIFS(55:55,$1:$1,DJ$1+INT(-$N70/30))))</f>
        <v>0</v>
      </c>
      <c r="DK70" s="40">
        <f>IF(DK$7="",0,IF(DK$1=MAX($1:$1),$R55-SUM($T70:DJ70),IF(DK$1=1,SUMIFS(55:55,$1:$1,"&gt;="&amp;1,$1:$1,"&lt;="&amp;INT(-$N70/30))+(-$N70/30-INT(-$N70/30))*SUMIFS(55:55,$1:$1,INT(-$N70/30)+1),0)+(-$N70/30-INT(-$N70/30))*SUMIFS(55:55,$1:$1,DK$1+INT(-$N70/30)+1)+(INT(-$N70/30)+1--$N70/30)*SUMIFS(55:55,$1:$1,DK$1+INT(-$N70/30))))</f>
        <v>0</v>
      </c>
      <c r="DL70" s="40">
        <f>IF(DL$7="",0,IF(DL$1=MAX($1:$1),$R55-SUM($T70:DK70),IF(DL$1=1,SUMIFS(55:55,$1:$1,"&gt;="&amp;1,$1:$1,"&lt;="&amp;INT(-$N70/30))+(-$N70/30-INT(-$N70/30))*SUMIFS(55:55,$1:$1,INT(-$N70/30)+1),0)+(-$N70/30-INT(-$N70/30))*SUMIFS(55:55,$1:$1,DL$1+INT(-$N70/30)+1)+(INT(-$N70/30)+1--$N70/30)*SUMIFS(55:55,$1:$1,DL$1+INT(-$N70/30))))</f>
        <v>0</v>
      </c>
      <c r="DM70" s="40">
        <f>IF(DM$7="",0,IF(DM$1=MAX($1:$1),$R55-SUM($T70:DL70),IF(DM$1=1,SUMIFS(55:55,$1:$1,"&gt;="&amp;1,$1:$1,"&lt;="&amp;INT(-$N70/30))+(-$N70/30-INT(-$N70/30))*SUMIFS(55:55,$1:$1,INT(-$N70/30)+1),0)+(-$N70/30-INT(-$N70/30))*SUMIFS(55:55,$1:$1,DM$1+INT(-$N70/30)+1)+(INT(-$N70/30)+1--$N70/30)*SUMIFS(55:55,$1:$1,DM$1+INT(-$N70/30))))</f>
        <v>0</v>
      </c>
      <c r="DN70" s="40">
        <f>IF(DN$7="",0,IF(DN$1=MAX($1:$1),$R55-SUM($T70:DM70),IF(DN$1=1,SUMIFS(55:55,$1:$1,"&gt;="&amp;1,$1:$1,"&lt;="&amp;INT(-$N70/30))+(-$N70/30-INT(-$N70/30))*SUMIFS(55:55,$1:$1,INT(-$N70/30)+1),0)+(-$N70/30-INT(-$N70/30))*SUMIFS(55:55,$1:$1,DN$1+INT(-$N70/30)+1)+(INT(-$N70/30)+1--$N70/30)*SUMIFS(55:55,$1:$1,DN$1+INT(-$N70/30))))</f>
        <v>0</v>
      </c>
      <c r="DO70" s="40">
        <f>IF(DO$7="",0,IF(DO$1=MAX($1:$1),$R55-SUM($T70:DN70),IF(DO$1=1,SUMIFS(55:55,$1:$1,"&gt;="&amp;1,$1:$1,"&lt;="&amp;INT(-$N70/30))+(-$N70/30-INT(-$N70/30))*SUMIFS(55:55,$1:$1,INT(-$N70/30)+1),0)+(-$N70/30-INT(-$N70/30))*SUMIFS(55:55,$1:$1,DO$1+INT(-$N70/30)+1)+(INT(-$N70/30)+1--$N70/30)*SUMIFS(55:55,$1:$1,DO$1+INT(-$N70/30))))</f>
        <v>0</v>
      </c>
      <c r="DP70" s="40">
        <f>IF(DP$7="",0,IF(DP$1=MAX($1:$1),$R55-SUM($T70:DO70),IF(DP$1=1,SUMIFS(55:55,$1:$1,"&gt;="&amp;1,$1:$1,"&lt;="&amp;INT(-$N70/30))+(-$N70/30-INT(-$N70/30))*SUMIFS(55:55,$1:$1,INT(-$N70/30)+1),0)+(-$N70/30-INT(-$N70/30))*SUMIFS(55:55,$1:$1,DP$1+INT(-$N70/30)+1)+(INT(-$N70/30)+1--$N70/30)*SUMIFS(55:55,$1:$1,DP$1+INT(-$N70/30))))</f>
        <v>0</v>
      </c>
      <c r="DQ70" s="40">
        <f>IF(DQ$7="",0,IF(DQ$1=MAX($1:$1),$R55-SUM($T70:DP70),IF(DQ$1=1,SUMIFS(55:55,$1:$1,"&gt;="&amp;1,$1:$1,"&lt;="&amp;INT(-$N70/30))+(-$N70/30-INT(-$N70/30))*SUMIFS(55:55,$1:$1,INT(-$N70/30)+1),0)+(-$N70/30-INT(-$N70/30))*SUMIFS(55:55,$1:$1,DQ$1+INT(-$N70/30)+1)+(INT(-$N70/30)+1--$N70/30)*SUMIFS(55:55,$1:$1,DQ$1+INT(-$N70/30))))</f>
        <v>0</v>
      </c>
      <c r="DR70" s="40">
        <f>IF(DR$7="",0,IF(DR$1=MAX($1:$1),$R55-SUM($T70:DQ70),IF(DR$1=1,SUMIFS(55:55,$1:$1,"&gt;="&amp;1,$1:$1,"&lt;="&amp;INT(-$N70/30))+(-$N70/30-INT(-$N70/30))*SUMIFS(55:55,$1:$1,INT(-$N70/30)+1),0)+(-$N70/30-INT(-$N70/30))*SUMIFS(55:55,$1:$1,DR$1+INT(-$N70/30)+1)+(INT(-$N70/30)+1--$N70/30)*SUMIFS(55:55,$1:$1,DR$1+INT(-$N70/30))))</f>
        <v>0</v>
      </c>
      <c r="DS70" s="40">
        <f>IF(DS$7="",0,IF(DS$1=MAX($1:$1),$R55-SUM($T70:DR70),IF(DS$1=1,SUMIFS(55:55,$1:$1,"&gt;="&amp;1,$1:$1,"&lt;="&amp;INT(-$N70/30))+(-$N70/30-INT(-$N70/30))*SUMIFS(55:55,$1:$1,INT(-$N70/30)+1),0)+(-$N70/30-INT(-$N70/30))*SUMIFS(55:55,$1:$1,DS$1+INT(-$N70/30)+1)+(INT(-$N70/30)+1--$N70/30)*SUMIFS(55:55,$1:$1,DS$1+INT(-$N70/30))))</f>
        <v>0</v>
      </c>
      <c r="DT70" s="40">
        <f>IF(DT$7="",0,IF(DT$1=MAX($1:$1),$R55-SUM($T70:DS70),IF(DT$1=1,SUMIFS(55:55,$1:$1,"&gt;="&amp;1,$1:$1,"&lt;="&amp;INT(-$N70/30))+(-$N70/30-INT(-$N70/30))*SUMIFS(55:55,$1:$1,INT(-$N70/30)+1),0)+(-$N70/30-INT(-$N70/30))*SUMIFS(55:55,$1:$1,DT$1+INT(-$N70/30)+1)+(INT(-$N70/30)+1--$N70/30)*SUMIFS(55:55,$1:$1,DT$1+INT(-$N70/30))))</f>
        <v>0</v>
      </c>
      <c r="DU70" s="40">
        <f>IF(DU$7="",0,IF(DU$1=MAX($1:$1),$R55-SUM($T70:DT70),IF(DU$1=1,SUMIFS(55:55,$1:$1,"&gt;="&amp;1,$1:$1,"&lt;="&amp;INT(-$N70/30))+(-$N70/30-INT(-$N70/30))*SUMIFS(55:55,$1:$1,INT(-$N70/30)+1),0)+(-$N70/30-INT(-$N70/30))*SUMIFS(55:55,$1:$1,DU$1+INT(-$N70/30)+1)+(INT(-$N70/30)+1--$N70/30)*SUMIFS(55:55,$1:$1,DU$1+INT(-$N70/30))))</f>
        <v>0</v>
      </c>
      <c r="DV70" s="40">
        <f>IF(DV$7="",0,IF(DV$1=MAX($1:$1),$R55-SUM($T70:DU70),IF(DV$1=1,SUMIFS(55:55,$1:$1,"&gt;="&amp;1,$1:$1,"&lt;="&amp;INT(-$N70/30))+(-$N70/30-INT(-$N70/30))*SUMIFS(55:55,$1:$1,INT(-$N70/30)+1),0)+(-$N70/30-INT(-$N70/30))*SUMIFS(55:55,$1:$1,DV$1+INT(-$N70/30)+1)+(INT(-$N70/30)+1--$N70/30)*SUMIFS(55:55,$1:$1,DV$1+INT(-$N70/30))))</f>
        <v>0</v>
      </c>
      <c r="DW70" s="40">
        <f>IF(DW$7="",0,IF(DW$1=MAX($1:$1),$R55-SUM($T70:DV70),IF(DW$1=1,SUMIFS(55:55,$1:$1,"&gt;="&amp;1,$1:$1,"&lt;="&amp;INT(-$N70/30))+(-$N70/30-INT(-$N70/30))*SUMIFS(55:55,$1:$1,INT(-$N70/30)+1),0)+(-$N70/30-INT(-$N70/30))*SUMIFS(55:55,$1:$1,DW$1+INT(-$N70/30)+1)+(INT(-$N70/30)+1--$N70/30)*SUMIFS(55:55,$1:$1,DW$1+INT(-$N70/30))))</f>
        <v>0</v>
      </c>
      <c r="DX70" s="40">
        <f>IF(DX$7="",0,IF(DX$1=MAX($1:$1),$R55-SUM($T70:DW70),IF(DX$1=1,SUMIFS(55:55,$1:$1,"&gt;="&amp;1,$1:$1,"&lt;="&amp;INT(-$N70/30))+(-$N70/30-INT(-$N70/30))*SUMIFS(55:55,$1:$1,INT(-$N70/30)+1),0)+(-$N70/30-INT(-$N70/30))*SUMIFS(55:55,$1:$1,DX$1+INT(-$N70/30)+1)+(INT(-$N70/30)+1--$N70/30)*SUMIFS(55:55,$1:$1,DX$1+INT(-$N70/30))))</f>
        <v>0</v>
      </c>
      <c r="DY70" s="40">
        <f>IF(DY$7="",0,IF(DY$1=MAX($1:$1),$R55-SUM($T70:DX70),IF(DY$1=1,SUMIFS(55:55,$1:$1,"&gt;="&amp;1,$1:$1,"&lt;="&amp;INT(-$N70/30))+(-$N70/30-INT(-$N70/30))*SUMIFS(55:55,$1:$1,INT(-$N70/30)+1),0)+(-$N70/30-INT(-$N70/30))*SUMIFS(55:55,$1:$1,DY$1+INT(-$N70/30)+1)+(INT(-$N70/30)+1--$N70/30)*SUMIFS(55:55,$1:$1,DY$1+INT(-$N70/30))))</f>
        <v>0</v>
      </c>
      <c r="DZ70" s="40">
        <f>IF(DZ$7="",0,IF(DZ$1=MAX($1:$1),$R55-SUM($T70:DY70),IF(DZ$1=1,SUMIFS(55:55,$1:$1,"&gt;="&amp;1,$1:$1,"&lt;="&amp;INT(-$N70/30))+(-$N70/30-INT(-$N70/30))*SUMIFS(55:55,$1:$1,INT(-$N70/30)+1),0)+(-$N70/30-INT(-$N70/30))*SUMIFS(55:55,$1:$1,DZ$1+INT(-$N70/30)+1)+(INT(-$N70/30)+1--$N70/30)*SUMIFS(55:55,$1:$1,DZ$1+INT(-$N70/30))))</f>
        <v>0</v>
      </c>
      <c r="EA70" s="40">
        <f>IF(EA$7="",0,IF(EA$1=MAX($1:$1),$R55-SUM($T70:DZ70),IF(EA$1=1,SUMIFS(55:55,$1:$1,"&gt;="&amp;1,$1:$1,"&lt;="&amp;INT(-$N70/30))+(-$N70/30-INT(-$N70/30))*SUMIFS(55:55,$1:$1,INT(-$N70/30)+1),0)+(-$N70/30-INT(-$N70/30))*SUMIFS(55:55,$1:$1,EA$1+INT(-$N70/30)+1)+(INT(-$N70/30)+1--$N70/30)*SUMIFS(55:55,$1:$1,EA$1+INT(-$N70/30))))</f>
        <v>0</v>
      </c>
      <c r="EB70" s="40">
        <f>IF(EB$7="",0,IF(EB$1=MAX($1:$1),$R55-SUM($T70:EA70),IF(EB$1=1,SUMIFS(55:55,$1:$1,"&gt;="&amp;1,$1:$1,"&lt;="&amp;INT(-$N70/30))+(-$N70/30-INT(-$N70/30))*SUMIFS(55:55,$1:$1,INT(-$N70/30)+1),0)+(-$N70/30-INT(-$N70/30))*SUMIFS(55:55,$1:$1,EB$1+INT(-$N70/30)+1)+(INT(-$N70/30)+1--$N70/30)*SUMIFS(55:55,$1:$1,EB$1+INT(-$N70/30))))</f>
        <v>0</v>
      </c>
      <c r="EC70" s="40">
        <f>IF(EC$7="",0,IF(EC$1=MAX($1:$1),$R55-SUM($T70:EB70),IF(EC$1=1,SUMIFS(55:55,$1:$1,"&gt;="&amp;1,$1:$1,"&lt;="&amp;INT(-$N70/30))+(-$N70/30-INT(-$N70/30))*SUMIFS(55:55,$1:$1,INT(-$N70/30)+1),0)+(-$N70/30-INT(-$N70/30))*SUMIFS(55:55,$1:$1,EC$1+INT(-$N70/30)+1)+(INT(-$N70/30)+1--$N70/30)*SUMIFS(55:55,$1:$1,EC$1+INT(-$N70/30))))</f>
        <v>0</v>
      </c>
      <c r="ED70" s="40">
        <f>IF(ED$7="",0,IF(ED$1=MAX($1:$1),$R55-SUM($T70:EC70),IF(ED$1=1,SUMIFS(55:55,$1:$1,"&gt;="&amp;1,$1:$1,"&lt;="&amp;INT(-$N70/30))+(-$N70/30-INT(-$N70/30))*SUMIFS(55:55,$1:$1,INT(-$N70/30)+1),0)+(-$N70/30-INT(-$N70/30))*SUMIFS(55:55,$1:$1,ED$1+INT(-$N70/30)+1)+(INT(-$N70/30)+1--$N70/30)*SUMIFS(55:55,$1:$1,ED$1+INT(-$N70/30))))</f>
        <v>0</v>
      </c>
      <c r="EE70" s="40">
        <f>IF(EE$7="",0,IF(EE$1=MAX($1:$1),$R55-SUM($T70:ED70),IF(EE$1=1,SUMIFS(55:55,$1:$1,"&gt;="&amp;1,$1:$1,"&lt;="&amp;INT(-$N70/30))+(-$N70/30-INT(-$N70/30))*SUMIFS(55:55,$1:$1,INT(-$N70/30)+1),0)+(-$N70/30-INT(-$N70/30))*SUMIFS(55:55,$1:$1,EE$1+INT(-$N70/30)+1)+(INT(-$N70/30)+1--$N70/30)*SUMIFS(55:55,$1:$1,EE$1+INT(-$N70/30))))</f>
        <v>0</v>
      </c>
      <c r="EF70" s="40">
        <f>IF(EF$7="",0,IF(EF$1=MAX($1:$1),$R55-SUM($T70:EE70),IF(EF$1=1,SUMIFS(55:55,$1:$1,"&gt;="&amp;1,$1:$1,"&lt;="&amp;INT(-$N70/30))+(-$N70/30-INT(-$N70/30))*SUMIFS(55:55,$1:$1,INT(-$N70/30)+1),0)+(-$N70/30-INT(-$N70/30))*SUMIFS(55:55,$1:$1,EF$1+INT(-$N70/30)+1)+(INT(-$N70/30)+1--$N70/30)*SUMIFS(55:55,$1:$1,EF$1+INT(-$N70/30))))</f>
        <v>0</v>
      </c>
      <c r="EG70" s="40">
        <f>IF(EG$7="",0,IF(EG$1=MAX($1:$1),$R55-SUM($T70:EF70),IF(EG$1=1,SUMIFS(55:55,$1:$1,"&gt;="&amp;1,$1:$1,"&lt;="&amp;INT(-$N70/30))+(-$N70/30-INT(-$N70/30))*SUMIFS(55:55,$1:$1,INT(-$N70/30)+1),0)+(-$N70/30-INT(-$N70/30))*SUMIFS(55:55,$1:$1,EG$1+INT(-$N70/30)+1)+(INT(-$N70/30)+1--$N70/30)*SUMIFS(55:55,$1:$1,EG$1+INT(-$N70/30))))</f>
        <v>0</v>
      </c>
      <c r="EH70" s="40">
        <f>IF(EH$7="",0,IF(EH$1=MAX($1:$1),$R55-SUM($T70:EG70),IF(EH$1=1,SUMIFS(55:55,$1:$1,"&gt;="&amp;1,$1:$1,"&lt;="&amp;INT(-$N70/30))+(-$N70/30-INT(-$N70/30))*SUMIFS(55:55,$1:$1,INT(-$N70/30)+1),0)+(-$N70/30-INT(-$N70/30))*SUMIFS(55:55,$1:$1,EH$1+INT(-$N70/30)+1)+(INT(-$N70/30)+1--$N70/30)*SUMIFS(55:55,$1:$1,EH$1+INT(-$N70/30))))</f>
        <v>0</v>
      </c>
      <c r="EI70" s="40">
        <f>IF(EI$7="",0,IF(EI$1=MAX($1:$1),$R55-SUM($T70:EH70),IF(EI$1=1,SUMIFS(55:55,$1:$1,"&gt;="&amp;1,$1:$1,"&lt;="&amp;INT(-$N70/30))+(-$N70/30-INT(-$N70/30))*SUMIFS(55:55,$1:$1,INT(-$N70/30)+1),0)+(-$N70/30-INT(-$N70/30))*SUMIFS(55:55,$1:$1,EI$1+INT(-$N70/30)+1)+(INT(-$N70/30)+1--$N70/30)*SUMIFS(55:55,$1:$1,EI$1+INT(-$N70/30))))</f>
        <v>0</v>
      </c>
      <c r="EJ70" s="40">
        <f>IF(EJ$7="",0,IF(EJ$1=MAX($1:$1),$R55-SUM($T70:EI70),IF(EJ$1=1,SUMIFS(55:55,$1:$1,"&gt;="&amp;1,$1:$1,"&lt;="&amp;INT(-$N70/30))+(-$N70/30-INT(-$N70/30))*SUMIFS(55:55,$1:$1,INT(-$N70/30)+1),0)+(-$N70/30-INT(-$N70/30))*SUMIFS(55:55,$1:$1,EJ$1+INT(-$N70/30)+1)+(INT(-$N70/30)+1--$N70/30)*SUMIFS(55:55,$1:$1,EJ$1+INT(-$N70/30))))</f>
        <v>0</v>
      </c>
      <c r="EK70" s="40">
        <f>IF(EK$7="",0,IF(EK$1=MAX($1:$1),$R55-SUM($T70:EJ70),IF(EK$1=1,SUMIFS(55:55,$1:$1,"&gt;="&amp;1,$1:$1,"&lt;="&amp;INT(-$N70/30))+(-$N70/30-INT(-$N70/30))*SUMIFS(55:55,$1:$1,INT(-$N70/30)+1),0)+(-$N70/30-INT(-$N70/30))*SUMIFS(55:55,$1:$1,EK$1+INT(-$N70/30)+1)+(INT(-$N70/30)+1--$N70/30)*SUMIFS(55:55,$1:$1,EK$1+INT(-$N70/30))))</f>
        <v>0</v>
      </c>
      <c r="EL70" s="40">
        <f>IF(EL$7="",0,IF(EL$1=MAX($1:$1),$R55-SUM($T70:EK70),IF(EL$1=1,SUMIFS(55:55,$1:$1,"&gt;="&amp;1,$1:$1,"&lt;="&amp;INT(-$N70/30))+(-$N70/30-INT(-$N70/30))*SUMIFS(55:55,$1:$1,INT(-$N70/30)+1),0)+(-$N70/30-INT(-$N70/30))*SUMIFS(55:55,$1:$1,EL$1+INT(-$N70/30)+1)+(INT(-$N70/30)+1--$N70/30)*SUMIFS(55:55,$1:$1,EL$1+INT(-$N70/30))))</f>
        <v>0</v>
      </c>
      <c r="EM70" s="40">
        <f>IF(EM$7="",0,IF(EM$1=MAX($1:$1),$R55-SUM($T70:EL70),IF(EM$1=1,SUMIFS(55:55,$1:$1,"&gt;="&amp;1,$1:$1,"&lt;="&amp;INT(-$N70/30))+(-$N70/30-INT(-$N70/30))*SUMIFS(55:55,$1:$1,INT(-$N70/30)+1),0)+(-$N70/30-INT(-$N70/30))*SUMIFS(55:55,$1:$1,EM$1+INT(-$N70/30)+1)+(INT(-$N70/30)+1--$N70/30)*SUMIFS(55:55,$1:$1,EM$1+INT(-$N70/30))))</f>
        <v>0</v>
      </c>
      <c r="EN70" s="40">
        <f>IF(EN$7="",0,IF(EN$1=MAX($1:$1),$R55-SUM($T70:EM70),IF(EN$1=1,SUMIFS(55:55,$1:$1,"&gt;="&amp;1,$1:$1,"&lt;="&amp;INT(-$N70/30))+(-$N70/30-INT(-$N70/30))*SUMIFS(55:55,$1:$1,INT(-$N70/30)+1),0)+(-$N70/30-INT(-$N70/30))*SUMIFS(55:55,$1:$1,EN$1+INT(-$N70/30)+1)+(INT(-$N70/30)+1--$N70/30)*SUMIFS(55:55,$1:$1,EN$1+INT(-$N70/30))))</f>
        <v>0</v>
      </c>
      <c r="EO70" s="40">
        <f>IF(EO$7="",0,IF(EO$1=MAX($1:$1),$R55-SUM($T70:EN70),IF(EO$1=1,SUMIFS(55:55,$1:$1,"&gt;="&amp;1,$1:$1,"&lt;="&amp;INT(-$N70/30))+(-$N70/30-INT(-$N70/30))*SUMIFS(55:55,$1:$1,INT(-$N70/30)+1),0)+(-$N70/30-INT(-$N70/30))*SUMIFS(55:55,$1:$1,EO$1+INT(-$N70/30)+1)+(INT(-$N70/30)+1--$N70/30)*SUMIFS(55:55,$1:$1,EO$1+INT(-$N70/30))))</f>
        <v>0</v>
      </c>
      <c r="EP70" s="40">
        <f>IF(EP$7="",0,IF(EP$1=MAX($1:$1),$R55-SUM($T70:EO70),IF(EP$1=1,SUMIFS(55:55,$1:$1,"&gt;="&amp;1,$1:$1,"&lt;="&amp;INT(-$N70/30))+(-$N70/30-INT(-$N70/30))*SUMIFS(55:55,$1:$1,INT(-$N70/30)+1),0)+(-$N70/30-INT(-$N70/30))*SUMIFS(55:55,$1:$1,EP$1+INT(-$N70/30)+1)+(INT(-$N70/30)+1--$N70/30)*SUMIFS(55:55,$1:$1,EP$1+INT(-$N70/30))))</f>
        <v>0</v>
      </c>
      <c r="EQ70" s="40">
        <f>IF(EQ$7="",0,IF(EQ$1=MAX($1:$1),$R55-SUM($T70:EP70),IF(EQ$1=1,SUMIFS(55:55,$1:$1,"&gt;="&amp;1,$1:$1,"&lt;="&amp;INT(-$N70/30))+(-$N70/30-INT(-$N70/30))*SUMIFS(55:55,$1:$1,INT(-$N70/30)+1),0)+(-$N70/30-INT(-$N70/30))*SUMIFS(55:55,$1:$1,EQ$1+INT(-$N70/30)+1)+(INT(-$N70/30)+1--$N70/30)*SUMIFS(55:55,$1:$1,EQ$1+INT(-$N70/30))))</f>
        <v>0</v>
      </c>
      <c r="ER70" s="40">
        <f>IF(ER$7="",0,IF(ER$1=MAX($1:$1),$R55-SUM($T70:EQ70),IF(ER$1=1,SUMIFS(55:55,$1:$1,"&gt;="&amp;1,$1:$1,"&lt;="&amp;INT(-$N70/30))+(-$N70/30-INT(-$N70/30))*SUMIFS(55:55,$1:$1,INT(-$N70/30)+1),0)+(-$N70/30-INT(-$N70/30))*SUMIFS(55:55,$1:$1,ER$1+INT(-$N70/30)+1)+(INT(-$N70/30)+1--$N70/30)*SUMIFS(55:55,$1:$1,ER$1+INT(-$N70/30))))</f>
        <v>0</v>
      </c>
      <c r="ES70" s="40">
        <f>IF(ES$7="",0,IF(ES$1=MAX($1:$1),$R55-SUM($T70:ER70),IF(ES$1=1,SUMIFS(55:55,$1:$1,"&gt;="&amp;1,$1:$1,"&lt;="&amp;INT(-$N70/30))+(-$N70/30-INT(-$N70/30))*SUMIFS(55:55,$1:$1,INT(-$N70/30)+1),0)+(-$N70/30-INT(-$N70/30))*SUMIFS(55:55,$1:$1,ES$1+INT(-$N70/30)+1)+(INT(-$N70/30)+1--$N70/30)*SUMIFS(55:55,$1:$1,ES$1+INT(-$N70/30))))</f>
        <v>0</v>
      </c>
      <c r="ET70" s="40">
        <f>IF(ET$7="",0,IF(ET$1=MAX($1:$1),$R55-SUM($T70:ES70),IF(ET$1=1,SUMIFS(55:55,$1:$1,"&gt;="&amp;1,$1:$1,"&lt;="&amp;INT(-$N70/30))+(-$N70/30-INT(-$N70/30))*SUMIFS(55:55,$1:$1,INT(-$N70/30)+1),0)+(-$N70/30-INT(-$N70/30))*SUMIFS(55:55,$1:$1,ET$1+INT(-$N70/30)+1)+(INT(-$N70/30)+1--$N70/30)*SUMIFS(55:55,$1:$1,ET$1+INT(-$N70/30))))</f>
        <v>0</v>
      </c>
      <c r="EU70" s="40">
        <f>IF(EU$7="",0,IF(EU$1=MAX($1:$1),$R55-SUM($T70:ET70),IF(EU$1=1,SUMIFS(55:55,$1:$1,"&gt;="&amp;1,$1:$1,"&lt;="&amp;INT(-$N70/30))+(-$N70/30-INT(-$N70/30))*SUMIFS(55:55,$1:$1,INT(-$N70/30)+1),0)+(-$N70/30-INT(-$N70/30))*SUMIFS(55:55,$1:$1,EU$1+INT(-$N70/30)+1)+(INT(-$N70/30)+1--$N70/30)*SUMIFS(55:55,$1:$1,EU$1+INT(-$N70/30))))</f>
        <v>0</v>
      </c>
      <c r="EV70" s="40">
        <f>IF(EV$7="",0,IF(EV$1=MAX($1:$1),$R55-SUM($T70:EU70),IF(EV$1=1,SUMIFS(55:55,$1:$1,"&gt;="&amp;1,$1:$1,"&lt;="&amp;INT(-$N70/30))+(-$N70/30-INT(-$N70/30))*SUMIFS(55:55,$1:$1,INT(-$N70/30)+1),0)+(-$N70/30-INT(-$N70/30))*SUMIFS(55:55,$1:$1,EV$1+INT(-$N70/30)+1)+(INT(-$N70/30)+1--$N70/30)*SUMIFS(55:55,$1:$1,EV$1+INT(-$N70/30))))</f>
        <v>0</v>
      </c>
      <c r="EW70" s="40">
        <f>IF(EW$7="",0,IF(EW$1=MAX($1:$1),$R55-SUM($T70:EV70),IF(EW$1=1,SUMIFS(55:55,$1:$1,"&gt;="&amp;1,$1:$1,"&lt;="&amp;INT(-$N70/30))+(-$N70/30-INT(-$N70/30))*SUMIFS(55:55,$1:$1,INT(-$N70/30)+1),0)+(-$N70/30-INT(-$N70/30))*SUMIFS(55:55,$1:$1,EW$1+INT(-$N70/30)+1)+(INT(-$N70/30)+1--$N70/30)*SUMIFS(55:55,$1:$1,EW$1+INT(-$N70/30))))</f>
        <v>0</v>
      </c>
      <c r="EX70" s="40">
        <f>IF(EX$7="",0,IF(EX$1=MAX($1:$1),$R55-SUM($T70:EW70),IF(EX$1=1,SUMIFS(55:55,$1:$1,"&gt;="&amp;1,$1:$1,"&lt;="&amp;INT(-$N70/30))+(-$N70/30-INT(-$N70/30))*SUMIFS(55:55,$1:$1,INT(-$N70/30)+1),0)+(-$N70/30-INT(-$N70/30))*SUMIFS(55:55,$1:$1,EX$1+INT(-$N70/30)+1)+(INT(-$N70/30)+1--$N70/30)*SUMIFS(55:55,$1:$1,EX$1+INT(-$N70/30))))</f>
        <v>0</v>
      </c>
      <c r="EY70" s="40">
        <f>IF(EY$7="",0,IF(EY$1=MAX($1:$1),$R55-SUM($T70:EX70),IF(EY$1=1,SUMIFS(55:55,$1:$1,"&gt;="&amp;1,$1:$1,"&lt;="&amp;INT(-$N70/30))+(-$N70/30-INT(-$N70/30))*SUMIFS(55:55,$1:$1,INT(-$N70/30)+1),0)+(-$N70/30-INT(-$N70/30))*SUMIFS(55:55,$1:$1,EY$1+INT(-$N70/30)+1)+(INT(-$N70/30)+1--$N70/30)*SUMIFS(55:55,$1:$1,EY$1+INT(-$N70/30))))</f>
        <v>0</v>
      </c>
      <c r="EZ70" s="40">
        <f>IF(EZ$7="",0,IF(EZ$1=MAX($1:$1),$R55-SUM($T70:EY70),IF(EZ$1=1,SUMIFS(55:55,$1:$1,"&gt;="&amp;1,$1:$1,"&lt;="&amp;INT(-$N70/30))+(-$N70/30-INT(-$N70/30))*SUMIFS(55:55,$1:$1,INT(-$N70/30)+1),0)+(-$N70/30-INT(-$N70/30))*SUMIFS(55:55,$1:$1,EZ$1+INT(-$N70/30)+1)+(INT(-$N70/30)+1--$N70/30)*SUMIFS(55:55,$1:$1,EZ$1+INT(-$N70/30))))</f>
        <v>0</v>
      </c>
      <c r="FA70" s="40">
        <f>IF(FA$7="",0,IF(FA$1=MAX($1:$1),$R55-SUM($T70:EZ70),IF(FA$1=1,SUMIFS(55:55,$1:$1,"&gt;="&amp;1,$1:$1,"&lt;="&amp;INT(-$N70/30))+(-$N70/30-INT(-$N70/30))*SUMIFS(55:55,$1:$1,INT(-$N70/30)+1),0)+(-$N70/30-INT(-$N70/30))*SUMIFS(55:55,$1:$1,FA$1+INT(-$N70/30)+1)+(INT(-$N70/30)+1--$N70/30)*SUMIFS(55:55,$1:$1,FA$1+INT(-$N70/30))))</f>
        <v>0</v>
      </c>
      <c r="FB70" s="40">
        <f>IF(FB$7="",0,IF(FB$1=MAX($1:$1),$R55-SUM($T70:FA70),IF(FB$1=1,SUMIFS(55:55,$1:$1,"&gt;="&amp;1,$1:$1,"&lt;="&amp;INT(-$N70/30))+(-$N70/30-INT(-$N70/30))*SUMIFS(55:55,$1:$1,INT(-$N70/30)+1),0)+(-$N70/30-INT(-$N70/30))*SUMIFS(55:55,$1:$1,FB$1+INT(-$N70/30)+1)+(INT(-$N70/30)+1--$N70/30)*SUMIFS(55:55,$1:$1,FB$1+INT(-$N70/30))))</f>
        <v>0</v>
      </c>
      <c r="FC70" s="40">
        <f>IF(FC$7="",0,IF(FC$1=MAX($1:$1),$R55-SUM($T70:FB70),IF(FC$1=1,SUMIFS(55:55,$1:$1,"&gt;="&amp;1,$1:$1,"&lt;="&amp;INT(-$N70/30))+(-$N70/30-INT(-$N70/30))*SUMIFS(55:55,$1:$1,INT(-$N70/30)+1),0)+(-$N70/30-INT(-$N70/30))*SUMIFS(55:55,$1:$1,FC$1+INT(-$N70/30)+1)+(INT(-$N70/30)+1--$N70/30)*SUMIFS(55:55,$1:$1,FC$1+INT(-$N70/30))))</f>
        <v>0</v>
      </c>
      <c r="FD70" s="40">
        <f>IF(FD$7="",0,IF(FD$1=MAX($1:$1),$R55-SUM($T70:FC70),IF(FD$1=1,SUMIFS(55:55,$1:$1,"&gt;="&amp;1,$1:$1,"&lt;="&amp;INT(-$N70/30))+(-$N70/30-INT(-$N70/30))*SUMIFS(55:55,$1:$1,INT(-$N70/30)+1),0)+(-$N70/30-INT(-$N70/30))*SUMIFS(55:55,$1:$1,FD$1+INT(-$N70/30)+1)+(INT(-$N70/30)+1--$N70/30)*SUMIFS(55:55,$1:$1,FD$1+INT(-$N70/30))))</f>
        <v>0</v>
      </c>
      <c r="FE70" s="40">
        <f>IF(FE$7="",0,IF(FE$1=MAX($1:$1),$R55-SUM($T70:FD70),IF(FE$1=1,SUMIFS(55:55,$1:$1,"&gt;="&amp;1,$1:$1,"&lt;="&amp;INT(-$N70/30))+(-$N70/30-INT(-$N70/30))*SUMIFS(55:55,$1:$1,INT(-$N70/30)+1),0)+(-$N70/30-INT(-$N70/30))*SUMIFS(55:55,$1:$1,FE$1+INT(-$N70/30)+1)+(INT(-$N70/30)+1--$N70/30)*SUMIFS(55:55,$1:$1,FE$1+INT(-$N70/30))))</f>
        <v>0</v>
      </c>
      <c r="FF70" s="40">
        <f>IF(FF$7="",0,IF(FF$1=MAX($1:$1),$R55-SUM($T70:FE70),IF(FF$1=1,SUMIFS(55:55,$1:$1,"&gt;="&amp;1,$1:$1,"&lt;="&amp;INT(-$N70/30))+(-$N70/30-INT(-$N70/30))*SUMIFS(55:55,$1:$1,INT(-$N70/30)+1),0)+(-$N70/30-INT(-$N70/30))*SUMIFS(55:55,$1:$1,FF$1+INT(-$N70/30)+1)+(INT(-$N70/30)+1--$N70/30)*SUMIFS(55:55,$1:$1,FF$1+INT(-$N70/30))))</f>
        <v>0</v>
      </c>
      <c r="FG70" s="40">
        <f>IF(FG$7="",0,IF(FG$1=MAX($1:$1),$R55-SUM($T70:FF70),IF(FG$1=1,SUMIFS(55:55,$1:$1,"&gt;="&amp;1,$1:$1,"&lt;="&amp;INT(-$N70/30))+(-$N70/30-INT(-$N70/30))*SUMIFS(55:55,$1:$1,INT(-$N70/30)+1),0)+(-$N70/30-INT(-$N70/30))*SUMIFS(55:55,$1:$1,FG$1+INT(-$N70/30)+1)+(INT(-$N70/30)+1--$N70/30)*SUMIFS(55:55,$1:$1,FG$1+INT(-$N70/30))))</f>
        <v>0</v>
      </c>
      <c r="FH70" s="40">
        <f>IF(FH$7="",0,IF(FH$1=MAX($1:$1),$R55-SUM($T70:FG70),IF(FH$1=1,SUMIFS(55:55,$1:$1,"&gt;="&amp;1,$1:$1,"&lt;="&amp;INT(-$N70/30))+(-$N70/30-INT(-$N70/30))*SUMIFS(55:55,$1:$1,INT(-$N70/30)+1),0)+(-$N70/30-INT(-$N70/30))*SUMIFS(55:55,$1:$1,FH$1+INT(-$N70/30)+1)+(INT(-$N70/30)+1--$N70/30)*SUMIFS(55:55,$1:$1,FH$1+INT(-$N70/30))))</f>
        <v>0</v>
      </c>
      <c r="FI70" s="40">
        <f>IF(FI$7="",0,IF(FI$1=MAX($1:$1),$R55-SUM($T70:FH70),IF(FI$1=1,SUMIFS(55:55,$1:$1,"&gt;="&amp;1,$1:$1,"&lt;="&amp;INT(-$N70/30))+(-$N70/30-INT(-$N70/30))*SUMIFS(55:55,$1:$1,INT(-$N70/30)+1),0)+(-$N70/30-INT(-$N70/30))*SUMIFS(55:55,$1:$1,FI$1+INT(-$N70/30)+1)+(INT(-$N70/30)+1--$N70/30)*SUMIFS(55:55,$1:$1,FI$1+INT(-$N70/30))))</f>
        <v>0</v>
      </c>
      <c r="FJ70" s="40">
        <f>IF(FJ$7="",0,IF(FJ$1=MAX($1:$1),$R55-SUM($T70:FI70),IF(FJ$1=1,SUMIFS(55:55,$1:$1,"&gt;="&amp;1,$1:$1,"&lt;="&amp;INT(-$N70/30))+(-$N70/30-INT(-$N70/30))*SUMIFS(55:55,$1:$1,INT(-$N70/30)+1),0)+(-$N70/30-INT(-$N70/30))*SUMIFS(55:55,$1:$1,FJ$1+INT(-$N70/30)+1)+(INT(-$N70/30)+1--$N70/30)*SUMIFS(55:55,$1:$1,FJ$1+INT(-$N70/30))))</f>
        <v>0</v>
      </c>
      <c r="FK70" s="40">
        <f>IF(FK$7="",0,IF(FK$1=MAX($1:$1),$R55-SUM($T70:FJ70),IF(FK$1=1,SUMIFS(55:55,$1:$1,"&gt;="&amp;1,$1:$1,"&lt;="&amp;INT(-$N70/30))+(-$N70/30-INT(-$N70/30))*SUMIFS(55:55,$1:$1,INT(-$N70/30)+1),0)+(-$N70/30-INT(-$N70/30))*SUMIFS(55:55,$1:$1,FK$1+INT(-$N70/30)+1)+(INT(-$N70/30)+1--$N70/30)*SUMIFS(55:55,$1:$1,FK$1+INT(-$N70/30))))</f>
        <v>0</v>
      </c>
      <c r="FL70" s="40">
        <f>IF(FL$7="",0,IF(FL$1=MAX($1:$1),$R55-SUM($T70:FK70),IF(FL$1=1,SUMIFS(55:55,$1:$1,"&gt;="&amp;1,$1:$1,"&lt;="&amp;INT(-$N70/30))+(-$N70/30-INT(-$N70/30))*SUMIFS(55:55,$1:$1,INT(-$N70/30)+1),0)+(-$N70/30-INT(-$N70/30))*SUMIFS(55:55,$1:$1,FL$1+INT(-$N70/30)+1)+(INT(-$N70/30)+1--$N70/30)*SUMIFS(55:55,$1:$1,FL$1+INT(-$N70/30))))</f>
        <v>0</v>
      </c>
      <c r="FM70" s="40">
        <f>IF(FM$7="",0,IF(FM$1=MAX($1:$1),$R55-SUM($T70:FL70),IF(FM$1=1,SUMIFS(55:55,$1:$1,"&gt;="&amp;1,$1:$1,"&lt;="&amp;INT(-$N70/30))+(-$N70/30-INT(-$N70/30))*SUMIFS(55:55,$1:$1,INT(-$N70/30)+1),0)+(-$N70/30-INT(-$N70/30))*SUMIFS(55:55,$1:$1,FM$1+INT(-$N70/30)+1)+(INT(-$N70/30)+1--$N70/30)*SUMIFS(55:55,$1:$1,FM$1+INT(-$N70/30))))</f>
        <v>0</v>
      </c>
      <c r="FN70" s="40">
        <f>IF(FN$7="",0,IF(FN$1=MAX($1:$1),$R55-SUM($T70:FM70),IF(FN$1=1,SUMIFS(55:55,$1:$1,"&gt;="&amp;1,$1:$1,"&lt;="&amp;INT(-$N70/30))+(-$N70/30-INT(-$N70/30))*SUMIFS(55:55,$1:$1,INT(-$N70/30)+1),0)+(-$N70/30-INT(-$N70/30))*SUMIFS(55:55,$1:$1,FN$1+INT(-$N70/30)+1)+(INT(-$N70/30)+1--$N70/30)*SUMIFS(55:55,$1:$1,FN$1+INT(-$N70/30))))</f>
        <v>0</v>
      </c>
      <c r="FO70" s="40">
        <f>IF(FO$7="",0,IF(FO$1=MAX($1:$1),$R55-SUM($T70:FN70),IF(FO$1=1,SUMIFS(55:55,$1:$1,"&gt;="&amp;1,$1:$1,"&lt;="&amp;INT(-$N70/30))+(-$N70/30-INT(-$N70/30))*SUMIFS(55:55,$1:$1,INT(-$N70/30)+1),0)+(-$N70/30-INT(-$N70/30))*SUMIFS(55:55,$1:$1,FO$1+INT(-$N70/30)+1)+(INT(-$N70/30)+1--$N70/30)*SUMIFS(55:55,$1:$1,FO$1+INT(-$N70/30))))</f>
        <v>0</v>
      </c>
      <c r="FP70" s="40">
        <f>IF(FP$7="",0,IF(FP$1=MAX($1:$1),$R55-SUM($T70:FO70),IF(FP$1=1,SUMIFS(55:55,$1:$1,"&gt;="&amp;1,$1:$1,"&lt;="&amp;INT(-$N70/30))+(-$N70/30-INT(-$N70/30))*SUMIFS(55:55,$1:$1,INT(-$N70/30)+1),0)+(-$N70/30-INT(-$N70/30))*SUMIFS(55:55,$1:$1,FP$1+INT(-$N70/30)+1)+(INT(-$N70/30)+1--$N70/30)*SUMIFS(55:55,$1:$1,FP$1+INT(-$N70/30))))</f>
        <v>0</v>
      </c>
      <c r="FQ70" s="40">
        <f>IF(FQ$7="",0,IF(FQ$1=MAX($1:$1),$R55-SUM($T70:FP70),IF(FQ$1=1,SUMIFS(55:55,$1:$1,"&gt;="&amp;1,$1:$1,"&lt;="&amp;INT(-$N70/30))+(-$N70/30-INT(-$N70/30))*SUMIFS(55:55,$1:$1,INT(-$N70/30)+1),0)+(-$N70/30-INT(-$N70/30))*SUMIFS(55:55,$1:$1,FQ$1+INT(-$N70/30)+1)+(INT(-$N70/30)+1--$N70/30)*SUMIFS(55:55,$1:$1,FQ$1+INT(-$N70/30))))</f>
        <v>0</v>
      </c>
      <c r="FR70" s="40">
        <f>IF(FR$7="",0,IF(FR$1=MAX($1:$1),$R55-SUM($T70:FQ70),IF(FR$1=1,SUMIFS(55:55,$1:$1,"&gt;="&amp;1,$1:$1,"&lt;="&amp;INT(-$N70/30))+(-$N70/30-INT(-$N70/30))*SUMIFS(55:55,$1:$1,INT(-$N70/30)+1),0)+(-$N70/30-INT(-$N70/30))*SUMIFS(55:55,$1:$1,FR$1+INT(-$N70/30)+1)+(INT(-$N70/30)+1--$N70/30)*SUMIFS(55:55,$1:$1,FR$1+INT(-$N70/30))))</f>
        <v>0</v>
      </c>
      <c r="FS70" s="40">
        <f>IF(FS$7="",0,IF(FS$1=MAX($1:$1),$R55-SUM($T70:FR70),IF(FS$1=1,SUMIFS(55:55,$1:$1,"&gt;="&amp;1,$1:$1,"&lt;="&amp;INT(-$N70/30))+(-$N70/30-INT(-$N70/30))*SUMIFS(55:55,$1:$1,INT(-$N70/30)+1),0)+(-$N70/30-INT(-$N70/30))*SUMIFS(55:55,$1:$1,FS$1+INT(-$N70/30)+1)+(INT(-$N70/30)+1--$N70/30)*SUMIFS(55:55,$1:$1,FS$1+INT(-$N70/30))))</f>
        <v>0</v>
      </c>
      <c r="FT70" s="40">
        <f>IF(FT$7="",0,IF(FT$1=MAX($1:$1),$R55-SUM($T70:FS70),IF(FT$1=1,SUMIFS(55:55,$1:$1,"&gt;="&amp;1,$1:$1,"&lt;="&amp;INT(-$N70/30))+(-$N70/30-INT(-$N70/30))*SUMIFS(55:55,$1:$1,INT(-$N70/30)+1),0)+(-$N70/30-INT(-$N70/30))*SUMIFS(55:55,$1:$1,FT$1+INT(-$N70/30)+1)+(INT(-$N70/30)+1--$N70/30)*SUMIFS(55:55,$1:$1,FT$1+INT(-$N70/30))))</f>
        <v>0</v>
      </c>
      <c r="FU70" s="40">
        <f>IF(FU$7="",0,IF(FU$1=MAX($1:$1),$R55-SUM($T70:FT70),IF(FU$1=1,SUMIFS(55:55,$1:$1,"&gt;="&amp;1,$1:$1,"&lt;="&amp;INT(-$N70/30))+(-$N70/30-INT(-$N70/30))*SUMIFS(55:55,$1:$1,INT(-$N70/30)+1),0)+(-$N70/30-INT(-$N70/30))*SUMIFS(55:55,$1:$1,FU$1+INT(-$N70/30)+1)+(INT(-$N70/30)+1--$N70/30)*SUMIFS(55:55,$1:$1,FU$1+INT(-$N70/30))))</f>
        <v>0</v>
      </c>
      <c r="FV70" s="40">
        <f>IF(FV$7="",0,IF(FV$1=MAX($1:$1),$R55-SUM($T70:FU70),IF(FV$1=1,SUMIFS(55:55,$1:$1,"&gt;="&amp;1,$1:$1,"&lt;="&amp;INT(-$N70/30))+(-$N70/30-INT(-$N70/30))*SUMIFS(55:55,$1:$1,INT(-$N70/30)+1),0)+(-$N70/30-INT(-$N70/30))*SUMIFS(55:55,$1:$1,FV$1+INT(-$N70/30)+1)+(INT(-$N70/30)+1--$N70/30)*SUMIFS(55:55,$1:$1,FV$1+INT(-$N70/30))))</f>
        <v>0</v>
      </c>
      <c r="FW70" s="40">
        <f>IF(FW$7="",0,IF(FW$1=MAX($1:$1),$R55-SUM($T70:FV70),IF(FW$1=1,SUMIFS(55:55,$1:$1,"&gt;="&amp;1,$1:$1,"&lt;="&amp;INT(-$N70/30))+(-$N70/30-INT(-$N70/30))*SUMIFS(55:55,$1:$1,INT(-$N70/30)+1),0)+(-$N70/30-INT(-$N70/30))*SUMIFS(55:55,$1:$1,FW$1+INT(-$N70/30)+1)+(INT(-$N70/30)+1--$N70/30)*SUMIFS(55:55,$1:$1,FW$1+INT(-$N70/30))))</f>
        <v>0</v>
      </c>
      <c r="FX70" s="40">
        <f>IF(FX$7="",0,IF(FX$1=MAX($1:$1),$R55-SUM($T70:FW70),IF(FX$1=1,SUMIFS(55:55,$1:$1,"&gt;="&amp;1,$1:$1,"&lt;="&amp;INT(-$N70/30))+(-$N70/30-INT(-$N70/30))*SUMIFS(55:55,$1:$1,INT(-$N70/30)+1),0)+(-$N70/30-INT(-$N70/30))*SUMIFS(55:55,$1:$1,FX$1+INT(-$N70/30)+1)+(INT(-$N70/30)+1--$N70/30)*SUMIFS(55:55,$1:$1,FX$1+INT(-$N70/30))))</f>
        <v>0</v>
      </c>
      <c r="FY70" s="40">
        <f>IF(FY$7="",0,IF(FY$1=MAX($1:$1),$R55-SUM($T70:FX70),IF(FY$1=1,SUMIFS(55:55,$1:$1,"&gt;="&amp;1,$1:$1,"&lt;="&amp;INT(-$N70/30))+(-$N70/30-INT(-$N70/30))*SUMIFS(55:55,$1:$1,INT(-$N70/30)+1),0)+(-$N70/30-INT(-$N70/30))*SUMIFS(55:55,$1:$1,FY$1+INT(-$N70/30)+1)+(INT(-$N70/30)+1--$N70/30)*SUMIFS(55:55,$1:$1,FY$1+INT(-$N70/30))))</f>
        <v>0</v>
      </c>
      <c r="FZ70" s="40">
        <f>IF(FZ$7="",0,IF(FZ$1=MAX($1:$1),$R55-SUM($T70:FY70),IF(FZ$1=1,SUMIFS(55:55,$1:$1,"&gt;="&amp;1,$1:$1,"&lt;="&amp;INT(-$N70/30))+(-$N70/30-INT(-$N70/30))*SUMIFS(55:55,$1:$1,INT(-$N70/30)+1),0)+(-$N70/30-INT(-$N70/30))*SUMIFS(55:55,$1:$1,FZ$1+INT(-$N70/30)+1)+(INT(-$N70/30)+1--$N70/30)*SUMIFS(55:55,$1:$1,FZ$1+INT(-$N70/30))))</f>
        <v>0</v>
      </c>
      <c r="GA70" s="40">
        <f>IF(GA$7="",0,IF(GA$1=MAX($1:$1),$R55-SUM($T70:FZ70),IF(GA$1=1,SUMIFS(55:55,$1:$1,"&gt;="&amp;1,$1:$1,"&lt;="&amp;INT(-$N70/30))+(-$N70/30-INT(-$N70/30))*SUMIFS(55:55,$1:$1,INT(-$N70/30)+1),0)+(-$N70/30-INT(-$N70/30))*SUMIFS(55:55,$1:$1,GA$1+INT(-$N70/30)+1)+(INT(-$N70/30)+1--$N70/30)*SUMIFS(55:55,$1:$1,GA$1+INT(-$N70/30))))</f>
        <v>0</v>
      </c>
      <c r="GB70" s="40">
        <f>IF(GB$7="",0,IF(GB$1=MAX($1:$1),$R55-SUM($T70:GA70),IF(GB$1=1,SUMIFS(55:55,$1:$1,"&gt;="&amp;1,$1:$1,"&lt;="&amp;INT(-$N70/30))+(-$N70/30-INT(-$N70/30))*SUMIFS(55:55,$1:$1,INT(-$N70/30)+1),0)+(-$N70/30-INT(-$N70/30))*SUMIFS(55:55,$1:$1,GB$1+INT(-$N70/30)+1)+(INT(-$N70/30)+1--$N70/30)*SUMIFS(55:55,$1:$1,GB$1+INT(-$N70/30))))</f>
        <v>0</v>
      </c>
      <c r="GC70" s="40">
        <f>IF(GC$7="",0,IF(GC$1=MAX($1:$1),$R55-SUM($T70:GB70),IF(GC$1=1,SUMIFS(55:55,$1:$1,"&gt;="&amp;1,$1:$1,"&lt;="&amp;INT(-$N70/30))+(-$N70/30-INT(-$N70/30))*SUMIFS(55:55,$1:$1,INT(-$N70/30)+1),0)+(-$N70/30-INT(-$N70/30))*SUMIFS(55:55,$1:$1,GC$1+INT(-$N70/30)+1)+(INT(-$N70/30)+1--$N70/30)*SUMIFS(55:55,$1:$1,GC$1+INT(-$N70/30))))</f>
        <v>0</v>
      </c>
      <c r="GD70" s="40">
        <f>IF(GD$7="",0,IF(GD$1=MAX($1:$1),$R55-SUM($T70:GC70),IF(GD$1=1,SUMIFS(55:55,$1:$1,"&gt;="&amp;1,$1:$1,"&lt;="&amp;INT(-$N70/30))+(-$N70/30-INT(-$N70/30))*SUMIFS(55:55,$1:$1,INT(-$N70/30)+1),0)+(-$N70/30-INT(-$N70/30))*SUMIFS(55:55,$1:$1,GD$1+INT(-$N70/30)+1)+(INT(-$N70/30)+1--$N70/30)*SUMIFS(55:55,$1:$1,GD$1+INT(-$N70/30))))</f>
        <v>0</v>
      </c>
      <c r="GE70" s="40">
        <f>IF(GE$7="",0,IF(GE$1=MAX($1:$1),$R55-SUM($T70:GD70),IF(GE$1=1,SUMIFS(55:55,$1:$1,"&gt;="&amp;1,$1:$1,"&lt;="&amp;INT(-$N70/30))+(-$N70/30-INT(-$N70/30))*SUMIFS(55:55,$1:$1,INT(-$N70/30)+1),0)+(-$N70/30-INT(-$N70/30))*SUMIFS(55:55,$1:$1,GE$1+INT(-$N70/30)+1)+(INT(-$N70/30)+1--$N70/30)*SUMIFS(55:55,$1:$1,GE$1+INT(-$N70/30))))</f>
        <v>0</v>
      </c>
      <c r="GF70" s="40">
        <f>IF(GF$7="",0,IF(GF$1=MAX($1:$1),$R55-SUM($T70:GE70),IF(GF$1=1,SUMIFS(55:55,$1:$1,"&gt;="&amp;1,$1:$1,"&lt;="&amp;INT(-$N70/30))+(-$N70/30-INT(-$N70/30))*SUMIFS(55:55,$1:$1,INT(-$N70/30)+1),0)+(-$N70/30-INT(-$N70/30))*SUMIFS(55:55,$1:$1,GF$1+INT(-$N70/30)+1)+(INT(-$N70/30)+1--$N70/30)*SUMIFS(55:55,$1:$1,GF$1+INT(-$N70/30))))</f>
        <v>0</v>
      </c>
      <c r="GG70" s="40">
        <f>IF(GG$7="",0,IF(GG$1=MAX($1:$1),$R55-SUM($T70:GF70),IF(GG$1=1,SUMIFS(55:55,$1:$1,"&gt;="&amp;1,$1:$1,"&lt;="&amp;INT(-$N70/30))+(-$N70/30-INT(-$N70/30))*SUMIFS(55:55,$1:$1,INT(-$N70/30)+1),0)+(-$N70/30-INT(-$N70/30))*SUMIFS(55:55,$1:$1,GG$1+INT(-$N70/30)+1)+(INT(-$N70/30)+1--$N70/30)*SUMIFS(55:55,$1:$1,GG$1+INT(-$N70/30))))</f>
        <v>0</v>
      </c>
      <c r="GH70" s="40">
        <f>IF(GH$7="",0,IF(GH$1=MAX($1:$1),$R55-SUM($T70:GG70),IF(GH$1=1,SUMIFS(55:55,$1:$1,"&gt;="&amp;1,$1:$1,"&lt;="&amp;INT(-$N70/30))+(-$N70/30-INT(-$N70/30))*SUMIFS(55:55,$1:$1,INT(-$N70/30)+1),0)+(-$N70/30-INT(-$N70/30))*SUMIFS(55:55,$1:$1,GH$1+INT(-$N70/30)+1)+(INT(-$N70/30)+1--$N70/30)*SUMIFS(55:55,$1:$1,GH$1+INT(-$N70/30))))</f>
        <v>0</v>
      </c>
      <c r="GI70" s="40">
        <f>IF(GI$7="",0,IF(GI$1=MAX($1:$1),$R55-SUM($T70:GH70),IF(GI$1=1,SUMIFS(55:55,$1:$1,"&gt;="&amp;1,$1:$1,"&lt;="&amp;INT(-$N70/30))+(-$N70/30-INT(-$N70/30))*SUMIFS(55:55,$1:$1,INT(-$N70/30)+1),0)+(-$N70/30-INT(-$N70/30))*SUMIFS(55:55,$1:$1,GI$1+INT(-$N70/30)+1)+(INT(-$N70/30)+1--$N70/30)*SUMIFS(55:55,$1:$1,GI$1+INT(-$N70/30))))</f>
        <v>0</v>
      </c>
      <c r="GJ70" s="40">
        <f>IF(GJ$7="",0,IF(GJ$1=MAX($1:$1),$R55-SUM($T70:GI70),IF(GJ$1=1,SUMIFS(55:55,$1:$1,"&gt;="&amp;1,$1:$1,"&lt;="&amp;INT(-$N70/30))+(-$N70/30-INT(-$N70/30))*SUMIFS(55:55,$1:$1,INT(-$N70/30)+1),0)+(-$N70/30-INT(-$N70/30))*SUMIFS(55:55,$1:$1,GJ$1+INT(-$N70/30)+1)+(INT(-$N70/30)+1--$N70/30)*SUMIFS(55:55,$1:$1,GJ$1+INT(-$N70/30))))</f>
        <v>0</v>
      </c>
      <c r="GK70" s="40">
        <f>IF(GK$7="",0,IF(GK$1=MAX($1:$1),$R55-SUM($T70:GJ70),IF(GK$1=1,SUMIFS(55:55,$1:$1,"&gt;="&amp;1,$1:$1,"&lt;="&amp;INT(-$N70/30))+(-$N70/30-INT(-$N70/30))*SUMIFS(55:55,$1:$1,INT(-$N70/30)+1),0)+(-$N70/30-INT(-$N70/30))*SUMIFS(55:55,$1:$1,GK$1+INT(-$N70/30)+1)+(INT(-$N70/30)+1--$N70/30)*SUMIFS(55:55,$1:$1,GK$1+INT(-$N70/30))))</f>
        <v>0</v>
      </c>
      <c r="GL70" s="40">
        <f>IF(GL$7="",0,IF(GL$1=MAX($1:$1),$R55-SUM($T70:GK70),IF(GL$1=1,SUMIFS(55:55,$1:$1,"&gt;="&amp;1,$1:$1,"&lt;="&amp;INT(-$N70/30))+(-$N70/30-INT(-$N70/30))*SUMIFS(55:55,$1:$1,INT(-$N70/30)+1),0)+(-$N70/30-INT(-$N70/30))*SUMIFS(55:55,$1:$1,GL$1+INT(-$N70/30)+1)+(INT(-$N70/30)+1--$N70/30)*SUMIFS(55:55,$1:$1,GL$1+INT(-$N70/30))))</f>
        <v>0</v>
      </c>
      <c r="GM70" s="40">
        <f>IF(GM$7="",0,IF(GM$1=MAX($1:$1),$R55-SUM($T70:GL70),IF(GM$1=1,SUMIFS(55:55,$1:$1,"&gt;="&amp;1,$1:$1,"&lt;="&amp;INT(-$N70/30))+(-$N70/30-INT(-$N70/30))*SUMIFS(55:55,$1:$1,INT(-$N70/30)+1),0)+(-$N70/30-INT(-$N70/30))*SUMIFS(55:55,$1:$1,GM$1+INT(-$N70/30)+1)+(INT(-$N70/30)+1--$N70/30)*SUMIFS(55:55,$1:$1,GM$1+INT(-$N70/30))))</f>
        <v>0</v>
      </c>
      <c r="GN70" s="40">
        <f>IF(GN$7="",0,IF(GN$1=MAX($1:$1),$R55-SUM($T70:GM70),IF(GN$1=1,SUMIFS(55:55,$1:$1,"&gt;="&amp;1,$1:$1,"&lt;="&amp;INT(-$N70/30))+(-$N70/30-INT(-$N70/30))*SUMIFS(55:55,$1:$1,INT(-$N70/30)+1),0)+(-$N70/30-INT(-$N70/30))*SUMIFS(55:55,$1:$1,GN$1+INT(-$N70/30)+1)+(INT(-$N70/30)+1--$N70/30)*SUMIFS(55:55,$1:$1,GN$1+INT(-$N70/30))))</f>
        <v>0</v>
      </c>
      <c r="GO70" s="40">
        <f>IF(GO$7="",0,IF(GO$1=MAX($1:$1),$R55-SUM($T70:GN70),IF(GO$1=1,SUMIFS(55:55,$1:$1,"&gt;="&amp;1,$1:$1,"&lt;="&amp;INT(-$N70/30))+(-$N70/30-INT(-$N70/30))*SUMIFS(55:55,$1:$1,INT(-$N70/30)+1),0)+(-$N70/30-INT(-$N70/30))*SUMIFS(55:55,$1:$1,GO$1+INT(-$N70/30)+1)+(INT(-$N70/30)+1--$N70/30)*SUMIFS(55:55,$1:$1,GO$1+INT(-$N70/30))))</f>
        <v>0</v>
      </c>
      <c r="GP70" s="40">
        <f>IF(GP$7="",0,IF(GP$1=MAX($1:$1),$R55-SUM($T70:GO70),IF(GP$1=1,SUMIFS(55:55,$1:$1,"&gt;="&amp;1,$1:$1,"&lt;="&amp;INT(-$N70/30))+(-$N70/30-INT(-$N70/30))*SUMIFS(55:55,$1:$1,INT(-$N70/30)+1),0)+(-$N70/30-INT(-$N70/30))*SUMIFS(55:55,$1:$1,GP$1+INT(-$N70/30)+1)+(INT(-$N70/30)+1--$N70/30)*SUMIFS(55:55,$1:$1,GP$1+INT(-$N70/30))))</f>
        <v>0</v>
      </c>
      <c r="GQ70" s="40">
        <f>IF(GQ$7="",0,IF(GQ$1=MAX($1:$1),$R55-SUM($T70:GP70),IF(GQ$1=1,SUMIFS(55:55,$1:$1,"&gt;="&amp;1,$1:$1,"&lt;="&amp;INT(-$N70/30))+(-$N70/30-INT(-$N70/30))*SUMIFS(55:55,$1:$1,INT(-$N70/30)+1),0)+(-$N70/30-INT(-$N70/30))*SUMIFS(55:55,$1:$1,GQ$1+INT(-$N70/30)+1)+(INT(-$N70/30)+1--$N70/30)*SUMIFS(55:55,$1:$1,GQ$1+INT(-$N70/30))))</f>
        <v>0</v>
      </c>
      <c r="GR70" s="40">
        <f>IF(GR$7="",0,IF(GR$1=MAX($1:$1),$R55-SUM($T70:GQ70),IF(GR$1=1,SUMIFS(55:55,$1:$1,"&gt;="&amp;1,$1:$1,"&lt;="&amp;INT(-$N70/30))+(-$N70/30-INT(-$N70/30))*SUMIFS(55:55,$1:$1,INT(-$N70/30)+1),0)+(-$N70/30-INT(-$N70/30))*SUMIFS(55:55,$1:$1,GR$1+INT(-$N70/30)+1)+(INT(-$N70/30)+1--$N70/30)*SUMIFS(55:55,$1:$1,GR$1+INT(-$N70/30))))</f>
        <v>0</v>
      </c>
      <c r="GS70" s="40">
        <f>IF(GS$7="",0,IF(GS$1=MAX($1:$1),$R55-SUM($T70:GR70),IF(GS$1=1,SUMIFS(55:55,$1:$1,"&gt;="&amp;1,$1:$1,"&lt;="&amp;INT(-$N70/30))+(-$N70/30-INT(-$N70/30))*SUMIFS(55:55,$1:$1,INT(-$N70/30)+1),0)+(-$N70/30-INT(-$N70/30))*SUMIFS(55:55,$1:$1,GS$1+INT(-$N70/30)+1)+(INT(-$N70/30)+1--$N70/30)*SUMIFS(55:55,$1:$1,GS$1+INT(-$N70/30))))</f>
        <v>0</v>
      </c>
      <c r="GT70" s="40">
        <f>IF(GT$7="",0,IF(GT$1=MAX($1:$1),$R55-SUM($T70:GS70),IF(GT$1=1,SUMIFS(55:55,$1:$1,"&gt;="&amp;1,$1:$1,"&lt;="&amp;INT(-$N70/30))+(-$N70/30-INT(-$N70/30))*SUMIFS(55:55,$1:$1,INT(-$N70/30)+1),0)+(-$N70/30-INT(-$N70/30))*SUMIFS(55:55,$1:$1,GT$1+INT(-$N70/30)+1)+(INT(-$N70/30)+1--$N70/30)*SUMIFS(55:55,$1:$1,GT$1+INT(-$N70/30))))</f>
        <v>0</v>
      </c>
      <c r="GU70" s="40">
        <f>IF(GU$7="",0,IF(GU$1=MAX($1:$1),$R55-SUM($T70:GT70),IF(GU$1=1,SUMIFS(55:55,$1:$1,"&gt;="&amp;1,$1:$1,"&lt;="&amp;INT(-$N70/30))+(-$N70/30-INT(-$N70/30))*SUMIFS(55:55,$1:$1,INT(-$N70/30)+1),0)+(-$N70/30-INT(-$N70/30))*SUMIFS(55:55,$1:$1,GU$1+INT(-$N70/30)+1)+(INT(-$N70/30)+1--$N70/30)*SUMIFS(55:55,$1:$1,GU$1+INT(-$N70/30))))</f>
        <v>0</v>
      </c>
      <c r="GV70" s="40">
        <f>IF(GV$7="",0,IF(GV$1=MAX($1:$1),$R55-SUM($T70:GU70),IF(GV$1=1,SUMIFS(55:55,$1:$1,"&gt;="&amp;1,$1:$1,"&lt;="&amp;INT(-$N70/30))+(-$N70/30-INT(-$N70/30))*SUMIFS(55:55,$1:$1,INT(-$N70/30)+1),0)+(-$N70/30-INT(-$N70/30))*SUMIFS(55:55,$1:$1,GV$1+INT(-$N70/30)+1)+(INT(-$N70/30)+1--$N70/30)*SUMIFS(55:55,$1:$1,GV$1+INT(-$N70/30))))</f>
        <v>0</v>
      </c>
      <c r="GW70" s="40">
        <f>IF(GW$7="",0,IF(GW$1=MAX($1:$1),$R55-SUM($T70:GV70),IF(GW$1=1,SUMIFS(55:55,$1:$1,"&gt;="&amp;1,$1:$1,"&lt;="&amp;INT(-$N70/30))+(-$N70/30-INT(-$N70/30))*SUMIFS(55:55,$1:$1,INT(-$N70/30)+1),0)+(-$N70/30-INT(-$N70/30))*SUMIFS(55:55,$1:$1,GW$1+INT(-$N70/30)+1)+(INT(-$N70/30)+1--$N70/30)*SUMIFS(55:55,$1:$1,GW$1+INT(-$N70/30))))</f>
        <v>0</v>
      </c>
      <c r="GX70" s="40">
        <f>IF(GX$7="",0,IF(GX$1=MAX($1:$1),$R55-SUM($T70:GW70),IF(GX$1=1,SUMIFS(55:55,$1:$1,"&gt;="&amp;1,$1:$1,"&lt;="&amp;INT(-$N70/30))+(-$N70/30-INT(-$N70/30))*SUMIFS(55:55,$1:$1,INT(-$N70/30)+1),0)+(-$N70/30-INT(-$N70/30))*SUMIFS(55:55,$1:$1,GX$1+INT(-$N70/30)+1)+(INT(-$N70/30)+1--$N70/30)*SUMIFS(55:55,$1:$1,GX$1+INT(-$N70/30))))</f>
        <v>0</v>
      </c>
      <c r="GY70" s="40">
        <f>IF(GY$7="",0,IF(GY$1=MAX($1:$1),$R55-SUM($T70:GX70),IF(GY$1=1,SUMIFS(55:55,$1:$1,"&gt;="&amp;1,$1:$1,"&lt;="&amp;INT(-$N70/30))+(-$N70/30-INT(-$N70/30))*SUMIFS(55:55,$1:$1,INT(-$N70/30)+1),0)+(-$N70/30-INT(-$N70/30))*SUMIFS(55:55,$1:$1,GY$1+INT(-$N70/30)+1)+(INT(-$N70/30)+1--$N70/30)*SUMIFS(55:55,$1:$1,GY$1+INT(-$N70/30))))</f>
        <v>0</v>
      </c>
      <c r="GZ70" s="40">
        <f>IF(GZ$7="",0,IF(GZ$1=MAX($1:$1),$R55-SUM($T70:GY70),IF(GZ$1=1,SUMIFS(55:55,$1:$1,"&gt;="&amp;1,$1:$1,"&lt;="&amp;INT(-$N70/30))+(-$N70/30-INT(-$N70/30))*SUMIFS(55:55,$1:$1,INT(-$N70/30)+1),0)+(-$N70/30-INT(-$N70/30))*SUMIFS(55:55,$1:$1,GZ$1+INT(-$N70/30)+1)+(INT(-$N70/30)+1--$N70/30)*SUMIFS(55:55,$1:$1,GZ$1+INT(-$N70/30))))</f>
        <v>0</v>
      </c>
      <c r="HA70" s="40">
        <f>IF(HA$7="",0,IF(HA$1=MAX($1:$1),$R55-SUM($T70:GZ70),IF(HA$1=1,SUMIFS(55:55,$1:$1,"&gt;="&amp;1,$1:$1,"&lt;="&amp;INT(-$N70/30))+(-$N70/30-INT(-$N70/30))*SUMIFS(55:55,$1:$1,INT(-$N70/30)+1),0)+(-$N70/30-INT(-$N70/30))*SUMIFS(55:55,$1:$1,HA$1+INT(-$N70/30)+1)+(INT(-$N70/30)+1--$N70/30)*SUMIFS(55:55,$1:$1,HA$1+INT(-$N70/30))))</f>
        <v>0</v>
      </c>
      <c r="HB70" s="40">
        <f>IF(HB$7="",0,IF(HB$1=MAX($1:$1),$R55-SUM($T70:HA70),IF(HB$1=1,SUMIFS(55:55,$1:$1,"&gt;="&amp;1,$1:$1,"&lt;="&amp;INT(-$N70/30))+(-$N70/30-INT(-$N70/30))*SUMIFS(55:55,$1:$1,INT(-$N70/30)+1),0)+(-$N70/30-INT(-$N70/30))*SUMIFS(55:55,$1:$1,HB$1+INT(-$N70/30)+1)+(INT(-$N70/30)+1--$N70/30)*SUMIFS(55:55,$1:$1,HB$1+INT(-$N70/30))))</f>
        <v>0</v>
      </c>
      <c r="HC70" s="40">
        <f>IF(HC$7="",0,IF(HC$1=MAX($1:$1),$R55-SUM($T70:HB70),IF(HC$1=1,SUMIFS(55:55,$1:$1,"&gt;="&amp;1,$1:$1,"&lt;="&amp;INT(-$N70/30))+(-$N70/30-INT(-$N70/30))*SUMIFS(55:55,$1:$1,INT(-$N70/30)+1),0)+(-$N70/30-INT(-$N70/30))*SUMIFS(55:55,$1:$1,HC$1+INT(-$N70/30)+1)+(INT(-$N70/30)+1--$N70/30)*SUMIFS(55:55,$1:$1,HC$1+INT(-$N70/30))))</f>
        <v>0</v>
      </c>
      <c r="HD70" s="40">
        <f>IF(HD$7="",0,IF(HD$1=MAX($1:$1),$R55-SUM($T70:HC70),IF(HD$1=1,SUMIFS(55:55,$1:$1,"&gt;="&amp;1,$1:$1,"&lt;="&amp;INT(-$N70/30))+(-$N70/30-INT(-$N70/30))*SUMIFS(55:55,$1:$1,INT(-$N70/30)+1),0)+(-$N70/30-INT(-$N70/30))*SUMIFS(55:55,$1:$1,HD$1+INT(-$N70/30)+1)+(INT(-$N70/30)+1--$N70/30)*SUMIFS(55:55,$1:$1,HD$1+INT(-$N70/30))))</f>
        <v>0</v>
      </c>
      <c r="HE70" s="40">
        <f>IF(HE$7="",0,IF(HE$1=MAX($1:$1),$R55-SUM($T70:HD70),IF(HE$1=1,SUMIFS(55:55,$1:$1,"&gt;="&amp;1,$1:$1,"&lt;="&amp;INT(-$N70/30))+(-$N70/30-INT(-$N70/30))*SUMIFS(55:55,$1:$1,INT(-$N70/30)+1),0)+(-$N70/30-INT(-$N70/30))*SUMIFS(55:55,$1:$1,HE$1+INT(-$N70/30)+1)+(INT(-$N70/30)+1--$N70/30)*SUMIFS(55:55,$1:$1,HE$1+INT(-$N70/30))))</f>
        <v>0</v>
      </c>
      <c r="HF70" s="40">
        <f>IF(HF$7="",0,IF(HF$1=MAX($1:$1),$R55-SUM($T70:HE70),IF(HF$1=1,SUMIFS(55:55,$1:$1,"&gt;="&amp;1,$1:$1,"&lt;="&amp;INT(-$N70/30))+(-$N70/30-INT(-$N70/30))*SUMIFS(55:55,$1:$1,INT(-$N70/30)+1),0)+(-$N70/30-INT(-$N70/30))*SUMIFS(55:55,$1:$1,HF$1+INT(-$N70/30)+1)+(INT(-$N70/30)+1--$N70/30)*SUMIFS(55:55,$1:$1,HF$1+INT(-$N70/30))))</f>
        <v>0</v>
      </c>
      <c r="HG70" s="40">
        <f>IF(HG$7="",0,IF(HG$1=MAX($1:$1),$R55-SUM($T70:HF70),IF(HG$1=1,SUMIFS(55:55,$1:$1,"&gt;="&amp;1,$1:$1,"&lt;="&amp;INT(-$N70/30))+(-$N70/30-INT(-$N70/30))*SUMIFS(55:55,$1:$1,INT(-$N70/30)+1),0)+(-$N70/30-INT(-$N70/30))*SUMIFS(55:55,$1:$1,HG$1+INT(-$N70/30)+1)+(INT(-$N70/30)+1--$N70/30)*SUMIFS(55:55,$1:$1,HG$1+INT(-$N70/30))))</f>
        <v>0</v>
      </c>
      <c r="HH70" s="40">
        <f>IF(HH$7="",0,IF(HH$1=MAX($1:$1),$R55-SUM($T70:HG70),IF(HH$1=1,SUMIFS(55:55,$1:$1,"&gt;="&amp;1,$1:$1,"&lt;="&amp;INT(-$N70/30))+(-$N70/30-INT(-$N70/30))*SUMIFS(55:55,$1:$1,INT(-$N70/30)+1),0)+(-$N70/30-INT(-$N70/30))*SUMIFS(55:55,$1:$1,HH$1+INT(-$N70/30)+1)+(INT(-$N70/30)+1--$N70/30)*SUMIFS(55:55,$1:$1,HH$1+INT(-$N70/30))))</f>
        <v>0</v>
      </c>
      <c r="HI70" s="40">
        <f>IF(HI$7="",0,IF(HI$1=MAX($1:$1),$R55-SUM($T70:HH70),IF(HI$1=1,SUMIFS(55:55,$1:$1,"&gt;="&amp;1,$1:$1,"&lt;="&amp;INT(-$N70/30))+(-$N70/30-INT(-$N70/30))*SUMIFS(55:55,$1:$1,INT(-$N70/30)+1),0)+(-$N70/30-INT(-$N70/30))*SUMIFS(55:55,$1:$1,HI$1+INT(-$N70/30)+1)+(INT(-$N70/30)+1--$N70/30)*SUMIFS(55:55,$1:$1,HI$1+INT(-$N70/30))))</f>
        <v>0</v>
      </c>
      <c r="HJ70" s="40">
        <f>IF(HJ$7="",0,IF(HJ$1=MAX($1:$1),$R55-SUM($T70:HI70),IF(HJ$1=1,SUMIFS(55:55,$1:$1,"&gt;="&amp;1,$1:$1,"&lt;="&amp;INT(-$N70/30))+(-$N70/30-INT(-$N70/30))*SUMIFS(55:55,$1:$1,INT(-$N70/30)+1),0)+(-$N70/30-INT(-$N70/30))*SUMIFS(55:55,$1:$1,HJ$1+INT(-$N70/30)+1)+(INT(-$N70/30)+1--$N70/30)*SUMIFS(55:55,$1:$1,HJ$1+INT(-$N70/30))))</f>
        <v>0</v>
      </c>
      <c r="HK70" s="40">
        <f>IF(HK$7="",0,IF(HK$1=MAX($1:$1),$R55-SUM($T70:HJ70),IF(HK$1=1,SUMIFS(55:55,$1:$1,"&gt;="&amp;1,$1:$1,"&lt;="&amp;INT(-$N70/30))+(-$N70/30-INT(-$N70/30))*SUMIFS(55:55,$1:$1,INT(-$N70/30)+1),0)+(-$N70/30-INT(-$N70/30))*SUMIFS(55:55,$1:$1,HK$1+INT(-$N70/30)+1)+(INT(-$N70/30)+1--$N70/30)*SUMIFS(55:55,$1:$1,HK$1+INT(-$N70/30))))</f>
        <v>0</v>
      </c>
      <c r="HL70" s="40">
        <f>IF(HL$7="",0,IF(HL$1=MAX($1:$1),$R55-SUM($T70:HK70),IF(HL$1=1,SUMIFS(55:55,$1:$1,"&gt;="&amp;1,$1:$1,"&lt;="&amp;INT(-$N70/30))+(-$N70/30-INT(-$N70/30))*SUMIFS(55:55,$1:$1,INT(-$N70/30)+1),0)+(-$N70/30-INT(-$N70/30))*SUMIFS(55:55,$1:$1,HL$1+INT(-$N70/30)+1)+(INT(-$N70/30)+1--$N70/30)*SUMIFS(55:55,$1:$1,HL$1+INT(-$N70/30))))</f>
        <v>0</v>
      </c>
      <c r="HM70" s="40">
        <f>IF(HM$7="",0,IF(HM$1=MAX($1:$1),$R55-SUM($T70:HL70),IF(HM$1=1,SUMIFS(55:55,$1:$1,"&gt;="&amp;1,$1:$1,"&lt;="&amp;INT(-$N70/30))+(-$N70/30-INT(-$N70/30))*SUMIFS(55:55,$1:$1,INT(-$N70/30)+1),0)+(-$N70/30-INT(-$N70/30))*SUMIFS(55:55,$1:$1,HM$1+INT(-$N70/30)+1)+(INT(-$N70/30)+1--$N70/30)*SUMIFS(55:55,$1:$1,HM$1+INT(-$N70/30))))</f>
        <v>0</v>
      </c>
      <c r="HN70" s="40">
        <f>IF(HN$7="",0,IF(HN$1=MAX($1:$1),$R55-SUM($T70:HM70),IF(HN$1=1,SUMIFS(55:55,$1:$1,"&gt;="&amp;1,$1:$1,"&lt;="&amp;INT(-$N70/30))+(-$N70/30-INT(-$N70/30))*SUMIFS(55:55,$1:$1,INT(-$N70/30)+1),0)+(-$N70/30-INT(-$N70/30))*SUMIFS(55:55,$1:$1,HN$1+INT(-$N70/30)+1)+(INT(-$N70/30)+1--$N70/30)*SUMIFS(55:55,$1:$1,HN$1+INT(-$N70/30))))</f>
        <v>0</v>
      </c>
      <c r="HO70" s="40">
        <f>IF(HO$7="",0,IF(HO$1=MAX($1:$1),$R55-SUM($T70:HN70),IF(HO$1=1,SUMIFS(55:55,$1:$1,"&gt;="&amp;1,$1:$1,"&lt;="&amp;INT(-$N70/30))+(-$N70/30-INT(-$N70/30))*SUMIFS(55:55,$1:$1,INT(-$N70/30)+1),0)+(-$N70/30-INT(-$N70/30))*SUMIFS(55:55,$1:$1,HO$1+INT(-$N70/30)+1)+(INT(-$N70/30)+1--$N70/30)*SUMIFS(55:55,$1:$1,HO$1+INT(-$N70/30))))</f>
        <v>0</v>
      </c>
      <c r="HP70" s="40">
        <f>IF(HP$7="",0,IF(HP$1=MAX($1:$1),$R55-SUM($T70:HO70),IF(HP$1=1,SUMIFS(55:55,$1:$1,"&gt;="&amp;1,$1:$1,"&lt;="&amp;INT(-$N70/30))+(-$N70/30-INT(-$N70/30))*SUMIFS(55:55,$1:$1,INT(-$N70/30)+1),0)+(-$N70/30-INT(-$N70/30))*SUMIFS(55:55,$1:$1,HP$1+INT(-$N70/30)+1)+(INT(-$N70/30)+1--$N70/30)*SUMIFS(55:55,$1:$1,HP$1+INT(-$N70/30))))</f>
        <v>0</v>
      </c>
      <c r="HQ70" s="40">
        <f>IF(HQ$7="",0,IF(HQ$1=MAX($1:$1),$R55-SUM($T70:HP70),IF(HQ$1=1,SUMIFS(55:55,$1:$1,"&gt;="&amp;1,$1:$1,"&lt;="&amp;INT(-$N70/30))+(-$N70/30-INT(-$N70/30))*SUMIFS(55:55,$1:$1,INT(-$N70/30)+1),0)+(-$N70/30-INT(-$N70/30))*SUMIFS(55:55,$1:$1,HQ$1+INT(-$N70/30)+1)+(INT(-$N70/30)+1--$N70/30)*SUMIFS(55:55,$1:$1,HQ$1+INT(-$N70/30))))</f>
        <v>0</v>
      </c>
      <c r="HR70" s="40">
        <f>IF(HR$7="",0,IF(HR$1=MAX($1:$1),$R55-SUM($T70:HQ70),IF(HR$1=1,SUMIFS(55:55,$1:$1,"&gt;="&amp;1,$1:$1,"&lt;="&amp;INT(-$N70/30))+(-$N70/30-INT(-$N70/30))*SUMIFS(55:55,$1:$1,INT(-$N70/30)+1),0)+(-$N70/30-INT(-$N70/30))*SUMIFS(55:55,$1:$1,HR$1+INT(-$N70/30)+1)+(INT(-$N70/30)+1--$N70/30)*SUMIFS(55:55,$1:$1,HR$1+INT(-$N70/30))))</f>
        <v>0</v>
      </c>
      <c r="HS70" s="40">
        <f>IF(HS$7="",0,IF(HS$1=MAX($1:$1),$R55-SUM($T70:HR70),IF(HS$1=1,SUMIFS(55:55,$1:$1,"&gt;="&amp;1,$1:$1,"&lt;="&amp;INT(-$N70/30))+(-$N70/30-INT(-$N70/30))*SUMIFS(55:55,$1:$1,INT(-$N70/30)+1),0)+(-$N70/30-INT(-$N70/30))*SUMIFS(55:55,$1:$1,HS$1+INT(-$N70/30)+1)+(INT(-$N70/30)+1--$N70/30)*SUMIFS(55:55,$1:$1,HS$1+INT(-$N70/30))))</f>
        <v>0</v>
      </c>
      <c r="HT70" s="40">
        <f>IF(HT$7="",0,IF(HT$1=MAX($1:$1),$R55-SUM($T70:HS70),IF(HT$1=1,SUMIFS(55:55,$1:$1,"&gt;="&amp;1,$1:$1,"&lt;="&amp;INT(-$N70/30))+(-$N70/30-INT(-$N70/30))*SUMIFS(55:55,$1:$1,INT(-$N70/30)+1),0)+(-$N70/30-INT(-$N70/30))*SUMIFS(55:55,$1:$1,HT$1+INT(-$N70/30)+1)+(INT(-$N70/30)+1--$N70/30)*SUMIFS(55:55,$1:$1,HT$1+INT(-$N70/30))))</f>
        <v>0</v>
      </c>
      <c r="HU70" s="40">
        <f>IF(HU$7="",0,IF(HU$1=MAX($1:$1),$R55-SUM($T70:HT70),IF(HU$1=1,SUMIFS(55:55,$1:$1,"&gt;="&amp;1,$1:$1,"&lt;="&amp;INT(-$N70/30))+(-$N70/30-INT(-$N70/30))*SUMIFS(55:55,$1:$1,INT(-$N70/30)+1),0)+(-$N70/30-INT(-$N70/30))*SUMIFS(55:55,$1:$1,HU$1+INT(-$N70/30)+1)+(INT(-$N70/30)+1--$N70/30)*SUMIFS(55:55,$1:$1,HU$1+INT(-$N70/30))))</f>
        <v>0</v>
      </c>
      <c r="HV70" s="40">
        <f>IF(HV$7="",0,IF(HV$1=MAX($1:$1),$R55-SUM($T70:HU70),IF(HV$1=1,SUMIFS(55:55,$1:$1,"&gt;="&amp;1,$1:$1,"&lt;="&amp;INT(-$N70/30))+(-$N70/30-INT(-$N70/30))*SUMIFS(55:55,$1:$1,INT(-$N70/30)+1),0)+(-$N70/30-INT(-$N70/30))*SUMIFS(55:55,$1:$1,HV$1+INT(-$N70/30)+1)+(INT(-$N70/30)+1--$N70/30)*SUMIFS(55:55,$1:$1,HV$1+INT(-$N70/30))))</f>
        <v>0</v>
      </c>
      <c r="HW70" s="40">
        <f>IF(HW$7="",0,IF(HW$1=MAX($1:$1),$R55-SUM($T70:HV70),IF(HW$1=1,SUMIFS(55:55,$1:$1,"&gt;="&amp;1,$1:$1,"&lt;="&amp;INT(-$N70/30))+(-$N70/30-INT(-$N70/30))*SUMIFS(55:55,$1:$1,INT(-$N70/30)+1),0)+(-$N70/30-INT(-$N70/30))*SUMIFS(55:55,$1:$1,HW$1+INT(-$N70/30)+1)+(INT(-$N70/30)+1--$N70/30)*SUMIFS(55:55,$1:$1,HW$1+INT(-$N70/30))))</f>
        <v>0</v>
      </c>
      <c r="HX70" s="40">
        <f>IF(HX$7="",0,IF(HX$1=MAX($1:$1),$R55-SUM($T70:HW70),IF(HX$1=1,SUMIFS(55:55,$1:$1,"&gt;="&amp;1,$1:$1,"&lt;="&amp;INT(-$N70/30))+(-$N70/30-INT(-$N70/30))*SUMIFS(55:55,$1:$1,INT(-$N70/30)+1),0)+(-$N70/30-INT(-$N70/30))*SUMIFS(55:55,$1:$1,HX$1+INT(-$N70/30)+1)+(INT(-$N70/30)+1--$N70/30)*SUMIFS(55:55,$1:$1,HX$1+INT(-$N70/30))))</f>
        <v>0</v>
      </c>
      <c r="HY70" s="40">
        <f>IF(HY$7="",0,IF(HY$1=MAX($1:$1),$R55-SUM($T70:HX70),IF(HY$1=1,SUMIFS(55:55,$1:$1,"&gt;="&amp;1,$1:$1,"&lt;="&amp;INT(-$N70/30))+(-$N70/30-INT(-$N70/30))*SUMIFS(55:55,$1:$1,INT(-$N70/30)+1),0)+(-$N70/30-INT(-$N70/30))*SUMIFS(55:55,$1:$1,HY$1+INT(-$N70/30)+1)+(INT(-$N70/30)+1--$N70/30)*SUMIFS(55:55,$1:$1,HY$1+INT(-$N70/30))))</f>
        <v>0</v>
      </c>
      <c r="HZ70" s="40">
        <f>IF(HZ$7="",0,IF(HZ$1=MAX($1:$1),$R55-SUM($T70:HY70),IF(HZ$1=1,SUMIFS(55:55,$1:$1,"&gt;="&amp;1,$1:$1,"&lt;="&amp;INT(-$N70/30))+(-$N70/30-INT(-$N70/30))*SUMIFS(55:55,$1:$1,INT(-$N70/30)+1),0)+(-$N70/30-INT(-$N70/30))*SUMIFS(55:55,$1:$1,HZ$1+INT(-$N70/30)+1)+(INT(-$N70/30)+1--$N70/30)*SUMIFS(55:55,$1:$1,HZ$1+INT(-$N70/30))))</f>
        <v>0</v>
      </c>
      <c r="IA70" s="40">
        <f>IF(IA$7="",0,IF(IA$1=MAX($1:$1),$R55-SUM($T70:HZ70),IF(IA$1=1,SUMIFS(55:55,$1:$1,"&gt;="&amp;1,$1:$1,"&lt;="&amp;INT(-$N70/30))+(-$N70/30-INT(-$N70/30))*SUMIFS(55:55,$1:$1,INT(-$N70/30)+1),0)+(-$N70/30-INT(-$N70/30))*SUMIFS(55:55,$1:$1,IA$1+INT(-$N70/30)+1)+(INT(-$N70/30)+1--$N70/30)*SUMIFS(55:55,$1:$1,IA$1+INT(-$N70/30))))</f>
        <v>0</v>
      </c>
      <c r="IB70" s="40">
        <f>IF(IB$7="",0,IF(IB$1=MAX($1:$1),$R55-SUM($T70:IA70),IF(IB$1=1,SUMIFS(55:55,$1:$1,"&gt;="&amp;1,$1:$1,"&lt;="&amp;INT(-$N70/30))+(-$N70/30-INT(-$N70/30))*SUMIFS(55:55,$1:$1,INT(-$N70/30)+1),0)+(-$N70/30-INT(-$N70/30))*SUMIFS(55:55,$1:$1,IB$1+INT(-$N70/30)+1)+(INT(-$N70/30)+1--$N70/30)*SUMIFS(55:55,$1:$1,IB$1+INT(-$N70/30))))</f>
        <v>0</v>
      </c>
      <c r="IC70" s="40">
        <f>IF(IC$7="",0,IF(IC$1=MAX($1:$1),$R55-SUM($T70:IB70),IF(IC$1=1,SUMIFS(55:55,$1:$1,"&gt;="&amp;1,$1:$1,"&lt;="&amp;INT(-$N70/30))+(-$N70/30-INT(-$N70/30))*SUMIFS(55:55,$1:$1,INT(-$N70/30)+1),0)+(-$N70/30-INT(-$N70/30))*SUMIFS(55:55,$1:$1,IC$1+INT(-$N70/30)+1)+(INT(-$N70/30)+1--$N70/30)*SUMIFS(55:55,$1:$1,IC$1+INT(-$N70/30))))</f>
        <v>0</v>
      </c>
      <c r="ID70" s="40">
        <f>IF(ID$7="",0,IF(ID$1=MAX($1:$1),$R55-SUM($T70:IC70),IF(ID$1=1,SUMIFS(55:55,$1:$1,"&gt;="&amp;1,$1:$1,"&lt;="&amp;INT(-$N70/30))+(-$N70/30-INT(-$N70/30))*SUMIFS(55:55,$1:$1,INT(-$N70/30)+1),0)+(-$N70/30-INT(-$N70/30))*SUMIFS(55:55,$1:$1,ID$1+INT(-$N70/30)+1)+(INT(-$N70/30)+1--$N70/30)*SUMIFS(55:55,$1:$1,ID$1+INT(-$N70/30))))</f>
        <v>0</v>
      </c>
      <c r="IE70" s="40">
        <f>IF(IE$7="",0,IF(IE$1=MAX($1:$1),$R55-SUM($T70:ID70),IF(IE$1=1,SUMIFS(55:55,$1:$1,"&gt;="&amp;1,$1:$1,"&lt;="&amp;INT(-$N70/30))+(-$N70/30-INT(-$N70/30))*SUMIFS(55:55,$1:$1,INT(-$N70/30)+1),0)+(-$N70/30-INT(-$N70/30))*SUMIFS(55:55,$1:$1,IE$1+INT(-$N70/30)+1)+(INT(-$N70/30)+1--$N70/30)*SUMIFS(55:55,$1:$1,IE$1+INT(-$N70/30))))</f>
        <v>0</v>
      </c>
      <c r="IF70" s="40">
        <f>IF(IF$7="",0,IF(IF$1=MAX($1:$1),$R55-SUM($T70:IE70),IF(IF$1=1,SUMIFS(55:55,$1:$1,"&gt;="&amp;1,$1:$1,"&lt;="&amp;INT(-$N70/30))+(-$N70/30-INT(-$N70/30))*SUMIFS(55:55,$1:$1,INT(-$N70/30)+1),0)+(-$N70/30-INT(-$N70/30))*SUMIFS(55:55,$1:$1,IF$1+INT(-$N70/30)+1)+(INT(-$N70/30)+1--$N70/30)*SUMIFS(55:55,$1:$1,IF$1+INT(-$N70/30))))</f>
        <v>0</v>
      </c>
      <c r="IG70" s="40">
        <f>IF(IG$7="",0,IF(IG$1=MAX($1:$1),$R55-SUM($T70:IF70),IF(IG$1=1,SUMIFS(55:55,$1:$1,"&gt;="&amp;1,$1:$1,"&lt;="&amp;INT(-$N70/30))+(-$N70/30-INT(-$N70/30))*SUMIFS(55:55,$1:$1,INT(-$N70/30)+1),0)+(-$N70/30-INT(-$N70/30))*SUMIFS(55:55,$1:$1,IG$1+INT(-$N70/30)+1)+(INT(-$N70/30)+1--$N70/30)*SUMIFS(55:55,$1:$1,IG$1+INT(-$N70/30))))</f>
        <v>0</v>
      </c>
      <c r="IH70" s="40">
        <f>IF(IH$7="",0,IF(IH$1=MAX($1:$1),$R55-SUM($T70:IG70),IF(IH$1=1,SUMIFS(55:55,$1:$1,"&gt;="&amp;1,$1:$1,"&lt;="&amp;INT(-$N70/30))+(-$N70/30-INT(-$N70/30))*SUMIFS(55:55,$1:$1,INT(-$N70/30)+1),0)+(-$N70/30-INT(-$N70/30))*SUMIFS(55:55,$1:$1,IH$1+INT(-$N70/30)+1)+(INT(-$N70/30)+1--$N70/30)*SUMIFS(55:55,$1:$1,IH$1+INT(-$N70/30))))</f>
        <v>0</v>
      </c>
      <c r="II70" s="40">
        <f>IF(II$7="",0,IF(II$1=MAX($1:$1),$R55-SUM($T70:IH70),IF(II$1=1,SUMIFS(55:55,$1:$1,"&gt;="&amp;1,$1:$1,"&lt;="&amp;INT(-$N70/30))+(-$N70/30-INT(-$N70/30))*SUMIFS(55:55,$1:$1,INT(-$N70/30)+1),0)+(-$N70/30-INT(-$N70/30))*SUMIFS(55:55,$1:$1,II$1+INT(-$N70/30)+1)+(INT(-$N70/30)+1--$N70/30)*SUMIFS(55:55,$1:$1,II$1+INT(-$N70/30))))</f>
        <v>0</v>
      </c>
      <c r="IJ70" s="40">
        <f>IF(IJ$7="",0,IF(IJ$1=MAX($1:$1),$R55-SUM($T70:II70),IF(IJ$1=1,SUMIFS(55:55,$1:$1,"&gt;="&amp;1,$1:$1,"&lt;="&amp;INT(-$N70/30))+(-$N70/30-INT(-$N70/30))*SUMIFS(55:55,$1:$1,INT(-$N70/30)+1),0)+(-$N70/30-INT(-$N70/30))*SUMIFS(55:55,$1:$1,IJ$1+INT(-$N70/30)+1)+(INT(-$N70/30)+1--$N70/30)*SUMIFS(55:55,$1:$1,IJ$1+INT(-$N70/30))))</f>
        <v>0</v>
      </c>
      <c r="IK70" s="40">
        <f>IF(IK$7="",0,IF(IK$1=MAX($1:$1),$R55-SUM($T70:IJ70),IF(IK$1=1,SUMIFS(55:55,$1:$1,"&gt;="&amp;1,$1:$1,"&lt;="&amp;INT(-$N70/30))+(-$N70/30-INT(-$N70/30))*SUMIFS(55:55,$1:$1,INT(-$N70/30)+1),0)+(-$N70/30-INT(-$N70/30))*SUMIFS(55:55,$1:$1,IK$1+INT(-$N70/30)+1)+(INT(-$N70/30)+1--$N70/30)*SUMIFS(55:55,$1:$1,IK$1+INT(-$N70/30))))</f>
        <v>0</v>
      </c>
      <c r="IL70" s="40">
        <f>IF(IL$7="",0,IF(IL$1=MAX($1:$1),$R55-SUM($T70:IK70),IF(IL$1=1,SUMIFS(55:55,$1:$1,"&gt;="&amp;1,$1:$1,"&lt;="&amp;INT(-$N70/30))+(-$N70/30-INT(-$N70/30))*SUMIFS(55:55,$1:$1,INT(-$N70/30)+1),0)+(-$N70/30-INT(-$N70/30))*SUMIFS(55:55,$1:$1,IL$1+INT(-$N70/30)+1)+(INT(-$N70/30)+1--$N70/30)*SUMIFS(55:55,$1:$1,IL$1+INT(-$N70/30))))</f>
        <v>0</v>
      </c>
      <c r="IM70" s="40">
        <f>IF(IM$7="",0,IF(IM$1=MAX($1:$1),$R55-SUM($T70:IL70),IF(IM$1=1,SUMIFS(55:55,$1:$1,"&gt;="&amp;1,$1:$1,"&lt;="&amp;INT(-$N70/30))+(-$N70/30-INT(-$N70/30))*SUMIFS(55:55,$1:$1,INT(-$N70/30)+1),0)+(-$N70/30-INT(-$N70/30))*SUMIFS(55:55,$1:$1,IM$1+INT(-$N70/30)+1)+(INT(-$N70/30)+1--$N70/30)*SUMIFS(55:55,$1:$1,IM$1+INT(-$N70/30))))</f>
        <v>0</v>
      </c>
      <c r="IN70" s="40">
        <f>IF(IN$7="",0,IF(IN$1=MAX($1:$1),$R55-SUM($T70:IM70),IF(IN$1=1,SUMIFS(55:55,$1:$1,"&gt;="&amp;1,$1:$1,"&lt;="&amp;INT(-$N70/30))+(-$N70/30-INT(-$N70/30))*SUMIFS(55:55,$1:$1,INT(-$N70/30)+1),0)+(-$N70/30-INT(-$N70/30))*SUMIFS(55:55,$1:$1,IN$1+INT(-$N70/30)+1)+(INT(-$N70/30)+1--$N70/30)*SUMIFS(55:55,$1:$1,IN$1+INT(-$N70/30))))</f>
        <v>0</v>
      </c>
      <c r="IO70" s="40">
        <f>IF(IO$7="",0,IF(IO$1=MAX($1:$1),$R55-SUM($T70:IN70),IF(IO$1=1,SUMIFS(55:55,$1:$1,"&gt;="&amp;1,$1:$1,"&lt;="&amp;INT(-$N70/30))+(-$N70/30-INT(-$N70/30))*SUMIFS(55:55,$1:$1,INT(-$N70/30)+1),0)+(-$N70/30-INT(-$N70/30))*SUMIFS(55:55,$1:$1,IO$1+INT(-$N70/30)+1)+(INT(-$N70/30)+1--$N70/30)*SUMIFS(55:55,$1:$1,IO$1+INT(-$N70/30))))</f>
        <v>0</v>
      </c>
      <c r="IP70" s="40">
        <f>IF(IP$7="",0,IF(IP$1=MAX($1:$1),$R55-SUM($T70:IO70),IF(IP$1=1,SUMIFS(55:55,$1:$1,"&gt;="&amp;1,$1:$1,"&lt;="&amp;INT(-$N70/30))+(-$N70/30-INT(-$N70/30))*SUMIFS(55:55,$1:$1,INT(-$N70/30)+1),0)+(-$N70/30-INT(-$N70/30))*SUMIFS(55:55,$1:$1,IP$1+INT(-$N70/30)+1)+(INT(-$N70/30)+1--$N70/30)*SUMIFS(55:55,$1:$1,IP$1+INT(-$N70/30))))</f>
        <v>0</v>
      </c>
      <c r="IQ70" s="40">
        <f>IF(IQ$7="",0,IF(IQ$1=MAX($1:$1),$R55-SUM($T70:IP70),IF(IQ$1=1,SUMIFS(55:55,$1:$1,"&gt;="&amp;1,$1:$1,"&lt;="&amp;INT(-$N70/30))+(-$N70/30-INT(-$N70/30))*SUMIFS(55:55,$1:$1,INT(-$N70/30)+1),0)+(-$N70/30-INT(-$N70/30))*SUMIFS(55:55,$1:$1,IQ$1+INT(-$N70/30)+1)+(INT(-$N70/30)+1--$N70/30)*SUMIFS(55:55,$1:$1,IQ$1+INT(-$N70/30))))</f>
        <v>0</v>
      </c>
      <c r="IR70" s="40">
        <f>IF(IR$7="",0,IF(IR$1=MAX($1:$1),$R55-SUM($T70:IQ70),IF(IR$1=1,SUMIFS(55:55,$1:$1,"&gt;="&amp;1,$1:$1,"&lt;="&amp;INT(-$N70/30))+(-$N70/30-INT(-$N70/30))*SUMIFS(55:55,$1:$1,INT(-$N70/30)+1),0)+(-$N70/30-INT(-$N70/30))*SUMIFS(55:55,$1:$1,IR$1+INT(-$N70/30)+1)+(INT(-$N70/30)+1--$N70/30)*SUMIFS(55:55,$1:$1,IR$1+INT(-$N70/30))))</f>
        <v>0</v>
      </c>
      <c r="IS70" s="40">
        <f>IF(IS$7="",0,IF(IS$1=MAX($1:$1),$R55-SUM($T70:IR70),IF(IS$1=1,SUMIFS(55:55,$1:$1,"&gt;="&amp;1,$1:$1,"&lt;="&amp;INT(-$N70/30))+(-$N70/30-INT(-$N70/30))*SUMIFS(55:55,$1:$1,INT(-$N70/30)+1),0)+(-$N70/30-INT(-$N70/30))*SUMIFS(55:55,$1:$1,IS$1+INT(-$N70/30)+1)+(INT(-$N70/30)+1--$N70/30)*SUMIFS(55:55,$1:$1,IS$1+INT(-$N70/30))))</f>
        <v>0</v>
      </c>
      <c r="IT70" s="40">
        <f>IF(IT$7="",0,IF(IT$1=MAX($1:$1),$R55-SUM($T70:IS70),IF(IT$1=1,SUMIFS(55:55,$1:$1,"&gt;="&amp;1,$1:$1,"&lt;="&amp;INT(-$N70/30))+(-$N70/30-INT(-$N70/30))*SUMIFS(55:55,$1:$1,INT(-$N70/30)+1),0)+(-$N70/30-INT(-$N70/30))*SUMIFS(55:55,$1:$1,IT$1+INT(-$N70/30)+1)+(INT(-$N70/30)+1--$N70/30)*SUMIFS(55:55,$1:$1,IT$1+INT(-$N70/30))))</f>
        <v>0</v>
      </c>
      <c r="IU70" s="40">
        <f>IF(IU$7="",0,IF(IU$1=MAX($1:$1),$R55-SUM($T70:IT70),IF(IU$1=1,SUMIFS(55:55,$1:$1,"&gt;="&amp;1,$1:$1,"&lt;="&amp;INT(-$N70/30))+(-$N70/30-INT(-$N70/30))*SUMIFS(55:55,$1:$1,INT(-$N70/30)+1),0)+(-$N70/30-INT(-$N70/30))*SUMIFS(55:55,$1:$1,IU$1+INT(-$N70/30)+1)+(INT(-$N70/30)+1--$N70/30)*SUMIFS(55:55,$1:$1,IU$1+INT(-$N70/30))))</f>
        <v>0</v>
      </c>
      <c r="IV70" s="40">
        <f>IF(IV$7="",0,IF(IV$1=MAX($1:$1),$R55-SUM($T70:IU70),IF(IV$1=1,SUMIFS(55:55,$1:$1,"&gt;="&amp;1,$1:$1,"&lt;="&amp;INT(-$N70/30))+(-$N70/30-INT(-$N70/30))*SUMIFS(55:55,$1:$1,INT(-$N70/30)+1),0)+(-$N70/30-INT(-$N70/30))*SUMIFS(55:55,$1:$1,IV$1+INT(-$N70/30)+1)+(INT(-$N70/30)+1--$N70/30)*SUMIFS(55:55,$1:$1,IV$1+INT(-$N70/30))))</f>
        <v>0</v>
      </c>
      <c r="IW70" s="40">
        <f>IF(IW$7="",0,IF(IW$1=MAX($1:$1),$R55-SUM($T70:IV70),IF(IW$1=1,SUMIFS(55:55,$1:$1,"&gt;="&amp;1,$1:$1,"&lt;="&amp;INT(-$N70/30))+(-$N70/30-INT(-$N70/30))*SUMIFS(55:55,$1:$1,INT(-$N70/30)+1),0)+(-$N70/30-INT(-$N70/30))*SUMIFS(55:55,$1:$1,IW$1+INT(-$N70/30)+1)+(INT(-$N70/30)+1--$N70/30)*SUMIFS(55:55,$1:$1,IW$1+INT(-$N70/30))))</f>
        <v>0</v>
      </c>
      <c r="IX70" s="40">
        <f>IF(IX$7="",0,IF(IX$1=MAX($1:$1),$R55-SUM($T70:IW70),IF(IX$1=1,SUMIFS(55:55,$1:$1,"&gt;="&amp;1,$1:$1,"&lt;="&amp;INT(-$N70/30))+(-$N70/30-INT(-$N70/30))*SUMIFS(55:55,$1:$1,INT(-$N70/30)+1),0)+(-$N70/30-INT(-$N70/30))*SUMIFS(55:55,$1:$1,IX$1+INT(-$N70/30)+1)+(INT(-$N70/30)+1--$N70/30)*SUMIFS(55:55,$1:$1,IX$1+INT(-$N70/30))))</f>
        <v>0</v>
      </c>
      <c r="IY70" s="40">
        <f>IF(IY$7="",0,IF(IY$1=MAX($1:$1),$R55-SUM($T70:IX70),IF(IY$1=1,SUMIFS(55:55,$1:$1,"&gt;="&amp;1,$1:$1,"&lt;="&amp;INT(-$N70/30))+(-$N70/30-INT(-$N70/30))*SUMIFS(55:55,$1:$1,INT(-$N70/30)+1),0)+(-$N70/30-INT(-$N70/30))*SUMIFS(55:55,$1:$1,IY$1+INT(-$N70/30)+1)+(INT(-$N70/30)+1--$N70/30)*SUMIFS(55:55,$1:$1,IY$1+INT(-$N70/30))))</f>
        <v>0</v>
      </c>
      <c r="IZ70" s="40">
        <f>IF(IZ$7="",0,IF(IZ$1=MAX($1:$1),$R55-SUM($T70:IY70),IF(IZ$1=1,SUMIFS(55:55,$1:$1,"&gt;="&amp;1,$1:$1,"&lt;="&amp;INT(-$N70/30))+(-$N70/30-INT(-$N70/30))*SUMIFS(55:55,$1:$1,INT(-$N70/30)+1),0)+(-$N70/30-INT(-$N70/30))*SUMIFS(55:55,$1:$1,IZ$1+INT(-$N70/30)+1)+(INT(-$N70/30)+1--$N70/30)*SUMIFS(55:55,$1:$1,IZ$1+INT(-$N70/30))))</f>
        <v>0</v>
      </c>
      <c r="JA70" s="40">
        <f>IF(JA$7="",0,IF(JA$1=MAX($1:$1),$R55-SUM($T70:IZ70),IF(JA$1=1,SUMIFS(55:55,$1:$1,"&gt;="&amp;1,$1:$1,"&lt;="&amp;INT(-$N70/30))+(-$N70/30-INT(-$N70/30))*SUMIFS(55:55,$1:$1,INT(-$N70/30)+1),0)+(-$N70/30-INT(-$N70/30))*SUMIFS(55:55,$1:$1,JA$1+INT(-$N70/30)+1)+(INT(-$N70/30)+1--$N70/30)*SUMIFS(55:55,$1:$1,JA$1+INT(-$N70/30))))</f>
        <v>0</v>
      </c>
      <c r="JB70" s="40">
        <f>IF(JB$7="",0,IF(JB$1=MAX($1:$1),$R55-SUM($T70:JA70),IF(JB$1=1,SUMIFS(55:55,$1:$1,"&gt;="&amp;1,$1:$1,"&lt;="&amp;INT(-$N70/30))+(-$N70/30-INT(-$N70/30))*SUMIFS(55:55,$1:$1,INT(-$N70/30)+1),0)+(-$N70/30-INT(-$N70/30))*SUMIFS(55:55,$1:$1,JB$1+INT(-$N70/30)+1)+(INT(-$N70/30)+1--$N70/30)*SUMIFS(55:55,$1:$1,JB$1+INT(-$N70/30))))</f>
        <v>0</v>
      </c>
      <c r="JC70" s="40">
        <f>IF(JC$7="",0,IF(JC$1=MAX($1:$1),$R55-SUM($T70:JB70),IF(JC$1=1,SUMIFS(55:55,$1:$1,"&gt;="&amp;1,$1:$1,"&lt;="&amp;INT(-$N70/30))+(-$N70/30-INT(-$N70/30))*SUMIFS(55:55,$1:$1,INT(-$N70/30)+1),0)+(-$N70/30-INT(-$N70/30))*SUMIFS(55:55,$1:$1,JC$1+INT(-$N70/30)+1)+(INT(-$N70/30)+1--$N70/30)*SUMIFS(55:55,$1:$1,JC$1+INT(-$N70/30))))</f>
        <v>0</v>
      </c>
      <c r="JD70" s="40">
        <f>IF(JD$7="",0,IF(JD$1=MAX($1:$1),$R55-SUM($T70:JC70),IF(JD$1=1,SUMIFS(55:55,$1:$1,"&gt;="&amp;1,$1:$1,"&lt;="&amp;INT(-$N70/30))+(-$N70/30-INT(-$N70/30))*SUMIFS(55:55,$1:$1,INT(-$N70/30)+1),0)+(-$N70/30-INT(-$N70/30))*SUMIFS(55:55,$1:$1,JD$1+INT(-$N70/30)+1)+(INT(-$N70/30)+1--$N70/30)*SUMIFS(55:55,$1:$1,JD$1+INT(-$N70/30))))</f>
        <v>0</v>
      </c>
      <c r="JE70" s="40">
        <f>IF(JE$7="",0,IF(JE$1=MAX($1:$1),$R55-SUM($T70:JD70),IF(JE$1=1,SUMIFS(55:55,$1:$1,"&gt;="&amp;1,$1:$1,"&lt;="&amp;INT(-$N70/30))+(-$N70/30-INT(-$N70/30))*SUMIFS(55:55,$1:$1,INT(-$N70/30)+1),0)+(-$N70/30-INT(-$N70/30))*SUMIFS(55:55,$1:$1,JE$1+INT(-$N70/30)+1)+(INT(-$N70/30)+1--$N70/30)*SUMIFS(55:55,$1:$1,JE$1+INT(-$N70/30))))</f>
        <v>0</v>
      </c>
      <c r="JF70" s="40">
        <f>IF(JF$7="",0,IF(JF$1=MAX($1:$1),$R55-SUM($T70:JE70),IF(JF$1=1,SUMIFS(55:55,$1:$1,"&gt;="&amp;1,$1:$1,"&lt;="&amp;INT(-$N70/30))+(-$N70/30-INT(-$N70/30))*SUMIFS(55:55,$1:$1,INT(-$N70/30)+1),0)+(-$N70/30-INT(-$N70/30))*SUMIFS(55:55,$1:$1,JF$1+INT(-$N70/30)+1)+(INT(-$N70/30)+1--$N70/30)*SUMIFS(55:55,$1:$1,JF$1+INT(-$N70/30))))</f>
        <v>0</v>
      </c>
      <c r="JG70" s="40">
        <f>IF(JG$7="",0,IF(JG$1=MAX($1:$1),$R55-SUM($T70:JF70),IF(JG$1=1,SUMIFS(55:55,$1:$1,"&gt;="&amp;1,$1:$1,"&lt;="&amp;INT(-$N70/30))+(-$N70/30-INT(-$N70/30))*SUMIFS(55:55,$1:$1,INT(-$N70/30)+1),0)+(-$N70/30-INT(-$N70/30))*SUMIFS(55:55,$1:$1,JG$1+INT(-$N70/30)+1)+(INT(-$N70/30)+1--$N70/30)*SUMIFS(55:55,$1:$1,JG$1+INT(-$N70/30))))</f>
        <v>0</v>
      </c>
      <c r="JH70" s="40">
        <f>IF(JH$7="",0,IF(JH$1=MAX($1:$1),$R55-SUM($T70:JG70),IF(JH$1=1,SUMIFS(55:55,$1:$1,"&gt;="&amp;1,$1:$1,"&lt;="&amp;INT(-$N70/30))+(-$N70/30-INT(-$N70/30))*SUMIFS(55:55,$1:$1,INT(-$N70/30)+1),0)+(-$N70/30-INT(-$N70/30))*SUMIFS(55:55,$1:$1,JH$1+INT(-$N70/30)+1)+(INT(-$N70/30)+1--$N70/30)*SUMIFS(55:55,$1:$1,JH$1+INT(-$N70/30))))</f>
        <v>0</v>
      </c>
      <c r="JI70" s="40">
        <f>IF(JI$7="",0,IF(JI$1=MAX($1:$1),$R55-SUM($T70:JH70),IF(JI$1=1,SUMIFS(55:55,$1:$1,"&gt;="&amp;1,$1:$1,"&lt;="&amp;INT(-$N70/30))+(-$N70/30-INT(-$N70/30))*SUMIFS(55:55,$1:$1,INT(-$N70/30)+1),0)+(-$N70/30-INT(-$N70/30))*SUMIFS(55:55,$1:$1,JI$1+INT(-$N70/30)+1)+(INT(-$N70/30)+1--$N70/30)*SUMIFS(55:55,$1:$1,JI$1+INT(-$N70/30))))</f>
        <v>0</v>
      </c>
      <c r="JJ70" s="40">
        <f>IF(JJ$7="",0,IF(JJ$1=MAX($1:$1),$R55-SUM($T70:JI70),IF(JJ$1=1,SUMIFS(55:55,$1:$1,"&gt;="&amp;1,$1:$1,"&lt;="&amp;INT(-$N70/30))+(-$N70/30-INT(-$N70/30))*SUMIFS(55:55,$1:$1,INT(-$N70/30)+1),0)+(-$N70/30-INT(-$N70/30))*SUMIFS(55:55,$1:$1,JJ$1+INT(-$N70/30)+1)+(INT(-$N70/30)+1--$N70/30)*SUMIFS(55:55,$1:$1,JJ$1+INT(-$N70/30))))</f>
        <v>0</v>
      </c>
      <c r="JK70" s="40">
        <f>IF(JK$7="",0,IF(JK$1=MAX($1:$1),$R55-SUM($T70:JJ70),IF(JK$1=1,SUMIFS(55:55,$1:$1,"&gt;="&amp;1,$1:$1,"&lt;="&amp;INT(-$N70/30))+(-$N70/30-INT(-$N70/30))*SUMIFS(55:55,$1:$1,INT(-$N70/30)+1),0)+(-$N70/30-INT(-$N70/30))*SUMIFS(55:55,$1:$1,JK$1+INT(-$N70/30)+1)+(INT(-$N70/30)+1--$N70/30)*SUMIFS(55:55,$1:$1,JK$1+INT(-$N70/30))))</f>
        <v>0</v>
      </c>
      <c r="JL70" s="40">
        <f>IF(JL$7="",0,IF(JL$1=MAX($1:$1),$R55-SUM($T70:JK70),IF(JL$1=1,SUMIFS(55:55,$1:$1,"&gt;="&amp;1,$1:$1,"&lt;="&amp;INT(-$N70/30))+(-$N70/30-INT(-$N70/30))*SUMIFS(55:55,$1:$1,INT(-$N70/30)+1),0)+(-$N70/30-INT(-$N70/30))*SUMIFS(55:55,$1:$1,JL$1+INT(-$N70/30)+1)+(INT(-$N70/30)+1--$N70/30)*SUMIFS(55:55,$1:$1,JL$1+INT(-$N70/30))))</f>
        <v>0</v>
      </c>
      <c r="JM70" s="40">
        <f>IF(JM$7="",0,IF(JM$1=MAX($1:$1),$R55-SUM($T70:JL70),IF(JM$1=1,SUMIFS(55:55,$1:$1,"&gt;="&amp;1,$1:$1,"&lt;="&amp;INT(-$N70/30))+(-$N70/30-INT(-$N70/30))*SUMIFS(55:55,$1:$1,INT(-$N70/30)+1),0)+(-$N70/30-INT(-$N70/30))*SUMIFS(55:55,$1:$1,JM$1+INT(-$N70/30)+1)+(INT(-$N70/30)+1--$N70/30)*SUMIFS(55:55,$1:$1,JM$1+INT(-$N70/30))))</f>
        <v>0</v>
      </c>
      <c r="JN70" s="40">
        <f>IF(JN$7="",0,IF(JN$1=MAX($1:$1),$R55-SUM($T70:JM70),IF(JN$1=1,SUMIFS(55:55,$1:$1,"&gt;="&amp;1,$1:$1,"&lt;="&amp;INT(-$N70/30))+(-$N70/30-INT(-$N70/30))*SUMIFS(55:55,$1:$1,INT(-$N70/30)+1),0)+(-$N70/30-INT(-$N70/30))*SUMIFS(55:55,$1:$1,JN$1+INT(-$N70/30)+1)+(INT(-$N70/30)+1--$N70/30)*SUMIFS(55:55,$1:$1,JN$1+INT(-$N70/30))))</f>
        <v>0</v>
      </c>
      <c r="JO70" s="40">
        <f>IF(JO$7="",0,IF(JO$1=MAX($1:$1),$R55-SUM($T70:JN70),IF(JO$1=1,SUMIFS(55:55,$1:$1,"&gt;="&amp;1,$1:$1,"&lt;="&amp;INT(-$N70/30))+(-$N70/30-INT(-$N70/30))*SUMIFS(55:55,$1:$1,INT(-$N70/30)+1),0)+(-$N70/30-INT(-$N70/30))*SUMIFS(55:55,$1:$1,JO$1+INT(-$N70/30)+1)+(INT(-$N70/30)+1--$N70/30)*SUMIFS(55:55,$1:$1,JO$1+INT(-$N70/30))))</f>
        <v>0</v>
      </c>
      <c r="JP70" s="40">
        <f>IF(JP$7="",0,IF(JP$1=MAX($1:$1),$R55-SUM($T70:JO70),IF(JP$1=1,SUMIFS(55:55,$1:$1,"&gt;="&amp;1,$1:$1,"&lt;="&amp;INT(-$N70/30))+(-$N70/30-INT(-$N70/30))*SUMIFS(55:55,$1:$1,INT(-$N70/30)+1),0)+(-$N70/30-INT(-$N70/30))*SUMIFS(55:55,$1:$1,JP$1+INT(-$N70/30)+1)+(INT(-$N70/30)+1--$N70/30)*SUMIFS(55:55,$1:$1,JP$1+INT(-$N70/30))))</f>
        <v>0</v>
      </c>
      <c r="JQ70" s="40">
        <f>IF(JQ$7="",0,IF(JQ$1=MAX($1:$1),$R55-SUM($T70:JP70),IF(JQ$1=1,SUMIFS(55:55,$1:$1,"&gt;="&amp;1,$1:$1,"&lt;="&amp;INT(-$N70/30))+(-$N70/30-INT(-$N70/30))*SUMIFS(55:55,$1:$1,INT(-$N70/30)+1),0)+(-$N70/30-INT(-$N70/30))*SUMIFS(55:55,$1:$1,JQ$1+INT(-$N70/30)+1)+(INT(-$N70/30)+1--$N70/30)*SUMIFS(55:55,$1:$1,JQ$1+INT(-$N70/30))))</f>
        <v>0</v>
      </c>
      <c r="JR70" s="40">
        <f>IF(JR$7="",0,IF(JR$1=MAX($1:$1),$R55-SUM($T70:JQ70),IF(JR$1=1,SUMIFS(55:55,$1:$1,"&gt;="&amp;1,$1:$1,"&lt;="&amp;INT(-$N70/30))+(-$N70/30-INT(-$N70/30))*SUMIFS(55:55,$1:$1,INT(-$N70/30)+1),0)+(-$N70/30-INT(-$N70/30))*SUMIFS(55:55,$1:$1,JR$1+INT(-$N70/30)+1)+(INT(-$N70/30)+1--$N70/30)*SUMIFS(55:55,$1:$1,JR$1+INT(-$N70/30))))</f>
        <v>0</v>
      </c>
      <c r="JS70" s="40">
        <f>IF(JS$7="",0,IF(JS$1=MAX($1:$1),$R55-SUM($T70:JR70),IF(JS$1=1,SUMIFS(55:55,$1:$1,"&gt;="&amp;1,$1:$1,"&lt;="&amp;INT(-$N70/30))+(-$N70/30-INT(-$N70/30))*SUMIFS(55:55,$1:$1,INT(-$N70/30)+1),0)+(-$N70/30-INT(-$N70/30))*SUMIFS(55:55,$1:$1,JS$1+INT(-$N70/30)+1)+(INT(-$N70/30)+1--$N70/30)*SUMIFS(55:55,$1:$1,JS$1+INT(-$N70/30))))</f>
        <v>0</v>
      </c>
      <c r="JT70" s="40">
        <f>IF(JT$7="",0,IF(JT$1=MAX($1:$1),$R55-SUM($T70:JS70),IF(JT$1=1,SUMIFS(55:55,$1:$1,"&gt;="&amp;1,$1:$1,"&lt;="&amp;INT(-$N70/30))+(-$N70/30-INT(-$N70/30))*SUMIFS(55:55,$1:$1,INT(-$N70/30)+1),0)+(-$N70/30-INT(-$N70/30))*SUMIFS(55:55,$1:$1,JT$1+INT(-$N70/30)+1)+(INT(-$N70/30)+1--$N70/30)*SUMIFS(55:55,$1:$1,JT$1+INT(-$N70/30))))</f>
        <v>0</v>
      </c>
      <c r="JU70" s="40">
        <f>IF(JU$7="",0,IF(JU$1=MAX($1:$1),$R55-SUM($T70:JT70),IF(JU$1=1,SUMIFS(55:55,$1:$1,"&gt;="&amp;1,$1:$1,"&lt;="&amp;INT(-$N70/30))+(-$N70/30-INT(-$N70/30))*SUMIFS(55:55,$1:$1,INT(-$N70/30)+1),0)+(-$N70/30-INT(-$N70/30))*SUMIFS(55:55,$1:$1,JU$1+INT(-$N70/30)+1)+(INT(-$N70/30)+1--$N70/30)*SUMIFS(55:55,$1:$1,JU$1+INT(-$N70/30))))</f>
        <v>0</v>
      </c>
      <c r="JV70" s="40">
        <f>IF(JV$7="",0,IF(JV$1=MAX($1:$1),$R55-SUM($T70:JU70),IF(JV$1=1,SUMIFS(55:55,$1:$1,"&gt;="&amp;1,$1:$1,"&lt;="&amp;INT(-$N70/30))+(-$N70/30-INT(-$N70/30))*SUMIFS(55:55,$1:$1,INT(-$N70/30)+1),0)+(-$N70/30-INT(-$N70/30))*SUMIFS(55:55,$1:$1,JV$1+INT(-$N70/30)+1)+(INT(-$N70/30)+1--$N70/30)*SUMIFS(55:55,$1:$1,JV$1+INT(-$N70/30))))</f>
        <v>0</v>
      </c>
      <c r="JW70" s="40">
        <f>IF(JW$7="",0,IF(JW$1=MAX($1:$1),$R55-SUM($T70:JV70),IF(JW$1=1,SUMIFS(55:55,$1:$1,"&gt;="&amp;1,$1:$1,"&lt;="&amp;INT(-$N70/30))+(-$N70/30-INT(-$N70/30))*SUMIFS(55:55,$1:$1,INT(-$N70/30)+1),0)+(-$N70/30-INT(-$N70/30))*SUMIFS(55:55,$1:$1,JW$1+INT(-$N70/30)+1)+(INT(-$N70/30)+1--$N70/30)*SUMIFS(55:55,$1:$1,JW$1+INT(-$N70/30))))</f>
        <v>0</v>
      </c>
      <c r="JX70" s="40">
        <f>IF(JX$7="",0,IF(JX$1=MAX($1:$1),$R55-SUM($T70:JW70),IF(JX$1=1,SUMIFS(55:55,$1:$1,"&gt;="&amp;1,$1:$1,"&lt;="&amp;INT(-$N70/30))+(-$N70/30-INT(-$N70/30))*SUMIFS(55:55,$1:$1,INT(-$N70/30)+1),0)+(-$N70/30-INT(-$N70/30))*SUMIFS(55:55,$1:$1,JX$1+INT(-$N70/30)+1)+(INT(-$N70/30)+1--$N70/30)*SUMIFS(55:55,$1:$1,JX$1+INT(-$N70/30))))</f>
        <v>0</v>
      </c>
      <c r="JY70" s="40">
        <f>IF(JY$7="",0,IF(JY$1=MAX($1:$1),$R55-SUM($T70:JX70),IF(JY$1=1,SUMIFS(55:55,$1:$1,"&gt;="&amp;1,$1:$1,"&lt;="&amp;INT(-$N70/30))+(-$N70/30-INT(-$N70/30))*SUMIFS(55:55,$1:$1,INT(-$N70/30)+1),0)+(-$N70/30-INT(-$N70/30))*SUMIFS(55:55,$1:$1,JY$1+INT(-$N70/30)+1)+(INT(-$N70/30)+1--$N70/30)*SUMIFS(55:55,$1:$1,JY$1+INT(-$N70/30))))</f>
        <v>0</v>
      </c>
      <c r="JZ70" s="40">
        <f>IF(JZ$7="",0,IF(JZ$1=MAX($1:$1),$R55-SUM($T70:JY70),IF(JZ$1=1,SUMIFS(55:55,$1:$1,"&gt;="&amp;1,$1:$1,"&lt;="&amp;INT(-$N70/30))+(-$N70/30-INT(-$N70/30))*SUMIFS(55:55,$1:$1,INT(-$N70/30)+1),0)+(-$N70/30-INT(-$N70/30))*SUMIFS(55:55,$1:$1,JZ$1+INT(-$N70/30)+1)+(INT(-$N70/30)+1--$N70/30)*SUMIFS(55:55,$1:$1,JZ$1+INT(-$N70/30))))</f>
        <v>0</v>
      </c>
      <c r="KA70" s="40">
        <f>IF(KA$7="",0,IF(KA$1=MAX($1:$1),$R55-SUM($T70:JZ70),IF(KA$1=1,SUMIFS(55:55,$1:$1,"&gt;="&amp;1,$1:$1,"&lt;="&amp;INT(-$N70/30))+(-$N70/30-INT(-$N70/30))*SUMIFS(55:55,$1:$1,INT(-$N70/30)+1),0)+(-$N70/30-INT(-$N70/30))*SUMIFS(55:55,$1:$1,KA$1+INT(-$N70/30)+1)+(INT(-$N70/30)+1--$N70/30)*SUMIFS(55:55,$1:$1,KA$1+INT(-$N70/30))))</f>
        <v>0</v>
      </c>
      <c r="KB70" s="40">
        <f>IF(KB$7="",0,IF(KB$1=MAX($1:$1),$R55-SUM($T70:KA70),IF(KB$1=1,SUMIFS(55:55,$1:$1,"&gt;="&amp;1,$1:$1,"&lt;="&amp;INT(-$N70/30))+(-$N70/30-INT(-$N70/30))*SUMIFS(55:55,$1:$1,INT(-$N70/30)+1),0)+(-$N70/30-INT(-$N70/30))*SUMIFS(55:55,$1:$1,KB$1+INT(-$N70/30)+1)+(INT(-$N70/30)+1--$N70/30)*SUMIFS(55:55,$1:$1,KB$1+INT(-$N70/30))))</f>
        <v>0</v>
      </c>
      <c r="KC70" s="40">
        <f>IF(KC$7="",0,IF(KC$1=MAX($1:$1),$R55-SUM($T70:KB70),IF(KC$1=1,SUMIFS(55:55,$1:$1,"&gt;="&amp;1,$1:$1,"&lt;="&amp;INT(-$N70/30))+(-$N70/30-INT(-$N70/30))*SUMIFS(55:55,$1:$1,INT(-$N70/30)+1),0)+(-$N70/30-INT(-$N70/30))*SUMIFS(55:55,$1:$1,KC$1+INT(-$N70/30)+1)+(INT(-$N70/30)+1--$N70/30)*SUMIFS(55:55,$1:$1,KC$1+INT(-$N70/30))))</f>
        <v>0</v>
      </c>
      <c r="KD70" s="40">
        <f>IF(KD$7="",0,IF(KD$1=MAX($1:$1),$R55-SUM($T70:KC70),IF(KD$1=1,SUMIFS(55:55,$1:$1,"&gt;="&amp;1,$1:$1,"&lt;="&amp;INT(-$N70/30))+(-$N70/30-INT(-$N70/30))*SUMIFS(55:55,$1:$1,INT(-$N70/30)+1),0)+(-$N70/30-INT(-$N70/30))*SUMIFS(55:55,$1:$1,KD$1+INT(-$N70/30)+1)+(INT(-$N70/30)+1--$N70/30)*SUMIFS(55:55,$1:$1,KD$1+INT(-$N70/30))))</f>
        <v>0</v>
      </c>
      <c r="KE70" s="40">
        <f>IF(KE$7="",0,IF(KE$1=MAX($1:$1),$R55-SUM($T70:KD70),IF(KE$1=1,SUMIFS(55:55,$1:$1,"&gt;="&amp;1,$1:$1,"&lt;="&amp;INT(-$N70/30))+(-$N70/30-INT(-$N70/30))*SUMIFS(55:55,$1:$1,INT(-$N70/30)+1),0)+(-$N70/30-INT(-$N70/30))*SUMIFS(55:55,$1:$1,KE$1+INT(-$N70/30)+1)+(INT(-$N70/30)+1--$N70/30)*SUMIFS(55:55,$1:$1,KE$1+INT(-$N70/30))))</f>
        <v>0</v>
      </c>
      <c r="KF70" s="40">
        <f>IF(KF$7="",0,IF(KF$1=MAX($1:$1),$R55-SUM($T70:KE70),IF(KF$1=1,SUMIFS(55:55,$1:$1,"&gt;="&amp;1,$1:$1,"&lt;="&amp;INT(-$N70/30))+(-$N70/30-INT(-$N70/30))*SUMIFS(55:55,$1:$1,INT(-$N70/30)+1),0)+(-$N70/30-INT(-$N70/30))*SUMIFS(55:55,$1:$1,KF$1+INT(-$N70/30)+1)+(INT(-$N70/30)+1--$N70/30)*SUMIFS(55:55,$1:$1,KF$1+INT(-$N70/30))))</f>
        <v>0</v>
      </c>
      <c r="KG70" s="40">
        <f>IF(KG$7="",0,IF(KG$1=MAX($1:$1),$R55-SUM($T70:KF70),IF(KG$1=1,SUMIFS(55:55,$1:$1,"&gt;="&amp;1,$1:$1,"&lt;="&amp;INT(-$N70/30))+(-$N70/30-INT(-$N70/30))*SUMIFS(55:55,$1:$1,INT(-$N70/30)+1),0)+(-$N70/30-INT(-$N70/30))*SUMIFS(55:55,$1:$1,KG$1+INT(-$N70/30)+1)+(INT(-$N70/30)+1--$N70/30)*SUMIFS(55:55,$1:$1,KG$1+INT(-$N70/30))))</f>
        <v>0</v>
      </c>
      <c r="KH70" s="40">
        <f>IF(KH$7="",0,IF(KH$1=MAX($1:$1),$R55-SUM($T70:KG70),IF(KH$1=1,SUMIFS(55:55,$1:$1,"&gt;="&amp;1,$1:$1,"&lt;="&amp;INT(-$N70/30))+(-$N70/30-INT(-$N70/30))*SUMIFS(55:55,$1:$1,INT(-$N70/30)+1),0)+(-$N70/30-INT(-$N70/30))*SUMIFS(55:55,$1:$1,KH$1+INT(-$N70/30)+1)+(INT(-$N70/30)+1--$N70/30)*SUMIFS(55:55,$1:$1,KH$1+INT(-$N70/30))))</f>
        <v>0</v>
      </c>
      <c r="KI70" s="40">
        <f>IF(KI$7="",0,IF(KI$1=MAX($1:$1),$R55-SUM($T70:KH70),IF(KI$1=1,SUMIFS(55:55,$1:$1,"&gt;="&amp;1,$1:$1,"&lt;="&amp;INT(-$N70/30))+(-$N70/30-INT(-$N70/30))*SUMIFS(55:55,$1:$1,INT(-$N70/30)+1),0)+(-$N70/30-INT(-$N70/30))*SUMIFS(55:55,$1:$1,KI$1+INT(-$N70/30)+1)+(INT(-$N70/30)+1--$N70/30)*SUMIFS(55:55,$1:$1,KI$1+INT(-$N70/30))))</f>
        <v>0</v>
      </c>
      <c r="KJ70" s="40">
        <f>IF(KJ$7="",0,IF(KJ$1=MAX($1:$1),$R55-SUM($T70:KI70),IF(KJ$1=1,SUMIFS(55:55,$1:$1,"&gt;="&amp;1,$1:$1,"&lt;="&amp;INT(-$N70/30))+(-$N70/30-INT(-$N70/30))*SUMIFS(55:55,$1:$1,INT(-$N70/30)+1),0)+(-$N70/30-INT(-$N70/30))*SUMIFS(55:55,$1:$1,KJ$1+INT(-$N70/30)+1)+(INT(-$N70/30)+1--$N70/30)*SUMIFS(55:55,$1:$1,KJ$1+INT(-$N70/30))))</f>
        <v>0</v>
      </c>
      <c r="KK70" s="40">
        <f>IF(KK$7="",0,IF(KK$1=MAX($1:$1),$R55-SUM($T70:KJ70),IF(KK$1=1,SUMIFS(55:55,$1:$1,"&gt;="&amp;1,$1:$1,"&lt;="&amp;INT(-$N70/30))+(-$N70/30-INT(-$N70/30))*SUMIFS(55:55,$1:$1,INT(-$N70/30)+1),0)+(-$N70/30-INT(-$N70/30))*SUMIFS(55:55,$1:$1,KK$1+INT(-$N70/30)+1)+(INT(-$N70/30)+1--$N70/30)*SUMIFS(55:55,$1:$1,KK$1+INT(-$N70/30))))</f>
        <v>0</v>
      </c>
      <c r="KL70" s="40">
        <f>IF(KL$7="",0,IF(KL$1=MAX($1:$1),$R55-SUM($T70:KK70),IF(KL$1=1,SUMIFS(55:55,$1:$1,"&gt;="&amp;1,$1:$1,"&lt;="&amp;INT(-$N70/30))+(-$N70/30-INT(-$N70/30))*SUMIFS(55:55,$1:$1,INT(-$N70/30)+1),0)+(-$N70/30-INT(-$N70/30))*SUMIFS(55:55,$1:$1,KL$1+INT(-$N70/30)+1)+(INT(-$N70/30)+1--$N70/30)*SUMIFS(55:55,$1:$1,KL$1+INT(-$N70/30))))</f>
        <v>0</v>
      </c>
      <c r="KM70" s="40">
        <f>IF(KM$7="",0,IF(KM$1=MAX($1:$1),$R55-SUM($T70:KL70),IF(KM$1=1,SUMIFS(55:55,$1:$1,"&gt;="&amp;1,$1:$1,"&lt;="&amp;INT(-$N70/30))+(-$N70/30-INT(-$N70/30))*SUMIFS(55:55,$1:$1,INT(-$N70/30)+1),0)+(-$N70/30-INT(-$N70/30))*SUMIFS(55:55,$1:$1,KM$1+INT(-$N70/30)+1)+(INT(-$N70/30)+1--$N70/30)*SUMIFS(55:55,$1:$1,KM$1+INT(-$N70/30))))</f>
        <v>0</v>
      </c>
      <c r="KN70" s="40">
        <f>IF(KN$7="",0,IF(KN$1=MAX($1:$1),$R55-SUM($T70:KM70),IF(KN$1=1,SUMIFS(55:55,$1:$1,"&gt;="&amp;1,$1:$1,"&lt;="&amp;INT(-$N70/30))+(-$N70/30-INT(-$N70/30))*SUMIFS(55:55,$1:$1,INT(-$N70/30)+1),0)+(-$N70/30-INT(-$N70/30))*SUMIFS(55:55,$1:$1,KN$1+INT(-$N70/30)+1)+(INT(-$N70/30)+1--$N70/30)*SUMIFS(55:55,$1:$1,KN$1+INT(-$N70/30))))</f>
        <v>0</v>
      </c>
      <c r="KO70" s="40">
        <f>IF(KO$7="",0,IF(KO$1=MAX($1:$1),$R55-SUM($T70:KN70),IF(KO$1=1,SUMIFS(55:55,$1:$1,"&gt;="&amp;1,$1:$1,"&lt;="&amp;INT(-$N70/30))+(-$N70/30-INT(-$N70/30))*SUMIFS(55:55,$1:$1,INT(-$N70/30)+1),0)+(-$N70/30-INT(-$N70/30))*SUMIFS(55:55,$1:$1,KO$1+INT(-$N70/30)+1)+(INT(-$N70/30)+1--$N70/30)*SUMIFS(55:55,$1:$1,KO$1+INT(-$N70/30))))</f>
        <v>0</v>
      </c>
      <c r="KP70" s="40">
        <f>IF(KP$7="",0,IF(KP$1=MAX($1:$1),$R55-SUM($T70:KO70),IF(KP$1=1,SUMIFS(55:55,$1:$1,"&gt;="&amp;1,$1:$1,"&lt;="&amp;INT(-$N70/30))+(-$N70/30-INT(-$N70/30))*SUMIFS(55:55,$1:$1,INT(-$N70/30)+1),0)+(-$N70/30-INT(-$N70/30))*SUMIFS(55:55,$1:$1,KP$1+INT(-$N70/30)+1)+(INT(-$N70/30)+1--$N70/30)*SUMIFS(55:55,$1:$1,KP$1+INT(-$N70/30))))</f>
        <v>0</v>
      </c>
      <c r="KQ70" s="40">
        <f>IF(KQ$7="",0,IF(KQ$1=MAX($1:$1),$R55-SUM($T70:KP70),IF(KQ$1=1,SUMIFS(55:55,$1:$1,"&gt;="&amp;1,$1:$1,"&lt;="&amp;INT(-$N70/30))+(-$N70/30-INT(-$N70/30))*SUMIFS(55:55,$1:$1,INT(-$N70/30)+1),0)+(-$N70/30-INT(-$N70/30))*SUMIFS(55:55,$1:$1,KQ$1+INT(-$N70/30)+1)+(INT(-$N70/30)+1--$N70/30)*SUMIFS(55:55,$1:$1,KQ$1+INT(-$N70/30))))</f>
        <v>0</v>
      </c>
      <c r="KR70" s="40">
        <f>IF(KR$7="",0,IF(KR$1=MAX($1:$1),$R55-SUM($T70:KQ70),IF(KR$1=1,SUMIFS(55:55,$1:$1,"&gt;="&amp;1,$1:$1,"&lt;="&amp;INT(-$N70/30))+(-$N70/30-INT(-$N70/30))*SUMIFS(55:55,$1:$1,INT(-$N70/30)+1),0)+(-$N70/30-INT(-$N70/30))*SUMIFS(55:55,$1:$1,KR$1+INT(-$N70/30)+1)+(INT(-$N70/30)+1--$N70/30)*SUMIFS(55:55,$1:$1,KR$1+INT(-$N70/30))))</f>
        <v>0</v>
      </c>
      <c r="KS70" s="40">
        <f>IF(KS$7="",0,IF(KS$1=MAX($1:$1),$R55-SUM($T70:KR70),IF(KS$1=1,SUMIFS(55:55,$1:$1,"&gt;="&amp;1,$1:$1,"&lt;="&amp;INT(-$N70/30))+(-$N70/30-INT(-$N70/30))*SUMIFS(55:55,$1:$1,INT(-$N70/30)+1),0)+(-$N70/30-INT(-$N70/30))*SUMIFS(55:55,$1:$1,KS$1+INT(-$N70/30)+1)+(INT(-$N70/30)+1--$N70/30)*SUMIFS(55:55,$1:$1,KS$1+INT(-$N70/30))))</f>
        <v>0</v>
      </c>
      <c r="KT70" s="40">
        <f>IF(KT$7="",0,IF(KT$1=MAX($1:$1),$R55-SUM($T70:KS70),IF(KT$1=1,SUMIFS(55:55,$1:$1,"&gt;="&amp;1,$1:$1,"&lt;="&amp;INT(-$N70/30))+(-$N70/30-INT(-$N70/30))*SUMIFS(55:55,$1:$1,INT(-$N70/30)+1),0)+(-$N70/30-INT(-$N70/30))*SUMIFS(55:55,$1:$1,KT$1+INT(-$N70/30)+1)+(INT(-$N70/30)+1--$N70/30)*SUMIFS(55:55,$1:$1,KT$1+INT(-$N70/30))))</f>
        <v>0</v>
      </c>
      <c r="KU70" s="40">
        <f>IF(KU$7="",0,IF(KU$1=MAX($1:$1),$R55-SUM($T70:KT70),IF(KU$1=1,SUMIFS(55:55,$1:$1,"&gt;="&amp;1,$1:$1,"&lt;="&amp;INT(-$N70/30))+(-$N70/30-INT(-$N70/30))*SUMIFS(55:55,$1:$1,INT(-$N70/30)+1),0)+(-$N70/30-INT(-$N70/30))*SUMIFS(55:55,$1:$1,KU$1+INT(-$N70/30)+1)+(INT(-$N70/30)+1--$N70/30)*SUMIFS(55:55,$1:$1,KU$1+INT(-$N70/30))))</f>
        <v>0</v>
      </c>
      <c r="KV70" s="40">
        <f>IF(KV$7="",0,IF(KV$1=MAX($1:$1),$R55-SUM($T70:KU70),IF(KV$1=1,SUMIFS(55:55,$1:$1,"&gt;="&amp;1,$1:$1,"&lt;="&amp;INT(-$N70/30))+(-$N70/30-INT(-$N70/30))*SUMIFS(55:55,$1:$1,INT(-$N70/30)+1),0)+(-$N70/30-INT(-$N70/30))*SUMIFS(55:55,$1:$1,KV$1+INT(-$N70/30)+1)+(INT(-$N70/30)+1--$N70/30)*SUMIFS(55:55,$1:$1,KV$1+INT(-$N70/30))))</f>
        <v>0</v>
      </c>
      <c r="KW70" s="1"/>
      <c r="KX70" s="1"/>
    </row>
    <row r="71" spans="1:310" x14ac:dyDescent="0.25">
      <c r="A71" s="1"/>
      <c r="B71" s="79"/>
      <c r="C71" s="79"/>
      <c r="D71" s="79"/>
      <c r="E71" s="1" t="str">
        <f>E68</f>
        <v>поступление денежных средств от продаж продукции</v>
      </c>
      <c r="F71" s="1"/>
      <c r="G71" s="1"/>
      <c r="H71" s="11" t="str">
        <f t="shared" si="61"/>
        <v>руб.</v>
      </c>
      <c r="I71" s="1"/>
      <c r="J71" s="1"/>
      <c r="K71" s="1" t="str">
        <f>справочники!$U$13</f>
        <v>постоянные-Партнеры</v>
      </c>
      <c r="L71" s="1"/>
      <c r="M71" s="5"/>
      <c r="N71" s="40">
        <f>условия!V137</f>
        <v>30</v>
      </c>
      <c r="O71" s="19"/>
      <c r="P71" s="1"/>
      <c r="Q71" s="1"/>
      <c r="R71" s="40">
        <f>SUMIFS($T71:$KW71,$T$1:$KW$1,"&gt;="&amp;1,$T$1:$KW$1,"&lt;="&amp;MAX($1:$1))</f>
        <v>30347654.699999996</v>
      </c>
      <c r="S71" s="1"/>
      <c r="T71" s="1"/>
      <c r="U71" s="40">
        <f>IF(U$7="",0,IF(U$1=MAX($1:$1),$R56-SUM($T71:T71),IF(U$1=1,SUMIFS(56:56,$1:$1,"&gt;="&amp;1,$1:$1,"&lt;="&amp;INT(-$N71/30))+(-$N71/30-INT(-$N71/30))*SUMIFS(56:56,$1:$1,INT(-$N71/30)+1),0)+(-$N71/30-INT(-$N71/30))*SUMIFS(56:56,$1:$1,U$1+INT(-$N71/30)+1)+(INT(-$N71/30)+1--$N71/30)*SUMIFS(56:56,$1:$1,U$1+INT(-$N71/30))))</f>
        <v>0</v>
      </c>
      <c r="V71" s="40">
        <f>IF(V$7="",0,IF(V$1=MAX($1:$1),$R56-SUM($T71:U71),IF(V$1=1,SUMIFS(56:56,$1:$1,"&gt;="&amp;1,$1:$1,"&lt;="&amp;INT(-$N71/30))+(-$N71/30-INT(-$N71/30))*SUMIFS(56:56,$1:$1,INT(-$N71/30)+1),0)+(-$N71/30-INT(-$N71/30))*SUMIFS(56:56,$1:$1,V$1+INT(-$N71/30)+1)+(INT(-$N71/30)+1--$N71/30)*SUMIFS(56:56,$1:$1,V$1+INT(-$N71/30))))</f>
        <v>479640.98159999994</v>
      </c>
      <c r="W71" s="40">
        <f>IF(W$7="",0,IF(W$1=MAX($1:$1),$R56-SUM($T71:V71),IF(W$1=1,SUMIFS(56:56,$1:$1,"&gt;="&amp;1,$1:$1,"&lt;="&amp;INT(-$N71/30))+(-$N71/30-INT(-$N71/30))*SUMIFS(56:56,$1:$1,INT(-$N71/30)+1),0)+(-$N71/30-INT(-$N71/30))*SUMIFS(56:56,$1:$1,W$1+INT(-$N71/30)+1)+(INT(-$N71/30)+1--$N71/30)*SUMIFS(56:56,$1:$1,W$1+INT(-$N71/30))))</f>
        <v>518130.68999999994</v>
      </c>
      <c r="X71" s="40">
        <f>IF(X$7="",0,IF(X$1=MAX($1:$1),$R56-SUM($T71:W71),IF(X$1=1,SUMIFS(56:56,$1:$1,"&gt;="&amp;1,$1:$1,"&lt;="&amp;INT(-$N71/30))+(-$N71/30-INT(-$N71/30))*SUMIFS(56:56,$1:$1,INT(-$N71/30)+1),0)+(-$N71/30-INT(-$N71/30))*SUMIFS(56:56,$1:$1,X$1+INT(-$N71/30)+1)+(INT(-$N71/30)+1--$N71/30)*SUMIFS(56:56,$1:$1,X$1+INT(-$N71/30))))</f>
        <v>559581.14519999991</v>
      </c>
      <c r="Y71" s="40">
        <f>IF(Y$7="",0,IF(Y$1=MAX($1:$1),$R56-SUM($T71:X71),IF(Y$1=1,SUMIFS(56:56,$1:$1,"&gt;="&amp;1,$1:$1,"&lt;="&amp;INT(-$N71/30))+(-$N71/30-INT(-$N71/30))*SUMIFS(56:56,$1:$1,INT(-$N71/30)+1),0)+(-$N71/30-INT(-$N71/30))*SUMIFS(56:56,$1:$1,Y$1+INT(-$N71/30)+1)+(INT(-$N71/30)+1--$N71/30)*SUMIFS(56:56,$1:$1,Y$1+INT(-$N71/30))))</f>
        <v>603992.34719999996</v>
      </c>
      <c r="Z71" s="40">
        <f>IF(Z$7="",0,IF(Z$1=MAX($1:$1),$R56-SUM($T71:Y71),IF(Z$1=1,SUMIFS(56:56,$1:$1,"&gt;="&amp;1,$1:$1,"&lt;="&amp;INT(-$N71/30))+(-$N71/30-INT(-$N71/30))*SUMIFS(56:56,$1:$1,INT(-$N71/30)+1),0)+(-$N71/30-INT(-$N71/30))*SUMIFS(56:56,$1:$1,Z$1+INT(-$N71/30)+1)+(INT(-$N71/30)+1--$N71/30)*SUMIFS(56:56,$1:$1,Z$1+INT(-$N71/30))))</f>
        <v>651364.29599999986</v>
      </c>
      <c r="AA71" s="40">
        <f>IF(AA$7="",0,IF(AA$1=MAX($1:$1),$R56-SUM($T71:Z71),IF(AA$1=1,SUMIFS(56:56,$1:$1,"&gt;="&amp;1,$1:$1,"&lt;="&amp;INT(-$N71/30))+(-$N71/30-INT(-$N71/30))*SUMIFS(56:56,$1:$1,INT(-$N71/30)+1),0)+(-$N71/30-INT(-$N71/30))*SUMIFS(56:56,$1:$1,AA$1+INT(-$N71/30)+1)+(INT(-$N71/30)+1--$N71/30)*SUMIFS(56:56,$1:$1,AA$1+INT(-$N71/30))))</f>
        <v>701696.99159999983</v>
      </c>
      <c r="AB71" s="40">
        <f>IF(AB$7="",0,IF(AB$1=MAX($1:$1),$R56-SUM($T71:AA71),IF(AB$1=1,SUMIFS(56:56,$1:$1,"&gt;="&amp;1,$1:$1,"&lt;="&amp;INT(-$N71/30))+(-$N71/30-INT(-$N71/30))*SUMIFS(56:56,$1:$1,INT(-$N71/30)+1),0)+(-$N71/30-INT(-$N71/30))*SUMIFS(56:56,$1:$1,AB$1+INT(-$N71/30)+1)+(INT(-$N71/30)+1--$N71/30)*SUMIFS(56:56,$1:$1,AB$1+INT(-$N71/30))))</f>
        <v>754990.43399999989</v>
      </c>
      <c r="AC71" s="40">
        <f>IF(AC$7="",0,IF(AC$1=MAX($1:$1),$R56-SUM($T71:AB71),IF(AC$1=1,SUMIFS(56:56,$1:$1,"&gt;="&amp;1,$1:$1,"&lt;="&amp;INT(-$N71/30))+(-$N71/30-INT(-$N71/30))*SUMIFS(56:56,$1:$1,INT(-$N71/30)+1),0)+(-$N71/30-INT(-$N71/30))*SUMIFS(56:56,$1:$1,AC$1+INT(-$N71/30)+1)+(INT(-$N71/30)+1--$N71/30)*SUMIFS(56:56,$1:$1,AC$1+INT(-$N71/30))))</f>
        <v>811244.62319999991</v>
      </c>
      <c r="AD71" s="40">
        <f>IF(AD$7="",0,IF(AD$1=MAX($1:$1),$R56-SUM($T71:AC71),IF(AD$1=1,SUMIFS(56:56,$1:$1,"&gt;="&amp;1,$1:$1,"&lt;="&amp;INT(-$N71/30))+(-$N71/30-INT(-$N71/30))*SUMIFS(56:56,$1:$1,INT(-$N71/30)+1),0)+(-$N71/30-INT(-$N71/30))*SUMIFS(56:56,$1:$1,AD$1+INT(-$N71/30)+1)+(INT(-$N71/30)+1--$N71/30)*SUMIFS(56:56,$1:$1,AD$1+INT(-$N71/30))))</f>
        <v>870459.5591999999</v>
      </c>
      <c r="AE71" s="40">
        <f>IF(AE$7="",0,IF(AE$1=MAX($1:$1),$R56-SUM($T71:AD71),IF(AE$1=1,SUMIFS(56:56,$1:$1,"&gt;="&amp;1,$1:$1,"&lt;="&amp;INT(-$N71/30))+(-$N71/30-INT(-$N71/30))*SUMIFS(56:56,$1:$1,INT(-$N71/30)+1),0)+(-$N71/30-INT(-$N71/30))*SUMIFS(56:56,$1:$1,AE$1+INT(-$N71/30)+1)+(INT(-$N71/30)+1--$N71/30)*SUMIFS(56:56,$1:$1,AE$1+INT(-$N71/30))))</f>
        <v>932635.24199999985</v>
      </c>
      <c r="AF71" s="40">
        <f>IF(AF$7="",0,IF(AF$1=MAX($1:$1),$R56-SUM($T71:AE71),IF(AF$1=1,SUMIFS(56:56,$1:$1,"&gt;="&amp;1,$1:$1,"&lt;="&amp;INT(-$N71/30))+(-$N71/30-INT(-$N71/30))*SUMIFS(56:56,$1:$1,INT(-$N71/30)+1),0)+(-$N71/30-INT(-$N71/30))*SUMIFS(56:56,$1:$1,AF$1+INT(-$N71/30)+1)+(INT(-$N71/30)+1--$N71/30)*SUMIFS(56:56,$1:$1,AF$1+INT(-$N71/30))))</f>
        <v>997771.67159999989</v>
      </c>
      <c r="AG71" s="40">
        <f>IF(AG$7="",0,IF(AG$1=MAX($1:$1),$R56-SUM($T71:AF71),IF(AG$1=1,SUMIFS(56:56,$1:$1,"&gt;="&amp;1,$1:$1,"&lt;="&amp;INT(-$N71/30))+(-$N71/30-INT(-$N71/30))*SUMIFS(56:56,$1:$1,INT(-$N71/30)+1),0)+(-$N71/30-INT(-$N71/30))*SUMIFS(56:56,$1:$1,AG$1+INT(-$N71/30)+1)+(INT(-$N71/30)+1--$N71/30)*SUMIFS(56:56,$1:$1,AG$1+INT(-$N71/30))))</f>
        <v>1065868.8479999998</v>
      </c>
      <c r="AH71" s="40">
        <f>IF(AH$7="",0,IF(AH$1=MAX($1:$1),$R56-SUM($T71:AG71),IF(AH$1=1,SUMIFS(56:56,$1:$1,"&gt;="&amp;1,$1:$1,"&lt;="&amp;INT(-$N71/30))+(-$N71/30-INT(-$N71/30))*SUMIFS(56:56,$1:$1,INT(-$N71/30)+1),0)+(-$N71/30-INT(-$N71/30))*SUMIFS(56:56,$1:$1,AH$1+INT(-$N71/30)+1)+(INT(-$N71/30)+1--$N71/30)*SUMIFS(56:56,$1:$1,AH$1+INT(-$N71/30))))</f>
        <v>1136926.7711999998</v>
      </c>
      <c r="AI71" s="40">
        <f>IF(AI$7="",0,IF(AI$1=MAX($1:$1),$R56-SUM($T71:AH71),IF(AI$1=1,SUMIFS(56:56,$1:$1,"&gt;="&amp;1,$1:$1,"&lt;="&amp;INT(-$N71/30))+(-$N71/30-INT(-$N71/30))*SUMIFS(56:56,$1:$1,INT(-$N71/30)+1),0)+(-$N71/30-INT(-$N71/30))*SUMIFS(56:56,$1:$1,AI$1+INT(-$N71/30)+1)+(INT(-$N71/30)+1--$N71/30)*SUMIFS(56:56,$1:$1,AI$1+INT(-$N71/30))))</f>
        <v>1210945.4411999998</v>
      </c>
      <c r="AJ71" s="40">
        <f>IF(AJ$7="",0,IF(AJ$1=MAX($1:$1),$R56-SUM($T71:AI71),IF(AJ$1=1,SUMIFS(56:56,$1:$1,"&gt;="&amp;1,$1:$1,"&lt;="&amp;INT(-$N71/30))+(-$N71/30-INT(-$N71/30))*SUMIFS(56:56,$1:$1,INT(-$N71/30)+1),0)+(-$N71/30-INT(-$N71/30))*SUMIFS(56:56,$1:$1,AJ$1+INT(-$N71/30)+1)+(INT(-$N71/30)+1--$N71/30)*SUMIFS(56:56,$1:$1,AJ$1+INT(-$N71/30))))</f>
        <v>1287924.8579999998</v>
      </c>
      <c r="AK71" s="40">
        <f>IF(AK$7="",0,IF(AK$1=MAX($1:$1),$R56-SUM($T71:AJ71),IF(AK$1=1,SUMIFS(56:56,$1:$1,"&gt;="&amp;1,$1:$1,"&lt;="&amp;INT(-$N71/30))+(-$N71/30-INT(-$N71/30))*SUMIFS(56:56,$1:$1,INT(-$N71/30)+1),0)+(-$N71/30-INT(-$N71/30))*SUMIFS(56:56,$1:$1,AK$1+INT(-$N71/30)+1)+(INT(-$N71/30)+1--$N71/30)*SUMIFS(56:56,$1:$1,AK$1+INT(-$N71/30))))</f>
        <v>1367865.0215999999</v>
      </c>
      <c r="AL71" s="40">
        <f>IF(AL$7="",0,IF(AL$1=MAX($1:$1),$R56-SUM($T71:AK71),IF(AL$1=1,SUMIFS(56:56,$1:$1,"&gt;="&amp;1,$1:$1,"&lt;="&amp;INT(-$N71/30))+(-$N71/30-INT(-$N71/30))*SUMIFS(56:56,$1:$1,INT(-$N71/30)+1),0)+(-$N71/30-INT(-$N71/30))*SUMIFS(56:56,$1:$1,AL$1+INT(-$N71/30)+1)+(INT(-$N71/30)+1--$N71/30)*SUMIFS(56:56,$1:$1,AL$1+INT(-$N71/30))))</f>
        <v>1450765.9319999998</v>
      </c>
      <c r="AM71" s="40">
        <f>IF(AM$7="",0,IF(AM$1=MAX($1:$1),$R56-SUM($T71:AL71),IF(AM$1=1,SUMIFS(56:56,$1:$1,"&gt;="&amp;1,$1:$1,"&lt;="&amp;INT(-$N71/30))+(-$N71/30-INT(-$N71/30))*SUMIFS(56:56,$1:$1,INT(-$N71/30)+1),0)+(-$N71/30-INT(-$N71/30))*SUMIFS(56:56,$1:$1,AM$1+INT(-$N71/30)+1)+(INT(-$N71/30)+1--$N71/30)*SUMIFS(56:56,$1:$1,AM$1+INT(-$N71/30))))</f>
        <v>1536627.5891999993</v>
      </c>
      <c r="AN71" s="40">
        <f>IF(AN$7="",0,IF(AN$1=MAX($1:$1),$R56-SUM($T71:AM71),IF(AN$1=1,SUMIFS(56:56,$1:$1,"&gt;="&amp;1,$1:$1,"&lt;="&amp;INT(-$N71/30))+(-$N71/30-INT(-$N71/30))*SUMIFS(56:56,$1:$1,INT(-$N71/30)+1),0)+(-$N71/30-INT(-$N71/30))*SUMIFS(56:56,$1:$1,AN$1+INT(-$N71/30)+1)+(INT(-$N71/30)+1--$N71/30)*SUMIFS(56:56,$1:$1,AN$1+INT(-$N71/30))))</f>
        <v>1625449.9931999994</v>
      </c>
      <c r="AO71" s="40">
        <f>IF(AO$7="",0,IF(AO$1=MAX($1:$1),$R56-SUM($T71:AN71),IF(AO$1=1,SUMIFS(56:56,$1:$1,"&gt;="&amp;1,$1:$1,"&lt;="&amp;INT(-$N71/30))+(-$N71/30-INT(-$N71/30))*SUMIFS(56:56,$1:$1,INT(-$N71/30)+1),0)+(-$N71/30-INT(-$N71/30))*SUMIFS(56:56,$1:$1,AO$1+INT(-$N71/30)+1)+(INT(-$N71/30)+1--$N71/30)*SUMIFS(56:56,$1:$1,AO$1+INT(-$N71/30))))</f>
        <v>1717233.1439999996</v>
      </c>
      <c r="AP71" s="40">
        <f>IF(AP$7="",0,IF(AP$1=MAX($1:$1),$R56-SUM($T71:AO71),IF(AP$1=1,SUMIFS(56:56,$1:$1,"&gt;="&amp;1,$1:$1,"&lt;="&amp;INT(-$N71/30))+(-$N71/30-INT(-$N71/30))*SUMIFS(56:56,$1:$1,INT(-$N71/30)+1),0)+(-$N71/30-INT(-$N71/30))*SUMIFS(56:56,$1:$1,AP$1+INT(-$N71/30)+1)+(INT(-$N71/30)+1--$N71/30)*SUMIFS(56:56,$1:$1,AP$1+INT(-$N71/30))))</f>
        <v>1811977.0415999996</v>
      </c>
      <c r="AQ71" s="40">
        <f>IF(AQ$7="",0,IF(AQ$1=MAX($1:$1),$R56-SUM($T71:AP71),IF(AQ$1=1,SUMIFS(56:56,$1:$1,"&gt;="&amp;1,$1:$1,"&lt;="&amp;INT(-$N71/30))+(-$N71/30-INT(-$N71/30))*SUMIFS(56:56,$1:$1,INT(-$N71/30)+1),0)+(-$N71/30-INT(-$N71/30))*SUMIFS(56:56,$1:$1,AQ$1+INT(-$N71/30)+1)+(INT(-$N71/30)+1--$N71/30)*SUMIFS(56:56,$1:$1,AQ$1+INT(-$N71/30))))</f>
        <v>1909681.6859999998</v>
      </c>
      <c r="AR71" s="40">
        <f>IF(AR$7="",0,IF(AR$1=MAX($1:$1),$R56-SUM($T71:AQ71),IF(AR$1=1,SUMIFS(56:56,$1:$1,"&gt;="&amp;1,$1:$1,"&lt;="&amp;INT(-$N71/30))+(-$N71/30-INT(-$N71/30))*SUMIFS(56:56,$1:$1,INT(-$N71/30)+1),0)+(-$N71/30-INT(-$N71/30))*SUMIFS(56:56,$1:$1,AR$1+INT(-$N71/30)+1)+(INT(-$N71/30)+1--$N71/30)*SUMIFS(56:56,$1:$1,AR$1+INT(-$N71/30))))</f>
        <v>2010347.0771999997</v>
      </c>
      <c r="AS71" s="40">
        <f>IF(AS$7="",0,IF(AS$1=MAX($1:$1),$R56-SUM($T71:AR71),IF(AS$1=1,SUMIFS(56:56,$1:$1,"&gt;="&amp;1,$1:$1,"&lt;="&amp;INT(-$N71/30))+(-$N71/30-INT(-$N71/30))*SUMIFS(56:56,$1:$1,INT(-$N71/30)+1),0)+(-$N71/30-INT(-$N71/30))*SUMIFS(56:56,$1:$1,AS$1+INT(-$N71/30)+1)+(INT(-$N71/30)+1--$N71/30)*SUMIFS(56:56,$1:$1,AS$1+INT(-$N71/30))))</f>
        <v>4334533.3151999973</v>
      </c>
      <c r="AT71" s="40">
        <f>IF(AT$7="",0,IF(AT$1=MAX($1:$1),$R56-SUM($T71:AS71),IF(AT$1=1,SUMIFS(56:56,$1:$1,"&gt;="&amp;1,$1:$1,"&lt;="&amp;INT(-$N71/30))+(-$N71/30-INT(-$N71/30))*SUMIFS(56:56,$1:$1,INT(-$N71/30)+1),0)+(-$N71/30-INT(-$N71/30))*SUMIFS(56:56,$1:$1,AT$1+INT(-$N71/30)+1)+(INT(-$N71/30)+1--$N71/30)*SUMIFS(56:56,$1:$1,AT$1+INT(-$N71/30))))</f>
        <v>0</v>
      </c>
      <c r="AU71" s="40">
        <f>IF(AU$7="",0,IF(AU$1=MAX($1:$1),$R56-SUM($T71:AT71),IF(AU$1=1,SUMIFS(56:56,$1:$1,"&gt;="&amp;1,$1:$1,"&lt;="&amp;INT(-$N71/30))+(-$N71/30-INT(-$N71/30))*SUMIFS(56:56,$1:$1,INT(-$N71/30)+1),0)+(-$N71/30-INT(-$N71/30))*SUMIFS(56:56,$1:$1,AU$1+INT(-$N71/30)+1)+(INT(-$N71/30)+1--$N71/30)*SUMIFS(56:56,$1:$1,AU$1+INT(-$N71/30))))</f>
        <v>0</v>
      </c>
      <c r="AV71" s="40">
        <f>IF(AV$7="",0,IF(AV$1=MAX($1:$1),$R56-SUM($T71:AU71),IF(AV$1=1,SUMIFS(56:56,$1:$1,"&gt;="&amp;1,$1:$1,"&lt;="&amp;INT(-$N71/30))+(-$N71/30-INT(-$N71/30))*SUMIFS(56:56,$1:$1,INT(-$N71/30)+1),0)+(-$N71/30-INT(-$N71/30))*SUMIFS(56:56,$1:$1,AV$1+INT(-$N71/30)+1)+(INT(-$N71/30)+1--$N71/30)*SUMIFS(56:56,$1:$1,AV$1+INT(-$N71/30))))</f>
        <v>0</v>
      </c>
      <c r="AW71" s="40">
        <f>IF(AW$7="",0,IF(AW$1=MAX($1:$1),$R56-SUM($T71:AV71),IF(AW$1=1,SUMIFS(56:56,$1:$1,"&gt;="&amp;1,$1:$1,"&lt;="&amp;INT(-$N71/30))+(-$N71/30-INT(-$N71/30))*SUMIFS(56:56,$1:$1,INT(-$N71/30)+1),0)+(-$N71/30-INT(-$N71/30))*SUMIFS(56:56,$1:$1,AW$1+INT(-$N71/30)+1)+(INT(-$N71/30)+1--$N71/30)*SUMIFS(56:56,$1:$1,AW$1+INT(-$N71/30))))</f>
        <v>0</v>
      </c>
      <c r="AX71" s="40">
        <f>IF(AX$7="",0,IF(AX$1=MAX($1:$1),$R56-SUM($T71:AW71),IF(AX$1=1,SUMIFS(56:56,$1:$1,"&gt;="&amp;1,$1:$1,"&lt;="&amp;INT(-$N71/30))+(-$N71/30-INT(-$N71/30))*SUMIFS(56:56,$1:$1,INT(-$N71/30)+1),0)+(-$N71/30-INT(-$N71/30))*SUMIFS(56:56,$1:$1,AX$1+INT(-$N71/30)+1)+(INT(-$N71/30)+1--$N71/30)*SUMIFS(56:56,$1:$1,AX$1+INT(-$N71/30))))</f>
        <v>0</v>
      </c>
      <c r="AY71" s="40">
        <f>IF(AY$7="",0,IF(AY$1=MAX($1:$1),$R56-SUM($T71:AX71),IF(AY$1=1,SUMIFS(56:56,$1:$1,"&gt;="&amp;1,$1:$1,"&lt;="&amp;INT(-$N71/30))+(-$N71/30-INT(-$N71/30))*SUMIFS(56:56,$1:$1,INT(-$N71/30)+1),0)+(-$N71/30-INT(-$N71/30))*SUMIFS(56:56,$1:$1,AY$1+INT(-$N71/30)+1)+(INT(-$N71/30)+1--$N71/30)*SUMIFS(56:56,$1:$1,AY$1+INT(-$N71/30))))</f>
        <v>0</v>
      </c>
      <c r="AZ71" s="40">
        <f>IF(AZ$7="",0,IF(AZ$1=MAX($1:$1),$R56-SUM($T71:AY71),IF(AZ$1=1,SUMIFS(56:56,$1:$1,"&gt;="&amp;1,$1:$1,"&lt;="&amp;INT(-$N71/30))+(-$N71/30-INT(-$N71/30))*SUMIFS(56:56,$1:$1,INT(-$N71/30)+1),0)+(-$N71/30-INT(-$N71/30))*SUMIFS(56:56,$1:$1,AZ$1+INT(-$N71/30)+1)+(INT(-$N71/30)+1--$N71/30)*SUMIFS(56:56,$1:$1,AZ$1+INT(-$N71/30))))</f>
        <v>0</v>
      </c>
      <c r="BA71" s="40">
        <f>IF(BA$7="",0,IF(BA$1=MAX($1:$1),$R56-SUM($T71:AZ71),IF(BA$1=1,SUMIFS(56:56,$1:$1,"&gt;="&amp;1,$1:$1,"&lt;="&amp;INT(-$N71/30))+(-$N71/30-INT(-$N71/30))*SUMIFS(56:56,$1:$1,INT(-$N71/30)+1),0)+(-$N71/30-INT(-$N71/30))*SUMIFS(56:56,$1:$1,BA$1+INT(-$N71/30)+1)+(INT(-$N71/30)+1--$N71/30)*SUMIFS(56:56,$1:$1,BA$1+INT(-$N71/30))))</f>
        <v>0</v>
      </c>
      <c r="BB71" s="40">
        <f>IF(BB$7="",0,IF(BB$1=MAX($1:$1),$R56-SUM($T71:BA71),IF(BB$1=1,SUMIFS(56:56,$1:$1,"&gt;="&amp;1,$1:$1,"&lt;="&amp;INT(-$N71/30))+(-$N71/30-INT(-$N71/30))*SUMIFS(56:56,$1:$1,INT(-$N71/30)+1),0)+(-$N71/30-INT(-$N71/30))*SUMIFS(56:56,$1:$1,BB$1+INT(-$N71/30)+1)+(INT(-$N71/30)+1--$N71/30)*SUMIFS(56:56,$1:$1,BB$1+INT(-$N71/30))))</f>
        <v>0</v>
      </c>
      <c r="BC71" s="40">
        <f>IF(BC$7="",0,IF(BC$1=MAX($1:$1),$R56-SUM($T71:BB71),IF(BC$1=1,SUMIFS(56:56,$1:$1,"&gt;="&amp;1,$1:$1,"&lt;="&amp;INT(-$N71/30))+(-$N71/30-INT(-$N71/30))*SUMIFS(56:56,$1:$1,INT(-$N71/30)+1),0)+(-$N71/30-INT(-$N71/30))*SUMIFS(56:56,$1:$1,BC$1+INT(-$N71/30)+1)+(INT(-$N71/30)+1--$N71/30)*SUMIFS(56:56,$1:$1,BC$1+INT(-$N71/30))))</f>
        <v>0</v>
      </c>
      <c r="BD71" s="40">
        <f>IF(BD$7="",0,IF(BD$1=MAX($1:$1),$R56-SUM($T71:BC71),IF(BD$1=1,SUMIFS(56:56,$1:$1,"&gt;="&amp;1,$1:$1,"&lt;="&amp;INT(-$N71/30))+(-$N71/30-INT(-$N71/30))*SUMIFS(56:56,$1:$1,INT(-$N71/30)+1),0)+(-$N71/30-INT(-$N71/30))*SUMIFS(56:56,$1:$1,BD$1+INT(-$N71/30)+1)+(INT(-$N71/30)+1--$N71/30)*SUMIFS(56:56,$1:$1,BD$1+INT(-$N71/30))))</f>
        <v>0</v>
      </c>
      <c r="BE71" s="40">
        <f>IF(BE$7="",0,IF(BE$1=MAX($1:$1),$R56-SUM($T71:BD71),IF(BE$1=1,SUMIFS(56:56,$1:$1,"&gt;="&amp;1,$1:$1,"&lt;="&amp;INT(-$N71/30))+(-$N71/30-INT(-$N71/30))*SUMIFS(56:56,$1:$1,INT(-$N71/30)+1),0)+(-$N71/30-INT(-$N71/30))*SUMIFS(56:56,$1:$1,BE$1+INT(-$N71/30)+1)+(INT(-$N71/30)+1--$N71/30)*SUMIFS(56:56,$1:$1,BE$1+INT(-$N71/30))))</f>
        <v>0</v>
      </c>
      <c r="BF71" s="40">
        <f>IF(BF$7="",0,IF(BF$1=MAX($1:$1),$R56-SUM($T71:BE71),IF(BF$1=1,SUMIFS(56:56,$1:$1,"&gt;="&amp;1,$1:$1,"&lt;="&amp;INT(-$N71/30))+(-$N71/30-INT(-$N71/30))*SUMIFS(56:56,$1:$1,INT(-$N71/30)+1),0)+(-$N71/30-INT(-$N71/30))*SUMIFS(56:56,$1:$1,BF$1+INT(-$N71/30)+1)+(INT(-$N71/30)+1--$N71/30)*SUMIFS(56:56,$1:$1,BF$1+INT(-$N71/30))))</f>
        <v>0</v>
      </c>
      <c r="BG71" s="40">
        <f>IF(BG$7="",0,IF(BG$1=MAX($1:$1),$R56-SUM($T71:BF71),IF(BG$1=1,SUMIFS(56:56,$1:$1,"&gt;="&amp;1,$1:$1,"&lt;="&amp;INT(-$N71/30))+(-$N71/30-INT(-$N71/30))*SUMIFS(56:56,$1:$1,INT(-$N71/30)+1),0)+(-$N71/30-INT(-$N71/30))*SUMIFS(56:56,$1:$1,BG$1+INT(-$N71/30)+1)+(INT(-$N71/30)+1--$N71/30)*SUMIFS(56:56,$1:$1,BG$1+INT(-$N71/30))))</f>
        <v>0</v>
      </c>
      <c r="BH71" s="40">
        <f>IF(BH$7="",0,IF(BH$1=MAX($1:$1),$R56-SUM($T71:BG71),IF(BH$1=1,SUMIFS(56:56,$1:$1,"&gt;="&amp;1,$1:$1,"&lt;="&amp;INT(-$N71/30))+(-$N71/30-INT(-$N71/30))*SUMIFS(56:56,$1:$1,INT(-$N71/30)+1),0)+(-$N71/30-INT(-$N71/30))*SUMIFS(56:56,$1:$1,BH$1+INT(-$N71/30)+1)+(INT(-$N71/30)+1--$N71/30)*SUMIFS(56:56,$1:$1,BH$1+INT(-$N71/30))))</f>
        <v>0</v>
      </c>
      <c r="BI71" s="40">
        <f>IF(BI$7="",0,IF(BI$1=MAX($1:$1),$R56-SUM($T71:BH71),IF(BI$1=1,SUMIFS(56:56,$1:$1,"&gt;="&amp;1,$1:$1,"&lt;="&amp;INT(-$N71/30))+(-$N71/30-INT(-$N71/30))*SUMIFS(56:56,$1:$1,INT(-$N71/30)+1),0)+(-$N71/30-INT(-$N71/30))*SUMIFS(56:56,$1:$1,BI$1+INT(-$N71/30)+1)+(INT(-$N71/30)+1--$N71/30)*SUMIFS(56:56,$1:$1,BI$1+INT(-$N71/30))))</f>
        <v>0</v>
      </c>
      <c r="BJ71" s="40">
        <f>IF(BJ$7="",0,IF(BJ$1=MAX($1:$1),$R56-SUM($T71:BI71),IF(BJ$1=1,SUMIFS(56:56,$1:$1,"&gt;="&amp;1,$1:$1,"&lt;="&amp;INT(-$N71/30))+(-$N71/30-INT(-$N71/30))*SUMIFS(56:56,$1:$1,INT(-$N71/30)+1),0)+(-$N71/30-INT(-$N71/30))*SUMIFS(56:56,$1:$1,BJ$1+INT(-$N71/30)+1)+(INT(-$N71/30)+1--$N71/30)*SUMIFS(56:56,$1:$1,BJ$1+INT(-$N71/30))))</f>
        <v>0</v>
      </c>
      <c r="BK71" s="40">
        <f>IF(BK$7="",0,IF(BK$1=MAX($1:$1),$R56-SUM($T71:BJ71),IF(BK$1=1,SUMIFS(56:56,$1:$1,"&gt;="&amp;1,$1:$1,"&lt;="&amp;INT(-$N71/30))+(-$N71/30-INT(-$N71/30))*SUMIFS(56:56,$1:$1,INT(-$N71/30)+1),0)+(-$N71/30-INT(-$N71/30))*SUMIFS(56:56,$1:$1,BK$1+INT(-$N71/30)+1)+(INT(-$N71/30)+1--$N71/30)*SUMIFS(56:56,$1:$1,BK$1+INT(-$N71/30))))</f>
        <v>0</v>
      </c>
      <c r="BL71" s="40">
        <f>IF(BL$7="",0,IF(BL$1=MAX($1:$1),$R56-SUM($T71:BK71),IF(BL$1=1,SUMIFS(56:56,$1:$1,"&gt;="&amp;1,$1:$1,"&lt;="&amp;INT(-$N71/30))+(-$N71/30-INT(-$N71/30))*SUMIFS(56:56,$1:$1,INT(-$N71/30)+1),0)+(-$N71/30-INT(-$N71/30))*SUMIFS(56:56,$1:$1,BL$1+INT(-$N71/30)+1)+(INT(-$N71/30)+1--$N71/30)*SUMIFS(56:56,$1:$1,BL$1+INT(-$N71/30))))</f>
        <v>0</v>
      </c>
      <c r="BM71" s="40">
        <f>IF(BM$7="",0,IF(BM$1=MAX($1:$1),$R56-SUM($T71:BL71),IF(BM$1=1,SUMIFS(56:56,$1:$1,"&gt;="&amp;1,$1:$1,"&lt;="&amp;INT(-$N71/30))+(-$N71/30-INT(-$N71/30))*SUMIFS(56:56,$1:$1,INT(-$N71/30)+1),0)+(-$N71/30-INT(-$N71/30))*SUMIFS(56:56,$1:$1,BM$1+INT(-$N71/30)+1)+(INT(-$N71/30)+1--$N71/30)*SUMIFS(56:56,$1:$1,BM$1+INT(-$N71/30))))</f>
        <v>0</v>
      </c>
      <c r="BN71" s="40">
        <f>IF(BN$7="",0,IF(BN$1=MAX($1:$1),$R56-SUM($T71:BM71),IF(BN$1=1,SUMIFS(56:56,$1:$1,"&gt;="&amp;1,$1:$1,"&lt;="&amp;INT(-$N71/30))+(-$N71/30-INT(-$N71/30))*SUMIFS(56:56,$1:$1,INT(-$N71/30)+1),0)+(-$N71/30-INT(-$N71/30))*SUMIFS(56:56,$1:$1,BN$1+INT(-$N71/30)+1)+(INT(-$N71/30)+1--$N71/30)*SUMIFS(56:56,$1:$1,BN$1+INT(-$N71/30))))</f>
        <v>0</v>
      </c>
      <c r="BO71" s="40">
        <f>IF(BO$7="",0,IF(BO$1=MAX($1:$1),$R56-SUM($T71:BN71),IF(BO$1=1,SUMIFS(56:56,$1:$1,"&gt;="&amp;1,$1:$1,"&lt;="&amp;INT(-$N71/30))+(-$N71/30-INT(-$N71/30))*SUMIFS(56:56,$1:$1,INT(-$N71/30)+1),0)+(-$N71/30-INT(-$N71/30))*SUMIFS(56:56,$1:$1,BO$1+INT(-$N71/30)+1)+(INT(-$N71/30)+1--$N71/30)*SUMIFS(56:56,$1:$1,BO$1+INT(-$N71/30))))</f>
        <v>0</v>
      </c>
      <c r="BP71" s="40">
        <f>IF(BP$7="",0,IF(BP$1=MAX($1:$1),$R56-SUM($T71:BO71),IF(BP$1=1,SUMIFS(56:56,$1:$1,"&gt;="&amp;1,$1:$1,"&lt;="&amp;INT(-$N71/30))+(-$N71/30-INT(-$N71/30))*SUMIFS(56:56,$1:$1,INT(-$N71/30)+1),0)+(-$N71/30-INT(-$N71/30))*SUMIFS(56:56,$1:$1,BP$1+INT(-$N71/30)+1)+(INT(-$N71/30)+1--$N71/30)*SUMIFS(56:56,$1:$1,BP$1+INT(-$N71/30))))</f>
        <v>0</v>
      </c>
      <c r="BQ71" s="40">
        <f>IF(BQ$7="",0,IF(BQ$1=MAX($1:$1),$R56-SUM($T71:BP71),IF(BQ$1=1,SUMIFS(56:56,$1:$1,"&gt;="&amp;1,$1:$1,"&lt;="&amp;INT(-$N71/30))+(-$N71/30-INT(-$N71/30))*SUMIFS(56:56,$1:$1,INT(-$N71/30)+1),0)+(-$N71/30-INT(-$N71/30))*SUMIFS(56:56,$1:$1,BQ$1+INT(-$N71/30)+1)+(INT(-$N71/30)+1--$N71/30)*SUMIFS(56:56,$1:$1,BQ$1+INT(-$N71/30))))</f>
        <v>0</v>
      </c>
      <c r="BR71" s="40">
        <f>IF(BR$7="",0,IF(BR$1=MAX($1:$1),$R56-SUM($T71:BQ71),IF(BR$1=1,SUMIFS(56:56,$1:$1,"&gt;="&amp;1,$1:$1,"&lt;="&amp;INT(-$N71/30))+(-$N71/30-INT(-$N71/30))*SUMIFS(56:56,$1:$1,INT(-$N71/30)+1),0)+(-$N71/30-INT(-$N71/30))*SUMIFS(56:56,$1:$1,BR$1+INT(-$N71/30)+1)+(INT(-$N71/30)+1--$N71/30)*SUMIFS(56:56,$1:$1,BR$1+INT(-$N71/30))))</f>
        <v>0</v>
      </c>
      <c r="BS71" s="40">
        <f>IF(BS$7="",0,IF(BS$1=MAX($1:$1),$R56-SUM($T71:BR71),IF(BS$1=1,SUMIFS(56:56,$1:$1,"&gt;="&amp;1,$1:$1,"&lt;="&amp;INT(-$N71/30))+(-$N71/30-INT(-$N71/30))*SUMIFS(56:56,$1:$1,INT(-$N71/30)+1),0)+(-$N71/30-INT(-$N71/30))*SUMIFS(56:56,$1:$1,BS$1+INT(-$N71/30)+1)+(INT(-$N71/30)+1--$N71/30)*SUMIFS(56:56,$1:$1,BS$1+INT(-$N71/30))))</f>
        <v>0</v>
      </c>
      <c r="BT71" s="40">
        <f>IF(BT$7="",0,IF(BT$1=MAX($1:$1),$R56-SUM($T71:BS71),IF(BT$1=1,SUMIFS(56:56,$1:$1,"&gt;="&amp;1,$1:$1,"&lt;="&amp;INT(-$N71/30))+(-$N71/30-INT(-$N71/30))*SUMIFS(56:56,$1:$1,INT(-$N71/30)+1),0)+(-$N71/30-INT(-$N71/30))*SUMIFS(56:56,$1:$1,BT$1+INT(-$N71/30)+1)+(INT(-$N71/30)+1--$N71/30)*SUMIFS(56:56,$1:$1,BT$1+INT(-$N71/30))))</f>
        <v>0</v>
      </c>
      <c r="BU71" s="40">
        <f>IF(BU$7="",0,IF(BU$1=MAX($1:$1),$R56-SUM($T71:BT71),IF(BU$1=1,SUMIFS(56:56,$1:$1,"&gt;="&amp;1,$1:$1,"&lt;="&amp;INT(-$N71/30))+(-$N71/30-INT(-$N71/30))*SUMIFS(56:56,$1:$1,INT(-$N71/30)+1),0)+(-$N71/30-INT(-$N71/30))*SUMIFS(56:56,$1:$1,BU$1+INT(-$N71/30)+1)+(INT(-$N71/30)+1--$N71/30)*SUMIFS(56:56,$1:$1,BU$1+INT(-$N71/30))))</f>
        <v>0</v>
      </c>
      <c r="BV71" s="40">
        <f>IF(BV$7="",0,IF(BV$1=MAX($1:$1),$R56-SUM($T71:BU71),IF(BV$1=1,SUMIFS(56:56,$1:$1,"&gt;="&amp;1,$1:$1,"&lt;="&amp;INT(-$N71/30))+(-$N71/30-INT(-$N71/30))*SUMIFS(56:56,$1:$1,INT(-$N71/30)+1),0)+(-$N71/30-INT(-$N71/30))*SUMIFS(56:56,$1:$1,BV$1+INT(-$N71/30)+1)+(INT(-$N71/30)+1--$N71/30)*SUMIFS(56:56,$1:$1,BV$1+INT(-$N71/30))))</f>
        <v>0</v>
      </c>
      <c r="BW71" s="40">
        <f>IF(BW$7="",0,IF(BW$1=MAX($1:$1),$R56-SUM($T71:BV71),IF(BW$1=1,SUMIFS(56:56,$1:$1,"&gt;="&amp;1,$1:$1,"&lt;="&amp;INT(-$N71/30))+(-$N71/30-INT(-$N71/30))*SUMIFS(56:56,$1:$1,INT(-$N71/30)+1),0)+(-$N71/30-INT(-$N71/30))*SUMIFS(56:56,$1:$1,BW$1+INT(-$N71/30)+1)+(INT(-$N71/30)+1--$N71/30)*SUMIFS(56:56,$1:$1,BW$1+INT(-$N71/30))))</f>
        <v>0</v>
      </c>
      <c r="BX71" s="40">
        <f>IF(BX$7="",0,IF(BX$1=MAX($1:$1),$R56-SUM($T71:BW71),IF(BX$1=1,SUMIFS(56:56,$1:$1,"&gt;="&amp;1,$1:$1,"&lt;="&amp;INT(-$N71/30))+(-$N71/30-INT(-$N71/30))*SUMIFS(56:56,$1:$1,INT(-$N71/30)+1),0)+(-$N71/30-INT(-$N71/30))*SUMIFS(56:56,$1:$1,BX$1+INT(-$N71/30)+1)+(INT(-$N71/30)+1--$N71/30)*SUMIFS(56:56,$1:$1,BX$1+INT(-$N71/30))))</f>
        <v>0</v>
      </c>
      <c r="BY71" s="40">
        <f>IF(BY$7="",0,IF(BY$1=MAX($1:$1),$R56-SUM($T71:BX71),IF(BY$1=1,SUMIFS(56:56,$1:$1,"&gt;="&amp;1,$1:$1,"&lt;="&amp;INT(-$N71/30))+(-$N71/30-INT(-$N71/30))*SUMIFS(56:56,$1:$1,INT(-$N71/30)+1),0)+(-$N71/30-INT(-$N71/30))*SUMIFS(56:56,$1:$1,BY$1+INT(-$N71/30)+1)+(INT(-$N71/30)+1--$N71/30)*SUMIFS(56:56,$1:$1,BY$1+INT(-$N71/30))))</f>
        <v>0</v>
      </c>
      <c r="BZ71" s="40">
        <f>IF(BZ$7="",0,IF(BZ$1=MAX($1:$1),$R56-SUM($T71:BY71),IF(BZ$1=1,SUMIFS(56:56,$1:$1,"&gt;="&amp;1,$1:$1,"&lt;="&amp;INT(-$N71/30))+(-$N71/30-INT(-$N71/30))*SUMIFS(56:56,$1:$1,INT(-$N71/30)+1),0)+(-$N71/30-INT(-$N71/30))*SUMIFS(56:56,$1:$1,BZ$1+INT(-$N71/30)+1)+(INT(-$N71/30)+1--$N71/30)*SUMIFS(56:56,$1:$1,BZ$1+INT(-$N71/30))))</f>
        <v>0</v>
      </c>
      <c r="CA71" s="40">
        <f>IF(CA$7="",0,IF(CA$1=MAX($1:$1),$R56-SUM($T71:BZ71),IF(CA$1=1,SUMIFS(56:56,$1:$1,"&gt;="&amp;1,$1:$1,"&lt;="&amp;INT(-$N71/30))+(-$N71/30-INT(-$N71/30))*SUMIFS(56:56,$1:$1,INT(-$N71/30)+1),0)+(-$N71/30-INT(-$N71/30))*SUMIFS(56:56,$1:$1,CA$1+INT(-$N71/30)+1)+(INT(-$N71/30)+1--$N71/30)*SUMIFS(56:56,$1:$1,CA$1+INT(-$N71/30))))</f>
        <v>0</v>
      </c>
      <c r="CB71" s="40">
        <f>IF(CB$7="",0,IF(CB$1=MAX($1:$1),$R56-SUM($T71:CA71),IF(CB$1=1,SUMIFS(56:56,$1:$1,"&gt;="&amp;1,$1:$1,"&lt;="&amp;INT(-$N71/30))+(-$N71/30-INT(-$N71/30))*SUMIFS(56:56,$1:$1,INT(-$N71/30)+1),0)+(-$N71/30-INT(-$N71/30))*SUMIFS(56:56,$1:$1,CB$1+INT(-$N71/30)+1)+(INT(-$N71/30)+1--$N71/30)*SUMIFS(56:56,$1:$1,CB$1+INT(-$N71/30))))</f>
        <v>0</v>
      </c>
      <c r="CC71" s="40">
        <f>IF(CC$7="",0,IF(CC$1=MAX($1:$1),$R56-SUM($T71:CB71),IF(CC$1=1,SUMIFS(56:56,$1:$1,"&gt;="&amp;1,$1:$1,"&lt;="&amp;INT(-$N71/30))+(-$N71/30-INT(-$N71/30))*SUMIFS(56:56,$1:$1,INT(-$N71/30)+1),0)+(-$N71/30-INT(-$N71/30))*SUMIFS(56:56,$1:$1,CC$1+INT(-$N71/30)+1)+(INT(-$N71/30)+1--$N71/30)*SUMIFS(56:56,$1:$1,CC$1+INT(-$N71/30))))</f>
        <v>0</v>
      </c>
      <c r="CD71" s="40">
        <f>IF(CD$7="",0,IF(CD$1=MAX($1:$1),$R56-SUM($T71:CC71),IF(CD$1=1,SUMIFS(56:56,$1:$1,"&gt;="&amp;1,$1:$1,"&lt;="&amp;INT(-$N71/30))+(-$N71/30-INT(-$N71/30))*SUMIFS(56:56,$1:$1,INT(-$N71/30)+1),0)+(-$N71/30-INT(-$N71/30))*SUMIFS(56:56,$1:$1,CD$1+INT(-$N71/30)+1)+(INT(-$N71/30)+1--$N71/30)*SUMIFS(56:56,$1:$1,CD$1+INT(-$N71/30))))</f>
        <v>0</v>
      </c>
      <c r="CE71" s="40">
        <f>IF(CE$7="",0,IF(CE$1=MAX($1:$1),$R56-SUM($T71:CD71),IF(CE$1=1,SUMIFS(56:56,$1:$1,"&gt;="&amp;1,$1:$1,"&lt;="&amp;INT(-$N71/30))+(-$N71/30-INT(-$N71/30))*SUMIFS(56:56,$1:$1,INT(-$N71/30)+1),0)+(-$N71/30-INT(-$N71/30))*SUMIFS(56:56,$1:$1,CE$1+INT(-$N71/30)+1)+(INT(-$N71/30)+1--$N71/30)*SUMIFS(56:56,$1:$1,CE$1+INT(-$N71/30))))</f>
        <v>0</v>
      </c>
      <c r="CF71" s="40">
        <f>IF(CF$7="",0,IF(CF$1=MAX($1:$1),$R56-SUM($T71:CE71),IF(CF$1=1,SUMIFS(56:56,$1:$1,"&gt;="&amp;1,$1:$1,"&lt;="&amp;INT(-$N71/30))+(-$N71/30-INT(-$N71/30))*SUMIFS(56:56,$1:$1,INT(-$N71/30)+1),0)+(-$N71/30-INT(-$N71/30))*SUMIFS(56:56,$1:$1,CF$1+INT(-$N71/30)+1)+(INT(-$N71/30)+1--$N71/30)*SUMIFS(56:56,$1:$1,CF$1+INT(-$N71/30))))</f>
        <v>0</v>
      </c>
      <c r="CG71" s="40">
        <f>IF(CG$7="",0,IF(CG$1=MAX($1:$1),$R56-SUM($T71:CF71),IF(CG$1=1,SUMIFS(56:56,$1:$1,"&gt;="&amp;1,$1:$1,"&lt;="&amp;INT(-$N71/30))+(-$N71/30-INT(-$N71/30))*SUMIFS(56:56,$1:$1,INT(-$N71/30)+1),0)+(-$N71/30-INT(-$N71/30))*SUMIFS(56:56,$1:$1,CG$1+INT(-$N71/30)+1)+(INT(-$N71/30)+1--$N71/30)*SUMIFS(56:56,$1:$1,CG$1+INT(-$N71/30))))</f>
        <v>0</v>
      </c>
      <c r="CH71" s="40">
        <f>IF(CH$7="",0,IF(CH$1=MAX($1:$1),$R56-SUM($T71:CG71),IF(CH$1=1,SUMIFS(56:56,$1:$1,"&gt;="&amp;1,$1:$1,"&lt;="&amp;INT(-$N71/30))+(-$N71/30-INT(-$N71/30))*SUMIFS(56:56,$1:$1,INT(-$N71/30)+1),0)+(-$N71/30-INT(-$N71/30))*SUMIFS(56:56,$1:$1,CH$1+INT(-$N71/30)+1)+(INT(-$N71/30)+1--$N71/30)*SUMIFS(56:56,$1:$1,CH$1+INT(-$N71/30))))</f>
        <v>0</v>
      </c>
      <c r="CI71" s="40">
        <f>IF(CI$7="",0,IF(CI$1=MAX($1:$1),$R56-SUM($T71:CH71),IF(CI$1=1,SUMIFS(56:56,$1:$1,"&gt;="&amp;1,$1:$1,"&lt;="&amp;INT(-$N71/30))+(-$N71/30-INT(-$N71/30))*SUMIFS(56:56,$1:$1,INT(-$N71/30)+1),0)+(-$N71/30-INT(-$N71/30))*SUMIFS(56:56,$1:$1,CI$1+INT(-$N71/30)+1)+(INT(-$N71/30)+1--$N71/30)*SUMIFS(56:56,$1:$1,CI$1+INT(-$N71/30))))</f>
        <v>0</v>
      </c>
      <c r="CJ71" s="40">
        <f>IF(CJ$7="",0,IF(CJ$1=MAX($1:$1),$R56-SUM($T71:CI71),IF(CJ$1=1,SUMIFS(56:56,$1:$1,"&gt;="&amp;1,$1:$1,"&lt;="&amp;INT(-$N71/30))+(-$N71/30-INT(-$N71/30))*SUMIFS(56:56,$1:$1,INT(-$N71/30)+1),0)+(-$N71/30-INT(-$N71/30))*SUMIFS(56:56,$1:$1,CJ$1+INT(-$N71/30)+1)+(INT(-$N71/30)+1--$N71/30)*SUMIFS(56:56,$1:$1,CJ$1+INT(-$N71/30))))</f>
        <v>0</v>
      </c>
      <c r="CK71" s="40">
        <f>IF(CK$7="",0,IF(CK$1=MAX($1:$1),$R56-SUM($T71:CJ71),IF(CK$1=1,SUMIFS(56:56,$1:$1,"&gt;="&amp;1,$1:$1,"&lt;="&amp;INT(-$N71/30))+(-$N71/30-INT(-$N71/30))*SUMIFS(56:56,$1:$1,INT(-$N71/30)+1),0)+(-$N71/30-INT(-$N71/30))*SUMIFS(56:56,$1:$1,CK$1+INT(-$N71/30)+1)+(INT(-$N71/30)+1--$N71/30)*SUMIFS(56:56,$1:$1,CK$1+INT(-$N71/30))))</f>
        <v>0</v>
      </c>
      <c r="CL71" s="40">
        <f>IF(CL$7="",0,IF(CL$1=MAX($1:$1),$R56-SUM($T71:CK71),IF(CL$1=1,SUMIFS(56:56,$1:$1,"&gt;="&amp;1,$1:$1,"&lt;="&amp;INT(-$N71/30))+(-$N71/30-INT(-$N71/30))*SUMIFS(56:56,$1:$1,INT(-$N71/30)+1),0)+(-$N71/30-INT(-$N71/30))*SUMIFS(56:56,$1:$1,CL$1+INT(-$N71/30)+1)+(INT(-$N71/30)+1--$N71/30)*SUMIFS(56:56,$1:$1,CL$1+INT(-$N71/30))))</f>
        <v>0</v>
      </c>
      <c r="CM71" s="40">
        <f>IF(CM$7="",0,IF(CM$1=MAX($1:$1),$R56-SUM($T71:CL71),IF(CM$1=1,SUMIFS(56:56,$1:$1,"&gt;="&amp;1,$1:$1,"&lt;="&amp;INT(-$N71/30))+(-$N71/30-INT(-$N71/30))*SUMIFS(56:56,$1:$1,INT(-$N71/30)+1),0)+(-$N71/30-INT(-$N71/30))*SUMIFS(56:56,$1:$1,CM$1+INT(-$N71/30)+1)+(INT(-$N71/30)+1--$N71/30)*SUMIFS(56:56,$1:$1,CM$1+INT(-$N71/30))))</f>
        <v>0</v>
      </c>
      <c r="CN71" s="40">
        <f>IF(CN$7="",0,IF(CN$1=MAX($1:$1),$R56-SUM($T71:CM71),IF(CN$1=1,SUMIFS(56:56,$1:$1,"&gt;="&amp;1,$1:$1,"&lt;="&amp;INT(-$N71/30))+(-$N71/30-INT(-$N71/30))*SUMIFS(56:56,$1:$1,INT(-$N71/30)+1),0)+(-$N71/30-INT(-$N71/30))*SUMIFS(56:56,$1:$1,CN$1+INT(-$N71/30)+1)+(INT(-$N71/30)+1--$N71/30)*SUMIFS(56:56,$1:$1,CN$1+INT(-$N71/30))))</f>
        <v>0</v>
      </c>
      <c r="CO71" s="40">
        <f>IF(CO$7="",0,IF(CO$1=MAX($1:$1),$R56-SUM($T71:CN71),IF(CO$1=1,SUMIFS(56:56,$1:$1,"&gt;="&amp;1,$1:$1,"&lt;="&amp;INT(-$N71/30))+(-$N71/30-INT(-$N71/30))*SUMIFS(56:56,$1:$1,INT(-$N71/30)+1),0)+(-$N71/30-INT(-$N71/30))*SUMIFS(56:56,$1:$1,CO$1+INT(-$N71/30)+1)+(INT(-$N71/30)+1--$N71/30)*SUMIFS(56:56,$1:$1,CO$1+INT(-$N71/30))))</f>
        <v>0</v>
      </c>
      <c r="CP71" s="40">
        <f>IF(CP$7="",0,IF(CP$1=MAX($1:$1),$R56-SUM($T71:CO71),IF(CP$1=1,SUMIFS(56:56,$1:$1,"&gt;="&amp;1,$1:$1,"&lt;="&amp;INT(-$N71/30))+(-$N71/30-INT(-$N71/30))*SUMIFS(56:56,$1:$1,INT(-$N71/30)+1),0)+(-$N71/30-INT(-$N71/30))*SUMIFS(56:56,$1:$1,CP$1+INT(-$N71/30)+1)+(INT(-$N71/30)+1--$N71/30)*SUMIFS(56:56,$1:$1,CP$1+INT(-$N71/30))))</f>
        <v>0</v>
      </c>
      <c r="CQ71" s="40">
        <f>IF(CQ$7="",0,IF(CQ$1=MAX($1:$1),$R56-SUM($T71:CP71),IF(CQ$1=1,SUMIFS(56:56,$1:$1,"&gt;="&amp;1,$1:$1,"&lt;="&amp;INT(-$N71/30))+(-$N71/30-INT(-$N71/30))*SUMIFS(56:56,$1:$1,INT(-$N71/30)+1),0)+(-$N71/30-INT(-$N71/30))*SUMIFS(56:56,$1:$1,CQ$1+INT(-$N71/30)+1)+(INT(-$N71/30)+1--$N71/30)*SUMIFS(56:56,$1:$1,CQ$1+INT(-$N71/30))))</f>
        <v>0</v>
      </c>
      <c r="CR71" s="40">
        <f>IF(CR$7="",0,IF(CR$1=MAX($1:$1),$R56-SUM($T71:CQ71),IF(CR$1=1,SUMIFS(56:56,$1:$1,"&gt;="&amp;1,$1:$1,"&lt;="&amp;INT(-$N71/30))+(-$N71/30-INT(-$N71/30))*SUMIFS(56:56,$1:$1,INT(-$N71/30)+1),0)+(-$N71/30-INT(-$N71/30))*SUMIFS(56:56,$1:$1,CR$1+INT(-$N71/30)+1)+(INT(-$N71/30)+1--$N71/30)*SUMIFS(56:56,$1:$1,CR$1+INT(-$N71/30))))</f>
        <v>0</v>
      </c>
      <c r="CS71" s="40">
        <f>IF(CS$7="",0,IF(CS$1=MAX($1:$1),$R56-SUM($T71:CR71),IF(CS$1=1,SUMIFS(56:56,$1:$1,"&gt;="&amp;1,$1:$1,"&lt;="&amp;INT(-$N71/30))+(-$N71/30-INT(-$N71/30))*SUMIFS(56:56,$1:$1,INT(-$N71/30)+1),0)+(-$N71/30-INT(-$N71/30))*SUMIFS(56:56,$1:$1,CS$1+INT(-$N71/30)+1)+(INT(-$N71/30)+1--$N71/30)*SUMIFS(56:56,$1:$1,CS$1+INT(-$N71/30))))</f>
        <v>0</v>
      </c>
      <c r="CT71" s="40">
        <f>IF(CT$7="",0,IF(CT$1=MAX($1:$1),$R56-SUM($T71:CS71),IF(CT$1=1,SUMIFS(56:56,$1:$1,"&gt;="&amp;1,$1:$1,"&lt;="&amp;INT(-$N71/30))+(-$N71/30-INT(-$N71/30))*SUMIFS(56:56,$1:$1,INT(-$N71/30)+1),0)+(-$N71/30-INT(-$N71/30))*SUMIFS(56:56,$1:$1,CT$1+INT(-$N71/30)+1)+(INT(-$N71/30)+1--$N71/30)*SUMIFS(56:56,$1:$1,CT$1+INT(-$N71/30))))</f>
        <v>0</v>
      </c>
      <c r="CU71" s="40">
        <f>IF(CU$7="",0,IF(CU$1=MAX($1:$1),$R56-SUM($T71:CT71),IF(CU$1=1,SUMIFS(56:56,$1:$1,"&gt;="&amp;1,$1:$1,"&lt;="&amp;INT(-$N71/30))+(-$N71/30-INT(-$N71/30))*SUMIFS(56:56,$1:$1,INT(-$N71/30)+1),0)+(-$N71/30-INT(-$N71/30))*SUMIFS(56:56,$1:$1,CU$1+INT(-$N71/30)+1)+(INT(-$N71/30)+1--$N71/30)*SUMIFS(56:56,$1:$1,CU$1+INT(-$N71/30))))</f>
        <v>0</v>
      </c>
      <c r="CV71" s="40">
        <f>IF(CV$7="",0,IF(CV$1=MAX($1:$1),$R56-SUM($T71:CU71),IF(CV$1=1,SUMIFS(56:56,$1:$1,"&gt;="&amp;1,$1:$1,"&lt;="&amp;INT(-$N71/30))+(-$N71/30-INT(-$N71/30))*SUMIFS(56:56,$1:$1,INT(-$N71/30)+1),0)+(-$N71/30-INT(-$N71/30))*SUMIFS(56:56,$1:$1,CV$1+INT(-$N71/30)+1)+(INT(-$N71/30)+1--$N71/30)*SUMIFS(56:56,$1:$1,CV$1+INT(-$N71/30))))</f>
        <v>0</v>
      </c>
      <c r="CW71" s="40">
        <f>IF(CW$7="",0,IF(CW$1=MAX($1:$1),$R56-SUM($T71:CV71),IF(CW$1=1,SUMIFS(56:56,$1:$1,"&gt;="&amp;1,$1:$1,"&lt;="&amp;INT(-$N71/30))+(-$N71/30-INT(-$N71/30))*SUMIFS(56:56,$1:$1,INT(-$N71/30)+1),0)+(-$N71/30-INT(-$N71/30))*SUMIFS(56:56,$1:$1,CW$1+INT(-$N71/30)+1)+(INT(-$N71/30)+1--$N71/30)*SUMIFS(56:56,$1:$1,CW$1+INT(-$N71/30))))</f>
        <v>0</v>
      </c>
      <c r="CX71" s="40">
        <f>IF(CX$7="",0,IF(CX$1=MAX($1:$1),$R56-SUM($T71:CW71),IF(CX$1=1,SUMIFS(56:56,$1:$1,"&gt;="&amp;1,$1:$1,"&lt;="&amp;INT(-$N71/30))+(-$N71/30-INT(-$N71/30))*SUMIFS(56:56,$1:$1,INT(-$N71/30)+1),0)+(-$N71/30-INT(-$N71/30))*SUMIFS(56:56,$1:$1,CX$1+INT(-$N71/30)+1)+(INT(-$N71/30)+1--$N71/30)*SUMIFS(56:56,$1:$1,CX$1+INT(-$N71/30))))</f>
        <v>0</v>
      </c>
      <c r="CY71" s="40">
        <f>IF(CY$7="",0,IF(CY$1=MAX($1:$1),$R56-SUM($T71:CX71),IF(CY$1=1,SUMIFS(56:56,$1:$1,"&gt;="&amp;1,$1:$1,"&lt;="&amp;INT(-$N71/30))+(-$N71/30-INT(-$N71/30))*SUMIFS(56:56,$1:$1,INT(-$N71/30)+1),0)+(-$N71/30-INT(-$N71/30))*SUMIFS(56:56,$1:$1,CY$1+INT(-$N71/30)+1)+(INT(-$N71/30)+1--$N71/30)*SUMIFS(56:56,$1:$1,CY$1+INT(-$N71/30))))</f>
        <v>0</v>
      </c>
      <c r="CZ71" s="40">
        <f>IF(CZ$7="",0,IF(CZ$1=MAX($1:$1),$R56-SUM($T71:CY71),IF(CZ$1=1,SUMIFS(56:56,$1:$1,"&gt;="&amp;1,$1:$1,"&lt;="&amp;INT(-$N71/30))+(-$N71/30-INT(-$N71/30))*SUMIFS(56:56,$1:$1,INT(-$N71/30)+1),0)+(-$N71/30-INT(-$N71/30))*SUMIFS(56:56,$1:$1,CZ$1+INT(-$N71/30)+1)+(INT(-$N71/30)+1--$N71/30)*SUMIFS(56:56,$1:$1,CZ$1+INT(-$N71/30))))</f>
        <v>0</v>
      </c>
      <c r="DA71" s="40">
        <f>IF(DA$7="",0,IF(DA$1=MAX($1:$1),$R56-SUM($T71:CZ71),IF(DA$1=1,SUMIFS(56:56,$1:$1,"&gt;="&amp;1,$1:$1,"&lt;="&amp;INT(-$N71/30))+(-$N71/30-INT(-$N71/30))*SUMIFS(56:56,$1:$1,INT(-$N71/30)+1),0)+(-$N71/30-INT(-$N71/30))*SUMIFS(56:56,$1:$1,DA$1+INT(-$N71/30)+1)+(INT(-$N71/30)+1--$N71/30)*SUMIFS(56:56,$1:$1,DA$1+INT(-$N71/30))))</f>
        <v>0</v>
      </c>
      <c r="DB71" s="40">
        <f>IF(DB$7="",0,IF(DB$1=MAX($1:$1),$R56-SUM($T71:DA71),IF(DB$1=1,SUMIFS(56:56,$1:$1,"&gt;="&amp;1,$1:$1,"&lt;="&amp;INT(-$N71/30))+(-$N71/30-INT(-$N71/30))*SUMIFS(56:56,$1:$1,INT(-$N71/30)+1),0)+(-$N71/30-INT(-$N71/30))*SUMIFS(56:56,$1:$1,DB$1+INT(-$N71/30)+1)+(INT(-$N71/30)+1--$N71/30)*SUMIFS(56:56,$1:$1,DB$1+INT(-$N71/30))))</f>
        <v>0</v>
      </c>
      <c r="DC71" s="40">
        <f>IF(DC$7="",0,IF(DC$1=MAX($1:$1),$R56-SUM($T71:DB71),IF(DC$1=1,SUMIFS(56:56,$1:$1,"&gt;="&amp;1,$1:$1,"&lt;="&amp;INT(-$N71/30))+(-$N71/30-INT(-$N71/30))*SUMIFS(56:56,$1:$1,INT(-$N71/30)+1),0)+(-$N71/30-INT(-$N71/30))*SUMIFS(56:56,$1:$1,DC$1+INT(-$N71/30)+1)+(INT(-$N71/30)+1--$N71/30)*SUMIFS(56:56,$1:$1,DC$1+INT(-$N71/30))))</f>
        <v>0</v>
      </c>
      <c r="DD71" s="40">
        <f>IF(DD$7="",0,IF(DD$1=MAX($1:$1),$R56-SUM($T71:DC71),IF(DD$1=1,SUMIFS(56:56,$1:$1,"&gt;="&amp;1,$1:$1,"&lt;="&amp;INT(-$N71/30))+(-$N71/30-INT(-$N71/30))*SUMIFS(56:56,$1:$1,INT(-$N71/30)+1),0)+(-$N71/30-INT(-$N71/30))*SUMIFS(56:56,$1:$1,DD$1+INT(-$N71/30)+1)+(INT(-$N71/30)+1--$N71/30)*SUMIFS(56:56,$1:$1,DD$1+INT(-$N71/30))))</f>
        <v>0</v>
      </c>
      <c r="DE71" s="40">
        <f>IF(DE$7="",0,IF(DE$1=MAX($1:$1),$R56-SUM($T71:DD71),IF(DE$1=1,SUMIFS(56:56,$1:$1,"&gt;="&amp;1,$1:$1,"&lt;="&amp;INT(-$N71/30))+(-$N71/30-INT(-$N71/30))*SUMIFS(56:56,$1:$1,INT(-$N71/30)+1),0)+(-$N71/30-INT(-$N71/30))*SUMIFS(56:56,$1:$1,DE$1+INT(-$N71/30)+1)+(INT(-$N71/30)+1--$N71/30)*SUMIFS(56:56,$1:$1,DE$1+INT(-$N71/30))))</f>
        <v>0</v>
      </c>
      <c r="DF71" s="40">
        <f>IF(DF$7="",0,IF(DF$1=MAX($1:$1),$R56-SUM($T71:DE71),IF(DF$1=1,SUMIFS(56:56,$1:$1,"&gt;="&amp;1,$1:$1,"&lt;="&amp;INT(-$N71/30))+(-$N71/30-INT(-$N71/30))*SUMIFS(56:56,$1:$1,INT(-$N71/30)+1),0)+(-$N71/30-INT(-$N71/30))*SUMIFS(56:56,$1:$1,DF$1+INT(-$N71/30)+1)+(INT(-$N71/30)+1--$N71/30)*SUMIFS(56:56,$1:$1,DF$1+INT(-$N71/30))))</f>
        <v>0</v>
      </c>
      <c r="DG71" s="40">
        <f>IF(DG$7="",0,IF(DG$1=MAX($1:$1),$R56-SUM($T71:DF71),IF(DG$1=1,SUMIFS(56:56,$1:$1,"&gt;="&amp;1,$1:$1,"&lt;="&amp;INT(-$N71/30))+(-$N71/30-INT(-$N71/30))*SUMIFS(56:56,$1:$1,INT(-$N71/30)+1),0)+(-$N71/30-INT(-$N71/30))*SUMIFS(56:56,$1:$1,DG$1+INT(-$N71/30)+1)+(INT(-$N71/30)+1--$N71/30)*SUMIFS(56:56,$1:$1,DG$1+INT(-$N71/30))))</f>
        <v>0</v>
      </c>
      <c r="DH71" s="40">
        <f>IF(DH$7="",0,IF(DH$1=MAX($1:$1),$R56-SUM($T71:DG71),IF(DH$1=1,SUMIFS(56:56,$1:$1,"&gt;="&amp;1,$1:$1,"&lt;="&amp;INT(-$N71/30))+(-$N71/30-INT(-$N71/30))*SUMIFS(56:56,$1:$1,INT(-$N71/30)+1),0)+(-$N71/30-INT(-$N71/30))*SUMIFS(56:56,$1:$1,DH$1+INT(-$N71/30)+1)+(INT(-$N71/30)+1--$N71/30)*SUMIFS(56:56,$1:$1,DH$1+INT(-$N71/30))))</f>
        <v>0</v>
      </c>
      <c r="DI71" s="40">
        <f>IF(DI$7="",0,IF(DI$1=MAX($1:$1),$R56-SUM($T71:DH71),IF(DI$1=1,SUMIFS(56:56,$1:$1,"&gt;="&amp;1,$1:$1,"&lt;="&amp;INT(-$N71/30))+(-$N71/30-INT(-$N71/30))*SUMIFS(56:56,$1:$1,INT(-$N71/30)+1),0)+(-$N71/30-INT(-$N71/30))*SUMIFS(56:56,$1:$1,DI$1+INT(-$N71/30)+1)+(INT(-$N71/30)+1--$N71/30)*SUMIFS(56:56,$1:$1,DI$1+INT(-$N71/30))))</f>
        <v>0</v>
      </c>
      <c r="DJ71" s="40">
        <f>IF(DJ$7="",0,IF(DJ$1=MAX($1:$1),$R56-SUM($T71:DI71),IF(DJ$1=1,SUMIFS(56:56,$1:$1,"&gt;="&amp;1,$1:$1,"&lt;="&amp;INT(-$N71/30))+(-$N71/30-INT(-$N71/30))*SUMIFS(56:56,$1:$1,INT(-$N71/30)+1),0)+(-$N71/30-INT(-$N71/30))*SUMIFS(56:56,$1:$1,DJ$1+INT(-$N71/30)+1)+(INT(-$N71/30)+1--$N71/30)*SUMIFS(56:56,$1:$1,DJ$1+INT(-$N71/30))))</f>
        <v>0</v>
      </c>
      <c r="DK71" s="40">
        <f>IF(DK$7="",0,IF(DK$1=MAX($1:$1),$R56-SUM($T71:DJ71),IF(DK$1=1,SUMIFS(56:56,$1:$1,"&gt;="&amp;1,$1:$1,"&lt;="&amp;INT(-$N71/30))+(-$N71/30-INT(-$N71/30))*SUMIFS(56:56,$1:$1,INT(-$N71/30)+1),0)+(-$N71/30-INT(-$N71/30))*SUMIFS(56:56,$1:$1,DK$1+INT(-$N71/30)+1)+(INT(-$N71/30)+1--$N71/30)*SUMIFS(56:56,$1:$1,DK$1+INT(-$N71/30))))</f>
        <v>0</v>
      </c>
      <c r="DL71" s="40">
        <f>IF(DL$7="",0,IF(DL$1=MAX($1:$1),$R56-SUM($T71:DK71),IF(DL$1=1,SUMIFS(56:56,$1:$1,"&gt;="&amp;1,$1:$1,"&lt;="&amp;INT(-$N71/30))+(-$N71/30-INT(-$N71/30))*SUMIFS(56:56,$1:$1,INT(-$N71/30)+1),0)+(-$N71/30-INT(-$N71/30))*SUMIFS(56:56,$1:$1,DL$1+INT(-$N71/30)+1)+(INT(-$N71/30)+1--$N71/30)*SUMIFS(56:56,$1:$1,DL$1+INT(-$N71/30))))</f>
        <v>0</v>
      </c>
      <c r="DM71" s="40">
        <f>IF(DM$7="",0,IF(DM$1=MAX($1:$1),$R56-SUM($T71:DL71),IF(DM$1=1,SUMIFS(56:56,$1:$1,"&gt;="&amp;1,$1:$1,"&lt;="&amp;INT(-$N71/30))+(-$N71/30-INT(-$N71/30))*SUMIFS(56:56,$1:$1,INT(-$N71/30)+1),0)+(-$N71/30-INT(-$N71/30))*SUMIFS(56:56,$1:$1,DM$1+INT(-$N71/30)+1)+(INT(-$N71/30)+1--$N71/30)*SUMIFS(56:56,$1:$1,DM$1+INT(-$N71/30))))</f>
        <v>0</v>
      </c>
      <c r="DN71" s="40">
        <f>IF(DN$7="",0,IF(DN$1=MAX($1:$1),$R56-SUM($T71:DM71),IF(DN$1=1,SUMIFS(56:56,$1:$1,"&gt;="&amp;1,$1:$1,"&lt;="&amp;INT(-$N71/30))+(-$N71/30-INT(-$N71/30))*SUMIFS(56:56,$1:$1,INT(-$N71/30)+1),0)+(-$N71/30-INT(-$N71/30))*SUMIFS(56:56,$1:$1,DN$1+INT(-$N71/30)+1)+(INT(-$N71/30)+1--$N71/30)*SUMIFS(56:56,$1:$1,DN$1+INT(-$N71/30))))</f>
        <v>0</v>
      </c>
      <c r="DO71" s="40">
        <f>IF(DO$7="",0,IF(DO$1=MAX($1:$1),$R56-SUM($T71:DN71),IF(DO$1=1,SUMIFS(56:56,$1:$1,"&gt;="&amp;1,$1:$1,"&lt;="&amp;INT(-$N71/30))+(-$N71/30-INT(-$N71/30))*SUMIFS(56:56,$1:$1,INT(-$N71/30)+1),0)+(-$N71/30-INT(-$N71/30))*SUMIFS(56:56,$1:$1,DO$1+INT(-$N71/30)+1)+(INT(-$N71/30)+1--$N71/30)*SUMIFS(56:56,$1:$1,DO$1+INT(-$N71/30))))</f>
        <v>0</v>
      </c>
      <c r="DP71" s="40">
        <f>IF(DP$7="",0,IF(DP$1=MAX($1:$1),$R56-SUM($T71:DO71),IF(DP$1=1,SUMIFS(56:56,$1:$1,"&gt;="&amp;1,$1:$1,"&lt;="&amp;INT(-$N71/30))+(-$N71/30-INT(-$N71/30))*SUMIFS(56:56,$1:$1,INT(-$N71/30)+1),0)+(-$N71/30-INT(-$N71/30))*SUMIFS(56:56,$1:$1,DP$1+INT(-$N71/30)+1)+(INT(-$N71/30)+1--$N71/30)*SUMIFS(56:56,$1:$1,DP$1+INT(-$N71/30))))</f>
        <v>0</v>
      </c>
      <c r="DQ71" s="40">
        <f>IF(DQ$7="",0,IF(DQ$1=MAX($1:$1),$R56-SUM($T71:DP71),IF(DQ$1=1,SUMIFS(56:56,$1:$1,"&gt;="&amp;1,$1:$1,"&lt;="&amp;INT(-$N71/30))+(-$N71/30-INT(-$N71/30))*SUMIFS(56:56,$1:$1,INT(-$N71/30)+1),0)+(-$N71/30-INT(-$N71/30))*SUMIFS(56:56,$1:$1,DQ$1+INT(-$N71/30)+1)+(INT(-$N71/30)+1--$N71/30)*SUMIFS(56:56,$1:$1,DQ$1+INT(-$N71/30))))</f>
        <v>0</v>
      </c>
      <c r="DR71" s="40">
        <f>IF(DR$7="",0,IF(DR$1=MAX($1:$1),$R56-SUM($T71:DQ71),IF(DR$1=1,SUMIFS(56:56,$1:$1,"&gt;="&amp;1,$1:$1,"&lt;="&amp;INT(-$N71/30))+(-$N71/30-INT(-$N71/30))*SUMIFS(56:56,$1:$1,INT(-$N71/30)+1),0)+(-$N71/30-INT(-$N71/30))*SUMIFS(56:56,$1:$1,DR$1+INT(-$N71/30)+1)+(INT(-$N71/30)+1--$N71/30)*SUMIFS(56:56,$1:$1,DR$1+INT(-$N71/30))))</f>
        <v>0</v>
      </c>
      <c r="DS71" s="40">
        <f>IF(DS$7="",0,IF(DS$1=MAX($1:$1),$R56-SUM($T71:DR71),IF(DS$1=1,SUMIFS(56:56,$1:$1,"&gt;="&amp;1,$1:$1,"&lt;="&amp;INT(-$N71/30))+(-$N71/30-INT(-$N71/30))*SUMIFS(56:56,$1:$1,INT(-$N71/30)+1),0)+(-$N71/30-INT(-$N71/30))*SUMIFS(56:56,$1:$1,DS$1+INT(-$N71/30)+1)+(INT(-$N71/30)+1--$N71/30)*SUMIFS(56:56,$1:$1,DS$1+INT(-$N71/30))))</f>
        <v>0</v>
      </c>
      <c r="DT71" s="40">
        <f>IF(DT$7="",0,IF(DT$1=MAX($1:$1),$R56-SUM($T71:DS71),IF(DT$1=1,SUMIFS(56:56,$1:$1,"&gt;="&amp;1,$1:$1,"&lt;="&amp;INT(-$N71/30))+(-$N71/30-INT(-$N71/30))*SUMIFS(56:56,$1:$1,INT(-$N71/30)+1),0)+(-$N71/30-INT(-$N71/30))*SUMIFS(56:56,$1:$1,DT$1+INT(-$N71/30)+1)+(INT(-$N71/30)+1--$N71/30)*SUMIFS(56:56,$1:$1,DT$1+INT(-$N71/30))))</f>
        <v>0</v>
      </c>
      <c r="DU71" s="40">
        <f>IF(DU$7="",0,IF(DU$1=MAX($1:$1),$R56-SUM($T71:DT71),IF(DU$1=1,SUMIFS(56:56,$1:$1,"&gt;="&amp;1,$1:$1,"&lt;="&amp;INT(-$N71/30))+(-$N71/30-INT(-$N71/30))*SUMIFS(56:56,$1:$1,INT(-$N71/30)+1),0)+(-$N71/30-INT(-$N71/30))*SUMIFS(56:56,$1:$1,DU$1+INT(-$N71/30)+1)+(INT(-$N71/30)+1--$N71/30)*SUMIFS(56:56,$1:$1,DU$1+INT(-$N71/30))))</f>
        <v>0</v>
      </c>
      <c r="DV71" s="40">
        <f>IF(DV$7="",0,IF(DV$1=MAX($1:$1),$R56-SUM($T71:DU71),IF(DV$1=1,SUMIFS(56:56,$1:$1,"&gt;="&amp;1,$1:$1,"&lt;="&amp;INT(-$N71/30))+(-$N71/30-INT(-$N71/30))*SUMIFS(56:56,$1:$1,INT(-$N71/30)+1),0)+(-$N71/30-INT(-$N71/30))*SUMIFS(56:56,$1:$1,DV$1+INT(-$N71/30)+1)+(INT(-$N71/30)+1--$N71/30)*SUMIFS(56:56,$1:$1,DV$1+INT(-$N71/30))))</f>
        <v>0</v>
      </c>
      <c r="DW71" s="40">
        <f>IF(DW$7="",0,IF(DW$1=MAX($1:$1),$R56-SUM($T71:DV71),IF(DW$1=1,SUMIFS(56:56,$1:$1,"&gt;="&amp;1,$1:$1,"&lt;="&amp;INT(-$N71/30))+(-$N71/30-INT(-$N71/30))*SUMIFS(56:56,$1:$1,INT(-$N71/30)+1),0)+(-$N71/30-INT(-$N71/30))*SUMIFS(56:56,$1:$1,DW$1+INT(-$N71/30)+1)+(INT(-$N71/30)+1--$N71/30)*SUMIFS(56:56,$1:$1,DW$1+INT(-$N71/30))))</f>
        <v>0</v>
      </c>
      <c r="DX71" s="40">
        <f>IF(DX$7="",0,IF(DX$1=MAX($1:$1),$R56-SUM($T71:DW71),IF(DX$1=1,SUMIFS(56:56,$1:$1,"&gt;="&amp;1,$1:$1,"&lt;="&amp;INT(-$N71/30))+(-$N71/30-INT(-$N71/30))*SUMIFS(56:56,$1:$1,INT(-$N71/30)+1),0)+(-$N71/30-INT(-$N71/30))*SUMIFS(56:56,$1:$1,DX$1+INT(-$N71/30)+1)+(INT(-$N71/30)+1--$N71/30)*SUMIFS(56:56,$1:$1,DX$1+INT(-$N71/30))))</f>
        <v>0</v>
      </c>
      <c r="DY71" s="40">
        <f>IF(DY$7="",0,IF(DY$1=MAX($1:$1),$R56-SUM($T71:DX71),IF(DY$1=1,SUMIFS(56:56,$1:$1,"&gt;="&amp;1,$1:$1,"&lt;="&amp;INT(-$N71/30))+(-$N71/30-INT(-$N71/30))*SUMIFS(56:56,$1:$1,INT(-$N71/30)+1),0)+(-$N71/30-INT(-$N71/30))*SUMIFS(56:56,$1:$1,DY$1+INT(-$N71/30)+1)+(INT(-$N71/30)+1--$N71/30)*SUMIFS(56:56,$1:$1,DY$1+INT(-$N71/30))))</f>
        <v>0</v>
      </c>
      <c r="DZ71" s="40">
        <f>IF(DZ$7="",0,IF(DZ$1=MAX($1:$1),$R56-SUM($T71:DY71),IF(DZ$1=1,SUMIFS(56:56,$1:$1,"&gt;="&amp;1,$1:$1,"&lt;="&amp;INT(-$N71/30))+(-$N71/30-INT(-$N71/30))*SUMIFS(56:56,$1:$1,INT(-$N71/30)+1),0)+(-$N71/30-INT(-$N71/30))*SUMIFS(56:56,$1:$1,DZ$1+INT(-$N71/30)+1)+(INT(-$N71/30)+1--$N71/30)*SUMIFS(56:56,$1:$1,DZ$1+INT(-$N71/30))))</f>
        <v>0</v>
      </c>
      <c r="EA71" s="40">
        <f>IF(EA$7="",0,IF(EA$1=MAX($1:$1),$R56-SUM($T71:DZ71),IF(EA$1=1,SUMIFS(56:56,$1:$1,"&gt;="&amp;1,$1:$1,"&lt;="&amp;INT(-$N71/30))+(-$N71/30-INT(-$N71/30))*SUMIFS(56:56,$1:$1,INT(-$N71/30)+1),0)+(-$N71/30-INT(-$N71/30))*SUMIFS(56:56,$1:$1,EA$1+INT(-$N71/30)+1)+(INT(-$N71/30)+1--$N71/30)*SUMIFS(56:56,$1:$1,EA$1+INT(-$N71/30))))</f>
        <v>0</v>
      </c>
      <c r="EB71" s="40">
        <f>IF(EB$7="",0,IF(EB$1=MAX($1:$1),$R56-SUM($T71:EA71),IF(EB$1=1,SUMIFS(56:56,$1:$1,"&gt;="&amp;1,$1:$1,"&lt;="&amp;INT(-$N71/30))+(-$N71/30-INT(-$N71/30))*SUMIFS(56:56,$1:$1,INT(-$N71/30)+1),0)+(-$N71/30-INT(-$N71/30))*SUMIFS(56:56,$1:$1,EB$1+INT(-$N71/30)+1)+(INT(-$N71/30)+1--$N71/30)*SUMIFS(56:56,$1:$1,EB$1+INT(-$N71/30))))</f>
        <v>0</v>
      </c>
      <c r="EC71" s="40">
        <f>IF(EC$7="",0,IF(EC$1=MAX($1:$1),$R56-SUM($T71:EB71),IF(EC$1=1,SUMIFS(56:56,$1:$1,"&gt;="&amp;1,$1:$1,"&lt;="&amp;INT(-$N71/30))+(-$N71/30-INT(-$N71/30))*SUMIFS(56:56,$1:$1,INT(-$N71/30)+1),0)+(-$N71/30-INT(-$N71/30))*SUMIFS(56:56,$1:$1,EC$1+INT(-$N71/30)+1)+(INT(-$N71/30)+1--$N71/30)*SUMIFS(56:56,$1:$1,EC$1+INT(-$N71/30))))</f>
        <v>0</v>
      </c>
      <c r="ED71" s="40">
        <f>IF(ED$7="",0,IF(ED$1=MAX($1:$1),$R56-SUM($T71:EC71),IF(ED$1=1,SUMIFS(56:56,$1:$1,"&gt;="&amp;1,$1:$1,"&lt;="&amp;INT(-$N71/30))+(-$N71/30-INT(-$N71/30))*SUMIFS(56:56,$1:$1,INT(-$N71/30)+1),0)+(-$N71/30-INT(-$N71/30))*SUMIFS(56:56,$1:$1,ED$1+INT(-$N71/30)+1)+(INT(-$N71/30)+1--$N71/30)*SUMIFS(56:56,$1:$1,ED$1+INT(-$N71/30))))</f>
        <v>0</v>
      </c>
      <c r="EE71" s="40">
        <f>IF(EE$7="",0,IF(EE$1=MAX($1:$1),$R56-SUM($T71:ED71),IF(EE$1=1,SUMIFS(56:56,$1:$1,"&gt;="&amp;1,$1:$1,"&lt;="&amp;INT(-$N71/30))+(-$N71/30-INT(-$N71/30))*SUMIFS(56:56,$1:$1,INT(-$N71/30)+1),0)+(-$N71/30-INT(-$N71/30))*SUMIFS(56:56,$1:$1,EE$1+INT(-$N71/30)+1)+(INT(-$N71/30)+1--$N71/30)*SUMIFS(56:56,$1:$1,EE$1+INT(-$N71/30))))</f>
        <v>0</v>
      </c>
      <c r="EF71" s="40">
        <f>IF(EF$7="",0,IF(EF$1=MAX($1:$1),$R56-SUM($T71:EE71),IF(EF$1=1,SUMIFS(56:56,$1:$1,"&gt;="&amp;1,$1:$1,"&lt;="&amp;INT(-$N71/30))+(-$N71/30-INT(-$N71/30))*SUMIFS(56:56,$1:$1,INT(-$N71/30)+1),0)+(-$N71/30-INT(-$N71/30))*SUMIFS(56:56,$1:$1,EF$1+INT(-$N71/30)+1)+(INT(-$N71/30)+1--$N71/30)*SUMIFS(56:56,$1:$1,EF$1+INT(-$N71/30))))</f>
        <v>0</v>
      </c>
      <c r="EG71" s="40">
        <f>IF(EG$7="",0,IF(EG$1=MAX($1:$1),$R56-SUM($T71:EF71),IF(EG$1=1,SUMIFS(56:56,$1:$1,"&gt;="&amp;1,$1:$1,"&lt;="&amp;INT(-$N71/30))+(-$N71/30-INT(-$N71/30))*SUMIFS(56:56,$1:$1,INT(-$N71/30)+1),0)+(-$N71/30-INT(-$N71/30))*SUMIFS(56:56,$1:$1,EG$1+INT(-$N71/30)+1)+(INT(-$N71/30)+1--$N71/30)*SUMIFS(56:56,$1:$1,EG$1+INT(-$N71/30))))</f>
        <v>0</v>
      </c>
      <c r="EH71" s="40">
        <f>IF(EH$7="",0,IF(EH$1=MAX($1:$1),$R56-SUM($T71:EG71),IF(EH$1=1,SUMIFS(56:56,$1:$1,"&gt;="&amp;1,$1:$1,"&lt;="&amp;INT(-$N71/30))+(-$N71/30-INT(-$N71/30))*SUMIFS(56:56,$1:$1,INT(-$N71/30)+1),0)+(-$N71/30-INT(-$N71/30))*SUMIFS(56:56,$1:$1,EH$1+INT(-$N71/30)+1)+(INT(-$N71/30)+1--$N71/30)*SUMIFS(56:56,$1:$1,EH$1+INT(-$N71/30))))</f>
        <v>0</v>
      </c>
      <c r="EI71" s="40">
        <f>IF(EI$7="",0,IF(EI$1=MAX($1:$1),$R56-SUM($T71:EH71),IF(EI$1=1,SUMIFS(56:56,$1:$1,"&gt;="&amp;1,$1:$1,"&lt;="&amp;INT(-$N71/30))+(-$N71/30-INT(-$N71/30))*SUMIFS(56:56,$1:$1,INT(-$N71/30)+1),0)+(-$N71/30-INT(-$N71/30))*SUMIFS(56:56,$1:$1,EI$1+INT(-$N71/30)+1)+(INT(-$N71/30)+1--$N71/30)*SUMIFS(56:56,$1:$1,EI$1+INT(-$N71/30))))</f>
        <v>0</v>
      </c>
      <c r="EJ71" s="40">
        <f>IF(EJ$7="",0,IF(EJ$1=MAX($1:$1),$R56-SUM($T71:EI71),IF(EJ$1=1,SUMIFS(56:56,$1:$1,"&gt;="&amp;1,$1:$1,"&lt;="&amp;INT(-$N71/30))+(-$N71/30-INT(-$N71/30))*SUMIFS(56:56,$1:$1,INT(-$N71/30)+1),0)+(-$N71/30-INT(-$N71/30))*SUMIFS(56:56,$1:$1,EJ$1+INT(-$N71/30)+1)+(INT(-$N71/30)+1--$N71/30)*SUMIFS(56:56,$1:$1,EJ$1+INT(-$N71/30))))</f>
        <v>0</v>
      </c>
      <c r="EK71" s="40">
        <f>IF(EK$7="",0,IF(EK$1=MAX($1:$1),$R56-SUM($T71:EJ71),IF(EK$1=1,SUMIFS(56:56,$1:$1,"&gt;="&amp;1,$1:$1,"&lt;="&amp;INT(-$N71/30))+(-$N71/30-INT(-$N71/30))*SUMIFS(56:56,$1:$1,INT(-$N71/30)+1),0)+(-$N71/30-INT(-$N71/30))*SUMIFS(56:56,$1:$1,EK$1+INT(-$N71/30)+1)+(INT(-$N71/30)+1--$N71/30)*SUMIFS(56:56,$1:$1,EK$1+INT(-$N71/30))))</f>
        <v>0</v>
      </c>
      <c r="EL71" s="40">
        <f>IF(EL$7="",0,IF(EL$1=MAX($1:$1),$R56-SUM($T71:EK71),IF(EL$1=1,SUMIFS(56:56,$1:$1,"&gt;="&amp;1,$1:$1,"&lt;="&amp;INT(-$N71/30))+(-$N71/30-INT(-$N71/30))*SUMIFS(56:56,$1:$1,INT(-$N71/30)+1),0)+(-$N71/30-INT(-$N71/30))*SUMIFS(56:56,$1:$1,EL$1+INT(-$N71/30)+1)+(INT(-$N71/30)+1--$N71/30)*SUMIFS(56:56,$1:$1,EL$1+INT(-$N71/30))))</f>
        <v>0</v>
      </c>
      <c r="EM71" s="40">
        <f>IF(EM$7="",0,IF(EM$1=MAX($1:$1),$R56-SUM($T71:EL71),IF(EM$1=1,SUMIFS(56:56,$1:$1,"&gt;="&amp;1,$1:$1,"&lt;="&amp;INT(-$N71/30))+(-$N71/30-INT(-$N71/30))*SUMIFS(56:56,$1:$1,INT(-$N71/30)+1),0)+(-$N71/30-INT(-$N71/30))*SUMIFS(56:56,$1:$1,EM$1+INT(-$N71/30)+1)+(INT(-$N71/30)+1--$N71/30)*SUMIFS(56:56,$1:$1,EM$1+INT(-$N71/30))))</f>
        <v>0</v>
      </c>
      <c r="EN71" s="40">
        <f>IF(EN$7="",0,IF(EN$1=MAX($1:$1),$R56-SUM($T71:EM71),IF(EN$1=1,SUMIFS(56:56,$1:$1,"&gt;="&amp;1,$1:$1,"&lt;="&amp;INT(-$N71/30))+(-$N71/30-INT(-$N71/30))*SUMIFS(56:56,$1:$1,INT(-$N71/30)+1),0)+(-$N71/30-INT(-$N71/30))*SUMIFS(56:56,$1:$1,EN$1+INT(-$N71/30)+1)+(INT(-$N71/30)+1--$N71/30)*SUMIFS(56:56,$1:$1,EN$1+INT(-$N71/30))))</f>
        <v>0</v>
      </c>
      <c r="EO71" s="40">
        <f>IF(EO$7="",0,IF(EO$1=MAX($1:$1),$R56-SUM($T71:EN71),IF(EO$1=1,SUMIFS(56:56,$1:$1,"&gt;="&amp;1,$1:$1,"&lt;="&amp;INT(-$N71/30))+(-$N71/30-INT(-$N71/30))*SUMIFS(56:56,$1:$1,INT(-$N71/30)+1),0)+(-$N71/30-INT(-$N71/30))*SUMIFS(56:56,$1:$1,EO$1+INT(-$N71/30)+1)+(INT(-$N71/30)+1--$N71/30)*SUMIFS(56:56,$1:$1,EO$1+INT(-$N71/30))))</f>
        <v>0</v>
      </c>
      <c r="EP71" s="40">
        <f>IF(EP$7="",0,IF(EP$1=MAX($1:$1),$R56-SUM($T71:EO71),IF(EP$1=1,SUMIFS(56:56,$1:$1,"&gt;="&amp;1,$1:$1,"&lt;="&amp;INT(-$N71/30))+(-$N71/30-INT(-$N71/30))*SUMIFS(56:56,$1:$1,INT(-$N71/30)+1),0)+(-$N71/30-INT(-$N71/30))*SUMIFS(56:56,$1:$1,EP$1+INT(-$N71/30)+1)+(INT(-$N71/30)+1--$N71/30)*SUMIFS(56:56,$1:$1,EP$1+INT(-$N71/30))))</f>
        <v>0</v>
      </c>
      <c r="EQ71" s="40">
        <f>IF(EQ$7="",0,IF(EQ$1=MAX($1:$1),$R56-SUM($T71:EP71),IF(EQ$1=1,SUMIFS(56:56,$1:$1,"&gt;="&amp;1,$1:$1,"&lt;="&amp;INT(-$N71/30))+(-$N71/30-INT(-$N71/30))*SUMIFS(56:56,$1:$1,INT(-$N71/30)+1),0)+(-$N71/30-INT(-$N71/30))*SUMIFS(56:56,$1:$1,EQ$1+INT(-$N71/30)+1)+(INT(-$N71/30)+1--$N71/30)*SUMIFS(56:56,$1:$1,EQ$1+INT(-$N71/30))))</f>
        <v>0</v>
      </c>
      <c r="ER71" s="40">
        <f>IF(ER$7="",0,IF(ER$1=MAX($1:$1),$R56-SUM($T71:EQ71),IF(ER$1=1,SUMIFS(56:56,$1:$1,"&gt;="&amp;1,$1:$1,"&lt;="&amp;INT(-$N71/30))+(-$N71/30-INT(-$N71/30))*SUMIFS(56:56,$1:$1,INT(-$N71/30)+1),0)+(-$N71/30-INT(-$N71/30))*SUMIFS(56:56,$1:$1,ER$1+INT(-$N71/30)+1)+(INT(-$N71/30)+1--$N71/30)*SUMIFS(56:56,$1:$1,ER$1+INT(-$N71/30))))</f>
        <v>0</v>
      </c>
      <c r="ES71" s="40">
        <f>IF(ES$7="",0,IF(ES$1=MAX($1:$1),$R56-SUM($T71:ER71),IF(ES$1=1,SUMIFS(56:56,$1:$1,"&gt;="&amp;1,$1:$1,"&lt;="&amp;INT(-$N71/30))+(-$N71/30-INT(-$N71/30))*SUMIFS(56:56,$1:$1,INT(-$N71/30)+1),0)+(-$N71/30-INT(-$N71/30))*SUMIFS(56:56,$1:$1,ES$1+INT(-$N71/30)+1)+(INT(-$N71/30)+1--$N71/30)*SUMIFS(56:56,$1:$1,ES$1+INT(-$N71/30))))</f>
        <v>0</v>
      </c>
      <c r="ET71" s="40">
        <f>IF(ET$7="",0,IF(ET$1=MAX($1:$1),$R56-SUM($T71:ES71),IF(ET$1=1,SUMIFS(56:56,$1:$1,"&gt;="&amp;1,$1:$1,"&lt;="&amp;INT(-$N71/30))+(-$N71/30-INT(-$N71/30))*SUMIFS(56:56,$1:$1,INT(-$N71/30)+1),0)+(-$N71/30-INT(-$N71/30))*SUMIFS(56:56,$1:$1,ET$1+INT(-$N71/30)+1)+(INT(-$N71/30)+1--$N71/30)*SUMIFS(56:56,$1:$1,ET$1+INT(-$N71/30))))</f>
        <v>0</v>
      </c>
      <c r="EU71" s="40">
        <f>IF(EU$7="",0,IF(EU$1=MAX($1:$1),$R56-SUM($T71:ET71),IF(EU$1=1,SUMIFS(56:56,$1:$1,"&gt;="&amp;1,$1:$1,"&lt;="&amp;INT(-$N71/30))+(-$N71/30-INT(-$N71/30))*SUMIFS(56:56,$1:$1,INT(-$N71/30)+1),0)+(-$N71/30-INT(-$N71/30))*SUMIFS(56:56,$1:$1,EU$1+INT(-$N71/30)+1)+(INT(-$N71/30)+1--$N71/30)*SUMIFS(56:56,$1:$1,EU$1+INT(-$N71/30))))</f>
        <v>0</v>
      </c>
      <c r="EV71" s="40">
        <f>IF(EV$7="",0,IF(EV$1=MAX($1:$1),$R56-SUM($T71:EU71),IF(EV$1=1,SUMIFS(56:56,$1:$1,"&gt;="&amp;1,$1:$1,"&lt;="&amp;INT(-$N71/30))+(-$N71/30-INT(-$N71/30))*SUMIFS(56:56,$1:$1,INT(-$N71/30)+1),0)+(-$N71/30-INT(-$N71/30))*SUMIFS(56:56,$1:$1,EV$1+INT(-$N71/30)+1)+(INT(-$N71/30)+1--$N71/30)*SUMIFS(56:56,$1:$1,EV$1+INT(-$N71/30))))</f>
        <v>0</v>
      </c>
      <c r="EW71" s="40">
        <f>IF(EW$7="",0,IF(EW$1=MAX($1:$1),$R56-SUM($T71:EV71),IF(EW$1=1,SUMIFS(56:56,$1:$1,"&gt;="&amp;1,$1:$1,"&lt;="&amp;INT(-$N71/30))+(-$N71/30-INT(-$N71/30))*SUMIFS(56:56,$1:$1,INT(-$N71/30)+1),0)+(-$N71/30-INT(-$N71/30))*SUMIFS(56:56,$1:$1,EW$1+INT(-$N71/30)+1)+(INT(-$N71/30)+1--$N71/30)*SUMIFS(56:56,$1:$1,EW$1+INT(-$N71/30))))</f>
        <v>0</v>
      </c>
      <c r="EX71" s="40">
        <f>IF(EX$7="",0,IF(EX$1=MAX($1:$1),$R56-SUM($T71:EW71),IF(EX$1=1,SUMIFS(56:56,$1:$1,"&gt;="&amp;1,$1:$1,"&lt;="&amp;INT(-$N71/30))+(-$N71/30-INT(-$N71/30))*SUMIFS(56:56,$1:$1,INT(-$N71/30)+1),0)+(-$N71/30-INT(-$N71/30))*SUMIFS(56:56,$1:$1,EX$1+INT(-$N71/30)+1)+(INT(-$N71/30)+1--$N71/30)*SUMIFS(56:56,$1:$1,EX$1+INT(-$N71/30))))</f>
        <v>0</v>
      </c>
      <c r="EY71" s="40">
        <f>IF(EY$7="",0,IF(EY$1=MAX($1:$1),$R56-SUM($T71:EX71),IF(EY$1=1,SUMIFS(56:56,$1:$1,"&gt;="&amp;1,$1:$1,"&lt;="&amp;INT(-$N71/30))+(-$N71/30-INT(-$N71/30))*SUMIFS(56:56,$1:$1,INT(-$N71/30)+1),0)+(-$N71/30-INT(-$N71/30))*SUMIFS(56:56,$1:$1,EY$1+INT(-$N71/30)+1)+(INT(-$N71/30)+1--$N71/30)*SUMIFS(56:56,$1:$1,EY$1+INT(-$N71/30))))</f>
        <v>0</v>
      </c>
      <c r="EZ71" s="40">
        <f>IF(EZ$7="",0,IF(EZ$1=MAX($1:$1),$R56-SUM($T71:EY71),IF(EZ$1=1,SUMIFS(56:56,$1:$1,"&gt;="&amp;1,$1:$1,"&lt;="&amp;INT(-$N71/30))+(-$N71/30-INT(-$N71/30))*SUMIFS(56:56,$1:$1,INT(-$N71/30)+1),0)+(-$N71/30-INT(-$N71/30))*SUMIFS(56:56,$1:$1,EZ$1+INT(-$N71/30)+1)+(INT(-$N71/30)+1--$N71/30)*SUMIFS(56:56,$1:$1,EZ$1+INT(-$N71/30))))</f>
        <v>0</v>
      </c>
      <c r="FA71" s="40">
        <f>IF(FA$7="",0,IF(FA$1=MAX($1:$1),$R56-SUM($T71:EZ71),IF(FA$1=1,SUMIFS(56:56,$1:$1,"&gt;="&amp;1,$1:$1,"&lt;="&amp;INT(-$N71/30))+(-$N71/30-INT(-$N71/30))*SUMIFS(56:56,$1:$1,INT(-$N71/30)+1),0)+(-$N71/30-INT(-$N71/30))*SUMIFS(56:56,$1:$1,FA$1+INT(-$N71/30)+1)+(INT(-$N71/30)+1--$N71/30)*SUMIFS(56:56,$1:$1,FA$1+INT(-$N71/30))))</f>
        <v>0</v>
      </c>
      <c r="FB71" s="40">
        <f>IF(FB$7="",0,IF(FB$1=MAX($1:$1),$R56-SUM($T71:FA71),IF(FB$1=1,SUMIFS(56:56,$1:$1,"&gt;="&amp;1,$1:$1,"&lt;="&amp;INT(-$N71/30))+(-$N71/30-INT(-$N71/30))*SUMIFS(56:56,$1:$1,INT(-$N71/30)+1),0)+(-$N71/30-INT(-$N71/30))*SUMIFS(56:56,$1:$1,FB$1+INT(-$N71/30)+1)+(INT(-$N71/30)+1--$N71/30)*SUMIFS(56:56,$1:$1,FB$1+INT(-$N71/30))))</f>
        <v>0</v>
      </c>
      <c r="FC71" s="40">
        <f>IF(FC$7="",0,IF(FC$1=MAX($1:$1),$R56-SUM($T71:FB71),IF(FC$1=1,SUMIFS(56:56,$1:$1,"&gt;="&amp;1,$1:$1,"&lt;="&amp;INT(-$N71/30))+(-$N71/30-INT(-$N71/30))*SUMIFS(56:56,$1:$1,INT(-$N71/30)+1),0)+(-$N71/30-INT(-$N71/30))*SUMIFS(56:56,$1:$1,FC$1+INT(-$N71/30)+1)+(INT(-$N71/30)+1--$N71/30)*SUMIFS(56:56,$1:$1,FC$1+INT(-$N71/30))))</f>
        <v>0</v>
      </c>
      <c r="FD71" s="40">
        <f>IF(FD$7="",0,IF(FD$1=MAX($1:$1),$R56-SUM($T71:FC71),IF(FD$1=1,SUMIFS(56:56,$1:$1,"&gt;="&amp;1,$1:$1,"&lt;="&amp;INT(-$N71/30))+(-$N71/30-INT(-$N71/30))*SUMIFS(56:56,$1:$1,INT(-$N71/30)+1),0)+(-$N71/30-INT(-$N71/30))*SUMIFS(56:56,$1:$1,FD$1+INT(-$N71/30)+1)+(INT(-$N71/30)+1--$N71/30)*SUMIFS(56:56,$1:$1,FD$1+INT(-$N71/30))))</f>
        <v>0</v>
      </c>
      <c r="FE71" s="40">
        <f>IF(FE$7="",0,IF(FE$1=MAX($1:$1),$R56-SUM($T71:FD71),IF(FE$1=1,SUMIFS(56:56,$1:$1,"&gt;="&amp;1,$1:$1,"&lt;="&amp;INT(-$N71/30))+(-$N71/30-INT(-$N71/30))*SUMIFS(56:56,$1:$1,INT(-$N71/30)+1),0)+(-$N71/30-INT(-$N71/30))*SUMIFS(56:56,$1:$1,FE$1+INT(-$N71/30)+1)+(INT(-$N71/30)+1--$N71/30)*SUMIFS(56:56,$1:$1,FE$1+INT(-$N71/30))))</f>
        <v>0</v>
      </c>
      <c r="FF71" s="40">
        <f>IF(FF$7="",0,IF(FF$1=MAX($1:$1),$R56-SUM($T71:FE71),IF(FF$1=1,SUMIFS(56:56,$1:$1,"&gt;="&amp;1,$1:$1,"&lt;="&amp;INT(-$N71/30))+(-$N71/30-INT(-$N71/30))*SUMIFS(56:56,$1:$1,INT(-$N71/30)+1),0)+(-$N71/30-INT(-$N71/30))*SUMIFS(56:56,$1:$1,FF$1+INT(-$N71/30)+1)+(INT(-$N71/30)+1--$N71/30)*SUMIFS(56:56,$1:$1,FF$1+INT(-$N71/30))))</f>
        <v>0</v>
      </c>
      <c r="FG71" s="40">
        <f>IF(FG$7="",0,IF(FG$1=MAX($1:$1),$R56-SUM($T71:FF71),IF(FG$1=1,SUMIFS(56:56,$1:$1,"&gt;="&amp;1,$1:$1,"&lt;="&amp;INT(-$N71/30))+(-$N71/30-INT(-$N71/30))*SUMIFS(56:56,$1:$1,INT(-$N71/30)+1),0)+(-$N71/30-INT(-$N71/30))*SUMIFS(56:56,$1:$1,FG$1+INT(-$N71/30)+1)+(INT(-$N71/30)+1--$N71/30)*SUMIFS(56:56,$1:$1,FG$1+INT(-$N71/30))))</f>
        <v>0</v>
      </c>
      <c r="FH71" s="40">
        <f>IF(FH$7="",0,IF(FH$1=MAX($1:$1),$R56-SUM($T71:FG71),IF(FH$1=1,SUMIFS(56:56,$1:$1,"&gt;="&amp;1,$1:$1,"&lt;="&amp;INT(-$N71/30))+(-$N71/30-INT(-$N71/30))*SUMIFS(56:56,$1:$1,INT(-$N71/30)+1),0)+(-$N71/30-INT(-$N71/30))*SUMIFS(56:56,$1:$1,FH$1+INT(-$N71/30)+1)+(INT(-$N71/30)+1--$N71/30)*SUMIFS(56:56,$1:$1,FH$1+INT(-$N71/30))))</f>
        <v>0</v>
      </c>
      <c r="FI71" s="40">
        <f>IF(FI$7="",0,IF(FI$1=MAX($1:$1),$R56-SUM($T71:FH71),IF(FI$1=1,SUMIFS(56:56,$1:$1,"&gt;="&amp;1,$1:$1,"&lt;="&amp;INT(-$N71/30))+(-$N71/30-INT(-$N71/30))*SUMIFS(56:56,$1:$1,INT(-$N71/30)+1),0)+(-$N71/30-INT(-$N71/30))*SUMIFS(56:56,$1:$1,FI$1+INT(-$N71/30)+1)+(INT(-$N71/30)+1--$N71/30)*SUMIFS(56:56,$1:$1,FI$1+INT(-$N71/30))))</f>
        <v>0</v>
      </c>
      <c r="FJ71" s="40">
        <f>IF(FJ$7="",0,IF(FJ$1=MAX($1:$1),$R56-SUM($T71:FI71),IF(FJ$1=1,SUMIFS(56:56,$1:$1,"&gt;="&amp;1,$1:$1,"&lt;="&amp;INT(-$N71/30))+(-$N71/30-INT(-$N71/30))*SUMIFS(56:56,$1:$1,INT(-$N71/30)+1),0)+(-$N71/30-INT(-$N71/30))*SUMIFS(56:56,$1:$1,FJ$1+INT(-$N71/30)+1)+(INT(-$N71/30)+1--$N71/30)*SUMIFS(56:56,$1:$1,FJ$1+INT(-$N71/30))))</f>
        <v>0</v>
      </c>
      <c r="FK71" s="40">
        <f>IF(FK$7="",0,IF(FK$1=MAX($1:$1),$R56-SUM($T71:FJ71),IF(FK$1=1,SUMIFS(56:56,$1:$1,"&gt;="&amp;1,$1:$1,"&lt;="&amp;INT(-$N71/30))+(-$N71/30-INT(-$N71/30))*SUMIFS(56:56,$1:$1,INT(-$N71/30)+1),0)+(-$N71/30-INT(-$N71/30))*SUMIFS(56:56,$1:$1,FK$1+INT(-$N71/30)+1)+(INT(-$N71/30)+1--$N71/30)*SUMIFS(56:56,$1:$1,FK$1+INT(-$N71/30))))</f>
        <v>0</v>
      </c>
      <c r="FL71" s="40">
        <f>IF(FL$7="",0,IF(FL$1=MAX($1:$1),$R56-SUM($T71:FK71),IF(FL$1=1,SUMIFS(56:56,$1:$1,"&gt;="&amp;1,$1:$1,"&lt;="&amp;INT(-$N71/30))+(-$N71/30-INT(-$N71/30))*SUMIFS(56:56,$1:$1,INT(-$N71/30)+1),0)+(-$N71/30-INT(-$N71/30))*SUMIFS(56:56,$1:$1,FL$1+INT(-$N71/30)+1)+(INT(-$N71/30)+1--$N71/30)*SUMIFS(56:56,$1:$1,FL$1+INT(-$N71/30))))</f>
        <v>0</v>
      </c>
      <c r="FM71" s="40">
        <f>IF(FM$7="",0,IF(FM$1=MAX($1:$1),$R56-SUM($T71:FL71),IF(FM$1=1,SUMIFS(56:56,$1:$1,"&gt;="&amp;1,$1:$1,"&lt;="&amp;INT(-$N71/30))+(-$N71/30-INT(-$N71/30))*SUMIFS(56:56,$1:$1,INT(-$N71/30)+1),0)+(-$N71/30-INT(-$N71/30))*SUMIFS(56:56,$1:$1,FM$1+INT(-$N71/30)+1)+(INT(-$N71/30)+1--$N71/30)*SUMIFS(56:56,$1:$1,FM$1+INT(-$N71/30))))</f>
        <v>0</v>
      </c>
      <c r="FN71" s="40">
        <f>IF(FN$7="",0,IF(FN$1=MAX($1:$1),$R56-SUM($T71:FM71),IF(FN$1=1,SUMIFS(56:56,$1:$1,"&gt;="&amp;1,$1:$1,"&lt;="&amp;INT(-$N71/30))+(-$N71/30-INT(-$N71/30))*SUMIFS(56:56,$1:$1,INT(-$N71/30)+1),0)+(-$N71/30-INT(-$N71/30))*SUMIFS(56:56,$1:$1,FN$1+INT(-$N71/30)+1)+(INT(-$N71/30)+1--$N71/30)*SUMIFS(56:56,$1:$1,FN$1+INT(-$N71/30))))</f>
        <v>0</v>
      </c>
      <c r="FO71" s="40">
        <f>IF(FO$7="",0,IF(FO$1=MAX($1:$1),$R56-SUM($T71:FN71),IF(FO$1=1,SUMIFS(56:56,$1:$1,"&gt;="&amp;1,$1:$1,"&lt;="&amp;INT(-$N71/30))+(-$N71/30-INT(-$N71/30))*SUMIFS(56:56,$1:$1,INT(-$N71/30)+1),0)+(-$N71/30-INT(-$N71/30))*SUMIFS(56:56,$1:$1,FO$1+INT(-$N71/30)+1)+(INT(-$N71/30)+1--$N71/30)*SUMIFS(56:56,$1:$1,FO$1+INT(-$N71/30))))</f>
        <v>0</v>
      </c>
      <c r="FP71" s="40">
        <f>IF(FP$7="",0,IF(FP$1=MAX($1:$1),$R56-SUM($T71:FO71),IF(FP$1=1,SUMIFS(56:56,$1:$1,"&gt;="&amp;1,$1:$1,"&lt;="&amp;INT(-$N71/30))+(-$N71/30-INT(-$N71/30))*SUMIFS(56:56,$1:$1,INT(-$N71/30)+1),0)+(-$N71/30-INT(-$N71/30))*SUMIFS(56:56,$1:$1,FP$1+INT(-$N71/30)+1)+(INT(-$N71/30)+1--$N71/30)*SUMIFS(56:56,$1:$1,FP$1+INT(-$N71/30))))</f>
        <v>0</v>
      </c>
      <c r="FQ71" s="40">
        <f>IF(FQ$7="",0,IF(FQ$1=MAX($1:$1),$R56-SUM($T71:FP71),IF(FQ$1=1,SUMIFS(56:56,$1:$1,"&gt;="&amp;1,$1:$1,"&lt;="&amp;INT(-$N71/30))+(-$N71/30-INT(-$N71/30))*SUMIFS(56:56,$1:$1,INT(-$N71/30)+1),0)+(-$N71/30-INT(-$N71/30))*SUMIFS(56:56,$1:$1,FQ$1+INT(-$N71/30)+1)+(INT(-$N71/30)+1--$N71/30)*SUMIFS(56:56,$1:$1,FQ$1+INT(-$N71/30))))</f>
        <v>0</v>
      </c>
      <c r="FR71" s="40">
        <f>IF(FR$7="",0,IF(FR$1=MAX($1:$1),$R56-SUM($T71:FQ71),IF(FR$1=1,SUMIFS(56:56,$1:$1,"&gt;="&amp;1,$1:$1,"&lt;="&amp;INT(-$N71/30))+(-$N71/30-INT(-$N71/30))*SUMIFS(56:56,$1:$1,INT(-$N71/30)+1),0)+(-$N71/30-INT(-$N71/30))*SUMIFS(56:56,$1:$1,FR$1+INT(-$N71/30)+1)+(INT(-$N71/30)+1--$N71/30)*SUMIFS(56:56,$1:$1,FR$1+INT(-$N71/30))))</f>
        <v>0</v>
      </c>
      <c r="FS71" s="40">
        <f>IF(FS$7="",0,IF(FS$1=MAX($1:$1),$R56-SUM($T71:FR71),IF(FS$1=1,SUMIFS(56:56,$1:$1,"&gt;="&amp;1,$1:$1,"&lt;="&amp;INT(-$N71/30))+(-$N71/30-INT(-$N71/30))*SUMIFS(56:56,$1:$1,INT(-$N71/30)+1),0)+(-$N71/30-INT(-$N71/30))*SUMIFS(56:56,$1:$1,FS$1+INT(-$N71/30)+1)+(INT(-$N71/30)+1--$N71/30)*SUMIFS(56:56,$1:$1,FS$1+INT(-$N71/30))))</f>
        <v>0</v>
      </c>
      <c r="FT71" s="40">
        <f>IF(FT$7="",0,IF(FT$1=MAX($1:$1),$R56-SUM($T71:FS71),IF(FT$1=1,SUMIFS(56:56,$1:$1,"&gt;="&amp;1,$1:$1,"&lt;="&amp;INT(-$N71/30))+(-$N71/30-INT(-$N71/30))*SUMIFS(56:56,$1:$1,INT(-$N71/30)+1),0)+(-$N71/30-INT(-$N71/30))*SUMIFS(56:56,$1:$1,FT$1+INT(-$N71/30)+1)+(INT(-$N71/30)+1--$N71/30)*SUMIFS(56:56,$1:$1,FT$1+INT(-$N71/30))))</f>
        <v>0</v>
      </c>
      <c r="FU71" s="40">
        <f>IF(FU$7="",0,IF(FU$1=MAX($1:$1),$R56-SUM($T71:FT71),IF(FU$1=1,SUMIFS(56:56,$1:$1,"&gt;="&amp;1,$1:$1,"&lt;="&amp;INT(-$N71/30))+(-$N71/30-INT(-$N71/30))*SUMIFS(56:56,$1:$1,INT(-$N71/30)+1),0)+(-$N71/30-INT(-$N71/30))*SUMIFS(56:56,$1:$1,FU$1+INT(-$N71/30)+1)+(INT(-$N71/30)+1--$N71/30)*SUMIFS(56:56,$1:$1,FU$1+INT(-$N71/30))))</f>
        <v>0</v>
      </c>
      <c r="FV71" s="40">
        <f>IF(FV$7="",0,IF(FV$1=MAX($1:$1),$R56-SUM($T71:FU71),IF(FV$1=1,SUMIFS(56:56,$1:$1,"&gt;="&amp;1,$1:$1,"&lt;="&amp;INT(-$N71/30))+(-$N71/30-INT(-$N71/30))*SUMIFS(56:56,$1:$1,INT(-$N71/30)+1),0)+(-$N71/30-INT(-$N71/30))*SUMIFS(56:56,$1:$1,FV$1+INT(-$N71/30)+1)+(INT(-$N71/30)+1--$N71/30)*SUMIFS(56:56,$1:$1,FV$1+INT(-$N71/30))))</f>
        <v>0</v>
      </c>
      <c r="FW71" s="40">
        <f>IF(FW$7="",0,IF(FW$1=MAX($1:$1),$R56-SUM($T71:FV71),IF(FW$1=1,SUMIFS(56:56,$1:$1,"&gt;="&amp;1,$1:$1,"&lt;="&amp;INT(-$N71/30))+(-$N71/30-INT(-$N71/30))*SUMIFS(56:56,$1:$1,INT(-$N71/30)+1),0)+(-$N71/30-INT(-$N71/30))*SUMIFS(56:56,$1:$1,FW$1+INT(-$N71/30)+1)+(INT(-$N71/30)+1--$N71/30)*SUMIFS(56:56,$1:$1,FW$1+INT(-$N71/30))))</f>
        <v>0</v>
      </c>
      <c r="FX71" s="40">
        <f>IF(FX$7="",0,IF(FX$1=MAX($1:$1),$R56-SUM($T71:FW71),IF(FX$1=1,SUMIFS(56:56,$1:$1,"&gt;="&amp;1,$1:$1,"&lt;="&amp;INT(-$N71/30))+(-$N71/30-INT(-$N71/30))*SUMIFS(56:56,$1:$1,INT(-$N71/30)+1),0)+(-$N71/30-INT(-$N71/30))*SUMIFS(56:56,$1:$1,FX$1+INT(-$N71/30)+1)+(INT(-$N71/30)+1--$N71/30)*SUMIFS(56:56,$1:$1,FX$1+INT(-$N71/30))))</f>
        <v>0</v>
      </c>
      <c r="FY71" s="40">
        <f>IF(FY$7="",0,IF(FY$1=MAX($1:$1),$R56-SUM($T71:FX71),IF(FY$1=1,SUMIFS(56:56,$1:$1,"&gt;="&amp;1,$1:$1,"&lt;="&amp;INT(-$N71/30))+(-$N71/30-INT(-$N71/30))*SUMIFS(56:56,$1:$1,INT(-$N71/30)+1),0)+(-$N71/30-INT(-$N71/30))*SUMIFS(56:56,$1:$1,FY$1+INT(-$N71/30)+1)+(INT(-$N71/30)+1--$N71/30)*SUMIFS(56:56,$1:$1,FY$1+INT(-$N71/30))))</f>
        <v>0</v>
      </c>
      <c r="FZ71" s="40">
        <f>IF(FZ$7="",0,IF(FZ$1=MAX($1:$1),$R56-SUM($T71:FY71),IF(FZ$1=1,SUMIFS(56:56,$1:$1,"&gt;="&amp;1,$1:$1,"&lt;="&amp;INT(-$N71/30))+(-$N71/30-INT(-$N71/30))*SUMIFS(56:56,$1:$1,INT(-$N71/30)+1),0)+(-$N71/30-INT(-$N71/30))*SUMIFS(56:56,$1:$1,FZ$1+INT(-$N71/30)+1)+(INT(-$N71/30)+1--$N71/30)*SUMIFS(56:56,$1:$1,FZ$1+INT(-$N71/30))))</f>
        <v>0</v>
      </c>
      <c r="GA71" s="40">
        <f>IF(GA$7="",0,IF(GA$1=MAX($1:$1),$R56-SUM($T71:FZ71),IF(GA$1=1,SUMIFS(56:56,$1:$1,"&gt;="&amp;1,$1:$1,"&lt;="&amp;INT(-$N71/30))+(-$N71/30-INT(-$N71/30))*SUMIFS(56:56,$1:$1,INT(-$N71/30)+1),0)+(-$N71/30-INT(-$N71/30))*SUMIFS(56:56,$1:$1,GA$1+INT(-$N71/30)+1)+(INT(-$N71/30)+1--$N71/30)*SUMIFS(56:56,$1:$1,GA$1+INT(-$N71/30))))</f>
        <v>0</v>
      </c>
      <c r="GB71" s="40">
        <f>IF(GB$7="",0,IF(GB$1=MAX($1:$1),$R56-SUM($T71:GA71),IF(GB$1=1,SUMIFS(56:56,$1:$1,"&gt;="&amp;1,$1:$1,"&lt;="&amp;INT(-$N71/30))+(-$N71/30-INT(-$N71/30))*SUMIFS(56:56,$1:$1,INT(-$N71/30)+1),0)+(-$N71/30-INT(-$N71/30))*SUMIFS(56:56,$1:$1,GB$1+INT(-$N71/30)+1)+(INT(-$N71/30)+1--$N71/30)*SUMIFS(56:56,$1:$1,GB$1+INT(-$N71/30))))</f>
        <v>0</v>
      </c>
      <c r="GC71" s="40">
        <f>IF(GC$7="",0,IF(GC$1=MAX($1:$1),$R56-SUM($T71:GB71),IF(GC$1=1,SUMIFS(56:56,$1:$1,"&gt;="&amp;1,$1:$1,"&lt;="&amp;INT(-$N71/30))+(-$N71/30-INT(-$N71/30))*SUMIFS(56:56,$1:$1,INT(-$N71/30)+1),0)+(-$N71/30-INT(-$N71/30))*SUMIFS(56:56,$1:$1,GC$1+INT(-$N71/30)+1)+(INT(-$N71/30)+1--$N71/30)*SUMIFS(56:56,$1:$1,GC$1+INT(-$N71/30))))</f>
        <v>0</v>
      </c>
      <c r="GD71" s="40">
        <f>IF(GD$7="",0,IF(GD$1=MAX($1:$1),$R56-SUM($T71:GC71),IF(GD$1=1,SUMIFS(56:56,$1:$1,"&gt;="&amp;1,$1:$1,"&lt;="&amp;INT(-$N71/30))+(-$N71/30-INT(-$N71/30))*SUMIFS(56:56,$1:$1,INT(-$N71/30)+1),0)+(-$N71/30-INT(-$N71/30))*SUMIFS(56:56,$1:$1,GD$1+INT(-$N71/30)+1)+(INT(-$N71/30)+1--$N71/30)*SUMIFS(56:56,$1:$1,GD$1+INT(-$N71/30))))</f>
        <v>0</v>
      </c>
      <c r="GE71" s="40">
        <f>IF(GE$7="",0,IF(GE$1=MAX($1:$1),$R56-SUM($T71:GD71),IF(GE$1=1,SUMIFS(56:56,$1:$1,"&gt;="&amp;1,$1:$1,"&lt;="&amp;INT(-$N71/30))+(-$N71/30-INT(-$N71/30))*SUMIFS(56:56,$1:$1,INT(-$N71/30)+1),0)+(-$N71/30-INT(-$N71/30))*SUMIFS(56:56,$1:$1,GE$1+INT(-$N71/30)+1)+(INT(-$N71/30)+1--$N71/30)*SUMIFS(56:56,$1:$1,GE$1+INT(-$N71/30))))</f>
        <v>0</v>
      </c>
      <c r="GF71" s="40">
        <f>IF(GF$7="",0,IF(GF$1=MAX($1:$1),$R56-SUM($T71:GE71),IF(GF$1=1,SUMIFS(56:56,$1:$1,"&gt;="&amp;1,$1:$1,"&lt;="&amp;INT(-$N71/30))+(-$N71/30-INT(-$N71/30))*SUMIFS(56:56,$1:$1,INT(-$N71/30)+1),0)+(-$N71/30-INT(-$N71/30))*SUMIFS(56:56,$1:$1,GF$1+INT(-$N71/30)+1)+(INT(-$N71/30)+1--$N71/30)*SUMIFS(56:56,$1:$1,GF$1+INT(-$N71/30))))</f>
        <v>0</v>
      </c>
      <c r="GG71" s="40">
        <f>IF(GG$7="",0,IF(GG$1=MAX($1:$1),$R56-SUM($T71:GF71),IF(GG$1=1,SUMIFS(56:56,$1:$1,"&gt;="&amp;1,$1:$1,"&lt;="&amp;INT(-$N71/30))+(-$N71/30-INT(-$N71/30))*SUMIFS(56:56,$1:$1,INT(-$N71/30)+1),0)+(-$N71/30-INT(-$N71/30))*SUMIFS(56:56,$1:$1,GG$1+INT(-$N71/30)+1)+(INT(-$N71/30)+1--$N71/30)*SUMIFS(56:56,$1:$1,GG$1+INT(-$N71/30))))</f>
        <v>0</v>
      </c>
      <c r="GH71" s="40">
        <f>IF(GH$7="",0,IF(GH$1=MAX($1:$1),$R56-SUM($T71:GG71),IF(GH$1=1,SUMIFS(56:56,$1:$1,"&gt;="&amp;1,$1:$1,"&lt;="&amp;INT(-$N71/30))+(-$N71/30-INT(-$N71/30))*SUMIFS(56:56,$1:$1,INT(-$N71/30)+1),0)+(-$N71/30-INT(-$N71/30))*SUMIFS(56:56,$1:$1,GH$1+INT(-$N71/30)+1)+(INT(-$N71/30)+1--$N71/30)*SUMIFS(56:56,$1:$1,GH$1+INT(-$N71/30))))</f>
        <v>0</v>
      </c>
      <c r="GI71" s="40">
        <f>IF(GI$7="",0,IF(GI$1=MAX($1:$1),$R56-SUM($T71:GH71),IF(GI$1=1,SUMIFS(56:56,$1:$1,"&gt;="&amp;1,$1:$1,"&lt;="&amp;INT(-$N71/30))+(-$N71/30-INT(-$N71/30))*SUMIFS(56:56,$1:$1,INT(-$N71/30)+1),0)+(-$N71/30-INT(-$N71/30))*SUMIFS(56:56,$1:$1,GI$1+INT(-$N71/30)+1)+(INT(-$N71/30)+1--$N71/30)*SUMIFS(56:56,$1:$1,GI$1+INT(-$N71/30))))</f>
        <v>0</v>
      </c>
      <c r="GJ71" s="40">
        <f>IF(GJ$7="",0,IF(GJ$1=MAX($1:$1),$R56-SUM($T71:GI71),IF(GJ$1=1,SUMIFS(56:56,$1:$1,"&gt;="&amp;1,$1:$1,"&lt;="&amp;INT(-$N71/30))+(-$N71/30-INT(-$N71/30))*SUMIFS(56:56,$1:$1,INT(-$N71/30)+1),0)+(-$N71/30-INT(-$N71/30))*SUMIFS(56:56,$1:$1,GJ$1+INT(-$N71/30)+1)+(INT(-$N71/30)+1--$N71/30)*SUMIFS(56:56,$1:$1,GJ$1+INT(-$N71/30))))</f>
        <v>0</v>
      </c>
      <c r="GK71" s="40">
        <f>IF(GK$7="",0,IF(GK$1=MAX($1:$1),$R56-SUM($T71:GJ71),IF(GK$1=1,SUMIFS(56:56,$1:$1,"&gt;="&amp;1,$1:$1,"&lt;="&amp;INT(-$N71/30))+(-$N71/30-INT(-$N71/30))*SUMIFS(56:56,$1:$1,INT(-$N71/30)+1),0)+(-$N71/30-INT(-$N71/30))*SUMIFS(56:56,$1:$1,GK$1+INT(-$N71/30)+1)+(INT(-$N71/30)+1--$N71/30)*SUMIFS(56:56,$1:$1,GK$1+INT(-$N71/30))))</f>
        <v>0</v>
      </c>
      <c r="GL71" s="40">
        <f>IF(GL$7="",0,IF(GL$1=MAX($1:$1),$R56-SUM($T71:GK71),IF(GL$1=1,SUMIFS(56:56,$1:$1,"&gt;="&amp;1,$1:$1,"&lt;="&amp;INT(-$N71/30))+(-$N71/30-INT(-$N71/30))*SUMIFS(56:56,$1:$1,INT(-$N71/30)+1),0)+(-$N71/30-INT(-$N71/30))*SUMIFS(56:56,$1:$1,GL$1+INT(-$N71/30)+1)+(INT(-$N71/30)+1--$N71/30)*SUMIFS(56:56,$1:$1,GL$1+INT(-$N71/30))))</f>
        <v>0</v>
      </c>
      <c r="GM71" s="40">
        <f>IF(GM$7="",0,IF(GM$1=MAX($1:$1),$R56-SUM($T71:GL71),IF(GM$1=1,SUMIFS(56:56,$1:$1,"&gt;="&amp;1,$1:$1,"&lt;="&amp;INT(-$N71/30))+(-$N71/30-INT(-$N71/30))*SUMIFS(56:56,$1:$1,INT(-$N71/30)+1),0)+(-$N71/30-INT(-$N71/30))*SUMIFS(56:56,$1:$1,GM$1+INT(-$N71/30)+1)+(INT(-$N71/30)+1--$N71/30)*SUMIFS(56:56,$1:$1,GM$1+INT(-$N71/30))))</f>
        <v>0</v>
      </c>
      <c r="GN71" s="40">
        <f>IF(GN$7="",0,IF(GN$1=MAX($1:$1),$R56-SUM($T71:GM71),IF(GN$1=1,SUMIFS(56:56,$1:$1,"&gt;="&amp;1,$1:$1,"&lt;="&amp;INT(-$N71/30))+(-$N71/30-INT(-$N71/30))*SUMIFS(56:56,$1:$1,INT(-$N71/30)+1),0)+(-$N71/30-INT(-$N71/30))*SUMIFS(56:56,$1:$1,GN$1+INT(-$N71/30)+1)+(INT(-$N71/30)+1--$N71/30)*SUMIFS(56:56,$1:$1,GN$1+INT(-$N71/30))))</f>
        <v>0</v>
      </c>
      <c r="GO71" s="40">
        <f>IF(GO$7="",0,IF(GO$1=MAX($1:$1),$R56-SUM($T71:GN71),IF(GO$1=1,SUMIFS(56:56,$1:$1,"&gt;="&amp;1,$1:$1,"&lt;="&amp;INT(-$N71/30))+(-$N71/30-INT(-$N71/30))*SUMIFS(56:56,$1:$1,INT(-$N71/30)+1),0)+(-$N71/30-INT(-$N71/30))*SUMIFS(56:56,$1:$1,GO$1+INT(-$N71/30)+1)+(INT(-$N71/30)+1--$N71/30)*SUMIFS(56:56,$1:$1,GO$1+INT(-$N71/30))))</f>
        <v>0</v>
      </c>
      <c r="GP71" s="40">
        <f>IF(GP$7="",0,IF(GP$1=MAX($1:$1),$R56-SUM($T71:GO71),IF(GP$1=1,SUMIFS(56:56,$1:$1,"&gt;="&amp;1,$1:$1,"&lt;="&amp;INT(-$N71/30))+(-$N71/30-INT(-$N71/30))*SUMIFS(56:56,$1:$1,INT(-$N71/30)+1),0)+(-$N71/30-INT(-$N71/30))*SUMIFS(56:56,$1:$1,GP$1+INT(-$N71/30)+1)+(INT(-$N71/30)+1--$N71/30)*SUMIFS(56:56,$1:$1,GP$1+INT(-$N71/30))))</f>
        <v>0</v>
      </c>
      <c r="GQ71" s="40">
        <f>IF(GQ$7="",0,IF(GQ$1=MAX($1:$1),$R56-SUM($T71:GP71),IF(GQ$1=1,SUMIFS(56:56,$1:$1,"&gt;="&amp;1,$1:$1,"&lt;="&amp;INT(-$N71/30))+(-$N71/30-INT(-$N71/30))*SUMIFS(56:56,$1:$1,INT(-$N71/30)+1),0)+(-$N71/30-INT(-$N71/30))*SUMIFS(56:56,$1:$1,GQ$1+INT(-$N71/30)+1)+(INT(-$N71/30)+1--$N71/30)*SUMIFS(56:56,$1:$1,GQ$1+INT(-$N71/30))))</f>
        <v>0</v>
      </c>
      <c r="GR71" s="40">
        <f>IF(GR$7="",0,IF(GR$1=MAX($1:$1),$R56-SUM($T71:GQ71),IF(GR$1=1,SUMIFS(56:56,$1:$1,"&gt;="&amp;1,$1:$1,"&lt;="&amp;INT(-$N71/30))+(-$N71/30-INT(-$N71/30))*SUMIFS(56:56,$1:$1,INT(-$N71/30)+1),0)+(-$N71/30-INT(-$N71/30))*SUMIFS(56:56,$1:$1,GR$1+INT(-$N71/30)+1)+(INT(-$N71/30)+1--$N71/30)*SUMIFS(56:56,$1:$1,GR$1+INT(-$N71/30))))</f>
        <v>0</v>
      </c>
      <c r="GS71" s="40">
        <f>IF(GS$7="",0,IF(GS$1=MAX($1:$1),$R56-SUM($T71:GR71),IF(GS$1=1,SUMIFS(56:56,$1:$1,"&gt;="&amp;1,$1:$1,"&lt;="&amp;INT(-$N71/30))+(-$N71/30-INT(-$N71/30))*SUMIFS(56:56,$1:$1,INT(-$N71/30)+1),0)+(-$N71/30-INT(-$N71/30))*SUMIFS(56:56,$1:$1,GS$1+INT(-$N71/30)+1)+(INT(-$N71/30)+1--$N71/30)*SUMIFS(56:56,$1:$1,GS$1+INT(-$N71/30))))</f>
        <v>0</v>
      </c>
      <c r="GT71" s="40">
        <f>IF(GT$7="",0,IF(GT$1=MAX($1:$1),$R56-SUM($T71:GS71),IF(GT$1=1,SUMIFS(56:56,$1:$1,"&gt;="&amp;1,$1:$1,"&lt;="&amp;INT(-$N71/30))+(-$N71/30-INT(-$N71/30))*SUMIFS(56:56,$1:$1,INT(-$N71/30)+1),0)+(-$N71/30-INT(-$N71/30))*SUMIFS(56:56,$1:$1,GT$1+INT(-$N71/30)+1)+(INT(-$N71/30)+1--$N71/30)*SUMIFS(56:56,$1:$1,GT$1+INT(-$N71/30))))</f>
        <v>0</v>
      </c>
      <c r="GU71" s="40">
        <f>IF(GU$7="",0,IF(GU$1=MAX($1:$1),$R56-SUM($T71:GT71),IF(GU$1=1,SUMIFS(56:56,$1:$1,"&gt;="&amp;1,$1:$1,"&lt;="&amp;INT(-$N71/30))+(-$N71/30-INT(-$N71/30))*SUMIFS(56:56,$1:$1,INT(-$N71/30)+1),0)+(-$N71/30-INT(-$N71/30))*SUMIFS(56:56,$1:$1,GU$1+INT(-$N71/30)+1)+(INT(-$N71/30)+1--$N71/30)*SUMIFS(56:56,$1:$1,GU$1+INT(-$N71/30))))</f>
        <v>0</v>
      </c>
      <c r="GV71" s="40">
        <f>IF(GV$7="",0,IF(GV$1=MAX($1:$1),$R56-SUM($T71:GU71),IF(GV$1=1,SUMIFS(56:56,$1:$1,"&gt;="&amp;1,$1:$1,"&lt;="&amp;INT(-$N71/30))+(-$N71/30-INT(-$N71/30))*SUMIFS(56:56,$1:$1,INT(-$N71/30)+1),0)+(-$N71/30-INT(-$N71/30))*SUMIFS(56:56,$1:$1,GV$1+INT(-$N71/30)+1)+(INT(-$N71/30)+1--$N71/30)*SUMIFS(56:56,$1:$1,GV$1+INT(-$N71/30))))</f>
        <v>0</v>
      </c>
      <c r="GW71" s="40">
        <f>IF(GW$7="",0,IF(GW$1=MAX($1:$1),$R56-SUM($T71:GV71),IF(GW$1=1,SUMIFS(56:56,$1:$1,"&gt;="&amp;1,$1:$1,"&lt;="&amp;INT(-$N71/30))+(-$N71/30-INT(-$N71/30))*SUMIFS(56:56,$1:$1,INT(-$N71/30)+1),0)+(-$N71/30-INT(-$N71/30))*SUMIFS(56:56,$1:$1,GW$1+INT(-$N71/30)+1)+(INT(-$N71/30)+1--$N71/30)*SUMIFS(56:56,$1:$1,GW$1+INT(-$N71/30))))</f>
        <v>0</v>
      </c>
      <c r="GX71" s="40">
        <f>IF(GX$7="",0,IF(GX$1=MAX($1:$1),$R56-SUM($T71:GW71),IF(GX$1=1,SUMIFS(56:56,$1:$1,"&gt;="&amp;1,$1:$1,"&lt;="&amp;INT(-$N71/30))+(-$N71/30-INT(-$N71/30))*SUMIFS(56:56,$1:$1,INT(-$N71/30)+1),0)+(-$N71/30-INT(-$N71/30))*SUMIFS(56:56,$1:$1,GX$1+INT(-$N71/30)+1)+(INT(-$N71/30)+1--$N71/30)*SUMIFS(56:56,$1:$1,GX$1+INT(-$N71/30))))</f>
        <v>0</v>
      </c>
      <c r="GY71" s="40">
        <f>IF(GY$7="",0,IF(GY$1=MAX($1:$1),$R56-SUM($T71:GX71),IF(GY$1=1,SUMIFS(56:56,$1:$1,"&gt;="&amp;1,$1:$1,"&lt;="&amp;INT(-$N71/30))+(-$N71/30-INT(-$N71/30))*SUMIFS(56:56,$1:$1,INT(-$N71/30)+1),0)+(-$N71/30-INT(-$N71/30))*SUMIFS(56:56,$1:$1,GY$1+INT(-$N71/30)+1)+(INT(-$N71/30)+1--$N71/30)*SUMIFS(56:56,$1:$1,GY$1+INT(-$N71/30))))</f>
        <v>0</v>
      </c>
      <c r="GZ71" s="40">
        <f>IF(GZ$7="",0,IF(GZ$1=MAX($1:$1),$R56-SUM($T71:GY71),IF(GZ$1=1,SUMIFS(56:56,$1:$1,"&gt;="&amp;1,$1:$1,"&lt;="&amp;INT(-$N71/30))+(-$N71/30-INT(-$N71/30))*SUMIFS(56:56,$1:$1,INT(-$N71/30)+1),0)+(-$N71/30-INT(-$N71/30))*SUMIFS(56:56,$1:$1,GZ$1+INT(-$N71/30)+1)+(INT(-$N71/30)+1--$N71/30)*SUMIFS(56:56,$1:$1,GZ$1+INT(-$N71/30))))</f>
        <v>0</v>
      </c>
      <c r="HA71" s="40">
        <f>IF(HA$7="",0,IF(HA$1=MAX($1:$1),$R56-SUM($T71:GZ71),IF(HA$1=1,SUMIFS(56:56,$1:$1,"&gt;="&amp;1,$1:$1,"&lt;="&amp;INT(-$N71/30))+(-$N71/30-INT(-$N71/30))*SUMIFS(56:56,$1:$1,INT(-$N71/30)+1),0)+(-$N71/30-INT(-$N71/30))*SUMIFS(56:56,$1:$1,HA$1+INT(-$N71/30)+1)+(INT(-$N71/30)+1--$N71/30)*SUMIFS(56:56,$1:$1,HA$1+INT(-$N71/30))))</f>
        <v>0</v>
      </c>
      <c r="HB71" s="40">
        <f>IF(HB$7="",0,IF(HB$1=MAX($1:$1),$R56-SUM($T71:HA71),IF(HB$1=1,SUMIFS(56:56,$1:$1,"&gt;="&amp;1,$1:$1,"&lt;="&amp;INT(-$N71/30))+(-$N71/30-INT(-$N71/30))*SUMIFS(56:56,$1:$1,INT(-$N71/30)+1),0)+(-$N71/30-INT(-$N71/30))*SUMIFS(56:56,$1:$1,HB$1+INT(-$N71/30)+1)+(INT(-$N71/30)+1--$N71/30)*SUMIFS(56:56,$1:$1,HB$1+INT(-$N71/30))))</f>
        <v>0</v>
      </c>
      <c r="HC71" s="40">
        <f>IF(HC$7="",0,IF(HC$1=MAX($1:$1),$R56-SUM($T71:HB71),IF(HC$1=1,SUMIFS(56:56,$1:$1,"&gt;="&amp;1,$1:$1,"&lt;="&amp;INT(-$N71/30))+(-$N71/30-INT(-$N71/30))*SUMIFS(56:56,$1:$1,INT(-$N71/30)+1),0)+(-$N71/30-INT(-$N71/30))*SUMIFS(56:56,$1:$1,HC$1+INT(-$N71/30)+1)+(INT(-$N71/30)+1--$N71/30)*SUMIFS(56:56,$1:$1,HC$1+INT(-$N71/30))))</f>
        <v>0</v>
      </c>
      <c r="HD71" s="40">
        <f>IF(HD$7="",0,IF(HD$1=MAX($1:$1),$R56-SUM($T71:HC71),IF(HD$1=1,SUMIFS(56:56,$1:$1,"&gt;="&amp;1,$1:$1,"&lt;="&amp;INT(-$N71/30))+(-$N71/30-INT(-$N71/30))*SUMIFS(56:56,$1:$1,INT(-$N71/30)+1),0)+(-$N71/30-INT(-$N71/30))*SUMIFS(56:56,$1:$1,HD$1+INT(-$N71/30)+1)+(INT(-$N71/30)+1--$N71/30)*SUMIFS(56:56,$1:$1,HD$1+INT(-$N71/30))))</f>
        <v>0</v>
      </c>
      <c r="HE71" s="40">
        <f>IF(HE$7="",0,IF(HE$1=MAX($1:$1),$R56-SUM($T71:HD71),IF(HE$1=1,SUMIFS(56:56,$1:$1,"&gt;="&amp;1,$1:$1,"&lt;="&amp;INT(-$N71/30))+(-$N71/30-INT(-$N71/30))*SUMIFS(56:56,$1:$1,INT(-$N71/30)+1),0)+(-$N71/30-INT(-$N71/30))*SUMIFS(56:56,$1:$1,HE$1+INT(-$N71/30)+1)+(INT(-$N71/30)+1--$N71/30)*SUMIFS(56:56,$1:$1,HE$1+INT(-$N71/30))))</f>
        <v>0</v>
      </c>
      <c r="HF71" s="40">
        <f>IF(HF$7="",0,IF(HF$1=MAX($1:$1),$R56-SUM($T71:HE71),IF(HF$1=1,SUMIFS(56:56,$1:$1,"&gt;="&amp;1,$1:$1,"&lt;="&amp;INT(-$N71/30))+(-$N71/30-INT(-$N71/30))*SUMIFS(56:56,$1:$1,INT(-$N71/30)+1),0)+(-$N71/30-INT(-$N71/30))*SUMIFS(56:56,$1:$1,HF$1+INT(-$N71/30)+1)+(INT(-$N71/30)+1--$N71/30)*SUMIFS(56:56,$1:$1,HF$1+INT(-$N71/30))))</f>
        <v>0</v>
      </c>
      <c r="HG71" s="40">
        <f>IF(HG$7="",0,IF(HG$1=MAX($1:$1),$R56-SUM($T71:HF71),IF(HG$1=1,SUMIFS(56:56,$1:$1,"&gt;="&amp;1,$1:$1,"&lt;="&amp;INT(-$N71/30))+(-$N71/30-INT(-$N71/30))*SUMIFS(56:56,$1:$1,INT(-$N71/30)+1),0)+(-$N71/30-INT(-$N71/30))*SUMIFS(56:56,$1:$1,HG$1+INT(-$N71/30)+1)+(INT(-$N71/30)+1--$N71/30)*SUMIFS(56:56,$1:$1,HG$1+INT(-$N71/30))))</f>
        <v>0</v>
      </c>
      <c r="HH71" s="40">
        <f>IF(HH$7="",0,IF(HH$1=MAX($1:$1),$R56-SUM($T71:HG71),IF(HH$1=1,SUMIFS(56:56,$1:$1,"&gt;="&amp;1,$1:$1,"&lt;="&amp;INT(-$N71/30))+(-$N71/30-INT(-$N71/30))*SUMIFS(56:56,$1:$1,INT(-$N71/30)+1),0)+(-$N71/30-INT(-$N71/30))*SUMIFS(56:56,$1:$1,HH$1+INT(-$N71/30)+1)+(INT(-$N71/30)+1--$N71/30)*SUMIFS(56:56,$1:$1,HH$1+INT(-$N71/30))))</f>
        <v>0</v>
      </c>
      <c r="HI71" s="40">
        <f>IF(HI$7="",0,IF(HI$1=MAX($1:$1),$R56-SUM($T71:HH71),IF(HI$1=1,SUMIFS(56:56,$1:$1,"&gt;="&amp;1,$1:$1,"&lt;="&amp;INT(-$N71/30))+(-$N71/30-INT(-$N71/30))*SUMIFS(56:56,$1:$1,INT(-$N71/30)+1),0)+(-$N71/30-INT(-$N71/30))*SUMIFS(56:56,$1:$1,HI$1+INT(-$N71/30)+1)+(INT(-$N71/30)+1--$N71/30)*SUMIFS(56:56,$1:$1,HI$1+INT(-$N71/30))))</f>
        <v>0</v>
      </c>
      <c r="HJ71" s="40">
        <f>IF(HJ$7="",0,IF(HJ$1=MAX($1:$1),$R56-SUM($T71:HI71),IF(HJ$1=1,SUMIFS(56:56,$1:$1,"&gt;="&amp;1,$1:$1,"&lt;="&amp;INT(-$N71/30))+(-$N71/30-INT(-$N71/30))*SUMIFS(56:56,$1:$1,INT(-$N71/30)+1),0)+(-$N71/30-INT(-$N71/30))*SUMIFS(56:56,$1:$1,HJ$1+INT(-$N71/30)+1)+(INT(-$N71/30)+1--$N71/30)*SUMIFS(56:56,$1:$1,HJ$1+INT(-$N71/30))))</f>
        <v>0</v>
      </c>
      <c r="HK71" s="40">
        <f>IF(HK$7="",0,IF(HK$1=MAX($1:$1),$R56-SUM($T71:HJ71),IF(HK$1=1,SUMIFS(56:56,$1:$1,"&gt;="&amp;1,$1:$1,"&lt;="&amp;INT(-$N71/30))+(-$N71/30-INT(-$N71/30))*SUMIFS(56:56,$1:$1,INT(-$N71/30)+1),0)+(-$N71/30-INT(-$N71/30))*SUMIFS(56:56,$1:$1,HK$1+INT(-$N71/30)+1)+(INT(-$N71/30)+1--$N71/30)*SUMIFS(56:56,$1:$1,HK$1+INT(-$N71/30))))</f>
        <v>0</v>
      </c>
      <c r="HL71" s="40">
        <f>IF(HL$7="",0,IF(HL$1=MAX($1:$1),$R56-SUM($T71:HK71),IF(HL$1=1,SUMIFS(56:56,$1:$1,"&gt;="&amp;1,$1:$1,"&lt;="&amp;INT(-$N71/30))+(-$N71/30-INT(-$N71/30))*SUMIFS(56:56,$1:$1,INT(-$N71/30)+1),0)+(-$N71/30-INT(-$N71/30))*SUMIFS(56:56,$1:$1,HL$1+INT(-$N71/30)+1)+(INT(-$N71/30)+1--$N71/30)*SUMIFS(56:56,$1:$1,HL$1+INT(-$N71/30))))</f>
        <v>0</v>
      </c>
      <c r="HM71" s="40">
        <f>IF(HM$7="",0,IF(HM$1=MAX($1:$1),$R56-SUM($T71:HL71),IF(HM$1=1,SUMIFS(56:56,$1:$1,"&gt;="&amp;1,$1:$1,"&lt;="&amp;INT(-$N71/30))+(-$N71/30-INT(-$N71/30))*SUMIFS(56:56,$1:$1,INT(-$N71/30)+1),0)+(-$N71/30-INT(-$N71/30))*SUMIFS(56:56,$1:$1,HM$1+INT(-$N71/30)+1)+(INT(-$N71/30)+1--$N71/30)*SUMIFS(56:56,$1:$1,HM$1+INT(-$N71/30))))</f>
        <v>0</v>
      </c>
      <c r="HN71" s="40">
        <f>IF(HN$7="",0,IF(HN$1=MAX($1:$1),$R56-SUM($T71:HM71),IF(HN$1=1,SUMIFS(56:56,$1:$1,"&gt;="&amp;1,$1:$1,"&lt;="&amp;INT(-$N71/30))+(-$N71/30-INT(-$N71/30))*SUMIFS(56:56,$1:$1,INT(-$N71/30)+1),0)+(-$N71/30-INT(-$N71/30))*SUMIFS(56:56,$1:$1,HN$1+INT(-$N71/30)+1)+(INT(-$N71/30)+1--$N71/30)*SUMIFS(56:56,$1:$1,HN$1+INT(-$N71/30))))</f>
        <v>0</v>
      </c>
      <c r="HO71" s="40">
        <f>IF(HO$7="",0,IF(HO$1=MAX($1:$1),$R56-SUM($T71:HN71),IF(HO$1=1,SUMIFS(56:56,$1:$1,"&gt;="&amp;1,$1:$1,"&lt;="&amp;INT(-$N71/30))+(-$N71/30-INT(-$N71/30))*SUMIFS(56:56,$1:$1,INT(-$N71/30)+1),0)+(-$N71/30-INT(-$N71/30))*SUMIFS(56:56,$1:$1,HO$1+INT(-$N71/30)+1)+(INT(-$N71/30)+1--$N71/30)*SUMIFS(56:56,$1:$1,HO$1+INT(-$N71/30))))</f>
        <v>0</v>
      </c>
      <c r="HP71" s="40">
        <f>IF(HP$7="",0,IF(HP$1=MAX($1:$1),$R56-SUM($T71:HO71),IF(HP$1=1,SUMIFS(56:56,$1:$1,"&gt;="&amp;1,$1:$1,"&lt;="&amp;INT(-$N71/30))+(-$N71/30-INT(-$N71/30))*SUMIFS(56:56,$1:$1,INT(-$N71/30)+1),0)+(-$N71/30-INT(-$N71/30))*SUMIFS(56:56,$1:$1,HP$1+INT(-$N71/30)+1)+(INT(-$N71/30)+1--$N71/30)*SUMIFS(56:56,$1:$1,HP$1+INT(-$N71/30))))</f>
        <v>0</v>
      </c>
      <c r="HQ71" s="40">
        <f>IF(HQ$7="",0,IF(HQ$1=MAX($1:$1),$R56-SUM($T71:HP71),IF(HQ$1=1,SUMIFS(56:56,$1:$1,"&gt;="&amp;1,$1:$1,"&lt;="&amp;INT(-$N71/30))+(-$N71/30-INT(-$N71/30))*SUMIFS(56:56,$1:$1,INT(-$N71/30)+1),0)+(-$N71/30-INT(-$N71/30))*SUMIFS(56:56,$1:$1,HQ$1+INT(-$N71/30)+1)+(INT(-$N71/30)+1--$N71/30)*SUMIFS(56:56,$1:$1,HQ$1+INT(-$N71/30))))</f>
        <v>0</v>
      </c>
      <c r="HR71" s="40">
        <f>IF(HR$7="",0,IF(HR$1=MAX($1:$1),$R56-SUM($T71:HQ71),IF(HR$1=1,SUMIFS(56:56,$1:$1,"&gt;="&amp;1,$1:$1,"&lt;="&amp;INT(-$N71/30))+(-$N71/30-INT(-$N71/30))*SUMIFS(56:56,$1:$1,INT(-$N71/30)+1),0)+(-$N71/30-INT(-$N71/30))*SUMIFS(56:56,$1:$1,HR$1+INT(-$N71/30)+1)+(INT(-$N71/30)+1--$N71/30)*SUMIFS(56:56,$1:$1,HR$1+INT(-$N71/30))))</f>
        <v>0</v>
      </c>
      <c r="HS71" s="40">
        <f>IF(HS$7="",0,IF(HS$1=MAX($1:$1),$R56-SUM($T71:HR71),IF(HS$1=1,SUMIFS(56:56,$1:$1,"&gt;="&amp;1,$1:$1,"&lt;="&amp;INT(-$N71/30))+(-$N71/30-INT(-$N71/30))*SUMIFS(56:56,$1:$1,INT(-$N71/30)+1),0)+(-$N71/30-INT(-$N71/30))*SUMIFS(56:56,$1:$1,HS$1+INT(-$N71/30)+1)+(INT(-$N71/30)+1--$N71/30)*SUMIFS(56:56,$1:$1,HS$1+INT(-$N71/30))))</f>
        <v>0</v>
      </c>
      <c r="HT71" s="40">
        <f>IF(HT$7="",0,IF(HT$1=MAX($1:$1),$R56-SUM($T71:HS71),IF(HT$1=1,SUMIFS(56:56,$1:$1,"&gt;="&amp;1,$1:$1,"&lt;="&amp;INT(-$N71/30))+(-$N71/30-INT(-$N71/30))*SUMIFS(56:56,$1:$1,INT(-$N71/30)+1),0)+(-$N71/30-INT(-$N71/30))*SUMIFS(56:56,$1:$1,HT$1+INT(-$N71/30)+1)+(INT(-$N71/30)+1--$N71/30)*SUMIFS(56:56,$1:$1,HT$1+INT(-$N71/30))))</f>
        <v>0</v>
      </c>
      <c r="HU71" s="40">
        <f>IF(HU$7="",0,IF(HU$1=MAX($1:$1),$R56-SUM($T71:HT71),IF(HU$1=1,SUMIFS(56:56,$1:$1,"&gt;="&amp;1,$1:$1,"&lt;="&amp;INT(-$N71/30))+(-$N71/30-INT(-$N71/30))*SUMIFS(56:56,$1:$1,INT(-$N71/30)+1),0)+(-$N71/30-INT(-$N71/30))*SUMIFS(56:56,$1:$1,HU$1+INT(-$N71/30)+1)+(INT(-$N71/30)+1--$N71/30)*SUMIFS(56:56,$1:$1,HU$1+INT(-$N71/30))))</f>
        <v>0</v>
      </c>
      <c r="HV71" s="40">
        <f>IF(HV$7="",0,IF(HV$1=MAX($1:$1),$R56-SUM($T71:HU71),IF(HV$1=1,SUMIFS(56:56,$1:$1,"&gt;="&amp;1,$1:$1,"&lt;="&amp;INT(-$N71/30))+(-$N71/30-INT(-$N71/30))*SUMIFS(56:56,$1:$1,INT(-$N71/30)+1),0)+(-$N71/30-INT(-$N71/30))*SUMIFS(56:56,$1:$1,HV$1+INT(-$N71/30)+1)+(INT(-$N71/30)+1--$N71/30)*SUMIFS(56:56,$1:$1,HV$1+INT(-$N71/30))))</f>
        <v>0</v>
      </c>
      <c r="HW71" s="40">
        <f>IF(HW$7="",0,IF(HW$1=MAX($1:$1),$R56-SUM($T71:HV71),IF(HW$1=1,SUMIFS(56:56,$1:$1,"&gt;="&amp;1,$1:$1,"&lt;="&amp;INT(-$N71/30))+(-$N71/30-INT(-$N71/30))*SUMIFS(56:56,$1:$1,INT(-$N71/30)+1),0)+(-$N71/30-INT(-$N71/30))*SUMIFS(56:56,$1:$1,HW$1+INT(-$N71/30)+1)+(INT(-$N71/30)+1--$N71/30)*SUMIFS(56:56,$1:$1,HW$1+INT(-$N71/30))))</f>
        <v>0</v>
      </c>
      <c r="HX71" s="40">
        <f>IF(HX$7="",0,IF(HX$1=MAX($1:$1),$R56-SUM($T71:HW71),IF(HX$1=1,SUMIFS(56:56,$1:$1,"&gt;="&amp;1,$1:$1,"&lt;="&amp;INT(-$N71/30))+(-$N71/30-INT(-$N71/30))*SUMIFS(56:56,$1:$1,INT(-$N71/30)+1),0)+(-$N71/30-INT(-$N71/30))*SUMIFS(56:56,$1:$1,HX$1+INT(-$N71/30)+1)+(INT(-$N71/30)+1--$N71/30)*SUMIFS(56:56,$1:$1,HX$1+INT(-$N71/30))))</f>
        <v>0</v>
      </c>
      <c r="HY71" s="40">
        <f>IF(HY$7="",0,IF(HY$1=MAX($1:$1),$R56-SUM($T71:HX71),IF(HY$1=1,SUMIFS(56:56,$1:$1,"&gt;="&amp;1,$1:$1,"&lt;="&amp;INT(-$N71/30))+(-$N71/30-INT(-$N71/30))*SUMIFS(56:56,$1:$1,INT(-$N71/30)+1),0)+(-$N71/30-INT(-$N71/30))*SUMIFS(56:56,$1:$1,HY$1+INT(-$N71/30)+1)+(INT(-$N71/30)+1--$N71/30)*SUMIFS(56:56,$1:$1,HY$1+INT(-$N71/30))))</f>
        <v>0</v>
      </c>
      <c r="HZ71" s="40">
        <f>IF(HZ$7="",0,IF(HZ$1=MAX($1:$1),$R56-SUM($T71:HY71),IF(HZ$1=1,SUMIFS(56:56,$1:$1,"&gt;="&amp;1,$1:$1,"&lt;="&amp;INT(-$N71/30))+(-$N71/30-INT(-$N71/30))*SUMIFS(56:56,$1:$1,INT(-$N71/30)+1),0)+(-$N71/30-INT(-$N71/30))*SUMIFS(56:56,$1:$1,HZ$1+INT(-$N71/30)+1)+(INT(-$N71/30)+1--$N71/30)*SUMIFS(56:56,$1:$1,HZ$1+INT(-$N71/30))))</f>
        <v>0</v>
      </c>
      <c r="IA71" s="40">
        <f>IF(IA$7="",0,IF(IA$1=MAX($1:$1),$R56-SUM($T71:HZ71),IF(IA$1=1,SUMIFS(56:56,$1:$1,"&gt;="&amp;1,$1:$1,"&lt;="&amp;INT(-$N71/30))+(-$N71/30-INT(-$N71/30))*SUMIFS(56:56,$1:$1,INT(-$N71/30)+1),0)+(-$N71/30-INT(-$N71/30))*SUMIFS(56:56,$1:$1,IA$1+INT(-$N71/30)+1)+(INT(-$N71/30)+1--$N71/30)*SUMIFS(56:56,$1:$1,IA$1+INT(-$N71/30))))</f>
        <v>0</v>
      </c>
      <c r="IB71" s="40">
        <f>IF(IB$7="",0,IF(IB$1=MAX($1:$1),$R56-SUM($T71:IA71),IF(IB$1=1,SUMIFS(56:56,$1:$1,"&gt;="&amp;1,$1:$1,"&lt;="&amp;INT(-$N71/30))+(-$N71/30-INT(-$N71/30))*SUMIFS(56:56,$1:$1,INT(-$N71/30)+1),0)+(-$N71/30-INT(-$N71/30))*SUMIFS(56:56,$1:$1,IB$1+INT(-$N71/30)+1)+(INT(-$N71/30)+1--$N71/30)*SUMIFS(56:56,$1:$1,IB$1+INT(-$N71/30))))</f>
        <v>0</v>
      </c>
      <c r="IC71" s="40">
        <f>IF(IC$7="",0,IF(IC$1=MAX($1:$1),$R56-SUM($T71:IB71),IF(IC$1=1,SUMIFS(56:56,$1:$1,"&gt;="&amp;1,$1:$1,"&lt;="&amp;INT(-$N71/30))+(-$N71/30-INT(-$N71/30))*SUMIFS(56:56,$1:$1,INT(-$N71/30)+1),0)+(-$N71/30-INT(-$N71/30))*SUMIFS(56:56,$1:$1,IC$1+INT(-$N71/30)+1)+(INT(-$N71/30)+1--$N71/30)*SUMIFS(56:56,$1:$1,IC$1+INT(-$N71/30))))</f>
        <v>0</v>
      </c>
      <c r="ID71" s="40">
        <f>IF(ID$7="",0,IF(ID$1=MAX($1:$1),$R56-SUM($T71:IC71),IF(ID$1=1,SUMIFS(56:56,$1:$1,"&gt;="&amp;1,$1:$1,"&lt;="&amp;INT(-$N71/30))+(-$N71/30-INT(-$N71/30))*SUMIFS(56:56,$1:$1,INT(-$N71/30)+1),0)+(-$N71/30-INT(-$N71/30))*SUMIFS(56:56,$1:$1,ID$1+INT(-$N71/30)+1)+(INT(-$N71/30)+1--$N71/30)*SUMIFS(56:56,$1:$1,ID$1+INT(-$N71/30))))</f>
        <v>0</v>
      </c>
      <c r="IE71" s="40">
        <f>IF(IE$7="",0,IF(IE$1=MAX($1:$1),$R56-SUM($T71:ID71),IF(IE$1=1,SUMIFS(56:56,$1:$1,"&gt;="&amp;1,$1:$1,"&lt;="&amp;INT(-$N71/30))+(-$N71/30-INT(-$N71/30))*SUMIFS(56:56,$1:$1,INT(-$N71/30)+1),0)+(-$N71/30-INT(-$N71/30))*SUMIFS(56:56,$1:$1,IE$1+INT(-$N71/30)+1)+(INT(-$N71/30)+1--$N71/30)*SUMIFS(56:56,$1:$1,IE$1+INT(-$N71/30))))</f>
        <v>0</v>
      </c>
      <c r="IF71" s="40">
        <f>IF(IF$7="",0,IF(IF$1=MAX($1:$1),$R56-SUM($T71:IE71),IF(IF$1=1,SUMIFS(56:56,$1:$1,"&gt;="&amp;1,$1:$1,"&lt;="&amp;INT(-$N71/30))+(-$N71/30-INT(-$N71/30))*SUMIFS(56:56,$1:$1,INT(-$N71/30)+1),0)+(-$N71/30-INT(-$N71/30))*SUMIFS(56:56,$1:$1,IF$1+INT(-$N71/30)+1)+(INT(-$N71/30)+1--$N71/30)*SUMIFS(56:56,$1:$1,IF$1+INT(-$N71/30))))</f>
        <v>0</v>
      </c>
      <c r="IG71" s="40">
        <f>IF(IG$7="",0,IF(IG$1=MAX($1:$1),$R56-SUM($T71:IF71),IF(IG$1=1,SUMIFS(56:56,$1:$1,"&gt;="&amp;1,$1:$1,"&lt;="&amp;INT(-$N71/30))+(-$N71/30-INT(-$N71/30))*SUMIFS(56:56,$1:$1,INT(-$N71/30)+1),0)+(-$N71/30-INT(-$N71/30))*SUMIFS(56:56,$1:$1,IG$1+INT(-$N71/30)+1)+(INT(-$N71/30)+1--$N71/30)*SUMIFS(56:56,$1:$1,IG$1+INT(-$N71/30))))</f>
        <v>0</v>
      </c>
      <c r="IH71" s="40">
        <f>IF(IH$7="",0,IF(IH$1=MAX($1:$1),$R56-SUM($T71:IG71),IF(IH$1=1,SUMIFS(56:56,$1:$1,"&gt;="&amp;1,$1:$1,"&lt;="&amp;INT(-$N71/30))+(-$N71/30-INT(-$N71/30))*SUMIFS(56:56,$1:$1,INT(-$N71/30)+1),0)+(-$N71/30-INT(-$N71/30))*SUMIFS(56:56,$1:$1,IH$1+INT(-$N71/30)+1)+(INT(-$N71/30)+1--$N71/30)*SUMIFS(56:56,$1:$1,IH$1+INT(-$N71/30))))</f>
        <v>0</v>
      </c>
      <c r="II71" s="40">
        <f>IF(II$7="",0,IF(II$1=MAX($1:$1),$R56-SUM($T71:IH71),IF(II$1=1,SUMIFS(56:56,$1:$1,"&gt;="&amp;1,$1:$1,"&lt;="&amp;INT(-$N71/30))+(-$N71/30-INT(-$N71/30))*SUMIFS(56:56,$1:$1,INT(-$N71/30)+1),0)+(-$N71/30-INT(-$N71/30))*SUMIFS(56:56,$1:$1,II$1+INT(-$N71/30)+1)+(INT(-$N71/30)+1--$N71/30)*SUMIFS(56:56,$1:$1,II$1+INT(-$N71/30))))</f>
        <v>0</v>
      </c>
      <c r="IJ71" s="40">
        <f>IF(IJ$7="",0,IF(IJ$1=MAX($1:$1),$R56-SUM($T71:II71),IF(IJ$1=1,SUMIFS(56:56,$1:$1,"&gt;="&amp;1,$1:$1,"&lt;="&amp;INT(-$N71/30))+(-$N71/30-INT(-$N71/30))*SUMIFS(56:56,$1:$1,INT(-$N71/30)+1),0)+(-$N71/30-INT(-$N71/30))*SUMIFS(56:56,$1:$1,IJ$1+INT(-$N71/30)+1)+(INT(-$N71/30)+1--$N71/30)*SUMIFS(56:56,$1:$1,IJ$1+INT(-$N71/30))))</f>
        <v>0</v>
      </c>
      <c r="IK71" s="40">
        <f>IF(IK$7="",0,IF(IK$1=MAX($1:$1),$R56-SUM($T71:IJ71),IF(IK$1=1,SUMIFS(56:56,$1:$1,"&gt;="&amp;1,$1:$1,"&lt;="&amp;INT(-$N71/30))+(-$N71/30-INT(-$N71/30))*SUMIFS(56:56,$1:$1,INT(-$N71/30)+1),0)+(-$N71/30-INT(-$N71/30))*SUMIFS(56:56,$1:$1,IK$1+INT(-$N71/30)+1)+(INT(-$N71/30)+1--$N71/30)*SUMIFS(56:56,$1:$1,IK$1+INT(-$N71/30))))</f>
        <v>0</v>
      </c>
      <c r="IL71" s="40">
        <f>IF(IL$7="",0,IF(IL$1=MAX($1:$1),$R56-SUM($T71:IK71),IF(IL$1=1,SUMIFS(56:56,$1:$1,"&gt;="&amp;1,$1:$1,"&lt;="&amp;INT(-$N71/30))+(-$N71/30-INT(-$N71/30))*SUMIFS(56:56,$1:$1,INT(-$N71/30)+1),0)+(-$N71/30-INT(-$N71/30))*SUMIFS(56:56,$1:$1,IL$1+INT(-$N71/30)+1)+(INT(-$N71/30)+1--$N71/30)*SUMIFS(56:56,$1:$1,IL$1+INT(-$N71/30))))</f>
        <v>0</v>
      </c>
      <c r="IM71" s="40">
        <f>IF(IM$7="",0,IF(IM$1=MAX($1:$1),$R56-SUM($T71:IL71),IF(IM$1=1,SUMIFS(56:56,$1:$1,"&gt;="&amp;1,$1:$1,"&lt;="&amp;INT(-$N71/30))+(-$N71/30-INT(-$N71/30))*SUMIFS(56:56,$1:$1,INT(-$N71/30)+1),0)+(-$N71/30-INT(-$N71/30))*SUMIFS(56:56,$1:$1,IM$1+INT(-$N71/30)+1)+(INT(-$N71/30)+1--$N71/30)*SUMIFS(56:56,$1:$1,IM$1+INT(-$N71/30))))</f>
        <v>0</v>
      </c>
      <c r="IN71" s="40">
        <f>IF(IN$7="",0,IF(IN$1=MAX($1:$1),$R56-SUM($T71:IM71),IF(IN$1=1,SUMIFS(56:56,$1:$1,"&gt;="&amp;1,$1:$1,"&lt;="&amp;INT(-$N71/30))+(-$N71/30-INT(-$N71/30))*SUMIFS(56:56,$1:$1,INT(-$N71/30)+1),0)+(-$N71/30-INT(-$N71/30))*SUMIFS(56:56,$1:$1,IN$1+INT(-$N71/30)+1)+(INT(-$N71/30)+1--$N71/30)*SUMIFS(56:56,$1:$1,IN$1+INT(-$N71/30))))</f>
        <v>0</v>
      </c>
      <c r="IO71" s="40">
        <f>IF(IO$7="",0,IF(IO$1=MAX($1:$1),$R56-SUM($T71:IN71),IF(IO$1=1,SUMIFS(56:56,$1:$1,"&gt;="&amp;1,$1:$1,"&lt;="&amp;INT(-$N71/30))+(-$N71/30-INT(-$N71/30))*SUMIFS(56:56,$1:$1,INT(-$N71/30)+1),0)+(-$N71/30-INT(-$N71/30))*SUMIFS(56:56,$1:$1,IO$1+INT(-$N71/30)+1)+(INT(-$N71/30)+1--$N71/30)*SUMIFS(56:56,$1:$1,IO$1+INT(-$N71/30))))</f>
        <v>0</v>
      </c>
      <c r="IP71" s="40">
        <f>IF(IP$7="",0,IF(IP$1=MAX($1:$1),$R56-SUM($T71:IO71),IF(IP$1=1,SUMIFS(56:56,$1:$1,"&gt;="&amp;1,$1:$1,"&lt;="&amp;INT(-$N71/30))+(-$N71/30-INT(-$N71/30))*SUMIFS(56:56,$1:$1,INT(-$N71/30)+1),0)+(-$N71/30-INT(-$N71/30))*SUMIFS(56:56,$1:$1,IP$1+INT(-$N71/30)+1)+(INT(-$N71/30)+1--$N71/30)*SUMIFS(56:56,$1:$1,IP$1+INT(-$N71/30))))</f>
        <v>0</v>
      </c>
      <c r="IQ71" s="40">
        <f>IF(IQ$7="",0,IF(IQ$1=MAX($1:$1),$R56-SUM($T71:IP71),IF(IQ$1=1,SUMIFS(56:56,$1:$1,"&gt;="&amp;1,$1:$1,"&lt;="&amp;INT(-$N71/30))+(-$N71/30-INT(-$N71/30))*SUMIFS(56:56,$1:$1,INT(-$N71/30)+1),0)+(-$N71/30-INT(-$N71/30))*SUMIFS(56:56,$1:$1,IQ$1+INT(-$N71/30)+1)+(INT(-$N71/30)+1--$N71/30)*SUMIFS(56:56,$1:$1,IQ$1+INT(-$N71/30))))</f>
        <v>0</v>
      </c>
      <c r="IR71" s="40">
        <f>IF(IR$7="",0,IF(IR$1=MAX($1:$1),$R56-SUM($T71:IQ71),IF(IR$1=1,SUMIFS(56:56,$1:$1,"&gt;="&amp;1,$1:$1,"&lt;="&amp;INT(-$N71/30))+(-$N71/30-INT(-$N71/30))*SUMIFS(56:56,$1:$1,INT(-$N71/30)+1),0)+(-$N71/30-INT(-$N71/30))*SUMIFS(56:56,$1:$1,IR$1+INT(-$N71/30)+1)+(INT(-$N71/30)+1--$N71/30)*SUMIFS(56:56,$1:$1,IR$1+INT(-$N71/30))))</f>
        <v>0</v>
      </c>
      <c r="IS71" s="40">
        <f>IF(IS$7="",0,IF(IS$1=MAX($1:$1),$R56-SUM($T71:IR71),IF(IS$1=1,SUMIFS(56:56,$1:$1,"&gt;="&amp;1,$1:$1,"&lt;="&amp;INT(-$N71/30))+(-$N71/30-INT(-$N71/30))*SUMIFS(56:56,$1:$1,INT(-$N71/30)+1),0)+(-$N71/30-INT(-$N71/30))*SUMIFS(56:56,$1:$1,IS$1+INT(-$N71/30)+1)+(INT(-$N71/30)+1--$N71/30)*SUMIFS(56:56,$1:$1,IS$1+INT(-$N71/30))))</f>
        <v>0</v>
      </c>
      <c r="IT71" s="40">
        <f>IF(IT$7="",0,IF(IT$1=MAX($1:$1),$R56-SUM($T71:IS71),IF(IT$1=1,SUMIFS(56:56,$1:$1,"&gt;="&amp;1,$1:$1,"&lt;="&amp;INT(-$N71/30))+(-$N71/30-INT(-$N71/30))*SUMIFS(56:56,$1:$1,INT(-$N71/30)+1),0)+(-$N71/30-INT(-$N71/30))*SUMIFS(56:56,$1:$1,IT$1+INT(-$N71/30)+1)+(INT(-$N71/30)+1--$N71/30)*SUMIFS(56:56,$1:$1,IT$1+INT(-$N71/30))))</f>
        <v>0</v>
      </c>
      <c r="IU71" s="40">
        <f>IF(IU$7="",0,IF(IU$1=MAX($1:$1),$R56-SUM($T71:IT71),IF(IU$1=1,SUMIFS(56:56,$1:$1,"&gt;="&amp;1,$1:$1,"&lt;="&amp;INT(-$N71/30))+(-$N71/30-INT(-$N71/30))*SUMIFS(56:56,$1:$1,INT(-$N71/30)+1),0)+(-$N71/30-INT(-$N71/30))*SUMIFS(56:56,$1:$1,IU$1+INT(-$N71/30)+1)+(INT(-$N71/30)+1--$N71/30)*SUMIFS(56:56,$1:$1,IU$1+INT(-$N71/30))))</f>
        <v>0</v>
      </c>
      <c r="IV71" s="40">
        <f>IF(IV$7="",0,IF(IV$1=MAX($1:$1),$R56-SUM($T71:IU71),IF(IV$1=1,SUMIFS(56:56,$1:$1,"&gt;="&amp;1,$1:$1,"&lt;="&amp;INT(-$N71/30))+(-$N71/30-INT(-$N71/30))*SUMIFS(56:56,$1:$1,INT(-$N71/30)+1),0)+(-$N71/30-INT(-$N71/30))*SUMIFS(56:56,$1:$1,IV$1+INT(-$N71/30)+1)+(INT(-$N71/30)+1--$N71/30)*SUMIFS(56:56,$1:$1,IV$1+INT(-$N71/30))))</f>
        <v>0</v>
      </c>
      <c r="IW71" s="40">
        <f>IF(IW$7="",0,IF(IW$1=MAX($1:$1),$R56-SUM($T71:IV71),IF(IW$1=1,SUMIFS(56:56,$1:$1,"&gt;="&amp;1,$1:$1,"&lt;="&amp;INT(-$N71/30))+(-$N71/30-INT(-$N71/30))*SUMIFS(56:56,$1:$1,INT(-$N71/30)+1),0)+(-$N71/30-INT(-$N71/30))*SUMIFS(56:56,$1:$1,IW$1+INT(-$N71/30)+1)+(INT(-$N71/30)+1--$N71/30)*SUMIFS(56:56,$1:$1,IW$1+INT(-$N71/30))))</f>
        <v>0</v>
      </c>
      <c r="IX71" s="40">
        <f>IF(IX$7="",0,IF(IX$1=MAX($1:$1),$R56-SUM($T71:IW71),IF(IX$1=1,SUMIFS(56:56,$1:$1,"&gt;="&amp;1,$1:$1,"&lt;="&amp;INT(-$N71/30))+(-$N71/30-INT(-$N71/30))*SUMIFS(56:56,$1:$1,INT(-$N71/30)+1),0)+(-$N71/30-INT(-$N71/30))*SUMIFS(56:56,$1:$1,IX$1+INT(-$N71/30)+1)+(INT(-$N71/30)+1--$N71/30)*SUMIFS(56:56,$1:$1,IX$1+INT(-$N71/30))))</f>
        <v>0</v>
      </c>
      <c r="IY71" s="40">
        <f>IF(IY$7="",0,IF(IY$1=MAX($1:$1),$R56-SUM($T71:IX71),IF(IY$1=1,SUMIFS(56:56,$1:$1,"&gt;="&amp;1,$1:$1,"&lt;="&amp;INT(-$N71/30))+(-$N71/30-INT(-$N71/30))*SUMIFS(56:56,$1:$1,INT(-$N71/30)+1),0)+(-$N71/30-INT(-$N71/30))*SUMIFS(56:56,$1:$1,IY$1+INT(-$N71/30)+1)+(INT(-$N71/30)+1--$N71/30)*SUMIFS(56:56,$1:$1,IY$1+INT(-$N71/30))))</f>
        <v>0</v>
      </c>
      <c r="IZ71" s="40">
        <f>IF(IZ$7="",0,IF(IZ$1=MAX($1:$1),$R56-SUM($T71:IY71),IF(IZ$1=1,SUMIFS(56:56,$1:$1,"&gt;="&amp;1,$1:$1,"&lt;="&amp;INT(-$N71/30))+(-$N71/30-INT(-$N71/30))*SUMIFS(56:56,$1:$1,INT(-$N71/30)+1),0)+(-$N71/30-INT(-$N71/30))*SUMIFS(56:56,$1:$1,IZ$1+INT(-$N71/30)+1)+(INT(-$N71/30)+1--$N71/30)*SUMIFS(56:56,$1:$1,IZ$1+INT(-$N71/30))))</f>
        <v>0</v>
      </c>
      <c r="JA71" s="40">
        <f>IF(JA$7="",0,IF(JA$1=MAX($1:$1),$R56-SUM($T71:IZ71),IF(JA$1=1,SUMIFS(56:56,$1:$1,"&gt;="&amp;1,$1:$1,"&lt;="&amp;INT(-$N71/30))+(-$N71/30-INT(-$N71/30))*SUMIFS(56:56,$1:$1,INT(-$N71/30)+1),0)+(-$N71/30-INT(-$N71/30))*SUMIFS(56:56,$1:$1,JA$1+INT(-$N71/30)+1)+(INT(-$N71/30)+1--$N71/30)*SUMIFS(56:56,$1:$1,JA$1+INT(-$N71/30))))</f>
        <v>0</v>
      </c>
      <c r="JB71" s="40">
        <f>IF(JB$7="",0,IF(JB$1=MAX($1:$1),$R56-SUM($T71:JA71),IF(JB$1=1,SUMIFS(56:56,$1:$1,"&gt;="&amp;1,$1:$1,"&lt;="&amp;INT(-$N71/30))+(-$N71/30-INT(-$N71/30))*SUMIFS(56:56,$1:$1,INT(-$N71/30)+1),0)+(-$N71/30-INT(-$N71/30))*SUMIFS(56:56,$1:$1,JB$1+INT(-$N71/30)+1)+(INT(-$N71/30)+1--$N71/30)*SUMIFS(56:56,$1:$1,JB$1+INT(-$N71/30))))</f>
        <v>0</v>
      </c>
      <c r="JC71" s="40">
        <f>IF(JC$7="",0,IF(JC$1=MAX($1:$1),$R56-SUM($T71:JB71),IF(JC$1=1,SUMIFS(56:56,$1:$1,"&gt;="&amp;1,$1:$1,"&lt;="&amp;INT(-$N71/30))+(-$N71/30-INT(-$N71/30))*SUMIFS(56:56,$1:$1,INT(-$N71/30)+1),0)+(-$N71/30-INT(-$N71/30))*SUMIFS(56:56,$1:$1,JC$1+INT(-$N71/30)+1)+(INT(-$N71/30)+1--$N71/30)*SUMIFS(56:56,$1:$1,JC$1+INT(-$N71/30))))</f>
        <v>0</v>
      </c>
      <c r="JD71" s="40">
        <f>IF(JD$7="",0,IF(JD$1=MAX($1:$1),$R56-SUM($T71:JC71),IF(JD$1=1,SUMIFS(56:56,$1:$1,"&gt;="&amp;1,$1:$1,"&lt;="&amp;INT(-$N71/30))+(-$N71/30-INT(-$N71/30))*SUMIFS(56:56,$1:$1,INT(-$N71/30)+1),0)+(-$N71/30-INT(-$N71/30))*SUMIFS(56:56,$1:$1,JD$1+INT(-$N71/30)+1)+(INT(-$N71/30)+1--$N71/30)*SUMIFS(56:56,$1:$1,JD$1+INT(-$N71/30))))</f>
        <v>0</v>
      </c>
      <c r="JE71" s="40">
        <f>IF(JE$7="",0,IF(JE$1=MAX($1:$1),$R56-SUM($T71:JD71),IF(JE$1=1,SUMIFS(56:56,$1:$1,"&gt;="&amp;1,$1:$1,"&lt;="&amp;INT(-$N71/30))+(-$N71/30-INT(-$N71/30))*SUMIFS(56:56,$1:$1,INT(-$N71/30)+1),0)+(-$N71/30-INT(-$N71/30))*SUMIFS(56:56,$1:$1,JE$1+INT(-$N71/30)+1)+(INT(-$N71/30)+1--$N71/30)*SUMIFS(56:56,$1:$1,JE$1+INT(-$N71/30))))</f>
        <v>0</v>
      </c>
      <c r="JF71" s="40">
        <f>IF(JF$7="",0,IF(JF$1=MAX($1:$1),$R56-SUM($T71:JE71),IF(JF$1=1,SUMIFS(56:56,$1:$1,"&gt;="&amp;1,$1:$1,"&lt;="&amp;INT(-$N71/30))+(-$N71/30-INT(-$N71/30))*SUMIFS(56:56,$1:$1,INT(-$N71/30)+1),0)+(-$N71/30-INT(-$N71/30))*SUMIFS(56:56,$1:$1,JF$1+INT(-$N71/30)+1)+(INT(-$N71/30)+1--$N71/30)*SUMIFS(56:56,$1:$1,JF$1+INT(-$N71/30))))</f>
        <v>0</v>
      </c>
      <c r="JG71" s="40">
        <f>IF(JG$7="",0,IF(JG$1=MAX($1:$1),$R56-SUM($T71:JF71),IF(JG$1=1,SUMIFS(56:56,$1:$1,"&gt;="&amp;1,$1:$1,"&lt;="&amp;INT(-$N71/30))+(-$N71/30-INT(-$N71/30))*SUMIFS(56:56,$1:$1,INT(-$N71/30)+1),0)+(-$N71/30-INT(-$N71/30))*SUMIFS(56:56,$1:$1,JG$1+INT(-$N71/30)+1)+(INT(-$N71/30)+1--$N71/30)*SUMIFS(56:56,$1:$1,JG$1+INT(-$N71/30))))</f>
        <v>0</v>
      </c>
      <c r="JH71" s="40">
        <f>IF(JH$7="",0,IF(JH$1=MAX($1:$1),$R56-SUM($T71:JG71),IF(JH$1=1,SUMIFS(56:56,$1:$1,"&gt;="&amp;1,$1:$1,"&lt;="&amp;INT(-$N71/30))+(-$N71/30-INT(-$N71/30))*SUMIFS(56:56,$1:$1,INT(-$N71/30)+1),0)+(-$N71/30-INT(-$N71/30))*SUMIFS(56:56,$1:$1,JH$1+INT(-$N71/30)+1)+(INT(-$N71/30)+1--$N71/30)*SUMIFS(56:56,$1:$1,JH$1+INT(-$N71/30))))</f>
        <v>0</v>
      </c>
      <c r="JI71" s="40">
        <f>IF(JI$7="",0,IF(JI$1=MAX($1:$1),$R56-SUM($T71:JH71),IF(JI$1=1,SUMIFS(56:56,$1:$1,"&gt;="&amp;1,$1:$1,"&lt;="&amp;INT(-$N71/30))+(-$N71/30-INT(-$N71/30))*SUMIFS(56:56,$1:$1,INT(-$N71/30)+1),0)+(-$N71/30-INT(-$N71/30))*SUMIFS(56:56,$1:$1,JI$1+INT(-$N71/30)+1)+(INT(-$N71/30)+1--$N71/30)*SUMIFS(56:56,$1:$1,JI$1+INT(-$N71/30))))</f>
        <v>0</v>
      </c>
      <c r="JJ71" s="40">
        <f>IF(JJ$7="",0,IF(JJ$1=MAX($1:$1),$R56-SUM($T71:JI71),IF(JJ$1=1,SUMIFS(56:56,$1:$1,"&gt;="&amp;1,$1:$1,"&lt;="&amp;INT(-$N71/30))+(-$N71/30-INT(-$N71/30))*SUMIFS(56:56,$1:$1,INT(-$N71/30)+1),0)+(-$N71/30-INT(-$N71/30))*SUMIFS(56:56,$1:$1,JJ$1+INT(-$N71/30)+1)+(INT(-$N71/30)+1--$N71/30)*SUMIFS(56:56,$1:$1,JJ$1+INT(-$N71/30))))</f>
        <v>0</v>
      </c>
      <c r="JK71" s="40">
        <f>IF(JK$7="",0,IF(JK$1=MAX($1:$1),$R56-SUM($T71:JJ71),IF(JK$1=1,SUMIFS(56:56,$1:$1,"&gt;="&amp;1,$1:$1,"&lt;="&amp;INT(-$N71/30))+(-$N71/30-INT(-$N71/30))*SUMIFS(56:56,$1:$1,INT(-$N71/30)+1),0)+(-$N71/30-INT(-$N71/30))*SUMIFS(56:56,$1:$1,JK$1+INT(-$N71/30)+1)+(INT(-$N71/30)+1--$N71/30)*SUMIFS(56:56,$1:$1,JK$1+INT(-$N71/30))))</f>
        <v>0</v>
      </c>
      <c r="JL71" s="40">
        <f>IF(JL$7="",0,IF(JL$1=MAX($1:$1),$R56-SUM($T71:JK71),IF(JL$1=1,SUMIFS(56:56,$1:$1,"&gt;="&amp;1,$1:$1,"&lt;="&amp;INT(-$N71/30))+(-$N71/30-INT(-$N71/30))*SUMIFS(56:56,$1:$1,INT(-$N71/30)+1),0)+(-$N71/30-INT(-$N71/30))*SUMIFS(56:56,$1:$1,JL$1+INT(-$N71/30)+1)+(INT(-$N71/30)+1--$N71/30)*SUMIFS(56:56,$1:$1,JL$1+INT(-$N71/30))))</f>
        <v>0</v>
      </c>
      <c r="JM71" s="40">
        <f>IF(JM$7="",0,IF(JM$1=MAX($1:$1),$R56-SUM($T71:JL71),IF(JM$1=1,SUMIFS(56:56,$1:$1,"&gt;="&amp;1,$1:$1,"&lt;="&amp;INT(-$N71/30))+(-$N71/30-INT(-$N71/30))*SUMIFS(56:56,$1:$1,INT(-$N71/30)+1),0)+(-$N71/30-INT(-$N71/30))*SUMIFS(56:56,$1:$1,JM$1+INT(-$N71/30)+1)+(INT(-$N71/30)+1--$N71/30)*SUMIFS(56:56,$1:$1,JM$1+INT(-$N71/30))))</f>
        <v>0</v>
      </c>
      <c r="JN71" s="40">
        <f>IF(JN$7="",0,IF(JN$1=MAX($1:$1),$R56-SUM($T71:JM71),IF(JN$1=1,SUMIFS(56:56,$1:$1,"&gt;="&amp;1,$1:$1,"&lt;="&amp;INT(-$N71/30))+(-$N71/30-INT(-$N71/30))*SUMIFS(56:56,$1:$1,INT(-$N71/30)+1),0)+(-$N71/30-INT(-$N71/30))*SUMIFS(56:56,$1:$1,JN$1+INT(-$N71/30)+1)+(INT(-$N71/30)+1--$N71/30)*SUMIFS(56:56,$1:$1,JN$1+INT(-$N71/30))))</f>
        <v>0</v>
      </c>
      <c r="JO71" s="40">
        <f>IF(JO$7="",0,IF(JO$1=MAX($1:$1),$R56-SUM($T71:JN71),IF(JO$1=1,SUMIFS(56:56,$1:$1,"&gt;="&amp;1,$1:$1,"&lt;="&amp;INT(-$N71/30))+(-$N71/30-INT(-$N71/30))*SUMIFS(56:56,$1:$1,INT(-$N71/30)+1),0)+(-$N71/30-INT(-$N71/30))*SUMIFS(56:56,$1:$1,JO$1+INT(-$N71/30)+1)+(INT(-$N71/30)+1--$N71/30)*SUMIFS(56:56,$1:$1,JO$1+INT(-$N71/30))))</f>
        <v>0</v>
      </c>
      <c r="JP71" s="40">
        <f>IF(JP$7="",0,IF(JP$1=MAX($1:$1),$R56-SUM($T71:JO71),IF(JP$1=1,SUMIFS(56:56,$1:$1,"&gt;="&amp;1,$1:$1,"&lt;="&amp;INT(-$N71/30))+(-$N71/30-INT(-$N71/30))*SUMIFS(56:56,$1:$1,INT(-$N71/30)+1),0)+(-$N71/30-INT(-$N71/30))*SUMIFS(56:56,$1:$1,JP$1+INT(-$N71/30)+1)+(INT(-$N71/30)+1--$N71/30)*SUMIFS(56:56,$1:$1,JP$1+INT(-$N71/30))))</f>
        <v>0</v>
      </c>
      <c r="JQ71" s="40">
        <f>IF(JQ$7="",0,IF(JQ$1=MAX($1:$1),$R56-SUM($T71:JP71),IF(JQ$1=1,SUMIFS(56:56,$1:$1,"&gt;="&amp;1,$1:$1,"&lt;="&amp;INT(-$N71/30))+(-$N71/30-INT(-$N71/30))*SUMIFS(56:56,$1:$1,INT(-$N71/30)+1),0)+(-$N71/30-INT(-$N71/30))*SUMIFS(56:56,$1:$1,JQ$1+INT(-$N71/30)+1)+(INT(-$N71/30)+1--$N71/30)*SUMIFS(56:56,$1:$1,JQ$1+INT(-$N71/30))))</f>
        <v>0</v>
      </c>
      <c r="JR71" s="40">
        <f>IF(JR$7="",0,IF(JR$1=MAX($1:$1),$R56-SUM($T71:JQ71),IF(JR$1=1,SUMIFS(56:56,$1:$1,"&gt;="&amp;1,$1:$1,"&lt;="&amp;INT(-$N71/30))+(-$N71/30-INT(-$N71/30))*SUMIFS(56:56,$1:$1,INT(-$N71/30)+1),0)+(-$N71/30-INT(-$N71/30))*SUMIFS(56:56,$1:$1,JR$1+INT(-$N71/30)+1)+(INT(-$N71/30)+1--$N71/30)*SUMIFS(56:56,$1:$1,JR$1+INT(-$N71/30))))</f>
        <v>0</v>
      </c>
      <c r="JS71" s="40">
        <f>IF(JS$7="",0,IF(JS$1=MAX($1:$1),$R56-SUM($T71:JR71),IF(JS$1=1,SUMIFS(56:56,$1:$1,"&gt;="&amp;1,$1:$1,"&lt;="&amp;INT(-$N71/30))+(-$N71/30-INT(-$N71/30))*SUMIFS(56:56,$1:$1,INT(-$N71/30)+1),0)+(-$N71/30-INT(-$N71/30))*SUMIFS(56:56,$1:$1,JS$1+INT(-$N71/30)+1)+(INT(-$N71/30)+1--$N71/30)*SUMIFS(56:56,$1:$1,JS$1+INT(-$N71/30))))</f>
        <v>0</v>
      </c>
      <c r="JT71" s="40">
        <f>IF(JT$7="",0,IF(JT$1=MAX($1:$1),$R56-SUM($T71:JS71),IF(JT$1=1,SUMIFS(56:56,$1:$1,"&gt;="&amp;1,$1:$1,"&lt;="&amp;INT(-$N71/30))+(-$N71/30-INT(-$N71/30))*SUMIFS(56:56,$1:$1,INT(-$N71/30)+1),0)+(-$N71/30-INT(-$N71/30))*SUMIFS(56:56,$1:$1,JT$1+INT(-$N71/30)+1)+(INT(-$N71/30)+1--$N71/30)*SUMIFS(56:56,$1:$1,JT$1+INT(-$N71/30))))</f>
        <v>0</v>
      </c>
      <c r="JU71" s="40">
        <f>IF(JU$7="",0,IF(JU$1=MAX($1:$1),$R56-SUM($T71:JT71),IF(JU$1=1,SUMIFS(56:56,$1:$1,"&gt;="&amp;1,$1:$1,"&lt;="&amp;INT(-$N71/30))+(-$N71/30-INT(-$N71/30))*SUMIFS(56:56,$1:$1,INT(-$N71/30)+1),0)+(-$N71/30-INT(-$N71/30))*SUMIFS(56:56,$1:$1,JU$1+INT(-$N71/30)+1)+(INT(-$N71/30)+1--$N71/30)*SUMIFS(56:56,$1:$1,JU$1+INT(-$N71/30))))</f>
        <v>0</v>
      </c>
      <c r="JV71" s="40">
        <f>IF(JV$7="",0,IF(JV$1=MAX($1:$1),$R56-SUM($T71:JU71),IF(JV$1=1,SUMIFS(56:56,$1:$1,"&gt;="&amp;1,$1:$1,"&lt;="&amp;INT(-$N71/30))+(-$N71/30-INT(-$N71/30))*SUMIFS(56:56,$1:$1,INT(-$N71/30)+1),0)+(-$N71/30-INT(-$N71/30))*SUMIFS(56:56,$1:$1,JV$1+INT(-$N71/30)+1)+(INT(-$N71/30)+1--$N71/30)*SUMIFS(56:56,$1:$1,JV$1+INT(-$N71/30))))</f>
        <v>0</v>
      </c>
      <c r="JW71" s="40">
        <f>IF(JW$7="",0,IF(JW$1=MAX($1:$1),$R56-SUM($T71:JV71),IF(JW$1=1,SUMIFS(56:56,$1:$1,"&gt;="&amp;1,$1:$1,"&lt;="&amp;INT(-$N71/30))+(-$N71/30-INT(-$N71/30))*SUMIFS(56:56,$1:$1,INT(-$N71/30)+1),0)+(-$N71/30-INT(-$N71/30))*SUMIFS(56:56,$1:$1,JW$1+INT(-$N71/30)+1)+(INT(-$N71/30)+1--$N71/30)*SUMIFS(56:56,$1:$1,JW$1+INT(-$N71/30))))</f>
        <v>0</v>
      </c>
      <c r="JX71" s="40">
        <f>IF(JX$7="",0,IF(JX$1=MAX($1:$1),$R56-SUM($T71:JW71),IF(JX$1=1,SUMIFS(56:56,$1:$1,"&gt;="&amp;1,$1:$1,"&lt;="&amp;INT(-$N71/30))+(-$N71/30-INT(-$N71/30))*SUMIFS(56:56,$1:$1,INT(-$N71/30)+1),0)+(-$N71/30-INT(-$N71/30))*SUMIFS(56:56,$1:$1,JX$1+INT(-$N71/30)+1)+(INT(-$N71/30)+1--$N71/30)*SUMIFS(56:56,$1:$1,JX$1+INT(-$N71/30))))</f>
        <v>0</v>
      </c>
      <c r="JY71" s="40">
        <f>IF(JY$7="",0,IF(JY$1=MAX($1:$1),$R56-SUM($T71:JX71),IF(JY$1=1,SUMIFS(56:56,$1:$1,"&gt;="&amp;1,$1:$1,"&lt;="&amp;INT(-$N71/30))+(-$N71/30-INT(-$N71/30))*SUMIFS(56:56,$1:$1,INT(-$N71/30)+1),0)+(-$N71/30-INT(-$N71/30))*SUMIFS(56:56,$1:$1,JY$1+INT(-$N71/30)+1)+(INT(-$N71/30)+1--$N71/30)*SUMIFS(56:56,$1:$1,JY$1+INT(-$N71/30))))</f>
        <v>0</v>
      </c>
      <c r="JZ71" s="40">
        <f>IF(JZ$7="",0,IF(JZ$1=MAX($1:$1),$R56-SUM($T71:JY71),IF(JZ$1=1,SUMIFS(56:56,$1:$1,"&gt;="&amp;1,$1:$1,"&lt;="&amp;INT(-$N71/30))+(-$N71/30-INT(-$N71/30))*SUMIFS(56:56,$1:$1,INT(-$N71/30)+1),0)+(-$N71/30-INT(-$N71/30))*SUMIFS(56:56,$1:$1,JZ$1+INT(-$N71/30)+1)+(INT(-$N71/30)+1--$N71/30)*SUMIFS(56:56,$1:$1,JZ$1+INT(-$N71/30))))</f>
        <v>0</v>
      </c>
      <c r="KA71" s="40">
        <f>IF(KA$7="",0,IF(KA$1=MAX($1:$1),$R56-SUM($T71:JZ71),IF(KA$1=1,SUMIFS(56:56,$1:$1,"&gt;="&amp;1,$1:$1,"&lt;="&amp;INT(-$N71/30))+(-$N71/30-INT(-$N71/30))*SUMIFS(56:56,$1:$1,INT(-$N71/30)+1),0)+(-$N71/30-INT(-$N71/30))*SUMIFS(56:56,$1:$1,KA$1+INT(-$N71/30)+1)+(INT(-$N71/30)+1--$N71/30)*SUMIFS(56:56,$1:$1,KA$1+INT(-$N71/30))))</f>
        <v>0</v>
      </c>
      <c r="KB71" s="40">
        <f>IF(KB$7="",0,IF(KB$1=MAX($1:$1),$R56-SUM($T71:KA71),IF(KB$1=1,SUMIFS(56:56,$1:$1,"&gt;="&amp;1,$1:$1,"&lt;="&amp;INT(-$N71/30))+(-$N71/30-INT(-$N71/30))*SUMIFS(56:56,$1:$1,INT(-$N71/30)+1),0)+(-$N71/30-INT(-$N71/30))*SUMIFS(56:56,$1:$1,KB$1+INT(-$N71/30)+1)+(INT(-$N71/30)+1--$N71/30)*SUMIFS(56:56,$1:$1,KB$1+INT(-$N71/30))))</f>
        <v>0</v>
      </c>
      <c r="KC71" s="40">
        <f>IF(KC$7="",0,IF(KC$1=MAX($1:$1),$R56-SUM($T71:KB71),IF(KC$1=1,SUMIFS(56:56,$1:$1,"&gt;="&amp;1,$1:$1,"&lt;="&amp;INT(-$N71/30))+(-$N71/30-INT(-$N71/30))*SUMIFS(56:56,$1:$1,INT(-$N71/30)+1),0)+(-$N71/30-INT(-$N71/30))*SUMIFS(56:56,$1:$1,KC$1+INT(-$N71/30)+1)+(INT(-$N71/30)+1--$N71/30)*SUMIFS(56:56,$1:$1,KC$1+INT(-$N71/30))))</f>
        <v>0</v>
      </c>
      <c r="KD71" s="40">
        <f>IF(KD$7="",0,IF(KD$1=MAX($1:$1),$R56-SUM($T71:KC71),IF(KD$1=1,SUMIFS(56:56,$1:$1,"&gt;="&amp;1,$1:$1,"&lt;="&amp;INT(-$N71/30))+(-$N71/30-INT(-$N71/30))*SUMIFS(56:56,$1:$1,INT(-$N71/30)+1),0)+(-$N71/30-INT(-$N71/30))*SUMIFS(56:56,$1:$1,KD$1+INT(-$N71/30)+1)+(INT(-$N71/30)+1--$N71/30)*SUMIFS(56:56,$1:$1,KD$1+INT(-$N71/30))))</f>
        <v>0</v>
      </c>
      <c r="KE71" s="40">
        <f>IF(KE$7="",0,IF(KE$1=MAX($1:$1),$R56-SUM($T71:KD71),IF(KE$1=1,SUMIFS(56:56,$1:$1,"&gt;="&amp;1,$1:$1,"&lt;="&amp;INT(-$N71/30))+(-$N71/30-INT(-$N71/30))*SUMIFS(56:56,$1:$1,INT(-$N71/30)+1),0)+(-$N71/30-INT(-$N71/30))*SUMIFS(56:56,$1:$1,KE$1+INT(-$N71/30)+1)+(INT(-$N71/30)+1--$N71/30)*SUMIFS(56:56,$1:$1,KE$1+INT(-$N71/30))))</f>
        <v>0</v>
      </c>
      <c r="KF71" s="40">
        <f>IF(KF$7="",0,IF(KF$1=MAX($1:$1),$R56-SUM($T71:KE71),IF(KF$1=1,SUMIFS(56:56,$1:$1,"&gt;="&amp;1,$1:$1,"&lt;="&amp;INT(-$N71/30))+(-$N71/30-INT(-$N71/30))*SUMIFS(56:56,$1:$1,INT(-$N71/30)+1),0)+(-$N71/30-INT(-$N71/30))*SUMIFS(56:56,$1:$1,KF$1+INT(-$N71/30)+1)+(INT(-$N71/30)+1--$N71/30)*SUMIFS(56:56,$1:$1,KF$1+INT(-$N71/30))))</f>
        <v>0</v>
      </c>
      <c r="KG71" s="40">
        <f>IF(KG$7="",0,IF(KG$1=MAX($1:$1),$R56-SUM($T71:KF71),IF(KG$1=1,SUMIFS(56:56,$1:$1,"&gt;="&amp;1,$1:$1,"&lt;="&amp;INT(-$N71/30))+(-$N71/30-INT(-$N71/30))*SUMIFS(56:56,$1:$1,INT(-$N71/30)+1),0)+(-$N71/30-INT(-$N71/30))*SUMIFS(56:56,$1:$1,KG$1+INT(-$N71/30)+1)+(INT(-$N71/30)+1--$N71/30)*SUMIFS(56:56,$1:$1,KG$1+INT(-$N71/30))))</f>
        <v>0</v>
      </c>
      <c r="KH71" s="40">
        <f>IF(KH$7="",0,IF(KH$1=MAX($1:$1),$R56-SUM($T71:KG71),IF(KH$1=1,SUMIFS(56:56,$1:$1,"&gt;="&amp;1,$1:$1,"&lt;="&amp;INT(-$N71/30))+(-$N71/30-INT(-$N71/30))*SUMIFS(56:56,$1:$1,INT(-$N71/30)+1),0)+(-$N71/30-INT(-$N71/30))*SUMIFS(56:56,$1:$1,KH$1+INT(-$N71/30)+1)+(INT(-$N71/30)+1--$N71/30)*SUMIFS(56:56,$1:$1,KH$1+INT(-$N71/30))))</f>
        <v>0</v>
      </c>
      <c r="KI71" s="40">
        <f>IF(KI$7="",0,IF(KI$1=MAX($1:$1),$R56-SUM($T71:KH71),IF(KI$1=1,SUMIFS(56:56,$1:$1,"&gt;="&amp;1,$1:$1,"&lt;="&amp;INT(-$N71/30))+(-$N71/30-INT(-$N71/30))*SUMIFS(56:56,$1:$1,INT(-$N71/30)+1),0)+(-$N71/30-INT(-$N71/30))*SUMIFS(56:56,$1:$1,KI$1+INT(-$N71/30)+1)+(INT(-$N71/30)+1--$N71/30)*SUMIFS(56:56,$1:$1,KI$1+INT(-$N71/30))))</f>
        <v>0</v>
      </c>
      <c r="KJ71" s="40">
        <f>IF(KJ$7="",0,IF(KJ$1=MAX($1:$1),$R56-SUM($T71:KI71),IF(KJ$1=1,SUMIFS(56:56,$1:$1,"&gt;="&amp;1,$1:$1,"&lt;="&amp;INT(-$N71/30))+(-$N71/30-INT(-$N71/30))*SUMIFS(56:56,$1:$1,INT(-$N71/30)+1),0)+(-$N71/30-INT(-$N71/30))*SUMIFS(56:56,$1:$1,KJ$1+INT(-$N71/30)+1)+(INT(-$N71/30)+1--$N71/30)*SUMIFS(56:56,$1:$1,KJ$1+INT(-$N71/30))))</f>
        <v>0</v>
      </c>
      <c r="KK71" s="40">
        <f>IF(KK$7="",0,IF(KK$1=MAX($1:$1),$R56-SUM($T71:KJ71),IF(KK$1=1,SUMIFS(56:56,$1:$1,"&gt;="&amp;1,$1:$1,"&lt;="&amp;INT(-$N71/30))+(-$N71/30-INT(-$N71/30))*SUMIFS(56:56,$1:$1,INT(-$N71/30)+1),0)+(-$N71/30-INT(-$N71/30))*SUMIFS(56:56,$1:$1,KK$1+INT(-$N71/30)+1)+(INT(-$N71/30)+1--$N71/30)*SUMIFS(56:56,$1:$1,KK$1+INT(-$N71/30))))</f>
        <v>0</v>
      </c>
      <c r="KL71" s="40">
        <f>IF(KL$7="",0,IF(KL$1=MAX($1:$1),$R56-SUM($T71:KK71),IF(KL$1=1,SUMIFS(56:56,$1:$1,"&gt;="&amp;1,$1:$1,"&lt;="&amp;INT(-$N71/30))+(-$N71/30-INT(-$N71/30))*SUMIFS(56:56,$1:$1,INT(-$N71/30)+1),0)+(-$N71/30-INT(-$N71/30))*SUMIFS(56:56,$1:$1,KL$1+INT(-$N71/30)+1)+(INT(-$N71/30)+1--$N71/30)*SUMIFS(56:56,$1:$1,KL$1+INT(-$N71/30))))</f>
        <v>0</v>
      </c>
      <c r="KM71" s="40">
        <f>IF(KM$7="",0,IF(KM$1=MAX($1:$1),$R56-SUM($T71:KL71),IF(KM$1=1,SUMIFS(56:56,$1:$1,"&gt;="&amp;1,$1:$1,"&lt;="&amp;INT(-$N71/30))+(-$N71/30-INT(-$N71/30))*SUMIFS(56:56,$1:$1,INT(-$N71/30)+1),0)+(-$N71/30-INT(-$N71/30))*SUMIFS(56:56,$1:$1,KM$1+INT(-$N71/30)+1)+(INT(-$N71/30)+1--$N71/30)*SUMIFS(56:56,$1:$1,KM$1+INT(-$N71/30))))</f>
        <v>0</v>
      </c>
      <c r="KN71" s="40">
        <f>IF(KN$7="",0,IF(KN$1=MAX($1:$1),$R56-SUM($T71:KM71),IF(KN$1=1,SUMIFS(56:56,$1:$1,"&gt;="&amp;1,$1:$1,"&lt;="&amp;INT(-$N71/30))+(-$N71/30-INT(-$N71/30))*SUMIFS(56:56,$1:$1,INT(-$N71/30)+1),0)+(-$N71/30-INT(-$N71/30))*SUMIFS(56:56,$1:$1,KN$1+INT(-$N71/30)+1)+(INT(-$N71/30)+1--$N71/30)*SUMIFS(56:56,$1:$1,KN$1+INT(-$N71/30))))</f>
        <v>0</v>
      </c>
      <c r="KO71" s="40">
        <f>IF(KO$7="",0,IF(KO$1=MAX($1:$1),$R56-SUM($T71:KN71),IF(KO$1=1,SUMIFS(56:56,$1:$1,"&gt;="&amp;1,$1:$1,"&lt;="&amp;INT(-$N71/30))+(-$N71/30-INT(-$N71/30))*SUMIFS(56:56,$1:$1,INT(-$N71/30)+1),0)+(-$N71/30-INT(-$N71/30))*SUMIFS(56:56,$1:$1,KO$1+INT(-$N71/30)+1)+(INT(-$N71/30)+1--$N71/30)*SUMIFS(56:56,$1:$1,KO$1+INT(-$N71/30))))</f>
        <v>0</v>
      </c>
      <c r="KP71" s="40">
        <f>IF(KP$7="",0,IF(KP$1=MAX($1:$1),$R56-SUM($T71:KO71),IF(KP$1=1,SUMIFS(56:56,$1:$1,"&gt;="&amp;1,$1:$1,"&lt;="&amp;INT(-$N71/30))+(-$N71/30-INT(-$N71/30))*SUMIFS(56:56,$1:$1,INT(-$N71/30)+1),0)+(-$N71/30-INT(-$N71/30))*SUMIFS(56:56,$1:$1,KP$1+INT(-$N71/30)+1)+(INT(-$N71/30)+1--$N71/30)*SUMIFS(56:56,$1:$1,KP$1+INT(-$N71/30))))</f>
        <v>0</v>
      </c>
      <c r="KQ71" s="40">
        <f>IF(KQ$7="",0,IF(KQ$1=MAX($1:$1),$R56-SUM($T71:KP71),IF(KQ$1=1,SUMIFS(56:56,$1:$1,"&gt;="&amp;1,$1:$1,"&lt;="&amp;INT(-$N71/30))+(-$N71/30-INT(-$N71/30))*SUMIFS(56:56,$1:$1,INT(-$N71/30)+1),0)+(-$N71/30-INT(-$N71/30))*SUMIFS(56:56,$1:$1,KQ$1+INT(-$N71/30)+1)+(INT(-$N71/30)+1--$N71/30)*SUMIFS(56:56,$1:$1,KQ$1+INT(-$N71/30))))</f>
        <v>0</v>
      </c>
      <c r="KR71" s="40">
        <f>IF(KR$7="",0,IF(KR$1=MAX($1:$1),$R56-SUM($T71:KQ71),IF(KR$1=1,SUMIFS(56:56,$1:$1,"&gt;="&amp;1,$1:$1,"&lt;="&amp;INT(-$N71/30))+(-$N71/30-INT(-$N71/30))*SUMIFS(56:56,$1:$1,INT(-$N71/30)+1),0)+(-$N71/30-INT(-$N71/30))*SUMIFS(56:56,$1:$1,KR$1+INT(-$N71/30)+1)+(INT(-$N71/30)+1--$N71/30)*SUMIFS(56:56,$1:$1,KR$1+INT(-$N71/30))))</f>
        <v>0</v>
      </c>
      <c r="KS71" s="40">
        <f>IF(KS$7="",0,IF(KS$1=MAX($1:$1),$R56-SUM($T71:KR71),IF(KS$1=1,SUMIFS(56:56,$1:$1,"&gt;="&amp;1,$1:$1,"&lt;="&amp;INT(-$N71/30))+(-$N71/30-INT(-$N71/30))*SUMIFS(56:56,$1:$1,INT(-$N71/30)+1),0)+(-$N71/30-INT(-$N71/30))*SUMIFS(56:56,$1:$1,KS$1+INT(-$N71/30)+1)+(INT(-$N71/30)+1--$N71/30)*SUMIFS(56:56,$1:$1,KS$1+INT(-$N71/30))))</f>
        <v>0</v>
      </c>
      <c r="KT71" s="40">
        <f>IF(KT$7="",0,IF(KT$1=MAX($1:$1),$R56-SUM($T71:KS71),IF(KT$1=1,SUMIFS(56:56,$1:$1,"&gt;="&amp;1,$1:$1,"&lt;="&amp;INT(-$N71/30))+(-$N71/30-INT(-$N71/30))*SUMIFS(56:56,$1:$1,INT(-$N71/30)+1),0)+(-$N71/30-INT(-$N71/30))*SUMIFS(56:56,$1:$1,KT$1+INT(-$N71/30)+1)+(INT(-$N71/30)+1--$N71/30)*SUMIFS(56:56,$1:$1,KT$1+INT(-$N71/30))))</f>
        <v>0</v>
      </c>
      <c r="KU71" s="40">
        <f>IF(KU$7="",0,IF(KU$1=MAX($1:$1),$R56-SUM($T71:KT71),IF(KU$1=1,SUMIFS(56:56,$1:$1,"&gt;="&amp;1,$1:$1,"&lt;="&amp;INT(-$N71/30))+(-$N71/30-INT(-$N71/30))*SUMIFS(56:56,$1:$1,INT(-$N71/30)+1),0)+(-$N71/30-INT(-$N71/30))*SUMIFS(56:56,$1:$1,KU$1+INT(-$N71/30)+1)+(INT(-$N71/30)+1--$N71/30)*SUMIFS(56:56,$1:$1,KU$1+INT(-$N71/30))))</f>
        <v>0</v>
      </c>
      <c r="KV71" s="40">
        <f>IF(KV$7="",0,IF(KV$1=MAX($1:$1),$R56-SUM($T71:KU71),IF(KV$1=1,SUMIFS(56:56,$1:$1,"&gt;="&amp;1,$1:$1,"&lt;="&amp;INT(-$N71/30))+(-$N71/30-INT(-$N71/30))*SUMIFS(56:56,$1:$1,INT(-$N71/30)+1),0)+(-$N71/30-INT(-$N71/30))*SUMIFS(56:56,$1:$1,KV$1+INT(-$N71/30)+1)+(INT(-$N71/30)+1--$N71/30)*SUMIFS(56:56,$1:$1,KV$1+INT(-$N71/30))))</f>
        <v>0</v>
      </c>
      <c r="KW71" s="1"/>
      <c r="KX71" s="1"/>
    </row>
    <row r="72" spans="1:310" x14ac:dyDescent="0.25">
      <c r="A72" s="1"/>
      <c r="B72" s="79"/>
      <c r="C72" s="79"/>
      <c r="D72" s="79"/>
      <c r="E72" s="1" t="str">
        <f>E69</f>
        <v>поступление денежных средств от продаж продукции</v>
      </c>
      <c r="F72" s="1"/>
      <c r="G72" s="1"/>
      <c r="H72" s="11" t="str">
        <f t="shared" si="61"/>
        <v>руб.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40">
        <f>условия!V138</f>
        <v>45</v>
      </c>
      <c r="O72" s="19"/>
      <c r="P72" s="1"/>
      <c r="Q72" s="1"/>
      <c r="R72" s="40">
        <f>SUMIFS($T72:$KW72,$T$1:$KW$1,"&gt;="&amp;1,$T$1:$KW$1,"&lt;="&amp;MAX($1:$1))</f>
        <v>13722332.446249997</v>
      </c>
      <c r="S72" s="1"/>
      <c r="T72" s="1"/>
      <c r="U72" s="40">
        <f>IF(U$7="",0,IF(U$1=MAX($1:$1),$R57-SUM($T72:T72),IF(U$1=1,SUMIFS(57:57,$1:$1,"&gt;="&amp;1,$1:$1,"&lt;="&amp;INT(-$N72/30))+(-$N72/30-INT(-$N72/30))*SUMIFS(57:57,$1:$1,INT(-$N72/30)+1),0)+(-$N72/30-INT(-$N72/30))*SUMIFS(57:57,$1:$1,U$1+INT(-$N72/30)+1)+(INT(-$N72/30)+1--$N72/30)*SUMIFS(57:57,$1:$1,U$1+INT(-$N72/30))))</f>
        <v>0</v>
      </c>
      <c r="V72" s="40">
        <f>IF(V$7="",0,IF(V$1=MAX($1:$1),$R57-SUM($T72:U72),IF(V$1=1,SUMIFS(57:57,$1:$1,"&gt;="&amp;1,$1:$1,"&lt;="&amp;INT(-$N72/30))+(-$N72/30-INT(-$N72/30))*SUMIFS(57:57,$1:$1,INT(-$N72/30)+1),0)+(-$N72/30-INT(-$N72/30))*SUMIFS(57:57,$1:$1,V$1+INT(-$N72/30)+1)+(INT(-$N72/30)+1--$N72/30)*SUMIFS(57:57,$1:$1,V$1+INT(-$N72/30))))</f>
        <v>28598.122499999969</v>
      </c>
      <c r="W72" s="40">
        <f>IF(W$7="",0,IF(W$1=MAX($1:$1),$R57-SUM($T72:V72),IF(W$1=1,SUMIFS(57:57,$1:$1,"&gt;="&amp;1,$1:$1,"&lt;="&amp;INT(-$N72/30))+(-$N72/30-INT(-$N72/30))*SUMIFS(57:57,$1:$1,INT(-$N72/30)+1),0)+(-$N72/30-INT(-$N72/30))*SUMIFS(57:57,$1:$1,W$1+INT(-$N72/30)+1)+(INT(-$N72/30)+1--$N72/30)*SUMIFS(57:57,$1:$1,W$1+INT(-$N72/30))))</f>
        <v>88177.544374999925</v>
      </c>
      <c r="X72" s="40">
        <f>IF(X$7="",0,IF(X$1=MAX($1:$1),$R57-SUM($T72:W72),IF(X$1=1,SUMIFS(57:57,$1:$1,"&gt;="&amp;1,$1:$1,"&lt;="&amp;INT(-$N72/30))+(-$N72/30-INT(-$N72/30))*SUMIFS(57:57,$1:$1,INT(-$N72/30)+1),0)+(-$N72/30-INT(-$N72/30))*SUMIFS(57:57,$1:$1,X$1+INT(-$N72/30)+1)+(INT(-$N72/30)+1--$N72/30)*SUMIFS(57:57,$1:$1,X$1+INT(-$N72/30))))</f>
        <v>152523.31999999992</v>
      </c>
      <c r="Y72" s="40">
        <f>IF(Y$7="",0,IF(Y$1=MAX($1:$1),$R57-SUM($T72:X72),IF(Y$1=1,SUMIFS(57:57,$1:$1,"&gt;="&amp;1,$1:$1,"&lt;="&amp;INT(-$N72/30))+(-$N72/30-INT(-$N72/30))*SUMIFS(57:57,$1:$1,INT(-$N72/30)+1),0)+(-$N72/30-INT(-$N72/30))*SUMIFS(57:57,$1:$1,Y$1+INT(-$N72/30)+1)+(INT(-$N72/30)+1--$N72/30)*SUMIFS(57:57,$1:$1,Y$1+INT(-$N72/30))))</f>
        <v>221635.44937499991</v>
      </c>
      <c r="Z72" s="40">
        <f>IF(Z$7="",0,IF(Z$1=MAX($1:$1),$R57-SUM($T72:Y72),IF(Z$1=1,SUMIFS(57:57,$1:$1,"&gt;="&amp;1,$1:$1,"&lt;="&amp;INT(-$N72/30))+(-$N72/30-INT(-$N72/30))*SUMIFS(57:57,$1:$1,INT(-$N72/30)+1),0)+(-$N72/30-INT(-$N72/30))*SUMIFS(57:57,$1:$1,Z$1+INT(-$N72/30)+1)+(INT(-$N72/30)+1--$N72/30)*SUMIFS(57:57,$1:$1,Z$1+INT(-$N72/30))))</f>
        <v>295513.93249999988</v>
      </c>
      <c r="AA72" s="40">
        <f>IF(AA$7="",0,IF(AA$1=MAX($1:$1),$R57-SUM($T72:Z72),IF(AA$1=1,SUMIFS(57:57,$1:$1,"&gt;="&amp;1,$1:$1,"&lt;="&amp;INT(-$N72/30))+(-$N72/30-INT(-$N72/30))*SUMIFS(57:57,$1:$1,INT(-$N72/30)+1),0)+(-$N72/30-INT(-$N72/30))*SUMIFS(57:57,$1:$1,AA$1+INT(-$N72/30)+1)+(INT(-$N72/30)+1--$N72/30)*SUMIFS(57:57,$1:$1,AA$1+INT(-$N72/30))))</f>
        <v>374158.76937499992</v>
      </c>
      <c r="AB72" s="40">
        <f>IF(AB$7="",0,IF(AB$1=MAX($1:$1),$R57-SUM($T72:AA72),IF(AB$1=1,SUMIFS(57:57,$1:$1,"&gt;="&amp;1,$1:$1,"&lt;="&amp;INT(-$N72/30))+(-$N72/30-INT(-$N72/30))*SUMIFS(57:57,$1:$1,INT(-$N72/30)+1),0)+(-$N72/30-INT(-$N72/30))*SUMIFS(57:57,$1:$1,AB$1+INT(-$N72/30)+1)+(INT(-$N72/30)+1--$N72/30)*SUMIFS(57:57,$1:$1,AB$1+INT(-$N72/30))))</f>
        <v>428971.83749999991</v>
      </c>
      <c r="AC72" s="40">
        <f>IF(AC$7="",0,IF(AC$1=MAX($1:$1),$R57-SUM($T72:AB72),IF(AC$1=1,SUMIFS(57:57,$1:$1,"&gt;="&amp;1,$1:$1,"&lt;="&amp;INT(-$N72/30))+(-$N72/30-INT(-$N72/30))*SUMIFS(57:57,$1:$1,INT(-$N72/30)+1),0)+(-$N72/30-INT(-$N72/30))*SUMIFS(57:57,$1:$1,AC$1+INT(-$N72/30)+1)+(INT(-$N72/30)+1--$N72/30)*SUMIFS(57:57,$1:$1,AC$1+INT(-$N72/30))))</f>
        <v>457569.95999999996</v>
      </c>
      <c r="AD72" s="40">
        <f>IF(AD$7="",0,IF(AD$1=MAX($1:$1),$R57-SUM($T72:AC72),IF(AD$1=1,SUMIFS(57:57,$1:$1,"&gt;="&amp;1,$1:$1,"&lt;="&amp;INT(-$N72/30))+(-$N72/30-INT(-$N72/30))*SUMIFS(57:57,$1:$1,INT(-$N72/30)+1),0)+(-$N72/30-INT(-$N72/30))*SUMIFS(57:57,$1:$1,AD$1+INT(-$N72/30)+1)+(INT(-$N72/30)+1--$N72/30)*SUMIFS(57:57,$1:$1,AD$1+INT(-$N72/30))))</f>
        <v>486168.0824999999</v>
      </c>
      <c r="AE72" s="40">
        <f>IF(AE$7="",0,IF(AE$1=MAX($1:$1),$R57-SUM($T72:AD72),IF(AE$1=1,SUMIFS(57:57,$1:$1,"&gt;="&amp;1,$1:$1,"&lt;="&amp;INT(-$N72/30))+(-$N72/30-INT(-$N72/30))*SUMIFS(57:57,$1:$1,INT(-$N72/30)+1),0)+(-$N72/30-INT(-$N72/30))*SUMIFS(57:57,$1:$1,AE$1+INT(-$N72/30)+1)+(INT(-$N72/30)+1--$N72/30)*SUMIFS(57:57,$1:$1,AE$1+INT(-$N72/30))))</f>
        <v>514766.2049999999</v>
      </c>
      <c r="AF72" s="40">
        <f>IF(AF$7="",0,IF(AF$1=MAX($1:$1),$R57-SUM($T72:AE72),IF(AF$1=1,SUMIFS(57:57,$1:$1,"&gt;="&amp;1,$1:$1,"&lt;="&amp;INT(-$N72/30))+(-$N72/30-INT(-$N72/30))*SUMIFS(57:57,$1:$1,INT(-$N72/30)+1),0)+(-$N72/30-INT(-$N72/30))*SUMIFS(57:57,$1:$1,AF$1+INT(-$N72/30)+1)+(INT(-$N72/30)+1--$N72/30)*SUMIFS(57:57,$1:$1,AF$1+INT(-$N72/30))))</f>
        <v>543364.3274999999</v>
      </c>
      <c r="AG72" s="40">
        <f>IF(AG$7="",0,IF(AG$1=MAX($1:$1),$R57-SUM($T72:AF72),IF(AG$1=1,SUMIFS(57:57,$1:$1,"&gt;="&amp;1,$1:$1,"&lt;="&amp;INT(-$N72/30))+(-$N72/30-INT(-$N72/30))*SUMIFS(57:57,$1:$1,INT(-$N72/30)+1),0)+(-$N72/30-INT(-$N72/30))*SUMIFS(57:57,$1:$1,AG$1+INT(-$N72/30)+1)+(INT(-$N72/30)+1--$N72/30)*SUMIFS(57:57,$1:$1,AG$1+INT(-$N72/30))))</f>
        <v>571962.44999999995</v>
      </c>
      <c r="AH72" s="40">
        <f>IF(AH$7="",0,IF(AH$1=MAX($1:$1),$R57-SUM($T72:AG72),IF(AH$1=1,SUMIFS(57:57,$1:$1,"&gt;="&amp;1,$1:$1,"&lt;="&amp;INT(-$N72/30))+(-$N72/30-INT(-$N72/30))*SUMIFS(57:57,$1:$1,INT(-$N72/30)+1),0)+(-$N72/30-INT(-$N72/30))*SUMIFS(57:57,$1:$1,AH$1+INT(-$N72/30)+1)+(INT(-$N72/30)+1--$N72/30)*SUMIFS(57:57,$1:$1,AH$1+INT(-$N72/30))))</f>
        <v>600560.57249999989</v>
      </c>
      <c r="AI72" s="40">
        <f>IF(AI$7="",0,IF(AI$1=MAX($1:$1),$R57-SUM($T72:AH72),IF(AI$1=1,SUMIFS(57:57,$1:$1,"&gt;="&amp;1,$1:$1,"&lt;="&amp;INT(-$N72/30))+(-$N72/30-INT(-$N72/30))*SUMIFS(57:57,$1:$1,INT(-$N72/30)+1),0)+(-$N72/30-INT(-$N72/30))*SUMIFS(57:57,$1:$1,AI$1+INT(-$N72/30)+1)+(INT(-$N72/30)+1--$N72/30)*SUMIFS(57:57,$1:$1,AI$1+INT(-$N72/30))))</f>
        <v>629158.69499999983</v>
      </c>
      <c r="AJ72" s="40">
        <f>IF(AJ$7="",0,IF(AJ$1=MAX($1:$1),$R57-SUM($T72:AI72),IF(AJ$1=1,SUMIFS(57:57,$1:$1,"&gt;="&amp;1,$1:$1,"&lt;="&amp;INT(-$N72/30))+(-$N72/30-INT(-$N72/30))*SUMIFS(57:57,$1:$1,INT(-$N72/30)+1),0)+(-$N72/30-INT(-$N72/30))*SUMIFS(57:57,$1:$1,AJ$1+INT(-$N72/30)+1)+(INT(-$N72/30)+1--$N72/30)*SUMIFS(57:57,$1:$1,AJ$1+INT(-$N72/30))))</f>
        <v>657756.81749999989</v>
      </c>
      <c r="AK72" s="40">
        <f>IF(AK$7="",0,IF(AK$1=MAX($1:$1),$R57-SUM($T72:AJ72),IF(AK$1=1,SUMIFS(57:57,$1:$1,"&gt;="&amp;1,$1:$1,"&lt;="&amp;INT(-$N72/30))+(-$N72/30-INT(-$N72/30))*SUMIFS(57:57,$1:$1,INT(-$N72/30)+1),0)+(-$N72/30-INT(-$N72/30))*SUMIFS(57:57,$1:$1,AK$1+INT(-$N72/30)+1)+(INT(-$N72/30)+1--$N72/30)*SUMIFS(57:57,$1:$1,AK$1+INT(-$N72/30))))</f>
        <v>686354.94</v>
      </c>
      <c r="AL72" s="40">
        <f>IF(AL$7="",0,IF(AL$1=MAX($1:$1),$R57-SUM($T72:AK72),IF(AL$1=1,SUMIFS(57:57,$1:$1,"&gt;="&amp;1,$1:$1,"&lt;="&amp;INT(-$N72/30))+(-$N72/30-INT(-$N72/30))*SUMIFS(57:57,$1:$1,INT(-$N72/30)+1),0)+(-$N72/30-INT(-$N72/30))*SUMIFS(57:57,$1:$1,AL$1+INT(-$N72/30)+1)+(INT(-$N72/30)+1--$N72/30)*SUMIFS(57:57,$1:$1,AL$1+INT(-$N72/30))))</f>
        <v>714953.06249999988</v>
      </c>
      <c r="AM72" s="40">
        <f>IF(AM$7="",0,IF(AM$1=MAX($1:$1),$R57-SUM($T72:AL72),IF(AM$1=1,SUMIFS(57:57,$1:$1,"&gt;="&amp;1,$1:$1,"&lt;="&amp;INT(-$N72/30))+(-$N72/30-INT(-$N72/30))*SUMIFS(57:57,$1:$1,INT(-$N72/30)+1),0)+(-$N72/30-INT(-$N72/30))*SUMIFS(57:57,$1:$1,AM$1+INT(-$N72/30)+1)+(INT(-$N72/30)+1--$N72/30)*SUMIFS(57:57,$1:$1,AM$1+INT(-$N72/30))))</f>
        <v>743551.18499999982</v>
      </c>
      <c r="AN72" s="40">
        <f>IF(AN$7="",0,IF(AN$1=MAX($1:$1),$R57-SUM($T72:AM72),IF(AN$1=1,SUMIFS(57:57,$1:$1,"&gt;="&amp;1,$1:$1,"&lt;="&amp;INT(-$N72/30))+(-$N72/30-INT(-$N72/30))*SUMIFS(57:57,$1:$1,INT(-$N72/30)+1),0)+(-$N72/30-INT(-$N72/30))*SUMIFS(57:57,$1:$1,AN$1+INT(-$N72/30)+1)+(INT(-$N72/30)+1--$N72/30)*SUMIFS(57:57,$1:$1,AN$1+INT(-$N72/30))))</f>
        <v>772149.30749999988</v>
      </c>
      <c r="AO72" s="40">
        <f>IF(AO$7="",0,IF(AO$1=MAX($1:$1),$R57-SUM($T72:AN72),IF(AO$1=1,SUMIFS(57:57,$1:$1,"&gt;="&amp;1,$1:$1,"&lt;="&amp;INT(-$N72/30))+(-$N72/30-INT(-$N72/30))*SUMIFS(57:57,$1:$1,INT(-$N72/30)+1),0)+(-$N72/30-INT(-$N72/30))*SUMIFS(57:57,$1:$1,AO$1+INT(-$N72/30)+1)+(INT(-$N72/30)+1--$N72/30)*SUMIFS(57:57,$1:$1,AO$1+INT(-$N72/30))))</f>
        <v>800747.42999999993</v>
      </c>
      <c r="AP72" s="40">
        <f>IF(AP$7="",0,IF(AP$1=MAX($1:$1),$R57-SUM($T72:AO72),IF(AP$1=1,SUMIFS(57:57,$1:$1,"&gt;="&amp;1,$1:$1,"&lt;="&amp;INT(-$N72/30))+(-$N72/30-INT(-$N72/30))*SUMIFS(57:57,$1:$1,INT(-$N72/30)+1),0)+(-$N72/30-INT(-$N72/30))*SUMIFS(57:57,$1:$1,AP$1+INT(-$N72/30)+1)+(INT(-$N72/30)+1--$N72/30)*SUMIFS(57:57,$1:$1,AP$1+INT(-$N72/30))))</f>
        <v>829345.55249999987</v>
      </c>
      <c r="AQ72" s="40">
        <f>IF(AQ$7="",0,IF(AQ$1=MAX($1:$1),$R57-SUM($T72:AP72),IF(AQ$1=1,SUMIFS(57:57,$1:$1,"&gt;="&amp;1,$1:$1,"&lt;="&amp;INT(-$N72/30))+(-$N72/30-INT(-$N72/30))*SUMIFS(57:57,$1:$1,INT(-$N72/30)+1),0)+(-$N72/30-INT(-$N72/30))*SUMIFS(57:57,$1:$1,AQ$1+INT(-$N72/30)+1)+(INT(-$N72/30)+1--$N72/30)*SUMIFS(57:57,$1:$1,AQ$1+INT(-$N72/30))))</f>
        <v>857943.67499999981</v>
      </c>
      <c r="AR72" s="40">
        <f>IF(AR$7="",0,IF(AR$1=MAX($1:$1),$R57-SUM($T72:AQ72),IF(AR$1=1,SUMIFS(57:57,$1:$1,"&gt;="&amp;1,$1:$1,"&lt;="&amp;INT(-$N72/30))+(-$N72/30-INT(-$N72/30))*SUMIFS(57:57,$1:$1,INT(-$N72/30)+1),0)+(-$N72/30-INT(-$N72/30))*SUMIFS(57:57,$1:$1,AR$1+INT(-$N72/30)+1)+(INT(-$N72/30)+1--$N72/30)*SUMIFS(57:57,$1:$1,AR$1+INT(-$N72/30))))</f>
        <v>886541.79749999987</v>
      </c>
      <c r="AS72" s="40">
        <f>IF(AS$7="",0,IF(AS$1=MAX($1:$1),$R57-SUM($T72:AR72),IF(AS$1=1,SUMIFS(57:57,$1:$1,"&gt;="&amp;1,$1:$1,"&lt;="&amp;INT(-$N72/30))+(-$N72/30-INT(-$N72/30))*SUMIFS(57:57,$1:$1,INT(-$N72/30)+1),0)+(-$N72/30-INT(-$N72/30))*SUMIFS(57:57,$1:$1,AS$1+INT(-$N72/30)+1)+(INT(-$N72/30)+1--$N72/30)*SUMIFS(57:57,$1:$1,AS$1+INT(-$N72/30))))</f>
        <v>1379859.4106249977</v>
      </c>
      <c r="AT72" s="40">
        <f>IF(AT$7="",0,IF(AT$1=MAX($1:$1),$R57-SUM($T72:AS72),IF(AT$1=1,SUMIFS(57:57,$1:$1,"&gt;="&amp;1,$1:$1,"&lt;="&amp;INT(-$N72/30))+(-$N72/30-INT(-$N72/30))*SUMIFS(57:57,$1:$1,INT(-$N72/30)+1),0)+(-$N72/30-INT(-$N72/30))*SUMIFS(57:57,$1:$1,AT$1+INT(-$N72/30)+1)+(INT(-$N72/30)+1--$N72/30)*SUMIFS(57:57,$1:$1,AT$1+INT(-$N72/30))))</f>
        <v>0</v>
      </c>
      <c r="AU72" s="40">
        <f>IF(AU$7="",0,IF(AU$1=MAX($1:$1),$R57-SUM($T72:AT72),IF(AU$1=1,SUMIFS(57:57,$1:$1,"&gt;="&amp;1,$1:$1,"&lt;="&amp;INT(-$N72/30))+(-$N72/30-INT(-$N72/30))*SUMIFS(57:57,$1:$1,INT(-$N72/30)+1),0)+(-$N72/30-INT(-$N72/30))*SUMIFS(57:57,$1:$1,AU$1+INT(-$N72/30)+1)+(INT(-$N72/30)+1--$N72/30)*SUMIFS(57:57,$1:$1,AU$1+INT(-$N72/30))))</f>
        <v>0</v>
      </c>
      <c r="AV72" s="40">
        <f>IF(AV$7="",0,IF(AV$1=MAX($1:$1),$R57-SUM($T72:AU72),IF(AV$1=1,SUMIFS(57:57,$1:$1,"&gt;="&amp;1,$1:$1,"&lt;="&amp;INT(-$N72/30))+(-$N72/30-INT(-$N72/30))*SUMIFS(57:57,$1:$1,INT(-$N72/30)+1),0)+(-$N72/30-INT(-$N72/30))*SUMIFS(57:57,$1:$1,AV$1+INT(-$N72/30)+1)+(INT(-$N72/30)+1--$N72/30)*SUMIFS(57:57,$1:$1,AV$1+INT(-$N72/30))))</f>
        <v>0</v>
      </c>
      <c r="AW72" s="40">
        <f>IF(AW$7="",0,IF(AW$1=MAX($1:$1),$R57-SUM($T72:AV72),IF(AW$1=1,SUMIFS(57:57,$1:$1,"&gt;="&amp;1,$1:$1,"&lt;="&amp;INT(-$N72/30))+(-$N72/30-INT(-$N72/30))*SUMIFS(57:57,$1:$1,INT(-$N72/30)+1),0)+(-$N72/30-INT(-$N72/30))*SUMIFS(57:57,$1:$1,AW$1+INT(-$N72/30)+1)+(INT(-$N72/30)+1--$N72/30)*SUMIFS(57:57,$1:$1,AW$1+INT(-$N72/30))))</f>
        <v>0</v>
      </c>
      <c r="AX72" s="40">
        <f>IF(AX$7="",0,IF(AX$1=MAX($1:$1),$R57-SUM($T72:AW72),IF(AX$1=1,SUMIFS(57:57,$1:$1,"&gt;="&amp;1,$1:$1,"&lt;="&amp;INT(-$N72/30))+(-$N72/30-INT(-$N72/30))*SUMIFS(57:57,$1:$1,INT(-$N72/30)+1),0)+(-$N72/30-INT(-$N72/30))*SUMIFS(57:57,$1:$1,AX$1+INT(-$N72/30)+1)+(INT(-$N72/30)+1--$N72/30)*SUMIFS(57:57,$1:$1,AX$1+INT(-$N72/30))))</f>
        <v>0</v>
      </c>
      <c r="AY72" s="40">
        <f>IF(AY$7="",0,IF(AY$1=MAX($1:$1),$R57-SUM($T72:AX72),IF(AY$1=1,SUMIFS(57:57,$1:$1,"&gt;="&amp;1,$1:$1,"&lt;="&amp;INT(-$N72/30))+(-$N72/30-INT(-$N72/30))*SUMIFS(57:57,$1:$1,INT(-$N72/30)+1),0)+(-$N72/30-INT(-$N72/30))*SUMIFS(57:57,$1:$1,AY$1+INT(-$N72/30)+1)+(INT(-$N72/30)+1--$N72/30)*SUMIFS(57:57,$1:$1,AY$1+INT(-$N72/30))))</f>
        <v>0</v>
      </c>
      <c r="AZ72" s="40">
        <f>IF(AZ$7="",0,IF(AZ$1=MAX($1:$1),$R57-SUM($T72:AY72),IF(AZ$1=1,SUMIFS(57:57,$1:$1,"&gt;="&amp;1,$1:$1,"&lt;="&amp;INT(-$N72/30))+(-$N72/30-INT(-$N72/30))*SUMIFS(57:57,$1:$1,INT(-$N72/30)+1),0)+(-$N72/30-INT(-$N72/30))*SUMIFS(57:57,$1:$1,AZ$1+INT(-$N72/30)+1)+(INT(-$N72/30)+1--$N72/30)*SUMIFS(57:57,$1:$1,AZ$1+INT(-$N72/30))))</f>
        <v>0</v>
      </c>
      <c r="BA72" s="40">
        <f>IF(BA$7="",0,IF(BA$1=MAX($1:$1),$R57-SUM($T72:AZ72),IF(BA$1=1,SUMIFS(57:57,$1:$1,"&gt;="&amp;1,$1:$1,"&lt;="&amp;INT(-$N72/30))+(-$N72/30-INT(-$N72/30))*SUMIFS(57:57,$1:$1,INT(-$N72/30)+1),0)+(-$N72/30-INT(-$N72/30))*SUMIFS(57:57,$1:$1,BA$1+INT(-$N72/30)+1)+(INT(-$N72/30)+1--$N72/30)*SUMIFS(57:57,$1:$1,BA$1+INT(-$N72/30))))</f>
        <v>0</v>
      </c>
      <c r="BB72" s="40">
        <f>IF(BB$7="",0,IF(BB$1=MAX($1:$1),$R57-SUM($T72:BA72),IF(BB$1=1,SUMIFS(57:57,$1:$1,"&gt;="&amp;1,$1:$1,"&lt;="&amp;INT(-$N72/30))+(-$N72/30-INT(-$N72/30))*SUMIFS(57:57,$1:$1,INT(-$N72/30)+1),0)+(-$N72/30-INT(-$N72/30))*SUMIFS(57:57,$1:$1,BB$1+INT(-$N72/30)+1)+(INT(-$N72/30)+1--$N72/30)*SUMIFS(57:57,$1:$1,BB$1+INT(-$N72/30))))</f>
        <v>0</v>
      </c>
      <c r="BC72" s="40">
        <f>IF(BC$7="",0,IF(BC$1=MAX($1:$1),$R57-SUM($T72:BB72),IF(BC$1=1,SUMIFS(57:57,$1:$1,"&gt;="&amp;1,$1:$1,"&lt;="&amp;INT(-$N72/30))+(-$N72/30-INT(-$N72/30))*SUMIFS(57:57,$1:$1,INT(-$N72/30)+1),0)+(-$N72/30-INT(-$N72/30))*SUMIFS(57:57,$1:$1,BC$1+INT(-$N72/30)+1)+(INT(-$N72/30)+1--$N72/30)*SUMIFS(57:57,$1:$1,BC$1+INT(-$N72/30))))</f>
        <v>0</v>
      </c>
      <c r="BD72" s="40">
        <f>IF(BD$7="",0,IF(BD$1=MAX($1:$1),$R57-SUM($T72:BC72),IF(BD$1=1,SUMIFS(57:57,$1:$1,"&gt;="&amp;1,$1:$1,"&lt;="&amp;INT(-$N72/30))+(-$N72/30-INT(-$N72/30))*SUMIFS(57:57,$1:$1,INT(-$N72/30)+1),0)+(-$N72/30-INT(-$N72/30))*SUMIFS(57:57,$1:$1,BD$1+INT(-$N72/30)+1)+(INT(-$N72/30)+1--$N72/30)*SUMIFS(57:57,$1:$1,BD$1+INT(-$N72/30))))</f>
        <v>0</v>
      </c>
      <c r="BE72" s="40">
        <f>IF(BE$7="",0,IF(BE$1=MAX($1:$1),$R57-SUM($T72:BD72),IF(BE$1=1,SUMIFS(57:57,$1:$1,"&gt;="&amp;1,$1:$1,"&lt;="&amp;INT(-$N72/30))+(-$N72/30-INT(-$N72/30))*SUMIFS(57:57,$1:$1,INT(-$N72/30)+1),0)+(-$N72/30-INT(-$N72/30))*SUMIFS(57:57,$1:$1,BE$1+INT(-$N72/30)+1)+(INT(-$N72/30)+1--$N72/30)*SUMIFS(57:57,$1:$1,BE$1+INT(-$N72/30))))</f>
        <v>0</v>
      </c>
      <c r="BF72" s="40">
        <f>IF(BF$7="",0,IF(BF$1=MAX($1:$1),$R57-SUM($T72:BE72),IF(BF$1=1,SUMIFS(57:57,$1:$1,"&gt;="&amp;1,$1:$1,"&lt;="&amp;INT(-$N72/30))+(-$N72/30-INT(-$N72/30))*SUMIFS(57:57,$1:$1,INT(-$N72/30)+1),0)+(-$N72/30-INT(-$N72/30))*SUMIFS(57:57,$1:$1,BF$1+INT(-$N72/30)+1)+(INT(-$N72/30)+1--$N72/30)*SUMIFS(57:57,$1:$1,BF$1+INT(-$N72/30))))</f>
        <v>0</v>
      </c>
      <c r="BG72" s="40">
        <f>IF(BG$7="",0,IF(BG$1=MAX($1:$1),$R57-SUM($T72:BF72),IF(BG$1=1,SUMIFS(57:57,$1:$1,"&gt;="&amp;1,$1:$1,"&lt;="&amp;INT(-$N72/30))+(-$N72/30-INT(-$N72/30))*SUMIFS(57:57,$1:$1,INT(-$N72/30)+1),0)+(-$N72/30-INT(-$N72/30))*SUMIFS(57:57,$1:$1,BG$1+INT(-$N72/30)+1)+(INT(-$N72/30)+1--$N72/30)*SUMIFS(57:57,$1:$1,BG$1+INT(-$N72/30))))</f>
        <v>0</v>
      </c>
      <c r="BH72" s="40">
        <f>IF(BH$7="",0,IF(BH$1=MAX($1:$1),$R57-SUM($T72:BG72),IF(BH$1=1,SUMIFS(57:57,$1:$1,"&gt;="&amp;1,$1:$1,"&lt;="&amp;INT(-$N72/30))+(-$N72/30-INT(-$N72/30))*SUMIFS(57:57,$1:$1,INT(-$N72/30)+1),0)+(-$N72/30-INT(-$N72/30))*SUMIFS(57:57,$1:$1,BH$1+INT(-$N72/30)+1)+(INT(-$N72/30)+1--$N72/30)*SUMIFS(57:57,$1:$1,BH$1+INT(-$N72/30))))</f>
        <v>0</v>
      </c>
      <c r="BI72" s="40">
        <f>IF(BI$7="",0,IF(BI$1=MAX($1:$1),$R57-SUM($T72:BH72),IF(BI$1=1,SUMIFS(57:57,$1:$1,"&gt;="&amp;1,$1:$1,"&lt;="&amp;INT(-$N72/30))+(-$N72/30-INT(-$N72/30))*SUMIFS(57:57,$1:$1,INT(-$N72/30)+1),0)+(-$N72/30-INT(-$N72/30))*SUMIFS(57:57,$1:$1,BI$1+INT(-$N72/30)+1)+(INT(-$N72/30)+1--$N72/30)*SUMIFS(57:57,$1:$1,BI$1+INT(-$N72/30))))</f>
        <v>0</v>
      </c>
      <c r="BJ72" s="40">
        <f>IF(BJ$7="",0,IF(BJ$1=MAX($1:$1),$R57-SUM($T72:BI72),IF(BJ$1=1,SUMIFS(57:57,$1:$1,"&gt;="&amp;1,$1:$1,"&lt;="&amp;INT(-$N72/30))+(-$N72/30-INT(-$N72/30))*SUMIFS(57:57,$1:$1,INT(-$N72/30)+1),0)+(-$N72/30-INT(-$N72/30))*SUMIFS(57:57,$1:$1,BJ$1+INT(-$N72/30)+1)+(INT(-$N72/30)+1--$N72/30)*SUMIFS(57:57,$1:$1,BJ$1+INT(-$N72/30))))</f>
        <v>0</v>
      </c>
      <c r="BK72" s="40">
        <f>IF(BK$7="",0,IF(BK$1=MAX($1:$1),$R57-SUM($T72:BJ72),IF(BK$1=1,SUMIFS(57:57,$1:$1,"&gt;="&amp;1,$1:$1,"&lt;="&amp;INT(-$N72/30))+(-$N72/30-INT(-$N72/30))*SUMIFS(57:57,$1:$1,INT(-$N72/30)+1),0)+(-$N72/30-INT(-$N72/30))*SUMIFS(57:57,$1:$1,BK$1+INT(-$N72/30)+1)+(INT(-$N72/30)+1--$N72/30)*SUMIFS(57:57,$1:$1,BK$1+INT(-$N72/30))))</f>
        <v>0</v>
      </c>
      <c r="BL72" s="40">
        <f>IF(BL$7="",0,IF(BL$1=MAX($1:$1),$R57-SUM($T72:BK72),IF(BL$1=1,SUMIFS(57:57,$1:$1,"&gt;="&amp;1,$1:$1,"&lt;="&amp;INT(-$N72/30))+(-$N72/30-INT(-$N72/30))*SUMIFS(57:57,$1:$1,INT(-$N72/30)+1),0)+(-$N72/30-INT(-$N72/30))*SUMIFS(57:57,$1:$1,BL$1+INT(-$N72/30)+1)+(INT(-$N72/30)+1--$N72/30)*SUMIFS(57:57,$1:$1,BL$1+INT(-$N72/30))))</f>
        <v>0</v>
      </c>
      <c r="BM72" s="40">
        <f>IF(BM$7="",0,IF(BM$1=MAX($1:$1),$R57-SUM($T72:BL72),IF(BM$1=1,SUMIFS(57:57,$1:$1,"&gt;="&amp;1,$1:$1,"&lt;="&amp;INT(-$N72/30))+(-$N72/30-INT(-$N72/30))*SUMIFS(57:57,$1:$1,INT(-$N72/30)+1),0)+(-$N72/30-INT(-$N72/30))*SUMIFS(57:57,$1:$1,BM$1+INT(-$N72/30)+1)+(INT(-$N72/30)+1--$N72/30)*SUMIFS(57:57,$1:$1,BM$1+INT(-$N72/30))))</f>
        <v>0</v>
      </c>
      <c r="BN72" s="40">
        <f>IF(BN$7="",0,IF(BN$1=MAX($1:$1),$R57-SUM($T72:BM72),IF(BN$1=1,SUMIFS(57:57,$1:$1,"&gt;="&amp;1,$1:$1,"&lt;="&amp;INT(-$N72/30))+(-$N72/30-INT(-$N72/30))*SUMIFS(57:57,$1:$1,INT(-$N72/30)+1),0)+(-$N72/30-INT(-$N72/30))*SUMIFS(57:57,$1:$1,BN$1+INT(-$N72/30)+1)+(INT(-$N72/30)+1--$N72/30)*SUMIFS(57:57,$1:$1,BN$1+INT(-$N72/30))))</f>
        <v>0</v>
      </c>
      <c r="BO72" s="40">
        <f>IF(BO$7="",0,IF(BO$1=MAX($1:$1),$R57-SUM($T72:BN72),IF(BO$1=1,SUMIFS(57:57,$1:$1,"&gt;="&amp;1,$1:$1,"&lt;="&amp;INT(-$N72/30))+(-$N72/30-INT(-$N72/30))*SUMIFS(57:57,$1:$1,INT(-$N72/30)+1),0)+(-$N72/30-INT(-$N72/30))*SUMIFS(57:57,$1:$1,BO$1+INT(-$N72/30)+1)+(INT(-$N72/30)+1--$N72/30)*SUMIFS(57:57,$1:$1,BO$1+INT(-$N72/30))))</f>
        <v>0</v>
      </c>
      <c r="BP72" s="40">
        <f>IF(BP$7="",0,IF(BP$1=MAX($1:$1),$R57-SUM($T72:BO72),IF(BP$1=1,SUMIFS(57:57,$1:$1,"&gt;="&amp;1,$1:$1,"&lt;="&amp;INT(-$N72/30))+(-$N72/30-INT(-$N72/30))*SUMIFS(57:57,$1:$1,INT(-$N72/30)+1),0)+(-$N72/30-INT(-$N72/30))*SUMIFS(57:57,$1:$1,BP$1+INT(-$N72/30)+1)+(INT(-$N72/30)+1--$N72/30)*SUMIFS(57:57,$1:$1,BP$1+INT(-$N72/30))))</f>
        <v>0</v>
      </c>
      <c r="BQ72" s="40">
        <f>IF(BQ$7="",0,IF(BQ$1=MAX($1:$1),$R57-SUM($T72:BP72),IF(BQ$1=1,SUMIFS(57:57,$1:$1,"&gt;="&amp;1,$1:$1,"&lt;="&amp;INT(-$N72/30))+(-$N72/30-INT(-$N72/30))*SUMIFS(57:57,$1:$1,INT(-$N72/30)+1),0)+(-$N72/30-INT(-$N72/30))*SUMIFS(57:57,$1:$1,BQ$1+INT(-$N72/30)+1)+(INT(-$N72/30)+1--$N72/30)*SUMIFS(57:57,$1:$1,BQ$1+INT(-$N72/30))))</f>
        <v>0</v>
      </c>
      <c r="BR72" s="40">
        <f>IF(BR$7="",0,IF(BR$1=MAX($1:$1),$R57-SUM($T72:BQ72),IF(BR$1=1,SUMIFS(57:57,$1:$1,"&gt;="&amp;1,$1:$1,"&lt;="&amp;INT(-$N72/30))+(-$N72/30-INT(-$N72/30))*SUMIFS(57:57,$1:$1,INT(-$N72/30)+1),0)+(-$N72/30-INT(-$N72/30))*SUMIFS(57:57,$1:$1,BR$1+INT(-$N72/30)+1)+(INT(-$N72/30)+1--$N72/30)*SUMIFS(57:57,$1:$1,BR$1+INT(-$N72/30))))</f>
        <v>0</v>
      </c>
      <c r="BS72" s="40">
        <f>IF(BS$7="",0,IF(BS$1=MAX($1:$1),$R57-SUM($T72:BR72),IF(BS$1=1,SUMIFS(57:57,$1:$1,"&gt;="&amp;1,$1:$1,"&lt;="&amp;INT(-$N72/30))+(-$N72/30-INT(-$N72/30))*SUMIFS(57:57,$1:$1,INT(-$N72/30)+1),0)+(-$N72/30-INT(-$N72/30))*SUMIFS(57:57,$1:$1,BS$1+INT(-$N72/30)+1)+(INT(-$N72/30)+1--$N72/30)*SUMIFS(57:57,$1:$1,BS$1+INT(-$N72/30))))</f>
        <v>0</v>
      </c>
      <c r="BT72" s="40">
        <f>IF(BT$7="",0,IF(BT$1=MAX($1:$1),$R57-SUM($T72:BS72),IF(BT$1=1,SUMIFS(57:57,$1:$1,"&gt;="&amp;1,$1:$1,"&lt;="&amp;INT(-$N72/30))+(-$N72/30-INT(-$N72/30))*SUMIFS(57:57,$1:$1,INT(-$N72/30)+1),0)+(-$N72/30-INT(-$N72/30))*SUMIFS(57:57,$1:$1,BT$1+INT(-$N72/30)+1)+(INT(-$N72/30)+1--$N72/30)*SUMIFS(57:57,$1:$1,BT$1+INT(-$N72/30))))</f>
        <v>0</v>
      </c>
      <c r="BU72" s="40">
        <f>IF(BU$7="",0,IF(BU$1=MAX($1:$1),$R57-SUM($T72:BT72),IF(BU$1=1,SUMIFS(57:57,$1:$1,"&gt;="&amp;1,$1:$1,"&lt;="&amp;INT(-$N72/30))+(-$N72/30-INT(-$N72/30))*SUMIFS(57:57,$1:$1,INT(-$N72/30)+1),0)+(-$N72/30-INT(-$N72/30))*SUMIFS(57:57,$1:$1,BU$1+INT(-$N72/30)+1)+(INT(-$N72/30)+1--$N72/30)*SUMIFS(57:57,$1:$1,BU$1+INT(-$N72/30))))</f>
        <v>0</v>
      </c>
      <c r="BV72" s="40">
        <f>IF(BV$7="",0,IF(BV$1=MAX($1:$1),$R57-SUM($T72:BU72),IF(BV$1=1,SUMIFS(57:57,$1:$1,"&gt;="&amp;1,$1:$1,"&lt;="&amp;INT(-$N72/30))+(-$N72/30-INT(-$N72/30))*SUMIFS(57:57,$1:$1,INT(-$N72/30)+1),0)+(-$N72/30-INT(-$N72/30))*SUMIFS(57:57,$1:$1,BV$1+INT(-$N72/30)+1)+(INT(-$N72/30)+1--$N72/30)*SUMIFS(57:57,$1:$1,BV$1+INT(-$N72/30))))</f>
        <v>0</v>
      </c>
      <c r="BW72" s="40">
        <f>IF(BW$7="",0,IF(BW$1=MAX($1:$1),$R57-SUM($T72:BV72),IF(BW$1=1,SUMIFS(57:57,$1:$1,"&gt;="&amp;1,$1:$1,"&lt;="&amp;INT(-$N72/30))+(-$N72/30-INT(-$N72/30))*SUMIFS(57:57,$1:$1,INT(-$N72/30)+1),0)+(-$N72/30-INT(-$N72/30))*SUMIFS(57:57,$1:$1,BW$1+INT(-$N72/30)+1)+(INT(-$N72/30)+1--$N72/30)*SUMIFS(57:57,$1:$1,BW$1+INT(-$N72/30))))</f>
        <v>0</v>
      </c>
      <c r="BX72" s="40">
        <f>IF(BX$7="",0,IF(BX$1=MAX($1:$1),$R57-SUM($T72:BW72),IF(BX$1=1,SUMIFS(57:57,$1:$1,"&gt;="&amp;1,$1:$1,"&lt;="&amp;INT(-$N72/30))+(-$N72/30-INT(-$N72/30))*SUMIFS(57:57,$1:$1,INT(-$N72/30)+1),0)+(-$N72/30-INT(-$N72/30))*SUMIFS(57:57,$1:$1,BX$1+INT(-$N72/30)+1)+(INT(-$N72/30)+1--$N72/30)*SUMIFS(57:57,$1:$1,BX$1+INT(-$N72/30))))</f>
        <v>0</v>
      </c>
      <c r="BY72" s="40">
        <f>IF(BY$7="",0,IF(BY$1=MAX($1:$1),$R57-SUM($T72:BX72),IF(BY$1=1,SUMIFS(57:57,$1:$1,"&gt;="&amp;1,$1:$1,"&lt;="&amp;INT(-$N72/30))+(-$N72/30-INT(-$N72/30))*SUMIFS(57:57,$1:$1,INT(-$N72/30)+1),0)+(-$N72/30-INT(-$N72/30))*SUMIFS(57:57,$1:$1,BY$1+INT(-$N72/30)+1)+(INT(-$N72/30)+1--$N72/30)*SUMIFS(57:57,$1:$1,BY$1+INT(-$N72/30))))</f>
        <v>0</v>
      </c>
      <c r="BZ72" s="40">
        <f>IF(BZ$7="",0,IF(BZ$1=MAX($1:$1),$R57-SUM($T72:BY72),IF(BZ$1=1,SUMIFS(57:57,$1:$1,"&gt;="&amp;1,$1:$1,"&lt;="&amp;INT(-$N72/30))+(-$N72/30-INT(-$N72/30))*SUMIFS(57:57,$1:$1,INT(-$N72/30)+1),0)+(-$N72/30-INT(-$N72/30))*SUMIFS(57:57,$1:$1,BZ$1+INT(-$N72/30)+1)+(INT(-$N72/30)+1--$N72/30)*SUMIFS(57:57,$1:$1,BZ$1+INT(-$N72/30))))</f>
        <v>0</v>
      </c>
      <c r="CA72" s="40">
        <f>IF(CA$7="",0,IF(CA$1=MAX($1:$1),$R57-SUM($T72:BZ72),IF(CA$1=1,SUMIFS(57:57,$1:$1,"&gt;="&amp;1,$1:$1,"&lt;="&amp;INT(-$N72/30))+(-$N72/30-INT(-$N72/30))*SUMIFS(57:57,$1:$1,INT(-$N72/30)+1),0)+(-$N72/30-INT(-$N72/30))*SUMIFS(57:57,$1:$1,CA$1+INT(-$N72/30)+1)+(INT(-$N72/30)+1--$N72/30)*SUMIFS(57:57,$1:$1,CA$1+INT(-$N72/30))))</f>
        <v>0</v>
      </c>
      <c r="CB72" s="40">
        <f>IF(CB$7="",0,IF(CB$1=MAX($1:$1),$R57-SUM($T72:CA72),IF(CB$1=1,SUMIFS(57:57,$1:$1,"&gt;="&amp;1,$1:$1,"&lt;="&amp;INT(-$N72/30))+(-$N72/30-INT(-$N72/30))*SUMIFS(57:57,$1:$1,INT(-$N72/30)+1),0)+(-$N72/30-INT(-$N72/30))*SUMIFS(57:57,$1:$1,CB$1+INT(-$N72/30)+1)+(INT(-$N72/30)+1--$N72/30)*SUMIFS(57:57,$1:$1,CB$1+INT(-$N72/30))))</f>
        <v>0</v>
      </c>
      <c r="CC72" s="40">
        <f>IF(CC$7="",0,IF(CC$1=MAX($1:$1),$R57-SUM($T72:CB72),IF(CC$1=1,SUMIFS(57:57,$1:$1,"&gt;="&amp;1,$1:$1,"&lt;="&amp;INT(-$N72/30))+(-$N72/30-INT(-$N72/30))*SUMIFS(57:57,$1:$1,INT(-$N72/30)+1),0)+(-$N72/30-INT(-$N72/30))*SUMIFS(57:57,$1:$1,CC$1+INT(-$N72/30)+1)+(INT(-$N72/30)+1--$N72/30)*SUMIFS(57:57,$1:$1,CC$1+INT(-$N72/30))))</f>
        <v>0</v>
      </c>
      <c r="CD72" s="40">
        <f>IF(CD$7="",0,IF(CD$1=MAX($1:$1),$R57-SUM($T72:CC72),IF(CD$1=1,SUMIFS(57:57,$1:$1,"&gt;="&amp;1,$1:$1,"&lt;="&amp;INT(-$N72/30))+(-$N72/30-INT(-$N72/30))*SUMIFS(57:57,$1:$1,INT(-$N72/30)+1),0)+(-$N72/30-INT(-$N72/30))*SUMIFS(57:57,$1:$1,CD$1+INT(-$N72/30)+1)+(INT(-$N72/30)+1--$N72/30)*SUMIFS(57:57,$1:$1,CD$1+INT(-$N72/30))))</f>
        <v>0</v>
      </c>
      <c r="CE72" s="40">
        <f>IF(CE$7="",0,IF(CE$1=MAX($1:$1),$R57-SUM($T72:CD72),IF(CE$1=1,SUMIFS(57:57,$1:$1,"&gt;="&amp;1,$1:$1,"&lt;="&amp;INT(-$N72/30))+(-$N72/30-INT(-$N72/30))*SUMIFS(57:57,$1:$1,INT(-$N72/30)+1),0)+(-$N72/30-INT(-$N72/30))*SUMIFS(57:57,$1:$1,CE$1+INT(-$N72/30)+1)+(INT(-$N72/30)+1--$N72/30)*SUMIFS(57:57,$1:$1,CE$1+INT(-$N72/30))))</f>
        <v>0</v>
      </c>
      <c r="CF72" s="40">
        <f>IF(CF$7="",0,IF(CF$1=MAX($1:$1),$R57-SUM($T72:CE72),IF(CF$1=1,SUMIFS(57:57,$1:$1,"&gt;="&amp;1,$1:$1,"&lt;="&amp;INT(-$N72/30))+(-$N72/30-INT(-$N72/30))*SUMIFS(57:57,$1:$1,INT(-$N72/30)+1),0)+(-$N72/30-INT(-$N72/30))*SUMIFS(57:57,$1:$1,CF$1+INT(-$N72/30)+1)+(INT(-$N72/30)+1--$N72/30)*SUMIFS(57:57,$1:$1,CF$1+INT(-$N72/30))))</f>
        <v>0</v>
      </c>
      <c r="CG72" s="40">
        <f>IF(CG$7="",0,IF(CG$1=MAX($1:$1),$R57-SUM($T72:CF72),IF(CG$1=1,SUMIFS(57:57,$1:$1,"&gt;="&amp;1,$1:$1,"&lt;="&amp;INT(-$N72/30))+(-$N72/30-INT(-$N72/30))*SUMIFS(57:57,$1:$1,INT(-$N72/30)+1),0)+(-$N72/30-INT(-$N72/30))*SUMIFS(57:57,$1:$1,CG$1+INT(-$N72/30)+1)+(INT(-$N72/30)+1--$N72/30)*SUMIFS(57:57,$1:$1,CG$1+INT(-$N72/30))))</f>
        <v>0</v>
      </c>
      <c r="CH72" s="40">
        <f>IF(CH$7="",0,IF(CH$1=MAX($1:$1),$R57-SUM($T72:CG72),IF(CH$1=1,SUMIFS(57:57,$1:$1,"&gt;="&amp;1,$1:$1,"&lt;="&amp;INT(-$N72/30))+(-$N72/30-INT(-$N72/30))*SUMIFS(57:57,$1:$1,INT(-$N72/30)+1),0)+(-$N72/30-INT(-$N72/30))*SUMIFS(57:57,$1:$1,CH$1+INT(-$N72/30)+1)+(INT(-$N72/30)+1--$N72/30)*SUMIFS(57:57,$1:$1,CH$1+INT(-$N72/30))))</f>
        <v>0</v>
      </c>
      <c r="CI72" s="40">
        <f>IF(CI$7="",0,IF(CI$1=MAX($1:$1),$R57-SUM($T72:CH72),IF(CI$1=1,SUMIFS(57:57,$1:$1,"&gt;="&amp;1,$1:$1,"&lt;="&amp;INT(-$N72/30))+(-$N72/30-INT(-$N72/30))*SUMIFS(57:57,$1:$1,INT(-$N72/30)+1),0)+(-$N72/30-INT(-$N72/30))*SUMIFS(57:57,$1:$1,CI$1+INT(-$N72/30)+1)+(INT(-$N72/30)+1--$N72/30)*SUMIFS(57:57,$1:$1,CI$1+INT(-$N72/30))))</f>
        <v>0</v>
      </c>
      <c r="CJ72" s="40">
        <f>IF(CJ$7="",0,IF(CJ$1=MAX($1:$1),$R57-SUM($T72:CI72),IF(CJ$1=1,SUMIFS(57:57,$1:$1,"&gt;="&amp;1,$1:$1,"&lt;="&amp;INT(-$N72/30))+(-$N72/30-INT(-$N72/30))*SUMIFS(57:57,$1:$1,INT(-$N72/30)+1),0)+(-$N72/30-INT(-$N72/30))*SUMIFS(57:57,$1:$1,CJ$1+INT(-$N72/30)+1)+(INT(-$N72/30)+1--$N72/30)*SUMIFS(57:57,$1:$1,CJ$1+INT(-$N72/30))))</f>
        <v>0</v>
      </c>
      <c r="CK72" s="40">
        <f>IF(CK$7="",0,IF(CK$1=MAX($1:$1),$R57-SUM($T72:CJ72),IF(CK$1=1,SUMIFS(57:57,$1:$1,"&gt;="&amp;1,$1:$1,"&lt;="&amp;INT(-$N72/30))+(-$N72/30-INT(-$N72/30))*SUMIFS(57:57,$1:$1,INT(-$N72/30)+1),0)+(-$N72/30-INT(-$N72/30))*SUMIFS(57:57,$1:$1,CK$1+INT(-$N72/30)+1)+(INT(-$N72/30)+1--$N72/30)*SUMIFS(57:57,$1:$1,CK$1+INT(-$N72/30))))</f>
        <v>0</v>
      </c>
      <c r="CL72" s="40">
        <f>IF(CL$7="",0,IF(CL$1=MAX($1:$1),$R57-SUM($T72:CK72),IF(CL$1=1,SUMIFS(57:57,$1:$1,"&gt;="&amp;1,$1:$1,"&lt;="&amp;INT(-$N72/30))+(-$N72/30-INT(-$N72/30))*SUMIFS(57:57,$1:$1,INT(-$N72/30)+1),0)+(-$N72/30-INT(-$N72/30))*SUMIFS(57:57,$1:$1,CL$1+INT(-$N72/30)+1)+(INT(-$N72/30)+1--$N72/30)*SUMIFS(57:57,$1:$1,CL$1+INT(-$N72/30))))</f>
        <v>0</v>
      </c>
      <c r="CM72" s="40">
        <f>IF(CM$7="",0,IF(CM$1=MAX($1:$1),$R57-SUM($T72:CL72),IF(CM$1=1,SUMIFS(57:57,$1:$1,"&gt;="&amp;1,$1:$1,"&lt;="&amp;INT(-$N72/30))+(-$N72/30-INT(-$N72/30))*SUMIFS(57:57,$1:$1,INT(-$N72/30)+1),0)+(-$N72/30-INT(-$N72/30))*SUMIFS(57:57,$1:$1,CM$1+INT(-$N72/30)+1)+(INT(-$N72/30)+1--$N72/30)*SUMIFS(57:57,$1:$1,CM$1+INT(-$N72/30))))</f>
        <v>0</v>
      </c>
      <c r="CN72" s="40">
        <f>IF(CN$7="",0,IF(CN$1=MAX($1:$1),$R57-SUM($T72:CM72),IF(CN$1=1,SUMIFS(57:57,$1:$1,"&gt;="&amp;1,$1:$1,"&lt;="&amp;INT(-$N72/30))+(-$N72/30-INT(-$N72/30))*SUMIFS(57:57,$1:$1,INT(-$N72/30)+1),0)+(-$N72/30-INT(-$N72/30))*SUMIFS(57:57,$1:$1,CN$1+INT(-$N72/30)+1)+(INT(-$N72/30)+1--$N72/30)*SUMIFS(57:57,$1:$1,CN$1+INT(-$N72/30))))</f>
        <v>0</v>
      </c>
      <c r="CO72" s="40">
        <f>IF(CO$7="",0,IF(CO$1=MAX($1:$1),$R57-SUM($T72:CN72),IF(CO$1=1,SUMIFS(57:57,$1:$1,"&gt;="&amp;1,$1:$1,"&lt;="&amp;INT(-$N72/30))+(-$N72/30-INT(-$N72/30))*SUMIFS(57:57,$1:$1,INT(-$N72/30)+1),0)+(-$N72/30-INT(-$N72/30))*SUMIFS(57:57,$1:$1,CO$1+INT(-$N72/30)+1)+(INT(-$N72/30)+1--$N72/30)*SUMIFS(57:57,$1:$1,CO$1+INT(-$N72/30))))</f>
        <v>0</v>
      </c>
      <c r="CP72" s="40">
        <f>IF(CP$7="",0,IF(CP$1=MAX($1:$1),$R57-SUM($T72:CO72),IF(CP$1=1,SUMIFS(57:57,$1:$1,"&gt;="&amp;1,$1:$1,"&lt;="&amp;INT(-$N72/30))+(-$N72/30-INT(-$N72/30))*SUMIFS(57:57,$1:$1,INT(-$N72/30)+1),0)+(-$N72/30-INT(-$N72/30))*SUMIFS(57:57,$1:$1,CP$1+INT(-$N72/30)+1)+(INT(-$N72/30)+1--$N72/30)*SUMIFS(57:57,$1:$1,CP$1+INT(-$N72/30))))</f>
        <v>0</v>
      </c>
      <c r="CQ72" s="40">
        <f>IF(CQ$7="",0,IF(CQ$1=MAX($1:$1),$R57-SUM($T72:CP72),IF(CQ$1=1,SUMIFS(57:57,$1:$1,"&gt;="&amp;1,$1:$1,"&lt;="&amp;INT(-$N72/30))+(-$N72/30-INT(-$N72/30))*SUMIFS(57:57,$1:$1,INT(-$N72/30)+1),0)+(-$N72/30-INT(-$N72/30))*SUMIFS(57:57,$1:$1,CQ$1+INT(-$N72/30)+1)+(INT(-$N72/30)+1--$N72/30)*SUMIFS(57:57,$1:$1,CQ$1+INT(-$N72/30))))</f>
        <v>0</v>
      </c>
      <c r="CR72" s="40">
        <f>IF(CR$7="",0,IF(CR$1=MAX($1:$1),$R57-SUM($T72:CQ72),IF(CR$1=1,SUMIFS(57:57,$1:$1,"&gt;="&amp;1,$1:$1,"&lt;="&amp;INT(-$N72/30))+(-$N72/30-INT(-$N72/30))*SUMIFS(57:57,$1:$1,INT(-$N72/30)+1),0)+(-$N72/30-INT(-$N72/30))*SUMIFS(57:57,$1:$1,CR$1+INT(-$N72/30)+1)+(INT(-$N72/30)+1--$N72/30)*SUMIFS(57:57,$1:$1,CR$1+INT(-$N72/30))))</f>
        <v>0</v>
      </c>
      <c r="CS72" s="40">
        <f>IF(CS$7="",0,IF(CS$1=MAX($1:$1),$R57-SUM($T72:CR72),IF(CS$1=1,SUMIFS(57:57,$1:$1,"&gt;="&amp;1,$1:$1,"&lt;="&amp;INT(-$N72/30))+(-$N72/30-INT(-$N72/30))*SUMIFS(57:57,$1:$1,INT(-$N72/30)+1),0)+(-$N72/30-INT(-$N72/30))*SUMIFS(57:57,$1:$1,CS$1+INT(-$N72/30)+1)+(INT(-$N72/30)+1--$N72/30)*SUMIFS(57:57,$1:$1,CS$1+INT(-$N72/30))))</f>
        <v>0</v>
      </c>
      <c r="CT72" s="40">
        <f>IF(CT$7="",0,IF(CT$1=MAX($1:$1),$R57-SUM($T72:CS72),IF(CT$1=1,SUMIFS(57:57,$1:$1,"&gt;="&amp;1,$1:$1,"&lt;="&amp;INT(-$N72/30))+(-$N72/30-INT(-$N72/30))*SUMIFS(57:57,$1:$1,INT(-$N72/30)+1),0)+(-$N72/30-INT(-$N72/30))*SUMIFS(57:57,$1:$1,CT$1+INT(-$N72/30)+1)+(INT(-$N72/30)+1--$N72/30)*SUMIFS(57:57,$1:$1,CT$1+INT(-$N72/30))))</f>
        <v>0</v>
      </c>
      <c r="CU72" s="40">
        <f>IF(CU$7="",0,IF(CU$1=MAX($1:$1),$R57-SUM($T72:CT72),IF(CU$1=1,SUMIFS(57:57,$1:$1,"&gt;="&amp;1,$1:$1,"&lt;="&amp;INT(-$N72/30))+(-$N72/30-INT(-$N72/30))*SUMIFS(57:57,$1:$1,INT(-$N72/30)+1),0)+(-$N72/30-INT(-$N72/30))*SUMIFS(57:57,$1:$1,CU$1+INT(-$N72/30)+1)+(INT(-$N72/30)+1--$N72/30)*SUMIFS(57:57,$1:$1,CU$1+INT(-$N72/30))))</f>
        <v>0</v>
      </c>
      <c r="CV72" s="40">
        <f>IF(CV$7="",0,IF(CV$1=MAX($1:$1),$R57-SUM($T72:CU72),IF(CV$1=1,SUMIFS(57:57,$1:$1,"&gt;="&amp;1,$1:$1,"&lt;="&amp;INT(-$N72/30))+(-$N72/30-INT(-$N72/30))*SUMIFS(57:57,$1:$1,INT(-$N72/30)+1),0)+(-$N72/30-INT(-$N72/30))*SUMIFS(57:57,$1:$1,CV$1+INT(-$N72/30)+1)+(INT(-$N72/30)+1--$N72/30)*SUMIFS(57:57,$1:$1,CV$1+INT(-$N72/30))))</f>
        <v>0</v>
      </c>
      <c r="CW72" s="40">
        <f>IF(CW$7="",0,IF(CW$1=MAX($1:$1),$R57-SUM($T72:CV72),IF(CW$1=1,SUMIFS(57:57,$1:$1,"&gt;="&amp;1,$1:$1,"&lt;="&amp;INT(-$N72/30))+(-$N72/30-INT(-$N72/30))*SUMIFS(57:57,$1:$1,INT(-$N72/30)+1),0)+(-$N72/30-INT(-$N72/30))*SUMIFS(57:57,$1:$1,CW$1+INT(-$N72/30)+1)+(INT(-$N72/30)+1--$N72/30)*SUMIFS(57:57,$1:$1,CW$1+INT(-$N72/30))))</f>
        <v>0</v>
      </c>
      <c r="CX72" s="40">
        <f>IF(CX$7="",0,IF(CX$1=MAX($1:$1),$R57-SUM($T72:CW72),IF(CX$1=1,SUMIFS(57:57,$1:$1,"&gt;="&amp;1,$1:$1,"&lt;="&amp;INT(-$N72/30))+(-$N72/30-INT(-$N72/30))*SUMIFS(57:57,$1:$1,INT(-$N72/30)+1),0)+(-$N72/30-INT(-$N72/30))*SUMIFS(57:57,$1:$1,CX$1+INT(-$N72/30)+1)+(INT(-$N72/30)+1--$N72/30)*SUMIFS(57:57,$1:$1,CX$1+INT(-$N72/30))))</f>
        <v>0</v>
      </c>
      <c r="CY72" s="40">
        <f>IF(CY$7="",0,IF(CY$1=MAX($1:$1),$R57-SUM($T72:CX72),IF(CY$1=1,SUMIFS(57:57,$1:$1,"&gt;="&amp;1,$1:$1,"&lt;="&amp;INT(-$N72/30))+(-$N72/30-INT(-$N72/30))*SUMIFS(57:57,$1:$1,INT(-$N72/30)+1),0)+(-$N72/30-INT(-$N72/30))*SUMIFS(57:57,$1:$1,CY$1+INT(-$N72/30)+1)+(INT(-$N72/30)+1--$N72/30)*SUMIFS(57:57,$1:$1,CY$1+INT(-$N72/30))))</f>
        <v>0</v>
      </c>
      <c r="CZ72" s="40">
        <f>IF(CZ$7="",0,IF(CZ$1=MAX($1:$1),$R57-SUM($T72:CY72),IF(CZ$1=1,SUMIFS(57:57,$1:$1,"&gt;="&amp;1,$1:$1,"&lt;="&amp;INT(-$N72/30))+(-$N72/30-INT(-$N72/30))*SUMIFS(57:57,$1:$1,INT(-$N72/30)+1),0)+(-$N72/30-INT(-$N72/30))*SUMIFS(57:57,$1:$1,CZ$1+INT(-$N72/30)+1)+(INT(-$N72/30)+1--$N72/30)*SUMIFS(57:57,$1:$1,CZ$1+INT(-$N72/30))))</f>
        <v>0</v>
      </c>
      <c r="DA72" s="40">
        <f>IF(DA$7="",0,IF(DA$1=MAX($1:$1),$R57-SUM($T72:CZ72),IF(DA$1=1,SUMIFS(57:57,$1:$1,"&gt;="&amp;1,$1:$1,"&lt;="&amp;INT(-$N72/30))+(-$N72/30-INT(-$N72/30))*SUMIFS(57:57,$1:$1,INT(-$N72/30)+1),0)+(-$N72/30-INT(-$N72/30))*SUMIFS(57:57,$1:$1,DA$1+INT(-$N72/30)+1)+(INT(-$N72/30)+1--$N72/30)*SUMIFS(57:57,$1:$1,DA$1+INT(-$N72/30))))</f>
        <v>0</v>
      </c>
      <c r="DB72" s="40">
        <f>IF(DB$7="",0,IF(DB$1=MAX($1:$1),$R57-SUM($T72:DA72),IF(DB$1=1,SUMIFS(57:57,$1:$1,"&gt;="&amp;1,$1:$1,"&lt;="&amp;INT(-$N72/30))+(-$N72/30-INT(-$N72/30))*SUMIFS(57:57,$1:$1,INT(-$N72/30)+1),0)+(-$N72/30-INT(-$N72/30))*SUMIFS(57:57,$1:$1,DB$1+INT(-$N72/30)+1)+(INT(-$N72/30)+1--$N72/30)*SUMIFS(57:57,$1:$1,DB$1+INT(-$N72/30))))</f>
        <v>0</v>
      </c>
      <c r="DC72" s="40">
        <f>IF(DC$7="",0,IF(DC$1=MAX($1:$1),$R57-SUM($T72:DB72),IF(DC$1=1,SUMIFS(57:57,$1:$1,"&gt;="&amp;1,$1:$1,"&lt;="&amp;INT(-$N72/30))+(-$N72/30-INT(-$N72/30))*SUMIFS(57:57,$1:$1,INT(-$N72/30)+1),0)+(-$N72/30-INT(-$N72/30))*SUMIFS(57:57,$1:$1,DC$1+INT(-$N72/30)+1)+(INT(-$N72/30)+1--$N72/30)*SUMIFS(57:57,$1:$1,DC$1+INT(-$N72/30))))</f>
        <v>0</v>
      </c>
      <c r="DD72" s="40">
        <f>IF(DD$7="",0,IF(DD$1=MAX($1:$1),$R57-SUM($T72:DC72),IF(DD$1=1,SUMIFS(57:57,$1:$1,"&gt;="&amp;1,$1:$1,"&lt;="&amp;INT(-$N72/30))+(-$N72/30-INT(-$N72/30))*SUMIFS(57:57,$1:$1,INT(-$N72/30)+1),0)+(-$N72/30-INT(-$N72/30))*SUMIFS(57:57,$1:$1,DD$1+INT(-$N72/30)+1)+(INT(-$N72/30)+1--$N72/30)*SUMIFS(57:57,$1:$1,DD$1+INT(-$N72/30))))</f>
        <v>0</v>
      </c>
      <c r="DE72" s="40">
        <f>IF(DE$7="",0,IF(DE$1=MAX($1:$1),$R57-SUM($T72:DD72),IF(DE$1=1,SUMIFS(57:57,$1:$1,"&gt;="&amp;1,$1:$1,"&lt;="&amp;INT(-$N72/30))+(-$N72/30-INT(-$N72/30))*SUMIFS(57:57,$1:$1,INT(-$N72/30)+1),0)+(-$N72/30-INT(-$N72/30))*SUMIFS(57:57,$1:$1,DE$1+INT(-$N72/30)+1)+(INT(-$N72/30)+1--$N72/30)*SUMIFS(57:57,$1:$1,DE$1+INT(-$N72/30))))</f>
        <v>0</v>
      </c>
      <c r="DF72" s="40">
        <f>IF(DF$7="",0,IF(DF$1=MAX($1:$1),$R57-SUM($T72:DE72),IF(DF$1=1,SUMIFS(57:57,$1:$1,"&gt;="&amp;1,$1:$1,"&lt;="&amp;INT(-$N72/30))+(-$N72/30-INT(-$N72/30))*SUMIFS(57:57,$1:$1,INT(-$N72/30)+1),0)+(-$N72/30-INT(-$N72/30))*SUMIFS(57:57,$1:$1,DF$1+INT(-$N72/30)+1)+(INT(-$N72/30)+1--$N72/30)*SUMIFS(57:57,$1:$1,DF$1+INT(-$N72/30))))</f>
        <v>0</v>
      </c>
      <c r="DG72" s="40">
        <f>IF(DG$7="",0,IF(DG$1=MAX($1:$1),$R57-SUM($T72:DF72),IF(DG$1=1,SUMIFS(57:57,$1:$1,"&gt;="&amp;1,$1:$1,"&lt;="&amp;INT(-$N72/30))+(-$N72/30-INT(-$N72/30))*SUMIFS(57:57,$1:$1,INT(-$N72/30)+1),0)+(-$N72/30-INT(-$N72/30))*SUMIFS(57:57,$1:$1,DG$1+INT(-$N72/30)+1)+(INT(-$N72/30)+1--$N72/30)*SUMIFS(57:57,$1:$1,DG$1+INT(-$N72/30))))</f>
        <v>0</v>
      </c>
      <c r="DH72" s="40">
        <f>IF(DH$7="",0,IF(DH$1=MAX($1:$1),$R57-SUM($T72:DG72),IF(DH$1=1,SUMIFS(57:57,$1:$1,"&gt;="&amp;1,$1:$1,"&lt;="&amp;INT(-$N72/30))+(-$N72/30-INT(-$N72/30))*SUMIFS(57:57,$1:$1,INT(-$N72/30)+1),0)+(-$N72/30-INT(-$N72/30))*SUMIFS(57:57,$1:$1,DH$1+INT(-$N72/30)+1)+(INT(-$N72/30)+1--$N72/30)*SUMIFS(57:57,$1:$1,DH$1+INT(-$N72/30))))</f>
        <v>0</v>
      </c>
      <c r="DI72" s="40">
        <f>IF(DI$7="",0,IF(DI$1=MAX($1:$1),$R57-SUM($T72:DH72),IF(DI$1=1,SUMIFS(57:57,$1:$1,"&gt;="&amp;1,$1:$1,"&lt;="&amp;INT(-$N72/30))+(-$N72/30-INT(-$N72/30))*SUMIFS(57:57,$1:$1,INT(-$N72/30)+1),0)+(-$N72/30-INT(-$N72/30))*SUMIFS(57:57,$1:$1,DI$1+INT(-$N72/30)+1)+(INT(-$N72/30)+1--$N72/30)*SUMIFS(57:57,$1:$1,DI$1+INT(-$N72/30))))</f>
        <v>0</v>
      </c>
      <c r="DJ72" s="40">
        <f>IF(DJ$7="",0,IF(DJ$1=MAX($1:$1),$R57-SUM($T72:DI72),IF(DJ$1=1,SUMIFS(57:57,$1:$1,"&gt;="&amp;1,$1:$1,"&lt;="&amp;INT(-$N72/30))+(-$N72/30-INT(-$N72/30))*SUMIFS(57:57,$1:$1,INT(-$N72/30)+1),0)+(-$N72/30-INT(-$N72/30))*SUMIFS(57:57,$1:$1,DJ$1+INT(-$N72/30)+1)+(INT(-$N72/30)+1--$N72/30)*SUMIFS(57:57,$1:$1,DJ$1+INT(-$N72/30))))</f>
        <v>0</v>
      </c>
      <c r="DK72" s="40">
        <f>IF(DK$7="",0,IF(DK$1=MAX($1:$1),$R57-SUM($T72:DJ72),IF(DK$1=1,SUMIFS(57:57,$1:$1,"&gt;="&amp;1,$1:$1,"&lt;="&amp;INT(-$N72/30))+(-$N72/30-INT(-$N72/30))*SUMIFS(57:57,$1:$1,INT(-$N72/30)+1),0)+(-$N72/30-INT(-$N72/30))*SUMIFS(57:57,$1:$1,DK$1+INT(-$N72/30)+1)+(INT(-$N72/30)+1--$N72/30)*SUMIFS(57:57,$1:$1,DK$1+INT(-$N72/30))))</f>
        <v>0</v>
      </c>
      <c r="DL72" s="40">
        <f>IF(DL$7="",0,IF(DL$1=MAX($1:$1),$R57-SUM($T72:DK72),IF(DL$1=1,SUMIFS(57:57,$1:$1,"&gt;="&amp;1,$1:$1,"&lt;="&amp;INT(-$N72/30))+(-$N72/30-INT(-$N72/30))*SUMIFS(57:57,$1:$1,INT(-$N72/30)+1),0)+(-$N72/30-INT(-$N72/30))*SUMIFS(57:57,$1:$1,DL$1+INT(-$N72/30)+1)+(INT(-$N72/30)+1--$N72/30)*SUMIFS(57:57,$1:$1,DL$1+INT(-$N72/30))))</f>
        <v>0</v>
      </c>
      <c r="DM72" s="40">
        <f>IF(DM$7="",0,IF(DM$1=MAX($1:$1),$R57-SUM($T72:DL72),IF(DM$1=1,SUMIFS(57:57,$1:$1,"&gt;="&amp;1,$1:$1,"&lt;="&amp;INT(-$N72/30))+(-$N72/30-INT(-$N72/30))*SUMIFS(57:57,$1:$1,INT(-$N72/30)+1),0)+(-$N72/30-INT(-$N72/30))*SUMIFS(57:57,$1:$1,DM$1+INT(-$N72/30)+1)+(INT(-$N72/30)+1--$N72/30)*SUMIFS(57:57,$1:$1,DM$1+INT(-$N72/30))))</f>
        <v>0</v>
      </c>
      <c r="DN72" s="40">
        <f>IF(DN$7="",0,IF(DN$1=MAX($1:$1),$R57-SUM($T72:DM72),IF(DN$1=1,SUMIFS(57:57,$1:$1,"&gt;="&amp;1,$1:$1,"&lt;="&amp;INT(-$N72/30))+(-$N72/30-INT(-$N72/30))*SUMIFS(57:57,$1:$1,INT(-$N72/30)+1),0)+(-$N72/30-INT(-$N72/30))*SUMIFS(57:57,$1:$1,DN$1+INT(-$N72/30)+1)+(INT(-$N72/30)+1--$N72/30)*SUMIFS(57:57,$1:$1,DN$1+INT(-$N72/30))))</f>
        <v>0</v>
      </c>
      <c r="DO72" s="40">
        <f>IF(DO$7="",0,IF(DO$1=MAX($1:$1),$R57-SUM($T72:DN72),IF(DO$1=1,SUMIFS(57:57,$1:$1,"&gt;="&amp;1,$1:$1,"&lt;="&amp;INT(-$N72/30))+(-$N72/30-INT(-$N72/30))*SUMIFS(57:57,$1:$1,INT(-$N72/30)+1),0)+(-$N72/30-INT(-$N72/30))*SUMIFS(57:57,$1:$1,DO$1+INT(-$N72/30)+1)+(INT(-$N72/30)+1--$N72/30)*SUMIFS(57:57,$1:$1,DO$1+INT(-$N72/30))))</f>
        <v>0</v>
      </c>
      <c r="DP72" s="40">
        <f>IF(DP$7="",0,IF(DP$1=MAX($1:$1),$R57-SUM($T72:DO72),IF(DP$1=1,SUMIFS(57:57,$1:$1,"&gt;="&amp;1,$1:$1,"&lt;="&amp;INT(-$N72/30))+(-$N72/30-INT(-$N72/30))*SUMIFS(57:57,$1:$1,INT(-$N72/30)+1),0)+(-$N72/30-INT(-$N72/30))*SUMIFS(57:57,$1:$1,DP$1+INT(-$N72/30)+1)+(INT(-$N72/30)+1--$N72/30)*SUMIFS(57:57,$1:$1,DP$1+INT(-$N72/30))))</f>
        <v>0</v>
      </c>
      <c r="DQ72" s="40">
        <f>IF(DQ$7="",0,IF(DQ$1=MAX($1:$1),$R57-SUM($T72:DP72),IF(DQ$1=1,SUMIFS(57:57,$1:$1,"&gt;="&amp;1,$1:$1,"&lt;="&amp;INT(-$N72/30))+(-$N72/30-INT(-$N72/30))*SUMIFS(57:57,$1:$1,INT(-$N72/30)+1),0)+(-$N72/30-INT(-$N72/30))*SUMIFS(57:57,$1:$1,DQ$1+INT(-$N72/30)+1)+(INT(-$N72/30)+1--$N72/30)*SUMIFS(57:57,$1:$1,DQ$1+INT(-$N72/30))))</f>
        <v>0</v>
      </c>
      <c r="DR72" s="40">
        <f>IF(DR$7="",0,IF(DR$1=MAX($1:$1),$R57-SUM($T72:DQ72),IF(DR$1=1,SUMIFS(57:57,$1:$1,"&gt;="&amp;1,$1:$1,"&lt;="&amp;INT(-$N72/30))+(-$N72/30-INT(-$N72/30))*SUMIFS(57:57,$1:$1,INT(-$N72/30)+1),0)+(-$N72/30-INT(-$N72/30))*SUMIFS(57:57,$1:$1,DR$1+INT(-$N72/30)+1)+(INT(-$N72/30)+1--$N72/30)*SUMIFS(57:57,$1:$1,DR$1+INT(-$N72/30))))</f>
        <v>0</v>
      </c>
      <c r="DS72" s="40">
        <f>IF(DS$7="",0,IF(DS$1=MAX($1:$1),$R57-SUM($T72:DR72),IF(DS$1=1,SUMIFS(57:57,$1:$1,"&gt;="&amp;1,$1:$1,"&lt;="&amp;INT(-$N72/30))+(-$N72/30-INT(-$N72/30))*SUMIFS(57:57,$1:$1,INT(-$N72/30)+1),0)+(-$N72/30-INT(-$N72/30))*SUMIFS(57:57,$1:$1,DS$1+INT(-$N72/30)+1)+(INT(-$N72/30)+1--$N72/30)*SUMIFS(57:57,$1:$1,DS$1+INT(-$N72/30))))</f>
        <v>0</v>
      </c>
      <c r="DT72" s="40">
        <f>IF(DT$7="",0,IF(DT$1=MAX($1:$1),$R57-SUM($T72:DS72),IF(DT$1=1,SUMIFS(57:57,$1:$1,"&gt;="&amp;1,$1:$1,"&lt;="&amp;INT(-$N72/30))+(-$N72/30-INT(-$N72/30))*SUMIFS(57:57,$1:$1,INT(-$N72/30)+1),0)+(-$N72/30-INT(-$N72/30))*SUMIFS(57:57,$1:$1,DT$1+INT(-$N72/30)+1)+(INT(-$N72/30)+1--$N72/30)*SUMIFS(57:57,$1:$1,DT$1+INT(-$N72/30))))</f>
        <v>0</v>
      </c>
      <c r="DU72" s="40">
        <f>IF(DU$7="",0,IF(DU$1=MAX($1:$1),$R57-SUM($T72:DT72),IF(DU$1=1,SUMIFS(57:57,$1:$1,"&gt;="&amp;1,$1:$1,"&lt;="&amp;INT(-$N72/30))+(-$N72/30-INT(-$N72/30))*SUMIFS(57:57,$1:$1,INT(-$N72/30)+1),0)+(-$N72/30-INT(-$N72/30))*SUMIFS(57:57,$1:$1,DU$1+INT(-$N72/30)+1)+(INT(-$N72/30)+1--$N72/30)*SUMIFS(57:57,$1:$1,DU$1+INT(-$N72/30))))</f>
        <v>0</v>
      </c>
      <c r="DV72" s="40">
        <f>IF(DV$7="",0,IF(DV$1=MAX($1:$1),$R57-SUM($T72:DU72),IF(DV$1=1,SUMIFS(57:57,$1:$1,"&gt;="&amp;1,$1:$1,"&lt;="&amp;INT(-$N72/30))+(-$N72/30-INT(-$N72/30))*SUMIFS(57:57,$1:$1,INT(-$N72/30)+1),0)+(-$N72/30-INT(-$N72/30))*SUMIFS(57:57,$1:$1,DV$1+INT(-$N72/30)+1)+(INT(-$N72/30)+1--$N72/30)*SUMIFS(57:57,$1:$1,DV$1+INT(-$N72/30))))</f>
        <v>0</v>
      </c>
      <c r="DW72" s="40">
        <f>IF(DW$7="",0,IF(DW$1=MAX($1:$1),$R57-SUM($T72:DV72),IF(DW$1=1,SUMIFS(57:57,$1:$1,"&gt;="&amp;1,$1:$1,"&lt;="&amp;INT(-$N72/30))+(-$N72/30-INT(-$N72/30))*SUMIFS(57:57,$1:$1,INT(-$N72/30)+1),0)+(-$N72/30-INT(-$N72/30))*SUMIFS(57:57,$1:$1,DW$1+INT(-$N72/30)+1)+(INT(-$N72/30)+1--$N72/30)*SUMIFS(57:57,$1:$1,DW$1+INT(-$N72/30))))</f>
        <v>0</v>
      </c>
      <c r="DX72" s="40">
        <f>IF(DX$7="",0,IF(DX$1=MAX($1:$1),$R57-SUM($T72:DW72),IF(DX$1=1,SUMIFS(57:57,$1:$1,"&gt;="&amp;1,$1:$1,"&lt;="&amp;INT(-$N72/30))+(-$N72/30-INT(-$N72/30))*SUMIFS(57:57,$1:$1,INT(-$N72/30)+1),0)+(-$N72/30-INT(-$N72/30))*SUMIFS(57:57,$1:$1,DX$1+INT(-$N72/30)+1)+(INT(-$N72/30)+1--$N72/30)*SUMIFS(57:57,$1:$1,DX$1+INT(-$N72/30))))</f>
        <v>0</v>
      </c>
      <c r="DY72" s="40">
        <f>IF(DY$7="",0,IF(DY$1=MAX($1:$1),$R57-SUM($T72:DX72),IF(DY$1=1,SUMIFS(57:57,$1:$1,"&gt;="&amp;1,$1:$1,"&lt;="&amp;INT(-$N72/30))+(-$N72/30-INT(-$N72/30))*SUMIFS(57:57,$1:$1,INT(-$N72/30)+1),0)+(-$N72/30-INT(-$N72/30))*SUMIFS(57:57,$1:$1,DY$1+INT(-$N72/30)+1)+(INT(-$N72/30)+1--$N72/30)*SUMIFS(57:57,$1:$1,DY$1+INT(-$N72/30))))</f>
        <v>0</v>
      </c>
      <c r="DZ72" s="40">
        <f>IF(DZ$7="",0,IF(DZ$1=MAX($1:$1),$R57-SUM($T72:DY72),IF(DZ$1=1,SUMIFS(57:57,$1:$1,"&gt;="&amp;1,$1:$1,"&lt;="&amp;INT(-$N72/30))+(-$N72/30-INT(-$N72/30))*SUMIFS(57:57,$1:$1,INT(-$N72/30)+1),0)+(-$N72/30-INT(-$N72/30))*SUMIFS(57:57,$1:$1,DZ$1+INT(-$N72/30)+1)+(INT(-$N72/30)+1--$N72/30)*SUMIFS(57:57,$1:$1,DZ$1+INT(-$N72/30))))</f>
        <v>0</v>
      </c>
      <c r="EA72" s="40">
        <f>IF(EA$7="",0,IF(EA$1=MAX($1:$1),$R57-SUM($T72:DZ72),IF(EA$1=1,SUMIFS(57:57,$1:$1,"&gt;="&amp;1,$1:$1,"&lt;="&amp;INT(-$N72/30))+(-$N72/30-INT(-$N72/30))*SUMIFS(57:57,$1:$1,INT(-$N72/30)+1),0)+(-$N72/30-INT(-$N72/30))*SUMIFS(57:57,$1:$1,EA$1+INT(-$N72/30)+1)+(INT(-$N72/30)+1--$N72/30)*SUMIFS(57:57,$1:$1,EA$1+INT(-$N72/30))))</f>
        <v>0</v>
      </c>
      <c r="EB72" s="40">
        <f>IF(EB$7="",0,IF(EB$1=MAX($1:$1),$R57-SUM($T72:EA72),IF(EB$1=1,SUMIFS(57:57,$1:$1,"&gt;="&amp;1,$1:$1,"&lt;="&amp;INT(-$N72/30))+(-$N72/30-INT(-$N72/30))*SUMIFS(57:57,$1:$1,INT(-$N72/30)+1),0)+(-$N72/30-INT(-$N72/30))*SUMIFS(57:57,$1:$1,EB$1+INT(-$N72/30)+1)+(INT(-$N72/30)+1--$N72/30)*SUMIFS(57:57,$1:$1,EB$1+INT(-$N72/30))))</f>
        <v>0</v>
      </c>
      <c r="EC72" s="40">
        <f>IF(EC$7="",0,IF(EC$1=MAX($1:$1),$R57-SUM($T72:EB72),IF(EC$1=1,SUMIFS(57:57,$1:$1,"&gt;="&amp;1,$1:$1,"&lt;="&amp;INT(-$N72/30))+(-$N72/30-INT(-$N72/30))*SUMIFS(57:57,$1:$1,INT(-$N72/30)+1),0)+(-$N72/30-INT(-$N72/30))*SUMIFS(57:57,$1:$1,EC$1+INT(-$N72/30)+1)+(INT(-$N72/30)+1--$N72/30)*SUMIFS(57:57,$1:$1,EC$1+INT(-$N72/30))))</f>
        <v>0</v>
      </c>
      <c r="ED72" s="40">
        <f>IF(ED$7="",0,IF(ED$1=MAX($1:$1),$R57-SUM($T72:EC72),IF(ED$1=1,SUMIFS(57:57,$1:$1,"&gt;="&amp;1,$1:$1,"&lt;="&amp;INT(-$N72/30))+(-$N72/30-INT(-$N72/30))*SUMIFS(57:57,$1:$1,INT(-$N72/30)+1),0)+(-$N72/30-INT(-$N72/30))*SUMIFS(57:57,$1:$1,ED$1+INT(-$N72/30)+1)+(INT(-$N72/30)+1--$N72/30)*SUMIFS(57:57,$1:$1,ED$1+INT(-$N72/30))))</f>
        <v>0</v>
      </c>
      <c r="EE72" s="40">
        <f>IF(EE$7="",0,IF(EE$1=MAX($1:$1),$R57-SUM($T72:ED72),IF(EE$1=1,SUMIFS(57:57,$1:$1,"&gt;="&amp;1,$1:$1,"&lt;="&amp;INT(-$N72/30))+(-$N72/30-INT(-$N72/30))*SUMIFS(57:57,$1:$1,INT(-$N72/30)+1),0)+(-$N72/30-INT(-$N72/30))*SUMIFS(57:57,$1:$1,EE$1+INT(-$N72/30)+1)+(INT(-$N72/30)+1--$N72/30)*SUMIFS(57:57,$1:$1,EE$1+INT(-$N72/30))))</f>
        <v>0</v>
      </c>
      <c r="EF72" s="40">
        <f>IF(EF$7="",0,IF(EF$1=MAX($1:$1),$R57-SUM($T72:EE72),IF(EF$1=1,SUMIFS(57:57,$1:$1,"&gt;="&amp;1,$1:$1,"&lt;="&amp;INT(-$N72/30))+(-$N72/30-INT(-$N72/30))*SUMIFS(57:57,$1:$1,INT(-$N72/30)+1),0)+(-$N72/30-INT(-$N72/30))*SUMIFS(57:57,$1:$1,EF$1+INT(-$N72/30)+1)+(INT(-$N72/30)+1--$N72/30)*SUMIFS(57:57,$1:$1,EF$1+INT(-$N72/30))))</f>
        <v>0</v>
      </c>
      <c r="EG72" s="40">
        <f>IF(EG$7="",0,IF(EG$1=MAX($1:$1),$R57-SUM($T72:EF72),IF(EG$1=1,SUMIFS(57:57,$1:$1,"&gt;="&amp;1,$1:$1,"&lt;="&amp;INT(-$N72/30))+(-$N72/30-INT(-$N72/30))*SUMIFS(57:57,$1:$1,INT(-$N72/30)+1),0)+(-$N72/30-INT(-$N72/30))*SUMIFS(57:57,$1:$1,EG$1+INT(-$N72/30)+1)+(INT(-$N72/30)+1--$N72/30)*SUMIFS(57:57,$1:$1,EG$1+INT(-$N72/30))))</f>
        <v>0</v>
      </c>
      <c r="EH72" s="40">
        <f>IF(EH$7="",0,IF(EH$1=MAX($1:$1),$R57-SUM($T72:EG72),IF(EH$1=1,SUMIFS(57:57,$1:$1,"&gt;="&amp;1,$1:$1,"&lt;="&amp;INT(-$N72/30))+(-$N72/30-INT(-$N72/30))*SUMIFS(57:57,$1:$1,INT(-$N72/30)+1),0)+(-$N72/30-INT(-$N72/30))*SUMIFS(57:57,$1:$1,EH$1+INT(-$N72/30)+1)+(INT(-$N72/30)+1--$N72/30)*SUMIFS(57:57,$1:$1,EH$1+INT(-$N72/30))))</f>
        <v>0</v>
      </c>
      <c r="EI72" s="40">
        <f>IF(EI$7="",0,IF(EI$1=MAX($1:$1),$R57-SUM($T72:EH72),IF(EI$1=1,SUMIFS(57:57,$1:$1,"&gt;="&amp;1,$1:$1,"&lt;="&amp;INT(-$N72/30))+(-$N72/30-INT(-$N72/30))*SUMIFS(57:57,$1:$1,INT(-$N72/30)+1),0)+(-$N72/30-INT(-$N72/30))*SUMIFS(57:57,$1:$1,EI$1+INT(-$N72/30)+1)+(INT(-$N72/30)+1--$N72/30)*SUMIFS(57:57,$1:$1,EI$1+INT(-$N72/30))))</f>
        <v>0</v>
      </c>
      <c r="EJ72" s="40">
        <f>IF(EJ$7="",0,IF(EJ$1=MAX($1:$1),$R57-SUM($T72:EI72),IF(EJ$1=1,SUMIFS(57:57,$1:$1,"&gt;="&amp;1,$1:$1,"&lt;="&amp;INT(-$N72/30))+(-$N72/30-INT(-$N72/30))*SUMIFS(57:57,$1:$1,INT(-$N72/30)+1),0)+(-$N72/30-INT(-$N72/30))*SUMIFS(57:57,$1:$1,EJ$1+INT(-$N72/30)+1)+(INT(-$N72/30)+1--$N72/30)*SUMIFS(57:57,$1:$1,EJ$1+INT(-$N72/30))))</f>
        <v>0</v>
      </c>
      <c r="EK72" s="40">
        <f>IF(EK$7="",0,IF(EK$1=MAX($1:$1),$R57-SUM($T72:EJ72),IF(EK$1=1,SUMIFS(57:57,$1:$1,"&gt;="&amp;1,$1:$1,"&lt;="&amp;INT(-$N72/30))+(-$N72/30-INT(-$N72/30))*SUMIFS(57:57,$1:$1,INT(-$N72/30)+1),0)+(-$N72/30-INT(-$N72/30))*SUMIFS(57:57,$1:$1,EK$1+INT(-$N72/30)+1)+(INT(-$N72/30)+1--$N72/30)*SUMIFS(57:57,$1:$1,EK$1+INT(-$N72/30))))</f>
        <v>0</v>
      </c>
      <c r="EL72" s="40">
        <f>IF(EL$7="",0,IF(EL$1=MAX($1:$1),$R57-SUM($T72:EK72),IF(EL$1=1,SUMIFS(57:57,$1:$1,"&gt;="&amp;1,$1:$1,"&lt;="&amp;INT(-$N72/30))+(-$N72/30-INT(-$N72/30))*SUMIFS(57:57,$1:$1,INT(-$N72/30)+1),0)+(-$N72/30-INT(-$N72/30))*SUMIFS(57:57,$1:$1,EL$1+INT(-$N72/30)+1)+(INT(-$N72/30)+1--$N72/30)*SUMIFS(57:57,$1:$1,EL$1+INT(-$N72/30))))</f>
        <v>0</v>
      </c>
      <c r="EM72" s="40">
        <f>IF(EM$7="",0,IF(EM$1=MAX($1:$1),$R57-SUM($T72:EL72),IF(EM$1=1,SUMIFS(57:57,$1:$1,"&gt;="&amp;1,$1:$1,"&lt;="&amp;INT(-$N72/30))+(-$N72/30-INT(-$N72/30))*SUMIFS(57:57,$1:$1,INT(-$N72/30)+1),0)+(-$N72/30-INT(-$N72/30))*SUMIFS(57:57,$1:$1,EM$1+INT(-$N72/30)+1)+(INT(-$N72/30)+1--$N72/30)*SUMIFS(57:57,$1:$1,EM$1+INT(-$N72/30))))</f>
        <v>0</v>
      </c>
      <c r="EN72" s="40">
        <f>IF(EN$7="",0,IF(EN$1=MAX($1:$1),$R57-SUM($T72:EM72),IF(EN$1=1,SUMIFS(57:57,$1:$1,"&gt;="&amp;1,$1:$1,"&lt;="&amp;INT(-$N72/30))+(-$N72/30-INT(-$N72/30))*SUMIFS(57:57,$1:$1,INT(-$N72/30)+1),0)+(-$N72/30-INT(-$N72/30))*SUMIFS(57:57,$1:$1,EN$1+INT(-$N72/30)+1)+(INT(-$N72/30)+1--$N72/30)*SUMIFS(57:57,$1:$1,EN$1+INT(-$N72/30))))</f>
        <v>0</v>
      </c>
      <c r="EO72" s="40">
        <f>IF(EO$7="",0,IF(EO$1=MAX($1:$1),$R57-SUM($T72:EN72),IF(EO$1=1,SUMIFS(57:57,$1:$1,"&gt;="&amp;1,$1:$1,"&lt;="&amp;INT(-$N72/30))+(-$N72/30-INT(-$N72/30))*SUMIFS(57:57,$1:$1,INT(-$N72/30)+1),0)+(-$N72/30-INT(-$N72/30))*SUMIFS(57:57,$1:$1,EO$1+INT(-$N72/30)+1)+(INT(-$N72/30)+1--$N72/30)*SUMIFS(57:57,$1:$1,EO$1+INT(-$N72/30))))</f>
        <v>0</v>
      </c>
      <c r="EP72" s="40">
        <f>IF(EP$7="",0,IF(EP$1=MAX($1:$1),$R57-SUM($T72:EO72),IF(EP$1=1,SUMIFS(57:57,$1:$1,"&gt;="&amp;1,$1:$1,"&lt;="&amp;INT(-$N72/30))+(-$N72/30-INT(-$N72/30))*SUMIFS(57:57,$1:$1,INT(-$N72/30)+1),0)+(-$N72/30-INT(-$N72/30))*SUMIFS(57:57,$1:$1,EP$1+INT(-$N72/30)+1)+(INT(-$N72/30)+1--$N72/30)*SUMIFS(57:57,$1:$1,EP$1+INT(-$N72/30))))</f>
        <v>0</v>
      </c>
      <c r="EQ72" s="40">
        <f>IF(EQ$7="",0,IF(EQ$1=MAX($1:$1),$R57-SUM($T72:EP72),IF(EQ$1=1,SUMIFS(57:57,$1:$1,"&gt;="&amp;1,$1:$1,"&lt;="&amp;INT(-$N72/30))+(-$N72/30-INT(-$N72/30))*SUMIFS(57:57,$1:$1,INT(-$N72/30)+1),0)+(-$N72/30-INT(-$N72/30))*SUMIFS(57:57,$1:$1,EQ$1+INT(-$N72/30)+1)+(INT(-$N72/30)+1--$N72/30)*SUMIFS(57:57,$1:$1,EQ$1+INT(-$N72/30))))</f>
        <v>0</v>
      </c>
      <c r="ER72" s="40">
        <f>IF(ER$7="",0,IF(ER$1=MAX($1:$1),$R57-SUM($T72:EQ72),IF(ER$1=1,SUMIFS(57:57,$1:$1,"&gt;="&amp;1,$1:$1,"&lt;="&amp;INT(-$N72/30))+(-$N72/30-INT(-$N72/30))*SUMIFS(57:57,$1:$1,INT(-$N72/30)+1),0)+(-$N72/30-INT(-$N72/30))*SUMIFS(57:57,$1:$1,ER$1+INT(-$N72/30)+1)+(INT(-$N72/30)+1--$N72/30)*SUMIFS(57:57,$1:$1,ER$1+INT(-$N72/30))))</f>
        <v>0</v>
      </c>
      <c r="ES72" s="40">
        <f>IF(ES$7="",0,IF(ES$1=MAX($1:$1),$R57-SUM($T72:ER72),IF(ES$1=1,SUMIFS(57:57,$1:$1,"&gt;="&amp;1,$1:$1,"&lt;="&amp;INT(-$N72/30))+(-$N72/30-INT(-$N72/30))*SUMIFS(57:57,$1:$1,INT(-$N72/30)+1),0)+(-$N72/30-INT(-$N72/30))*SUMIFS(57:57,$1:$1,ES$1+INT(-$N72/30)+1)+(INT(-$N72/30)+1--$N72/30)*SUMIFS(57:57,$1:$1,ES$1+INT(-$N72/30))))</f>
        <v>0</v>
      </c>
      <c r="ET72" s="40">
        <f>IF(ET$7="",0,IF(ET$1=MAX($1:$1),$R57-SUM($T72:ES72),IF(ET$1=1,SUMIFS(57:57,$1:$1,"&gt;="&amp;1,$1:$1,"&lt;="&amp;INT(-$N72/30))+(-$N72/30-INT(-$N72/30))*SUMIFS(57:57,$1:$1,INT(-$N72/30)+1),0)+(-$N72/30-INT(-$N72/30))*SUMIFS(57:57,$1:$1,ET$1+INT(-$N72/30)+1)+(INT(-$N72/30)+1--$N72/30)*SUMIFS(57:57,$1:$1,ET$1+INT(-$N72/30))))</f>
        <v>0</v>
      </c>
      <c r="EU72" s="40">
        <f>IF(EU$7="",0,IF(EU$1=MAX($1:$1),$R57-SUM($T72:ET72),IF(EU$1=1,SUMIFS(57:57,$1:$1,"&gt;="&amp;1,$1:$1,"&lt;="&amp;INT(-$N72/30))+(-$N72/30-INT(-$N72/30))*SUMIFS(57:57,$1:$1,INT(-$N72/30)+1),0)+(-$N72/30-INT(-$N72/30))*SUMIFS(57:57,$1:$1,EU$1+INT(-$N72/30)+1)+(INT(-$N72/30)+1--$N72/30)*SUMIFS(57:57,$1:$1,EU$1+INT(-$N72/30))))</f>
        <v>0</v>
      </c>
      <c r="EV72" s="40">
        <f>IF(EV$7="",0,IF(EV$1=MAX($1:$1),$R57-SUM($T72:EU72),IF(EV$1=1,SUMIFS(57:57,$1:$1,"&gt;="&amp;1,$1:$1,"&lt;="&amp;INT(-$N72/30))+(-$N72/30-INT(-$N72/30))*SUMIFS(57:57,$1:$1,INT(-$N72/30)+1),0)+(-$N72/30-INT(-$N72/30))*SUMIFS(57:57,$1:$1,EV$1+INT(-$N72/30)+1)+(INT(-$N72/30)+1--$N72/30)*SUMIFS(57:57,$1:$1,EV$1+INT(-$N72/30))))</f>
        <v>0</v>
      </c>
      <c r="EW72" s="40">
        <f>IF(EW$7="",0,IF(EW$1=MAX($1:$1),$R57-SUM($T72:EV72),IF(EW$1=1,SUMIFS(57:57,$1:$1,"&gt;="&amp;1,$1:$1,"&lt;="&amp;INT(-$N72/30))+(-$N72/30-INT(-$N72/30))*SUMIFS(57:57,$1:$1,INT(-$N72/30)+1),0)+(-$N72/30-INT(-$N72/30))*SUMIFS(57:57,$1:$1,EW$1+INT(-$N72/30)+1)+(INT(-$N72/30)+1--$N72/30)*SUMIFS(57:57,$1:$1,EW$1+INT(-$N72/30))))</f>
        <v>0</v>
      </c>
      <c r="EX72" s="40">
        <f>IF(EX$7="",0,IF(EX$1=MAX($1:$1),$R57-SUM($T72:EW72),IF(EX$1=1,SUMIFS(57:57,$1:$1,"&gt;="&amp;1,$1:$1,"&lt;="&amp;INT(-$N72/30))+(-$N72/30-INT(-$N72/30))*SUMIFS(57:57,$1:$1,INT(-$N72/30)+1),0)+(-$N72/30-INT(-$N72/30))*SUMIFS(57:57,$1:$1,EX$1+INT(-$N72/30)+1)+(INT(-$N72/30)+1--$N72/30)*SUMIFS(57:57,$1:$1,EX$1+INT(-$N72/30))))</f>
        <v>0</v>
      </c>
      <c r="EY72" s="40">
        <f>IF(EY$7="",0,IF(EY$1=MAX($1:$1),$R57-SUM($T72:EX72),IF(EY$1=1,SUMIFS(57:57,$1:$1,"&gt;="&amp;1,$1:$1,"&lt;="&amp;INT(-$N72/30))+(-$N72/30-INT(-$N72/30))*SUMIFS(57:57,$1:$1,INT(-$N72/30)+1),0)+(-$N72/30-INT(-$N72/30))*SUMIFS(57:57,$1:$1,EY$1+INT(-$N72/30)+1)+(INT(-$N72/30)+1--$N72/30)*SUMIFS(57:57,$1:$1,EY$1+INT(-$N72/30))))</f>
        <v>0</v>
      </c>
      <c r="EZ72" s="40">
        <f>IF(EZ$7="",0,IF(EZ$1=MAX($1:$1),$R57-SUM($T72:EY72),IF(EZ$1=1,SUMIFS(57:57,$1:$1,"&gt;="&amp;1,$1:$1,"&lt;="&amp;INT(-$N72/30))+(-$N72/30-INT(-$N72/30))*SUMIFS(57:57,$1:$1,INT(-$N72/30)+1),0)+(-$N72/30-INT(-$N72/30))*SUMIFS(57:57,$1:$1,EZ$1+INT(-$N72/30)+1)+(INT(-$N72/30)+1--$N72/30)*SUMIFS(57:57,$1:$1,EZ$1+INT(-$N72/30))))</f>
        <v>0</v>
      </c>
      <c r="FA72" s="40">
        <f>IF(FA$7="",0,IF(FA$1=MAX($1:$1),$R57-SUM($T72:EZ72),IF(FA$1=1,SUMIFS(57:57,$1:$1,"&gt;="&amp;1,$1:$1,"&lt;="&amp;INT(-$N72/30))+(-$N72/30-INT(-$N72/30))*SUMIFS(57:57,$1:$1,INT(-$N72/30)+1),0)+(-$N72/30-INT(-$N72/30))*SUMIFS(57:57,$1:$1,FA$1+INT(-$N72/30)+1)+(INT(-$N72/30)+1--$N72/30)*SUMIFS(57:57,$1:$1,FA$1+INT(-$N72/30))))</f>
        <v>0</v>
      </c>
      <c r="FB72" s="40">
        <f>IF(FB$7="",0,IF(FB$1=MAX($1:$1),$R57-SUM($T72:FA72),IF(FB$1=1,SUMIFS(57:57,$1:$1,"&gt;="&amp;1,$1:$1,"&lt;="&amp;INT(-$N72/30))+(-$N72/30-INT(-$N72/30))*SUMIFS(57:57,$1:$1,INT(-$N72/30)+1),0)+(-$N72/30-INT(-$N72/30))*SUMIFS(57:57,$1:$1,FB$1+INT(-$N72/30)+1)+(INT(-$N72/30)+1--$N72/30)*SUMIFS(57:57,$1:$1,FB$1+INT(-$N72/30))))</f>
        <v>0</v>
      </c>
      <c r="FC72" s="40">
        <f>IF(FC$7="",0,IF(FC$1=MAX($1:$1),$R57-SUM($T72:FB72),IF(FC$1=1,SUMIFS(57:57,$1:$1,"&gt;="&amp;1,$1:$1,"&lt;="&amp;INT(-$N72/30))+(-$N72/30-INT(-$N72/30))*SUMIFS(57:57,$1:$1,INT(-$N72/30)+1),0)+(-$N72/30-INT(-$N72/30))*SUMIFS(57:57,$1:$1,FC$1+INT(-$N72/30)+1)+(INT(-$N72/30)+1--$N72/30)*SUMIFS(57:57,$1:$1,FC$1+INT(-$N72/30))))</f>
        <v>0</v>
      </c>
      <c r="FD72" s="40">
        <f>IF(FD$7="",0,IF(FD$1=MAX($1:$1),$R57-SUM($T72:FC72),IF(FD$1=1,SUMIFS(57:57,$1:$1,"&gt;="&amp;1,$1:$1,"&lt;="&amp;INT(-$N72/30))+(-$N72/30-INT(-$N72/30))*SUMIFS(57:57,$1:$1,INT(-$N72/30)+1),0)+(-$N72/30-INT(-$N72/30))*SUMIFS(57:57,$1:$1,FD$1+INT(-$N72/30)+1)+(INT(-$N72/30)+1--$N72/30)*SUMIFS(57:57,$1:$1,FD$1+INT(-$N72/30))))</f>
        <v>0</v>
      </c>
      <c r="FE72" s="40">
        <f>IF(FE$7="",0,IF(FE$1=MAX($1:$1),$R57-SUM($T72:FD72),IF(FE$1=1,SUMIFS(57:57,$1:$1,"&gt;="&amp;1,$1:$1,"&lt;="&amp;INT(-$N72/30))+(-$N72/30-INT(-$N72/30))*SUMIFS(57:57,$1:$1,INT(-$N72/30)+1),0)+(-$N72/30-INT(-$N72/30))*SUMIFS(57:57,$1:$1,FE$1+INT(-$N72/30)+1)+(INT(-$N72/30)+1--$N72/30)*SUMIFS(57:57,$1:$1,FE$1+INT(-$N72/30))))</f>
        <v>0</v>
      </c>
      <c r="FF72" s="40">
        <f>IF(FF$7="",0,IF(FF$1=MAX($1:$1),$R57-SUM($T72:FE72),IF(FF$1=1,SUMIFS(57:57,$1:$1,"&gt;="&amp;1,$1:$1,"&lt;="&amp;INT(-$N72/30))+(-$N72/30-INT(-$N72/30))*SUMIFS(57:57,$1:$1,INT(-$N72/30)+1),0)+(-$N72/30-INT(-$N72/30))*SUMIFS(57:57,$1:$1,FF$1+INT(-$N72/30)+1)+(INT(-$N72/30)+1--$N72/30)*SUMIFS(57:57,$1:$1,FF$1+INT(-$N72/30))))</f>
        <v>0</v>
      </c>
      <c r="FG72" s="40">
        <f>IF(FG$7="",0,IF(FG$1=MAX($1:$1),$R57-SUM($T72:FF72),IF(FG$1=1,SUMIFS(57:57,$1:$1,"&gt;="&amp;1,$1:$1,"&lt;="&amp;INT(-$N72/30))+(-$N72/30-INT(-$N72/30))*SUMIFS(57:57,$1:$1,INT(-$N72/30)+1),0)+(-$N72/30-INT(-$N72/30))*SUMIFS(57:57,$1:$1,FG$1+INT(-$N72/30)+1)+(INT(-$N72/30)+1--$N72/30)*SUMIFS(57:57,$1:$1,FG$1+INT(-$N72/30))))</f>
        <v>0</v>
      </c>
      <c r="FH72" s="40">
        <f>IF(FH$7="",0,IF(FH$1=MAX($1:$1),$R57-SUM($T72:FG72),IF(FH$1=1,SUMIFS(57:57,$1:$1,"&gt;="&amp;1,$1:$1,"&lt;="&amp;INT(-$N72/30))+(-$N72/30-INT(-$N72/30))*SUMIFS(57:57,$1:$1,INT(-$N72/30)+1),0)+(-$N72/30-INT(-$N72/30))*SUMIFS(57:57,$1:$1,FH$1+INT(-$N72/30)+1)+(INT(-$N72/30)+1--$N72/30)*SUMIFS(57:57,$1:$1,FH$1+INT(-$N72/30))))</f>
        <v>0</v>
      </c>
      <c r="FI72" s="40">
        <f>IF(FI$7="",0,IF(FI$1=MAX($1:$1),$R57-SUM($T72:FH72),IF(FI$1=1,SUMIFS(57:57,$1:$1,"&gt;="&amp;1,$1:$1,"&lt;="&amp;INT(-$N72/30))+(-$N72/30-INT(-$N72/30))*SUMIFS(57:57,$1:$1,INT(-$N72/30)+1),0)+(-$N72/30-INT(-$N72/30))*SUMIFS(57:57,$1:$1,FI$1+INT(-$N72/30)+1)+(INT(-$N72/30)+1--$N72/30)*SUMIFS(57:57,$1:$1,FI$1+INT(-$N72/30))))</f>
        <v>0</v>
      </c>
      <c r="FJ72" s="40">
        <f>IF(FJ$7="",0,IF(FJ$1=MAX($1:$1),$R57-SUM($T72:FI72),IF(FJ$1=1,SUMIFS(57:57,$1:$1,"&gt;="&amp;1,$1:$1,"&lt;="&amp;INT(-$N72/30))+(-$N72/30-INT(-$N72/30))*SUMIFS(57:57,$1:$1,INT(-$N72/30)+1),0)+(-$N72/30-INT(-$N72/30))*SUMIFS(57:57,$1:$1,FJ$1+INT(-$N72/30)+1)+(INT(-$N72/30)+1--$N72/30)*SUMIFS(57:57,$1:$1,FJ$1+INT(-$N72/30))))</f>
        <v>0</v>
      </c>
      <c r="FK72" s="40">
        <f>IF(FK$7="",0,IF(FK$1=MAX($1:$1),$R57-SUM($T72:FJ72),IF(FK$1=1,SUMIFS(57:57,$1:$1,"&gt;="&amp;1,$1:$1,"&lt;="&amp;INT(-$N72/30))+(-$N72/30-INT(-$N72/30))*SUMIFS(57:57,$1:$1,INT(-$N72/30)+1),0)+(-$N72/30-INT(-$N72/30))*SUMIFS(57:57,$1:$1,FK$1+INT(-$N72/30)+1)+(INT(-$N72/30)+1--$N72/30)*SUMIFS(57:57,$1:$1,FK$1+INT(-$N72/30))))</f>
        <v>0</v>
      </c>
      <c r="FL72" s="40">
        <f>IF(FL$7="",0,IF(FL$1=MAX($1:$1),$R57-SUM($T72:FK72),IF(FL$1=1,SUMIFS(57:57,$1:$1,"&gt;="&amp;1,$1:$1,"&lt;="&amp;INT(-$N72/30))+(-$N72/30-INT(-$N72/30))*SUMIFS(57:57,$1:$1,INT(-$N72/30)+1),0)+(-$N72/30-INT(-$N72/30))*SUMIFS(57:57,$1:$1,FL$1+INT(-$N72/30)+1)+(INT(-$N72/30)+1--$N72/30)*SUMIFS(57:57,$1:$1,FL$1+INT(-$N72/30))))</f>
        <v>0</v>
      </c>
      <c r="FM72" s="40">
        <f>IF(FM$7="",0,IF(FM$1=MAX($1:$1),$R57-SUM($T72:FL72),IF(FM$1=1,SUMIFS(57:57,$1:$1,"&gt;="&amp;1,$1:$1,"&lt;="&amp;INT(-$N72/30))+(-$N72/30-INT(-$N72/30))*SUMIFS(57:57,$1:$1,INT(-$N72/30)+1),0)+(-$N72/30-INT(-$N72/30))*SUMIFS(57:57,$1:$1,FM$1+INT(-$N72/30)+1)+(INT(-$N72/30)+1--$N72/30)*SUMIFS(57:57,$1:$1,FM$1+INT(-$N72/30))))</f>
        <v>0</v>
      </c>
      <c r="FN72" s="40">
        <f>IF(FN$7="",0,IF(FN$1=MAX($1:$1),$R57-SUM($T72:FM72),IF(FN$1=1,SUMIFS(57:57,$1:$1,"&gt;="&amp;1,$1:$1,"&lt;="&amp;INT(-$N72/30))+(-$N72/30-INT(-$N72/30))*SUMIFS(57:57,$1:$1,INT(-$N72/30)+1),0)+(-$N72/30-INT(-$N72/30))*SUMIFS(57:57,$1:$1,FN$1+INT(-$N72/30)+1)+(INT(-$N72/30)+1--$N72/30)*SUMIFS(57:57,$1:$1,FN$1+INT(-$N72/30))))</f>
        <v>0</v>
      </c>
      <c r="FO72" s="40">
        <f>IF(FO$7="",0,IF(FO$1=MAX($1:$1),$R57-SUM($T72:FN72),IF(FO$1=1,SUMIFS(57:57,$1:$1,"&gt;="&amp;1,$1:$1,"&lt;="&amp;INT(-$N72/30))+(-$N72/30-INT(-$N72/30))*SUMIFS(57:57,$1:$1,INT(-$N72/30)+1),0)+(-$N72/30-INT(-$N72/30))*SUMIFS(57:57,$1:$1,FO$1+INT(-$N72/30)+1)+(INT(-$N72/30)+1--$N72/30)*SUMIFS(57:57,$1:$1,FO$1+INT(-$N72/30))))</f>
        <v>0</v>
      </c>
      <c r="FP72" s="40">
        <f>IF(FP$7="",0,IF(FP$1=MAX($1:$1),$R57-SUM($T72:FO72),IF(FP$1=1,SUMIFS(57:57,$1:$1,"&gt;="&amp;1,$1:$1,"&lt;="&amp;INT(-$N72/30))+(-$N72/30-INT(-$N72/30))*SUMIFS(57:57,$1:$1,INT(-$N72/30)+1),0)+(-$N72/30-INT(-$N72/30))*SUMIFS(57:57,$1:$1,FP$1+INT(-$N72/30)+1)+(INT(-$N72/30)+1--$N72/30)*SUMIFS(57:57,$1:$1,FP$1+INT(-$N72/30))))</f>
        <v>0</v>
      </c>
      <c r="FQ72" s="40">
        <f>IF(FQ$7="",0,IF(FQ$1=MAX($1:$1),$R57-SUM($T72:FP72),IF(FQ$1=1,SUMIFS(57:57,$1:$1,"&gt;="&amp;1,$1:$1,"&lt;="&amp;INT(-$N72/30))+(-$N72/30-INT(-$N72/30))*SUMIFS(57:57,$1:$1,INT(-$N72/30)+1),0)+(-$N72/30-INT(-$N72/30))*SUMIFS(57:57,$1:$1,FQ$1+INT(-$N72/30)+1)+(INT(-$N72/30)+1--$N72/30)*SUMIFS(57:57,$1:$1,FQ$1+INT(-$N72/30))))</f>
        <v>0</v>
      </c>
      <c r="FR72" s="40">
        <f>IF(FR$7="",0,IF(FR$1=MAX($1:$1),$R57-SUM($T72:FQ72),IF(FR$1=1,SUMIFS(57:57,$1:$1,"&gt;="&amp;1,$1:$1,"&lt;="&amp;INT(-$N72/30))+(-$N72/30-INT(-$N72/30))*SUMIFS(57:57,$1:$1,INT(-$N72/30)+1),0)+(-$N72/30-INT(-$N72/30))*SUMIFS(57:57,$1:$1,FR$1+INT(-$N72/30)+1)+(INT(-$N72/30)+1--$N72/30)*SUMIFS(57:57,$1:$1,FR$1+INT(-$N72/30))))</f>
        <v>0</v>
      </c>
      <c r="FS72" s="40">
        <f>IF(FS$7="",0,IF(FS$1=MAX($1:$1),$R57-SUM($T72:FR72),IF(FS$1=1,SUMIFS(57:57,$1:$1,"&gt;="&amp;1,$1:$1,"&lt;="&amp;INT(-$N72/30))+(-$N72/30-INT(-$N72/30))*SUMIFS(57:57,$1:$1,INT(-$N72/30)+1),0)+(-$N72/30-INT(-$N72/30))*SUMIFS(57:57,$1:$1,FS$1+INT(-$N72/30)+1)+(INT(-$N72/30)+1--$N72/30)*SUMIFS(57:57,$1:$1,FS$1+INT(-$N72/30))))</f>
        <v>0</v>
      </c>
      <c r="FT72" s="40">
        <f>IF(FT$7="",0,IF(FT$1=MAX($1:$1),$R57-SUM($T72:FS72),IF(FT$1=1,SUMIFS(57:57,$1:$1,"&gt;="&amp;1,$1:$1,"&lt;="&amp;INT(-$N72/30))+(-$N72/30-INT(-$N72/30))*SUMIFS(57:57,$1:$1,INT(-$N72/30)+1),0)+(-$N72/30-INT(-$N72/30))*SUMIFS(57:57,$1:$1,FT$1+INT(-$N72/30)+1)+(INT(-$N72/30)+1--$N72/30)*SUMIFS(57:57,$1:$1,FT$1+INT(-$N72/30))))</f>
        <v>0</v>
      </c>
      <c r="FU72" s="40">
        <f>IF(FU$7="",0,IF(FU$1=MAX($1:$1),$R57-SUM($T72:FT72),IF(FU$1=1,SUMIFS(57:57,$1:$1,"&gt;="&amp;1,$1:$1,"&lt;="&amp;INT(-$N72/30))+(-$N72/30-INT(-$N72/30))*SUMIFS(57:57,$1:$1,INT(-$N72/30)+1),0)+(-$N72/30-INT(-$N72/30))*SUMIFS(57:57,$1:$1,FU$1+INT(-$N72/30)+1)+(INT(-$N72/30)+1--$N72/30)*SUMIFS(57:57,$1:$1,FU$1+INT(-$N72/30))))</f>
        <v>0</v>
      </c>
      <c r="FV72" s="40">
        <f>IF(FV$7="",0,IF(FV$1=MAX($1:$1),$R57-SUM($T72:FU72),IF(FV$1=1,SUMIFS(57:57,$1:$1,"&gt;="&amp;1,$1:$1,"&lt;="&amp;INT(-$N72/30))+(-$N72/30-INT(-$N72/30))*SUMIFS(57:57,$1:$1,INT(-$N72/30)+1),0)+(-$N72/30-INT(-$N72/30))*SUMIFS(57:57,$1:$1,FV$1+INT(-$N72/30)+1)+(INT(-$N72/30)+1--$N72/30)*SUMIFS(57:57,$1:$1,FV$1+INT(-$N72/30))))</f>
        <v>0</v>
      </c>
      <c r="FW72" s="40">
        <f>IF(FW$7="",0,IF(FW$1=MAX($1:$1),$R57-SUM($T72:FV72),IF(FW$1=1,SUMIFS(57:57,$1:$1,"&gt;="&amp;1,$1:$1,"&lt;="&amp;INT(-$N72/30))+(-$N72/30-INT(-$N72/30))*SUMIFS(57:57,$1:$1,INT(-$N72/30)+1),0)+(-$N72/30-INT(-$N72/30))*SUMIFS(57:57,$1:$1,FW$1+INT(-$N72/30)+1)+(INT(-$N72/30)+1--$N72/30)*SUMIFS(57:57,$1:$1,FW$1+INT(-$N72/30))))</f>
        <v>0</v>
      </c>
      <c r="FX72" s="40">
        <f>IF(FX$7="",0,IF(FX$1=MAX($1:$1),$R57-SUM($T72:FW72),IF(FX$1=1,SUMIFS(57:57,$1:$1,"&gt;="&amp;1,$1:$1,"&lt;="&amp;INT(-$N72/30))+(-$N72/30-INT(-$N72/30))*SUMIFS(57:57,$1:$1,INT(-$N72/30)+1),0)+(-$N72/30-INT(-$N72/30))*SUMIFS(57:57,$1:$1,FX$1+INT(-$N72/30)+1)+(INT(-$N72/30)+1--$N72/30)*SUMIFS(57:57,$1:$1,FX$1+INT(-$N72/30))))</f>
        <v>0</v>
      </c>
      <c r="FY72" s="40">
        <f>IF(FY$7="",0,IF(FY$1=MAX($1:$1),$R57-SUM($T72:FX72),IF(FY$1=1,SUMIFS(57:57,$1:$1,"&gt;="&amp;1,$1:$1,"&lt;="&amp;INT(-$N72/30))+(-$N72/30-INT(-$N72/30))*SUMIFS(57:57,$1:$1,INT(-$N72/30)+1),0)+(-$N72/30-INT(-$N72/30))*SUMIFS(57:57,$1:$1,FY$1+INT(-$N72/30)+1)+(INT(-$N72/30)+1--$N72/30)*SUMIFS(57:57,$1:$1,FY$1+INT(-$N72/30))))</f>
        <v>0</v>
      </c>
      <c r="FZ72" s="40">
        <f>IF(FZ$7="",0,IF(FZ$1=MAX($1:$1),$R57-SUM($T72:FY72),IF(FZ$1=1,SUMIFS(57:57,$1:$1,"&gt;="&amp;1,$1:$1,"&lt;="&amp;INT(-$N72/30))+(-$N72/30-INT(-$N72/30))*SUMIFS(57:57,$1:$1,INT(-$N72/30)+1),0)+(-$N72/30-INT(-$N72/30))*SUMIFS(57:57,$1:$1,FZ$1+INT(-$N72/30)+1)+(INT(-$N72/30)+1--$N72/30)*SUMIFS(57:57,$1:$1,FZ$1+INT(-$N72/30))))</f>
        <v>0</v>
      </c>
      <c r="GA72" s="40">
        <f>IF(GA$7="",0,IF(GA$1=MAX($1:$1),$R57-SUM($T72:FZ72),IF(GA$1=1,SUMIFS(57:57,$1:$1,"&gt;="&amp;1,$1:$1,"&lt;="&amp;INT(-$N72/30))+(-$N72/30-INT(-$N72/30))*SUMIFS(57:57,$1:$1,INT(-$N72/30)+1),0)+(-$N72/30-INT(-$N72/30))*SUMIFS(57:57,$1:$1,GA$1+INT(-$N72/30)+1)+(INT(-$N72/30)+1--$N72/30)*SUMIFS(57:57,$1:$1,GA$1+INT(-$N72/30))))</f>
        <v>0</v>
      </c>
      <c r="GB72" s="40">
        <f>IF(GB$7="",0,IF(GB$1=MAX($1:$1),$R57-SUM($T72:GA72),IF(GB$1=1,SUMIFS(57:57,$1:$1,"&gt;="&amp;1,$1:$1,"&lt;="&amp;INT(-$N72/30))+(-$N72/30-INT(-$N72/30))*SUMIFS(57:57,$1:$1,INT(-$N72/30)+1),0)+(-$N72/30-INT(-$N72/30))*SUMIFS(57:57,$1:$1,GB$1+INT(-$N72/30)+1)+(INT(-$N72/30)+1--$N72/30)*SUMIFS(57:57,$1:$1,GB$1+INT(-$N72/30))))</f>
        <v>0</v>
      </c>
      <c r="GC72" s="40">
        <f>IF(GC$7="",0,IF(GC$1=MAX($1:$1),$R57-SUM($T72:GB72),IF(GC$1=1,SUMIFS(57:57,$1:$1,"&gt;="&amp;1,$1:$1,"&lt;="&amp;INT(-$N72/30))+(-$N72/30-INT(-$N72/30))*SUMIFS(57:57,$1:$1,INT(-$N72/30)+1),0)+(-$N72/30-INT(-$N72/30))*SUMIFS(57:57,$1:$1,GC$1+INT(-$N72/30)+1)+(INT(-$N72/30)+1--$N72/30)*SUMIFS(57:57,$1:$1,GC$1+INT(-$N72/30))))</f>
        <v>0</v>
      </c>
      <c r="GD72" s="40">
        <f>IF(GD$7="",0,IF(GD$1=MAX($1:$1),$R57-SUM($T72:GC72),IF(GD$1=1,SUMIFS(57:57,$1:$1,"&gt;="&amp;1,$1:$1,"&lt;="&amp;INT(-$N72/30))+(-$N72/30-INT(-$N72/30))*SUMIFS(57:57,$1:$1,INT(-$N72/30)+1),0)+(-$N72/30-INT(-$N72/30))*SUMIFS(57:57,$1:$1,GD$1+INT(-$N72/30)+1)+(INT(-$N72/30)+1--$N72/30)*SUMIFS(57:57,$1:$1,GD$1+INT(-$N72/30))))</f>
        <v>0</v>
      </c>
      <c r="GE72" s="40">
        <f>IF(GE$7="",0,IF(GE$1=MAX($1:$1),$R57-SUM($T72:GD72),IF(GE$1=1,SUMIFS(57:57,$1:$1,"&gt;="&amp;1,$1:$1,"&lt;="&amp;INT(-$N72/30))+(-$N72/30-INT(-$N72/30))*SUMIFS(57:57,$1:$1,INT(-$N72/30)+1),0)+(-$N72/30-INT(-$N72/30))*SUMIFS(57:57,$1:$1,GE$1+INT(-$N72/30)+1)+(INT(-$N72/30)+1--$N72/30)*SUMIFS(57:57,$1:$1,GE$1+INT(-$N72/30))))</f>
        <v>0</v>
      </c>
      <c r="GF72" s="40">
        <f>IF(GF$7="",0,IF(GF$1=MAX($1:$1),$R57-SUM($T72:GE72),IF(GF$1=1,SUMIFS(57:57,$1:$1,"&gt;="&amp;1,$1:$1,"&lt;="&amp;INT(-$N72/30))+(-$N72/30-INT(-$N72/30))*SUMIFS(57:57,$1:$1,INT(-$N72/30)+1),0)+(-$N72/30-INT(-$N72/30))*SUMIFS(57:57,$1:$1,GF$1+INT(-$N72/30)+1)+(INT(-$N72/30)+1--$N72/30)*SUMIFS(57:57,$1:$1,GF$1+INT(-$N72/30))))</f>
        <v>0</v>
      </c>
      <c r="GG72" s="40">
        <f>IF(GG$7="",0,IF(GG$1=MAX($1:$1),$R57-SUM($T72:GF72),IF(GG$1=1,SUMIFS(57:57,$1:$1,"&gt;="&amp;1,$1:$1,"&lt;="&amp;INT(-$N72/30))+(-$N72/30-INT(-$N72/30))*SUMIFS(57:57,$1:$1,INT(-$N72/30)+1),0)+(-$N72/30-INT(-$N72/30))*SUMIFS(57:57,$1:$1,GG$1+INT(-$N72/30)+1)+(INT(-$N72/30)+1--$N72/30)*SUMIFS(57:57,$1:$1,GG$1+INT(-$N72/30))))</f>
        <v>0</v>
      </c>
      <c r="GH72" s="40">
        <f>IF(GH$7="",0,IF(GH$1=MAX($1:$1),$R57-SUM($T72:GG72),IF(GH$1=1,SUMIFS(57:57,$1:$1,"&gt;="&amp;1,$1:$1,"&lt;="&amp;INT(-$N72/30))+(-$N72/30-INT(-$N72/30))*SUMIFS(57:57,$1:$1,INT(-$N72/30)+1),0)+(-$N72/30-INT(-$N72/30))*SUMIFS(57:57,$1:$1,GH$1+INT(-$N72/30)+1)+(INT(-$N72/30)+1--$N72/30)*SUMIFS(57:57,$1:$1,GH$1+INT(-$N72/30))))</f>
        <v>0</v>
      </c>
      <c r="GI72" s="40">
        <f>IF(GI$7="",0,IF(GI$1=MAX($1:$1),$R57-SUM($T72:GH72),IF(GI$1=1,SUMIFS(57:57,$1:$1,"&gt;="&amp;1,$1:$1,"&lt;="&amp;INT(-$N72/30))+(-$N72/30-INT(-$N72/30))*SUMIFS(57:57,$1:$1,INT(-$N72/30)+1),0)+(-$N72/30-INT(-$N72/30))*SUMIFS(57:57,$1:$1,GI$1+INT(-$N72/30)+1)+(INT(-$N72/30)+1--$N72/30)*SUMIFS(57:57,$1:$1,GI$1+INT(-$N72/30))))</f>
        <v>0</v>
      </c>
      <c r="GJ72" s="40">
        <f>IF(GJ$7="",0,IF(GJ$1=MAX($1:$1),$R57-SUM($T72:GI72),IF(GJ$1=1,SUMIFS(57:57,$1:$1,"&gt;="&amp;1,$1:$1,"&lt;="&amp;INT(-$N72/30))+(-$N72/30-INT(-$N72/30))*SUMIFS(57:57,$1:$1,INT(-$N72/30)+1),0)+(-$N72/30-INT(-$N72/30))*SUMIFS(57:57,$1:$1,GJ$1+INT(-$N72/30)+1)+(INT(-$N72/30)+1--$N72/30)*SUMIFS(57:57,$1:$1,GJ$1+INT(-$N72/30))))</f>
        <v>0</v>
      </c>
      <c r="GK72" s="40">
        <f>IF(GK$7="",0,IF(GK$1=MAX($1:$1),$R57-SUM($T72:GJ72),IF(GK$1=1,SUMIFS(57:57,$1:$1,"&gt;="&amp;1,$1:$1,"&lt;="&amp;INT(-$N72/30))+(-$N72/30-INT(-$N72/30))*SUMIFS(57:57,$1:$1,INT(-$N72/30)+1),0)+(-$N72/30-INT(-$N72/30))*SUMIFS(57:57,$1:$1,GK$1+INT(-$N72/30)+1)+(INT(-$N72/30)+1--$N72/30)*SUMIFS(57:57,$1:$1,GK$1+INT(-$N72/30))))</f>
        <v>0</v>
      </c>
      <c r="GL72" s="40">
        <f>IF(GL$7="",0,IF(GL$1=MAX($1:$1),$R57-SUM($T72:GK72),IF(GL$1=1,SUMIFS(57:57,$1:$1,"&gt;="&amp;1,$1:$1,"&lt;="&amp;INT(-$N72/30))+(-$N72/30-INT(-$N72/30))*SUMIFS(57:57,$1:$1,INT(-$N72/30)+1),0)+(-$N72/30-INT(-$N72/30))*SUMIFS(57:57,$1:$1,GL$1+INT(-$N72/30)+1)+(INT(-$N72/30)+1--$N72/30)*SUMIFS(57:57,$1:$1,GL$1+INT(-$N72/30))))</f>
        <v>0</v>
      </c>
      <c r="GM72" s="40">
        <f>IF(GM$7="",0,IF(GM$1=MAX($1:$1),$R57-SUM($T72:GL72),IF(GM$1=1,SUMIFS(57:57,$1:$1,"&gt;="&amp;1,$1:$1,"&lt;="&amp;INT(-$N72/30))+(-$N72/30-INT(-$N72/30))*SUMIFS(57:57,$1:$1,INT(-$N72/30)+1),0)+(-$N72/30-INT(-$N72/30))*SUMIFS(57:57,$1:$1,GM$1+INT(-$N72/30)+1)+(INT(-$N72/30)+1--$N72/30)*SUMIFS(57:57,$1:$1,GM$1+INT(-$N72/30))))</f>
        <v>0</v>
      </c>
      <c r="GN72" s="40">
        <f>IF(GN$7="",0,IF(GN$1=MAX($1:$1),$R57-SUM($T72:GM72),IF(GN$1=1,SUMIFS(57:57,$1:$1,"&gt;="&amp;1,$1:$1,"&lt;="&amp;INT(-$N72/30))+(-$N72/30-INT(-$N72/30))*SUMIFS(57:57,$1:$1,INT(-$N72/30)+1),0)+(-$N72/30-INT(-$N72/30))*SUMIFS(57:57,$1:$1,GN$1+INT(-$N72/30)+1)+(INT(-$N72/30)+1--$N72/30)*SUMIFS(57:57,$1:$1,GN$1+INT(-$N72/30))))</f>
        <v>0</v>
      </c>
      <c r="GO72" s="40">
        <f>IF(GO$7="",0,IF(GO$1=MAX($1:$1),$R57-SUM($T72:GN72),IF(GO$1=1,SUMIFS(57:57,$1:$1,"&gt;="&amp;1,$1:$1,"&lt;="&amp;INT(-$N72/30))+(-$N72/30-INT(-$N72/30))*SUMIFS(57:57,$1:$1,INT(-$N72/30)+1),0)+(-$N72/30-INT(-$N72/30))*SUMIFS(57:57,$1:$1,GO$1+INT(-$N72/30)+1)+(INT(-$N72/30)+1--$N72/30)*SUMIFS(57:57,$1:$1,GO$1+INT(-$N72/30))))</f>
        <v>0</v>
      </c>
      <c r="GP72" s="40">
        <f>IF(GP$7="",0,IF(GP$1=MAX($1:$1),$R57-SUM($T72:GO72),IF(GP$1=1,SUMIFS(57:57,$1:$1,"&gt;="&amp;1,$1:$1,"&lt;="&amp;INT(-$N72/30))+(-$N72/30-INT(-$N72/30))*SUMIFS(57:57,$1:$1,INT(-$N72/30)+1),0)+(-$N72/30-INT(-$N72/30))*SUMIFS(57:57,$1:$1,GP$1+INT(-$N72/30)+1)+(INT(-$N72/30)+1--$N72/30)*SUMIFS(57:57,$1:$1,GP$1+INT(-$N72/30))))</f>
        <v>0</v>
      </c>
      <c r="GQ72" s="40">
        <f>IF(GQ$7="",0,IF(GQ$1=MAX($1:$1),$R57-SUM($T72:GP72),IF(GQ$1=1,SUMIFS(57:57,$1:$1,"&gt;="&amp;1,$1:$1,"&lt;="&amp;INT(-$N72/30))+(-$N72/30-INT(-$N72/30))*SUMIFS(57:57,$1:$1,INT(-$N72/30)+1),0)+(-$N72/30-INT(-$N72/30))*SUMIFS(57:57,$1:$1,GQ$1+INT(-$N72/30)+1)+(INT(-$N72/30)+1--$N72/30)*SUMIFS(57:57,$1:$1,GQ$1+INT(-$N72/30))))</f>
        <v>0</v>
      </c>
      <c r="GR72" s="40">
        <f>IF(GR$7="",0,IF(GR$1=MAX($1:$1),$R57-SUM($T72:GQ72),IF(GR$1=1,SUMIFS(57:57,$1:$1,"&gt;="&amp;1,$1:$1,"&lt;="&amp;INT(-$N72/30))+(-$N72/30-INT(-$N72/30))*SUMIFS(57:57,$1:$1,INT(-$N72/30)+1),0)+(-$N72/30-INT(-$N72/30))*SUMIFS(57:57,$1:$1,GR$1+INT(-$N72/30)+1)+(INT(-$N72/30)+1--$N72/30)*SUMIFS(57:57,$1:$1,GR$1+INT(-$N72/30))))</f>
        <v>0</v>
      </c>
      <c r="GS72" s="40">
        <f>IF(GS$7="",0,IF(GS$1=MAX($1:$1),$R57-SUM($T72:GR72),IF(GS$1=1,SUMIFS(57:57,$1:$1,"&gt;="&amp;1,$1:$1,"&lt;="&amp;INT(-$N72/30))+(-$N72/30-INT(-$N72/30))*SUMIFS(57:57,$1:$1,INT(-$N72/30)+1),0)+(-$N72/30-INT(-$N72/30))*SUMIFS(57:57,$1:$1,GS$1+INT(-$N72/30)+1)+(INT(-$N72/30)+1--$N72/30)*SUMIFS(57:57,$1:$1,GS$1+INT(-$N72/30))))</f>
        <v>0</v>
      </c>
      <c r="GT72" s="40">
        <f>IF(GT$7="",0,IF(GT$1=MAX($1:$1),$R57-SUM($T72:GS72),IF(GT$1=1,SUMIFS(57:57,$1:$1,"&gt;="&amp;1,$1:$1,"&lt;="&amp;INT(-$N72/30))+(-$N72/30-INT(-$N72/30))*SUMIFS(57:57,$1:$1,INT(-$N72/30)+1),0)+(-$N72/30-INT(-$N72/30))*SUMIFS(57:57,$1:$1,GT$1+INT(-$N72/30)+1)+(INT(-$N72/30)+1--$N72/30)*SUMIFS(57:57,$1:$1,GT$1+INT(-$N72/30))))</f>
        <v>0</v>
      </c>
      <c r="GU72" s="40">
        <f>IF(GU$7="",0,IF(GU$1=MAX($1:$1),$R57-SUM($T72:GT72),IF(GU$1=1,SUMIFS(57:57,$1:$1,"&gt;="&amp;1,$1:$1,"&lt;="&amp;INT(-$N72/30))+(-$N72/30-INT(-$N72/30))*SUMIFS(57:57,$1:$1,INT(-$N72/30)+1),0)+(-$N72/30-INT(-$N72/30))*SUMIFS(57:57,$1:$1,GU$1+INT(-$N72/30)+1)+(INT(-$N72/30)+1--$N72/30)*SUMIFS(57:57,$1:$1,GU$1+INT(-$N72/30))))</f>
        <v>0</v>
      </c>
      <c r="GV72" s="40">
        <f>IF(GV$7="",0,IF(GV$1=MAX($1:$1),$R57-SUM($T72:GU72),IF(GV$1=1,SUMIFS(57:57,$1:$1,"&gt;="&amp;1,$1:$1,"&lt;="&amp;INT(-$N72/30))+(-$N72/30-INT(-$N72/30))*SUMIFS(57:57,$1:$1,INT(-$N72/30)+1),0)+(-$N72/30-INT(-$N72/30))*SUMIFS(57:57,$1:$1,GV$1+INT(-$N72/30)+1)+(INT(-$N72/30)+1--$N72/30)*SUMIFS(57:57,$1:$1,GV$1+INT(-$N72/30))))</f>
        <v>0</v>
      </c>
      <c r="GW72" s="40">
        <f>IF(GW$7="",0,IF(GW$1=MAX($1:$1),$R57-SUM($T72:GV72),IF(GW$1=1,SUMIFS(57:57,$1:$1,"&gt;="&amp;1,$1:$1,"&lt;="&amp;INT(-$N72/30))+(-$N72/30-INT(-$N72/30))*SUMIFS(57:57,$1:$1,INT(-$N72/30)+1),0)+(-$N72/30-INT(-$N72/30))*SUMIFS(57:57,$1:$1,GW$1+INT(-$N72/30)+1)+(INT(-$N72/30)+1--$N72/30)*SUMIFS(57:57,$1:$1,GW$1+INT(-$N72/30))))</f>
        <v>0</v>
      </c>
      <c r="GX72" s="40">
        <f>IF(GX$7="",0,IF(GX$1=MAX($1:$1),$R57-SUM($T72:GW72),IF(GX$1=1,SUMIFS(57:57,$1:$1,"&gt;="&amp;1,$1:$1,"&lt;="&amp;INT(-$N72/30))+(-$N72/30-INT(-$N72/30))*SUMIFS(57:57,$1:$1,INT(-$N72/30)+1),0)+(-$N72/30-INT(-$N72/30))*SUMIFS(57:57,$1:$1,GX$1+INT(-$N72/30)+1)+(INT(-$N72/30)+1--$N72/30)*SUMIFS(57:57,$1:$1,GX$1+INT(-$N72/30))))</f>
        <v>0</v>
      </c>
      <c r="GY72" s="40">
        <f>IF(GY$7="",0,IF(GY$1=MAX($1:$1),$R57-SUM($T72:GX72),IF(GY$1=1,SUMIFS(57:57,$1:$1,"&gt;="&amp;1,$1:$1,"&lt;="&amp;INT(-$N72/30))+(-$N72/30-INT(-$N72/30))*SUMIFS(57:57,$1:$1,INT(-$N72/30)+1),0)+(-$N72/30-INT(-$N72/30))*SUMIFS(57:57,$1:$1,GY$1+INT(-$N72/30)+1)+(INT(-$N72/30)+1--$N72/30)*SUMIFS(57:57,$1:$1,GY$1+INT(-$N72/30))))</f>
        <v>0</v>
      </c>
      <c r="GZ72" s="40">
        <f>IF(GZ$7="",0,IF(GZ$1=MAX($1:$1),$R57-SUM($T72:GY72),IF(GZ$1=1,SUMIFS(57:57,$1:$1,"&gt;="&amp;1,$1:$1,"&lt;="&amp;INT(-$N72/30))+(-$N72/30-INT(-$N72/30))*SUMIFS(57:57,$1:$1,INT(-$N72/30)+1),0)+(-$N72/30-INT(-$N72/30))*SUMIFS(57:57,$1:$1,GZ$1+INT(-$N72/30)+1)+(INT(-$N72/30)+1--$N72/30)*SUMIFS(57:57,$1:$1,GZ$1+INT(-$N72/30))))</f>
        <v>0</v>
      </c>
      <c r="HA72" s="40">
        <f>IF(HA$7="",0,IF(HA$1=MAX($1:$1),$R57-SUM($T72:GZ72),IF(HA$1=1,SUMIFS(57:57,$1:$1,"&gt;="&amp;1,$1:$1,"&lt;="&amp;INT(-$N72/30))+(-$N72/30-INT(-$N72/30))*SUMIFS(57:57,$1:$1,INT(-$N72/30)+1),0)+(-$N72/30-INT(-$N72/30))*SUMIFS(57:57,$1:$1,HA$1+INT(-$N72/30)+1)+(INT(-$N72/30)+1--$N72/30)*SUMIFS(57:57,$1:$1,HA$1+INT(-$N72/30))))</f>
        <v>0</v>
      </c>
      <c r="HB72" s="40">
        <f>IF(HB$7="",0,IF(HB$1=MAX($1:$1),$R57-SUM($T72:HA72),IF(HB$1=1,SUMIFS(57:57,$1:$1,"&gt;="&amp;1,$1:$1,"&lt;="&amp;INT(-$N72/30))+(-$N72/30-INT(-$N72/30))*SUMIFS(57:57,$1:$1,INT(-$N72/30)+1),0)+(-$N72/30-INT(-$N72/30))*SUMIFS(57:57,$1:$1,HB$1+INT(-$N72/30)+1)+(INT(-$N72/30)+1--$N72/30)*SUMIFS(57:57,$1:$1,HB$1+INT(-$N72/30))))</f>
        <v>0</v>
      </c>
      <c r="HC72" s="40">
        <f>IF(HC$7="",0,IF(HC$1=MAX($1:$1),$R57-SUM($T72:HB72),IF(HC$1=1,SUMIFS(57:57,$1:$1,"&gt;="&amp;1,$1:$1,"&lt;="&amp;INT(-$N72/30))+(-$N72/30-INT(-$N72/30))*SUMIFS(57:57,$1:$1,INT(-$N72/30)+1),0)+(-$N72/30-INT(-$N72/30))*SUMIFS(57:57,$1:$1,HC$1+INT(-$N72/30)+1)+(INT(-$N72/30)+1--$N72/30)*SUMIFS(57:57,$1:$1,HC$1+INT(-$N72/30))))</f>
        <v>0</v>
      </c>
      <c r="HD72" s="40">
        <f>IF(HD$7="",0,IF(HD$1=MAX($1:$1),$R57-SUM($T72:HC72),IF(HD$1=1,SUMIFS(57:57,$1:$1,"&gt;="&amp;1,$1:$1,"&lt;="&amp;INT(-$N72/30))+(-$N72/30-INT(-$N72/30))*SUMIFS(57:57,$1:$1,INT(-$N72/30)+1),0)+(-$N72/30-INT(-$N72/30))*SUMIFS(57:57,$1:$1,HD$1+INT(-$N72/30)+1)+(INT(-$N72/30)+1--$N72/30)*SUMIFS(57:57,$1:$1,HD$1+INT(-$N72/30))))</f>
        <v>0</v>
      </c>
      <c r="HE72" s="40">
        <f>IF(HE$7="",0,IF(HE$1=MAX($1:$1),$R57-SUM($T72:HD72),IF(HE$1=1,SUMIFS(57:57,$1:$1,"&gt;="&amp;1,$1:$1,"&lt;="&amp;INT(-$N72/30))+(-$N72/30-INT(-$N72/30))*SUMIFS(57:57,$1:$1,INT(-$N72/30)+1),0)+(-$N72/30-INT(-$N72/30))*SUMIFS(57:57,$1:$1,HE$1+INT(-$N72/30)+1)+(INT(-$N72/30)+1--$N72/30)*SUMIFS(57:57,$1:$1,HE$1+INT(-$N72/30))))</f>
        <v>0</v>
      </c>
      <c r="HF72" s="40">
        <f>IF(HF$7="",0,IF(HF$1=MAX($1:$1),$R57-SUM($T72:HE72),IF(HF$1=1,SUMIFS(57:57,$1:$1,"&gt;="&amp;1,$1:$1,"&lt;="&amp;INT(-$N72/30))+(-$N72/30-INT(-$N72/30))*SUMIFS(57:57,$1:$1,INT(-$N72/30)+1),0)+(-$N72/30-INT(-$N72/30))*SUMIFS(57:57,$1:$1,HF$1+INT(-$N72/30)+1)+(INT(-$N72/30)+1--$N72/30)*SUMIFS(57:57,$1:$1,HF$1+INT(-$N72/30))))</f>
        <v>0</v>
      </c>
      <c r="HG72" s="40">
        <f>IF(HG$7="",0,IF(HG$1=MAX($1:$1),$R57-SUM($T72:HF72),IF(HG$1=1,SUMIFS(57:57,$1:$1,"&gt;="&amp;1,$1:$1,"&lt;="&amp;INT(-$N72/30))+(-$N72/30-INT(-$N72/30))*SUMIFS(57:57,$1:$1,INT(-$N72/30)+1),0)+(-$N72/30-INT(-$N72/30))*SUMIFS(57:57,$1:$1,HG$1+INT(-$N72/30)+1)+(INT(-$N72/30)+1--$N72/30)*SUMIFS(57:57,$1:$1,HG$1+INT(-$N72/30))))</f>
        <v>0</v>
      </c>
      <c r="HH72" s="40">
        <f>IF(HH$7="",0,IF(HH$1=MAX($1:$1),$R57-SUM($T72:HG72),IF(HH$1=1,SUMIFS(57:57,$1:$1,"&gt;="&amp;1,$1:$1,"&lt;="&amp;INT(-$N72/30))+(-$N72/30-INT(-$N72/30))*SUMIFS(57:57,$1:$1,INT(-$N72/30)+1),0)+(-$N72/30-INT(-$N72/30))*SUMIFS(57:57,$1:$1,HH$1+INT(-$N72/30)+1)+(INT(-$N72/30)+1--$N72/30)*SUMIFS(57:57,$1:$1,HH$1+INT(-$N72/30))))</f>
        <v>0</v>
      </c>
      <c r="HI72" s="40">
        <f>IF(HI$7="",0,IF(HI$1=MAX($1:$1),$R57-SUM($T72:HH72),IF(HI$1=1,SUMIFS(57:57,$1:$1,"&gt;="&amp;1,$1:$1,"&lt;="&amp;INT(-$N72/30))+(-$N72/30-INT(-$N72/30))*SUMIFS(57:57,$1:$1,INT(-$N72/30)+1),0)+(-$N72/30-INT(-$N72/30))*SUMIFS(57:57,$1:$1,HI$1+INT(-$N72/30)+1)+(INT(-$N72/30)+1--$N72/30)*SUMIFS(57:57,$1:$1,HI$1+INT(-$N72/30))))</f>
        <v>0</v>
      </c>
      <c r="HJ72" s="40">
        <f>IF(HJ$7="",0,IF(HJ$1=MAX($1:$1),$R57-SUM($T72:HI72),IF(HJ$1=1,SUMIFS(57:57,$1:$1,"&gt;="&amp;1,$1:$1,"&lt;="&amp;INT(-$N72/30))+(-$N72/30-INT(-$N72/30))*SUMIFS(57:57,$1:$1,INT(-$N72/30)+1),0)+(-$N72/30-INT(-$N72/30))*SUMIFS(57:57,$1:$1,HJ$1+INT(-$N72/30)+1)+(INT(-$N72/30)+1--$N72/30)*SUMIFS(57:57,$1:$1,HJ$1+INT(-$N72/30))))</f>
        <v>0</v>
      </c>
      <c r="HK72" s="40">
        <f>IF(HK$7="",0,IF(HK$1=MAX($1:$1),$R57-SUM($T72:HJ72),IF(HK$1=1,SUMIFS(57:57,$1:$1,"&gt;="&amp;1,$1:$1,"&lt;="&amp;INT(-$N72/30))+(-$N72/30-INT(-$N72/30))*SUMIFS(57:57,$1:$1,INT(-$N72/30)+1),0)+(-$N72/30-INT(-$N72/30))*SUMIFS(57:57,$1:$1,HK$1+INT(-$N72/30)+1)+(INT(-$N72/30)+1--$N72/30)*SUMIFS(57:57,$1:$1,HK$1+INT(-$N72/30))))</f>
        <v>0</v>
      </c>
      <c r="HL72" s="40">
        <f>IF(HL$7="",0,IF(HL$1=MAX($1:$1),$R57-SUM($T72:HK72),IF(HL$1=1,SUMIFS(57:57,$1:$1,"&gt;="&amp;1,$1:$1,"&lt;="&amp;INT(-$N72/30))+(-$N72/30-INT(-$N72/30))*SUMIFS(57:57,$1:$1,INT(-$N72/30)+1),0)+(-$N72/30-INT(-$N72/30))*SUMIFS(57:57,$1:$1,HL$1+INT(-$N72/30)+1)+(INT(-$N72/30)+1--$N72/30)*SUMIFS(57:57,$1:$1,HL$1+INT(-$N72/30))))</f>
        <v>0</v>
      </c>
      <c r="HM72" s="40">
        <f>IF(HM$7="",0,IF(HM$1=MAX($1:$1),$R57-SUM($T72:HL72),IF(HM$1=1,SUMIFS(57:57,$1:$1,"&gt;="&amp;1,$1:$1,"&lt;="&amp;INT(-$N72/30))+(-$N72/30-INT(-$N72/30))*SUMIFS(57:57,$1:$1,INT(-$N72/30)+1),0)+(-$N72/30-INT(-$N72/30))*SUMIFS(57:57,$1:$1,HM$1+INT(-$N72/30)+1)+(INT(-$N72/30)+1--$N72/30)*SUMIFS(57:57,$1:$1,HM$1+INT(-$N72/30))))</f>
        <v>0</v>
      </c>
      <c r="HN72" s="40">
        <f>IF(HN$7="",0,IF(HN$1=MAX($1:$1),$R57-SUM($T72:HM72),IF(HN$1=1,SUMIFS(57:57,$1:$1,"&gt;="&amp;1,$1:$1,"&lt;="&amp;INT(-$N72/30))+(-$N72/30-INT(-$N72/30))*SUMIFS(57:57,$1:$1,INT(-$N72/30)+1),0)+(-$N72/30-INT(-$N72/30))*SUMIFS(57:57,$1:$1,HN$1+INT(-$N72/30)+1)+(INT(-$N72/30)+1--$N72/30)*SUMIFS(57:57,$1:$1,HN$1+INT(-$N72/30))))</f>
        <v>0</v>
      </c>
      <c r="HO72" s="40">
        <f>IF(HO$7="",0,IF(HO$1=MAX($1:$1),$R57-SUM($T72:HN72),IF(HO$1=1,SUMIFS(57:57,$1:$1,"&gt;="&amp;1,$1:$1,"&lt;="&amp;INT(-$N72/30))+(-$N72/30-INT(-$N72/30))*SUMIFS(57:57,$1:$1,INT(-$N72/30)+1),0)+(-$N72/30-INT(-$N72/30))*SUMIFS(57:57,$1:$1,HO$1+INT(-$N72/30)+1)+(INT(-$N72/30)+1--$N72/30)*SUMIFS(57:57,$1:$1,HO$1+INT(-$N72/30))))</f>
        <v>0</v>
      </c>
      <c r="HP72" s="40">
        <f>IF(HP$7="",0,IF(HP$1=MAX($1:$1),$R57-SUM($T72:HO72),IF(HP$1=1,SUMIFS(57:57,$1:$1,"&gt;="&amp;1,$1:$1,"&lt;="&amp;INT(-$N72/30))+(-$N72/30-INT(-$N72/30))*SUMIFS(57:57,$1:$1,INT(-$N72/30)+1),0)+(-$N72/30-INT(-$N72/30))*SUMIFS(57:57,$1:$1,HP$1+INT(-$N72/30)+1)+(INT(-$N72/30)+1--$N72/30)*SUMIFS(57:57,$1:$1,HP$1+INT(-$N72/30))))</f>
        <v>0</v>
      </c>
      <c r="HQ72" s="40">
        <f>IF(HQ$7="",0,IF(HQ$1=MAX($1:$1),$R57-SUM($T72:HP72),IF(HQ$1=1,SUMIFS(57:57,$1:$1,"&gt;="&amp;1,$1:$1,"&lt;="&amp;INT(-$N72/30))+(-$N72/30-INT(-$N72/30))*SUMIFS(57:57,$1:$1,INT(-$N72/30)+1),0)+(-$N72/30-INT(-$N72/30))*SUMIFS(57:57,$1:$1,HQ$1+INT(-$N72/30)+1)+(INT(-$N72/30)+1--$N72/30)*SUMIFS(57:57,$1:$1,HQ$1+INT(-$N72/30))))</f>
        <v>0</v>
      </c>
      <c r="HR72" s="40">
        <f>IF(HR$7="",0,IF(HR$1=MAX($1:$1),$R57-SUM($T72:HQ72),IF(HR$1=1,SUMIFS(57:57,$1:$1,"&gt;="&amp;1,$1:$1,"&lt;="&amp;INT(-$N72/30))+(-$N72/30-INT(-$N72/30))*SUMIFS(57:57,$1:$1,INT(-$N72/30)+1),0)+(-$N72/30-INT(-$N72/30))*SUMIFS(57:57,$1:$1,HR$1+INT(-$N72/30)+1)+(INT(-$N72/30)+1--$N72/30)*SUMIFS(57:57,$1:$1,HR$1+INT(-$N72/30))))</f>
        <v>0</v>
      </c>
      <c r="HS72" s="40">
        <f>IF(HS$7="",0,IF(HS$1=MAX($1:$1),$R57-SUM($T72:HR72),IF(HS$1=1,SUMIFS(57:57,$1:$1,"&gt;="&amp;1,$1:$1,"&lt;="&amp;INT(-$N72/30))+(-$N72/30-INT(-$N72/30))*SUMIFS(57:57,$1:$1,INT(-$N72/30)+1),0)+(-$N72/30-INT(-$N72/30))*SUMIFS(57:57,$1:$1,HS$1+INT(-$N72/30)+1)+(INT(-$N72/30)+1--$N72/30)*SUMIFS(57:57,$1:$1,HS$1+INT(-$N72/30))))</f>
        <v>0</v>
      </c>
      <c r="HT72" s="40">
        <f>IF(HT$7="",0,IF(HT$1=MAX($1:$1),$R57-SUM($T72:HS72),IF(HT$1=1,SUMIFS(57:57,$1:$1,"&gt;="&amp;1,$1:$1,"&lt;="&amp;INT(-$N72/30))+(-$N72/30-INT(-$N72/30))*SUMIFS(57:57,$1:$1,INT(-$N72/30)+1),0)+(-$N72/30-INT(-$N72/30))*SUMIFS(57:57,$1:$1,HT$1+INT(-$N72/30)+1)+(INT(-$N72/30)+1--$N72/30)*SUMIFS(57:57,$1:$1,HT$1+INT(-$N72/30))))</f>
        <v>0</v>
      </c>
      <c r="HU72" s="40">
        <f>IF(HU$7="",0,IF(HU$1=MAX($1:$1),$R57-SUM($T72:HT72),IF(HU$1=1,SUMIFS(57:57,$1:$1,"&gt;="&amp;1,$1:$1,"&lt;="&amp;INT(-$N72/30))+(-$N72/30-INT(-$N72/30))*SUMIFS(57:57,$1:$1,INT(-$N72/30)+1),0)+(-$N72/30-INT(-$N72/30))*SUMIFS(57:57,$1:$1,HU$1+INT(-$N72/30)+1)+(INT(-$N72/30)+1--$N72/30)*SUMIFS(57:57,$1:$1,HU$1+INT(-$N72/30))))</f>
        <v>0</v>
      </c>
      <c r="HV72" s="40">
        <f>IF(HV$7="",0,IF(HV$1=MAX($1:$1),$R57-SUM($T72:HU72),IF(HV$1=1,SUMIFS(57:57,$1:$1,"&gt;="&amp;1,$1:$1,"&lt;="&amp;INT(-$N72/30))+(-$N72/30-INT(-$N72/30))*SUMIFS(57:57,$1:$1,INT(-$N72/30)+1),0)+(-$N72/30-INT(-$N72/30))*SUMIFS(57:57,$1:$1,HV$1+INT(-$N72/30)+1)+(INT(-$N72/30)+1--$N72/30)*SUMIFS(57:57,$1:$1,HV$1+INT(-$N72/30))))</f>
        <v>0</v>
      </c>
      <c r="HW72" s="40">
        <f>IF(HW$7="",0,IF(HW$1=MAX($1:$1),$R57-SUM($T72:HV72),IF(HW$1=1,SUMIFS(57:57,$1:$1,"&gt;="&amp;1,$1:$1,"&lt;="&amp;INT(-$N72/30))+(-$N72/30-INT(-$N72/30))*SUMIFS(57:57,$1:$1,INT(-$N72/30)+1),0)+(-$N72/30-INT(-$N72/30))*SUMIFS(57:57,$1:$1,HW$1+INT(-$N72/30)+1)+(INT(-$N72/30)+1--$N72/30)*SUMIFS(57:57,$1:$1,HW$1+INT(-$N72/30))))</f>
        <v>0</v>
      </c>
      <c r="HX72" s="40">
        <f>IF(HX$7="",0,IF(HX$1=MAX($1:$1),$R57-SUM($T72:HW72),IF(HX$1=1,SUMIFS(57:57,$1:$1,"&gt;="&amp;1,$1:$1,"&lt;="&amp;INT(-$N72/30))+(-$N72/30-INT(-$N72/30))*SUMIFS(57:57,$1:$1,INT(-$N72/30)+1),0)+(-$N72/30-INT(-$N72/30))*SUMIFS(57:57,$1:$1,HX$1+INT(-$N72/30)+1)+(INT(-$N72/30)+1--$N72/30)*SUMIFS(57:57,$1:$1,HX$1+INT(-$N72/30))))</f>
        <v>0</v>
      </c>
      <c r="HY72" s="40">
        <f>IF(HY$7="",0,IF(HY$1=MAX($1:$1),$R57-SUM($T72:HX72),IF(HY$1=1,SUMIFS(57:57,$1:$1,"&gt;="&amp;1,$1:$1,"&lt;="&amp;INT(-$N72/30))+(-$N72/30-INT(-$N72/30))*SUMIFS(57:57,$1:$1,INT(-$N72/30)+1),0)+(-$N72/30-INT(-$N72/30))*SUMIFS(57:57,$1:$1,HY$1+INT(-$N72/30)+1)+(INT(-$N72/30)+1--$N72/30)*SUMIFS(57:57,$1:$1,HY$1+INT(-$N72/30))))</f>
        <v>0</v>
      </c>
      <c r="HZ72" s="40">
        <f>IF(HZ$7="",0,IF(HZ$1=MAX($1:$1),$R57-SUM($T72:HY72),IF(HZ$1=1,SUMIFS(57:57,$1:$1,"&gt;="&amp;1,$1:$1,"&lt;="&amp;INT(-$N72/30))+(-$N72/30-INT(-$N72/30))*SUMIFS(57:57,$1:$1,INT(-$N72/30)+1),0)+(-$N72/30-INT(-$N72/30))*SUMIFS(57:57,$1:$1,HZ$1+INT(-$N72/30)+1)+(INT(-$N72/30)+1--$N72/30)*SUMIFS(57:57,$1:$1,HZ$1+INT(-$N72/30))))</f>
        <v>0</v>
      </c>
      <c r="IA72" s="40">
        <f>IF(IA$7="",0,IF(IA$1=MAX($1:$1),$R57-SUM($T72:HZ72),IF(IA$1=1,SUMIFS(57:57,$1:$1,"&gt;="&amp;1,$1:$1,"&lt;="&amp;INT(-$N72/30))+(-$N72/30-INT(-$N72/30))*SUMIFS(57:57,$1:$1,INT(-$N72/30)+1),0)+(-$N72/30-INT(-$N72/30))*SUMIFS(57:57,$1:$1,IA$1+INT(-$N72/30)+1)+(INT(-$N72/30)+1--$N72/30)*SUMIFS(57:57,$1:$1,IA$1+INT(-$N72/30))))</f>
        <v>0</v>
      </c>
      <c r="IB72" s="40">
        <f>IF(IB$7="",0,IF(IB$1=MAX($1:$1),$R57-SUM($T72:IA72),IF(IB$1=1,SUMIFS(57:57,$1:$1,"&gt;="&amp;1,$1:$1,"&lt;="&amp;INT(-$N72/30))+(-$N72/30-INT(-$N72/30))*SUMIFS(57:57,$1:$1,INT(-$N72/30)+1),0)+(-$N72/30-INT(-$N72/30))*SUMIFS(57:57,$1:$1,IB$1+INT(-$N72/30)+1)+(INT(-$N72/30)+1--$N72/30)*SUMIFS(57:57,$1:$1,IB$1+INT(-$N72/30))))</f>
        <v>0</v>
      </c>
      <c r="IC72" s="40">
        <f>IF(IC$7="",0,IF(IC$1=MAX($1:$1),$R57-SUM($T72:IB72),IF(IC$1=1,SUMIFS(57:57,$1:$1,"&gt;="&amp;1,$1:$1,"&lt;="&amp;INT(-$N72/30))+(-$N72/30-INT(-$N72/30))*SUMIFS(57:57,$1:$1,INT(-$N72/30)+1),0)+(-$N72/30-INT(-$N72/30))*SUMIFS(57:57,$1:$1,IC$1+INT(-$N72/30)+1)+(INT(-$N72/30)+1--$N72/30)*SUMIFS(57:57,$1:$1,IC$1+INT(-$N72/30))))</f>
        <v>0</v>
      </c>
      <c r="ID72" s="40">
        <f>IF(ID$7="",0,IF(ID$1=MAX($1:$1),$R57-SUM($T72:IC72),IF(ID$1=1,SUMIFS(57:57,$1:$1,"&gt;="&amp;1,$1:$1,"&lt;="&amp;INT(-$N72/30))+(-$N72/30-INT(-$N72/30))*SUMIFS(57:57,$1:$1,INT(-$N72/30)+1),0)+(-$N72/30-INT(-$N72/30))*SUMIFS(57:57,$1:$1,ID$1+INT(-$N72/30)+1)+(INT(-$N72/30)+1--$N72/30)*SUMIFS(57:57,$1:$1,ID$1+INT(-$N72/30))))</f>
        <v>0</v>
      </c>
      <c r="IE72" s="40">
        <f>IF(IE$7="",0,IF(IE$1=MAX($1:$1),$R57-SUM($T72:ID72),IF(IE$1=1,SUMIFS(57:57,$1:$1,"&gt;="&amp;1,$1:$1,"&lt;="&amp;INT(-$N72/30))+(-$N72/30-INT(-$N72/30))*SUMIFS(57:57,$1:$1,INT(-$N72/30)+1),0)+(-$N72/30-INT(-$N72/30))*SUMIFS(57:57,$1:$1,IE$1+INT(-$N72/30)+1)+(INT(-$N72/30)+1--$N72/30)*SUMIFS(57:57,$1:$1,IE$1+INT(-$N72/30))))</f>
        <v>0</v>
      </c>
      <c r="IF72" s="40">
        <f>IF(IF$7="",0,IF(IF$1=MAX($1:$1),$R57-SUM($T72:IE72),IF(IF$1=1,SUMIFS(57:57,$1:$1,"&gt;="&amp;1,$1:$1,"&lt;="&amp;INT(-$N72/30))+(-$N72/30-INT(-$N72/30))*SUMIFS(57:57,$1:$1,INT(-$N72/30)+1),0)+(-$N72/30-INT(-$N72/30))*SUMIFS(57:57,$1:$1,IF$1+INT(-$N72/30)+1)+(INT(-$N72/30)+1--$N72/30)*SUMIFS(57:57,$1:$1,IF$1+INT(-$N72/30))))</f>
        <v>0</v>
      </c>
      <c r="IG72" s="40">
        <f>IF(IG$7="",0,IF(IG$1=MAX($1:$1),$R57-SUM($T72:IF72),IF(IG$1=1,SUMIFS(57:57,$1:$1,"&gt;="&amp;1,$1:$1,"&lt;="&amp;INT(-$N72/30))+(-$N72/30-INT(-$N72/30))*SUMIFS(57:57,$1:$1,INT(-$N72/30)+1),0)+(-$N72/30-INT(-$N72/30))*SUMIFS(57:57,$1:$1,IG$1+INT(-$N72/30)+1)+(INT(-$N72/30)+1--$N72/30)*SUMIFS(57:57,$1:$1,IG$1+INT(-$N72/30))))</f>
        <v>0</v>
      </c>
      <c r="IH72" s="40">
        <f>IF(IH$7="",0,IF(IH$1=MAX($1:$1),$R57-SUM($T72:IG72),IF(IH$1=1,SUMIFS(57:57,$1:$1,"&gt;="&amp;1,$1:$1,"&lt;="&amp;INT(-$N72/30))+(-$N72/30-INT(-$N72/30))*SUMIFS(57:57,$1:$1,INT(-$N72/30)+1),0)+(-$N72/30-INT(-$N72/30))*SUMIFS(57:57,$1:$1,IH$1+INT(-$N72/30)+1)+(INT(-$N72/30)+1--$N72/30)*SUMIFS(57:57,$1:$1,IH$1+INT(-$N72/30))))</f>
        <v>0</v>
      </c>
      <c r="II72" s="40">
        <f>IF(II$7="",0,IF(II$1=MAX($1:$1),$R57-SUM($T72:IH72),IF(II$1=1,SUMIFS(57:57,$1:$1,"&gt;="&amp;1,$1:$1,"&lt;="&amp;INT(-$N72/30))+(-$N72/30-INT(-$N72/30))*SUMIFS(57:57,$1:$1,INT(-$N72/30)+1),0)+(-$N72/30-INT(-$N72/30))*SUMIFS(57:57,$1:$1,II$1+INT(-$N72/30)+1)+(INT(-$N72/30)+1--$N72/30)*SUMIFS(57:57,$1:$1,II$1+INT(-$N72/30))))</f>
        <v>0</v>
      </c>
      <c r="IJ72" s="40">
        <f>IF(IJ$7="",0,IF(IJ$1=MAX($1:$1),$R57-SUM($T72:II72),IF(IJ$1=1,SUMIFS(57:57,$1:$1,"&gt;="&amp;1,$1:$1,"&lt;="&amp;INT(-$N72/30))+(-$N72/30-INT(-$N72/30))*SUMIFS(57:57,$1:$1,INT(-$N72/30)+1),0)+(-$N72/30-INT(-$N72/30))*SUMIFS(57:57,$1:$1,IJ$1+INT(-$N72/30)+1)+(INT(-$N72/30)+1--$N72/30)*SUMIFS(57:57,$1:$1,IJ$1+INT(-$N72/30))))</f>
        <v>0</v>
      </c>
      <c r="IK72" s="40">
        <f>IF(IK$7="",0,IF(IK$1=MAX($1:$1),$R57-SUM($T72:IJ72),IF(IK$1=1,SUMIFS(57:57,$1:$1,"&gt;="&amp;1,$1:$1,"&lt;="&amp;INT(-$N72/30))+(-$N72/30-INT(-$N72/30))*SUMIFS(57:57,$1:$1,INT(-$N72/30)+1),0)+(-$N72/30-INT(-$N72/30))*SUMIFS(57:57,$1:$1,IK$1+INT(-$N72/30)+1)+(INT(-$N72/30)+1--$N72/30)*SUMIFS(57:57,$1:$1,IK$1+INT(-$N72/30))))</f>
        <v>0</v>
      </c>
      <c r="IL72" s="40">
        <f>IF(IL$7="",0,IF(IL$1=MAX($1:$1),$R57-SUM($T72:IK72),IF(IL$1=1,SUMIFS(57:57,$1:$1,"&gt;="&amp;1,$1:$1,"&lt;="&amp;INT(-$N72/30))+(-$N72/30-INT(-$N72/30))*SUMIFS(57:57,$1:$1,INT(-$N72/30)+1),0)+(-$N72/30-INT(-$N72/30))*SUMIFS(57:57,$1:$1,IL$1+INT(-$N72/30)+1)+(INT(-$N72/30)+1--$N72/30)*SUMIFS(57:57,$1:$1,IL$1+INT(-$N72/30))))</f>
        <v>0</v>
      </c>
      <c r="IM72" s="40">
        <f>IF(IM$7="",0,IF(IM$1=MAX($1:$1),$R57-SUM($T72:IL72),IF(IM$1=1,SUMIFS(57:57,$1:$1,"&gt;="&amp;1,$1:$1,"&lt;="&amp;INT(-$N72/30))+(-$N72/30-INT(-$N72/30))*SUMIFS(57:57,$1:$1,INT(-$N72/30)+1),0)+(-$N72/30-INT(-$N72/30))*SUMIFS(57:57,$1:$1,IM$1+INT(-$N72/30)+1)+(INT(-$N72/30)+1--$N72/30)*SUMIFS(57:57,$1:$1,IM$1+INT(-$N72/30))))</f>
        <v>0</v>
      </c>
      <c r="IN72" s="40">
        <f>IF(IN$7="",0,IF(IN$1=MAX($1:$1),$R57-SUM($T72:IM72),IF(IN$1=1,SUMIFS(57:57,$1:$1,"&gt;="&amp;1,$1:$1,"&lt;="&amp;INT(-$N72/30))+(-$N72/30-INT(-$N72/30))*SUMIFS(57:57,$1:$1,INT(-$N72/30)+1),0)+(-$N72/30-INT(-$N72/30))*SUMIFS(57:57,$1:$1,IN$1+INT(-$N72/30)+1)+(INT(-$N72/30)+1--$N72/30)*SUMIFS(57:57,$1:$1,IN$1+INT(-$N72/30))))</f>
        <v>0</v>
      </c>
      <c r="IO72" s="40">
        <f>IF(IO$7="",0,IF(IO$1=MAX($1:$1),$R57-SUM($T72:IN72),IF(IO$1=1,SUMIFS(57:57,$1:$1,"&gt;="&amp;1,$1:$1,"&lt;="&amp;INT(-$N72/30))+(-$N72/30-INT(-$N72/30))*SUMIFS(57:57,$1:$1,INT(-$N72/30)+1),0)+(-$N72/30-INT(-$N72/30))*SUMIFS(57:57,$1:$1,IO$1+INT(-$N72/30)+1)+(INT(-$N72/30)+1--$N72/30)*SUMIFS(57:57,$1:$1,IO$1+INT(-$N72/30))))</f>
        <v>0</v>
      </c>
      <c r="IP72" s="40">
        <f>IF(IP$7="",0,IF(IP$1=MAX($1:$1),$R57-SUM($T72:IO72),IF(IP$1=1,SUMIFS(57:57,$1:$1,"&gt;="&amp;1,$1:$1,"&lt;="&amp;INT(-$N72/30))+(-$N72/30-INT(-$N72/30))*SUMIFS(57:57,$1:$1,INT(-$N72/30)+1),0)+(-$N72/30-INT(-$N72/30))*SUMIFS(57:57,$1:$1,IP$1+INT(-$N72/30)+1)+(INT(-$N72/30)+1--$N72/30)*SUMIFS(57:57,$1:$1,IP$1+INT(-$N72/30))))</f>
        <v>0</v>
      </c>
      <c r="IQ72" s="40">
        <f>IF(IQ$7="",0,IF(IQ$1=MAX($1:$1),$R57-SUM($T72:IP72),IF(IQ$1=1,SUMIFS(57:57,$1:$1,"&gt;="&amp;1,$1:$1,"&lt;="&amp;INT(-$N72/30))+(-$N72/30-INT(-$N72/30))*SUMIFS(57:57,$1:$1,INT(-$N72/30)+1),0)+(-$N72/30-INT(-$N72/30))*SUMIFS(57:57,$1:$1,IQ$1+INT(-$N72/30)+1)+(INT(-$N72/30)+1--$N72/30)*SUMIFS(57:57,$1:$1,IQ$1+INT(-$N72/30))))</f>
        <v>0</v>
      </c>
      <c r="IR72" s="40">
        <f>IF(IR$7="",0,IF(IR$1=MAX($1:$1),$R57-SUM($T72:IQ72),IF(IR$1=1,SUMIFS(57:57,$1:$1,"&gt;="&amp;1,$1:$1,"&lt;="&amp;INT(-$N72/30))+(-$N72/30-INT(-$N72/30))*SUMIFS(57:57,$1:$1,INT(-$N72/30)+1),0)+(-$N72/30-INT(-$N72/30))*SUMIFS(57:57,$1:$1,IR$1+INT(-$N72/30)+1)+(INT(-$N72/30)+1--$N72/30)*SUMIFS(57:57,$1:$1,IR$1+INT(-$N72/30))))</f>
        <v>0</v>
      </c>
      <c r="IS72" s="40">
        <f>IF(IS$7="",0,IF(IS$1=MAX($1:$1),$R57-SUM($T72:IR72),IF(IS$1=1,SUMIFS(57:57,$1:$1,"&gt;="&amp;1,$1:$1,"&lt;="&amp;INT(-$N72/30))+(-$N72/30-INT(-$N72/30))*SUMIFS(57:57,$1:$1,INT(-$N72/30)+1),0)+(-$N72/30-INT(-$N72/30))*SUMIFS(57:57,$1:$1,IS$1+INT(-$N72/30)+1)+(INT(-$N72/30)+1--$N72/30)*SUMIFS(57:57,$1:$1,IS$1+INT(-$N72/30))))</f>
        <v>0</v>
      </c>
      <c r="IT72" s="40">
        <f>IF(IT$7="",0,IF(IT$1=MAX($1:$1),$R57-SUM($T72:IS72),IF(IT$1=1,SUMIFS(57:57,$1:$1,"&gt;="&amp;1,$1:$1,"&lt;="&amp;INT(-$N72/30))+(-$N72/30-INT(-$N72/30))*SUMIFS(57:57,$1:$1,INT(-$N72/30)+1),0)+(-$N72/30-INT(-$N72/30))*SUMIFS(57:57,$1:$1,IT$1+INT(-$N72/30)+1)+(INT(-$N72/30)+1--$N72/30)*SUMIFS(57:57,$1:$1,IT$1+INT(-$N72/30))))</f>
        <v>0</v>
      </c>
      <c r="IU72" s="40">
        <f>IF(IU$7="",0,IF(IU$1=MAX($1:$1),$R57-SUM($T72:IT72),IF(IU$1=1,SUMIFS(57:57,$1:$1,"&gt;="&amp;1,$1:$1,"&lt;="&amp;INT(-$N72/30))+(-$N72/30-INT(-$N72/30))*SUMIFS(57:57,$1:$1,INT(-$N72/30)+1),0)+(-$N72/30-INT(-$N72/30))*SUMIFS(57:57,$1:$1,IU$1+INT(-$N72/30)+1)+(INT(-$N72/30)+1--$N72/30)*SUMIFS(57:57,$1:$1,IU$1+INT(-$N72/30))))</f>
        <v>0</v>
      </c>
      <c r="IV72" s="40">
        <f>IF(IV$7="",0,IF(IV$1=MAX($1:$1),$R57-SUM($T72:IU72),IF(IV$1=1,SUMIFS(57:57,$1:$1,"&gt;="&amp;1,$1:$1,"&lt;="&amp;INT(-$N72/30))+(-$N72/30-INT(-$N72/30))*SUMIFS(57:57,$1:$1,INT(-$N72/30)+1),0)+(-$N72/30-INT(-$N72/30))*SUMIFS(57:57,$1:$1,IV$1+INT(-$N72/30)+1)+(INT(-$N72/30)+1--$N72/30)*SUMIFS(57:57,$1:$1,IV$1+INT(-$N72/30))))</f>
        <v>0</v>
      </c>
      <c r="IW72" s="40">
        <f>IF(IW$7="",0,IF(IW$1=MAX($1:$1),$R57-SUM($T72:IV72),IF(IW$1=1,SUMIFS(57:57,$1:$1,"&gt;="&amp;1,$1:$1,"&lt;="&amp;INT(-$N72/30))+(-$N72/30-INT(-$N72/30))*SUMIFS(57:57,$1:$1,INT(-$N72/30)+1),0)+(-$N72/30-INT(-$N72/30))*SUMIFS(57:57,$1:$1,IW$1+INT(-$N72/30)+1)+(INT(-$N72/30)+1--$N72/30)*SUMIFS(57:57,$1:$1,IW$1+INT(-$N72/30))))</f>
        <v>0</v>
      </c>
      <c r="IX72" s="40">
        <f>IF(IX$7="",0,IF(IX$1=MAX($1:$1),$R57-SUM($T72:IW72),IF(IX$1=1,SUMIFS(57:57,$1:$1,"&gt;="&amp;1,$1:$1,"&lt;="&amp;INT(-$N72/30))+(-$N72/30-INT(-$N72/30))*SUMIFS(57:57,$1:$1,INT(-$N72/30)+1),0)+(-$N72/30-INT(-$N72/30))*SUMIFS(57:57,$1:$1,IX$1+INT(-$N72/30)+1)+(INT(-$N72/30)+1--$N72/30)*SUMIFS(57:57,$1:$1,IX$1+INT(-$N72/30))))</f>
        <v>0</v>
      </c>
      <c r="IY72" s="40">
        <f>IF(IY$7="",0,IF(IY$1=MAX($1:$1),$R57-SUM($T72:IX72),IF(IY$1=1,SUMIFS(57:57,$1:$1,"&gt;="&amp;1,$1:$1,"&lt;="&amp;INT(-$N72/30))+(-$N72/30-INT(-$N72/30))*SUMIFS(57:57,$1:$1,INT(-$N72/30)+1),0)+(-$N72/30-INT(-$N72/30))*SUMIFS(57:57,$1:$1,IY$1+INT(-$N72/30)+1)+(INT(-$N72/30)+1--$N72/30)*SUMIFS(57:57,$1:$1,IY$1+INT(-$N72/30))))</f>
        <v>0</v>
      </c>
      <c r="IZ72" s="40">
        <f>IF(IZ$7="",0,IF(IZ$1=MAX($1:$1),$R57-SUM($T72:IY72),IF(IZ$1=1,SUMIFS(57:57,$1:$1,"&gt;="&amp;1,$1:$1,"&lt;="&amp;INT(-$N72/30))+(-$N72/30-INT(-$N72/30))*SUMIFS(57:57,$1:$1,INT(-$N72/30)+1),0)+(-$N72/30-INT(-$N72/30))*SUMIFS(57:57,$1:$1,IZ$1+INT(-$N72/30)+1)+(INT(-$N72/30)+1--$N72/30)*SUMIFS(57:57,$1:$1,IZ$1+INT(-$N72/30))))</f>
        <v>0</v>
      </c>
      <c r="JA72" s="40">
        <f>IF(JA$7="",0,IF(JA$1=MAX($1:$1),$R57-SUM($T72:IZ72),IF(JA$1=1,SUMIFS(57:57,$1:$1,"&gt;="&amp;1,$1:$1,"&lt;="&amp;INT(-$N72/30))+(-$N72/30-INT(-$N72/30))*SUMIFS(57:57,$1:$1,INT(-$N72/30)+1),0)+(-$N72/30-INT(-$N72/30))*SUMIFS(57:57,$1:$1,JA$1+INT(-$N72/30)+1)+(INT(-$N72/30)+1--$N72/30)*SUMIFS(57:57,$1:$1,JA$1+INT(-$N72/30))))</f>
        <v>0</v>
      </c>
      <c r="JB72" s="40">
        <f>IF(JB$7="",0,IF(JB$1=MAX($1:$1),$R57-SUM($T72:JA72),IF(JB$1=1,SUMIFS(57:57,$1:$1,"&gt;="&amp;1,$1:$1,"&lt;="&amp;INT(-$N72/30))+(-$N72/30-INT(-$N72/30))*SUMIFS(57:57,$1:$1,INT(-$N72/30)+1),0)+(-$N72/30-INT(-$N72/30))*SUMIFS(57:57,$1:$1,JB$1+INT(-$N72/30)+1)+(INT(-$N72/30)+1--$N72/30)*SUMIFS(57:57,$1:$1,JB$1+INT(-$N72/30))))</f>
        <v>0</v>
      </c>
      <c r="JC72" s="40">
        <f>IF(JC$7="",0,IF(JC$1=MAX($1:$1),$R57-SUM($T72:JB72),IF(JC$1=1,SUMIFS(57:57,$1:$1,"&gt;="&amp;1,$1:$1,"&lt;="&amp;INT(-$N72/30))+(-$N72/30-INT(-$N72/30))*SUMIFS(57:57,$1:$1,INT(-$N72/30)+1),0)+(-$N72/30-INT(-$N72/30))*SUMIFS(57:57,$1:$1,JC$1+INT(-$N72/30)+1)+(INT(-$N72/30)+1--$N72/30)*SUMIFS(57:57,$1:$1,JC$1+INT(-$N72/30))))</f>
        <v>0</v>
      </c>
      <c r="JD72" s="40">
        <f>IF(JD$7="",0,IF(JD$1=MAX($1:$1),$R57-SUM($T72:JC72),IF(JD$1=1,SUMIFS(57:57,$1:$1,"&gt;="&amp;1,$1:$1,"&lt;="&amp;INT(-$N72/30))+(-$N72/30-INT(-$N72/30))*SUMIFS(57:57,$1:$1,INT(-$N72/30)+1),0)+(-$N72/30-INT(-$N72/30))*SUMIFS(57:57,$1:$1,JD$1+INT(-$N72/30)+1)+(INT(-$N72/30)+1--$N72/30)*SUMIFS(57:57,$1:$1,JD$1+INT(-$N72/30))))</f>
        <v>0</v>
      </c>
      <c r="JE72" s="40">
        <f>IF(JE$7="",0,IF(JE$1=MAX($1:$1),$R57-SUM($T72:JD72),IF(JE$1=1,SUMIFS(57:57,$1:$1,"&gt;="&amp;1,$1:$1,"&lt;="&amp;INT(-$N72/30))+(-$N72/30-INT(-$N72/30))*SUMIFS(57:57,$1:$1,INT(-$N72/30)+1),0)+(-$N72/30-INT(-$N72/30))*SUMIFS(57:57,$1:$1,JE$1+INT(-$N72/30)+1)+(INT(-$N72/30)+1--$N72/30)*SUMIFS(57:57,$1:$1,JE$1+INT(-$N72/30))))</f>
        <v>0</v>
      </c>
      <c r="JF72" s="40">
        <f>IF(JF$7="",0,IF(JF$1=MAX($1:$1),$R57-SUM($T72:JE72),IF(JF$1=1,SUMIFS(57:57,$1:$1,"&gt;="&amp;1,$1:$1,"&lt;="&amp;INT(-$N72/30))+(-$N72/30-INT(-$N72/30))*SUMIFS(57:57,$1:$1,INT(-$N72/30)+1),0)+(-$N72/30-INT(-$N72/30))*SUMIFS(57:57,$1:$1,JF$1+INT(-$N72/30)+1)+(INT(-$N72/30)+1--$N72/30)*SUMIFS(57:57,$1:$1,JF$1+INT(-$N72/30))))</f>
        <v>0</v>
      </c>
      <c r="JG72" s="40">
        <f>IF(JG$7="",0,IF(JG$1=MAX($1:$1),$R57-SUM($T72:JF72),IF(JG$1=1,SUMIFS(57:57,$1:$1,"&gt;="&amp;1,$1:$1,"&lt;="&amp;INT(-$N72/30))+(-$N72/30-INT(-$N72/30))*SUMIFS(57:57,$1:$1,INT(-$N72/30)+1),0)+(-$N72/30-INT(-$N72/30))*SUMIFS(57:57,$1:$1,JG$1+INT(-$N72/30)+1)+(INT(-$N72/30)+1--$N72/30)*SUMIFS(57:57,$1:$1,JG$1+INT(-$N72/30))))</f>
        <v>0</v>
      </c>
      <c r="JH72" s="40">
        <f>IF(JH$7="",0,IF(JH$1=MAX($1:$1),$R57-SUM($T72:JG72),IF(JH$1=1,SUMIFS(57:57,$1:$1,"&gt;="&amp;1,$1:$1,"&lt;="&amp;INT(-$N72/30))+(-$N72/30-INT(-$N72/30))*SUMIFS(57:57,$1:$1,INT(-$N72/30)+1),0)+(-$N72/30-INT(-$N72/30))*SUMIFS(57:57,$1:$1,JH$1+INT(-$N72/30)+1)+(INT(-$N72/30)+1--$N72/30)*SUMIFS(57:57,$1:$1,JH$1+INT(-$N72/30))))</f>
        <v>0</v>
      </c>
      <c r="JI72" s="40">
        <f>IF(JI$7="",0,IF(JI$1=MAX($1:$1),$R57-SUM($T72:JH72),IF(JI$1=1,SUMIFS(57:57,$1:$1,"&gt;="&amp;1,$1:$1,"&lt;="&amp;INT(-$N72/30))+(-$N72/30-INT(-$N72/30))*SUMIFS(57:57,$1:$1,INT(-$N72/30)+1),0)+(-$N72/30-INT(-$N72/30))*SUMIFS(57:57,$1:$1,JI$1+INT(-$N72/30)+1)+(INT(-$N72/30)+1--$N72/30)*SUMIFS(57:57,$1:$1,JI$1+INT(-$N72/30))))</f>
        <v>0</v>
      </c>
      <c r="JJ72" s="40">
        <f>IF(JJ$7="",0,IF(JJ$1=MAX($1:$1),$R57-SUM($T72:JI72),IF(JJ$1=1,SUMIFS(57:57,$1:$1,"&gt;="&amp;1,$1:$1,"&lt;="&amp;INT(-$N72/30))+(-$N72/30-INT(-$N72/30))*SUMIFS(57:57,$1:$1,INT(-$N72/30)+1),0)+(-$N72/30-INT(-$N72/30))*SUMIFS(57:57,$1:$1,JJ$1+INT(-$N72/30)+1)+(INT(-$N72/30)+1--$N72/30)*SUMIFS(57:57,$1:$1,JJ$1+INT(-$N72/30))))</f>
        <v>0</v>
      </c>
      <c r="JK72" s="40">
        <f>IF(JK$7="",0,IF(JK$1=MAX($1:$1),$R57-SUM($T72:JJ72),IF(JK$1=1,SUMIFS(57:57,$1:$1,"&gt;="&amp;1,$1:$1,"&lt;="&amp;INT(-$N72/30))+(-$N72/30-INT(-$N72/30))*SUMIFS(57:57,$1:$1,INT(-$N72/30)+1),0)+(-$N72/30-INT(-$N72/30))*SUMIFS(57:57,$1:$1,JK$1+INT(-$N72/30)+1)+(INT(-$N72/30)+1--$N72/30)*SUMIFS(57:57,$1:$1,JK$1+INT(-$N72/30))))</f>
        <v>0</v>
      </c>
      <c r="JL72" s="40">
        <f>IF(JL$7="",0,IF(JL$1=MAX($1:$1),$R57-SUM($T72:JK72),IF(JL$1=1,SUMIFS(57:57,$1:$1,"&gt;="&amp;1,$1:$1,"&lt;="&amp;INT(-$N72/30))+(-$N72/30-INT(-$N72/30))*SUMIFS(57:57,$1:$1,INT(-$N72/30)+1),0)+(-$N72/30-INT(-$N72/30))*SUMIFS(57:57,$1:$1,JL$1+INT(-$N72/30)+1)+(INT(-$N72/30)+1--$N72/30)*SUMIFS(57:57,$1:$1,JL$1+INT(-$N72/30))))</f>
        <v>0</v>
      </c>
      <c r="JM72" s="40">
        <f>IF(JM$7="",0,IF(JM$1=MAX($1:$1),$R57-SUM($T72:JL72),IF(JM$1=1,SUMIFS(57:57,$1:$1,"&gt;="&amp;1,$1:$1,"&lt;="&amp;INT(-$N72/30))+(-$N72/30-INT(-$N72/30))*SUMIFS(57:57,$1:$1,INT(-$N72/30)+1),0)+(-$N72/30-INT(-$N72/30))*SUMIFS(57:57,$1:$1,JM$1+INT(-$N72/30)+1)+(INT(-$N72/30)+1--$N72/30)*SUMIFS(57:57,$1:$1,JM$1+INT(-$N72/30))))</f>
        <v>0</v>
      </c>
      <c r="JN72" s="40">
        <f>IF(JN$7="",0,IF(JN$1=MAX($1:$1),$R57-SUM($T72:JM72),IF(JN$1=1,SUMIFS(57:57,$1:$1,"&gt;="&amp;1,$1:$1,"&lt;="&amp;INT(-$N72/30))+(-$N72/30-INT(-$N72/30))*SUMIFS(57:57,$1:$1,INT(-$N72/30)+1),0)+(-$N72/30-INT(-$N72/30))*SUMIFS(57:57,$1:$1,JN$1+INT(-$N72/30)+1)+(INT(-$N72/30)+1--$N72/30)*SUMIFS(57:57,$1:$1,JN$1+INT(-$N72/30))))</f>
        <v>0</v>
      </c>
      <c r="JO72" s="40">
        <f>IF(JO$7="",0,IF(JO$1=MAX($1:$1),$R57-SUM($T72:JN72),IF(JO$1=1,SUMIFS(57:57,$1:$1,"&gt;="&amp;1,$1:$1,"&lt;="&amp;INT(-$N72/30))+(-$N72/30-INT(-$N72/30))*SUMIFS(57:57,$1:$1,INT(-$N72/30)+1),0)+(-$N72/30-INT(-$N72/30))*SUMIFS(57:57,$1:$1,JO$1+INT(-$N72/30)+1)+(INT(-$N72/30)+1--$N72/30)*SUMIFS(57:57,$1:$1,JO$1+INT(-$N72/30))))</f>
        <v>0</v>
      </c>
      <c r="JP72" s="40">
        <f>IF(JP$7="",0,IF(JP$1=MAX($1:$1),$R57-SUM($T72:JO72),IF(JP$1=1,SUMIFS(57:57,$1:$1,"&gt;="&amp;1,$1:$1,"&lt;="&amp;INT(-$N72/30))+(-$N72/30-INT(-$N72/30))*SUMIFS(57:57,$1:$1,INT(-$N72/30)+1),0)+(-$N72/30-INT(-$N72/30))*SUMIFS(57:57,$1:$1,JP$1+INT(-$N72/30)+1)+(INT(-$N72/30)+1--$N72/30)*SUMIFS(57:57,$1:$1,JP$1+INT(-$N72/30))))</f>
        <v>0</v>
      </c>
      <c r="JQ72" s="40">
        <f>IF(JQ$7="",0,IF(JQ$1=MAX($1:$1),$R57-SUM($T72:JP72),IF(JQ$1=1,SUMIFS(57:57,$1:$1,"&gt;="&amp;1,$1:$1,"&lt;="&amp;INT(-$N72/30))+(-$N72/30-INT(-$N72/30))*SUMIFS(57:57,$1:$1,INT(-$N72/30)+1),0)+(-$N72/30-INT(-$N72/30))*SUMIFS(57:57,$1:$1,JQ$1+INT(-$N72/30)+1)+(INT(-$N72/30)+1--$N72/30)*SUMIFS(57:57,$1:$1,JQ$1+INT(-$N72/30))))</f>
        <v>0</v>
      </c>
      <c r="JR72" s="40">
        <f>IF(JR$7="",0,IF(JR$1=MAX($1:$1),$R57-SUM($T72:JQ72),IF(JR$1=1,SUMIFS(57:57,$1:$1,"&gt;="&amp;1,$1:$1,"&lt;="&amp;INT(-$N72/30))+(-$N72/30-INT(-$N72/30))*SUMIFS(57:57,$1:$1,INT(-$N72/30)+1),0)+(-$N72/30-INT(-$N72/30))*SUMIFS(57:57,$1:$1,JR$1+INT(-$N72/30)+1)+(INT(-$N72/30)+1--$N72/30)*SUMIFS(57:57,$1:$1,JR$1+INT(-$N72/30))))</f>
        <v>0</v>
      </c>
      <c r="JS72" s="40">
        <f>IF(JS$7="",0,IF(JS$1=MAX($1:$1),$R57-SUM($T72:JR72),IF(JS$1=1,SUMIFS(57:57,$1:$1,"&gt;="&amp;1,$1:$1,"&lt;="&amp;INT(-$N72/30))+(-$N72/30-INT(-$N72/30))*SUMIFS(57:57,$1:$1,INT(-$N72/30)+1),0)+(-$N72/30-INT(-$N72/30))*SUMIFS(57:57,$1:$1,JS$1+INT(-$N72/30)+1)+(INT(-$N72/30)+1--$N72/30)*SUMIFS(57:57,$1:$1,JS$1+INT(-$N72/30))))</f>
        <v>0</v>
      </c>
      <c r="JT72" s="40">
        <f>IF(JT$7="",0,IF(JT$1=MAX($1:$1),$R57-SUM($T72:JS72),IF(JT$1=1,SUMIFS(57:57,$1:$1,"&gt;="&amp;1,$1:$1,"&lt;="&amp;INT(-$N72/30))+(-$N72/30-INT(-$N72/30))*SUMIFS(57:57,$1:$1,INT(-$N72/30)+1),0)+(-$N72/30-INT(-$N72/30))*SUMIFS(57:57,$1:$1,JT$1+INT(-$N72/30)+1)+(INT(-$N72/30)+1--$N72/30)*SUMIFS(57:57,$1:$1,JT$1+INT(-$N72/30))))</f>
        <v>0</v>
      </c>
      <c r="JU72" s="40">
        <f>IF(JU$7="",0,IF(JU$1=MAX($1:$1),$R57-SUM($T72:JT72),IF(JU$1=1,SUMIFS(57:57,$1:$1,"&gt;="&amp;1,$1:$1,"&lt;="&amp;INT(-$N72/30))+(-$N72/30-INT(-$N72/30))*SUMIFS(57:57,$1:$1,INT(-$N72/30)+1),0)+(-$N72/30-INT(-$N72/30))*SUMIFS(57:57,$1:$1,JU$1+INT(-$N72/30)+1)+(INT(-$N72/30)+1--$N72/30)*SUMIFS(57:57,$1:$1,JU$1+INT(-$N72/30))))</f>
        <v>0</v>
      </c>
      <c r="JV72" s="40">
        <f>IF(JV$7="",0,IF(JV$1=MAX($1:$1),$R57-SUM($T72:JU72),IF(JV$1=1,SUMIFS(57:57,$1:$1,"&gt;="&amp;1,$1:$1,"&lt;="&amp;INT(-$N72/30))+(-$N72/30-INT(-$N72/30))*SUMIFS(57:57,$1:$1,INT(-$N72/30)+1),0)+(-$N72/30-INT(-$N72/30))*SUMIFS(57:57,$1:$1,JV$1+INT(-$N72/30)+1)+(INT(-$N72/30)+1--$N72/30)*SUMIFS(57:57,$1:$1,JV$1+INT(-$N72/30))))</f>
        <v>0</v>
      </c>
      <c r="JW72" s="40">
        <f>IF(JW$7="",0,IF(JW$1=MAX($1:$1),$R57-SUM($T72:JV72),IF(JW$1=1,SUMIFS(57:57,$1:$1,"&gt;="&amp;1,$1:$1,"&lt;="&amp;INT(-$N72/30))+(-$N72/30-INT(-$N72/30))*SUMIFS(57:57,$1:$1,INT(-$N72/30)+1),0)+(-$N72/30-INT(-$N72/30))*SUMIFS(57:57,$1:$1,JW$1+INT(-$N72/30)+1)+(INT(-$N72/30)+1--$N72/30)*SUMIFS(57:57,$1:$1,JW$1+INT(-$N72/30))))</f>
        <v>0</v>
      </c>
      <c r="JX72" s="40">
        <f>IF(JX$7="",0,IF(JX$1=MAX($1:$1),$R57-SUM($T72:JW72),IF(JX$1=1,SUMIFS(57:57,$1:$1,"&gt;="&amp;1,$1:$1,"&lt;="&amp;INT(-$N72/30))+(-$N72/30-INT(-$N72/30))*SUMIFS(57:57,$1:$1,INT(-$N72/30)+1),0)+(-$N72/30-INT(-$N72/30))*SUMIFS(57:57,$1:$1,JX$1+INT(-$N72/30)+1)+(INT(-$N72/30)+1--$N72/30)*SUMIFS(57:57,$1:$1,JX$1+INT(-$N72/30))))</f>
        <v>0</v>
      </c>
      <c r="JY72" s="40">
        <f>IF(JY$7="",0,IF(JY$1=MAX($1:$1),$R57-SUM($T72:JX72),IF(JY$1=1,SUMIFS(57:57,$1:$1,"&gt;="&amp;1,$1:$1,"&lt;="&amp;INT(-$N72/30))+(-$N72/30-INT(-$N72/30))*SUMIFS(57:57,$1:$1,INT(-$N72/30)+1),0)+(-$N72/30-INT(-$N72/30))*SUMIFS(57:57,$1:$1,JY$1+INT(-$N72/30)+1)+(INT(-$N72/30)+1--$N72/30)*SUMIFS(57:57,$1:$1,JY$1+INT(-$N72/30))))</f>
        <v>0</v>
      </c>
      <c r="JZ72" s="40">
        <f>IF(JZ$7="",0,IF(JZ$1=MAX($1:$1),$R57-SUM($T72:JY72),IF(JZ$1=1,SUMIFS(57:57,$1:$1,"&gt;="&amp;1,$1:$1,"&lt;="&amp;INT(-$N72/30))+(-$N72/30-INT(-$N72/30))*SUMIFS(57:57,$1:$1,INT(-$N72/30)+1),0)+(-$N72/30-INT(-$N72/30))*SUMIFS(57:57,$1:$1,JZ$1+INT(-$N72/30)+1)+(INT(-$N72/30)+1--$N72/30)*SUMIFS(57:57,$1:$1,JZ$1+INT(-$N72/30))))</f>
        <v>0</v>
      </c>
      <c r="KA72" s="40">
        <f>IF(KA$7="",0,IF(KA$1=MAX($1:$1),$R57-SUM($T72:JZ72),IF(KA$1=1,SUMIFS(57:57,$1:$1,"&gt;="&amp;1,$1:$1,"&lt;="&amp;INT(-$N72/30))+(-$N72/30-INT(-$N72/30))*SUMIFS(57:57,$1:$1,INT(-$N72/30)+1),0)+(-$N72/30-INT(-$N72/30))*SUMIFS(57:57,$1:$1,KA$1+INT(-$N72/30)+1)+(INT(-$N72/30)+1--$N72/30)*SUMIFS(57:57,$1:$1,KA$1+INT(-$N72/30))))</f>
        <v>0</v>
      </c>
      <c r="KB72" s="40">
        <f>IF(KB$7="",0,IF(KB$1=MAX($1:$1),$R57-SUM($T72:KA72),IF(KB$1=1,SUMIFS(57:57,$1:$1,"&gt;="&amp;1,$1:$1,"&lt;="&amp;INT(-$N72/30))+(-$N72/30-INT(-$N72/30))*SUMIFS(57:57,$1:$1,INT(-$N72/30)+1),0)+(-$N72/30-INT(-$N72/30))*SUMIFS(57:57,$1:$1,KB$1+INT(-$N72/30)+1)+(INT(-$N72/30)+1--$N72/30)*SUMIFS(57:57,$1:$1,KB$1+INT(-$N72/30))))</f>
        <v>0</v>
      </c>
      <c r="KC72" s="40">
        <f>IF(KC$7="",0,IF(KC$1=MAX($1:$1),$R57-SUM($T72:KB72),IF(KC$1=1,SUMIFS(57:57,$1:$1,"&gt;="&amp;1,$1:$1,"&lt;="&amp;INT(-$N72/30))+(-$N72/30-INT(-$N72/30))*SUMIFS(57:57,$1:$1,INT(-$N72/30)+1),0)+(-$N72/30-INT(-$N72/30))*SUMIFS(57:57,$1:$1,KC$1+INT(-$N72/30)+1)+(INT(-$N72/30)+1--$N72/30)*SUMIFS(57:57,$1:$1,KC$1+INT(-$N72/30))))</f>
        <v>0</v>
      </c>
      <c r="KD72" s="40">
        <f>IF(KD$7="",0,IF(KD$1=MAX($1:$1),$R57-SUM($T72:KC72),IF(KD$1=1,SUMIFS(57:57,$1:$1,"&gt;="&amp;1,$1:$1,"&lt;="&amp;INT(-$N72/30))+(-$N72/30-INT(-$N72/30))*SUMIFS(57:57,$1:$1,INT(-$N72/30)+1),0)+(-$N72/30-INT(-$N72/30))*SUMIFS(57:57,$1:$1,KD$1+INT(-$N72/30)+1)+(INT(-$N72/30)+1--$N72/30)*SUMIFS(57:57,$1:$1,KD$1+INT(-$N72/30))))</f>
        <v>0</v>
      </c>
      <c r="KE72" s="40">
        <f>IF(KE$7="",0,IF(KE$1=MAX($1:$1),$R57-SUM($T72:KD72),IF(KE$1=1,SUMIFS(57:57,$1:$1,"&gt;="&amp;1,$1:$1,"&lt;="&amp;INT(-$N72/30))+(-$N72/30-INT(-$N72/30))*SUMIFS(57:57,$1:$1,INT(-$N72/30)+1),0)+(-$N72/30-INT(-$N72/30))*SUMIFS(57:57,$1:$1,KE$1+INT(-$N72/30)+1)+(INT(-$N72/30)+1--$N72/30)*SUMIFS(57:57,$1:$1,KE$1+INT(-$N72/30))))</f>
        <v>0</v>
      </c>
      <c r="KF72" s="40">
        <f>IF(KF$7="",0,IF(KF$1=MAX($1:$1),$R57-SUM($T72:KE72),IF(KF$1=1,SUMIFS(57:57,$1:$1,"&gt;="&amp;1,$1:$1,"&lt;="&amp;INT(-$N72/30))+(-$N72/30-INT(-$N72/30))*SUMIFS(57:57,$1:$1,INT(-$N72/30)+1),0)+(-$N72/30-INT(-$N72/30))*SUMIFS(57:57,$1:$1,KF$1+INT(-$N72/30)+1)+(INT(-$N72/30)+1--$N72/30)*SUMIFS(57:57,$1:$1,KF$1+INT(-$N72/30))))</f>
        <v>0</v>
      </c>
      <c r="KG72" s="40">
        <f>IF(KG$7="",0,IF(KG$1=MAX($1:$1),$R57-SUM($T72:KF72),IF(KG$1=1,SUMIFS(57:57,$1:$1,"&gt;="&amp;1,$1:$1,"&lt;="&amp;INT(-$N72/30))+(-$N72/30-INT(-$N72/30))*SUMIFS(57:57,$1:$1,INT(-$N72/30)+1),0)+(-$N72/30-INT(-$N72/30))*SUMIFS(57:57,$1:$1,KG$1+INT(-$N72/30)+1)+(INT(-$N72/30)+1--$N72/30)*SUMIFS(57:57,$1:$1,KG$1+INT(-$N72/30))))</f>
        <v>0</v>
      </c>
      <c r="KH72" s="40">
        <f>IF(KH$7="",0,IF(KH$1=MAX($1:$1),$R57-SUM($T72:KG72),IF(KH$1=1,SUMIFS(57:57,$1:$1,"&gt;="&amp;1,$1:$1,"&lt;="&amp;INT(-$N72/30))+(-$N72/30-INT(-$N72/30))*SUMIFS(57:57,$1:$1,INT(-$N72/30)+1),0)+(-$N72/30-INT(-$N72/30))*SUMIFS(57:57,$1:$1,KH$1+INT(-$N72/30)+1)+(INT(-$N72/30)+1--$N72/30)*SUMIFS(57:57,$1:$1,KH$1+INT(-$N72/30))))</f>
        <v>0</v>
      </c>
      <c r="KI72" s="40">
        <f>IF(KI$7="",0,IF(KI$1=MAX($1:$1),$R57-SUM($T72:KH72),IF(KI$1=1,SUMIFS(57:57,$1:$1,"&gt;="&amp;1,$1:$1,"&lt;="&amp;INT(-$N72/30))+(-$N72/30-INT(-$N72/30))*SUMIFS(57:57,$1:$1,INT(-$N72/30)+1),0)+(-$N72/30-INT(-$N72/30))*SUMIFS(57:57,$1:$1,KI$1+INT(-$N72/30)+1)+(INT(-$N72/30)+1--$N72/30)*SUMIFS(57:57,$1:$1,KI$1+INT(-$N72/30))))</f>
        <v>0</v>
      </c>
      <c r="KJ72" s="40">
        <f>IF(KJ$7="",0,IF(KJ$1=MAX($1:$1),$R57-SUM($T72:KI72),IF(KJ$1=1,SUMIFS(57:57,$1:$1,"&gt;="&amp;1,$1:$1,"&lt;="&amp;INT(-$N72/30))+(-$N72/30-INT(-$N72/30))*SUMIFS(57:57,$1:$1,INT(-$N72/30)+1),0)+(-$N72/30-INT(-$N72/30))*SUMIFS(57:57,$1:$1,KJ$1+INT(-$N72/30)+1)+(INT(-$N72/30)+1--$N72/30)*SUMIFS(57:57,$1:$1,KJ$1+INT(-$N72/30))))</f>
        <v>0</v>
      </c>
      <c r="KK72" s="40">
        <f>IF(KK$7="",0,IF(KK$1=MAX($1:$1),$R57-SUM($T72:KJ72),IF(KK$1=1,SUMIFS(57:57,$1:$1,"&gt;="&amp;1,$1:$1,"&lt;="&amp;INT(-$N72/30))+(-$N72/30-INT(-$N72/30))*SUMIFS(57:57,$1:$1,INT(-$N72/30)+1),0)+(-$N72/30-INT(-$N72/30))*SUMIFS(57:57,$1:$1,KK$1+INT(-$N72/30)+1)+(INT(-$N72/30)+1--$N72/30)*SUMIFS(57:57,$1:$1,KK$1+INT(-$N72/30))))</f>
        <v>0</v>
      </c>
      <c r="KL72" s="40">
        <f>IF(KL$7="",0,IF(KL$1=MAX($1:$1),$R57-SUM($T72:KK72),IF(KL$1=1,SUMIFS(57:57,$1:$1,"&gt;="&amp;1,$1:$1,"&lt;="&amp;INT(-$N72/30))+(-$N72/30-INT(-$N72/30))*SUMIFS(57:57,$1:$1,INT(-$N72/30)+1),0)+(-$N72/30-INT(-$N72/30))*SUMIFS(57:57,$1:$1,KL$1+INT(-$N72/30)+1)+(INT(-$N72/30)+1--$N72/30)*SUMIFS(57:57,$1:$1,KL$1+INT(-$N72/30))))</f>
        <v>0</v>
      </c>
      <c r="KM72" s="40">
        <f>IF(KM$7="",0,IF(KM$1=MAX($1:$1),$R57-SUM($T72:KL72),IF(KM$1=1,SUMIFS(57:57,$1:$1,"&gt;="&amp;1,$1:$1,"&lt;="&amp;INT(-$N72/30))+(-$N72/30-INT(-$N72/30))*SUMIFS(57:57,$1:$1,INT(-$N72/30)+1),0)+(-$N72/30-INT(-$N72/30))*SUMIFS(57:57,$1:$1,KM$1+INT(-$N72/30)+1)+(INT(-$N72/30)+1--$N72/30)*SUMIFS(57:57,$1:$1,KM$1+INT(-$N72/30))))</f>
        <v>0</v>
      </c>
      <c r="KN72" s="40">
        <f>IF(KN$7="",0,IF(KN$1=MAX($1:$1),$R57-SUM($T72:KM72),IF(KN$1=1,SUMIFS(57:57,$1:$1,"&gt;="&amp;1,$1:$1,"&lt;="&amp;INT(-$N72/30))+(-$N72/30-INT(-$N72/30))*SUMIFS(57:57,$1:$1,INT(-$N72/30)+1),0)+(-$N72/30-INT(-$N72/30))*SUMIFS(57:57,$1:$1,KN$1+INT(-$N72/30)+1)+(INT(-$N72/30)+1--$N72/30)*SUMIFS(57:57,$1:$1,KN$1+INT(-$N72/30))))</f>
        <v>0</v>
      </c>
      <c r="KO72" s="40">
        <f>IF(KO$7="",0,IF(KO$1=MAX($1:$1),$R57-SUM($T72:KN72),IF(KO$1=1,SUMIFS(57:57,$1:$1,"&gt;="&amp;1,$1:$1,"&lt;="&amp;INT(-$N72/30))+(-$N72/30-INT(-$N72/30))*SUMIFS(57:57,$1:$1,INT(-$N72/30)+1),0)+(-$N72/30-INT(-$N72/30))*SUMIFS(57:57,$1:$1,KO$1+INT(-$N72/30)+1)+(INT(-$N72/30)+1--$N72/30)*SUMIFS(57:57,$1:$1,KO$1+INT(-$N72/30))))</f>
        <v>0</v>
      </c>
      <c r="KP72" s="40">
        <f>IF(KP$7="",0,IF(KP$1=MAX($1:$1),$R57-SUM($T72:KO72),IF(KP$1=1,SUMIFS(57:57,$1:$1,"&gt;="&amp;1,$1:$1,"&lt;="&amp;INT(-$N72/30))+(-$N72/30-INT(-$N72/30))*SUMIFS(57:57,$1:$1,INT(-$N72/30)+1),0)+(-$N72/30-INT(-$N72/30))*SUMIFS(57:57,$1:$1,KP$1+INT(-$N72/30)+1)+(INT(-$N72/30)+1--$N72/30)*SUMIFS(57:57,$1:$1,KP$1+INT(-$N72/30))))</f>
        <v>0</v>
      </c>
      <c r="KQ72" s="40">
        <f>IF(KQ$7="",0,IF(KQ$1=MAX($1:$1),$R57-SUM($T72:KP72),IF(KQ$1=1,SUMIFS(57:57,$1:$1,"&gt;="&amp;1,$1:$1,"&lt;="&amp;INT(-$N72/30))+(-$N72/30-INT(-$N72/30))*SUMIFS(57:57,$1:$1,INT(-$N72/30)+1),0)+(-$N72/30-INT(-$N72/30))*SUMIFS(57:57,$1:$1,KQ$1+INT(-$N72/30)+1)+(INT(-$N72/30)+1--$N72/30)*SUMIFS(57:57,$1:$1,KQ$1+INT(-$N72/30))))</f>
        <v>0</v>
      </c>
      <c r="KR72" s="40">
        <f>IF(KR$7="",0,IF(KR$1=MAX($1:$1),$R57-SUM($T72:KQ72),IF(KR$1=1,SUMIFS(57:57,$1:$1,"&gt;="&amp;1,$1:$1,"&lt;="&amp;INT(-$N72/30))+(-$N72/30-INT(-$N72/30))*SUMIFS(57:57,$1:$1,INT(-$N72/30)+1),0)+(-$N72/30-INT(-$N72/30))*SUMIFS(57:57,$1:$1,KR$1+INT(-$N72/30)+1)+(INT(-$N72/30)+1--$N72/30)*SUMIFS(57:57,$1:$1,KR$1+INT(-$N72/30))))</f>
        <v>0</v>
      </c>
      <c r="KS72" s="40">
        <f>IF(KS$7="",0,IF(KS$1=MAX($1:$1),$R57-SUM($T72:KR72),IF(KS$1=1,SUMIFS(57:57,$1:$1,"&gt;="&amp;1,$1:$1,"&lt;="&amp;INT(-$N72/30))+(-$N72/30-INT(-$N72/30))*SUMIFS(57:57,$1:$1,INT(-$N72/30)+1),0)+(-$N72/30-INT(-$N72/30))*SUMIFS(57:57,$1:$1,KS$1+INT(-$N72/30)+1)+(INT(-$N72/30)+1--$N72/30)*SUMIFS(57:57,$1:$1,KS$1+INT(-$N72/30))))</f>
        <v>0</v>
      </c>
      <c r="KT72" s="40">
        <f>IF(KT$7="",0,IF(KT$1=MAX($1:$1),$R57-SUM($T72:KS72),IF(KT$1=1,SUMIFS(57:57,$1:$1,"&gt;="&amp;1,$1:$1,"&lt;="&amp;INT(-$N72/30))+(-$N72/30-INT(-$N72/30))*SUMIFS(57:57,$1:$1,INT(-$N72/30)+1),0)+(-$N72/30-INT(-$N72/30))*SUMIFS(57:57,$1:$1,KT$1+INT(-$N72/30)+1)+(INT(-$N72/30)+1--$N72/30)*SUMIFS(57:57,$1:$1,KT$1+INT(-$N72/30))))</f>
        <v>0</v>
      </c>
      <c r="KU72" s="40">
        <f>IF(KU$7="",0,IF(KU$1=MAX($1:$1),$R57-SUM($T72:KT72),IF(KU$1=1,SUMIFS(57:57,$1:$1,"&gt;="&amp;1,$1:$1,"&lt;="&amp;INT(-$N72/30))+(-$N72/30-INT(-$N72/30))*SUMIFS(57:57,$1:$1,INT(-$N72/30)+1),0)+(-$N72/30-INT(-$N72/30))*SUMIFS(57:57,$1:$1,KU$1+INT(-$N72/30)+1)+(INT(-$N72/30)+1--$N72/30)*SUMIFS(57:57,$1:$1,KU$1+INT(-$N72/30))))</f>
        <v>0</v>
      </c>
      <c r="KV72" s="40">
        <f>IF(KV$7="",0,IF(KV$1=MAX($1:$1),$R57-SUM($T72:KU72),IF(KV$1=1,SUMIFS(57:57,$1:$1,"&gt;="&amp;1,$1:$1,"&lt;="&amp;INT(-$N72/30))+(-$N72/30-INT(-$N72/30))*SUMIFS(57:57,$1:$1,INT(-$N72/30)+1),0)+(-$N72/30-INT(-$N72/30))*SUMIFS(57:57,$1:$1,KV$1+INT(-$N72/30)+1)+(INT(-$N72/30)+1--$N72/30)*SUMIFS(57:57,$1:$1,KV$1+INT(-$N72/30))))</f>
        <v>0</v>
      </c>
      <c r="KW72" s="1"/>
      <c r="KX72" s="1"/>
    </row>
    <row r="73" spans="1:310" x14ac:dyDescent="0.25">
      <c r="A73" s="1"/>
      <c r="B73" s="79"/>
      <c r="C73" s="79"/>
      <c r="D73" s="79"/>
      <c r="E73" s="1" t="str">
        <f>E70</f>
        <v>поступление денежных средств от продаж продукции</v>
      </c>
      <c r="F73" s="1"/>
      <c r="G73" s="1"/>
      <c r="H73" s="11" t="str">
        <f t="shared" si="61"/>
        <v>руб.</v>
      </c>
      <c r="I73" s="1"/>
      <c r="J73" s="1"/>
      <c r="K73" s="1" t="str">
        <f>справочники!$U$15</f>
        <v>собственные магазины</v>
      </c>
      <c r="L73" s="1"/>
      <c r="M73" s="5"/>
      <c r="N73" s="40">
        <f>условия!V139</f>
        <v>2</v>
      </c>
      <c r="O73" s="19"/>
      <c r="P73" s="1"/>
      <c r="Q73" s="1"/>
      <c r="R73" s="40">
        <f>SUMIFS($T73:$KW73,$T$1:$KW$1,"&gt;="&amp;1,$T$1:$KW$1,"&lt;="&amp;MAX($1:$1))</f>
        <v>17624293.925000001</v>
      </c>
      <c r="S73" s="1"/>
      <c r="T73" s="1"/>
      <c r="U73" s="40">
        <f>IF(U$7="",0,IF(U$1=MAX($1:$1),$R58-SUM($T73:T73),IF(U$1=1,SUMIFS(58:58,$1:$1,"&gt;="&amp;1,$1:$1,"&lt;="&amp;INT(-$N73/30))+(-$N73/30-INT(-$N73/30))*SUMIFS(58:58,$1:$1,INT(-$N73/30)+1),0)+(-$N73/30-INT(-$N73/30))*SUMIFS(58:58,$1:$1,U$1+INT(-$N73/30)+1)+(INT(-$N73/30)+1--$N73/30)*SUMIFS(58:58,$1:$1,U$1+INT(-$N73/30))))</f>
        <v>240035.81783999997</v>
      </c>
      <c r="V73" s="40">
        <f>IF(V$7="",0,IF(V$1=MAX($1:$1),$R58-SUM($T73:U73),IF(V$1=1,SUMIFS(58:58,$1:$1,"&gt;="&amp;1,$1:$1,"&lt;="&amp;INT(-$N73/30))+(-$N73/30-INT(-$N73/30))*SUMIFS(58:58,$1:$1,INT(-$N73/30)+1),0)+(-$N73/30-INT(-$N73/30))*SUMIFS(58:58,$1:$1,V$1+INT(-$N73/30)+1)+(INT(-$N73/30)+1--$N73/30)*SUMIFS(58:58,$1:$1,V$1+INT(-$N73/30))))</f>
        <v>279089.26439333335</v>
      </c>
      <c r="W73" s="40">
        <f>IF(W$7="",0,IF(W$1=MAX($1:$1),$R58-SUM($T73:V73),IF(W$1=1,SUMIFS(58:58,$1:$1,"&gt;="&amp;1,$1:$1,"&lt;="&amp;INT(-$N73/30))+(-$N73/30-INT(-$N73/30))*SUMIFS(58:58,$1:$1,INT(-$N73/30)+1),0)+(-$N73/30-INT(-$N73/30))*SUMIFS(58:58,$1:$1,W$1+INT(-$N73/30)+1)+(INT(-$N73/30)+1--$N73/30)*SUMIFS(58:58,$1:$1,W$1+INT(-$N73/30))))</f>
        <v>304247.38789666665</v>
      </c>
      <c r="X73" s="40">
        <f>IF(X$7="",0,IF(X$1=MAX($1:$1),$R58-SUM($T73:W73),IF(X$1=1,SUMIFS(58:58,$1:$1,"&gt;="&amp;1,$1:$1,"&lt;="&amp;INT(-$N73/30))+(-$N73/30-INT(-$N73/30))*SUMIFS(58:58,$1:$1,INT(-$N73/30)+1),0)+(-$N73/30-INT(-$N73/30))*SUMIFS(58:58,$1:$1,X$1+INT(-$N73/30)+1)+(INT(-$N73/30)+1--$N73/30)*SUMIFS(58:58,$1:$1,X$1+INT(-$N73/30))))</f>
        <v>331211.11834999995</v>
      </c>
      <c r="Y73" s="40">
        <f>IF(Y$7="",0,IF(Y$1=MAX($1:$1),$R58-SUM($T73:X73),IF(Y$1=1,SUMIFS(58:58,$1:$1,"&gt;="&amp;1,$1:$1,"&lt;="&amp;INT(-$N73/30))+(-$N73/30-INT(-$N73/30))*SUMIFS(58:58,$1:$1,INT(-$N73/30)+1),0)+(-$N73/30-INT(-$N73/30))*SUMIFS(58:58,$1:$1,Y$1+INT(-$N73/30)+1)+(INT(-$N73/30)+1--$N73/30)*SUMIFS(58:58,$1:$1,Y$1+INT(-$N73/30))))</f>
        <v>359980.45575333328</v>
      </c>
      <c r="Z73" s="40">
        <f>IF(Z$7="",0,IF(Z$1=MAX($1:$1),$R58-SUM($T73:Y73),IF(Z$1=1,SUMIFS(58:58,$1:$1,"&gt;="&amp;1,$1:$1,"&lt;="&amp;INT(-$N73/30))+(-$N73/30-INT(-$N73/30))*SUMIFS(58:58,$1:$1,INT(-$N73/30)+1),0)+(-$N73/30-INT(-$N73/30))*SUMIFS(58:58,$1:$1,Z$1+INT(-$N73/30)+1)+(INT(-$N73/30)+1--$N73/30)*SUMIFS(58:58,$1:$1,Z$1+INT(-$N73/30))))</f>
        <v>390555.40010666661</v>
      </c>
      <c r="AA73" s="40">
        <f>IF(AA$7="",0,IF(AA$1=MAX($1:$1),$R58-SUM($T73:Z73),IF(AA$1=1,SUMIFS(58:58,$1:$1,"&gt;="&amp;1,$1:$1,"&lt;="&amp;INT(-$N73/30))+(-$N73/30-INT(-$N73/30))*SUMIFS(58:58,$1:$1,INT(-$N73/30)+1),0)+(-$N73/30-INT(-$N73/30))*SUMIFS(58:58,$1:$1,AA$1+INT(-$N73/30)+1)+(INT(-$N73/30)+1--$N73/30)*SUMIFS(58:58,$1:$1,AA$1+INT(-$N73/30))))</f>
        <v>422935.95140999992</v>
      </c>
      <c r="AB73" s="40">
        <f>IF(AB$7="",0,IF(AB$1=MAX($1:$1),$R58-SUM($T73:AA73),IF(AB$1=1,SUMIFS(58:58,$1:$1,"&gt;="&amp;1,$1:$1,"&lt;="&amp;INT(-$N73/30))+(-$N73/30-INT(-$N73/30))*SUMIFS(58:58,$1:$1,INT(-$N73/30)+1),0)+(-$N73/30-INT(-$N73/30))*SUMIFS(58:58,$1:$1,AB$1+INT(-$N73/30)+1)+(INT(-$N73/30)+1--$N73/30)*SUMIFS(58:58,$1:$1,AB$1+INT(-$N73/30))))</f>
        <v>457122.10966333334</v>
      </c>
      <c r="AC73" s="40">
        <f>IF(AC$7="",0,IF(AC$1=MAX($1:$1),$R58-SUM($T73:AB73),IF(AC$1=1,SUMIFS(58:58,$1:$1,"&gt;="&amp;1,$1:$1,"&lt;="&amp;INT(-$N73/30))+(-$N73/30-INT(-$N73/30))*SUMIFS(58:58,$1:$1,INT(-$N73/30)+1),0)+(-$N73/30-INT(-$N73/30))*SUMIFS(58:58,$1:$1,AC$1+INT(-$N73/30)+1)+(INT(-$N73/30)+1--$N73/30)*SUMIFS(58:58,$1:$1,AC$1+INT(-$N73/30))))</f>
        <v>493113.87486666656</v>
      </c>
      <c r="AD73" s="40">
        <f>IF(AD$7="",0,IF(AD$1=MAX($1:$1),$R58-SUM($T73:AC73),IF(AD$1=1,SUMIFS(58:58,$1:$1,"&gt;="&amp;1,$1:$1,"&lt;="&amp;INT(-$N73/30))+(-$N73/30-INT(-$N73/30))*SUMIFS(58:58,$1:$1,INT(-$N73/30)+1),0)+(-$N73/30-INT(-$N73/30))*SUMIFS(58:58,$1:$1,AD$1+INT(-$N73/30)+1)+(INT(-$N73/30)+1--$N73/30)*SUMIFS(58:58,$1:$1,AD$1+INT(-$N73/30))))</f>
        <v>530911.24701999989</v>
      </c>
      <c r="AE73" s="40">
        <f>IF(AE$7="",0,IF(AE$1=MAX($1:$1),$R58-SUM($T73:AD73),IF(AE$1=1,SUMIFS(58:58,$1:$1,"&gt;="&amp;1,$1:$1,"&lt;="&amp;INT(-$N73/30))+(-$N73/30-INT(-$N73/30))*SUMIFS(58:58,$1:$1,INT(-$N73/30)+1),0)+(-$N73/30-INT(-$N73/30))*SUMIFS(58:58,$1:$1,AE$1+INT(-$N73/30)+1)+(INT(-$N73/30)+1--$N73/30)*SUMIFS(58:58,$1:$1,AE$1+INT(-$N73/30))))</f>
        <v>570514.22612333333</v>
      </c>
      <c r="AF73" s="40">
        <f>IF(AF$7="",0,IF(AF$1=MAX($1:$1),$R58-SUM($T73:AE73),IF(AF$1=1,SUMIFS(58:58,$1:$1,"&gt;="&amp;1,$1:$1,"&lt;="&amp;INT(-$N73/30))+(-$N73/30-INT(-$N73/30))*SUMIFS(58:58,$1:$1,INT(-$N73/30)+1),0)+(-$N73/30-INT(-$N73/30))*SUMIFS(58:58,$1:$1,AF$1+INT(-$N73/30)+1)+(INT(-$N73/30)+1--$N73/30)*SUMIFS(58:58,$1:$1,AF$1+INT(-$N73/30))))</f>
        <v>611922.81217666669</v>
      </c>
      <c r="AG73" s="40">
        <f>IF(AG$7="",0,IF(AG$1=MAX($1:$1),$R58-SUM($T73:AF73),IF(AG$1=1,SUMIFS(58:58,$1:$1,"&gt;="&amp;1,$1:$1,"&lt;="&amp;INT(-$N73/30))+(-$N73/30-INT(-$N73/30))*SUMIFS(58:58,$1:$1,INT(-$N73/30)+1),0)+(-$N73/30-INT(-$N73/30))*SUMIFS(58:58,$1:$1,AG$1+INT(-$N73/30)+1)+(INT(-$N73/30)+1--$N73/30)*SUMIFS(58:58,$1:$1,AG$1+INT(-$N73/30))))</f>
        <v>655137.00517999986</v>
      </c>
      <c r="AH73" s="40">
        <f>IF(AH$7="",0,IF(AH$1=MAX($1:$1),$R58-SUM($T73:AG73),IF(AH$1=1,SUMIFS(58:58,$1:$1,"&gt;="&amp;1,$1:$1,"&lt;="&amp;INT(-$N73/30))+(-$N73/30-INT(-$N73/30))*SUMIFS(58:58,$1:$1,INT(-$N73/30)+1),0)+(-$N73/30-INT(-$N73/30))*SUMIFS(58:58,$1:$1,AH$1+INT(-$N73/30)+1)+(INT(-$N73/30)+1--$N73/30)*SUMIFS(58:58,$1:$1,AH$1+INT(-$N73/30))))</f>
        <v>700156.80513333331</v>
      </c>
      <c r="AI73" s="40">
        <f>IF(AI$7="",0,IF(AI$1=MAX($1:$1),$R58-SUM($T73:AH73),IF(AI$1=1,SUMIFS(58:58,$1:$1,"&gt;="&amp;1,$1:$1,"&lt;="&amp;INT(-$N73/30))+(-$N73/30-INT(-$N73/30))*SUMIFS(58:58,$1:$1,INT(-$N73/30)+1),0)+(-$N73/30-INT(-$N73/30))*SUMIFS(58:58,$1:$1,AI$1+INT(-$N73/30)+1)+(INT(-$N73/30)+1--$N73/30)*SUMIFS(58:58,$1:$1,AI$1+INT(-$N73/30))))</f>
        <v>746982.21203666646</v>
      </c>
      <c r="AJ73" s="40">
        <f>IF(AJ$7="",0,IF(AJ$1=MAX($1:$1),$R58-SUM($T73:AI73),IF(AJ$1=1,SUMIFS(58:58,$1:$1,"&gt;="&amp;1,$1:$1,"&lt;="&amp;INT(-$N73/30))+(-$N73/30-INT(-$N73/30))*SUMIFS(58:58,$1:$1,INT(-$N73/30)+1),0)+(-$N73/30-INT(-$N73/30))*SUMIFS(58:58,$1:$1,AJ$1+INT(-$N73/30)+1)+(INT(-$N73/30)+1--$N73/30)*SUMIFS(58:58,$1:$1,AJ$1+INT(-$N73/30))))</f>
        <v>795613.22588999989</v>
      </c>
      <c r="AK73" s="40">
        <f>IF(AK$7="",0,IF(AK$1=MAX($1:$1),$R58-SUM($T73:AJ73),IF(AK$1=1,SUMIFS(58:58,$1:$1,"&gt;="&amp;1,$1:$1,"&lt;="&amp;INT(-$N73/30))+(-$N73/30-INT(-$N73/30))*SUMIFS(58:58,$1:$1,INT(-$N73/30)+1),0)+(-$N73/30-INT(-$N73/30))*SUMIFS(58:58,$1:$1,AK$1+INT(-$N73/30)+1)+(INT(-$N73/30)+1--$N73/30)*SUMIFS(58:58,$1:$1,AK$1+INT(-$N73/30))))</f>
        <v>846049.84669333312</v>
      </c>
      <c r="AL73" s="40">
        <f>IF(AL$7="",0,IF(AL$1=MAX($1:$1),$R58-SUM($T73:AK73),IF(AL$1=1,SUMIFS(58:58,$1:$1,"&gt;="&amp;1,$1:$1,"&lt;="&amp;INT(-$N73/30))+(-$N73/30-INT(-$N73/30))*SUMIFS(58:58,$1:$1,INT(-$N73/30)+1),0)+(-$N73/30-INT(-$N73/30))*SUMIFS(58:58,$1:$1,AL$1+INT(-$N73/30)+1)+(INT(-$N73/30)+1--$N73/30)*SUMIFS(58:58,$1:$1,AL$1+INT(-$N73/30))))</f>
        <v>898292.07444666664</v>
      </c>
      <c r="AM73" s="40">
        <f>IF(AM$7="",0,IF(AM$1=MAX($1:$1),$R58-SUM($T73:AL73),IF(AM$1=1,SUMIFS(58:58,$1:$1,"&gt;="&amp;1,$1:$1,"&lt;="&amp;INT(-$N73/30))+(-$N73/30-INT(-$N73/30))*SUMIFS(58:58,$1:$1,INT(-$N73/30)+1),0)+(-$N73/30-INT(-$N73/30))*SUMIFS(58:58,$1:$1,AM$1+INT(-$N73/30)+1)+(INT(-$N73/30)+1--$N73/30)*SUMIFS(58:58,$1:$1,AM$1+INT(-$N73/30))))</f>
        <v>952339.90914999985</v>
      </c>
      <c r="AN73" s="40">
        <f>IF(AN$7="",0,IF(AN$1=MAX($1:$1),$R58-SUM($T73:AM73),IF(AN$1=1,SUMIFS(58:58,$1:$1,"&gt;="&amp;1,$1:$1,"&lt;="&amp;INT(-$N73/30))+(-$N73/30-INT(-$N73/30))*SUMIFS(58:58,$1:$1,INT(-$N73/30)+1),0)+(-$N73/30-INT(-$N73/30))*SUMIFS(58:58,$1:$1,AN$1+INT(-$N73/30)+1)+(INT(-$N73/30)+1--$N73/30)*SUMIFS(58:58,$1:$1,AN$1+INT(-$N73/30))))</f>
        <v>1008193.3508033332</v>
      </c>
      <c r="AO73" s="40">
        <f>IF(AO$7="",0,IF(AO$1=MAX($1:$1),$R58-SUM($T73:AN73),IF(AO$1=1,SUMIFS(58:58,$1:$1,"&gt;="&amp;1,$1:$1,"&lt;="&amp;INT(-$N73/30))+(-$N73/30-INT(-$N73/30))*SUMIFS(58:58,$1:$1,INT(-$N73/30)+1),0)+(-$N73/30-INT(-$N73/30))*SUMIFS(58:58,$1:$1,AO$1+INT(-$N73/30)+1)+(INT(-$N73/30)+1--$N73/30)*SUMIFS(58:58,$1:$1,AO$1+INT(-$N73/30))))</f>
        <v>1065852.3994066664</v>
      </c>
      <c r="AP73" s="40">
        <f>IF(AP$7="",0,IF(AP$1=MAX($1:$1),$R58-SUM($T73:AO73),IF(AP$1=1,SUMIFS(58:58,$1:$1,"&gt;="&amp;1,$1:$1,"&lt;="&amp;INT(-$N73/30))+(-$N73/30-INT(-$N73/30))*SUMIFS(58:58,$1:$1,INT(-$N73/30)+1),0)+(-$N73/30-INT(-$N73/30))*SUMIFS(58:58,$1:$1,AP$1+INT(-$N73/30)+1)+(INT(-$N73/30)+1--$N73/30)*SUMIFS(58:58,$1:$1,AP$1+INT(-$N73/30))))</f>
        <v>1125317.0549599999</v>
      </c>
      <c r="AQ73" s="40">
        <f>IF(AQ$7="",0,IF(AQ$1=MAX($1:$1),$R58-SUM($T73:AP73),IF(AQ$1=1,SUMIFS(58:58,$1:$1,"&gt;="&amp;1,$1:$1,"&lt;="&amp;INT(-$N73/30))+(-$N73/30-INT(-$N73/30))*SUMIFS(58:58,$1:$1,INT(-$N73/30)+1),0)+(-$N73/30-INT(-$N73/30))*SUMIFS(58:58,$1:$1,AQ$1+INT(-$N73/30)+1)+(INT(-$N73/30)+1--$N73/30)*SUMIFS(58:58,$1:$1,AQ$1+INT(-$N73/30))))</f>
        <v>1186587.317463333</v>
      </c>
      <c r="AR73" s="40">
        <f>IF(AR$7="",0,IF(AR$1=MAX($1:$1),$R58-SUM($T73:AQ73),IF(AR$1=1,SUMIFS(58:58,$1:$1,"&gt;="&amp;1,$1:$1,"&lt;="&amp;INT(-$N73/30))+(-$N73/30-INT(-$N73/30))*SUMIFS(58:58,$1:$1,INT(-$N73/30)+1),0)+(-$N73/30-INT(-$N73/30))*SUMIFS(58:58,$1:$1,AR$1+INT(-$N73/30)+1)+(INT(-$N73/30)+1--$N73/30)*SUMIFS(58:58,$1:$1,AR$1+INT(-$N73/30))))</f>
        <v>1249663.1869166666</v>
      </c>
      <c r="AS73" s="40">
        <f>IF(AS$7="",0,IF(AS$1=MAX($1:$1),$R58-SUM($T73:AR73),IF(AS$1=1,SUMIFS(58:58,$1:$1,"&gt;="&amp;1,$1:$1,"&lt;="&amp;INT(-$N73/30))+(-$N73/30-INT(-$N73/30))*SUMIFS(58:58,$1:$1,INT(-$N73/30)+1),0)+(-$N73/30-INT(-$N73/30))*SUMIFS(58:58,$1:$1,AS$1+INT(-$N73/30)+1)+(INT(-$N73/30)+1--$N73/30)*SUMIFS(58:58,$1:$1,AS$1+INT(-$N73/30))))</f>
        <v>1402469.8713200036</v>
      </c>
      <c r="AT73" s="40">
        <f>IF(AT$7="",0,IF(AT$1=MAX($1:$1),$R58-SUM($T73:AS73),IF(AT$1=1,SUMIFS(58:58,$1:$1,"&gt;="&amp;1,$1:$1,"&lt;="&amp;INT(-$N73/30))+(-$N73/30-INT(-$N73/30))*SUMIFS(58:58,$1:$1,INT(-$N73/30)+1),0)+(-$N73/30-INT(-$N73/30))*SUMIFS(58:58,$1:$1,AT$1+INT(-$N73/30)+1)+(INT(-$N73/30)+1--$N73/30)*SUMIFS(58:58,$1:$1,AT$1+INT(-$N73/30))))</f>
        <v>0</v>
      </c>
      <c r="AU73" s="40">
        <f>IF(AU$7="",0,IF(AU$1=MAX($1:$1),$R58-SUM($T73:AT73),IF(AU$1=1,SUMIFS(58:58,$1:$1,"&gt;="&amp;1,$1:$1,"&lt;="&amp;INT(-$N73/30))+(-$N73/30-INT(-$N73/30))*SUMIFS(58:58,$1:$1,INT(-$N73/30)+1),0)+(-$N73/30-INT(-$N73/30))*SUMIFS(58:58,$1:$1,AU$1+INT(-$N73/30)+1)+(INT(-$N73/30)+1--$N73/30)*SUMIFS(58:58,$1:$1,AU$1+INT(-$N73/30))))</f>
        <v>0</v>
      </c>
      <c r="AV73" s="40">
        <f>IF(AV$7="",0,IF(AV$1=MAX($1:$1),$R58-SUM($T73:AU73),IF(AV$1=1,SUMIFS(58:58,$1:$1,"&gt;="&amp;1,$1:$1,"&lt;="&amp;INT(-$N73/30))+(-$N73/30-INT(-$N73/30))*SUMIFS(58:58,$1:$1,INT(-$N73/30)+1),0)+(-$N73/30-INT(-$N73/30))*SUMIFS(58:58,$1:$1,AV$1+INT(-$N73/30)+1)+(INT(-$N73/30)+1--$N73/30)*SUMIFS(58:58,$1:$1,AV$1+INT(-$N73/30))))</f>
        <v>0</v>
      </c>
      <c r="AW73" s="40">
        <f>IF(AW$7="",0,IF(AW$1=MAX($1:$1),$R58-SUM($T73:AV73),IF(AW$1=1,SUMIFS(58:58,$1:$1,"&gt;="&amp;1,$1:$1,"&lt;="&amp;INT(-$N73/30))+(-$N73/30-INT(-$N73/30))*SUMIFS(58:58,$1:$1,INT(-$N73/30)+1),0)+(-$N73/30-INT(-$N73/30))*SUMIFS(58:58,$1:$1,AW$1+INT(-$N73/30)+1)+(INT(-$N73/30)+1--$N73/30)*SUMIFS(58:58,$1:$1,AW$1+INT(-$N73/30))))</f>
        <v>0</v>
      </c>
      <c r="AX73" s="40">
        <f>IF(AX$7="",0,IF(AX$1=MAX($1:$1),$R58-SUM($T73:AW73),IF(AX$1=1,SUMIFS(58:58,$1:$1,"&gt;="&amp;1,$1:$1,"&lt;="&amp;INT(-$N73/30))+(-$N73/30-INT(-$N73/30))*SUMIFS(58:58,$1:$1,INT(-$N73/30)+1),0)+(-$N73/30-INT(-$N73/30))*SUMIFS(58:58,$1:$1,AX$1+INT(-$N73/30)+1)+(INT(-$N73/30)+1--$N73/30)*SUMIFS(58:58,$1:$1,AX$1+INT(-$N73/30))))</f>
        <v>0</v>
      </c>
      <c r="AY73" s="40">
        <f>IF(AY$7="",0,IF(AY$1=MAX($1:$1),$R58-SUM($T73:AX73),IF(AY$1=1,SUMIFS(58:58,$1:$1,"&gt;="&amp;1,$1:$1,"&lt;="&amp;INT(-$N73/30))+(-$N73/30-INT(-$N73/30))*SUMIFS(58:58,$1:$1,INT(-$N73/30)+1),0)+(-$N73/30-INT(-$N73/30))*SUMIFS(58:58,$1:$1,AY$1+INT(-$N73/30)+1)+(INT(-$N73/30)+1--$N73/30)*SUMIFS(58:58,$1:$1,AY$1+INT(-$N73/30))))</f>
        <v>0</v>
      </c>
      <c r="AZ73" s="40">
        <f>IF(AZ$7="",0,IF(AZ$1=MAX($1:$1),$R58-SUM($T73:AY73),IF(AZ$1=1,SUMIFS(58:58,$1:$1,"&gt;="&amp;1,$1:$1,"&lt;="&amp;INT(-$N73/30))+(-$N73/30-INT(-$N73/30))*SUMIFS(58:58,$1:$1,INT(-$N73/30)+1),0)+(-$N73/30-INT(-$N73/30))*SUMIFS(58:58,$1:$1,AZ$1+INT(-$N73/30)+1)+(INT(-$N73/30)+1--$N73/30)*SUMIFS(58:58,$1:$1,AZ$1+INT(-$N73/30))))</f>
        <v>0</v>
      </c>
      <c r="BA73" s="40">
        <f>IF(BA$7="",0,IF(BA$1=MAX($1:$1),$R58-SUM($T73:AZ73),IF(BA$1=1,SUMIFS(58:58,$1:$1,"&gt;="&amp;1,$1:$1,"&lt;="&amp;INT(-$N73/30))+(-$N73/30-INT(-$N73/30))*SUMIFS(58:58,$1:$1,INT(-$N73/30)+1),0)+(-$N73/30-INT(-$N73/30))*SUMIFS(58:58,$1:$1,BA$1+INT(-$N73/30)+1)+(INT(-$N73/30)+1--$N73/30)*SUMIFS(58:58,$1:$1,BA$1+INT(-$N73/30))))</f>
        <v>0</v>
      </c>
      <c r="BB73" s="40">
        <f>IF(BB$7="",0,IF(BB$1=MAX($1:$1),$R58-SUM($T73:BA73),IF(BB$1=1,SUMIFS(58:58,$1:$1,"&gt;="&amp;1,$1:$1,"&lt;="&amp;INT(-$N73/30))+(-$N73/30-INT(-$N73/30))*SUMIFS(58:58,$1:$1,INT(-$N73/30)+1),0)+(-$N73/30-INT(-$N73/30))*SUMIFS(58:58,$1:$1,BB$1+INT(-$N73/30)+1)+(INT(-$N73/30)+1--$N73/30)*SUMIFS(58:58,$1:$1,BB$1+INT(-$N73/30))))</f>
        <v>0</v>
      </c>
      <c r="BC73" s="40">
        <f>IF(BC$7="",0,IF(BC$1=MAX($1:$1),$R58-SUM($T73:BB73),IF(BC$1=1,SUMIFS(58:58,$1:$1,"&gt;="&amp;1,$1:$1,"&lt;="&amp;INT(-$N73/30))+(-$N73/30-INT(-$N73/30))*SUMIFS(58:58,$1:$1,INT(-$N73/30)+1),0)+(-$N73/30-INT(-$N73/30))*SUMIFS(58:58,$1:$1,BC$1+INT(-$N73/30)+1)+(INT(-$N73/30)+1--$N73/30)*SUMIFS(58:58,$1:$1,BC$1+INT(-$N73/30))))</f>
        <v>0</v>
      </c>
      <c r="BD73" s="40">
        <f>IF(BD$7="",0,IF(BD$1=MAX($1:$1),$R58-SUM($T73:BC73),IF(BD$1=1,SUMIFS(58:58,$1:$1,"&gt;="&amp;1,$1:$1,"&lt;="&amp;INT(-$N73/30))+(-$N73/30-INT(-$N73/30))*SUMIFS(58:58,$1:$1,INT(-$N73/30)+1),0)+(-$N73/30-INT(-$N73/30))*SUMIFS(58:58,$1:$1,BD$1+INT(-$N73/30)+1)+(INT(-$N73/30)+1--$N73/30)*SUMIFS(58:58,$1:$1,BD$1+INT(-$N73/30))))</f>
        <v>0</v>
      </c>
      <c r="BE73" s="40">
        <f>IF(BE$7="",0,IF(BE$1=MAX($1:$1),$R58-SUM($T73:BD73),IF(BE$1=1,SUMIFS(58:58,$1:$1,"&gt;="&amp;1,$1:$1,"&lt;="&amp;INT(-$N73/30))+(-$N73/30-INT(-$N73/30))*SUMIFS(58:58,$1:$1,INT(-$N73/30)+1),0)+(-$N73/30-INT(-$N73/30))*SUMIFS(58:58,$1:$1,BE$1+INT(-$N73/30)+1)+(INT(-$N73/30)+1--$N73/30)*SUMIFS(58:58,$1:$1,BE$1+INT(-$N73/30))))</f>
        <v>0</v>
      </c>
      <c r="BF73" s="40">
        <f>IF(BF$7="",0,IF(BF$1=MAX($1:$1),$R58-SUM($T73:BE73),IF(BF$1=1,SUMIFS(58:58,$1:$1,"&gt;="&amp;1,$1:$1,"&lt;="&amp;INT(-$N73/30))+(-$N73/30-INT(-$N73/30))*SUMIFS(58:58,$1:$1,INT(-$N73/30)+1),0)+(-$N73/30-INT(-$N73/30))*SUMIFS(58:58,$1:$1,BF$1+INT(-$N73/30)+1)+(INT(-$N73/30)+1--$N73/30)*SUMIFS(58:58,$1:$1,BF$1+INT(-$N73/30))))</f>
        <v>0</v>
      </c>
      <c r="BG73" s="40">
        <f>IF(BG$7="",0,IF(BG$1=MAX($1:$1),$R58-SUM($T73:BF73),IF(BG$1=1,SUMIFS(58:58,$1:$1,"&gt;="&amp;1,$1:$1,"&lt;="&amp;INT(-$N73/30))+(-$N73/30-INT(-$N73/30))*SUMIFS(58:58,$1:$1,INT(-$N73/30)+1),0)+(-$N73/30-INT(-$N73/30))*SUMIFS(58:58,$1:$1,BG$1+INT(-$N73/30)+1)+(INT(-$N73/30)+1--$N73/30)*SUMIFS(58:58,$1:$1,BG$1+INT(-$N73/30))))</f>
        <v>0</v>
      </c>
      <c r="BH73" s="40">
        <f>IF(BH$7="",0,IF(BH$1=MAX($1:$1),$R58-SUM($T73:BG73),IF(BH$1=1,SUMIFS(58:58,$1:$1,"&gt;="&amp;1,$1:$1,"&lt;="&amp;INT(-$N73/30))+(-$N73/30-INT(-$N73/30))*SUMIFS(58:58,$1:$1,INT(-$N73/30)+1),0)+(-$N73/30-INT(-$N73/30))*SUMIFS(58:58,$1:$1,BH$1+INT(-$N73/30)+1)+(INT(-$N73/30)+1--$N73/30)*SUMIFS(58:58,$1:$1,BH$1+INT(-$N73/30))))</f>
        <v>0</v>
      </c>
      <c r="BI73" s="40">
        <f>IF(BI$7="",0,IF(BI$1=MAX($1:$1),$R58-SUM($T73:BH73),IF(BI$1=1,SUMIFS(58:58,$1:$1,"&gt;="&amp;1,$1:$1,"&lt;="&amp;INT(-$N73/30))+(-$N73/30-INT(-$N73/30))*SUMIFS(58:58,$1:$1,INT(-$N73/30)+1),0)+(-$N73/30-INT(-$N73/30))*SUMIFS(58:58,$1:$1,BI$1+INT(-$N73/30)+1)+(INT(-$N73/30)+1--$N73/30)*SUMIFS(58:58,$1:$1,BI$1+INT(-$N73/30))))</f>
        <v>0</v>
      </c>
      <c r="BJ73" s="40">
        <f>IF(BJ$7="",0,IF(BJ$1=MAX($1:$1),$R58-SUM($T73:BI73),IF(BJ$1=1,SUMIFS(58:58,$1:$1,"&gt;="&amp;1,$1:$1,"&lt;="&amp;INT(-$N73/30))+(-$N73/30-INT(-$N73/30))*SUMIFS(58:58,$1:$1,INT(-$N73/30)+1),0)+(-$N73/30-INT(-$N73/30))*SUMIFS(58:58,$1:$1,BJ$1+INT(-$N73/30)+1)+(INT(-$N73/30)+1--$N73/30)*SUMIFS(58:58,$1:$1,BJ$1+INT(-$N73/30))))</f>
        <v>0</v>
      </c>
      <c r="BK73" s="40">
        <f>IF(BK$7="",0,IF(BK$1=MAX($1:$1),$R58-SUM($T73:BJ73),IF(BK$1=1,SUMIFS(58:58,$1:$1,"&gt;="&amp;1,$1:$1,"&lt;="&amp;INT(-$N73/30))+(-$N73/30-INT(-$N73/30))*SUMIFS(58:58,$1:$1,INT(-$N73/30)+1),0)+(-$N73/30-INT(-$N73/30))*SUMIFS(58:58,$1:$1,BK$1+INT(-$N73/30)+1)+(INT(-$N73/30)+1--$N73/30)*SUMIFS(58:58,$1:$1,BK$1+INT(-$N73/30))))</f>
        <v>0</v>
      </c>
      <c r="BL73" s="40">
        <f>IF(BL$7="",0,IF(BL$1=MAX($1:$1),$R58-SUM($T73:BK73),IF(BL$1=1,SUMIFS(58:58,$1:$1,"&gt;="&amp;1,$1:$1,"&lt;="&amp;INT(-$N73/30))+(-$N73/30-INT(-$N73/30))*SUMIFS(58:58,$1:$1,INT(-$N73/30)+1),0)+(-$N73/30-INT(-$N73/30))*SUMIFS(58:58,$1:$1,BL$1+INT(-$N73/30)+1)+(INT(-$N73/30)+1--$N73/30)*SUMIFS(58:58,$1:$1,BL$1+INT(-$N73/30))))</f>
        <v>0</v>
      </c>
      <c r="BM73" s="40">
        <f>IF(BM$7="",0,IF(BM$1=MAX($1:$1),$R58-SUM($T73:BL73),IF(BM$1=1,SUMIFS(58:58,$1:$1,"&gt;="&amp;1,$1:$1,"&lt;="&amp;INT(-$N73/30))+(-$N73/30-INT(-$N73/30))*SUMIFS(58:58,$1:$1,INT(-$N73/30)+1),0)+(-$N73/30-INT(-$N73/30))*SUMIFS(58:58,$1:$1,BM$1+INT(-$N73/30)+1)+(INT(-$N73/30)+1--$N73/30)*SUMIFS(58:58,$1:$1,BM$1+INT(-$N73/30))))</f>
        <v>0</v>
      </c>
      <c r="BN73" s="40">
        <f>IF(BN$7="",0,IF(BN$1=MAX($1:$1),$R58-SUM($T73:BM73),IF(BN$1=1,SUMIFS(58:58,$1:$1,"&gt;="&amp;1,$1:$1,"&lt;="&amp;INT(-$N73/30))+(-$N73/30-INT(-$N73/30))*SUMIFS(58:58,$1:$1,INT(-$N73/30)+1),0)+(-$N73/30-INT(-$N73/30))*SUMIFS(58:58,$1:$1,BN$1+INT(-$N73/30)+1)+(INT(-$N73/30)+1--$N73/30)*SUMIFS(58:58,$1:$1,BN$1+INT(-$N73/30))))</f>
        <v>0</v>
      </c>
      <c r="BO73" s="40">
        <f>IF(BO$7="",0,IF(BO$1=MAX($1:$1),$R58-SUM($T73:BN73),IF(BO$1=1,SUMIFS(58:58,$1:$1,"&gt;="&amp;1,$1:$1,"&lt;="&amp;INT(-$N73/30))+(-$N73/30-INT(-$N73/30))*SUMIFS(58:58,$1:$1,INT(-$N73/30)+1),0)+(-$N73/30-INT(-$N73/30))*SUMIFS(58:58,$1:$1,BO$1+INT(-$N73/30)+1)+(INT(-$N73/30)+1--$N73/30)*SUMIFS(58:58,$1:$1,BO$1+INT(-$N73/30))))</f>
        <v>0</v>
      </c>
      <c r="BP73" s="40">
        <f>IF(BP$7="",0,IF(BP$1=MAX($1:$1),$R58-SUM($T73:BO73),IF(BP$1=1,SUMIFS(58:58,$1:$1,"&gt;="&amp;1,$1:$1,"&lt;="&amp;INT(-$N73/30))+(-$N73/30-INT(-$N73/30))*SUMIFS(58:58,$1:$1,INT(-$N73/30)+1),0)+(-$N73/30-INT(-$N73/30))*SUMIFS(58:58,$1:$1,BP$1+INT(-$N73/30)+1)+(INT(-$N73/30)+1--$N73/30)*SUMIFS(58:58,$1:$1,BP$1+INT(-$N73/30))))</f>
        <v>0</v>
      </c>
      <c r="BQ73" s="40">
        <f>IF(BQ$7="",0,IF(BQ$1=MAX($1:$1),$R58-SUM($T73:BP73),IF(BQ$1=1,SUMIFS(58:58,$1:$1,"&gt;="&amp;1,$1:$1,"&lt;="&amp;INT(-$N73/30))+(-$N73/30-INT(-$N73/30))*SUMIFS(58:58,$1:$1,INT(-$N73/30)+1),0)+(-$N73/30-INT(-$N73/30))*SUMIFS(58:58,$1:$1,BQ$1+INT(-$N73/30)+1)+(INT(-$N73/30)+1--$N73/30)*SUMIFS(58:58,$1:$1,BQ$1+INT(-$N73/30))))</f>
        <v>0</v>
      </c>
      <c r="BR73" s="40">
        <f>IF(BR$7="",0,IF(BR$1=MAX($1:$1),$R58-SUM($T73:BQ73),IF(BR$1=1,SUMIFS(58:58,$1:$1,"&gt;="&amp;1,$1:$1,"&lt;="&amp;INT(-$N73/30))+(-$N73/30-INT(-$N73/30))*SUMIFS(58:58,$1:$1,INT(-$N73/30)+1),0)+(-$N73/30-INT(-$N73/30))*SUMIFS(58:58,$1:$1,BR$1+INT(-$N73/30)+1)+(INT(-$N73/30)+1--$N73/30)*SUMIFS(58:58,$1:$1,BR$1+INT(-$N73/30))))</f>
        <v>0</v>
      </c>
      <c r="BS73" s="40">
        <f>IF(BS$7="",0,IF(BS$1=MAX($1:$1),$R58-SUM($T73:BR73),IF(BS$1=1,SUMIFS(58:58,$1:$1,"&gt;="&amp;1,$1:$1,"&lt;="&amp;INT(-$N73/30))+(-$N73/30-INT(-$N73/30))*SUMIFS(58:58,$1:$1,INT(-$N73/30)+1),0)+(-$N73/30-INT(-$N73/30))*SUMIFS(58:58,$1:$1,BS$1+INT(-$N73/30)+1)+(INT(-$N73/30)+1--$N73/30)*SUMIFS(58:58,$1:$1,BS$1+INT(-$N73/30))))</f>
        <v>0</v>
      </c>
      <c r="BT73" s="40">
        <f>IF(BT$7="",0,IF(BT$1=MAX($1:$1),$R58-SUM($T73:BS73),IF(BT$1=1,SUMIFS(58:58,$1:$1,"&gt;="&amp;1,$1:$1,"&lt;="&amp;INT(-$N73/30))+(-$N73/30-INT(-$N73/30))*SUMIFS(58:58,$1:$1,INT(-$N73/30)+1),0)+(-$N73/30-INT(-$N73/30))*SUMIFS(58:58,$1:$1,BT$1+INT(-$N73/30)+1)+(INT(-$N73/30)+1--$N73/30)*SUMIFS(58:58,$1:$1,BT$1+INT(-$N73/30))))</f>
        <v>0</v>
      </c>
      <c r="BU73" s="40">
        <f>IF(BU$7="",0,IF(BU$1=MAX($1:$1),$R58-SUM($T73:BT73),IF(BU$1=1,SUMIFS(58:58,$1:$1,"&gt;="&amp;1,$1:$1,"&lt;="&amp;INT(-$N73/30))+(-$N73/30-INT(-$N73/30))*SUMIFS(58:58,$1:$1,INT(-$N73/30)+1),0)+(-$N73/30-INT(-$N73/30))*SUMIFS(58:58,$1:$1,BU$1+INT(-$N73/30)+1)+(INT(-$N73/30)+1--$N73/30)*SUMIFS(58:58,$1:$1,BU$1+INT(-$N73/30))))</f>
        <v>0</v>
      </c>
      <c r="BV73" s="40">
        <f>IF(BV$7="",0,IF(BV$1=MAX($1:$1),$R58-SUM($T73:BU73),IF(BV$1=1,SUMIFS(58:58,$1:$1,"&gt;="&amp;1,$1:$1,"&lt;="&amp;INT(-$N73/30))+(-$N73/30-INT(-$N73/30))*SUMIFS(58:58,$1:$1,INT(-$N73/30)+1),0)+(-$N73/30-INT(-$N73/30))*SUMIFS(58:58,$1:$1,BV$1+INT(-$N73/30)+1)+(INT(-$N73/30)+1--$N73/30)*SUMIFS(58:58,$1:$1,BV$1+INT(-$N73/30))))</f>
        <v>0</v>
      </c>
      <c r="BW73" s="40">
        <f>IF(BW$7="",0,IF(BW$1=MAX($1:$1),$R58-SUM($T73:BV73),IF(BW$1=1,SUMIFS(58:58,$1:$1,"&gt;="&amp;1,$1:$1,"&lt;="&amp;INT(-$N73/30))+(-$N73/30-INT(-$N73/30))*SUMIFS(58:58,$1:$1,INT(-$N73/30)+1),0)+(-$N73/30-INT(-$N73/30))*SUMIFS(58:58,$1:$1,BW$1+INT(-$N73/30)+1)+(INT(-$N73/30)+1--$N73/30)*SUMIFS(58:58,$1:$1,BW$1+INT(-$N73/30))))</f>
        <v>0</v>
      </c>
      <c r="BX73" s="40">
        <f>IF(BX$7="",0,IF(BX$1=MAX($1:$1),$R58-SUM($T73:BW73),IF(BX$1=1,SUMIFS(58:58,$1:$1,"&gt;="&amp;1,$1:$1,"&lt;="&amp;INT(-$N73/30))+(-$N73/30-INT(-$N73/30))*SUMIFS(58:58,$1:$1,INT(-$N73/30)+1),0)+(-$N73/30-INT(-$N73/30))*SUMIFS(58:58,$1:$1,BX$1+INT(-$N73/30)+1)+(INT(-$N73/30)+1--$N73/30)*SUMIFS(58:58,$1:$1,BX$1+INT(-$N73/30))))</f>
        <v>0</v>
      </c>
      <c r="BY73" s="40">
        <f>IF(BY$7="",0,IF(BY$1=MAX($1:$1),$R58-SUM($T73:BX73),IF(BY$1=1,SUMIFS(58:58,$1:$1,"&gt;="&amp;1,$1:$1,"&lt;="&amp;INT(-$N73/30))+(-$N73/30-INT(-$N73/30))*SUMIFS(58:58,$1:$1,INT(-$N73/30)+1),0)+(-$N73/30-INT(-$N73/30))*SUMIFS(58:58,$1:$1,BY$1+INT(-$N73/30)+1)+(INT(-$N73/30)+1--$N73/30)*SUMIFS(58:58,$1:$1,BY$1+INT(-$N73/30))))</f>
        <v>0</v>
      </c>
      <c r="BZ73" s="40">
        <f>IF(BZ$7="",0,IF(BZ$1=MAX($1:$1),$R58-SUM($T73:BY73),IF(BZ$1=1,SUMIFS(58:58,$1:$1,"&gt;="&amp;1,$1:$1,"&lt;="&amp;INT(-$N73/30))+(-$N73/30-INT(-$N73/30))*SUMIFS(58:58,$1:$1,INT(-$N73/30)+1),0)+(-$N73/30-INT(-$N73/30))*SUMIFS(58:58,$1:$1,BZ$1+INT(-$N73/30)+1)+(INT(-$N73/30)+1--$N73/30)*SUMIFS(58:58,$1:$1,BZ$1+INT(-$N73/30))))</f>
        <v>0</v>
      </c>
      <c r="CA73" s="40">
        <f>IF(CA$7="",0,IF(CA$1=MAX($1:$1),$R58-SUM($T73:BZ73),IF(CA$1=1,SUMIFS(58:58,$1:$1,"&gt;="&amp;1,$1:$1,"&lt;="&amp;INT(-$N73/30))+(-$N73/30-INT(-$N73/30))*SUMIFS(58:58,$1:$1,INT(-$N73/30)+1),0)+(-$N73/30-INT(-$N73/30))*SUMIFS(58:58,$1:$1,CA$1+INT(-$N73/30)+1)+(INT(-$N73/30)+1--$N73/30)*SUMIFS(58:58,$1:$1,CA$1+INT(-$N73/30))))</f>
        <v>0</v>
      </c>
      <c r="CB73" s="40">
        <f>IF(CB$7="",0,IF(CB$1=MAX($1:$1),$R58-SUM($T73:CA73),IF(CB$1=1,SUMIFS(58:58,$1:$1,"&gt;="&amp;1,$1:$1,"&lt;="&amp;INT(-$N73/30))+(-$N73/30-INT(-$N73/30))*SUMIFS(58:58,$1:$1,INT(-$N73/30)+1),0)+(-$N73/30-INT(-$N73/30))*SUMIFS(58:58,$1:$1,CB$1+INT(-$N73/30)+1)+(INT(-$N73/30)+1--$N73/30)*SUMIFS(58:58,$1:$1,CB$1+INT(-$N73/30))))</f>
        <v>0</v>
      </c>
      <c r="CC73" s="40">
        <f>IF(CC$7="",0,IF(CC$1=MAX($1:$1),$R58-SUM($T73:CB73),IF(CC$1=1,SUMIFS(58:58,$1:$1,"&gt;="&amp;1,$1:$1,"&lt;="&amp;INT(-$N73/30))+(-$N73/30-INT(-$N73/30))*SUMIFS(58:58,$1:$1,INT(-$N73/30)+1),0)+(-$N73/30-INT(-$N73/30))*SUMIFS(58:58,$1:$1,CC$1+INT(-$N73/30)+1)+(INT(-$N73/30)+1--$N73/30)*SUMIFS(58:58,$1:$1,CC$1+INT(-$N73/30))))</f>
        <v>0</v>
      </c>
      <c r="CD73" s="40">
        <f>IF(CD$7="",0,IF(CD$1=MAX($1:$1),$R58-SUM($T73:CC73),IF(CD$1=1,SUMIFS(58:58,$1:$1,"&gt;="&amp;1,$1:$1,"&lt;="&amp;INT(-$N73/30))+(-$N73/30-INT(-$N73/30))*SUMIFS(58:58,$1:$1,INT(-$N73/30)+1),0)+(-$N73/30-INT(-$N73/30))*SUMIFS(58:58,$1:$1,CD$1+INT(-$N73/30)+1)+(INT(-$N73/30)+1--$N73/30)*SUMIFS(58:58,$1:$1,CD$1+INT(-$N73/30))))</f>
        <v>0</v>
      </c>
      <c r="CE73" s="40">
        <f>IF(CE$7="",0,IF(CE$1=MAX($1:$1),$R58-SUM($T73:CD73),IF(CE$1=1,SUMIFS(58:58,$1:$1,"&gt;="&amp;1,$1:$1,"&lt;="&amp;INT(-$N73/30))+(-$N73/30-INT(-$N73/30))*SUMIFS(58:58,$1:$1,INT(-$N73/30)+1),0)+(-$N73/30-INT(-$N73/30))*SUMIFS(58:58,$1:$1,CE$1+INT(-$N73/30)+1)+(INT(-$N73/30)+1--$N73/30)*SUMIFS(58:58,$1:$1,CE$1+INT(-$N73/30))))</f>
        <v>0</v>
      </c>
      <c r="CF73" s="40">
        <f>IF(CF$7="",0,IF(CF$1=MAX($1:$1),$R58-SUM($T73:CE73),IF(CF$1=1,SUMIFS(58:58,$1:$1,"&gt;="&amp;1,$1:$1,"&lt;="&amp;INT(-$N73/30))+(-$N73/30-INT(-$N73/30))*SUMIFS(58:58,$1:$1,INT(-$N73/30)+1),0)+(-$N73/30-INT(-$N73/30))*SUMIFS(58:58,$1:$1,CF$1+INT(-$N73/30)+1)+(INT(-$N73/30)+1--$N73/30)*SUMIFS(58:58,$1:$1,CF$1+INT(-$N73/30))))</f>
        <v>0</v>
      </c>
      <c r="CG73" s="40">
        <f>IF(CG$7="",0,IF(CG$1=MAX($1:$1),$R58-SUM($T73:CF73),IF(CG$1=1,SUMIFS(58:58,$1:$1,"&gt;="&amp;1,$1:$1,"&lt;="&amp;INT(-$N73/30))+(-$N73/30-INT(-$N73/30))*SUMIFS(58:58,$1:$1,INT(-$N73/30)+1),0)+(-$N73/30-INT(-$N73/30))*SUMIFS(58:58,$1:$1,CG$1+INT(-$N73/30)+1)+(INT(-$N73/30)+1--$N73/30)*SUMIFS(58:58,$1:$1,CG$1+INT(-$N73/30))))</f>
        <v>0</v>
      </c>
      <c r="CH73" s="40">
        <f>IF(CH$7="",0,IF(CH$1=MAX($1:$1),$R58-SUM($T73:CG73),IF(CH$1=1,SUMIFS(58:58,$1:$1,"&gt;="&amp;1,$1:$1,"&lt;="&amp;INT(-$N73/30))+(-$N73/30-INT(-$N73/30))*SUMIFS(58:58,$1:$1,INT(-$N73/30)+1),0)+(-$N73/30-INT(-$N73/30))*SUMIFS(58:58,$1:$1,CH$1+INT(-$N73/30)+1)+(INT(-$N73/30)+1--$N73/30)*SUMIFS(58:58,$1:$1,CH$1+INT(-$N73/30))))</f>
        <v>0</v>
      </c>
      <c r="CI73" s="40">
        <f>IF(CI$7="",0,IF(CI$1=MAX($1:$1),$R58-SUM($T73:CH73),IF(CI$1=1,SUMIFS(58:58,$1:$1,"&gt;="&amp;1,$1:$1,"&lt;="&amp;INT(-$N73/30))+(-$N73/30-INT(-$N73/30))*SUMIFS(58:58,$1:$1,INT(-$N73/30)+1),0)+(-$N73/30-INT(-$N73/30))*SUMIFS(58:58,$1:$1,CI$1+INT(-$N73/30)+1)+(INT(-$N73/30)+1--$N73/30)*SUMIFS(58:58,$1:$1,CI$1+INT(-$N73/30))))</f>
        <v>0</v>
      </c>
      <c r="CJ73" s="40">
        <f>IF(CJ$7="",0,IF(CJ$1=MAX($1:$1),$R58-SUM($T73:CI73),IF(CJ$1=1,SUMIFS(58:58,$1:$1,"&gt;="&amp;1,$1:$1,"&lt;="&amp;INT(-$N73/30))+(-$N73/30-INT(-$N73/30))*SUMIFS(58:58,$1:$1,INT(-$N73/30)+1),0)+(-$N73/30-INT(-$N73/30))*SUMIFS(58:58,$1:$1,CJ$1+INT(-$N73/30)+1)+(INT(-$N73/30)+1--$N73/30)*SUMIFS(58:58,$1:$1,CJ$1+INT(-$N73/30))))</f>
        <v>0</v>
      </c>
      <c r="CK73" s="40">
        <f>IF(CK$7="",0,IF(CK$1=MAX($1:$1),$R58-SUM($T73:CJ73),IF(CK$1=1,SUMIFS(58:58,$1:$1,"&gt;="&amp;1,$1:$1,"&lt;="&amp;INT(-$N73/30))+(-$N73/30-INT(-$N73/30))*SUMIFS(58:58,$1:$1,INT(-$N73/30)+1),0)+(-$N73/30-INT(-$N73/30))*SUMIFS(58:58,$1:$1,CK$1+INT(-$N73/30)+1)+(INT(-$N73/30)+1--$N73/30)*SUMIFS(58:58,$1:$1,CK$1+INT(-$N73/30))))</f>
        <v>0</v>
      </c>
      <c r="CL73" s="40">
        <f>IF(CL$7="",0,IF(CL$1=MAX($1:$1),$R58-SUM($T73:CK73),IF(CL$1=1,SUMIFS(58:58,$1:$1,"&gt;="&amp;1,$1:$1,"&lt;="&amp;INT(-$N73/30))+(-$N73/30-INT(-$N73/30))*SUMIFS(58:58,$1:$1,INT(-$N73/30)+1),0)+(-$N73/30-INT(-$N73/30))*SUMIFS(58:58,$1:$1,CL$1+INT(-$N73/30)+1)+(INT(-$N73/30)+1--$N73/30)*SUMIFS(58:58,$1:$1,CL$1+INT(-$N73/30))))</f>
        <v>0</v>
      </c>
      <c r="CM73" s="40">
        <f>IF(CM$7="",0,IF(CM$1=MAX($1:$1),$R58-SUM($T73:CL73),IF(CM$1=1,SUMIFS(58:58,$1:$1,"&gt;="&amp;1,$1:$1,"&lt;="&amp;INT(-$N73/30))+(-$N73/30-INT(-$N73/30))*SUMIFS(58:58,$1:$1,INT(-$N73/30)+1),0)+(-$N73/30-INT(-$N73/30))*SUMIFS(58:58,$1:$1,CM$1+INT(-$N73/30)+1)+(INT(-$N73/30)+1--$N73/30)*SUMIFS(58:58,$1:$1,CM$1+INT(-$N73/30))))</f>
        <v>0</v>
      </c>
      <c r="CN73" s="40">
        <f>IF(CN$7="",0,IF(CN$1=MAX($1:$1),$R58-SUM($T73:CM73),IF(CN$1=1,SUMIFS(58:58,$1:$1,"&gt;="&amp;1,$1:$1,"&lt;="&amp;INT(-$N73/30))+(-$N73/30-INT(-$N73/30))*SUMIFS(58:58,$1:$1,INT(-$N73/30)+1),0)+(-$N73/30-INT(-$N73/30))*SUMIFS(58:58,$1:$1,CN$1+INT(-$N73/30)+1)+(INT(-$N73/30)+1--$N73/30)*SUMIFS(58:58,$1:$1,CN$1+INT(-$N73/30))))</f>
        <v>0</v>
      </c>
      <c r="CO73" s="40">
        <f>IF(CO$7="",0,IF(CO$1=MAX($1:$1),$R58-SUM($T73:CN73),IF(CO$1=1,SUMIFS(58:58,$1:$1,"&gt;="&amp;1,$1:$1,"&lt;="&amp;INT(-$N73/30))+(-$N73/30-INT(-$N73/30))*SUMIFS(58:58,$1:$1,INT(-$N73/30)+1),0)+(-$N73/30-INT(-$N73/30))*SUMIFS(58:58,$1:$1,CO$1+INT(-$N73/30)+1)+(INT(-$N73/30)+1--$N73/30)*SUMIFS(58:58,$1:$1,CO$1+INT(-$N73/30))))</f>
        <v>0</v>
      </c>
      <c r="CP73" s="40">
        <f>IF(CP$7="",0,IF(CP$1=MAX($1:$1),$R58-SUM($T73:CO73),IF(CP$1=1,SUMIFS(58:58,$1:$1,"&gt;="&amp;1,$1:$1,"&lt;="&amp;INT(-$N73/30))+(-$N73/30-INT(-$N73/30))*SUMIFS(58:58,$1:$1,INT(-$N73/30)+1),0)+(-$N73/30-INT(-$N73/30))*SUMIFS(58:58,$1:$1,CP$1+INT(-$N73/30)+1)+(INT(-$N73/30)+1--$N73/30)*SUMIFS(58:58,$1:$1,CP$1+INT(-$N73/30))))</f>
        <v>0</v>
      </c>
      <c r="CQ73" s="40">
        <f>IF(CQ$7="",0,IF(CQ$1=MAX($1:$1),$R58-SUM($T73:CP73),IF(CQ$1=1,SUMIFS(58:58,$1:$1,"&gt;="&amp;1,$1:$1,"&lt;="&amp;INT(-$N73/30))+(-$N73/30-INT(-$N73/30))*SUMIFS(58:58,$1:$1,INT(-$N73/30)+1),0)+(-$N73/30-INT(-$N73/30))*SUMIFS(58:58,$1:$1,CQ$1+INT(-$N73/30)+1)+(INT(-$N73/30)+1--$N73/30)*SUMIFS(58:58,$1:$1,CQ$1+INT(-$N73/30))))</f>
        <v>0</v>
      </c>
      <c r="CR73" s="40">
        <f>IF(CR$7="",0,IF(CR$1=MAX($1:$1),$R58-SUM($T73:CQ73),IF(CR$1=1,SUMIFS(58:58,$1:$1,"&gt;="&amp;1,$1:$1,"&lt;="&amp;INT(-$N73/30))+(-$N73/30-INT(-$N73/30))*SUMIFS(58:58,$1:$1,INT(-$N73/30)+1),0)+(-$N73/30-INT(-$N73/30))*SUMIFS(58:58,$1:$1,CR$1+INT(-$N73/30)+1)+(INT(-$N73/30)+1--$N73/30)*SUMIFS(58:58,$1:$1,CR$1+INT(-$N73/30))))</f>
        <v>0</v>
      </c>
      <c r="CS73" s="40">
        <f>IF(CS$7="",0,IF(CS$1=MAX($1:$1),$R58-SUM($T73:CR73),IF(CS$1=1,SUMIFS(58:58,$1:$1,"&gt;="&amp;1,$1:$1,"&lt;="&amp;INT(-$N73/30))+(-$N73/30-INT(-$N73/30))*SUMIFS(58:58,$1:$1,INT(-$N73/30)+1),0)+(-$N73/30-INT(-$N73/30))*SUMIFS(58:58,$1:$1,CS$1+INT(-$N73/30)+1)+(INT(-$N73/30)+1--$N73/30)*SUMIFS(58:58,$1:$1,CS$1+INT(-$N73/30))))</f>
        <v>0</v>
      </c>
      <c r="CT73" s="40">
        <f>IF(CT$7="",0,IF(CT$1=MAX($1:$1),$R58-SUM($T73:CS73),IF(CT$1=1,SUMIFS(58:58,$1:$1,"&gt;="&amp;1,$1:$1,"&lt;="&amp;INT(-$N73/30))+(-$N73/30-INT(-$N73/30))*SUMIFS(58:58,$1:$1,INT(-$N73/30)+1),0)+(-$N73/30-INT(-$N73/30))*SUMIFS(58:58,$1:$1,CT$1+INT(-$N73/30)+1)+(INT(-$N73/30)+1--$N73/30)*SUMIFS(58:58,$1:$1,CT$1+INT(-$N73/30))))</f>
        <v>0</v>
      </c>
      <c r="CU73" s="40">
        <f>IF(CU$7="",0,IF(CU$1=MAX($1:$1),$R58-SUM($T73:CT73),IF(CU$1=1,SUMIFS(58:58,$1:$1,"&gt;="&amp;1,$1:$1,"&lt;="&amp;INT(-$N73/30))+(-$N73/30-INT(-$N73/30))*SUMIFS(58:58,$1:$1,INT(-$N73/30)+1),0)+(-$N73/30-INT(-$N73/30))*SUMIFS(58:58,$1:$1,CU$1+INT(-$N73/30)+1)+(INT(-$N73/30)+1--$N73/30)*SUMIFS(58:58,$1:$1,CU$1+INT(-$N73/30))))</f>
        <v>0</v>
      </c>
      <c r="CV73" s="40">
        <f>IF(CV$7="",0,IF(CV$1=MAX($1:$1),$R58-SUM($T73:CU73),IF(CV$1=1,SUMIFS(58:58,$1:$1,"&gt;="&amp;1,$1:$1,"&lt;="&amp;INT(-$N73/30))+(-$N73/30-INT(-$N73/30))*SUMIFS(58:58,$1:$1,INT(-$N73/30)+1),0)+(-$N73/30-INT(-$N73/30))*SUMIFS(58:58,$1:$1,CV$1+INT(-$N73/30)+1)+(INT(-$N73/30)+1--$N73/30)*SUMIFS(58:58,$1:$1,CV$1+INT(-$N73/30))))</f>
        <v>0</v>
      </c>
      <c r="CW73" s="40">
        <f>IF(CW$7="",0,IF(CW$1=MAX($1:$1),$R58-SUM($T73:CV73),IF(CW$1=1,SUMIFS(58:58,$1:$1,"&gt;="&amp;1,$1:$1,"&lt;="&amp;INT(-$N73/30))+(-$N73/30-INT(-$N73/30))*SUMIFS(58:58,$1:$1,INT(-$N73/30)+1),0)+(-$N73/30-INT(-$N73/30))*SUMIFS(58:58,$1:$1,CW$1+INT(-$N73/30)+1)+(INT(-$N73/30)+1--$N73/30)*SUMIFS(58:58,$1:$1,CW$1+INT(-$N73/30))))</f>
        <v>0</v>
      </c>
      <c r="CX73" s="40">
        <f>IF(CX$7="",0,IF(CX$1=MAX($1:$1),$R58-SUM($T73:CW73),IF(CX$1=1,SUMIFS(58:58,$1:$1,"&gt;="&amp;1,$1:$1,"&lt;="&amp;INT(-$N73/30))+(-$N73/30-INT(-$N73/30))*SUMIFS(58:58,$1:$1,INT(-$N73/30)+1),0)+(-$N73/30-INT(-$N73/30))*SUMIFS(58:58,$1:$1,CX$1+INT(-$N73/30)+1)+(INT(-$N73/30)+1--$N73/30)*SUMIFS(58:58,$1:$1,CX$1+INT(-$N73/30))))</f>
        <v>0</v>
      </c>
      <c r="CY73" s="40">
        <f>IF(CY$7="",0,IF(CY$1=MAX($1:$1),$R58-SUM($T73:CX73),IF(CY$1=1,SUMIFS(58:58,$1:$1,"&gt;="&amp;1,$1:$1,"&lt;="&amp;INT(-$N73/30))+(-$N73/30-INT(-$N73/30))*SUMIFS(58:58,$1:$1,INT(-$N73/30)+1),0)+(-$N73/30-INT(-$N73/30))*SUMIFS(58:58,$1:$1,CY$1+INT(-$N73/30)+1)+(INT(-$N73/30)+1--$N73/30)*SUMIFS(58:58,$1:$1,CY$1+INT(-$N73/30))))</f>
        <v>0</v>
      </c>
      <c r="CZ73" s="40">
        <f>IF(CZ$7="",0,IF(CZ$1=MAX($1:$1),$R58-SUM($T73:CY73),IF(CZ$1=1,SUMIFS(58:58,$1:$1,"&gt;="&amp;1,$1:$1,"&lt;="&amp;INT(-$N73/30))+(-$N73/30-INT(-$N73/30))*SUMIFS(58:58,$1:$1,INT(-$N73/30)+1),0)+(-$N73/30-INT(-$N73/30))*SUMIFS(58:58,$1:$1,CZ$1+INT(-$N73/30)+1)+(INT(-$N73/30)+1--$N73/30)*SUMIFS(58:58,$1:$1,CZ$1+INT(-$N73/30))))</f>
        <v>0</v>
      </c>
      <c r="DA73" s="40">
        <f>IF(DA$7="",0,IF(DA$1=MAX($1:$1),$R58-SUM($T73:CZ73),IF(DA$1=1,SUMIFS(58:58,$1:$1,"&gt;="&amp;1,$1:$1,"&lt;="&amp;INT(-$N73/30))+(-$N73/30-INT(-$N73/30))*SUMIFS(58:58,$1:$1,INT(-$N73/30)+1),0)+(-$N73/30-INT(-$N73/30))*SUMIFS(58:58,$1:$1,DA$1+INT(-$N73/30)+1)+(INT(-$N73/30)+1--$N73/30)*SUMIFS(58:58,$1:$1,DA$1+INT(-$N73/30))))</f>
        <v>0</v>
      </c>
      <c r="DB73" s="40">
        <f>IF(DB$7="",0,IF(DB$1=MAX($1:$1),$R58-SUM($T73:DA73),IF(DB$1=1,SUMIFS(58:58,$1:$1,"&gt;="&amp;1,$1:$1,"&lt;="&amp;INT(-$N73/30))+(-$N73/30-INT(-$N73/30))*SUMIFS(58:58,$1:$1,INT(-$N73/30)+1),0)+(-$N73/30-INT(-$N73/30))*SUMIFS(58:58,$1:$1,DB$1+INT(-$N73/30)+1)+(INT(-$N73/30)+1--$N73/30)*SUMIFS(58:58,$1:$1,DB$1+INT(-$N73/30))))</f>
        <v>0</v>
      </c>
      <c r="DC73" s="40">
        <f>IF(DC$7="",0,IF(DC$1=MAX($1:$1),$R58-SUM($T73:DB73),IF(DC$1=1,SUMIFS(58:58,$1:$1,"&gt;="&amp;1,$1:$1,"&lt;="&amp;INT(-$N73/30))+(-$N73/30-INT(-$N73/30))*SUMIFS(58:58,$1:$1,INT(-$N73/30)+1),0)+(-$N73/30-INT(-$N73/30))*SUMIFS(58:58,$1:$1,DC$1+INT(-$N73/30)+1)+(INT(-$N73/30)+1--$N73/30)*SUMIFS(58:58,$1:$1,DC$1+INT(-$N73/30))))</f>
        <v>0</v>
      </c>
      <c r="DD73" s="40">
        <f>IF(DD$7="",0,IF(DD$1=MAX($1:$1),$R58-SUM($T73:DC73),IF(DD$1=1,SUMIFS(58:58,$1:$1,"&gt;="&amp;1,$1:$1,"&lt;="&amp;INT(-$N73/30))+(-$N73/30-INT(-$N73/30))*SUMIFS(58:58,$1:$1,INT(-$N73/30)+1),0)+(-$N73/30-INT(-$N73/30))*SUMIFS(58:58,$1:$1,DD$1+INT(-$N73/30)+1)+(INT(-$N73/30)+1--$N73/30)*SUMIFS(58:58,$1:$1,DD$1+INT(-$N73/30))))</f>
        <v>0</v>
      </c>
      <c r="DE73" s="40">
        <f>IF(DE$7="",0,IF(DE$1=MAX($1:$1),$R58-SUM($T73:DD73),IF(DE$1=1,SUMIFS(58:58,$1:$1,"&gt;="&amp;1,$1:$1,"&lt;="&amp;INT(-$N73/30))+(-$N73/30-INT(-$N73/30))*SUMIFS(58:58,$1:$1,INT(-$N73/30)+1),0)+(-$N73/30-INT(-$N73/30))*SUMIFS(58:58,$1:$1,DE$1+INT(-$N73/30)+1)+(INT(-$N73/30)+1--$N73/30)*SUMIFS(58:58,$1:$1,DE$1+INT(-$N73/30))))</f>
        <v>0</v>
      </c>
      <c r="DF73" s="40">
        <f>IF(DF$7="",0,IF(DF$1=MAX($1:$1),$R58-SUM($T73:DE73),IF(DF$1=1,SUMIFS(58:58,$1:$1,"&gt;="&amp;1,$1:$1,"&lt;="&amp;INT(-$N73/30))+(-$N73/30-INT(-$N73/30))*SUMIFS(58:58,$1:$1,INT(-$N73/30)+1),0)+(-$N73/30-INT(-$N73/30))*SUMIFS(58:58,$1:$1,DF$1+INT(-$N73/30)+1)+(INT(-$N73/30)+1--$N73/30)*SUMIFS(58:58,$1:$1,DF$1+INT(-$N73/30))))</f>
        <v>0</v>
      </c>
      <c r="DG73" s="40">
        <f>IF(DG$7="",0,IF(DG$1=MAX($1:$1),$R58-SUM($T73:DF73),IF(DG$1=1,SUMIFS(58:58,$1:$1,"&gt;="&amp;1,$1:$1,"&lt;="&amp;INT(-$N73/30))+(-$N73/30-INT(-$N73/30))*SUMIFS(58:58,$1:$1,INT(-$N73/30)+1),0)+(-$N73/30-INT(-$N73/30))*SUMIFS(58:58,$1:$1,DG$1+INT(-$N73/30)+1)+(INT(-$N73/30)+1--$N73/30)*SUMIFS(58:58,$1:$1,DG$1+INT(-$N73/30))))</f>
        <v>0</v>
      </c>
      <c r="DH73" s="40">
        <f>IF(DH$7="",0,IF(DH$1=MAX($1:$1),$R58-SUM($T73:DG73),IF(DH$1=1,SUMIFS(58:58,$1:$1,"&gt;="&amp;1,$1:$1,"&lt;="&amp;INT(-$N73/30))+(-$N73/30-INT(-$N73/30))*SUMIFS(58:58,$1:$1,INT(-$N73/30)+1),0)+(-$N73/30-INT(-$N73/30))*SUMIFS(58:58,$1:$1,DH$1+INT(-$N73/30)+1)+(INT(-$N73/30)+1--$N73/30)*SUMIFS(58:58,$1:$1,DH$1+INT(-$N73/30))))</f>
        <v>0</v>
      </c>
      <c r="DI73" s="40">
        <f>IF(DI$7="",0,IF(DI$1=MAX($1:$1),$R58-SUM($T73:DH73),IF(DI$1=1,SUMIFS(58:58,$1:$1,"&gt;="&amp;1,$1:$1,"&lt;="&amp;INT(-$N73/30))+(-$N73/30-INT(-$N73/30))*SUMIFS(58:58,$1:$1,INT(-$N73/30)+1),0)+(-$N73/30-INT(-$N73/30))*SUMIFS(58:58,$1:$1,DI$1+INT(-$N73/30)+1)+(INT(-$N73/30)+1--$N73/30)*SUMIFS(58:58,$1:$1,DI$1+INT(-$N73/30))))</f>
        <v>0</v>
      </c>
      <c r="DJ73" s="40">
        <f>IF(DJ$7="",0,IF(DJ$1=MAX($1:$1),$R58-SUM($T73:DI73),IF(DJ$1=1,SUMIFS(58:58,$1:$1,"&gt;="&amp;1,$1:$1,"&lt;="&amp;INT(-$N73/30))+(-$N73/30-INT(-$N73/30))*SUMIFS(58:58,$1:$1,INT(-$N73/30)+1),0)+(-$N73/30-INT(-$N73/30))*SUMIFS(58:58,$1:$1,DJ$1+INT(-$N73/30)+1)+(INT(-$N73/30)+1--$N73/30)*SUMIFS(58:58,$1:$1,DJ$1+INT(-$N73/30))))</f>
        <v>0</v>
      </c>
      <c r="DK73" s="40">
        <f>IF(DK$7="",0,IF(DK$1=MAX($1:$1),$R58-SUM($T73:DJ73),IF(DK$1=1,SUMIFS(58:58,$1:$1,"&gt;="&amp;1,$1:$1,"&lt;="&amp;INT(-$N73/30))+(-$N73/30-INT(-$N73/30))*SUMIFS(58:58,$1:$1,INT(-$N73/30)+1),0)+(-$N73/30-INT(-$N73/30))*SUMIFS(58:58,$1:$1,DK$1+INT(-$N73/30)+1)+(INT(-$N73/30)+1--$N73/30)*SUMIFS(58:58,$1:$1,DK$1+INT(-$N73/30))))</f>
        <v>0</v>
      </c>
      <c r="DL73" s="40">
        <f>IF(DL$7="",0,IF(DL$1=MAX($1:$1),$R58-SUM($T73:DK73),IF(DL$1=1,SUMIFS(58:58,$1:$1,"&gt;="&amp;1,$1:$1,"&lt;="&amp;INT(-$N73/30))+(-$N73/30-INT(-$N73/30))*SUMIFS(58:58,$1:$1,INT(-$N73/30)+1),0)+(-$N73/30-INT(-$N73/30))*SUMIFS(58:58,$1:$1,DL$1+INT(-$N73/30)+1)+(INT(-$N73/30)+1--$N73/30)*SUMIFS(58:58,$1:$1,DL$1+INT(-$N73/30))))</f>
        <v>0</v>
      </c>
      <c r="DM73" s="40">
        <f>IF(DM$7="",0,IF(DM$1=MAX($1:$1),$R58-SUM($T73:DL73),IF(DM$1=1,SUMIFS(58:58,$1:$1,"&gt;="&amp;1,$1:$1,"&lt;="&amp;INT(-$N73/30))+(-$N73/30-INT(-$N73/30))*SUMIFS(58:58,$1:$1,INT(-$N73/30)+1),0)+(-$N73/30-INT(-$N73/30))*SUMIFS(58:58,$1:$1,DM$1+INT(-$N73/30)+1)+(INT(-$N73/30)+1--$N73/30)*SUMIFS(58:58,$1:$1,DM$1+INT(-$N73/30))))</f>
        <v>0</v>
      </c>
      <c r="DN73" s="40">
        <f>IF(DN$7="",0,IF(DN$1=MAX($1:$1),$R58-SUM($T73:DM73),IF(DN$1=1,SUMIFS(58:58,$1:$1,"&gt;="&amp;1,$1:$1,"&lt;="&amp;INT(-$N73/30))+(-$N73/30-INT(-$N73/30))*SUMIFS(58:58,$1:$1,INT(-$N73/30)+1),0)+(-$N73/30-INT(-$N73/30))*SUMIFS(58:58,$1:$1,DN$1+INT(-$N73/30)+1)+(INT(-$N73/30)+1--$N73/30)*SUMIFS(58:58,$1:$1,DN$1+INT(-$N73/30))))</f>
        <v>0</v>
      </c>
      <c r="DO73" s="40">
        <f>IF(DO$7="",0,IF(DO$1=MAX($1:$1),$R58-SUM($T73:DN73),IF(DO$1=1,SUMIFS(58:58,$1:$1,"&gt;="&amp;1,$1:$1,"&lt;="&amp;INT(-$N73/30))+(-$N73/30-INT(-$N73/30))*SUMIFS(58:58,$1:$1,INT(-$N73/30)+1),0)+(-$N73/30-INT(-$N73/30))*SUMIFS(58:58,$1:$1,DO$1+INT(-$N73/30)+1)+(INT(-$N73/30)+1--$N73/30)*SUMIFS(58:58,$1:$1,DO$1+INT(-$N73/30))))</f>
        <v>0</v>
      </c>
      <c r="DP73" s="40">
        <f>IF(DP$7="",0,IF(DP$1=MAX($1:$1),$R58-SUM($T73:DO73),IF(DP$1=1,SUMIFS(58:58,$1:$1,"&gt;="&amp;1,$1:$1,"&lt;="&amp;INT(-$N73/30))+(-$N73/30-INT(-$N73/30))*SUMIFS(58:58,$1:$1,INT(-$N73/30)+1),0)+(-$N73/30-INT(-$N73/30))*SUMIFS(58:58,$1:$1,DP$1+INT(-$N73/30)+1)+(INT(-$N73/30)+1--$N73/30)*SUMIFS(58:58,$1:$1,DP$1+INT(-$N73/30))))</f>
        <v>0</v>
      </c>
      <c r="DQ73" s="40">
        <f>IF(DQ$7="",0,IF(DQ$1=MAX($1:$1),$R58-SUM($T73:DP73),IF(DQ$1=1,SUMIFS(58:58,$1:$1,"&gt;="&amp;1,$1:$1,"&lt;="&amp;INT(-$N73/30))+(-$N73/30-INT(-$N73/30))*SUMIFS(58:58,$1:$1,INT(-$N73/30)+1),0)+(-$N73/30-INT(-$N73/30))*SUMIFS(58:58,$1:$1,DQ$1+INT(-$N73/30)+1)+(INT(-$N73/30)+1--$N73/30)*SUMIFS(58:58,$1:$1,DQ$1+INT(-$N73/30))))</f>
        <v>0</v>
      </c>
      <c r="DR73" s="40">
        <f>IF(DR$7="",0,IF(DR$1=MAX($1:$1),$R58-SUM($T73:DQ73),IF(DR$1=1,SUMIFS(58:58,$1:$1,"&gt;="&amp;1,$1:$1,"&lt;="&amp;INT(-$N73/30))+(-$N73/30-INT(-$N73/30))*SUMIFS(58:58,$1:$1,INT(-$N73/30)+1),0)+(-$N73/30-INT(-$N73/30))*SUMIFS(58:58,$1:$1,DR$1+INT(-$N73/30)+1)+(INT(-$N73/30)+1--$N73/30)*SUMIFS(58:58,$1:$1,DR$1+INT(-$N73/30))))</f>
        <v>0</v>
      </c>
      <c r="DS73" s="40">
        <f>IF(DS$7="",0,IF(DS$1=MAX($1:$1),$R58-SUM($T73:DR73),IF(DS$1=1,SUMIFS(58:58,$1:$1,"&gt;="&amp;1,$1:$1,"&lt;="&amp;INT(-$N73/30))+(-$N73/30-INT(-$N73/30))*SUMIFS(58:58,$1:$1,INT(-$N73/30)+1),0)+(-$N73/30-INT(-$N73/30))*SUMIFS(58:58,$1:$1,DS$1+INT(-$N73/30)+1)+(INT(-$N73/30)+1--$N73/30)*SUMIFS(58:58,$1:$1,DS$1+INT(-$N73/30))))</f>
        <v>0</v>
      </c>
      <c r="DT73" s="40">
        <f>IF(DT$7="",0,IF(DT$1=MAX($1:$1),$R58-SUM($T73:DS73),IF(DT$1=1,SUMIFS(58:58,$1:$1,"&gt;="&amp;1,$1:$1,"&lt;="&amp;INT(-$N73/30))+(-$N73/30-INT(-$N73/30))*SUMIFS(58:58,$1:$1,INT(-$N73/30)+1),0)+(-$N73/30-INT(-$N73/30))*SUMIFS(58:58,$1:$1,DT$1+INT(-$N73/30)+1)+(INT(-$N73/30)+1--$N73/30)*SUMIFS(58:58,$1:$1,DT$1+INT(-$N73/30))))</f>
        <v>0</v>
      </c>
      <c r="DU73" s="40">
        <f>IF(DU$7="",0,IF(DU$1=MAX($1:$1),$R58-SUM($T73:DT73),IF(DU$1=1,SUMIFS(58:58,$1:$1,"&gt;="&amp;1,$1:$1,"&lt;="&amp;INT(-$N73/30))+(-$N73/30-INT(-$N73/30))*SUMIFS(58:58,$1:$1,INT(-$N73/30)+1),0)+(-$N73/30-INT(-$N73/30))*SUMIFS(58:58,$1:$1,DU$1+INT(-$N73/30)+1)+(INT(-$N73/30)+1--$N73/30)*SUMIFS(58:58,$1:$1,DU$1+INT(-$N73/30))))</f>
        <v>0</v>
      </c>
      <c r="DV73" s="40">
        <f>IF(DV$7="",0,IF(DV$1=MAX($1:$1),$R58-SUM($T73:DU73),IF(DV$1=1,SUMIFS(58:58,$1:$1,"&gt;="&amp;1,$1:$1,"&lt;="&amp;INT(-$N73/30))+(-$N73/30-INT(-$N73/30))*SUMIFS(58:58,$1:$1,INT(-$N73/30)+1),0)+(-$N73/30-INT(-$N73/30))*SUMIFS(58:58,$1:$1,DV$1+INT(-$N73/30)+1)+(INT(-$N73/30)+1--$N73/30)*SUMIFS(58:58,$1:$1,DV$1+INT(-$N73/30))))</f>
        <v>0</v>
      </c>
      <c r="DW73" s="40">
        <f>IF(DW$7="",0,IF(DW$1=MAX($1:$1),$R58-SUM($T73:DV73),IF(DW$1=1,SUMIFS(58:58,$1:$1,"&gt;="&amp;1,$1:$1,"&lt;="&amp;INT(-$N73/30))+(-$N73/30-INT(-$N73/30))*SUMIFS(58:58,$1:$1,INT(-$N73/30)+1),0)+(-$N73/30-INT(-$N73/30))*SUMIFS(58:58,$1:$1,DW$1+INT(-$N73/30)+1)+(INT(-$N73/30)+1--$N73/30)*SUMIFS(58:58,$1:$1,DW$1+INT(-$N73/30))))</f>
        <v>0</v>
      </c>
      <c r="DX73" s="40">
        <f>IF(DX$7="",0,IF(DX$1=MAX($1:$1),$R58-SUM($T73:DW73),IF(DX$1=1,SUMIFS(58:58,$1:$1,"&gt;="&amp;1,$1:$1,"&lt;="&amp;INT(-$N73/30))+(-$N73/30-INT(-$N73/30))*SUMIFS(58:58,$1:$1,INT(-$N73/30)+1),0)+(-$N73/30-INT(-$N73/30))*SUMIFS(58:58,$1:$1,DX$1+INT(-$N73/30)+1)+(INT(-$N73/30)+1--$N73/30)*SUMIFS(58:58,$1:$1,DX$1+INT(-$N73/30))))</f>
        <v>0</v>
      </c>
      <c r="DY73" s="40">
        <f>IF(DY$7="",0,IF(DY$1=MAX($1:$1),$R58-SUM($T73:DX73),IF(DY$1=1,SUMIFS(58:58,$1:$1,"&gt;="&amp;1,$1:$1,"&lt;="&amp;INT(-$N73/30))+(-$N73/30-INT(-$N73/30))*SUMIFS(58:58,$1:$1,INT(-$N73/30)+1),0)+(-$N73/30-INT(-$N73/30))*SUMIFS(58:58,$1:$1,DY$1+INT(-$N73/30)+1)+(INT(-$N73/30)+1--$N73/30)*SUMIFS(58:58,$1:$1,DY$1+INT(-$N73/30))))</f>
        <v>0</v>
      </c>
      <c r="DZ73" s="40">
        <f>IF(DZ$7="",0,IF(DZ$1=MAX($1:$1),$R58-SUM($T73:DY73),IF(DZ$1=1,SUMIFS(58:58,$1:$1,"&gt;="&amp;1,$1:$1,"&lt;="&amp;INT(-$N73/30))+(-$N73/30-INT(-$N73/30))*SUMIFS(58:58,$1:$1,INT(-$N73/30)+1),0)+(-$N73/30-INT(-$N73/30))*SUMIFS(58:58,$1:$1,DZ$1+INT(-$N73/30)+1)+(INT(-$N73/30)+1--$N73/30)*SUMIFS(58:58,$1:$1,DZ$1+INT(-$N73/30))))</f>
        <v>0</v>
      </c>
      <c r="EA73" s="40">
        <f>IF(EA$7="",0,IF(EA$1=MAX($1:$1),$R58-SUM($T73:DZ73),IF(EA$1=1,SUMIFS(58:58,$1:$1,"&gt;="&amp;1,$1:$1,"&lt;="&amp;INT(-$N73/30))+(-$N73/30-INT(-$N73/30))*SUMIFS(58:58,$1:$1,INT(-$N73/30)+1),0)+(-$N73/30-INT(-$N73/30))*SUMIFS(58:58,$1:$1,EA$1+INT(-$N73/30)+1)+(INT(-$N73/30)+1--$N73/30)*SUMIFS(58:58,$1:$1,EA$1+INT(-$N73/30))))</f>
        <v>0</v>
      </c>
      <c r="EB73" s="40">
        <f>IF(EB$7="",0,IF(EB$1=MAX($1:$1),$R58-SUM($T73:EA73),IF(EB$1=1,SUMIFS(58:58,$1:$1,"&gt;="&amp;1,$1:$1,"&lt;="&amp;INT(-$N73/30))+(-$N73/30-INT(-$N73/30))*SUMIFS(58:58,$1:$1,INT(-$N73/30)+1),0)+(-$N73/30-INT(-$N73/30))*SUMIFS(58:58,$1:$1,EB$1+INT(-$N73/30)+1)+(INT(-$N73/30)+1--$N73/30)*SUMIFS(58:58,$1:$1,EB$1+INT(-$N73/30))))</f>
        <v>0</v>
      </c>
      <c r="EC73" s="40">
        <f>IF(EC$7="",0,IF(EC$1=MAX($1:$1),$R58-SUM($T73:EB73),IF(EC$1=1,SUMIFS(58:58,$1:$1,"&gt;="&amp;1,$1:$1,"&lt;="&amp;INT(-$N73/30))+(-$N73/30-INT(-$N73/30))*SUMIFS(58:58,$1:$1,INT(-$N73/30)+1),0)+(-$N73/30-INT(-$N73/30))*SUMIFS(58:58,$1:$1,EC$1+INT(-$N73/30)+1)+(INT(-$N73/30)+1--$N73/30)*SUMIFS(58:58,$1:$1,EC$1+INT(-$N73/30))))</f>
        <v>0</v>
      </c>
      <c r="ED73" s="40">
        <f>IF(ED$7="",0,IF(ED$1=MAX($1:$1),$R58-SUM($T73:EC73),IF(ED$1=1,SUMIFS(58:58,$1:$1,"&gt;="&amp;1,$1:$1,"&lt;="&amp;INT(-$N73/30))+(-$N73/30-INT(-$N73/30))*SUMIFS(58:58,$1:$1,INT(-$N73/30)+1),0)+(-$N73/30-INT(-$N73/30))*SUMIFS(58:58,$1:$1,ED$1+INT(-$N73/30)+1)+(INT(-$N73/30)+1--$N73/30)*SUMIFS(58:58,$1:$1,ED$1+INT(-$N73/30))))</f>
        <v>0</v>
      </c>
      <c r="EE73" s="40">
        <f>IF(EE$7="",0,IF(EE$1=MAX($1:$1),$R58-SUM($T73:ED73),IF(EE$1=1,SUMIFS(58:58,$1:$1,"&gt;="&amp;1,$1:$1,"&lt;="&amp;INT(-$N73/30))+(-$N73/30-INT(-$N73/30))*SUMIFS(58:58,$1:$1,INT(-$N73/30)+1),0)+(-$N73/30-INT(-$N73/30))*SUMIFS(58:58,$1:$1,EE$1+INT(-$N73/30)+1)+(INT(-$N73/30)+1--$N73/30)*SUMIFS(58:58,$1:$1,EE$1+INT(-$N73/30))))</f>
        <v>0</v>
      </c>
      <c r="EF73" s="40">
        <f>IF(EF$7="",0,IF(EF$1=MAX($1:$1),$R58-SUM($T73:EE73),IF(EF$1=1,SUMIFS(58:58,$1:$1,"&gt;="&amp;1,$1:$1,"&lt;="&amp;INT(-$N73/30))+(-$N73/30-INT(-$N73/30))*SUMIFS(58:58,$1:$1,INT(-$N73/30)+1),0)+(-$N73/30-INT(-$N73/30))*SUMIFS(58:58,$1:$1,EF$1+INT(-$N73/30)+1)+(INT(-$N73/30)+1--$N73/30)*SUMIFS(58:58,$1:$1,EF$1+INT(-$N73/30))))</f>
        <v>0</v>
      </c>
      <c r="EG73" s="40">
        <f>IF(EG$7="",0,IF(EG$1=MAX($1:$1),$R58-SUM($T73:EF73),IF(EG$1=1,SUMIFS(58:58,$1:$1,"&gt;="&amp;1,$1:$1,"&lt;="&amp;INT(-$N73/30))+(-$N73/30-INT(-$N73/30))*SUMIFS(58:58,$1:$1,INT(-$N73/30)+1),0)+(-$N73/30-INT(-$N73/30))*SUMIFS(58:58,$1:$1,EG$1+INT(-$N73/30)+1)+(INT(-$N73/30)+1--$N73/30)*SUMIFS(58:58,$1:$1,EG$1+INT(-$N73/30))))</f>
        <v>0</v>
      </c>
      <c r="EH73" s="40">
        <f>IF(EH$7="",0,IF(EH$1=MAX($1:$1),$R58-SUM($T73:EG73),IF(EH$1=1,SUMIFS(58:58,$1:$1,"&gt;="&amp;1,$1:$1,"&lt;="&amp;INT(-$N73/30))+(-$N73/30-INT(-$N73/30))*SUMIFS(58:58,$1:$1,INT(-$N73/30)+1),0)+(-$N73/30-INT(-$N73/30))*SUMIFS(58:58,$1:$1,EH$1+INT(-$N73/30)+1)+(INT(-$N73/30)+1--$N73/30)*SUMIFS(58:58,$1:$1,EH$1+INT(-$N73/30))))</f>
        <v>0</v>
      </c>
      <c r="EI73" s="40">
        <f>IF(EI$7="",0,IF(EI$1=MAX($1:$1),$R58-SUM($T73:EH73),IF(EI$1=1,SUMIFS(58:58,$1:$1,"&gt;="&amp;1,$1:$1,"&lt;="&amp;INT(-$N73/30))+(-$N73/30-INT(-$N73/30))*SUMIFS(58:58,$1:$1,INT(-$N73/30)+1),0)+(-$N73/30-INT(-$N73/30))*SUMIFS(58:58,$1:$1,EI$1+INT(-$N73/30)+1)+(INT(-$N73/30)+1--$N73/30)*SUMIFS(58:58,$1:$1,EI$1+INT(-$N73/30))))</f>
        <v>0</v>
      </c>
      <c r="EJ73" s="40">
        <f>IF(EJ$7="",0,IF(EJ$1=MAX($1:$1),$R58-SUM($T73:EI73),IF(EJ$1=1,SUMIFS(58:58,$1:$1,"&gt;="&amp;1,$1:$1,"&lt;="&amp;INT(-$N73/30))+(-$N73/30-INT(-$N73/30))*SUMIFS(58:58,$1:$1,INT(-$N73/30)+1),0)+(-$N73/30-INT(-$N73/30))*SUMIFS(58:58,$1:$1,EJ$1+INT(-$N73/30)+1)+(INT(-$N73/30)+1--$N73/30)*SUMIFS(58:58,$1:$1,EJ$1+INT(-$N73/30))))</f>
        <v>0</v>
      </c>
      <c r="EK73" s="40">
        <f>IF(EK$7="",0,IF(EK$1=MAX($1:$1),$R58-SUM($T73:EJ73),IF(EK$1=1,SUMIFS(58:58,$1:$1,"&gt;="&amp;1,$1:$1,"&lt;="&amp;INT(-$N73/30))+(-$N73/30-INT(-$N73/30))*SUMIFS(58:58,$1:$1,INT(-$N73/30)+1),0)+(-$N73/30-INT(-$N73/30))*SUMIFS(58:58,$1:$1,EK$1+INT(-$N73/30)+1)+(INT(-$N73/30)+1--$N73/30)*SUMIFS(58:58,$1:$1,EK$1+INT(-$N73/30))))</f>
        <v>0</v>
      </c>
      <c r="EL73" s="40">
        <f>IF(EL$7="",0,IF(EL$1=MAX($1:$1),$R58-SUM($T73:EK73),IF(EL$1=1,SUMIFS(58:58,$1:$1,"&gt;="&amp;1,$1:$1,"&lt;="&amp;INT(-$N73/30))+(-$N73/30-INT(-$N73/30))*SUMIFS(58:58,$1:$1,INT(-$N73/30)+1),0)+(-$N73/30-INT(-$N73/30))*SUMIFS(58:58,$1:$1,EL$1+INT(-$N73/30)+1)+(INT(-$N73/30)+1--$N73/30)*SUMIFS(58:58,$1:$1,EL$1+INT(-$N73/30))))</f>
        <v>0</v>
      </c>
      <c r="EM73" s="40">
        <f>IF(EM$7="",0,IF(EM$1=MAX($1:$1),$R58-SUM($T73:EL73),IF(EM$1=1,SUMIFS(58:58,$1:$1,"&gt;="&amp;1,$1:$1,"&lt;="&amp;INT(-$N73/30))+(-$N73/30-INT(-$N73/30))*SUMIFS(58:58,$1:$1,INT(-$N73/30)+1),0)+(-$N73/30-INT(-$N73/30))*SUMIFS(58:58,$1:$1,EM$1+INT(-$N73/30)+1)+(INT(-$N73/30)+1--$N73/30)*SUMIFS(58:58,$1:$1,EM$1+INT(-$N73/30))))</f>
        <v>0</v>
      </c>
      <c r="EN73" s="40">
        <f>IF(EN$7="",0,IF(EN$1=MAX($1:$1),$R58-SUM($T73:EM73),IF(EN$1=1,SUMIFS(58:58,$1:$1,"&gt;="&amp;1,$1:$1,"&lt;="&amp;INT(-$N73/30))+(-$N73/30-INT(-$N73/30))*SUMIFS(58:58,$1:$1,INT(-$N73/30)+1),0)+(-$N73/30-INT(-$N73/30))*SUMIFS(58:58,$1:$1,EN$1+INT(-$N73/30)+1)+(INT(-$N73/30)+1--$N73/30)*SUMIFS(58:58,$1:$1,EN$1+INT(-$N73/30))))</f>
        <v>0</v>
      </c>
      <c r="EO73" s="40">
        <f>IF(EO$7="",0,IF(EO$1=MAX($1:$1),$R58-SUM($T73:EN73),IF(EO$1=1,SUMIFS(58:58,$1:$1,"&gt;="&amp;1,$1:$1,"&lt;="&amp;INT(-$N73/30))+(-$N73/30-INT(-$N73/30))*SUMIFS(58:58,$1:$1,INT(-$N73/30)+1),0)+(-$N73/30-INT(-$N73/30))*SUMIFS(58:58,$1:$1,EO$1+INT(-$N73/30)+1)+(INT(-$N73/30)+1--$N73/30)*SUMIFS(58:58,$1:$1,EO$1+INT(-$N73/30))))</f>
        <v>0</v>
      </c>
      <c r="EP73" s="40">
        <f>IF(EP$7="",0,IF(EP$1=MAX($1:$1),$R58-SUM($T73:EO73),IF(EP$1=1,SUMIFS(58:58,$1:$1,"&gt;="&amp;1,$1:$1,"&lt;="&amp;INT(-$N73/30))+(-$N73/30-INT(-$N73/30))*SUMIFS(58:58,$1:$1,INT(-$N73/30)+1),0)+(-$N73/30-INT(-$N73/30))*SUMIFS(58:58,$1:$1,EP$1+INT(-$N73/30)+1)+(INT(-$N73/30)+1--$N73/30)*SUMIFS(58:58,$1:$1,EP$1+INT(-$N73/30))))</f>
        <v>0</v>
      </c>
      <c r="EQ73" s="40">
        <f>IF(EQ$7="",0,IF(EQ$1=MAX($1:$1),$R58-SUM($T73:EP73),IF(EQ$1=1,SUMIFS(58:58,$1:$1,"&gt;="&amp;1,$1:$1,"&lt;="&amp;INT(-$N73/30))+(-$N73/30-INT(-$N73/30))*SUMIFS(58:58,$1:$1,INT(-$N73/30)+1),0)+(-$N73/30-INT(-$N73/30))*SUMIFS(58:58,$1:$1,EQ$1+INT(-$N73/30)+1)+(INT(-$N73/30)+1--$N73/30)*SUMIFS(58:58,$1:$1,EQ$1+INT(-$N73/30))))</f>
        <v>0</v>
      </c>
      <c r="ER73" s="40">
        <f>IF(ER$7="",0,IF(ER$1=MAX($1:$1),$R58-SUM($T73:EQ73),IF(ER$1=1,SUMIFS(58:58,$1:$1,"&gt;="&amp;1,$1:$1,"&lt;="&amp;INT(-$N73/30))+(-$N73/30-INT(-$N73/30))*SUMIFS(58:58,$1:$1,INT(-$N73/30)+1),0)+(-$N73/30-INT(-$N73/30))*SUMIFS(58:58,$1:$1,ER$1+INT(-$N73/30)+1)+(INT(-$N73/30)+1--$N73/30)*SUMIFS(58:58,$1:$1,ER$1+INT(-$N73/30))))</f>
        <v>0</v>
      </c>
      <c r="ES73" s="40">
        <f>IF(ES$7="",0,IF(ES$1=MAX($1:$1),$R58-SUM($T73:ER73),IF(ES$1=1,SUMIFS(58:58,$1:$1,"&gt;="&amp;1,$1:$1,"&lt;="&amp;INT(-$N73/30))+(-$N73/30-INT(-$N73/30))*SUMIFS(58:58,$1:$1,INT(-$N73/30)+1),0)+(-$N73/30-INT(-$N73/30))*SUMIFS(58:58,$1:$1,ES$1+INT(-$N73/30)+1)+(INT(-$N73/30)+1--$N73/30)*SUMIFS(58:58,$1:$1,ES$1+INT(-$N73/30))))</f>
        <v>0</v>
      </c>
      <c r="ET73" s="40">
        <f>IF(ET$7="",0,IF(ET$1=MAX($1:$1),$R58-SUM($T73:ES73),IF(ET$1=1,SUMIFS(58:58,$1:$1,"&gt;="&amp;1,$1:$1,"&lt;="&amp;INT(-$N73/30))+(-$N73/30-INT(-$N73/30))*SUMIFS(58:58,$1:$1,INT(-$N73/30)+1),0)+(-$N73/30-INT(-$N73/30))*SUMIFS(58:58,$1:$1,ET$1+INT(-$N73/30)+1)+(INT(-$N73/30)+1--$N73/30)*SUMIFS(58:58,$1:$1,ET$1+INT(-$N73/30))))</f>
        <v>0</v>
      </c>
      <c r="EU73" s="40">
        <f>IF(EU$7="",0,IF(EU$1=MAX($1:$1),$R58-SUM($T73:ET73),IF(EU$1=1,SUMIFS(58:58,$1:$1,"&gt;="&amp;1,$1:$1,"&lt;="&amp;INT(-$N73/30))+(-$N73/30-INT(-$N73/30))*SUMIFS(58:58,$1:$1,INT(-$N73/30)+1),0)+(-$N73/30-INT(-$N73/30))*SUMIFS(58:58,$1:$1,EU$1+INT(-$N73/30)+1)+(INT(-$N73/30)+1--$N73/30)*SUMIFS(58:58,$1:$1,EU$1+INT(-$N73/30))))</f>
        <v>0</v>
      </c>
      <c r="EV73" s="40">
        <f>IF(EV$7="",0,IF(EV$1=MAX($1:$1),$R58-SUM($T73:EU73),IF(EV$1=1,SUMIFS(58:58,$1:$1,"&gt;="&amp;1,$1:$1,"&lt;="&amp;INT(-$N73/30))+(-$N73/30-INT(-$N73/30))*SUMIFS(58:58,$1:$1,INT(-$N73/30)+1),0)+(-$N73/30-INT(-$N73/30))*SUMIFS(58:58,$1:$1,EV$1+INT(-$N73/30)+1)+(INT(-$N73/30)+1--$N73/30)*SUMIFS(58:58,$1:$1,EV$1+INT(-$N73/30))))</f>
        <v>0</v>
      </c>
      <c r="EW73" s="40">
        <f>IF(EW$7="",0,IF(EW$1=MAX($1:$1),$R58-SUM($T73:EV73),IF(EW$1=1,SUMIFS(58:58,$1:$1,"&gt;="&amp;1,$1:$1,"&lt;="&amp;INT(-$N73/30))+(-$N73/30-INT(-$N73/30))*SUMIFS(58:58,$1:$1,INT(-$N73/30)+1),0)+(-$N73/30-INT(-$N73/30))*SUMIFS(58:58,$1:$1,EW$1+INT(-$N73/30)+1)+(INT(-$N73/30)+1--$N73/30)*SUMIFS(58:58,$1:$1,EW$1+INT(-$N73/30))))</f>
        <v>0</v>
      </c>
      <c r="EX73" s="40">
        <f>IF(EX$7="",0,IF(EX$1=MAX($1:$1),$R58-SUM($T73:EW73),IF(EX$1=1,SUMIFS(58:58,$1:$1,"&gt;="&amp;1,$1:$1,"&lt;="&amp;INT(-$N73/30))+(-$N73/30-INT(-$N73/30))*SUMIFS(58:58,$1:$1,INT(-$N73/30)+1),0)+(-$N73/30-INT(-$N73/30))*SUMIFS(58:58,$1:$1,EX$1+INT(-$N73/30)+1)+(INT(-$N73/30)+1--$N73/30)*SUMIFS(58:58,$1:$1,EX$1+INT(-$N73/30))))</f>
        <v>0</v>
      </c>
      <c r="EY73" s="40">
        <f>IF(EY$7="",0,IF(EY$1=MAX($1:$1),$R58-SUM($T73:EX73),IF(EY$1=1,SUMIFS(58:58,$1:$1,"&gt;="&amp;1,$1:$1,"&lt;="&amp;INT(-$N73/30))+(-$N73/30-INT(-$N73/30))*SUMIFS(58:58,$1:$1,INT(-$N73/30)+1),0)+(-$N73/30-INT(-$N73/30))*SUMIFS(58:58,$1:$1,EY$1+INT(-$N73/30)+1)+(INT(-$N73/30)+1--$N73/30)*SUMIFS(58:58,$1:$1,EY$1+INT(-$N73/30))))</f>
        <v>0</v>
      </c>
      <c r="EZ73" s="40">
        <f>IF(EZ$7="",0,IF(EZ$1=MAX($1:$1),$R58-SUM($T73:EY73),IF(EZ$1=1,SUMIFS(58:58,$1:$1,"&gt;="&amp;1,$1:$1,"&lt;="&amp;INT(-$N73/30))+(-$N73/30-INT(-$N73/30))*SUMIFS(58:58,$1:$1,INT(-$N73/30)+1),0)+(-$N73/30-INT(-$N73/30))*SUMIFS(58:58,$1:$1,EZ$1+INT(-$N73/30)+1)+(INT(-$N73/30)+1--$N73/30)*SUMIFS(58:58,$1:$1,EZ$1+INT(-$N73/30))))</f>
        <v>0</v>
      </c>
      <c r="FA73" s="40">
        <f>IF(FA$7="",0,IF(FA$1=MAX($1:$1),$R58-SUM($T73:EZ73),IF(FA$1=1,SUMIFS(58:58,$1:$1,"&gt;="&amp;1,$1:$1,"&lt;="&amp;INT(-$N73/30))+(-$N73/30-INT(-$N73/30))*SUMIFS(58:58,$1:$1,INT(-$N73/30)+1),0)+(-$N73/30-INT(-$N73/30))*SUMIFS(58:58,$1:$1,FA$1+INT(-$N73/30)+1)+(INT(-$N73/30)+1--$N73/30)*SUMIFS(58:58,$1:$1,FA$1+INT(-$N73/30))))</f>
        <v>0</v>
      </c>
      <c r="FB73" s="40">
        <f>IF(FB$7="",0,IF(FB$1=MAX($1:$1),$R58-SUM($T73:FA73),IF(FB$1=1,SUMIFS(58:58,$1:$1,"&gt;="&amp;1,$1:$1,"&lt;="&amp;INT(-$N73/30))+(-$N73/30-INT(-$N73/30))*SUMIFS(58:58,$1:$1,INT(-$N73/30)+1),0)+(-$N73/30-INT(-$N73/30))*SUMIFS(58:58,$1:$1,FB$1+INT(-$N73/30)+1)+(INT(-$N73/30)+1--$N73/30)*SUMIFS(58:58,$1:$1,FB$1+INT(-$N73/30))))</f>
        <v>0</v>
      </c>
      <c r="FC73" s="40">
        <f>IF(FC$7="",0,IF(FC$1=MAX($1:$1),$R58-SUM($T73:FB73),IF(FC$1=1,SUMIFS(58:58,$1:$1,"&gt;="&amp;1,$1:$1,"&lt;="&amp;INT(-$N73/30))+(-$N73/30-INT(-$N73/30))*SUMIFS(58:58,$1:$1,INT(-$N73/30)+1),0)+(-$N73/30-INT(-$N73/30))*SUMIFS(58:58,$1:$1,FC$1+INT(-$N73/30)+1)+(INT(-$N73/30)+1--$N73/30)*SUMIFS(58:58,$1:$1,FC$1+INT(-$N73/30))))</f>
        <v>0</v>
      </c>
      <c r="FD73" s="40">
        <f>IF(FD$7="",0,IF(FD$1=MAX($1:$1),$R58-SUM($T73:FC73),IF(FD$1=1,SUMIFS(58:58,$1:$1,"&gt;="&amp;1,$1:$1,"&lt;="&amp;INT(-$N73/30))+(-$N73/30-INT(-$N73/30))*SUMIFS(58:58,$1:$1,INT(-$N73/30)+1),0)+(-$N73/30-INT(-$N73/30))*SUMIFS(58:58,$1:$1,FD$1+INT(-$N73/30)+1)+(INT(-$N73/30)+1--$N73/30)*SUMIFS(58:58,$1:$1,FD$1+INT(-$N73/30))))</f>
        <v>0</v>
      </c>
      <c r="FE73" s="40">
        <f>IF(FE$7="",0,IF(FE$1=MAX($1:$1),$R58-SUM($T73:FD73),IF(FE$1=1,SUMIFS(58:58,$1:$1,"&gt;="&amp;1,$1:$1,"&lt;="&amp;INT(-$N73/30))+(-$N73/30-INT(-$N73/30))*SUMIFS(58:58,$1:$1,INT(-$N73/30)+1),0)+(-$N73/30-INT(-$N73/30))*SUMIFS(58:58,$1:$1,FE$1+INT(-$N73/30)+1)+(INT(-$N73/30)+1--$N73/30)*SUMIFS(58:58,$1:$1,FE$1+INT(-$N73/30))))</f>
        <v>0</v>
      </c>
      <c r="FF73" s="40">
        <f>IF(FF$7="",0,IF(FF$1=MAX($1:$1),$R58-SUM($T73:FE73),IF(FF$1=1,SUMIFS(58:58,$1:$1,"&gt;="&amp;1,$1:$1,"&lt;="&amp;INT(-$N73/30))+(-$N73/30-INT(-$N73/30))*SUMIFS(58:58,$1:$1,INT(-$N73/30)+1),0)+(-$N73/30-INT(-$N73/30))*SUMIFS(58:58,$1:$1,FF$1+INT(-$N73/30)+1)+(INT(-$N73/30)+1--$N73/30)*SUMIFS(58:58,$1:$1,FF$1+INT(-$N73/30))))</f>
        <v>0</v>
      </c>
      <c r="FG73" s="40">
        <f>IF(FG$7="",0,IF(FG$1=MAX($1:$1),$R58-SUM($T73:FF73),IF(FG$1=1,SUMIFS(58:58,$1:$1,"&gt;="&amp;1,$1:$1,"&lt;="&amp;INT(-$N73/30))+(-$N73/30-INT(-$N73/30))*SUMIFS(58:58,$1:$1,INT(-$N73/30)+1),0)+(-$N73/30-INT(-$N73/30))*SUMIFS(58:58,$1:$1,FG$1+INT(-$N73/30)+1)+(INT(-$N73/30)+1--$N73/30)*SUMIFS(58:58,$1:$1,FG$1+INT(-$N73/30))))</f>
        <v>0</v>
      </c>
      <c r="FH73" s="40">
        <f>IF(FH$7="",0,IF(FH$1=MAX($1:$1),$R58-SUM($T73:FG73),IF(FH$1=1,SUMIFS(58:58,$1:$1,"&gt;="&amp;1,$1:$1,"&lt;="&amp;INT(-$N73/30))+(-$N73/30-INT(-$N73/30))*SUMIFS(58:58,$1:$1,INT(-$N73/30)+1),0)+(-$N73/30-INT(-$N73/30))*SUMIFS(58:58,$1:$1,FH$1+INT(-$N73/30)+1)+(INT(-$N73/30)+1--$N73/30)*SUMIFS(58:58,$1:$1,FH$1+INT(-$N73/30))))</f>
        <v>0</v>
      </c>
      <c r="FI73" s="40">
        <f>IF(FI$7="",0,IF(FI$1=MAX($1:$1),$R58-SUM($T73:FH73),IF(FI$1=1,SUMIFS(58:58,$1:$1,"&gt;="&amp;1,$1:$1,"&lt;="&amp;INT(-$N73/30))+(-$N73/30-INT(-$N73/30))*SUMIFS(58:58,$1:$1,INT(-$N73/30)+1),0)+(-$N73/30-INT(-$N73/30))*SUMIFS(58:58,$1:$1,FI$1+INT(-$N73/30)+1)+(INT(-$N73/30)+1--$N73/30)*SUMIFS(58:58,$1:$1,FI$1+INT(-$N73/30))))</f>
        <v>0</v>
      </c>
      <c r="FJ73" s="40">
        <f>IF(FJ$7="",0,IF(FJ$1=MAX($1:$1),$R58-SUM($T73:FI73),IF(FJ$1=1,SUMIFS(58:58,$1:$1,"&gt;="&amp;1,$1:$1,"&lt;="&amp;INT(-$N73/30))+(-$N73/30-INT(-$N73/30))*SUMIFS(58:58,$1:$1,INT(-$N73/30)+1),0)+(-$N73/30-INT(-$N73/30))*SUMIFS(58:58,$1:$1,FJ$1+INT(-$N73/30)+1)+(INT(-$N73/30)+1--$N73/30)*SUMIFS(58:58,$1:$1,FJ$1+INT(-$N73/30))))</f>
        <v>0</v>
      </c>
      <c r="FK73" s="40">
        <f>IF(FK$7="",0,IF(FK$1=MAX($1:$1),$R58-SUM($T73:FJ73),IF(FK$1=1,SUMIFS(58:58,$1:$1,"&gt;="&amp;1,$1:$1,"&lt;="&amp;INT(-$N73/30))+(-$N73/30-INT(-$N73/30))*SUMIFS(58:58,$1:$1,INT(-$N73/30)+1),0)+(-$N73/30-INT(-$N73/30))*SUMIFS(58:58,$1:$1,FK$1+INT(-$N73/30)+1)+(INT(-$N73/30)+1--$N73/30)*SUMIFS(58:58,$1:$1,FK$1+INT(-$N73/30))))</f>
        <v>0</v>
      </c>
      <c r="FL73" s="40">
        <f>IF(FL$7="",0,IF(FL$1=MAX($1:$1),$R58-SUM($T73:FK73),IF(FL$1=1,SUMIFS(58:58,$1:$1,"&gt;="&amp;1,$1:$1,"&lt;="&amp;INT(-$N73/30))+(-$N73/30-INT(-$N73/30))*SUMIFS(58:58,$1:$1,INT(-$N73/30)+1),0)+(-$N73/30-INT(-$N73/30))*SUMIFS(58:58,$1:$1,FL$1+INT(-$N73/30)+1)+(INT(-$N73/30)+1--$N73/30)*SUMIFS(58:58,$1:$1,FL$1+INT(-$N73/30))))</f>
        <v>0</v>
      </c>
      <c r="FM73" s="40">
        <f>IF(FM$7="",0,IF(FM$1=MAX($1:$1),$R58-SUM($T73:FL73),IF(FM$1=1,SUMIFS(58:58,$1:$1,"&gt;="&amp;1,$1:$1,"&lt;="&amp;INT(-$N73/30))+(-$N73/30-INT(-$N73/30))*SUMIFS(58:58,$1:$1,INT(-$N73/30)+1),0)+(-$N73/30-INT(-$N73/30))*SUMIFS(58:58,$1:$1,FM$1+INT(-$N73/30)+1)+(INT(-$N73/30)+1--$N73/30)*SUMIFS(58:58,$1:$1,FM$1+INT(-$N73/30))))</f>
        <v>0</v>
      </c>
      <c r="FN73" s="40">
        <f>IF(FN$7="",0,IF(FN$1=MAX($1:$1),$R58-SUM($T73:FM73),IF(FN$1=1,SUMIFS(58:58,$1:$1,"&gt;="&amp;1,$1:$1,"&lt;="&amp;INT(-$N73/30))+(-$N73/30-INT(-$N73/30))*SUMIFS(58:58,$1:$1,INT(-$N73/30)+1),0)+(-$N73/30-INT(-$N73/30))*SUMIFS(58:58,$1:$1,FN$1+INT(-$N73/30)+1)+(INT(-$N73/30)+1--$N73/30)*SUMIFS(58:58,$1:$1,FN$1+INT(-$N73/30))))</f>
        <v>0</v>
      </c>
      <c r="FO73" s="40">
        <f>IF(FO$7="",0,IF(FO$1=MAX($1:$1),$R58-SUM($T73:FN73),IF(FO$1=1,SUMIFS(58:58,$1:$1,"&gt;="&amp;1,$1:$1,"&lt;="&amp;INT(-$N73/30))+(-$N73/30-INT(-$N73/30))*SUMIFS(58:58,$1:$1,INT(-$N73/30)+1),0)+(-$N73/30-INT(-$N73/30))*SUMIFS(58:58,$1:$1,FO$1+INT(-$N73/30)+1)+(INT(-$N73/30)+1--$N73/30)*SUMIFS(58:58,$1:$1,FO$1+INT(-$N73/30))))</f>
        <v>0</v>
      </c>
      <c r="FP73" s="40">
        <f>IF(FP$7="",0,IF(FP$1=MAX($1:$1),$R58-SUM($T73:FO73),IF(FP$1=1,SUMIFS(58:58,$1:$1,"&gt;="&amp;1,$1:$1,"&lt;="&amp;INT(-$N73/30))+(-$N73/30-INT(-$N73/30))*SUMIFS(58:58,$1:$1,INT(-$N73/30)+1),0)+(-$N73/30-INT(-$N73/30))*SUMIFS(58:58,$1:$1,FP$1+INT(-$N73/30)+1)+(INT(-$N73/30)+1--$N73/30)*SUMIFS(58:58,$1:$1,FP$1+INT(-$N73/30))))</f>
        <v>0</v>
      </c>
      <c r="FQ73" s="40">
        <f>IF(FQ$7="",0,IF(FQ$1=MAX($1:$1),$R58-SUM($T73:FP73),IF(FQ$1=1,SUMIFS(58:58,$1:$1,"&gt;="&amp;1,$1:$1,"&lt;="&amp;INT(-$N73/30))+(-$N73/30-INT(-$N73/30))*SUMIFS(58:58,$1:$1,INT(-$N73/30)+1),0)+(-$N73/30-INT(-$N73/30))*SUMIFS(58:58,$1:$1,FQ$1+INT(-$N73/30)+1)+(INT(-$N73/30)+1--$N73/30)*SUMIFS(58:58,$1:$1,FQ$1+INT(-$N73/30))))</f>
        <v>0</v>
      </c>
      <c r="FR73" s="40">
        <f>IF(FR$7="",0,IF(FR$1=MAX($1:$1),$R58-SUM($T73:FQ73),IF(FR$1=1,SUMIFS(58:58,$1:$1,"&gt;="&amp;1,$1:$1,"&lt;="&amp;INT(-$N73/30))+(-$N73/30-INT(-$N73/30))*SUMIFS(58:58,$1:$1,INT(-$N73/30)+1),0)+(-$N73/30-INT(-$N73/30))*SUMIFS(58:58,$1:$1,FR$1+INT(-$N73/30)+1)+(INT(-$N73/30)+1--$N73/30)*SUMIFS(58:58,$1:$1,FR$1+INT(-$N73/30))))</f>
        <v>0</v>
      </c>
      <c r="FS73" s="40">
        <f>IF(FS$7="",0,IF(FS$1=MAX($1:$1),$R58-SUM($T73:FR73),IF(FS$1=1,SUMIFS(58:58,$1:$1,"&gt;="&amp;1,$1:$1,"&lt;="&amp;INT(-$N73/30))+(-$N73/30-INT(-$N73/30))*SUMIFS(58:58,$1:$1,INT(-$N73/30)+1),0)+(-$N73/30-INT(-$N73/30))*SUMIFS(58:58,$1:$1,FS$1+INT(-$N73/30)+1)+(INT(-$N73/30)+1--$N73/30)*SUMIFS(58:58,$1:$1,FS$1+INT(-$N73/30))))</f>
        <v>0</v>
      </c>
      <c r="FT73" s="40">
        <f>IF(FT$7="",0,IF(FT$1=MAX($1:$1),$R58-SUM($T73:FS73),IF(FT$1=1,SUMIFS(58:58,$1:$1,"&gt;="&amp;1,$1:$1,"&lt;="&amp;INT(-$N73/30))+(-$N73/30-INT(-$N73/30))*SUMIFS(58:58,$1:$1,INT(-$N73/30)+1),0)+(-$N73/30-INT(-$N73/30))*SUMIFS(58:58,$1:$1,FT$1+INT(-$N73/30)+1)+(INT(-$N73/30)+1--$N73/30)*SUMIFS(58:58,$1:$1,FT$1+INT(-$N73/30))))</f>
        <v>0</v>
      </c>
      <c r="FU73" s="40">
        <f>IF(FU$7="",0,IF(FU$1=MAX($1:$1),$R58-SUM($T73:FT73),IF(FU$1=1,SUMIFS(58:58,$1:$1,"&gt;="&amp;1,$1:$1,"&lt;="&amp;INT(-$N73/30))+(-$N73/30-INT(-$N73/30))*SUMIFS(58:58,$1:$1,INT(-$N73/30)+1),0)+(-$N73/30-INT(-$N73/30))*SUMIFS(58:58,$1:$1,FU$1+INT(-$N73/30)+1)+(INT(-$N73/30)+1--$N73/30)*SUMIFS(58:58,$1:$1,FU$1+INT(-$N73/30))))</f>
        <v>0</v>
      </c>
      <c r="FV73" s="40">
        <f>IF(FV$7="",0,IF(FV$1=MAX($1:$1),$R58-SUM($T73:FU73),IF(FV$1=1,SUMIFS(58:58,$1:$1,"&gt;="&amp;1,$1:$1,"&lt;="&amp;INT(-$N73/30))+(-$N73/30-INT(-$N73/30))*SUMIFS(58:58,$1:$1,INT(-$N73/30)+1),0)+(-$N73/30-INT(-$N73/30))*SUMIFS(58:58,$1:$1,FV$1+INT(-$N73/30)+1)+(INT(-$N73/30)+1--$N73/30)*SUMIFS(58:58,$1:$1,FV$1+INT(-$N73/30))))</f>
        <v>0</v>
      </c>
      <c r="FW73" s="40">
        <f>IF(FW$7="",0,IF(FW$1=MAX($1:$1),$R58-SUM($T73:FV73),IF(FW$1=1,SUMIFS(58:58,$1:$1,"&gt;="&amp;1,$1:$1,"&lt;="&amp;INT(-$N73/30))+(-$N73/30-INT(-$N73/30))*SUMIFS(58:58,$1:$1,INT(-$N73/30)+1),0)+(-$N73/30-INT(-$N73/30))*SUMIFS(58:58,$1:$1,FW$1+INT(-$N73/30)+1)+(INT(-$N73/30)+1--$N73/30)*SUMIFS(58:58,$1:$1,FW$1+INT(-$N73/30))))</f>
        <v>0</v>
      </c>
      <c r="FX73" s="40">
        <f>IF(FX$7="",0,IF(FX$1=MAX($1:$1),$R58-SUM($T73:FW73),IF(FX$1=1,SUMIFS(58:58,$1:$1,"&gt;="&amp;1,$1:$1,"&lt;="&amp;INT(-$N73/30))+(-$N73/30-INT(-$N73/30))*SUMIFS(58:58,$1:$1,INT(-$N73/30)+1),0)+(-$N73/30-INT(-$N73/30))*SUMIFS(58:58,$1:$1,FX$1+INT(-$N73/30)+1)+(INT(-$N73/30)+1--$N73/30)*SUMIFS(58:58,$1:$1,FX$1+INT(-$N73/30))))</f>
        <v>0</v>
      </c>
      <c r="FY73" s="40">
        <f>IF(FY$7="",0,IF(FY$1=MAX($1:$1),$R58-SUM($T73:FX73),IF(FY$1=1,SUMIFS(58:58,$1:$1,"&gt;="&amp;1,$1:$1,"&lt;="&amp;INT(-$N73/30))+(-$N73/30-INT(-$N73/30))*SUMIFS(58:58,$1:$1,INT(-$N73/30)+1),0)+(-$N73/30-INT(-$N73/30))*SUMIFS(58:58,$1:$1,FY$1+INT(-$N73/30)+1)+(INT(-$N73/30)+1--$N73/30)*SUMIFS(58:58,$1:$1,FY$1+INT(-$N73/30))))</f>
        <v>0</v>
      </c>
      <c r="FZ73" s="40">
        <f>IF(FZ$7="",0,IF(FZ$1=MAX($1:$1),$R58-SUM($T73:FY73),IF(FZ$1=1,SUMIFS(58:58,$1:$1,"&gt;="&amp;1,$1:$1,"&lt;="&amp;INT(-$N73/30))+(-$N73/30-INT(-$N73/30))*SUMIFS(58:58,$1:$1,INT(-$N73/30)+1),0)+(-$N73/30-INT(-$N73/30))*SUMIFS(58:58,$1:$1,FZ$1+INT(-$N73/30)+1)+(INT(-$N73/30)+1--$N73/30)*SUMIFS(58:58,$1:$1,FZ$1+INT(-$N73/30))))</f>
        <v>0</v>
      </c>
      <c r="GA73" s="40">
        <f>IF(GA$7="",0,IF(GA$1=MAX($1:$1),$R58-SUM($T73:FZ73),IF(GA$1=1,SUMIFS(58:58,$1:$1,"&gt;="&amp;1,$1:$1,"&lt;="&amp;INT(-$N73/30))+(-$N73/30-INT(-$N73/30))*SUMIFS(58:58,$1:$1,INT(-$N73/30)+1),0)+(-$N73/30-INT(-$N73/30))*SUMIFS(58:58,$1:$1,GA$1+INT(-$N73/30)+1)+(INT(-$N73/30)+1--$N73/30)*SUMIFS(58:58,$1:$1,GA$1+INT(-$N73/30))))</f>
        <v>0</v>
      </c>
      <c r="GB73" s="40">
        <f>IF(GB$7="",0,IF(GB$1=MAX($1:$1),$R58-SUM($T73:GA73),IF(GB$1=1,SUMIFS(58:58,$1:$1,"&gt;="&amp;1,$1:$1,"&lt;="&amp;INT(-$N73/30))+(-$N73/30-INT(-$N73/30))*SUMIFS(58:58,$1:$1,INT(-$N73/30)+1),0)+(-$N73/30-INT(-$N73/30))*SUMIFS(58:58,$1:$1,GB$1+INT(-$N73/30)+1)+(INT(-$N73/30)+1--$N73/30)*SUMIFS(58:58,$1:$1,GB$1+INT(-$N73/30))))</f>
        <v>0</v>
      </c>
      <c r="GC73" s="40">
        <f>IF(GC$7="",0,IF(GC$1=MAX($1:$1),$R58-SUM($T73:GB73),IF(GC$1=1,SUMIFS(58:58,$1:$1,"&gt;="&amp;1,$1:$1,"&lt;="&amp;INT(-$N73/30))+(-$N73/30-INT(-$N73/30))*SUMIFS(58:58,$1:$1,INT(-$N73/30)+1),0)+(-$N73/30-INT(-$N73/30))*SUMIFS(58:58,$1:$1,GC$1+INT(-$N73/30)+1)+(INT(-$N73/30)+1--$N73/30)*SUMIFS(58:58,$1:$1,GC$1+INT(-$N73/30))))</f>
        <v>0</v>
      </c>
      <c r="GD73" s="40">
        <f>IF(GD$7="",0,IF(GD$1=MAX($1:$1),$R58-SUM($T73:GC73),IF(GD$1=1,SUMIFS(58:58,$1:$1,"&gt;="&amp;1,$1:$1,"&lt;="&amp;INT(-$N73/30))+(-$N73/30-INT(-$N73/30))*SUMIFS(58:58,$1:$1,INT(-$N73/30)+1),0)+(-$N73/30-INT(-$N73/30))*SUMIFS(58:58,$1:$1,GD$1+INT(-$N73/30)+1)+(INT(-$N73/30)+1--$N73/30)*SUMIFS(58:58,$1:$1,GD$1+INT(-$N73/30))))</f>
        <v>0</v>
      </c>
      <c r="GE73" s="40">
        <f>IF(GE$7="",0,IF(GE$1=MAX($1:$1),$R58-SUM($T73:GD73),IF(GE$1=1,SUMIFS(58:58,$1:$1,"&gt;="&amp;1,$1:$1,"&lt;="&amp;INT(-$N73/30))+(-$N73/30-INT(-$N73/30))*SUMIFS(58:58,$1:$1,INT(-$N73/30)+1),0)+(-$N73/30-INT(-$N73/30))*SUMIFS(58:58,$1:$1,GE$1+INT(-$N73/30)+1)+(INT(-$N73/30)+1--$N73/30)*SUMIFS(58:58,$1:$1,GE$1+INT(-$N73/30))))</f>
        <v>0</v>
      </c>
      <c r="GF73" s="40">
        <f>IF(GF$7="",0,IF(GF$1=MAX($1:$1),$R58-SUM($T73:GE73),IF(GF$1=1,SUMIFS(58:58,$1:$1,"&gt;="&amp;1,$1:$1,"&lt;="&amp;INT(-$N73/30))+(-$N73/30-INT(-$N73/30))*SUMIFS(58:58,$1:$1,INT(-$N73/30)+1),0)+(-$N73/30-INT(-$N73/30))*SUMIFS(58:58,$1:$1,GF$1+INT(-$N73/30)+1)+(INT(-$N73/30)+1--$N73/30)*SUMIFS(58:58,$1:$1,GF$1+INT(-$N73/30))))</f>
        <v>0</v>
      </c>
      <c r="GG73" s="40">
        <f>IF(GG$7="",0,IF(GG$1=MAX($1:$1),$R58-SUM($T73:GF73),IF(GG$1=1,SUMIFS(58:58,$1:$1,"&gt;="&amp;1,$1:$1,"&lt;="&amp;INT(-$N73/30))+(-$N73/30-INT(-$N73/30))*SUMIFS(58:58,$1:$1,INT(-$N73/30)+1),0)+(-$N73/30-INT(-$N73/30))*SUMIFS(58:58,$1:$1,GG$1+INT(-$N73/30)+1)+(INT(-$N73/30)+1--$N73/30)*SUMIFS(58:58,$1:$1,GG$1+INT(-$N73/30))))</f>
        <v>0</v>
      </c>
      <c r="GH73" s="40">
        <f>IF(GH$7="",0,IF(GH$1=MAX($1:$1),$R58-SUM($T73:GG73),IF(GH$1=1,SUMIFS(58:58,$1:$1,"&gt;="&amp;1,$1:$1,"&lt;="&amp;INT(-$N73/30))+(-$N73/30-INT(-$N73/30))*SUMIFS(58:58,$1:$1,INT(-$N73/30)+1),0)+(-$N73/30-INT(-$N73/30))*SUMIFS(58:58,$1:$1,GH$1+INT(-$N73/30)+1)+(INT(-$N73/30)+1--$N73/30)*SUMIFS(58:58,$1:$1,GH$1+INT(-$N73/30))))</f>
        <v>0</v>
      </c>
      <c r="GI73" s="40">
        <f>IF(GI$7="",0,IF(GI$1=MAX($1:$1),$R58-SUM($T73:GH73),IF(GI$1=1,SUMIFS(58:58,$1:$1,"&gt;="&amp;1,$1:$1,"&lt;="&amp;INT(-$N73/30))+(-$N73/30-INT(-$N73/30))*SUMIFS(58:58,$1:$1,INT(-$N73/30)+1),0)+(-$N73/30-INT(-$N73/30))*SUMIFS(58:58,$1:$1,GI$1+INT(-$N73/30)+1)+(INT(-$N73/30)+1--$N73/30)*SUMIFS(58:58,$1:$1,GI$1+INT(-$N73/30))))</f>
        <v>0</v>
      </c>
      <c r="GJ73" s="40">
        <f>IF(GJ$7="",0,IF(GJ$1=MAX($1:$1),$R58-SUM($T73:GI73),IF(GJ$1=1,SUMIFS(58:58,$1:$1,"&gt;="&amp;1,$1:$1,"&lt;="&amp;INT(-$N73/30))+(-$N73/30-INT(-$N73/30))*SUMIFS(58:58,$1:$1,INT(-$N73/30)+1),0)+(-$N73/30-INT(-$N73/30))*SUMIFS(58:58,$1:$1,GJ$1+INT(-$N73/30)+1)+(INT(-$N73/30)+1--$N73/30)*SUMIFS(58:58,$1:$1,GJ$1+INT(-$N73/30))))</f>
        <v>0</v>
      </c>
      <c r="GK73" s="40">
        <f>IF(GK$7="",0,IF(GK$1=MAX($1:$1),$R58-SUM($T73:GJ73),IF(GK$1=1,SUMIFS(58:58,$1:$1,"&gt;="&amp;1,$1:$1,"&lt;="&amp;INT(-$N73/30))+(-$N73/30-INT(-$N73/30))*SUMIFS(58:58,$1:$1,INT(-$N73/30)+1),0)+(-$N73/30-INT(-$N73/30))*SUMIFS(58:58,$1:$1,GK$1+INT(-$N73/30)+1)+(INT(-$N73/30)+1--$N73/30)*SUMIFS(58:58,$1:$1,GK$1+INT(-$N73/30))))</f>
        <v>0</v>
      </c>
      <c r="GL73" s="40">
        <f>IF(GL$7="",0,IF(GL$1=MAX($1:$1),$R58-SUM($T73:GK73),IF(GL$1=1,SUMIFS(58:58,$1:$1,"&gt;="&amp;1,$1:$1,"&lt;="&amp;INT(-$N73/30))+(-$N73/30-INT(-$N73/30))*SUMIFS(58:58,$1:$1,INT(-$N73/30)+1),0)+(-$N73/30-INT(-$N73/30))*SUMIFS(58:58,$1:$1,GL$1+INT(-$N73/30)+1)+(INT(-$N73/30)+1--$N73/30)*SUMIFS(58:58,$1:$1,GL$1+INT(-$N73/30))))</f>
        <v>0</v>
      </c>
      <c r="GM73" s="40">
        <f>IF(GM$7="",0,IF(GM$1=MAX($1:$1),$R58-SUM($T73:GL73),IF(GM$1=1,SUMIFS(58:58,$1:$1,"&gt;="&amp;1,$1:$1,"&lt;="&amp;INT(-$N73/30))+(-$N73/30-INT(-$N73/30))*SUMIFS(58:58,$1:$1,INT(-$N73/30)+1),0)+(-$N73/30-INT(-$N73/30))*SUMIFS(58:58,$1:$1,GM$1+INT(-$N73/30)+1)+(INT(-$N73/30)+1--$N73/30)*SUMIFS(58:58,$1:$1,GM$1+INT(-$N73/30))))</f>
        <v>0</v>
      </c>
      <c r="GN73" s="40">
        <f>IF(GN$7="",0,IF(GN$1=MAX($1:$1),$R58-SUM($T73:GM73),IF(GN$1=1,SUMIFS(58:58,$1:$1,"&gt;="&amp;1,$1:$1,"&lt;="&amp;INT(-$N73/30))+(-$N73/30-INT(-$N73/30))*SUMIFS(58:58,$1:$1,INT(-$N73/30)+1),0)+(-$N73/30-INT(-$N73/30))*SUMIFS(58:58,$1:$1,GN$1+INT(-$N73/30)+1)+(INT(-$N73/30)+1--$N73/30)*SUMIFS(58:58,$1:$1,GN$1+INT(-$N73/30))))</f>
        <v>0</v>
      </c>
      <c r="GO73" s="40">
        <f>IF(GO$7="",0,IF(GO$1=MAX($1:$1),$R58-SUM($T73:GN73),IF(GO$1=1,SUMIFS(58:58,$1:$1,"&gt;="&amp;1,$1:$1,"&lt;="&amp;INT(-$N73/30))+(-$N73/30-INT(-$N73/30))*SUMIFS(58:58,$1:$1,INT(-$N73/30)+1),0)+(-$N73/30-INT(-$N73/30))*SUMIFS(58:58,$1:$1,GO$1+INT(-$N73/30)+1)+(INT(-$N73/30)+1--$N73/30)*SUMIFS(58:58,$1:$1,GO$1+INT(-$N73/30))))</f>
        <v>0</v>
      </c>
      <c r="GP73" s="40">
        <f>IF(GP$7="",0,IF(GP$1=MAX($1:$1),$R58-SUM($T73:GO73),IF(GP$1=1,SUMIFS(58:58,$1:$1,"&gt;="&amp;1,$1:$1,"&lt;="&amp;INT(-$N73/30))+(-$N73/30-INT(-$N73/30))*SUMIFS(58:58,$1:$1,INT(-$N73/30)+1),0)+(-$N73/30-INT(-$N73/30))*SUMIFS(58:58,$1:$1,GP$1+INT(-$N73/30)+1)+(INT(-$N73/30)+1--$N73/30)*SUMIFS(58:58,$1:$1,GP$1+INT(-$N73/30))))</f>
        <v>0</v>
      </c>
      <c r="GQ73" s="40">
        <f>IF(GQ$7="",0,IF(GQ$1=MAX($1:$1),$R58-SUM($T73:GP73),IF(GQ$1=1,SUMIFS(58:58,$1:$1,"&gt;="&amp;1,$1:$1,"&lt;="&amp;INT(-$N73/30))+(-$N73/30-INT(-$N73/30))*SUMIFS(58:58,$1:$1,INT(-$N73/30)+1),0)+(-$N73/30-INT(-$N73/30))*SUMIFS(58:58,$1:$1,GQ$1+INT(-$N73/30)+1)+(INT(-$N73/30)+1--$N73/30)*SUMIFS(58:58,$1:$1,GQ$1+INT(-$N73/30))))</f>
        <v>0</v>
      </c>
      <c r="GR73" s="40">
        <f>IF(GR$7="",0,IF(GR$1=MAX($1:$1),$R58-SUM($T73:GQ73),IF(GR$1=1,SUMIFS(58:58,$1:$1,"&gt;="&amp;1,$1:$1,"&lt;="&amp;INT(-$N73/30))+(-$N73/30-INT(-$N73/30))*SUMIFS(58:58,$1:$1,INT(-$N73/30)+1),0)+(-$N73/30-INT(-$N73/30))*SUMIFS(58:58,$1:$1,GR$1+INT(-$N73/30)+1)+(INT(-$N73/30)+1--$N73/30)*SUMIFS(58:58,$1:$1,GR$1+INT(-$N73/30))))</f>
        <v>0</v>
      </c>
      <c r="GS73" s="40">
        <f>IF(GS$7="",0,IF(GS$1=MAX($1:$1),$R58-SUM($T73:GR73),IF(GS$1=1,SUMIFS(58:58,$1:$1,"&gt;="&amp;1,$1:$1,"&lt;="&amp;INT(-$N73/30))+(-$N73/30-INT(-$N73/30))*SUMIFS(58:58,$1:$1,INT(-$N73/30)+1),0)+(-$N73/30-INT(-$N73/30))*SUMIFS(58:58,$1:$1,GS$1+INT(-$N73/30)+1)+(INT(-$N73/30)+1--$N73/30)*SUMIFS(58:58,$1:$1,GS$1+INT(-$N73/30))))</f>
        <v>0</v>
      </c>
      <c r="GT73" s="40">
        <f>IF(GT$7="",0,IF(GT$1=MAX($1:$1),$R58-SUM($T73:GS73),IF(GT$1=1,SUMIFS(58:58,$1:$1,"&gt;="&amp;1,$1:$1,"&lt;="&amp;INT(-$N73/30))+(-$N73/30-INT(-$N73/30))*SUMIFS(58:58,$1:$1,INT(-$N73/30)+1),0)+(-$N73/30-INT(-$N73/30))*SUMIFS(58:58,$1:$1,GT$1+INT(-$N73/30)+1)+(INT(-$N73/30)+1--$N73/30)*SUMIFS(58:58,$1:$1,GT$1+INT(-$N73/30))))</f>
        <v>0</v>
      </c>
      <c r="GU73" s="40">
        <f>IF(GU$7="",0,IF(GU$1=MAX($1:$1),$R58-SUM($T73:GT73),IF(GU$1=1,SUMIFS(58:58,$1:$1,"&gt;="&amp;1,$1:$1,"&lt;="&amp;INT(-$N73/30))+(-$N73/30-INT(-$N73/30))*SUMIFS(58:58,$1:$1,INT(-$N73/30)+1),0)+(-$N73/30-INT(-$N73/30))*SUMIFS(58:58,$1:$1,GU$1+INT(-$N73/30)+1)+(INT(-$N73/30)+1--$N73/30)*SUMIFS(58:58,$1:$1,GU$1+INT(-$N73/30))))</f>
        <v>0</v>
      </c>
      <c r="GV73" s="40">
        <f>IF(GV$7="",0,IF(GV$1=MAX($1:$1),$R58-SUM($T73:GU73),IF(GV$1=1,SUMIFS(58:58,$1:$1,"&gt;="&amp;1,$1:$1,"&lt;="&amp;INT(-$N73/30))+(-$N73/30-INT(-$N73/30))*SUMIFS(58:58,$1:$1,INT(-$N73/30)+1),0)+(-$N73/30-INT(-$N73/30))*SUMIFS(58:58,$1:$1,GV$1+INT(-$N73/30)+1)+(INT(-$N73/30)+1--$N73/30)*SUMIFS(58:58,$1:$1,GV$1+INT(-$N73/30))))</f>
        <v>0</v>
      </c>
      <c r="GW73" s="40">
        <f>IF(GW$7="",0,IF(GW$1=MAX($1:$1),$R58-SUM($T73:GV73),IF(GW$1=1,SUMIFS(58:58,$1:$1,"&gt;="&amp;1,$1:$1,"&lt;="&amp;INT(-$N73/30))+(-$N73/30-INT(-$N73/30))*SUMIFS(58:58,$1:$1,INT(-$N73/30)+1),0)+(-$N73/30-INT(-$N73/30))*SUMIFS(58:58,$1:$1,GW$1+INT(-$N73/30)+1)+(INT(-$N73/30)+1--$N73/30)*SUMIFS(58:58,$1:$1,GW$1+INT(-$N73/30))))</f>
        <v>0</v>
      </c>
      <c r="GX73" s="40">
        <f>IF(GX$7="",0,IF(GX$1=MAX($1:$1),$R58-SUM($T73:GW73),IF(GX$1=1,SUMIFS(58:58,$1:$1,"&gt;="&amp;1,$1:$1,"&lt;="&amp;INT(-$N73/30))+(-$N73/30-INT(-$N73/30))*SUMIFS(58:58,$1:$1,INT(-$N73/30)+1),0)+(-$N73/30-INT(-$N73/30))*SUMIFS(58:58,$1:$1,GX$1+INT(-$N73/30)+1)+(INT(-$N73/30)+1--$N73/30)*SUMIFS(58:58,$1:$1,GX$1+INT(-$N73/30))))</f>
        <v>0</v>
      </c>
      <c r="GY73" s="40">
        <f>IF(GY$7="",0,IF(GY$1=MAX($1:$1),$R58-SUM($T73:GX73),IF(GY$1=1,SUMIFS(58:58,$1:$1,"&gt;="&amp;1,$1:$1,"&lt;="&amp;INT(-$N73/30))+(-$N73/30-INT(-$N73/30))*SUMIFS(58:58,$1:$1,INT(-$N73/30)+1),0)+(-$N73/30-INT(-$N73/30))*SUMIFS(58:58,$1:$1,GY$1+INT(-$N73/30)+1)+(INT(-$N73/30)+1--$N73/30)*SUMIFS(58:58,$1:$1,GY$1+INT(-$N73/30))))</f>
        <v>0</v>
      </c>
      <c r="GZ73" s="40">
        <f>IF(GZ$7="",0,IF(GZ$1=MAX($1:$1),$R58-SUM($T73:GY73),IF(GZ$1=1,SUMIFS(58:58,$1:$1,"&gt;="&amp;1,$1:$1,"&lt;="&amp;INT(-$N73/30))+(-$N73/30-INT(-$N73/30))*SUMIFS(58:58,$1:$1,INT(-$N73/30)+1),0)+(-$N73/30-INT(-$N73/30))*SUMIFS(58:58,$1:$1,GZ$1+INT(-$N73/30)+1)+(INT(-$N73/30)+1--$N73/30)*SUMIFS(58:58,$1:$1,GZ$1+INT(-$N73/30))))</f>
        <v>0</v>
      </c>
      <c r="HA73" s="40">
        <f>IF(HA$7="",0,IF(HA$1=MAX($1:$1),$R58-SUM($T73:GZ73),IF(HA$1=1,SUMIFS(58:58,$1:$1,"&gt;="&amp;1,$1:$1,"&lt;="&amp;INT(-$N73/30))+(-$N73/30-INT(-$N73/30))*SUMIFS(58:58,$1:$1,INT(-$N73/30)+1),0)+(-$N73/30-INT(-$N73/30))*SUMIFS(58:58,$1:$1,HA$1+INT(-$N73/30)+1)+(INT(-$N73/30)+1--$N73/30)*SUMIFS(58:58,$1:$1,HA$1+INT(-$N73/30))))</f>
        <v>0</v>
      </c>
      <c r="HB73" s="40">
        <f>IF(HB$7="",0,IF(HB$1=MAX($1:$1),$R58-SUM($T73:HA73),IF(HB$1=1,SUMIFS(58:58,$1:$1,"&gt;="&amp;1,$1:$1,"&lt;="&amp;INT(-$N73/30))+(-$N73/30-INT(-$N73/30))*SUMIFS(58:58,$1:$1,INT(-$N73/30)+1),0)+(-$N73/30-INT(-$N73/30))*SUMIFS(58:58,$1:$1,HB$1+INT(-$N73/30)+1)+(INT(-$N73/30)+1--$N73/30)*SUMIFS(58:58,$1:$1,HB$1+INT(-$N73/30))))</f>
        <v>0</v>
      </c>
      <c r="HC73" s="40">
        <f>IF(HC$7="",0,IF(HC$1=MAX($1:$1),$R58-SUM($T73:HB73),IF(HC$1=1,SUMIFS(58:58,$1:$1,"&gt;="&amp;1,$1:$1,"&lt;="&amp;INT(-$N73/30))+(-$N73/30-INT(-$N73/30))*SUMIFS(58:58,$1:$1,INT(-$N73/30)+1),0)+(-$N73/30-INT(-$N73/30))*SUMIFS(58:58,$1:$1,HC$1+INT(-$N73/30)+1)+(INT(-$N73/30)+1--$N73/30)*SUMIFS(58:58,$1:$1,HC$1+INT(-$N73/30))))</f>
        <v>0</v>
      </c>
      <c r="HD73" s="40">
        <f>IF(HD$7="",0,IF(HD$1=MAX($1:$1),$R58-SUM($T73:HC73),IF(HD$1=1,SUMIFS(58:58,$1:$1,"&gt;="&amp;1,$1:$1,"&lt;="&amp;INT(-$N73/30))+(-$N73/30-INT(-$N73/30))*SUMIFS(58:58,$1:$1,INT(-$N73/30)+1),0)+(-$N73/30-INT(-$N73/30))*SUMIFS(58:58,$1:$1,HD$1+INT(-$N73/30)+1)+(INT(-$N73/30)+1--$N73/30)*SUMIFS(58:58,$1:$1,HD$1+INT(-$N73/30))))</f>
        <v>0</v>
      </c>
      <c r="HE73" s="40">
        <f>IF(HE$7="",0,IF(HE$1=MAX($1:$1),$R58-SUM($T73:HD73),IF(HE$1=1,SUMIFS(58:58,$1:$1,"&gt;="&amp;1,$1:$1,"&lt;="&amp;INT(-$N73/30))+(-$N73/30-INT(-$N73/30))*SUMIFS(58:58,$1:$1,INT(-$N73/30)+1),0)+(-$N73/30-INT(-$N73/30))*SUMIFS(58:58,$1:$1,HE$1+INT(-$N73/30)+1)+(INT(-$N73/30)+1--$N73/30)*SUMIFS(58:58,$1:$1,HE$1+INT(-$N73/30))))</f>
        <v>0</v>
      </c>
      <c r="HF73" s="40">
        <f>IF(HF$7="",0,IF(HF$1=MAX($1:$1),$R58-SUM($T73:HE73),IF(HF$1=1,SUMIFS(58:58,$1:$1,"&gt;="&amp;1,$1:$1,"&lt;="&amp;INT(-$N73/30))+(-$N73/30-INT(-$N73/30))*SUMIFS(58:58,$1:$1,INT(-$N73/30)+1),0)+(-$N73/30-INT(-$N73/30))*SUMIFS(58:58,$1:$1,HF$1+INT(-$N73/30)+1)+(INT(-$N73/30)+1--$N73/30)*SUMIFS(58:58,$1:$1,HF$1+INT(-$N73/30))))</f>
        <v>0</v>
      </c>
      <c r="HG73" s="40">
        <f>IF(HG$7="",0,IF(HG$1=MAX($1:$1),$R58-SUM($T73:HF73),IF(HG$1=1,SUMIFS(58:58,$1:$1,"&gt;="&amp;1,$1:$1,"&lt;="&amp;INT(-$N73/30))+(-$N73/30-INT(-$N73/30))*SUMIFS(58:58,$1:$1,INT(-$N73/30)+1),0)+(-$N73/30-INT(-$N73/30))*SUMIFS(58:58,$1:$1,HG$1+INT(-$N73/30)+1)+(INT(-$N73/30)+1--$N73/30)*SUMIFS(58:58,$1:$1,HG$1+INT(-$N73/30))))</f>
        <v>0</v>
      </c>
      <c r="HH73" s="40">
        <f>IF(HH$7="",0,IF(HH$1=MAX($1:$1),$R58-SUM($T73:HG73),IF(HH$1=1,SUMIFS(58:58,$1:$1,"&gt;="&amp;1,$1:$1,"&lt;="&amp;INT(-$N73/30))+(-$N73/30-INT(-$N73/30))*SUMIFS(58:58,$1:$1,INT(-$N73/30)+1),0)+(-$N73/30-INT(-$N73/30))*SUMIFS(58:58,$1:$1,HH$1+INT(-$N73/30)+1)+(INT(-$N73/30)+1--$N73/30)*SUMIFS(58:58,$1:$1,HH$1+INT(-$N73/30))))</f>
        <v>0</v>
      </c>
      <c r="HI73" s="40">
        <f>IF(HI$7="",0,IF(HI$1=MAX($1:$1),$R58-SUM($T73:HH73),IF(HI$1=1,SUMIFS(58:58,$1:$1,"&gt;="&amp;1,$1:$1,"&lt;="&amp;INT(-$N73/30))+(-$N73/30-INT(-$N73/30))*SUMIFS(58:58,$1:$1,INT(-$N73/30)+1),0)+(-$N73/30-INT(-$N73/30))*SUMIFS(58:58,$1:$1,HI$1+INT(-$N73/30)+1)+(INT(-$N73/30)+1--$N73/30)*SUMIFS(58:58,$1:$1,HI$1+INT(-$N73/30))))</f>
        <v>0</v>
      </c>
      <c r="HJ73" s="40">
        <f>IF(HJ$7="",0,IF(HJ$1=MAX($1:$1),$R58-SUM($T73:HI73),IF(HJ$1=1,SUMIFS(58:58,$1:$1,"&gt;="&amp;1,$1:$1,"&lt;="&amp;INT(-$N73/30))+(-$N73/30-INT(-$N73/30))*SUMIFS(58:58,$1:$1,INT(-$N73/30)+1),0)+(-$N73/30-INT(-$N73/30))*SUMIFS(58:58,$1:$1,HJ$1+INT(-$N73/30)+1)+(INT(-$N73/30)+1--$N73/30)*SUMIFS(58:58,$1:$1,HJ$1+INT(-$N73/30))))</f>
        <v>0</v>
      </c>
      <c r="HK73" s="40">
        <f>IF(HK$7="",0,IF(HK$1=MAX($1:$1),$R58-SUM($T73:HJ73),IF(HK$1=1,SUMIFS(58:58,$1:$1,"&gt;="&amp;1,$1:$1,"&lt;="&amp;INT(-$N73/30))+(-$N73/30-INT(-$N73/30))*SUMIFS(58:58,$1:$1,INT(-$N73/30)+1),0)+(-$N73/30-INT(-$N73/30))*SUMIFS(58:58,$1:$1,HK$1+INT(-$N73/30)+1)+(INT(-$N73/30)+1--$N73/30)*SUMIFS(58:58,$1:$1,HK$1+INT(-$N73/30))))</f>
        <v>0</v>
      </c>
      <c r="HL73" s="40">
        <f>IF(HL$7="",0,IF(HL$1=MAX($1:$1),$R58-SUM($T73:HK73),IF(HL$1=1,SUMIFS(58:58,$1:$1,"&gt;="&amp;1,$1:$1,"&lt;="&amp;INT(-$N73/30))+(-$N73/30-INT(-$N73/30))*SUMIFS(58:58,$1:$1,INT(-$N73/30)+1),0)+(-$N73/30-INT(-$N73/30))*SUMIFS(58:58,$1:$1,HL$1+INT(-$N73/30)+1)+(INT(-$N73/30)+1--$N73/30)*SUMIFS(58:58,$1:$1,HL$1+INT(-$N73/30))))</f>
        <v>0</v>
      </c>
      <c r="HM73" s="40">
        <f>IF(HM$7="",0,IF(HM$1=MAX($1:$1),$R58-SUM($T73:HL73),IF(HM$1=1,SUMIFS(58:58,$1:$1,"&gt;="&amp;1,$1:$1,"&lt;="&amp;INT(-$N73/30))+(-$N73/30-INT(-$N73/30))*SUMIFS(58:58,$1:$1,INT(-$N73/30)+1),0)+(-$N73/30-INT(-$N73/30))*SUMIFS(58:58,$1:$1,HM$1+INT(-$N73/30)+1)+(INT(-$N73/30)+1--$N73/30)*SUMIFS(58:58,$1:$1,HM$1+INT(-$N73/30))))</f>
        <v>0</v>
      </c>
      <c r="HN73" s="40">
        <f>IF(HN$7="",0,IF(HN$1=MAX($1:$1),$R58-SUM($T73:HM73),IF(HN$1=1,SUMIFS(58:58,$1:$1,"&gt;="&amp;1,$1:$1,"&lt;="&amp;INT(-$N73/30))+(-$N73/30-INT(-$N73/30))*SUMIFS(58:58,$1:$1,INT(-$N73/30)+1),0)+(-$N73/30-INT(-$N73/30))*SUMIFS(58:58,$1:$1,HN$1+INT(-$N73/30)+1)+(INT(-$N73/30)+1--$N73/30)*SUMIFS(58:58,$1:$1,HN$1+INT(-$N73/30))))</f>
        <v>0</v>
      </c>
      <c r="HO73" s="40">
        <f>IF(HO$7="",0,IF(HO$1=MAX($1:$1),$R58-SUM($T73:HN73),IF(HO$1=1,SUMIFS(58:58,$1:$1,"&gt;="&amp;1,$1:$1,"&lt;="&amp;INT(-$N73/30))+(-$N73/30-INT(-$N73/30))*SUMIFS(58:58,$1:$1,INT(-$N73/30)+1),0)+(-$N73/30-INT(-$N73/30))*SUMIFS(58:58,$1:$1,HO$1+INT(-$N73/30)+1)+(INT(-$N73/30)+1--$N73/30)*SUMIFS(58:58,$1:$1,HO$1+INT(-$N73/30))))</f>
        <v>0</v>
      </c>
      <c r="HP73" s="40">
        <f>IF(HP$7="",0,IF(HP$1=MAX($1:$1),$R58-SUM($T73:HO73),IF(HP$1=1,SUMIFS(58:58,$1:$1,"&gt;="&amp;1,$1:$1,"&lt;="&amp;INT(-$N73/30))+(-$N73/30-INT(-$N73/30))*SUMIFS(58:58,$1:$1,INT(-$N73/30)+1),0)+(-$N73/30-INT(-$N73/30))*SUMIFS(58:58,$1:$1,HP$1+INT(-$N73/30)+1)+(INT(-$N73/30)+1--$N73/30)*SUMIFS(58:58,$1:$1,HP$1+INT(-$N73/30))))</f>
        <v>0</v>
      </c>
      <c r="HQ73" s="40">
        <f>IF(HQ$7="",0,IF(HQ$1=MAX($1:$1),$R58-SUM($T73:HP73),IF(HQ$1=1,SUMIFS(58:58,$1:$1,"&gt;="&amp;1,$1:$1,"&lt;="&amp;INT(-$N73/30))+(-$N73/30-INT(-$N73/30))*SUMIFS(58:58,$1:$1,INT(-$N73/30)+1),0)+(-$N73/30-INT(-$N73/30))*SUMIFS(58:58,$1:$1,HQ$1+INT(-$N73/30)+1)+(INT(-$N73/30)+1--$N73/30)*SUMIFS(58:58,$1:$1,HQ$1+INT(-$N73/30))))</f>
        <v>0</v>
      </c>
      <c r="HR73" s="40">
        <f>IF(HR$7="",0,IF(HR$1=MAX($1:$1),$R58-SUM($T73:HQ73),IF(HR$1=1,SUMIFS(58:58,$1:$1,"&gt;="&amp;1,$1:$1,"&lt;="&amp;INT(-$N73/30))+(-$N73/30-INT(-$N73/30))*SUMIFS(58:58,$1:$1,INT(-$N73/30)+1),0)+(-$N73/30-INT(-$N73/30))*SUMIFS(58:58,$1:$1,HR$1+INT(-$N73/30)+1)+(INT(-$N73/30)+1--$N73/30)*SUMIFS(58:58,$1:$1,HR$1+INT(-$N73/30))))</f>
        <v>0</v>
      </c>
      <c r="HS73" s="40">
        <f>IF(HS$7="",0,IF(HS$1=MAX($1:$1),$R58-SUM($T73:HR73),IF(HS$1=1,SUMIFS(58:58,$1:$1,"&gt;="&amp;1,$1:$1,"&lt;="&amp;INT(-$N73/30))+(-$N73/30-INT(-$N73/30))*SUMIFS(58:58,$1:$1,INT(-$N73/30)+1),0)+(-$N73/30-INT(-$N73/30))*SUMIFS(58:58,$1:$1,HS$1+INT(-$N73/30)+1)+(INT(-$N73/30)+1--$N73/30)*SUMIFS(58:58,$1:$1,HS$1+INT(-$N73/30))))</f>
        <v>0</v>
      </c>
      <c r="HT73" s="40">
        <f>IF(HT$7="",0,IF(HT$1=MAX($1:$1),$R58-SUM($T73:HS73),IF(HT$1=1,SUMIFS(58:58,$1:$1,"&gt;="&amp;1,$1:$1,"&lt;="&amp;INT(-$N73/30))+(-$N73/30-INT(-$N73/30))*SUMIFS(58:58,$1:$1,INT(-$N73/30)+1),0)+(-$N73/30-INT(-$N73/30))*SUMIFS(58:58,$1:$1,HT$1+INT(-$N73/30)+1)+(INT(-$N73/30)+1--$N73/30)*SUMIFS(58:58,$1:$1,HT$1+INT(-$N73/30))))</f>
        <v>0</v>
      </c>
      <c r="HU73" s="40">
        <f>IF(HU$7="",0,IF(HU$1=MAX($1:$1),$R58-SUM($T73:HT73),IF(HU$1=1,SUMIFS(58:58,$1:$1,"&gt;="&amp;1,$1:$1,"&lt;="&amp;INT(-$N73/30))+(-$N73/30-INT(-$N73/30))*SUMIFS(58:58,$1:$1,INT(-$N73/30)+1),0)+(-$N73/30-INT(-$N73/30))*SUMIFS(58:58,$1:$1,HU$1+INT(-$N73/30)+1)+(INT(-$N73/30)+1--$N73/30)*SUMIFS(58:58,$1:$1,HU$1+INT(-$N73/30))))</f>
        <v>0</v>
      </c>
      <c r="HV73" s="40">
        <f>IF(HV$7="",0,IF(HV$1=MAX($1:$1),$R58-SUM($T73:HU73),IF(HV$1=1,SUMIFS(58:58,$1:$1,"&gt;="&amp;1,$1:$1,"&lt;="&amp;INT(-$N73/30))+(-$N73/30-INT(-$N73/30))*SUMIFS(58:58,$1:$1,INT(-$N73/30)+1),0)+(-$N73/30-INT(-$N73/30))*SUMIFS(58:58,$1:$1,HV$1+INT(-$N73/30)+1)+(INT(-$N73/30)+1--$N73/30)*SUMIFS(58:58,$1:$1,HV$1+INT(-$N73/30))))</f>
        <v>0</v>
      </c>
      <c r="HW73" s="40">
        <f>IF(HW$7="",0,IF(HW$1=MAX($1:$1),$R58-SUM($T73:HV73),IF(HW$1=1,SUMIFS(58:58,$1:$1,"&gt;="&amp;1,$1:$1,"&lt;="&amp;INT(-$N73/30))+(-$N73/30-INT(-$N73/30))*SUMIFS(58:58,$1:$1,INT(-$N73/30)+1),0)+(-$N73/30-INT(-$N73/30))*SUMIFS(58:58,$1:$1,HW$1+INT(-$N73/30)+1)+(INT(-$N73/30)+1--$N73/30)*SUMIFS(58:58,$1:$1,HW$1+INT(-$N73/30))))</f>
        <v>0</v>
      </c>
      <c r="HX73" s="40">
        <f>IF(HX$7="",0,IF(HX$1=MAX($1:$1),$R58-SUM($T73:HW73),IF(HX$1=1,SUMIFS(58:58,$1:$1,"&gt;="&amp;1,$1:$1,"&lt;="&amp;INT(-$N73/30))+(-$N73/30-INT(-$N73/30))*SUMIFS(58:58,$1:$1,INT(-$N73/30)+1),0)+(-$N73/30-INT(-$N73/30))*SUMIFS(58:58,$1:$1,HX$1+INT(-$N73/30)+1)+(INT(-$N73/30)+1--$N73/30)*SUMIFS(58:58,$1:$1,HX$1+INT(-$N73/30))))</f>
        <v>0</v>
      </c>
      <c r="HY73" s="40">
        <f>IF(HY$7="",0,IF(HY$1=MAX($1:$1),$R58-SUM($T73:HX73),IF(HY$1=1,SUMIFS(58:58,$1:$1,"&gt;="&amp;1,$1:$1,"&lt;="&amp;INT(-$N73/30))+(-$N73/30-INT(-$N73/30))*SUMIFS(58:58,$1:$1,INT(-$N73/30)+1),0)+(-$N73/30-INT(-$N73/30))*SUMIFS(58:58,$1:$1,HY$1+INT(-$N73/30)+1)+(INT(-$N73/30)+1--$N73/30)*SUMIFS(58:58,$1:$1,HY$1+INT(-$N73/30))))</f>
        <v>0</v>
      </c>
      <c r="HZ73" s="40">
        <f>IF(HZ$7="",0,IF(HZ$1=MAX($1:$1),$R58-SUM($T73:HY73),IF(HZ$1=1,SUMIFS(58:58,$1:$1,"&gt;="&amp;1,$1:$1,"&lt;="&amp;INT(-$N73/30))+(-$N73/30-INT(-$N73/30))*SUMIFS(58:58,$1:$1,INT(-$N73/30)+1),0)+(-$N73/30-INT(-$N73/30))*SUMIFS(58:58,$1:$1,HZ$1+INT(-$N73/30)+1)+(INT(-$N73/30)+1--$N73/30)*SUMIFS(58:58,$1:$1,HZ$1+INT(-$N73/30))))</f>
        <v>0</v>
      </c>
      <c r="IA73" s="40">
        <f>IF(IA$7="",0,IF(IA$1=MAX($1:$1),$R58-SUM($T73:HZ73),IF(IA$1=1,SUMIFS(58:58,$1:$1,"&gt;="&amp;1,$1:$1,"&lt;="&amp;INT(-$N73/30))+(-$N73/30-INT(-$N73/30))*SUMIFS(58:58,$1:$1,INT(-$N73/30)+1),0)+(-$N73/30-INT(-$N73/30))*SUMIFS(58:58,$1:$1,IA$1+INT(-$N73/30)+1)+(INT(-$N73/30)+1--$N73/30)*SUMIFS(58:58,$1:$1,IA$1+INT(-$N73/30))))</f>
        <v>0</v>
      </c>
      <c r="IB73" s="40">
        <f>IF(IB$7="",0,IF(IB$1=MAX($1:$1),$R58-SUM($T73:IA73),IF(IB$1=1,SUMIFS(58:58,$1:$1,"&gt;="&amp;1,$1:$1,"&lt;="&amp;INT(-$N73/30))+(-$N73/30-INT(-$N73/30))*SUMIFS(58:58,$1:$1,INT(-$N73/30)+1),0)+(-$N73/30-INT(-$N73/30))*SUMIFS(58:58,$1:$1,IB$1+INT(-$N73/30)+1)+(INT(-$N73/30)+1--$N73/30)*SUMIFS(58:58,$1:$1,IB$1+INT(-$N73/30))))</f>
        <v>0</v>
      </c>
      <c r="IC73" s="40">
        <f>IF(IC$7="",0,IF(IC$1=MAX($1:$1),$R58-SUM($T73:IB73),IF(IC$1=1,SUMIFS(58:58,$1:$1,"&gt;="&amp;1,$1:$1,"&lt;="&amp;INT(-$N73/30))+(-$N73/30-INT(-$N73/30))*SUMIFS(58:58,$1:$1,INT(-$N73/30)+1),0)+(-$N73/30-INT(-$N73/30))*SUMIFS(58:58,$1:$1,IC$1+INT(-$N73/30)+1)+(INT(-$N73/30)+1--$N73/30)*SUMIFS(58:58,$1:$1,IC$1+INT(-$N73/30))))</f>
        <v>0</v>
      </c>
      <c r="ID73" s="40">
        <f>IF(ID$7="",0,IF(ID$1=MAX($1:$1),$R58-SUM($T73:IC73),IF(ID$1=1,SUMIFS(58:58,$1:$1,"&gt;="&amp;1,$1:$1,"&lt;="&amp;INT(-$N73/30))+(-$N73/30-INT(-$N73/30))*SUMIFS(58:58,$1:$1,INT(-$N73/30)+1),0)+(-$N73/30-INT(-$N73/30))*SUMIFS(58:58,$1:$1,ID$1+INT(-$N73/30)+1)+(INT(-$N73/30)+1--$N73/30)*SUMIFS(58:58,$1:$1,ID$1+INT(-$N73/30))))</f>
        <v>0</v>
      </c>
      <c r="IE73" s="40">
        <f>IF(IE$7="",0,IF(IE$1=MAX($1:$1),$R58-SUM($T73:ID73),IF(IE$1=1,SUMIFS(58:58,$1:$1,"&gt;="&amp;1,$1:$1,"&lt;="&amp;INT(-$N73/30))+(-$N73/30-INT(-$N73/30))*SUMIFS(58:58,$1:$1,INT(-$N73/30)+1),0)+(-$N73/30-INT(-$N73/30))*SUMIFS(58:58,$1:$1,IE$1+INT(-$N73/30)+1)+(INT(-$N73/30)+1--$N73/30)*SUMIFS(58:58,$1:$1,IE$1+INT(-$N73/30))))</f>
        <v>0</v>
      </c>
      <c r="IF73" s="40">
        <f>IF(IF$7="",0,IF(IF$1=MAX($1:$1),$R58-SUM($T73:IE73),IF(IF$1=1,SUMIFS(58:58,$1:$1,"&gt;="&amp;1,$1:$1,"&lt;="&amp;INT(-$N73/30))+(-$N73/30-INT(-$N73/30))*SUMIFS(58:58,$1:$1,INT(-$N73/30)+1),0)+(-$N73/30-INT(-$N73/30))*SUMIFS(58:58,$1:$1,IF$1+INT(-$N73/30)+1)+(INT(-$N73/30)+1--$N73/30)*SUMIFS(58:58,$1:$1,IF$1+INT(-$N73/30))))</f>
        <v>0</v>
      </c>
      <c r="IG73" s="40">
        <f>IF(IG$7="",0,IF(IG$1=MAX($1:$1),$R58-SUM($T73:IF73),IF(IG$1=1,SUMIFS(58:58,$1:$1,"&gt;="&amp;1,$1:$1,"&lt;="&amp;INT(-$N73/30))+(-$N73/30-INT(-$N73/30))*SUMIFS(58:58,$1:$1,INT(-$N73/30)+1),0)+(-$N73/30-INT(-$N73/30))*SUMIFS(58:58,$1:$1,IG$1+INT(-$N73/30)+1)+(INT(-$N73/30)+1--$N73/30)*SUMIFS(58:58,$1:$1,IG$1+INT(-$N73/30))))</f>
        <v>0</v>
      </c>
      <c r="IH73" s="40">
        <f>IF(IH$7="",0,IF(IH$1=MAX($1:$1),$R58-SUM($T73:IG73),IF(IH$1=1,SUMIFS(58:58,$1:$1,"&gt;="&amp;1,$1:$1,"&lt;="&amp;INT(-$N73/30))+(-$N73/30-INT(-$N73/30))*SUMIFS(58:58,$1:$1,INT(-$N73/30)+1),0)+(-$N73/30-INT(-$N73/30))*SUMIFS(58:58,$1:$1,IH$1+INT(-$N73/30)+1)+(INT(-$N73/30)+1--$N73/30)*SUMIFS(58:58,$1:$1,IH$1+INT(-$N73/30))))</f>
        <v>0</v>
      </c>
      <c r="II73" s="40">
        <f>IF(II$7="",0,IF(II$1=MAX($1:$1),$R58-SUM($T73:IH73),IF(II$1=1,SUMIFS(58:58,$1:$1,"&gt;="&amp;1,$1:$1,"&lt;="&amp;INT(-$N73/30))+(-$N73/30-INT(-$N73/30))*SUMIFS(58:58,$1:$1,INT(-$N73/30)+1),0)+(-$N73/30-INT(-$N73/30))*SUMIFS(58:58,$1:$1,II$1+INT(-$N73/30)+1)+(INT(-$N73/30)+1--$N73/30)*SUMIFS(58:58,$1:$1,II$1+INT(-$N73/30))))</f>
        <v>0</v>
      </c>
      <c r="IJ73" s="40">
        <f>IF(IJ$7="",0,IF(IJ$1=MAX($1:$1),$R58-SUM($T73:II73),IF(IJ$1=1,SUMIFS(58:58,$1:$1,"&gt;="&amp;1,$1:$1,"&lt;="&amp;INT(-$N73/30))+(-$N73/30-INT(-$N73/30))*SUMIFS(58:58,$1:$1,INT(-$N73/30)+1),0)+(-$N73/30-INT(-$N73/30))*SUMIFS(58:58,$1:$1,IJ$1+INT(-$N73/30)+1)+(INT(-$N73/30)+1--$N73/30)*SUMIFS(58:58,$1:$1,IJ$1+INT(-$N73/30))))</f>
        <v>0</v>
      </c>
      <c r="IK73" s="40">
        <f>IF(IK$7="",0,IF(IK$1=MAX($1:$1),$R58-SUM($T73:IJ73),IF(IK$1=1,SUMIFS(58:58,$1:$1,"&gt;="&amp;1,$1:$1,"&lt;="&amp;INT(-$N73/30))+(-$N73/30-INT(-$N73/30))*SUMIFS(58:58,$1:$1,INT(-$N73/30)+1),0)+(-$N73/30-INT(-$N73/30))*SUMIFS(58:58,$1:$1,IK$1+INT(-$N73/30)+1)+(INT(-$N73/30)+1--$N73/30)*SUMIFS(58:58,$1:$1,IK$1+INT(-$N73/30))))</f>
        <v>0</v>
      </c>
      <c r="IL73" s="40">
        <f>IF(IL$7="",0,IF(IL$1=MAX($1:$1),$R58-SUM($T73:IK73),IF(IL$1=1,SUMIFS(58:58,$1:$1,"&gt;="&amp;1,$1:$1,"&lt;="&amp;INT(-$N73/30))+(-$N73/30-INT(-$N73/30))*SUMIFS(58:58,$1:$1,INT(-$N73/30)+1),0)+(-$N73/30-INT(-$N73/30))*SUMIFS(58:58,$1:$1,IL$1+INT(-$N73/30)+1)+(INT(-$N73/30)+1--$N73/30)*SUMIFS(58:58,$1:$1,IL$1+INT(-$N73/30))))</f>
        <v>0</v>
      </c>
      <c r="IM73" s="40">
        <f>IF(IM$7="",0,IF(IM$1=MAX($1:$1),$R58-SUM($T73:IL73),IF(IM$1=1,SUMIFS(58:58,$1:$1,"&gt;="&amp;1,$1:$1,"&lt;="&amp;INT(-$N73/30))+(-$N73/30-INT(-$N73/30))*SUMIFS(58:58,$1:$1,INT(-$N73/30)+1),0)+(-$N73/30-INT(-$N73/30))*SUMIFS(58:58,$1:$1,IM$1+INT(-$N73/30)+1)+(INT(-$N73/30)+1--$N73/30)*SUMIFS(58:58,$1:$1,IM$1+INT(-$N73/30))))</f>
        <v>0</v>
      </c>
      <c r="IN73" s="40">
        <f>IF(IN$7="",0,IF(IN$1=MAX($1:$1),$R58-SUM($T73:IM73),IF(IN$1=1,SUMIFS(58:58,$1:$1,"&gt;="&amp;1,$1:$1,"&lt;="&amp;INT(-$N73/30))+(-$N73/30-INT(-$N73/30))*SUMIFS(58:58,$1:$1,INT(-$N73/30)+1),0)+(-$N73/30-INT(-$N73/30))*SUMIFS(58:58,$1:$1,IN$1+INT(-$N73/30)+1)+(INT(-$N73/30)+1--$N73/30)*SUMIFS(58:58,$1:$1,IN$1+INT(-$N73/30))))</f>
        <v>0</v>
      </c>
      <c r="IO73" s="40">
        <f>IF(IO$7="",0,IF(IO$1=MAX($1:$1),$R58-SUM($T73:IN73),IF(IO$1=1,SUMIFS(58:58,$1:$1,"&gt;="&amp;1,$1:$1,"&lt;="&amp;INT(-$N73/30))+(-$N73/30-INT(-$N73/30))*SUMIFS(58:58,$1:$1,INT(-$N73/30)+1),0)+(-$N73/30-INT(-$N73/30))*SUMIFS(58:58,$1:$1,IO$1+INT(-$N73/30)+1)+(INT(-$N73/30)+1--$N73/30)*SUMIFS(58:58,$1:$1,IO$1+INT(-$N73/30))))</f>
        <v>0</v>
      </c>
      <c r="IP73" s="40">
        <f>IF(IP$7="",0,IF(IP$1=MAX($1:$1),$R58-SUM($T73:IO73),IF(IP$1=1,SUMIFS(58:58,$1:$1,"&gt;="&amp;1,$1:$1,"&lt;="&amp;INT(-$N73/30))+(-$N73/30-INT(-$N73/30))*SUMIFS(58:58,$1:$1,INT(-$N73/30)+1),0)+(-$N73/30-INT(-$N73/30))*SUMIFS(58:58,$1:$1,IP$1+INT(-$N73/30)+1)+(INT(-$N73/30)+1--$N73/30)*SUMIFS(58:58,$1:$1,IP$1+INT(-$N73/30))))</f>
        <v>0</v>
      </c>
      <c r="IQ73" s="40">
        <f>IF(IQ$7="",0,IF(IQ$1=MAX($1:$1),$R58-SUM($T73:IP73),IF(IQ$1=1,SUMIFS(58:58,$1:$1,"&gt;="&amp;1,$1:$1,"&lt;="&amp;INT(-$N73/30))+(-$N73/30-INT(-$N73/30))*SUMIFS(58:58,$1:$1,INT(-$N73/30)+1),0)+(-$N73/30-INT(-$N73/30))*SUMIFS(58:58,$1:$1,IQ$1+INT(-$N73/30)+1)+(INT(-$N73/30)+1--$N73/30)*SUMIFS(58:58,$1:$1,IQ$1+INT(-$N73/30))))</f>
        <v>0</v>
      </c>
      <c r="IR73" s="40">
        <f>IF(IR$7="",0,IF(IR$1=MAX($1:$1),$R58-SUM($T73:IQ73),IF(IR$1=1,SUMIFS(58:58,$1:$1,"&gt;="&amp;1,$1:$1,"&lt;="&amp;INT(-$N73/30))+(-$N73/30-INT(-$N73/30))*SUMIFS(58:58,$1:$1,INT(-$N73/30)+1),0)+(-$N73/30-INT(-$N73/30))*SUMIFS(58:58,$1:$1,IR$1+INT(-$N73/30)+1)+(INT(-$N73/30)+1--$N73/30)*SUMIFS(58:58,$1:$1,IR$1+INT(-$N73/30))))</f>
        <v>0</v>
      </c>
      <c r="IS73" s="40">
        <f>IF(IS$7="",0,IF(IS$1=MAX($1:$1),$R58-SUM($T73:IR73),IF(IS$1=1,SUMIFS(58:58,$1:$1,"&gt;="&amp;1,$1:$1,"&lt;="&amp;INT(-$N73/30))+(-$N73/30-INT(-$N73/30))*SUMIFS(58:58,$1:$1,INT(-$N73/30)+1),0)+(-$N73/30-INT(-$N73/30))*SUMIFS(58:58,$1:$1,IS$1+INT(-$N73/30)+1)+(INT(-$N73/30)+1--$N73/30)*SUMIFS(58:58,$1:$1,IS$1+INT(-$N73/30))))</f>
        <v>0</v>
      </c>
      <c r="IT73" s="40">
        <f>IF(IT$7="",0,IF(IT$1=MAX($1:$1),$R58-SUM($T73:IS73),IF(IT$1=1,SUMIFS(58:58,$1:$1,"&gt;="&amp;1,$1:$1,"&lt;="&amp;INT(-$N73/30))+(-$N73/30-INT(-$N73/30))*SUMIFS(58:58,$1:$1,INT(-$N73/30)+1),0)+(-$N73/30-INT(-$N73/30))*SUMIFS(58:58,$1:$1,IT$1+INT(-$N73/30)+1)+(INT(-$N73/30)+1--$N73/30)*SUMIFS(58:58,$1:$1,IT$1+INT(-$N73/30))))</f>
        <v>0</v>
      </c>
      <c r="IU73" s="40">
        <f>IF(IU$7="",0,IF(IU$1=MAX($1:$1),$R58-SUM($T73:IT73),IF(IU$1=1,SUMIFS(58:58,$1:$1,"&gt;="&amp;1,$1:$1,"&lt;="&amp;INT(-$N73/30))+(-$N73/30-INT(-$N73/30))*SUMIFS(58:58,$1:$1,INT(-$N73/30)+1),0)+(-$N73/30-INT(-$N73/30))*SUMIFS(58:58,$1:$1,IU$1+INT(-$N73/30)+1)+(INT(-$N73/30)+1--$N73/30)*SUMIFS(58:58,$1:$1,IU$1+INT(-$N73/30))))</f>
        <v>0</v>
      </c>
      <c r="IV73" s="40">
        <f>IF(IV$7="",0,IF(IV$1=MAX($1:$1),$R58-SUM($T73:IU73),IF(IV$1=1,SUMIFS(58:58,$1:$1,"&gt;="&amp;1,$1:$1,"&lt;="&amp;INT(-$N73/30))+(-$N73/30-INT(-$N73/30))*SUMIFS(58:58,$1:$1,INT(-$N73/30)+1),0)+(-$N73/30-INT(-$N73/30))*SUMIFS(58:58,$1:$1,IV$1+INT(-$N73/30)+1)+(INT(-$N73/30)+1--$N73/30)*SUMIFS(58:58,$1:$1,IV$1+INT(-$N73/30))))</f>
        <v>0</v>
      </c>
      <c r="IW73" s="40">
        <f>IF(IW$7="",0,IF(IW$1=MAX($1:$1),$R58-SUM($T73:IV73),IF(IW$1=1,SUMIFS(58:58,$1:$1,"&gt;="&amp;1,$1:$1,"&lt;="&amp;INT(-$N73/30))+(-$N73/30-INT(-$N73/30))*SUMIFS(58:58,$1:$1,INT(-$N73/30)+1),0)+(-$N73/30-INT(-$N73/30))*SUMIFS(58:58,$1:$1,IW$1+INT(-$N73/30)+1)+(INT(-$N73/30)+1--$N73/30)*SUMIFS(58:58,$1:$1,IW$1+INT(-$N73/30))))</f>
        <v>0</v>
      </c>
      <c r="IX73" s="40">
        <f>IF(IX$7="",0,IF(IX$1=MAX($1:$1),$R58-SUM($T73:IW73),IF(IX$1=1,SUMIFS(58:58,$1:$1,"&gt;="&amp;1,$1:$1,"&lt;="&amp;INT(-$N73/30))+(-$N73/30-INT(-$N73/30))*SUMIFS(58:58,$1:$1,INT(-$N73/30)+1),0)+(-$N73/30-INT(-$N73/30))*SUMIFS(58:58,$1:$1,IX$1+INT(-$N73/30)+1)+(INT(-$N73/30)+1--$N73/30)*SUMIFS(58:58,$1:$1,IX$1+INT(-$N73/30))))</f>
        <v>0</v>
      </c>
      <c r="IY73" s="40">
        <f>IF(IY$7="",0,IF(IY$1=MAX($1:$1),$R58-SUM($T73:IX73),IF(IY$1=1,SUMIFS(58:58,$1:$1,"&gt;="&amp;1,$1:$1,"&lt;="&amp;INT(-$N73/30))+(-$N73/30-INT(-$N73/30))*SUMIFS(58:58,$1:$1,INT(-$N73/30)+1),0)+(-$N73/30-INT(-$N73/30))*SUMIFS(58:58,$1:$1,IY$1+INT(-$N73/30)+1)+(INT(-$N73/30)+1--$N73/30)*SUMIFS(58:58,$1:$1,IY$1+INT(-$N73/30))))</f>
        <v>0</v>
      </c>
      <c r="IZ73" s="40">
        <f>IF(IZ$7="",0,IF(IZ$1=MAX($1:$1),$R58-SUM($T73:IY73),IF(IZ$1=1,SUMIFS(58:58,$1:$1,"&gt;="&amp;1,$1:$1,"&lt;="&amp;INT(-$N73/30))+(-$N73/30-INT(-$N73/30))*SUMIFS(58:58,$1:$1,INT(-$N73/30)+1),0)+(-$N73/30-INT(-$N73/30))*SUMIFS(58:58,$1:$1,IZ$1+INT(-$N73/30)+1)+(INT(-$N73/30)+1--$N73/30)*SUMIFS(58:58,$1:$1,IZ$1+INT(-$N73/30))))</f>
        <v>0</v>
      </c>
      <c r="JA73" s="40">
        <f>IF(JA$7="",0,IF(JA$1=MAX($1:$1),$R58-SUM($T73:IZ73),IF(JA$1=1,SUMIFS(58:58,$1:$1,"&gt;="&amp;1,$1:$1,"&lt;="&amp;INT(-$N73/30))+(-$N73/30-INT(-$N73/30))*SUMIFS(58:58,$1:$1,INT(-$N73/30)+1),0)+(-$N73/30-INT(-$N73/30))*SUMIFS(58:58,$1:$1,JA$1+INT(-$N73/30)+1)+(INT(-$N73/30)+1--$N73/30)*SUMIFS(58:58,$1:$1,JA$1+INT(-$N73/30))))</f>
        <v>0</v>
      </c>
      <c r="JB73" s="40">
        <f>IF(JB$7="",0,IF(JB$1=MAX($1:$1),$R58-SUM($T73:JA73),IF(JB$1=1,SUMIFS(58:58,$1:$1,"&gt;="&amp;1,$1:$1,"&lt;="&amp;INT(-$N73/30))+(-$N73/30-INT(-$N73/30))*SUMIFS(58:58,$1:$1,INT(-$N73/30)+1),0)+(-$N73/30-INT(-$N73/30))*SUMIFS(58:58,$1:$1,JB$1+INT(-$N73/30)+1)+(INT(-$N73/30)+1--$N73/30)*SUMIFS(58:58,$1:$1,JB$1+INT(-$N73/30))))</f>
        <v>0</v>
      </c>
      <c r="JC73" s="40">
        <f>IF(JC$7="",0,IF(JC$1=MAX($1:$1),$R58-SUM($T73:JB73),IF(JC$1=1,SUMIFS(58:58,$1:$1,"&gt;="&amp;1,$1:$1,"&lt;="&amp;INT(-$N73/30))+(-$N73/30-INT(-$N73/30))*SUMIFS(58:58,$1:$1,INT(-$N73/30)+1),0)+(-$N73/30-INT(-$N73/30))*SUMIFS(58:58,$1:$1,JC$1+INT(-$N73/30)+1)+(INT(-$N73/30)+1--$N73/30)*SUMIFS(58:58,$1:$1,JC$1+INT(-$N73/30))))</f>
        <v>0</v>
      </c>
      <c r="JD73" s="40">
        <f>IF(JD$7="",0,IF(JD$1=MAX($1:$1),$R58-SUM($T73:JC73),IF(JD$1=1,SUMIFS(58:58,$1:$1,"&gt;="&amp;1,$1:$1,"&lt;="&amp;INT(-$N73/30))+(-$N73/30-INT(-$N73/30))*SUMIFS(58:58,$1:$1,INT(-$N73/30)+1),0)+(-$N73/30-INT(-$N73/30))*SUMIFS(58:58,$1:$1,JD$1+INT(-$N73/30)+1)+(INT(-$N73/30)+1--$N73/30)*SUMIFS(58:58,$1:$1,JD$1+INT(-$N73/30))))</f>
        <v>0</v>
      </c>
      <c r="JE73" s="40">
        <f>IF(JE$7="",0,IF(JE$1=MAX($1:$1),$R58-SUM($T73:JD73),IF(JE$1=1,SUMIFS(58:58,$1:$1,"&gt;="&amp;1,$1:$1,"&lt;="&amp;INT(-$N73/30))+(-$N73/30-INT(-$N73/30))*SUMIFS(58:58,$1:$1,INT(-$N73/30)+1),0)+(-$N73/30-INT(-$N73/30))*SUMIFS(58:58,$1:$1,JE$1+INT(-$N73/30)+1)+(INT(-$N73/30)+1--$N73/30)*SUMIFS(58:58,$1:$1,JE$1+INT(-$N73/30))))</f>
        <v>0</v>
      </c>
      <c r="JF73" s="40">
        <f>IF(JF$7="",0,IF(JF$1=MAX($1:$1),$R58-SUM($T73:JE73),IF(JF$1=1,SUMIFS(58:58,$1:$1,"&gt;="&amp;1,$1:$1,"&lt;="&amp;INT(-$N73/30))+(-$N73/30-INT(-$N73/30))*SUMIFS(58:58,$1:$1,INT(-$N73/30)+1),0)+(-$N73/30-INT(-$N73/30))*SUMIFS(58:58,$1:$1,JF$1+INT(-$N73/30)+1)+(INT(-$N73/30)+1--$N73/30)*SUMIFS(58:58,$1:$1,JF$1+INT(-$N73/30))))</f>
        <v>0</v>
      </c>
      <c r="JG73" s="40">
        <f>IF(JG$7="",0,IF(JG$1=MAX($1:$1),$R58-SUM($T73:JF73),IF(JG$1=1,SUMIFS(58:58,$1:$1,"&gt;="&amp;1,$1:$1,"&lt;="&amp;INT(-$N73/30))+(-$N73/30-INT(-$N73/30))*SUMIFS(58:58,$1:$1,INT(-$N73/30)+1),0)+(-$N73/30-INT(-$N73/30))*SUMIFS(58:58,$1:$1,JG$1+INT(-$N73/30)+1)+(INT(-$N73/30)+1--$N73/30)*SUMIFS(58:58,$1:$1,JG$1+INT(-$N73/30))))</f>
        <v>0</v>
      </c>
      <c r="JH73" s="40">
        <f>IF(JH$7="",0,IF(JH$1=MAX($1:$1),$R58-SUM($T73:JG73),IF(JH$1=1,SUMIFS(58:58,$1:$1,"&gt;="&amp;1,$1:$1,"&lt;="&amp;INT(-$N73/30))+(-$N73/30-INT(-$N73/30))*SUMIFS(58:58,$1:$1,INT(-$N73/30)+1),0)+(-$N73/30-INT(-$N73/30))*SUMIFS(58:58,$1:$1,JH$1+INT(-$N73/30)+1)+(INT(-$N73/30)+1--$N73/30)*SUMIFS(58:58,$1:$1,JH$1+INT(-$N73/30))))</f>
        <v>0</v>
      </c>
      <c r="JI73" s="40">
        <f>IF(JI$7="",0,IF(JI$1=MAX($1:$1),$R58-SUM($T73:JH73),IF(JI$1=1,SUMIFS(58:58,$1:$1,"&gt;="&amp;1,$1:$1,"&lt;="&amp;INT(-$N73/30))+(-$N73/30-INT(-$N73/30))*SUMIFS(58:58,$1:$1,INT(-$N73/30)+1),0)+(-$N73/30-INT(-$N73/30))*SUMIFS(58:58,$1:$1,JI$1+INT(-$N73/30)+1)+(INT(-$N73/30)+1--$N73/30)*SUMIFS(58:58,$1:$1,JI$1+INT(-$N73/30))))</f>
        <v>0</v>
      </c>
      <c r="JJ73" s="40">
        <f>IF(JJ$7="",0,IF(JJ$1=MAX($1:$1),$R58-SUM($T73:JI73),IF(JJ$1=1,SUMIFS(58:58,$1:$1,"&gt;="&amp;1,$1:$1,"&lt;="&amp;INT(-$N73/30))+(-$N73/30-INT(-$N73/30))*SUMIFS(58:58,$1:$1,INT(-$N73/30)+1),0)+(-$N73/30-INT(-$N73/30))*SUMIFS(58:58,$1:$1,JJ$1+INT(-$N73/30)+1)+(INT(-$N73/30)+1--$N73/30)*SUMIFS(58:58,$1:$1,JJ$1+INT(-$N73/30))))</f>
        <v>0</v>
      </c>
      <c r="JK73" s="40">
        <f>IF(JK$7="",0,IF(JK$1=MAX($1:$1),$R58-SUM($T73:JJ73),IF(JK$1=1,SUMIFS(58:58,$1:$1,"&gt;="&amp;1,$1:$1,"&lt;="&amp;INT(-$N73/30))+(-$N73/30-INT(-$N73/30))*SUMIFS(58:58,$1:$1,INT(-$N73/30)+1),0)+(-$N73/30-INT(-$N73/30))*SUMIFS(58:58,$1:$1,JK$1+INT(-$N73/30)+1)+(INT(-$N73/30)+1--$N73/30)*SUMIFS(58:58,$1:$1,JK$1+INT(-$N73/30))))</f>
        <v>0</v>
      </c>
      <c r="JL73" s="40">
        <f>IF(JL$7="",0,IF(JL$1=MAX($1:$1),$R58-SUM($T73:JK73),IF(JL$1=1,SUMIFS(58:58,$1:$1,"&gt;="&amp;1,$1:$1,"&lt;="&amp;INT(-$N73/30))+(-$N73/30-INT(-$N73/30))*SUMIFS(58:58,$1:$1,INT(-$N73/30)+1),0)+(-$N73/30-INT(-$N73/30))*SUMIFS(58:58,$1:$1,JL$1+INT(-$N73/30)+1)+(INT(-$N73/30)+1--$N73/30)*SUMIFS(58:58,$1:$1,JL$1+INT(-$N73/30))))</f>
        <v>0</v>
      </c>
      <c r="JM73" s="40">
        <f>IF(JM$7="",0,IF(JM$1=MAX($1:$1),$R58-SUM($T73:JL73),IF(JM$1=1,SUMIFS(58:58,$1:$1,"&gt;="&amp;1,$1:$1,"&lt;="&amp;INT(-$N73/30))+(-$N73/30-INT(-$N73/30))*SUMIFS(58:58,$1:$1,INT(-$N73/30)+1),0)+(-$N73/30-INT(-$N73/30))*SUMIFS(58:58,$1:$1,JM$1+INT(-$N73/30)+1)+(INT(-$N73/30)+1--$N73/30)*SUMIFS(58:58,$1:$1,JM$1+INT(-$N73/30))))</f>
        <v>0</v>
      </c>
      <c r="JN73" s="40">
        <f>IF(JN$7="",0,IF(JN$1=MAX($1:$1),$R58-SUM($T73:JM73),IF(JN$1=1,SUMIFS(58:58,$1:$1,"&gt;="&amp;1,$1:$1,"&lt;="&amp;INT(-$N73/30))+(-$N73/30-INT(-$N73/30))*SUMIFS(58:58,$1:$1,INT(-$N73/30)+1),0)+(-$N73/30-INT(-$N73/30))*SUMIFS(58:58,$1:$1,JN$1+INT(-$N73/30)+1)+(INT(-$N73/30)+1--$N73/30)*SUMIFS(58:58,$1:$1,JN$1+INT(-$N73/30))))</f>
        <v>0</v>
      </c>
      <c r="JO73" s="40">
        <f>IF(JO$7="",0,IF(JO$1=MAX($1:$1),$R58-SUM($T73:JN73),IF(JO$1=1,SUMIFS(58:58,$1:$1,"&gt;="&amp;1,$1:$1,"&lt;="&amp;INT(-$N73/30))+(-$N73/30-INT(-$N73/30))*SUMIFS(58:58,$1:$1,INT(-$N73/30)+1),0)+(-$N73/30-INT(-$N73/30))*SUMIFS(58:58,$1:$1,JO$1+INT(-$N73/30)+1)+(INT(-$N73/30)+1--$N73/30)*SUMIFS(58:58,$1:$1,JO$1+INT(-$N73/30))))</f>
        <v>0</v>
      </c>
      <c r="JP73" s="40">
        <f>IF(JP$7="",0,IF(JP$1=MAX($1:$1),$R58-SUM($T73:JO73),IF(JP$1=1,SUMIFS(58:58,$1:$1,"&gt;="&amp;1,$1:$1,"&lt;="&amp;INT(-$N73/30))+(-$N73/30-INT(-$N73/30))*SUMIFS(58:58,$1:$1,INT(-$N73/30)+1),0)+(-$N73/30-INT(-$N73/30))*SUMIFS(58:58,$1:$1,JP$1+INT(-$N73/30)+1)+(INT(-$N73/30)+1--$N73/30)*SUMIFS(58:58,$1:$1,JP$1+INT(-$N73/30))))</f>
        <v>0</v>
      </c>
      <c r="JQ73" s="40">
        <f>IF(JQ$7="",0,IF(JQ$1=MAX($1:$1),$R58-SUM($T73:JP73),IF(JQ$1=1,SUMIFS(58:58,$1:$1,"&gt;="&amp;1,$1:$1,"&lt;="&amp;INT(-$N73/30))+(-$N73/30-INT(-$N73/30))*SUMIFS(58:58,$1:$1,INT(-$N73/30)+1),0)+(-$N73/30-INT(-$N73/30))*SUMIFS(58:58,$1:$1,JQ$1+INT(-$N73/30)+1)+(INT(-$N73/30)+1--$N73/30)*SUMIFS(58:58,$1:$1,JQ$1+INT(-$N73/30))))</f>
        <v>0</v>
      </c>
      <c r="JR73" s="40">
        <f>IF(JR$7="",0,IF(JR$1=MAX($1:$1),$R58-SUM($T73:JQ73),IF(JR$1=1,SUMIFS(58:58,$1:$1,"&gt;="&amp;1,$1:$1,"&lt;="&amp;INT(-$N73/30))+(-$N73/30-INT(-$N73/30))*SUMIFS(58:58,$1:$1,INT(-$N73/30)+1),0)+(-$N73/30-INT(-$N73/30))*SUMIFS(58:58,$1:$1,JR$1+INT(-$N73/30)+1)+(INT(-$N73/30)+1--$N73/30)*SUMIFS(58:58,$1:$1,JR$1+INT(-$N73/30))))</f>
        <v>0</v>
      </c>
      <c r="JS73" s="40">
        <f>IF(JS$7="",0,IF(JS$1=MAX($1:$1),$R58-SUM($T73:JR73),IF(JS$1=1,SUMIFS(58:58,$1:$1,"&gt;="&amp;1,$1:$1,"&lt;="&amp;INT(-$N73/30))+(-$N73/30-INT(-$N73/30))*SUMIFS(58:58,$1:$1,INT(-$N73/30)+1),0)+(-$N73/30-INT(-$N73/30))*SUMIFS(58:58,$1:$1,JS$1+INT(-$N73/30)+1)+(INT(-$N73/30)+1--$N73/30)*SUMIFS(58:58,$1:$1,JS$1+INT(-$N73/30))))</f>
        <v>0</v>
      </c>
      <c r="JT73" s="40">
        <f>IF(JT$7="",0,IF(JT$1=MAX($1:$1),$R58-SUM($T73:JS73),IF(JT$1=1,SUMIFS(58:58,$1:$1,"&gt;="&amp;1,$1:$1,"&lt;="&amp;INT(-$N73/30))+(-$N73/30-INT(-$N73/30))*SUMIFS(58:58,$1:$1,INT(-$N73/30)+1),0)+(-$N73/30-INT(-$N73/30))*SUMIFS(58:58,$1:$1,JT$1+INT(-$N73/30)+1)+(INT(-$N73/30)+1--$N73/30)*SUMIFS(58:58,$1:$1,JT$1+INT(-$N73/30))))</f>
        <v>0</v>
      </c>
      <c r="JU73" s="40">
        <f>IF(JU$7="",0,IF(JU$1=MAX($1:$1),$R58-SUM($T73:JT73),IF(JU$1=1,SUMIFS(58:58,$1:$1,"&gt;="&amp;1,$1:$1,"&lt;="&amp;INT(-$N73/30))+(-$N73/30-INT(-$N73/30))*SUMIFS(58:58,$1:$1,INT(-$N73/30)+1),0)+(-$N73/30-INT(-$N73/30))*SUMIFS(58:58,$1:$1,JU$1+INT(-$N73/30)+1)+(INT(-$N73/30)+1--$N73/30)*SUMIFS(58:58,$1:$1,JU$1+INT(-$N73/30))))</f>
        <v>0</v>
      </c>
      <c r="JV73" s="40">
        <f>IF(JV$7="",0,IF(JV$1=MAX($1:$1),$R58-SUM($T73:JU73),IF(JV$1=1,SUMIFS(58:58,$1:$1,"&gt;="&amp;1,$1:$1,"&lt;="&amp;INT(-$N73/30))+(-$N73/30-INT(-$N73/30))*SUMIFS(58:58,$1:$1,INT(-$N73/30)+1),0)+(-$N73/30-INT(-$N73/30))*SUMIFS(58:58,$1:$1,JV$1+INT(-$N73/30)+1)+(INT(-$N73/30)+1--$N73/30)*SUMIFS(58:58,$1:$1,JV$1+INT(-$N73/30))))</f>
        <v>0</v>
      </c>
      <c r="JW73" s="40">
        <f>IF(JW$7="",0,IF(JW$1=MAX($1:$1),$R58-SUM($T73:JV73),IF(JW$1=1,SUMIFS(58:58,$1:$1,"&gt;="&amp;1,$1:$1,"&lt;="&amp;INT(-$N73/30))+(-$N73/30-INT(-$N73/30))*SUMIFS(58:58,$1:$1,INT(-$N73/30)+1),0)+(-$N73/30-INT(-$N73/30))*SUMIFS(58:58,$1:$1,JW$1+INT(-$N73/30)+1)+(INT(-$N73/30)+1--$N73/30)*SUMIFS(58:58,$1:$1,JW$1+INT(-$N73/30))))</f>
        <v>0</v>
      </c>
      <c r="JX73" s="40">
        <f>IF(JX$7="",0,IF(JX$1=MAX($1:$1),$R58-SUM($T73:JW73),IF(JX$1=1,SUMIFS(58:58,$1:$1,"&gt;="&amp;1,$1:$1,"&lt;="&amp;INT(-$N73/30))+(-$N73/30-INT(-$N73/30))*SUMIFS(58:58,$1:$1,INT(-$N73/30)+1),0)+(-$N73/30-INT(-$N73/30))*SUMIFS(58:58,$1:$1,JX$1+INT(-$N73/30)+1)+(INT(-$N73/30)+1--$N73/30)*SUMIFS(58:58,$1:$1,JX$1+INT(-$N73/30))))</f>
        <v>0</v>
      </c>
      <c r="JY73" s="40">
        <f>IF(JY$7="",0,IF(JY$1=MAX($1:$1),$R58-SUM($T73:JX73),IF(JY$1=1,SUMIFS(58:58,$1:$1,"&gt;="&amp;1,$1:$1,"&lt;="&amp;INT(-$N73/30))+(-$N73/30-INT(-$N73/30))*SUMIFS(58:58,$1:$1,INT(-$N73/30)+1),0)+(-$N73/30-INT(-$N73/30))*SUMIFS(58:58,$1:$1,JY$1+INT(-$N73/30)+1)+(INT(-$N73/30)+1--$N73/30)*SUMIFS(58:58,$1:$1,JY$1+INT(-$N73/30))))</f>
        <v>0</v>
      </c>
      <c r="JZ73" s="40">
        <f>IF(JZ$7="",0,IF(JZ$1=MAX($1:$1),$R58-SUM($T73:JY73),IF(JZ$1=1,SUMIFS(58:58,$1:$1,"&gt;="&amp;1,$1:$1,"&lt;="&amp;INT(-$N73/30))+(-$N73/30-INT(-$N73/30))*SUMIFS(58:58,$1:$1,INT(-$N73/30)+1),0)+(-$N73/30-INT(-$N73/30))*SUMIFS(58:58,$1:$1,JZ$1+INT(-$N73/30)+1)+(INT(-$N73/30)+1--$N73/30)*SUMIFS(58:58,$1:$1,JZ$1+INT(-$N73/30))))</f>
        <v>0</v>
      </c>
      <c r="KA73" s="40">
        <f>IF(KA$7="",0,IF(KA$1=MAX($1:$1),$R58-SUM($T73:JZ73),IF(KA$1=1,SUMIFS(58:58,$1:$1,"&gt;="&amp;1,$1:$1,"&lt;="&amp;INT(-$N73/30))+(-$N73/30-INT(-$N73/30))*SUMIFS(58:58,$1:$1,INT(-$N73/30)+1),0)+(-$N73/30-INT(-$N73/30))*SUMIFS(58:58,$1:$1,KA$1+INT(-$N73/30)+1)+(INT(-$N73/30)+1--$N73/30)*SUMIFS(58:58,$1:$1,KA$1+INT(-$N73/30))))</f>
        <v>0</v>
      </c>
      <c r="KB73" s="40">
        <f>IF(KB$7="",0,IF(KB$1=MAX($1:$1),$R58-SUM($T73:KA73),IF(KB$1=1,SUMIFS(58:58,$1:$1,"&gt;="&amp;1,$1:$1,"&lt;="&amp;INT(-$N73/30))+(-$N73/30-INT(-$N73/30))*SUMIFS(58:58,$1:$1,INT(-$N73/30)+1),0)+(-$N73/30-INT(-$N73/30))*SUMIFS(58:58,$1:$1,KB$1+INT(-$N73/30)+1)+(INT(-$N73/30)+1--$N73/30)*SUMIFS(58:58,$1:$1,KB$1+INT(-$N73/30))))</f>
        <v>0</v>
      </c>
      <c r="KC73" s="40">
        <f>IF(KC$7="",0,IF(KC$1=MAX($1:$1),$R58-SUM($T73:KB73),IF(KC$1=1,SUMIFS(58:58,$1:$1,"&gt;="&amp;1,$1:$1,"&lt;="&amp;INT(-$N73/30))+(-$N73/30-INT(-$N73/30))*SUMIFS(58:58,$1:$1,INT(-$N73/30)+1),0)+(-$N73/30-INT(-$N73/30))*SUMIFS(58:58,$1:$1,KC$1+INT(-$N73/30)+1)+(INT(-$N73/30)+1--$N73/30)*SUMIFS(58:58,$1:$1,KC$1+INT(-$N73/30))))</f>
        <v>0</v>
      </c>
      <c r="KD73" s="40">
        <f>IF(KD$7="",0,IF(KD$1=MAX($1:$1),$R58-SUM($T73:KC73),IF(KD$1=1,SUMIFS(58:58,$1:$1,"&gt;="&amp;1,$1:$1,"&lt;="&amp;INT(-$N73/30))+(-$N73/30-INT(-$N73/30))*SUMIFS(58:58,$1:$1,INT(-$N73/30)+1),0)+(-$N73/30-INT(-$N73/30))*SUMIFS(58:58,$1:$1,KD$1+INT(-$N73/30)+1)+(INT(-$N73/30)+1--$N73/30)*SUMIFS(58:58,$1:$1,KD$1+INT(-$N73/30))))</f>
        <v>0</v>
      </c>
      <c r="KE73" s="40">
        <f>IF(KE$7="",0,IF(KE$1=MAX($1:$1),$R58-SUM($T73:KD73),IF(KE$1=1,SUMIFS(58:58,$1:$1,"&gt;="&amp;1,$1:$1,"&lt;="&amp;INT(-$N73/30))+(-$N73/30-INT(-$N73/30))*SUMIFS(58:58,$1:$1,INT(-$N73/30)+1),0)+(-$N73/30-INT(-$N73/30))*SUMIFS(58:58,$1:$1,KE$1+INT(-$N73/30)+1)+(INT(-$N73/30)+1--$N73/30)*SUMIFS(58:58,$1:$1,KE$1+INT(-$N73/30))))</f>
        <v>0</v>
      </c>
      <c r="KF73" s="40">
        <f>IF(KF$7="",0,IF(KF$1=MAX($1:$1),$R58-SUM($T73:KE73),IF(KF$1=1,SUMIFS(58:58,$1:$1,"&gt;="&amp;1,$1:$1,"&lt;="&amp;INT(-$N73/30))+(-$N73/30-INT(-$N73/30))*SUMIFS(58:58,$1:$1,INT(-$N73/30)+1),0)+(-$N73/30-INT(-$N73/30))*SUMIFS(58:58,$1:$1,KF$1+INT(-$N73/30)+1)+(INT(-$N73/30)+1--$N73/30)*SUMIFS(58:58,$1:$1,KF$1+INT(-$N73/30))))</f>
        <v>0</v>
      </c>
      <c r="KG73" s="40">
        <f>IF(KG$7="",0,IF(KG$1=MAX($1:$1),$R58-SUM($T73:KF73),IF(KG$1=1,SUMIFS(58:58,$1:$1,"&gt;="&amp;1,$1:$1,"&lt;="&amp;INT(-$N73/30))+(-$N73/30-INT(-$N73/30))*SUMIFS(58:58,$1:$1,INT(-$N73/30)+1),0)+(-$N73/30-INT(-$N73/30))*SUMIFS(58:58,$1:$1,KG$1+INT(-$N73/30)+1)+(INT(-$N73/30)+1--$N73/30)*SUMIFS(58:58,$1:$1,KG$1+INT(-$N73/30))))</f>
        <v>0</v>
      </c>
      <c r="KH73" s="40">
        <f>IF(KH$7="",0,IF(KH$1=MAX($1:$1),$R58-SUM($T73:KG73),IF(KH$1=1,SUMIFS(58:58,$1:$1,"&gt;="&amp;1,$1:$1,"&lt;="&amp;INT(-$N73/30))+(-$N73/30-INT(-$N73/30))*SUMIFS(58:58,$1:$1,INT(-$N73/30)+1),0)+(-$N73/30-INT(-$N73/30))*SUMIFS(58:58,$1:$1,KH$1+INT(-$N73/30)+1)+(INT(-$N73/30)+1--$N73/30)*SUMIFS(58:58,$1:$1,KH$1+INT(-$N73/30))))</f>
        <v>0</v>
      </c>
      <c r="KI73" s="40">
        <f>IF(KI$7="",0,IF(KI$1=MAX($1:$1),$R58-SUM($T73:KH73),IF(KI$1=1,SUMIFS(58:58,$1:$1,"&gt;="&amp;1,$1:$1,"&lt;="&amp;INT(-$N73/30))+(-$N73/30-INT(-$N73/30))*SUMIFS(58:58,$1:$1,INT(-$N73/30)+1),0)+(-$N73/30-INT(-$N73/30))*SUMIFS(58:58,$1:$1,KI$1+INT(-$N73/30)+1)+(INT(-$N73/30)+1--$N73/30)*SUMIFS(58:58,$1:$1,KI$1+INT(-$N73/30))))</f>
        <v>0</v>
      </c>
      <c r="KJ73" s="40">
        <f>IF(KJ$7="",0,IF(KJ$1=MAX($1:$1),$R58-SUM($T73:KI73),IF(KJ$1=1,SUMIFS(58:58,$1:$1,"&gt;="&amp;1,$1:$1,"&lt;="&amp;INT(-$N73/30))+(-$N73/30-INT(-$N73/30))*SUMIFS(58:58,$1:$1,INT(-$N73/30)+1),0)+(-$N73/30-INT(-$N73/30))*SUMIFS(58:58,$1:$1,KJ$1+INT(-$N73/30)+1)+(INT(-$N73/30)+1--$N73/30)*SUMIFS(58:58,$1:$1,KJ$1+INT(-$N73/30))))</f>
        <v>0</v>
      </c>
      <c r="KK73" s="40">
        <f>IF(KK$7="",0,IF(KK$1=MAX($1:$1),$R58-SUM($T73:KJ73),IF(KK$1=1,SUMIFS(58:58,$1:$1,"&gt;="&amp;1,$1:$1,"&lt;="&amp;INT(-$N73/30))+(-$N73/30-INT(-$N73/30))*SUMIFS(58:58,$1:$1,INT(-$N73/30)+1),0)+(-$N73/30-INT(-$N73/30))*SUMIFS(58:58,$1:$1,KK$1+INT(-$N73/30)+1)+(INT(-$N73/30)+1--$N73/30)*SUMIFS(58:58,$1:$1,KK$1+INT(-$N73/30))))</f>
        <v>0</v>
      </c>
      <c r="KL73" s="40">
        <f>IF(KL$7="",0,IF(KL$1=MAX($1:$1),$R58-SUM($T73:KK73),IF(KL$1=1,SUMIFS(58:58,$1:$1,"&gt;="&amp;1,$1:$1,"&lt;="&amp;INT(-$N73/30))+(-$N73/30-INT(-$N73/30))*SUMIFS(58:58,$1:$1,INT(-$N73/30)+1),0)+(-$N73/30-INT(-$N73/30))*SUMIFS(58:58,$1:$1,KL$1+INT(-$N73/30)+1)+(INT(-$N73/30)+1--$N73/30)*SUMIFS(58:58,$1:$1,KL$1+INT(-$N73/30))))</f>
        <v>0</v>
      </c>
      <c r="KM73" s="40">
        <f>IF(KM$7="",0,IF(KM$1=MAX($1:$1),$R58-SUM($T73:KL73),IF(KM$1=1,SUMIFS(58:58,$1:$1,"&gt;="&amp;1,$1:$1,"&lt;="&amp;INT(-$N73/30))+(-$N73/30-INT(-$N73/30))*SUMIFS(58:58,$1:$1,INT(-$N73/30)+1),0)+(-$N73/30-INT(-$N73/30))*SUMIFS(58:58,$1:$1,KM$1+INT(-$N73/30)+1)+(INT(-$N73/30)+1--$N73/30)*SUMIFS(58:58,$1:$1,KM$1+INT(-$N73/30))))</f>
        <v>0</v>
      </c>
      <c r="KN73" s="40">
        <f>IF(KN$7="",0,IF(KN$1=MAX($1:$1),$R58-SUM($T73:KM73),IF(KN$1=1,SUMIFS(58:58,$1:$1,"&gt;="&amp;1,$1:$1,"&lt;="&amp;INT(-$N73/30))+(-$N73/30-INT(-$N73/30))*SUMIFS(58:58,$1:$1,INT(-$N73/30)+1),0)+(-$N73/30-INT(-$N73/30))*SUMIFS(58:58,$1:$1,KN$1+INT(-$N73/30)+1)+(INT(-$N73/30)+1--$N73/30)*SUMIFS(58:58,$1:$1,KN$1+INT(-$N73/30))))</f>
        <v>0</v>
      </c>
      <c r="KO73" s="40">
        <f>IF(KO$7="",0,IF(KO$1=MAX($1:$1),$R58-SUM($T73:KN73),IF(KO$1=1,SUMIFS(58:58,$1:$1,"&gt;="&amp;1,$1:$1,"&lt;="&amp;INT(-$N73/30))+(-$N73/30-INT(-$N73/30))*SUMIFS(58:58,$1:$1,INT(-$N73/30)+1),0)+(-$N73/30-INT(-$N73/30))*SUMIFS(58:58,$1:$1,KO$1+INT(-$N73/30)+1)+(INT(-$N73/30)+1--$N73/30)*SUMIFS(58:58,$1:$1,KO$1+INT(-$N73/30))))</f>
        <v>0</v>
      </c>
      <c r="KP73" s="40">
        <f>IF(KP$7="",0,IF(KP$1=MAX($1:$1),$R58-SUM($T73:KO73),IF(KP$1=1,SUMIFS(58:58,$1:$1,"&gt;="&amp;1,$1:$1,"&lt;="&amp;INT(-$N73/30))+(-$N73/30-INT(-$N73/30))*SUMIFS(58:58,$1:$1,INT(-$N73/30)+1),0)+(-$N73/30-INT(-$N73/30))*SUMIFS(58:58,$1:$1,KP$1+INT(-$N73/30)+1)+(INT(-$N73/30)+1--$N73/30)*SUMIFS(58:58,$1:$1,KP$1+INT(-$N73/30))))</f>
        <v>0</v>
      </c>
      <c r="KQ73" s="40">
        <f>IF(KQ$7="",0,IF(KQ$1=MAX($1:$1),$R58-SUM($T73:KP73),IF(KQ$1=1,SUMIFS(58:58,$1:$1,"&gt;="&amp;1,$1:$1,"&lt;="&amp;INT(-$N73/30))+(-$N73/30-INT(-$N73/30))*SUMIFS(58:58,$1:$1,INT(-$N73/30)+1),0)+(-$N73/30-INT(-$N73/30))*SUMIFS(58:58,$1:$1,KQ$1+INT(-$N73/30)+1)+(INT(-$N73/30)+1--$N73/30)*SUMIFS(58:58,$1:$1,KQ$1+INT(-$N73/30))))</f>
        <v>0</v>
      </c>
      <c r="KR73" s="40">
        <f>IF(KR$7="",0,IF(KR$1=MAX($1:$1),$R58-SUM($T73:KQ73),IF(KR$1=1,SUMIFS(58:58,$1:$1,"&gt;="&amp;1,$1:$1,"&lt;="&amp;INT(-$N73/30))+(-$N73/30-INT(-$N73/30))*SUMIFS(58:58,$1:$1,INT(-$N73/30)+1),0)+(-$N73/30-INT(-$N73/30))*SUMIFS(58:58,$1:$1,KR$1+INT(-$N73/30)+1)+(INT(-$N73/30)+1--$N73/30)*SUMIFS(58:58,$1:$1,KR$1+INT(-$N73/30))))</f>
        <v>0</v>
      </c>
      <c r="KS73" s="40">
        <f>IF(KS$7="",0,IF(KS$1=MAX($1:$1),$R58-SUM($T73:KR73),IF(KS$1=1,SUMIFS(58:58,$1:$1,"&gt;="&amp;1,$1:$1,"&lt;="&amp;INT(-$N73/30))+(-$N73/30-INT(-$N73/30))*SUMIFS(58:58,$1:$1,INT(-$N73/30)+1),0)+(-$N73/30-INT(-$N73/30))*SUMIFS(58:58,$1:$1,KS$1+INT(-$N73/30)+1)+(INT(-$N73/30)+1--$N73/30)*SUMIFS(58:58,$1:$1,KS$1+INT(-$N73/30))))</f>
        <v>0</v>
      </c>
      <c r="KT73" s="40">
        <f>IF(KT$7="",0,IF(KT$1=MAX($1:$1),$R58-SUM($T73:KS73),IF(KT$1=1,SUMIFS(58:58,$1:$1,"&gt;="&amp;1,$1:$1,"&lt;="&amp;INT(-$N73/30))+(-$N73/30-INT(-$N73/30))*SUMIFS(58:58,$1:$1,INT(-$N73/30)+1),0)+(-$N73/30-INT(-$N73/30))*SUMIFS(58:58,$1:$1,KT$1+INT(-$N73/30)+1)+(INT(-$N73/30)+1--$N73/30)*SUMIFS(58:58,$1:$1,KT$1+INT(-$N73/30))))</f>
        <v>0</v>
      </c>
      <c r="KU73" s="40">
        <f>IF(KU$7="",0,IF(KU$1=MAX($1:$1),$R58-SUM($T73:KT73),IF(KU$1=1,SUMIFS(58:58,$1:$1,"&gt;="&amp;1,$1:$1,"&lt;="&amp;INT(-$N73/30))+(-$N73/30-INT(-$N73/30))*SUMIFS(58:58,$1:$1,INT(-$N73/30)+1),0)+(-$N73/30-INT(-$N73/30))*SUMIFS(58:58,$1:$1,KU$1+INT(-$N73/30)+1)+(INT(-$N73/30)+1--$N73/30)*SUMIFS(58:58,$1:$1,KU$1+INT(-$N73/30))))</f>
        <v>0</v>
      </c>
      <c r="KV73" s="40">
        <f>IF(KV$7="",0,IF(KV$1=MAX($1:$1),$R58-SUM($T73:KU73),IF(KV$1=1,SUMIFS(58:58,$1:$1,"&gt;="&amp;1,$1:$1,"&lt;="&amp;INT(-$N73/30))+(-$N73/30-INT(-$N73/30))*SUMIFS(58:58,$1:$1,INT(-$N73/30)+1),0)+(-$N73/30-INT(-$N73/30))*SUMIFS(58:58,$1:$1,KV$1+INT(-$N73/30)+1)+(INT(-$N73/30)+1--$N73/30)*SUMIFS(58:58,$1:$1,KV$1+INT(-$N73/30))))</f>
        <v>0</v>
      </c>
      <c r="KW73" s="1"/>
      <c r="KX73" s="1"/>
    </row>
    <row r="74" spans="1:310" x14ac:dyDescent="0.25">
      <c r="A74" s="1"/>
      <c r="B74" s="79"/>
      <c r="C74" s="79"/>
      <c r="D74" s="79"/>
      <c r="E74" s="1" t="str">
        <f>E71</f>
        <v>поступление денежных средств от продаж продукции</v>
      </c>
      <c r="F74" s="1"/>
      <c r="G74" s="1"/>
      <c r="H74" s="11" t="str">
        <f t="shared" si="61"/>
        <v>руб.</v>
      </c>
      <c r="I74" s="1"/>
      <c r="J74" s="1"/>
      <c r="K74" s="1" t="str">
        <f>справочники!$U$16</f>
        <v>интернет сайт</v>
      </c>
      <c r="L74" s="1"/>
      <c r="M74" s="5"/>
      <c r="N74" s="40">
        <f>условия!V140</f>
        <v>5</v>
      </c>
      <c r="O74" s="19"/>
      <c r="P74" s="1"/>
      <c r="Q74" s="1"/>
      <c r="R74" s="40">
        <f>SUMIFS($T74:$KW74,$T$1:$KW$1,"&gt;="&amp;1,$T$1:$KW$1,"&lt;="&amp;MAX($1:$1))</f>
        <v>7654203.3749999981</v>
      </c>
      <c r="S74" s="1"/>
      <c r="T74" s="1"/>
      <c r="U74" s="40">
        <f>IF(U$7="",0,IF(U$1=MAX($1:$1),$R59-SUM($T74:T74),IF(U$1=1,SUMIFS(59:59,$1:$1,"&gt;="&amp;1,$1:$1,"&lt;="&amp;INT(-$N74/30))+(-$N74/30-INT(-$N74/30))*SUMIFS(59:59,$1:$1,INT(-$N74/30)+1),0)+(-$N74/30-INT(-$N74/30))*SUMIFS(59:59,$1:$1,U$1+INT(-$N74/30)+1)+(INT(-$N74/30)+1--$N74/30)*SUMIFS(59:59,$1:$1,U$1+INT(-$N74/30))))</f>
        <v>81308.387499999997</v>
      </c>
      <c r="V74" s="40">
        <f>IF(V$7="",0,IF(V$1=MAX($1:$1),$R59-SUM($T74:U74),IF(V$1=1,SUMIFS(59:59,$1:$1,"&gt;="&amp;1,$1:$1,"&lt;="&amp;INT(-$N74/30))+(-$N74/30-INT(-$N74/30))*SUMIFS(59:59,$1:$1,INT(-$N74/30)+1),0)+(-$N74/30-INT(-$N74/30))*SUMIFS(59:59,$1:$1,V$1+INT(-$N74/30)+1)+(INT(-$N74/30)+1--$N74/30)*SUMIFS(59:59,$1:$1,V$1+INT(-$N74/30))))</f>
        <v>106682.21187499998</v>
      </c>
      <c r="W74" s="40">
        <f>IF(W$7="",0,IF(W$1=MAX($1:$1),$R59-SUM($T74:V74),IF(W$1=1,SUMIFS(59:59,$1:$1,"&gt;="&amp;1,$1:$1,"&lt;="&amp;INT(-$N74/30))+(-$N74/30-INT(-$N74/30))*SUMIFS(59:59,$1:$1,INT(-$N74/30)+1),0)+(-$N74/30-INT(-$N74/30))*SUMIFS(59:59,$1:$1,W$1+INT(-$N74/30)+1)+(INT(-$N74/30)+1--$N74/30)*SUMIFS(59:59,$1:$1,W$1+INT(-$N74/30))))</f>
        <v>118317.72249999999</v>
      </c>
      <c r="X74" s="40">
        <f>IF(X$7="",0,IF(X$1=MAX($1:$1),$R59-SUM($T74:W74),IF(X$1=1,SUMIFS(59:59,$1:$1,"&gt;="&amp;1,$1:$1,"&lt;="&amp;INT(-$N74/30))+(-$N74/30-INT(-$N74/30))*SUMIFS(59:59,$1:$1,INT(-$N74/30)+1),0)+(-$N74/30-INT(-$N74/30))*SUMIFS(59:59,$1:$1,X$1+INT(-$N74/30)+1)+(INT(-$N74/30)+1--$N74/30)*SUMIFS(59:59,$1:$1,X$1+INT(-$N74/30))))</f>
        <v>130794.35437499997</v>
      </c>
      <c r="Y74" s="40">
        <f>IF(Y$7="",0,IF(Y$1=MAX($1:$1),$R59-SUM($T74:X74),IF(Y$1=1,SUMIFS(59:59,$1:$1,"&gt;="&amp;1,$1:$1,"&lt;="&amp;INT(-$N74/30))+(-$N74/30-INT(-$N74/30))*SUMIFS(59:59,$1:$1,INT(-$N74/30)+1),0)+(-$N74/30-INT(-$N74/30))*SUMIFS(59:59,$1:$1,Y$1+INT(-$N74/30)+1)+(INT(-$N74/30)+1--$N74/30)*SUMIFS(59:59,$1:$1,Y$1+INT(-$N74/30))))</f>
        <v>144112.10749999998</v>
      </c>
      <c r="Z74" s="40">
        <f>IF(Z$7="",0,IF(Z$1=MAX($1:$1),$R59-SUM($T74:Y74),IF(Z$1=1,SUMIFS(59:59,$1:$1,"&gt;="&amp;1,$1:$1,"&lt;="&amp;INT(-$N74/30))+(-$N74/30-INT(-$N74/30))*SUMIFS(59:59,$1:$1,INT(-$N74/30)+1),0)+(-$N74/30-INT(-$N74/30))*SUMIFS(59:59,$1:$1,Z$1+INT(-$N74/30)+1)+(INT(-$N74/30)+1--$N74/30)*SUMIFS(59:59,$1:$1,Z$1+INT(-$N74/30))))</f>
        <v>158270.98187499997</v>
      </c>
      <c r="AA74" s="40">
        <f>IF(AA$7="",0,IF(AA$1=MAX($1:$1),$R59-SUM($T74:Z74),IF(AA$1=1,SUMIFS(59:59,$1:$1,"&gt;="&amp;1,$1:$1,"&lt;="&amp;INT(-$N74/30))+(-$N74/30-INT(-$N74/30))*SUMIFS(59:59,$1:$1,INT(-$N74/30)+1),0)+(-$N74/30-INT(-$N74/30))*SUMIFS(59:59,$1:$1,AA$1+INT(-$N74/30)+1)+(INT(-$N74/30)+1--$N74/30)*SUMIFS(59:59,$1:$1,AA$1+INT(-$N74/30))))</f>
        <v>173270.97749999998</v>
      </c>
      <c r="AB74" s="40">
        <f>IF(AB$7="",0,IF(AB$1=MAX($1:$1),$R59-SUM($T74:AA74),IF(AB$1=1,SUMIFS(59:59,$1:$1,"&gt;="&amp;1,$1:$1,"&lt;="&amp;INT(-$N74/30))+(-$N74/30-INT(-$N74/30))*SUMIFS(59:59,$1:$1,INT(-$N74/30)+1),0)+(-$N74/30-INT(-$N74/30))*SUMIFS(59:59,$1:$1,AB$1+INT(-$N74/30)+1)+(INT(-$N74/30)+1--$N74/30)*SUMIFS(59:59,$1:$1,AB$1+INT(-$N74/30))))</f>
        <v>189112.09437499999</v>
      </c>
      <c r="AC74" s="40">
        <f>IF(AC$7="",0,IF(AC$1=MAX($1:$1),$R59-SUM($T74:AB74),IF(AC$1=1,SUMIFS(59:59,$1:$1,"&gt;="&amp;1,$1:$1,"&lt;="&amp;INT(-$N74/30))+(-$N74/30-INT(-$N74/30))*SUMIFS(59:59,$1:$1,INT(-$N74/30)+1),0)+(-$N74/30-INT(-$N74/30))*SUMIFS(59:59,$1:$1,AC$1+INT(-$N74/30)+1)+(INT(-$N74/30)+1--$N74/30)*SUMIFS(59:59,$1:$1,AC$1+INT(-$N74/30))))</f>
        <v>205794.33249999996</v>
      </c>
      <c r="AD74" s="40">
        <f>IF(AD$7="",0,IF(AD$1=MAX($1:$1),$R59-SUM($T74:AC74),IF(AD$1=1,SUMIFS(59:59,$1:$1,"&gt;="&amp;1,$1:$1,"&lt;="&amp;INT(-$N74/30))+(-$N74/30-INT(-$N74/30))*SUMIFS(59:59,$1:$1,INT(-$N74/30)+1),0)+(-$N74/30-INT(-$N74/30))*SUMIFS(59:59,$1:$1,AD$1+INT(-$N74/30)+1)+(INT(-$N74/30)+1--$N74/30)*SUMIFS(59:59,$1:$1,AD$1+INT(-$N74/30))))</f>
        <v>223317.69187499999</v>
      </c>
      <c r="AE74" s="40">
        <f>IF(AE$7="",0,IF(AE$1=MAX($1:$1),$R59-SUM($T74:AD74),IF(AE$1=1,SUMIFS(59:59,$1:$1,"&gt;="&amp;1,$1:$1,"&lt;="&amp;INT(-$N74/30))+(-$N74/30-INT(-$N74/30))*SUMIFS(59:59,$1:$1,INT(-$N74/30)+1),0)+(-$N74/30-INT(-$N74/30))*SUMIFS(59:59,$1:$1,AE$1+INT(-$N74/30)+1)+(INT(-$N74/30)+1--$N74/30)*SUMIFS(59:59,$1:$1,AE$1+INT(-$N74/30))))</f>
        <v>241682.17249999999</v>
      </c>
      <c r="AF74" s="40">
        <f>IF(AF$7="",0,IF(AF$1=MAX($1:$1),$R59-SUM($T74:AE74),IF(AF$1=1,SUMIFS(59:59,$1:$1,"&gt;="&amp;1,$1:$1,"&lt;="&amp;INT(-$N74/30))+(-$N74/30-INT(-$N74/30))*SUMIFS(59:59,$1:$1,INT(-$N74/30)+1),0)+(-$N74/30-INT(-$N74/30))*SUMIFS(59:59,$1:$1,AF$1+INT(-$N74/30)+1)+(INT(-$N74/30)+1--$N74/30)*SUMIFS(59:59,$1:$1,AF$1+INT(-$N74/30))))</f>
        <v>260887.77437499995</v>
      </c>
      <c r="AG74" s="40">
        <f>IF(AG$7="",0,IF(AG$1=MAX($1:$1),$R59-SUM($T74:AF74),IF(AG$1=1,SUMIFS(59:59,$1:$1,"&gt;="&amp;1,$1:$1,"&lt;="&amp;INT(-$N74/30))+(-$N74/30-INT(-$N74/30))*SUMIFS(59:59,$1:$1,INT(-$N74/30)+1),0)+(-$N74/30-INT(-$N74/30))*SUMIFS(59:59,$1:$1,AG$1+INT(-$N74/30)+1)+(INT(-$N74/30)+1--$N74/30)*SUMIFS(59:59,$1:$1,AG$1+INT(-$N74/30))))</f>
        <v>280934.49749999994</v>
      </c>
      <c r="AH74" s="40">
        <f>IF(AH$7="",0,IF(AH$1=MAX($1:$1),$R59-SUM($T74:AG74),IF(AH$1=1,SUMIFS(59:59,$1:$1,"&gt;="&amp;1,$1:$1,"&lt;="&amp;INT(-$N74/30))+(-$N74/30-INT(-$N74/30))*SUMIFS(59:59,$1:$1,INT(-$N74/30)+1),0)+(-$N74/30-INT(-$N74/30))*SUMIFS(59:59,$1:$1,AH$1+INT(-$N74/30)+1)+(INT(-$N74/30)+1--$N74/30)*SUMIFS(59:59,$1:$1,AH$1+INT(-$N74/30))))</f>
        <v>301822.34187499993</v>
      </c>
      <c r="AI74" s="40">
        <f>IF(AI$7="",0,IF(AI$1=MAX($1:$1),$R59-SUM($T74:AH74),IF(AI$1=1,SUMIFS(59:59,$1:$1,"&gt;="&amp;1,$1:$1,"&lt;="&amp;INT(-$N74/30))+(-$N74/30-INT(-$N74/30))*SUMIFS(59:59,$1:$1,INT(-$N74/30)+1),0)+(-$N74/30-INT(-$N74/30))*SUMIFS(59:59,$1:$1,AI$1+INT(-$N74/30)+1)+(INT(-$N74/30)+1--$N74/30)*SUMIFS(59:59,$1:$1,AI$1+INT(-$N74/30))))</f>
        <v>323551.3075</v>
      </c>
      <c r="AJ74" s="40">
        <f>IF(AJ$7="",0,IF(AJ$1=MAX($1:$1),$R59-SUM($T74:AI74),IF(AJ$1=1,SUMIFS(59:59,$1:$1,"&gt;="&amp;1,$1:$1,"&lt;="&amp;INT(-$N74/30))+(-$N74/30-INT(-$N74/30))*SUMIFS(59:59,$1:$1,INT(-$N74/30)+1),0)+(-$N74/30-INT(-$N74/30))*SUMIFS(59:59,$1:$1,AJ$1+INT(-$N74/30)+1)+(INT(-$N74/30)+1--$N74/30)*SUMIFS(59:59,$1:$1,AJ$1+INT(-$N74/30))))</f>
        <v>346121.39437499992</v>
      </c>
      <c r="AK74" s="40">
        <f>IF(AK$7="",0,IF(AK$1=MAX($1:$1),$R59-SUM($T74:AJ74),IF(AK$1=1,SUMIFS(59:59,$1:$1,"&gt;="&amp;1,$1:$1,"&lt;="&amp;INT(-$N74/30))+(-$N74/30-INT(-$N74/30))*SUMIFS(59:59,$1:$1,INT(-$N74/30)+1),0)+(-$N74/30-INT(-$N74/30))*SUMIFS(59:59,$1:$1,AK$1+INT(-$N74/30)+1)+(INT(-$N74/30)+1--$N74/30)*SUMIFS(59:59,$1:$1,AK$1+INT(-$N74/30))))</f>
        <v>369532.60249999998</v>
      </c>
      <c r="AL74" s="40">
        <f>IF(AL$7="",0,IF(AL$1=MAX($1:$1),$R59-SUM($T74:AK74),IF(AL$1=1,SUMIFS(59:59,$1:$1,"&gt;="&amp;1,$1:$1,"&lt;="&amp;INT(-$N74/30))+(-$N74/30-INT(-$N74/30))*SUMIFS(59:59,$1:$1,INT(-$N74/30)+1),0)+(-$N74/30-INT(-$N74/30))*SUMIFS(59:59,$1:$1,AL$1+INT(-$N74/30)+1)+(INT(-$N74/30)+1--$N74/30)*SUMIFS(59:59,$1:$1,AL$1+INT(-$N74/30))))</f>
        <v>393784.93187499995</v>
      </c>
      <c r="AM74" s="40">
        <f>IF(AM$7="",0,IF(AM$1=MAX($1:$1),$R59-SUM($T74:AL74),IF(AM$1=1,SUMIFS(59:59,$1:$1,"&gt;="&amp;1,$1:$1,"&lt;="&amp;INT(-$N74/30))+(-$N74/30-INT(-$N74/30))*SUMIFS(59:59,$1:$1,INT(-$N74/30)+1),0)+(-$N74/30-INT(-$N74/30))*SUMIFS(59:59,$1:$1,AM$1+INT(-$N74/30)+1)+(INT(-$N74/30)+1--$N74/30)*SUMIFS(59:59,$1:$1,AM$1+INT(-$N74/30))))</f>
        <v>418878.38249999995</v>
      </c>
      <c r="AN74" s="40">
        <f>IF(AN$7="",0,IF(AN$1=MAX($1:$1),$R59-SUM($T74:AM74),IF(AN$1=1,SUMIFS(59:59,$1:$1,"&gt;="&amp;1,$1:$1,"&lt;="&amp;INT(-$N74/30))+(-$N74/30-INT(-$N74/30))*SUMIFS(59:59,$1:$1,INT(-$N74/30)+1),0)+(-$N74/30-INT(-$N74/30))*SUMIFS(59:59,$1:$1,AN$1+INT(-$N74/30)+1)+(INT(-$N74/30)+1--$N74/30)*SUMIFS(59:59,$1:$1,AN$1+INT(-$N74/30))))</f>
        <v>444812.95437499997</v>
      </c>
      <c r="AO74" s="40">
        <f>IF(AO$7="",0,IF(AO$1=MAX($1:$1),$R59-SUM($T74:AN74),IF(AO$1=1,SUMIFS(59:59,$1:$1,"&gt;="&amp;1,$1:$1,"&lt;="&amp;INT(-$N74/30))+(-$N74/30-INT(-$N74/30))*SUMIFS(59:59,$1:$1,INT(-$N74/30)+1),0)+(-$N74/30-INT(-$N74/30))*SUMIFS(59:59,$1:$1,AO$1+INT(-$N74/30)+1)+(INT(-$N74/30)+1--$N74/30)*SUMIFS(59:59,$1:$1,AO$1+INT(-$N74/30))))</f>
        <v>471588.64749999996</v>
      </c>
      <c r="AP74" s="40">
        <f>IF(AP$7="",0,IF(AP$1=MAX($1:$1),$R59-SUM($T74:AO74),IF(AP$1=1,SUMIFS(59:59,$1:$1,"&gt;="&amp;1,$1:$1,"&lt;="&amp;INT(-$N74/30))+(-$N74/30-INT(-$N74/30))*SUMIFS(59:59,$1:$1,INT(-$N74/30)+1),0)+(-$N74/30-INT(-$N74/30))*SUMIFS(59:59,$1:$1,AP$1+INT(-$N74/30)+1)+(INT(-$N74/30)+1--$N74/30)*SUMIFS(59:59,$1:$1,AP$1+INT(-$N74/30))))</f>
        <v>499205.46187499992</v>
      </c>
      <c r="AQ74" s="40">
        <f>IF(AQ$7="",0,IF(AQ$1=MAX($1:$1),$R59-SUM($T74:AP74),IF(AQ$1=1,SUMIFS(59:59,$1:$1,"&gt;="&amp;1,$1:$1,"&lt;="&amp;INT(-$N74/30))+(-$N74/30-INT(-$N74/30))*SUMIFS(59:59,$1:$1,INT(-$N74/30)+1),0)+(-$N74/30-INT(-$N74/30))*SUMIFS(59:59,$1:$1,AQ$1+INT(-$N74/30)+1)+(INT(-$N74/30)+1--$N74/30)*SUMIFS(59:59,$1:$1,AQ$1+INT(-$N74/30))))</f>
        <v>527663.39749999996</v>
      </c>
      <c r="AR74" s="40">
        <f>IF(AR$7="",0,IF(AR$1=MAX($1:$1),$R59-SUM($T74:AQ74),IF(AR$1=1,SUMIFS(59:59,$1:$1,"&gt;="&amp;1,$1:$1,"&lt;="&amp;INT(-$N74/30))+(-$N74/30-INT(-$N74/30))*SUMIFS(59:59,$1:$1,INT(-$N74/30)+1),0)+(-$N74/30-INT(-$N74/30))*SUMIFS(59:59,$1:$1,AR$1+INT(-$N74/30)+1)+(INT(-$N74/30)+1--$N74/30)*SUMIFS(59:59,$1:$1,AR$1+INT(-$N74/30))))</f>
        <v>556962.45437499997</v>
      </c>
      <c r="AS74" s="40">
        <f>IF(AS$7="",0,IF(AS$1=MAX($1:$1),$R59-SUM($T74:AR74),IF(AS$1=1,SUMIFS(59:59,$1:$1,"&gt;="&amp;1,$1:$1,"&lt;="&amp;INT(-$N74/30))+(-$N74/30-INT(-$N74/30))*SUMIFS(59:59,$1:$1,INT(-$N74/30)+1),0)+(-$N74/30-INT(-$N74/30))*SUMIFS(59:59,$1:$1,AS$1+INT(-$N74/30)+1)+(INT(-$N74/30)+1--$N74/30)*SUMIFS(59:59,$1:$1,AS$1+INT(-$N74/30))))</f>
        <v>685794.19249999896</v>
      </c>
      <c r="AT74" s="40">
        <f>IF(AT$7="",0,IF(AT$1=MAX($1:$1),$R59-SUM($T74:AS74),IF(AT$1=1,SUMIFS(59:59,$1:$1,"&gt;="&amp;1,$1:$1,"&lt;="&amp;INT(-$N74/30))+(-$N74/30-INT(-$N74/30))*SUMIFS(59:59,$1:$1,INT(-$N74/30)+1),0)+(-$N74/30-INT(-$N74/30))*SUMIFS(59:59,$1:$1,AT$1+INT(-$N74/30)+1)+(INT(-$N74/30)+1--$N74/30)*SUMIFS(59:59,$1:$1,AT$1+INT(-$N74/30))))</f>
        <v>0</v>
      </c>
      <c r="AU74" s="40">
        <f>IF(AU$7="",0,IF(AU$1=MAX($1:$1),$R59-SUM($T74:AT74),IF(AU$1=1,SUMIFS(59:59,$1:$1,"&gt;="&amp;1,$1:$1,"&lt;="&amp;INT(-$N74/30))+(-$N74/30-INT(-$N74/30))*SUMIFS(59:59,$1:$1,INT(-$N74/30)+1),0)+(-$N74/30-INT(-$N74/30))*SUMIFS(59:59,$1:$1,AU$1+INT(-$N74/30)+1)+(INT(-$N74/30)+1--$N74/30)*SUMIFS(59:59,$1:$1,AU$1+INT(-$N74/30))))</f>
        <v>0</v>
      </c>
      <c r="AV74" s="40">
        <f>IF(AV$7="",0,IF(AV$1=MAX($1:$1),$R59-SUM($T74:AU74),IF(AV$1=1,SUMIFS(59:59,$1:$1,"&gt;="&amp;1,$1:$1,"&lt;="&amp;INT(-$N74/30))+(-$N74/30-INT(-$N74/30))*SUMIFS(59:59,$1:$1,INT(-$N74/30)+1),0)+(-$N74/30-INT(-$N74/30))*SUMIFS(59:59,$1:$1,AV$1+INT(-$N74/30)+1)+(INT(-$N74/30)+1--$N74/30)*SUMIFS(59:59,$1:$1,AV$1+INT(-$N74/30))))</f>
        <v>0</v>
      </c>
      <c r="AW74" s="40">
        <f>IF(AW$7="",0,IF(AW$1=MAX($1:$1),$R59-SUM($T74:AV74),IF(AW$1=1,SUMIFS(59:59,$1:$1,"&gt;="&amp;1,$1:$1,"&lt;="&amp;INT(-$N74/30))+(-$N74/30-INT(-$N74/30))*SUMIFS(59:59,$1:$1,INT(-$N74/30)+1),0)+(-$N74/30-INT(-$N74/30))*SUMIFS(59:59,$1:$1,AW$1+INT(-$N74/30)+1)+(INT(-$N74/30)+1--$N74/30)*SUMIFS(59:59,$1:$1,AW$1+INT(-$N74/30))))</f>
        <v>0</v>
      </c>
      <c r="AX74" s="40">
        <f>IF(AX$7="",0,IF(AX$1=MAX($1:$1),$R59-SUM($T74:AW74),IF(AX$1=1,SUMIFS(59:59,$1:$1,"&gt;="&amp;1,$1:$1,"&lt;="&amp;INT(-$N74/30))+(-$N74/30-INT(-$N74/30))*SUMIFS(59:59,$1:$1,INT(-$N74/30)+1),0)+(-$N74/30-INT(-$N74/30))*SUMIFS(59:59,$1:$1,AX$1+INT(-$N74/30)+1)+(INT(-$N74/30)+1--$N74/30)*SUMIFS(59:59,$1:$1,AX$1+INT(-$N74/30))))</f>
        <v>0</v>
      </c>
      <c r="AY74" s="40">
        <f>IF(AY$7="",0,IF(AY$1=MAX($1:$1),$R59-SUM($T74:AX74),IF(AY$1=1,SUMIFS(59:59,$1:$1,"&gt;="&amp;1,$1:$1,"&lt;="&amp;INT(-$N74/30))+(-$N74/30-INT(-$N74/30))*SUMIFS(59:59,$1:$1,INT(-$N74/30)+1),0)+(-$N74/30-INT(-$N74/30))*SUMIFS(59:59,$1:$1,AY$1+INT(-$N74/30)+1)+(INT(-$N74/30)+1--$N74/30)*SUMIFS(59:59,$1:$1,AY$1+INT(-$N74/30))))</f>
        <v>0</v>
      </c>
      <c r="AZ74" s="40">
        <f>IF(AZ$7="",0,IF(AZ$1=MAX($1:$1),$R59-SUM($T74:AY74),IF(AZ$1=1,SUMIFS(59:59,$1:$1,"&gt;="&amp;1,$1:$1,"&lt;="&amp;INT(-$N74/30))+(-$N74/30-INT(-$N74/30))*SUMIFS(59:59,$1:$1,INT(-$N74/30)+1),0)+(-$N74/30-INT(-$N74/30))*SUMIFS(59:59,$1:$1,AZ$1+INT(-$N74/30)+1)+(INT(-$N74/30)+1--$N74/30)*SUMIFS(59:59,$1:$1,AZ$1+INT(-$N74/30))))</f>
        <v>0</v>
      </c>
      <c r="BA74" s="40">
        <f>IF(BA$7="",0,IF(BA$1=MAX($1:$1),$R59-SUM($T74:AZ74),IF(BA$1=1,SUMIFS(59:59,$1:$1,"&gt;="&amp;1,$1:$1,"&lt;="&amp;INT(-$N74/30))+(-$N74/30-INT(-$N74/30))*SUMIFS(59:59,$1:$1,INT(-$N74/30)+1),0)+(-$N74/30-INT(-$N74/30))*SUMIFS(59:59,$1:$1,BA$1+INT(-$N74/30)+1)+(INT(-$N74/30)+1--$N74/30)*SUMIFS(59:59,$1:$1,BA$1+INT(-$N74/30))))</f>
        <v>0</v>
      </c>
      <c r="BB74" s="40">
        <f>IF(BB$7="",0,IF(BB$1=MAX($1:$1),$R59-SUM($T74:BA74),IF(BB$1=1,SUMIFS(59:59,$1:$1,"&gt;="&amp;1,$1:$1,"&lt;="&amp;INT(-$N74/30))+(-$N74/30-INT(-$N74/30))*SUMIFS(59:59,$1:$1,INT(-$N74/30)+1),0)+(-$N74/30-INT(-$N74/30))*SUMIFS(59:59,$1:$1,BB$1+INT(-$N74/30)+1)+(INT(-$N74/30)+1--$N74/30)*SUMIFS(59:59,$1:$1,BB$1+INT(-$N74/30))))</f>
        <v>0</v>
      </c>
      <c r="BC74" s="40">
        <f>IF(BC$7="",0,IF(BC$1=MAX($1:$1),$R59-SUM($T74:BB74),IF(BC$1=1,SUMIFS(59:59,$1:$1,"&gt;="&amp;1,$1:$1,"&lt;="&amp;INT(-$N74/30))+(-$N74/30-INT(-$N74/30))*SUMIFS(59:59,$1:$1,INT(-$N74/30)+1),0)+(-$N74/30-INT(-$N74/30))*SUMIFS(59:59,$1:$1,BC$1+INT(-$N74/30)+1)+(INT(-$N74/30)+1--$N74/30)*SUMIFS(59:59,$1:$1,BC$1+INT(-$N74/30))))</f>
        <v>0</v>
      </c>
      <c r="BD74" s="40">
        <f>IF(BD$7="",0,IF(BD$1=MAX($1:$1),$R59-SUM($T74:BC74),IF(BD$1=1,SUMIFS(59:59,$1:$1,"&gt;="&amp;1,$1:$1,"&lt;="&amp;INT(-$N74/30))+(-$N74/30-INT(-$N74/30))*SUMIFS(59:59,$1:$1,INT(-$N74/30)+1),0)+(-$N74/30-INT(-$N74/30))*SUMIFS(59:59,$1:$1,BD$1+INT(-$N74/30)+1)+(INT(-$N74/30)+1--$N74/30)*SUMIFS(59:59,$1:$1,BD$1+INT(-$N74/30))))</f>
        <v>0</v>
      </c>
      <c r="BE74" s="40">
        <f>IF(BE$7="",0,IF(BE$1=MAX($1:$1),$R59-SUM($T74:BD74),IF(BE$1=1,SUMIFS(59:59,$1:$1,"&gt;="&amp;1,$1:$1,"&lt;="&amp;INT(-$N74/30))+(-$N74/30-INT(-$N74/30))*SUMIFS(59:59,$1:$1,INT(-$N74/30)+1),0)+(-$N74/30-INT(-$N74/30))*SUMIFS(59:59,$1:$1,BE$1+INT(-$N74/30)+1)+(INT(-$N74/30)+1--$N74/30)*SUMIFS(59:59,$1:$1,BE$1+INT(-$N74/30))))</f>
        <v>0</v>
      </c>
      <c r="BF74" s="40">
        <f>IF(BF$7="",0,IF(BF$1=MAX($1:$1),$R59-SUM($T74:BE74),IF(BF$1=1,SUMIFS(59:59,$1:$1,"&gt;="&amp;1,$1:$1,"&lt;="&amp;INT(-$N74/30))+(-$N74/30-INT(-$N74/30))*SUMIFS(59:59,$1:$1,INT(-$N74/30)+1),0)+(-$N74/30-INT(-$N74/30))*SUMIFS(59:59,$1:$1,BF$1+INT(-$N74/30)+1)+(INT(-$N74/30)+1--$N74/30)*SUMIFS(59:59,$1:$1,BF$1+INT(-$N74/30))))</f>
        <v>0</v>
      </c>
      <c r="BG74" s="40">
        <f>IF(BG$7="",0,IF(BG$1=MAX($1:$1),$R59-SUM($T74:BF74),IF(BG$1=1,SUMIFS(59:59,$1:$1,"&gt;="&amp;1,$1:$1,"&lt;="&amp;INT(-$N74/30))+(-$N74/30-INT(-$N74/30))*SUMIFS(59:59,$1:$1,INT(-$N74/30)+1),0)+(-$N74/30-INT(-$N74/30))*SUMIFS(59:59,$1:$1,BG$1+INT(-$N74/30)+1)+(INT(-$N74/30)+1--$N74/30)*SUMIFS(59:59,$1:$1,BG$1+INT(-$N74/30))))</f>
        <v>0</v>
      </c>
      <c r="BH74" s="40">
        <f>IF(BH$7="",0,IF(BH$1=MAX($1:$1),$R59-SUM($T74:BG74),IF(BH$1=1,SUMIFS(59:59,$1:$1,"&gt;="&amp;1,$1:$1,"&lt;="&amp;INT(-$N74/30))+(-$N74/30-INT(-$N74/30))*SUMIFS(59:59,$1:$1,INT(-$N74/30)+1),0)+(-$N74/30-INT(-$N74/30))*SUMIFS(59:59,$1:$1,BH$1+INT(-$N74/30)+1)+(INT(-$N74/30)+1--$N74/30)*SUMIFS(59:59,$1:$1,BH$1+INT(-$N74/30))))</f>
        <v>0</v>
      </c>
      <c r="BI74" s="40">
        <f>IF(BI$7="",0,IF(BI$1=MAX($1:$1),$R59-SUM($T74:BH74),IF(BI$1=1,SUMIFS(59:59,$1:$1,"&gt;="&amp;1,$1:$1,"&lt;="&amp;INT(-$N74/30))+(-$N74/30-INT(-$N74/30))*SUMIFS(59:59,$1:$1,INT(-$N74/30)+1),0)+(-$N74/30-INT(-$N74/30))*SUMIFS(59:59,$1:$1,BI$1+INT(-$N74/30)+1)+(INT(-$N74/30)+1--$N74/30)*SUMIFS(59:59,$1:$1,BI$1+INT(-$N74/30))))</f>
        <v>0</v>
      </c>
      <c r="BJ74" s="40">
        <f>IF(BJ$7="",0,IF(BJ$1=MAX($1:$1),$R59-SUM($T74:BI74),IF(BJ$1=1,SUMIFS(59:59,$1:$1,"&gt;="&amp;1,$1:$1,"&lt;="&amp;INT(-$N74/30))+(-$N74/30-INT(-$N74/30))*SUMIFS(59:59,$1:$1,INT(-$N74/30)+1),0)+(-$N74/30-INT(-$N74/30))*SUMIFS(59:59,$1:$1,BJ$1+INT(-$N74/30)+1)+(INT(-$N74/30)+1--$N74/30)*SUMIFS(59:59,$1:$1,BJ$1+INT(-$N74/30))))</f>
        <v>0</v>
      </c>
      <c r="BK74" s="40">
        <f>IF(BK$7="",0,IF(BK$1=MAX($1:$1),$R59-SUM($T74:BJ74),IF(BK$1=1,SUMIFS(59:59,$1:$1,"&gt;="&amp;1,$1:$1,"&lt;="&amp;INT(-$N74/30))+(-$N74/30-INT(-$N74/30))*SUMIFS(59:59,$1:$1,INT(-$N74/30)+1),0)+(-$N74/30-INT(-$N74/30))*SUMIFS(59:59,$1:$1,BK$1+INT(-$N74/30)+1)+(INT(-$N74/30)+1--$N74/30)*SUMIFS(59:59,$1:$1,BK$1+INT(-$N74/30))))</f>
        <v>0</v>
      </c>
      <c r="BL74" s="40">
        <f>IF(BL$7="",0,IF(BL$1=MAX($1:$1),$R59-SUM($T74:BK74),IF(BL$1=1,SUMIFS(59:59,$1:$1,"&gt;="&amp;1,$1:$1,"&lt;="&amp;INT(-$N74/30))+(-$N74/30-INT(-$N74/30))*SUMIFS(59:59,$1:$1,INT(-$N74/30)+1),0)+(-$N74/30-INT(-$N74/30))*SUMIFS(59:59,$1:$1,BL$1+INT(-$N74/30)+1)+(INT(-$N74/30)+1--$N74/30)*SUMIFS(59:59,$1:$1,BL$1+INT(-$N74/30))))</f>
        <v>0</v>
      </c>
      <c r="BM74" s="40">
        <f>IF(BM$7="",0,IF(BM$1=MAX($1:$1),$R59-SUM($T74:BL74),IF(BM$1=1,SUMIFS(59:59,$1:$1,"&gt;="&amp;1,$1:$1,"&lt;="&amp;INT(-$N74/30))+(-$N74/30-INT(-$N74/30))*SUMIFS(59:59,$1:$1,INT(-$N74/30)+1),0)+(-$N74/30-INT(-$N74/30))*SUMIFS(59:59,$1:$1,BM$1+INT(-$N74/30)+1)+(INT(-$N74/30)+1--$N74/30)*SUMIFS(59:59,$1:$1,BM$1+INT(-$N74/30))))</f>
        <v>0</v>
      </c>
      <c r="BN74" s="40">
        <f>IF(BN$7="",0,IF(BN$1=MAX($1:$1),$R59-SUM($T74:BM74),IF(BN$1=1,SUMIFS(59:59,$1:$1,"&gt;="&amp;1,$1:$1,"&lt;="&amp;INT(-$N74/30))+(-$N74/30-INT(-$N74/30))*SUMIFS(59:59,$1:$1,INT(-$N74/30)+1),0)+(-$N74/30-INT(-$N74/30))*SUMIFS(59:59,$1:$1,BN$1+INT(-$N74/30)+1)+(INT(-$N74/30)+1--$N74/30)*SUMIFS(59:59,$1:$1,BN$1+INT(-$N74/30))))</f>
        <v>0</v>
      </c>
      <c r="BO74" s="40">
        <f>IF(BO$7="",0,IF(BO$1=MAX($1:$1),$R59-SUM($T74:BN74),IF(BO$1=1,SUMIFS(59:59,$1:$1,"&gt;="&amp;1,$1:$1,"&lt;="&amp;INT(-$N74/30))+(-$N74/30-INT(-$N74/30))*SUMIFS(59:59,$1:$1,INT(-$N74/30)+1),0)+(-$N74/30-INT(-$N74/30))*SUMIFS(59:59,$1:$1,BO$1+INT(-$N74/30)+1)+(INT(-$N74/30)+1--$N74/30)*SUMIFS(59:59,$1:$1,BO$1+INT(-$N74/30))))</f>
        <v>0</v>
      </c>
      <c r="BP74" s="40">
        <f>IF(BP$7="",0,IF(BP$1=MAX($1:$1),$R59-SUM($T74:BO74),IF(BP$1=1,SUMIFS(59:59,$1:$1,"&gt;="&amp;1,$1:$1,"&lt;="&amp;INT(-$N74/30))+(-$N74/30-INT(-$N74/30))*SUMIFS(59:59,$1:$1,INT(-$N74/30)+1),0)+(-$N74/30-INT(-$N74/30))*SUMIFS(59:59,$1:$1,BP$1+INT(-$N74/30)+1)+(INT(-$N74/30)+1--$N74/30)*SUMIFS(59:59,$1:$1,BP$1+INT(-$N74/30))))</f>
        <v>0</v>
      </c>
      <c r="BQ74" s="40">
        <f>IF(BQ$7="",0,IF(BQ$1=MAX($1:$1),$R59-SUM($T74:BP74),IF(BQ$1=1,SUMIFS(59:59,$1:$1,"&gt;="&amp;1,$1:$1,"&lt;="&amp;INT(-$N74/30))+(-$N74/30-INT(-$N74/30))*SUMIFS(59:59,$1:$1,INT(-$N74/30)+1),0)+(-$N74/30-INT(-$N74/30))*SUMIFS(59:59,$1:$1,BQ$1+INT(-$N74/30)+1)+(INT(-$N74/30)+1--$N74/30)*SUMIFS(59:59,$1:$1,BQ$1+INT(-$N74/30))))</f>
        <v>0</v>
      </c>
      <c r="BR74" s="40">
        <f>IF(BR$7="",0,IF(BR$1=MAX($1:$1),$R59-SUM($T74:BQ74),IF(BR$1=1,SUMIFS(59:59,$1:$1,"&gt;="&amp;1,$1:$1,"&lt;="&amp;INT(-$N74/30))+(-$N74/30-INT(-$N74/30))*SUMIFS(59:59,$1:$1,INT(-$N74/30)+1),0)+(-$N74/30-INT(-$N74/30))*SUMIFS(59:59,$1:$1,BR$1+INT(-$N74/30)+1)+(INT(-$N74/30)+1--$N74/30)*SUMIFS(59:59,$1:$1,BR$1+INT(-$N74/30))))</f>
        <v>0</v>
      </c>
      <c r="BS74" s="40">
        <f>IF(BS$7="",0,IF(BS$1=MAX($1:$1),$R59-SUM($T74:BR74),IF(BS$1=1,SUMIFS(59:59,$1:$1,"&gt;="&amp;1,$1:$1,"&lt;="&amp;INT(-$N74/30))+(-$N74/30-INT(-$N74/30))*SUMIFS(59:59,$1:$1,INT(-$N74/30)+1),0)+(-$N74/30-INT(-$N74/30))*SUMIFS(59:59,$1:$1,BS$1+INT(-$N74/30)+1)+(INT(-$N74/30)+1--$N74/30)*SUMIFS(59:59,$1:$1,BS$1+INT(-$N74/30))))</f>
        <v>0</v>
      </c>
      <c r="BT74" s="40">
        <f>IF(BT$7="",0,IF(BT$1=MAX($1:$1),$R59-SUM($T74:BS74),IF(BT$1=1,SUMIFS(59:59,$1:$1,"&gt;="&amp;1,$1:$1,"&lt;="&amp;INT(-$N74/30))+(-$N74/30-INT(-$N74/30))*SUMIFS(59:59,$1:$1,INT(-$N74/30)+1),0)+(-$N74/30-INT(-$N74/30))*SUMIFS(59:59,$1:$1,BT$1+INT(-$N74/30)+1)+(INT(-$N74/30)+1--$N74/30)*SUMIFS(59:59,$1:$1,BT$1+INT(-$N74/30))))</f>
        <v>0</v>
      </c>
      <c r="BU74" s="40">
        <f>IF(BU$7="",0,IF(BU$1=MAX($1:$1),$R59-SUM($T74:BT74),IF(BU$1=1,SUMIFS(59:59,$1:$1,"&gt;="&amp;1,$1:$1,"&lt;="&amp;INT(-$N74/30))+(-$N74/30-INT(-$N74/30))*SUMIFS(59:59,$1:$1,INT(-$N74/30)+1),0)+(-$N74/30-INT(-$N74/30))*SUMIFS(59:59,$1:$1,BU$1+INT(-$N74/30)+1)+(INT(-$N74/30)+1--$N74/30)*SUMIFS(59:59,$1:$1,BU$1+INT(-$N74/30))))</f>
        <v>0</v>
      </c>
      <c r="BV74" s="40">
        <f>IF(BV$7="",0,IF(BV$1=MAX($1:$1),$R59-SUM($T74:BU74),IF(BV$1=1,SUMIFS(59:59,$1:$1,"&gt;="&amp;1,$1:$1,"&lt;="&amp;INT(-$N74/30))+(-$N74/30-INT(-$N74/30))*SUMIFS(59:59,$1:$1,INT(-$N74/30)+1),0)+(-$N74/30-INT(-$N74/30))*SUMIFS(59:59,$1:$1,BV$1+INT(-$N74/30)+1)+(INT(-$N74/30)+1--$N74/30)*SUMIFS(59:59,$1:$1,BV$1+INT(-$N74/30))))</f>
        <v>0</v>
      </c>
      <c r="BW74" s="40">
        <f>IF(BW$7="",0,IF(BW$1=MAX($1:$1),$R59-SUM($T74:BV74),IF(BW$1=1,SUMIFS(59:59,$1:$1,"&gt;="&amp;1,$1:$1,"&lt;="&amp;INT(-$N74/30))+(-$N74/30-INT(-$N74/30))*SUMIFS(59:59,$1:$1,INT(-$N74/30)+1),0)+(-$N74/30-INT(-$N74/30))*SUMIFS(59:59,$1:$1,BW$1+INT(-$N74/30)+1)+(INT(-$N74/30)+1--$N74/30)*SUMIFS(59:59,$1:$1,BW$1+INT(-$N74/30))))</f>
        <v>0</v>
      </c>
      <c r="BX74" s="40">
        <f>IF(BX$7="",0,IF(BX$1=MAX($1:$1),$R59-SUM($T74:BW74),IF(BX$1=1,SUMIFS(59:59,$1:$1,"&gt;="&amp;1,$1:$1,"&lt;="&amp;INT(-$N74/30))+(-$N74/30-INT(-$N74/30))*SUMIFS(59:59,$1:$1,INT(-$N74/30)+1),0)+(-$N74/30-INT(-$N74/30))*SUMIFS(59:59,$1:$1,BX$1+INT(-$N74/30)+1)+(INT(-$N74/30)+1--$N74/30)*SUMIFS(59:59,$1:$1,BX$1+INT(-$N74/30))))</f>
        <v>0</v>
      </c>
      <c r="BY74" s="40">
        <f>IF(BY$7="",0,IF(BY$1=MAX($1:$1),$R59-SUM($T74:BX74),IF(BY$1=1,SUMIFS(59:59,$1:$1,"&gt;="&amp;1,$1:$1,"&lt;="&amp;INT(-$N74/30))+(-$N74/30-INT(-$N74/30))*SUMIFS(59:59,$1:$1,INT(-$N74/30)+1),0)+(-$N74/30-INT(-$N74/30))*SUMIFS(59:59,$1:$1,BY$1+INT(-$N74/30)+1)+(INT(-$N74/30)+1--$N74/30)*SUMIFS(59:59,$1:$1,BY$1+INT(-$N74/30))))</f>
        <v>0</v>
      </c>
      <c r="BZ74" s="40">
        <f>IF(BZ$7="",0,IF(BZ$1=MAX($1:$1),$R59-SUM($T74:BY74),IF(BZ$1=1,SUMIFS(59:59,$1:$1,"&gt;="&amp;1,$1:$1,"&lt;="&amp;INT(-$N74/30))+(-$N74/30-INT(-$N74/30))*SUMIFS(59:59,$1:$1,INT(-$N74/30)+1),0)+(-$N74/30-INT(-$N74/30))*SUMIFS(59:59,$1:$1,BZ$1+INT(-$N74/30)+1)+(INT(-$N74/30)+1--$N74/30)*SUMIFS(59:59,$1:$1,BZ$1+INT(-$N74/30))))</f>
        <v>0</v>
      </c>
      <c r="CA74" s="40">
        <f>IF(CA$7="",0,IF(CA$1=MAX($1:$1),$R59-SUM($T74:BZ74),IF(CA$1=1,SUMIFS(59:59,$1:$1,"&gt;="&amp;1,$1:$1,"&lt;="&amp;INT(-$N74/30))+(-$N74/30-INT(-$N74/30))*SUMIFS(59:59,$1:$1,INT(-$N74/30)+1),0)+(-$N74/30-INT(-$N74/30))*SUMIFS(59:59,$1:$1,CA$1+INT(-$N74/30)+1)+(INT(-$N74/30)+1--$N74/30)*SUMIFS(59:59,$1:$1,CA$1+INT(-$N74/30))))</f>
        <v>0</v>
      </c>
      <c r="CB74" s="40">
        <f>IF(CB$7="",0,IF(CB$1=MAX($1:$1),$R59-SUM($T74:CA74),IF(CB$1=1,SUMIFS(59:59,$1:$1,"&gt;="&amp;1,$1:$1,"&lt;="&amp;INT(-$N74/30))+(-$N74/30-INT(-$N74/30))*SUMIFS(59:59,$1:$1,INT(-$N74/30)+1),0)+(-$N74/30-INT(-$N74/30))*SUMIFS(59:59,$1:$1,CB$1+INT(-$N74/30)+1)+(INT(-$N74/30)+1--$N74/30)*SUMIFS(59:59,$1:$1,CB$1+INT(-$N74/30))))</f>
        <v>0</v>
      </c>
      <c r="CC74" s="40">
        <f>IF(CC$7="",0,IF(CC$1=MAX($1:$1),$R59-SUM($T74:CB74),IF(CC$1=1,SUMIFS(59:59,$1:$1,"&gt;="&amp;1,$1:$1,"&lt;="&amp;INT(-$N74/30))+(-$N74/30-INT(-$N74/30))*SUMIFS(59:59,$1:$1,INT(-$N74/30)+1),0)+(-$N74/30-INT(-$N74/30))*SUMIFS(59:59,$1:$1,CC$1+INT(-$N74/30)+1)+(INT(-$N74/30)+1--$N74/30)*SUMIFS(59:59,$1:$1,CC$1+INT(-$N74/30))))</f>
        <v>0</v>
      </c>
      <c r="CD74" s="40">
        <f>IF(CD$7="",0,IF(CD$1=MAX($1:$1),$R59-SUM($T74:CC74),IF(CD$1=1,SUMIFS(59:59,$1:$1,"&gt;="&amp;1,$1:$1,"&lt;="&amp;INT(-$N74/30))+(-$N74/30-INT(-$N74/30))*SUMIFS(59:59,$1:$1,INT(-$N74/30)+1),0)+(-$N74/30-INT(-$N74/30))*SUMIFS(59:59,$1:$1,CD$1+INT(-$N74/30)+1)+(INT(-$N74/30)+1--$N74/30)*SUMIFS(59:59,$1:$1,CD$1+INT(-$N74/30))))</f>
        <v>0</v>
      </c>
      <c r="CE74" s="40">
        <f>IF(CE$7="",0,IF(CE$1=MAX($1:$1),$R59-SUM($T74:CD74),IF(CE$1=1,SUMIFS(59:59,$1:$1,"&gt;="&amp;1,$1:$1,"&lt;="&amp;INT(-$N74/30))+(-$N74/30-INT(-$N74/30))*SUMIFS(59:59,$1:$1,INT(-$N74/30)+1),0)+(-$N74/30-INT(-$N74/30))*SUMIFS(59:59,$1:$1,CE$1+INT(-$N74/30)+1)+(INT(-$N74/30)+1--$N74/30)*SUMIFS(59:59,$1:$1,CE$1+INT(-$N74/30))))</f>
        <v>0</v>
      </c>
      <c r="CF74" s="40">
        <f>IF(CF$7="",0,IF(CF$1=MAX($1:$1),$R59-SUM($T74:CE74),IF(CF$1=1,SUMIFS(59:59,$1:$1,"&gt;="&amp;1,$1:$1,"&lt;="&amp;INT(-$N74/30))+(-$N74/30-INT(-$N74/30))*SUMIFS(59:59,$1:$1,INT(-$N74/30)+1),0)+(-$N74/30-INT(-$N74/30))*SUMIFS(59:59,$1:$1,CF$1+INT(-$N74/30)+1)+(INT(-$N74/30)+1--$N74/30)*SUMIFS(59:59,$1:$1,CF$1+INT(-$N74/30))))</f>
        <v>0</v>
      </c>
      <c r="CG74" s="40">
        <f>IF(CG$7="",0,IF(CG$1=MAX($1:$1),$R59-SUM($T74:CF74),IF(CG$1=1,SUMIFS(59:59,$1:$1,"&gt;="&amp;1,$1:$1,"&lt;="&amp;INT(-$N74/30))+(-$N74/30-INT(-$N74/30))*SUMIFS(59:59,$1:$1,INT(-$N74/30)+1),0)+(-$N74/30-INT(-$N74/30))*SUMIFS(59:59,$1:$1,CG$1+INT(-$N74/30)+1)+(INT(-$N74/30)+1--$N74/30)*SUMIFS(59:59,$1:$1,CG$1+INT(-$N74/30))))</f>
        <v>0</v>
      </c>
      <c r="CH74" s="40">
        <f>IF(CH$7="",0,IF(CH$1=MAX($1:$1),$R59-SUM($T74:CG74),IF(CH$1=1,SUMIFS(59:59,$1:$1,"&gt;="&amp;1,$1:$1,"&lt;="&amp;INT(-$N74/30))+(-$N74/30-INT(-$N74/30))*SUMIFS(59:59,$1:$1,INT(-$N74/30)+1),0)+(-$N74/30-INT(-$N74/30))*SUMIFS(59:59,$1:$1,CH$1+INT(-$N74/30)+1)+(INT(-$N74/30)+1--$N74/30)*SUMIFS(59:59,$1:$1,CH$1+INT(-$N74/30))))</f>
        <v>0</v>
      </c>
      <c r="CI74" s="40">
        <f>IF(CI$7="",0,IF(CI$1=MAX($1:$1),$R59-SUM($T74:CH74),IF(CI$1=1,SUMIFS(59:59,$1:$1,"&gt;="&amp;1,$1:$1,"&lt;="&amp;INT(-$N74/30))+(-$N74/30-INT(-$N74/30))*SUMIFS(59:59,$1:$1,INT(-$N74/30)+1),0)+(-$N74/30-INT(-$N74/30))*SUMIFS(59:59,$1:$1,CI$1+INT(-$N74/30)+1)+(INT(-$N74/30)+1--$N74/30)*SUMIFS(59:59,$1:$1,CI$1+INT(-$N74/30))))</f>
        <v>0</v>
      </c>
      <c r="CJ74" s="40">
        <f>IF(CJ$7="",0,IF(CJ$1=MAX($1:$1),$R59-SUM($T74:CI74),IF(CJ$1=1,SUMIFS(59:59,$1:$1,"&gt;="&amp;1,$1:$1,"&lt;="&amp;INT(-$N74/30))+(-$N74/30-INT(-$N74/30))*SUMIFS(59:59,$1:$1,INT(-$N74/30)+1),0)+(-$N74/30-INT(-$N74/30))*SUMIFS(59:59,$1:$1,CJ$1+INT(-$N74/30)+1)+(INT(-$N74/30)+1--$N74/30)*SUMIFS(59:59,$1:$1,CJ$1+INT(-$N74/30))))</f>
        <v>0</v>
      </c>
      <c r="CK74" s="40">
        <f>IF(CK$7="",0,IF(CK$1=MAX($1:$1),$R59-SUM($T74:CJ74),IF(CK$1=1,SUMIFS(59:59,$1:$1,"&gt;="&amp;1,$1:$1,"&lt;="&amp;INT(-$N74/30))+(-$N74/30-INT(-$N74/30))*SUMIFS(59:59,$1:$1,INT(-$N74/30)+1),0)+(-$N74/30-INT(-$N74/30))*SUMIFS(59:59,$1:$1,CK$1+INT(-$N74/30)+1)+(INT(-$N74/30)+1--$N74/30)*SUMIFS(59:59,$1:$1,CK$1+INT(-$N74/30))))</f>
        <v>0</v>
      </c>
      <c r="CL74" s="40">
        <f>IF(CL$7="",0,IF(CL$1=MAX($1:$1),$R59-SUM($T74:CK74),IF(CL$1=1,SUMIFS(59:59,$1:$1,"&gt;="&amp;1,$1:$1,"&lt;="&amp;INT(-$N74/30))+(-$N74/30-INT(-$N74/30))*SUMIFS(59:59,$1:$1,INT(-$N74/30)+1),0)+(-$N74/30-INT(-$N74/30))*SUMIFS(59:59,$1:$1,CL$1+INT(-$N74/30)+1)+(INT(-$N74/30)+1--$N74/30)*SUMIFS(59:59,$1:$1,CL$1+INT(-$N74/30))))</f>
        <v>0</v>
      </c>
      <c r="CM74" s="40">
        <f>IF(CM$7="",0,IF(CM$1=MAX($1:$1),$R59-SUM($T74:CL74),IF(CM$1=1,SUMIFS(59:59,$1:$1,"&gt;="&amp;1,$1:$1,"&lt;="&amp;INT(-$N74/30))+(-$N74/30-INT(-$N74/30))*SUMIFS(59:59,$1:$1,INT(-$N74/30)+1),0)+(-$N74/30-INT(-$N74/30))*SUMIFS(59:59,$1:$1,CM$1+INT(-$N74/30)+1)+(INT(-$N74/30)+1--$N74/30)*SUMIFS(59:59,$1:$1,CM$1+INT(-$N74/30))))</f>
        <v>0</v>
      </c>
      <c r="CN74" s="40">
        <f>IF(CN$7="",0,IF(CN$1=MAX($1:$1),$R59-SUM($T74:CM74),IF(CN$1=1,SUMIFS(59:59,$1:$1,"&gt;="&amp;1,$1:$1,"&lt;="&amp;INT(-$N74/30))+(-$N74/30-INT(-$N74/30))*SUMIFS(59:59,$1:$1,INT(-$N74/30)+1),0)+(-$N74/30-INT(-$N74/30))*SUMIFS(59:59,$1:$1,CN$1+INT(-$N74/30)+1)+(INT(-$N74/30)+1--$N74/30)*SUMIFS(59:59,$1:$1,CN$1+INT(-$N74/30))))</f>
        <v>0</v>
      </c>
      <c r="CO74" s="40">
        <f>IF(CO$7="",0,IF(CO$1=MAX($1:$1),$R59-SUM($T74:CN74),IF(CO$1=1,SUMIFS(59:59,$1:$1,"&gt;="&amp;1,$1:$1,"&lt;="&amp;INT(-$N74/30))+(-$N74/30-INT(-$N74/30))*SUMIFS(59:59,$1:$1,INT(-$N74/30)+1),0)+(-$N74/30-INT(-$N74/30))*SUMIFS(59:59,$1:$1,CO$1+INT(-$N74/30)+1)+(INT(-$N74/30)+1--$N74/30)*SUMIFS(59:59,$1:$1,CO$1+INT(-$N74/30))))</f>
        <v>0</v>
      </c>
      <c r="CP74" s="40">
        <f>IF(CP$7="",0,IF(CP$1=MAX($1:$1),$R59-SUM($T74:CO74),IF(CP$1=1,SUMIFS(59:59,$1:$1,"&gt;="&amp;1,$1:$1,"&lt;="&amp;INT(-$N74/30))+(-$N74/30-INT(-$N74/30))*SUMIFS(59:59,$1:$1,INT(-$N74/30)+1),0)+(-$N74/30-INT(-$N74/30))*SUMIFS(59:59,$1:$1,CP$1+INT(-$N74/30)+1)+(INT(-$N74/30)+1--$N74/30)*SUMIFS(59:59,$1:$1,CP$1+INT(-$N74/30))))</f>
        <v>0</v>
      </c>
      <c r="CQ74" s="40">
        <f>IF(CQ$7="",0,IF(CQ$1=MAX($1:$1),$R59-SUM($T74:CP74),IF(CQ$1=1,SUMIFS(59:59,$1:$1,"&gt;="&amp;1,$1:$1,"&lt;="&amp;INT(-$N74/30))+(-$N74/30-INT(-$N74/30))*SUMIFS(59:59,$1:$1,INT(-$N74/30)+1),0)+(-$N74/30-INT(-$N74/30))*SUMIFS(59:59,$1:$1,CQ$1+INT(-$N74/30)+1)+(INT(-$N74/30)+1--$N74/30)*SUMIFS(59:59,$1:$1,CQ$1+INT(-$N74/30))))</f>
        <v>0</v>
      </c>
      <c r="CR74" s="40">
        <f>IF(CR$7="",0,IF(CR$1=MAX($1:$1),$R59-SUM($T74:CQ74),IF(CR$1=1,SUMIFS(59:59,$1:$1,"&gt;="&amp;1,$1:$1,"&lt;="&amp;INT(-$N74/30))+(-$N74/30-INT(-$N74/30))*SUMIFS(59:59,$1:$1,INT(-$N74/30)+1),0)+(-$N74/30-INT(-$N74/30))*SUMIFS(59:59,$1:$1,CR$1+INT(-$N74/30)+1)+(INT(-$N74/30)+1--$N74/30)*SUMIFS(59:59,$1:$1,CR$1+INT(-$N74/30))))</f>
        <v>0</v>
      </c>
      <c r="CS74" s="40">
        <f>IF(CS$7="",0,IF(CS$1=MAX($1:$1),$R59-SUM($T74:CR74),IF(CS$1=1,SUMIFS(59:59,$1:$1,"&gt;="&amp;1,$1:$1,"&lt;="&amp;INT(-$N74/30))+(-$N74/30-INT(-$N74/30))*SUMIFS(59:59,$1:$1,INT(-$N74/30)+1),0)+(-$N74/30-INT(-$N74/30))*SUMIFS(59:59,$1:$1,CS$1+INT(-$N74/30)+1)+(INT(-$N74/30)+1--$N74/30)*SUMIFS(59:59,$1:$1,CS$1+INT(-$N74/30))))</f>
        <v>0</v>
      </c>
      <c r="CT74" s="40">
        <f>IF(CT$7="",0,IF(CT$1=MAX($1:$1),$R59-SUM($T74:CS74),IF(CT$1=1,SUMIFS(59:59,$1:$1,"&gt;="&amp;1,$1:$1,"&lt;="&amp;INT(-$N74/30))+(-$N74/30-INT(-$N74/30))*SUMIFS(59:59,$1:$1,INT(-$N74/30)+1),0)+(-$N74/30-INT(-$N74/30))*SUMIFS(59:59,$1:$1,CT$1+INT(-$N74/30)+1)+(INT(-$N74/30)+1--$N74/30)*SUMIFS(59:59,$1:$1,CT$1+INT(-$N74/30))))</f>
        <v>0</v>
      </c>
      <c r="CU74" s="40">
        <f>IF(CU$7="",0,IF(CU$1=MAX($1:$1),$R59-SUM($T74:CT74),IF(CU$1=1,SUMIFS(59:59,$1:$1,"&gt;="&amp;1,$1:$1,"&lt;="&amp;INT(-$N74/30))+(-$N74/30-INT(-$N74/30))*SUMIFS(59:59,$1:$1,INT(-$N74/30)+1),0)+(-$N74/30-INT(-$N74/30))*SUMIFS(59:59,$1:$1,CU$1+INT(-$N74/30)+1)+(INT(-$N74/30)+1--$N74/30)*SUMIFS(59:59,$1:$1,CU$1+INT(-$N74/30))))</f>
        <v>0</v>
      </c>
      <c r="CV74" s="40">
        <f>IF(CV$7="",0,IF(CV$1=MAX($1:$1),$R59-SUM($T74:CU74),IF(CV$1=1,SUMIFS(59:59,$1:$1,"&gt;="&amp;1,$1:$1,"&lt;="&amp;INT(-$N74/30))+(-$N74/30-INT(-$N74/30))*SUMIFS(59:59,$1:$1,INT(-$N74/30)+1),0)+(-$N74/30-INT(-$N74/30))*SUMIFS(59:59,$1:$1,CV$1+INT(-$N74/30)+1)+(INT(-$N74/30)+1--$N74/30)*SUMIFS(59:59,$1:$1,CV$1+INT(-$N74/30))))</f>
        <v>0</v>
      </c>
      <c r="CW74" s="40">
        <f>IF(CW$7="",0,IF(CW$1=MAX($1:$1),$R59-SUM($T74:CV74),IF(CW$1=1,SUMIFS(59:59,$1:$1,"&gt;="&amp;1,$1:$1,"&lt;="&amp;INT(-$N74/30))+(-$N74/30-INT(-$N74/30))*SUMIFS(59:59,$1:$1,INT(-$N74/30)+1),0)+(-$N74/30-INT(-$N74/30))*SUMIFS(59:59,$1:$1,CW$1+INT(-$N74/30)+1)+(INT(-$N74/30)+1--$N74/30)*SUMIFS(59:59,$1:$1,CW$1+INT(-$N74/30))))</f>
        <v>0</v>
      </c>
      <c r="CX74" s="40">
        <f>IF(CX$7="",0,IF(CX$1=MAX($1:$1),$R59-SUM($T74:CW74),IF(CX$1=1,SUMIFS(59:59,$1:$1,"&gt;="&amp;1,$1:$1,"&lt;="&amp;INT(-$N74/30))+(-$N74/30-INT(-$N74/30))*SUMIFS(59:59,$1:$1,INT(-$N74/30)+1),0)+(-$N74/30-INT(-$N74/30))*SUMIFS(59:59,$1:$1,CX$1+INT(-$N74/30)+1)+(INT(-$N74/30)+1--$N74/30)*SUMIFS(59:59,$1:$1,CX$1+INT(-$N74/30))))</f>
        <v>0</v>
      </c>
      <c r="CY74" s="40">
        <f>IF(CY$7="",0,IF(CY$1=MAX($1:$1),$R59-SUM($T74:CX74),IF(CY$1=1,SUMIFS(59:59,$1:$1,"&gt;="&amp;1,$1:$1,"&lt;="&amp;INT(-$N74/30))+(-$N74/30-INT(-$N74/30))*SUMIFS(59:59,$1:$1,INT(-$N74/30)+1),0)+(-$N74/30-INT(-$N74/30))*SUMIFS(59:59,$1:$1,CY$1+INT(-$N74/30)+1)+(INT(-$N74/30)+1--$N74/30)*SUMIFS(59:59,$1:$1,CY$1+INT(-$N74/30))))</f>
        <v>0</v>
      </c>
      <c r="CZ74" s="40">
        <f>IF(CZ$7="",0,IF(CZ$1=MAX($1:$1),$R59-SUM($T74:CY74),IF(CZ$1=1,SUMIFS(59:59,$1:$1,"&gt;="&amp;1,$1:$1,"&lt;="&amp;INT(-$N74/30))+(-$N74/30-INT(-$N74/30))*SUMIFS(59:59,$1:$1,INT(-$N74/30)+1),0)+(-$N74/30-INT(-$N74/30))*SUMIFS(59:59,$1:$1,CZ$1+INT(-$N74/30)+1)+(INT(-$N74/30)+1--$N74/30)*SUMIFS(59:59,$1:$1,CZ$1+INT(-$N74/30))))</f>
        <v>0</v>
      </c>
      <c r="DA74" s="40">
        <f>IF(DA$7="",0,IF(DA$1=MAX($1:$1),$R59-SUM($T74:CZ74),IF(DA$1=1,SUMIFS(59:59,$1:$1,"&gt;="&amp;1,$1:$1,"&lt;="&amp;INT(-$N74/30))+(-$N74/30-INT(-$N74/30))*SUMIFS(59:59,$1:$1,INT(-$N74/30)+1),0)+(-$N74/30-INT(-$N74/30))*SUMIFS(59:59,$1:$1,DA$1+INT(-$N74/30)+1)+(INT(-$N74/30)+1--$N74/30)*SUMIFS(59:59,$1:$1,DA$1+INT(-$N74/30))))</f>
        <v>0</v>
      </c>
      <c r="DB74" s="40">
        <f>IF(DB$7="",0,IF(DB$1=MAX($1:$1),$R59-SUM($T74:DA74),IF(DB$1=1,SUMIFS(59:59,$1:$1,"&gt;="&amp;1,$1:$1,"&lt;="&amp;INT(-$N74/30))+(-$N74/30-INT(-$N74/30))*SUMIFS(59:59,$1:$1,INT(-$N74/30)+1),0)+(-$N74/30-INT(-$N74/30))*SUMIFS(59:59,$1:$1,DB$1+INT(-$N74/30)+1)+(INT(-$N74/30)+1--$N74/30)*SUMIFS(59:59,$1:$1,DB$1+INT(-$N74/30))))</f>
        <v>0</v>
      </c>
      <c r="DC74" s="40">
        <f>IF(DC$7="",0,IF(DC$1=MAX($1:$1),$R59-SUM($T74:DB74),IF(DC$1=1,SUMIFS(59:59,$1:$1,"&gt;="&amp;1,$1:$1,"&lt;="&amp;INT(-$N74/30))+(-$N74/30-INT(-$N74/30))*SUMIFS(59:59,$1:$1,INT(-$N74/30)+1),0)+(-$N74/30-INT(-$N74/30))*SUMIFS(59:59,$1:$1,DC$1+INT(-$N74/30)+1)+(INT(-$N74/30)+1--$N74/30)*SUMIFS(59:59,$1:$1,DC$1+INT(-$N74/30))))</f>
        <v>0</v>
      </c>
      <c r="DD74" s="40">
        <f>IF(DD$7="",0,IF(DD$1=MAX($1:$1),$R59-SUM($T74:DC74),IF(DD$1=1,SUMIFS(59:59,$1:$1,"&gt;="&amp;1,$1:$1,"&lt;="&amp;INT(-$N74/30))+(-$N74/30-INT(-$N74/30))*SUMIFS(59:59,$1:$1,INT(-$N74/30)+1),0)+(-$N74/30-INT(-$N74/30))*SUMIFS(59:59,$1:$1,DD$1+INT(-$N74/30)+1)+(INT(-$N74/30)+1--$N74/30)*SUMIFS(59:59,$1:$1,DD$1+INT(-$N74/30))))</f>
        <v>0</v>
      </c>
      <c r="DE74" s="40">
        <f>IF(DE$7="",0,IF(DE$1=MAX($1:$1),$R59-SUM($T74:DD74),IF(DE$1=1,SUMIFS(59:59,$1:$1,"&gt;="&amp;1,$1:$1,"&lt;="&amp;INT(-$N74/30))+(-$N74/30-INT(-$N74/30))*SUMIFS(59:59,$1:$1,INT(-$N74/30)+1),0)+(-$N74/30-INT(-$N74/30))*SUMIFS(59:59,$1:$1,DE$1+INT(-$N74/30)+1)+(INT(-$N74/30)+1--$N74/30)*SUMIFS(59:59,$1:$1,DE$1+INT(-$N74/30))))</f>
        <v>0</v>
      </c>
      <c r="DF74" s="40">
        <f>IF(DF$7="",0,IF(DF$1=MAX($1:$1),$R59-SUM($T74:DE74),IF(DF$1=1,SUMIFS(59:59,$1:$1,"&gt;="&amp;1,$1:$1,"&lt;="&amp;INT(-$N74/30))+(-$N74/30-INT(-$N74/30))*SUMIFS(59:59,$1:$1,INT(-$N74/30)+1),0)+(-$N74/30-INT(-$N74/30))*SUMIFS(59:59,$1:$1,DF$1+INT(-$N74/30)+1)+(INT(-$N74/30)+1--$N74/30)*SUMIFS(59:59,$1:$1,DF$1+INT(-$N74/30))))</f>
        <v>0</v>
      </c>
      <c r="DG74" s="40">
        <f>IF(DG$7="",0,IF(DG$1=MAX($1:$1),$R59-SUM($T74:DF74),IF(DG$1=1,SUMIFS(59:59,$1:$1,"&gt;="&amp;1,$1:$1,"&lt;="&amp;INT(-$N74/30))+(-$N74/30-INT(-$N74/30))*SUMIFS(59:59,$1:$1,INT(-$N74/30)+1),0)+(-$N74/30-INT(-$N74/30))*SUMIFS(59:59,$1:$1,DG$1+INT(-$N74/30)+1)+(INT(-$N74/30)+1--$N74/30)*SUMIFS(59:59,$1:$1,DG$1+INT(-$N74/30))))</f>
        <v>0</v>
      </c>
      <c r="DH74" s="40">
        <f>IF(DH$7="",0,IF(DH$1=MAX($1:$1),$R59-SUM($T74:DG74),IF(DH$1=1,SUMIFS(59:59,$1:$1,"&gt;="&amp;1,$1:$1,"&lt;="&amp;INT(-$N74/30))+(-$N74/30-INT(-$N74/30))*SUMIFS(59:59,$1:$1,INT(-$N74/30)+1),0)+(-$N74/30-INT(-$N74/30))*SUMIFS(59:59,$1:$1,DH$1+INT(-$N74/30)+1)+(INT(-$N74/30)+1--$N74/30)*SUMIFS(59:59,$1:$1,DH$1+INT(-$N74/30))))</f>
        <v>0</v>
      </c>
      <c r="DI74" s="40">
        <f>IF(DI$7="",0,IF(DI$1=MAX($1:$1),$R59-SUM($T74:DH74),IF(DI$1=1,SUMIFS(59:59,$1:$1,"&gt;="&amp;1,$1:$1,"&lt;="&amp;INT(-$N74/30))+(-$N74/30-INT(-$N74/30))*SUMIFS(59:59,$1:$1,INT(-$N74/30)+1),0)+(-$N74/30-INT(-$N74/30))*SUMIFS(59:59,$1:$1,DI$1+INT(-$N74/30)+1)+(INT(-$N74/30)+1--$N74/30)*SUMIFS(59:59,$1:$1,DI$1+INT(-$N74/30))))</f>
        <v>0</v>
      </c>
      <c r="DJ74" s="40">
        <f>IF(DJ$7="",0,IF(DJ$1=MAX($1:$1),$R59-SUM($T74:DI74),IF(DJ$1=1,SUMIFS(59:59,$1:$1,"&gt;="&amp;1,$1:$1,"&lt;="&amp;INT(-$N74/30))+(-$N74/30-INT(-$N74/30))*SUMIFS(59:59,$1:$1,INT(-$N74/30)+1),0)+(-$N74/30-INT(-$N74/30))*SUMIFS(59:59,$1:$1,DJ$1+INT(-$N74/30)+1)+(INT(-$N74/30)+1--$N74/30)*SUMIFS(59:59,$1:$1,DJ$1+INT(-$N74/30))))</f>
        <v>0</v>
      </c>
      <c r="DK74" s="40">
        <f>IF(DK$7="",0,IF(DK$1=MAX($1:$1),$R59-SUM($T74:DJ74),IF(DK$1=1,SUMIFS(59:59,$1:$1,"&gt;="&amp;1,$1:$1,"&lt;="&amp;INT(-$N74/30))+(-$N74/30-INT(-$N74/30))*SUMIFS(59:59,$1:$1,INT(-$N74/30)+1),0)+(-$N74/30-INT(-$N74/30))*SUMIFS(59:59,$1:$1,DK$1+INT(-$N74/30)+1)+(INT(-$N74/30)+1--$N74/30)*SUMIFS(59:59,$1:$1,DK$1+INT(-$N74/30))))</f>
        <v>0</v>
      </c>
      <c r="DL74" s="40">
        <f>IF(DL$7="",0,IF(DL$1=MAX($1:$1),$R59-SUM($T74:DK74),IF(DL$1=1,SUMIFS(59:59,$1:$1,"&gt;="&amp;1,$1:$1,"&lt;="&amp;INT(-$N74/30))+(-$N74/30-INT(-$N74/30))*SUMIFS(59:59,$1:$1,INT(-$N74/30)+1),0)+(-$N74/30-INT(-$N74/30))*SUMIFS(59:59,$1:$1,DL$1+INT(-$N74/30)+1)+(INT(-$N74/30)+1--$N74/30)*SUMIFS(59:59,$1:$1,DL$1+INT(-$N74/30))))</f>
        <v>0</v>
      </c>
      <c r="DM74" s="40">
        <f>IF(DM$7="",0,IF(DM$1=MAX($1:$1),$R59-SUM($T74:DL74),IF(DM$1=1,SUMIFS(59:59,$1:$1,"&gt;="&amp;1,$1:$1,"&lt;="&amp;INT(-$N74/30))+(-$N74/30-INT(-$N74/30))*SUMIFS(59:59,$1:$1,INT(-$N74/30)+1),0)+(-$N74/30-INT(-$N74/30))*SUMIFS(59:59,$1:$1,DM$1+INT(-$N74/30)+1)+(INT(-$N74/30)+1--$N74/30)*SUMIFS(59:59,$1:$1,DM$1+INT(-$N74/30))))</f>
        <v>0</v>
      </c>
      <c r="DN74" s="40">
        <f>IF(DN$7="",0,IF(DN$1=MAX($1:$1),$R59-SUM($T74:DM74),IF(DN$1=1,SUMIFS(59:59,$1:$1,"&gt;="&amp;1,$1:$1,"&lt;="&amp;INT(-$N74/30))+(-$N74/30-INT(-$N74/30))*SUMIFS(59:59,$1:$1,INT(-$N74/30)+1),0)+(-$N74/30-INT(-$N74/30))*SUMIFS(59:59,$1:$1,DN$1+INT(-$N74/30)+1)+(INT(-$N74/30)+1--$N74/30)*SUMIFS(59:59,$1:$1,DN$1+INT(-$N74/30))))</f>
        <v>0</v>
      </c>
      <c r="DO74" s="40">
        <f>IF(DO$7="",0,IF(DO$1=MAX($1:$1),$R59-SUM($T74:DN74),IF(DO$1=1,SUMIFS(59:59,$1:$1,"&gt;="&amp;1,$1:$1,"&lt;="&amp;INT(-$N74/30))+(-$N74/30-INT(-$N74/30))*SUMIFS(59:59,$1:$1,INT(-$N74/30)+1),0)+(-$N74/30-INT(-$N74/30))*SUMIFS(59:59,$1:$1,DO$1+INT(-$N74/30)+1)+(INT(-$N74/30)+1--$N74/30)*SUMIFS(59:59,$1:$1,DO$1+INT(-$N74/30))))</f>
        <v>0</v>
      </c>
      <c r="DP74" s="40">
        <f>IF(DP$7="",0,IF(DP$1=MAX($1:$1),$R59-SUM($T74:DO74),IF(DP$1=1,SUMIFS(59:59,$1:$1,"&gt;="&amp;1,$1:$1,"&lt;="&amp;INT(-$N74/30))+(-$N74/30-INT(-$N74/30))*SUMIFS(59:59,$1:$1,INT(-$N74/30)+1),0)+(-$N74/30-INT(-$N74/30))*SUMIFS(59:59,$1:$1,DP$1+INT(-$N74/30)+1)+(INT(-$N74/30)+1--$N74/30)*SUMIFS(59:59,$1:$1,DP$1+INT(-$N74/30))))</f>
        <v>0</v>
      </c>
      <c r="DQ74" s="40">
        <f>IF(DQ$7="",0,IF(DQ$1=MAX($1:$1),$R59-SUM($T74:DP74),IF(DQ$1=1,SUMIFS(59:59,$1:$1,"&gt;="&amp;1,$1:$1,"&lt;="&amp;INT(-$N74/30))+(-$N74/30-INT(-$N74/30))*SUMIFS(59:59,$1:$1,INT(-$N74/30)+1),0)+(-$N74/30-INT(-$N74/30))*SUMIFS(59:59,$1:$1,DQ$1+INT(-$N74/30)+1)+(INT(-$N74/30)+1--$N74/30)*SUMIFS(59:59,$1:$1,DQ$1+INT(-$N74/30))))</f>
        <v>0</v>
      </c>
      <c r="DR74" s="40">
        <f>IF(DR$7="",0,IF(DR$1=MAX($1:$1),$R59-SUM($T74:DQ74),IF(DR$1=1,SUMIFS(59:59,$1:$1,"&gt;="&amp;1,$1:$1,"&lt;="&amp;INT(-$N74/30))+(-$N74/30-INT(-$N74/30))*SUMIFS(59:59,$1:$1,INT(-$N74/30)+1),0)+(-$N74/30-INT(-$N74/30))*SUMIFS(59:59,$1:$1,DR$1+INT(-$N74/30)+1)+(INT(-$N74/30)+1--$N74/30)*SUMIFS(59:59,$1:$1,DR$1+INT(-$N74/30))))</f>
        <v>0</v>
      </c>
      <c r="DS74" s="40">
        <f>IF(DS$7="",0,IF(DS$1=MAX($1:$1),$R59-SUM($T74:DR74),IF(DS$1=1,SUMIFS(59:59,$1:$1,"&gt;="&amp;1,$1:$1,"&lt;="&amp;INT(-$N74/30))+(-$N74/30-INT(-$N74/30))*SUMIFS(59:59,$1:$1,INT(-$N74/30)+1),0)+(-$N74/30-INT(-$N74/30))*SUMIFS(59:59,$1:$1,DS$1+INT(-$N74/30)+1)+(INT(-$N74/30)+1--$N74/30)*SUMIFS(59:59,$1:$1,DS$1+INT(-$N74/30))))</f>
        <v>0</v>
      </c>
      <c r="DT74" s="40">
        <f>IF(DT$7="",0,IF(DT$1=MAX($1:$1),$R59-SUM($T74:DS74),IF(DT$1=1,SUMIFS(59:59,$1:$1,"&gt;="&amp;1,$1:$1,"&lt;="&amp;INT(-$N74/30))+(-$N74/30-INT(-$N74/30))*SUMIFS(59:59,$1:$1,INT(-$N74/30)+1),0)+(-$N74/30-INT(-$N74/30))*SUMIFS(59:59,$1:$1,DT$1+INT(-$N74/30)+1)+(INT(-$N74/30)+1--$N74/30)*SUMIFS(59:59,$1:$1,DT$1+INT(-$N74/30))))</f>
        <v>0</v>
      </c>
      <c r="DU74" s="40">
        <f>IF(DU$7="",0,IF(DU$1=MAX($1:$1),$R59-SUM($T74:DT74),IF(DU$1=1,SUMIFS(59:59,$1:$1,"&gt;="&amp;1,$1:$1,"&lt;="&amp;INT(-$N74/30))+(-$N74/30-INT(-$N74/30))*SUMIFS(59:59,$1:$1,INT(-$N74/30)+1),0)+(-$N74/30-INT(-$N74/30))*SUMIFS(59:59,$1:$1,DU$1+INT(-$N74/30)+1)+(INT(-$N74/30)+1--$N74/30)*SUMIFS(59:59,$1:$1,DU$1+INT(-$N74/30))))</f>
        <v>0</v>
      </c>
      <c r="DV74" s="40">
        <f>IF(DV$7="",0,IF(DV$1=MAX($1:$1),$R59-SUM($T74:DU74),IF(DV$1=1,SUMIFS(59:59,$1:$1,"&gt;="&amp;1,$1:$1,"&lt;="&amp;INT(-$N74/30))+(-$N74/30-INT(-$N74/30))*SUMIFS(59:59,$1:$1,INT(-$N74/30)+1),0)+(-$N74/30-INT(-$N74/30))*SUMIFS(59:59,$1:$1,DV$1+INT(-$N74/30)+1)+(INT(-$N74/30)+1--$N74/30)*SUMIFS(59:59,$1:$1,DV$1+INT(-$N74/30))))</f>
        <v>0</v>
      </c>
      <c r="DW74" s="40">
        <f>IF(DW$7="",0,IF(DW$1=MAX($1:$1),$R59-SUM($T74:DV74),IF(DW$1=1,SUMIFS(59:59,$1:$1,"&gt;="&amp;1,$1:$1,"&lt;="&amp;INT(-$N74/30))+(-$N74/30-INT(-$N74/30))*SUMIFS(59:59,$1:$1,INT(-$N74/30)+1),0)+(-$N74/30-INT(-$N74/30))*SUMIFS(59:59,$1:$1,DW$1+INT(-$N74/30)+1)+(INT(-$N74/30)+1--$N74/30)*SUMIFS(59:59,$1:$1,DW$1+INT(-$N74/30))))</f>
        <v>0</v>
      </c>
      <c r="DX74" s="40">
        <f>IF(DX$7="",0,IF(DX$1=MAX($1:$1),$R59-SUM($T74:DW74),IF(DX$1=1,SUMIFS(59:59,$1:$1,"&gt;="&amp;1,$1:$1,"&lt;="&amp;INT(-$N74/30))+(-$N74/30-INT(-$N74/30))*SUMIFS(59:59,$1:$1,INT(-$N74/30)+1),0)+(-$N74/30-INT(-$N74/30))*SUMIFS(59:59,$1:$1,DX$1+INT(-$N74/30)+1)+(INT(-$N74/30)+1--$N74/30)*SUMIFS(59:59,$1:$1,DX$1+INT(-$N74/30))))</f>
        <v>0</v>
      </c>
      <c r="DY74" s="40">
        <f>IF(DY$7="",0,IF(DY$1=MAX($1:$1),$R59-SUM($T74:DX74),IF(DY$1=1,SUMIFS(59:59,$1:$1,"&gt;="&amp;1,$1:$1,"&lt;="&amp;INT(-$N74/30))+(-$N74/30-INT(-$N74/30))*SUMIFS(59:59,$1:$1,INT(-$N74/30)+1),0)+(-$N74/30-INT(-$N74/30))*SUMIFS(59:59,$1:$1,DY$1+INT(-$N74/30)+1)+(INT(-$N74/30)+1--$N74/30)*SUMIFS(59:59,$1:$1,DY$1+INT(-$N74/30))))</f>
        <v>0</v>
      </c>
      <c r="DZ74" s="40">
        <f>IF(DZ$7="",0,IF(DZ$1=MAX($1:$1),$R59-SUM($T74:DY74),IF(DZ$1=1,SUMIFS(59:59,$1:$1,"&gt;="&amp;1,$1:$1,"&lt;="&amp;INT(-$N74/30))+(-$N74/30-INT(-$N74/30))*SUMIFS(59:59,$1:$1,INT(-$N74/30)+1),0)+(-$N74/30-INT(-$N74/30))*SUMIFS(59:59,$1:$1,DZ$1+INT(-$N74/30)+1)+(INT(-$N74/30)+1--$N74/30)*SUMIFS(59:59,$1:$1,DZ$1+INT(-$N74/30))))</f>
        <v>0</v>
      </c>
      <c r="EA74" s="40">
        <f>IF(EA$7="",0,IF(EA$1=MAX($1:$1),$R59-SUM($T74:DZ74),IF(EA$1=1,SUMIFS(59:59,$1:$1,"&gt;="&amp;1,$1:$1,"&lt;="&amp;INT(-$N74/30))+(-$N74/30-INT(-$N74/30))*SUMIFS(59:59,$1:$1,INT(-$N74/30)+1),0)+(-$N74/30-INT(-$N74/30))*SUMIFS(59:59,$1:$1,EA$1+INT(-$N74/30)+1)+(INT(-$N74/30)+1--$N74/30)*SUMIFS(59:59,$1:$1,EA$1+INT(-$N74/30))))</f>
        <v>0</v>
      </c>
      <c r="EB74" s="40">
        <f>IF(EB$7="",0,IF(EB$1=MAX($1:$1),$R59-SUM($T74:EA74),IF(EB$1=1,SUMIFS(59:59,$1:$1,"&gt;="&amp;1,$1:$1,"&lt;="&amp;INT(-$N74/30))+(-$N74/30-INT(-$N74/30))*SUMIFS(59:59,$1:$1,INT(-$N74/30)+1),0)+(-$N74/30-INT(-$N74/30))*SUMIFS(59:59,$1:$1,EB$1+INT(-$N74/30)+1)+(INT(-$N74/30)+1--$N74/30)*SUMIFS(59:59,$1:$1,EB$1+INT(-$N74/30))))</f>
        <v>0</v>
      </c>
      <c r="EC74" s="40">
        <f>IF(EC$7="",0,IF(EC$1=MAX($1:$1),$R59-SUM($T74:EB74),IF(EC$1=1,SUMIFS(59:59,$1:$1,"&gt;="&amp;1,$1:$1,"&lt;="&amp;INT(-$N74/30))+(-$N74/30-INT(-$N74/30))*SUMIFS(59:59,$1:$1,INT(-$N74/30)+1),0)+(-$N74/30-INT(-$N74/30))*SUMIFS(59:59,$1:$1,EC$1+INT(-$N74/30)+1)+(INT(-$N74/30)+1--$N74/30)*SUMIFS(59:59,$1:$1,EC$1+INT(-$N74/30))))</f>
        <v>0</v>
      </c>
      <c r="ED74" s="40">
        <f>IF(ED$7="",0,IF(ED$1=MAX($1:$1),$R59-SUM($T74:EC74),IF(ED$1=1,SUMIFS(59:59,$1:$1,"&gt;="&amp;1,$1:$1,"&lt;="&amp;INT(-$N74/30))+(-$N74/30-INT(-$N74/30))*SUMIFS(59:59,$1:$1,INT(-$N74/30)+1),0)+(-$N74/30-INT(-$N74/30))*SUMIFS(59:59,$1:$1,ED$1+INT(-$N74/30)+1)+(INT(-$N74/30)+1--$N74/30)*SUMIFS(59:59,$1:$1,ED$1+INT(-$N74/30))))</f>
        <v>0</v>
      </c>
      <c r="EE74" s="40">
        <f>IF(EE$7="",0,IF(EE$1=MAX($1:$1),$R59-SUM($T74:ED74),IF(EE$1=1,SUMIFS(59:59,$1:$1,"&gt;="&amp;1,$1:$1,"&lt;="&amp;INT(-$N74/30))+(-$N74/30-INT(-$N74/30))*SUMIFS(59:59,$1:$1,INT(-$N74/30)+1),0)+(-$N74/30-INT(-$N74/30))*SUMIFS(59:59,$1:$1,EE$1+INT(-$N74/30)+1)+(INT(-$N74/30)+1--$N74/30)*SUMIFS(59:59,$1:$1,EE$1+INT(-$N74/30))))</f>
        <v>0</v>
      </c>
      <c r="EF74" s="40">
        <f>IF(EF$7="",0,IF(EF$1=MAX($1:$1),$R59-SUM($T74:EE74),IF(EF$1=1,SUMIFS(59:59,$1:$1,"&gt;="&amp;1,$1:$1,"&lt;="&amp;INT(-$N74/30))+(-$N74/30-INT(-$N74/30))*SUMIFS(59:59,$1:$1,INT(-$N74/30)+1),0)+(-$N74/30-INT(-$N74/30))*SUMIFS(59:59,$1:$1,EF$1+INT(-$N74/30)+1)+(INT(-$N74/30)+1--$N74/30)*SUMIFS(59:59,$1:$1,EF$1+INT(-$N74/30))))</f>
        <v>0</v>
      </c>
      <c r="EG74" s="40">
        <f>IF(EG$7="",0,IF(EG$1=MAX($1:$1),$R59-SUM($T74:EF74),IF(EG$1=1,SUMIFS(59:59,$1:$1,"&gt;="&amp;1,$1:$1,"&lt;="&amp;INT(-$N74/30))+(-$N74/30-INT(-$N74/30))*SUMIFS(59:59,$1:$1,INT(-$N74/30)+1),0)+(-$N74/30-INT(-$N74/30))*SUMIFS(59:59,$1:$1,EG$1+INT(-$N74/30)+1)+(INT(-$N74/30)+1--$N74/30)*SUMIFS(59:59,$1:$1,EG$1+INT(-$N74/30))))</f>
        <v>0</v>
      </c>
      <c r="EH74" s="40">
        <f>IF(EH$7="",0,IF(EH$1=MAX($1:$1),$R59-SUM($T74:EG74),IF(EH$1=1,SUMIFS(59:59,$1:$1,"&gt;="&amp;1,$1:$1,"&lt;="&amp;INT(-$N74/30))+(-$N74/30-INT(-$N74/30))*SUMIFS(59:59,$1:$1,INT(-$N74/30)+1),0)+(-$N74/30-INT(-$N74/30))*SUMIFS(59:59,$1:$1,EH$1+INT(-$N74/30)+1)+(INT(-$N74/30)+1--$N74/30)*SUMIFS(59:59,$1:$1,EH$1+INT(-$N74/30))))</f>
        <v>0</v>
      </c>
      <c r="EI74" s="40">
        <f>IF(EI$7="",0,IF(EI$1=MAX($1:$1),$R59-SUM($T74:EH74),IF(EI$1=1,SUMIFS(59:59,$1:$1,"&gt;="&amp;1,$1:$1,"&lt;="&amp;INT(-$N74/30))+(-$N74/30-INT(-$N74/30))*SUMIFS(59:59,$1:$1,INT(-$N74/30)+1),0)+(-$N74/30-INT(-$N74/30))*SUMIFS(59:59,$1:$1,EI$1+INT(-$N74/30)+1)+(INT(-$N74/30)+1--$N74/30)*SUMIFS(59:59,$1:$1,EI$1+INT(-$N74/30))))</f>
        <v>0</v>
      </c>
      <c r="EJ74" s="40">
        <f>IF(EJ$7="",0,IF(EJ$1=MAX($1:$1),$R59-SUM($T74:EI74),IF(EJ$1=1,SUMIFS(59:59,$1:$1,"&gt;="&amp;1,$1:$1,"&lt;="&amp;INT(-$N74/30))+(-$N74/30-INT(-$N74/30))*SUMIFS(59:59,$1:$1,INT(-$N74/30)+1),0)+(-$N74/30-INT(-$N74/30))*SUMIFS(59:59,$1:$1,EJ$1+INT(-$N74/30)+1)+(INT(-$N74/30)+1--$N74/30)*SUMIFS(59:59,$1:$1,EJ$1+INT(-$N74/30))))</f>
        <v>0</v>
      </c>
      <c r="EK74" s="40">
        <f>IF(EK$7="",0,IF(EK$1=MAX($1:$1),$R59-SUM($T74:EJ74),IF(EK$1=1,SUMIFS(59:59,$1:$1,"&gt;="&amp;1,$1:$1,"&lt;="&amp;INT(-$N74/30))+(-$N74/30-INT(-$N74/30))*SUMIFS(59:59,$1:$1,INT(-$N74/30)+1),0)+(-$N74/30-INT(-$N74/30))*SUMIFS(59:59,$1:$1,EK$1+INT(-$N74/30)+1)+(INT(-$N74/30)+1--$N74/30)*SUMIFS(59:59,$1:$1,EK$1+INT(-$N74/30))))</f>
        <v>0</v>
      </c>
      <c r="EL74" s="40">
        <f>IF(EL$7="",0,IF(EL$1=MAX($1:$1),$R59-SUM($T74:EK74),IF(EL$1=1,SUMIFS(59:59,$1:$1,"&gt;="&amp;1,$1:$1,"&lt;="&amp;INT(-$N74/30))+(-$N74/30-INT(-$N74/30))*SUMIFS(59:59,$1:$1,INT(-$N74/30)+1),0)+(-$N74/30-INT(-$N74/30))*SUMIFS(59:59,$1:$1,EL$1+INT(-$N74/30)+1)+(INT(-$N74/30)+1--$N74/30)*SUMIFS(59:59,$1:$1,EL$1+INT(-$N74/30))))</f>
        <v>0</v>
      </c>
      <c r="EM74" s="40">
        <f>IF(EM$7="",0,IF(EM$1=MAX($1:$1),$R59-SUM($T74:EL74),IF(EM$1=1,SUMIFS(59:59,$1:$1,"&gt;="&amp;1,$1:$1,"&lt;="&amp;INT(-$N74/30))+(-$N74/30-INT(-$N74/30))*SUMIFS(59:59,$1:$1,INT(-$N74/30)+1),0)+(-$N74/30-INT(-$N74/30))*SUMIFS(59:59,$1:$1,EM$1+INT(-$N74/30)+1)+(INT(-$N74/30)+1--$N74/30)*SUMIFS(59:59,$1:$1,EM$1+INT(-$N74/30))))</f>
        <v>0</v>
      </c>
      <c r="EN74" s="40">
        <f>IF(EN$7="",0,IF(EN$1=MAX($1:$1),$R59-SUM($T74:EM74),IF(EN$1=1,SUMIFS(59:59,$1:$1,"&gt;="&amp;1,$1:$1,"&lt;="&amp;INT(-$N74/30))+(-$N74/30-INT(-$N74/30))*SUMIFS(59:59,$1:$1,INT(-$N74/30)+1),0)+(-$N74/30-INT(-$N74/30))*SUMIFS(59:59,$1:$1,EN$1+INT(-$N74/30)+1)+(INT(-$N74/30)+1--$N74/30)*SUMIFS(59:59,$1:$1,EN$1+INT(-$N74/30))))</f>
        <v>0</v>
      </c>
      <c r="EO74" s="40">
        <f>IF(EO$7="",0,IF(EO$1=MAX($1:$1),$R59-SUM($T74:EN74),IF(EO$1=1,SUMIFS(59:59,$1:$1,"&gt;="&amp;1,$1:$1,"&lt;="&amp;INT(-$N74/30))+(-$N74/30-INT(-$N74/30))*SUMIFS(59:59,$1:$1,INT(-$N74/30)+1),0)+(-$N74/30-INT(-$N74/30))*SUMIFS(59:59,$1:$1,EO$1+INT(-$N74/30)+1)+(INT(-$N74/30)+1--$N74/30)*SUMIFS(59:59,$1:$1,EO$1+INT(-$N74/30))))</f>
        <v>0</v>
      </c>
      <c r="EP74" s="40">
        <f>IF(EP$7="",0,IF(EP$1=MAX($1:$1),$R59-SUM($T74:EO74),IF(EP$1=1,SUMIFS(59:59,$1:$1,"&gt;="&amp;1,$1:$1,"&lt;="&amp;INT(-$N74/30))+(-$N74/30-INT(-$N74/30))*SUMIFS(59:59,$1:$1,INT(-$N74/30)+1),0)+(-$N74/30-INT(-$N74/30))*SUMIFS(59:59,$1:$1,EP$1+INT(-$N74/30)+1)+(INT(-$N74/30)+1--$N74/30)*SUMIFS(59:59,$1:$1,EP$1+INT(-$N74/30))))</f>
        <v>0</v>
      </c>
      <c r="EQ74" s="40">
        <f>IF(EQ$7="",0,IF(EQ$1=MAX($1:$1),$R59-SUM($T74:EP74),IF(EQ$1=1,SUMIFS(59:59,$1:$1,"&gt;="&amp;1,$1:$1,"&lt;="&amp;INT(-$N74/30))+(-$N74/30-INT(-$N74/30))*SUMIFS(59:59,$1:$1,INT(-$N74/30)+1),0)+(-$N74/30-INT(-$N74/30))*SUMIFS(59:59,$1:$1,EQ$1+INT(-$N74/30)+1)+(INT(-$N74/30)+1--$N74/30)*SUMIFS(59:59,$1:$1,EQ$1+INT(-$N74/30))))</f>
        <v>0</v>
      </c>
      <c r="ER74" s="40">
        <f>IF(ER$7="",0,IF(ER$1=MAX($1:$1),$R59-SUM($T74:EQ74),IF(ER$1=1,SUMIFS(59:59,$1:$1,"&gt;="&amp;1,$1:$1,"&lt;="&amp;INT(-$N74/30))+(-$N74/30-INT(-$N74/30))*SUMIFS(59:59,$1:$1,INT(-$N74/30)+1),0)+(-$N74/30-INT(-$N74/30))*SUMIFS(59:59,$1:$1,ER$1+INT(-$N74/30)+1)+(INT(-$N74/30)+1--$N74/30)*SUMIFS(59:59,$1:$1,ER$1+INT(-$N74/30))))</f>
        <v>0</v>
      </c>
      <c r="ES74" s="40">
        <f>IF(ES$7="",0,IF(ES$1=MAX($1:$1),$R59-SUM($T74:ER74),IF(ES$1=1,SUMIFS(59:59,$1:$1,"&gt;="&amp;1,$1:$1,"&lt;="&amp;INT(-$N74/30))+(-$N74/30-INT(-$N74/30))*SUMIFS(59:59,$1:$1,INT(-$N74/30)+1),0)+(-$N74/30-INT(-$N74/30))*SUMIFS(59:59,$1:$1,ES$1+INT(-$N74/30)+1)+(INT(-$N74/30)+1--$N74/30)*SUMIFS(59:59,$1:$1,ES$1+INT(-$N74/30))))</f>
        <v>0</v>
      </c>
      <c r="ET74" s="40">
        <f>IF(ET$7="",0,IF(ET$1=MAX($1:$1),$R59-SUM($T74:ES74),IF(ET$1=1,SUMIFS(59:59,$1:$1,"&gt;="&amp;1,$1:$1,"&lt;="&amp;INT(-$N74/30))+(-$N74/30-INT(-$N74/30))*SUMIFS(59:59,$1:$1,INT(-$N74/30)+1),0)+(-$N74/30-INT(-$N74/30))*SUMIFS(59:59,$1:$1,ET$1+INT(-$N74/30)+1)+(INT(-$N74/30)+1--$N74/30)*SUMIFS(59:59,$1:$1,ET$1+INT(-$N74/30))))</f>
        <v>0</v>
      </c>
      <c r="EU74" s="40">
        <f>IF(EU$7="",0,IF(EU$1=MAX($1:$1),$R59-SUM($T74:ET74),IF(EU$1=1,SUMIFS(59:59,$1:$1,"&gt;="&amp;1,$1:$1,"&lt;="&amp;INT(-$N74/30))+(-$N74/30-INT(-$N74/30))*SUMIFS(59:59,$1:$1,INT(-$N74/30)+1),0)+(-$N74/30-INT(-$N74/30))*SUMIFS(59:59,$1:$1,EU$1+INT(-$N74/30)+1)+(INT(-$N74/30)+1--$N74/30)*SUMIFS(59:59,$1:$1,EU$1+INT(-$N74/30))))</f>
        <v>0</v>
      </c>
      <c r="EV74" s="40">
        <f>IF(EV$7="",0,IF(EV$1=MAX($1:$1),$R59-SUM($T74:EU74),IF(EV$1=1,SUMIFS(59:59,$1:$1,"&gt;="&amp;1,$1:$1,"&lt;="&amp;INT(-$N74/30))+(-$N74/30-INT(-$N74/30))*SUMIFS(59:59,$1:$1,INT(-$N74/30)+1),0)+(-$N74/30-INT(-$N74/30))*SUMIFS(59:59,$1:$1,EV$1+INT(-$N74/30)+1)+(INT(-$N74/30)+1--$N74/30)*SUMIFS(59:59,$1:$1,EV$1+INT(-$N74/30))))</f>
        <v>0</v>
      </c>
      <c r="EW74" s="40">
        <f>IF(EW$7="",0,IF(EW$1=MAX($1:$1),$R59-SUM($T74:EV74),IF(EW$1=1,SUMIFS(59:59,$1:$1,"&gt;="&amp;1,$1:$1,"&lt;="&amp;INT(-$N74/30))+(-$N74/30-INT(-$N74/30))*SUMIFS(59:59,$1:$1,INT(-$N74/30)+1),0)+(-$N74/30-INT(-$N74/30))*SUMIFS(59:59,$1:$1,EW$1+INT(-$N74/30)+1)+(INT(-$N74/30)+1--$N74/30)*SUMIFS(59:59,$1:$1,EW$1+INT(-$N74/30))))</f>
        <v>0</v>
      </c>
      <c r="EX74" s="40">
        <f>IF(EX$7="",0,IF(EX$1=MAX($1:$1),$R59-SUM($T74:EW74),IF(EX$1=1,SUMIFS(59:59,$1:$1,"&gt;="&amp;1,$1:$1,"&lt;="&amp;INT(-$N74/30))+(-$N74/30-INT(-$N74/30))*SUMIFS(59:59,$1:$1,INT(-$N74/30)+1),0)+(-$N74/30-INT(-$N74/30))*SUMIFS(59:59,$1:$1,EX$1+INT(-$N74/30)+1)+(INT(-$N74/30)+1--$N74/30)*SUMIFS(59:59,$1:$1,EX$1+INT(-$N74/30))))</f>
        <v>0</v>
      </c>
      <c r="EY74" s="40">
        <f>IF(EY$7="",0,IF(EY$1=MAX($1:$1),$R59-SUM($T74:EX74),IF(EY$1=1,SUMIFS(59:59,$1:$1,"&gt;="&amp;1,$1:$1,"&lt;="&amp;INT(-$N74/30))+(-$N74/30-INT(-$N74/30))*SUMIFS(59:59,$1:$1,INT(-$N74/30)+1),0)+(-$N74/30-INT(-$N74/30))*SUMIFS(59:59,$1:$1,EY$1+INT(-$N74/30)+1)+(INT(-$N74/30)+1--$N74/30)*SUMIFS(59:59,$1:$1,EY$1+INT(-$N74/30))))</f>
        <v>0</v>
      </c>
      <c r="EZ74" s="40">
        <f>IF(EZ$7="",0,IF(EZ$1=MAX($1:$1),$R59-SUM($T74:EY74),IF(EZ$1=1,SUMIFS(59:59,$1:$1,"&gt;="&amp;1,$1:$1,"&lt;="&amp;INT(-$N74/30))+(-$N74/30-INT(-$N74/30))*SUMIFS(59:59,$1:$1,INT(-$N74/30)+1),0)+(-$N74/30-INT(-$N74/30))*SUMIFS(59:59,$1:$1,EZ$1+INT(-$N74/30)+1)+(INT(-$N74/30)+1--$N74/30)*SUMIFS(59:59,$1:$1,EZ$1+INT(-$N74/30))))</f>
        <v>0</v>
      </c>
      <c r="FA74" s="40">
        <f>IF(FA$7="",0,IF(FA$1=MAX($1:$1),$R59-SUM($T74:EZ74),IF(FA$1=1,SUMIFS(59:59,$1:$1,"&gt;="&amp;1,$1:$1,"&lt;="&amp;INT(-$N74/30))+(-$N74/30-INT(-$N74/30))*SUMIFS(59:59,$1:$1,INT(-$N74/30)+1),0)+(-$N74/30-INT(-$N74/30))*SUMIFS(59:59,$1:$1,FA$1+INT(-$N74/30)+1)+(INT(-$N74/30)+1--$N74/30)*SUMIFS(59:59,$1:$1,FA$1+INT(-$N74/30))))</f>
        <v>0</v>
      </c>
      <c r="FB74" s="40">
        <f>IF(FB$7="",0,IF(FB$1=MAX($1:$1),$R59-SUM($T74:FA74),IF(FB$1=1,SUMIFS(59:59,$1:$1,"&gt;="&amp;1,$1:$1,"&lt;="&amp;INT(-$N74/30))+(-$N74/30-INT(-$N74/30))*SUMIFS(59:59,$1:$1,INT(-$N74/30)+1),0)+(-$N74/30-INT(-$N74/30))*SUMIFS(59:59,$1:$1,FB$1+INT(-$N74/30)+1)+(INT(-$N74/30)+1--$N74/30)*SUMIFS(59:59,$1:$1,FB$1+INT(-$N74/30))))</f>
        <v>0</v>
      </c>
      <c r="FC74" s="40">
        <f>IF(FC$7="",0,IF(FC$1=MAX($1:$1),$R59-SUM($T74:FB74),IF(FC$1=1,SUMIFS(59:59,$1:$1,"&gt;="&amp;1,$1:$1,"&lt;="&amp;INT(-$N74/30))+(-$N74/30-INT(-$N74/30))*SUMIFS(59:59,$1:$1,INT(-$N74/30)+1),0)+(-$N74/30-INT(-$N74/30))*SUMIFS(59:59,$1:$1,FC$1+INT(-$N74/30)+1)+(INT(-$N74/30)+1--$N74/30)*SUMIFS(59:59,$1:$1,FC$1+INT(-$N74/30))))</f>
        <v>0</v>
      </c>
      <c r="FD74" s="40">
        <f>IF(FD$7="",0,IF(FD$1=MAX($1:$1),$R59-SUM($T74:FC74),IF(FD$1=1,SUMIFS(59:59,$1:$1,"&gt;="&amp;1,$1:$1,"&lt;="&amp;INT(-$N74/30))+(-$N74/30-INT(-$N74/30))*SUMIFS(59:59,$1:$1,INT(-$N74/30)+1),0)+(-$N74/30-INT(-$N74/30))*SUMIFS(59:59,$1:$1,FD$1+INT(-$N74/30)+1)+(INT(-$N74/30)+1--$N74/30)*SUMIFS(59:59,$1:$1,FD$1+INT(-$N74/30))))</f>
        <v>0</v>
      </c>
      <c r="FE74" s="40">
        <f>IF(FE$7="",0,IF(FE$1=MAX($1:$1),$R59-SUM($T74:FD74),IF(FE$1=1,SUMIFS(59:59,$1:$1,"&gt;="&amp;1,$1:$1,"&lt;="&amp;INT(-$N74/30))+(-$N74/30-INT(-$N74/30))*SUMIFS(59:59,$1:$1,INT(-$N74/30)+1),0)+(-$N74/30-INT(-$N74/30))*SUMIFS(59:59,$1:$1,FE$1+INT(-$N74/30)+1)+(INT(-$N74/30)+1--$N74/30)*SUMIFS(59:59,$1:$1,FE$1+INT(-$N74/30))))</f>
        <v>0</v>
      </c>
      <c r="FF74" s="40">
        <f>IF(FF$7="",0,IF(FF$1=MAX($1:$1),$R59-SUM($T74:FE74),IF(FF$1=1,SUMIFS(59:59,$1:$1,"&gt;="&amp;1,$1:$1,"&lt;="&amp;INT(-$N74/30))+(-$N74/30-INT(-$N74/30))*SUMIFS(59:59,$1:$1,INT(-$N74/30)+1),0)+(-$N74/30-INT(-$N74/30))*SUMIFS(59:59,$1:$1,FF$1+INT(-$N74/30)+1)+(INT(-$N74/30)+1--$N74/30)*SUMIFS(59:59,$1:$1,FF$1+INT(-$N74/30))))</f>
        <v>0</v>
      </c>
      <c r="FG74" s="40">
        <f>IF(FG$7="",0,IF(FG$1=MAX($1:$1),$R59-SUM($T74:FF74),IF(FG$1=1,SUMIFS(59:59,$1:$1,"&gt;="&amp;1,$1:$1,"&lt;="&amp;INT(-$N74/30))+(-$N74/30-INT(-$N74/30))*SUMIFS(59:59,$1:$1,INT(-$N74/30)+1),0)+(-$N74/30-INT(-$N74/30))*SUMIFS(59:59,$1:$1,FG$1+INT(-$N74/30)+1)+(INT(-$N74/30)+1--$N74/30)*SUMIFS(59:59,$1:$1,FG$1+INT(-$N74/30))))</f>
        <v>0</v>
      </c>
      <c r="FH74" s="40">
        <f>IF(FH$7="",0,IF(FH$1=MAX($1:$1),$R59-SUM($T74:FG74),IF(FH$1=1,SUMIFS(59:59,$1:$1,"&gt;="&amp;1,$1:$1,"&lt;="&amp;INT(-$N74/30))+(-$N74/30-INT(-$N74/30))*SUMIFS(59:59,$1:$1,INT(-$N74/30)+1),0)+(-$N74/30-INT(-$N74/30))*SUMIFS(59:59,$1:$1,FH$1+INT(-$N74/30)+1)+(INT(-$N74/30)+1--$N74/30)*SUMIFS(59:59,$1:$1,FH$1+INT(-$N74/30))))</f>
        <v>0</v>
      </c>
      <c r="FI74" s="40">
        <f>IF(FI$7="",0,IF(FI$1=MAX($1:$1),$R59-SUM($T74:FH74),IF(FI$1=1,SUMIFS(59:59,$1:$1,"&gt;="&amp;1,$1:$1,"&lt;="&amp;INT(-$N74/30))+(-$N74/30-INT(-$N74/30))*SUMIFS(59:59,$1:$1,INT(-$N74/30)+1),0)+(-$N74/30-INT(-$N74/30))*SUMIFS(59:59,$1:$1,FI$1+INT(-$N74/30)+1)+(INT(-$N74/30)+1--$N74/30)*SUMIFS(59:59,$1:$1,FI$1+INT(-$N74/30))))</f>
        <v>0</v>
      </c>
      <c r="FJ74" s="40">
        <f>IF(FJ$7="",0,IF(FJ$1=MAX($1:$1),$R59-SUM($T74:FI74),IF(FJ$1=1,SUMIFS(59:59,$1:$1,"&gt;="&amp;1,$1:$1,"&lt;="&amp;INT(-$N74/30))+(-$N74/30-INT(-$N74/30))*SUMIFS(59:59,$1:$1,INT(-$N74/30)+1),0)+(-$N74/30-INT(-$N74/30))*SUMIFS(59:59,$1:$1,FJ$1+INT(-$N74/30)+1)+(INT(-$N74/30)+1--$N74/30)*SUMIFS(59:59,$1:$1,FJ$1+INT(-$N74/30))))</f>
        <v>0</v>
      </c>
      <c r="FK74" s="40">
        <f>IF(FK$7="",0,IF(FK$1=MAX($1:$1),$R59-SUM($T74:FJ74),IF(FK$1=1,SUMIFS(59:59,$1:$1,"&gt;="&amp;1,$1:$1,"&lt;="&amp;INT(-$N74/30))+(-$N74/30-INT(-$N74/30))*SUMIFS(59:59,$1:$1,INT(-$N74/30)+1),0)+(-$N74/30-INT(-$N74/30))*SUMIFS(59:59,$1:$1,FK$1+INT(-$N74/30)+1)+(INT(-$N74/30)+1--$N74/30)*SUMIFS(59:59,$1:$1,FK$1+INT(-$N74/30))))</f>
        <v>0</v>
      </c>
      <c r="FL74" s="40">
        <f>IF(FL$7="",0,IF(FL$1=MAX($1:$1),$R59-SUM($T74:FK74),IF(FL$1=1,SUMIFS(59:59,$1:$1,"&gt;="&amp;1,$1:$1,"&lt;="&amp;INT(-$N74/30))+(-$N74/30-INT(-$N74/30))*SUMIFS(59:59,$1:$1,INT(-$N74/30)+1),0)+(-$N74/30-INT(-$N74/30))*SUMIFS(59:59,$1:$1,FL$1+INT(-$N74/30)+1)+(INT(-$N74/30)+1--$N74/30)*SUMIFS(59:59,$1:$1,FL$1+INT(-$N74/30))))</f>
        <v>0</v>
      </c>
      <c r="FM74" s="40">
        <f>IF(FM$7="",0,IF(FM$1=MAX($1:$1),$R59-SUM($T74:FL74),IF(FM$1=1,SUMIFS(59:59,$1:$1,"&gt;="&amp;1,$1:$1,"&lt;="&amp;INT(-$N74/30))+(-$N74/30-INT(-$N74/30))*SUMIFS(59:59,$1:$1,INT(-$N74/30)+1),0)+(-$N74/30-INT(-$N74/30))*SUMIFS(59:59,$1:$1,FM$1+INT(-$N74/30)+1)+(INT(-$N74/30)+1--$N74/30)*SUMIFS(59:59,$1:$1,FM$1+INT(-$N74/30))))</f>
        <v>0</v>
      </c>
      <c r="FN74" s="40">
        <f>IF(FN$7="",0,IF(FN$1=MAX($1:$1),$R59-SUM($T74:FM74),IF(FN$1=1,SUMIFS(59:59,$1:$1,"&gt;="&amp;1,$1:$1,"&lt;="&amp;INT(-$N74/30))+(-$N74/30-INT(-$N74/30))*SUMIFS(59:59,$1:$1,INT(-$N74/30)+1),0)+(-$N74/30-INT(-$N74/30))*SUMIFS(59:59,$1:$1,FN$1+INT(-$N74/30)+1)+(INT(-$N74/30)+1--$N74/30)*SUMIFS(59:59,$1:$1,FN$1+INT(-$N74/30))))</f>
        <v>0</v>
      </c>
      <c r="FO74" s="40">
        <f>IF(FO$7="",0,IF(FO$1=MAX($1:$1),$R59-SUM($T74:FN74),IF(FO$1=1,SUMIFS(59:59,$1:$1,"&gt;="&amp;1,$1:$1,"&lt;="&amp;INT(-$N74/30))+(-$N74/30-INT(-$N74/30))*SUMIFS(59:59,$1:$1,INT(-$N74/30)+1),0)+(-$N74/30-INT(-$N74/30))*SUMIFS(59:59,$1:$1,FO$1+INT(-$N74/30)+1)+(INT(-$N74/30)+1--$N74/30)*SUMIFS(59:59,$1:$1,FO$1+INT(-$N74/30))))</f>
        <v>0</v>
      </c>
      <c r="FP74" s="40">
        <f>IF(FP$7="",0,IF(FP$1=MAX($1:$1),$R59-SUM($T74:FO74),IF(FP$1=1,SUMIFS(59:59,$1:$1,"&gt;="&amp;1,$1:$1,"&lt;="&amp;INT(-$N74/30))+(-$N74/30-INT(-$N74/30))*SUMIFS(59:59,$1:$1,INT(-$N74/30)+1),0)+(-$N74/30-INT(-$N74/30))*SUMIFS(59:59,$1:$1,FP$1+INT(-$N74/30)+1)+(INT(-$N74/30)+1--$N74/30)*SUMIFS(59:59,$1:$1,FP$1+INT(-$N74/30))))</f>
        <v>0</v>
      </c>
      <c r="FQ74" s="40">
        <f>IF(FQ$7="",0,IF(FQ$1=MAX($1:$1),$R59-SUM($T74:FP74),IF(FQ$1=1,SUMIFS(59:59,$1:$1,"&gt;="&amp;1,$1:$1,"&lt;="&amp;INT(-$N74/30))+(-$N74/30-INT(-$N74/30))*SUMIFS(59:59,$1:$1,INT(-$N74/30)+1),0)+(-$N74/30-INT(-$N74/30))*SUMIFS(59:59,$1:$1,FQ$1+INT(-$N74/30)+1)+(INT(-$N74/30)+1--$N74/30)*SUMIFS(59:59,$1:$1,FQ$1+INT(-$N74/30))))</f>
        <v>0</v>
      </c>
      <c r="FR74" s="40">
        <f>IF(FR$7="",0,IF(FR$1=MAX($1:$1),$R59-SUM($T74:FQ74),IF(FR$1=1,SUMIFS(59:59,$1:$1,"&gt;="&amp;1,$1:$1,"&lt;="&amp;INT(-$N74/30))+(-$N74/30-INT(-$N74/30))*SUMIFS(59:59,$1:$1,INT(-$N74/30)+1),0)+(-$N74/30-INT(-$N74/30))*SUMIFS(59:59,$1:$1,FR$1+INT(-$N74/30)+1)+(INT(-$N74/30)+1--$N74/30)*SUMIFS(59:59,$1:$1,FR$1+INT(-$N74/30))))</f>
        <v>0</v>
      </c>
      <c r="FS74" s="40">
        <f>IF(FS$7="",0,IF(FS$1=MAX($1:$1),$R59-SUM($T74:FR74),IF(FS$1=1,SUMIFS(59:59,$1:$1,"&gt;="&amp;1,$1:$1,"&lt;="&amp;INT(-$N74/30))+(-$N74/30-INT(-$N74/30))*SUMIFS(59:59,$1:$1,INT(-$N74/30)+1),0)+(-$N74/30-INT(-$N74/30))*SUMIFS(59:59,$1:$1,FS$1+INT(-$N74/30)+1)+(INT(-$N74/30)+1--$N74/30)*SUMIFS(59:59,$1:$1,FS$1+INT(-$N74/30))))</f>
        <v>0</v>
      </c>
      <c r="FT74" s="40">
        <f>IF(FT$7="",0,IF(FT$1=MAX($1:$1),$R59-SUM($T74:FS74),IF(FT$1=1,SUMIFS(59:59,$1:$1,"&gt;="&amp;1,$1:$1,"&lt;="&amp;INT(-$N74/30))+(-$N74/30-INT(-$N74/30))*SUMIFS(59:59,$1:$1,INT(-$N74/30)+1),0)+(-$N74/30-INT(-$N74/30))*SUMIFS(59:59,$1:$1,FT$1+INT(-$N74/30)+1)+(INT(-$N74/30)+1--$N74/30)*SUMIFS(59:59,$1:$1,FT$1+INT(-$N74/30))))</f>
        <v>0</v>
      </c>
      <c r="FU74" s="40">
        <f>IF(FU$7="",0,IF(FU$1=MAX($1:$1),$R59-SUM($T74:FT74),IF(FU$1=1,SUMIFS(59:59,$1:$1,"&gt;="&amp;1,$1:$1,"&lt;="&amp;INT(-$N74/30))+(-$N74/30-INT(-$N74/30))*SUMIFS(59:59,$1:$1,INT(-$N74/30)+1),0)+(-$N74/30-INT(-$N74/30))*SUMIFS(59:59,$1:$1,FU$1+INT(-$N74/30)+1)+(INT(-$N74/30)+1--$N74/30)*SUMIFS(59:59,$1:$1,FU$1+INT(-$N74/30))))</f>
        <v>0</v>
      </c>
      <c r="FV74" s="40">
        <f>IF(FV$7="",0,IF(FV$1=MAX($1:$1),$R59-SUM($T74:FU74),IF(FV$1=1,SUMIFS(59:59,$1:$1,"&gt;="&amp;1,$1:$1,"&lt;="&amp;INT(-$N74/30))+(-$N74/30-INT(-$N74/30))*SUMIFS(59:59,$1:$1,INT(-$N74/30)+1),0)+(-$N74/30-INT(-$N74/30))*SUMIFS(59:59,$1:$1,FV$1+INT(-$N74/30)+1)+(INT(-$N74/30)+1--$N74/30)*SUMIFS(59:59,$1:$1,FV$1+INT(-$N74/30))))</f>
        <v>0</v>
      </c>
      <c r="FW74" s="40">
        <f>IF(FW$7="",0,IF(FW$1=MAX($1:$1),$R59-SUM($T74:FV74),IF(FW$1=1,SUMIFS(59:59,$1:$1,"&gt;="&amp;1,$1:$1,"&lt;="&amp;INT(-$N74/30))+(-$N74/30-INT(-$N74/30))*SUMIFS(59:59,$1:$1,INT(-$N74/30)+1),0)+(-$N74/30-INT(-$N74/30))*SUMIFS(59:59,$1:$1,FW$1+INT(-$N74/30)+1)+(INT(-$N74/30)+1--$N74/30)*SUMIFS(59:59,$1:$1,FW$1+INT(-$N74/30))))</f>
        <v>0</v>
      </c>
      <c r="FX74" s="40">
        <f>IF(FX$7="",0,IF(FX$1=MAX($1:$1),$R59-SUM($T74:FW74),IF(FX$1=1,SUMIFS(59:59,$1:$1,"&gt;="&amp;1,$1:$1,"&lt;="&amp;INT(-$N74/30))+(-$N74/30-INT(-$N74/30))*SUMIFS(59:59,$1:$1,INT(-$N74/30)+1),0)+(-$N74/30-INT(-$N74/30))*SUMIFS(59:59,$1:$1,FX$1+INT(-$N74/30)+1)+(INT(-$N74/30)+1--$N74/30)*SUMIFS(59:59,$1:$1,FX$1+INT(-$N74/30))))</f>
        <v>0</v>
      </c>
      <c r="FY74" s="40">
        <f>IF(FY$7="",0,IF(FY$1=MAX($1:$1),$R59-SUM($T74:FX74),IF(FY$1=1,SUMIFS(59:59,$1:$1,"&gt;="&amp;1,$1:$1,"&lt;="&amp;INT(-$N74/30))+(-$N74/30-INT(-$N74/30))*SUMIFS(59:59,$1:$1,INT(-$N74/30)+1),0)+(-$N74/30-INT(-$N74/30))*SUMIFS(59:59,$1:$1,FY$1+INT(-$N74/30)+1)+(INT(-$N74/30)+1--$N74/30)*SUMIFS(59:59,$1:$1,FY$1+INT(-$N74/30))))</f>
        <v>0</v>
      </c>
      <c r="FZ74" s="40">
        <f>IF(FZ$7="",0,IF(FZ$1=MAX($1:$1),$R59-SUM($T74:FY74),IF(FZ$1=1,SUMIFS(59:59,$1:$1,"&gt;="&amp;1,$1:$1,"&lt;="&amp;INT(-$N74/30))+(-$N74/30-INT(-$N74/30))*SUMIFS(59:59,$1:$1,INT(-$N74/30)+1),0)+(-$N74/30-INT(-$N74/30))*SUMIFS(59:59,$1:$1,FZ$1+INT(-$N74/30)+1)+(INT(-$N74/30)+1--$N74/30)*SUMIFS(59:59,$1:$1,FZ$1+INT(-$N74/30))))</f>
        <v>0</v>
      </c>
      <c r="GA74" s="40">
        <f>IF(GA$7="",0,IF(GA$1=MAX($1:$1),$R59-SUM($T74:FZ74),IF(GA$1=1,SUMIFS(59:59,$1:$1,"&gt;="&amp;1,$1:$1,"&lt;="&amp;INT(-$N74/30))+(-$N74/30-INT(-$N74/30))*SUMIFS(59:59,$1:$1,INT(-$N74/30)+1),0)+(-$N74/30-INT(-$N74/30))*SUMIFS(59:59,$1:$1,GA$1+INT(-$N74/30)+1)+(INT(-$N74/30)+1--$N74/30)*SUMIFS(59:59,$1:$1,GA$1+INT(-$N74/30))))</f>
        <v>0</v>
      </c>
      <c r="GB74" s="40">
        <f>IF(GB$7="",0,IF(GB$1=MAX($1:$1),$R59-SUM($T74:GA74),IF(GB$1=1,SUMIFS(59:59,$1:$1,"&gt;="&amp;1,$1:$1,"&lt;="&amp;INT(-$N74/30))+(-$N74/30-INT(-$N74/30))*SUMIFS(59:59,$1:$1,INT(-$N74/30)+1),0)+(-$N74/30-INT(-$N74/30))*SUMIFS(59:59,$1:$1,GB$1+INT(-$N74/30)+1)+(INT(-$N74/30)+1--$N74/30)*SUMIFS(59:59,$1:$1,GB$1+INT(-$N74/30))))</f>
        <v>0</v>
      </c>
      <c r="GC74" s="40">
        <f>IF(GC$7="",0,IF(GC$1=MAX($1:$1),$R59-SUM($T74:GB74),IF(GC$1=1,SUMIFS(59:59,$1:$1,"&gt;="&amp;1,$1:$1,"&lt;="&amp;INT(-$N74/30))+(-$N74/30-INT(-$N74/30))*SUMIFS(59:59,$1:$1,INT(-$N74/30)+1),0)+(-$N74/30-INT(-$N74/30))*SUMIFS(59:59,$1:$1,GC$1+INT(-$N74/30)+1)+(INT(-$N74/30)+1--$N74/30)*SUMIFS(59:59,$1:$1,GC$1+INT(-$N74/30))))</f>
        <v>0</v>
      </c>
      <c r="GD74" s="40">
        <f>IF(GD$7="",0,IF(GD$1=MAX($1:$1),$R59-SUM($T74:GC74),IF(GD$1=1,SUMIFS(59:59,$1:$1,"&gt;="&amp;1,$1:$1,"&lt;="&amp;INT(-$N74/30))+(-$N74/30-INT(-$N74/30))*SUMIFS(59:59,$1:$1,INT(-$N74/30)+1),0)+(-$N74/30-INT(-$N74/30))*SUMIFS(59:59,$1:$1,GD$1+INT(-$N74/30)+1)+(INT(-$N74/30)+1--$N74/30)*SUMIFS(59:59,$1:$1,GD$1+INT(-$N74/30))))</f>
        <v>0</v>
      </c>
      <c r="GE74" s="40">
        <f>IF(GE$7="",0,IF(GE$1=MAX($1:$1),$R59-SUM($T74:GD74),IF(GE$1=1,SUMIFS(59:59,$1:$1,"&gt;="&amp;1,$1:$1,"&lt;="&amp;INT(-$N74/30))+(-$N74/30-INT(-$N74/30))*SUMIFS(59:59,$1:$1,INT(-$N74/30)+1),0)+(-$N74/30-INT(-$N74/30))*SUMIFS(59:59,$1:$1,GE$1+INT(-$N74/30)+1)+(INT(-$N74/30)+1--$N74/30)*SUMIFS(59:59,$1:$1,GE$1+INT(-$N74/30))))</f>
        <v>0</v>
      </c>
      <c r="GF74" s="40">
        <f>IF(GF$7="",0,IF(GF$1=MAX($1:$1),$R59-SUM($T74:GE74),IF(GF$1=1,SUMIFS(59:59,$1:$1,"&gt;="&amp;1,$1:$1,"&lt;="&amp;INT(-$N74/30))+(-$N74/30-INT(-$N74/30))*SUMIFS(59:59,$1:$1,INT(-$N74/30)+1),0)+(-$N74/30-INT(-$N74/30))*SUMIFS(59:59,$1:$1,GF$1+INT(-$N74/30)+1)+(INT(-$N74/30)+1--$N74/30)*SUMIFS(59:59,$1:$1,GF$1+INT(-$N74/30))))</f>
        <v>0</v>
      </c>
      <c r="GG74" s="40">
        <f>IF(GG$7="",0,IF(GG$1=MAX($1:$1),$R59-SUM($T74:GF74),IF(GG$1=1,SUMIFS(59:59,$1:$1,"&gt;="&amp;1,$1:$1,"&lt;="&amp;INT(-$N74/30))+(-$N74/30-INT(-$N74/30))*SUMIFS(59:59,$1:$1,INT(-$N74/30)+1),0)+(-$N74/30-INT(-$N74/30))*SUMIFS(59:59,$1:$1,GG$1+INT(-$N74/30)+1)+(INT(-$N74/30)+1--$N74/30)*SUMIFS(59:59,$1:$1,GG$1+INT(-$N74/30))))</f>
        <v>0</v>
      </c>
      <c r="GH74" s="40">
        <f>IF(GH$7="",0,IF(GH$1=MAX($1:$1),$R59-SUM($T74:GG74),IF(GH$1=1,SUMIFS(59:59,$1:$1,"&gt;="&amp;1,$1:$1,"&lt;="&amp;INT(-$N74/30))+(-$N74/30-INT(-$N74/30))*SUMIFS(59:59,$1:$1,INT(-$N74/30)+1),0)+(-$N74/30-INT(-$N74/30))*SUMIFS(59:59,$1:$1,GH$1+INT(-$N74/30)+1)+(INT(-$N74/30)+1--$N74/30)*SUMIFS(59:59,$1:$1,GH$1+INT(-$N74/30))))</f>
        <v>0</v>
      </c>
      <c r="GI74" s="40">
        <f>IF(GI$7="",0,IF(GI$1=MAX($1:$1),$R59-SUM($T74:GH74),IF(GI$1=1,SUMIFS(59:59,$1:$1,"&gt;="&amp;1,$1:$1,"&lt;="&amp;INT(-$N74/30))+(-$N74/30-INT(-$N74/30))*SUMIFS(59:59,$1:$1,INT(-$N74/30)+1),0)+(-$N74/30-INT(-$N74/30))*SUMIFS(59:59,$1:$1,GI$1+INT(-$N74/30)+1)+(INT(-$N74/30)+1--$N74/30)*SUMIFS(59:59,$1:$1,GI$1+INT(-$N74/30))))</f>
        <v>0</v>
      </c>
      <c r="GJ74" s="40">
        <f>IF(GJ$7="",0,IF(GJ$1=MAX($1:$1),$R59-SUM($T74:GI74),IF(GJ$1=1,SUMIFS(59:59,$1:$1,"&gt;="&amp;1,$1:$1,"&lt;="&amp;INT(-$N74/30))+(-$N74/30-INT(-$N74/30))*SUMIFS(59:59,$1:$1,INT(-$N74/30)+1),0)+(-$N74/30-INT(-$N74/30))*SUMIFS(59:59,$1:$1,GJ$1+INT(-$N74/30)+1)+(INT(-$N74/30)+1--$N74/30)*SUMIFS(59:59,$1:$1,GJ$1+INT(-$N74/30))))</f>
        <v>0</v>
      </c>
      <c r="GK74" s="40">
        <f>IF(GK$7="",0,IF(GK$1=MAX($1:$1),$R59-SUM($T74:GJ74),IF(GK$1=1,SUMIFS(59:59,$1:$1,"&gt;="&amp;1,$1:$1,"&lt;="&amp;INT(-$N74/30))+(-$N74/30-INT(-$N74/30))*SUMIFS(59:59,$1:$1,INT(-$N74/30)+1),0)+(-$N74/30-INT(-$N74/30))*SUMIFS(59:59,$1:$1,GK$1+INT(-$N74/30)+1)+(INT(-$N74/30)+1--$N74/30)*SUMIFS(59:59,$1:$1,GK$1+INT(-$N74/30))))</f>
        <v>0</v>
      </c>
      <c r="GL74" s="40">
        <f>IF(GL$7="",0,IF(GL$1=MAX($1:$1),$R59-SUM($T74:GK74),IF(GL$1=1,SUMIFS(59:59,$1:$1,"&gt;="&amp;1,$1:$1,"&lt;="&amp;INT(-$N74/30))+(-$N74/30-INT(-$N74/30))*SUMIFS(59:59,$1:$1,INT(-$N74/30)+1),0)+(-$N74/30-INT(-$N74/30))*SUMIFS(59:59,$1:$1,GL$1+INT(-$N74/30)+1)+(INT(-$N74/30)+1--$N74/30)*SUMIFS(59:59,$1:$1,GL$1+INT(-$N74/30))))</f>
        <v>0</v>
      </c>
      <c r="GM74" s="40">
        <f>IF(GM$7="",0,IF(GM$1=MAX($1:$1),$R59-SUM($T74:GL74),IF(GM$1=1,SUMIFS(59:59,$1:$1,"&gt;="&amp;1,$1:$1,"&lt;="&amp;INT(-$N74/30))+(-$N74/30-INT(-$N74/30))*SUMIFS(59:59,$1:$1,INT(-$N74/30)+1),0)+(-$N74/30-INT(-$N74/30))*SUMIFS(59:59,$1:$1,GM$1+INT(-$N74/30)+1)+(INT(-$N74/30)+1--$N74/30)*SUMIFS(59:59,$1:$1,GM$1+INT(-$N74/30))))</f>
        <v>0</v>
      </c>
      <c r="GN74" s="40">
        <f>IF(GN$7="",0,IF(GN$1=MAX($1:$1),$R59-SUM($T74:GM74),IF(GN$1=1,SUMIFS(59:59,$1:$1,"&gt;="&amp;1,$1:$1,"&lt;="&amp;INT(-$N74/30))+(-$N74/30-INT(-$N74/30))*SUMIFS(59:59,$1:$1,INT(-$N74/30)+1),0)+(-$N74/30-INT(-$N74/30))*SUMIFS(59:59,$1:$1,GN$1+INT(-$N74/30)+1)+(INT(-$N74/30)+1--$N74/30)*SUMIFS(59:59,$1:$1,GN$1+INT(-$N74/30))))</f>
        <v>0</v>
      </c>
      <c r="GO74" s="40">
        <f>IF(GO$7="",0,IF(GO$1=MAX($1:$1),$R59-SUM($T74:GN74),IF(GO$1=1,SUMIFS(59:59,$1:$1,"&gt;="&amp;1,$1:$1,"&lt;="&amp;INT(-$N74/30))+(-$N74/30-INT(-$N74/30))*SUMIFS(59:59,$1:$1,INT(-$N74/30)+1),0)+(-$N74/30-INT(-$N74/30))*SUMIFS(59:59,$1:$1,GO$1+INT(-$N74/30)+1)+(INT(-$N74/30)+1--$N74/30)*SUMIFS(59:59,$1:$1,GO$1+INT(-$N74/30))))</f>
        <v>0</v>
      </c>
      <c r="GP74" s="40">
        <f>IF(GP$7="",0,IF(GP$1=MAX($1:$1),$R59-SUM($T74:GO74),IF(GP$1=1,SUMIFS(59:59,$1:$1,"&gt;="&amp;1,$1:$1,"&lt;="&amp;INT(-$N74/30))+(-$N74/30-INT(-$N74/30))*SUMIFS(59:59,$1:$1,INT(-$N74/30)+1),0)+(-$N74/30-INT(-$N74/30))*SUMIFS(59:59,$1:$1,GP$1+INT(-$N74/30)+1)+(INT(-$N74/30)+1--$N74/30)*SUMIFS(59:59,$1:$1,GP$1+INT(-$N74/30))))</f>
        <v>0</v>
      </c>
      <c r="GQ74" s="40">
        <f>IF(GQ$7="",0,IF(GQ$1=MAX($1:$1),$R59-SUM($T74:GP74),IF(GQ$1=1,SUMIFS(59:59,$1:$1,"&gt;="&amp;1,$1:$1,"&lt;="&amp;INT(-$N74/30))+(-$N74/30-INT(-$N74/30))*SUMIFS(59:59,$1:$1,INT(-$N74/30)+1),0)+(-$N74/30-INT(-$N74/30))*SUMIFS(59:59,$1:$1,GQ$1+INT(-$N74/30)+1)+(INT(-$N74/30)+1--$N74/30)*SUMIFS(59:59,$1:$1,GQ$1+INT(-$N74/30))))</f>
        <v>0</v>
      </c>
      <c r="GR74" s="40">
        <f>IF(GR$7="",0,IF(GR$1=MAX($1:$1),$R59-SUM($T74:GQ74),IF(GR$1=1,SUMIFS(59:59,$1:$1,"&gt;="&amp;1,$1:$1,"&lt;="&amp;INT(-$N74/30))+(-$N74/30-INT(-$N74/30))*SUMIFS(59:59,$1:$1,INT(-$N74/30)+1),0)+(-$N74/30-INT(-$N74/30))*SUMIFS(59:59,$1:$1,GR$1+INT(-$N74/30)+1)+(INT(-$N74/30)+1--$N74/30)*SUMIFS(59:59,$1:$1,GR$1+INT(-$N74/30))))</f>
        <v>0</v>
      </c>
      <c r="GS74" s="40">
        <f>IF(GS$7="",0,IF(GS$1=MAX($1:$1),$R59-SUM($T74:GR74),IF(GS$1=1,SUMIFS(59:59,$1:$1,"&gt;="&amp;1,$1:$1,"&lt;="&amp;INT(-$N74/30))+(-$N74/30-INT(-$N74/30))*SUMIFS(59:59,$1:$1,INT(-$N74/30)+1),0)+(-$N74/30-INT(-$N74/30))*SUMIFS(59:59,$1:$1,GS$1+INT(-$N74/30)+1)+(INT(-$N74/30)+1--$N74/30)*SUMIFS(59:59,$1:$1,GS$1+INT(-$N74/30))))</f>
        <v>0</v>
      </c>
      <c r="GT74" s="40">
        <f>IF(GT$7="",0,IF(GT$1=MAX($1:$1),$R59-SUM($T74:GS74),IF(GT$1=1,SUMIFS(59:59,$1:$1,"&gt;="&amp;1,$1:$1,"&lt;="&amp;INT(-$N74/30))+(-$N74/30-INT(-$N74/30))*SUMIFS(59:59,$1:$1,INT(-$N74/30)+1),0)+(-$N74/30-INT(-$N74/30))*SUMIFS(59:59,$1:$1,GT$1+INT(-$N74/30)+1)+(INT(-$N74/30)+1--$N74/30)*SUMIFS(59:59,$1:$1,GT$1+INT(-$N74/30))))</f>
        <v>0</v>
      </c>
      <c r="GU74" s="40">
        <f>IF(GU$7="",0,IF(GU$1=MAX($1:$1),$R59-SUM($T74:GT74),IF(GU$1=1,SUMIFS(59:59,$1:$1,"&gt;="&amp;1,$1:$1,"&lt;="&amp;INT(-$N74/30))+(-$N74/30-INT(-$N74/30))*SUMIFS(59:59,$1:$1,INT(-$N74/30)+1),0)+(-$N74/30-INT(-$N74/30))*SUMIFS(59:59,$1:$1,GU$1+INT(-$N74/30)+1)+(INT(-$N74/30)+1--$N74/30)*SUMIFS(59:59,$1:$1,GU$1+INT(-$N74/30))))</f>
        <v>0</v>
      </c>
      <c r="GV74" s="40">
        <f>IF(GV$7="",0,IF(GV$1=MAX($1:$1),$R59-SUM($T74:GU74),IF(GV$1=1,SUMIFS(59:59,$1:$1,"&gt;="&amp;1,$1:$1,"&lt;="&amp;INT(-$N74/30))+(-$N74/30-INT(-$N74/30))*SUMIFS(59:59,$1:$1,INT(-$N74/30)+1),0)+(-$N74/30-INT(-$N74/30))*SUMIFS(59:59,$1:$1,GV$1+INT(-$N74/30)+1)+(INT(-$N74/30)+1--$N74/30)*SUMIFS(59:59,$1:$1,GV$1+INT(-$N74/30))))</f>
        <v>0</v>
      </c>
      <c r="GW74" s="40">
        <f>IF(GW$7="",0,IF(GW$1=MAX($1:$1),$R59-SUM($T74:GV74),IF(GW$1=1,SUMIFS(59:59,$1:$1,"&gt;="&amp;1,$1:$1,"&lt;="&amp;INT(-$N74/30))+(-$N74/30-INT(-$N74/30))*SUMIFS(59:59,$1:$1,INT(-$N74/30)+1),0)+(-$N74/30-INT(-$N74/30))*SUMIFS(59:59,$1:$1,GW$1+INT(-$N74/30)+1)+(INT(-$N74/30)+1--$N74/30)*SUMIFS(59:59,$1:$1,GW$1+INT(-$N74/30))))</f>
        <v>0</v>
      </c>
      <c r="GX74" s="40">
        <f>IF(GX$7="",0,IF(GX$1=MAX($1:$1),$R59-SUM($T74:GW74),IF(GX$1=1,SUMIFS(59:59,$1:$1,"&gt;="&amp;1,$1:$1,"&lt;="&amp;INT(-$N74/30))+(-$N74/30-INT(-$N74/30))*SUMIFS(59:59,$1:$1,INT(-$N74/30)+1),0)+(-$N74/30-INT(-$N74/30))*SUMIFS(59:59,$1:$1,GX$1+INT(-$N74/30)+1)+(INT(-$N74/30)+1--$N74/30)*SUMIFS(59:59,$1:$1,GX$1+INT(-$N74/30))))</f>
        <v>0</v>
      </c>
      <c r="GY74" s="40">
        <f>IF(GY$7="",0,IF(GY$1=MAX($1:$1),$R59-SUM($T74:GX74),IF(GY$1=1,SUMIFS(59:59,$1:$1,"&gt;="&amp;1,$1:$1,"&lt;="&amp;INT(-$N74/30))+(-$N74/30-INT(-$N74/30))*SUMIFS(59:59,$1:$1,INT(-$N74/30)+1),0)+(-$N74/30-INT(-$N74/30))*SUMIFS(59:59,$1:$1,GY$1+INT(-$N74/30)+1)+(INT(-$N74/30)+1--$N74/30)*SUMIFS(59:59,$1:$1,GY$1+INT(-$N74/30))))</f>
        <v>0</v>
      </c>
      <c r="GZ74" s="40">
        <f>IF(GZ$7="",0,IF(GZ$1=MAX($1:$1),$R59-SUM($T74:GY74),IF(GZ$1=1,SUMIFS(59:59,$1:$1,"&gt;="&amp;1,$1:$1,"&lt;="&amp;INT(-$N74/30))+(-$N74/30-INT(-$N74/30))*SUMIFS(59:59,$1:$1,INT(-$N74/30)+1),0)+(-$N74/30-INT(-$N74/30))*SUMIFS(59:59,$1:$1,GZ$1+INT(-$N74/30)+1)+(INT(-$N74/30)+1--$N74/30)*SUMIFS(59:59,$1:$1,GZ$1+INT(-$N74/30))))</f>
        <v>0</v>
      </c>
      <c r="HA74" s="40">
        <f>IF(HA$7="",0,IF(HA$1=MAX($1:$1),$R59-SUM($T74:GZ74),IF(HA$1=1,SUMIFS(59:59,$1:$1,"&gt;="&amp;1,$1:$1,"&lt;="&amp;INT(-$N74/30))+(-$N74/30-INT(-$N74/30))*SUMIFS(59:59,$1:$1,INT(-$N74/30)+1),0)+(-$N74/30-INT(-$N74/30))*SUMIFS(59:59,$1:$1,HA$1+INT(-$N74/30)+1)+(INT(-$N74/30)+1--$N74/30)*SUMIFS(59:59,$1:$1,HA$1+INT(-$N74/30))))</f>
        <v>0</v>
      </c>
      <c r="HB74" s="40">
        <f>IF(HB$7="",0,IF(HB$1=MAX($1:$1),$R59-SUM($T74:HA74),IF(HB$1=1,SUMIFS(59:59,$1:$1,"&gt;="&amp;1,$1:$1,"&lt;="&amp;INT(-$N74/30))+(-$N74/30-INT(-$N74/30))*SUMIFS(59:59,$1:$1,INT(-$N74/30)+1),0)+(-$N74/30-INT(-$N74/30))*SUMIFS(59:59,$1:$1,HB$1+INT(-$N74/30)+1)+(INT(-$N74/30)+1--$N74/30)*SUMIFS(59:59,$1:$1,HB$1+INT(-$N74/30))))</f>
        <v>0</v>
      </c>
      <c r="HC74" s="40">
        <f>IF(HC$7="",0,IF(HC$1=MAX($1:$1),$R59-SUM($T74:HB74),IF(HC$1=1,SUMIFS(59:59,$1:$1,"&gt;="&amp;1,$1:$1,"&lt;="&amp;INT(-$N74/30))+(-$N74/30-INT(-$N74/30))*SUMIFS(59:59,$1:$1,INT(-$N74/30)+1),0)+(-$N74/30-INT(-$N74/30))*SUMIFS(59:59,$1:$1,HC$1+INT(-$N74/30)+1)+(INT(-$N74/30)+1--$N74/30)*SUMIFS(59:59,$1:$1,HC$1+INT(-$N74/30))))</f>
        <v>0</v>
      </c>
      <c r="HD74" s="40">
        <f>IF(HD$7="",0,IF(HD$1=MAX($1:$1),$R59-SUM($T74:HC74),IF(HD$1=1,SUMIFS(59:59,$1:$1,"&gt;="&amp;1,$1:$1,"&lt;="&amp;INT(-$N74/30))+(-$N74/30-INT(-$N74/30))*SUMIFS(59:59,$1:$1,INT(-$N74/30)+1),0)+(-$N74/30-INT(-$N74/30))*SUMIFS(59:59,$1:$1,HD$1+INT(-$N74/30)+1)+(INT(-$N74/30)+1--$N74/30)*SUMIFS(59:59,$1:$1,HD$1+INT(-$N74/30))))</f>
        <v>0</v>
      </c>
      <c r="HE74" s="40">
        <f>IF(HE$7="",0,IF(HE$1=MAX($1:$1),$R59-SUM($T74:HD74),IF(HE$1=1,SUMIFS(59:59,$1:$1,"&gt;="&amp;1,$1:$1,"&lt;="&amp;INT(-$N74/30))+(-$N74/30-INT(-$N74/30))*SUMIFS(59:59,$1:$1,INT(-$N74/30)+1),0)+(-$N74/30-INT(-$N74/30))*SUMIFS(59:59,$1:$1,HE$1+INT(-$N74/30)+1)+(INT(-$N74/30)+1--$N74/30)*SUMIFS(59:59,$1:$1,HE$1+INT(-$N74/30))))</f>
        <v>0</v>
      </c>
      <c r="HF74" s="40">
        <f>IF(HF$7="",0,IF(HF$1=MAX($1:$1),$R59-SUM($T74:HE74),IF(HF$1=1,SUMIFS(59:59,$1:$1,"&gt;="&amp;1,$1:$1,"&lt;="&amp;INT(-$N74/30))+(-$N74/30-INT(-$N74/30))*SUMIFS(59:59,$1:$1,INT(-$N74/30)+1),0)+(-$N74/30-INT(-$N74/30))*SUMIFS(59:59,$1:$1,HF$1+INT(-$N74/30)+1)+(INT(-$N74/30)+1--$N74/30)*SUMIFS(59:59,$1:$1,HF$1+INT(-$N74/30))))</f>
        <v>0</v>
      </c>
      <c r="HG74" s="40">
        <f>IF(HG$7="",0,IF(HG$1=MAX($1:$1),$R59-SUM($T74:HF74),IF(HG$1=1,SUMIFS(59:59,$1:$1,"&gt;="&amp;1,$1:$1,"&lt;="&amp;INT(-$N74/30))+(-$N74/30-INT(-$N74/30))*SUMIFS(59:59,$1:$1,INT(-$N74/30)+1),0)+(-$N74/30-INT(-$N74/30))*SUMIFS(59:59,$1:$1,HG$1+INT(-$N74/30)+1)+(INT(-$N74/30)+1--$N74/30)*SUMIFS(59:59,$1:$1,HG$1+INT(-$N74/30))))</f>
        <v>0</v>
      </c>
      <c r="HH74" s="40">
        <f>IF(HH$7="",0,IF(HH$1=MAX($1:$1),$R59-SUM($T74:HG74),IF(HH$1=1,SUMIFS(59:59,$1:$1,"&gt;="&amp;1,$1:$1,"&lt;="&amp;INT(-$N74/30))+(-$N74/30-INT(-$N74/30))*SUMIFS(59:59,$1:$1,INT(-$N74/30)+1),0)+(-$N74/30-INT(-$N74/30))*SUMIFS(59:59,$1:$1,HH$1+INT(-$N74/30)+1)+(INT(-$N74/30)+1--$N74/30)*SUMIFS(59:59,$1:$1,HH$1+INT(-$N74/30))))</f>
        <v>0</v>
      </c>
      <c r="HI74" s="40">
        <f>IF(HI$7="",0,IF(HI$1=MAX($1:$1),$R59-SUM($T74:HH74),IF(HI$1=1,SUMIFS(59:59,$1:$1,"&gt;="&amp;1,$1:$1,"&lt;="&amp;INT(-$N74/30))+(-$N74/30-INT(-$N74/30))*SUMIFS(59:59,$1:$1,INT(-$N74/30)+1),0)+(-$N74/30-INT(-$N74/30))*SUMIFS(59:59,$1:$1,HI$1+INT(-$N74/30)+1)+(INT(-$N74/30)+1--$N74/30)*SUMIFS(59:59,$1:$1,HI$1+INT(-$N74/30))))</f>
        <v>0</v>
      </c>
      <c r="HJ74" s="40">
        <f>IF(HJ$7="",0,IF(HJ$1=MAX($1:$1),$R59-SUM($T74:HI74),IF(HJ$1=1,SUMIFS(59:59,$1:$1,"&gt;="&amp;1,$1:$1,"&lt;="&amp;INT(-$N74/30))+(-$N74/30-INT(-$N74/30))*SUMIFS(59:59,$1:$1,INT(-$N74/30)+1),0)+(-$N74/30-INT(-$N74/30))*SUMIFS(59:59,$1:$1,HJ$1+INT(-$N74/30)+1)+(INT(-$N74/30)+1--$N74/30)*SUMIFS(59:59,$1:$1,HJ$1+INT(-$N74/30))))</f>
        <v>0</v>
      </c>
      <c r="HK74" s="40">
        <f>IF(HK$7="",0,IF(HK$1=MAX($1:$1),$R59-SUM($T74:HJ74),IF(HK$1=1,SUMIFS(59:59,$1:$1,"&gt;="&amp;1,$1:$1,"&lt;="&amp;INT(-$N74/30))+(-$N74/30-INT(-$N74/30))*SUMIFS(59:59,$1:$1,INT(-$N74/30)+1),0)+(-$N74/30-INT(-$N74/30))*SUMIFS(59:59,$1:$1,HK$1+INT(-$N74/30)+1)+(INT(-$N74/30)+1--$N74/30)*SUMIFS(59:59,$1:$1,HK$1+INT(-$N74/30))))</f>
        <v>0</v>
      </c>
      <c r="HL74" s="40">
        <f>IF(HL$7="",0,IF(HL$1=MAX($1:$1),$R59-SUM($T74:HK74),IF(HL$1=1,SUMIFS(59:59,$1:$1,"&gt;="&amp;1,$1:$1,"&lt;="&amp;INT(-$N74/30))+(-$N74/30-INT(-$N74/30))*SUMIFS(59:59,$1:$1,INT(-$N74/30)+1),0)+(-$N74/30-INT(-$N74/30))*SUMIFS(59:59,$1:$1,HL$1+INT(-$N74/30)+1)+(INT(-$N74/30)+1--$N74/30)*SUMIFS(59:59,$1:$1,HL$1+INT(-$N74/30))))</f>
        <v>0</v>
      </c>
      <c r="HM74" s="40">
        <f>IF(HM$7="",0,IF(HM$1=MAX($1:$1),$R59-SUM($T74:HL74),IF(HM$1=1,SUMIFS(59:59,$1:$1,"&gt;="&amp;1,$1:$1,"&lt;="&amp;INT(-$N74/30))+(-$N74/30-INT(-$N74/30))*SUMIFS(59:59,$1:$1,INT(-$N74/30)+1),0)+(-$N74/30-INT(-$N74/30))*SUMIFS(59:59,$1:$1,HM$1+INT(-$N74/30)+1)+(INT(-$N74/30)+1--$N74/30)*SUMIFS(59:59,$1:$1,HM$1+INT(-$N74/30))))</f>
        <v>0</v>
      </c>
      <c r="HN74" s="40">
        <f>IF(HN$7="",0,IF(HN$1=MAX($1:$1),$R59-SUM($T74:HM74),IF(HN$1=1,SUMIFS(59:59,$1:$1,"&gt;="&amp;1,$1:$1,"&lt;="&amp;INT(-$N74/30))+(-$N74/30-INT(-$N74/30))*SUMIFS(59:59,$1:$1,INT(-$N74/30)+1),0)+(-$N74/30-INT(-$N74/30))*SUMIFS(59:59,$1:$1,HN$1+INT(-$N74/30)+1)+(INT(-$N74/30)+1--$N74/30)*SUMIFS(59:59,$1:$1,HN$1+INT(-$N74/30))))</f>
        <v>0</v>
      </c>
      <c r="HO74" s="40">
        <f>IF(HO$7="",0,IF(HO$1=MAX($1:$1),$R59-SUM($T74:HN74),IF(HO$1=1,SUMIFS(59:59,$1:$1,"&gt;="&amp;1,$1:$1,"&lt;="&amp;INT(-$N74/30))+(-$N74/30-INT(-$N74/30))*SUMIFS(59:59,$1:$1,INT(-$N74/30)+1),0)+(-$N74/30-INT(-$N74/30))*SUMIFS(59:59,$1:$1,HO$1+INT(-$N74/30)+1)+(INT(-$N74/30)+1--$N74/30)*SUMIFS(59:59,$1:$1,HO$1+INT(-$N74/30))))</f>
        <v>0</v>
      </c>
      <c r="HP74" s="40">
        <f>IF(HP$7="",0,IF(HP$1=MAX($1:$1),$R59-SUM($T74:HO74),IF(HP$1=1,SUMIFS(59:59,$1:$1,"&gt;="&amp;1,$1:$1,"&lt;="&amp;INT(-$N74/30))+(-$N74/30-INT(-$N74/30))*SUMIFS(59:59,$1:$1,INT(-$N74/30)+1),0)+(-$N74/30-INT(-$N74/30))*SUMIFS(59:59,$1:$1,HP$1+INT(-$N74/30)+1)+(INT(-$N74/30)+1--$N74/30)*SUMIFS(59:59,$1:$1,HP$1+INT(-$N74/30))))</f>
        <v>0</v>
      </c>
      <c r="HQ74" s="40">
        <f>IF(HQ$7="",0,IF(HQ$1=MAX($1:$1),$R59-SUM($T74:HP74),IF(HQ$1=1,SUMIFS(59:59,$1:$1,"&gt;="&amp;1,$1:$1,"&lt;="&amp;INT(-$N74/30))+(-$N74/30-INT(-$N74/30))*SUMIFS(59:59,$1:$1,INT(-$N74/30)+1),0)+(-$N74/30-INT(-$N74/30))*SUMIFS(59:59,$1:$1,HQ$1+INT(-$N74/30)+1)+(INT(-$N74/30)+1--$N74/30)*SUMIFS(59:59,$1:$1,HQ$1+INT(-$N74/30))))</f>
        <v>0</v>
      </c>
      <c r="HR74" s="40">
        <f>IF(HR$7="",0,IF(HR$1=MAX($1:$1),$R59-SUM($T74:HQ74),IF(HR$1=1,SUMIFS(59:59,$1:$1,"&gt;="&amp;1,$1:$1,"&lt;="&amp;INT(-$N74/30))+(-$N74/30-INT(-$N74/30))*SUMIFS(59:59,$1:$1,INT(-$N74/30)+1),0)+(-$N74/30-INT(-$N74/30))*SUMIFS(59:59,$1:$1,HR$1+INT(-$N74/30)+1)+(INT(-$N74/30)+1--$N74/30)*SUMIFS(59:59,$1:$1,HR$1+INT(-$N74/30))))</f>
        <v>0</v>
      </c>
      <c r="HS74" s="40">
        <f>IF(HS$7="",0,IF(HS$1=MAX($1:$1),$R59-SUM($T74:HR74),IF(HS$1=1,SUMIFS(59:59,$1:$1,"&gt;="&amp;1,$1:$1,"&lt;="&amp;INT(-$N74/30))+(-$N74/30-INT(-$N74/30))*SUMIFS(59:59,$1:$1,INT(-$N74/30)+1),0)+(-$N74/30-INT(-$N74/30))*SUMIFS(59:59,$1:$1,HS$1+INT(-$N74/30)+1)+(INT(-$N74/30)+1--$N74/30)*SUMIFS(59:59,$1:$1,HS$1+INT(-$N74/30))))</f>
        <v>0</v>
      </c>
      <c r="HT74" s="40">
        <f>IF(HT$7="",0,IF(HT$1=MAX($1:$1),$R59-SUM($T74:HS74),IF(HT$1=1,SUMIFS(59:59,$1:$1,"&gt;="&amp;1,$1:$1,"&lt;="&amp;INT(-$N74/30))+(-$N74/30-INT(-$N74/30))*SUMIFS(59:59,$1:$1,INT(-$N74/30)+1),0)+(-$N74/30-INT(-$N74/30))*SUMIFS(59:59,$1:$1,HT$1+INT(-$N74/30)+1)+(INT(-$N74/30)+1--$N74/30)*SUMIFS(59:59,$1:$1,HT$1+INT(-$N74/30))))</f>
        <v>0</v>
      </c>
      <c r="HU74" s="40">
        <f>IF(HU$7="",0,IF(HU$1=MAX($1:$1),$R59-SUM($T74:HT74),IF(HU$1=1,SUMIFS(59:59,$1:$1,"&gt;="&amp;1,$1:$1,"&lt;="&amp;INT(-$N74/30))+(-$N74/30-INT(-$N74/30))*SUMIFS(59:59,$1:$1,INT(-$N74/30)+1),0)+(-$N74/30-INT(-$N74/30))*SUMIFS(59:59,$1:$1,HU$1+INT(-$N74/30)+1)+(INT(-$N74/30)+1--$N74/30)*SUMIFS(59:59,$1:$1,HU$1+INT(-$N74/30))))</f>
        <v>0</v>
      </c>
      <c r="HV74" s="40">
        <f>IF(HV$7="",0,IF(HV$1=MAX($1:$1),$R59-SUM($T74:HU74),IF(HV$1=1,SUMIFS(59:59,$1:$1,"&gt;="&amp;1,$1:$1,"&lt;="&amp;INT(-$N74/30))+(-$N74/30-INT(-$N74/30))*SUMIFS(59:59,$1:$1,INT(-$N74/30)+1),0)+(-$N74/30-INT(-$N74/30))*SUMIFS(59:59,$1:$1,HV$1+INT(-$N74/30)+1)+(INT(-$N74/30)+1--$N74/30)*SUMIFS(59:59,$1:$1,HV$1+INT(-$N74/30))))</f>
        <v>0</v>
      </c>
      <c r="HW74" s="40">
        <f>IF(HW$7="",0,IF(HW$1=MAX($1:$1),$R59-SUM($T74:HV74),IF(HW$1=1,SUMIFS(59:59,$1:$1,"&gt;="&amp;1,$1:$1,"&lt;="&amp;INT(-$N74/30))+(-$N74/30-INT(-$N74/30))*SUMIFS(59:59,$1:$1,INT(-$N74/30)+1),0)+(-$N74/30-INT(-$N74/30))*SUMIFS(59:59,$1:$1,HW$1+INT(-$N74/30)+1)+(INT(-$N74/30)+1--$N74/30)*SUMIFS(59:59,$1:$1,HW$1+INT(-$N74/30))))</f>
        <v>0</v>
      </c>
      <c r="HX74" s="40">
        <f>IF(HX$7="",0,IF(HX$1=MAX($1:$1),$R59-SUM($T74:HW74),IF(HX$1=1,SUMIFS(59:59,$1:$1,"&gt;="&amp;1,$1:$1,"&lt;="&amp;INT(-$N74/30))+(-$N74/30-INT(-$N74/30))*SUMIFS(59:59,$1:$1,INT(-$N74/30)+1),0)+(-$N74/30-INT(-$N74/30))*SUMIFS(59:59,$1:$1,HX$1+INT(-$N74/30)+1)+(INT(-$N74/30)+1--$N74/30)*SUMIFS(59:59,$1:$1,HX$1+INT(-$N74/30))))</f>
        <v>0</v>
      </c>
      <c r="HY74" s="40">
        <f>IF(HY$7="",0,IF(HY$1=MAX($1:$1),$R59-SUM($T74:HX74),IF(HY$1=1,SUMIFS(59:59,$1:$1,"&gt;="&amp;1,$1:$1,"&lt;="&amp;INT(-$N74/30))+(-$N74/30-INT(-$N74/30))*SUMIFS(59:59,$1:$1,INT(-$N74/30)+1),0)+(-$N74/30-INT(-$N74/30))*SUMIFS(59:59,$1:$1,HY$1+INT(-$N74/30)+1)+(INT(-$N74/30)+1--$N74/30)*SUMIFS(59:59,$1:$1,HY$1+INT(-$N74/30))))</f>
        <v>0</v>
      </c>
      <c r="HZ74" s="40">
        <f>IF(HZ$7="",0,IF(HZ$1=MAX($1:$1),$R59-SUM($T74:HY74),IF(HZ$1=1,SUMIFS(59:59,$1:$1,"&gt;="&amp;1,$1:$1,"&lt;="&amp;INT(-$N74/30))+(-$N74/30-INT(-$N74/30))*SUMIFS(59:59,$1:$1,INT(-$N74/30)+1),0)+(-$N74/30-INT(-$N74/30))*SUMIFS(59:59,$1:$1,HZ$1+INT(-$N74/30)+1)+(INT(-$N74/30)+1--$N74/30)*SUMIFS(59:59,$1:$1,HZ$1+INT(-$N74/30))))</f>
        <v>0</v>
      </c>
      <c r="IA74" s="40">
        <f>IF(IA$7="",0,IF(IA$1=MAX($1:$1),$R59-SUM($T74:HZ74),IF(IA$1=1,SUMIFS(59:59,$1:$1,"&gt;="&amp;1,$1:$1,"&lt;="&amp;INT(-$N74/30))+(-$N74/30-INT(-$N74/30))*SUMIFS(59:59,$1:$1,INT(-$N74/30)+1),0)+(-$N74/30-INT(-$N74/30))*SUMIFS(59:59,$1:$1,IA$1+INT(-$N74/30)+1)+(INT(-$N74/30)+1--$N74/30)*SUMIFS(59:59,$1:$1,IA$1+INT(-$N74/30))))</f>
        <v>0</v>
      </c>
      <c r="IB74" s="40">
        <f>IF(IB$7="",0,IF(IB$1=MAX($1:$1),$R59-SUM($T74:IA74),IF(IB$1=1,SUMIFS(59:59,$1:$1,"&gt;="&amp;1,$1:$1,"&lt;="&amp;INT(-$N74/30))+(-$N74/30-INT(-$N74/30))*SUMIFS(59:59,$1:$1,INT(-$N74/30)+1),0)+(-$N74/30-INT(-$N74/30))*SUMIFS(59:59,$1:$1,IB$1+INT(-$N74/30)+1)+(INT(-$N74/30)+1--$N74/30)*SUMIFS(59:59,$1:$1,IB$1+INT(-$N74/30))))</f>
        <v>0</v>
      </c>
      <c r="IC74" s="40">
        <f>IF(IC$7="",0,IF(IC$1=MAX($1:$1),$R59-SUM($T74:IB74),IF(IC$1=1,SUMIFS(59:59,$1:$1,"&gt;="&amp;1,$1:$1,"&lt;="&amp;INT(-$N74/30))+(-$N74/30-INT(-$N74/30))*SUMIFS(59:59,$1:$1,INT(-$N74/30)+1),0)+(-$N74/30-INT(-$N74/30))*SUMIFS(59:59,$1:$1,IC$1+INT(-$N74/30)+1)+(INT(-$N74/30)+1--$N74/30)*SUMIFS(59:59,$1:$1,IC$1+INT(-$N74/30))))</f>
        <v>0</v>
      </c>
      <c r="ID74" s="40">
        <f>IF(ID$7="",0,IF(ID$1=MAX($1:$1),$R59-SUM($T74:IC74),IF(ID$1=1,SUMIFS(59:59,$1:$1,"&gt;="&amp;1,$1:$1,"&lt;="&amp;INT(-$N74/30))+(-$N74/30-INT(-$N74/30))*SUMIFS(59:59,$1:$1,INT(-$N74/30)+1),0)+(-$N74/30-INT(-$N74/30))*SUMIFS(59:59,$1:$1,ID$1+INT(-$N74/30)+1)+(INT(-$N74/30)+1--$N74/30)*SUMIFS(59:59,$1:$1,ID$1+INT(-$N74/30))))</f>
        <v>0</v>
      </c>
      <c r="IE74" s="40">
        <f>IF(IE$7="",0,IF(IE$1=MAX($1:$1),$R59-SUM($T74:ID74),IF(IE$1=1,SUMIFS(59:59,$1:$1,"&gt;="&amp;1,$1:$1,"&lt;="&amp;INT(-$N74/30))+(-$N74/30-INT(-$N74/30))*SUMIFS(59:59,$1:$1,INT(-$N74/30)+1),0)+(-$N74/30-INT(-$N74/30))*SUMIFS(59:59,$1:$1,IE$1+INT(-$N74/30)+1)+(INT(-$N74/30)+1--$N74/30)*SUMIFS(59:59,$1:$1,IE$1+INT(-$N74/30))))</f>
        <v>0</v>
      </c>
      <c r="IF74" s="40">
        <f>IF(IF$7="",0,IF(IF$1=MAX($1:$1),$R59-SUM($T74:IE74),IF(IF$1=1,SUMIFS(59:59,$1:$1,"&gt;="&amp;1,$1:$1,"&lt;="&amp;INT(-$N74/30))+(-$N74/30-INT(-$N74/30))*SUMIFS(59:59,$1:$1,INT(-$N74/30)+1),0)+(-$N74/30-INT(-$N74/30))*SUMIFS(59:59,$1:$1,IF$1+INT(-$N74/30)+1)+(INT(-$N74/30)+1--$N74/30)*SUMIFS(59:59,$1:$1,IF$1+INT(-$N74/30))))</f>
        <v>0</v>
      </c>
      <c r="IG74" s="40">
        <f>IF(IG$7="",0,IF(IG$1=MAX($1:$1),$R59-SUM($T74:IF74),IF(IG$1=1,SUMIFS(59:59,$1:$1,"&gt;="&amp;1,$1:$1,"&lt;="&amp;INT(-$N74/30))+(-$N74/30-INT(-$N74/30))*SUMIFS(59:59,$1:$1,INT(-$N74/30)+1),0)+(-$N74/30-INT(-$N74/30))*SUMIFS(59:59,$1:$1,IG$1+INT(-$N74/30)+1)+(INT(-$N74/30)+1--$N74/30)*SUMIFS(59:59,$1:$1,IG$1+INT(-$N74/30))))</f>
        <v>0</v>
      </c>
      <c r="IH74" s="40">
        <f>IF(IH$7="",0,IF(IH$1=MAX($1:$1),$R59-SUM($T74:IG74),IF(IH$1=1,SUMIFS(59:59,$1:$1,"&gt;="&amp;1,$1:$1,"&lt;="&amp;INT(-$N74/30))+(-$N74/30-INT(-$N74/30))*SUMIFS(59:59,$1:$1,INT(-$N74/30)+1),0)+(-$N74/30-INT(-$N74/30))*SUMIFS(59:59,$1:$1,IH$1+INT(-$N74/30)+1)+(INT(-$N74/30)+1--$N74/30)*SUMIFS(59:59,$1:$1,IH$1+INT(-$N74/30))))</f>
        <v>0</v>
      </c>
      <c r="II74" s="40">
        <f>IF(II$7="",0,IF(II$1=MAX($1:$1),$R59-SUM($T74:IH74),IF(II$1=1,SUMIFS(59:59,$1:$1,"&gt;="&amp;1,$1:$1,"&lt;="&amp;INT(-$N74/30))+(-$N74/30-INT(-$N74/30))*SUMIFS(59:59,$1:$1,INT(-$N74/30)+1),0)+(-$N74/30-INT(-$N74/30))*SUMIFS(59:59,$1:$1,II$1+INT(-$N74/30)+1)+(INT(-$N74/30)+1--$N74/30)*SUMIFS(59:59,$1:$1,II$1+INT(-$N74/30))))</f>
        <v>0</v>
      </c>
      <c r="IJ74" s="40">
        <f>IF(IJ$7="",0,IF(IJ$1=MAX($1:$1),$R59-SUM($T74:II74),IF(IJ$1=1,SUMIFS(59:59,$1:$1,"&gt;="&amp;1,$1:$1,"&lt;="&amp;INT(-$N74/30))+(-$N74/30-INT(-$N74/30))*SUMIFS(59:59,$1:$1,INT(-$N74/30)+1),0)+(-$N74/30-INT(-$N74/30))*SUMIFS(59:59,$1:$1,IJ$1+INT(-$N74/30)+1)+(INT(-$N74/30)+1--$N74/30)*SUMIFS(59:59,$1:$1,IJ$1+INT(-$N74/30))))</f>
        <v>0</v>
      </c>
      <c r="IK74" s="40">
        <f>IF(IK$7="",0,IF(IK$1=MAX($1:$1),$R59-SUM($T74:IJ74),IF(IK$1=1,SUMIFS(59:59,$1:$1,"&gt;="&amp;1,$1:$1,"&lt;="&amp;INT(-$N74/30))+(-$N74/30-INT(-$N74/30))*SUMIFS(59:59,$1:$1,INT(-$N74/30)+1),0)+(-$N74/30-INT(-$N74/30))*SUMIFS(59:59,$1:$1,IK$1+INT(-$N74/30)+1)+(INT(-$N74/30)+1--$N74/30)*SUMIFS(59:59,$1:$1,IK$1+INT(-$N74/30))))</f>
        <v>0</v>
      </c>
      <c r="IL74" s="40">
        <f>IF(IL$7="",0,IF(IL$1=MAX($1:$1),$R59-SUM($T74:IK74),IF(IL$1=1,SUMIFS(59:59,$1:$1,"&gt;="&amp;1,$1:$1,"&lt;="&amp;INT(-$N74/30))+(-$N74/30-INT(-$N74/30))*SUMIFS(59:59,$1:$1,INT(-$N74/30)+1),0)+(-$N74/30-INT(-$N74/30))*SUMIFS(59:59,$1:$1,IL$1+INT(-$N74/30)+1)+(INT(-$N74/30)+1--$N74/30)*SUMIFS(59:59,$1:$1,IL$1+INT(-$N74/30))))</f>
        <v>0</v>
      </c>
      <c r="IM74" s="40">
        <f>IF(IM$7="",0,IF(IM$1=MAX($1:$1),$R59-SUM($T74:IL74),IF(IM$1=1,SUMIFS(59:59,$1:$1,"&gt;="&amp;1,$1:$1,"&lt;="&amp;INT(-$N74/30))+(-$N74/30-INT(-$N74/30))*SUMIFS(59:59,$1:$1,INT(-$N74/30)+1),0)+(-$N74/30-INT(-$N74/30))*SUMIFS(59:59,$1:$1,IM$1+INT(-$N74/30)+1)+(INT(-$N74/30)+1--$N74/30)*SUMIFS(59:59,$1:$1,IM$1+INT(-$N74/30))))</f>
        <v>0</v>
      </c>
      <c r="IN74" s="40">
        <f>IF(IN$7="",0,IF(IN$1=MAX($1:$1),$R59-SUM($T74:IM74),IF(IN$1=1,SUMIFS(59:59,$1:$1,"&gt;="&amp;1,$1:$1,"&lt;="&amp;INT(-$N74/30))+(-$N74/30-INT(-$N74/30))*SUMIFS(59:59,$1:$1,INT(-$N74/30)+1),0)+(-$N74/30-INT(-$N74/30))*SUMIFS(59:59,$1:$1,IN$1+INT(-$N74/30)+1)+(INT(-$N74/30)+1--$N74/30)*SUMIFS(59:59,$1:$1,IN$1+INT(-$N74/30))))</f>
        <v>0</v>
      </c>
      <c r="IO74" s="40">
        <f>IF(IO$7="",0,IF(IO$1=MAX($1:$1),$R59-SUM($T74:IN74),IF(IO$1=1,SUMIFS(59:59,$1:$1,"&gt;="&amp;1,$1:$1,"&lt;="&amp;INT(-$N74/30))+(-$N74/30-INT(-$N74/30))*SUMIFS(59:59,$1:$1,INT(-$N74/30)+1),0)+(-$N74/30-INT(-$N74/30))*SUMIFS(59:59,$1:$1,IO$1+INT(-$N74/30)+1)+(INT(-$N74/30)+1--$N74/30)*SUMIFS(59:59,$1:$1,IO$1+INT(-$N74/30))))</f>
        <v>0</v>
      </c>
      <c r="IP74" s="40">
        <f>IF(IP$7="",0,IF(IP$1=MAX($1:$1),$R59-SUM($T74:IO74),IF(IP$1=1,SUMIFS(59:59,$1:$1,"&gt;="&amp;1,$1:$1,"&lt;="&amp;INT(-$N74/30))+(-$N74/30-INT(-$N74/30))*SUMIFS(59:59,$1:$1,INT(-$N74/30)+1),0)+(-$N74/30-INT(-$N74/30))*SUMIFS(59:59,$1:$1,IP$1+INT(-$N74/30)+1)+(INT(-$N74/30)+1--$N74/30)*SUMIFS(59:59,$1:$1,IP$1+INT(-$N74/30))))</f>
        <v>0</v>
      </c>
      <c r="IQ74" s="40">
        <f>IF(IQ$7="",0,IF(IQ$1=MAX($1:$1),$R59-SUM($T74:IP74),IF(IQ$1=1,SUMIFS(59:59,$1:$1,"&gt;="&amp;1,$1:$1,"&lt;="&amp;INT(-$N74/30))+(-$N74/30-INT(-$N74/30))*SUMIFS(59:59,$1:$1,INT(-$N74/30)+1),0)+(-$N74/30-INT(-$N74/30))*SUMIFS(59:59,$1:$1,IQ$1+INT(-$N74/30)+1)+(INT(-$N74/30)+1--$N74/30)*SUMIFS(59:59,$1:$1,IQ$1+INT(-$N74/30))))</f>
        <v>0</v>
      </c>
      <c r="IR74" s="40">
        <f>IF(IR$7="",0,IF(IR$1=MAX($1:$1),$R59-SUM($T74:IQ74),IF(IR$1=1,SUMIFS(59:59,$1:$1,"&gt;="&amp;1,$1:$1,"&lt;="&amp;INT(-$N74/30))+(-$N74/30-INT(-$N74/30))*SUMIFS(59:59,$1:$1,INT(-$N74/30)+1),0)+(-$N74/30-INT(-$N74/30))*SUMIFS(59:59,$1:$1,IR$1+INT(-$N74/30)+1)+(INT(-$N74/30)+1--$N74/30)*SUMIFS(59:59,$1:$1,IR$1+INT(-$N74/30))))</f>
        <v>0</v>
      </c>
      <c r="IS74" s="40">
        <f>IF(IS$7="",0,IF(IS$1=MAX($1:$1),$R59-SUM($T74:IR74),IF(IS$1=1,SUMIFS(59:59,$1:$1,"&gt;="&amp;1,$1:$1,"&lt;="&amp;INT(-$N74/30))+(-$N74/30-INT(-$N74/30))*SUMIFS(59:59,$1:$1,INT(-$N74/30)+1),0)+(-$N74/30-INT(-$N74/30))*SUMIFS(59:59,$1:$1,IS$1+INT(-$N74/30)+1)+(INT(-$N74/30)+1--$N74/30)*SUMIFS(59:59,$1:$1,IS$1+INT(-$N74/30))))</f>
        <v>0</v>
      </c>
      <c r="IT74" s="40">
        <f>IF(IT$7="",0,IF(IT$1=MAX($1:$1),$R59-SUM($T74:IS74),IF(IT$1=1,SUMIFS(59:59,$1:$1,"&gt;="&amp;1,$1:$1,"&lt;="&amp;INT(-$N74/30))+(-$N74/30-INT(-$N74/30))*SUMIFS(59:59,$1:$1,INT(-$N74/30)+1),0)+(-$N74/30-INT(-$N74/30))*SUMIFS(59:59,$1:$1,IT$1+INT(-$N74/30)+1)+(INT(-$N74/30)+1--$N74/30)*SUMIFS(59:59,$1:$1,IT$1+INT(-$N74/30))))</f>
        <v>0</v>
      </c>
      <c r="IU74" s="40">
        <f>IF(IU$7="",0,IF(IU$1=MAX($1:$1),$R59-SUM($T74:IT74),IF(IU$1=1,SUMIFS(59:59,$1:$1,"&gt;="&amp;1,$1:$1,"&lt;="&amp;INT(-$N74/30))+(-$N74/30-INT(-$N74/30))*SUMIFS(59:59,$1:$1,INT(-$N74/30)+1),0)+(-$N74/30-INT(-$N74/30))*SUMIFS(59:59,$1:$1,IU$1+INT(-$N74/30)+1)+(INT(-$N74/30)+1--$N74/30)*SUMIFS(59:59,$1:$1,IU$1+INT(-$N74/30))))</f>
        <v>0</v>
      </c>
      <c r="IV74" s="40">
        <f>IF(IV$7="",0,IF(IV$1=MAX($1:$1),$R59-SUM($T74:IU74),IF(IV$1=1,SUMIFS(59:59,$1:$1,"&gt;="&amp;1,$1:$1,"&lt;="&amp;INT(-$N74/30))+(-$N74/30-INT(-$N74/30))*SUMIFS(59:59,$1:$1,INT(-$N74/30)+1),0)+(-$N74/30-INT(-$N74/30))*SUMIFS(59:59,$1:$1,IV$1+INT(-$N74/30)+1)+(INT(-$N74/30)+1--$N74/30)*SUMIFS(59:59,$1:$1,IV$1+INT(-$N74/30))))</f>
        <v>0</v>
      </c>
      <c r="IW74" s="40">
        <f>IF(IW$7="",0,IF(IW$1=MAX($1:$1),$R59-SUM($T74:IV74),IF(IW$1=1,SUMIFS(59:59,$1:$1,"&gt;="&amp;1,$1:$1,"&lt;="&amp;INT(-$N74/30))+(-$N74/30-INT(-$N74/30))*SUMIFS(59:59,$1:$1,INT(-$N74/30)+1),0)+(-$N74/30-INT(-$N74/30))*SUMIFS(59:59,$1:$1,IW$1+INT(-$N74/30)+1)+(INT(-$N74/30)+1--$N74/30)*SUMIFS(59:59,$1:$1,IW$1+INT(-$N74/30))))</f>
        <v>0</v>
      </c>
      <c r="IX74" s="40">
        <f>IF(IX$7="",0,IF(IX$1=MAX($1:$1),$R59-SUM($T74:IW74),IF(IX$1=1,SUMIFS(59:59,$1:$1,"&gt;="&amp;1,$1:$1,"&lt;="&amp;INT(-$N74/30))+(-$N74/30-INT(-$N74/30))*SUMIFS(59:59,$1:$1,INT(-$N74/30)+1),0)+(-$N74/30-INT(-$N74/30))*SUMIFS(59:59,$1:$1,IX$1+INT(-$N74/30)+1)+(INT(-$N74/30)+1--$N74/30)*SUMIFS(59:59,$1:$1,IX$1+INT(-$N74/30))))</f>
        <v>0</v>
      </c>
      <c r="IY74" s="40">
        <f>IF(IY$7="",0,IF(IY$1=MAX($1:$1),$R59-SUM($T74:IX74),IF(IY$1=1,SUMIFS(59:59,$1:$1,"&gt;="&amp;1,$1:$1,"&lt;="&amp;INT(-$N74/30))+(-$N74/30-INT(-$N74/30))*SUMIFS(59:59,$1:$1,INT(-$N74/30)+1),0)+(-$N74/30-INT(-$N74/30))*SUMIFS(59:59,$1:$1,IY$1+INT(-$N74/30)+1)+(INT(-$N74/30)+1--$N74/30)*SUMIFS(59:59,$1:$1,IY$1+INT(-$N74/30))))</f>
        <v>0</v>
      </c>
      <c r="IZ74" s="40">
        <f>IF(IZ$7="",0,IF(IZ$1=MAX($1:$1),$R59-SUM($T74:IY74),IF(IZ$1=1,SUMIFS(59:59,$1:$1,"&gt;="&amp;1,$1:$1,"&lt;="&amp;INT(-$N74/30))+(-$N74/30-INT(-$N74/30))*SUMIFS(59:59,$1:$1,INT(-$N74/30)+1),0)+(-$N74/30-INT(-$N74/30))*SUMIFS(59:59,$1:$1,IZ$1+INT(-$N74/30)+1)+(INT(-$N74/30)+1--$N74/30)*SUMIFS(59:59,$1:$1,IZ$1+INT(-$N74/30))))</f>
        <v>0</v>
      </c>
      <c r="JA74" s="40">
        <f>IF(JA$7="",0,IF(JA$1=MAX($1:$1),$R59-SUM($T74:IZ74),IF(JA$1=1,SUMIFS(59:59,$1:$1,"&gt;="&amp;1,$1:$1,"&lt;="&amp;INT(-$N74/30))+(-$N74/30-INT(-$N74/30))*SUMIFS(59:59,$1:$1,INT(-$N74/30)+1),0)+(-$N74/30-INT(-$N74/30))*SUMIFS(59:59,$1:$1,JA$1+INT(-$N74/30)+1)+(INT(-$N74/30)+1--$N74/30)*SUMIFS(59:59,$1:$1,JA$1+INT(-$N74/30))))</f>
        <v>0</v>
      </c>
      <c r="JB74" s="40">
        <f>IF(JB$7="",0,IF(JB$1=MAX($1:$1),$R59-SUM($T74:JA74),IF(JB$1=1,SUMIFS(59:59,$1:$1,"&gt;="&amp;1,$1:$1,"&lt;="&amp;INT(-$N74/30))+(-$N74/30-INT(-$N74/30))*SUMIFS(59:59,$1:$1,INT(-$N74/30)+1),0)+(-$N74/30-INT(-$N74/30))*SUMIFS(59:59,$1:$1,JB$1+INT(-$N74/30)+1)+(INT(-$N74/30)+1--$N74/30)*SUMIFS(59:59,$1:$1,JB$1+INT(-$N74/30))))</f>
        <v>0</v>
      </c>
      <c r="JC74" s="40">
        <f>IF(JC$7="",0,IF(JC$1=MAX($1:$1),$R59-SUM($T74:JB74),IF(JC$1=1,SUMIFS(59:59,$1:$1,"&gt;="&amp;1,$1:$1,"&lt;="&amp;INT(-$N74/30))+(-$N74/30-INT(-$N74/30))*SUMIFS(59:59,$1:$1,INT(-$N74/30)+1),0)+(-$N74/30-INT(-$N74/30))*SUMIFS(59:59,$1:$1,JC$1+INT(-$N74/30)+1)+(INT(-$N74/30)+1--$N74/30)*SUMIFS(59:59,$1:$1,JC$1+INT(-$N74/30))))</f>
        <v>0</v>
      </c>
      <c r="JD74" s="40">
        <f>IF(JD$7="",0,IF(JD$1=MAX($1:$1),$R59-SUM($T74:JC74),IF(JD$1=1,SUMIFS(59:59,$1:$1,"&gt;="&amp;1,$1:$1,"&lt;="&amp;INT(-$N74/30))+(-$N74/30-INT(-$N74/30))*SUMIFS(59:59,$1:$1,INT(-$N74/30)+1),0)+(-$N74/30-INT(-$N74/30))*SUMIFS(59:59,$1:$1,JD$1+INT(-$N74/30)+1)+(INT(-$N74/30)+1--$N74/30)*SUMIFS(59:59,$1:$1,JD$1+INT(-$N74/30))))</f>
        <v>0</v>
      </c>
      <c r="JE74" s="40">
        <f>IF(JE$7="",0,IF(JE$1=MAX($1:$1),$R59-SUM($T74:JD74),IF(JE$1=1,SUMIFS(59:59,$1:$1,"&gt;="&amp;1,$1:$1,"&lt;="&amp;INT(-$N74/30))+(-$N74/30-INT(-$N74/30))*SUMIFS(59:59,$1:$1,INT(-$N74/30)+1),0)+(-$N74/30-INT(-$N74/30))*SUMIFS(59:59,$1:$1,JE$1+INT(-$N74/30)+1)+(INT(-$N74/30)+1--$N74/30)*SUMIFS(59:59,$1:$1,JE$1+INT(-$N74/30))))</f>
        <v>0</v>
      </c>
      <c r="JF74" s="40">
        <f>IF(JF$7="",0,IF(JF$1=MAX($1:$1),$R59-SUM($T74:JE74),IF(JF$1=1,SUMIFS(59:59,$1:$1,"&gt;="&amp;1,$1:$1,"&lt;="&amp;INT(-$N74/30))+(-$N74/30-INT(-$N74/30))*SUMIFS(59:59,$1:$1,INT(-$N74/30)+1),0)+(-$N74/30-INT(-$N74/30))*SUMIFS(59:59,$1:$1,JF$1+INT(-$N74/30)+1)+(INT(-$N74/30)+1--$N74/30)*SUMIFS(59:59,$1:$1,JF$1+INT(-$N74/30))))</f>
        <v>0</v>
      </c>
      <c r="JG74" s="40">
        <f>IF(JG$7="",0,IF(JG$1=MAX($1:$1),$R59-SUM($T74:JF74),IF(JG$1=1,SUMIFS(59:59,$1:$1,"&gt;="&amp;1,$1:$1,"&lt;="&amp;INT(-$N74/30))+(-$N74/30-INT(-$N74/30))*SUMIFS(59:59,$1:$1,INT(-$N74/30)+1),0)+(-$N74/30-INT(-$N74/30))*SUMIFS(59:59,$1:$1,JG$1+INT(-$N74/30)+1)+(INT(-$N74/30)+1--$N74/30)*SUMIFS(59:59,$1:$1,JG$1+INT(-$N74/30))))</f>
        <v>0</v>
      </c>
      <c r="JH74" s="40">
        <f>IF(JH$7="",0,IF(JH$1=MAX($1:$1),$R59-SUM($T74:JG74),IF(JH$1=1,SUMIFS(59:59,$1:$1,"&gt;="&amp;1,$1:$1,"&lt;="&amp;INT(-$N74/30))+(-$N74/30-INT(-$N74/30))*SUMIFS(59:59,$1:$1,INT(-$N74/30)+1),0)+(-$N74/30-INT(-$N74/30))*SUMIFS(59:59,$1:$1,JH$1+INT(-$N74/30)+1)+(INT(-$N74/30)+1--$N74/30)*SUMIFS(59:59,$1:$1,JH$1+INT(-$N74/30))))</f>
        <v>0</v>
      </c>
      <c r="JI74" s="40">
        <f>IF(JI$7="",0,IF(JI$1=MAX($1:$1),$R59-SUM($T74:JH74),IF(JI$1=1,SUMIFS(59:59,$1:$1,"&gt;="&amp;1,$1:$1,"&lt;="&amp;INT(-$N74/30))+(-$N74/30-INT(-$N74/30))*SUMIFS(59:59,$1:$1,INT(-$N74/30)+1),0)+(-$N74/30-INT(-$N74/30))*SUMIFS(59:59,$1:$1,JI$1+INT(-$N74/30)+1)+(INT(-$N74/30)+1--$N74/30)*SUMIFS(59:59,$1:$1,JI$1+INT(-$N74/30))))</f>
        <v>0</v>
      </c>
      <c r="JJ74" s="40">
        <f>IF(JJ$7="",0,IF(JJ$1=MAX($1:$1),$R59-SUM($T74:JI74),IF(JJ$1=1,SUMIFS(59:59,$1:$1,"&gt;="&amp;1,$1:$1,"&lt;="&amp;INT(-$N74/30))+(-$N74/30-INT(-$N74/30))*SUMIFS(59:59,$1:$1,INT(-$N74/30)+1),0)+(-$N74/30-INT(-$N74/30))*SUMIFS(59:59,$1:$1,JJ$1+INT(-$N74/30)+1)+(INT(-$N74/30)+1--$N74/30)*SUMIFS(59:59,$1:$1,JJ$1+INT(-$N74/30))))</f>
        <v>0</v>
      </c>
      <c r="JK74" s="40">
        <f>IF(JK$7="",0,IF(JK$1=MAX($1:$1),$R59-SUM($T74:JJ74),IF(JK$1=1,SUMIFS(59:59,$1:$1,"&gt;="&amp;1,$1:$1,"&lt;="&amp;INT(-$N74/30))+(-$N74/30-INT(-$N74/30))*SUMIFS(59:59,$1:$1,INT(-$N74/30)+1),0)+(-$N74/30-INT(-$N74/30))*SUMIFS(59:59,$1:$1,JK$1+INT(-$N74/30)+1)+(INT(-$N74/30)+1--$N74/30)*SUMIFS(59:59,$1:$1,JK$1+INT(-$N74/30))))</f>
        <v>0</v>
      </c>
      <c r="JL74" s="40">
        <f>IF(JL$7="",0,IF(JL$1=MAX($1:$1),$R59-SUM($T74:JK74),IF(JL$1=1,SUMIFS(59:59,$1:$1,"&gt;="&amp;1,$1:$1,"&lt;="&amp;INT(-$N74/30))+(-$N74/30-INT(-$N74/30))*SUMIFS(59:59,$1:$1,INT(-$N74/30)+1),0)+(-$N74/30-INT(-$N74/30))*SUMIFS(59:59,$1:$1,JL$1+INT(-$N74/30)+1)+(INT(-$N74/30)+1--$N74/30)*SUMIFS(59:59,$1:$1,JL$1+INT(-$N74/30))))</f>
        <v>0</v>
      </c>
      <c r="JM74" s="40">
        <f>IF(JM$7="",0,IF(JM$1=MAX($1:$1),$R59-SUM($T74:JL74),IF(JM$1=1,SUMIFS(59:59,$1:$1,"&gt;="&amp;1,$1:$1,"&lt;="&amp;INT(-$N74/30))+(-$N74/30-INT(-$N74/30))*SUMIFS(59:59,$1:$1,INT(-$N74/30)+1),0)+(-$N74/30-INT(-$N74/30))*SUMIFS(59:59,$1:$1,JM$1+INT(-$N74/30)+1)+(INT(-$N74/30)+1--$N74/30)*SUMIFS(59:59,$1:$1,JM$1+INT(-$N74/30))))</f>
        <v>0</v>
      </c>
      <c r="JN74" s="40">
        <f>IF(JN$7="",0,IF(JN$1=MAX($1:$1),$R59-SUM($T74:JM74),IF(JN$1=1,SUMIFS(59:59,$1:$1,"&gt;="&amp;1,$1:$1,"&lt;="&amp;INT(-$N74/30))+(-$N74/30-INT(-$N74/30))*SUMIFS(59:59,$1:$1,INT(-$N74/30)+1),0)+(-$N74/30-INT(-$N74/30))*SUMIFS(59:59,$1:$1,JN$1+INT(-$N74/30)+1)+(INT(-$N74/30)+1--$N74/30)*SUMIFS(59:59,$1:$1,JN$1+INT(-$N74/30))))</f>
        <v>0</v>
      </c>
      <c r="JO74" s="40">
        <f>IF(JO$7="",0,IF(JO$1=MAX($1:$1),$R59-SUM($T74:JN74),IF(JO$1=1,SUMIFS(59:59,$1:$1,"&gt;="&amp;1,$1:$1,"&lt;="&amp;INT(-$N74/30))+(-$N74/30-INT(-$N74/30))*SUMIFS(59:59,$1:$1,INT(-$N74/30)+1),0)+(-$N74/30-INT(-$N74/30))*SUMIFS(59:59,$1:$1,JO$1+INT(-$N74/30)+1)+(INT(-$N74/30)+1--$N74/30)*SUMIFS(59:59,$1:$1,JO$1+INT(-$N74/30))))</f>
        <v>0</v>
      </c>
      <c r="JP74" s="40">
        <f>IF(JP$7="",0,IF(JP$1=MAX($1:$1),$R59-SUM($T74:JO74),IF(JP$1=1,SUMIFS(59:59,$1:$1,"&gt;="&amp;1,$1:$1,"&lt;="&amp;INT(-$N74/30))+(-$N74/30-INT(-$N74/30))*SUMIFS(59:59,$1:$1,INT(-$N74/30)+1),0)+(-$N74/30-INT(-$N74/30))*SUMIFS(59:59,$1:$1,JP$1+INT(-$N74/30)+1)+(INT(-$N74/30)+1--$N74/30)*SUMIFS(59:59,$1:$1,JP$1+INT(-$N74/30))))</f>
        <v>0</v>
      </c>
      <c r="JQ74" s="40">
        <f>IF(JQ$7="",0,IF(JQ$1=MAX($1:$1),$R59-SUM($T74:JP74),IF(JQ$1=1,SUMIFS(59:59,$1:$1,"&gt;="&amp;1,$1:$1,"&lt;="&amp;INT(-$N74/30))+(-$N74/30-INT(-$N74/30))*SUMIFS(59:59,$1:$1,INT(-$N74/30)+1),0)+(-$N74/30-INT(-$N74/30))*SUMIFS(59:59,$1:$1,JQ$1+INT(-$N74/30)+1)+(INT(-$N74/30)+1--$N74/30)*SUMIFS(59:59,$1:$1,JQ$1+INT(-$N74/30))))</f>
        <v>0</v>
      </c>
      <c r="JR74" s="40">
        <f>IF(JR$7="",0,IF(JR$1=MAX($1:$1),$R59-SUM($T74:JQ74),IF(JR$1=1,SUMIFS(59:59,$1:$1,"&gt;="&amp;1,$1:$1,"&lt;="&amp;INT(-$N74/30))+(-$N74/30-INT(-$N74/30))*SUMIFS(59:59,$1:$1,INT(-$N74/30)+1),0)+(-$N74/30-INT(-$N74/30))*SUMIFS(59:59,$1:$1,JR$1+INT(-$N74/30)+1)+(INT(-$N74/30)+1--$N74/30)*SUMIFS(59:59,$1:$1,JR$1+INT(-$N74/30))))</f>
        <v>0</v>
      </c>
      <c r="JS74" s="40">
        <f>IF(JS$7="",0,IF(JS$1=MAX($1:$1),$R59-SUM($T74:JR74),IF(JS$1=1,SUMIFS(59:59,$1:$1,"&gt;="&amp;1,$1:$1,"&lt;="&amp;INT(-$N74/30))+(-$N74/30-INT(-$N74/30))*SUMIFS(59:59,$1:$1,INT(-$N74/30)+1),0)+(-$N74/30-INT(-$N74/30))*SUMIFS(59:59,$1:$1,JS$1+INT(-$N74/30)+1)+(INT(-$N74/30)+1--$N74/30)*SUMIFS(59:59,$1:$1,JS$1+INT(-$N74/30))))</f>
        <v>0</v>
      </c>
      <c r="JT74" s="40">
        <f>IF(JT$7="",0,IF(JT$1=MAX($1:$1),$R59-SUM($T74:JS74),IF(JT$1=1,SUMIFS(59:59,$1:$1,"&gt;="&amp;1,$1:$1,"&lt;="&amp;INT(-$N74/30))+(-$N74/30-INT(-$N74/30))*SUMIFS(59:59,$1:$1,INT(-$N74/30)+1),0)+(-$N74/30-INT(-$N74/30))*SUMIFS(59:59,$1:$1,JT$1+INT(-$N74/30)+1)+(INT(-$N74/30)+1--$N74/30)*SUMIFS(59:59,$1:$1,JT$1+INT(-$N74/30))))</f>
        <v>0</v>
      </c>
      <c r="JU74" s="40">
        <f>IF(JU$7="",0,IF(JU$1=MAX($1:$1),$R59-SUM($T74:JT74),IF(JU$1=1,SUMIFS(59:59,$1:$1,"&gt;="&amp;1,$1:$1,"&lt;="&amp;INT(-$N74/30))+(-$N74/30-INT(-$N74/30))*SUMIFS(59:59,$1:$1,INT(-$N74/30)+1),0)+(-$N74/30-INT(-$N74/30))*SUMIFS(59:59,$1:$1,JU$1+INT(-$N74/30)+1)+(INT(-$N74/30)+1--$N74/30)*SUMIFS(59:59,$1:$1,JU$1+INT(-$N74/30))))</f>
        <v>0</v>
      </c>
      <c r="JV74" s="40">
        <f>IF(JV$7="",0,IF(JV$1=MAX($1:$1),$R59-SUM($T74:JU74),IF(JV$1=1,SUMIFS(59:59,$1:$1,"&gt;="&amp;1,$1:$1,"&lt;="&amp;INT(-$N74/30))+(-$N74/30-INT(-$N74/30))*SUMIFS(59:59,$1:$1,INT(-$N74/30)+1),0)+(-$N74/30-INT(-$N74/30))*SUMIFS(59:59,$1:$1,JV$1+INT(-$N74/30)+1)+(INT(-$N74/30)+1--$N74/30)*SUMIFS(59:59,$1:$1,JV$1+INT(-$N74/30))))</f>
        <v>0</v>
      </c>
      <c r="JW74" s="40">
        <f>IF(JW$7="",0,IF(JW$1=MAX($1:$1),$R59-SUM($T74:JV74),IF(JW$1=1,SUMIFS(59:59,$1:$1,"&gt;="&amp;1,$1:$1,"&lt;="&amp;INT(-$N74/30))+(-$N74/30-INT(-$N74/30))*SUMIFS(59:59,$1:$1,INT(-$N74/30)+1),0)+(-$N74/30-INT(-$N74/30))*SUMIFS(59:59,$1:$1,JW$1+INT(-$N74/30)+1)+(INT(-$N74/30)+1--$N74/30)*SUMIFS(59:59,$1:$1,JW$1+INT(-$N74/30))))</f>
        <v>0</v>
      </c>
      <c r="JX74" s="40">
        <f>IF(JX$7="",0,IF(JX$1=MAX($1:$1),$R59-SUM($T74:JW74),IF(JX$1=1,SUMIFS(59:59,$1:$1,"&gt;="&amp;1,$1:$1,"&lt;="&amp;INT(-$N74/30))+(-$N74/30-INT(-$N74/30))*SUMIFS(59:59,$1:$1,INT(-$N74/30)+1),0)+(-$N74/30-INT(-$N74/30))*SUMIFS(59:59,$1:$1,JX$1+INT(-$N74/30)+1)+(INT(-$N74/30)+1--$N74/30)*SUMIFS(59:59,$1:$1,JX$1+INT(-$N74/30))))</f>
        <v>0</v>
      </c>
      <c r="JY74" s="40">
        <f>IF(JY$7="",0,IF(JY$1=MAX($1:$1),$R59-SUM($T74:JX74),IF(JY$1=1,SUMIFS(59:59,$1:$1,"&gt;="&amp;1,$1:$1,"&lt;="&amp;INT(-$N74/30))+(-$N74/30-INT(-$N74/30))*SUMIFS(59:59,$1:$1,INT(-$N74/30)+1),0)+(-$N74/30-INT(-$N74/30))*SUMIFS(59:59,$1:$1,JY$1+INT(-$N74/30)+1)+(INT(-$N74/30)+1--$N74/30)*SUMIFS(59:59,$1:$1,JY$1+INT(-$N74/30))))</f>
        <v>0</v>
      </c>
      <c r="JZ74" s="40">
        <f>IF(JZ$7="",0,IF(JZ$1=MAX($1:$1),$R59-SUM($T74:JY74),IF(JZ$1=1,SUMIFS(59:59,$1:$1,"&gt;="&amp;1,$1:$1,"&lt;="&amp;INT(-$N74/30))+(-$N74/30-INT(-$N74/30))*SUMIFS(59:59,$1:$1,INT(-$N74/30)+1),0)+(-$N74/30-INT(-$N74/30))*SUMIFS(59:59,$1:$1,JZ$1+INT(-$N74/30)+1)+(INT(-$N74/30)+1--$N74/30)*SUMIFS(59:59,$1:$1,JZ$1+INT(-$N74/30))))</f>
        <v>0</v>
      </c>
      <c r="KA74" s="40">
        <f>IF(KA$7="",0,IF(KA$1=MAX($1:$1),$R59-SUM($T74:JZ74),IF(KA$1=1,SUMIFS(59:59,$1:$1,"&gt;="&amp;1,$1:$1,"&lt;="&amp;INT(-$N74/30))+(-$N74/30-INT(-$N74/30))*SUMIFS(59:59,$1:$1,INT(-$N74/30)+1),0)+(-$N74/30-INT(-$N74/30))*SUMIFS(59:59,$1:$1,KA$1+INT(-$N74/30)+1)+(INT(-$N74/30)+1--$N74/30)*SUMIFS(59:59,$1:$1,KA$1+INT(-$N74/30))))</f>
        <v>0</v>
      </c>
      <c r="KB74" s="40">
        <f>IF(KB$7="",0,IF(KB$1=MAX($1:$1),$R59-SUM($T74:KA74),IF(KB$1=1,SUMIFS(59:59,$1:$1,"&gt;="&amp;1,$1:$1,"&lt;="&amp;INT(-$N74/30))+(-$N74/30-INT(-$N74/30))*SUMIFS(59:59,$1:$1,INT(-$N74/30)+1),0)+(-$N74/30-INT(-$N74/30))*SUMIFS(59:59,$1:$1,KB$1+INT(-$N74/30)+1)+(INT(-$N74/30)+1--$N74/30)*SUMIFS(59:59,$1:$1,KB$1+INT(-$N74/30))))</f>
        <v>0</v>
      </c>
      <c r="KC74" s="40">
        <f>IF(KC$7="",0,IF(KC$1=MAX($1:$1),$R59-SUM($T74:KB74),IF(KC$1=1,SUMIFS(59:59,$1:$1,"&gt;="&amp;1,$1:$1,"&lt;="&amp;INT(-$N74/30))+(-$N74/30-INT(-$N74/30))*SUMIFS(59:59,$1:$1,INT(-$N74/30)+1),0)+(-$N74/30-INT(-$N74/30))*SUMIFS(59:59,$1:$1,KC$1+INT(-$N74/30)+1)+(INT(-$N74/30)+1--$N74/30)*SUMIFS(59:59,$1:$1,KC$1+INT(-$N74/30))))</f>
        <v>0</v>
      </c>
      <c r="KD74" s="40">
        <f>IF(KD$7="",0,IF(KD$1=MAX($1:$1),$R59-SUM($T74:KC74),IF(KD$1=1,SUMIFS(59:59,$1:$1,"&gt;="&amp;1,$1:$1,"&lt;="&amp;INT(-$N74/30))+(-$N74/30-INT(-$N74/30))*SUMIFS(59:59,$1:$1,INT(-$N74/30)+1),0)+(-$N74/30-INT(-$N74/30))*SUMIFS(59:59,$1:$1,KD$1+INT(-$N74/30)+1)+(INT(-$N74/30)+1--$N74/30)*SUMIFS(59:59,$1:$1,KD$1+INT(-$N74/30))))</f>
        <v>0</v>
      </c>
      <c r="KE74" s="40">
        <f>IF(KE$7="",0,IF(KE$1=MAX($1:$1),$R59-SUM($T74:KD74),IF(KE$1=1,SUMIFS(59:59,$1:$1,"&gt;="&amp;1,$1:$1,"&lt;="&amp;INT(-$N74/30))+(-$N74/30-INT(-$N74/30))*SUMIFS(59:59,$1:$1,INT(-$N74/30)+1),0)+(-$N74/30-INT(-$N74/30))*SUMIFS(59:59,$1:$1,KE$1+INT(-$N74/30)+1)+(INT(-$N74/30)+1--$N74/30)*SUMIFS(59:59,$1:$1,KE$1+INT(-$N74/30))))</f>
        <v>0</v>
      </c>
      <c r="KF74" s="40">
        <f>IF(KF$7="",0,IF(KF$1=MAX($1:$1),$R59-SUM($T74:KE74),IF(KF$1=1,SUMIFS(59:59,$1:$1,"&gt;="&amp;1,$1:$1,"&lt;="&amp;INT(-$N74/30))+(-$N74/30-INT(-$N74/30))*SUMIFS(59:59,$1:$1,INT(-$N74/30)+1),0)+(-$N74/30-INT(-$N74/30))*SUMIFS(59:59,$1:$1,KF$1+INT(-$N74/30)+1)+(INT(-$N74/30)+1--$N74/30)*SUMIFS(59:59,$1:$1,KF$1+INT(-$N74/30))))</f>
        <v>0</v>
      </c>
      <c r="KG74" s="40">
        <f>IF(KG$7="",0,IF(KG$1=MAX($1:$1),$R59-SUM($T74:KF74),IF(KG$1=1,SUMIFS(59:59,$1:$1,"&gt;="&amp;1,$1:$1,"&lt;="&amp;INT(-$N74/30))+(-$N74/30-INT(-$N74/30))*SUMIFS(59:59,$1:$1,INT(-$N74/30)+1),0)+(-$N74/30-INT(-$N74/30))*SUMIFS(59:59,$1:$1,KG$1+INT(-$N74/30)+1)+(INT(-$N74/30)+1--$N74/30)*SUMIFS(59:59,$1:$1,KG$1+INT(-$N74/30))))</f>
        <v>0</v>
      </c>
      <c r="KH74" s="40">
        <f>IF(KH$7="",0,IF(KH$1=MAX($1:$1),$R59-SUM($T74:KG74),IF(KH$1=1,SUMIFS(59:59,$1:$1,"&gt;="&amp;1,$1:$1,"&lt;="&amp;INT(-$N74/30))+(-$N74/30-INT(-$N74/30))*SUMIFS(59:59,$1:$1,INT(-$N74/30)+1),0)+(-$N74/30-INT(-$N74/30))*SUMIFS(59:59,$1:$1,KH$1+INT(-$N74/30)+1)+(INT(-$N74/30)+1--$N74/30)*SUMIFS(59:59,$1:$1,KH$1+INT(-$N74/30))))</f>
        <v>0</v>
      </c>
      <c r="KI74" s="40">
        <f>IF(KI$7="",0,IF(KI$1=MAX($1:$1),$R59-SUM($T74:KH74),IF(KI$1=1,SUMIFS(59:59,$1:$1,"&gt;="&amp;1,$1:$1,"&lt;="&amp;INT(-$N74/30))+(-$N74/30-INT(-$N74/30))*SUMIFS(59:59,$1:$1,INT(-$N74/30)+1),0)+(-$N74/30-INT(-$N74/30))*SUMIFS(59:59,$1:$1,KI$1+INT(-$N74/30)+1)+(INT(-$N74/30)+1--$N74/30)*SUMIFS(59:59,$1:$1,KI$1+INT(-$N74/30))))</f>
        <v>0</v>
      </c>
      <c r="KJ74" s="40">
        <f>IF(KJ$7="",0,IF(KJ$1=MAX($1:$1),$R59-SUM($T74:KI74),IF(KJ$1=1,SUMIFS(59:59,$1:$1,"&gt;="&amp;1,$1:$1,"&lt;="&amp;INT(-$N74/30))+(-$N74/30-INT(-$N74/30))*SUMIFS(59:59,$1:$1,INT(-$N74/30)+1),0)+(-$N74/30-INT(-$N74/30))*SUMIFS(59:59,$1:$1,KJ$1+INT(-$N74/30)+1)+(INT(-$N74/30)+1--$N74/30)*SUMIFS(59:59,$1:$1,KJ$1+INT(-$N74/30))))</f>
        <v>0</v>
      </c>
      <c r="KK74" s="40">
        <f>IF(KK$7="",0,IF(KK$1=MAX($1:$1),$R59-SUM($T74:KJ74),IF(KK$1=1,SUMIFS(59:59,$1:$1,"&gt;="&amp;1,$1:$1,"&lt;="&amp;INT(-$N74/30))+(-$N74/30-INT(-$N74/30))*SUMIFS(59:59,$1:$1,INT(-$N74/30)+1),0)+(-$N74/30-INT(-$N74/30))*SUMIFS(59:59,$1:$1,KK$1+INT(-$N74/30)+1)+(INT(-$N74/30)+1--$N74/30)*SUMIFS(59:59,$1:$1,KK$1+INT(-$N74/30))))</f>
        <v>0</v>
      </c>
      <c r="KL74" s="40">
        <f>IF(KL$7="",0,IF(KL$1=MAX($1:$1),$R59-SUM($T74:KK74),IF(KL$1=1,SUMIFS(59:59,$1:$1,"&gt;="&amp;1,$1:$1,"&lt;="&amp;INT(-$N74/30))+(-$N74/30-INT(-$N74/30))*SUMIFS(59:59,$1:$1,INT(-$N74/30)+1),0)+(-$N74/30-INT(-$N74/30))*SUMIFS(59:59,$1:$1,KL$1+INT(-$N74/30)+1)+(INT(-$N74/30)+1--$N74/30)*SUMIFS(59:59,$1:$1,KL$1+INT(-$N74/30))))</f>
        <v>0</v>
      </c>
      <c r="KM74" s="40">
        <f>IF(KM$7="",0,IF(KM$1=MAX($1:$1),$R59-SUM($T74:KL74),IF(KM$1=1,SUMIFS(59:59,$1:$1,"&gt;="&amp;1,$1:$1,"&lt;="&amp;INT(-$N74/30))+(-$N74/30-INT(-$N74/30))*SUMIFS(59:59,$1:$1,INT(-$N74/30)+1),0)+(-$N74/30-INT(-$N74/30))*SUMIFS(59:59,$1:$1,KM$1+INT(-$N74/30)+1)+(INT(-$N74/30)+1--$N74/30)*SUMIFS(59:59,$1:$1,KM$1+INT(-$N74/30))))</f>
        <v>0</v>
      </c>
      <c r="KN74" s="40">
        <f>IF(KN$7="",0,IF(KN$1=MAX($1:$1),$R59-SUM($T74:KM74),IF(KN$1=1,SUMIFS(59:59,$1:$1,"&gt;="&amp;1,$1:$1,"&lt;="&amp;INT(-$N74/30))+(-$N74/30-INT(-$N74/30))*SUMIFS(59:59,$1:$1,INT(-$N74/30)+1),0)+(-$N74/30-INT(-$N74/30))*SUMIFS(59:59,$1:$1,KN$1+INT(-$N74/30)+1)+(INT(-$N74/30)+1--$N74/30)*SUMIFS(59:59,$1:$1,KN$1+INT(-$N74/30))))</f>
        <v>0</v>
      </c>
      <c r="KO74" s="40">
        <f>IF(KO$7="",0,IF(KO$1=MAX($1:$1),$R59-SUM($T74:KN74),IF(KO$1=1,SUMIFS(59:59,$1:$1,"&gt;="&amp;1,$1:$1,"&lt;="&amp;INT(-$N74/30))+(-$N74/30-INT(-$N74/30))*SUMIFS(59:59,$1:$1,INT(-$N74/30)+1),0)+(-$N74/30-INT(-$N74/30))*SUMIFS(59:59,$1:$1,KO$1+INT(-$N74/30)+1)+(INT(-$N74/30)+1--$N74/30)*SUMIFS(59:59,$1:$1,KO$1+INT(-$N74/30))))</f>
        <v>0</v>
      </c>
      <c r="KP74" s="40">
        <f>IF(KP$7="",0,IF(KP$1=MAX($1:$1),$R59-SUM($T74:KO74),IF(KP$1=1,SUMIFS(59:59,$1:$1,"&gt;="&amp;1,$1:$1,"&lt;="&amp;INT(-$N74/30))+(-$N74/30-INT(-$N74/30))*SUMIFS(59:59,$1:$1,INT(-$N74/30)+1),0)+(-$N74/30-INT(-$N74/30))*SUMIFS(59:59,$1:$1,KP$1+INT(-$N74/30)+1)+(INT(-$N74/30)+1--$N74/30)*SUMIFS(59:59,$1:$1,KP$1+INT(-$N74/30))))</f>
        <v>0</v>
      </c>
      <c r="KQ74" s="40">
        <f>IF(KQ$7="",0,IF(KQ$1=MAX($1:$1),$R59-SUM($T74:KP74),IF(KQ$1=1,SUMIFS(59:59,$1:$1,"&gt;="&amp;1,$1:$1,"&lt;="&amp;INT(-$N74/30))+(-$N74/30-INT(-$N74/30))*SUMIFS(59:59,$1:$1,INT(-$N74/30)+1),0)+(-$N74/30-INT(-$N74/30))*SUMIFS(59:59,$1:$1,KQ$1+INT(-$N74/30)+1)+(INT(-$N74/30)+1--$N74/30)*SUMIFS(59:59,$1:$1,KQ$1+INT(-$N74/30))))</f>
        <v>0</v>
      </c>
      <c r="KR74" s="40">
        <f>IF(KR$7="",0,IF(KR$1=MAX($1:$1),$R59-SUM($T74:KQ74),IF(KR$1=1,SUMIFS(59:59,$1:$1,"&gt;="&amp;1,$1:$1,"&lt;="&amp;INT(-$N74/30))+(-$N74/30-INT(-$N74/30))*SUMIFS(59:59,$1:$1,INT(-$N74/30)+1),0)+(-$N74/30-INT(-$N74/30))*SUMIFS(59:59,$1:$1,KR$1+INT(-$N74/30)+1)+(INT(-$N74/30)+1--$N74/30)*SUMIFS(59:59,$1:$1,KR$1+INT(-$N74/30))))</f>
        <v>0</v>
      </c>
      <c r="KS74" s="40">
        <f>IF(KS$7="",0,IF(KS$1=MAX($1:$1),$R59-SUM($T74:KR74),IF(KS$1=1,SUMIFS(59:59,$1:$1,"&gt;="&amp;1,$1:$1,"&lt;="&amp;INT(-$N74/30))+(-$N74/30-INT(-$N74/30))*SUMIFS(59:59,$1:$1,INT(-$N74/30)+1),0)+(-$N74/30-INT(-$N74/30))*SUMIFS(59:59,$1:$1,KS$1+INT(-$N74/30)+1)+(INT(-$N74/30)+1--$N74/30)*SUMIFS(59:59,$1:$1,KS$1+INT(-$N74/30))))</f>
        <v>0</v>
      </c>
      <c r="KT74" s="40">
        <f>IF(KT$7="",0,IF(KT$1=MAX($1:$1),$R59-SUM($T74:KS74),IF(KT$1=1,SUMIFS(59:59,$1:$1,"&gt;="&amp;1,$1:$1,"&lt;="&amp;INT(-$N74/30))+(-$N74/30-INT(-$N74/30))*SUMIFS(59:59,$1:$1,INT(-$N74/30)+1),0)+(-$N74/30-INT(-$N74/30))*SUMIFS(59:59,$1:$1,KT$1+INT(-$N74/30)+1)+(INT(-$N74/30)+1--$N74/30)*SUMIFS(59:59,$1:$1,KT$1+INT(-$N74/30))))</f>
        <v>0</v>
      </c>
      <c r="KU74" s="40">
        <f>IF(KU$7="",0,IF(KU$1=MAX($1:$1),$R59-SUM($T74:KT74),IF(KU$1=1,SUMIFS(59:59,$1:$1,"&gt;="&amp;1,$1:$1,"&lt;="&amp;INT(-$N74/30))+(-$N74/30-INT(-$N74/30))*SUMIFS(59:59,$1:$1,INT(-$N74/30)+1),0)+(-$N74/30-INT(-$N74/30))*SUMIFS(59:59,$1:$1,KU$1+INT(-$N74/30)+1)+(INT(-$N74/30)+1--$N74/30)*SUMIFS(59:59,$1:$1,KU$1+INT(-$N74/30))))</f>
        <v>0</v>
      </c>
      <c r="KV74" s="40">
        <f>IF(KV$7="",0,IF(KV$1=MAX($1:$1),$R59-SUM($T74:KU74),IF(KV$1=1,SUMIFS(59:59,$1:$1,"&gt;="&amp;1,$1:$1,"&lt;="&amp;INT(-$N74/30))+(-$N74/30-INT(-$N74/30))*SUMIFS(59:59,$1:$1,INT(-$N74/30)+1),0)+(-$N74/30-INT(-$N74/30))*SUMIFS(59:59,$1:$1,KV$1+INT(-$N74/30)+1)+(INT(-$N74/30)+1--$N74/30)*SUMIFS(59:59,$1:$1,KV$1+INT(-$N74/30))))</f>
        <v>0</v>
      </c>
      <c r="KW74" s="1"/>
      <c r="KX74" s="1"/>
    </row>
    <row r="75" spans="1:310" ht="4.05" customHeight="1" x14ac:dyDescent="0.25">
      <c r="A75" s="1"/>
      <c r="B75" s="79"/>
      <c r="C75" s="79"/>
      <c r="D75" s="79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4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ht="4.05" customHeight="1" x14ac:dyDescent="0.25">
      <c r="A76" s="1"/>
      <c r="B76" s="79"/>
      <c r="C76" s="79"/>
      <c r="D76" s="79"/>
      <c r="E76" s="61"/>
      <c r="F76" s="1"/>
      <c r="G76" s="1"/>
      <c r="H76" s="11"/>
      <c r="I76" s="1"/>
      <c r="J76" s="1"/>
      <c r="K76" s="61"/>
      <c r="L76" s="1"/>
      <c r="M76" s="5"/>
      <c r="N76" s="61"/>
      <c r="O76" s="19"/>
      <c r="P76" s="1"/>
      <c r="Q76" s="1"/>
      <c r="R76" s="67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56" customFormat="1" ht="12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4"/>
      <c r="N77" s="53" t="s">
        <v>9</v>
      </c>
      <c r="O77" s="54"/>
      <c r="P77" s="53"/>
      <c r="Q77" s="53"/>
      <c r="R77" s="55">
        <f>R68-SUM(R69:R75)</f>
        <v>0</v>
      </c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4" customFormat="1" x14ac:dyDescent="0.25">
      <c r="A79" s="3"/>
      <c r="B79" s="80"/>
      <c r="C79" s="81" t="s">
        <v>25</v>
      </c>
      <c r="D79" s="80"/>
      <c r="E79" s="42" t="str">
        <f>kpi!$E$34</f>
        <v>доход от паушальных взносов</v>
      </c>
      <c r="F79" s="3"/>
      <c r="G79" s="3"/>
      <c r="H79" s="39" t="str">
        <f>IF(OR($E79="",$E79=0),"",INDEX(kpi!$I:$I,SUMIFS(kpi!$A:$A,kpi!$E:$E,$E79)))</f>
        <v>руб.</v>
      </c>
      <c r="I79" s="3"/>
      <c r="J79" s="3"/>
      <c r="K79" s="42" t="s">
        <v>7</v>
      </c>
      <c r="L79" s="3"/>
      <c r="M79" s="5"/>
      <c r="N79" s="44"/>
      <c r="O79" s="19"/>
      <c r="P79" s="3"/>
      <c r="Q79" s="3"/>
      <c r="R79" s="44">
        <f t="shared" ref="R79:R81" si="62">SUMIFS($T79:$KW79,$T$1:$KW$1,"&gt;="&amp;1,$T$1:$KW$1,"&lt;="&amp;MAX($1:$1))</f>
        <v>112500000</v>
      </c>
      <c r="S79" s="3"/>
      <c r="T79" s="41"/>
      <c r="U79" s="41">
        <f t="shared" ref="U79:CF79" si="63">IF(U$7="",0,SUM(U80:U82))</f>
        <v>2250000</v>
      </c>
      <c r="V79" s="41">
        <f t="shared" si="63"/>
        <v>2437500</v>
      </c>
      <c r="W79" s="41">
        <f t="shared" si="63"/>
        <v>2625000</v>
      </c>
      <c r="X79" s="41">
        <f t="shared" si="63"/>
        <v>2812500</v>
      </c>
      <c r="Y79" s="41">
        <f t="shared" si="63"/>
        <v>3000000</v>
      </c>
      <c r="Z79" s="41">
        <f t="shared" si="63"/>
        <v>3187500</v>
      </c>
      <c r="AA79" s="41">
        <f t="shared" si="63"/>
        <v>3375000</v>
      </c>
      <c r="AB79" s="41">
        <f t="shared" si="63"/>
        <v>3562500</v>
      </c>
      <c r="AC79" s="41">
        <f t="shared" si="63"/>
        <v>3750000</v>
      </c>
      <c r="AD79" s="41">
        <f t="shared" si="63"/>
        <v>3937500</v>
      </c>
      <c r="AE79" s="41">
        <f t="shared" si="63"/>
        <v>4125000</v>
      </c>
      <c r="AF79" s="41">
        <f t="shared" si="63"/>
        <v>4312500</v>
      </c>
      <c r="AG79" s="41">
        <f t="shared" si="63"/>
        <v>4500000</v>
      </c>
      <c r="AH79" s="41">
        <f t="shared" si="63"/>
        <v>4687500</v>
      </c>
      <c r="AI79" s="41">
        <f t="shared" si="63"/>
        <v>4875000</v>
      </c>
      <c r="AJ79" s="41">
        <f t="shared" si="63"/>
        <v>5062500</v>
      </c>
      <c r="AK79" s="41">
        <f t="shared" si="63"/>
        <v>5250000</v>
      </c>
      <c r="AL79" s="41">
        <f t="shared" si="63"/>
        <v>5437500</v>
      </c>
      <c r="AM79" s="41">
        <f t="shared" si="63"/>
        <v>5625000</v>
      </c>
      <c r="AN79" s="41">
        <f t="shared" si="63"/>
        <v>5812500</v>
      </c>
      <c r="AO79" s="41">
        <f t="shared" si="63"/>
        <v>6000000</v>
      </c>
      <c r="AP79" s="41">
        <f t="shared" si="63"/>
        <v>6187500</v>
      </c>
      <c r="AQ79" s="41">
        <f t="shared" si="63"/>
        <v>6375000</v>
      </c>
      <c r="AR79" s="41">
        <f t="shared" si="63"/>
        <v>6562500</v>
      </c>
      <c r="AS79" s="41">
        <f t="shared" si="63"/>
        <v>6750000</v>
      </c>
      <c r="AT79" s="41">
        <f t="shared" si="63"/>
        <v>0</v>
      </c>
      <c r="AU79" s="41">
        <f t="shared" si="63"/>
        <v>0</v>
      </c>
      <c r="AV79" s="41">
        <f t="shared" si="63"/>
        <v>0</v>
      </c>
      <c r="AW79" s="41">
        <f t="shared" si="63"/>
        <v>0</v>
      </c>
      <c r="AX79" s="41">
        <f t="shared" si="63"/>
        <v>0</v>
      </c>
      <c r="AY79" s="41">
        <f t="shared" si="63"/>
        <v>0</v>
      </c>
      <c r="AZ79" s="41">
        <f t="shared" si="63"/>
        <v>0</v>
      </c>
      <c r="BA79" s="41">
        <f t="shared" si="63"/>
        <v>0</v>
      </c>
      <c r="BB79" s="41">
        <f t="shared" si="63"/>
        <v>0</v>
      </c>
      <c r="BC79" s="41">
        <f t="shared" si="63"/>
        <v>0</v>
      </c>
      <c r="BD79" s="41">
        <f t="shared" si="63"/>
        <v>0</v>
      </c>
      <c r="BE79" s="41">
        <f t="shared" si="63"/>
        <v>0</v>
      </c>
      <c r="BF79" s="41">
        <f t="shared" si="63"/>
        <v>0</v>
      </c>
      <c r="BG79" s="41">
        <f t="shared" si="63"/>
        <v>0</v>
      </c>
      <c r="BH79" s="41">
        <f t="shared" si="63"/>
        <v>0</v>
      </c>
      <c r="BI79" s="41">
        <f t="shared" si="63"/>
        <v>0</v>
      </c>
      <c r="BJ79" s="41">
        <f t="shared" si="63"/>
        <v>0</v>
      </c>
      <c r="BK79" s="41">
        <f t="shared" si="63"/>
        <v>0</v>
      </c>
      <c r="BL79" s="41">
        <f t="shared" si="63"/>
        <v>0</v>
      </c>
      <c r="BM79" s="41">
        <f t="shared" si="63"/>
        <v>0</v>
      </c>
      <c r="BN79" s="41">
        <f t="shared" si="63"/>
        <v>0</v>
      </c>
      <c r="BO79" s="41">
        <f t="shared" si="63"/>
        <v>0</v>
      </c>
      <c r="BP79" s="41">
        <f t="shared" si="63"/>
        <v>0</v>
      </c>
      <c r="BQ79" s="41">
        <f t="shared" si="63"/>
        <v>0</v>
      </c>
      <c r="BR79" s="41">
        <f t="shared" si="63"/>
        <v>0</v>
      </c>
      <c r="BS79" s="41">
        <f t="shared" si="63"/>
        <v>0</v>
      </c>
      <c r="BT79" s="41">
        <f t="shared" si="63"/>
        <v>0</v>
      </c>
      <c r="BU79" s="41">
        <f t="shared" si="63"/>
        <v>0</v>
      </c>
      <c r="BV79" s="41">
        <f t="shared" si="63"/>
        <v>0</v>
      </c>
      <c r="BW79" s="41">
        <f t="shared" si="63"/>
        <v>0</v>
      </c>
      <c r="BX79" s="41">
        <f t="shared" si="63"/>
        <v>0</v>
      </c>
      <c r="BY79" s="41">
        <f t="shared" si="63"/>
        <v>0</v>
      </c>
      <c r="BZ79" s="41">
        <f t="shared" si="63"/>
        <v>0</v>
      </c>
      <c r="CA79" s="41">
        <f t="shared" si="63"/>
        <v>0</v>
      </c>
      <c r="CB79" s="41">
        <f t="shared" si="63"/>
        <v>0</v>
      </c>
      <c r="CC79" s="41">
        <f t="shared" si="63"/>
        <v>0</v>
      </c>
      <c r="CD79" s="41">
        <f t="shared" si="63"/>
        <v>0</v>
      </c>
      <c r="CE79" s="41">
        <f t="shared" si="63"/>
        <v>0</v>
      </c>
      <c r="CF79" s="41">
        <f t="shared" si="63"/>
        <v>0</v>
      </c>
      <c r="CG79" s="41">
        <f t="shared" ref="CG79:ER79" si="64">IF(CG$7="",0,SUM(CG80:CG82))</f>
        <v>0</v>
      </c>
      <c r="CH79" s="41">
        <f t="shared" si="64"/>
        <v>0</v>
      </c>
      <c r="CI79" s="41">
        <f t="shared" si="64"/>
        <v>0</v>
      </c>
      <c r="CJ79" s="41">
        <f t="shared" si="64"/>
        <v>0</v>
      </c>
      <c r="CK79" s="41">
        <f t="shared" si="64"/>
        <v>0</v>
      </c>
      <c r="CL79" s="41">
        <f t="shared" si="64"/>
        <v>0</v>
      </c>
      <c r="CM79" s="41">
        <f t="shared" si="64"/>
        <v>0</v>
      </c>
      <c r="CN79" s="41">
        <f t="shared" si="64"/>
        <v>0</v>
      </c>
      <c r="CO79" s="41">
        <f t="shared" si="64"/>
        <v>0</v>
      </c>
      <c r="CP79" s="41">
        <f t="shared" si="64"/>
        <v>0</v>
      </c>
      <c r="CQ79" s="41">
        <f t="shared" si="64"/>
        <v>0</v>
      </c>
      <c r="CR79" s="41">
        <f t="shared" si="64"/>
        <v>0</v>
      </c>
      <c r="CS79" s="41">
        <f t="shared" si="64"/>
        <v>0</v>
      </c>
      <c r="CT79" s="41">
        <f t="shared" si="64"/>
        <v>0</v>
      </c>
      <c r="CU79" s="41">
        <f t="shared" si="64"/>
        <v>0</v>
      </c>
      <c r="CV79" s="41">
        <f t="shared" si="64"/>
        <v>0</v>
      </c>
      <c r="CW79" s="41">
        <f t="shared" si="64"/>
        <v>0</v>
      </c>
      <c r="CX79" s="41">
        <f t="shared" si="64"/>
        <v>0</v>
      </c>
      <c r="CY79" s="41">
        <f t="shared" si="64"/>
        <v>0</v>
      </c>
      <c r="CZ79" s="41">
        <f t="shared" si="64"/>
        <v>0</v>
      </c>
      <c r="DA79" s="41">
        <f t="shared" si="64"/>
        <v>0</v>
      </c>
      <c r="DB79" s="41">
        <f t="shared" si="64"/>
        <v>0</v>
      </c>
      <c r="DC79" s="41">
        <f t="shared" si="64"/>
        <v>0</v>
      </c>
      <c r="DD79" s="41">
        <f t="shared" si="64"/>
        <v>0</v>
      </c>
      <c r="DE79" s="41">
        <f t="shared" si="64"/>
        <v>0</v>
      </c>
      <c r="DF79" s="41">
        <f t="shared" si="64"/>
        <v>0</v>
      </c>
      <c r="DG79" s="41">
        <f t="shared" si="64"/>
        <v>0</v>
      </c>
      <c r="DH79" s="41">
        <f t="shared" si="64"/>
        <v>0</v>
      </c>
      <c r="DI79" s="41">
        <f t="shared" si="64"/>
        <v>0</v>
      </c>
      <c r="DJ79" s="41">
        <f t="shared" si="64"/>
        <v>0</v>
      </c>
      <c r="DK79" s="41">
        <f t="shared" si="64"/>
        <v>0</v>
      </c>
      <c r="DL79" s="41">
        <f t="shared" si="64"/>
        <v>0</v>
      </c>
      <c r="DM79" s="41">
        <f t="shared" si="64"/>
        <v>0</v>
      </c>
      <c r="DN79" s="41">
        <f t="shared" si="64"/>
        <v>0</v>
      </c>
      <c r="DO79" s="41">
        <f t="shared" si="64"/>
        <v>0</v>
      </c>
      <c r="DP79" s="41">
        <f t="shared" si="64"/>
        <v>0</v>
      </c>
      <c r="DQ79" s="41">
        <f t="shared" si="64"/>
        <v>0</v>
      </c>
      <c r="DR79" s="41">
        <f t="shared" si="64"/>
        <v>0</v>
      </c>
      <c r="DS79" s="41">
        <f t="shared" si="64"/>
        <v>0</v>
      </c>
      <c r="DT79" s="41">
        <f t="shared" si="64"/>
        <v>0</v>
      </c>
      <c r="DU79" s="41">
        <f t="shared" si="64"/>
        <v>0</v>
      </c>
      <c r="DV79" s="41">
        <f t="shared" si="64"/>
        <v>0</v>
      </c>
      <c r="DW79" s="41">
        <f t="shared" si="64"/>
        <v>0</v>
      </c>
      <c r="DX79" s="41">
        <f t="shared" si="64"/>
        <v>0</v>
      </c>
      <c r="DY79" s="41">
        <f t="shared" si="64"/>
        <v>0</v>
      </c>
      <c r="DZ79" s="41">
        <f t="shared" si="64"/>
        <v>0</v>
      </c>
      <c r="EA79" s="41">
        <f t="shared" si="64"/>
        <v>0</v>
      </c>
      <c r="EB79" s="41">
        <f t="shared" si="64"/>
        <v>0</v>
      </c>
      <c r="EC79" s="41">
        <f t="shared" si="64"/>
        <v>0</v>
      </c>
      <c r="ED79" s="41">
        <f t="shared" si="64"/>
        <v>0</v>
      </c>
      <c r="EE79" s="41">
        <f t="shared" si="64"/>
        <v>0</v>
      </c>
      <c r="EF79" s="41">
        <f t="shared" si="64"/>
        <v>0</v>
      </c>
      <c r="EG79" s="41">
        <f t="shared" si="64"/>
        <v>0</v>
      </c>
      <c r="EH79" s="41">
        <f t="shared" si="64"/>
        <v>0</v>
      </c>
      <c r="EI79" s="41">
        <f t="shared" si="64"/>
        <v>0</v>
      </c>
      <c r="EJ79" s="41">
        <f t="shared" si="64"/>
        <v>0</v>
      </c>
      <c r="EK79" s="41">
        <f t="shared" si="64"/>
        <v>0</v>
      </c>
      <c r="EL79" s="41">
        <f t="shared" si="64"/>
        <v>0</v>
      </c>
      <c r="EM79" s="41">
        <f t="shared" si="64"/>
        <v>0</v>
      </c>
      <c r="EN79" s="41">
        <f t="shared" si="64"/>
        <v>0</v>
      </c>
      <c r="EO79" s="41">
        <f t="shared" si="64"/>
        <v>0</v>
      </c>
      <c r="EP79" s="41">
        <f t="shared" si="64"/>
        <v>0</v>
      </c>
      <c r="EQ79" s="41">
        <f t="shared" si="64"/>
        <v>0</v>
      </c>
      <c r="ER79" s="41">
        <f t="shared" si="64"/>
        <v>0</v>
      </c>
      <c r="ES79" s="41">
        <f t="shared" ref="ES79:HD79" si="65">IF(ES$7="",0,SUM(ES80:ES82))</f>
        <v>0</v>
      </c>
      <c r="ET79" s="41">
        <f t="shared" si="65"/>
        <v>0</v>
      </c>
      <c r="EU79" s="41">
        <f t="shared" si="65"/>
        <v>0</v>
      </c>
      <c r="EV79" s="41">
        <f t="shared" si="65"/>
        <v>0</v>
      </c>
      <c r="EW79" s="41">
        <f t="shared" si="65"/>
        <v>0</v>
      </c>
      <c r="EX79" s="41">
        <f t="shared" si="65"/>
        <v>0</v>
      </c>
      <c r="EY79" s="41">
        <f t="shared" si="65"/>
        <v>0</v>
      </c>
      <c r="EZ79" s="41">
        <f t="shared" si="65"/>
        <v>0</v>
      </c>
      <c r="FA79" s="41">
        <f t="shared" si="65"/>
        <v>0</v>
      </c>
      <c r="FB79" s="41">
        <f t="shared" si="65"/>
        <v>0</v>
      </c>
      <c r="FC79" s="41">
        <f t="shared" si="65"/>
        <v>0</v>
      </c>
      <c r="FD79" s="41">
        <f t="shared" si="65"/>
        <v>0</v>
      </c>
      <c r="FE79" s="41">
        <f t="shared" si="65"/>
        <v>0</v>
      </c>
      <c r="FF79" s="41">
        <f t="shared" si="65"/>
        <v>0</v>
      </c>
      <c r="FG79" s="41">
        <f t="shared" si="65"/>
        <v>0</v>
      </c>
      <c r="FH79" s="41">
        <f t="shared" si="65"/>
        <v>0</v>
      </c>
      <c r="FI79" s="41">
        <f t="shared" si="65"/>
        <v>0</v>
      </c>
      <c r="FJ79" s="41">
        <f t="shared" si="65"/>
        <v>0</v>
      </c>
      <c r="FK79" s="41">
        <f t="shared" si="65"/>
        <v>0</v>
      </c>
      <c r="FL79" s="41">
        <f t="shared" si="65"/>
        <v>0</v>
      </c>
      <c r="FM79" s="41">
        <f t="shared" si="65"/>
        <v>0</v>
      </c>
      <c r="FN79" s="41">
        <f t="shared" si="65"/>
        <v>0</v>
      </c>
      <c r="FO79" s="41">
        <f t="shared" si="65"/>
        <v>0</v>
      </c>
      <c r="FP79" s="41">
        <f t="shared" si="65"/>
        <v>0</v>
      </c>
      <c r="FQ79" s="41">
        <f t="shared" si="65"/>
        <v>0</v>
      </c>
      <c r="FR79" s="41">
        <f t="shared" si="65"/>
        <v>0</v>
      </c>
      <c r="FS79" s="41">
        <f t="shared" si="65"/>
        <v>0</v>
      </c>
      <c r="FT79" s="41">
        <f t="shared" si="65"/>
        <v>0</v>
      </c>
      <c r="FU79" s="41">
        <f t="shared" si="65"/>
        <v>0</v>
      </c>
      <c r="FV79" s="41">
        <f t="shared" si="65"/>
        <v>0</v>
      </c>
      <c r="FW79" s="41">
        <f t="shared" si="65"/>
        <v>0</v>
      </c>
      <c r="FX79" s="41">
        <f t="shared" si="65"/>
        <v>0</v>
      </c>
      <c r="FY79" s="41">
        <f t="shared" si="65"/>
        <v>0</v>
      </c>
      <c r="FZ79" s="41">
        <f t="shared" si="65"/>
        <v>0</v>
      </c>
      <c r="GA79" s="41">
        <f t="shared" si="65"/>
        <v>0</v>
      </c>
      <c r="GB79" s="41">
        <f t="shared" si="65"/>
        <v>0</v>
      </c>
      <c r="GC79" s="41">
        <f t="shared" si="65"/>
        <v>0</v>
      </c>
      <c r="GD79" s="41">
        <f t="shared" si="65"/>
        <v>0</v>
      </c>
      <c r="GE79" s="41">
        <f t="shared" si="65"/>
        <v>0</v>
      </c>
      <c r="GF79" s="41">
        <f t="shared" si="65"/>
        <v>0</v>
      </c>
      <c r="GG79" s="41">
        <f t="shared" si="65"/>
        <v>0</v>
      </c>
      <c r="GH79" s="41">
        <f t="shared" si="65"/>
        <v>0</v>
      </c>
      <c r="GI79" s="41">
        <f t="shared" si="65"/>
        <v>0</v>
      </c>
      <c r="GJ79" s="41">
        <f t="shared" si="65"/>
        <v>0</v>
      </c>
      <c r="GK79" s="41">
        <f t="shared" si="65"/>
        <v>0</v>
      </c>
      <c r="GL79" s="41">
        <f t="shared" si="65"/>
        <v>0</v>
      </c>
      <c r="GM79" s="41">
        <f t="shared" si="65"/>
        <v>0</v>
      </c>
      <c r="GN79" s="41">
        <f t="shared" si="65"/>
        <v>0</v>
      </c>
      <c r="GO79" s="41">
        <f t="shared" si="65"/>
        <v>0</v>
      </c>
      <c r="GP79" s="41">
        <f t="shared" si="65"/>
        <v>0</v>
      </c>
      <c r="GQ79" s="41">
        <f t="shared" si="65"/>
        <v>0</v>
      </c>
      <c r="GR79" s="41">
        <f t="shared" si="65"/>
        <v>0</v>
      </c>
      <c r="GS79" s="41">
        <f t="shared" si="65"/>
        <v>0</v>
      </c>
      <c r="GT79" s="41">
        <f t="shared" si="65"/>
        <v>0</v>
      </c>
      <c r="GU79" s="41">
        <f t="shared" si="65"/>
        <v>0</v>
      </c>
      <c r="GV79" s="41">
        <f t="shared" si="65"/>
        <v>0</v>
      </c>
      <c r="GW79" s="41">
        <f t="shared" si="65"/>
        <v>0</v>
      </c>
      <c r="GX79" s="41">
        <f t="shared" si="65"/>
        <v>0</v>
      </c>
      <c r="GY79" s="41">
        <f t="shared" si="65"/>
        <v>0</v>
      </c>
      <c r="GZ79" s="41">
        <f t="shared" si="65"/>
        <v>0</v>
      </c>
      <c r="HA79" s="41">
        <f t="shared" si="65"/>
        <v>0</v>
      </c>
      <c r="HB79" s="41">
        <f t="shared" si="65"/>
        <v>0</v>
      </c>
      <c r="HC79" s="41">
        <f t="shared" si="65"/>
        <v>0</v>
      </c>
      <c r="HD79" s="41">
        <f t="shared" si="65"/>
        <v>0</v>
      </c>
      <c r="HE79" s="41">
        <f t="shared" ref="HE79:JP79" si="66">IF(HE$7="",0,SUM(HE80:HE82))</f>
        <v>0</v>
      </c>
      <c r="HF79" s="41">
        <f t="shared" si="66"/>
        <v>0</v>
      </c>
      <c r="HG79" s="41">
        <f t="shared" si="66"/>
        <v>0</v>
      </c>
      <c r="HH79" s="41">
        <f t="shared" si="66"/>
        <v>0</v>
      </c>
      <c r="HI79" s="41">
        <f t="shared" si="66"/>
        <v>0</v>
      </c>
      <c r="HJ79" s="41">
        <f t="shared" si="66"/>
        <v>0</v>
      </c>
      <c r="HK79" s="41">
        <f t="shared" si="66"/>
        <v>0</v>
      </c>
      <c r="HL79" s="41">
        <f t="shared" si="66"/>
        <v>0</v>
      </c>
      <c r="HM79" s="41">
        <f t="shared" si="66"/>
        <v>0</v>
      </c>
      <c r="HN79" s="41">
        <f t="shared" si="66"/>
        <v>0</v>
      </c>
      <c r="HO79" s="41">
        <f t="shared" si="66"/>
        <v>0</v>
      </c>
      <c r="HP79" s="41">
        <f t="shared" si="66"/>
        <v>0</v>
      </c>
      <c r="HQ79" s="41">
        <f t="shared" si="66"/>
        <v>0</v>
      </c>
      <c r="HR79" s="41">
        <f t="shared" si="66"/>
        <v>0</v>
      </c>
      <c r="HS79" s="41">
        <f t="shared" si="66"/>
        <v>0</v>
      </c>
      <c r="HT79" s="41">
        <f t="shared" si="66"/>
        <v>0</v>
      </c>
      <c r="HU79" s="41">
        <f t="shared" si="66"/>
        <v>0</v>
      </c>
      <c r="HV79" s="41">
        <f t="shared" si="66"/>
        <v>0</v>
      </c>
      <c r="HW79" s="41">
        <f t="shared" si="66"/>
        <v>0</v>
      </c>
      <c r="HX79" s="41">
        <f t="shared" si="66"/>
        <v>0</v>
      </c>
      <c r="HY79" s="41">
        <f t="shared" si="66"/>
        <v>0</v>
      </c>
      <c r="HZ79" s="41">
        <f t="shared" si="66"/>
        <v>0</v>
      </c>
      <c r="IA79" s="41">
        <f t="shared" si="66"/>
        <v>0</v>
      </c>
      <c r="IB79" s="41">
        <f t="shared" si="66"/>
        <v>0</v>
      </c>
      <c r="IC79" s="41">
        <f t="shared" si="66"/>
        <v>0</v>
      </c>
      <c r="ID79" s="41">
        <f t="shared" si="66"/>
        <v>0</v>
      </c>
      <c r="IE79" s="41">
        <f t="shared" si="66"/>
        <v>0</v>
      </c>
      <c r="IF79" s="41">
        <f t="shared" si="66"/>
        <v>0</v>
      </c>
      <c r="IG79" s="41">
        <f t="shared" si="66"/>
        <v>0</v>
      </c>
      <c r="IH79" s="41">
        <f t="shared" si="66"/>
        <v>0</v>
      </c>
      <c r="II79" s="41">
        <f t="shared" si="66"/>
        <v>0</v>
      </c>
      <c r="IJ79" s="41">
        <f t="shared" si="66"/>
        <v>0</v>
      </c>
      <c r="IK79" s="41">
        <f t="shared" si="66"/>
        <v>0</v>
      </c>
      <c r="IL79" s="41">
        <f t="shared" si="66"/>
        <v>0</v>
      </c>
      <c r="IM79" s="41">
        <f t="shared" si="66"/>
        <v>0</v>
      </c>
      <c r="IN79" s="41">
        <f t="shared" si="66"/>
        <v>0</v>
      </c>
      <c r="IO79" s="41">
        <f t="shared" si="66"/>
        <v>0</v>
      </c>
      <c r="IP79" s="41">
        <f t="shared" si="66"/>
        <v>0</v>
      </c>
      <c r="IQ79" s="41">
        <f t="shared" si="66"/>
        <v>0</v>
      </c>
      <c r="IR79" s="41">
        <f t="shared" si="66"/>
        <v>0</v>
      </c>
      <c r="IS79" s="41">
        <f t="shared" si="66"/>
        <v>0</v>
      </c>
      <c r="IT79" s="41">
        <f t="shared" si="66"/>
        <v>0</v>
      </c>
      <c r="IU79" s="41">
        <f t="shared" si="66"/>
        <v>0</v>
      </c>
      <c r="IV79" s="41">
        <f t="shared" si="66"/>
        <v>0</v>
      </c>
      <c r="IW79" s="41">
        <f t="shared" si="66"/>
        <v>0</v>
      </c>
      <c r="IX79" s="41">
        <f t="shared" si="66"/>
        <v>0</v>
      </c>
      <c r="IY79" s="41">
        <f t="shared" si="66"/>
        <v>0</v>
      </c>
      <c r="IZ79" s="41">
        <f t="shared" si="66"/>
        <v>0</v>
      </c>
      <c r="JA79" s="41">
        <f t="shared" si="66"/>
        <v>0</v>
      </c>
      <c r="JB79" s="41">
        <f t="shared" si="66"/>
        <v>0</v>
      </c>
      <c r="JC79" s="41">
        <f t="shared" si="66"/>
        <v>0</v>
      </c>
      <c r="JD79" s="41">
        <f t="shared" si="66"/>
        <v>0</v>
      </c>
      <c r="JE79" s="41">
        <f t="shared" si="66"/>
        <v>0</v>
      </c>
      <c r="JF79" s="41">
        <f t="shared" si="66"/>
        <v>0</v>
      </c>
      <c r="JG79" s="41">
        <f t="shared" si="66"/>
        <v>0</v>
      </c>
      <c r="JH79" s="41">
        <f t="shared" si="66"/>
        <v>0</v>
      </c>
      <c r="JI79" s="41">
        <f t="shared" si="66"/>
        <v>0</v>
      </c>
      <c r="JJ79" s="41">
        <f t="shared" si="66"/>
        <v>0</v>
      </c>
      <c r="JK79" s="41">
        <f t="shared" si="66"/>
        <v>0</v>
      </c>
      <c r="JL79" s="41">
        <f t="shared" si="66"/>
        <v>0</v>
      </c>
      <c r="JM79" s="41">
        <f t="shared" si="66"/>
        <v>0</v>
      </c>
      <c r="JN79" s="41">
        <f t="shared" si="66"/>
        <v>0</v>
      </c>
      <c r="JO79" s="41">
        <f t="shared" si="66"/>
        <v>0</v>
      </c>
      <c r="JP79" s="41">
        <f t="shared" si="66"/>
        <v>0</v>
      </c>
      <c r="JQ79" s="41">
        <f t="shared" ref="JQ79:KV79" si="67">IF(JQ$7="",0,SUM(JQ80:JQ82))</f>
        <v>0</v>
      </c>
      <c r="JR79" s="41">
        <f t="shared" si="67"/>
        <v>0</v>
      </c>
      <c r="JS79" s="41">
        <f t="shared" si="67"/>
        <v>0</v>
      </c>
      <c r="JT79" s="41">
        <f t="shared" si="67"/>
        <v>0</v>
      </c>
      <c r="JU79" s="41">
        <f t="shared" si="67"/>
        <v>0</v>
      </c>
      <c r="JV79" s="41">
        <f t="shared" si="67"/>
        <v>0</v>
      </c>
      <c r="JW79" s="41">
        <f t="shared" si="67"/>
        <v>0</v>
      </c>
      <c r="JX79" s="41">
        <f t="shared" si="67"/>
        <v>0</v>
      </c>
      <c r="JY79" s="41">
        <f t="shared" si="67"/>
        <v>0</v>
      </c>
      <c r="JZ79" s="41">
        <f t="shared" si="67"/>
        <v>0</v>
      </c>
      <c r="KA79" s="41">
        <f t="shared" si="67"/>
        <v>0</v>
      </c>
      <c r="KB79" s="41">
        <f t="shared" si="67"/>
        <v>0</v>
      </c>
      <c r="KC79" s="41">
        <f t="shared" si="67"/>
        <v>0</v>
      </c>
      <c r="KD79" s="41">
        <f t="shared" si="67"/>
        <v>0</v>
      </c>
      <c r="KE79" s="41">
        <f t="shared" si="67"/>
        <v>0</v>
      </c>
      <c r="KF79" s="41">
        <f t="shared" si="67"/>
        <v>0</v>
      </c>
      <c r="KG79" s="41">
        <f t="shared" si="67"/>
        <v>0</v>
      </c>
      <c r="KH79" s="41">
        <f t="shared" si="67"/>
        <v>0</v>
      </c>
      <c r="KI79" s="41">
        <f t="shared" si="67"/>
        <v>0</v>
      </c>
      <c r="KJ79" s="41">
        <f t="shared" si="67"/>
        <v>0</v>
      </c>
      <c r="KK79" s="41">
        <f t="shared" si="67"/>
        <v>0</v>
      </c>
      <c r="KL79" s="41">
        <f t="shared" si="67"/>
        <v>0</v>
      </c>
      <c r="KM79" s="41">
        <f t="shared" si="67"/>
        <v>0</v>
      </c>
      <c r="KN79" s="41">
        <f t="shared" si="67"/>
        <v>0</v>
      </c>
      <c r="KO79" s="41">
        <f t="shared" si="67"/>
        <v>0</v>
      </c>
      <c r="KP79" s="41">
        <f t="shared" si="67"/>
        <v>0</v>
      </c>
      <c r="KQ79" s="41">
        <f t="shared" si="67"/>
        <v>0</v>
      </c>
      <c r="KR79" s="41">
        <f t="shared" si="67"/>
        <v>0</v>
      </c>
      <c r="KS79" s="41">
        <f t="shared" si="67"/>
        <v>0</v>
      </c>
      <c r="KT79" s="41">
        <f t="shared" si="67"/>
        <v>0</v>
      </c>
      <c r="KU79" s="41">
        <f t="shared" si="67"/>
        <v>0</v>
      </c>
      <c r="KV79" s="41">
        <f t="shared" si="67"/>
        <v>0</v>
      </c>
      <c r="KW79" s="3"/>
      <c r="KX79" s="3"/>
    </row>
    <row r="80" spans="1:310" x14ac:dyDescent="0.25">
      <c r="A80" s="1"/>
      <c r="B80" s="79"/>
      <c r="C80" s="79"/>
      <c r="D80" s="79"/>
      <c r="E80" s="43" t="str">
        <f>E79</f>
        <v>доход от паушальных взносов</v>
      </c>
      <c r="F80" s="1"/>
      <c r="G80" s="1"/>
      <c r="H80" s="11" t="str">
        <f>H79</f>
        <v>руб.</v>
      </c>
      <c r="I80" s="1"/>
      <c r="J80" s="1"/>
      <c r="K80" s="43" t="str">
        <f>справочники!$U$11</f>
        <v>постоянные-франшиза</v>
      </c>
      <c r="L80" s="1"/>
      <c r="M80" s="5"/>
      <c r="N80" s="45"/>
      <c r="O80" s="19"/>
      <c r="P80" s="1"/>
      <c r="Q80" s="1"/>
      <c r="R80" s="45">
        <f t="shared" si="62"/>
        <v>67500000</v>
      </c>
      <c r="S80" s="1"/>
      <c r="T80" s="232"/>
      <c r="U80" s="40">
        <f>IF(U$7="",0,U12*условия!$V$86)</f>
        <v>1350000</v>
      </c>
      <c r="V80" s="40">
        <f>IF(V$7="",0,V12*условия!$V$86)</f>
        <v>1462500</v>
      </c>
      <c r="W80" s="40">
        <f>IF(W$7="",0,W12*условия!$V$86)</f>
        <v>1575000</v>
      </c>
      <c r="X80" s="40">
        <f>IF(X$7="",0,X12*условия!$V$86)</f>
        <v>1687500</v>
      </c>
      <c r="Y80" s="40">
        <f>IF(Y$7="",0,Y12*условия!$V$86)</f>
        <v>1800000</v>
      </c>
      <c r="Z80" s="40">
        <f>IF(Z$7="",0,Z12*условия!$V$86)</f>
        <v>1912500</v>
      </c>
      <c r="AA80" s="40">
        <f>IF(AA$7="",0,AA12*условия!$V$86)</f>
        <v>2025000</v>
      </c>
      <c r="AB80" s="40">
        <f>IF(AB$7="",0,AB12*условия!$V$86)</f>
        <v>2137500</v>
      </c>
      <c r="AC80" s="40">
        <f>IF(AC$7="",0,AC12*условия!$V$86)</f>
        <v>2250000</v>
      </c>
      <c r="AD80" s="40">
        <f>IF(AD$7="",0,AD12*условия!$V$86)</f>
        <v>2362500</v>
      </c>
      <c r="AE80" s="40">
        <f>IF(AE$7="",0,AE12*условия!$V$86)</f>
        <v>2475000</v>
      </c>
      <c r="AF80" s="40">
        <f>IF(AF$7="",0,AF12*условия!$V$86)</f>
        <v>2587500</v>
      </c>
      <c r="AG80" s="40">
        <f>IF(AG$7="",0,AG12*условия!$V$86)</f>
        <v>2700000</v>
      </c>
      <c r="AH80" s="40">
        <f>IF(AH$7="",0,AH12*условия!$V$86)</f>
        <v>2812500</v>
      </c>
      <c r="AI80" s="40">
        <f>IF(AI$7="",0,AI12*условия!$V$86)</f>
        <v>2925000</v>
      </c>
      <c r="AJ80" s="40">
        <f>IF(AJ$7="",0,AJ12*условия!$V$86)</f>
        <v>3037500</v>
      </c>
      <c r="AK80" s="40">
        <f>IF(AK$7="",0,AK12*условия!$V$86)</f>
        <v>3150000</v>
      </c>
      <c r="AL80" s="40">
        <f>IF(AL$7="",0,AL12*условия!$V$86)</f>
        <v>3262500</v>
      </c>
      <c r="AM80" s="40">
        <f>IF(AM$7="",0,AM12*условия!$V$86)</f>
        <v>3375000</v>
      </c>
      <c r="AN80" s="40">
        <f>IF(AN$7="",0,AN12*условия!$V$86)</f>
        <v>3487500</v>
      </c>
      <c r="AO80" s="40">
        <f>IF(AO$7="",0,AO12*условия!$V$86)</f>
        <v>3600000</v>
      </c>
      <c r="AP80" s="40">
        <f>IF(AP$7="",0,AP12*условия!$V$86)</f>
        <v>3712500</v>
      </c>
      <c r="AQ80" s="40">
        <f>IF(AQ$7="",0,AQ12*условия!$V$86)</f>
        <v>3825000</v>
      </c>
      <c r="AR80" s="40">
        <f>IF(AR$7="",0,AR12*условия!$V$86)</f>
        <v>3937500</v>
      </c>
      <c r="AS80" s="40">
        <f>IF(AS$7="",0,AS12*условия!$V$86)</f>
        <v>4050000</v>
      </c>
      <c r="AT80" s="40">
        <f>IF(AT$7="",0,AT12*условия!$V$86)</f>
        <v>0</v>
      </c>
      <c r="AU80" s="40">
        <f>IF(AU$7="",0,AU12*условия!$V$86)</f>
        <v>0</v>
      </c>
      <c r="AV80" s="40">
        <f>IF(AV$7="",0,AV12*условия!$V$86)</f>
        <v>0</v>
      </c>
      <c r="AW80" s="40">
        <f>IF(AW$7="",0,AW12*условия!$V$86)</f>
        <v>0</v>
      </c>
      <c r="AX80" s="40">
        <f>IF(AX$7="",0,AX12*условия!$V$86)</f>
        <v>0</v>
      </c>
      <c r="AY80" s="40">
        <f>IF(AY$7="",0,AY12*условия!$V$86)</f>
        <v>0</v>
      </c>
      <c r="AZ80" s="40">
        <f>IF(AZ$7="",0,AZ12*условия!$V$86)</f>
        <v>0</v>
      </c>
      <c r="BA80" s="40">
        <f>IF(BA$7="",0,BA12*условия!$V$86)</f>
        <v>0</v>
      </c>
      <c r="BB80" s="40">
        <f>IF(BB$7="",0,BB12*условия!$V$86)</f>
        <v>0</v>
      </c>
      <c r="BC80" s="40">
        <f>IF(BC$7="",0,BC12*условия!$V$86)</f>
        <v>0</v>
      </c>
      <c r="BD80" s="40">
        <f>IF(BD$7="",0,BD12*условия!$V$86)</f>
        <v>0</v>
      </c>
      <c r="BE80" s="40">
        <f>IF(BE$7="",0,BE12*условия!$V$86)</f>
        <v>0</v>
      </c>
      <c r="BF80" s="40">
        <f>IF(BF$7="",0,BF12*условия!$V$86)</f>
        <v>0</v>
      </c>
      <c r="BG80" s="40">
        <f>IF(BG$7="",0,BG12*условия!$V$86)</f>
        <v>0</v>
      </c>
      <c r="BH80" s="40">
        <f>IF(BH$7="",0,BH12*условия!$V$86)</f>
        <v>0</v>
      </c>
      <c r="BI80" s="40">
        <f>IF(BI$7="",0,BI12*условия!$V$86)</f>
        <v>0</v>
      </c>
      <c r="BJ80" s="40">
        <f>IF(BJ$7="",0,BJ12*условия!$V$86)</f>
        <v>0</v>
      </c>
      <c r="BK80" s="40">
        <f>IF(BK$7="",0,BK12*условия!$V$86)</f>
        <v>0</v>
      </c>
      <c r="BL80" s="40">
        <f>IF(BL$7="",0,BL12*условия!$V$86)</f>
        <v>0</v>
      </c>
      <c r="BM80" s="40">
        <f>IF(BM$7="",0,BM12*условия!$V$86)</f>
        <v>0</v>
      </c>
      <c r="BN80" s="40">
        <f>IF(BN$7="",0,BN12*условия!$V$86)</f>
        <v>0</v>
      </c>
      <c r="BO80" s="40">
        <f>IF(BO$7="",0,BO12*условия!$V$86)</f>
        <v>0</v>
      </c>
      <c r="BP80" s="40">
        <f>IF(BP$7="",0,BP12*условия!$V$86)</f>
        <v>0</v>
      </c>
      <c r="BQ80" s="40">
        <f>IF(BQ$7="",0,BQ12*условия!$V$86)</f>
        <v>0</v>
      </c>
      <c r="BR80" s="40">
        <f>IF(BR$7="",0,BR12*условия!$V$86)</f>
        <v>0</v>
      </c>
      <c r="BS80" s="40">
        <f>IF(BS$7="",0,BS12*условия!$V$86)</f>
        <v>0</v>
      </c>
      <c r="BT80" s="40">
        <f>IF(BT$7="",0,BT12*условия!$V$86)</f>
        <v>0</v>
      </c>
      <c r="BU80" s="40">
        <f>IF(BU$7="",0,BU12*условия!$V$86)</f>
        <v>0</v>
      </c>
      <c r="BV80" s="40">
        <f>IF(BV$7="",0,BV12*условия!$V$86)</f>
        <v>0</v>
      </c>
      <c r="BW80" s="40">
        <f>IF(BW$7="",0,BW12*условия!$V$86)</f>
        <v>0</v>
      </c>
      <c r="BX80" s="40">
        <f>IF(BX$7="",0,BX12*условия!$V$86)</f>
        <v>0</v>
      </c>
      <c r="BY80" s="40">
        <f>IF(BY$7="",0,BY12*условия!$V$86)</f>
        <v>0</v>
      </c>
      <c r="BZ80" s="40">
        <f>IF(BZ$7="",0,BZ12*условия!$V$86)</f>
        <v>0</v>
      </c>
      <c r="CA80" s="40">
        <f>IF(CA$7="",0,CA12*условия!$V$86)</f>
        <v>0</v>
      </c>
      <c r="CB80" s="40">
        <f>IF(CB$7="",0,CB12*условия!$V$86)</f>
        <v>0</v>
      </c>
      <c r="CC80" s="40">
        <f>IF(CC$7="",0,CC12*условия!$V$86)</f>
        <v>0</v>
      </c>
      <c r="CD80" s="40">
        <f>IF(CD$7="",0,CD12*условия!$V$86)</f>
        <v>0</v>
      </c>
      <c r="CE80" s="40">
        <f>IF(CE$7="",0,CE12*условия!$V$86)</f>
        <v>0</v>
      </c>
      <c r="CF80" s="40">
        <f>IF(CF$7="",0,CF12*условия!$V$86)</f>
        <v>0</v>
      </c>
      <c r="CG80" s="40">
        <f>IF(CG$7="",0,CG12*условия!$V$86)</f>
        <v>0</v>
      </c>
      <c r="CH80" s="40">
        <f>IF(CH$7="",0,CH12*условия!$V$86)</f>
        <v>0</v>
      </c>
      <c r="CI80" s="40">
        <f>IF(CI$7="",0,CI12*условия!$V$86)</f>
        <v>0</v>
      </c>
      <c r="CJ80" s="40">
        <f>IF(CJ$7="",0,CJ12*условия!$V$86)</f>
        <v>0</v>
      </c>
      <c r="CK80" s="40">
        <f>IF(CK$7="",0,CK12*условия!$V$86)</f>
        <v>0</v>
      </c>
      <c r="CL80" s="40">
        <f>IF(CL$7="",0,CL12*условия!$V$86)</f>
        <v>0</v>
      </c>
      <c r="CM80" s="40">
        <f>IF(CM$7="",0,CM12*условия!$V$86)</f>
        <v>0</v>
      </c>
      <c r="CN80" s="40">
        <f>IF(CN$7="",0,CN12*условия!$V$86)</f>
        <v>0</v>
      </c>
      <c r="CO80" s="40">
        <f>IF(CO$7="",0,CO12*условия!$V$86)</f>
        <v>0</v>
      </c>
      <c r="CP80" s="40">
        <f>IF(CP$7="",0,CP12*условия!$V$86)</f>
        <v>0</v>
      </c>
      <c r="CQ80" s="40">
        <f>IF(CQ$7="",0,CQ12*условия!$V$86)</f>
        <v>0</v>
      </c>
      <c r="CR80" s="40">
        <f>IF(CR$7="",0,CR12*условия!$V$86)</f>
        <v>0</v>
      </c>
      <c r="CS80" s="40">
        <f>IF(CS$7="",0,CS12*условия!$V$86)</f>
        <v>0</v>
      </c>
      <c r="CT80" s="40">
        <f>IF(CT$7="",0,CT12*условия!$V$86)</f>
        <v>0</v>
      </c>
      <c r="CU80" s="40">
        <f>IF(CU$7="",0,CU12*условия!$V$86)</f>
        <v>0</v>
      </c>
      <c r="CV80" s="40">
        <f>IF(CV$7="",0,CV12*условия!$V$86)</f>
        <v>0</v>
      </c>
      <c r="CW80" s="40">
        <f>IF(CW$7="",0,CW12*условия!$V$86)</f>
        <v>0</v>
      </c>
      <c r="CX80" s="40">
        <f>IF(CX$7="",0,CX12*условия!$V$86)</f>
        <v>0</v>
      </c>
      <c r="CY80" s="40">
        <f>IF(CY$7="",0,CY12*условия!$V$86)</f>
        <v>0</v>
      </c>
      <c r="CZ80" s="40">
        <f>IF(CZ$7="",0,CZ12*условия!$V$86)</f>
        <v>0</v>
      </c>
      <c r="DA80" s="40">
        <f>IF(DA$7="",0,DA12*условия!$V$86)</f>
        <v>0</v>
      </c>
      <c r="DB80" s="40">
        <f>IF(DB$7="",0,DB12*условия!$V$86)</f>
        <v>0</v>
      </c>
      <c r="DC80" s="40">
        <f>IF(DC$7="",0,DC12*условия!$V$86)</f>
        <v>0</v>
      </c>
      <c r="DD80" s="40">
        <f>IF(DD$7="",0,DD12*условия!$V$86)</f>
        <v>0</v>
      </c>
      <c r="DE80" s="40">
        <f>IF(DE$7="",0,DE12*условия!$V$86)</f>
        <v>0</v>
      </c>
      <c r="DF80" s="40">
        <f>IF(DF$7="",0,DF12*условия!$V$86)</f>
        <v>0</v>
      </c>
      <c r="DG80" s="40">
        <f>IF(DG$7="",0,DG12*условия!$V$86)</f>
        <v>0</v>
      </c>
      <c r="DH80" s="40">
        <f>IF(DH$7="",0,DH12*условия!$V$86)</f>
        <v>0</v>
      </c>
      <c r="DI80" s="40">
        <f>IF(DI$7="",0,DI12*условия!$V$86)</f>
        <v>0</v>
      </c>
      <c r="DJ80" s="40">
        <f>IF(DJ$7="",0,DJ12*условия!$V$86)</f>
        <v>0</v>
      </c>
      <c r="DK80" s="40">
        <f>IF(DK$7="",0,DK12*условия!$V$86)</f>
        <v>0</v>
      </c>
      <c r="DL80" s="40">
        <f>IF(DL$7="",0,DL12*условия!$V$86)</f>
        <v>0</v>
      </c>
      <c r="DM80" s="40">
        <f>IF(DM$7="",0,DM12*условия!$V$86)</f>
        <v>0</v>
      </c>
      <c r="DN80" s="40">
        <f>IF(DN$7="",0,DN12*условия!$V$86)</f>
        <v>0</v>
      </c>
      <c r="DO80" s="40">
        <f>IF(DO$7="",0,DO12*условия!$V$86)</f>
        <v>0</v>
      </c>
      <c r="DP80" s="40">
        <f>IF(DP$7="",0,DP12*условия!$V$86)</f>
        <v>0</v>
      </c>
      <c r="DQ80" s="40">
        <f>IF(DQ$7="",0,DQ12*условия!$V$86)</f>
        <v>0</v>
      </c>
      <c r="DR80" s="40">
        <f>IF(DR$7="",0,DR12*условия!$V$86)</f>
        <v>0</v>
      </c>
      <c r="DS80" s="40">
        <f>IF(DS$7="",0,DS12*условия!$V$86)</f>
        <v>0</v>
      </c>
      <c r="DT80" s="40">
        <f>IF(DT$7="",0,DT12*условия!$V$86)</f>
        <v>0</v>
      </c>
      <c r="DU80" s="40">
        <f>IF(DU$7="",0,DU12*условия!$V$86)</f>
        <v>0</v>
      </c>
      <c r="DV80" s="40">
        <f>IF(DV$7="",0,DV12*условия!$V$86)</f>
        <v>0</v>
      </c>
      <c r="DW80" s="40">
        <f>IF(DW$7="",0,DW12*условия!$V$86)</f>
        <v>0</v>
      </c>
      <c r="DX80" s="40">
        <f>IF(DX$7="",0,DX12*условия!$V$86)</f>
        <v>0</v>
      </c>
      <c r="DY80" s="40">
        <f>IF(DY$7="",0,DY12*условия!$V$86)</f>
        <v>0</v>
      </c>
      <c r="DZ80" s="40">
        <f>IF(DZ$7="",0,DZ12*условия!$V$86)</f>
        <v>0</v>
      </c>
      <c r="EA80" s="40">
        <f>IF(EA$7="",0,EA12*условия!$V$86)</f>
        <v>0</v>
      </c>
      <c r="EB80" s="40">
        <f>IF(EB$7="",0,EB12*условия!$V$86)</f>
        <v>0</v>
      </c>
      <c r="EC80" s="40">
        <f>IF(EC$7="",0,EC12*условия!$V$86)</f>
        <v>0</v>
      </c>
      <c r="ED80" s="40">
        <f>IF(ED$7="",0,ED12*условия!$V$86)</f>
        <v>0</v>
      </c>
      <c r="EE80" s="40">
        <f>IF(EE$7="",0,EE12*условия!$V$86)</f>
        <v>0</v>
      </c>
      <c r="EF80" s="40">
        <f>IF(EF$7="",0,EF12*условия!$V$86)</f>
        <v>0</v>
      </c>
      <c r="EG80" s="40">
        <f>IF(EG$7="",0,EG12*условия!$V$86)</f>
        <v>0</v>
      </c>
      <c r="EH80" s="40">
        <f>IF(EH$7="",0,EH12*условия!$V$86)</f>
        <v>0</v>
      </c>
      <c r="EI80" s="40">
        <f>IF(EI$7="",0,EI12*условия!$V$86)</f>
        <v>0</v>
      </c>
      <c r="EJ80" s="40">
        <f>IF(EJ$7="",0,EJ12*условия!$V$86)</f>
        <v>0</v>
      </c>
      <c r="EK80" s="40">
        <f>IF(EK$7="",0,EK12*условия!$V$86)</f>
        <v>0</v>
      </c>
      <c r="EL80" s="40">
        <f>IF(EL$7="",0,EL12*условия!$V$86)</f>
        <v>0</v>
      </c>
      <c r="EM80" s="40">
        <f>IF(EM$7="",0,EM12*условия!$V$86)</f>
        <v>0</v>
      </c>
      <c r="EN80" s="40">
        <f>IF(EN$7="",0,EN12*условия!$V$86)</f>
        <v>0</v>
      </c>
      <c r="EO80" s="40">
        <f>IF(EO$7="",0,EO12*условия!$V$86)</f>
        <v>0</v>
      </c>
      <c r="EP80" s="40">
        <f>IF(EP$7="",0,EP12*условия!$V$86)</f>
        <v>0</v>
      </c>
      <c r="EQ80" s="40">
        <f>IF(EQ$7="",0,EQ12*условия!$V$86)</f>
        <v>0</v>
      </c>
      <c r="ER80" s="40">
        <f>IF(ER$7="",0,ER12*условия!$V$86)</f>
        <v>0</v>
      </c>
      <c r="ES80" s="40">
        <f>IF(ES$7="",0,ES12*условия!$V$86)</f>
        <v>0</v>
      </c>
      <c r="ET80" s="40">
        <f>IF(ET$7="",0,ET12*условия!$V$86)</f>
        <v>0</v>
      </c>
      <c r="EU80" s="40">
        <f>IF(EU$7="",0,EU12*условия!$V$86)</f>
        <v>0</v>
      </c>
      <c r="EV80" s="40">
        <f>IF(EV$7="",0,EV12*условия!$V$86)</f>
        <v>0</v>
      </c>
      <c r="EW80" s="40">
        <f>IF(EW$7="",0,EW12*условия!$V$86)</f>
        <v>0</v>
      </c>
      <c r="EX80" s="40">
        <f>IF(EX$7="",0,EX12*условия!$V$86)</f>
        <v>0</v>
      </c>
      <c r="EY80" s="40">
        <f>IF(EY$7="",0,EY12*условия!$V$86)</f>
        <v>0</v>
      </c>
      <c r="EZ80" s="40">
        <f>IF(EZ$7="",0,EZ12*условия!$V$86)</f>
        <v>0</v>
      </c>
      <c r="FA80" s="40">
        <f>IF(FA$7="",0,FA12*условия!$V$86)</f>
        <v>0</v>
      </c>
      <c r="FB80" s="40">
        <f>IF(FB$7="",0,FB12*условия!$V$86)</f>
        <v>0</v>
      </c>
      <c r="FC80" s="40">
        <f>IF(FC$7="",0,FC12*условия!$V$86)</f>
        <v>0</v>
      </c>
      <c r="FD80" s="40">
        <f>IF(FD$7="",0,FD12*условия!$V$86)</f>
        <v>0</v>
      </c>
      <c r="FE80" s="40">
        <f>IF(FE$7="",0,FE12*условия!$V$86)</f>
        <v>0</v>
      </c>
      <c r="FF80" s="40">
        <f>IF(FF$7="",0,FF12*условия!$V$86)</f>
        <v>0</v>
      </c>
      <c r="FG80" s="40">
        <f>IF(FG$7="",0,FG12*условия!$V$86)</f>
        <v>0</v>
      </c>
      <c r="FH80" s="40">
        <f>IF(FH$7="",0,FH12*условия!$V$86)</f>
        <v>0</v>
      </c>
      <c r="FI80" s="40">
        <f>IF(FI$7="",0,FI12*условия!$V$86)</f>
        <v>0</v>
      </c>
      <c r="FJ80" s="40">
        <f>IF(FJ$7="",0,FJ12*условия!$V$86)</f>
        <v>0</v>
      </c>
      <c r="FK80" s="40">
        <f>IF(FK$7="",0,FK12*условия!$V$86)</f>
        <v>0</v>
      </c>
      <c r="FL80" s="40">
        <f>IF(FL$7="",0,FL12*условия!$V$86)</f>
        <v>0</v>
      </c>
      <c r="FM80" s="40">
        <f>IF(FM$7="",0,FM12*условия!$V$86)</f>
        <v>0</v>
      </c>
      <c r="FN80" s="40">
        <f>IF(FN$7="",0,FN12*условия!$V$86)</f>
        <v>0</v>
      </c>
      <c r="FO80" s="40">
        <f>IF(FO$7="",0,FO12*условия!$V$86)</f>
        <v>0</v>
      </c>
      <c r="FP80" s="40">
        <f>IF(FP$7="",0,FP12*условия!$V$86)</f>
        <v>0</v>
      </c>
      <c r="FQ80" s="40">
        <f>IF(FQ$7="",0,FQ12*условия!$V$86)</f>
        <v>0</v>
      </c>
      <c r="FR80" s="40">
        <f>IF(FR$7="",0,FR12*условия!$V$86)</f>
        <v>0</v>
      </c>
      <c r="FS80" s="40">
        <f>IF(FS$7="",0,FS12*условия!$V$86)</f>
        <v>0</v>
      </c>
      <c r="FT80" s="40">
        <f>IF(FT$7="",0,FT12*условия!$V$86)</f>
        <v>0</v>
      </c>
      <c r="FU80" s="40">
        <f>IF(FU$7="",0,FU12*условия!$V$86)</f>
        <v>0</v>
      </c>
      <c r="FV80" s="40">
        <f>IF(FV$7="",0,FV12*условия!$V$86)</f>
        <v>0</v>
      </c>
      <c r="FW80" s="40">
        <f>IF(FW$7="",0,FW12*условия!$V$86)</f>
        <v>0</v>
      </c>
      <c r="FX80" s="40">
        <f>IF(FX$7="",0,FX12*условия!$V$86)</f>
        <v>0</v>
      </c>
      <c r="FY80" s="40">
        <f>IF(FY$7="",0,FY12*условия!$V$86)</f>
        <v>0</v>
      </c>
      <c r="FZ80" s="40">
        <f>IF(FZ$7="",0,FZ12*условия!$V$86)</f>
        <v>0</v>
      </c>
      <c r="GA80" s="40">
        <f>IF(GA$7="",0,GA12*условия!$V$86)</f>
        <v>0</v>
      </c>
      <c r="GB80" s="40">
        <f>IF(GB$7="",0,GB12*условия!$V$86)</f>
        <v>0</v>
      </c>
      <c r="GC80" s="40">
        <f>IF(GC$7="",0,GC12*условия!$V$86)</f>
        <v>0</v>
      </c>
      <c r="GD80" s="40">
        <f>IF(GD$7="",0,GD12*условия!$V$86)</f>
        <v>0</v>
      </c>
      <c r="GE80" s="40">
        <f>IF(GE$7="",0,GE12*условия!$V$86)</f>
        <v>0</v>
      </c>
      <c r="GF80" s="40">
        <f>IF(GF$7="",0,GF12*условия!$V$86)</f>
        <v>0</v>
      </c>
      <c r="GG80" s="40">
        <f>IF(GG$7="",0,GG12*условия!$V$86)</f>
        <v>0</v>
      </c>
      <c r="GH80" s="40">
        <f>IF(GH$7="",0,GH12*условия!$V$86)</f>
        <v>0</v>
      </c>
      <c r="GI80" s="40">
        <f>IF(GI$7="",0,GI12*условия!$V$86)</f>
        <v>0</v>
      </c>
      <c r="GJ80" s="40">
        <f>IF(GJ$7="",0,GJ12*условия!$V$86)</f>
        <v>0</v>
      </c>
      <c r="GK80" s="40">
        <f>IF(GK$7="",0,GK12*условия!$V$86)</f>
        <v>0</v>
      </c>
      <c r="GL80" s="40">
        <f>IF(GL$7="",0,GL12*условия!$V$86)</f>
        <v>0</v>
      </c>
      <c r="GM80" s="40">
        <f>IF(GM$7="",0,GM12*условия!$V$86)</f>
        <v>0</v>
      </c>
      <c r="GN80" s="40">
        <f>IF(GN$7="",0,GN12*условия!$V$86)</f>
        <v>0</v>
      </c>
      <c r="GO80" s="40">
        <f>IF(GO$7="",0,GO12*условия!$V$86)</f>
        <v>0</v>
      </c>
      <c r="GP80" s="40">
        <f>IF(GP$7="",0,GP12*условия!$V$86)</f>
        <v>0</v>
      </c>
      <c r="GQ80" s="40">
        <f>IF(GQ$7="",0,GQ12*условия!$V$86)</f>
        <v>0</v>
      </c>
      <c r="GR80" s="40">
        <f>IF(GR$7="",0,GR12*условия!$V$86)</f>
        <v>0</v>
      </c>
      <c r="GS80" s="40">
        <f>IF(GS$7="",0,GS12*условия!$V$86)</f>
        <v>0</v>
      </c>
      <c r="GT80" s="40">
        <f>IF(GT$7="",0,GT12*условия!$V$86)</f>
        <v>0</v>
      </c>
      <c r="GU80" s="40">
        <f>IF(GU$7="",0,GU12*условия!$V$86)</f>
        <v>0</v>
      </c>
      <c r="GV80" s="40">
        <f>IF(GV$7="",0,GV12*условия!$V$86)</f>
        <v>0</v>
      </c>
      <c r="GW80" s="40">
        <f>IF(GW$7="",0,GW12*условия!$V$86)</f>
        <v>0</v>
      </c>
      <c r="GX80" s="40">
        <f>IF(GX$7="",0,GX12*условия!$V$86)</f>
        <v>0</v>
      </c>
      <c r="GY80" s="40">
        <f>IF(GY$7="",0,GY12*условия!$V$86)</f>
        <v>0</v>
      </c>
      <c r="GZ80" s="40">
        <f>IF(GZ$7="",0,GZ12*условия!$V$86)</f>
        <v>0</v>
      </c>
      <c r="HA80" s="40">
        <f>IF(HA$7="",0,HA12*условия!$V$86)</f>
        <v>0</v>
      </c>
      <c r="HB80" s="40">
        <f>IF(HB$7="",0,HB12*условия!$V$86)</f>
        <v>0</v>
      </c>
      <c r="HC80" s="40">
        <f>IF(HC$7="",0,HC12*условия!$V$86)</f>
        <v>0</v>
      </c>
      <c r="HD80" s="40">
        <f>IF(HD$7="",0,HD12*условия!$V$86)</f>
        <v>0</v>
      </c>
      <c r="HE80" s="40">
        <f>IF(HE$7="",0,HE12*условия!$V$86)</f>
        <v>0</v>
      </c>
      <c r="HF80" s="40">
        <f>IF(HF$7="",0,HF12*условия!$V$86)</f>
        <v>0</v>
      </c>
      <c r="HG80" s="40">
        <f>IF(HG$7="",0,HG12*условия!$V$86)</f>
        <v>0</v>
      </c>
      <c r="HH80" s="40">
        <f>IF(HH$7="",0,HH12*условия!$V$86)</f>
        <v>0</v>
      </c>
      <c r="HI80" s="40">
        <f>IF(HI$7="",0,HI12*условия!$V$86)</f>
        <v>0</v>
      </c>
      <c r="HJ80" s="40">
        <f>IF(HJ$7="",0,HJ12*условия!$V$86)</f>
        <v>0</v>
      </c>
      <c r="HK80" s="40">
        <f>IF(HK$7="",0,HK12*условия!$V$86)</f>
        <v>0</v>
      </c>
      <c r="HL80" s="40">
        <f>IF(HL$7="",0,HL12*условия!$V$86)</f>
        <v>0</v>
      </c>
      <c r="HM80" s="40">
        <f>IF(HM$7="",0,HM12*условия!$V$86)</f>
        <v>0</v>
      </c>
      <c r="HN80" s="40">
        <f>IF(HN$7="",0,HN12*условия!$V$86)</f>
        <v>0</v>
      </c>
      <c r="HO80" s="40">
        <f>IF(HO$7="",0,HO12*условия!$V$86)</f>
        <v>0</v>
      </c>
      <c r="HP80" s="40">
        <f>IF(HP$7="",0,HP12*условия!$V$86)</f>
        <v>0</v>
      </c>
      <c r="HQ80" s="40">
        <f>IF(HQ$7="",0,HQ12*условия!$V$86)</f>
        <v>0</v>
      </c>
      <c r="HR80" s="40">
        <f>IF(HR$7="",0,HR12*условия!$V$86)</f>
        <v>0</v>
      </c>
      <c r="HS80" s="40">
        <f>IF(HS$7="",0,HS12*условия!$V$86)</f>
        <v>0</v>
      </c>
      <c r="HT80" s="40">
        <f>IF(HT$7="",0,HT12*условия!$V$86)</f>
        <v>0</v>
      </c>
      <c r="HU80" s="40">
        <f>IF(HU$7="",0,HU12*условия!$V$86)</f>
        <v>0</v>
      </c>
      <c r="HV80" s="40">
        <f>IF(HV$7="",0,HV12*условия!$V$86)</f>
        <v>0</v>
      </c>
      <c r="HW80" s="40">
        <f>IF(HW$7="",0,HW12*условия!$V$86)</f>
        <v>0</v>
      </c>
      <c r="HX80" s="40">
        <f>IF(HX$7="",0,HX12*условия!$V$86)</f>
        <v>0</v>
      </c>
      <c r="HY80" s="40">
        <f>IF(HY$7="",0,HY12*условия!$V$86)</f>
        <v>0</v>
      </c>
      <c r="HZ80" s="40">
        <f>IF(HZ$7="",0,HZ12*условия!$V$86)</f>
        <v>0</v>
      </c>
      <c r="IA80" s="40">
        <f>IF(IA$7="",0,IA12*условия!$V$86)</f>
        <v>0</v>
      </c>
      <c r="IB80" s="40">
        <f>IF(IB$7="",0,IB12*условия!$V$86)</f>
        <v>0</v>
      </c>
      <c r="IC80" s="40">
        <f>IF(IC$7="",0,IC12*условия!$V$86)</f>
        <v>0</v>
      </c>
      <c r="ID80" s="40">
        <f>IF(ID$7="",0,ID12*условия!$V$86)</f>
        <v>0</v>
      </c>
      <c r="IE80" s="40">
        <f>IF(IE$7="",0,IE12*условия!$V$86)</f>
        <v>0</v>
      </c>
      <c r="IF80" s="40">
        <f>IF(IF$7="",0,IF12*условия!$V$86)</f>
        <v>0</v>
      </c>
      <c r="IG80" s="40">
        <f>IF(IG$7="",0,IG12*условия!$V$86)</f>
        <v>0</v>
      </c>
      <c r="IH80" s="40">
        <f>IF(IH$7="",0,IH12*условия!$V$86)</f>
        <v>0</v>
      </c>
      <c r="II80" s="40">
        <f>IF(II$7="",0,II12*условия!$V$86)</f>
        <v>0</v>
      </c>
      <c r="IJ80" s="40">
        <f>IF(IJ$7="",0,IJ12*условия!$V$86)</f>
        <v>0</v>
      </c>
      <c r="IK80" s="40">
        <f>IF(IK$7="",0,IK12*условия!$V$86)</f>
        <v>0</v>
      </c>
      <c r="IL80" s="40">
        <f>IF(IL$7="",0,IL12*условия!$V$86)</f>
        <v>0</v>
      </c>
      <c r="IM80" s="40">
        <f>IF(IM$7="",0,IM12*условия!$V$86)</f>
        <v>0</v>
      </c>
      <c r="IN80" s="40">
        <f>IF(IN$7="",0,IN12*условия!$V$86)</f>
        <v>0</v>
      </c>
      <c r="IO80" s="40">
        <f>IF(IO$7="",0,IO12*условия!$V$86)</f>
        <v>0</v>
      </c>
      <c r="IP80" s="40">
        <f>IF(IP$7="",0,IP12*условия!$V$86)</f>
        <v>0</v>
      </c>
      <c r="IQ80" s="40">
        <f>IF(IQ$7="",0,IQ12*условия!$V$86)</f>
        <v>0</v>
      </c>
      <c r="IR80" s="40">
        <f>IF(IR$7="",0,IR12*условия!$V$86)</f>
        <v>0</v>
      </c>
      <c r="IS80" s="40">
        <f>IF(IS$7="",0,IS12*условия!$V$86)</f>
        <v>0</v>
      </c>
      <c r="IT80" s="40">
        <f>IF(IT$7="",0,IT12*условия!$V$86)</f>
        <v>0</v>
      </c>
      <c r="IU80" s="40">
        <f>IF(IU$7="",0,IU12*условия!$V$86)</f>
        <v>0</v>
      </c>
      <c r="IV80" s="40">
        <f>IF(IV$7="",0,IV12*условия!$V$86)</f>
        <v>0</v>
      </c>
      <c r="IW80" s="40">
        <f>IF(IW$7="",0,IW12*условия!$V$86)</f>
        <v>0</v>
      </c>
      <c r="IX80" s="40">
        <f>IF(IX$7="",0,IX12*условия!$V$86)</f>
        <v>0</v>
      </c>
      <c r="IY80" s="40">
        <f>IF(IY$7="",0,IY12*условия!$V$86)</f>
        <v>0</v>
      </c>
      <c r="IZ80" s="40">
        <f>IF(IZ$7="",0,IZ12*условия!$V$86)</f>
        <v>0</v>
      </c>
      <c r="JA80" s="40">
        <f>IF(JA$7="",0,JA12*условия!$V$86)</f>
        <v>0</v>
      </c>
      <c r="JB80" s="40">
        <f>IF(JB$7="",0,JB12*условия!$V$86)</f>
        <v>0</v>
      </c>
      <c r="JC80" s="40">
        <f>IF(JC$7="",0,JC12*условия!$V$86)</f>
        <v>0</v>
      </c>
      <c r="JD80" s="40">
        <f>IF(JD$7="",0,JD12*условия!$V$86)</f>
        <v>0</v>
      </c>
      <c r="JE80" s="40">
        <f>IF(JE$7="",0,JE12*условия!$V$86)</f>
        <v>0</v>
      </c>
      <c r="JF80" s="40">
        <f>IF(JF$7="",0,JF12*условия!$V$86)</f>
        <v>0</v>
      </c>
      <c r="JG80" s="40">
        <f>IF(JG$7="",0,JG12*условия!$V$86)</f>
        <v>0</v>
      </c>
      <c r="JH80" s="40">
        <f>IF(JH$7="",0,JH12*условия!$V$86)</f>
        <v>0</v>
      </c>
      <c r="JI80" s="40">
        <f>IF(JI$7="",0,JI12*условия!$V$86)</f>
        <v>0</v>
      </c>
      <c r="JJ80" s="40">
        <f>IF(JJ$7="",0,JJ12*условия!$V$86)</f>
        <v>0</v>
      </c>
      <c r="JK80" s="40">
        <f>IF(JK$7="",0,JK12*условия!$V$86)</f>
        <v>0</v>
      </c>
      <c r="JL80" s="40">
        <f>IF(JL$7="",0,JL12*условия!$V$86)</f>
        <v>0</v>
      </c>
      <c r="JM80" s="40">
        <f>IF(JM$7="",0,JM12*условия!$V$86)</f>
        <v>0</v>
      </c>
      <c r="JN80" s="40">
        <f>IF(JN$7="",0,JN12*условия!$V$86)</f>
        <v>0</v>
      </c>
      <c r="JO80" s="40">
        <f>IF(JO$7="",0,JO12*условия!$V$86)</f>
        <v>0</v>
      </c>
      <c r="JP80" s="40">
        <f>IF(JP$7="",0,JP12*условия!$V$86)</f>
        <v>0</v>
      </c>
      <c r="JQ80" s="40">
        <f>IF(JQ$7="",0,JQ12*условия!$V$86)</f>
        <v>0</v>
      </c>
      <c r="JR80" s="40">
        <f>IF(JR$7="",0,JR12*условия!$V$86)</f>
        <v>0</v>
      </c>
      <c r="JS80" s="40">
        <f>IF(JS$7="",0,JS12*условия!$V$86)</f>
        <v>0</v>
      </c>
      <c r="JT80" s="40">
        <f>IF(JT$7="",0,JT12*условия!$V$86)</f>
        <v>0</v>
      </c>
      <c r="JU80" s="40">
        <f>IF(JU$7="",0,JU12*условия!$V$86)</f>
        <v>0</v>
      </c>
      <c r="JV80" s="40">
        <f>IF(JV$7="",0,JV12*условия!$V$86)</f>
        <v>0</v>
      </c>
      <c r="JW80" s="40">
        <f>IF(JW$7="",0,JW12*условия!$V$86)</f>
        <v>0</v>
      </c>
      <c r="JX80" s="40">
        <f>IF(JX$7="",0,JX12*условия!$V$86)</f>
        <v>0</v>
      </c>
      <c r="JY80" s="40">
        <f>IF(JY$7="",0,JY12*условия!$V$86)</f>
        <v>0</v>
      </c>
      <c r="JZ80" s="40">
        <f>IF(JZ$7="",0,JZ12*условия!$V$86)</f>
        <v>0</v>
      </c>
      <c r="KA80" s="40">
        <f>IF(KA$7="",0,KA12*условия!$V$86)</f>
        <v>0</v>
      </c>
      <c r="KB80" s="40">
        <f>IF(KB$7="",0,KB12*условия!$V$86)</f>
        <v>0</v>
      </c>
      <c r="KC80" s="40">
        <f>IF(KC$7="",0,KC12*условия!$V$86)</f>
        <v>0</v>
      </c>
      <c r="KD80" s="40">
        <f>IF(KD$7="",0,KD12*условия!$V$86)</f>
        <v>0</v>
      </c>
      <c r="KE80" s="40">
        <f>IF(KE$7="",0,KE12*условия!$V$86)</f>
        <v>0</v>
      </c>
      <c r="KF80" s="40">
        <f>IF(KF$7="",0,KF12*условия!$V$86)</f>
        <v>0</v>
      </c>
      <c r="KG80" s="40">
        <f>IF(KG$7="",0,KG12*условия!$V$86)</f>
        <v>0</v>
      </c>
      <c r="KH80" s="40">
        <f>IF(KH$7="",0,KH12*условия!$V$86)</f>
        <v>0</v>
      </c>
      <c r="KI80" s="40">
        <f>IF(KI$7="",0,KI12*условия!$V$86)</f>
        <v>0</v>
      </c>
      <c r="KJ80" s="40">
        <f>IF(KJ$7="",0,KJ12*условия!$V$86)</f>
        <v>0</v>
      </c>
      <c r="KK80" s="40">
        <f>IF(KK$7="",0,KK12*условия!$V$86)</f>
        <v>0</v>
      </c>
      <c r="KL80" s="40">
        <f>IF(KL$7="",0,KL12*условия!$V$86)</f>
        <v>0</v>
      </c>
      <c r="KM80" s="40">
        <f>IF(KM$7="",0,KM12*условия!$V$86)</f>
        <v>0</v>
      </c>
      <c r="KN80" s="40">
        <f>IF(KN$7="",0,KN12*условия!$V$86)</f>
        <v>0</v>
      </c>
      <c r="KO80" s="40">
        <f>IF(KO$7="",0,KO12*условия!$V$86)</f>
        <v>0</v>
      </c>
      <c r="KP80" s="40">
        <f>IF(KP$7="",0,KP12*условия!$V$86)</f>
        <v>0</v>
      </c>
      <c r="KQ80" s="40">
        <f>IF(KQ$7="",0,KQ12*условия!$V$86)</f>
        <v>0</v>
      </c>
      <c r="KR80" s="40">
        <f>IF(KR$7="",0,KR12*условия!$V$86)</f>
        <v>0</v>
      </c>
      <c r="KS80" s="40">
        <f>IF(KS$7="",0,KS12*условия!$V$86)</f>
        <v>0</v>
      </c>
      <c r="KT80" s="40">
        <f>IF(KT$7="",0,KT12*условия!$V$86)</f>
        <v>0</v>
      </c>
      <c r="KU80" s="40">
        <f>IF(KU$7="",0,KU12*условия!$V$86)</f>
        <v>0</v>
      </c>
      <c r="KV80" s="40">
        <f>IF(KV$7="",0,KV12*условия!$V$86)</f>
        <v>0</v>
      </c>
      <c r="KW80" s="1"/>
      <c r="KX80" s="1"/>
    </row>
    <row r="81" spans="1:310" x14ac:dyDescent="0.25">
      <c r="A81" s="1"/>
      <c r="B81" s="79"/>
      <c r="C81" s="79"/>
      <c r="D81" s="79"/>
      <c r="E81" s="1" t="str">
        <f>E79</f>
        <v>доход от паушальных взносов</v>
      </c>
      <c r="F81" s="1"/>
      <c r="G81" s="1"/>
      <c r="H81" s="11" t="str">
        <f t="shared" ref="H81" si="68">H80</f>
        <v>руб.</v>
      </c>
      <c r="I81" s="1"/>
      <c r="J81" s="1"/>
      <c r="K81" s="1" t="str">
        <f>справочники!$U$12</f>
        <v>непостоянные-франшиза</v>
      </c>
      <c r="L81" s="1"/>
      <c r="M81" s="5"/>
      <c r="N81" s="40"/>
      <c r="O81" s="19"/>
      <c r="P81" s="1"/>
      <c r="Q81" s="1"/>
      <c r="R81" s="40">
        <f t="shared" si="62"/>
        <v>45000000</v>
      </c>
      <c r="S81" s="1"/>
      <c r="T81" s="232"/>
      <c r="U81" s="40">
        <f>IF(U$7="",0,U13*условия!$V$86)</f>
        <v>900000</v>
      </c>
      <c r="V81" s="40">
        <f>IF(V$7="",0,V13*условия!$V$86)</f>
        <v>975000</v>
      </c>
      <c r="W81" s="40">
        <f>IF(W$7="",0,W13*условия!$V$86)</f>
        <v>1050000</v>
      </c>
      <c r="X81" s="40">
        <f>IF(X$7="",0,X13*условия!$V$86)</f>
        <v>1125000</v>
      </c>
      <c r="Y81" s="40">
        <f>IF(Y$7="",0,Y13*условия!$V$86)</f>
        <v>1200000</v>
      </c>
      <c r="Z81" s="40">
        <f>IF(Z$7="",0,Z13*условия!$V$86)</f>
        <v>1275000</v>
      </c>
      <c r="AA81" s="40">
        <f>IF(AA$7="",0,AA13*условия!$V$86)</f>
        <v>1350000</v>
      </c>
      <c r="AB81" s="40">
        <f>IF(AB$7="",0,AB13*условия!$V$86)</f>
        <v>1425000</v>
      </c>
      <c r="AC81" s="40">
        <f>IF(AC$7="",0,AC13*условия!$V$86)</f>
        <v>1500000</v>
      </c>
      <c r="AD81" s="40">
        <f>IF(AD$7="",0,AD13*условия!$V$86)</f>
        <v>1575000</v>
      </c>
      <c r="AE81" s="40">
        <f>IF(AE$7="",0,AE13*условия!$V$86)</f>
        <v>1650000</v>
      </c>
      <c r="AF81" s="40">
        <f>IF(AF$7="",0,AF13*условия!$V$86)</f>
        <v>1725000</v>
      </c>
      <c r="AG81" s="40">
        <f>IF(AG$7="",0,AG13*условия!$V$86)</f>
        <v>1800000</v>
      </c>
      <c r="AH81" s="40">
        <f>IF(AH$7="",0,AH13*условия!$V$86)</f>
        <v>1875000</v>
      </c>
      <c r="AI81" s="40">
        <f>IF(AI$7="",0,AI13*условия!$V$86)</f>
        <v>1950000</v>
      </c>
      <c r="AJ81" s="40">
        <f>IF(AJ$7="",0,AJ13*условия!$V$86)</f>
        <v>2025000</v>
      </c>
      <c r="AK81" s="40">
        <f>IF(AK$7="",0,AK13*условия!$V$86)</f>
        <v>2100000</v>
      </c>
      <c r="AL81" s="40">
        <f>IF(AL$7="",0,AL13*условия!$V$86)</f>
        <v>2175000</v>
      </c>
      <c r="AM81" s="40">
        <f>IF(AM$7="",0,AM13*условия!$V$86)</f>
        <v>2250000</v>
      </c>
      <c r="AN81" s="40">
        <f>IF(AN$7="",0,AN13*условия!$V$86)</f>
        <v>2325000</v>
      </c>
      <c r="AO81" s="40">
        <f>IF(AO$7="",0,AO13*условия!$V$86)</f>
        <v>2400000</v>
      </c>
      <c r="AP81" s="40">
        <f>IF(AP$7="",0,AP13*условия!$V$86)</f>
        <v>2475000</v>
      </c>
      <c r="AQ81" s="40">
        <f>IF(AQ$7="",0,AQ13*условия!$V$86)</f>
        <v>2550000</v>
      </c>
      <c r="AR81" s="40">
        <f>IF(AR$7="",0,AR13*условия!$V$86)</f>
        <v>2625000</v>
      </c>
      <c r="AS81" s="40">
        <f>IF(AS$7="",0,AS13*условия!$V$86)</f>
        <v>2700000</v>
      </c>
      <c r="AT81" s="40">
        <f>IF(AT$7="",0,AT13*условия!$V$86)</f>
        <v>0</v>
      </c>
      <c r="AU81" s="40">
        <f>IF(AU$7="",0,AU13*условия!$V$86)</f>
        <v>0</v>
      </c>
      <c r="AV81" s="40">
        <f>IF(AV$7="",0,AV13*условия!$V$86)</f>
        <v>0</v>
      </c>
      <c r="AW81" s="40">
        <f>IF(AW$7="",0,AW13*условия!$V$86)</f>
        <v>0</v>
      </c>
      <c r="AX81" s="40">
        <f>IF(AX$7="",0,AX13*условия!$V$86)</f>
        <v>0</v>
      </c>
      <c r="AY81" s="40">
        <f>IF(AY$7="",0,AY13*условия!$V$86)</f>
        <v>0</v>
      </c>
      <c r="AZ81" s="40">
        <f>IF(AZ$7="",0,AZ13*условия!$V$86)</f>
        <v>0</v>
      </c>
      <c r="BA81" s="40">
        <f>IF(BA$7="",0,BA13*условия!$V$86)</f>
        <v>0</v>
      </c>
      <c r="BB81" s="40">
        <f>IF(BB$7="",0,BB13*условия!$V$86)</f>
        <v>0</v>
      </c>
      <c r="BC81" s="40">
        <f>IF(BC$7="",0,BC13*условия!$V$86)</f>
        <v>0</v>
      </c>
      <c r="BD81" s="40">
        <f>IF(BD$7="",0,BD13*условия!$V$86)</f>
        <v>0</v>
      </c>
      <c r="BE81" s="40">
        <f>IF(BE$7="",0,BE13*условия!$V$86)</f>
        <v>0</v>
      </c>
      <c r="BF81" s="40">
        <f>IF(BF$7="",0,BF13*условия!$V$86)</f>
        <v>0</v>
      </c>
      <c r="BG81" s="40">
        <f>IF(BG$7="",0,BG13*условия!$V$86)</f>
        <v>0</v>
      </c>
      <c r="BH81" s="40">
        <f>IF(BH$7="",0,BH13*условия!$V$86)</f>
        <v>0</v>
      </c>
      <c r="BI81" s="40">
        <f>IF(BI$7="",0,BI13*условия!$V$86)</f>
        <v>0</v>
      </c>
      <c r="BJ81" s="40">
        <f>IF(BJ$7="",0,BJ13*условия!$V$86)</f>
        <v>0</v>
      </c>
      <c r="BK81" s="40">
        <f>IF(BK$7="",0,BK13*условия!$V$86)</f>
        <v>0</v>
      </c>
      <c r="BL81" s="40">
        <f>IF(BL$7="",0,BL13*условия!$V$86)</f>
        <v>0</v>
      </c>
      <c r="BM81" s="40">
        <f>IF(BM$7="",0,BM13*условия!$V$86)</f>
        <v>0</v>
      </c>
      <c r="BN81" s="40">
        <f>IF(BN$7="",0,BN13*условия!$V$86)</f>
        <v>0</v>
      </c>
      <c r="BO81" s="40">
        <f>IF(BO$7="",0,BO13*условия!$V$86)</f>
        <v>0</v>
      </c>
      <c r="BP81" s="40">
        <f>IF(BP$7="",0,BP13*условия!$V$86)</f>
        <v>0</v>
      </c>
      <c r="BQ81" s="40">
        <f>IF(BQ$7="",0,BQ13*условия!$V$86)</f>
        <v>0</v>
      </c>
      <c r="BR81" s="40">
        <f>IF(BR$7="",0,BR13*условия!$V$86)</f>
        <v>0</v>
      </c>
      <c r="BS81" s="40">
        <f>IF(BS$7="",0,BS13*условия!$V$86)</f>
        <v>0</v>
      </c>
      <c r="BT81" s="40">
        <f>IF(BT$7="",0,BT13*условия!$V$86)</f>
        <v>0</v>
      </c>
      <c r="BU81" s="40">
        <f>IF(BU$7="",0,BU13*условия!$V$86)</f>
        <v>0</v>
      </c>
      <c r="BV81" s="40">
        <f>IF(BV$7="",0,BV13*условия!$V$86)</f>
        <v>0</v>
      </c>
      <c r="BW81" s="40">
        <f>IF(BW$7="",0,BW13*условия!$V$86)</f>
        <v>0</v>
      </c>
      <c r="BX81" s="40">
        <f>IF(BX$7="",0,BX13*условия!$V$86)</f>
        <v>0</v>
      </c>
      <c r="BY81" s="40">
        <f>IF(BY$7="",0,BY13*условия!$V$86)</f>
        <v>0</v>
      </c>
      <c r="BZ81" s="40">
        <f>IF(BZ$7="",0,BZ13*условия!$V$86)</f>
        <v>0</v>
      </c>
      <c r="CA81" s="40">
        <f>IF(CA$7="",0,CA13*условия!$V$86)</f>
        <v>0</v>
      </c>
      <c r="CB81" s="40">
        <f>IF(CB$7="",0,CB13*условия!$V$86)</f>
        <v>0</v>
      </c>
      <c r="CC81" s="40">
        <f>IF(CC$7="",0,CC13*условия!$V$86)</f>
        <v>0</v>
      </c>
      <c r="CD81" s="40">
        <f>IF(CD$7="",0,CD13*условия!$V$86)</f>
        <v>0</v>
      </c>
      <c r="CE81" s="40">
        <f>IF(CE$7="",0,CE13*условия!$V$86)</f>
        <v>0</v>
      </c>
      <c r="CF81" s="40">
        <f>IF(CF$7="",0,CF13*условия!$V$86)</f>
        <v>0</v>
      </c>
      <c r="CG81" s="40">
        <f>IF(CG$7="",0,CG13*условия!$V$86)</f>
        <v>0</v>
      </c>
      <c r="CH81" s="40">
        <f>IF(CH$7="",0,CH13*условия!$V$86)</f>
        <v>0</v>
      </c>
      <c r="CI81" s="40">
        <f>IF(CI$7="",0,CI13*условия!$V$86)</f>
        <v>0</v>
      </c>
      <c r="CJ81" s="40">
        <f>IF(CJ$7="",0,CJ13*условия!$V$86)</f>
        <v>0</v>
      </c>
      <c r="CK81" s="40">
        <f>IF(CK$7="",0,CK13*условия!$V$86)</f>
        <v>0</v>
      </c>
      <c r="CL81" s="40">
        <f>IF(CL$7="",0,CL13*условия!$V$86)</f>
        <v>0</v>
      </c>
      <c r="CM81" s="40">
        <f>IF(CM$7="",0,CM13*условия!$V$86)</f>
        <v>0</v>
      </c>
      <c r="CN81" s="40">
        <f>IF(CN$7="",0,CN13*условия!$V$86)</f>
        <v>0</v>
      </c>
      <c r="CO81" s="40">
        <f>IF(CO$7="",0,CO13*условия!$V$86)</f>
        <v>0</v>
      </c>
      <c r="CP81" s="40">
        <f>IF(CP$7="",0,CP13*условия!$V$86)</f>
        <v>0</v>
      </c>
      <c r="CQ81" s="40">
        <f>IF(CQ$7="",0,CQ13*условия!$V$86)</f>
        <v>0</v>
      </c>
      <c r="CR81" s="40">
        <f>IF(CR$7="",0,CR13*условия!$V$86)</f>
        <v>0</v>
      </c>
      <c r="CS81" s="40">
        <f>IF(CS$7="",0,CS13*условия!$V$86)</f>
        <v>0</v>
      </c>
      <c r="CT81" s="40">
        <f>IF(CT$7="",0,CT13*условия!$V$86)</f>
        <v>0</v>
      </c>
      <c r="CU81" s="40">
        <f>IF(CU$7="",0,CU13*условия!$V$86)</f>
        <v>0</v>
      </c>
      <c r="CV81" s="40">
        <f>IF(CV$7="",0,CV13*условия!$V$86)</f>
        <v>0</v>
      </c>
      <c r="CW81" s="40">
        <f>IF(CW$7="",0,CW13*условия!$V$86)</f>
        <v>0</v>
      </c>
      <c r="CX81" s="40">
        <f>IF(CX$7="",0,CX13*условия!$V$86)</f>
        <v>0</v>
      </c>
      <c r="CY81" s="40">
        <f>IF(CY$7="",0,CY13*условия!$V$86)</f>
        <v>0</v>
      </c>
      <c r="CZ81" s="40">
        <f>IF(CZ$7="",0,CZ13*условия!$V$86)</f>
        <v>0</v>
      </c>
      <c r="DA81" s="40">
        <f>IF(DA$7="",0,DA13*условия!$V$86)</f>
        <v>0</v>
      </c>
      <c r="DB81" s="40">
        <f>IF(DB$7="",0,DB13*условия!$V$86)</f>
        <v>0</v>
      </c>
      <c r="DC81" s="40">
        <f>IF(DC$7="",0,DC13*условия!$V$86)</f>
        <v>0</v>
      </c>
      <c r="DD81" s="40">
        <f>IF(DD$7="",0,DD13*условия!$V$86)</f>
        <v>0</v>
      </c>
      <c r="DE81" s="40">
        <f>IF(DE$7="",0,DE13*условия!$V$86)</f>
        <v>0</v>
      </c>
      <c r="DF81" s="40">
        <f>IF(DF$7="",0,DF13*условия!$V$86)</f>
        <v>0</v>
      </c>
      <c r="DG81" s="40">
        <f>IF(DG$7="",0,DG13*условия!$V$86)</f>
        <v>0</v>
      </c>
      <c r="DH81" s="40">
        <f>IF(DH$7="",0,DH13*условия!$V$86)</f>
        <v>0</v>
      </c>
      <c r="DI81" s="40">
        <f>IF(DI$7="",0,DI13*условия!$V$86)</f>
        <v>0</v>
      </c>
      <c r="DJ81" s="40">
        <f>IF(DJ$7="",0,DJ13*условия!$V$86)</f>
        <v>0</v>
      </c>
      <c r="DK81" s="40">
        <f>IF(DK$7="",0,DK13*условия!$V$86)</f>
        <v>0</v>
      </c>
      <c r="DL81" s="40">
        <f>IF(DL$7="",0,DL13*условия!$V$86)</f>
        <v>0</v>
      </c>
      <c r="DM81" s="40">
        <f>IF(DM$7="",0,DM13*условия!$V$86)</f>
        <v>0</v>
      </c>
      <c r="DN81" s="40">
        <f>IF(DN$7="",0,DN13*условия!$V$86)</f>
        <v>0</v>
      </c>
      <c r="DO81" s="40">
        <f>IF(DO$7="",0,DO13*условия!$V$86)</f>
        <v>0</v>
      </c>
      <c r="DP81" s="40">
        <f>IF(DP$7="",0,DP13*условия!$V$86)</f>
        <v>0</v>
      </c>
      <c r="DQ81" s="40">
        <f>IF(DQ$7="",0,DQ13*условия!$V$86)</f>
        <v>0</v>
      </c>
      <c r="DR81" s="40">
        <f>IF(DR$7="",0,DR13*условия!$V$86)</f>
        <v>0</v>
      </c>
      <c r="DS81" s="40">
        <f>IF(DS$7="",0,DS13*условия!$V$86)</f>
        <v>0</v>
      </c>
      <c r="DT81" s="40">
        <f>IF(DT$7="",0,DT13*условия!$V$86)</f>
        <v>0</v>
      </c>
      <c r="DU81" s="40">
        <f>IF(DU$7="",0,DU13*условия!$V$86)</f>
        <v>0</v>
      </c>
      <c r="DV81" s="40">
        <f>IF(DV$7="",0,DV13*условия!$V$86)</f>
        <v>0</v>
      </c>
      <c r="DW81" s="40">
        <f>IF(DW$7="",0,DW13*условия!$V$86)</f>
        <v>0</v>
      </c>
      <c r="DX81" s="40">
        <f>IF(DX$7="",0,DX13*условия!$V$86)</f>
        <v>0</v>
      </c>
      <c r="DY81" s="40">
        <f>IF(DY$7="",0,DY13*условия!$V$86)</f>
        <v>0</v>
      </c>
      <c r="DZ81" s="40">
        <f>IF(DZ$7="",0,DZ13*условия!$V$86)</f>
        <v>0</v>
      </c>
      <c r="EA81" s="40">
        <f>IF(EA$7="",0,EA13*условия!$V$86)</f>
        <v>0</v>
      </c>
      <c r="EB81" s="40">
        <f>IF(EB$7="",0,EB13*условия!$V$86)</f>
        <v>0</v>
      </c>
      <c r="EC81" s="40">
        <f>IF(EC$7="",0,EC13*условия!$V$86)</f>
        <v>0</v>
      </c>
      <c r="ED81" s="40">
        <f>IF(ED$7="",0,ED13*условия!$V$86)</f>
        <v>0</v>
      </c>
      <c r="EE81" s="40">
        <f>IF(EE$7="",0,EE13*условия!$V$86)</f>
        <v>0</v>
      </c>
      <c r="EF81" s="40">
        <f>IF(EF$7="",0,EF13*условия!$V$86)</f>
        <v>0</v>
      </c>
      <c r="EG81" s="40">
        <f>IF(EG$7="",0,EG13*условия!$V$86)</f>
        <v>0</v>
      </c>
      <c r="EH81" s="40">
        <f>IF(EH$7="",0,EH13*условия!$V$86)</f>
        <v>0</v>
      </c>
      <c r="EI81" s="40">
        <f>IF(EI$7="",0,EI13*условия!$V$86)</f>
        <v>0</v>
      </c>
      <c r="EJ81" s="40">
        <f>IF(EJ$7="",0,EJ13*условия!$V$86)</f>
        <v>0</v>
      </c>
      <c r="EK81" s="40">
        <f>IF(EK$7="",0,EK13*условия!$V$86)</f>
        <v>0</v>
      </c>
      <c r="EL81" s="40">
        <f>IF(EL$7="",0,EL13*условия!$V$86)</f>
        <v>0</v>
      </c>
      <c r="EM81" s="40">
        <f>IF(EM$7="",0,EM13*условия!$V$86)</f>
        <v>0</v>
      </c>
      <c r="EN81" s="40">
        <f>IF(EN$7="",0,EN13*условия!$V$86)</f>
        <v>0</v>
      </c>
      <c r="EO81" s="40">
        <f>IF(EO$7="",0,EO13*условия!$V$86)</f>
        <v>0</v>
      </c>
      <c r="EP81" s="40">
        <f>IF(EP$7="",0,EP13*условия!$V$86)</f>
        <v>0</v>
      </c>
      <c r="EQ81" s="40">
        <f>IF(EQ$7="",0,EQ13*условия!$V$86)</f>
        <v>0</v>
      </c>
      <c r="ER81" s="40">
        <f>IF(ER$7="",0,ER13*условия!$V$86)</f>
        <v>0</v>
      </c>
      <c r="ES81" s="40">
        <f>IF(ES$7="",0,ES13*условия!$V$86)</f>
        <v>0</v>
      </c>
      <c r="ET81" s="40">
        <f>IF(ET$7="",0,ET13*условия!$V$86)</f>
        <v>0</v>
      </c>
      <c r="EU81" s="40">
        <f>IF(EU$7="",0,EU13*условия!$V$86)</f>
        <v>0</v>
      </c>
      <c r="EV81" s="40">
        <f>IF(EV$7="",0,EV13*условия!$V$86)</f>
        <v>0</v>
      </c>
      <c r="EW81" s="40">
        <f>IF(EW$7="",0,EW13*условия!$V$86)</f>
        <v>0</v>
      </c>
      <c r="EX81" s="40">
        <f>IF(EX$7="",0,EX13*условия!$V$86)</f>
        <v>0</v>
      </c>
      <c r="EY81" s="40">
        <f>IF(EY$7="",0,EY13*условия!$V$86)</f>
        <v>0</v>
      </c>
      <c r="EZ81" s="40">
        <f>IF(EZ$7="",0,EZ13*условия!$V$86)</f>
        <v>0</v>
      </c>
      <c r="FA81" s="40">
        <f>IF(FA$7="",0,FA13*условия!$V$86)</f>
        <v>0</v>
      </c>
      <c r="FB81" s="40">
        <f>IF(FB$7="",0,FB13*условия!$V$86)</f>
        <v>0</v>
      </c>
      <c r="FC81" s="40">
        <f>IF(FC$7="",0,FC13*условия!$V$86)</f>
        <v>0</v>
      </c>
      <c r="FD81" s="40">
        <f>IF(FD$7="",0,FD13*условия!$V$86)</f>
        <v>0</v>
      </c>
      <c r="FE81" s="40">
        <f>IF(FE$7="",0,FE13*условия!$V$86)</f>
        <v>0</v>
      </c>
      <c r="FF81" s="40">
        <f>IF(FF$7="",0,FF13*условия!$V$86)</f>
        <v>0</v>
      </c>
      <c r="FG81" s="40">
        <f>IF(FG$7="",0,FG13*условия!$V$86)</f>
        <v>0</v>
      </c>
      <c r="FH81" s="40">
        <f>IF(FH$7="",0,FH13*условия!$V$86)</f>
        <v>0</v>
      </c>
      <c r="FI81" s="40">
        <f>IF(FI$7="",0,FI13*условия!$V$86)</f>
        <v>0</v>
      </c>
      <c r="FJ81" s="40">
        <f>IF(FJ$7="",0,FJ13*условия!$V$86)</f>
        <v>0</v>
      </c>
      <c r="FK81" s="40">
        <f>IF(FK$7="",0,FK13*условия!$V$86)</f>
        <v>0</v>
      </c>
      <c r="FL81" s="40">
        <f>IF(FL$7="",0,FL13*условия!$V$86)</f>
        <v>0</v>
      </c>
      <c r="FM81" s="40">
        <f>IF(FM$7="",0,FM13*условия!$V$86)</f>
        <v>0</v>
      </c>
      <c r="FN81" s="40">
        <f>IF(FN$7="",0,FN13*условия!$V$86)</f>
        <v>0</v>
      </c>
      <c r="FO81" s="40">
        <f>IF(FO$7="",0,FO13*условия!$V$86)</f>
        <v>0</v>
      </c>
      <c r="FP81" s="40">
        <f>IF(FP$7="",0,FP13*условия!$V$86)</f>
        <v>0</v>
      </c>
      <c r="FQ81" s="40">
        <f>IF(FQ$7="",0,FQ13*условия!$V$86)</f>
        <v>0</v>
      </c>
      <c r="FR81" s="40">
        <f>IF(FR$7="",0,FR13*условия!$V$86)</f>
        <v>0</v>
      </c>
      <c r="FS81" s="40">
        <f>IF(FS$7="",0,FS13*условия!$V$86)</f>
        <v>0</v>
      </c>
      <c r="FT81" s="40">
        <f>IF(FT$7="",0,FT13*условия!$V$86)</f>
        <v>0</v>
      </c>
      <c r="FU81" s="40">
        <f>IF(FU$7="",0,FU13*условия!$V$86)</f>
        <v>0</v>
      </c>
      <c r="FV81" s="40">
        <f>IF(FV$7="",0,FV13*условия!$V$86)</f>
        <v>0</v>
      </c>
      <c r="FW81" s="40">
        <f>IF(FW$7="",0,FW13*условия!$V$86)</f>
        <v>0</v>
      </c>
      <c r="FX81" s="40">
        <f>IF(FX$7="",0,FX13*условия!$V$86)</f>
        <v>0</v>
      </c>
      <c r="FY81" s="40">
        <f>IF(FY$7="",0,FY13*условия!$V$86)</f>
        <v>0</v>
      </c>
      <c r="FZ81" s="40">
        <f>IF(FZ$7="",0,FZ13*условия!$V$86)</f>
        <v>0</v>
      </c>
      <c r="GA81" s="40">
        <f>IF(GA$7="",0,GA13*условия!$V$86)</f>
        <v>0</v>
      </c>
      <c r="GB81" s="40">
        <f>IF(GB$7="",0,GB13*условия!$V$86)</f>
        <v>0</v>
      </c>
      <c r="GC81" s="40">
        <f>IF(GC$7="",0,GC13*условия!$V$86)</f>
        <v>0</v>
      </c>
      <c r="GD81" s="40">
        <f>IF(GD$7="",0,GD13*условия!$V$86)</f>
        <v>0</v>
      </c>
      <c r="GE81" s="40">
        <f>IF(GE$7="",0,GE13*условия!$V$86)</f>
        <v>0</v>
      </c>
      <c r="GF81" s="40">
        <f>IF(GF$7="",0,GF13*условия!$V$86)</f>
        <v>0</v>
      </c>
      <c r="GG81" s="40">
        <f>IF(GG$7="",0,GG13*условия!$V$86)</f>
        <v>0</v>
      </c>
      <c r="GH81" s="40">
        <f>IF(GH$7="",0,GH13*условия!$V$86)</f>
        <v>0</v>
      </c>
      <c r="GI81" s="40">
        <f>IF(GI$7="",0,GI13*условия!$V$86)</f>
        <v>0</v>
      </c>
      <c r="GJ81" s="40">
        <f>IF(GJ$7="",0,GJ13*условия!$V$86)</f>
        <v>0</v>
      </c>
      <c r="GK81" s="40">
        <f>IF(GK$7="",0,GK13*условия!$V$86)</f>
        <v>0</v>
      </c>
      <c r="GL81" s="40">
        <f>IF(GL$7="",0,GL13*условия!$V$86)</f>
        <v>0</v>
      </c>
      <c r="GM81" s="40">
        <f>IF(GM$7="",0,GM13*условия!$V$86)</f>
        <v>0</v>
      </c>
      <c r="GN81" s="40">
        <f>IF(GN$7="",0,GN13*условия!$V$86)</f>
        <v>0</v>
      </c>
      <c r="GO81" s="40">
        <f>IF(GO$7="",0,GO13*условия!$V$86)</f>
        <v>0</v>
      </c>
      <c r="GP81" s="40">
        <f>IF(GP$7="",0,GP13*условия!$V$86)</f>
        <v>0</v>
      </c>
      <c r="GQ81" s="40">
        <f>IF(GQ$7="",0,GQ13*условия!$V$86)</f>
        <v>0</v>
      </c>
      <c r="GR81" s="40">
        <f>IF(GR$7="",0,GR13*условия!$V$86)</f>
        <v>0</v>
      </c>
      <c r="GS81" s="40">
        <f>IF(GS$7="",0,GS13*условия!$V$86)</f>
        <v>0</v>
      </c>
      <c r="GT81" s="40">
        <f>IF(GT$7="",0,GT13*условия!$V$86)</f>
        <v>0</v>
      </c>
      <c r="GU81" s="40">
        <f>IF(GU$7="",0,GU13*условия!$V$86)</f>
        <v>0</v>
      </c>
      <c r="GV81" s="40">
        <f>IF(GV$7="",0,GV13*условия!$V$86)</f>
        <v>0</v>
      </c>
      <c r="GW81" s="40">
        <f>IF(GW$7="",0,GW13*условия!$V$86)</f>
        <v>0</v>
      </c>
      <c r="GX81" s="40">
        <f>IF(GX$7="",0,GX13*условия!$V$86)</f>
        <v>0</v>
      </c>
      <c r="GY81" s="40">
        <f>IF(GY$7="",0,GY13*условия!$V$86)</f>
        <v>0</v>
      </c>
      <c r="GZ81" s="40">
        <f>IF(GZ$7="",0,GZ13*условия!$V$86)</f>
        <v>0</v>
      </c>
      <c r="HA81" s="40">
        <f>IF(HA$7="",0,HA13*условия!$V$86)</f>
        <v>0</v>
      </c>
      <c r="HB81" s="40">
        <f>IF(HB$7="",0,HB13*условия!$V$86)</f>
        <v>0</v>
      </c>
      <c r="HC81" s="40">
        <f>IF(HC$7="",0,HC13*условия!$V$86)</f>
        <v>0</v>
      </c>
      <c r="HD81" s="40">
        <f>IF(HD$7="",0,HD13*условия!$V$86)</f>
        <v>0</v>
      </c>
      <c r="HE81" s="40">
        <f>IF(HE$7="",0,HE13*условия!$V$86)</f>
        <v>0</v>
      </c>
      <c r="HF81" s="40">
        <f>IF(HF$7="",0,HF13*условия!$V$86)</f>
        <v>0</v>
      </c>
      <c r="HG81" s="40">
        <f>IF(HG$7="",0,HG13*условия!$V$86)</f>
        <v>0</v>
      </c>
      <c r="HH81" s="40">
        <f>IF(HH$7="",0,HH13*условия!$V$86)</f>
        <v>0</v>
      </c>
      <c r="HI81" s="40">
        <f>IF(HI$7="",0,HI13*условия!$V$86)</f>
        <v>0</v>
      </c>
      <c r="HJ81" s="40">
        <f>IF(HJ$7="",0,HJ13*условия!$V$86)</f>
        <v>0</v>
      </c>
      <c r="HK81" s="40">
        <f>IF(HK$7="",0,HK13*условия!$V$86)</f>
        <v>0</v>
      </c>
      <c r="HL81" s="40">
        <f>IF(HL$7="",0,HL13*условия!$V$86)</f>
        <v>0</v>
      </c>
      <c r="HM81" s="40">
        <f>IF(HM$7="",0,HM13*условия!$V$86)</f>
        <v>0</v>
      </c>
      <c r="HN81" s="40">
        <f>IF(HN$7="",0,HN13*условия!$V$86)</f>
        <v>0</v>
      </c>
      <c r="HO81" s="40">
        <f>IF(HO$7="",0,HO13*условия!$V$86)</f>
        <v>0</v>
      </c>
      <c r="HP81" s="40">
        <f>IF(HP$7="",0,HP13*условия!$V$86)</f>
        <v>0</v>
      </c>
      <c r="HQ81" s="40">
        <f>IF(HQ$7="",0,HQ13*условия!$V$86)</f>
        <v>0</v>
      </c>
      <c r="HR81" s="40">
        <f>IF(HR$7="",0,HR13*условия!$V$86)</f>
        <v>0</v>
      </c>
      <c r="HS81" s="40">
        <f>IF(HS$7="",0,HS13*условия!$V$86)</f>
        <v>0</v>
      </c>
      <c r="HT81" s="40">
        <f>IF(HT$7="",0,HT13*условия!$V$86)</f>
        <v>0</v>
      </c>
      <c r="HU81" s="40">
        <f>IF(HU$7="",0,HU13*условия!$V$86)</f>
        <v>0</v>
      </c>
      <c r="HV81" s="40">
        <f>IF(HV$7="",0,HV13*условия!$V$86)</f>
        <v>0</v>
      </c>
      <c r="HW81" s="40">
        <f>IF(HW$7="",0,HW13*условия!$V$86)</f>
        <v>0</v>
      </c>
      <c r="HX81" s="40">
        <f>IF(HX$7="",0,HX13*условия!$V$86)</f>
        <v>0</v>
      </c>
      <c r="HY81" s="40">
        <f>IF(HY$7="",0,HY13*условия!$V$86)</f>
        <v>0</v>
      </c>
      <c r="HZ81" s="40">
        <f>IF(HZ$7="",0,HZ13*условия!$V$86)</f>
        <v>0</v>
      </c>
      <c r="IA81" s="40">
        <f>IF(IA$7="",0,IA13*условия!$V$86)</f>
        <v>0</v>
      </c>
      <c r="IB81" s="40">
        <f>IF(IB$7="",0,IB13*условия!$V$86)</f>
        <v>0</v>
      </c>
      <c r="IC81" s="40">
        <f>IF(IC$7="",0,IC13*условия!$V$86)</f>
        <v>0</v>
      </c>
      <c r="ID81" s="40">
        <f>IF(ID$7="",0,ID13*условия!$V$86)</f>
        <v>0</v>
      </c>
      <c r="IE81" s="40">
        <f>IF(IE$7="",0,IE13*условия!$V$86)</f>
        <v>0</v>
      </c>
      <c r="IF81" s="40">
        <f>IF(IF$7="",0,IF13*условия!$V$86)</f>
        <v>0</v>
      </c>
      <c r="IG81" s="40">
        <f>IF(IG$7="",0,IG13*условия!$V$86)</f>
        <v>0</v>
      </c>
      <c r="IH81" s="40">
        <f>IF(IH$7="",0,IH13*условия!$V$86)</f>
        <v>0</v>
      </c>
      <c r="II81" s="40">
        <f>IF(II$7="",0,II13*условия!$V$86)</f>
        <v>0</v>
      </c>
      <c r="IJ81" s="40">
        <f>IF(IJ$7="",0,IJ13*условия!$V$86)</f>
        <v>0</v>
      </c>
      <c r="IK81" s="40">
        <f>IF(IK$7="",0,IK13*условия!$V$86)</f>
        <v>0</v>
      </c>
      <c r="IL81" s="40">
        <f>IF(IL$7="",0,IL13*условия!$V$86)</f>
        <v>0</v>
      </c>
      <c r="IM81" s="40">
        <f>IF(IM$7="",0,IM13*условия!$V$86)</f>
        <v>0</v>
      </c>
      <c r="IN81" s="40">
        <f>IF(IN$7="",0,IN13*условия!$V$86)</f>
        <v>0</v>
      </c>
      <c r="IO81" s="40">
        <f>IF(IO$7="",0,IO13*условия!$V$86)</f>
        <v>0</v>
      </c>
      <c r="IP81" s="40">
        <f>IF(IP$7="",0,IP13*условия!$V$86)</f>
        <v>0</v>
      </c>
      <c r="IQ81" s="40">
        <f>IF(IQ$7="",0,IQ13*условия!$V$86)</f>
        <v>0</v>
      </c>
      <c r="IR81" s="40">
        <f>IF(IR$7="",0,IR13*условия!$V$86)</f>
        <v>0</v>
      </c>
      <c r="IS81" s="40">
        <f>IF(IS$7="",0,IS13*условия!$V$86)</f>
        <v>0</v>
      </c>
      <c r="IT81" s="40">
        <f>IF(IT$7="",0,IT13*условия!$V$86)</f>
        <v>0</v>
      </c>
      <c r="IU81" s="40">
        <f>IF(IU$7="",0,IU13*условия!$V$86)</f>
        <v>0</v>
      </c>
      <c r="IV81" s="40">
        <f>IF(IV$7="",0,IV13*условия!$V$86)</f>
        <v>0</v>
      </c>
      <c r="IW81" s="40">
        <f>IF(IW$7="",0,IW13*условия!$V$86)</f>
        <v>0</v>
      </c>
      <c r="IX81" s="40">
        <f>IF(IX$7="",0,IX13*условия!$V$86)</f>
        <v>0</v>
      </c>
      <c r="IY81" s="40">
        <f>IF(IY$7="",0,IY13*условия!$V$86)</f>
        <v>0</v>
      </c>
      <c r="IZ81" s="40">
        <f>IF(IZ$7="",0,IZ13*условия!$V$86)</f>
        <v>0</v>
      </c>
      <c r="JA81" s="40">
        <f>IF(JA$7="",0,JA13*условия!$V$86)</f>
        <v>0</v>
      </c>
      <c r="JB81" s="40">
        <f>IF(JB$7="",0,JB13*условия!$V$86)</f>
        <v>0</v>
      </c>
      <c r="JC81" s="40">
        <f>IF(JC$7="",0,JC13*условия!$V$86)</f>
        <v>0</v>
      </c>
      <c r="JD81" s="40">
        <f>IF(JD$7="",0,JD13*условия!$V$86)</f>
        <v>0</v>
      </c>
      <c r="JE81" s="40">
        <f>IF(JE$7="",0,JE13*условия!$V$86)</f>
        <v>0</v>
      </c>
      <c r="JF81" s="40">
        <f>IF(JF$7="",0,JF13*условия!$V$86)</f>
        <v>0</v>
      </c>
      <c r="JG81" s="40">
        <f>IF(JG$7="",0,JG13*условия!$V$86)</f>
        <v>0</v>
      </c>
      <c r="JH81" s="40">
        <f>IF(JH$7="",0,JH13*условия!$V$86)</f>
        <v>0</v>
      </c>
      <c r="JI81" s="40">
        <f>IF(JI$7="",0,JI13*условия!$V$86)</f>
        <v>0</v>
      </c>
      <c r="JJ81" s="40">
        <f>IF(JJ$7="",0,JJ13*условия!$V$86)</f>
        <v>0</v>
      </c>
      <c r="JK81" s="40">
        <f>IF(JK$7="",0,JK13*условия!$V$86)</f>
        <v>0</v>
      </c>
      <c r="JL81" s="40">
        <f>IF(JL$7="",0,JL13*условия!$V$86)</f>
        <v>0</v>
      </c>
      <c r="JM81" s="40">
        <f>IF(JM$7="",0,JM13*условия!$V$86)</f>
        <v>0</v>
      </c>
      <c r="JN81" s="40">
        <f>IF(JN$7="",0,JN13*условия!$V$86)</f>
        <v>0</v>
      </c>
      <c r="JO81" s="40">
        <f>IF(JO$7="",0,JO13*условия!$V$86)</f>
        <v>0</v>
      </c>
      <c r="JP81" s="40">
        <f>IF(JP$7="",0,JP13*условия!$V$86)</f>
        <v>0</v>
      </c>
      <c r="JQ81" s="40">
        <f>IF(JQ$7="",0,JQ13*условия!$V$86)</f>
        <v>0</v>
      </c>
      <c r="JR81" s="40">
        <f>IF(JR$7="",0,JR13*условия!$V$86)</f>
        <v>0</v>
      </c>
      <c r="JS81" s="40">
        <f>IF(JS$7="",0,JS13*условия!$V$86)</f>
        <v>0</v>
      </c>
      <c r="JT81" s="40">
        <f>IF(JT$7="",0,JT13*условия!$V$86)</f>
        <v>0</v>
      </c>
      <c r="JU81" s="40">
        <f>IF(JU$7="",0,JU13*условия!$V$86)</f>
        <v>0</v>
      </c>
      <c r="JV81" s="40">
        <f>IF(JV$7="",0,JV13*условия!$V$86)</f>
        <v>0</v>
      </c>
      <c r="JW81" s="40">
        <f>IF(JW$7="",0,JW13*условия!$V$86)</f>
        <v>0</v>
      </c>
      <c r="JX81" s="40">
        <f>IF(JX$7="",0,JX13*условия!$V$86)</f>
        <v>0</v>
      </c>
      <c r="JY81" s="40">
        <f>IF(JY$7="",0,JY13*условия!$V$86)</f>
        <v>0</v>
      </c>
      <c r="JZ81" s="40">
        <f>IF(JZ$7="",0,JZ13*условия!$V$86)</f>
        <v>0</v>
      </c>
      <c r="KA81" s="40">
        <f>IF(KA$7="",0,KA13*условия!$V$86)</f>
        <v>0</v>
      </c>
      <c r="KB81" s="40">
        <f>IF(KB$7="",0,KB13*условия!$V$86)</f>
        <v>0</v>
      </c>
      <c r="KC81" s="40">
        <f>IF(KC$7="",0,KC13*условия!$V$86)</f>
        <v>0</v>
      </c>
      <c r="KD81" s="40">
        <f>IF(KD$7="",0,KD13*условия!$V$86)</f>
        <v>0</v>
      </c>
      <c r="KE81" s="40">
        <f>IF(KE$7="",0,KE13*условия!$V$86)</f>
        <v>0</v>
      </c>
      <c r="KF81" s="40">
        <f>IF(KF$7="",0,KF13*условия!$V$86)</f>
        <v>0</v>
      </c>
      <c r="KG81" s="40">
        <f>IF(KG$7="",0,KG13*условия!$V$86)</f>
        <v>0</v>
      </c>
      <c r="KH81" s="40">
        <f>IF(KH$7="",0,KH13*условия!$V$86)</f>
        <v>0</v>
      </c>
      <c r="KI81" s="40">
        <f>IF(KI$7="",0,KI13*условия!$V$86)</f>
        <v>0</v>
      </c>
      <c r="KJ81" s="40">
        <f>IF(KJ$7="",0,KJ13*условия!$V$86)</f>
        <v>0</v>
      </c>
      <c r="KK81" s="40">
        <f>IF(KK$7="",0,KK13*условия!$V$86)</f>
        <v>0</v>
      </c>
      <c r="KL81" s="40">
        <f>IF(KL$7="",0,KL13*условия!$V$86)</f>
        <v>0</v>
      </c>
      <c r="KM81" s="40">
        <f>IF(KM$7="",0,KM13*условия!$V$86)</f>
        <v>0</v>
      </c>
      <c r="KN81" s="40">
        <f>IF(KN$7="",0,KN13*условия!$V$86)</f>
        <v>0</v>
      </c>
      <c r="KO81" s="40">
        <f>IF(KO$7="",0,KO13*условия!$V$86)</f>
        <v>0</v>
      </c>
      <c r="KP81" s="40">
        <f>IF(KP$7="",0,KP13*условия!$V$86)</f>
        <v>0</v>
      </c>
      <c r="KQ81" s="40">
        <f>IF(KQ$7="",0,KQ13*условия!$V$86)</f>
        <v>0</v>
      </c>
      <c r="KR81" s="40">
        <f>IF(KR$7="",0,KR13*условия!$V$86)</f>
        <v>0</v>
      </c>
      <c r="KS81" s="40">
        <f>IF(KS$7="",0,KS13*условия!$V$86)</f>
        <v>0</v>
      </c>
      <c r="KT81" s="40">
        <f>IF(KT$7="",0,KT13*условия!$V$86)</f>
        <v>0</v>
      </c>
      <c r="KU81" s="40">
        <f>IF(KU$7="",0,KU13*условия!$V$86)</f>
        <v>0</v>
      </c>
      <c r="KV81" s="40">
        <f>IF(KV$7="",0,KV13*условия!$V$86)</f>
        <v>0</v>
      </c>
      <c r="KW81" s="1"/>
      <c r="KX81" s="1"/>
    </row>
    <row r="82" spans="1:310" ht="4.05" customHeight="1" x14ac:dyDescent="0.25">
      <c r="A82" s="1"/>
      <c r="B82" s="79"/>
      <c r="C82" s="79"/>
      <c r="D82" s="79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40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4.05" customHeight="1" x14ac:dyDescent="0.25">
      <c r="A83" s="1"/>
      <c r="B83" s="79"/>
      <c r="C83" s="79"/>
      <c r="D83" s="79"/>
      <c r="E83" s="9"/>
      <c r="F83" s="1"/>
      <c r="G83" s="1"/>
      <c r="H83" s="11"/>
      <c r="I83" s="1"/>
      <c r="J83" s="1"/>
      <c r="K83" s="9"/>
      <c r="L83" s="1"/>
      <c r="M83" s="5"/>
      <c r="N83" s="9"/>
      <c r="O83" s="19"/>
      <c r="P83" s="1"/>
      <c r="Q83" s="1"/>
      <c r="R83" s="49"/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7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76" customFormat="1" x14ac:dyDescent="0.25">
      <c r="A85" s="70"/>
      <c r="B85" s="82" t="s">
        <v>29</v>
      </c>
      <c r="C85" s="82" t="s">
        <v>27</v>
      </c>
      <c r="D85" s="82"/>
      <c r="E85" s="71" t="str">
        <f>kpi!$E$36</f>
        <v>себестоимость в разрезе пауш.взноса</v>
      </c>
      <c r="F85" s="70"/>
      <c r="G85" s="70"/>
      <c r="H85" s="72" t="str">
        <f>IF(OR($E85="",$E85=0),"",INDEX(kpi!$I:$I,SUMIFS(kpi!$A:$A,kpi!$E:$E,$E85)))</f>
        <v>руб.</v>
      </c>
      <c r="I85" s="70"/>
      <c r="J85" s="70"/>
      <c r="K85" s="77"/>
      <c r="L85" s="70"/>
      <c r="M85" s="73"/>
      <c r="N85" s="74"/>
      <c r="O85" s="73"/>
      <c r="P85" s="70"/>
      <c r="Q85" s="70"/>
      <c r="R85" s="78">
        <f>SUMIFS($T85:$KW85,$T$1:$KW$1,"&gt;="&amp;1,$T$1:$KW$1,"&lt;="&amp;MAX($1:$1))</f>
        <v>93375000</v>
      </c>
      <c r="S85" s="70"/>
      <c r="T85" s="73"/>
      <c r="U85" s="75">
        <f>IF(U$7="",0,U79*(1-условия!$V$90))</f>
        <v>1867500</v>
      </c>
      <c r="V85" s="75">
        <f>IF(V$7="",0,V79*(1-условия!$V$90))</f>
        <v>2023125</v>
      </c>
      <c r="W85" s="75">
        <f>IF(W$7="",0,W79*(1-условия!$V$90))</f>
        <v>2178750</v>
      </c>
      <c r="X85" s="75">
        <f>IF(X$7="",0,X79*(1-условия!$V$90))</f>
        <v>2334375</v>
      </c>
      <c r="Y85" s="75">
        <f>IF(Y$7="",0,Y79*(1-условия!$V$90))</f>
        <v>2490000</v>
      </c>
      <c r="Z85" s="75">
        <f>IF(Z$7="",0,Z79*(1-условия!$V$90))</f>
        <v>2645625</v>
      </c>
      <c r="AA85" s="75">
        <f>IF(AA$7="",0,AA79*(1-условия!$V$90))</f>
        <v>2801250</v>
      </c>
      <c r="AB85" s="75">
        <f>IF(AB$7="",0,AB79*(1-условия!$V$90))</f>
        <v>2956875</v>
      </c>
      <c r="AC85" s="75">
        <f>IF(AC$7="",0,AC79*(1-условия!$V$90))</f>
        <v>3112500</v>
      </c>
      <c r="AD85" s="75">
        <f>IF(AD$7="",0,AD79*(1-условия!$V$90))</f>
        <v>3268125</v>
      </c>
      <c r="AE85" s="75">
        <f>IF(AE$7="",0,AE79*(1-условия!$V$90))</f>
        <v>3423750</v>
      </c>
      <c r="AF85" s="75">
        <f>IF(AF$7="",0,AF79*(1-условия!$V$90))</f>
        <v>3579375</v>
      </c>
      <c r="AG85" s="75">
        <f>IF(AG$7="",0,AG79*(1-условия!$V$90))</f>
        <v>3735000</v>
      </c>
      <c r="AH85" s="75">
        <f>IF(AH$7="",0,AH79*(1-условия!$V$90))</f>
        <v>3890625</v>
      </c>
      <c r="AI85" s="75">
        <f>IF(AI$7="",0,AI79*(1-условия!$V$90))</f>
        <v>4046250</v>
      </c>
      <c r="AJ85" s="75">
        <f>IF(AJ$7="",0,AJ79*(1-условия!$V$90))</f>
        <v>4201875</v>
      </c>
      <c r="AK85" s="75">
        <f>IF(AK$7="",0,AK79*(1-условия!$V$90))</f>
        <v>4357500</v>
      </c>
      <c r="AL85" s="75">
        <f>IF(AL$7="",0,AL79*(1-условия!$V$90))</f>
        <v>4513125</v>
      </c>
      <c r="AM85" s="75">
        <f>IF(AM$7="",0,AM79*(1-условия!$V$90))</f>
        <v>4668750</v>
      </c>
      <c r="AN85" s="75">
        <f>IF(AN$7="",0,AN79*(1-условия!$V$90))</f>
        <v>4824375</v>
      </c>
      <c r="AO85" s="75">
        <f>IF(AO$7="",0,AO79*(1-условия!$V$90))</f>
        <v>4980000</v>
      </c>
      <c r="AP85" s="75">
        <f>IF(AP$7="",0,AP79*(1-условия!$V$90))</f>
        <v>5135625</v>
      </c>
      <c r="AQ85" s="75">
        <f>IF(AQ$7="",0,AQ79*(1-условия!$V$90))</f>
        <v>5291250</v>
      </c>
      <c r="AR85" s="75">
        <f>IF(AR$7="",0,AR79*(1-условия!$V$90))</f>
        <v>5446875</v>
      </c>
      <c r="AS85" s="75">
        <f>IF(AS$7="",0,AS79*(1-условия!$V$90))</f>
        <v>5602500</v>
      </c>
      <c r="AT85" s="75">
        <f>IF(AT$7="",0,AT79*(1-условия!$V$90))</f>
        <v>0</v>
      </c>
      <c r="AU85" s="75">
        <f>IF(AU$7="",0,AU79*(1-условия!$V$90))</f>
        <v>0</v>
      </c>
      <c r="AV85" s="75">
        <f>IF(AV$7="",0,AV79*(1-условия!$V$90))</f>
        <v>0</v>
      </c>
      <c r="AW85" s="75">
        <f>IF(AW$7="",0,AW79*(1-условия!$V$90))</f>
        <v>0</v>
      </c>
      <c r="AX85" s="75">
        <f>IF(AX$7="",0,AX79*(1-условия!$V$90))</f>
        <v>0</v>
      </c>
      <c r="AY85" s="75">
        <f>IF(AY$7="",0,AY79*(1-условия!$V$90))</f>
        <v>0</v>
      </c>
      <c r="AZ85" s="75">
        <f>IF(AZ$7="",0,AZ79*(1-условия!$V$90))</f>
        <v>0</v>
      </c>
      <c r="BA85" s="75">
        <f>IF(BA$7="",0,BA79*(1-условия!$V$90))</f>
        <v>0</v>
      </c>
      <c r="BB85" s="75">
        <f>IF(BB$7="",0,BB79*(1-условия!$V$90))</f>
        <v>0</v>
      </c>
      <c r="BC85" s="75">
        <f>IF(BC$7="",0,BC79*(1-условия!$V$90))</f>
        <v>0</v>
      </c>
      <c r="BD85" s="75">
        <f>IF(BD$7="",0,BD79*(1-условия!$V$90))</f>
        <v>0</v>
      </c>
      <c r="BE85" s="75">
        <f>IF(BE$7="",0,BE79*(1-условия!$V$90))</f>
        <v>0</v>
      </c>
      <c r="BF85" s="75">
        <f>IF(BF$7="",0,BF79*(1-условия!$V$90))</f>
        <v>0</v>
      </c>
      <c r="BG85" s="75">
        <f>IF(BG$7="",0,BG79*(1-условия!$V$90))</f>
        <v>0</v>
      </c>
      <c r="BH85" s="75">
        <f>IF(BH$7="",0,BH79*(1-условия!$V$90))</f>
        <v>0</v>
      </c>
      <c r="BI85" s="75">
        <f>IF(BI$7="",0,BI79*(1-условия!$V$90))</f>
        <v>0</v>
      </c>
      <c r="BJ85" s="75">
        <f>IF(BJ$7="",0,BJ79*(1-условия!$V$90))</f>
        <v>0</v>
      </c>
      <c r="BK85" s="75">
        <f>IF(BK$7="",0,BK79*(1-условия!$V$90))</f>
        <v>0</v>
      </c>
      <c r="BL85" s="75">
        <f>IF(BL$7="",0,BL79*(1-условия!$V$90))</f>
        <v>0</v>
      </c>
      <c r="BM85" s="75">
        <f>IF(BM$7="",0,BM79*(1-условия!$V$90))</f>
        <v>0</v>
      </c>
      <c r="BN85" s="75">
        <f>IF(BN$7="",0,BN79*(1-условия!$V$90))</f>
        <v>0</v>
      </c>
      <c r="BO85" s="75">
        <f>IF(BO$7="",0,BO79*(1-условия!$V$90))</f>
        <v>0</v>
      </c>
      <c r="BP85" s="75">
        <f>IF(BP$7="",0,BP79*(1-условия!$V$90))</f>
        <v>0</v>
      </c>
      <c r="BQ85" s="75">
        <f>IF(BQ$7="",0,BQ79*(1-условия!$V$90))</f>
        <v>0</v>
      </c>
      <c r="BR85" s="75">
        <f>IF(BR$7="",0,BR79*(1-условия!$V$90))</f>
        <v>0</v>
      </c>
      <c r="BS85" s="75">
        <f>IF(BS$7="",0,BS79*(1-условия!$V$90))</f>
        <v>0</v>
      </c>
      <c r="BT85" s="75">
        <f>IF(BT$7="",0,BT79*(1-условия!$V$90))</f>
        <v>0</v>
      </c>
      <c r="BU85" s="75">
        <f>IF(BU$7="",0,BU79*(1-условия!$V$90))</f>
        <v>0</v>
      </c>
      <c r="BV85" s="75">
        <f>IF(BV$7="",0,BV79*(1-условия!$V$90))</f>
        <v>0</v>
      </c>
      <c r="BW85" s="75">
        <f>IF(BW$7="",0,BW79*(1-условия!$V$90))</f>
        <v>0</v>
      </c>
      <c r="BX85" s="75">
        <f>IF(BX$7="",0,BX79*(1-условия!$V$90))</f>
        <v>0</v>
      </c>
      <c r="BY85" s="75">
        <f>IF(BY$7="",0,BY79*(1-условия!$V$90))</f>
        <v>0</v>
      </c>
      <c r="BZ85" s="75">
        <f>IF(BZ$7="",0,BZ79*(1-условия!$V$90))</f>
        <v>0</v>
      </c>
      <c r="CA85" s="75">
        <f>IF(CA$7="",0,CA79*(1-условия!$V$90))</f>
        <v>0</v>
      </c>
      <c r="CB85" s="75">
        <f>IF(CB$7="",0,CB79*(1-условия!$V$90))</f>
        <v>0</v>
      </c>
      <c r="CC85" s="75">
        <f>IF(CC$7="",0,CC79*(1-условия!$V$90))</f>
        <v>0</v>
      </c>
      <c r="CD85" s="75">
        <f>IF(CD$7="",0,CD79*(1-условия!$V$90))</f>
        <v>0</v>
      </c>
      <c r="CE85" s="75">
        <f>IF(CE$7="",0,CE79*(1-условия!$V$90))</f>
        <v>0</v>
      </c>
      <c r="CF85" s="75">
        <f>IF(CF$7="",0,CF79*(1-условия!$V$90))</f>
        <v>0</v>
      </c>
      <c r="CG85" s="75">
        <f>IF(CG$7="",0,CG79*(1-условия!$V$90))</f>
        <v>0</v>
      </c>
      <c r="CH85" s="75">
        <f>IF(CH$7="",0,CH79*(1-условия!$V$90))</f>
        <v>0</v>
      </c>
      <c r="CI85" s="75">
        <f>IF(CI$7="",0,CI79*(1-условия!$V$90))</f>
        <v>0</v>
      </c>
      <c r="CJ85" s="75">
        <f>IF(CJ$7="",0,CJ79*(1-условия!$V$90))</f>
        <v>0</v>
      </c>
      <c r="CK85" s="75">
        <f>IF(CK$7="",0,CK79*(1-условия!$V$90))</f>
        <v>0</v>
      </c>
      <c r="CL85" s="75">
        <f>IF(CL$7="",0,CL79*(1-условия!$V$90))</f>
        <v>0</v>
      </c>
      <c r="CM85" s="75">
        <f>IF(CM$7="",0,CM79*(1-условия!$V$90))</f>
        <v>0</v>
      </c>
      <c r="CN85" s="75">
        <f>IF(CN$7="",0,CN79*(1-условия!$V$90))</f>
        <v>0</v>
      </c>
      <c r="CO85" s="75">
        <f>IF(CO$7="",0,CO79*(1-условия!$V$90))</f>
        <v>0</v>
      </c>
      <c r="CP85" s="75">
        <f>IF(CP$7="",0,CP79*(1-условия!$V$90))</f>
        <v>0</v>
      </c>
      <c r="CQ85" s="75">
        <f>IF(CQ$7="",0,CQ79*(1-условия!$V$90))</f>
        <v>0</v>
      </c>
      <c r="CR85" s="75">
        <f>IF(CR$7="",0,CR79*(1-условия!$V$90))</f>
        <v>0</v>
      </c>
      <c r="CS85" s="75">
        <f>IF(CS$7="",0,CS79*(1-условия!$V$90))</f>
        <v>0</v>
      </c>
      <c r="CT85" s="75">
        <f>IF(CT$7="",0,CT79*(1-условия!$V$90))</f>
        <v>0</v>
      </c>
      <c r="CU85" s="75">
        <f>IF(CU$7="",0,CU79*(1-условия!$V$90))</f>
        <v>0</v>
      </c>
      <c r="CV85" s="75">
        <f>IF(CV$7="",0,CV79*(1-условия!$V$90))</f>
        <v>0</v>
      </c>
      <c r="CW85" s="75">
        <f>IF(CW$7="",0,CW79*(1-условия!$V$90))</f>
        <v>0</v>
      </c>
      <c r="CX85" s="75">
        <f>IF(CX$7="",0,CX79*(1-условия!$V$90))</f>
        <v>0</v>
      </c>
      <c r="CY85" s="75">
        <f>IF(CY$7="",0,CY79*(1-условия!$V$90))</f>
        <v>0</v>
      </c>
      <c r="CZ85" s="75">
        <f>IF(CZ$7="",0,CZ79*(1-условия!$V$90))</f>
        <v>0</v>
      </c>
      <c r="DA85" s="75">
        <f>IF(DA$7="",0,DA79*(1-условия!$V$90))</f>
        <v>0</v>
      </c>
      <c r="DB85" s="75">
        <f>IF(DB$7="",0,DB79*(1-условия!$V$90))</f>
        <v>0</v>
      </c>
      <c r="DC85" s="75">
        <f>IF(DC$7="",0,DC79*(1-условия!$V$90))</f>
        <v>0</v>
      </c>
      <c r="DD85" s="75">
        <f>IF(DD$7="",0,DD79*(1-условия!$V$90))</f>
        <v>0</v>
      </c>
      <c r="DE85" s="75">
        <f>IF(DE$7="",0,DE79*(1-условия!$V$90))</f>
        <v>0</v>
      </c>
      <c r="DF85" s="75">
        <f>IF(DF$7="",0,DF79*(1-условия!$V$90))</f>
        <v>0</v>
      </c>
      <c r="DG85" s="75">
        <f>IF(DG$7="",0,DG79*(1-условия!$V$90))</f>
        <v>0</v>
      </c>
      <c r="DH85" s="75">
        <f>IF(DH$7="",0,DH79*(1-условия!$V$90))</f>
        <v>0</v>
      </c>
      <c r="DI85" s="75">
        <f>IF(DI$7="",0,DI79*(1-условия!$V$90))</f>
        <v>0</v>
      </c>
      <c r="DJ85" s="75">
        <f>IF(DJ$7="",0,DJ79*(1-условия!$V$90))</f>
        <v>0</v>
      </c>
      <c r="DK85" s="75">
        <f>IF(DK$7="",0,DK79*(1-условия!$V$90))</f>
        <v>0</v>
      </c>
      <c r="DL85" s="75">
        <f>IF(DL$7="",0,DL79*(1-условия!$V$90))</f>
        <v>0</v>
      </c>
      <c r="DM85" s="75">
        <f>IF(DM$7="",0,DM79*(1-условия!$V$90))</f>
        <v>0</v>
      </c>
      <c r="DN85" s="75">
        <f>IF(DN$7="",0,DN79*(1-условия!$V$90))</f>
        <v>0</v>
      </c>
      <c r="DO85" s="75">
        <f>IF(DO$7="",0,DO79*(1-условия!$V$90))</f>
        <v>0</v>
      </c>
      <c r="DP85" s="75">
        <f>IF(DP$7="",0,DP79*(1-условия!$V$90))</f>
        <v>0</v>
      </c>
      <c r="DQ85" s="75">
        <f>IF(DQ$7="",0,DQ79*(1-условия!$V$90))</f>
        <v>0</v>
      </c>
      <c r="DR85" s="75">
        <f>IF(DR$7="",0,DR79*(1-условия!$V$90))</f>
        <v>0</v>
      </c>
      <c r="DS85" s="75">
        <f>IF(DS$7="",0,DS79*(1-условия!$V$90))</f>
        <v>0</v>
      </c>
      <c r="DT85" s="75">
        <f>IF(DT$7="",0,DT79*(1-условия!$V$90))</f>
        <v>0</v>
      </c>
      <c r="DU85" s="75">
        <f>IF(DU$7="",0,DU79*(1-условия!$V$90))</f>
        <v>0</v>
      </c>
      <c r="DV85" s="75">
        <f>IF(DV$7="",0,DV79*(1-условия!$V$90))</f>
        <v>0</v>
      </c>
      <c r="DW85" s="75">
        <f>IF(DW$7="",0,DW79*(1-условия!$V$90))</f>
        <v>0</v>
      </c>
      <c r="DX85" s="75">
        <f>IF(DX$7="",0,DX79*(1-условия!$V$90))</f>
        <v>0</v>
      </c>
      <c r="DY85" s="75">
        <f>IF(DY$7="",0,DY79*(1-условия!$V$90))</f>
        <v>0</v>
      </c>
      <c r="DZ85" s="75">
        <f>IF(DZ$7="",0,DZ79*(1-условия!$V$90))</f>
        <v>0</v>
      </c>
      <c r="EA85" s="75">
        <f>IF(EA$7="",0,EA79*(1-условия!$V$90))</f>
        <v>0</v>
      </c>
      <c r="EB85" s="75">
        <f>IF(EB$7="",0,EB79*(1-условия!$V$90))</f>
        <v>0</v>
      </c>
      <c r="EC85" s="75">
        <f>IF(EC$7="",0,EC79*(1-условия!$V$90))</f>
        <v>0</v>
      </c>
      <c r="ED85" s="75">
        <f>IF(ED$7="",0,ED79*(1-условия!$V$90))</f>
        <v>0</v>
      </c>
      <c r="EE85" s="75">
        <f>IF(EE$7="",0,EE79*(1-условия!$V$90))</f>
        <v>0</v>
      </c>
      <c r="EF85" s="75">
        <f>IF(EF$7="",0,EF79*(1-условия!$V$90))</f>
        <v>0</v>
      </c>
      <c r="EG85" s="75">
        <f>IF(EG$7="",0,EG79*(1-условия!$V$90))</f>
        <v>0</v>
      </c>
      <c r="EH85" s="75">
        <f>IF(EH$7="",0,EH79*(1-условия!$V$90))</f>
        <v>0</v>
      </c>
      <c r="EI85" s="75">
        <f>IF(EI$7="",0,EI79*(1-условия!$V$90))</f>
        <v>0</v>
      </c>
      <c r="EJ85" s="75">
        <f>IF(EJ$7="",0,EJ79*(1-условия!$V$90))</f>
        <v>0</v>
      </c>
      <c r="EK85" s="75">
        <f>IF(EK$7="",0,EK79*(1-условия!$V$90))</f>
        <v>0</v>
      </c>
      <c r="EL85" s="75">
        <f>IF(EL$7="",0,EL79*(1-условия!$V$90))</f>
        <v>0</v>
      </c>
      <c r="EM85" s="75">
        <f>IF(EM$7="",0,EM79*(1-условия!$V$90))</f>
        <v>0</v>
      </c>
      <c r="EN85" s="75">
        <f>IF(EN$7="",0,EN79*(1-условия!$V$90))</f>
        <v>0</v>
      </c>
      <c r="EO85" s="75">
        <f>IF(EO$7="",0,EO79*(1-условия!$V$90))</f>
        <v>0</v>
      </c>
      <c r="EP85" s="75">
        <f>IF(EP$7="",0,EP79*(1-условия!$V$90))</f>
        <v>0</v>
      </c>
      <c r="EQ85" s="75">
        <f>IF(EQ$7="",0,EQ79*(1-условия!$V$90))</f>
        <v>0</v>
      </c>
      <c r="ER85" s="75">
        <f>IF(ER$7="",0,ER79*(1-условия!$V$90))</f>
        <v>0</v>
      </c>
      <c r="ES85" s="75">
        <f>IF(ES$7="",0,ES79*(1-условия!$V$90))</f>
        <v>0</v>
      </c>
      <c r="ET85" s="75">
        <f>IF(ET$7="",0,ET79*(1-условия!$V$90))</f>
        <v>0</v>
      </c>
      <c r="EU85" s="75">
        <f>IF(EU$7="",0,EU79*(1-условия!$V$90))</f>
        <v>0</v>
      </c>
      <c r="EV85" s="75">
        <f>IF(EV$7="",0,EV79*(1-условия!$V$90))</f>
        <v>0</v>
      </c>
      <c r="EW85" s="75">
        <f>IF(EW$7="",0,EW79*(1-условия!$V$90))</f>
        <v>0</v>
      </c>
      <c r="EX85" s="75">
        <f>IF(EX$7="",0,EX79*(1-условия!$V$90))</f>
        <v>0</v>
      </c>
      <c r="EY85" s="75">
        <f>IF(EY$7="",0,EY79*(1-условия!$V$90))</f>
        <v>0</v>
      </c>
      <c r="EZ85" s="75">
        <f>IF(EZ$7="",0,EZ79*(1-условия!$V$90))</f>
        <v>0</v>
      </c>
      <c r="FA85" s="75">
        <f>IF(FA$7="",0,FA79*(1-условия!$V$90))</f>
        <v>0</v>
      </c>
      <c r="FB85" s="75">
        <f>IF(FB$7="",0,FB79*(1-условия!$V$90))</f>
        <v>0</v>
      </c>
      <c r="FC85" s="75">
        <f>IF(FC$7="",0,FC79*(1-условия!$V$90))</f>
        <v>0</v>
      </c>
      <c r="FD85" s="75">
        <f>IF(FD$7="",0,FD79*(1-условия!$V$90))</f>
        <v>0</v>
      </c>
      <c r="FE85" s="75">
        <f>IF(FE$7="",0,FE79*(1-условия!$V$90))</f>
        <v>0</v>
      </c>
      <c r="FF85" s="75">
        <f>IF(FF$7="",0,FF79*(1-условия!$V$90))</f>
        <v>0</v>
      </c>
      <c r="FG85" s="75">
        <f>IF(FG$7="",0,FG79*(1-условия!$V$90))</f>
        <v>0</v>
      </c>
      <c r="FH85" s="75">
        <f>IF(FH$7="",0,FH79*(1-условия!$V$90))</f>
        <v>0</v>
      </c>
      <c r="FI85" s="75">
        <f>IF(FI$7="",0,FI79*(1-условия!$V$90))</f>
        <v>0</v>
      </c>
      <c r="FJ85" s="75">
        <f>IF(FJ$7="",0,FJ79*(1-условия!$V$90))</f>
        <v>0</v>
      </c>
      <c r="FK85" s="75">
        <f>IF(FK$7="",0,FK79*(1-условия!$V$90))</f>
        <v>0</v>
      </c>
      <c r="FL85" s="75">
        <f>IF(FL$7="",0,FL79*(1-условия!$V$90))</f>
        <v>0</v>
      </c>
      <c r="FM85" s="75">
        <f>IF(FM$7="",0,FM79*(1-условия!$V$90))</f>
        <v>0</v>
      </c>
      <c r="FN85" s="75">
        <f>IF(FN$7="",0,FN79*(1-условия!$V$90))</f>
        <v>0</v>
      </c>
      <c r="FO85" s="75">
        <f>IF(FO$7="",0,FO79*(1-условия!$V$90))</f>
        <v>0</v>
      </c>
      <c r="FP85" s="75">
        <f>IF(FP$7="",0,FP79*(1-условия!$V$90))</f>
        <v>0</v>
      </c>
      <c r="FQ85" s="75">
        <f>IF(FQ$7="",0,FQ79*(1-условия!$V$90))</f>
        <v>0</v>
      </c>
      <c r="FR85" s="75">
        <f>IF(FR$7="",0,FR79*(1-условия!$V$90))</f>
        <v>0</v>
      </c>
      <c r="FS85" s="75">
        <f>IF(FS$7="",0,FS79*(1-условия!$V$90))</f>
        <v>0</v>
      </c>
      <c r="FT85" s="75">
        <f>IF(FT$7="",0,FT79*(1-условия!$V$90))</f>
        <v>0</v>
      </c>
      <c r="FU85" s="75">
        <f>IF(FU$7="",0,FU79*(1-условия!$V$90))</f>
        <v>0</v>
      </c>
      <c r="FV85" s="75">
        <f>IF(FV$7="",0,FV79*(1-условия!$V$90))</f>
        <v>0</v>
      </c>
      <c r="FW85" s="75">
        <f>IF(FW$7="",0,FW79*(1-условия!$V$90))</f>
        <v>0</v>
      </c>
      <c r="FX85" s="75">
        <f>IF(FX$7="",0,FX79*(1-условия!$V$90))</f>
        <v>0</v>
      </c>
      <c r="FY85" s="75">
        <f>IF(FY$7="",0,FY79*(1-условия!$V$90))</f>
        <v>0</v>
      </c>
      <c r="FZ85" s="75">
        <f>IF(FZ$7="",0,FZ79*(1-условия!$V$90))</f>
        <v>0</v>
      </c>
      <c r="GA85" s="75">
        <f>IF(GA$7="",0,GA79*(1-условия!$V$90))</f>
        <v>0</v>
      </c>
      <c r="GB85" s="75">
        <f>IF(GB$7="",0,GB79*(1-условия!$V$90))</f>
        <v>0</v>
      </c>
      <c r="GC85" s="75">
        <f>IF(GC$7="",0,GC79*(1-условия!$V$90))</f>
        <v>0</v>
      </c>
      <c r="GD85" s="75">
        <f>IF(GD$7="",0,GD79*(1-условия!$V$90))</f>
        <v>0</v>
      </c>
      <c r="GE85" s="75">
        <f>IF(GE$7="",0,GE79*(1-условия!$V$90))</f>
        <v>0</v>
      </c>
      <c r="GF85" s="75">
        <f>IF(GF$7="",0,GF79*(1-условия!$V$90))</f>
        <v>0</v>
      </c>
      <c r="GG85" s="75">
        <f>IF(GG$7="",0,GG79*(1-условия!$V$90))</f>
        <v>0</v>
      </c>
      <c r="GH85" s="75">
        <f>IF(GH$7="",0,GH79*(1-условия!$V$90))</f>
        <v>0</v>
      </c>
      <c r="GI85" s="75">
        <f>IF(GI$7="",0,GI79*(1-условия!$V$90))</f>
        <v>0</v>
      </c>
      <c r="GJ85" s="75">
        <f>IF(GJ$7="",0,GJ79*(1-условия!$V$90))</f>
        <v>0</v>
      </c>
      <c r="GK85" s="75">
        <f>IF(GK$7="",0,GK79*(1-условия!$V$90))</f>
        <v>0</v>
      </c>
      <c r="GL85" s="75">
        <f>IF(GL$7="",0,GL79*(1-условия!$V$90))</f>
        <v>0</v>
      </c>
      <c r="GM85" s="75">
        <f>IF(GM$7="",0,GM79*(1-условия!$V$90))</f>
        <v>0</v>
      </c>
      <c r="GN85" s="75">
        <f>IF(GN$7="",0,GN79*(1-условия!$V$90))</f>
        <v>0</v>
      </c>
      <c r="GO85" s="75">
        <f>IF(GO$7="",0,GO79*(1-условия!$V$90))</f>
        <v>0</v>
      </c>
      <c r="GP85" s="75">
        <f>IF(GP$7="",0,GP79*(1-условия!$V$90))</f>
        <v>0</v>
      </c>
      <c r="GQ85" s="75">
        <f>IF(GQ$7="",0,GQ79*(1-условия!$V$90))</f>
        <v>0</v>
      </c>
      <c r="GR85" s="75">
        <f>IF(GR$7="",0,GR79*(1-условия!$V$90))</f>
        <v>0</v>
      </c>
      <c r="GS85" s="75">
        <f>IF(GS$7="",0,GS79*(1-условия!$V$90))</f>
        <v>0</v>
      </c>
      <c r="GT85" s="75">
        <f>IF(GT$7="",0,GT79*(1-условия!$V$90))</f>
        <v>0</v>
      </c>
      <c r="GU85" s="75">
        <f>IF(GU$7="",0,GU79*(1-условия!$V$90))</f>
        <v>0</v>
      </c>
      <c r="GV85" s="75">
        <f>IF(GV$7="",0,GV79*(1-условия!$V$90))</f>
        <v>0</v>
      </c>
      <c r="GW85" s="75">
        <f>IF(GW$7="",0,GW79*(1-условия!$V$90))</f>
        <v>0</v>
      </c>
      <c r="GX85" s="75">
        <f>IF(GX$7="",0,GX79*(1-условия!$V$90))</f>
        <v>0</v>
      </c>
      <c r="GY85" s="75">
        <f>IF(GY$7="",0,GY79*(1-условия!$V$90))</f>
        <v>0</v>
      </c>
      <c r="GZ85" s="75">
        <f>IF(GZ$7="",0,GZ79*(1-условия!$V$90))</f>
        <v>0</v>
      </c>
      <c r="HA85" s="75">
        <f>IF(HA$7="",0,HA79*(1-условия!$V$90))</f>
        <v>0</v>
      </c>
      <c r="HB85" s="75">
        <f>IF(HB$7="",0,HB79*(1-условия!$V$90))</f>
        <v>0</v>
      </c>
      <c r="HC85" s="75">
        <f>IF(HC$7="",0,HC79*(1-условия!$V$90))</f>
        <v>0</v>
      </c>
      <c r="HD85" s="75">
        <f>IF(HD$7="",0,HD79*(1-условия!$V$90))</f>
        <v>0</v>
      </c>
      <c r="HE85" s="75">
        <f>IF(HE$7="",0,HE79*(1-условия!$V$90))</f>
        <v>0</v>
      </c>
      <c r="HF85" s="75">
        <f>IF(HF$7="",0,HF79*(1-условия!$V$90))</f>
        <v>0</v>
      </c>
      <c r="HG85" s="75">
        <f>IF(HG$7="",0,HG79*(1-условия!$V$90))</f>
        <v>0</v>
      </c>
      <c r="HH85" s="75">
        <f>IF(HH$7="",0,HH79*(1-условия!$V$90))</f>
        <v>0</v>
      </c>
      <c r="HI85" s="75">
        <f>IF(HI$7="",0,HI79*(1-условия!$V$90))</f>
        <v>0</v>
      </c>
      <c r="HJ85" s="75">
        <f>IF(HJ$7="",0,HJ79*(1-условия!$V$90))</f>
        <v>0</v>
      </c>
      <c r="HK85" s="75">
        <f>IF(HK$7="",0,HK79*(1-условия!$V$90))</f>
        <v>0</v>
      </c>
      <c r="HL85" s="75">
        <f>IF(HL$7="",0,HL79*(1-условия!$V$90))</f>
        <v>0</v>
      </c>
      <c r="HM85" s="75">
        <f>IF(HM$7="",0,HM79*(1-условия!$V$90))</f>
        <v>0</v>
      </c>
      <c r="HN85" s="75">
        <f>IF(HN$7="",0,HN79*(1-условия!$V$90))</f>
        <v>0</v>
      </c>
      <c r="HO85" s="75">
        <f>IF(HO$7="",0,HO79*(1-условия!$V$90))</f>
        <v>0</v>
      </c>
      <c r="HP85" s="75">
        <f>IF(HP$7="",0,HP79*(1-условия!$V$90))</f>
        <v>0</v>
      </c>
      <c r="HQ85" s="75">
        <f>IF(HQ$7="",0,HQ79*(1-условия!$V$90))</f>
        <v>0</v>
      </c>
      <c r="HR85" s="75">
        <f>IF(HR$7="",0,HR79*(1-условия!$V$90))</f>
        <v>0</v>
      </c>
      <c r="HS85" s="75">
        <f>IF(HS$7="",0,HS79*(1-условия!$V$90))</f>
        <v>0</v>
      </c>
      <c r="HT85" s="75">
        <f>IF(HT$7="",0,HT79*(1-условия!$V$90))</f>
        <v>0</v>
      </c>
      <c r="HU85" s="75">
        <f>IF(HU$7="",0,HU79*(1-условия!$V$90))</f>
        <v>0</v>
      </c>
      <c r="HV85" s="75">
        <f>IF(HV$7="",0,HV79*(1-условия!$V$90))</f>
        <v>0</v>
      </c>
      <c r="HW85" s="75">
        <f>IF(HW$7="",0,HW79*(1-условия!$V$90))</f>
        <v>0</v>
      </c>
      <c r="HX85" s="75">
        <f>IF(HX$7="",0,HX79*(1-условия!$V$90))</f>
        <v>0</v>
      </c>
      <c r="HY85" s="75">
        <f>IF(HY$7="",0,HY79*(1-условия!$V$90))</f>
        <v>0</v>
      </c>
      <c r="HZ85" s="75">
        <f>IF(HZ$7="",0,HZ79*(1-условия!$V$90))</f>
        <v>0</v>
      </c>
      <c r="IA85" s="75">
        <f>IF(IA$7="",0,IA79*(1-условия!$V$90))</f>
        <v>0</v>
      </c>
      <c r="IB85" s="75">
        <f>IF(IB$7="",0,IB79*(1-условия!$V$90))</f>
        <v>0</v>
      </c>
      <c r="IC85" s="75">
        <f>IF(IC$7="",0,IC79*(1-условия!$V$90))</f>
        <v>0</v>
      </c>
      <c r="ID85" s="75">
        <f>IF(ID$7="",0,ID79*(1-условия!$V$90))</f>
        <v>0</v>
      </c>
      <c r="IE85" s="75">
        <f>IF(IE$7="",0,IE79*(1-условия!$V$90))</f>
        <v>0</v>
      </c>
      <c r="IF85" s="75">
        <f>IF(IF$7="",0,IF79*(1-условия!$V$90))</f>
        <v>0</v>
      </c>
      <c r="IG85" s="75">
        <f>IF(IG$7="",0,IG79*(1-условия!$V$90))</f>
        <v>0</v>
      </c>
      <c r="IH85" s="75">
        <f>IF(IH$7="",0,IH79*(1-условия!$V$90))</f>
        <v>0</v>
      </c>
      <c r="II85" s="75">
        <f>IF(II$7="",0,II79*(1-условия!$V$90))</f>
        <v>0</v>
      </c>
      <c r="IJ85" s="75">
        <f>IF(IJ$7="",0,IJ79*(1-условия!$V$90))</f>
        <v>0</v>
      </c>
      <c r="IK85" s="75">
        <f>IF(IK$7="",0,IK79*(1-условия!$V$90))</f>
        <v>0</v>
      </c>
      <c r="IL85" s="75">
        <f>IF(IL$7="",0,IL79*(1-условия!$V$90))</f>
        <v>0</v>
      </c>
      <c r="IM85" s="75">
        <f>IF(IM$7="",0,IM79*(1-условия!$V$90))</f>
        <v>0</v>
      </c>
      <c r="IN85" s="75">
        <f>IF(IN$7="",0,IN79*(1-условия!$V$90))</f>
        <v>0</v>
      </c>
      <c r="IO85" s="75">
        <f>IF(IO$7="",0,IO79*(1-условия!$V$90))</f>
        <v>0</v>
      </c>
      <c r="IP85" s="75">
        <f>IF(IP$7="",0,IP79*(1-условия!$V$90))</f>
        <v>0</v>
      </c>
      <c r="IQ85" s="75">
        <f>IF(IQ$7="",0,IQ79*(1-условия!$V$90))</f>
        <v>0</v>
      </c>
      <c r="IR85" s="75">
        <f>IF(IR$7="",0,IR79*(1-условия!$V$90))</f>
        <v>0</v>
      </c>
      <c r="IS85" s="75">
        <f>IF(IS$7="",0,IS79*(1-условия!$V$90))</f>
        <v>0</v>
      </c>
      <c r="IT85" s="75">
        <f>IF(IT$7="",0,IT79*(1-условия!$V$90))</f>
        <v>0</v>
      </c>
      <c r="IU85" s="75">
        <f>IF(IU$7="",0,IU79*(1-условия!$V$90))</f>
        <v>0</v>
      </c>
      <c r="IV85" s="75">
        <f>IF(IV$7="",0,IV79*(1-условия!$V$90))</f>
        <v>0</v>
      </c>
      <c r="IW85" s="75">
        <f>IF(IW$7="",0,IW79*(1-условия!$V$90))</f>
        <v>0</v>
      </c>
      <c r="IX85" s="75">
        <f>IF(IX$7="",0,IX79*(1-условия!$V$90))</f>
        <v>0</v>
      </c>
      <c r="IY85" s="75">
        <f>IF(IY$7="",0,IY79*(1-условия!$V$90))</f>
        <v>0</v>
      </c>
      <c r="IZ85" s="75">
        <f>IF(IZ$7="",0,IZ79*(1-условия!$V$90))</f>
        <v>0</v>
      </c>
      <c r="JA85" s="75">
        <f>IF(JA$7="",0,JA79*(1-условия!$V$90))</f>
        <v>0</v>
      </c>
      <c r="JB85" s="75">
        <f>IF(JB$7="",0,JB79*(1-условия!$V$90))</f>
        <v>0</v>
      </c>
      <c r="JC85" s="75">
        <f>IF(JC$7="",0,JC79*(1-условия!$V$90))</f>
        <v>0</v>
      </c>
      <c r="JD85" s="75">
        <f>IF(JD$7="",0,JD79*(1-условия!$V$90))</f>
        <v>0</v>
      </c>
      <c r="JE85" s="75">
        <f>IF(JE$7="",0,JE79*(1-условия!$V$90))</f>
        <v>0</v>
      </c>
      <c r="JF85" s="75">
        <f>IF(JF$7="",0,JF79*(1-условия!$V$90))</f>
        <v>0</v>
      </c>
      <c r="JG85" s="75">
        <f>IF(JG$7="",0,JG79*(1-условия!$V$90))</f>
        <v>0</v>
      </c>
      <c r="JH85" s="75">
        <f>IF(JH$7="",0,JH79*(1-условия!$V$90))</f>
        <v>0</v>
      </c>
      <c r="JI85" s="75">
        <f>IF(JI$7="",0,JI79*(1-условия!$V$90))</f>
        <v>0</v>
      </c>
      <c r="JJ85" s="75">
        <f>IF(JJ$7="",0,JJ79*(1-условия!$V$90))</f>
        <v>0</v>
      </c>
      <c r="JK85" s="75">
        <f>IF(JK$7="",0,JK79*(1-условия!$V$90))</f>
        <v>0</v>
      </c>
      <c r="JL85" s="75">
        <f>IF(JL$7="",0,JL79*(1-условия!$V$90))</f>
        <v>0</v>
      </c>
      <c r="JM85" s="75">
        <f>IF(JM$7="",0,JM79*(1-условия!$V$90))</f>
        <v>0</v>
      </c>
      <c r="JN85" s="75">
        <f>IF(JN$7="",0,JN79*(1-условия!$V$90))</f>
        <v>0</v>
      </c>
      <c r="JO85" s="75">
        <f>IF(JO$7="",0,JO79*(1-условия!$V$90))</f>
        <v>0</v>
      </c>
      <c r="JP85" s="75">
        <f>IF(JP$7="",0,JP79*(1-условия!$V$90))</f>
        <v>0</v>
      </c>
      <c r="JQ85" s="75">
        <f>IF(JQ$7="",0,JQ79*(1-условия!$V$90))</f>
        <v>0</v>
      </c>
      <c r="JR85" s="75">
        <f>IF(JR$7="",0,JR79*(1-условия!$V$90))</f>
        <v>0</v>
      </c>
      <c r="JS85" s="75">
        <f>IF(JS$7="",0,JS79*(1-условия!$V$90))</f>
        <v>0</v>
      </c>
      <c r="JT85" s="75">
        <f>IF(JT$7="",0,JT79*(1-условия!$V$90))</f>
        <v>0</v>
      </c>
      <c r="JU85" s="75">
        <f>IF(JU$7="",0,JU79*(1-условия!$V$90))</f>
        <v>0</v>
      </c>
      <c r="JV85" s="75">
        <f>IF(JV$7="",0,JV79*(1-условия!$V$90))</f>
        <v>0</v>
      </c>
      <c r="JW85" s="75">
        <f>IF(JW$7="",0,JW79*(1-условия!$V$90))</f>
        <v>0</v>
      </c>
      <c r="JX85" s="75">
        <f>IF(JX$7="",0,JX79*(1-условия!$V$90))</f>
        <v>0</v>
      </c>
      <c r="JY85" s="75">
        <f>IF(JY$7="",0,JY79*(1-условия!$V$90))</f>
        <v>0</v>
      </c>
      <c r="JZ85" s="75">
        <f>IF(JZ$7="",0,JZ79*(1-условия!$V$90))</f>
        <v>0</v>
      </c>
      <c r="KA85" s="75">
        <f>IF(KA$7="",0,KA79*(1-условия!$V$90))</f>
        <v>0</v>
      </c>
      <c r="KB85" s="75">
        <f>IF(KB$7="",0,KB79*(1-условия!$V$90))</f>
        <v>0</v>
      </c>
      <c r="KC85" s="75">
        <f>IF(KC$7="",0,KC79*(1-условия!$V$90))</f>
        <v>0</v>
      </c>
      <c r="KD85" s="75">
        <f>IF(KD$7="",0,KD79*(1-условия!$V$90))</f>
        <v>0</v>
      </c>
      <c r="KE85" s="75">
        <f>IF(KE$7="",0,KE79*(1-условия!$V$90))</f>
        <v>0</v>
      </c>
      <c r="KF85" s="75">
        <f>IF(KF$7="",0,KF79*(1-условия!$V$90))</f>
        <v>0</v>
      </c>
      <c r="KG85" s="75">
        <f>IF(KG$7="",0,KG79*(1-условия!$V$90))</f>
        <v>0</v>
      </c>
      <c r="KH85" s="75">
        <f>IF(KH$7="",0,KH79*(1-условия!$V$90))</f>
        <v>0</v>
      </c>
      <c r="KI85" s="75">
        <f>IF(KI$7="",0,KI79*(1-условия!$V$90))</f>
        <v>0</v>
      </c>
      <c r="KJ85" s="75">
        <f>IF(KJ$7="",0,KJ79*(1-условия!$V$90))</f>
        <v>0</v>
      </c>
      <c r="KK85" s="75">
        <f>IF(KK$7="",0,KK79*(1-условия!$V$90))</f>
        <v>0</v>
      </c>
      <c r="KL85" s="75">
        <f>IF(KL$7="",0,KL79*(1-условия!$V$90))</f>
        <v>0</v>
      </c>
      <c r="KM85" s="75">
        <f>IF(KM$7="",0,KM79*(1-условия!$V$90))</f>
        <v>0</v>
      </c>
      <c r="KN85" s="75">
        <f>IF(KN$7="",0,KN79*(1-условия!$V$90))</f>
        <v>0</v>
      </c>
      <c r="KO85" s="75">
        <f>IF(KO$7="",0,KO79*(1-условия!$V$90))</f>
        <v>0</v>
      </c>
      <c r="KP85" s="75">
        <f>IF(KP$7="",0,KP79*(1-условия!$V$90))</f>
        <v>0</v>
      </c>
      <c r="KQ85" s="75">
        <f>IF(KQ$7="",0,KQ79*(1-условия!$V$90))</f>
        <v>0</v>
      </c>
      <c r="KR85" s="75">
        <f>IF(KR$7="",0,KR79*(1-условия!$V$90))</f>
        <v>0</v>
      </c>
      <c r="KS85" s="75">
        <f>IF(KS$7="",0,KS79*(1-условия!$V$90))</f>
        <v>0</v>
      </c>
      <c r="KT85" s="75">
        <f>IF(KT$7="",0,KT79*(1-условия!$V$90))</f>
        <v>0</v>
      </c>
      <c r="KU85" s="75">
        <f>IF(KU$7="",0,KU79*(1-условия!$V$90))</f>
        <v>0</v>
      </c>
      <c r="KV85" s="75">
        <f>IF(KV$7="",0,KV79*(1-условия!$V$90))</f>
        <v>0</v>
      </c>
      <c r="KW85" s="70"/>
      <c r="KX85" s="70"/>
    </row>
    <row r="86" spans="1:310" ht="4.05" customHeight="1" x14ac:dyDescent="0.25">
      <c r="A86" s="1"/>
      <c r="B86" s="79"/>
      <c r="C86" s="79"/>
      <c r="D86" s="79"/>
      <c r="E86" s="1"/>
      <c r="F86" s="1"/>
      <c r="G86" s="1"/>
      <c r="H86" s="11"/>
      <c r="I86" s="1"/>
      <c r="J86" s="1"/>
      <c r="K86" s="36"/>
      <c r="L86" s="1"/>
      <c r="M86" s="5"/>
      <c r="N86" s="1"/>
      <c r="O86" s="19"/>
      <c r="P86" s="1"/>
      <c r="Q86" s="1"/>
      <c r="R86" s="4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76" customFormat="1" x14ac:dyDescent="0.25">
      <c r="A87" s="70"/>
      <c r="B87" s="72"/>
      <c r="C87" s="72"/>
      <c r="D87" s="82" t="s">
        <v>28</v>
      </c>
      <c r="E87" s="70" t="str">
        <f>kpi!$E$38</f>
        <v>оплата себестоимостных расходов в разрезе пауш.взносов</v>
      </c>
      <c r="F87" s="70"/>
      <c r="G87" s="70"/>
      <c r="H87" s="72" t="str">
        <f>IF(OR($E87="",$E87=0),"",INDEX(kpi!$I:$I,SUMIFS(kpi!$A:$A,kpi!$E:$E,$E87)))</f>
        <v>руб.</v>
      </c>
      <c r="I87" s="70"/>
      <c r="J87" s="70"/>
      <c r="K87" s="70" t="str">
        <f>kpi!$E$33</f>
        <v>операционный цикл в разрезе паушального взноса</v>
      </c>
      <c r="L87" s="70"/>
      <c r="M87" s="73"/>
      <c r="N87" s="75">
        <f>-условия!$V$92</f>
        <v>-7</v>
      </c>
      <c r="O87" s="73"/>
      <c r="P87" s="70"/>
      <c r="Q87" s="70"/>
      <c r="R87" s="75">
        <f>SUMIFS($T87:$KW87,$T$1:$KW$1,"&gt;="&amp;1,$T$1:$KW$1,"&lt;="&amp;MAX($1:$1))</f>
        <v>93375000</v>
      </c>
      <c r="S87" s="70"/>
      <c r="T87" s="70"/>
      <c r="U87" s="75">
        <f>IF(U$7="",0,IF(U$1=MAX($1:$1),$R85-SUM($T87:T87),IF(U$1=1,SUMIFS(85:85,$1:$1,"&gt;="&amp;1,$1:$1,"&lt;="&amp;INT(-$N87/30))+(-$N87/30-INT(-$N87/30))*SUMIFS(85:85,$1:$1,INT(-$N87/30)+1),0)+(-$N87/30-INT(-$N87/30))*SUMIFS(85:85,$1:$1,U$1+INT(-$N87/30)+1)+(INT(-$N87/30)+1--$N87/30)*SUMIFS(85:85,$1:$1,U$1+INT(-$N87/30))))</f>
        <v>2339562.5</v>
      </c>
      <c r="V87" s="75">
        <f>IF(V$7="",0,IF(V$1=MAX($1:$1),$R85-SUM($T87:U87),IF(V$1=1,SUMIFS(85:85,$1:$1,"&gt;="&amp;1,$1:$1,"&lt;="&amp;INT(-$N87/30))+(-$N87/30-INT(-$N87/30))*SUMIFS(85:85,$1:$1,INT(-$N87/30)+1),0)+(-$N87/30-INT(-$N87/30))*SUMIFS(85:85,$1:$1,V$1+INT(-$N87/30)+1)+(INT(-$N87/30)+1--$N87/30)*SUMIFS(85:85,$1:$1,V$1+INT(-$N87/30))))</f>
        <v>2059437.4999999998</v>
      </c>
      <c r="W87" s="75">
        <f>IF(W$7="",0,IF(W$1=MAX($1:$1),$R85-SUM($T87:V87),IF(W$1=1,SUMIFS(85:85,$1:$1,"&gt;="&amp;1,$1:$1,"&lt;="&amp;INT(-$N87/30))+(-$N87/30-INT(-$N87/30))*SUMIFS(85:85,$1:$1,INT(-$N87/30)+1),0)+(-$N87/30-INT(-$N87/30))*SUMIFS(85:85,$1:$1,W$1+INT(-$N87/30)+1)+(INT(-$N87/30)+1--$N87/30)*SUMIFS(85:85,$1:$1,W$1+INT(-$N87/30))))</f>
        <v>2215062.5</v>
      </c>
      <c r="X87" s="75">
        <f>IF(X$7="",0,IF(X$1=MAX($1:$1),$R85-SUM($T87:W87),IF(X$1=1,SUMIFS(85:85,$1:$1,"&gt;="&amp;1,$1:$1,"&lt;="&amp;INT(-$N87/30))+(-$N87/30-INT(-$N87/30))*SUMIFS(85:85,$1:$1,INT(-$N87/30)+1),0)+(-$N87/30-INT(-$N87/30))*SUMIFS(85:85,$1:$1,X$1+INT(-$N87/30)+1)+(INT(-$N87/30)+1--$N87/30)*SUMIFS(85:85,$1:$1,X$1+INT(-$N87/30))))</f>
        <v>2370687.5</v>
      </c>
      <c r="Y87" s="75">
        <f>IF(Y$7="",0,IF(Y$1=MAX($1:$1),$R85-SUM($T87:X87),IF(Y$1=1,SUMIFS(85:85,$1:$1,"&gt;="&amp;1,$1:$1,"&lt;="&amp;INT(-$N87/30))+(-$N87/30-INT(-$N87/30))*SUMIFS(85:85,$1:$1,INT(-$N87/30)+1),0)+(-$N87/30-INT(-$N87/30))*SUMIFS(85:85,$1:$1,Y$1+INT(-$N87/30)+1)+(INT(-$N87/30)+1--$N87/30)*SUMIFS(85:85,$1:$1,Y$1+INT(-$N87/30))))</f>
        <v>2526312.5</v>
      </c>
      <c r="Z87" s="75">
        <f>IF(Z$7="",0,IF(Z$1=MAX($1:$1),$R85-SUM($T87:Y87),IF(Z$1=1,SUMIFS(85:85,$1:$1,"&gt;="&amp;1,$1:$1,"&lt;="&amp;INT(-$N87/30))+(-$N87/30-INT(-$N87/30))*SUMIFS(85:85,$1:$1,INT(-$N87/30)+1),0)+(-$N87/30-INT(-$N87/30))*SUMIFS(85:85,$1:$1,Z$1+INT(-$N87/30)+1)+(INT(-$N87/30)+1--$N87/30)*SUMIFS(85:85,$1:$1,Z$1+INT(-$N87/30))))</f>
        <v>2681937.5</v>
      </c>
      <c r="AA87" s="75">
        <f>IF(AA$7="",0,IF(AA$1=MAX($1:$1),$R85-SUM($T87:Z87),IF(AA$1=1,SUMIFS(85:85,$1:$1,"&gt;="&amp;1,$1:$1,"&lt;="&amp;INT(-$N87/30))+(-$N87/30-INT(-$N87/30))*SUMIFS(85:85,$1:$1,INT(-$N87/30)+1),0)+(-$N87/30-INT(-$N87/30))*SUMIFS(85:85,$1:$1,AA$1+INT(-$N87/30)+1)+(INT(-$N87/30)+1--$N87/30)*SUMIFS(85:85,$1:$1,AA$1+INT(-$N87/30))))</f>
        <v>2837562.5</v>
      </c>
      <c r="AB87" s="75">
        <f>IF(AB$7="",0,IF(AB$1=MAX($1:$1),$R85-SUM($T87:AA87),IF(AB$1=1,SUMIFS(85:85,$1:$1,"&gt;="&amp;1,$1:$1,"&lt;="&amp;INT(-$N87/30))+(-$N87/30-INT(-$N87/30))*SUMIFS(85:85,$1:$1,INT(-$N87/30)+1),0)+(-$N87/30-INT(-$N87/30))*SUMIFS(85:85,$1:$1,AB$1+INT(-$N87/30)+1)+(INT(-$N87/30)+1--$N87/30)*SUMIFS(85:85,$1:$1,AB$1+INT(-$N87/30))))</f>
        <v>2993187.5</v>
      </c>
      <c r="AC87" s="75">
        <f>IF(AC$7="",0,IF(AC$1=MAX($1:$1),$R85-SUM($T87:AB87),IF(AC$1=1,SUMIFS(85:85,$1:$1,"&gt;="&amp;1,$1:$1,"&lt;="&amp;INT(-$N87/30))+(-$N87/30-INT(-$N87/30))*SUMIFS(85:85,$1:$1,INT(-$N87/30)+1),0)+(-$N87/30-INT(-$N87/30))*SUMIFS(85:85,$1:$1,AC$1+INT(-$N87/30)+1)+(INT(-$N87/30)+1--$N87/30)*SUMIFS(85:85,$1:$1,AC$1+INT(-$N87/30))))</f>
        <v>3148812.5</v>
      </c>
      <c r="AD87" s="75">
        <f>IF(AD$7="",0,IF(AD$1=MAX($1:$1),$R85-SUM($T87:AC87),IF(AD$1=1,SUMIFS(85:85,$1:$1,"&gt;="&amp;1,$1:$1,"&lt;="&amp;INT(-$N87/30))+(-$N87/30-INT(-$N87/30))*SUMIFS(85:85,$1:$1,INT(-$N87/30)+1),0)+(-$N87/30-INT(-$N87/30))*SUMIFS(85:85,$1:$1,AD$1+INT(-$N87/30)+1)+(INT(-$N87/30)+1--$N87/30)*SUMIFS(85:85,$1:$1,AD$1+INT(-$N87/30))))</f>
        <v>3304437.5</v>
      </c>
      <c r="AE87" s="75">
        <f>IF(AE$7="",0,IF(AE$1=MAX($1:$1),$R85-SUM($T87:AD87),IF(AE$1=1,SUMIFS(85:85,$1:$1,"&gt;="&amp;1,$1:$1,"&lt;="&amp;INT(-$N87/30))+(-$N87/30-INT(-$N87/30))*SUMIFS(85:85,$1:$1,INT(-$N87/30)+1),0)+(-$N87/30-INT(-$N87/30))*SUMIFS(85:85,$1:$1,AE$1+INT(-$N87/30)+1)+(INT(-$N87/30)+1--$N87/30)*SUMIFS(85:85,$1:$1,AE$1+INT(-$N87/30))))</f>
        <v>3460062.5</v>
      </c>
      <c r="AF87" s="75">
        <f>IF(AF$7="",0,IF(AF$1=MAX($1:$1),$R85-SUM($T87:AE87),IF(AF$1=1,SUMIFS(85:85,$1:$1,"&gt;="&amp;1,$1:$1,"&lt;="&amp;INT(-$N87/30))+(-$N87/30-INT(-$N87/30))*SUMIFS(85:85,$1:$1,INT(-$N87/30)+1),0)+(-$N87/30-INT(-$N87/30))*SUMIFS(85:85,$1:$1,AF$1+INT(-$N87/30)+1)+(INT(-$N87/30)+1--$N87/30)*SUMIFS(85:85,$1:$1,AF$1+INT(-$N87/30))))</f>
        <v>3615687.5</v>
      </c>
      <c r="AG87" s="75">
        <f>IF(AG$7="",0,IF(AG$1=MAX($1:$1),$R85-SUM($T87:AF87),IF(AG$1=1,SUMIFS(85:85,$1:$1,"&gt;="&amp;1,$1:$1,"&lt;="&amp;INT(-$N87/30))+(-$N87/30-INT(-$N87/30))*SUMIFS(85:85,$1:$1,INT(-$N87/30)+1),0)+(-$N87/30-INT(-$N87/30))*SUMIFS(85:85,$1:$1,AG$1+INT(-$N87/30)+1)+(INT(-$N87/30)+1--$N87/30)*SUMIFS(85:85,$1:$1,AG$1+INT(-$N87/30))))</f>
        <v>3771312.5</v>
      </c>
      <c r="AH87" s="75">
        <f>IF(AH$7="",0,IF(AH$1=MAX($1:$1),$R85-SUM($T87:AG87),IF(AH$1=1,SUMIFS(85:85,$1:$1,"&gt;="&amp;1,$1:$1,"&lt;="&amp;INT(-$N87/30))+(-$N87/30-INT(-$N87/30))*SUMIFS(85:85,$1:$1,INT(-$N87/30)+1),0)+(-$N87/30-INT(-$N87/30))*SUMIFS(85:85,$1:$1,AH$1+INT(-$N87/30)+1)+(INT(-$N87/30)+1--$N87/30)*SUMIFS(85:85,$1:$1,AH$1+INT(-$N87/30))))</f>
        <v>3926937.5</v>
      </c>
      <c r="AI87" s="75">
        <f>IF(AI$7="",0,IF(AI$1=MAX($1:$1),$R85-SUM($T87:AH87),IF(AI$1=1,SUMIFS(85:85,$1:$1,"&gt;="&amp;1,$1:$1,"&lt;="&amp;INT(-$N87/30))+(-$N87/30-INT(-$N87/30))*SUMIFS(85:85,$1:$1,INT(-$N87/30)+1),0)+(-$N87/30-INT(-$N87/30))*SUMIFS(85:85,$1:$1,AI$1+INT(-$N87/30)+1)+(INT(-$N87/30)+1--$N87/30)*SUMIFS(85:85,$1:$1,AI$1+INT(-$N87/30))))</f>
        <v>4082562.4999999995</v>
      </c>
      <c r="AJ87" s="75">
        <f>IF(AJ$7="",0,IF(AJ$1=MAX($1:$1),$R85-SUM($T87:AI87),IF(AJ$1=1,SUMIFS(85:85,$1:$1,"&gt;="&amp;1,$1:$1,"&lt;="&amp;INT(-$N87/30))+(-$N87/30-INT(-$N87/30))*SUMIFS(85:85,$1:$1,INT(-$N87/30)+1),0)+(-$N87/30-INT(-$N87/30))*SUMIFS(85:85,$1:$1,AJ$1+INT(-$N87/30)+1)+(INT(-$N87/30)+1--$N87/30)*SUMIFS(85:85,$1:$1,AJ$1+INT(-$N87/30))))</f>
        <v>4238187.5</v>
      </c>
      <c r="AK87" s="75">
        <f>IF(AK$7="",0,IF(AK$1=MAX($1:$1),$R85-SUM($T87:AJ87),IF(AK$1=1,SUMIFS(85:85,$1:$1,"&gt;="&amp;1,$1:$1,"&lt;="&amp;INT(-$N87/30))+(-$N87/30-INT(-$N87/30))*SUMIFS(85:85,$1:$1,INT(-$N87/30)+1),0)+(-$N87/30-INT(-$N87/30))*SUMIFS(85:85,$1:$1,AK$1+INT(-$N87/30)+1)+(INT(-$N87/30)+1--$N87/30)*SUMIFS(85:85,$1:$1,AK$1+INT(-$N87/30))))</f>
        <v>4393812.5</v>
      </c>
      <c r="AL87" s="75">
        <f>IF(AL$7="",0,IF(AL$1=MAX($1:$1),$R85-SUM($T87:AK87),IF(AL$1=1,SUMIFS(85:85,$1:$1,"&gt;="&amp;1,$1:$1,"&lt;="&amp;INT(-$N87/30))+(-$N87/30-INT(-$N87/30))*SUMIFS(85:85,$1:$1,INT(-$N87/30)+1),0)+(-$N87/30-INT(-$N87/30))*SUMIFS(85:85,$1:$1,AL$1+INT(-$N87/30)+1)+(INT(-$N87/30)+1--$N87/30)*SUMIFS(85:85,$1:$1,AL$1+INT(-$N87/30))))</f>
        <v>4549437.5</v>
      </c>
      <c r="AM87" s="75">
        <f>IF(AM$7="",0,IF(AM$1=MAX($1:$1),$R85-SUM($T87:AL87),IF(AM$1=1,SUMIFS(85:85,$1:$1,"&gt;="&amp;1,$1:$1,"&lt;="&amp;INT(-$N87/30))+(-$N87/30-INT(-$N87/30))*SUMIFS(85:85,$1:$1,INT(-$N87/30)+1),0)+(-$N87/30-INT(-$N87/30))*SUMIFS(85:85,$1:$1,AM$1+INT(-$N87/30)+1)+(INT(-$N87/30)+1--$N87/30)*SUMIFS(85:85,$1:$1,AM$1+INT(-$N87/30))))</f>
        <v>4705062.5</v>
      </c>
      <c r="AN87" s="75">
        <f>IF(AN$7="",0,IF(AN$1=MAX($1:$1),$R85-SUM($T87:AM87),IF(AN$1=1,SUMIFS(85:85,$1:$1,"&gt;="&amp;1,$1:$1,"&lt;="&amp;INT(-$N87/30))+(-$N87/30-INT(-$N87/30))*SUMIFS(85:85,$1:$1,INT(-$N87/30)+1),0)+(-$N87/30-INT(-$N87/30))*SUMIFS(85:85,$1:$1,AN$1+INT(-$N87/30)+1)+(INT(-$N87/30)+1--$N87/30)*SUMIFS(85:85,$1:$1,AN$1+INT(-$N87/30))))</f>
        <v>4860687.5</v>
      </c>
      <c r="AO87" s="75">
        <f>IF(AO$7="",0,IF(AO$1=MAX($1:$1),$R85-SUM($T87:AN87),IF(AO$1=1,SUMIFS(85:85,$1:$1,"&gt;="&amp;1,$1:$1,"&lt;="&amp;INT(-$N87/30))+(-$N87/30-INT(-$N87/30))*SUMIFS(85:85,$1:$1,INT(-$N87/30)+1),0)+(-$N87/30-INT(-$N87/30))*SUMIFS(85:85,$1:$1,AO$1+INT(-$N87/30)+1)+(INT(-$N87/30)+1--$N87/30)*SUMIFS(85:85,$1:$1,AO$1+INT(-$N87/30))))</f>
        <v>5016312.5</v>
      </c>
      <c r="AP87" s="75">
        <f>IF(AP$7="",0,IF(AP$1=MAX($1:$1),$R85-SUM($T87:AO87),IF(AP$1=1,SUMIFS(85:85,$1:$1,"&gt;="&amp;1,$1:$1,"&lt;="&amp;INT(-$N87/30))+(-$N87/30-INT(-$N87/30))*SUMIFS(85:85,$1:$1,INT(-$N87/30)+1),0)+(-$N87/30-INT(-$N87/30))*SUMIFS(85:85,$1:$1,AP$1+INT(-$N87/30)+1)+(INT(-$N87/30)+1--$N87/30)*SUMIFS(85:85,$1:$1,AP$1+INT(-$N87/30))))</f>
        <v>5171937.5</v>
      </c>
      <c r="AQ87" s="75">
        <f>IF(AQ$7="",0,IF(AQ$1=MAX($1:$1),$R85-SUM($T87:AP87),IF(AQ$1=1,SUMIFS(85:85,$1:$1,"&gt;="&amp;1,$1:$1,"&lt;="&amp;INT(-$N87/30))+(-$N87/30-INT(-$N87/30))*SUMIFS(85:85,$1:$1,INT(-$N87/30)+1),0)+(-$N87/30-INT(-$N87/30))*SUMIFS(85:85,$1:$1,AQ$1+INT(-$N87/30)+1)+(INT(-$N87/30)+1--$N87/30)*SUMIFS(85:85,$1:$1,AQ$1+INT(-$N87/30))))</f>
        <v>5327562.5</v>
      </c>
      <c r="AR87" s="75">
        <f>IF(AR$7="",0,IF(AR$1=MAX($1:$1),$R85-SUM($T87:AQ87),IF(AR$1=1,SUMIFS(85:85,$1:$1,"&gt;="&amp;1,$1:$1,"&lt;="&amp;INT(-$N87/30))+(-$N87/30-INT(-$N87/30))*SUMIFS(85:85,$1:$1,INT(-$N87/30)+1),0)+(-$N87/30-INT(-$N87/30))*SUMIFS(85:85,$1:$1,AR$1+INT(-$N87/30)+1)+(INT(-$N87/30)+1--$N87/30)*SUMIFS(85:85,$1:$1,AR$1+INT(-$N87/30))))</f>
        <v>5483187.5</v>
      </c>
      <c r="AS87" s="75">
        <f>IF(AS$7="",0,IF(AS$1=MAX($1:$1),$R85-SUM($T87:AR87),IF(AS$1=1,SUMIFS(85:85,$1:$1,"&gt;="&amp;1,$1:$1,"&lt;="&amp;INT(-$N87/30))+(-$N87/30-INT(-$N87/30))*SUMIFS(85:85,$1:$1,INT(-$N87/30)+1),0)+(-$N87/30-INT(-$N87/30))*SUMIFS(85:85,$1:$1,AS$1+INT(-$N87/30)+1)+(INT(-$N87/30)+1--$N87/30)*SUMIFS(85:85,$1:$1,AS$1+INT(-$N87/30))))</f>
        <v>4295250</v>
      </c>
      <c r="AT87" s="75">
        <f>IF(AT$7="",0,IF(AT$1=MAX($1:$1),$R85-SUM($T87:AS87),IF(AT$1=1,SUMIFS(85:85,$1:$1,"&gt;="&amp;1,$1:$1,"&lt;="&amp;INT(-$N87/30))+(-$N87/30-INT(-$N87/30))*SUMIFS(85:85,$1:$1,INT(-$N87/30)+1),0)+(-$N87/30-INT(-$N87/30))*SUMIFS(85:85,$1:$1,AT$1+INT(-$N87/30)+1)+(INT(-$N87/30)+1--$N87/30)*SUMIFS(85:85,$1:$1,AT$1+INT(-$N87/30))))</f>
        <v>0</v>
      </c>
      <c r="AU87" s="75">
        <f>IF(AU$7="",0,IF(AU$1=MAX($1:$1),$R85-SUM($T87:AT87),IF(AU$1=1,SUMIFS(85:85,$1:$1,"&gt;="&amp;1,$1:$1,"&lt;="&amp;INT(-$N87/30))+(-$N87/30-INT(-$N87/30))*SUMIFS(85:85,$1:$1,INT(-$N87/30)+1),0)+(-$N87/30-INT(-$N87/30))*SUMIFS(85:85,$1:$1,AU$1+INT(-$N87/30)+1)+(INT(-$N87/30)+1--$N87/30)*SUMIFS(85:85,$1:$1,AU$1+INT(-$N87/30))))</f>
        <v>0</v>
      </c>
      <c r="AV87" s="75">
        <f>IF(AV$7="",0,IF(AV$1=MAX($1:$1),$R85-SUM($T87:AU87),IF(AV$1=1,SUMIFS(85:85,$1:$1,"&gt;="&amp;1,$1:$1,"&lt;="&amp;INT(-$N87/30))+(-$N87/30-INT(-$N87/30))*SUMIFS(85:85,$1:$1,INT(-$N87/30)+1),0)+(-$N87/30-INT(-$N87/30))*SUMIFS(85:85,$1:$1,AV$1+INT(-$N87/30)+1)+(INT(-$N87/30)+1--$N87/30)*SUMIFS(85:85,$1:$1,AV$1+INT(-$N87/30))))</f>
        <v>0</v>
      </c>
      <c r="AW87" s="75">
        <f>IF(AW$7="",0,IF(AW$1=MAX($1:$1),$R85-SUM($T87:AV87),IF(AW$1=1,SUMIFS(85:85,$1:$1,"&gt;="&amp;1,$1:$1,"&lt;="&amp;INT(-$N87/30))+(-$N87/30-INT(-$N87/30))*SUMIFS(85:85,$1:$1,INT(-$N87/30)+1),0)+(-$N87/30-INT(-$N87/30))*SUMIFS(85:85,$1:$1,AW$1+INT(-$N87/30)+1)+(INT(-$N87/30)+1--$N87/30)*SUMIFS(85:85,$1:$1,AW$1+INT(-$N87/30))))</f>
        <v>0</v>
      </c>
      <c r="AX87" s="75">
        <f>IF(AX$7="",0,IF(AX$1=MAX($1:$1),$R85-SUM($T87:AW87),IF(AX$1=1,SUMIFS(85:85,$1:$1,"&gt;="&amp;1,$1:$1,"&lt;="&amp;INT(-$N87/30))+(-$N87/30-INT(-$N87/30))*SUMIFS(85:85,$1:$1,INT(-$N87/30)+1),0)+(-$N87/30-INT(-$N87/30))*SUMIFS(85:85,$1:$1,AX$1+INT(-$N87/30)+1)+(INT(-$N87/30)+1--$N87/30)*SUMIFS(85:85,$1:$1,AX$1+INT(-$N87/30))))</f>
        <v>0</v>
      </c>
      <c r="AY87" s="75">
        <f>IF(AY$7="",0,IF(AY$1=MAX($1:$1),$R85-SUM($T87:AX87),IF(AY$1=1,SUMIFS(85:85,$1:$1,"&gt;="&amp;1,$1:$1,"&lt;="&amp;INT(-$N87/30))+(-$N87/30-INT(-$N87/30))*SUMIFS(85:85,$1:$1,INT(-$N87/30)+1),0)+(-$N87/30-INT(-$N87/30))*SUMIFS(85:85,$1:$1,AY$1+INT(-$N87/30)+1)+(INT(-$N87/30)+1--$N87/30)*SUMIFS(85:85,$1:$1,AY$1+INT(-$N87/30))))</f>
        <v>0</v>
      </c>
      <c r="AZ87" s="75">
        <f>IF(AZ$7="",0,IF(AZ$1=MAX($1:$1),$R85-SUM($T87:AY87),IF(AZ$1=1,SUMIFS(85:85,$1:$1,"&gt;="&amp;1,$1:$1,"&lt;="&amp;INT(-$N87/30))+(-$N87/30-INT(-$N87/30))*SUMIFS(85:85,$1:$1,INT(-$N87/30)+1),0)+(-$N87/30-INT(-$N87/30))*SUMIFS(85:85,$1:$1,AZ$1+INT(-$N87/30)+1)+(INT(-$N87/30)+1--$N87/30)*SUMIFS(85:85,$1:$1,AZ$1+INT(-$N87/30))))</f>
        <v>0</v>
      </c>
      <c r="BA87" s="75">
        <f>IF(BA$7="",0,IF(BA$1=MAX($1:$1),$R85-SUM($T87:AZ87),IF(BA$1=1,SUMIFS(85:85,$1:$1,"&gt;="&amp;1,$1:$1,"&lt;="&amp;INT(-$N87/30))+(-$N87/30-INT(-$N87/30))*SUMIFS(85:85,$1:$1,INT(-$N87/30)+1),0)+(-$N87/30-INT(-$N87/30))*SUMIFS(85:85,$1:$1,BA$1+INT(-$N87/30)+1)+(INT(-$N87/30)+1--$N87/30)*SUMIFS(85:85,$1:$1,BA$1+INT(-$N87/30))))</f>
        <v>0</v>
      </c>
      <c r="BB87" s="75">
        <f>IF(BB$7="",0,IF(BB$1=MAX($1:$1),$R85-SUM($T87:BA87),IF(BB$1=1,SUMIFS(85:85,$1:$1,"&gt;="&amp;1,$1:$1,"&lt;="&amp;INT(-$N87/30))+(-$N87/30-INT(-$N87/30))*SUMIFS(85:85,$1:$1,INT(-$N87/30)+1),0)+(-$N87/30-INT(-$N87/30))*SUMIFS(85:85,$1:$1,BB$1+INT(-$N87/30)+1)+(INT(-$N87/30)+1--$N87/30)*SUMIFS(85:85,$1:$1,BB$1+INT(-$N87/30))))</f>
        <v>0</v>
      </c>
      <c r="BC87" s="75">
        <f>IF(BC$7="",0,IF(BC$1=MAX($1:$1),$R85-SUM($T87:BB87),IF(BC$1=1,SUMIFS(85:85,$1:$1,"&gt;="&amp;1,$1:$1,"&lt;="&amp;INT(-$N87/30))+(-$N87/30-INT(-$N87/30))*SUMIFS(85:85,$1:$1,INT(-$N87/30)+1),0)+(-$N87/30-INT(-$N87/30))*SUMIFS(85:85,$1:$1,BC$1+INT(-$N87/30)+1)+(INT(-$N87/30)+1--$N87/30)*SUMIFS(85:85,$1:$1,BC$1+INT(-$N87/30))))</f>
        <v>0</v>
      </c>
      <c r="BD87" s="75">
        <f>IF(BD$7="",0,IF(BD$1=MAX($1:$1),$R85-SUM($T87:BC87),IF(BD$1=1,SUMIFS(85:85,$1:$1,"&gt;="&amp;1,$1:$1,"&lt;="&amp;INT(-$N87/30))+(-$N87/30-INT(-$N87/30))*SUMIFS(85:85,$1:$1,INT(-$N87/30)+1),0)+(-$N87/30-INT(-$N87/30))*SUMIFS(85:85,$1:$1,BD$1+INT(-$N87/30)+1)+(INT(-$N87/30)+1--$N87/30)*SUMIFS(85:85,$1:$1,BD$1+INT(-$N87/30))))</f>
        <v>0</v>
      </c>
      <c r="BE87" s="75">
        <f>IF(BE$7="",0,IF(BE$1=MAX($1:$1),$R85-SUM($T87:BD87),IF(BE$1=1,SUMIFS(85:85,$1:$1,"&gt;="&amp;1,$1:$1,"&lt;="&amp;INT(-$N87/30))+(-$N87/30-INT(-$N87/30))*SUMIFS(85:85,$1:$1,INT(-$N87/30)+1),0)+(-$N87/30-INT(-$N87/30))*SUMIFS(85:85,$1:$1,BE$1+INT(-$N87/30)+1)+(INT(-$N87/30)+1--$N87/30)*SUMIFS(85:85,$1:$1,BE$1+INT(-$N87/30))))</f>
        <v>0</v>
      </c>
      <c r="BF87" s="75">
        <f>IF(BF$7="",0,IF(BF$1=MAX($1:$1),$R85-SUM($T87:BE87),IF(BF$1=1,SUMIFS(85:85,$1:$1,"&gt;="&amp;1,$1:$1,"&lt;="&amp;INT(-$N87/30))+(-$N87/30-INT(-$N87/30))*SUMIFS(85:85,$1:$1,INT(-$N87/30)+1),0)+(-$N87/30-INT(-$N87/30))*SUMIFS(85:85,$1:$1,BF$1+INT(-$N87/30)+1)+(INT(-$N87/30)+1--$N87/30)*SUMIFS(85:85,$1:$1,BF$1+INT(-$N87/30))))</f>
        <v>0</v>
      </c>
      <c r="BG87" s="75">
        <f>IF(BG$7="",0,IF(BG$1=MAX($1:$1),$R85-SUM($T87:BF87),IF(BG$1=1,SUMIFS(85:85,$1:$1,"&gt;="&amp;1,$1:$1,"&lt;="&amp;INT(-$N87/30))+(-$N87/30-INT(-$N87/30))*SUMIFS(85:85,$1:$1,INT(-$N87/30)+1),0)+(-$N87/30-INT(-$N87/30))*SUMIFS(85:85,$1:$1,BG$1+INT(-$N87/30)+1)+(INT(-$N87/30)+1--$N87/30)*SUMIFS(85:85,$1:$1,BG$1+INT(-$N87/30))))</f>
        <v>0</v>
      </c>
      <c r="BH87" s="75">
        <f>IF(BH$7="",0,IF(BH$1=MAX($1:$1),$R85-SUM($T87:BG87),IF(BH$1=1,SUMIFS(85:85,$1:$1,"&gt;="&amp;1,$1:$1,"&lt;="&amp;INT(-$N87/30))+(-$N87/30-INT(-$N87/30))*SUMIFS(85:85,$1:$1,INT(-$N87/30)+1),0)+(-$N87/30-INT(-$N87/30))*SUMIFS(85:85,$1:$1,BH$1+INT(-$N87/30)+1)+(INT(-$N87/30)+1--$N87/30)*SUMIFS(85:85,$1:$1,BH$1+INT(-$N87/30))))</f>
        <v>0</v>
      </c>
      <c r="BI87" s="75">
        <f>IF(BI$7="",0,IF(BI$1=MAX($1:$1),$R85-SUM($T87:BH87),IF(BI$1=1,SUMIFS(85:85,$1:$1,"&gt;="&amp;1,$1:$1,"&lt;="&amp;INT(-$N87/30))+(-$N87/30-INT(-$N87/30))*SUMIFS(85:85,$1:$1,INT(-$N87/30)+1),0)+(-$N87/30-INT(-$N87/30))*SUMIFS(85:85,$1:$1,BI$1+INT(-$N87/30)+1)+(INT(-$N87/30)+1--$N87/30)*SUMIFS(85:85,$1:$1,BI$1+INT(-$N87/30))))</f>
        <v>0</v>
      </c>
      <c r="BJ87" s="75">
        <f>IF(BJ$7="",0,IF(BJ$1=MAX($1:$1),$R85-SUM($T87:BI87),IF(BJ$1=1,SUMIFS(85:85,$1:$1,"&gt;="&amp;1,$1:$1,"&lt;="&amp;INT(-$N87/30))+(-$N87/30-INT(-$N87/30))*SUMIFS(85:85,$1:$1,INT(-$N87/30)+1),0)+(-$N87/30-INT(-$N87/30))*SUMIFS(85:85,$1:$1,BJ$1+INT(-$N87/30)+1)+(INT(-$N87/30)+1--$N87/30)*SUMIFS(85:85,$1:$1,BJ$1+INT(-$N87/30))))</f>
        <v>0</v>
      </c>
      <c r="BK87" s="75">
        <f>IF(BK$7="",0,IF(BK$1=MAX($1:$1),$R85-SUM($T87:BJ87),IF(BK$1=1,SUMIFS(85:85,$1:$1,"&gt;="&amp;1,$1:$1,"&lt;="&amp;INT(-$N87/30))+(-$N87/30-INT(-$N87/30))*SUMIFS(85:85,$1:$1,INT(-$N87/30)+1),0)+(-$N87/30-INT(-$N87/30))*SUMIFS(85:85,$1:$1,BK$1+INT(-$N87/30)+1)+(INT(-$N87/30)+1--$N87/30)*SUMIFS(85:85,$1:$1,BK$1+INT(-$N87/30))))</f>
        <v>0</v>
      </c>
      <c r="BL87" s="75">
        <f>IF(BL$7="",0,IF(BL$1=MAX($1:$1),$R85-SUM($T87:BK87),IF(BL$1=1,SUMIFS(85:85,$1:$1,"&gt;="&amp;1,$1:$1,"&lt;="&amp;INT(-$N87/30))+(-$N87/30-INT(-$N87/30))*SUMIFS(85:85,$1:$1,INT(-$N87/30)+1),0)+(-$N87/30-INT(-$N87/30))*SUMIFS(85:85,$1:$1,BL$1+INT(-$N87/30)+1)+(INT(-$N87/30)+1--$N87/30)*SUMIFS(85:85,$1:$1,BL$1+INT(-$N87/30))))</f>
        <v>0</v>
      </c>
      <c r="BM87" s="75">
        <f>IF(BM$7="",0,IF(BM$1=MAX($1:$1),$R85-SUM($T87:BL87),IF(BM$1=1,SUMIFS(85:85,$1:$1,"&gt;="&amp;1,$1:$1,"&lt;="&amp;INT(-$N87/30))+(-$N87/30-INT(-$N87/30))*SUMIFS(85:85,$1:$1,INT(-$N87/30)+1),0)+(-$N87/30-INT(-$N87/30))*SUMIFS(85:85,$1:$1,BM$1+INT(-$N87/30)+1)+(INT(-$N87/30)+1--$N87/30)*SUMIFS(85:85,$1:$1,BM$1+INT(-$N87/30))))</f>
        <v>0</v>
      </c>
      <c r="BN87" s="75">
        <f>IF(BN$7="",0,IF(BN$1=MAX($1:$1),$R85-SUM($T87:BM87),IF(BN$1=1,SUMIFS(85:85,$1:$1,"&gt;="&amp;1,$1:$1,"&lt;="&amp;INT(-$N87/30))+(-$N87/30-INT(-$N87/30))*SUMIFS(85:85,$1:$1,INT(-$N87/30)+1),0)+(-$N87/30-INT(-$N87/30))*SUMIFS(85:85,$1:$1,BN$1+INT(-$N87/30)+1)+(INT(-$N87/30)+1--$N87/30)*SUMIFS(85:85,$1:$1,BN$1+INT(-$N87/30))))</f>
        <v>0</v>
      </c>
      <c r="BO87" s="75">
        <f>IF(BO$7="",0,IF(BO$1=MAX($1:$1),$R85-SUM($T87:BN87),IF(BO$1=1,SUMIFS(85:85,$1:$1,"&gt;="&amp;1,$1:$1,"&lt;="&amp;INT(-$N87/30))+(-$N87/30-INT(-$N87/30))*SUMIFS(85:85,$1:$1,INT(-$N87/30)+1),0)+(-$N87/30-INT(-$N87/30))*SUMIFS(85:85,$1:$1,BO$1+INT(-$N87/30)+1)+(INT(-$N87/30)+1--$N87/30)*SUMIFS(85:85,$1:$1,BO$1+INT(-$N87/30))))</f>
        <v>0</v>
      </c>
      <c r="BP87" s="75">
        <f>IF(BP$7="",0,IF(BP$1=MAX($1:$1),$R85-SUM($T87:BO87),IF(BP$1=1,SUMIFS(85:85,$1:$1,"&gt;="&amp;1,$1:$1,"&lt;="&amp;INT(-$N87/30))+(-$N87/30-INT(-$N87/30))*SUMIFS(85:85,$1:$1,INT(-$N87/30)+1),0)+(-$N87/30-INT(-$N87/30))*SUMIFS(85:85,$1:$1,BP$1+INT(-$N87/30)+1)+(INT(-$N87/30)+1--$N87/30)*SUMIFS(85:85,$1:$1,BP$1+INT(-$N87/30))))</f>
        <v>0</v>
      </c>
      <c r="BQ87" s="75">
        <f>IF(BQ$7="",0,IF(BQ$1=MAX($1:$1),$R85-SUM($T87:BP87),IF(BQ$1=1,SUMIFS(85:85,$1:$1,"&gt;="&amp;1,$1:$1,"&lt;="&amp;INT(-$N87/30))+(-$N87/30-INT(-$N87/30))*SUMIFS(85:85,$1:$1,INT(-$N87/30)+1),0)+(-$N87/30-INT(-$N87/30))*SUMIFS(85:85,$1:$1,BQ$1+INT(-$N87/30)+1)+(INT(-$N87/30)+1--$N87/30)*SUMIFS(85:85,$1:$1,BQ$1+INT(-$N87/30))))</f>
        <v>0</v>
      </c>
      <c r="BR87" s="75">
        <f>IF(BR$7="",0,IF(BR$1=MAX($1:$1),$R85-SUM($T87:BQ87),IF(BR$1=1,SUMIFS(85:85,$1:$1,"&gt;="&amp;1,$1:$1,"&lt;="&amp;INT(-$N87/30))+(-$N87/30-INT(-$N87/30))*SUMIFS(85:85,$1:$1,INT(-$N87/30)+1),0)+(-$N87/30-INT(-$N87/30))*SUMIFS(85:85,$1:$1,BR$1+INT(-$N87/30)+1)+(INT(-$N87/30)+1--$N87/30)*SUMIFS(85:85,$1:$1,BR$1+INT(-$N87/30))))</f>
        <v>0</v>
      </c>
      <c r="BS87" s="75">
        <f>IF(BS$7="",0,IF(BS$1=MAX($1:$1),$R85-SUM($T87:BR87),IF(BS$1=1,SUMIFS(85:85,$1:$1,"&gt;="&amp;1,$1:$1,"&lt;="&amp;INT(-$N87/30))+(-$N87/30-INT(-$N87/30))*SUMIFS(85:85,$1:$1,INT(-$N87/30)+1),0)+(-$N87/30-INT(-$N87/30))*SUMIFS(85:85,$1:$1,BS$1+INT(-$N87/30)+1)+(INT(-$N87/30)+1--$N87/30)*SUMIFS(85:85,$1:$1,BS$1+INT(-$N87/30))))</f>
        <v>0</v>
      </c>
      <c r="BT87" s="75">
        <f>IF(BT$7="",0,IF(BT$1=MAX($1:$1),$R85-SUM($T87:BS87),IF(BT$1=1,SUMIFS(85:85,$1:$1,"&gt;="&amp;1,$1:$1,"&lt;="&amp;INT(-$N87/30))+(-$N87/30-INT(-$N87/30))*SUMIFS(85:85,$1:$1,INT(-$N87/30)+1),0)+(-$N87/30-INT(-$N87/30))*SUMIFS(85:85,$1:$1,BT$1+INT(-$N87/30)+1)+(INT(-$N87/30)+1--$N87/30)*SUMIFS(85:85,$1:$1,BT$1+INT(-$N87/30))))</f>
        <v>0</v>
      </c>
      <c r="BU87" s="75">
        <f>IF(BU$7="",0,IF(BU$1=MAX($1:$1),$R85-SUM($T87:BT87),IF(BU$1=1,SUMIFS(85:85,$1:$1,"&gt;="&amp;1,$1:$1,"&lt;="&amp;INT(-$N87/30))+(-$N87/30-INT(-$N87/30))*SUMIFS(85:85,$1:$1,INT(-$N87/30)+1),0)+(-$N87/30-INT(-$N87/30))*SUMIFS(85:85,$1:$1,BU$1+INT(-$N87/30)+1)+(INT(-$N87/30)+1--$N87/30)*SUMIFS(85:85,$1:$1,BU$1+INT(-$N87/30))))</f>
        <v>0</v>
      </c>
      <c r="BV87" s="75">
        <f>IF(BV$7="",0,IF(BV$1=MAX($1:$1),$R85-SUM($T87:BU87),IF(BV$1=1,SUMIFS(85:85,$1:$1,"&gt;="&amp;1,$1:$1,"&lt;="&amp;INT(-$N87/30))+(-$N87/30-INT(-$N87/30))*SUMIFS(85:85,$1:$1,INT(-$N87/30)+1),0)+(-$N87/30-INT(-$N87/30))*SUMIFS(85:85,$1:$1,BV$1+INT(-$N87/30)+1)+(INT(-$N87/30)+1--$N87/30)*SUMIFS(85:85,$1:$1,BV$1+INT(-$N87/30))))</f>
        <v>0</v>
      </c>
      <c r="BW87" s="75">
        <f>IF(BW$7="",0,IF(BW$1=MAX($1:$1),$R85-SUM($T87:BV87),IF(BW$1=1,SUMIFS(85:85,$1:$1,"&gt;="&amp;1,$1:$1,"&lt;="&amp;INT(-$N87/30))+(-$N87/30-INT(-$N87/30))*SUMIFS(85:85,$1:$1,INT(-$N87/30)+1),0)+(-$N87/30-INT(-$N87/30))*SUMIFS(85:85,$1:$1,BW$1+INT(-$N87/30)+1)+(INT(-$N87/30)+1--$N87/30)*SUMIFS(85:85,$1:$1,BW$1+INT(-$N87/30))))</f>
        <v>0</v>
      </c>
      <c r="BX87" s="75">
        <f>IF(BX$7="",0,IF(BX$1=MAX($1:$1),$R85-SUM($T87:BW87),IF(BX$1=1,SUMIFS(85:85,$1:$1,"&gt;="&amp;1,$1:$1,"&lt;="&amp;INT(-$N87/30))+(-$N87/30-INT(-$N87/30))*SUMIFS(85:85,$1:$1,INT(-$N87/30)+1),0)+(-$N87/30-INT(-$N87/30))*SUMIFS(85:85,$1:$1,BX$1+INT(-$N87/30)+1)+(INT(-$N87/30)+1--$N87/30)*SUMIFS(85:85,$1:$1,BX$1+INT(-$N87/30))))</f>
        <v>0</v>
      </c>
      <c r="BY87" s="75">
        <f>IF(BY$7="",0,IF(BY$1=MAX($1:$1),$R85-SUM($T87:BX87),IF(BY$1=1,SUMIFS(85:85,$1:$1,"&gt;="&amp;1,$1:$1,"&lt;="&amp;INT(-$N87/30))+(-$N87/30-INT(-$N87/30))*SUMIFS(85:85,$1:$1,INT(-$N87/30)+1),0)+(-$N87/30-INT(-$N87/30))*SUMIFS(85:85,$1:$1,BY$1+INT(-$N87/30)+1)+(INT(-$N87/30)+1--$N87/30)*SUMIFS(85:85,$1:$1,BY$1+INT(-$N87/30))))</f>
        <v>0</v>
      </c>
      <c r="BZ87" s="75">
        <f>IF(BZ$7="",0,IF(BZ$1=MAX($1:$1),$R85-SUM($T87:BY87),IF(BZ$1=1,SUMIFS(85:85,$1:$1,"&gt;="&amp;1,$1:$1,"&lt;="&amp;INT(-$N87/30))+(-$N87/30-INT(-$N87/30))*SUMIFS(85:85,$1:$1,INT(-$N87/30)+1),0)+(-$N87/30-INT(-$N87/30))*SUMIFS(85:85,$1:$1,BZ$1+INT(-$N87/30)+1)+(INT(-$N87/30)+1--$N87/30)*SUMIFS(85:85,$1:$1,BZ$1+INT(-$N87/30))))</f>
        <v>0</v>
      </c>
      <c r="CA87" s="75">
        <f>IF(CA$7="",0,IF(CA$1=MAX($1:$1),$R85-SUM($T87:BZ87),IF(CA$1=1,SUMIFS(85:85,$1:$1,"&gt;="&amp;1,$1:$1,"&lt;="&amp;INT(-$N87/30))+(-$N87/30-INT(-$N87/30))*SUMIFS(85:85,$1:$1,INT(-$N87/30)+1),0)+(-$N87/30-INT(-$N87/30))*SUMIFS(85:85,$1:$1,CA$1+INT(-$N87/30)+1)+(INT(-$N87/30)+1--$N87/30)*SUMIFS(85:85,$1:$1,CA$1+INT(-$N87/30))))</f>
        <v>0</v>
      </c>
      <c r="CB87" s="75">
        <f>IF(CB$7="",0,IF(CB$1=MAX($1:$1),$R85-SUM($T87:CA87),IF(CB$1=1,SUMIFS(85:85,$1:$1,"&gt;="&amp;1,$1:$1,"&lt;="&amp;INT(-$N87/30))+(-$N87/30-INT(-$N87/30))*SUMIFS(85:85,$1:$1,INT(-$N87/30)+1),0)+(-$N87/30-INT(-$N87/30))*SUMIFS(85:85,$1:$1,CB$1+INT(-$N87/30)+1)+(INT(-$N87/30)+1--$N87/30)*SUMIFS(85:85,$1:$1,CB$1+INT(-$N87/30))))</f>
        <v>0</v>
      </c>
      <c r="CC87" s="75">
        <f>IF(CC$7="",0,IF(CC$1=MAX($1:$1),$R85-SUM($T87:CB87),IF(CC$1=1,SUMIFS(85:85,$1:$1,"&gt;="&amp;1,$1:$1,"&lt;="&amp;INT(-$N87/30))+(-$N87/30-INT(-$N87/30))*SUMIFS(85:85,$1:$1,INT(-$N87/30)+1),0)+(-$N87/30-INT(-$N87/30))*SUMIFS(85:85,$1:$1,CC$1+INT(-$N87/30)+1)+(INT(-$N87/30)+1--$N87/30)*SUMIFS(85:85,$1:$1,CC$1+INT(-$N87/30))))</f>
        <v>0</v>
      </c>
      <c r="CD87" s="75">
        <f>IF(CD$7="",0,IF(CD$1=MAX($1:$1),$R85-SUM($T87:CC87),IF(CD$1=1,SUMIFS(85:85,$1:$1,"&gt;="&amp;1,$1:$1,"&lt;="&amp;INT(-$N87/30))+(-$N87/30-INT(-$N87/30))*SUMIFS(85:85,$1:$1,INT(-$N87/30)+1),0)+(-$N87/30-INT(-$N87/30))*SUMIFS(85:85,$1:$1,CD$1+INT(-$N87/30)+1)+(INT(-$N87/30)+1--$N87/30)*SUMIFS(85:85,$1:$1,CD$1+INT(-$N87/30))))</f>
        <v>0</v>
      </c>
      <c r="CE87" s="75">
        <f>IF(CE$7="",0,IF(CE$1=MAX($1:$1),$R85-SUM($T87:CD87),IF(CE$1=1,SUMIFS(85:85,$1:$1,"&gt;="&amp;1,$1:$1,"&lt;="&amp;INT(-$N87/30))+(-$N87/30-INT(-$N87/30))*SUMIFS(85:85,$1:$1,INT(-$N87/30)+1),0)+(-$N87/30-INT(-$N87/30))*SUMIFS(85:85,$1:$1,CE$1+INT(-$N87/30)+1)+(INT(-$N87/30)+1--$N87/30)*SUMIFS(85:85,$1:$1,CE$1+INT(-$N87/30))))</f>
        <v>0</v>
      </c>
      <c r="CF87" s="75">
        <f>IF(CF$7="",0,IF(CF$1=MAX($1:$1),$R85-SUM($T87:CE87),IF(CF$1=1,SUMIFS(85:85,$1:$1,"&gt;="&amp;1,$1:$1,"&lt;="&amp;INT(-$N87/30))+(-$N87/30-INT(-$N87/30))*SUMIFS(85:85,$1:$1,INT(-$N87/30)+1),0)+(-$N87/30-INT(-$N87/30))*SUMIFS(85:85,$1:$1,CF$1+INT(-$N87/30)+1)+(INT(-$N87/30)+1--$N87/30)*SUMIFS(85:85,$1:$1,CF$1+INT(-$N87/30))))</f>
        <v>0</v>
      </c>
      <c r="CG87" s="75">
        <f>IF(CG$7="",0,IF(CG$1=MAX($1:$1),$R85-SUM($T87:CF87),IF(CG$1=1,SUMIFS(85:85,$1:$1,"&gt;="&amp;1,$1:$1,"&lt;="&amp;INT(-$N87/30))+(-$N87/30-INT(-$N87/30))*SUMIFS(85:85,$1:$1,INT(-$N87/30)+1),0)+(-$N87/30-INT(-$N87/30))*SUMIFS(85:85,$1:$1,CG$1+INT(-$N87/30)+1)+(INT(-$N87/30)+1--$N87/30)*SUMIFS(85:85,$1:$1,CG$1+INT(-$N87/30))))</f>
        <v>0</v>
      </c>
      <c r="CH87" s="75">
        <f>IF(CH$7="",0,IF(CH$1=MAX($1:$1),$R85-SUM($T87:CG87),IF(CH$1=1,SUMIFS(85:85,$1:$1,"&gt;="&amp;1,$1:$1,"&lt;="&amp;INT(-$N87/30))+(-$N87/30-INT(-$N87/30))*SUMIFS(85:85,$1:$1,INT(-$N87/30)+1),0)+(-$N87/30-INT(-$N87/30))*SUMIFS(85:85,$1:$1,CH$1+INT(-$N87/30)+1)+(INT(-$N87/30)+1--$N87/30)*SUMIFS(85:85,$1:$1,CH$1+INT(-$N87/30))))</f>
        <v>0</v>
      </c>
      <c r="CI87" s="75">
        <f>IF(CI$7="",0,IF(CI$1=MAX($1:$1),$R85-SUM($T87:CH87),IF(CI$1=1,SUMIFS(85:85,$1:$1,"&gt;="&amp;1,$1:$1,"&lt;="&amp;INT(-$N87/30))+(-$N87/30-INT(-$N87/30))*SUMIFS(85:85,$1:$1,INT(-$N87/30)+1),0)+(-$N87/30-INT(-$N87/30))*SUMIFS(85:85,$1:$1,CI$1+INT(-$N87/30)+1)+(INT(-$N87/30)+1--$N87/30)*SUMIFS(85:85,$1:$1,CI$1+INT(-$N87/30))))</f>
        <v>0</v>
      </c>
      <c r="CJ87" s="75">
        <f>IF(CJ$7="",0,IF(CJ$1=MAX($1:$1),$R85-SUM($T87:CI87),IF(CJ$1=1,SUMIFS(85:85,$1:$1,"&gt;="&amp;1,$1:$1,"&lt;="&amp;INT(-$N87/30))+(-$N87/30-INT(-$N87/30))*SUMIFS(85:85,$1:$1,INT(-$N87/30)+1),0)+(-$N87/30-INT(-$N87/30))*SUMIFS(85:85,$1:$1,CJ$1+INT(-$N87/30)+1)+(INT(-$N87/30)+1--$N87/30)*SUMIFS(85:85,$1:$1,CJ$1+INT(-$N87/30))))</f>
        <v>0</v>
      </c>
      <c r="CK87" s="75">
        <f>IF(CK$7="",0,IF(CK$1=MAX($1:$1),$R85-SUM($T87:CJ87),IF(CK$1=1,SUMIFS(85:85,$1:$1,"&gt;="&amp;1,$1:$1,"&lt;="&amp;INT(-$N87/30))+(-$N87/30-INT(-$N87/30))*SUMIFS(85:85,$1:$1,INT(-$N87/30)+1),0)+(-$N87/30-INT(-$N87/30))*SUMIFS(85:85,$1:$1,CK$1+INT(-$N87/30)+1)+(INT(-$N87/30)+1--$N87/30)*SUMIFS(85:85,$1:$1,CK$1+INT(-$N87/30))))</f>
        <v>0</v>
      </c>
      <c r="CL87" s="75">
        <f>IF(CL$7="",0,IF(CL$1=MAX($1:$1),$R85-SUM($T87:CK87),IF(CL$1=1,SUMIFS(85:85,$1:$1,"&gt;="&amp;1,$1:$1,"&lt;="&amp;INT(-$N87/30))+(-$N87/30-INT(-$N87/30))*SUMIFS(85:85,$1:$1,INT(-$N87/30)+1),0)+(-$N87/30-INT(-$N87/30))*SUMIFS(85:85,$1:$1,CL$1+INT(-$N87/30)+1)+(INT(-$N87/30)+1--$N87/30)*SUMIFS(85:85,$1:$1,CL$1+INT(-$N87/30))))</f>
        <v>0</v>
      </c>
      <c r="CM87" s="75">
        <f>IF(CM$7="",0,IF(CM$1=MAX($1:$1),$R85-SUM($T87:CL87),IF(CM$1=1,SUMIFS(85:85,$1:$1,"&gt;="&amp;1,$1:$1,"&lt;="&amp;INT(-$N87/30))+(-$N87/30-INT(-$N87/30))*SUMIFS(85:85,$1:$1,INT(-$N87/30)+1),0)+(-$N87/30-INT(-$N87/30))*SUMIFS(85:85,$1:$1,CM$1+INT(-$N87/30)+1)+(INT(-$N87/30)+1--$N87/30)*SUMIFS(85:85,$1:$1,CM$1+INT(-$N87/30))))</f>
        <v>0</v>
      </c>
      <c r="CN87" s="75">
        <f>IF(CN$7="",0,IF(CN$1=MAX($1:$1),$R85-SUM($T87:CM87),IF(CN$1=1,SUMIFS(85:85,$1:$1,"&gt;="&amp;1,$1:$1,"&lt;="&amp;INT(-$N87/30))+(-$N87/30-INT(-$N87/30))*SUMIFS(85:85,$1:$1,INT(-$N87/30)+1),0)+(-$N87/30-INT(-$N87/30))*SUMIFS(85:85,$1:$1,CN$1+INT(-$N87/30)+1)+(INT(-$N87/30)+1--$N87/30)*SUMIFS(85:85,$1:$1,CN$1+INT(-$N87/30))))</f>
        <v>0</v>
      </c>
      <c r="CO87" s="75">
        <f>IF(CO$7="",0,IF(CO$1=MAX($1:$1),$R85-SUM($T87:CN87),IF(CO$1=1,SUMIFS(85:85,$1:$1,"&gt;="&amp;1,$1:$1,"&lt;="&amp;INT(-$N87/30))+(-$N87/30-INT(-$N87/30))*SUMIFS(85:85,$1:$1,INT(-$N87/30)+1),0)+(-$N87/30-INT(-$N87/30))*SUMIFS(85:85,$1:$1,CO$1+INT(-$N87/30)+1)+(INT(-$N87/30)+1--$N87/30)*SUMIFS(85:85,$1:$1,CO$1+INT(-$N87/30))))</f>
        <v>0</v>
      </c>
      <c r="CP87" s="75">
        <f>IF(CP$7="",0,IF(CP$1=MAX($1:$1),$R85-SUM($T87:CO87),IF(CP$1=1,SUMIFS(85:85,$1:$1,"&gt;="&amp;1,$1:$1,"&lt;="&amp;INT(-$N87/30))+(-$N87/30-INT(-$N87/30))*SUMIFS(85:85,$1:$1,INT(-$N87/30)+1),0)+(-$N87/30-INT(-$N87/30))*SUMIFS(85:85,$1:$1,CP$1+INT(-$N87/30)+1)+(INT(-$N87/30)+1--$N87/30)*SUMIFS(85:85,$1:$1,CP$1+INT(-$N87/30))))</f>
        <v>0</v>
      </c>
      <c r="CQ87" s="75">
        <f>IF(CQ$7="",0,IF(CQ$1=MAX($1:$1),$R85-SUM($T87:CP87),IF(CQ$1=1,SUMIFS(85:85,$1:$1,"&gt;="&amp;1,$1:$1,"&lt;="&amp;INT(-$N87/30))+(-$N87/30-INT(-$N87/30))*SUMIFS(85:85,$1:$1,INT(-$N87/30)+1),0)+(-$N87/30-INT(-$N87/30))*SUMIFS(85:85,$1:$1,CQ$1+INT(-$N87/30)+1)+(INT(-$N87/30)+1--$N87/30)*SUMIFS(85:85,$1:$1,CQ$1+INT(-$N87/30))))</f>
        <v>0</v>
      </c>
      <c r="CR87" s="75">
        <f>IF(CR$7="",0,IF(CR$1=MAX($1:$1),$R85-SUM($T87:CQ87),IF(CR$1=1,SUMIFS(85:85,$1:$1,"&gt;="&amp;1,$1:$1,"&lt;="&amp;INT(-$N87/30))+(-$N87/30-INT(-$N87/30))*SUMIFS(85:85,$1:$1,INT(-$N87/30)+1),0)+(-$N87/30-INT(-$N87/30))*SUMIFS(85:85,$1:$1,CR$1+INT(-$N87/30)+1)+(INT(-$N87/30)+1--$N87/30)*SUMIFS(85:85,$1:$1,CR$1+INT(-$N87/30))))</f>
        <v>0</v>
      </c>
      <c r="CS87" s="75">
        <f>IF(CS$7="",0,IF(CS$1=MAX($1:$1),$R85-SUM($T87:CR87),IF(CS$1=1,SUMIFS(85:85,$1:$1,"&gt;="&amp;1,$1:$1,"&lt;="&amp;INT(-$N87/30))+(-$N87/30-INT(-$N87/30))*SUMIFS(85:85,$1:$1,INT(-$N87/30)+1),0)+(-$N87/30-INT(-$N87/30))*SUMIFS(85:85,$1:$1,CS$1+INT(-$N87/30)+1)+(INT(-$N87/30)+1--$N87/30)*SUMIFS(85:85,$1:$1,CS$1+INT(-$N87/30))))</f>
        <v>0</v>
      </c>
      <c r="CT87" s="75">
        <f>IF(CT$7="",0,IF(CT$1=MAX($1:$1),$R85-SUM($T87:CS87),IF(CT$1=1,SUMIFS(85:85,$1:$1,"&gt;="&amp;1,$1:$1,"&lt;="&amp;INT(-$N87/30))+(-$N87/30-INT(-$N87/30))*SUMIFS(85:85,$1:$1,INT(-$N87/30)+1),0)+(-$N87/30-INT(-$N87/30))*SUMIFS(85:85,$1:$1,CT$1+INT(-$N87/30)+1)+(INT(-$N87/30)+1--$N87/30)*SUMIFS(85:85,$1:$1,CT$1+INT(-$N87/30))))</f>
        <v>0</v>
      </c>
      <c r="CU87" s="75">
        <f>IF(CU$7="",0,IF(CU$1=MAX($1:$1),$R85-SUM($T87:CT87),IF(CU$1=1,SUMIFS(85:85,$1:$1,"&gt;="&amp;1,$1:$1,"&lt;="&amp;INT(-$N87/30))+(-$N87/30-INT(-$N87/30))*SUMIFS(85:85,$1:$1,INT(-$N87/30)+1),0)+(-$N87/30-INT(-$N87/30))*SUMIFS(85:85,$1:$1,CU$1+INT(-$N87/30)+1)+(INT(-$N87/30)+1--$N87/30)*SUMIFS(85:85,$1:$1,CU$1+INT(-$N87/30))))</f>
        <v>0</v>
      </c>
      <c r="CV87" s="75">
        <f>IF(CV$7="",0,IF(CV$1=MAX($1:$1),$R85-SUM($T87:CU87),IF(CV$1=1,SUMIFS(85:85,$1:$1,"&gt;="&amp;1,$1:$1,"&lt;="&amp;INT(-$N87/30))+(-$N87/30-INT(-$N87/30))*SUMIFS(85:85,$1:$1,INT(-$N87/30)+1),0)+(-$N87/30-INT(-$N87/30))*SUMIFS(85:85,$1:$1,CV$1+INT(-$N87/30)+1)+(INT(-$N87/30)+1--$N87/30)*SUMIFS(85:85,$1:$1,CV$1+INT(-$N87/30))))</f>
        <v>0</v>
      </c>
      <c r="CW87" s="75">
        <f>IF(CW$7="",0,IF(CW$1=MAX($1:$1),$R85-SUM($T87:CV87),IF(CW$1=1,SUMIFS(85:85,$1:$1,"&gt;="&amp;1,$1:$1,"&lt;="&amp;INT(-$N87/30))+(-$N87/30-INT(-$N87/30))*SUMIFS(85:85,$1:$1,INT(-$N87/30)+1),0)+(-$N87/30-INT(-$N87/30))*SUMIFS(85:85,$1:$1,CW$1+INT(-$N87/30)+1)+(INT(-$N87/30)+1--$N87/30)*SUMIFS(85:85,$1:$1,CW$1+INT(-$N87/30))))</f>
        <v>0</v>
      </c>
      <c r="CX87" s="75">
        <f>IF(CX$7="",0,IF(CX$1=MAX($1:$1),$R85-SUM($T87:CW87),IF(CX$1=1,SUMIFS(85:85,$1:$1,"&gt;="&amp;1,$1:$1,"&lt;="&amp;INT(-$N87/30))+(-$N87/30-INT(-$N87/30))*SUMIFS(85:85,$1:$1,INT(-$N87/30)+1),0)+(-$N87/30-INT(-$N87/30))*SUMIFS(85:85,$1:$1,CX$1+INT(-$N87/30)+1)+(INT(-$N87/30)+1--$N87/30)*SUMIFS(85:85,$1:$1,CX$1+INT(-$N87/30))))</f>
        <v>0</v>
      </c>
      <c r="CY87" s="75">
        <f>IF(CY$7="",0,IF(CY$1=MAX($1:$1),$R85-SUM($T87:CX87),IF(CY$1=1,SUMIFS(85:85,$1:$1,"&gt;="&amp;1,$1:$1,"&lt;="&amp;INT(-$N87/30))+(-$N87/30-INT(-$N87/30))*SUMIFS(85:85,$1:$1,INT(-$N87/30)+1),0)+(-$N87/30-INT(-$N87/30))*SUMIFS(85:85,$1:$1,CY$1+INT(-$N87/30)+1)+(INT(-$N87/30)+1--$N87/30)*SUMIFS(85:85,$1:$1,CY$1+INT(-$N87/30))))</f>
        <v>0</v>
      </c>
      <c r="CZ87" s="75">
        <f>IF(CZ$7="",0,IF(CZ$1=MAX($1:$1),$R85-SUM($T87:CY87),IF(CZ$1=1,SUMIFS(85:85,$1:$1,"&gt;="&amp;1,$1:$1,"&lt;="&amp;INT(-$N87/30))+(-$N87/30-INT(-$N87/30))*SUMIFS(85:85,$1:$1,INT(-$N87/30)+1),0)+(-$N87/30-INT(-$N87/30))*SUMIFS(85:85,$1:$1,CZ$1+INT(-$N87/30)+1)+(INT(-$N87/30)+1--$N87/30)*SUMIFS(85:85,$1:$1,CZ$1+INT(-$N87/30))))</f>
        <v>0</v>
      </c>
      <c r="DA87" s="75">
        <f>IF(DA$7="",0,IF(DA$1=MAX($1:$1),$R85-SUM($T87:CZ87),IF(DA$1=1,SUMIFS(85:85,$1:$1,"&gt;="&amp;1,$1:$1,"&lt;="&amp;INT(-$N87/30))+(-$N87/30-INT(-$N87/30))*SUMIFS(85:85,$1:$1,INT(-$N87/30)+1),0)+(-$N87/30-INT(-$N87/30))*SUMIFS(85:85,$1:$1,DA$1+INT(-$N87/30)+1)+(INT(-$N87/30)+1--$N87/30)*SUMIFS(85:85,$1:$1,DA$1+INT(-$N87/30))))</f>
        <v>0</v>
      </c>
      <c r="DB87" s="75">
        <f>IF(DB$7="",0,IF(DB$1=MAX($1:$1),$R85-SUM($T87:DA87),IF(DB$1=1,SUMIFS(85:85,$1:$1,"&gt;="&amp;1,$1:$1,"&lt;="&amp;INT(-$N87/30))+(-$N87/30-INT(-$N87/30))*SUMIFS(85:85,$1:$1,INT(-$N87/30)+1),0)+(-$N87/30-INT(-$N87/30))*SUMIFS(85:85,$1:$1,DB$1+INT(-$N87/30)+1)+(INT(-$N87/30)+1--$N87/30)*SUMIFS(85:85,$1:$1,DB$1+INT(-$N87/30))))</f>
        <v>0</v>
      </c>
      <c r="DC87" s="75">
        <f>IF(DC$7="",0,IF(DC$1=MAX($1:$1),$R85-SUM($T87:DB87),IF(DC$1=1,SUMIFS(85:85,$1:$1,"&gt;="&amp;1,$1:$1,"&lt;="&amp;INT(-$N87/30))+(-$N87/30-INT(-$N87/30))*SUMIFS(85:85,$1:$1,INT(-$N87/30)+1),0)+(-$N87/30-INT(-$N87/30))*SUMIFS(85:85,$1:$1,DC$1+INT(-$N87/30)+1)+(INT(-$N87/30)+1--$N87/30)*SUMIFS(85:85,$1:$1,DC$1+INT(-$N87/30))))</f>
        <v>0</v>
      </c>
      <c r="DD87" s="75">
        <f>IF(DD$7="",0,IF(DD$1=MAX($1:$1),$R85-SUM($T87:DC87),IF(DD$1=1,SUMIFS(85:85,$1:$1,"&gt;="&amp;1,$1:$1,"&lt;="&amp;INT(-$N87/30))+(-$N87/30-INT(-$N87/30))*SUMIFS(85:85,$1:$1,INT(-$N87/30)+1),0)+(-$N87/30-INT(-$N87/30))*SUMIFS(85:85,$1:$1,DD$1+INT(-$N87/30)+1)+(INT(-$N87/30)+1--$N87/30)*SUMIFS(85:85,$1:$1,DD$1+INT(-$N87/30))))</f>
        <v>0</v>
      </c>
      <c r="DE87" s="75">
        <f>IF(DE$7="",0,IF(DE$1=MAX($1:$1),$R85-SUM($T87:DD87),IF(DE$1=1,SUMIFS(85:85,$1:$1,"&gt;="&amp;1,$1:$1,"&lt;="&amp;INT(-$N87/30))+(-$N87/30-INT(-$N87/30))*SUMIFS(85:85,$1:$1,INT(-$N87/30)+1),0)+(-$N87/30-INT(-$N87/30))*SUMIFS(85:85,$1:$1,DE$1+INT(-$N87/30)+1)+(INT(-$N87/30)+1--$N87/30)*SUMIFS(85:85,$1:$1,DE$1+INT(-$N87/30))))</f>
        <v>0</v>
      </c>
      <c r="DF87" s="75">
        <f>IF(DF$7="",0,IF(DF$1=MAX($1:$1),$R85-SUM($T87:DE87),IF(DF$1=1,SUMIFS(85:85,$1:$1,"&gt;="&amp;1,$1:$1,"&lt;="&amp;INT(-$N87/30))+(-$N87/30-INT(-$N87/30))*SUMIFS(85:85,$1:$1,INT(-$N87/30)+1),0)+(-$N87/30-INT(-$N87/30))*SUMIFS(85:85,$1:$1,DF$1+INT(-$N87/30)+1)+(INT(-$N87/30)+1--$N87/30)*SUMIFS(85:85,$1:$1,DF$1+INT(-$N87/30))))</f>
        <v>0</v>
      </c>
      <c r="DG87" s="75">
        <f>IF(DG$7="",0,IF(DG$1=MAX($1:$1),$R85-SUM($T87:DF87),IF(DG$1=1,SUMIFS(85:85,$1:$1,"&gt;="&amp;1,$1:$1,"&lt;="&amp;INT(-$N87/30))+(-$N87/30-INT(-$N87/30))*SUMIFS(85:85,$1:$1,INT(-$N87/30)+1),0)+(-$N87/30-INT(-$N87/30))*SUMIFS(85:85,$1:$1,DG$1+INT(-$N87/30)+1)+(INT(-$N87/30)+1--$N87/30)*SUMIFS(85:85,$1:$1,DG$1+INT(-$N87/30))))</f>
        <v>0</v>
      </c>
      <c r="DH87" s="75">
        <f>IF(DH$7="",0,IF(DH$1=MAX($1:$1),$R85-SUM($T87:DG87),IF(DH$1=1,SUMIFS(85:85,$1:$1,"&gt;="&amp;1,$1:$1,"&lt;="&amp;INT(-$N87/30))+(-$N87/30-INT(-$N87/30))*SUMIFS(85:85,$1:$1,INT(-$N87/30)+1),0)+(-$N87/30-INT(-$N87/30))*SUMIFS(85:85,$1:$1,DH$1+INT(-$N87/30)+1)+(INT(-$N87/30)+1--$N87/30)*SUMIFS(85:85,$1:$1,DH$1+INT(-$N87/30))))</f>
        <v>0</v>
      </c>
      <c r="DI87" s="75">
        <f>IF(DI$7="",0,IF(DI$1=MAX($1:$1),$R85-SUM($T87:DH87),IF(DI$1=1,SUMIFS(85:85,$1:$1,"&gt;="&amp;1,$1:$1,"&lt;="&amp;INT(-$N87/30))+(-$N87/30-INT(-$N87/30))*SUMIFS(85:85,$1:$1,INT(-$N87/30)+1),0)+(-$N87/30-INT(-$N87/30))*SUMIFS(85:85,$1:$1,DI$1+INT(-$N87/30)+1)+(INT(-$N87/30)+1--$N87/30)*SUMIFS(85:85,$1:$1,DI$1+INT(-$N87/30))))</f>
        <v>0</v>
      </c>
      <c r="DJ87" s="75">
        <f>IF(DJ$7="",0,IF(DJ$1=MAX($1:$1),$R85-SUM($T87:DI87),IF(DJ$1=1,SUMIFS(85:85,$1:$1,"&gt;="&amp;1,$1:$1,"&lt;="&amp;INT(-$N87/30))+(-$N87/30-INT(-$N87/30))*SUMIFS(85:85,$1:$1,INT(-$N87/30)+1),0)+(-$N87/30-INT(-$N87/30))*SUMIFS(85:85,$1:$1,DJ$1+INT(-$N87/30)+1)+(INT(-$N87/30)+1--$N87/30)*SUMIFS(85:85,$1:$1,DJ$1+INT(-$N87/30))))</f>
        <v>0</v>
      </c>
      <c r="DK87" s="75">
        <f>IF(DK$7="",0,IF(DK$1=MAX($1:$1),$R85-SUM($T87:DJ87),IF(DK$1=1,SUMIFS(85:85,$1:$1,"&gt;="&amp;1,$1:$1,"&lt;="&amp;INT(-$N87/30))+(-$N87/30-INT(-$N87/30))*SUMIFS(85:85,$1:$1,INT(-$N87/30)+1),0)+(-$N87/30-INT(-$N87/30))*SUMIFS(85:85,$1:$1,DK$1+INT(-$N87/30)+1)+(INT(-$N87/30)+1--$N87/30)*SUMIFS(85:85,$1:$1,DK$1+INT(-$N87/30))))</f>
        <v>0</v>
      </c>
      <c r="DL87" s="75">
        <f>IF(DL$7="",0,IF(DL$1=MAX($1:$1),$R85-SUM($T87:DK87),IF(DL$1=1,SUMIFS(85:85,$1:$1,"&gt;="&amp;1,$1:$1,"&lt;="&amp;INT(-$N87/30))+(-$N87/30-INT(-$N87/30))*SUMIFS(85:85,$1:$1,INT(-$N87/30)+1),0)+(-$N87/30-INT(-$N87/30))*SUMIFS(85:85,$1:$1,DL$1+INT(-$N87/30)+1)+(INT(-$N87/30)+1--$N87/30)*SUMIFS(85:85,$1:$1,DL$1+INT(-$N87/30))))</f>
        <v>0</v>
      </c>
      <c r="DM87" s="75">
        <f>IF(DM$7="",0,IF(DM$1=MAX($1:$1),$R85-SUM($T87:DL87),IF(DM$1=1,SUMIFS(85:85,$1:$1,"&gt;="&amp;1,$1:$1,"&lt;="&amp;INT(-$N87/30))+(-$N87/30-INT(-$N87/30))*SUMIFS(85:85,$1:$1,INT(-$N87/30)+1),0)+(-$N87/30-INT(-$N87/30))*SUMIFS(85:85,$1:$1,DM$1+INT(-$N87/30)+1)+(INT(-$N87/30)+1--$N87/30)*SUMIFS(85:85,$1:$1,DM$1+INT(-$N87/30))))</f>
        <v>0</v>
      </c>
      <c r="DN87" s="75">
        <f>IF(DN$7="",0,IF(DN$1=MAX($1:$1),$R85-SUM($T87:DM87),IF(DN$1=1,SUMIFS(85:85,$1:$1,"&gt;="&amp;1,$1:$1,"&lt;="&amp;INT(-$N87/30))+(-$N87/30-INT(-$N87/30))*SUMIFS(85:85,$1:$1,INT(-$N87/30)+1),0)+(-$N87/30-INT(-$N87/30))*SUMIFS(85:85,$1:$1,DN$1+INT(-$N87/30)+1)+(INT(-$N87/30)+1--$N87/30)*SUMIFS(85:85,$1:$1,DN$1+INT(-$N87/30))))</f>
        <v>0</v>
      </c>
      <c r="DO87" s="75">
        <f>IF(DO$7="",0,IF(DO$1=MAX($1:$1),$R85-SUM($T87:DN87),IF(DO$1=1,SUMIFS(85:85,$1:$1,"&gt;="&amp;1,$1:$1,"&lt;="&amp;INT(-$N87/30))+(-$N87/30-INT(-$N87/30))*SUMIFS(85:85,$1:$1,INT(-$N87/30)+1),0)+(-$N87/30-INT(-$N87/30))*SUMIFS(85:85,$1:$1,DO$1+INT(-$N87/30)+1)+(INT(-$N87/30)+1--$N87/30)*SUMIFS(85:85,$1:$1,DO$1+INT(-$N87/30))))</f>
        <v>0</v>
      </c>
      <c r="DP87" s="75">
        <f>IF(DP$7="",0,IF(DP$1=MAX($1:$1),$R85-SUM($T87:DO87),IF(DP$1=1,SUMIFS(85:85,$1:$1,"&gt;="&amp;1,$1:$1,"&lt;="&amp;INT(-$N87/30))+(-$N87/30-INT(-$N87/30))*SUMIFS(85:85,$1:$1,INT(-$N87/30)+1),0)+(-$N87/30-INT(-$N87/30))*SUMIFS(85:85,$1:$1,DP$1+INT(-$N87/30)+1)+(INT(-$N87/30)+1--$N87/30)*SUMIFS(85:85,$1:$1,DP$1+INT(-$N87/30))))</f>
        <v>0</v>
      </c>
      <c r="DQ87" s="75">
        <f>IF(DQ$7="",0,IF(DQ$1=MAX($1:$1),$R85-SUM($T87:DP87),IF(DQ$1=1,SUMIFS(85:85,$1:$1,"&gt;="&amp;1,$1:$1,"&lt;="&amp;INT(-$N87/30))+(-$N87/30-INT(-$N87/30))*SUMIFS(85:85,$1:$1,INT(-$N87/30)+1),0)+(-$N87/30-INT(-$N87/30))*SUMIFS(85:85,$1:$1,DQ$1+INT(-$N87/30)+1)+(INT(-$N87/30)+1--$N87/30)*SUMIFS(85:85,$1:$1,DQ$1+INT(-$N87/30))))</f>
        <v>0</v>
      </c>
      <c r="DR87" s="75">
        <f>IF(DR$7="",0,IF(DR$1=MAX($1:$1),$R85-SUM($T87:DQ87),IF(DR$1=1,SUMIFS(85:85,$1:$1,"&gt;="&amp;1,$1:$1,"&lt;="&amp;INT(-$N87/30))+(-$N87/30-INT(-$N87/30))*SUMIFS(85:85,$1:$1,INT(-$N87/30)+1),0)+(-$N87/30-INT(-$N87/30))*SUMIFS(85:85,$1:$1,DR$1+INT(-$N87/30)+1)+(INT(-$N87/30)+1--$N87/30)*SUMIFS(85:85,$1:$1,DR$1+INT(-$N87/30))))</f>
        <v>0</v>
      </c>
      <c r="DS87" s="75">
        <f>IF(DS$7="",0,IF(DS$1=MAX($1:$1),$R85-SUM($T87:DR87),IF(DS$1=1,SUMIFS(85:85,$1:$1,"&gt;="&amp;1,$1:$1,"&lt;="&amp;INT(-$N87/30))+(-$N87/30-INT(-$N87/30))*SUMIFS(85:85,$1:$1,INT(-$N87/30)+1),0)+(-$N87/30-INT(-$N87/30))*SUMIFS(85:85,$1:$1,DS$1+INT(-$N87/30)+1)+(INT(-$N87/30)+1--$N87/30)*SUMIFS(85:85,$1:$1,DS$1+INT(-$N87/30))))</f>
        <v>0</v>
      </c>
      <c r="DT87" s="75">
        <f>IF(DT$7="",0,IF(DT$1=MAX($1:$1),$R85-SUM($T87:DS87),IF(DT$1=1,SUMIFS(85:85,$1:$1,"&gt;="&amp;1,$1:$1,"&lt;="&amp;INT(-$N87/30))+(-$N87/30-INT(-$N87/30))*SUMIFS(85:85,$1:$1,INT(-$N87/30)+1),0)+(-$N87/30-INT(-$N87/30))*SUMIFS(85:85,$1:$1,DT$1+INT(-$N87/30)+1)+(INT(-$N87/30)+1--$N87/30)*SUMIFS(85:85,$1:$1,DT$1+INT(-$N87/30))))</f>
        <v>0</v>
      </c>
      <c r="DU87" s="75">
        <f>IF(DU$7="",0,IF(DU$1=MAX($1:$1),$R85-SUM($T87:DT87),IF(DU$1=1,SUMIFS(85:85,$1:$1,"&gt;="&amp;1,$1:$1,"&lt;="&amp;INT(-$N87/30))+(-$N87/30-INT(-$N87/30))*SUMIFS(85:85,$1:$1,INT(-$N87/30)+1),0)+(-$N87/30-INT(-$N87/30))*SUMIFS(85:85,$1:$1,DU$1+INT(-$N87/30)+1)+(INT(-$N87/30)+1--$N87/30)*SUMIFS(85:85,$1:$1,DU$1+INT(-$N87/30))))</f>
        <v>0</v>
      </c>
      <c r="DV87" s="75">
        <f>IF(DV$7="",0,IF(DV$1=MAX($1:$1),$R85-SUM($T87:DU87),IF(DV$1=1,SUMIFS(85:85,$1:$1,"&gt;="&amp;1,$1:$1,"&lt;="&amp;INT(-$N87/30))+(-$N87/30-INT(-$N87/30))*SUMIFS(85:85,$1:$1,INT(-$N87/30)+1),0)+(-$N87/30-INT(-$N87/30))*SUMIFS(85:85,$1:$1,DV$1+INT(-$N87/30)+1)+(INT(-$N87/30)+1--$N87/30)*SUMIFS(85:85,$1:$1,DV$1+INT(-$N87/30))))</f>
        <v>0</v>
      </c>
      <c r="DW87" s="75">
        <f>IF(DW$7="",0,IF(DW$1=MAX($1:$1),$R85-SUM($T87:DV87),IF(DW$1=1,SUMIFS(85:85,$1:$1,"&gt;="&amp;1,$1:$1,"&lt;="&amp;INT(-$N87/30))+(-$N87/30-INT(-$N87/30))*SUMIFS(85:85,$1:$1,INT(-$N87/30)+1),0)+(-$N87/30-INT(-$N87/30))*SUMIFS(85:85,$1:$1,DW$1+INT(-$N87/30)+1)+(INT(-$N87/30)+1--$N87/30)*SUMIFS(85:85,$1:$1,DW$1+INT(-$N87/30))))</f>
        <v>0</v>
      </c>
      <c r="DX87" s="75">
        <f>IF(DX$7="",0,IF(DX$1=MAX($1:$1),$R85-SUM($T87:DW87),IF(DX$1=1,SUMIFS(85:85,$1:$1,"&gt;="&amp;1,$1:$1,"&lt;="&amp;INT(-$N87/30))+(-$N87/30-INT(-$N87/30))*SUMIFS(85:85,$1:$1,INT(-$N87/30)+1),0)+(-$N87/30-INT(-$N87/30))*SUMIFS(85:85,$1:$1,DX$1+INT(-$N87/30)+1)+(INT(-$N87/30)+1--$N87/30)*SUMIFS(85:85,$1:$1,DX$1+INT(-$N87/30))))</f>
        <v>0</v>
      </c>
      <c r="DY87" s="75">
        <f>IF(DY$7="",0,IF(DY$1=MAX($1:$1),$R85-SUM($T87:DX87),IF(DY$1=1,SUMIFS(85:85,$1:$1,"&gt;="&amp;1,$1:$1,"&lt;="&amp;INT(-$N87/30))+(-$N87/30-INT(-$N87/30))*SUMIFS(85:85,$1:$1,INT(-$N87/30)+1),0)+(-$N87/30-INT(-$N87/30))*SUMIFS(85:85,$1:$1,DY$1+INT(-$N87/30)+1)+(INT(-$N87/30)+1--$N87/30)*SUMIFS(85:85,$1:$1,DY$1+INT(-$N87/30))))</f>
        <v>0</v>
      </c>
      <c r="DZ87" s="75">
        <f>IF(DZ$7="",0,IF(DZ$1=MAX($1:$1),$R85-SUM($T87:DY87),IF(DZ$1=1,SUMIFS(85:85,$1:$1,"&gt;="&amp;1,$1:$1,"&lt;="&amp;INT(-$N87/30))+(-$N87/30-INT(-$N87/30))*SUMIFS(85:85,$1:$1,INT(-$N87/30)+1),0)+(-$N87/30-INT(-$N87/30))*SUMIFS(85:85,$1:$1,DZ$1+INT(-$N87/30)+1)+(INT(-$N87/30)+1--$N87/30)*SUMIFS(85:85,$1:$1,DZ$1+INT(-$N87/30))))</f>
        <v>0</v>
      </c>
      <c r="EA87" s="75">
        <f>IF(EA$7="",0,IF(EA$1=MAX($1:$1),$R85-SUM($T87:DZ87),IF(EA$1=1,SUMIFS(85:85,$1:$1,"&gt;="&amp;1,$1:$1,"&lt;="&amp;INT(-$N87/30))+(-$N87/30-INT(-$N87/30))*SUMIFS(85:85,$1:$1,INT(-$N87/30)+1),0)+(-$N87/30-INT(-$N87/30))*SUMIFS(85:85,$1:$1,EA$1+INT(-$N87/30)+1)+(INT(-$N87/30)+1--$N87/30)*SUMIFS(85:85,$1:$1,EA$1+INT(-$N87/30))))</f>
        <v>0</v>
      </c>
      <c r="EB87" s="75">
        <f>IF(EB$7="",0,IF(EB$1=MAX($1:$1),$R85-SUM($T87:EA87),IF(EB$1=1,SUMIFS(85:85,$1:$1,"&gt;="&amp;1,$1:$1,"&lt;="&amp;INT(-$N87/30))+(-$N87/30-INT(-$N87/30))*SUMIFS(85:85,$1:$1,INT(-$N87/30)+1),0)+(-$N87/30-INT(-$N87/30))*SUMIFS(85:85,$1:$1,EB$1+INT(-$N87/30)+1)+(INT(-$N87/30)+1--$N87/30)*SUMIFS(85:85,$1:$1,EB$1+INT(-$N87/30))))</f>
        <v>0</v>
      </c>
      <c r="EC87" s="75">
        <f>IF(EC$7="",0,IF(EC$1=MAX($1:$1),$R85-SUM($T87:EB87),IF(EC$1=1,SUMIFS(85:85,$1:$1,"&gt;="&amp;1,$1:$1,"&lt;="&amp;INT(-$N87/30))+(-$N87/30-INT(-$N87/30))*SUMIFS(85:85,$1:$1,INT(-$N87/30)+1),0)+(-$N87/30-INT(-$N87/30))*SUMIFS(85:85,$1:$1,EC$1+INT(-$N87/30)+1)+(INT(-$N87/30)+1--$N87/30)*SUMIFS(85:85,$1:$1,EC$1+INT(-$N87/30))))</f>
        <v>0</v>
      </c>
      <c r="ED87" s="75">
        <f>IF(ED$7="",0,IF(ED$1=MAX($1:$1),$R85-SUM($T87:EC87),IF(ED$1=1,SUMIFS(85:85,$1:$1,"&gt;="&amp;1,$1:$1,"&lt;="&amp;INT(-$N87/30))+(-$N87/30-INT(-$N87/30))*SUMIFS(85:85,$1:$1,INT(-$N87/30)+1),0)+(-$N87/30-INT(-$N87/30))*SUMIFS(85:85,$1:$1,ED$1+INT(-$N87/30)+1)+(INT(-$N87/30)+1--$N87/30)*SUMIFS(85:85,$1:$1,ED$1+INT(-$N87/30))))</f>
        <v>0</v>
      </c>
      <c r="EE87" s="75">
        <f>IF(EE$7="",0,IF(EE$1=MAX($1:$1),$R85-SUM($T87:ED87),IF(EE$1=1,SUMIFS(85:85,$1:$1,"&gt;="&amp;1,$1:$1,"&lt;="&amp;INT(-$N87/30))+(-$N87/30-INT(-$N87/30))*SUMIFS(85:85,$1:$1,INT(-$N87/30)+1),0)+(-$N87/30-INT(-$N87/30))*SUMIFS(85:85,$1:$1,EE$1+INT(-$N87/30)+1)+(INT(-$N87/30)+1--$N87/30)*SUMIFS(85:85,$1:$1,EE$1+INT(-$N87/30))))</f>
        <v>0</v>
      </c>
      <c r="EF87" s="75">
        <f>IF(EF$7="",0,IF(EF$1=MAX($1:$1),$R85-SUM($T87:EE87),IF(EF$1=1,SUMIFS(85:85,$1:$1,"&gt;="&amp;1,$1:$1,"&lt;="&amp;INT(-$N87/30))+(-$N87/30-INT(-$N87/30))*SUMIFS(85:85,$1:$1,INT(-$N87/30)+1),0)+(-$N87/30-INT(-$N87/30))*SUMIFS(85:85,$1:$1,EF$1+INT(-$N87/30)+1)+(INT(-$N87/30)+1--$N87/30)*SUMIFS(85:85,$1:$1,EF$1+INT(-$N87/30))))</f>
        <v>0</v>
      </c>
      <c r="EG87" s="75">
        <f>IF(EG$7="",0,IF(EG$1=MAX($1:$1),$R85-SUM($T87:EF87),IF(EG$1=1,SUMIFS(85:85,$1:$1,"&gt;="&amp;1,$1:$1,"&lt;="&amp;INT(-$N87/30))+(-$N87/30-INT(-$N87/30))*SUMIFS(85:85,$1:$1,INT(-$N87/30)+1),0)+(-$N87/30-INT(-$N87/30))*SUMIFS(85:85,$1:$1,EG$1+INT(-$N87/30)+1)+(INT(-$N87/30)+1--$N87/30)*SUMIFS(85:85,$1:$1,EG$1+INT(-$N87/30))))</f>
        <v>0</v>
      </c>
      <c r="EH87" s="75">
        <f>IF(EH$7="",0,IF(EH$1=MAX($1:$1),$R85-SUM($T87:EG87),IF(EH$1=1,SUMIFS(85:85,$1:$1,"&gt;="&amp;1,$1:$1,"&lt;="&amp;INT(-$N87/30))+(-$N87/30-INT(-$N87/30))*SUMIFS(85:85,$1:$1,INT(-$N87/30)+1),0)+(-$N87/30-INT(-$N87/30))*SUMIFS(85:85,$1:$1,EH$1+INT(-$N87/30)+1)+(INT(-$N87/30)+1--$N87/30)*SUMIFS(85:85,$1:$1,EH$1+INT(-$N87/30))))</f>
        <v>0</v>
      </c>
      <c r="EI87" s="75">
        <f>IF(EI$7="",0,IF(EI$1=MAX($1:$1),$R85-SUM($T87:EH87),IF(EI$1=1,SUMIFS(85:85,$1:$1,"&gt;="&amp;1,$1:$1,"&lt;="&amp;INT(-$N87/30))+(-$N87/30-INT(-$N87/30))*SUMIFS(85:85,$1:$1,INT(-$N87/30)+1),0)+(-$N87/30-INT(-$N87/30))*SUMIFS(85:85,$1:$1,EI$1+INT(-$N87/30)+1)+(INT(-$N87/30)+1--$N87/30)*SUMIFS(85:85,$1:$1,EI$1+INT(-$N87/30))))</f>
        <v>0</v>
      </c>
      <c r="EJ87" s="75">
        <f>IF(EJ$7="",0,IF(EJ$1=MAX($1:$1),$R85-SUM($T87:EI87),IF(EJ$1=1,SUMIFS(85:85,$1:$1,"&gt;="&amp;1,$1:$1,"&lt;="&amp;INT(-$N87/30))+(-$N87/30-INT(-$N87/30))*SUMIFS(85:85,$1:$1,INT(-$N87/30)+1),0)+(-$N87/30-INT(-$N87/30))*SUMIFS(85:85,$1:$1,EJ$1+INT(-$N87/30)+1)+(INT(-$N87/30)+1--$N87/30)*SUMIFS(85:85,$1:$1,EJ$1+INT(-$N87/30))))</f>
        <v>0</v>
      </c>
      <c r="EK87" s="75">
        <f>IF(EK$7="",0,IF(EK$1=MAX($1:$1),$R85-SUM($T87:EJ87),IF(EK$1=1,SUMIFS(85:85,$1:$1,"&gt;="&amp;1,$1:$1,"&lt;="&amp;INT(-$N87/30))+(-$N87/30-INT(-$N87/30))*SUMIFS(85:85,$1:$1,INT(-$N87/30)+1),0)+(-$N87/30-INT(-$N87/30))*SUMIFS(85:85,$1:$1,EK$1+INT(-$N87/30)+1)+(INT(-$N87/30)+1--$N87/30)*SUMIFS(85:85,$1:$1,EK$1+INT(-$N87/30))))</f>
        <v>0</v>
      </c>
      <c r="EL87" s="75">
        <f>IF(EL$7="",0,IF(EL$1=MAX($1:$1),$R85-SUM($T87:EK87),IF(EL$1=1,SUMIFS(85:85,$1:$1,"&gt;="&amp;1,$1:$1,"&lt;="&amp;INT(-$N87/30))+(-$N87/30-INT(-$N87/30))*SUMIFS(85:85,$1:$1,INT(-$N87/30)+1),0)+(-$N87/30-INT(-$N87/30))*SUMIFS(85:85,$1:$1,EL$1+INT(-$N87/30)+1)+(INT(-$N87/30)+1--$N87/30)*SUMIFS(85:85,$1:$1,EL$1+INT(-$N87/30))))</f>
        <v>0</v>
      </c>
      <c r="EM87" s="75">
        <f>IF(EM$7="",0,IF(EM$1=MAX($1:$1),$R85-SUM($T87:EL87),IF(EM$1=1,SUMIFS(85:85,$1:$1,"&gt;="&amp;1,$1:$1,"&lt;="&amp;INT(-$N87/30))+(-$N87/30-INT(-$N87/30))*SUMIFS(85:85,$1:$1,INT(-$N87/30)+1),0)+(-$N87/30-INT(-$N87/30))*SUMIFS(85:85,$1:$1,EM$1+INT(-$N87/30)+1)+(INT(-$N87/30)+1--$N87/30)*SUMIFS(85:85,$1:$1,EM$1+INT(-$N87/30))))</f>
        <v>0</v>
      </c>
      <c r="EN87" s="75">
        <f>IF(EN$7="",0,IF(EN$1=MAX($1:$1),$R85-SUM($T87:EM87),IF(EN$1=1,SUMIFS(85:85,$1:$1,"&gt;="&amp;1,$1:$1,"&lt;="&amp;INT(-$N87/30))+(-$N87/30-INT(-$N87/30))*SUMIFS(85:85,$1:$1,INT(-$N87/30)+1),0)+(-$N87/30-INT(-$N87/30))*SUMIFS(85:85,$1:$1,EN$1+INT(-$N87/30)+1)+(INT(-$N87/30)+1--$N87/30)*SUMIFS(85:85,$1:$1,EN$1+INT(-$N87/30))))</f>
        <v>0</v>
      </c>
      <c r="EO87" s="75">
        <f>IF(EO$7="",0,IF(EO$1=MAX($1:$1),$R85-SUM($T87:EN87),IF(EO$1=1,SUMIFS(85:85,$1:$1,"&gt;="&amp;1,$1:$1,"&lt;="&amp;INT(-$N87/30))+(-$N87/30-INT(-$N87/30))*SUMIFS(85:85,$1:$1,INT(-$N87/30)+1),0)+(-$N87/30-INT(-$N87/30))*SUMIFS(85:85,$1:$1,EO$1+INT(-$N87/30)+1)+(INT(-$N87/30)+1--$N87/30)*SUMIFS(85:85,$1:$1,EO$1+INT(-$N87/30))))</f>
        <v>0</v>
      </c>
      <c r="EP87" s="75">
        <f>IF(EP$7="",0,IF(EP$1=MAX($1:$1),$R85-SUM($T87:EO87),IF(EP$1=1,SUMIFS(85:85,$1:$1,"&gt;="&amp;1,$1:$1,"&lt;="&amp;INT(-$N87/30))+(-$N87/30-INT(-$N87/30))*SUMIFS(85:85,$1:$1,INT(-$N87/30)+1),0)+(-$N87/30-INT(-$N87/30))*SUMIFS(85:85,$1:$1,EP$1+INT(-$N87/30)+1)+(INT(-$N87/30)+1--$N87/30)*SUMIFS(85:85,$1:$1,EP$1+INT(-$N87/30))))</f>
        <v>0</v>
      </c>
      <c r="EQ87" s="75">
        <f>IF(EQ$7="",0,IF(EQ$1=MAX($1:$1),$R85-SUM($T87:EP87),IF(EQ$1=1,SUMIFS(85:85,$1:$1,"&gt;="&amp;1,$1:$1,"&lt;="&amp;INT(-$N87/30))+(-$N87/30-INT(-$N87/30))*SUMIFS(85:85,$1:$1,INT(-$N87/30)+1),0)+(-$N87/30-INT(-$N87/30))*SUMIFS(85:85,$1:$1,EQ$1+INT(-$N87/30)+1)+(INT(-$N87/30)+1--$N87/30)*SUMIFS(85:85,$1:$1,EQ$1+INT(-$N87/30))))</f>
        <v>0</v>
      </c>
      <c r="ER87" s="75">
        <f>IF(ER$7="",0,IF(ER$1=MAX($1:$1),$R85-SUM($T87:EQ87),IF(ER$1=1,SUMIFS(85:85,$1:$1,"&gt;="&amp;1,$1:$1,"&lt;="&amp;INT(-$N87/30))+(-$N87/30-INT(-$N87/30))*SUMIFS(85:85,$1:$1,INT(-$N87/30)+1),0)+(-$N87/30-INT(-$N87/30))*SUMIFS(85:85,$1:$1,ER$1+INT(-$N87/30)+1)+(INT(-$N87/30)+1--$N87/30)*SUMIFS(85:85,$1:$1,ER$1+INT(-$N87/30))))</f>
        <v>0</v>
      </c>
      <c r="ES87" s="75">
        <f>IF(ES$7="",0,IF(ES$1=MAX($1:$1),$R85-SUM($T87:ER87),IF(ES$1=1,SUMIFS(85:85,$1:$1,"&gt;="&amp;1,$1:$1,"&lt;="&amp;INT(-$N87/30))+(-$N87/30-INT(-$N87/30))*SUMIFS(85:85,$1:$1,INT(-$N87/30)+1),0)+(-$N87/30-INT(-$N87/30))*SUMIFS(85:85,$1:$1,ES$1+INT(-$N87/30)+1)+(INT(-$N87/30)+1--$N87/30)*SUMIFS(85:85,$1:$1,ES$1+INT(-$N87/30))))</f>
        <v>0</v>
      </c>
      <c r="ET87" s="75">
        <f>IF(ET$7="",0,IF(ET$1=MAX($1:$1),$R85-SUM($T87:ES87),IF(ET$1=1,SUMIFS(85:85,$1:$1,"&gt;="&amp;1,$1:$1,"&lt;="&amp;INT(-$N87/30))+(-$N87/30-INT(-$N87/30))*SUMIFS(85:85,$1:$1,INT(-$N87/30)+1),0)+(-$N87/30-INT(-$N87/30))*SUMIFS(85:85,$1:$1,ET$1+INT(-$N87/30)+1)+(INT(-$N87/30)+1--$N87/30)*SUMIFS(85:85,$1:$1,ET$1+INT(-$N87/30))))</f>
        <v>0</v>
      </c>
      <c r="EU87" s="75">
        <f>IF(EU$7="",0,IF(EU$1=MAX($1:$1),$R85-SUM($T87:ET87),IF(EU$1=1,SUMIFS(85:85,$1:$1,"&gt;="&amp;1,$1:$1,"&lt;="&amp;INT(-$N87/30))+(-$N87/30-INT(-$N87/30))*SUMIFS(85:85,$1:$1,INT(-$N87/30)+1),0)+(-$N87/30-INT(-$N87/30))*SUMIFS(85:85,$1:$1,EU$1+INT(-$N87/30)+1)+(INT(-$N87/30)+1--$N87/30)*SUMIFS(85:85,$1:$1,EU$1+INT(-$N87/30))))</f>
        <v>0</v>
      </c>
      <c r="EV87" s="75">
        <f>IF(EV$7="",0,IF(EV$1=MAX($1:$1),$R85-SUM($T87:EU87),IF(EV$1=1,SUMIFS(85:85,$1:$1,"&gt;="&amp;1,$1:$1,"&lt;="&amp;INT(-$N87/30))+(-$N87/30-INT(-$N87/30))*SUMIFS(85:85,$1:$1,INT(-$N87/30)+1),0)+(-$N87/30-INT(-$N87/30))*SUMIFS(85:85,$1:$1,EV$1+INT(-$N87/30)+1)+(INT(-$N87/30)+1--$N87/30)*SUMIFS(85:85,$1:$1,EV$1+INT(-$N87/30))))</f>
        <v>0</v>
      </c>
      <c r="EW87" s="75">
        <f>IF(EW$7="",0,IF(EW$1=MAX($1:$1),$R85-SUM($T87:EV87),IF(EW$1=1,SUMIFS(85:85,$1:$1,"&gt;="&amp;1,$1:$1,"&lt;="&amp;INT(-$N87/30))+(-$N87/30-INT(-$N87/30))*SUMIFS(85:85,$1:$1,INT(-$N87/30)+1),0)+(-$N87/30-INT(-$N87/30))*SUMIFS(85:85,$1:$1,EW$1+INT(-$N87/30)+1)+(INT(-$N87/30)+1--$N87/30)*SUMIFS(85:85,$1:$1,EW$1+INT(-$N87/30))))</f>
        <v>0</v>
      </c>
      <c r="EX87" s="75">
        <f>IF(EX$7="",0,IF(EX$1=MAX($1:$1),$R85-SUM($T87:EW87),IF(EX$1=1,SUMIFS(85:85,$1:$1,"&gt;="&amp;1,$1:$1,"&lt;="&amp;INT(-$N87/30))+(-$N87/30-INT(-$N87/30))*SUMIFS(85:85,$1:$1,INT(-$N87/30)+1),0)+(-$N87/30-INT(-$N87/30))*SUMIFS(85:85,$1:$1,EX$1+INT(-$N87/30)+1)+(INT(-$N87/30)+1--$N87/30)*SUMIFS(85:85,$1:$1,EX$1+INT(-$N87/30))))</f>
        <v>0</v>
      </c>
      <c r="EY87" s="75">
        <f>IF(EY$7="",0,IF(EY$1=MAX($1:$1),$R85-SUM($T87:EX87),IF(EY$1=1,SUMIFS(85:85,$1:$1,"&gt;="&amp;1,$1:$1,"&lt;="&amp;INT(-$N87/30))+(-$N87/30-INT(-$N87/30))*SUMIFS(85:85,$1:$1,INT(-$N87/30)+1),0)+(-$N87/30-INT(-$N87/30))*SUMIFS(85:85,$1:$1,EY$1+INT(-$N87/30)+1)+(INT(-$N87/30)+1--$N87/30)*SUMIFS(85:85,$1:$1,EY$1+INT(-$N87/30))))</f>
        <v>0</v>
      </c>
      <c r="EZ87" s="75">
        <f>IF(EZ$7="",0,IF(EZ$1=MAX($1:$1),$R85-SUM($T87:EY87),IF(EZ$1=1,SUMIFS(85:85,$1:$1,"&gt;="&amp;1,$1:$1,"&lt;="&amp;INT(-$N87/30))+(-$N87/30-INT(-$N87/30))*SUMIFS(85:85,$1:$1,INT(-$N87/30)+1),0)+(-$N87/30-INT(-$N87/30))*SUMIFS(85:85,$1:$1,EZ$1+INT(-$N87/30)+1)+(INT(-$N87/30)+1--$N87/30)*SUMIFS(85:85,$1:$1,EZ$1+INT(-$N87/30))))</f>
        <v>0</v>
      </c>
      <c r="FA87" s="75">
        <f>IF(FA$7="",0,IF(FA$1=MAX($1:$1),$R85-SUM($T87:EZ87),IF(FA$1=1,SUMIFS(85:85,$1:$1,"&gt;="&amp;1,$1:$1,"&lt;="&amp;INT(-$N87/30))+(-$N87/30-INT(-$N87/30))*SUMIFS(85:85,$1:$1,INT(-$N87/30)+1),0)+(-$N87/30-INT(-$N87/30))*SUMIFS(85:85,$1:$1,FA$1+INT(-$N87/30)+1)+(INT(-$N87/30)+1--$N87/30)*SUMIFS(85:85,$1:$1,FA$1+INT(-$N87/30))))</f>
        <v>0</v>
      </c>
      <c r="FB87" s="75">
        <f>IF(FB$7="",0,IF(FB$1=MAX($1:$1),$R85-SUM($T87:FA87),IF(FB$1=1,SUMIFS(85:85,$1:$1,"&gt;="&amp;1,$1:$1,"&lt;="&amp;INT(-$N87/30))+(-$N87/30-INT(-$N87/30))*SUMIFS(85:85,$1:$1,INT(-$N87/30)+1),0)+(-$N87/30-INT(-$N87/30))*SUMIFS(85:85,$1:$1,FB$1+INT(-$N87/30)+1)+(INT(-$N87/30)+1--$N87/30)*SUMIFS(85:85,$1:$1,FB$1+INT(-$N87/30))))</f>
        <v>0</v>
      </c>
      <c r="FC87" s="75">
        <f>IF(FC$7="",0,IF(FC$1=MAX($1:$1),$R85-SUM($T87:FB87),IF(FC$1=1,SUMIFS(85:85,$1:$1,"&gt;="&amp;1,$1:$1,"&lt;="&amp;INT(-$N87/30))+(-$N87/30-INT(-$N87/30))*SUMIFS(85:85,$1:$1,INT(-$N87/30)+1),0)+(-$N87/30-INT(-$N87/30))*SUMIFS(85:85,$1:$1,FC$1+INT(-$N87/30)+1)+(INT(-$N87/30)+1--$N87/30)*SUMIFS(85:85,$1:$1,FC$1+INT(-$N87/30))))</f>
        <v>0</v>
      </c>
      <c r="FD87" s="75">
        <f>IF(FD$7="",0,IF(FD$1=MAX($1:$1),$R85-SUM($T87:FC87),IF(FD$1=1,SUMIFS(85:85,$1:$1,"&gt;="&amp;1,$1:$1,"&lt;="&amp;INT(-$N87/30))+(-$N87/30-INT(-$N87/30))*SUMIFS(85:85,$1:$1,INT(-$N87/30)+1),0)+(-$N87/30-INT(-$N87/30))*SUMIFS(85:85,$1:$1,FD$1+INT(-$N87/30)+1)+(INT(-$N87/30)+1--$N87/30)*SUMIFS(85:85,$1:$1,FD$1+INT(-$N87/30))))</f>
        <v>0</v>
      </c>
      <c r="FE87" s="75">
        <f>IF(FE$7="",0,IF(FE$1=MAX($1:$1),$R85-SUM($T87:FD87),IF(FE$1=1,SUMIFS(85:85,$1:$1,"&gt;="&amp;1,$1:$1,"&lt;="&amp;INT(-$N87/30))+(-$N87/30-INT(-$N87/30))*SUMIFS(85:85,$1:$1,INT(-$N87/30)+1),0)+(-$N87/30-INT(-$N87/30))*SUMIFS(85:85,$1:$1,FE$1+INT(-$N87/30)+1)+(INT(-$N87/30)+1--$N87/30)*SUMIFS(85:85,$1:$1,FE$1+INT(-$N87/30))))</f>
        <v>0</v>
      </c>
      <c r="FF87" s="75">
        <f>IF(FF$7="",0,IF(FF$1=MAX($1:$1),$R85-SUM($T87:FE87),IF(FF$1=1,SUMIFS(85:85,$1:$1,"&gt;="&amp;1,$1:$1,"&lt;="&amp;INT(-$N87/30))+(-$N87/30-INT(-$N87/30))*SUMIFS(85:85,$1:$1,INT(-$N87/30)+1),0)+(-$N87/30-INT(-$N87/30))*SUMIFS(85:85,$1:$1,FF$1+INT(-$N87/30)+1)+(INT(-$N87/30)+1--$N87/30)*SUMIFS(85:85,$1:$1,FF$1+INT(-$N87/30))))</f>
        <v>0</v>
      </c>
      <c r="FG87" s="75">
        <f>IF(FG$7="",0,IF(FG$1=MAX($1:$1),$R85-SUM($T87:FF87),IF(FG$1=1,SUMIFS(85:85,$1:$1,"&gt;="&amp;1,$1:$1,"&lt;="&amp;INT(-$N87/30))+(-$N87/30-INT(-$N87/30))*SUMIFS(85:85,$1:$1,INT(-$N87/30)+1),0)+(-$N87/30-INT(-$N87/30))*SUMIFS(85:85,$1:$1,FG$1+INT(-$N87/30)+1)+(INT(-$N87/30)+1--$N87/30)*SUMIFS(85:85,$1:$1,FG$1+INT(-$N87/30))))</f>
        <v>0</v>
      </c>
      <c r="FH87" s="75">
        <f>IF(FH$7="",0,IF(FH$1=MAX($1:$1),$R85-SUM($T87:FG87),IF(FH$1=1,SUMIFS(85:85,$1:$1,"&gt;="&amp;1,$1:$1,"&lt;="&amp;INT(-$N87/30))+(-$N87/30-INT(-$N87/30))*SUMIFS(85:85,$1:$1,INT(-$N87/30)+1),0)+(-$N87/30-INT(-$N87/30))*SUMIFS(85:85,$1:$1,FH$1+INT(-$N87/30)+1)+(INT(-$N87/30)+1--$N87/30)*SUMIFS(85:85,$1:$1,FH$1+INT(-$N87/30))))</f>
        <v>0</v>
      </c>
      <c r="FI87" s="75">
        <f>IF(FI$7="",0,IF(FI$1=MAX($1:$1),$R85-SUM($T87:FH87),IF(FI$1=1,SUMIFS(85:85,$1:$1,"&gt;="&amp;1,$1:$1,"&lt;="&amp;INT(-$N87/30))+(-$N87/30-INT(-$N87/30))*SUMIFS(85:85,$1:$1,INT(-$N87/30)+1),0)+(-$N87/30-INT(-$N87/30))*SUMIFS(85:85,$1:$1,FI$1+INT(-$N87/30)+1)+(INT(-$N87/30)+1--$N87/30)*SUMIFS(85:85,$1:$1,FI$1+INT(-$N87/30))))</f>
        <v>0</v>
      </c>
      <c r="FJ87" s="75">
        <f>IF(FJ$7="",0,IF(FJ$1=MAX($1:$1),$R85-SUM($T87:FI87),IF(FJ$1=1,SUMIFS(85:85,$1:$1,"&gt;="&amp;1,$1:$1,"&lt;="&amp;INT(-$N87/30))+(-$N87/30-INT(-$N87/30))*SUMIFS(85:85,$1:$1,INT(-$N87/30)+1),0)+(-$N87/30-INT(-$N87/30))*SUMIFS(85:85,$1:$1,FJ$1+INT(-$N87/30)+1)+(INT(-$N87/30)+1--$N87/30)*SUMIFS(85:85,$1:$1,FJ$1+INT(-$N87/30))))</f>
        <v>0</v>
      </c>
      <c r="FK87" s="75">
        <f>IF(FK$7="",0,IF(FK$1=MAX($1:$1),$R85-SUM($T87:FJ87),IF(FK$1=1,SUMIFS(85:85,$1:$1,"&gt;="&amp;1,$1:$1,"&lt;="&amp;INT(-$N87/30))+(-$N87/30-INT(-$N87/30))*SUMIFS(85:85,$1:$1,INT(-$N87/30)+1),0)+(-$N87/30-INT(-$N87/30))*SUMIFS(85:85,$1:$1,FK$1+INT(-$N87/30)+1)+(INT(-$N87/30)+1--$N87/30)*SUMIFS(85:85,$1:$1,FK$1+INT(-$N87/30))))</f>
        <v>0</v>
      </c>
      <c r="FL87" s="75">
        <f>IF(FL$7="",0,IF(FL$1=MAX($1:$1),$R85-SUM($T87:FK87),IF(FL$1=1,SUMIFS(85:85,$1:$1,"&gt;="&amp;1,$1:$1,"&lt;="&amp;INT(-$N87/30))+(-$N87/30-INT(-$N87/30))*SUMIFS(85:85,$1:$1,INT(-$N87/30)+1),0)+(-$N87/30-INT(-$N87/30))*SUMIFS(85:85,$1:$1,FL$1+INT(-$N87/30)+1)+(INT(-$N87/30)+1--$N87/30)*SUMIFS(85:85,$1:$1,FL$1+INT(-$N87/30))))</f>
        <v>0</v>
      </c>
      <c r="FM87" s="75">
        <f>IF(FM$7="",0,IF(FM$1=MAX($1:$1),$R85-SUM($T87:FL87),IF(FM$1=1,SUMIFS(85:85,$1:$1,"&gt;="&amp;1,$1:$1,"&lt;="&amp;INT(-$N87/30))+(-$N87/30-INT(-$N87/30))*SUMIFS(85:85,$1:$1,INT(-$N87/30)+1),0)+(-$N87/30-INT(-$N87/30))*SUMIFS(85:85,$1:$1,FM$1+INT(-$N87/30)+1)+(INT(-$N87/30)+1--$N87/30)*SUMIFS(85:85,$1:$1,FM$1+INT(-$N87/30))))</f>
        <v>0</v>
      </c>
      <c r="FN87" s="75">
        <f>IF(FN$7="",0,IF(FN$1=MAX($1:$1),$R85-SUM($T87:FM87),IF(FN$1=1,SUMIFS(85:85,$1:$1,"&gt;="&amp;1,$1:$1,"&lt;="&amp;INT(-$N87/30))+(-$N87/30-INT(-$N87/30))*SUMIFS(85:85,$1:$1,INT(-$N87/30)+1),0)+(-$N87/30-INT(-$N87/30))*SUMIFS(85:85,$1:$1,FN$1+INT(-$N87/30)+1)+(INT(-$N87/30)+1--$N87/30)*SUMIFS(85:85,$1:$1,FN$1+INT(-$N87/30))))</f>
        <v>0</v>
      </c>
      <c r="FO87" s="75">
        <f>IF(FO$7="",0,IF(FO$1=MAX($1:$1),$R85-SUM($T87:FN87),IF(FO$1=1,SUMIFS(85:85,$1:$1,"&gt;="&amp;1,$1:$1,"&lt;="&amp;INT(-$N87/30))+(-$N87/30-INT(-$N87/30))*SUMIFS(85:85,$1:$1,INT(-$N87/30)+1),0)+(-$N87/30-INT(-$N87/30))*SUMIFS(85:85,$1:$1,FO$1+INT(-$N87/30)+1)+(INT(-$N87/30)+1--$N87/30)*SUMIFS(85:85,$1:$1,FO$1+INT(-$N87/30))))</f>
        <v>0</v>
      </c>
      <c r="FP87" s="75">
        <f>IF(FP$7="",0,IF(FP$1=MAX($1:$1),$R85-SUM($T87:FO87),IF(FP$1=1,SUMIFS(85:85,$1:$1,"&gt;="&amp;1,$1:$1,"&lt;="&amp;INT(-$N87/30))+(-$N87/30-INT(-$N87/30))*SUMIFS(85:85,$1:$1,INT(-$N87/30)+1),0)+(-$N87/30-INT(-$N87/30))*SUMIFS(85:85,$1:$1,FP$1+INT(-$N87/30)+1)+(INT(-$N87/30)+1--$N87/30)*SUMIFS(85:85,$1:$1,FP$1+INT(-$N87/30))))</f>
        <v>0</v>
      </c>
      <c r="FQ87" s="75">
        <f>IF(FQ$7="",0,IF(FQ$1=MAX($1:$1),$R85-SUM($T87:FP87),IF(FQ$1=1,SUMIFS(85:85,$1:$1,"&gt;="&amp;1,$1:$1,"&lt;="&amp;INT(-$N87/30))+(-$N87/30-INT(-$N87/30))*SUMIFS(85:85,$1:$1,INT(-$N87/30)+1),0)+(-$N87/30-INT(-$N87/30))*SUMIFS(85:85,$1:$1,FQ$1+INT(-$N87/30)+1)+(INT(-$N87/30)+1--$N87/30)*SUMIFS(85:85,$1:$1,FQ$1+INT(-$N87/30))))</f>
        <v>0</v>
      </c>
      <c r="FR87" s="75">
        <f>IF(FR$7="",0,IF(FR$1=MAX($1:$1),$R85-SUM($T87:FQ87),IF(FR$1=1,SUMIFS(85:85,$1:$1,"&gt;="&amp;1,$1:$1,"&lt;="&amp;INT(-$N87/30))+(-$N87/30-INT(-$N87/30))*SUMIFS(85:85,$1:$1,INT(-$N87/30)+1),0)+(-$N87/30-INT(-$N87/30))*SUMIFS(85:85,$1:$1,FR$1+INT(-$N87/30)+1)+(INT(-$N87/30)+1--$N87/30)*SUMIFS(85:85,$1:$1,FR$1+INT(-$N87/30))))</f>
        <v>0</v>
      </c>
      <c r="FS87" s="75">
        <f>IF(FS$7="",0,IF(FS$1=MAX($1:$1),$R85-SUM($T87:FR87),IF(FS$1=1,SUMIFS(85:85,$1:$1,"&gt;="&amp;1,$1:$1,"&lt;="&amp;INT(-$N87/30))+(-$N87/30-INT(-$N87/30))*SUMIFS(85:85,$1:$1,INT(-$N87/30)+1),0)+(-$N87/30-INT(-$N87/30))*SUMIFS(85:85,$1:$1,FS$1+INT(-$N87/30)+1)+(INT(-$N87/30)+1--$N87/30)*SUMIFS(85:85,$1:$1,FS$1+INT(-$N87/30))))</f>
        <v>0</v>
      </c>
      <c r="FT87" s="75">
        <f>IF(FT$7="",0,IF(FT$1=MAX($1:$1),$R85-SUM($T87:FS87),IF(FT$1=1,SUMIFS(85:85,$1:$1,"&gt;="&amp;1,$1:$1,"&lt;="&amp;INT(-$N87/30))+(-$N87/30-INT(-$N87/30))*SUMIFS(85:85,$1:$1,INT(-$N87/30)+1),0)+(-$N87/30-INT(-$N87/30))*SUMIFS(85:85,$1:$1,FT$1+INT(-$N87/30)+1)+(INT(-$N87/30)+1--$N87/30)*SUMIFS(85:85,$1:$1,FT$1+INT(-$N87/30))))</f>
        <v>0</v>
      </c>
      <c r="FU87" s="75">
        <f>IF(FU$7="",0,IF(FU$1=MAX($1:$1),$R85-SUM($T87:FT87),IF(FU$1=1,SUMIFS(85:85,$1:$1,"&gt;="&amp;1,$1:$1,"&lt;="&amp;INT(-$N87/30))+(-$N87/30-INT(-$N87/30))*SUMIFS(85:85,$1:$1,INT(-$N87/30)+1),0)+(-$N87/30-INT(-$N87/30))*SUMIFS(85:85,$1:$1,FU$1+INT(-$N87/30)+1)+(INT(-$N87/30)+1--$N87/30)*SUMIFS(85:85,$1:$1,FU$1+INT(-$N87/30))))</f>
        <v>0</v>
      </c>
      <c r="FV87" s="75">
        <f>IF(FV$7="",0,IF(FV$1=MAX($1:$1),$R85-SUM($T87:FU87),IF(FV$1=1,SUMIFS(85:85,$1:$1,"&gt;="&amp;1,$1:$1,"&lt;="&amp;INT(-$N87/30))+(-$N87/30-INT(-$N87/30))*SUMIFS(85:85,$1:$1,INT(-$N87/30)+1),0)+(-$N87/30-INT(-$N87/30))*SUMIFS(85:85,$1:$1,FV$1+INT(-$N87/30)+1)+(INT(-$N87/30)+1--$N87/30)*SUMIFS(85:85,$1:$1,FV$1+INT(-$N87/30))))</f>
        <v>0</v>
      </c>
      <c r="FW87" s="75">
        <f>IF(FW$7="",0,IF(FW$1=MAX($1:$1),$R85-SUM($T87:FV87),IF(FW$1=1,SUMIFS(85:85,$1:$1,"&gt;="&amp;1,$1:$1,"&lt;="&amp;INT(-$N87/30))+(-$N87/30-INT(-$N87/30))*SUMIFS(85:85,$1:$1,INT(-$N87/30)+1),0)+(-$N87/30-INT(-$N87/30))*SUMIFS(85:85,$1:$1,FW$1+INT(-$N87/30)+1)+(INT(-$N87/30)+1--$N87/30)*SUMIFS(85:85,$1:$1,FW$1+INT(-$N87/30))))</f>
        <v>0</v>
      </c>
      <c r="FX87" s="75">
        <f>IF(FX$7="",0,IF(FX$1=MAX($1:$1),$R85-SUM($T87:FW87),IF(FX$1=1,SUMIFS(85:85,$1:$1,"&gt;="&amp;1,$1:$1,"&lt;="&amp;INT(-$N87/30))+(-$N87/30-INT(-$N87/30))*SUMIFS(85:85,$1:$1,INT(-$N87/30)+1),0)+(-$N87/30-INT(-$N87/30))*SUMIFS(85:85,$1:$1,FX$1+INT(-$N87/30)+1)+(INT(-$N87/30)+1--$N87/30)*SUMIFS(85:85,$1:$1,FX$1+INT(-$N87/30))))</f>
        <v>0</v>
      </c>
      <c r="FY87" s="75">
        <f>IF(FY$7="",0,IF(FY$1=MAX($1:$1),$R85-SUM($T87:FX87),IF(FY$1=1,SUMIFS(85:85,$1:$1,"&gt;="&amp;1,$1:$1,"&lt;="&amp;INT(-$N87/30))+(-$N87/30-INT(-$N87/30))*SUMIFS(85:85,$1:$1,INT(-$N87/30)+1),0)+(-$N87/30-INT(-$N87/30))*SUMIFS(85:85,$1:$1,FY$1+INT(-$N87/30)+1)+(INT(-$N87/30)+1--$N87/30)*SUMIFS(85:85,$1:$1,FY$1+INT(-$N87/30))))</f>
        <v>0</v>
      </c>
      <c r="FZ87" s="75">
        <f>IF(FZ$7="",0,IF(FZ$1=MAX($1:$1),$R85-SUM($T87:FY87),IF(FZ$1=1,SUMIFS(85:85,$1:$1,"&gt;="&amp;1,$1:$1,"&lt;="&amp;INT(-$N87/30))+(-$N87/30-INT(-$N87/30))*SUMIFS(85:85,$1:$1,INT(-$N87/30)+1),0)+(-$N87/30-INT(-$N87/30))*SUMIFS(85:85,$1:$1,FZ$1+INT(-$N87/30)+1)+(INT(-$N87/30)+1--$N87/30)*SUMIFS(85:85,$1:$1,FZ$1+INT(-$N87/30))))</f>
        <v>0</v>
      </c>
      <c r="GA87" s="75">
        <f>IF(GA$7="",0,IF(GA$1=MAX($1:$1),$R85-SUM($T87:FZ87),IF(GA$1=1,SUMIFS(85:85,$1:$1,"&gt;="&amp;1,$1:$1,"&lt;="&amp;INT(-$N87/30))+(-$N87/30-INT(-$N87/30))*SUMIFS(85:85,$1:$1,INT(-$N87/30)+1),0)+(-$N87/30-INT(-$N87/30))*SUMIFS(85:85,$1:$1,GA$1+INT(-$N87/30)+1)+(INT(-$N87/30)+1--$N87/30)*SUMIFS(85:85,$1:$1,GA$1+INT(-$N87/30))))</f>
        <v>0</v>
      </c>
      <c r="GB87" s="75">
        <f>IF(GB$7="",0,IF(GB$1=MAX($1:$1),$R85-SUM($T87:GA87),IF(GB$1=1,SUMIFS(85:85,$1:$1,"&gt;="&amp;1,$1:$1,"&lt;="&amp;INT(-$N87/30))+(-$N87/30-INT(-$N87/30))*SUMIFS(85:85,$1:$1,INT(-$N87/30)+1),0)+(-$N87/30-INT(-$N87/30))*SUMIFS(85:85,$1:$1,GB$1+INT(-$N87/30)+1)+(INT(-$N87/30)+1--$N87/30)*SUMIFS(85:85,$1:$1,GB$1+INT(-$N87/30))))</f>
        <v>0</v>
      </c>
      <c r="GC87" s="75">
        <f>IF(GC$7="",0,IF(GC$1=MAX($1:$1),$R85-SUM($T87:GB87),IF(GC$1=1,SUMIFS(85:85,$1:$1,"&gt;="&amp;1,$1:$1,"&lt;="&amp;INT(-$N87/30))+(-$N87/30-INT(-$N87/30))*SUMIFS(85:85,$1:$1,INT(-$N87/30)+1),0)+(-$N87/30-INT(-$N87/30))*SUMIFS(85:85,$1:$1,GC$1+INT(-$N87/30)+1)+(INT(-$N87/30)+1--$N87/30)*SUMIFS(85:85,$1:$1,GC$1+INT(-$N87/30))))</f>
        <v>0</v>
      </c>
      <c r="GD87" s="75">
        <f>IF(GD$7="",0,IF(GD$1=MAX($1:$1),$R85-SUM($T87:GC87),IF(GD$1=1,SUMIFS(85:85,$1:$1,"&gt;="&amp;1,$1:$1,"&lt;="&amp;INT(-$N87/30))+(-$N87/30-INT(-$N87/30))*SUMIFS(85:85,$1:$1,INT(-$N87/30)+1),0)+(-$N87/30-INT(-$N87/30))*SUMIFS(85:85,$1:$1,GD$1+INT(-$N87/30)+1)+(INT(-$N87/30)+1--$N87/30)*SUMIFS(85:85,$1:$1,GD$1+INT(-$N87/30))))</f>
        <v>0</v>
      </c>
      <c r="GE87" s="75">
        <f>IF(GE$7="",0,IF(GE$1=MAX($1:$1),$R85-SUM($T87:GD87),IF(GE$1=1,SUMIFS(85:85,$1:$1,"&gt;="&amp;1,$1:$1,"&lt;="&amp;INT(-$N87/30))+(-$N87/30-INT(-$N87/30))*SUMIFS(85:85,$1:$1,INT(-$N87/30)+1),0)+(-$N87/30-INT(-$N87/30))*SUMIFS(85:85,$1:$1,GE$1+INT(-$N87/30)+1)+(INT(-$N87/30)+1--$N87/30)*SUMIFS(85:85,$1:$1,GE$1+INT(-$N87/30))))</f>
        <v>0</v>
      </c>
      <c r="GF87" s="75">
        <f>IF(GF$7="",0,IF(GF$1=MAX($1:$1),$R85-SUM($T87:GE87),IF(GF$1=1,SUMIFS(85:85,$1:$1,"&gt;="&amp;1,$1:$1,"&lt;="&amp;INT(-$N87/30))+(-$N87/30-INT(-$N87/30))*SUMIFS(85:85,$1:$1,INT(-$N87/30)+1),0)+(-$N87/30-INT(-$N87/30))*SUMIFS(85:85,$1:$1,GF$1+INT(-$N87/30)+1)+(INT(-$N87/30)+1--$N87/30)*SUMIFS(85:85,$1:$1,GF$1+INT(-$N87/30))))</f>
        <v>0</v>
      </c>
      <c r="GG87" s="75">
        <f>IF(GG$7="",0,IF(GG$1=MAX($1:$1),$R85-SUM($T87:GF87),IF(GG$1=1,SUMIFS(85:85,$1:$1,"&gt;="&amp;1,$1:$1,"&lt;="&amp;INT(-$N87/30))+(-$N87/30-INT(-$N87/30))*SUMIFS(85:85,$1:$1,INT(-$N87/30)+1),0)+(-$N87/30-INT(-$N87/30))*SUMIFS(85:85,$1:$1,GG$1+INT(-$N87/30)+1)+(INT(-$N87/30)+1--$N87/30)*SUMIFS(85:85,$1:$1,GG$1+INT(-$N87/30))))</f>
        <v>0</v>
      </c>
      <c r="GH87" s="75">
        <f>IF(GH$7="",0,IF(GH$1=MAX($1:$1),$R85-SUM($T87:GG87),IF(GH$1=1,SUMIFS(85:85,$1:$1,"&gt;="&amp;1,$1:$1,"&lt;="&amp;INT(-$N87/30))+(-$N87/30-INT(-$N87/30))*SUMIFS(85:85,$1:$1,INT(-$N87/30)+1),0)+(-$N87/30-INT(-$N87/30))*SUMIFS(85:85,$1:$1,GH$1+INT(-$N87/30)+1)+(INT(-$N87/30)+1--$N87/30)*SUMIFS(85:85,$1:$1,GH$1+INT(-$N87/30))))</f>
        <v>0</v>
      </c>
      <c r="GI87" s="75">
        <f>IF(GI$7="",0,IF(GI$1=MAX($1:$1),$R85-SUM($T87:GH87),IF(GI$1=1,SUMIFS(85:85,$1:$1,"&gt;="&amp;1,$1:$1,"&lt;="&amp;INT(-$N87/30))+(-$N87/30-INT(-$N87/30))*SUMIFS(85:85,$1:$1,INT(-$N87/30)+1),0)+(-$N87/30-INT(-$N87/30))*SUMIFS(85:85,$1:$1,GI$1+INT(-$N87/30)+1)+(INT(-$N87/30)+1--$N87/30)*SUMIFS(85:85,$1:$1,GI$1+INT(-$N87/30))))</f>
        <v>0</v>
      </c>
      <c r="GJ87" s="75">
        <f>IF(GJ$7="",0,IF(GJ$1=MAX($1:$1),$R85-SUM($T87:GI87),IF(GJ$1=1,SUMIFS(85:85,$1:$1,"&gt;="&amp;1,$1:$1,"&lt;="&amp;INT(-$N87/30))+(-$N87/30-INT(-$N87/30))*SUMIFS(85:85,$1:$1,INT(-$N87/30)+1),0)+(-$N87/30-INT(-$N87/30))*SUMIFS(85:85,$1:$1,GJ$1+INT(-$N87/30)+1)+(INT(-$N87/30)+1--$N87/30)*SUMIFS(85:85,$1:$1,GJ$1+INT(-$N87/30))))</f>
        <v>0</v>
      </c>
      <c r="GK87" s="75">
        <f>IF(GK$7="",0,IF(GK$1=MAX($1:$1),$R85-SUM($T87:GJ87),IF(GK$1=1,SUMIFS(85:85,$1:$1,"&gt;="&amp;1,$1:$1,"&lt;="&amp;INT(-$N87/30))+(-$N87/30-INT(-$N87/30))*SUMIFS(85:85,$1:$1,INT(-$N87/30)+1),0)+(-$N87/30-INT(-$N87/30))*SUMIFS(85:85,$1:$1,GK$1+INT(-$N87/30)+1)+(INT(-$N87/30)+1--$N87/30)*SUMIFS(85:85,$1:$1,GK$1+INT(-$N87/30))))</f>
        <v>0</v>
      </c>
      <c r="GL87" s="75">
        <f>IF(GL$7="",0,IF(GL$1=MAX($1:$1),$R85-SUM($T87:GK87),IF(GL$1=1,SUMIFS(85:85,$1:$1,"&gt;="&amp;1,$1:$1,"&lt;="&amp;INT(-$N87/30))+(-$N87/30-INT(-$N87/30))*SUMIFS(85:85,$1:$1,INT(-$N87/30)+1),0)+(-$N87/30-INT(-$N87/30))*SUMIFS(85:85,$1:$1,GL$1+INT(-$N87/30)+1)+(INT(-$N87/30)+1--$N87/30)*SUMIFS(85:85,$1:$1,GL$1+INT(-$N87/30))))</f>
        <v>0</v>
      </c>
      <c r="GM87" s="75">
        <f>IF(GM$7="",0,IF(GM$1=MAX($1:$1),$R85-SUM($T87:GL87),IF(GM$1=1,SUMIFS(85:85,$1:$1,"&gt;="&amp;1,$1:$1,"&lt;="&amp;INT(-$N87/30))+(-$N87/30-INT(-$N87/30))*SUMIFS(85:85,$1:$1,INT(-$N87/30)+1),0)+(-$N87/30-INT(-$N87/30))*SUMIFS(85:85,$1:$1,GM$1+INT(-$N87/30)+1)+(INT(-$N87/30)+1--$N87/30)*SUMIFS(85:85,$1:$1,GM$1+INT(-$N87/30))))</f>
        <v>0</v>
      </c>
      <c r="GN87" s="75">
        <f>IF(GN$7="",0,IF(GN$1=MAX($1:$1),$R85-SUM($T87:GM87),IF(GN$1=1,SUMIFS(85:85,$1:$1,"&gt;="&amp;1,$1:$1,"&lt;="&amp;INT(-$N87/30))+(-$N87/30-INT(-$N87/30))*SUMIFS(85:85,$1:$1,INT(-$N87/30)+1),0)+(-$N87/30-INT(-$N87/30))*SUMIFS(85:85,$1:$1,GN$1+INT(-$N87/30)+1)+(INT(-$N87/30)+1--$N87/30)*SUMIFS(85:85,$1:$1,GN$1+INT(-$N87/30))))</f>
        <v>0</v>
      </c>
      <c r="GO87" s="75">
        <f>IF(GO$7="",0,IF(GO$1=MAX($1:$1),$R85-SUM($T87:GN87),IF(GO$1=1,SUMIFS(85:85,$1:$1,"&gt;="&amp;1,$1:$1,"&lt;="&amp;INT(-$N87/30))+(-$N87/30-INT(-$N87/30))*SUMIFS(85:85,$1:$1,INT(-$N87/30)+1),0)+(-$N87/30-INT(-$N87/30))*SUMIFS(85:85,$1:$1,GO$1+INT(-$N87/30)+1)+(INT(-$N87/30)+1--$N87/30)*SUMIFS(85:85,$1:$1,GO$1+INT(-$N87/30))))</f>
        <v>0</v>
      </c>
      <c r="GP87" s="75">
        <f>IF(GP$7="",0,IF(GP$1=MAX($1:$1),$R85-SUM($T87:GO87),IF(GP$1=1,SUMIFS(85:85,$1:$1,"&gt;="&amp;1,$1:$1,"&lt;="&amp;INT(-$N87/30))+(-$N87/30-INT(-$N87/30))*SUMIFS(85:85,$1:$1,INT(-$N87/30)+1),0)+(-$N87/30-INT(-$N87/30))*SUMIFS(85:85,$1:$1,GP$1+INT(-$N87/30)+1)+(INT(-$N87/30)+1--$N87/30)*SUMIFS(85:85,$1:$1,GP$1+INT(-$N87/30))))</f>
        <v>0</v>
      </c>
      <c r="GQ87" s="75">
        <f>IF(GQ$7="",0,IF(GQ$1=MAX($1:$1),$R85-SUM($T87:GP87),IF(GQ$1=1,SUMIFS(85:85,$1:$1,"&gt;="&amp;1,$1:$1,"&lt;="&amp;INT(-$N87/30))+(-$N87/30-INT(-$N87/30))*SUMIFS(85:85,$1:$1,INT(-$N87/30)+1),0)+(-$N87/30-INT(-$N87/30))*SUMIFS(85:85,$1:$1,GQ$1+INT(-$N87/30)+1)+(INT(-$N87/30)+1--$N87/30)*SUMIFS(85:85,$1:$1,GQ$1+INT(-$N87/30))))</f>
        <v>0</v>
      </c>
      <c r="GR87" s="75">
        <f>IF(GR$7="",0,IF(GR$1=MAX($1:$1),$R85-SUM($T87:GQ87),IF(GR$1=1,SUMIFS(85:85,$1:$1,"&gt;="&amp;1,$1:$1,"&lt;="&amp;INT(-$N87/30))+(-$N87/30-INT(-$N87/30))*SUMIFS(85:85,$1:$1,INT(-$N87/30)+1),0)+(-$N87/30-INT(-$N87/30))*SUMIFS(85:85,$1:$1,GR$1+INT(-$N87/30)+1)+(INT(-$N87/30)+1--$N87/30)*SUMIFS(85:85,$1:$1,GR$1+INT(-$N87/30))))</f>
        <v>0</v>
      </c>
      <c r="GS87" s="75">
        <f>IF(GS$7="",0,IF(GS$1=MAX($1:$1),$R85-SUM($T87:GR87),IF(GS$1=1,SUMIFS(85:85,$1:$1,"&gt;="&amp;1,$1:$1,"&lt;="&amp;INT(-$N87/30))+(-$N87/30-INT(-$N87/30))*SUMIFS(85:85,$1:$1,INT(-$N87/30)+1),0)+(-$N87/30-INT(-$N87/30))*SUMIFS(85:85,$1:$1,GS$1+INT(-$N87/30)+1)+(INT(-$N87/30)+1--$N87/30)*SUMIFS(85:85,$1:$1,GS$1+INT(-$N87/30))))</f>
        <v>0</v>
      </c>
      <c r="GT87" s="75">
        <f>IF(GT$7="",0,IF(GT$1=MAX($1:$1),$R85-SUM($T87:GS87),IF(GT$1=1,SUMIFS(85:85,$1:$1,"&gt;="&amp;1,$1:$1,"&lt;="&amp;INT(-$N87/30))+(-$N87/30-INT(-$N87/30))*SUMIFS(85:85,$1:$1,INT(-$N87/30)+1),0)+(-$N87/30-INT(-$N87/30))*SUMIFS(85:85,$1:$1,GT$1+INT(-$N87/30)+1)+(INT(-$N87/30)+1--$N87/30)*SUMIFS(85:85,$1:$1,GT$1+INT(-$N87/30))))</f>
        <v>0</v>
      </c>
      <c r="GU87" s="75">
        <f>IF(GU$7="",0,IF(GU$1=MAX($1:$1),$R85-SUM($T87:GT87),IF(GU$1=1,SUMIFS(85:85,$1:$1,"&gt;="&amp;1,$1:$1,"&lt;="&amp;INT(-$N87/30))+(-$N87/30-INT(-$N87/30))*SUMIFS(85:85,$1:$1,INT(-$N87/30)+1),0)+(-$N87/30-INT(-$N87/30))*SUMIFS(85:85,$1:$1,GU$1+INT(-$N87/30)+1)+(INT(-$N87/30)+1--$N87/30)*SUMIFS(85:85,$1:$1,GU$1+INT(-$N87/30))))</f>
        <v>0</v>
      </c>
      <c r="GV87" s="75">
        <f>IF(GV$7="",0,IF(GV$1=MAX($1:$1),$R85-SUM($T87:GU87),IF(GV$1=1,SUMIFS(85:85,$1:$1,"&gt;="&amp;1,$1:$1,"&lt;="&amp;INT(-$N87/30))+(-$N87/30-INT(-$N87/30))*SUMIFS(85:85,$1:$1,INT(-$N87/30)+1),0)+(-$N87/30-INT(-$N87/30))*SUMIFS(85:85,$1:$1,GV$1+INT(-$N87/30)+1)+(INT(-$N87/30)+1--$N87/30)*SUMIFS(85:85,$1:$1,GV$1+INT(-$N87/30))))</f>
        <v>0</v>
      </c>
      <c r="GW87" s="75">
        <f>IF(GW$7="",0,IF(GW$1=MAX($1:$1),$R85-SUM($T87:GV87),IF(GW$1=1,SUMIFS(85:85,$1:$1,"&gt;="&amp;1,$1:$1,"&lt;="&amp;INT(-$N87/30))+(-$N87/30-INT(-$N87/30))*SUMIFS(85:85,$1:$1,INT(-$N87/30)+1),0)+(-$N87/30-INT(-$N87/30))*SUMIFS(85:85,$1:$1,GW$1+INT(-$N87/30)+1)+(INT(-$N87/30)+1--$N87/30)*SUMIFS(85:85,$1:$1,GW$1+INT(-$N87/30))))</f>
        <v>0</v>
      </c>
      <c r="GX87" s="75">
        <f>IF(GX$7="",0,IF(GX$1=MAX($1:$1),$R85-SUM($T87:GW87),IF(GX$1=1,SUMIFS(85:85,$1:$1,"&gt;="&amp;1,$1:$1,"&lt;="&amp;INT(-$N87/30))+(-$N87/30-INT(-$N87/30))*SUMIFS(85:85,$1:$1,INT(-$N87/30)+1),0)+(-$N87/30-INT(-$N87/30))*SUMIFS(85:85,$1:$1,GX$1+INT(-$N87/30)+1)+(INT(-$N87/30)+1--$N87/30)*SUMIFS(85:85,$1:$1,GX$1+INT(-$N87/30))))</f>
        <v>0</v>
      </c>
      <c r="GY87" s="75">
        <f>IF(GY$7="",0,IF(GY$1=MAX($1:$1),$R85-SUM($T87:GX87),IF(GY$1=1,SUMIFS(85:85,$1:$1,"&gt;="&amp;1,$1:$1,"&lt;="&amp;INT(-$N87/30))+(-$N87/30-INT(-$N87/30))*SUMIFS(85:85,$1:$1,INT(-$N87/30)+1),0)+(-$N87/30-INT(-$N87/30))*SUMIFS(85:85,$1:$1,GY$1+INT(-$N87/30)+1)+(INT(-$N87/30)+1--$N87/30)*SUMIFS(85:85,$1:$1,GY$1+INT(-$N87/30))))</f>
        <v>0</v>
      </c>
      <c r="GZ87" s="75">
        <f>IF(GZ$7="",0,IF(GZ$1=MAX($1:$1),$R85-SUM($T87:GY87),IF(GZ$1=1,SUMIFS(85:85,$1:$1,"&gt;="&amp;1,$1:$1,"&lt;="&amp;INT(-$N87/30))+(-$N87/30-INT(-$N87/30))*SUMIFS(85:85,$1:$1,INT(-$N87/30)+1),0)+(-$N87/30-INT(-$N87/30))*SUMIFS(85:85,$1:$1,GZ$1+INT(-$N87/30)+1)+(INT(-$N87/30)+1--$N87/30)*SUMIFS(85:85,$1:$1,GZ$1+INT(-$N87/30))))</f>
        <v>0</v>
      </c>
      <c r="HA87" s="75">
        <f>IF(HA$7="",0,IF(HA$1=MAX($1:$1),$R85-SUM($T87:GZ87),IF(HA$1=1,SUMIFS(85:85,$1:$1,"&gt;="&amp;1,$1:$1,"&lt;="&amp;INT(-$N87/30))+(-$N87/30-INT(-$N87/30))*SUMIFS(85:85,$1:$1,INT(-$N87/30)+1),0)+(-$N87/30-INT(-$N87/30))*SUMIFS(85:85,$1:$1,HA$1+INT(-$N87/30)+1)+(INT(-$N87/30)+1--$N87/30)*SUMIFS(85:85,$1:$1,HA$1+INT(-$N87/30))))</f>
        <v>0</v>
      </c>
      <c r="HB87" s="75">
        <f>IF(HB$7="",0,IF(HB$1=MAX($1:$1),$R85-SUM($T87:HA87),IF(HB$1=1,SUMIFS(85:85,$1:$1,"&gt;="&amp;1,$1:$1,"&lt;="&amp;INT(-$N87/30))+(-$N87/30-INT(-$N87/30))*SUMIFS(85:85,$1:$1,INT(-$N87/30)+1),0)+(-$N87/30-INT(-$N87/30))*SUMIFS(85:85,$1:$1,HB$1+INT(-$N87/30)+1)+(INT(-$N87/30)+1--$N87/30)*SUMIFS(85:85,$1:$1,HB$1+INT(-$N87/30))))</f>
        <v>0</v>
      </c>
      <c r="HC87" s="75">
        <f>IF(HC$7="",0,IF(HC$1=MAX($1:$1),$R85-SUM($T87:HB87),IF(HC$1=1,SUMIFS(85:85,$1:$1,"&gt;="&amp;1,$1:$1,"&lt;="&amp;INT(-$N87/30))+(-$N87/30-INT(-$N87/30))*SUMIFS(85:85,$1:$1,INT(-$N87/30)+1),0)+(-$N87/30-INT(-$N87/30))*SUMIFS(85:85,$1:$1,HC$1+INT(-$N87/30)+1)+(INT(-$N87/30)+1--$N87/30)*SUMIFS(85:85,$1:$1,HC$1+INT(-$N87/30))))</f>
        <v>0</v>
      </c>
      <c r="HD87" s="75">
        <f>IF(HD$7="",0,IF(HD$1=MAX($1:$1),$R85-SUM($T87:HC87),IF(HD$1=1,SUMIFS(85:85,$1:$1,"&gt;="&amp;1,$1:$1,"&lt;="&amp;INT(-$N87/30))+(-$N87/30-INT(-$N87/30))*SUMIFS(85:85,$1:$1,INT(-$N87/30)+1),0)+(-$N87/30-INT(-$N87/30))*SUMIFS(85:85,$1:$1,HD$1+INT(-$N87/30)+1)+(INT(-$N87/30)+1--$N87/30)*SUMIFS(85:85,$1:$1,HD$1+INT(-$N87/30))))</f>
        <v>0</v>
      </c>
      <c r="HE87" s="75">
        <f>IF(HE$7="",0,IF(HE$1=MAX($1:$1),$R85-SUM($T87:HD87),IF(HE$1=1,SUMIFS(85:85,$1:$1,"&gt;="&amp;1,$1:$1,"&lt;="&amp;INT(-$N87/30))+(-$N87/30-INT(-$N87/30))*SUMIFS(85:85,$1:$1,INT(-$N87/30)+1),0)+(-$N87/30-INT(-$N87/30))*SUMIFS(85:85,$1:$1,HE$1+INT(-$N87/30)+1)+(INT(-$N87/30)+1--$N87/30)*SUMIFS(85:85,$1:$1,HE$1+INT(-$N87/30))))</f>
        <v>0</v>
      </c>
      <c r="HF87" s="75">
        <f>IF(HF$7="",0,IF(HF$1=MAX($1:$1),$R85-SUM($T87:HE87),IF(HF$1=1,SUMIFS(85:85,$1:$1,"&gt;="&amp;1,$1:$1,"&lt;="&amp;INT(-$N87/30))+(-$N87/30-INT(-$N87/30))*SUMIFS(85:85,$1:$1,INT(-$N87/30)+1),0)+(-$N87/30-INT(-$N87/30))*SUMIFS(85:85,$1:$1,HF$1+INT(-$N87/30)+1)+(INT(-$N87/30)+1--$N87/30)*SUMIFS(85:85,$1:$1,HF$1+INT(-$N87/30))))</f>
        <v>0</v>
      </c>
      <c r="HG87" s="75">
        <f>IF(HG$7="",0,IF(HG$1=MAX($1:$1),$R85-SUM($T87:HF87),IF(HG$1=1,SUMIFS(85:85,$1:$1,"&gt;="&amp;1,$1:$1,"&lt;="&amp;INT(-$N87/30))+(-$N87/30-INT(-$N87/30))*SUMIFS(85:85,$1:$1,INT(-$N87/30)+1),0)+(-$N87/30-INT(-$N87/30))*SUMIFS(85:85,$1:$1,HG$1+INT(-$N87/30)+1)+(INT(-$N87/30)+1--$N87/30)*SUMIFS(85:85,$1:$1,HG$1+INT(-$N87/30))))</f>
        <v>0</v>
      </c>
      <c r="HH87" s="75">
        <f>IF(HH$7="",0,IF(HH$1=MAX($1:$1),$R85-SUM($T87:HG87),IF(HH$1=1,SUMIFS(85:85,$1:$1,"&gt;="&amp;1,$1:$1,"&lt;="&amp;INT(-$N87/30))+(-$N87/30-INT(-$N87/30))*SUMIFS(85:85,$1:$1,INT(-$N87/30)+1),0)+(-$N87/30-INT(-$N87/30))*SUMIFS(85:85,$1:$1,HH$1+INT(-$N87/30)+1)+(INT(-$N87/30)+1--$N87/30)*SUMIFS(85:85,$1:$1,HH$1+INT(-$N87/30))))</f>
        <v>0</v>
      </c>
      <c r="HI87" s="75">
        <f>IF(HI$7="",0,IF(HI$1=MAX($1:$1),$R85-SUM($T87:HH87),IF(HI$1=1,SUMIFS(85:85,$1:$1,"&gt;="&amp;1,$1:$1,"&lt;="&amp;INT(-$N87/30))+(-$N87/30-INT(-$N87/30))*SUMIFS(85:85,$1:$1,INT(-$N87/30)+1),0)+(-$N87/30-INT(-$N87/30))*SUMIFS(85:85,$1:$1,HI$1+INT(-$N87/30)+1)+(INT(-$N87/30)+1--$N87/30)*SUMIFS(85:85,$1:$1,HI$1+INT(-$N87/30))))</f>
        <v>0</v>
      </c>
      <c r="HJ87" s="75">
        <f>IF(HJ$7="",0,IF(HJ$1=MAX($1:$1),$R85-SUM($T87:HI87),IF(HJ$1=1,SUMIFS(85:85,$1:$1,"&gt;="&amp;1,$1:$1,"&lt;="&amp;INT(-$N87/30))+(-$N87/30-INT(-$N87/30))*SUMIFS(85:85,$1:$1,INT(-$N87/30)+1),0)+(-$N87/30-INT(-$N87/30))*SUMIFS(85:85,$1:$1,HJ$1+INT(-$N87/30)+1)+(INT(-$N87/30)+1--$N87/30)*SUMIFS(85:85,$1:$1,HJ$1+INT(-$N87/30))))</f>
        <v>0</v>
      </c>
      <c r="HK87" s="75">
        <f>IF(HK$7="",0,IF(HK$1=MAX($1:$1),$R85-SUM($T87:HJ87),IF(HK$1=1,SUMIFS(85:85,$1:$1,"&gt;="&amp;1,$1:$1,"&lt;="&amp;INT(-$N87/30))+(-$N87/30-INT(-$N87/30))*SUMIFS(85:85,$1:$1,INT(-$N87/30)+1),0)+(-$N87/30-INT(-$N87/30))*SUMIFS(85:85,$1:$1,HK$1+INT(-$N87/30)+1)+(INT(-$N87/30)+1--$N87/30)*SUMIFS(85:85,$1:$1,HK$1+INT(-$N87/30))))</f>
        <v>0</v>
      </c>
      <c r="HL87" s="75">
        <f>IF(HL$7="",0,IF(HL$1=MAX($1:$1),$R85-SUM($T87:HK87),IF(HL$1=1,SUMIFS(85:85,$1:$1,"&gt;="&amp;1,$1:$1,"&lt;="&amp;INT(-$N87/30))+(-$N87/30-INT(-$N87/30))*SUMIFS(85:85,$1:$1,INT(-$N87/30)+1),0)+(-$N87/30-INT(-$N87/30))*SUMIFS(85:85,$1:$1,HL$1+INT(-$N87/30)+1)+(INT(-$N87/30)+1--$N87/30)*SUMIFS(85:85,$1:$1,HL$1+INT(-$N87/30))))</f>
        <v>0</v>
      </c>
      <c r="HM87" s="75">
        <f>IF(HM$7="",0,IF(HM$1=MAX($1:$1),$R85-SUM($T87:HL87),IF(HM$1=1,SUMIFS(85:85,$1:$1,"&gt;="&amp;1,$1:$1,"&lt;="&amp;INT(-$N87/30))+(-$N87/30-INT(-$N87/30))*SUMIFS(85:85,$1:$1,INT(-$N87/30)+1),0)+(-$N87/30-INT(-$N87/30))*SUMIFS(85:85,$1:$1,HM$1+INT(-$N87/30)+1)+(INT(-$N87/30)+1--$N87/30)*SUMIFS(85:85,$1:$1,HM$1+INT(-$N87/30))))</f>
        <v>0</v>
      </c>
      <c r="HN87" s="75">
        <f>IF(HN$7="",0,IF(HN$1=MAX($1:$1),$R85-SUM($T87:HM87),IF(HN$1=1,SUMIFS(85:85,$1:$1,"&gt;="&amp;1,$1:$1,"&lt;="&amp;INT(-$N87/30))+(-$N87/30-INT(-$N87/30))*SUMIFS(85:85,$1:$1,INT(-$N87/30)+1),0)+(-$N87/30-INT(-$N87/30))*SUMIFS(85:85,$1:$1,HN$1+INT(-$N87/30)+1)+(INT(-$N87/30)+1--$N87/30)*SUMIFS(85:85,$1:$1,HN$1+INT(-$N87/30))))</f>
        <v>0</v>
      </c>
      <c r="HO87" s="75">
        <f>IF(HO$7="",0,IF(HO$1=MAX($1:$1),$R85-SUM($T87:HN87),IF(HO$1=1,SUMIFS(85:85,$1:$1,"&gt;="&amp;1,$1:$1,"&lt;="&amp;INT(-$N87/30))+(-$N87/30-INT(-$N87/30))*SUMIFS(85:85,$1:$1,INT(-$N87/30)+1),0)+(-$N87/30-INT(-$N87/30))*SUMIFS(85:85,$1:$1,HO$1+INT(-$N87/30)+1)+(INT(-$N87/30)+1--$N87/30)*SUMIFS(85:85,$1:$1,HO$1+INT(-$N87/30))))</f>
        <v>0</v>
      </c>
      <c r="HP87" s="75">
        <f>IF(HP$7="",0,IF(HP$1=MAX($1:$1),$R85-SUM($T87:HO87),IF(HP$1=1,SUMIFS(85:85,$1:$1,"&gt;="&amp;1,$1:$1,"&lt;="&amp;INT(-$N87/30))+(-$N87/30-INT(-$N87/30))*SUMIFS(85:85,$1:$1,INT(-$N87/30)+1),0)+(-$N87/30-INT(-$N87/30))*SUMIFS(85:85,$1:$1,HP$1+INT(-$N87/30)+1)+(INT(-$N87/30)+1--$N87/30)*SUMIFS(85:85,$1:$1,HP$1+INT(-$N87/30))))</f>
        <v>0</v>
      </c>
      <c r="HQ87" s="75">
        <f>IF(HQ$7="",0,IF(HQ$1=MAX($1:$1),$R85-SUM($T87:HP87),IF(HQ$1=1,SUMIFS(85:85,$1:$1,"&gt;="&amp;1,$1:$1,"&lt;="&amp;INT(-$N87/30))+(-$N87/30-INT(-$N87/30))*SUMIFS(85:85,$1:$1,INT(-$N87/30)+1),0)+(-$N87/30-INT(-$N87/30))*SUMIFS(85:85,$1:$1,HQ$1+INT(-$N87/30)+1)+(INT(-$N87/30)+1--$N87/30)*SUMIFS(85:85,$1:$1,HQ$1+INT(-$N87/30))))</f>
        <v>0</v>
      </c>
      <c r="HR87" s="75">
        <f>IF(HR$7="",0,IF(HR$1=MAX($1:$1),$R85-SUM($T87:HQ87),IF(HR$1=1,SUMIFS(85:85,$1:$1,"&gt;="&amp;1,$1:$1,"&lt;="&amp;INT(-$N87/30))+(-$N87/30-INT(-$N87/30))*SUMIFS(85:85,$1:$1,INT(-$N87/30)+1),0)+(-$N87/30-INT(-$N87/30))*SUMIFS(85:85,$1:$1,HR$1+INT(-$N87/30)+1)+(INT(-$N87/30)+1--$N87/30)*SUMIFS(85:85,$1:$1,HR$1+INT(-$N87/30))))</f>
        <v>0</v>
      </c>
      <c r="HS87" s="75">
        <f>IF(HS$7="",0,IF(HS$1=MAX($1:$1),$R85-SUM($T87:HR87),IF(HS$1=1,SUMIFS(85:85,$1:$1,"&gt;="&amp;1,$1:$1,"&lt;="&amp;INT(-$N87/30))+(-$N87/30-INT(-$N87/30))*SUMIFS(85:85,$1:$1,INT(-$N87/30)+1),0)+(-$N87/30-INT(-$N87/30))*SUMIFS(85:85,$1:$1,HS$1+INT(-$N87/30)+1)+(INT(-$N87/30)+1--$N87/30)*SUMIFS(85:85,$1:$1,HS$1+INT(-$N87/30))))</f>
        <v>0</v>
      </c>
      <c r="HT87" s="75">
        <f>IF(HT$7="",0,IF(HT$1=MAX($1:$1),$R85-SUM($T87:HS87),IF(HT$1=1,SUMIFS(85:85,$1:$1,"&gt;="&amp;1,$1:$1,"&lt;="&amp;INT(-$N87/30))+(-$N87/30-INT(-$N87/30))*SUMIFS(85:85,$1:$1,INT(-$N87/30)+1),0)+(-$N87/30-INT(-$N87/30))*SUMIFS(85:85,$1:$1,HT$1+INT(-$N87/30)+1)+(INT(-$N87/30)+1--$N87/30)*SUMIFS(85:85,$1:$1,HT$1+INT(-$N87/30))))</f>
        <v>0</v>
      </c>
      <c r="HU87" s="75">
        <f>IF(HU$7="",0,IF(HU$1=MAX($1:$1),$R85-SUM($T87:HT87),IF(HU$1=1,SUMIFS(85:85,$1:$1,"&gt;="&amp;1,$1:$1,"&lt;="&amp;INT(-$N87/30))+(-$N87/30-INT(-$N87/30))*SUMIFS(85:85,$1:$1,INT(-$N87/30)+1),0)+(-$N87/30-INT(-$N87/30))*SUMIFS(85:85,$1:$1,HU$1+INT(-$N87/30)+1)+(INT(-$N87/30)+1--$N87/30)*SUMIFS(85:85,$1:$1,HU$1+INT(-$N87/30))))</f>
        <v>0</v>
      </c>
      <c r="HV87" s="75">
        <f>IF(HV$7="",0,IF(HV$1=MAX($1:$1),$R85-SUM($T87:HU87),IF(HV$1=1,SUMIFS(85:85,$1:$1,"&gt;="&amp;1,$1:$1,"&lt;="&amp;INT(-$N87/30))+(-$N87/30-INT(-$N87/30))*SUMIFS(85:85,$1:$1,INT(-$N87/30)+1),0)+(-$N87/30-INT(-$N87/30))*SUMIFS(85:85,$1:$1,HV$1+INT(-$N87/30)+1)+(INT(-$N87/30)+1--$N87/30)*SUMIFS(85:85,$1:$1,HV$1+INT(-$N87/30))))</f>
        <v>0</v>
      </c>
      <c r="HW87" s="75">
        <f>IF(HW$7="",0,IF(HW$1=MAX($1:$1),$R85-SUM($T87:HV87),IF(HW$1=1,SUMIFS(85:85,$1:$1,"&gt;="&amp;1,$1:$1,"&lt;="&amp;INT(-$N87/30))+(-$N87/30-INT(-$N87/30))*SUMIFS(85:85,$1:$1,INT(-$N87/30)+1),0)+(-$N87/30-INT(-$N87/30))*SUMIFS(85:85,$1:$1,HW$1+INT(-$N87/30)+1)+(INT(-$N87/30)+1--$N87/30)*SUMIFS(85:85,$1:$1,HW$1+INT(-$N87/30))))</f>
        <v>0</v>
      </c>
      <c r="HX87" s="75">
        <f>IF(HX$7="",0,IF(HX$1=MAX($1:$1),$R85-SUM($T87:HW87),IF(HX$1=1,SUMIFS(85:85,$1:$1,"&gt;="&amp;1,$1:$1,"&lt;="&amp;INT(-$N87/30))+(-$N87/30-INT(-$N87/30))*SUMIFS(85:85,$1:$1,INT(-$N87/30)+1),0)+(-$N87/30-INT(-$N87/30))*SUMIFS(85:85,$1:$1,HX$1+INT(-$N87/30)+1)+(INT(-$N87/30)+1--$N87/30)*SUMIFS(85:85,$1:$1,HX$1+INT(-$N87/30))))</f>
        <v>0</v>
      </c>
      <c r="HY87" s="75">
        <f>IF(HY$7="",0,IF(HY$1=MAX($1:$1),$R85-SUM($T87:HX87),IF(HY$1=1,SUMIFS(85:85,$1:$1,"&gt;="&amp;1,$1:$1,"&lt;="&amp;INT(-$N87/30))+(-$N87/30-INT(-$N87/30))*SUMIFS(85:85,$1:$1,INT(-$N87/30)+1),0)+(-$N87/30-INT(-$N87/30))*SUMIFS(85:85,$1:$1,HY$1+INT(-$N87/30)+1)+(INT(-$N87/30)+1--$N87/30)*SUMIFS(85:85,$1:$1,HY$1+INT(-$N87/30))))</f>
        <v>0</v>
      </c>
      <c r="HZ87" s="75">
        <f>IF(HZ$7="",0,IF(HZ$1=MAX($1:$1),$R85-SUM($T87:HY87),IF(HZ$1=1,SUMIFS(85:85,$1:$1,"&gt;="&amp;1,$1:$1,"&lt;="&amp;INT(-$N87/30))+(-$N87/30-INT(-$N87/30))*SUMIFS(85:85,$1:$1,INT(-$N87/30)+1),0)+(-$N87/30-INT(-$N87/30))*SUMIFS(85:85,$1:$1,HZ$1+INT(-$N87/30)+1)+(INT(-$N87/30)+1--$N87/30)*SUMIFS(85:85,$1:$1,HZ$1+INT(-$N87/30))))</f>
        <v>0</v>
      </c>
      <c r="IA87" s="75">
        <f>IF(IA$7="",0,IF(IA$1=MAX($1:$1),$R85-SUM($T87:HZ87),IF(IA$1=1,SUMIFS(85:85,$1:$1,"&gt;="&amp;1,$1:$1,"&lt;="&amp;INT(-$N87/30))+(-$N87/30-INT(-$N87/30))*SUMIFS(85:85,$1:$1,INT(-$N87/30)+1),0)+(-$N87/30-INT(-$N87/30))*SUMIFS(85:85,$1:$1,IA$1+INT(-$N87/30)+1)+(INT(-$N87/30)+1--$N87/30)*SUMIFS(85:85,$1:$1,IA$1+INT(-$N87/30))))</f>
        <v>0</v>
      </c>
      <c r="IB87" s="75">
        <f>IF(IB$7="",0,IF(IB$1=MAX($1:$1),$R85-SUM($T87:IA87),IF(IB$1=1,SUMIFS(85:85,$1:$1,"&gt;="&amp;1,$1:$1,"&lt;="&amp;INT(-$N87/30))+(-$N87/30-INT(-$N87/30))*SUMIFS(85:85,$1:$1,INT(-$N87/30)+1),0)+(-$N87/30-INT(-$N87/30))*SUMIFS(85:85,$1:$1,IB$1+INT(-$N87/30)+1)+(INT(-$N87/30)+1--$N87/30)*SUMIFS(85:85,$1:$1,IB$1+INT(-$N87/30))))</f>
        <v>0</v>
      </c>
      <c r="IC87" s="75">
        <f>IF(IC$7="",0,IF(IC$1=MAX($1:$1),$R85-SUM($T87:IB87),IF(IC$1=1,SUMIFS(85:85,$1:$1,"&gt;="&amp;1,$1:$1,"&lt;="&amp;INT(-$N87/30))+(-$N87/30-INT(-$N87/30))*SUMIFS(85:85,$1:$1,INT(-$N87/30)+1),0)+(-$N87/30-INT(-$N87/30))*SUMIFS(85:85,$1:$1,IC$1+INT(-$N87/30)+1)+(INT(-$N87/30)+1--$N87/30)*SUMIFS(85:85,$1:$1,IC$1+INT(-$N87/30))))</f>
        <v>0</v>
      </c>
      <c r="ID87" s="75">
        <f>IF(ID$7="",0,IF(ID$1=MAX($1:$1),$R85-SUM($T87:IC87),IF(ID$1=1,SUMIFS(85:85,$1:$1,"&gt;="&amp;1,$1:$1,"&lt;="&amp;INT(-$N87/30))+(-$N87/30-INT(-$N87/30))*SUMIFS(85:85,$1:$1,INT(-$N87/30)+1),0)+(-$N87/30-INT(-$N87/30))*SUMIFS(85:85,$1:$1,ID$1+INT(-$N87/30)+1)+(INT(-$N87/30)+1--$N87/30)*SUMIFS(85:85,$1:$1,ID$1+INT(-$N87/30))))</f>
        <v>0</v>
      </c>
      <c r="IE87" s="75">
        <f>IF(IE$7="",0,IF(IE$1=MAX($1:$1),$R85-SUM($T87:ID87),IF(IE$1=1,SUMIFS(85:85,$1:$1,"&gt;="&amp;1,$1:$1,"&lt;="&amp;INT(-$N87/30))+(-$N87/30-INT(-$N87/30))*SUMIFS(85:85,$1:$1,INT(-$N87/30)+1),0)+(-$N87/30-INT(-$N87/30))*SUMIFS(85:85,$1:$1,IE$1+INT(-$N87/30)+1)+(INT(-$N87/30)+1--$N87/30)*SUMIFS(85:85,$1:$1,IE$1+INT(-$N87/30))))</f>
        <v>0</v>
      </c>
      <c r="IF87" s="75">
        <f>IF(IF$7="",0,IF(IF$1=MAX($1:$1),$R85-SUM($T87:IE87),IF(IF$1=1,SUMIFS(85:85,$1:$1,"&gt;="&amp;1,$1:$1,"&lt;="&amp;INT(-$N87/30))+(-$N87/30-INT(-$N87/30))*SUMIFS(85:85,$1:$1,INT(-$N87/30)+1),0)+(-$N87/30-INT(-$N87/30))*SUMIFS(85:85,$1:$1,IF$1+INT(-$N87/30)+1)+(INT(-$N87/30)+1--$N87/30)*SUMIFS(85:85,$1:$1,IF$1+INT(-$N87/30))))</f>
        <v>0</v>
      </c>
      <c r="IG87" s="75">
        <f>IF(IG$7="",0,IF(IG$1=MAX($1:$1),$R85-SUM($T87:IF87),IF(IG$1=1,SUMIFS(85:85,$1:$1,"&gt;="&amp;1,$1:$1,"&lt;="&amp;INT(-$N87/30))+(-$N87/30-INT(-$N87/30))*SUMIFS(85:85,$1:$1,INT(-$N87/30)+1),0)+(-$N87/30-INT(-$N87/30))*SUMIFS(85:85,$1:$1,IG$1+INT(-$N87/30)+1)+(INT(-$N87/30)+1--$N87/30)*SUMIFS(85:85,$1:$1,IG$1+INT(-$N87/30))))</f>
        <v>0</v>
      </c>
      <c r="IH87" s="75">
        <f>IF(IH$7="",0,IF(IH$1=MAX($1:$1),$R85-SUM($T87:IG87),IF(IH$1=1,SUMIFS(85:85,$1:$1,"&gt;="&amp;1,$1:$1,"&lt;="&amp;INT(-$N87/30))+(-$N87/30-INT(-$N87/30))*SUMIFS(85:85,$1:$1,INT(-$N87/30)+1),0)+(-$N87/30-INT(-$N87/30))*SUMIFS(85:85,$1:$1,IH$1+INT(-$N87/30)+1)+(INT(-$N87/30)+1--$N87/30)*SUMIFS(85:85,$1:$1,IH$1+INT(-$N87/30))))</f>
        <v>0</v>
      </c>
      <c r="II87" s="75">
        <f>IF(II$7="",0,IF(II$1=MAX($1:$1),$R85-SUM($T87:IH87),IF(II$1=1,SUMIFS(85:85,$1:$1,"&gt;="&amp;1,$1:$1,"&lt;="&amp;INT(-$N87/30))+(-$N87/30-INT(-$N87/30))*SUMIFS(85:85,$1:$1,INT(-$N87/30)+1),0)+(-$N87/30-INT(-$N87/30))*SUMIFS(85:85,$1:$1,II$1+INT(-$N87/30)+1)+(INT(-$N87/30)+1--$N87/30)*SUMIFS(85:85,$1:$1,II$1+INT(-$N87/30))))</f>
        <v>0</v>
      </c>
      <c r="IJ87" s="75">
        <f>IF(IJ$7="",0,IF(IJ$1=MAX($1:$1),$R85-SUM($T87:II87),IF(IJ$1=1,SUMIFS(85:85,$1:$1,"&gt;="&amp;1,$1:$1,"&lt;="&amp;INT(-$N87/30))+(-$N87/30-INT(-$N87/30))*SUMIFS(85:85,$1:$1,INT(-$N87/30)+1),0)+(-$N87/30-INT(-$N87/30))*SUMIFS(85:85,$1:$1,IJ$1+INT(-$N87/30)+1)+(INT(-$N87/30)+1--$N87/30)*SUMIFS(85:85,$1:$1,IJ$1+INT(-$N87/30))))</f>
        <v>0</v>
      </c>
      <c r="IK87" s="75">
        <f>IF(IK$7="",0,IF(IK$1=MAX($1:$1),$R85-SUM($T87:IJ87),IF(IK$1=1,SUMIFS(85:85,$1:$1,"&gt;="&amp;1,$1:$1,"&lt;="&amp;INT(-$N87/30))+(-$N87/30-INT(-$N87/30))*SUMIFS(85:85,$1:$1,INT(-$N87/30)+1),0)+(-$N87/30-INT(-$N87/30))*SUMIFS(85:85,$1:$1,IK$1+INT(-$N87/30)+1)+(INT(-$N87/30)+1--$N87/30)*SUMIFS(85:85,$1:$1,IK$1+INT(-$N87/30))))</f>
        <v>0</v>
      </c>
      <c r="IL87" s="75">
        <f>IF(IL$7="",0,IF(IL$1=MAX($1:$1),$R85-SUM($T87:IK87),IF(IL$1=1,SUMIFS(85:85,$1:$1,"&gt;="&amp;1,$1:$1,"&lt;="&amp;INT(-$N87/30))+(-$N87/30-INT(-$N87/30))*SUMIFS(85:85,$1:$1,INT(-$N87/30)+1),0)+(-$N87/30-INT(-$N87/30))*SUMIFS(85:85,$1:$1,IL$1+INT(-$N87/30)+1)+(INT(-$N87/30)+1--$N87/30)*SUMIFS(85:85,$1:$1,IL$1+INT(-$N87/30))))</f>
        <v>0</v>
      </c>
      <c r="IM87" s="75">
        <f>IF(IM$7="",0,IF(IM$1=MAX($1:$1),$R85-SUM($T87:IL87),IF(IM$1=1,SUMIFS(85:85,$1:$1,"&gt;="&amp;1,$1:$1,"&lt;="&amp;INT(-$N87/30))+(-$N87/30-INT(-$N87/30))*SUMIFS(85:85,$1:$1,INT(-$N87/30)+1),0)+(-$N87/30-INT(-$N87/30))*SUMIFS(85:85,$1:$1,IM$1+INT(-$N87/30)+1)+(INT(-$N87/30)+1--$N87/30)*SUMIFS(85:85,$1:$1,IM$1+INT(-$N87/30))))</f>
        <v>0</v>
      </c>
      <c r="IN87" s="75">
        <f>IF(IN$7="",0,IF(IN$1=MAX($1:$1),$R85-SUM($T87:IM87),IF(IN$1=1,SUMIFS(85:85,$1:$1,"&gt;="&amp;1,$1:$1,"&lt;="&amp;INT(-$N87/30))+(-$N87/30-INT(-$N87/30))*SUMIFS(85:85,$1:$1,INT(-$N87/30)+1),0)+(-$N87/30-INT(-$N87/30))*SUMIFS(85:85,$1:$1,IN$1+INT(-$N87/30)+1)+(INT(-$N87/30)+1--$N87/30)*SUMIFS(85:85,$1:$1,IN$1+INT(-$N87/30))))</f>
        <v>0</v>
      </c>
      <c r="IO87" s="75">
        <f>IF(IO$7="",0,IF(IO$1=MAX($1:$1),$R85-SUM($T87:IN87),IF(IO$1=1,SUMIFS(85:85,$1:$1,"&gt;="&amp;1,$1:$1,"&lt;="&amp;INT(-$N87/30))+(-$N87/30-INT(-$N87/30))*SUMIFS(85:85,$1:$1,INT(-$N87/30)+1),0)+(-$N87/30-INT(-$N87/30))*SUMIFS(85:85,$1:$1,IO$1+INT(-$N87/30)+1)+(INT(-$N87/30)+1--$N87/30)*SUMIFS(85:85,$1:$1,IO$1+INT(-$N87/30))))</f>
        <v>0</v>
      </c>
      <c r="IP87" s="75">
        <f>IF(IP$7="",0,IF(IP$1=MAX($1:$1),$R85-SUM($T87:IO87),IF(IP$1=1,SUMIFS(85:85,$1:$1,"&gt;="&amp;1,$1:$1,"&lt;="&amp;INT(-$N87/30))+(-$N87/30-INT(-$N87/30))*SUMIFS(85:85,$1:$1,INT(-$N87/30)+1),0)+(-$N87/30-INT(-$N87/30))*SUMIFS(85:85,$1:$1,IP$1+INT(-$N87/30)+1)+(INT(-$N87/30)+1--$N87/30)*SUMIFS(85:85,$1:$1,IP$1+INT(-$N87/30))))</f>
        <v>0</v>
      </c>
      <c r="IQ87" s="75">
        <f>IF(IQ$7="",0,IF(IQ$1=MAX($1:$1),$R85-SUM($T87:IP87),IF(IQ$1=1,SUMIFS(85:85,$1:$1,"&gt;="&amp;1,$1:$1,"&lt;="&amp;INT(-$N87/30))+(-$N87/30-INT(-$N87/30))*SUMIFS(85:85,$1:$1,INT(-$N87/30)+1),0)+(-$N87/30-INT(-$N87/30))*SUMIFS(85:85,$1:$1,IQ$1+INT(-$N87/30)+1)+(INT(-$N87/30)+1--$N87/30)*SUMIFS(85:85,$1:$1,IQ$1+INT(-$N87/30))))</f>
        <v>0</v>
      </c>
      <c r="IR87" s="75">
        <f>IF(IR$7="",0,IF(IR$1=MAX($1:$1),$R85-SUM($T87:IQ87),IF(IR$1=1,SUMIFS(85:85,$1:$1,"&gt;="&amp;1,$1:$1,"&lt;="&amp;INT(-$N87/30))+(-$N87/30-INT(-$N87/30))*SUMIFS(85:85,$1:$1,INT(-$N87/30)+1),0)+(-$N87/30-INT(-$N87/30))*SUMIFS(85:85,$1:$1,IR$1+INT(-$N87/30)+1)+(INT(-$N87/30)+1--$N87/30)*SUMIFS(85:85,$1:$1,IR$1+INT(-$N87/30))))</f>
        <v>0</v>
      </c>
      <c r="IS87" s="75">
        <f>IF(IS$7="",0,IF(IS$1=MAX($1:$1),$R85-SUM($T87:IR87),IF(IS$1=1,SUMIFS(85:85,$1:$1,"&gt;="&amp;1,$1:$1,"&lt;="&amp;INT(-$N87/30))+(-$N87/30-INT(-$N87/30))*SUMIFS(85:85,$1:$1,INT(-$N87/30)+1),0)+(-$N87/30-INT(-$N87/30))*SUMIFS(85:85,$1:$1,IS$1+INT(-$N87/30)+1)+(INT(-$N87/30)+1--$N87/30)*SUMIFS(85:85,$1:$1,IS$1+INT(-$N87/30))))</f>
        <v>0</v>
      </c>
      <c r="IT87" s="75">
        <f>IF(IT$7="",0,IF(IT$1=MAX($1:$1),$R85-SUM($T87:IS87),IF(IT$1=1,SUMIFS(85:85,$1:$1,"&gt;="&amp;1,$1:$1,"&lt;="&amp;INT(-$N87/30))+(-$N87/30-INT(-$N87/30))*SUMIFS(85:85,$1:$1,INT(-$N87/30)+1),0)+(-$N87/30-INT(-$N87/30))*SUMIFS(85:85,$1:$1,IT$1+INT(-$N87/30)+1)+(INT(-$N87/30)+1--$N87/30)*SUMIFS(85:85,$1:$1,IT$1+INT(-$N87/30))))</f>
        <v>0</v>
      </c>
      <c r="IU87" s="75">
        <f>IF(IU$7="",0,IF(IU$1=MAX($1:$1),$R85-SUM($T87:IT87),IF(IU$1=1,SUMIFS(85:85,$1:$1,"&gt;="&amp;1,$1:$1,"&lt;="&amp;INT(-$N87/30))+(-$N87/30-INT(-$N87/30))*SUMIFS(85:85,$1:$1,INT(-$N87/30)+1),0)+(-$N87/30-INT(-$N87/30))*SUMIFS(85:85,$1:$1,IU$1+INT(-$N87/30)+1)+(INT(-$N87/30)+1--$N87/30)*SUMIFS(85:85,$1:$1,IU$1+INT(-$N87/30))))</f>
        <v>0</v>
      </c>
      <c r="IV87" s="75">
        <f>IF(IV$7="",0,IF(IV$1=MAX($1:$1),$R85-SUM($T87:IU87),IF(IV$1=1,SUMIFS(85:85,$1:$1,"&gt;="&amp;1,$1:$1,"&lt;="&amp;INT(-$N87/30))+(-$N87/30-INT(-$N87/30))*SUMIFS(85:85,$1:$1,INT(-$N87/30)+1),0)+(-$N87/30-INT(-$N87/30))*SUMIFS(85:85,$1:$1,IV$1+INT(-$N87/30)+1)+(INT(-$N87/30)+1--$N87/30)*SUMIFS(85:85,$1:$1,IV$1+INT(-$N87/30))))</f>
        <v>0</v>
      </c>
      <c r="IW87" s="75">
        <f>IF(IW$7="",0,IF(IW$1=MAX($1:$1),$R85-SUM($T87:IV87),IF(IW$1=1,SUMIFS(85:85,$1:$1,"&gt;="&amp;1,$1:$1,"&lt;="&amp;INT(-$N87/30))+(-$N87/30-INT(-$N87/30))*SUMIFS(85:85,$1:$1,INT(-$N87/30)+1),0)+(-$N87/30-INT(-$N87/30))*SUMIFS(85:85,$1:$1,IW$1+INT(-$N87/30)+1)+(INT(-$N87/30)+1--$N87/30)*SUMIFS(85:85,$1:$1,IW$1+INT(-$N87/30))))</f>
        <v>0</v>
      </c>
      <c r="IX87" s="75">
        <f>IF(IX$7="",0,IF(IX$1=MAX($1:$1),$R85-SUM($T87:IW87),IF(IX$1=1,SUMIFS(85:85,$1:$1,"&gt;="&amp;1,$1:$1,"&lt;="&amp;INT(-$N87/30))+(-$N87/30-INT(-$N87/30))*SUMIFS(85:85,$1:$1,INT(-$N87/30)+1),0)+(-$N87/30-INT(-$N87/30))*SUMIFS(85:85,$1:$1,IX$1+INT(-$N87/30)+1)+(INT(-$N87/30)+1--$N87/30)*SUMIFS(85:85,$1:$1,IX$1+INT(-$N87/30))))</f>
        <v>0</v>
      </c>
      <c r="IY87" s="75">
        <f>IF(IY$7="",0,IF(IY$1=MAX($1:$1),$R85-SUM($T87:IX87),IF(IY$1=1,SUMIFS(85:85,$1:$1,"&gt;="&amp;1,$1:$1,"&lt;="&amp;INT(-$N87/30))+(-$N87/30-INT(-$N87/30))*SUMIFS(85:85,$1:$1,INT(-$N87/30)+1),0)+(-$N87/30-INT(-$N87/30))*SUMIFS(85:85,$1:$1,IY$1+INT(-$N87/30)+1)+(INT(-$N87/30)+1--$N87/30)*SUMIFS(85:85,$1:$1,IY$1+INT(-$N87/30))))</f>
        <v>0</v>
      </c>
      <c r="IZ87" s="75">
        <f>IF(IZ$7="",0,IF(IZ$1=MAX($1:$1),$R85-SUM($T87:IY87),IF(IZ$1=1,SUMIFS(85:85,$1:$1,"&gt;="&amp;1,$1:$1,"&lt;="&amp;INT(-$N87/30))+(-$N87/30-INT(-$N87/30))*SUMIFS(85:85,$1:$1,INT(-$N87/30)+1),0)+(-$N87/30-INT(-$N87/30))*SUMIFS(85:85,$1:$1,IZ$1+INT(-$N87/30)+1)+(INT(-$N87/30)+1--$N87/30)*SUMIFS(85:85,$1:$1,IZ$1+INT(-$N87/30))))</f>
        <v>0</v>
      </c>
      <c r="JA87" s="75">
        <f>IF(JA$7="",0,IF(JA$1=MAX($1:$1),$R85-SUM($T87:IZ87),IF(JA$1=1,SUMIFS(85:85,$1:$1,"&gt;="&amp;1,$1:$1,"&lt;="&amp;INT(-$N87/30))+(-$N87/30-INT(-$N87/30))*SUMIFS(85:85,$1:$1,INT(-$N87/30)+1),0)+(-$N87/30-INT(-$N87/30))*SUMIFS(85:85,$1:$1,JA$1+INT(-$N87/30)+1)+(INT(-$N87/30)+1--$N87/30)*SUMIFS(85:85,$1:$1,JA$1+INT(-$N87/30))))</f>
        <v>0</v>
      </c>
      <c r="JB87" s="75">
        <f>IF(JB$7="",0,IF(JB$1=MAX($1:$1),$R85-SUM($T87:JA87),IF(JB$1=1,SUMIFS(85:85,$1:$1,"&gt;="&amp;1,$1:$1,"&lt;="&amp;INT(-$N87/30))+(-$N87/30-INT(-$N87/30))*SUMIFS(85:85,$1:$1,INT(-$N87/30)+1),0)+(-$N87/30-INT(-$N87/30))*SUMIFS(85:85,$1:$1,JB$1+INT(-$N87/30)+1)+(INT(-$N87/30)+1--$N87/30)*SUMIFS(85:85,$1:$1,JB$1+INT(-$N87/30))))</f>
        <v>0</v>
      </c>
      <c r="JC87" s="75">
        <f>IF(JC$7="",0,IF(JC$1=MAX($1:$1),$R85-SUM($T87:JB87),IF(JC$1=1,SUMIFS(85:85,$1:$1,"&gt;="&amp;1,$1:$1,"&lt;="&amp;INT(-$N87/30))+(-$N87/30-INT(-$N87/30))*SUMIFS(85:85,$1:$1,INT(-$N87/30)+1),0)+(-$N87/30-INT(-$N87/30))*SUMIFS(85:85,$1:$1,JC$1+INT(-$N87/30)+1)+(INT(-$N87/30)+1--$N87/30)*SUMIFS(85:85,$1:$1,JC$1+INT(-$N87/30))))</f>
        <v>0</v>
      </c>
      <c r="JD87" s="75">
        <f>IF(JD$7="",0,IF(JD$1=MAX($1:$1),$R85-SUM($T87:JC87),IF(JD$1=1,SUMIFS(85:85,$1:$1,"&gt;="&amp;1,$1:$1,"&lt;="&amp;INT(-$N87/30))+(-$N87/30-INT(-$N87/30))*SUMIFS(85:85,$1:$1,INT(-$N87/30)+1),0)+(-$N87/30-INT(-$N87/30))*SUMIFS(85:85,$1:$1,JD$1+INT(-$N87/30)+1)+(INT(-$N87/30)+1--$N87/30)*SUMIFS(85:85,$1:$1,JD$1+INT(-$N87/30))))</f>
        <v>0</v>
      </c>
      <c r="JE87" s="75">
        <f>IF(JE$7="",0,IF(JE$1=MAX($1:$1),$R85-SUM($T87:JD87),IF(JE$1=1,SUMIFS(85:85,$1:$1,"&gt;="&amp;1,$1:$1,"&lt;="&amp;INT(-$N87/30))+(-$N87/30-INT(-$N87/30))*SUMIFS(85:85,$1:$1,INT(-$N87/30)+1),0)+(-$N87/30-INT(-$N87/30))*SUMIFS(85:85,$1:$1,JE$1+INT(-$N87/30)+1)+(INT(-$N87/30)+1--$N87/30)*SUMIFS(85:85,$1:$1,JE$1+INT(-$N87/30))))</f>
        <v>0</v>
      </c>
      <c r="JF87" s="75">
        <f>IF(JF$7="",0,IF(JF$1=MAX($1:$1),$R85-SUM($T87:JE87),IF(JF$1=1,SUMIFS(85:85,$1:$1,"&gt;="&amp;1,$1:$1,"&lt;="&amp;INT(-$N87/30))+(-$N87/30-INT(-$N87/30))*SUMIFS(85:85,$1:$1,INT(-$N87/30)+1),0)+(-$N87/30-INT(-$N87/30))*SUMIFS(85:85,$1:$1,JF$1+INT(-$N87/30)+1)+(INT(-$N87/30)+1--$N87/30)*SUMIFS(85:85,$1:$1,JF$1+INT(-$N87/30))))</f>
        <v>0</v>
      </c>
      <c r="JG87" s="75">
        <f>IF(JG$7="",0,IF(JG$1=MAX($1:$1),$R85-SUM($T87:JF87),IF(JG$1=1,SUMIFS(85:85,$1:$1,"&gt;="&amp;1,$1:$1,"&lt;="&amp;INT(-$N87/30))+(-$N87/30-INT(-$N87/30))*SUMIFS(85:85,$1:$1,INT(-$N87/30)+1),0)+(-$N87/30-INT(-$N87/30))*SUMIFS(85:85,$1:$1,JG$1+INT(-$N87/30)+1)+(INT(-$N87/30)+1--$N87/30)*SUMIFS(85:85,$1:$1,JG$1+INT(-$N87/30))))</f>
        <v>0</v>
      </c>
      <c r="JH87" s="75">
        <f>IF(JH$7="",0,IF(JH$1=MAX($1:$1),$R85-SUM($T87:JG87),IF(JH$1=1,SUMIFS(85:85,$1:$1,"&gt;="&amp;1,$1:$1,"&lt;="&amp;INT(-$N87/30))+(-$N87/30-INT(-$N87/30))*SUMIFS(85:85,$1:$1,INT(-$N87/30)+1),0)+(-$N87/30-INT(-$N87/30))*SUMIFS(85:85,$1:$1,JH$1+INT(-$N87/30)+1)+(INT(-$N87/30)+1--$N87/30)*SUMIFS(85:85,$1:$1,JH$1+INT(-$N87/30))))</f>
        <v>0</v>
      </c>
      <c r="JI87" s="75">
        <f>IF(JI$7="",0,IF(JI$1=MAX($1:$1),$R85-SUM($T87:JH87),IF(JI$1=1,SUMIFS(85:85,$1:$1,"&gt;="&amp;1,$1:$1,"&lt;="&amp;INT(-$N87/30))+(-$N87/30-INT(-$N87/30))*SUMIFS(85:85,$1:$1,INT(-$N87/30)+1),0)+(-$N87/30-INT(-$N87/30))*SUMIFS(85:85,$1:$1,JI$1+INT(-$N87/30)+1)+(INT(-$N87/30)+1--$N87/30)*SUMIFS(85:85,$1:$1,JI$1+INT(-$N87/30))))</f>
        <v>0</v>
      </c>
      <c r="JJ87" s="75">
        <f>IF(JJ$7="",0,IF(JJ$1=MAX($1:$1),$R85-SUM($T87:JI87),IF(JJ$1=1,SUMIFS(85:85,$1:$1,"&gt;="&amp;1,$1:$1,"&lt;="&amp;INT(-$N87/30))+(-$N87/30-INT(-$N87/30))*SUMIFS(85:85,$1:$1,INT(-$N87/30)+1),0)+(-$N87/30-INT(-$N87/30))*SUMIFS(85:85,$1:$1,JJ$1+INT(-$N87/30)+1)+(INT(-$N87/30)+1--$N87/30)*SUMIFS(85:85,$1:$1,JJ$1+INT(-$N87/30))))</f>
        <v>0</v>
      </c>
      <c r="JK87" s="75">
        <f>IF(JK$7="",0,IF(JK$1=MAX($1:$1),$R85-SUM($T87:JJ87),IF(JK$1=1,SUMIFS(85:85,$1:$1,"&gt;="&amp;1,$1:$1,"&lt;="&amp;INT(-$N87/30))+(-$N87/30-INT(-$N87/30))*SUMIFS(85:85,$1:$1,INT(-$N87/30)+1),0)+(-$N87/30-INT(-$N87/30))*SUMIFS(85:85,$1:$1,JK$1+INT(-$N87/30)+1)+(INT(-$N87/30)+1--$N87/30)*SUMIFS(85:85,$1:$1,JK$1+INT(-$N87/30))))</f>
        <v>0</v>
      </c>
      <c r="JL87" s="75">
        <f>IF(JL$7="",0,IF(JL$1=MAX($1:$1),$R85-SUM($T87:JK87),IF(JL$1=1,SUMIFS(85:85,$1:$1,"&gt;="&amp;1,$1:$1,"&lt;="&amp;INT(-$N87/30))+(-$N87/30-INT(-$N87/30))*SUMIFS(85:85,$1:$1,INT(-$N87/30)+1),0)+(-$N87/30-INT(-$N87/30))*SUMIFS(85:85,$1:$1,JL$1+INT(-$N87/30)+1)+(INT(-$N87/30)+1--$N87/30)*SUMIFS(85:85,$1:$1,JL$1+INT(-$N87/30))))</f>
        <v>0</v>
      </c>
      <c r="JM87" s="75">
        <f>IF(JM$7="",0,IF(JM$1=MAX($1:$1),$R85-SUM($T87:JL87),IF(JM$1=1,SUMIFS(85:85,$1:$1,"&gt;="&amp;1,$1:$1,"&lt;="&amp;INT(-$N87/30))+(-$N87/30-INT(-$N87/30))*SUMIFS(85:85,$1:$1,INT(-$N87/30)+1),0)+(-$N87/30-INT(-$N87/30))*SUMIFS(85:85,$1:$1,JM$1+INT(-$N87/30)+1)+(INT(-$N87/30)+1--$N87/30)*SUMIFS(85:85,$1:$1,JM$1+INT(-$N87/30))))</f>
        <v>0</v>
      </c>
      <c r="JN87" s="75">
        <f>IF(JN$7="",0,IF(JN$1=MAX($1:$1),$R85-SUM($T87:JM87),IF(JN$1=1,SUMIFS(85:85,$1:$1,"&gt;="&amp;1,$1:$1,"&lt;="&amp;INT(-$N87/30))+(-$N87/30-INT(-$N87/30))*SUMIFS(85:85,$1:$1,INT(-$N87/30)+1),0)+(-$N87/30-INT(-$N87/30))*SUMIFS(85:85,$1:$1,JN$1+INT(-$N87/30)+1)+(INT(-$N87/30)+1--$N87/30)*SUMIFS(85:85,$1:$1,JN$1+INT(-$N87/30))))</f>
        <v>0</v>
      </c>
      <c r="JO87" s="75">
        <f>IF(JO$7="",0,IF(JO$1=MAX($1:$1),$R85-SUM($T87:JN87),IF(JO$1=1,SUMIFS(85:85,$1:$1,"&gt;="&amp;1,$1:$1,"&lt;="&amp;INT(-$N87/30))+(-$N87/30-INT(-$N87/30))*SUMIFS(85:85,$1:$1,INT(-$N87/30)+1),0)+(-$N87/30-INT(-$N87/30))*SUMIFS(85:85,$1:$1,JO$1+INT(-$N87/30)+1)+(INT(-$N87/30)+1--$N87/30)*SUMIFS(85:85,$1:$1,JO$1+INT(-$N87/30))))</f>
        <v>0</v>
      </c>
      <c r="JP87" s="75">
        <f>IF(JP$7="",0,IF(JP$1=MAX($1:$1),$R85-SUM($T87:JO87),IF(JP$1=1,SUMIFS(85:85,$1:$1,"&gt;="&amp;1,$1:$1,"&lt;="&amp;INT(-$N87/30))+(-$N87/30-INT(-$N87/30))*SUMIFS(85:85,$1:$1,INT(-$N87/30)+1),0)+(-$N87/30-INT(-$N87/30))*SUMIFS(85:85,$1:$1,JP$1+INT(-$N87/30)+1)+(INT(-$N87/30)+1--$N87/30)*SUMIFS(85:85,$1:$1,JP$1+INT(-$N87/30))))</f>
        <v>0</v>
      </c>
      <c r="JQ87" s="75">
        <f>IF(JQ$7="",0,IF(JQ$1=MAX($1:$1),$R85-SUM($T87:JP87),IF(JQ$1=1,SUMIFS(85:85,$1:$1,"&gt;="&amp;1,$1:$1,"&lt;="&amp;INT(-$N87/30))+(-$N87/30-INT(-$N87/30))*SUMIFS(85:85,$1:$1,INT(-$N87/30)+1),0)+(-$N87/30-INT(-$N87/30))*SUMIFS(85:85,$1:$1,JQ$1+INT(-$N87/30)+1)+(INT(-$N87/30)+1--$N87/30)*SUMIFS(85:85,$1:$1,JQ$1+INT(-$N87/30))))</f>
        <v>0</v>
      </c>
      <c r="JR87" s="75">
        <f>IF(JR$7="",0,IF(JR$1=MAX($1:$1),$R85-SUM($T87:JQ87),IF(JR$1=1,SUMIFS(85:85,$1:$1,"&gt;="&amp;1,$1:$1,"&lt;="&amp;INT(-$N87/30))+(-$N87/30-INT(-$N87/30))*SUMIFS(85:85,$1:$1,INT(-$N87/30)+1),0)+(-$N87/30-INT(-$N87/30))*SUMIFS(85:85,$1:$1,JR$1+INT(-$N87/30)+1)+(INT(-$N87/30)+1--$N87/30)*SUMIFS(85:85,$1:$1,JR$1+INT(-$N87/30))))</f>
        <v>0</v>
      </c>
      <c r="JS87" s="75">
        <f>IF(JS$7="",0,IF(JS$1=MAX($1:$1),$R85-SUM($T87:JR87),IF(JS$1=1,SUMIFS(85:85,$1:$1,"&gt;="&amp;1,$1:$1,"&lt;="&amp;INT(-$N87/30))+(-$N87/30-INT(-$N87/30))*SUMIFS(85:85,$1:$1,INT(-$N87/30)+1),0)+(-$N87/30-INT(-$N87/30))*SUMIFS(85:85,$1:$1,JS$1+INT(-$N87/30)+1)+(INT(-$N87/30)+1--$N87/30)*SUMIFS(85:85,$1:$1,JS$1+INT(-$N87/30))))</f>
        <v>0</v>
      </c>
      <c r="JT87" s="75">
        <f>IF(JT$7="",0,IF(JT$1=MAX($1:$1),$R85-SUM($T87:JS87),IF(JT$1=1,SUMIFS(85:85,$1:$1,"&gt;="&amp;1,$1:$1,"&lt;="&amp;INT(-$N87/30))+(-$N87/30-INT(-$N87/30))*SUMIFS(85:85,$1:$1,INT(-$N87/30)+1),0)+(-$N87/30-INT(-$N87/30))*SUMIFS(85:85,$1:$1,JT$1+INT(-$N87/30)+1)+(INT(-$N87/30)+1--$N87/30)*SUMIFS(85:85,$1:$1,JT$1+INT(-$N87/30))))</f>
        <v>0</v>
      </c>
      <c r="JU87" s="75">
        <f>IF(JU$7="",0,IF(JU$1=MAX($1:$1),$R85-SUM($T87:JT87),IF(JU$1=1,SUMIFS(85:85,$1:$1,"&gt;="&amp;1,$1:$1,"&lt;="&amp;INT(-$N87/30))+(-$N87/30-INT(-$N87/30))*SUMIFS(85:85,$1:$1,INT(-$N87/30)+1),0)+(-$N87/30-INT(-$N87/30))*SUMIFS(85:85,$1:$1,JU$1+INT(-$N87/30)+1)+(INT(-$N87/30)+1--$N87/30)*SUMIFS(85:85,$1:$1,JU$1+INT(-$N87/30))))</f>
        <v>0</v>
      </c>
      <c r="JV87" s="75">
        <f>IF(JV$7="",0,IF(JV$1=MAX($1:$1),$R85-SUM($T87:JU87),IF(JV$1=1,SUMIFS(85:85,$1:$1,"&gt;="&amp;1,$1:$1,"&lt;="&amp;INT(-$N87/30))+(-$N87/30-INT(-$N87/30))*SUMIFS(85:85,$1:$1,INT(-$N87/30)+1),0)+(-$N87/30-INT(-$N87/30))*SUMIFS(85:85,$1:$1,JV$1+INT(-$N87/30)+1)+(INT(-$N87/30)+1--$N87/30)*SUMIFS(85:85,$1:$1,JV$1+INT(-$N87/30))))</f>
        <v>0</v>
      </c>
      <c r="JW87" s="75">
        <f>IF(JW$7="",0,IF(JW$1=MAX($1:$1),$R85-SUM($T87:JV87),IF(JW$1=1,SUMIFS(85:85,$1:$1,"&gt;="&amp;1,$1:$1,"&lt;="&amp;INT(-$N87/30))+(-$N87/30-INT(-$N87/30))*SUMIFS(85:85,$1:$1,INT(-$N87/30)+1),0)+(-$N87/30-INT(-$N87/30))*SUMIFS(85:85,$1:$1,JW$1+INT(-$N87/30)+1)+(INT(-$N87/30)+1--$N87/30)*SUMIFS(85:85,$1:$1,JW$1+INT(-$N87/30))))</f>
        <v>0</v>
      </c>
      <c r="JX87" s="75">
        <f>IF(JX$7="",0,IF(JX$1=MAX($1:$1),$R85-SUM($T87:JW87),IF(JX$1=1,SUMIFS(85:85,$1:$1,"&gt;="&amp;1,$1:$1,"&lt;="&amp;INT(-$N87/30))+(-$N87/30-INT(-$N87/30))*SUMIFS(85:85,$1:$1,INT(-$N87/30)+1),0)+(-$N87/30-INT(-$N87/30))*SUMIFS(85:85,$1:$1,JX$1+INT(-$N87/30)+1)+(INT(-$N87/30)+1--$N87/30)*SUMIFS(85:85,$1:$1,JX$1+INT(-$N87/30))))</f>
        <v>0</v>
      </c>
      <c r="JY87" s="75">
        <f>IF(JY$7="",0,IF(JY$1=MAX($1:$1),$R85-SUM($T87:JX87),IF(JY$1=1,SUMIFS(85:85,$1:$1,"&gt;="&amp;1,$1:$1,"&lt;="&amp;INT(-$N87/30))+(-$N87/30-INT(-$N87/30))*SUMIFS(85:85,$1:$1,INT(-$N87/30)+1),0)+(-$N87/30-INT(-$N87/30))*SUMIFS(85:85,$1:$1,JY$1+INT(-$N87/30)+1)+(INT(-$N87/30)+1--$N87/30)*SUMIFS(85:85,$1:$1,JY$1+INT(-$N87/30))))</f>
        <v>0</v>
      </c>
      <c r="JZ87" s="75">
        <f>IF(JZ$7="",0,IF(JZ$1=MAX($1:$1),$R85-SUM($T87:JY87),IF(JZ$1=1,SUMIFS(85:85,$1:$1,"&gt;="&amp;1,$1:$1,"&lt;="&amp;INT(-$N87/30))+(-$N87/30-INT(-$N87/30))*SUMIFS(85:85,$1:$1,INT(-$N87/30)+1),0)+(-$N87/30-INT(-$N87/30))*SUMIFS(85:85,$1:$1,JZ$1+INT(-$N87/30)+1)+(INT(-$N87/30)+1--$N87/30)*SUMIFS(85:85,$1:$1,JZ$1+INT(-$N87/30))))</f>
        <v>0</v>
      </c>
      <c r="KA87" s="75">
        <f>IF(KA$7="",0,IF(KA$1=MAX($1:$1),$R85-SUM($T87:JZ87),IF(KA$1=1,SUMIFS(85:85,$1:$1,"&gt;="&amp;1,$1:$1,"&lt;="&amp;INT(-$N87/30))+(-$N87/30-INT(-$N87/30))*SUMIFS(85:85,$1:$1,INT(-$N87/30)+1),0)+(-$N87/30-INT(-$N87/30))*SUMIFS(85:85,$1:$1,KA$1+INT(-$N87/30)+1)+(INT(-$N87/30)+1--$N87/30)*SUMIFS(85:85,$1:$1,KA$1+INT(-$N87/30))))</f>
        <v>0</v>
      </c>
      <c r="KB87" s="75">
        <f>IF(KB$7="",0,IF(KB$1=MAX($1:$1),$R85-SUM($T87:KA87),IF(KB$1=1,SUMIFS(85:85,$1:$1,"&gt;="&amp;1,$1:$1,"&lt;="&amp;INT(-$N87/30))+(-$N87/30-INT(-$N87/30))*SUMIFS(85:85,$1:$1,INT(-$N87/30)+1),0)+(-$N87/30-INT(-$N87/30))*SUMIFS(85:85,$1:$1,KB$1+INT(-$N87/30)+1)+(INT(-$N87/30)+1--$N87/30)*SUMIFS(85:85,$1:$1,KB$1+INT(-$N87/30))))</f>
        <v>0</v>
      </c>
      <c r="KC87" s="75">
        <f>IF(KC$7="",0,IF(KC$1=MAX($1:$1),$R85-SUM($T87:KB87),IF(KC$1=1,SUMIFS(85:85,$1:$1,"&gt;="&amp;1,$1:$1,"&lt;="&amp;INT(-$N87/30))+(-$N87/30-INT(-$N87/30))*SUMIFS(85:85,$1:$1,INT(-$N87/30)+1),0)+(-$N87/30-INT(-$N87/30))*SUMIFS(85:85,$1:$1,KC$1+INT(-$N87/30)+1)+(INT(-$N87/30)+1--$N87/30)*SUMIFS(85:85,$1:$1,KC$1+INT(-$N87/30))))</f>
        <v>0</v>
      </c>
      <c r="KD87" s="75">
        <f>IF(KD$7="",0,IF(KD$1=MAX($1:$1),$R85-SUM($T87:KC87),IF(KD$1=1,SUMIFS(85:85,$1:$1,"&gt;="&amp;1,$1:$1,"&lt;="&amp;INT(-$N87/30))+(-$N87/30-INT(-$N87/30))*SUMIFS(85:85,$1:$1,INT(-$N87/30)+1),0)+(-$N87/30-INT(-$N87/30))*SUMIFS(85:85,$1:$1,KD$1+INT(-$N87/30)+1)+(INT(-$N87/30)+1--$N87/30)*SUMIFS(85:85,$1:$1,KD$1+INT(-$N87/30))))</f>
        <v>0</v>
      </c>
      <c r="KE87" s="75">
        <f>IF(KE$7="",0,IF(KE$1=MAX($1:$1),$R85-SUM($T87:KD87),IF(KE$1=1,SUMIFS(85:85,$1:$1,"&gt;="&amp;1,$1:$1,"&lt;="&amp;INT(-$N87/30))+(-$N87/30-INT(-$N87/30))*SUMIFS(85:85,$1:$1,INT(-$N87/30)+1),0)+(-$N87/30-INT(-$N87/30))*SUMIFS(85:85,$1:$1,KE$1+INT(-$N87/30)+1)+(INT(-$N87/30)+1--$N87/30)*SUMIFS(85:85,$1:$1,KE$1+INT(-$N87/30))))</f>
        <v>0</v>
      </c>
      <c r="KF87" s="75">
        <f>IF(KF$7="",0,IF(KF$1=MAX($1:$1),$R85-SUM($T87:KE87),IF(KF$1=1,SUMIFS(85:85,$1:$1,"&gt;="&amp;1,$1:$1,"&lt;="&amp;INT(-$N87/30))+(-$N87/30-INT(-$N87/30))*SUMIFS(85:85,$1:$1,INT(-$N87/30)+1),0)+(-$N87/30-INT(-$N87/30))*SUMIFS(85:85,$1:$1,KF$1+INT(-$N87/30)+1)+(INT(-$N87/30)+1--$N87/30)*SUMIFS(85:85,$1:$1,KF$1+INT(-$N87/30))))</f>
        <v>0</v>
      </c>
      <c r="KG87" s="75">
        <f>IF(KG$7="",0,IF(KG$1=MAX($1:$1),$R85-SUM($T87:KF87),IF(KG$1=1,SUMIFS(85:85,$1:$1,"&gt;="&amp;1,$1:$1,"&lt;="&amp;INT(-$N87/30))+(-$N87/30-INT(-$N87/30))*SUMIFS(85:85,$1:$1,INT(-$N87/30)+1),0)+(-$N87/30-INT(-$N87/30))*SUMIFS(85:85,$1:$1,KG$1+INT(-$N87/30)+1)+(INT(-$N87/30)+1--$N87/30)*SUMIFS(85:85,$1:$1,KG$1+INT(-$N87/30))))</f>
        <v>0</v>
      </c>
      <c r="KH87" s="75">
        <f>IF(KH$7="",0,IF(KH$1=MAX($1:$1),$R85-SUM($T87:KG87),IF(KH$1=1,SUMIFS(85:85,$1:$1,"&gt;="&amp;1,$1:$1,"&lt;="&amp;INT(-$N87/30))+(-$N87/30-INT(-$N87/30))*SUMIFS(85:85,$1:$1,INT(-$N87/30)+1),0)+(-$N87/30-INT(-$N87/30))*SUMIFS(85:85,$1:$1,KH$1+INT(-$N87/30)+1)+(INT(-$N87/30)+1--$N87/30)*SUMIFS(85:85,$1:$1,KH$1+INT(-$N87/30))))</f>
        <v>0</v>
      </c>
      <c r="KI87" s="75">
        <f>IF(KI$7="",0,IF(KI$1=MAX($1:$1),$R85-SUM($T87:KH87),IF(KI$1=1,SUMIFS(85:85,$1:$1,"&gt;="&amp;1,$1:$1,"&lt;="&amp;INT(-$N87/30))+(-$N87/30-INT(-$N87/30))*SUMIFS(85:85,$1:$1,INT(-$N87/30)+1),0)+(-$N87/30-INT(-$N87/30))*SUMIFS(85:85,$1:$1,KI$1+INT(-$N87/30)+1)+(INT(-$N87/30)+1--$N87/30)*SUMIFS(85:85,$1:$1,KI$1+INT(-$N87/30))))</f>
        <v>0</v>
      </c>
      <c r="KJ87" s="75">
        <f>IF(KJ$7="",0,IF(KJ$1=MAX($1:$1),$R85-SUM($T87:KI87),IF(KJ$1=1,SUMIFS(85:85,$1:$1,"&gt;="&amp;1,$1:$1,"&lt;="&amp;INT(-$N87/30))+(-$N87/30-INT(-$N87/30))*SUMIFS(85:85,$1:$1,INT(-$N87/30)+1),0)+(-$N87/30-INT(-$N87/30))*SUMIFS(85:85,$1:$1,KJ$1+INT(-$N87/30)+1)+(INT(-$N87/30)+1--$N87/30)*SUMIFS(85:85,$1:$1,KJ$1+INT(-$N87/30))))</f>
        <v>0</v>
      </c>
      <c r="KK87" s="75">
        <f>IF(KK$7="",0,IF(KK$1=MAX($1:$1),$R85-SUM($T87:KJ87),IF(KK$1=1,SUMIFS(85:85,$1:$1,"&gt;="&amp;1,$1:$1,"&lt;="&amp;INT(-$N87/30))+(-$N87/30-INT(-$N87/30))*SUMIFS(85:85,$1:$1,INT(-$N87/30)+1),0)+(-$N87/30-INT(-$N87/30))*SUMIFS(85:85,$1:$1,KK$1+INT(-$N87/30)+1)+(INT(-$N87/30)+1--$N87/30)*SUMIFS(85:85,$1:$1,KK$1+INT(-$N87/30))))</f>
        <v>0</v>
      </c>
      <c r="KL87" s="75">
        <f>IF(KL$7="",0,IF(KL$1=MAX($1:$1),$R85-SUM($T87:KK87),IF(KL$1=1,SUMIFS(85:85,$1:$1,"&gt;="&amp;1,$1:$1,"&lt;="&amp;INT(-$N87/30))+(-$N87/30-INT(-$N87/30))*SUMIFS(85:85,$1:$1,INT(-$N87/30)+1),0)+(-$N87/30-INT(-$N87/30))*SUMIFS(85:85,$1:$1,KL$1+INT(-$N87/30)+1)+(INT(-$N87/30)+1--$N87/30)*SUMIFS(85:85,$1:$1,KL$1+INT(-$N87/30))))</f>
        <v>0</v>
      </c>
      <c r="KM87" s="75">
        <f>IF(KM$7="",0,IF(KM$1=MAX($1:$1),$R85-SUM($T87:KL87),IF(KM$1=1,SUMIFS(85:85,$1:$1,"&gt;="&amp;1,$1:$1,"&lt;="&amp;INT(-$N87/30))+(-$N87/30-INT(-$N87/30))*SUMIFS(85:85,$1:$1,INT(-$N87/30)+1),0)+(-$N87/30-INT(-$N87/30))*SUMIFS(85:85,$1:$1,KM$1+INT(-$N87/30)+1)+(INT(-$N87/30)+1--$N87/30)*SUMIFS(85:85,$1:$1,KM$1+INT(-$N87/30))))</f>
        <v>0</v>
      </c>
      <c r="KN87" s="75">
        <f>IF(KN$7="",0,IF(KN$1=MAX($1:$1),$R85-SUM($T87:KM87),IF(KN$1=1,SUMIFS(85:85,$1:$1,"&gt;="&amp;1,$1:$1,"&lt;="&amp;INT(-$N87/30))+(-$N87/30-INT(-$N87/30))*SUMIFS(85:85,$1:$1,INT(-$N87/30)+1),0)+(-$N87/30-INT(-$N87/30))*SUMIFS(85:85,$1:$1,KN$1+INT(-$N87/30)+1)+(INT(-$N87/30)+1--$N87/30)*SUMIFS(85:85,$1:$1,KN$1+INT(-$N87/30))))</f>
        <v>0</v>
      </c>
      <c r="KO87" s="75">
        <f>IF(KO$7="",0,IF(KO$1=MAX($1:$1),$R85-SUM($T87:KN87),IF(KO$1=1,SUMIFS(85:85,$1:$1,"&gt;="&amp;1,$1:$1,"&lt;="&amp;INT(-$N87/30))+(-$N87/30-INT(-$N87/30))*SUMIFS(85:85,$1:$1,INT(-$N87/30)+1),0)+(-$N87/30-INT(-$N87/30))*SUMIFS(85:85,$1:$1,KO$1+INT(-$N87/30)+1)+(INT(-$N87/30)+1--$N87/30)*SUMIFS(85:85,$1:$1,KO$1+INT(-$N87/30))))</f>
        <v>0</v>
      </c>
      <c r="KP87" s="75">
        <f>IF(KP$7="",0,IF(KP$1=MAX($1:$1),$R85-SUM($T87:KO87),IF(KP$1=1,SUMIFS(85:85,$1:$1,"&gt;="&amp;1,$1:$1,"&lt;="&amp;INT(-$N87/30))+(-$N87/30-INT(-$N87/30))*SUMIFS(85:85,$1:$1,INT(-$N87/30)+1),0)+(-$N87/30-INT(-$N87/30))*SUMIFS(85:85,$1:$1,KP$1+INT(-$N87/30)+1)+(INT(-$N87/30)+1--$N87/30)*SUMIFS(85:85,$1:$1,KP$1+INT(-$N87/30))))</f>
        <v>0</v>
      </c>
      <c r="KQ87" s="75">
        <f>IF(KQ$7="",0,IF(KQ$1=MAX($1:$1),$R85-SUM($T87:KP87),IF(KQ$1=1,SUMIFS(85:85,$1:$1,"&gt;="&amp;1,$1:$1,"&lt;="&amp;INT(-$N87/30))+(-$N87/30-INT(-$N87/30))*SUMIFS(85:85,$1:$1,INT(-$N87/30)+1),0)+(-$N87/30-INT(-$N87/30))*SUMIFS(85:85,$1:$1,KQ$1+INT(-$N87/30)+1)+(INT(-$N87/30)+1--$N87/30)*SUMIFS(85:85,$1:$1,KQ$1+INT(-$N87/30))))</f>
        <v>0</v>
      </c>
      <c r="KR87" s="75">
        <f>IF(KR$7="",0,IF(KR$1=MAX($1:$1),$R85-SUM($T87:KQ87),IF(KR$1=1,SUMIFS(85:85,$1:$1,"&gt;="&amp;1,$1:$1,"&lt;="&amp;INT(-$N87/30))+(-$N87/30-INT(-$N87/30))*SUMIFS(85:85,$1:$1,INT(-$N87/30)+1),0)+(-$N87/30-INT(-$N87/30))*SUMIFS(85:85,$1:$1,KR$1+INT(-$N87/30)+1)+(INT(-$N87/30)+1--$N87/30)*SUMIFS(85:85,$1:$1,KR$1+INT(-$N87/30))))</f>
        <v>0</v>
      </c>
      <c r="KS87" s="75">
        <f>IF(KS$7="",0,IF(KS$1=MAX($1:$1),$R85-SUM($T87:KR87),IF(KS$1=1,SUMIFS(85:85,$1:$1,"&gt;="&amp;1,$1:$1,"&lt;="&amp;INT(-$N87/30))+(-$N87/30-INT(-$N87/30))*SUMIFS(85:85,$1:$1,INT(-$N87/30)+1),0)+(-$N87/30-INT(-$N87/30))*SUMIFS(85:85,$1:$1,KS$1+INT(-$N87/30)+1)+(INT(-$N87/30)+1--$N87/30)*SUMIFS(85:85,$1:$1,KS$1+INT(-$N87/30))))</f>
        <v>0</v>
      </c>
      <c r="KT87" s="75">
        <f>IF(KT$7="",0,IF(KT$1=MAX($1:$1),$R85-SUM($T87:KS87),IF(KT$1=1,SUMIFS(85:85,$1:$1,"&gt;="&amp;1,$1:$1,"&lt;="&amp;INT(-$N87/30))+(-$N87/30-INT(-$N87/30))*SUMIFS(85:85,$1:$1,INT(-$N87/30)+1),0)+(-$N87/30-INT(-$N87/30))*SUMIFS(85:85,$1:$1,KT$1+INT(-$N87/30)+1)+(INT(-$N87/30)+1--$N87/30)*SUMIFS(85:85,$1:$1,KT$1+INT(-$N87/30))))</f>
        <v>0</v>
      </c>
      <c r="KU87" s="75">
        <f>IF(KU$7="",0,IF(KU$1=MAX($1:$1),$R85-SUM($T87:KT87),IF(KU$1=1,SUMIFS(85:85,$1:$1,"&gt;="&amp;1,$1:$1,"&lt;="&amp;INT(-$N87/30))+(-$N87/30-INT(-$N87/30))*SUMIFS(85:85,$1:$1,INT(-$N87/30)+1),0)+(-$N87/30-INT(-$N87/30))*SUMIFS(85:85,$1:$1,KU$1+INT(-$N87/30)+1)+(INT(-$N87/30)+1--$N87/30)*SUMIFS(85:85,$1:$1,KU$1+INT(-$N87/30))))</f>
        <v>0</v>
      </c>
      <c r="KV87" s="75">
        <f>IF(KV$7="",0,IF(KV$1=MAX($1:$1),$R85-SUM($T87:KU87),IF(KV$1=1,SUMIFS(85:85,$1:$1,"&gt;="&amp;1,$1:$1,"&lt;="&amp;INT(-$N87/30))+(-$N87/30-INT(-$N87/30))*SUMIFS(85:85,$1:$1,INT(-$N87/30)+1),0)+(-$N87/30-INT(-$N87/30))*SUMIFS(85:85,$1:$1,KV$1+INT(-$N87/30)+1)+(INT(-$N87/30)+1--$N87/30)*SUMIFS(85:85,$1:$1,KV$1+INT(-$N87/30))))</f>
        <v>0</v>
      </c>
      <c r="KW87" s="70"/>
      <c r="KX87" s="70"/>
    </row>
    <row r="88" spans="1:310" ht="12" customHeight="1" x14ac:dyDescent="0.25">
      <c r="A88" s="1"/>
      <c r="B88" s="79"/>
      <c r="C88" s="79"/>
      <c r="D88" s="79"/>
      <c r="E88" s="1"/>
      <c r="F88" s="1"/>
      <c r="G88" s="1"/>
      <c r="H88" s="11"/>
      <c r="I88" s="1"/>
      <c r="J88" s="1"/>
      <c r="K88" s="1"/>
      <c r="L88" s="1"/>
      <c r="M88" s="5"/>
      <c r="N88" s="53" t="s">
        <v>9</v>
      </c>
      <c r="O88" s="54"/>
      <c r="P88" s="53"/>
      <c r="Q88" s="53"/>
      <c r="R88" s="55">
        <f>R79-SUM(R80:R82)</f>
        <v>0</v>
      </c>
      <c r="S88" s="1"/>
      <c r="T88" s="40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ht="4.95" customHeight="1" x14ac:dyDescent="0.25">
      <c r="A89" s="1"/>
      <c r="B89" s="79"/>
      <c r="C89" s="79"/>
      <c r="D89" s="79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40"/>
      <c r="S89" s="1"/>
      <c r="T89" s="40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4" customFormat="1" x14ac:dyDescent="0.25">
      <c r="A90" s="3"/>
      <c r="B90" s="80"/>
      <c r="C90" s="80"/>
      <c r="D90" s="81" t="s">
        <v>26</v>
      </c>
      <c r="E90" s="42" t="str">
        <f>kpi!$E$40</f>
        <v>поступление денежных средств от паушальных взносов</v>
      </c>
      <c r="F90" s="3"/>
      <c r="G90" s="3"/>
      <c r="H90" s="39" t="str">
        <f>IF(OR($E90="",$E90=0),"",INDEX(kpi!$I:$I,SUMIFS(kpi!$A:$A,kpi!$E:$E,$E90)))</f>
        <v>руб.</v>
      </c>
      <c r="I90" s="3"/>
      <c r="J90" s="3"/>
      <c r="K90" s="42"/>
      <c r="L90" s="3"/>
      <c r="M90" s="5"/>
      <c r="N90" s="231" t="str">
        <f>kpi!$E$42</f>
        <v>период оборачиваемости деб. з-ти по пауш.взносам</v>
      </c>
      <c r="O90" s="19"/>
      <c r="P90" s="3"/>
      <c r="Q90" s="3"/>
      <c r="R90" s="44">
        <f>SUMIFS($T90:$KW90,$T$1:$KW$1,"&gt;="&amp;1,$T$1:$KW$1,"&lt;="&amp;MAX($1:$1))</f>
        <v>112500000</v>
      </c>
      <c r="S90" s="3"/>
      <c r="T90" s="3"/>
      <c r="U90" s="41">
        <f t="shared" ref="U90:CF90" si="69">IF(U$7="",0,SUM(U91:U93))</f>
        <v>2175000</v>
      </c>
      <c r="V90" s="41">
        <f t="shared" si="69"/>
        <v>2431250</v>
      </c>
      <c r="W90" s="41">
        <f t="shared" si="69"/>
        <v>2618750</v>
      </c>
      <c r="X90" s="41">
        <f t="shared" si="69"/>
        <v>2806250</v>
      </c>
      <c r="Y90" s="41">
        <f t="shared" si="69"/>
        <v>2993750</v>
      </c>
      <c r="Z90" s="41">
        <f t="shared" si="69"/>
        <v>3181250</v>
      </c>
      <c r="AA90" s="41">
        <f t="shared" si="69"/>
        <v>3368750</v>
      </c>
      <c r="AB90" s="41">
        <f t="shared" si="69"/>
        <v>3556250</v>
      </c>
      <c r="AC90" s="41">
        <f t="shared" si="69"/>
        <v>3743750</v>
      </c>
      <c r="AD90" s="41">
        <f t="shared" si="69"/>
        <v>3931250</v>
      </c>
      <c r="AE90" s="41">
        <f t="shared" si="69"/>
        <v>4118750</v>
      </c>
      <c r="AF90" s="41">
        <f t="shared" si="69"/>
        <v>4306250</v>
      </c>
      <c r="AG90" s="41">
        <f t="shared" si="69"/>
        <v>4493750</v>
      </c>
      <c r="AH90" s="41">
        <f t="shared" si="69"/>
        <v>4681250</v>
      </c>
      <c r="AI90" s="41">
        <f t="shared" si="69"/>
        <v>4868750</v>
      </c>
      <c r="AJ90" s="41">
        <f t="shared" si="69"/>
        <v>5056250</v>
      </c>
      <c r="AK90" s="41">
        <f t="shared" si="69"/>
        <v>5243750</v>
      </c>
      <c r="AL90" s="41">
        <f t="shared" si="69"/>
        <v>5431250</v>
      </c>
      <c r="AM90" s="41">
        <f t="shared" si="69"/>
        <v>5618750</v>
      </c>
      <c r="AN90" s="41">
        <f t="shared" si="69"/>
        <v>5806250</v>
      </c>
      <c r="AO90" s="41">
        <f t="shared" si="69"/>
        <v>5993750</v>
      </c>
      <c r="AP90" s="41">
        <f t="shared" si="69"/>
        <v>6181250</v>
      </c>
      <c r="AQ90" s="41">
        <f t="shared" si="69"/>
        <v>6368750</v>
      </c>
      <c r="AR90" s="41">
        <f t="shared" si="69"/>
        <v>6556250</v>
      </c>
      <c r="AS90" s="41">
        <f t="shared" si="69"/>
        <v>6968750</v>
      </c>
      <c r="AT90" s="41">
        <f t="shared" si="69"/>
        <v>0</v>
      </c>
      <c r="AU90" s="41">
        <f t="shared" si="69"/>
        <v>0</v>
      </c>
      <c r="AV90" s="41">
        <f t="shared" si="69"/>
        <v>0</v>
      </c>
      <c r="AW90" s="41">
        <f t="shared" si="69"/>
        <v>0</v>
      </c>
      <c r="AX90" s="41">
        <f t="shared" si="69"/>
        <v>0</v>
      </c>
      <c r="AY90" s="41">
        <f t="shared" si="69"/>
        <v>0</v>
      </c>
      <c r="AZ90" s="41">
        <f t="shared" si="69"/>
        <v>0</v>
      </c>
      <c r="BA90" s="41">
        <f t="shared" si="69"/>
        <v>0</v>
      </c>
      <c r="BB90" s="41">
        <f t="shared" si="69"/>
        <v>0</v>
      </c>
      <c r="BC90" s="41">
        <f t="shared" si="69"/>
        <v>0</v>
      </c>
      <c r="BD90" s="41">
        <f t="shared" si="69"/>
        <v>0</v>
      </c>
      <c r="BE90" s="41">
        <f t="shared" si="69"/>
        <v>0</v>
      </c>
      <c r="BF90" s="41">
        <f t="shared" si="69"/>
        <v>0</v>
      </c>
      <c r="BG90" s="41">
        <f t="shared" si="69"/>
        <v>0</v>
      </c>
      <c r="BH90" s="41">
        <f t="shared" si="69"/>
        <v>0</v>
      </c>
      <c r="BI90" s="41">
        <f t="shared" si="69"/>
        <v>0</v>
      </c>
      <c r="BJ90" s="41">
        <f t="shared" si="69"/>
        <v>0</v>
      </c>
      <c r="BK90" s="41">
        <f t="shared" si="69"/>
        <v>0</v>
      </c>
      <c r="BL90" s="41">
        <f t="shared" si="69"/>
        <v>0</v>
      </c>
      <c r="BM90" s="41">
        <f t="shared" si="69"/>
        <v>0</v>
      </c>
      <c r="BN90" s="41">
        <f t="shared" si="69"/>
        <v>0</v>
      </c>
      <c r="BO90" s="41">
        <f t="shared" si="69"/>
        <v>0</v>
      </c>
      <c r="BP90" s="41">
        <f t="shared" si="69"/>
        <v>0</v>
      </c>
      <c r="BQ90" s="41">
        <f t="shared" si="69"/>
        <v>0</v>
      </c>
      <c r="BR90" s="41">
        <f t="shared" si="69"/>
        <v>0</v>
      </c>
      <c r="BS90" s="41">
        <f t="shared" si="69"/>
        <v>0</v>
      </c>
      <c r="BT90" s="41">
        <f t="shared" si="69"/>
        <v>0</v>
      </c>
      <c r="BU90" s="41">
        <f t="shared" si="69"/>
        <v>0</v>
      </c>
      <c r="BV90" s="41">
        <f t="shared" si="69"/>
        <v>0</v>
      </c>
      <c r="BW90" s="41">
        <f t="shared" si="69"/>
        <v>0</v>
      </c>
      <c r="BX90" s="41">
        <f t="shared" si="69"/>
        <v>0</v>
      </c>
      <c r="BY90" s="41">
        <f t="shared" si="69"/>
        <v>0</v>
      </c>
      <c r="BZ90" s="41">
        <f t="shared" si="69"/>
        <v>0</v>
      </c>
      <c r="CA90" s="41">
        <f t="shared" si="69"/>
        <v>0</v>
      </c>
      <c r="CB90" s="41">
        <f t="shared" si="69"/>
        <v>0</v>
      </c>
      <c r="CC90" s="41">
        <f t="shared" si="69"/>
        <v>0</v>
      </c>
      <c r="CD90" s="41">
        <f t="shared" si="69"/>
        <v>0</v>
      </c>
      <c r="CE90" s="41">
        <f t="shared" si="69"/>
        <v>0</v>
      </c>
      <c r="CF90" s="41">
        <f t="shared" si="69"/>
        <v>0</v>
      </c>
      <c r="CG90" s="41">
        <f t="shared" ref="CG90:ER90" si="70">IF(CG$7="",0,SUM(CG91:CG93))</f>
        <v>0</v>
      </c>
      <c r="CH90" s="41">
        <f t="shared" si="70"/>
        <v>0</v>
      </c>
      <c r="CI90" s="41">
        <f t="shared" si="70"/>
        <v>0</v>
      </c>
      <c r="CJ90" s="41">
        <f t="shared" si="70"/>
        <v>0</v>
      </c>
      <c r="CK90" s="41">
        <f t="shared" si="70"/>
        <v>0</v>
      </c>
      <c r="CL90" s="41">
        <f t="shared" si="70"/>
        <v>0</v>
      </c>
      <c r="CM90" s="41">
        <f t="shared" si="70"/>
        <v>0</v>
      </c>
      <c r="CN90" s="41">
        <f t="shared" si="70"/>
        <v>0</v>
      </c>
      <c r="CO90" s="41">
        <f t="shared" si="70"/>
        <v>0</v>
      </c>
      <c r="CP90" s="41">
        <f t="shared" si="70"/>
        <v>0</v>
      </c>
      <c r="CQ90" s="41">
        <f t="shared" si="70"/>
        <v>0</v>
      </c>
      <c r="CR90" s="41">
        <f t="shared" si="70"/>
        <v>0</v>
      </c>
      <c r="CS90" s="41">
        <f t="shared" si="70"/>
        <v>0</v>
      </c>
      <c r="CT90" s="41">
        <f t="shared" si="70"/>
        <v>0</v>
      </c>
      <c r="CU90" s="41">
        <f t="shared" si="70"/>
        <v>0</v>
      </c>
      <c r="CV90" s="41">
        <f t="shared" si="70"/>
        <v>0</v>
      </c>
      <c r="CW90" s="41">
        <f t="shared" si="70"/>
        <v>0</v>
      </c>
      <c r="CX90" s="41">
        <f t="shared" si="70"/>
        <v>0</v>
      </c>
      <c r="CY90" s="41">
        <f t="shared" si="70"/>
        <v>0</v>
      </c>
      <c r="CZ90" s="41">
        <f t="shared" si="70"/>
        <v>0</v>
      </c>
      <c r="DA90" s="41">
        <f t="shared" si="70"/>
        <v>0</v>
      </c>
      <c r="DB90" s="41">
        <f t="shared" si="70"/>
        <v>0</v>
      </c>
      <c r="DC90" s="41">
        <f t="shared" si="70"/>
        <v>0</v>
      </c>
      <c r="DD90" s="41">
        <f t="shared" si="70"/>
        <v>0</v>
      </c>
      <c r="DE90" s="41">
        <f t="shared" si="70"/>
        <v>0</v>
      </c>
      <c r="DF90" s="41">
        <f t="shared" si="70"/>
        <v>0</v>
      </c>
      <c r="DG90" s="41">
        <f t="shared" si="70"/>
        <v>0</v>
      </c>
      <c r="DH90" s="41">
        <f t="shared" si="70"/>
        <v>0</v>
      </c>
      <c r="DI90" s="41">
        <f t="shared" si="70"/>
        <v>0</v>
      </c>
      <c r="DJ90" s="41">
        <f t="shared" si="70"/>
        <v>0</v>
      </c>
      <c r="DK90" s="41">
        <f t="shared" si="70"/>
        <v>0</v>
      </c>
      <c r="DL90" s="41">
        <f t="shared" si="70"/>
        <v>0</v>
      </c>
      <c r="DM90" s="41">
        <f t="shared" si="70"/>
        <v>0</v>
      </c>
      <c r="DN90" s="41">
        <f t="shared" si="70"/>
        <v>0</v>
      </c>
      <c r="DO90" s="41">
        <f t="shared" si="70"/>
        <v>0</v>
      </c>
      <c r="DP90" s="41">
        <f t="shared" si="70"/>
        <v>0</v>
      </c>
      <c r="DQ90" s="41">
        <f t="shared" si="70"/>
        <v>0</v>
      </c>
      <c r="DR90" s="41">
        <f t="shared" si="70"/>
        <v>0</v>
      </c>
      <c r="DS90" s="41">
        <f t="shared" si="70"/>
        <v>0</v>
      </c>
      <c r="DT90" s="41">
        <f t="shared" si="70"/>
        <v>0</v>
      </c>
      <c r="DU90" s="41">
        <f t="shared" si="70"/>
        <v>0</v>
      </c>
      <c r="DV90" s="41">
        <f t="shared" si="70"/>
        <v>0</v>
      </c>
      <c r="DW90" s="41">
        <f t="shared" si="70"/>
        <v>0</v>
      </c>
      <c r="DX90" s="41">
        <f t="shared" si="70"/>
        <v>0</v>
      </c>
      <c r="DY90" s="41">
        <f t="shared" si="70"/>
        <v>0</v>
      </c>
      <c r="DZ90" s="41">
        <f t="shared" si="70"/>
        <v>0</v>
      </c>
      <c r="EA90" s="41">
        <f t="shared" si="70"/>
        <v>0</v>
      </c>
      <c r="EB90" s="41">
        <f t="shared" si="70"/>
        <v>0</v>
      </c>
      <c r="EC90" s="41">
        <f t="shared" si="70"/>
        <v>0</v>
      </c>
      <c r="ED90" s="41">
        <f t="shared" si="70"/>
        <v>0</v>
      </c>
      <c r="EE90" s="41">
        <f t="shared" si="70"/>
        <v>0</v>
      </c>
      <c r="EF90" s="41">
        <f t="shared" si="70"/>
        <v>0</v>
      </c>
      <c r="EG90" s="41">
        <f t="shared" si="70"/>
        <v>0</v>
      </c>
      <c r="EH90" s="41">
        <f t="shared" si="70"/>
        <v>0</v>
      </c>
      <c r="EI90" s="41">
        <f t="shared" si="70"/>
        <v>0</v>
      </c>
      <c r="EJ90" s="41">
        <f t="shared" si="70"/>
        <v>0</v>
      </c>
      <c r="EK90" s="41">
        <f t="shared" si="70"/>
        <v>0</v>
      </c>
      <c r="EL90" s="41">
        <f t="shared" si="70"/>
        <v>0</v>
      </c>
      <c r="EM90" s="41">
        <f t="shared" si="70"/>
        <v>0</v>
      </c>
      <c r="EN90" s="41">
        <f t="shared" si="70"/>
        <v>0</v>
      </c>
      <c r="EO90" s="41">
        <f t="shared" si="70"/>
        <v>0</v>
      </c>
      <c r="EP90" s="41">
        <f t="shared" si="70"/>
        <v>0</v>
      </c>
      <c r="EQ90" s="41">
        <f t="shared" si="70"/>
        <v>0</v>
      </c>
      <c r="ER90" s="41">
        <f t="shared" si="70"/>
        <v>0</v>
      </c>
      <c r="ES90" s="41">
        <f t="shared" ref="ES90:HD90" si="71">IF(ES$7="",0,SUM(ES91:ES93))</f>
        <v>0</v>
      </c>
      <c r="ET90" s="41">
        <f t="shared" si="71"/>
        <v>0</v>
      </c>
      <c r="EU90" s="41">
        <f t="shared" si="71"/>
        <v>0</v>
      </c>
      <c r="EV90" s="41">
        <f t="shared" si="71"/>
        <v>0</v>
      </c>
      <c r="EW90" s="41">
        <f t="shared" si="71"/>
        <v>0</v>
      </c>
      <c r="EX90" s="41">
        <f t="shared" si="71"/>
        <v>0</v>
      </c>
      <c r="EY90" s="41">
        <f t="shared" si="71"/>
        <v>0</v>
      </c>
      <c r="EZ90" s="41">
        <f t="shared" si="71"/>
        <v>0</v>
      </c>
      <c r="FA90" s="41">
        <f t="shared" si="71"/>
        <v>0</v>
      </c>
      <c r="FB90" s="41">
        <f t="shared" si="71"/>
        <v>0</v>
      </c>
      <c r="FC90" s="41">
        <f t="shared" si="71"/>
        <v>0</v>
      </c>
      <c r="FD90" s="41">
        <f t="shared" si="71"/>
        <v>0</v>
      </c>
      <c r="FE90" s="41">
        <f t="shared" si="71"/>
        <v>0</v>
      </c>
      <c r="FF90" s="41">
        <f t="shared" si="71"/>
        <v>0</v>
      </c>
      <c r="FG90" s="41">
        <f t="shared" si="71"/>
        <v>0</v>
      </c>
      <c r="FH90" s="41">
        <f t="shared" si="71"/>
        <v>0</v>
      </c>
      <c r="FI90" s="41">
        <f t="shared" si="71"/>
        <v>0</v>
      </c>
      <c r="FJ90" s="41">
        <f t="shared" si="71"/>
        <v>0</v>
      </c>
      <c r="FK90" s="41">
        <f t="shared" si="71"/>
        <v>0</v>
      </c>
      <c r="FL90" s="41">
        <f t="shared" si="71"/>
        <v>0</v>
      </c>
      <c r="FM90" s="41">
        <f t="shared" si="71"/>
        <v>0</v>
      </c>
      <c r="FN90" s="41">
        <f t="shared" si="71"/>
        <v>0</v>
      </c>
      <c r="FO90" s="41">
        <f t="shared" si="71"/>
        <v>0</v>
      </c>
      <c r="FP90" s="41">
        <f t="shared" si="71"/>
        <v>0</v>
      </c>
      <c r="FQ90" s="41">
        <f t="shared" si="71"/>
        <v>0</v>
      </c>
      <c r="FR90" s="41">
        <f t="shared" si="71"/>
        <v>0</v>
      </c>
      <c r="FS90" s="41">
        <f t="shared" si="71"/>
        <v>0</v>
      </c>
      <c r="FT90" s="41">
        <f t="shared" si="71"/>
        <v>0</v>
      </c>
      <c r="FU90" s="41">
        <f t="shared" si="71"/>
        <v>0</v>
      </c>
      <c r="FV90" s="41">
        <f t="shared" si="71"/>
        <v>0</v>
      </c>
      <c r="FW90" s="41">
        <f t="shared" si="71"/>
        <v>0</v>
      </c>
      <c r="FX90" s="41">
        <f t="shared" si="71"/>
        <v>0</v>
      </c>
      <c r="FY90" s="41">
        <f t="shared" si="71"/>
        <v>0</v>
      </c>
      <c r="FZ90" s="41">
        <f t="shared" si="71"/>
        <v>0</v>
      </c>
      <c r="GA90" s="41">
        <f t="shared" si="71"/>
        <v>0</v>
      </c>
      <c r="GB90" s="41">
        <f t="shared" si="71"/>
        <v>0</v>
      </c>
      <c r="GC90" s="41">
        <f t="shared" si="71"/>
        <v>0</v>
      </c>
      <c r="GD90" s="41">
        <f t="shared" si="71"/>
        <v>0</v>
      </c>
      <c r="GE90" s="41">
        <f t="shared" si="71"/>
        <v>0</v>
      </c>
      <c r="GF90" s="41">
        <f t="shared" si="71"/>
        <v>0</v>
      </c>
      <c r="GG90" s="41">
        <f t="shared" si="71"/>
        <v>0</v>
      </c>
      <c r="GH90" s="41">
        <f t="shared" si="71"/>
        <v>0</v>
      </c>
      <c r="GI90" s="41">
        <f t="shared" si="71"/>
        <v>0</v>
      </c>
      <c r="GJ90" s="41">
        <f t="shared" si="71"/>
        <v>0</v>
      </c>
      <c r="GK90" s="41">
        <f t="shared" si="71"/>
        <v>0</v>
      </c>
      <c r="GL90" s="41">
        <f t="shared" si="71"/>
        <v>0</v>
      </c>
      <c r="GM90" s="41">
        <f t="shared" si="71"/>
        <v>0</v>
      </c>
      <c r="GN90" s="41">
        <f t="shared" si="71"/>
        <v>0</v>
      </c>
      <c r="GO90" s="41">
        <f t="shared" si="71"/>
        <v>0</v>
      </c>
      <c r="GP90" s="41">
        <f t="shared" si="71"/>
        <v>0</v>
      </c>
      <c r="GQ90" s="41">
        <f t="shared" si="71"/>
        <v>0</v>
      </c>
      <c r="GR90" s="41">
        <f t="shared" si="71"/>
        <v>0</v>
      </c>
      <c r="GS90" s="41">
        <f t="shared" si="71"/>
        <v>0</v>
      </c>
      <c r="GT90" s="41">
        <f t="shared" si="71"/>
        <v>0</v>
      </c>
      <c r="GU90" s="41">
        <f t="shared" si="71"/>
        <v>0</v>
      </c>
      <c r="GV90" s="41">
        <f t="shared" si="71"/>
        <v>0</v>
      </c>
      <c r="GW90" s="41">
        <f t="shared" si="71"/>
        <v>0</v>
      </c>
      <c r="GX90" s="41">
        <f t="shared" si="71"/>
        <v>0</v>
      </c>
      <c r="GY90" s="41">
        <f t="shared" si="71"/>
        <v>0</v>
      </c>
      <c r="GZ90" s="41">
        <f t="shared" si="71"/>
        <v>0</v>
      </c>
      <c r="HA90" s="41">
        <f t="shared" si="71"/>
        <v>0</v>
      </c>
      <c r="HB90" s="41">
        <f t="shared" si="71"/>
        <v>0</v>
      </c>
      <c r="HC90" s="41">
        <f t="shared" si="71"/>
        <v>0</v>
      </c>
      <c r="HD90" s="41">
        <f t="shared" si="71"/>
        <v>0</v>
      </c>
      <c r="HE90" s="41">
        <f t="shared" ref="HE90:JP90" si="72">IF(HE$7="",0,SUM(HE91:HE93))</f>
        <v>0</v>
      </c>
      <c r="HF90" s="41">
        <f t="shared" si="72"/>
        <v>0</v>
      </c>
      <c r="HG90" s="41">
        <f t="shared" si="72"/>
        <v>0</v>
      </c>
      <c r="HH90" s="41">
        <f t="shared" si="72"/>
        <v>0</v>
      </c>
      <c r="HI90" s="41">
        <f t="shared" si="72"/>
        <v>0</v>
      </c>
      <c r="HJ90" s="41">
        <f t="shared" si="72"/>
        <v>0</v>
      </c>
      <c r="HK90" s="41">
        <f t="shared" si="72"/>
        <v>0</v>
      </c>
      <c r="HL90" s="41">
        <f t="shared" si="72"/>
        <v>0</v>
      </c>
      <c r="HM90" s="41">
        <f t="shared" si="72"/>
        <v>0</v>
      </c>
      <c r="HN90" s="41">
        <f t="shared" si="72"/>
        <v>0</v>
      </c>
      <c r="HO90" s="41">
        <f t="shared" si="72"/>
        <v>0</v>
      </c>
      <c r="HP90" s="41">
        <f t="shared" si="72"/>
        <v>0</v>
      </c>
      <c r="HQ90" s="41">
        <f t="shared" si="72"/>
        <v>0</v>
      </c>
      <c r="HR90" s="41">
        <f t="shared" si="72"/>
        <v>0</v>
      </c>
      <c r="HS90" s="41">
        <f t="shared" si="72"/>
        <v>0</v>
      </c>
      <c r="HT90" s="41">
        <f t="shared" si="72"/>
        <v>0</v>
      </c>
      <c r="HU90" s="41">
        <f t="shared" si="72"/>
        <v>0</v>
      </c>
      <c r="HV90" s="41">
        <f t="shared" si="72"/>
        <v>0</v>
      </c>
      <c r="HW90" s="41">
        <f t="shared" si="72"/>
        <v>0</v>
      </c>
      <c r="HX90" s="41">
        <f t="shared" si="72"/>
        <v>0</v>
      </c>
      <c r="HY90" s="41">
        <f t="shared" si="72"/>
        <v>0</v>
      </c>
      <c r="HZ90" s="41">
        <f t="shared" si="72"/>
        <v>0</v>
      </c>
      <c r="IA90" s="41">
        <f t="shared" si="72"/>
        <v>0</v>
      </c>
      <c r="IB90" s="41">
        <f t="shared" si="72"/>
        <v>0</v>
      </c>
      <c r="IC90" s="41">
        <f t="shared" si="72"/>
        <v>0</v>
      </c>
      <c r="ID90" s="41">
        <f t="shared" si="72"/>
        <v>0</v>
      </c>
      <c r="IE90" s="41">
        <f t="shared" si="72"/>
        <v>0</v>
      </c>
      <c r="IF90" s="41">
        <f t="shared" si="72"/>
        <v>0</v>
      </c>
      <c r="IG90" s="41">
        <f t="shared" si="72"/>
        <v>0</v>
      </c>
      <c r="IH90" s="41">
        <f t="shared" si="72"/>
        <v>0</v>
      </c>
      <c r="II90" s="41">
        <f t="shared" si="72"/>
        <v>0</v>
      </c>
      <c r="IJ90" s="41">
        <f t="shared" si="72"/>
        <v>0</v>
      </c>
      <c r="IK90" s="41">
        <f t="shared" si="72"/>
        <v>0</v>
      </c>
      <c r="IL90" s="41">
        <f t="shared" si="72"/>
        <v>0</v>
      </c>
      <c r="IM90" s="41">
        <f t="shared" si="72"/>
        <v>0</v>
      </c>
      <c r="IN90" s="41">
        <f t="shared" si="72"/>
        <v>0</v>
      </c>
      <c r="IO90" s="41">
        <f t="shared" si="72"/>
        <v>0</v>
      </c>
      <c r="IP90" s="41">
        <f t="shared" si="72"/>
        <v>0</v>
      </c>
      <c r="IQ90" s="41">
        <f t="shared" si="72"/>
        <v>0</v>
      </c>
      <c r="IR90" s="41">
        <f t="shared" si="72"/>
        <v>0</v>
      </c>
      <c r="IS90" s="41">
        <f t="shared" si="72"/>
        <v>0</v>
      </c>
      <c r="IT90" s="41">
        <f t="shared" si="72"/>
        <v>0</v>
      </c>
      <c r="IU90" s="41">
        <f t="shared" si="72"/>
        <v>0</v>
      </c>
      <c r="IV90" s="41">
        <f t="shared" si="72"/>
        <v>0</v>
      </c>
      <c r="IW90" s="41">
        <f t="shared" si="72"/>
        <v>0</v>
      </c>
      <c r="IX90" s="41">
        <f t="shared" si="72"/>
        <v>0</v>
      </c>
      <c r="IY90" s="41">
        <f t="shared" si="72"/>
        <v>0</v>
      </c>
      <c r="IZ90" s="41">
        <f t="shared" si="72"/>
        <v>0</v>
      </c>
      <c r="JA90" s="41">
        <f t="shared" si="72"/>
        <v>0</v>
      </c>
      <c r="JB90" s="41">
        <f t="shared" si="72"/>
        <v>0</v>
      </c>
      <c r="JC90" s="41">
        <f t="shared" si="72"/>
        <v>0</v>
      </c>
      <c r="JD90" s="41">
        <f t="shared" si="72"/>
        <v>0</v>
      </c>
      <c r="JE90" s="41">
        <f t="shared" si="72"/>
        <v>0</v>
      </c>
      <c r="JF90" s="41">
        <f t="shared" si="72"/>
        <v>0</v>
      </c>
      <c r="JG90" s="41">
        <f t="shared" si="72"/>
        <v>0</v>
      </c>
      <c r="JH90" s="41">
        <f t="shared" si="72"/>
        <v>0</v>
      </c>
      <c r="JI90" s="41">
        <f t="shared" si="72"/>
        <v>0</v>
      </c>
      <c r="JJ90" s="41">
        <f t="shared" si="72"/>
        <v>0</v>
      </c>
      <c r="JK90" s="41">
        <f t="shared" si="72"/>
        <v>0</v>
      </c>
      <c r="JL90" s="41">
        <f t="shared" si="72"/>
        <v>0</v>
      </c>
      <c r="JM90" s="41">
        <f t="shared" si="72"/>
        <v>0</v>
      </c>
      <c r="JN90" s="41">
        <f t="shared" si="72"/>
        <v>0</v>
      </c>
      <c r="JO90" s="41">
        <f t="shared" si="72"/>
        <v>0</v>
      </c>
      <c r="JP90" s="41">
        <f t="shared" si="72"/>
        <v>0</v>
      </c>
      <c r="JQ90" s="41">
        <f t="shared" ref="JQ90:KV90" si="73">IF(JQ$7="",0,SUM(JQ91:JQ93))</f>
        <v>0</v>
      </c>
      <c r="JR90" s="41">
        <f t="shared" si="73"/>
        <v>0</v>
      </c>
      <c r="JS90" s="41">
        <f t="shared" si="73"/>
        <v>0</v>
      </c>
      <c r="JT90" s="41">
        <f t="shared" si="73"/>
        <v>0</v>
      </c>
      <c r="JU90" s="41">
        <f t="shared" si="73"/>
        <v>0</v>
      </c>
      <c r="JV90" s="41">
        <f t="shared" si="73"/>
        <v>0</v>
      </c>
      <c r="JW90" s="41">
        <f t="shared" si="73"/>
        <v>0</v>
      </c>
      <c r="JX90" s="41">
        <f t="shared" si="73"/>
        <v>0</v>
      </c>
      <c r="JY90" s="41">
        <f t="shared" si="73"/>
        <v>0</v>
      </c>
      <c r="JZ90" s="41">
        <f t="shared" si="73"/>
        <v>0</v>
      </c>
      <c r="KA90" s="41">
        <f t="shared" si="73"/>
        <v>0</v>
      </c>
      <c r="KB90" s="41">
        <f t="shared" si="73"/>
        <v>0</v>
      </c>
      <c r="KC90" s="41">
        <f t="shared" si="73"/>
        <v>0</v>
      </c>
      <c r="KD90" s="41">
        <f t="shared" si="73"/>
        <v>0</v>
      </c>
      <c r="KE90" s="41">
        <f t="shared" si="73"/>
        <v>0</v>
      </c>
      <c r="KF90" s="41">
        <f t="shared" si="73"/>
        <v>0</v>
      </c>
      <c r="KG90" s="41">
        <f t="shared" si="73"/>
        <v>0</v>
      </c>
      <c r="KH90" s="41">
        <f t="shared" si="73"/>
        <v>0</v>
      </c>
      <c r="KI90" s="41">
        <f t="shared" si="73"/>
        <v>0</v>
      </c>
      <c r="KJ90" s="41">
        <f t="shared" si="73"/>
        <v>0</v>
      </c>
      <c r="KK90" s="41">
        <f t="shared" si="73"/>
        <v>0</v>
      </c>
      <c r="KL90" s="41">
        <f t="shared" si="73"/>
        <v>0</v>
      </c>
      <c r="KM90" s="41">
        <f t="shared" si="73"/>
        <v>0</v>
      </c>
      <c r="KN90" s="41">
        <f t="shared" si="73"/>
        <v>0</v>
      </c>
      <c r="KO90" s="41">
        <f t="shared" si="73"/>
        <v>0</v>
      </c>
      <c r="KP90" s="41">
        <f t="shared" si="73"/>
        <v>0</v>
      </c>
      <c r="KQ90" s="41">
        <f t="shared" si="73"/>
        <v>0</v>
      </c>
      <c r="KR90" s="41">
        <f t="shared" si="73"/>
        <v>0</v>
      </c>
      <c r="KS90" s="41">
        <f t="shared" si="73"/>
        <v>0</v>
      </c>
      <c r="KT90" s="41">
        <f t="shared" si="73"/>
        <v>0</v>
      </c>
      <c r="KU90" s="41">
        <f t="shared" si="73"/>
        <v>0</v>
      </c>
      <c r="KV90" s="41">
        <f t="shared" si="73"/>
        <v>0</v>
      </c>
      <c r="KW90" s="3"/>
      <c r="KX90" s="3"/>
    </row>
    <row r="91" spans="1:310" x14ac:dyDescent="0.25">
      <c r="A91" s="1"/>
      <c r="B91" s="79"/>
      <c r="C91" s="79"/>
      <c r="D91" s="79"/>
      <c r="E91" s="43" t="str">
        <f>E90</f>
        <v>поступление денежных средств от паушальных взносов</v>
      </c>
      <c r="F91" s="1"/>
      <c r="G91" s="1"/>
      <c r="H91" s="11" t="str">
        <f>H90</f>
        <v>руб.</v>
      </c>
      <c r="I91" s="1"/>
      <c r="J91" s="1"/>
      <c r="K91" s="43" t="str">
        <f>справочники!$U$11</f>
        <v>постоянные-франшиза</v>
      </c>
      <c r="L91" s="1"/>
      <c r="M91" s="5"/>
      <c r="N91" s="45">
        <f>условия!$V$88</f>
        <v>1</v>
      </c>
      <c r="O91" s="19"/>
      <c r="P91" s="1"/>
      <c r="Q91" s="1"/>
      <c r="R91" s="45">
        <f t="shared" ref="R91:R92" si="74">SUMIFS($T91:$KW91,$T$1:$KW$1,"&gt;="&amp;1,$T$1:$KW$1,"&lt;="&amp;MAX($1:$1))</f>
        <v>67500000</v>
      </c>
      <c r="S91" s="1"/>
      <c r="T91" s="1"/>
      <c r="U91" s="40">
        <f>IF(U$7="",0,IF(U$1=MAX($1:$1),$R80-SUM($T91:T91),IF(U$1=1,SUMIFS(80:80,$1:$1,"&gt;="&amp;1,$1:$1,"&lt;="&amp;INT(-$N91/30))+(-$N91/30-INT(-$N91/30))*SUMIFS(80:80,$1:$1,INT(-$N91/30)+1),0)+(-$N91/30-INT(-$N91/30))*SUMIFS(80:80,$1:$1,U$1+INT(-$N91/30)+1)+(INT(-$N91/30)+1--$N91/30)*SUMIFS(80:80,$1:$1,U$1+INT(-$N91/30))))</f>
        <v>1305000</v>
      </c>
      <c r="V91" s="40">
        <f>IF(V$7="",0,IF(V$1=MAX($1:$1),$R80-SUM($T91:U91),IF(V$1=1,SUMIFS(80:80,$1:$1,"&gt;="&amp;1,$1:$1,"&lt;="&amp;INT(-$N91/30))+(-$N91/30-INT(-$N91/30))*SUMIFS(80:80,$1:$1,INT(-$N91/30)+1),0)+(-$N91/30-INT(-$N91/30))*SUMIFS(80:80,$1:$1,V$1+INT(-$N91/30)+1)+(INT(-$N91/30)+1--$N91/30)*SUMIFS(80:80,$1:$1,V$1+INT(-$N91/30))))</f>
        <v>1458750</v>
      </c>
      <c r="W91" s="40">
        <f>IF(W$7="",0,IF(W$1=MAX($1:$1),$R80-SUM($T91:V91),IF(W$1=1,SUMIFS(80:80,$1:$1,"&gt;="&amp;1,$1:$1,"&lt;="&amp;INT(-$N91/30))+(-$N91/30-INT(-$N91/30))*SUMIFS(80:80,$1:$1,INT(-$N91/30)+1),0)+(-$N91/30-INT(-$N91/30))*SUMIFS(80:80,$1:$1,W$1+INT(-$N91/30)+1)+(INT(-$N91/30)+1--$N91/30)*SUMIFS(80:80,$1:$1,W$1+INT(-$N91/30))))</f>
        <v>1571250</v>
      </c>
      <c r="X91" s="40">
        <f>IF(X$7="",0,IF(X$1=MAX($1:$1),$R80-SUM($T91:W91),IF(X$1=1,SUMIFS(80:80,$1:$1,"&gt;="&amp;1,$1:$1,"&lt;="&amp;INT(-$N91/30))+(-$N91/30-INT(-$N91/30))*SUMIFS(80:80,$1:$1,INT(-$N91/30)+1),0)+(-$N91/30-INT(-$N91/30))*SUMIFS(80:80,$1:$1,X$1+INT(-$N91/30)+1)+(INT(-$N91/30)+1--$N91/30)*SUMIFS(80:80,$1:$1,X$1+INT(-$N91/30))))</f>
        <v>1683750</v>
      </c>
      <c r="Y91" s="40">
        <f>IF(Y$7="",0,IF(Y$1=MAX($1:$1),$R80-SUM($T91:X91),IF(Y$1=1,SUMIFS(80:80,$1:$1,"&gt;="&amp;1,$1:$1,"&lt;="&amp;INT(-$N91/30))+(-$N91/30-INT(-$N91/30))*SUMIFS(80:80,$1:$1,INT(-$N91/30)+1),0)+(-$N91/30-INT(-$N91/30))*SUMIFS(80:80,$1:$1,Y$1+INT(-$N91/30)+1)+(INT(-$N91/30)+1--$N91/30)*SUMIFS(80:80,$1:$1,Y$1+INT(-$N91/30))))</f>
        <v>1796250</v>
      </c>
      <c r="Z91" s="40">
        <f>IF(Z$7="",0,IF(Z$1=MAX($1:$1),$R80-SUM($T91:Y91),IF(Z$1=1,SUMIFS(80:80,$1:$1,"&gt;="&amp;1,$1:$1,"&lt;="&amp;INT(-$N91/30))+(-$N91/30-INT(-$N91/30))*SUMIFS(80:80,$1:$1,INT(-$N91/30)+1),0)+(-$N91/30-INT(-$N91/30))*SUMIFS(80:80,$1:$1,Z$1+INT(-$N91/30)+1)+(INT(-$N91/30)+1--$N91/30)*SUMIFS(80:80,$1:$1,Z$1+INT(-$N91/30))))</f>
        <v>1908750</v>
      </c>
      <c r="AA91" s="40">
        <f>IF(AA$7="",0,IF(AA$1=MAX($1:$1),$R80-SUM($T91:Z91),IF(AA$1=1,SUMIFS(80:80,$1:$1,"&gt;="&amp;1,$1:$1,"&lt;="&amp;INT(-$N91/30))+(-$N91/30-INT(-$N91/30))*SUMIFS(80:80,$1:$1,INT(-$N91/30)+1),0)+(-$N91/30-INT(-$N91/30))*SUMIFS(80:80,$1:$1,AA$1+INT(-$N91/30)+1)+(INT(-$N91/30)+1--$N91/30)*SUMIFS(80:80,$1:$1,AA$1+INT(-$N91/30))))</f>
        <v>2021250</v>
      </c>
      <c r="AB91" s="40">
        <f>IF(AB$7="",0,IF(AB$1=MAX($1:$1),$R80-SUM($T91:AA91),IF(AB$1=1,SUMIFS(80:80,$1:$1,"&gt;="&amp;1,$1:$1,"&lt;="&amp;INT(-$N91/30))+(-$N91/30-INT(-$N91/30))*SUMIFS(80:80,$1:$1,INT(-$N91/30)+1),0)+(-$N91/30-INT(-$N91/30))*SUMIFS(80:80,$1:$1,AB$1+INT(-$N91/30)+1)+(INT(-$N91/30)+1--$N91/30)*SUMIFS(80:80,$1:$1,AB$1+INT(-$N91/30))))</f>
        <v>2133750</v>
      </c>
      <c r="AC91" s="40">
        <f>IF(AC$7="",0,IF(AC$1=MAX($1:$1),$R80-SUM($T91:AB91),IF(AC$1=1,SUMIFS(80:80,$1:$1,"&gt;="&amp;1,$1:$1,"&lt;="&amp;INT(-$N91/30))+(-$N91/30-INT(-$N91/30))*SUMIFS(80:80,$1:$1,INT(-$N91/30)+1),0)+(-$N91/30-INT(-$N91/30))*SUMIFS(80:80,$1:$1,AC$1+INT(-$N91/30)+1)+(INT(-$N91/30)+1--$N91/30)*SUMIFS(80:80,$1:$1,AC$1+INT(-$N91/30))))</f>
        <v>2246250</v>
      </c>
      <c r="AD91" s="40">
        <f>IF(AD$7="",0,IF(AD$1=MAX($1:$1),$R80-SUM($T91:AC91),IF(AD$1=1,SUMIFS(80:80,$1:$1,"&gt;="&amp;1,$1:$1,"&lt;="&amp;INT(-$N91/30))+(-$N91/30-INT(-$N91/30))*SUMIFS(80:80,$1:$1,INT(-$N91/30)+1),0)+(-$N91/30-INT(-$N91/30))*SUMIFS(80:80,$1:$1,AD$1+INT(-$N91/30)+1)+(INT(-$N91/30)+1--$N91/30)*SUMIFS(80:80,$1:$1,AD$1+INT(-$N91/30))))</f>
        <v>2358750</v>
      </c>
      <c r="AE91" s="40">
        <f>IF(AE$7="",0,IF(AE$1=MAX($1:$1),$R80-SUM($T91:AD91),IF(AE$1=1,SUMIFS(80:80,$1:$1,"&gt;="&amp;1,$1:$1,"&lt;="&amp;INT(-$N91/30))+(-$N91/30-INT(-$N91/30))*SUMIFS(80:80,$1:$1,INT(-$N91/30)+1),0)+(-$N91/30-INT(-$N91/30))*SUMIFS(80:80,$1:$1,AE$1+INT(-$N91/30)+1)+(INT(-$N91/30)+1--$N91/30)*SUMIFS(80:80,$1:$1,AE$1+INT(-$N91/30))))</f>
        <v>2471250</v>
      </c>
      <c r="AF91" s="40">
        <f>IF(AF$7="",0,IF(AF$1=MAX($1:$1),$R80-SUM($T91:AE91),IF(AF$1=1,SUMIFS(80:80,$1:$1,"&gt;="&amp;1,$1:$1,"&lt;="&amp;INT(-$N91/30))+(-$N91/30-INT(-$N91/30))*SUMIFS(80:80,$1:$1,INT(-$N91/30)+1),0)+(-$N91/30-INT(-$N91/30))*SUMIFS(80:80,$1:$1,AF$1+INT(-$N91/30)+1)+(INT(-$N91/30)+1--$N91/30)*SUMIFS(80:80,$1:$1,AF$1+INT(-$N91/30))))</f>
        <v>2583750</v>
      </c>
      <c r="AG91" s="40">
        <f>IF(AG$7="",0,IF(AG$1=MAX($1:$1),$R80-SUM($T91:AF91),IF(AG$1=1,SUMIFS(80:80,$1:$1,"&gt;="&amp;1,$1:$1,"&lt;="&amp;INT(-$N91/30))+(-$N91/30-INT(-$N91/30))*SUMIFS(80:80,$1:$1,INT(-$N91/30)+1),0)+(-$N91/30-INT(-$N91/30))*SUMIFS(80:80,$1:$1,AG$1+INT(-$N91/30)+1)+(INT(-$N91/30)+1--$N91/30)*SUMIFS(80:80,$1:$1,AG$1+INT(-$N91/30))))</f>
        <v>2696250</v>
      </c>
      <c r="AH91" s="40">
        <f>IF(AH$7="",0,IF(AH$1=MAX($1:$1),$R80-SUM($T91:AG91),IF(AH$1=1,SUMIFS(80:80,$1:$1,"&gt;="&amp;1,$1:$1,"&lt;="&amp;INT(-$N91/30))+(-$N91/30-INT(-$N91/30))*SUMIFS(80:80,$1:$1,INT(-$N91/30)+1),0)+(-$N91/30-INT(-$N91/30))*SUMIFS(80:80,$1:$1,AH$1+INT(-$N91/30)+1)+(INT(-$N91/30)+1--$N91/30)*SUMIFS(80:80,$1:$1,AH$1+INT(-$N91/30))))</f>
        <v>2808750</v>
      </c>
      <c r="AI91" s="40">
        <f>IF(AI$7="",0,IF(AI$1=MAX($1:$1),$R80-SUM($T91:AH91),IF(AI$1=1,SUMIFS(80:80,$1:$1,"&gt;="&amp;1,$1:$1,"&lt;="&amp;INT(-$N91/30))+(-$N91/30-INT(-$N91/30))*SUMIFS(80:80,$1:$1,INT(-$N91/30)+1),0)+(-$N91/30-INT(-$N91/30))*SUMIFS(80:80,$1:$1,AI$1+INT(-$N91/30)+1)+(INT(-$N91/30)+1--$N91/30)*SUMIFS(80:80,$1:$1,AI$1+INT(-$N91/30))))</f>
        <v>2921250</v>
      </c>
      <c r="AJ91" s="40">
        <f>IF(AJ$7="",0,IF(AJ$1=MAX($1:$1),$R80-SUM($T91:AI91),IF(AJ$1=1,SUMIFS(80:80,$1:$1,"&gt;="&amp;1,$1:$1,"&lt;="&amp;INT(-$N91/30))+(-$N91/30-INT(-$N91/30))*SUMIFS(80:80,$1:$1,INT(-$N91/30)+1),0)+(-$N91/30-INT(-$N91/30))*SUMIFS(80:80,$1:$1,AJ$1+INT(-$N91/30)+1)+(INT(-$N91/30)+1--$N91/30)*SUMIFS(80:80,$1:$1,AJ$1+INT(-$N91/30))))</f>
        <v>3033750</v>
      </c>
      <c r="AK91" s="40">
        <f>IF(AK$7="",0,IF(AK$1=MAX($1:$1),$R80-SUM($T91:AJ91),IF(AK$1=1,SUMIFS(80:80,$1:$1,"&gt;="&amp;1,$1:$1,"&lt;="&amp;INT(-$N91/30))+(-$N91/30-INT(-$N91/30))*SUMIFS(80:80,$1:$1,INT(-$N91/30)+1),0)+(-$N91/30-INT(-$N91/30))*SUMIFS(80:80,$1:$1,AK$1+INT(-$N91/30)+1)+(INT(-$N91/30)+1--$N91/30)*SUMIFS(80:80,$1:$1,AK$1+INT(-$N91/30))))</f>
        <v>3146250</v>
      </c>
      <c r="AL91" s="40">
        <f>IF(AL$7="",0,IF(AL$1=MAX($1:$1),$R80-SUM($T91:AK91),IF(AL$1=1,SUMIFS(80:80,$1:$1,"&gt;="&amp;1,$1:$1,"&lt;="&amp;INT(-$N91/30))+(-$N91/30-INT(-$N91/30))*SUMIFS(80:80,$1:$1,INT(-$N91/30)+1),0)+(-$N91/30-INT(-$N91/30))*SUMIFS(80:80,$1:$1,AL$1+INT(-$N91/30)+1)+(INT(-$N91/30)+1--$N91/30)*SUMIFS(80:80,$1:$1,AL$1+INT(-$N91/30))))</f>
        <v>3258750</v>
      </c>
      <c r="AM91" s="40">
        <f>IF(AM$7="",0,IF(AM$1=MAX($1:$1),$R80-SUM($T91:AL91),IF(AM$1=1,SUMIFS(80:80,$1:$1,"&gt;="&amp;1,$1:$1,"&lt;="&amp;INT(-$N91/30))+(-$N91/30-INT(-$N91/30))*SUMIFS(80:80,$1:$1,INT(-$N91/30)+1),0)+(-$N91/30-INT(-$N91/30))*SUMIFS(80:80,$1:$1,AM$1+INT(-$N91/30)+1)+(INT(-$N91/30)+1--$N91/30)*SUMIFS(80:80,$1:$1,AM$1+INT(-$N91/30))))</f>
        <v>3371250</v>
      </c>
      <c r="AN91" s="40">
        <f>IF(AN$7="",0,IF(AN$1=MAX($1:$1),$R80-SUM($T91:AM91),IF(AN$1=1,SUMIFS(80:80,$1:$1,"&gt;="&amp;1,$1:$1,"&lt;="&amp;INT(-$N91/30))+(-$N91/30-INT(-$N91/30))*SUMIFS(80:80,$1:$1,INT(-$N91/30)+1),0)+(-$N91/30-INT(-$N91/30))*SUMIFS(80:80,$1:$1,AN$1+INT(-$N91/30)+1)+(INT(-$N91/30)+1--$N91/30)*SUMIFS(80:80,$1:$1,AN$1+INT(-$N91/30))))</f>
        <v>3483750</v>
      </c>
      <c r="AO91" s="40">
        <f>IF(AO$7="",0,IF(AO$1=MAX($1:$1),$R80-SUM($T91:AN91),IF(AO$1=1,SUMIFS(80:80,$1:$1,"&gt;="&amp;1,$1:$1,"&lt;="&amp;INT(-$N91/30))+(-$N91/30-INT(-$N91/30))*SUMIFS(80:80,$1:$1,INT(-$N91/30)+1),0)+(-$N91/30-INT(-$N91/30))*SUMIFS(80:80,$1:$1,AO$1+INT(-$N91/30)+1)+(INT(-$N91/30)+1--$N91/30)*SUMIFS(80:80,$1:$1,AO$1+INT(-$N91/30))))</f>
        <v>3596250</v>
      </c>
      <c r="AP91" s="40">
        <f>IF(AP$7="",0,IF(AP$1=MAX($1:$1),$R80-SUM($T91:AO91),IF(AP$1=1,SUMIFS(80:80,$1:$1,"&gt;="&amp;1,$1:$1,"&lt;="&amp;INT(-$N91/30))+(-$N91/30-INT(-$N91/30))*SUMIFS(80:80,$1:$1,INT(-$N91/30)+1),0)+(-$N91/30-INT(-$N91/30))*SUMIFS(80:80,$1:$1,AP$1+INT(-$N91/30)+1)+(INT(-$N91/30)+1--$N91/30)*SUMIFS(80:80,$1:$1,AP$1+INT(-$N91/30))))</f>
        <v>3708750</v>
      </c>
      <c r="AQ91" s="40">
        <f>IF(AQ$7="",0,IF(AQ$1=MAX($1:$1),$R80-SUM($T91:AP91),IF(AQ$1=1,SUMIFS(80:80,$1:$1,"&gt;="&amp;1,$1:$1,"&lt;="&amp;INT(-$N91/30))+(-$N91/30-INT(-$N91/30))*SUMIFS(80:80,$1:$1,INT(-$N91/30)+1),0)+(-$N91/30-INT(-$N91/30))*SUMIFS(80:80,$1:$1,AQ$1+INT(-$N91/30)+1)+(INT(-$N91/30)+1--$N91/30)*SUMIFS(80:80,$1:$1,AQ$1+INT(-$N91/30))))</f>
        <v>3821250</v>
      </c>
      <c r="AR91" s="40">
        <f>IF(AR$7="",0,IF(AR$1=MAX($1:$1),$R80-SUM($T91:AQ91),IF(AR$1=1,SUMIFS(80:80,$1:$1,"&gt;="&amp;1,$1:$1,"&lt;="&amp;INT(-$N91/30))+(-$N91/30-INT(-$N91/30))*SUMIFS(80:80,$1:$1,INT(-$N91/30)+1),0)+(-$N91/30-INT(-$N91/30))*SUMIFS(80:80,$1:$1,AR$1+INT(-$N91/30)+1)+(INT(-$N91/30)+1--$N91/30)*SUMIFS(80:80,$1:$1,AR$1+INT(-$N91/30))))</f>
        <v>3933750</v>
      </c>
      <c r="AS91" s="40">
        <f>IF(AS$7="",0,IF(AS$1=MAX($1:$1),$R80-SUM($T91:AR91),IF(AS$1=1,SUMIFS(80:80,$1:$1,"&gt;="&amp;1,$1:$1,"&lt;="&amp;INT(-$N91/30))+(-$N91/30-INT(-$N91/30))*SUMIFS(80:80,$1:$1,INT(-$N91/30)+1),0)+(-$N91/30-INT(-$N91/30))*SUMIFS(80:80,$1:$1,AS$1+INT(-$N91/30)+1)+(INT(-$N91/30)+1--$N91/30)*SUMIFS(80:80,$1:$1,AS$1+INT(-$N91/30))))</f>
        <v>4181250</v>
      </c>
      <c r="AT91" s="40">
        <f>IF(AT$7="",0,IF(AT$1=MAX($1:$1),$R80-SUM($T91:AS91),IF(AT$1=1,SUMIFS(80:80,$1:$1,"&gt;="&amp;1,$1:$1,"&lt;="&amp;INT(-$N91/30))+(-$N91/30-INT(-$N91/30))*SUMIFS(80:80,$1:$1,INT(-$N91/30)+1),0)+(-$N91/30-INT(-$N91/30))*SUMIFS(80:80,$1:$1,AT$1+INT(-$N91/30)+1)+(INT(-$N91/30)+1--$N91/30)*SUMIFS(80:80,$1:$1,AT$1+INT(-$N91/30))))</f>
        <v>0</v>
      </c>
      <c r="AU91" s="40">
        <f>IF(AU$7="",0,IF(AU$1=MAX($1:$1),$R80-SUM($T91:AT91),IF(AU$1=1,SUMIFS(80:80,$1:$1,"&gt;="&amp;1,$1:$1,"&lt;="&amp;INT(-$N91/30))+(-$N91/30-INT(-$N91/30))*SUMIFS(80:80,$1:$1,INT(-$N91/30)+1),0)+(-$N91/30-INT(-$N91/30))*SUMIFS(80:80,$1:$1,AU$1+INT(-$N91/30)+1)+(INT(-$N91/30)+1--$N91/30)*SUMIFS(80:80,$1:$1,AU$1+INT(-$N91/30))))</f>
        <v>0</v>
      </c>
      <c r="AV91" s="40">
        <f>IF(AV$7="",0,IF(AV$1=MAX($1:$1),$R80-SUM($T91:AU91),IF(AV$1=1,SUMIFS(80:80,$1:$1,"&gt;="&amp;1,$1:$1,"&lt;="&amp;INT(-$N91/30))+(-$N91/30-INT(-$N91/30))*SUMIFS(80:80,$1:$1,INT(-$N91/30)+1),0)+(-$N91/30-INT(-$N91/30))*SUMIFS(80:80,$1:$1,AV$1+INT(-$N91/30)+1)+(INT(-$N91/30)+1--$N91/30)*SUMIFS(80:80,$1:$1,AV$1+INT(-$N91/30))))</f>
        <v>0</v>
      </c>
      <c r="AW91" s="40">
        <f>IF(AW$7="",0,IF(AW$1=MAX($1:$1),$R80-SUM($T91:AV91),IF(AW$1=1,SUMIFS(80:80,$1:$1,"&gt;="&amp;1,$1:$1,"&lt;="&amp;INT(-$N91/30))+(-$N91/30-INT(-$N91/30))*SUMIFS(80:80,$1:$1,INT(-$N91/30)+1),0)+(-$N91/30-INT(-$N91/30))*SUMIFS(80:80,$1:$1,AW$1+INT(-$N91/30)+1)+(INT(-$N91/30)+1--$N91/30)*SUMIFS(80:80,$1:$1,AW$1+INT(-$N91/30))))</f>
        <v>0</v>
      </c>
      <c r="AX91" s="40">
        <f>IF(AX$7="",0,IF(AX$1=MAX($1:$1),$R80-SUM($T91:AW91),IF(AX$1=1,SUMIFS(80:80,$1:$1,"&gt;="&amp;1,$1:$1,"&lt;="&amp;INT(-$N91/30))+(-$N91/30-INT(-$N91/30))*SUMIFS(80:80,$1:$1,INT(-$N91/30)+1),0)+(-$N91/30-INT(-$N91/30))*SUMIFS(80:80,$1:$1,AX$1+INT(-$N91/30)+1)+(INT(-$N91/30)+1--$N91/30)*SUMIFS(80:80,$1:$1,AX$1+INT(-$N91/30))))</f>
        <v>0</v>
      </c>
      <c r="AY91" s="40">
        <f>IF(AY$7="",0,IF(AY$1=MAX($1:$1),$R80-SUM($T91:AX91),IF(AY$1=1,SUMIFS(80:80,$1:$1,"&gt;="&amp;1,$1:$1,"&lt;="&amp;INT(-$N91/30))+(-$N91/30-INT(-$N91/30))*SUMIFS(80:80,$1:$1,INT(-$N91/30)+1),0)+(-$N91/30-INT(-$N91/30))*SUMIFS(80:80,$1:$1,AY$1+INT(-$N91/30)+1)+(INT(-$N91/30)+1--$N91/30)*SUMIFS(80:80,$1:$1,AY$1+INT(-$N91/30))))</f>
        <v>0</v>
      </c>
      <c r="AZ91" s="40">
        <f>IF(AZ$7="",0,IF(AZ$1=MAX($1:$1),$R80-SUM($T91:AY91),IF(AZ$1=1,SUMIFS(80:80,$1:$1,"&gt;="&amp;1,$1:$1,"&lt;="&amp;INT(-$N91/30))+(-$N91/30-INT(-$N91/30))*SUMIFS(80:80,$1:$1,INT(-$N91/30)+1),0)+(-$N91/30-INT(-$N91/30))*SUMIFS(80:80,$1:$1,AZ$1+INT(-$N91/30)+1)+(INT(-$N91/30)+1--$N91/30)*SUMIFS(80:80,$1:$1,AZ$1+INT(-$N91/30))))</f>
        <v>0</v>
      </c>
      <c r="BA91" s="40">
        <f>IF(BA$7="",0,IF(BA$1=MAX($1:$1),$R80-SUM($T91:AZ91),IF(BA$1=1,SUMIFS(80:80,$1:$1,"&gt;="&amp;1,$1:$1,"&lt;="&amp;INT(-$N91/30))+(-$N91/30-INT(-$N91/30))*SUMIFS(80:80,$1:$1,INT(-$N91/30)+1),0)+(-$N91/30-INT(-$N91/30))*SUMIFS(80:80,$1:$1,BA$1+INT(-$N91/30)+1)+(INT(-$N91/30)+1--$N91/30)*SUMIFS(80:80,$1:$1,BA$1+INT(-$N91/30))))</f>
        <v>0</v>
      </c>
      <c r="BB91" s="40">
        <f>IF(BB$7="",0,IF(BB$1=MAX($1:$1),$R80-SUM($T91:BA91),IF(BB$1=1,SUMIFS(80:80,$1:$1,"&gt;="&amp;1,$1:$1,"&lt;="&amp;INT(-$N91/30))+(-$N91/30-INT(-$N91/30))*SUMIFS(80:80,$1:$1,INT(-$N91/30)+1),0)+(-$N91/30-INT(-$N91/30))*SUMIFS(80:80,$1:$1,BB$1+INT(-$N91/30)+1)+(INT(-$N91/30)+1--$N91/30)*SUMIFS(80:80,$1:$1,BB$1+INT(-$N91/30))))</f>
        <v>0</v>
      </c>
      <c r="BC91" s="40">
        <f>IF(BC$7="",0,IF(BC$1=MAX($1:$1),$R80-SUM($T91:BB91),IF(BC$1=1,SUMIFS(80:80,$1:$1,"&gt;="&amp;1,$1:$1,"&lt;="&amp;INT(-$N91/30))+(-$N91/30-INT(-$N91/30))*SUMIFS(80:80,$1:$1,INT(-$N91/30)+1),0)+(-$N91/30-INT(-$N91/30))*SUMIFS(80:80,$1:$1,BC$1+INT(-$N91/30)+1)+(INT(-$N91/30)+1--$N91/30)*SUMIFS(80:80,$1:$1,BC$1+INT(-$N91/30))))</f>
        <v>0</v>
      </c>
      <c r="BD91" s="40">
        <f>IF(BD$7="",0,IF(BD$1=MAX($1:$1),$R80-SUM($T91:BC91),IF(BD$1=1,SUMIFS(80:80,$1:$1,"&gt;="&amp;1,$1:$1,"&lt;="&amp;INT(-$N91/30))+(-$N91/30-INT(-$N91/30))*SUMIFS(80:80,$1:$1,INT(-$N91/30)+1),0)+(-$N91/30-INT(-$N91/30))*SUMIFS(80:80,$1:$1,BD$1+INT(-$N91/30)+1)+(INT(-$N91/30)+1--$N91/30)*SUMIFS(80:80,$1:$1,BD$1+INT(-$N91/30))))</f>
        <v>0</v>
      </c>
      <c r="BE91" s="40">
        <f>IF(BE$7="",0,IF(BE$1=MAX($1:$1),$R80-SUM($T91:BD91),IF(BE$1=1,SUMIFS(80:80,$1:$1,"&gt;="&amp;1,$1:$1,"&lt;="&amp;INT(-$N91/30))+(-$N91/30-INT(-$N91/30))*SUMIFS(80:80,$1:$1,INT(-$N91/30)+1),0)+(-$N91/30-INT(-$N91/30))*SUMIFS(80:80,$1:$1,BE$1+INT(-$N91/30)+1)+(INT(-$N91/30)+1--$N91/30)*SUMIFS(80:80,$1:$1,BE$1+INT(-$N91/30))))</f>
        <v>0</v>
      </c>
      <c r="BF91" s="40">
        <f>IF(BF$7="",0,IF(BF$1=MAX($1:$1),$R80-SUM($T91:BE91),IF(BF$1=1,SUMIFS(80:80,$1:$1,"&gt;="&amp;1,$1:$1,"&lt;="&amp;INT(-$N91/30))+(-$N91/30-INT(-$N91/30))*SUMIFS(80:80,$1:$1,INT(-$N91/30)+1),0)+(-$N91/30-INT(-$N91/30))*SUMIFS(80:80,$1:$1,BF$1+INT(-$N91/30)+1)+(INT(-$N91/30)+1--$N91/30)*SUMIFS(80:80,$1:$1,BF$1+INT(-$N91/30))))</f>
        <v>0</v>
      </c>
      <c r="BG91" s="40">
        <f>IF(BG$7="",0,IF(BG$1=MAX($1:$1),$R80-SUM($T91:BF91),IF(BG$1=1,SUMIFS(80:80,$1:$1,"&gt;="&amp;1,$1:$1,"&lt;="&amp;INT(-$N91/30))+(-$N91/30-INT(-$N91/30))*SUMIFS(80:80,$1:$1,INT(-$N91/30)+1),0)+(-$N91/30-INT(-$N91/30))*SUMIFS(80:80,$1:$1,BG$1+INT(-$N91/30)+1)+(INT(-$N91/30)+1--$N91/30)*SUMIFS(80:80,$1:$1,BG$1+INT(-$N91/30))))</f>
        <v>0</v>
      </c>
      <c r="BH91" s="40">
        <f>IF(BH$7="",0,IF(BH$1=MAX($1:$1),$R80-SUM($T91:BG91),IF(BH$1=1,SUMIFS(80:80,$1:$1,"&gt;="&amp;1,$1:$1,"&lt;="&amp;INT(-$N91/30))+(-$N91/30-INT(-$N91/30))*SUMIFS(80:80,$1:$1,INT(-$N91/30)+1),0)+(-$N91/30-INT(-$N91/30))*SUMIFS(80:80,$1:$1,BH$1+INT(-$N91/30)+1)+(INT(-$N91/30)+1--$N91/30)*SUMIFS(80:80,$1:$1,BH$1+INT(-$N91/30))))</f>
        <v>0</v>
      </c>
      <c r="BI91" s="40">
        <f>IF(BI$7="",0,IF(BI$1=MAX($1:$1),$R80-SUM($T91:BH91),IF(BI$1=1,SUMIFS(80:80,$1:$1,"&gt;="&amp;1,$1:$1,"&lt;="&amp;INT(-$N91/30))+(-$N91/30-INT(-$N91/30))*SUMIFS(80:80,$1:$1,INT(-$N91/30)+1),0)+(-$N91/30-INT(-$N91/30))*SUMIFS(80:80,$1:$1,BI$1+INT(-$N91/30)+1)+(INT(-$N91/30)+1--$N91/30)*SUMIFS(80:80,$1:$1,BI$1+INT(-$N91/30))))</f>
        <v>0</v>
      </c>
      <c r="BJ91" s="40">
        <f>IF(BJ$7="",0,IF(BJ$1=MAX($1:$1),$R80-SUM($T91:BI91),IF(BJ$1=1,SUMIFS(80:80,$1:$1,"&gt;="&amp;1,$1:$1,"&lt;="&amp;INT(-$N91/30))+(-$N91/30-INT(-$N91/30))*SUMIFS(80:80,$1:$1,INT(-$N91/30)+1),0)+(-$N91/30-INT(-$N91/30))*SUMIFS(80:80,$1:$1,BJ$1+INT(-$N91/30)+1)+(INT(-$N91/30)+1--$N91/30)*SUMIFS(80:80,$1:$1,BJ$1+INT(-$N91/30))))</f>
        <v>0</v>
      </c>
      <c r="BK91" s="40">
        <f>IF(BK$7="",0,IF(BK$1=MAX($1:$1),$R80-SUM($T91:BJ91),IF(BK$1=1,SUMIFS(80:80,$1:$1,"&gt;="&amp;1,$1:$1,"&lt;="&amp;INT(-$N91/30))+(-$N91/30-INT(-$N91/30))*SUMIFS(80:80,$1:$1,INT(-$N91/30)+1),0)+(-$N91/30-INT(-$N91/30))*SUMIFS(80:80,$1:$1,BK$1+INT(-$N91/30)+1)+(INT(-$N91/30)+1--$N91/30)*SUMIFS(80:80,$1:$1,BK$1+INT(-$N91/30))))</f>
        <v>0</v>
      </c>
      <c r="BL91" s="40">
        <f>IF(BL$7="",0,IF(BL$1=MAX($1:$1),$R80-SUM($T91:BK91),IF(BL$1=1,SUMIFS(80:80,$1:$1,"&gt;="&amp;1,$1:$1,"&lt;="&amp;INT(-$N91/30))+(-$N91/30-INT(-$N91/30))*SUMIFS(80:80,$1:$1,INT(-$N91/30)+1),0)+(-$N91/30-INT(-$N91/30))*SUMIFS(80:80,$1:$1,BL$1+INT(-$N91/30)+1)+(INT(-$N91/30)+1--$N91/30)*SUMIFS(80:80,$1:$1,BL$1+INT(-$N91/30))))</f>
        <v>0</v>
      </c>
      <c r="BM91" s="40">
        <f>IF(BM$7="",0,IF(BM$1=MAX($1:$1),$R80-SUM($T91:BL91),IF(BM$1=1,SUMIFS(80:80,$1:$1,"&gt;="&amp;1,$1:$1,"&lt;="&amp;INT(-$N91/30))+(-$N91/30-INT(-$N91/30))*SUMIFS(80:80,$1:$1,INT(-$N91/30)+1),0)+(-$N91/30-INT(-$N91/30))*SUMIFS(80:80,$1:$1,BM$1+INT(-$N91/30)+1)+(INT(-$N91/30)+1--$N91/30)*SUMIFS(80:80,$1:$1,BM$1+INT(-$N91/30))))</f>
        <v>0</v>
      </c>
      <c r="BN91" s="40">
        <f>IF(BN$7="",0,IF(BN$1=MAX($1:$1),$R80-SUM($T91:BM91),IF(BN$1=1,SUMIFS(80:80,$1:$1,"&gt;="&amp;1,$1:$1,"&lt;="&amp;INT(-$N91/30))+(-$N91/30-INT(-$N91/30))*SUMIFS(80:80,$1:$1,INT(-$N91/30)+1),0)+(-$N91/30-INT(-$N91/30))*SUMIFS(80:80,$1:$1,BN$1+INT(-$N91/30)+1)+(INT(-$N91/30)+1--$N91/30)*SUMIFS(80:80,$1:$1,BN$1+INT(-$N91/30))))</f>
        <v>0</v>
      </c>
      <c r="BO91" s="40">
        <f>IF(BO$7="",0,IF(BO$1=MAX($1:$1),$R80-SUM($T91:BN91),IF(BO$1=1,SUMIFS(80:80,$1:$1,"&gt;="&amp;1,$1:$1,"&lt;="&amp;INT(-$N91/30))+(-$N91/30-INT(-$N91/30))*SUMIFS(80:80,$1:$1,INT(-$N91/30)+1),0)+(-$N91/30-INT(-$N91/30))*SUMIFS(80:80,$1:$1,BO$1+INT(-$N91/30)+1)+(INT(-$N91/30)+1--$N91/30)*SUMIFS(80:80,$1:$1,BO$1+INT(-$N91/30))))</f>
        <v>0</v>
      </c>
      <c r="BP91" s="40">
        <f>IF(BP$7="",0,IF(BP$1=MAX($1:$1),$R80-SUM($T91:BO91),IF(BP$1=1,SUMIFS(80:80,$1:$1,"&gt;="&amp;1,$1:$1,"&lt;="&amp;INT(-$N91/30))+(-$N91/30-INT(-$N91/30))*SUMIFS(80:80,$1:$1,INT(-$N91/30)+1),0)+(-$N91/30-INT(-$N91/30))*SUMIFS(80:80,$1:$1,BP$1+INT(-$N91/30)+1)+(INT(-$N91/30)+1--$N91/30)*SUMIFS(80:80,$1:$1,BP$1+INT(-$N91/30))))</f>
        <v>0</v>
      </c>
      <c r="BQ91" s="40">
        <f>IF(BQ$7="",0,IF(BQ$1=MAX($1:$1),$R80-SUM($T91:BP91),IF(BQ$1=1,SUMIFS(80:80,$1:$1,"&gt;="&amp;1,$1:$1,"&lt;="&amp;INT(-$N91/30))+(-$N91/30-INT(-$N91/30))*SUMIFS(80:80,$1:$1,INT(-$N91/30)+1),0)+(-$N91/30-INT(-$N91/30))*SUMIFS(80:80,$1:$1,BQ$1+INT(-$N91/30)+1)+(INT(-$N91/30)+1--$N91/30)*SUMIFS(80:80,$1:$1,BQ$1+INT(-$N91/30))))</f>
        <v>0</v>
      </c>
      <c r="BR91" s="40">
        <f>IF(BR$7="",0,IF(BR$1=MAX($1:$1),$R80-SUM($T91:BQ91),IF(BR$1=1,SUMIFS(80:80,$1:$1,"&gt;="&amp;1,$1:$1,"&lt;="&amp;INT(-$N91/30))+(-$N91/30-INT(-$N91/30))*SUMIFS(80:80,$1:$1,INT(-$N91/30)+1),0)+(-$N91/30-INT(-$N91/30))*SUMIFS(80:80,$1:$1,BR$1+INT(-$N91/30)+1)+(INT(-$N91/30)+1--$N91/30)*SUMIFS(80:80,$1:$1,BR$1+INT(-$N91/30))))</f>
        <v>0</v>
      </c>
      <c r="BS91" s="40">
        <f>IF(BS$7="",0,IF(BS$1=MAX($1:$1),$R80-SUM($T91:BR91),IF(BS$1=1,SUMIFS(80:80,$1:$1,"&gt;="&amp;1,$1:$1,"&lt;="&amp;INT(-$N91/30))+(-$N91/30-INT(-$N91/30))*SUMIFS(80:80,$1:$1,INT(-$N91/30)+1),0)+(-$N91/30-INT(-$N91/30))*SUMIFS(80:80,$1:$1,BS$1+INT(-$N91/30)+1)+(INT(-$N91/30)+1--$N91/30)*SUMIFS(80:80,$1:$1,BS$1+INT(-$N91/30))))</f>
        <v>0</v>
      </c>
      <c r="BT91" s="40">
        <f>IF(BT$7="",0,IF(BT$1=MAX($1:$1),$R80-SUM($T91:BS91),IF(BT$1=1,SUMIFS(80:80,$1:$1,"&gt;="&amp;1,$1:$1,"&lt;="&amp;INT(-$N91/30))+(-$N91/30-INT(-$N91/30))*SUMIFS(80:80,$1:$1,INT(-$N91/30)+1),0)+(-$N91/30-INT(-$N91/30))*SUMIFS(80:80,$1:$1,BT$1+INT(-$N91/30)+1)+(INT(-$N91/30)+1--$N91/30)*SUMIFS(80:80,$1:$1,BT$1+INT(-$N91/30))))</f>
        <v>0</v>
      </c>
      <c r="BU91" s="40">
        <f>IF(BU$7="",0,IF(BU$1=MAX($1:$1),$R80-SUM($T91:BT91),IF(BU$1=1,SUMIFS(80:80,$1:$1,"&gt;="&amp;1,$1:$1,"&lt;="&amp;INT(-$N91/30))+(-$N91/30-INT(-$N91/30))*SUMIFS(80:80,$1:$1,INT(-$N91/30)+1),0)+(-$N91/30-INT(-$N91/30))*SUMIFS(80:80,$1:$1,BU$1+INT(-$N91/30)+1)+(INT(-$N91/30)+1--$N91/30)*SUMIFS(80:80,$1:$1,BU$1+INT(-$N91/30))))</f>
        <v>0</v>
      </c>
      <c r="BV91" s="40">
        <f>IF(BV$7="",0,IF(BV$1=MAX($1:$1),$R80-SUM($T91:BU91),IF(BV$1=1,SUMIFS(80:80,$1:$1,"&gt;="&amp;1,$1:$1,"&lt;="&amp;INT(-$N91/30))+(-$N91/30-INT(-$N91/30))*SUMIFS(80:80,$1:$1,INT(-$N91/30)+1),0)+(-$N91/30-INT(-$N91/30))*SUMIFS(80:80,$1:$1,BV$1+INT(-$N91/30)+1)+(INT(-$N91/30)+1--$N91/30)*SUMIFS(80:80,$1:$1,BV$1+INT(-$N91/30))))</f>
        <v>0</v>
      </c>
      <c r="BW91" s="40">
        <f>IF(BW$7="",0,IF(BW$1=MAX($1:$1),$R80-SUM($T91:BV91),IF(BW$1=1,SUMIFS(80:80,$1:$1,"&gt;="&amp;1,$1:$1,"&lt;="&amp;INT(-$N91/30))+(-$N91/30-INT(-$N91/30))*SUMIFS(80:80,$1:$1,INT(-$N91/30)+1),0)+(-$N91/30-INT(-$N91/30))*SUMIFS(80:80,$1:$1,BW$1+INT(-$N91/30)+1)+(INT(-$N91/30)+1--$N91/30)*SUMIFS(80:80,$1:$1,BW$1+INT(-$N91/30))))</f>
        <v>0</v>
      </c>
      <c r="BX91" s="40">
        <f>IF(BX$7="",0,IF(BX$1=MAX($1:$1),$R80-SUM($T91:BW91),IF(BX$1=1,SUMIFS(80:80,$1:$1,"&gt;="&amp;1,$1:$1,"&lt;="&amp;INT(-$N91/30))+(-$N91/30-INT(-$N91/30))*SUMIFS(80:80,$1:$1,INT(-$N91/30)+1),0)+(-$N91/30-INT(-$N91/30))*SUMIFS(80:80,$1:$1,BX$1+INT(-$N91/30)+1)+(INT(-$N91/30)+1--$N91/30)*SUMIFS(80:80,$1:$1,BX$1+INT(-$N91/30))))</f>
        <v>0</v>
      </c>
      <c r="BY91" s="40">
        <f>IF(BY$7="",0,IF(BY$1=MAX($1:$1),$R80-SUM($T91:BX91),IF(BY$1=1,SUMIFS(80:80,$1:$1,"&gt;="&amp;1,$1:$1,"&lt;="&amp;INT(-$N91/30))+(-$N91/30-INT(-$N91/30))*SUMIFS(80:80,$1:$1,INT(-$N91/30)+1),0)+(-$N91/30-INT(-$N91/30))*SUMIFS(80:80,$1:$1,BY$1+INT(-$N91/30)+1)+(INT(-$N91/30)+1--$N91/30)*SUMIFS(80:80,$1:$1,BY$1+INT(-$N91/30))))</f>
        <v>0</v>
      </c>
      <c r="BZ91" s="40">
        <f>IF(BZ$7="",0,IF(BZ$1=MAX($1:$1),$R80-SUM($T91:BY91),IF(BZ$1=1,SUMIFS(80:80,$1:$1,"&gt;="&amp;1,$1:$1,"&lt;="&amp;INT(-$N91/30))+(-$N91/30-INT(-$N91/30))*SUMIFS(80:80,$1:$1,INT(-$N91/30)+1),0)+(-$N91/30-INT(-$N91/30))*SUMIFS(80:80,$1:$1,BZ$1+INT(-$N91/30)+1)+(INT(-$N91/30)+1--$N91/30)*SUMIFS(80:80,$1:$1,BZ$1+INT(-$N91/30))))</f>
        <v>0</v>
      </c>
      <c r="CA91" s="40">
        <f>IF(CA$7="",0,IF(CA$1=MAX($1:$1),$R80-SUM($T91:BZ91),IF(CA$1=1,SUMIFS(80:80,$1:$1,"&gt;="&amp;1,$1:$1,"&lt;="&amp;INT(-$N91/30))+(-$N91/30-INT(-$N91/30))*SUMIFS(80:80,$1:$1,INT(-$N91/30)+1),0)+(-$N91/30-INT(-$N91/30))*SUMIFS(80:80,$1:$1,CA$1+INT(-$N91/30)+1)+(INT(-$N91/30)+1--$N91/30)*SUMIFS(80:80,$1:$1,CA$1+INT(-$N91/30))))</f>
        <v>0</v>
      </c>
      <c r="CB91" s="40">
        <f>IF(CB$7="",0,IF(CB$1=MAX($1:$1),$R80-SUM($T91:CA91),IF(CB$1=1,SUMIFS(80:80,$1:$1,"&gt;="&amp;1,$1:$1,"&lt;="&amp;INT(-$N91/30))+(-$N91/30-INT(-$N91/30))*SUMIFS(80:80,$1:$1,INT(-$N91/30)+1),0)+(-$N91/30-INT(-$N91/30))*SUMIFS(80:80,$1:$1,CB$1+INT(-$N91/30)+1)+(INT(-$N91/30)+1--$N91/30)*SUMIFS(80:80,$1:$1,CB$1+INT(-$N91/30))))</f>
        <v>0</v>
      </c>
      <c r="CC91" s="40">
        <f>IF(CC$7="",0,IF(CC$1=MAX($1:$1),$R80-SUM($T91:CB91),IF(CC$1=1,SUMIFS(80:80,$1:$1,"&gt;="&amp;1,$1:$1,"&lt;="&amp;INT(-$N91/30))+(-$N91/30-INT(-$N91/30))*SUMIFS(80:80,$1:$1,INT(-$N91/30)+1),0)+(-$N91/30-INT(-$N91/30))*SUMIFS(80:80,$1:$1,CC$1+INT(-$N91/30)+1)+(INT(-$N91/30)+1--$N91/30)*SUMIFS(80:80,$1:$1,CC$1+INT(-$N91/30))))</f>
        <v>0</v>
      </c>
      <c r="CD91" s="40">
        <f>IF(CD$7="",0,IF(CD$1=MAX($1:$1),$R80-SUM($T91:CC91),IF(CD$1=1,SUMIFS(80:80,$1:$1,"&gt;="&amp;1,$1:$1,"&lt;="&amp;INT(-$N91/30))+(-$N91/30-INT(-$N91/30))*SUMIFS(80:80,$1:$1,INT(-$N91/30)+1),0)+(-$N91/30-INT(-$N91/30))*SUMIFS(80:80,$1:$1,CD$1+INT(-$N91/30)+1)+(INT(-$N91/30)+1--$N91/30)*SUMIFS(80:80,$1:$1,CD$1+INT(-$N91/30))))</f>
        <v>0</v>
      </c>
      <c r="CE91" s="40">
        <f>IF(CE$7="",0,IF(CE$1=MAX($1:$1),$R80-SUM($T91:CD91),IF(CE$1=1,SUMIFS(80:80,$1:$1,"&gt;="&amp;1,$1:$1,"&lt;="&amp;INT(-$N91/30))+(-$N91/30-INT(-$N91/30))*SUMIFS(80:80,$1:$1,INT(-$N91/30)+1),0)+(-$N91/30-INT(-$N91/30))*SUMIFS(80:80,$1:$1,CE$1+INT(-$N91/30)+1)+(INT(-$N91/30)+1--$N91/30)*SUMIFS(80:80,$1:$1,CE$1+INT(-$N91/30))))</f>
        <v>0</v>
      </c>
      <c r="CF91" s="40">
        <f>IF(CF$7="",0,IF(CF$1=MAX($1:$1),$R80-SUM($T91:CE91),IF(CF$1=1,SUMIFS(80:80,$1:$1,"&gt;="&amp;1,$1:$1,"&lt;="&amp;INT(-$N91/30))+(-$N91/30-INT(-$N91/30))*SUMIFS(80:80,$1:$1,INT(-$N91/30)+1),0)+(-$N91/30-INT(-$N91/30))*SUMIFS(80:80,$1:$1,CF$1+INT(-$N91/30)+1)+(INT(-$N91/30)+1--$N91/30)*SUMIFS(80:80,$1:$1,CF$1+INT(-$N91/30))))</f>
        <v>0</v>
      </c>
      <c r="CG91" s="40">
        <f>IF(CG$7="",0,IF(CG$1=MAX($1:$1),$R80-SUM($T91:CF91),IF(CG$1=1,SUMIFS(80:80,$1:$1,"&gt;="&amp;1,$1:$1,"&lt;="&amp;INT(-$N91/30))+(-$N91/30-INT(-$N91/30))*SUMIFS(80:80,$1:$1,INT(-$N91/30)+1),0)+(-$N91/30-INT(-$N91/30))*SUMIFS(80:80,$1:$1,CG$1+INT(-$N91/30)+1)+(INT(-$N91/30)+1--$N91/30)*SUMIFS(80:80,$1:$1,CG$1+INT(-$N91/30))))</f>
        <v>0</v>
      </c>
      <c r="CH91" s="40">
        <f>IF(CH$7="",0,IF(CH$1=MAX($1:$1),$R80-SUM($T91:CG91),IF(CH$1=1,SUMIFS(80:80,$1:$1,"&gt;="&amp;1,$1:$1,"&lt;="&amp;INT(-$N91/30))+(-$N91/30-INT(-$N91/30))*SUMIFS(80:80,$1:$1,INT(-$N91/30)+1),0)+(-$N91/30-INT(-$N91/30))*SUMIFS(80:80,$1:$1,CH$1+INT(-$N91/30)+1)+(INT(-$N91/30)+1--$N91/30)*SUMIFS(80:80,$1:$1,CH$1+INT(-$N91/30))))</f>
        <v>0</v>
      </c>
      <c r="CI91" s="40">
        <f>IF(CI$7="",0,IF(CI$1=MAX($1:$1),$R80-SUM($T91:CH91),IF(CI$1=1,SUMIFS(80:80,$1:$1,"&gt;="&amp;1,$1:$1,"&lt;="&amp;INT(-$N91/30))+(-$N91/30-INT(-$N91/30))*SUMIFS(80:80,$1:$1,INT(-$N91/30)+1),0)+(-$N91/30-INT(-$N91/30))*SUMIFS(80:80,$1:$1,CI$1+INT(-$N91/30)+1)+(INT(-$N91/30)+1--$N91/30)*SUMIFS(80:80,$1:$1,CI$1+INT(-$N91/30))))</f>
        <v>0</v>
      </c>
      <c r="CJ91" s="40">
        <f>IF(CJ$7="",0,IF(CJ$1=MAX($1:$1),$R80-SUM($T91:CI91),IF(CJ$1=1,SUMIFS(80:80,$1:$1,"&gt;="&amp;1,$1:$1,"&lt;="&amp;INT(-$N91/30))+(-$N91/30-INT(-$N91/30))*SUMIFS(80:80,$1:$1,INT(-$N91/30)+1),0)+(-$N91/30-INT(-$N91/30))*SUMIFS(80:80,$1:$1,CJ$1+INT(-$N91/30)+1)+(INT(-$N91/30)+1--$N91/30)*SUMIFS(80:80,$1:$1,CJ$1+INT(-$N91/30))))</f>
        <v>0</v>
      </c>
      <c r="CK91" s="40">
        <f>IF(CK$7="",0,IF(CK$1=MAX($1:$1),$R80-SUM($T91:CJ91),IF(CK$1=1,SUMIFS(80:80,$1:$1,"&gt;="&amp;1,$1:$1,"&lt;="&amp;INT(-$N91/30))+(-$N91/30-INT(-$N91/30))*SUMIFS(80:80,$1:$1,INT(-$N91/30)+1),0)+(-$N91/30-INT(-$N91/30))*SUMIFS(80:80,$1:$1,CK$1+INT(-$N91/30)+1)+(INT(-$N91/30)+1--$N91/30)*SUMIFS(80:80,$1:$1,CK$1+INT(-$N91/30))))</f>
        <v>0</v>
      </c>
      <c r="CL91" s="40">
        <f>IF(CL$7="",0,IF(CL$1=MAX($1:$1),$R80-SUM($T91:CK91),IF(CL$1=1,SUMIFS(80:80,$1:$1,"&gt;="&amp;1,$1:$1,"&lt;="&amp;INT(-$N91/30))+(-$N91/30-INT(-$N91/30))*SUMIFS(80:80,$1:$1,INT(-$N91/30)+1),0)+(-$N91/30-INT(-$N91/30))*SUMIFS(80:80,$1:$1,CL$1+INT(-$N91/30)+1)+(INT(-$N91/30)+1--$N91/30)*SUMIFS(80:80,$1:$1,CL$1+INT(-$N91/30))))</f>
        <v>0</v>
      </c>
      <c r="CM91" s="40">
        <f>IF(CM$7="",0,IF(CM$1=MAX($1:$1),$R80-SUM($T91:CL91),IF(CM$1=1,SUMIFS(80:80,$1:$1,"&gt;="&amp;1,$1:$1,"&lt;="&amp;INT(-$N91/30))+(-$N91/30-INT(-$N91/30))*SUMIFS(80:80,$1:$1,INT(-$N91/30)+1),0)+(-$N91/30-INT(-$N91/30))*SUMIFS(80:80,$1:$1,CM$1+INT(-$N91/30)+1)+(INT(-$N91/30)+1--$N91/30)*SUMIFS(80:80,$1:$1,CM$1+INT(-$N91/30))))</f>
        <v>0</v>
      </c>
      <c r="CN91" s="40">
        <f>IF(CN$7="",0,IF(CN$1=MAX($1:$1),$R80-SUM($T91:CM91),IF(CN$1=1,SUMIFS(80:80,$1:$1,"&gt;="&amp;1,$1:$1,"&lt;="&amp;INT(-$N91/30))+(-$N91/30-INT(-$N91/30))*SUMIFS(80:80,$1:$1,INT(-$N91/30)+1),0)+(-$N91/30-INT(-$N91/30))*SUMIFS(80:80,$1:$1,CN$1+INT(-$N91/30)+1)+(INT(-$N91/30)+1--$N91/30)*SUMIFS(80:80,$1:$1,CN$1+INT(-$N91/30))))</f>
        <v>0</v>
      </c>
      <c r="CO91" s="40">
        <f>IF(CO$7="",0,IF(CO$1=MAX($1:$1),$R80-SUM($T91:CN91),IF(CO$1=1,SUMIFS(80:80,$1:$1,"&gt;="&amp;1,$1:$1,"&lt;="&amp;INT(-$N91/30))+(-$N91/30-INT(-$N91/30))*SUMIFS(80:80,$1:$1,INT(-$N91/30)+1),0)+(-$N91/30-INT(-$N91/30))*SUMIFS(80:80,$1:$1,CO$1+INT(-$N91/30)+1)+(INT(-$N91/30)+1--$N91/30)*SUMIFS(80:80,$1:$1,CO$1+INT(-$N91/30))))</f>
        <v>0</v>
      </c>
      <c r="CP91" s="40">
        <f>IF(CP$7="",0,IF(CP$1=MAX($1:$1),$R80-SUM($T91:CO91),IF(CP$1=1,SUMIFS(80:80,$1:$1,"&gt;="&amp;1,$1:$1,"&lt;="&amp;INT(-$N91/30))+(-$N91/30-INT(-$N91/30))*SUMIFS(80:80,$1:$1,INT(-$N91/30)+1),0)+(-$N91/30-INT(-$N91/30))*SUMIFS(80:80,$1:$1,CP$1+INT(-$N91/30)+1)+(INT(-$N91/30)+1--$N91/30)*SUMIFS(80:80,$1:$1,CP$1+INT(-$N91/30))))</f>
        <v>0</v>
      </c>
      <c r="CQ91" s="40">
        <f>IF(CQ$7="",0,IF(CQ$1=MAX($1:$1),$R80-SUM($T91:CP91),IF(CQ$1=1,SUMIFS(80:80,$1:$1,"&gt;="&amp;1,$1:$1,"&lt;="&amp;INT(-$N91/30))+(-$N91/30-INT(-$N91/30))*SUMIFS(80:80,$1:$1,INT(-$N91/30)+1),0)+(-$N91/30-INT(-$N91/30))*SUMIFS(80:80,$1:$1,CQ$1+INT(-$N91/30)+1)+(INT(-$N91/30)+1--$N91/30)*SUMIFS(80:80,$1:$1,CQ$1+INT(-$N91/30))))</f>
        <v>0</v>
      </c>
      <c r="CR91" s="40">
        <f>IF(CR$7="",0,IF(CR$1=MAX($1:$1),$R80-SUM($T91:CQ91),IF(CR$1=1,SUMIFS(80:80,$1:$1,"&gt;="&amp;1,$1:$1,"&lt;="&amp;INT(-$N91/30))+(-$N91/30-INT(-$N91/30))*SUMIFS(80:80,$1:$1,INT(-$N91/30)+1),0)+(-$N91/30-INT(-$N91/30))*SUMIFS(80:80,$1:$1,CR$1+INT(-$N91/30)+1)+(INT(-$N91/30)+1--$N91/30)*SUMIFS(80:80,$1:$1,CR$1+INT(-$N91/30))))</f>
        <v>0</v>
      </c>
      <c r="CS91" s="40">
        <f>IF(CS$7="",0,IF(CS$1=MAX($1:$1),$R80-SUM($T91:CR91),IF(CS$1=1,SUMIFS(80:80,$1:$1,"&gt;="&amp;1,$1:$1,"&lt;="&amp;INT(-$N91/30))+(-$N91/30-INT(-$N91/30))*SUMIFS(80:80,$1:$1,INT(-$N91/30)+1),0)+(-$N91/30-INT(-$N91/30))*SUMIFS(80:80,$1:$1,CS$1+INT(-$N91/30)+1)+(INT(-$N91/30)+1--$N91/30)*SUMIFS(80:80,$1:$1,CS$1+INT(-$N91/30))))</f>
        <v>0</v>
      </c>
      <c r="CT91" s="40">
        <f>IF(CT$7="",0,IF(CT$1=MAX($1:$1),$R80-SUM($T91:CS91),IF(CT$1=1,SUMIFS(80:80,$1:$1,"&gt;="&amp;1,$1:$1,"&lt;="&amp;INT(-$N91/30))+(-$N91/30-INT(-$N91/30))*SUMIFS(80:80,$1:$1,INT(-$N91/30)+1),0)+(-$N91/30-INT(-$N91/30))*SUMIFS(80:80,$1:$1,CT$1+INT(-$N91/30)+1)+(INT(-$N91/30)+1--$N91/30)*SUMIFS(80:80,$1:$1,CT$1+INT(-$N91/30))))</f>
        <v>0</v>
      </c>
      <c r="CU91" s="40">
        <f>IF(CU$7="",0,IF(CU$1=MAX($1:$1),$R80-SUM($T91:CT91),IF(CU$1=1,SUMIFS(80:80,$1:$1,"&gt;="&amp;1,$1:$1,"&lt;="&amp;INT(-$N91/30))+(-$N91/30-INT(-$N91/30))*SUMIFS(80:80,$1:$1,INT(-$N91/30)+1),0)+(-$N91/30-INT(-$N91/30))*SUMIFS(80:80,$1:$1,CU$1+INT(-$N91/30)+1)+(INT(-$N91/30)+1--$N91/30)*SUMIFS(80:80,$1:$1,CU$1+INT(-$N91/30))))</f>
        <v>0</v>
      </c>
      <c r="CV91" s="40">
        <f>IF(CV$7="",0,IF(CV$1=MAX($1:$1),$R80-SUM($T91:CU91),IF(CV$1=1,SUMIFS(80:80,$1:$1,"&gt;="&amp;1,$1:$1,"&lt;="&amp;INT(-$N91/30))+(-$N91/30-INT(-$N91/30))*SUMIFS(80:80,$1:$1,INT(-$N91/30)+1),0)+(-$N91/30-INT(-$N91/30))*SUMIFS(80:80,$1:$1,CV$1+INT(-$N91/30)+1)+(INT(-$N91/30)+1--$N91/30)*SUMIFS(80:80,$1:$1,CV$1+INT(-$N91/30))))</f>
        <v>0</v>
      </c>
      <c r="CW91" s="40">
        <f>IF(CW$7="",0,IF(CW$1=MAX($1:$1),$R80-SUM($T91:CV91),IF(CW$1=1,SUMIFS(80:80,$1:$1,"&gt;="&amp;1,$1:$1,"&lt;="&amp;INT(-$N91/30))+(-$N91/30-INT(-$N91/30))*SUMIFS(80:80,$1:$1,INT(-$N91/30)+1),0)+(-$N91/30-INT(-$N91/30))*SUMIFS(80:80,$1:$1,CW$1+INT(-$N91/30)+1)+(INT(-$N91/30)+1--$N91/30)*SUMIFS(80:80,$1:$1,CW$1+INT(-$N91/30))))</f>
        <v>0</v>
      </c>
      <c r="CX91" s="40">
        <f>IF(CX$7="",0,IF(CX$1=MAX($1:$1),$R80-SUM($T91:CW91),IF(CX$1=1,SUMIFS(80:80,$1:$1,"&gt;="&amp;1,$1:$1,"&lt;="&amp;INT(-$N91/30))+(-$N91/30-INT(-$N91/30))*SUMIFS(80:80,$1:$1,INT(-$N91/30)+1),0)+(-$N91/30-INT(-$N91/30))*SUMIFS(80:80,$1:$1,CX$1+INT(-$N91/30)+1)+(INT(-$N91/30)+1--$N91/30)*SUMIFS(80:80,$1:$1,CX$1+INT(-$N91/30))))</f>
        <v>0</v>
      </c>
      <c r="CY91" s="40">
        <f>IF(CY$7="",0,IF(CY$1=MAX($1:$1),$R80-SUM($T91:CX91),IF(CY$1=1,SUMIFS(80:80,$1:$1,"&gt;="&amp;1,$1:$1,"&lt;="&amp;INT(-$N91/30))+(-$N91/30-INT(-$N91/30))*SUMIFS(80:80,$1:$1,INT(-$N91/30)+1),0)+(-$N91/30-INT(-$N91/30))*SUMIFS(80:80,$1:$1,CY$1+INT(-$N91/30)+1)+(INT(-$N91/30)+1--$N91/30)*SUMIFS(80:80,$1:$1,CY$1+INT(-$N91/30))))</f>
        <v>0</v>
      </c>
      <c r="CZ91" s="40">
        <f>IF(CZ$7="",0,IF(CZ$1=MAX($1:$1),$R80-SUM($T91:CY91),IF(CZ$1=1,SUMIFS(80:80,$1:$1,"&gt;="&amp;1,$1:$1,"&lt;="&amp;INT(-$N91/30))+(-$N91/30-INT(-$N91/30))*SUMIFS(80:80,$1:$1,INT(-$N91/30)+1),0)+(-$N91/30-INT(-$N91/30))*SUMIFS(80:80,$1:$1,CZ$1+INT(-$N91/30)+1)+(INT(-$N91/30)+1--$N91/30)*SUMIFS(80:80,$1:$1,CZ$1+INT(-$N91/30))))</f>
        <v>0</v>
      </c>
      <c r="DA91" s="40">
        <f>IF(DA$7="",0,IF(DA$1=MAX($1:$1),$R80-SUM($T91:CZ91),IF(DA$1=1,SUMIFS(80:80,$1:$1,"&gt;="&amp;1,$1:$1,"&lt;="&amp;INT(-$N91/30))+(-$N91/30-INT(-$N91/30))*SUMIFS(80:80,$1:$1,INT(-$N91/30)+1),0)+(-$N91/30-INT(-$N91/30))*SUMIFS(80:80,$1:$1,DA$1+INT(-$N91/30)+1)+(INT(-$N91/30)+1--$N91/30)*SUMIFS(80:80,$1:$1,DA$1+INT(-$N91/30))))</f>
        <v>0</v>
      </c>
      <c r="DB91" s="40">
        <f>IF(DB$7="",0,IF(DB$1=MAX($1:$1),$R80-SUM($T91:DA91),IF(DB$1=1,SUMIFS(80:80,$1:$1,"&gt;="&amp;1,$1:$1,"&lt;="&amp;INT(-$N91/30))+(-$N91/30-INT(-$N91/30))*SUMIFS(80:80,$1:$1,INT(-$N91/30)+1),0)+(-$N91/30-INT(-$N91/30))*SUMIFS(80:80,$1:$1,DB$1+INT(-$N91/30)+1)+(INT(-$N91/30)+1--$N91/30)*SUMIFS(80:80,$1:$1,DB$1+INT(-$N91/30))))</f>
        <v>0</v>
      </c>
      <c r="DC91" s="40">
        <f>IF(DC$7="",0,IF(DC$1=MAX($1:$1),$R80-SUM($T91:DB91),IF(DC$1=1,SUMIFS(80:80,$1:$1,"&gt;="&amp;1,$1:$1,"&lt;="&amp;INT(-$N91/30))+(-$N91/30-INT(-$N91/30))*SUMIFS(80:80,$1:$1,INT(-$N91/30)+1),0)+(-$N91/30-INT(-$N91/30))*SUMIFS(80:80,$1:$1,DC$1+INT(-$N91/30)+1)+(INT(-$N91/30)+1--$N91/30)*SUMIFS(80:80,$1:$1,DC$1+INT(-$N91/30))))</f>
        <v>0</v>
      </c>
      <c r="DD91" s="40">
        <f>IF(DD$7="",0,IF(DD$1=MAX($1:$1),$R80-SUM($T91:DC91),IF(DD$1=1,SUMIFS(80:80,$1:$1,"&gt;="&amp;1,$1:$1,"&lt;="&amp;INT(-$N91/30))+(-$N91/30-INT(-$N91/30))*SUMIFS(80:80,$1:$1,INT(-$N91/30)+1),0)+(-$N91/30-INT(-$N91/30))*SUMIFS(80:80,$1:$1,DD$1+INT(-$N91/30)+1)+(INT(-$N91/30)+1--$N91/30)*SUMIFS(80:80,$1:$1,DD$1+INT(-$N91/30))))</f>
        <v>0</v>
      </c>
      <c r="DE91" s="40">
        <f>IF(DE$7="",0,IF(DE$1=MAX($1:$1),$R80-SUM($T91:DD91),IF(DE$1=1,SUMIFS(80:80,$1:$1,"&gt;="&amp;1,$1:$1,"&lt;="&amp;INT(-$N91/30))+(-$N91/30-INT(-$N91/30))*SUMIFS(80:80,$1:$1,INT(-$N91/30)+1),0)+(-$N91/30-INT(-$N91/30))*SUMIFS(80:80,$1:$1,DE$1+INT(-$N91/30)+1)+(INT(-$N91/30)+1--$N91/30)*SUMIFS(80:80,$1:$1,DE$1+INT(-$N91/30))))</f>
        <v>0</v>
      </c>
      <c r="DF91" s="40">
        <f>IF(DF$7="",0,IF(DF$1=MAX($1:$1),$R80-SUM($T91:DE91),IF(DF$1=1,SUMIFS(80:80,$1:$1,"&gt;="&amp;1,$1:$1,"&lt;="&amp;INT(-$N91/30))+(-$N91/30-INT(-$N91/30))*SUMIFS(80:80,$1:$1,INT(-$N91/30)+1),0)+(-$N91/30-INT(-$N91/30))*SUMIFS(80:80,$1:$1,DF$1+INT(-$N91/30)+1)+(INT(-$N91/30)+1--$N91/30)*SUMIFS(80:80,$1:$1,DF$1+INT(-$N91/30))))</f>
        <v>0</v>
      </c>
      <c r="DG91" s="40">
        <f>IF(DG$7="",0,IF(DG$1=MAX($1:$1),$R80-SUM($T91:DF91),IF(DG$1=1,SUMIFS(80:80,$1:$1,"&gt;="&amp;1,$1:$1,"&lt;="&amp;INT(-$N91/30))+(-$N91/30-INT(-$N91/30))*SUMIFS(80:80,$1:$1,INT(-$N91/30)+1),0)+(-$N91/30-INT(-$N91/30))*SUMIFS(80:80,$1:$1,DG$1+INT(-$N91/30)+1)+(INT(-$N91/30)+1--$N91/30)*SUMIFS(80:80,$1:$1,DG$1+INT(-$N91/30))))</f>
        <v>0</v>
      </c>
      <c r="DH91" s="40">
        <f>IF(DH$7="",0,IF(DH$1=MAX($1:$1),$R80-SUM($T91:DG91),IF(DH$1=1,SUMIFS(80:80,$1:$1,"&gt;="&amp;1,$1:$1,"&lt;="&amp;INT(-$N91/30))+(-$N91/30-INT(-$N91/30))*SUMIFS(80:80,$1:$1,INT(-$N91/30)+1),0)+(-$N91/30-INT(-$N91/30))*SUMIFS(80:80,$1:$1,DH$1+INT(-$N91/30)+1)+(INT(-$N91/30)+1--$N91/30)*SUMIFS(80:80,$1:$1,DH$1+INT(-$N91/30))))</f>
        <v>0</v>
      </c>
      <c r="DI91" s="40">
        <f>IF(DI$7="",0,IF(DI$1=MAX($1:$1),$R80-SUM($T91:DH91),IF(DI$1=1,SUMIFS(80:80,$1:$1,"&gt;="&amp;1,$1:$1,"&lt;="&amp;INT(-$N91/30))+(-$N91/30-INT(-$N91/30))*SUMIFS(80:80,$1:$1,INT(-$N91/30)+1),0)+(-$N91/30-INT(-$N91/30))*SUMIFS(80:80,$1:$1,DI$1+INT(-$N91/30)+1)+(INT(-$N91/30)+1--$N91/30)*SUMIFS(80:80,$1:$1,DI$1+INT(-$N91/30))))</f>
        <v>0</v>
      </c>
      <c r="DJ91" s="40">
        <f>IF(DJ$7="",0,IF(DJ$1=MAX($1:$1),$R80-SUM($T91:DI91),IF(DJ$1=1,SUMIFS(80:80,$1:$1,"&gt;="&amp;1,$1:$1,"&lt;="&amp;INT(-$N91/30))+(-$N91/30-INT(-$N91/30))*SUMIFS(80:80,$1:$1,INT(-$N91/30)+1),0)+(-$N91/30-INT(-$N91/30))*SUMIFS(80:80,$1:$1,DJ$1+INT(-$N91/30)+1)+(INT(-$N91/30)+1--$N91/30)*SUMIFS(80:80,$1:$1,DJ$1+INT(-$N91/30))))</f>
        <v>0</v>
      </c>
      <c r="DK91" s="40">
        <f>IF(DK$7="",0,IF(DK$1=MAX($1:$1),$R80-SUM($T91:DJ91),IF(DK$1=1,SUMIFS(80:80,$1:$1,"&gt;="&amp;1,$1:$1,"&lt;="&amp;INT(-$N91/30))+(-$N91/30-INT(-$N91/30))*SUMIFS(80:80,$1:$1,INT(-$N91/30)+1),0)+(-$N91/30-INT(-$N91/30))*SUMIFS(80:80,$1:$1,DK$1+INT(-$N91/30)+1)+(INT(-$N91/30)+1--$N91/30)*SUMIFS(80:80,$1:$1,DK$1+INT(-$N91/30))))</f>
        <v>0</v>
      </c>
      <c r="DL91" s="40">
        <f>IF(DL$7="",0,IF(DL$1=MAX($1:$1),$R80-SUM($T91:DK91),IF(DL$1=1,SUMIFS(80:80,$1:$1,"&gt;="&amp;1,$1:$1,"&lt;="&amp;INT(-$N91/30))+(-$N91/30-INT(-$N91/30))*SUMIFS(80:80,$1:$1,INT(-$N91/30)+1),0)+(-$N91/30-INT(-$N91/30))*SUMIFS(80:80,$1:$1,DL$1+INT(-$N91/30)+1)+(INT(-$N91/30)+1--$N91/30)*SUMIFS(80:80,$1:$1,DL$1+INT(-$N91/30))))</f>
        <v>0</v>
      </c>
      <c r="DM91" s="40">
        <f>IF(DM$7="",0,IF(DM$1=MAX($1:$1),$R80-SUM($T91:DL91),IF(DM$1=1,SUMIFS(80:80,$1:$1,"&gt;="&amp;1,$1:$1,"&lt;="&amp;INT(-$N91/30))+(-$N91/30-INT(-$N91/30))*SUMIFS(80:80,$1:$1,INT(-$N91/30)+1),0)+(-$N91/30-INT(-$N91/30))*SUMIFS(80:80,$1:$1,DM$1+INT(-$N91/30)+1)+(INT(-$N91/30)+1--$N91/30)*SUMIFS(80:80,$1:$1,DM$1+INT(-$N91/30))))</f>
        <v>0</v>
      </c>
      <c r="DN91" s="40">
        <f>IF(DN$7="",0,IF(DN$1=MAX($1:$1),$R80-SUM($T91:DM91),IF(DN$1=1,SUMIFS(80:80,$1:$1,"&gt;="&amp;1,$1:$1,"&lt;="&amp;INT(-$N91/30))+(-$N91/30-INT(-$N91/30))*SUMIFS(80:80,$1:$1,INT(-$N91/30)+1),0)+(-$N91/30-INT(-$N91/30))*SUMIFS(80:80,$1:$1,DN$1+INT(-$N91/30)+1)+(INT(-$N91/30)+1--$N91/30)*SUMIFS(80:80,$1:$1,DN$1+INT(-$N91/30))))</f>
        <v>0</v>
      </c>
      <c r="DO91" s="40">
        <f>IF(DO$7="",0,IF(DO$1=MAX($1:$1),$R80-SUM($T91:DN91),IF(DO$1=1,SUMIFS(80:80,$1:$1,"&gt;="&amp;1,$1:$1,"&lt;="&amp;INT(-$N91/30))+(-$N91/30-INT(-$N91/30))*SUMIFS(80:80,$1:$1,INT(-$N91/30)+1),0)+(-$N91/30-INT(-$N91/30))*SUMIFS(80:80,$1:$1,DO$1+INT(-$N91/30)+1)+(INT(-$N91/30)+1--$N91/30)*SUMIFS(80:80,$1:$1,DO$1+INT(-$N91/30))))</f>
        <v>0</v>
      </c>
      <c r="DP91" s="40">
        <f>IF(DP$7="",0,IF(DP$1=MAX($1:$1),$R80-SUM($T91:DO91),IF(DP$1=1,SUMIFS(80:80,$1:$1,"&gt;="&amp;1,$1:$1,"&lt;="&amp;INT(-$N91/30))+(-$N91/30-INT(-$N91/30))*SUMIFS(80:80,$1:$1,INT(-$N91/30)+1),0)+(-$N91/30-INT(-$N91/30))*SUMIFS(80:80,$1:$1,DP$1+INT(-$N91/30)+1)+(INT(-$N91/30)+1--$N91/30)*SUMIFS(80:80,$1:$1,DP$1+INT(-$N91/30))))</f>
        <v>0</v>
      </c>
      <c r="DQ91" s="40">
        <f>IF(DQ$7="",0,IF(DQ$1=MAX($1:$1),$R80-SUM($T91:DP91),IF(DQ$1=1,SUMIFS(80:80,$1:$1,"&gt;="&amp;1,$1:$1,"&lt;="&amp;INT(-$N91/30))+(-$N91/30-INT(-$N91/30))*SUMIFS(80:80,$1:$1,INT(-$N91/30)+1),0)+(-$N91/30-INT(-$N91/30))*SUMIFS(80:80,$1:$1,DQ$1+INT(-$N91/30)+1)+(INT(-$N91/30)+1--$N91/30)*SUMIFS(80:80,$1:$1,DQ$1+INT(-$N91/30))))</f>
        <v>0</v>
      </c>
      <c r="DR91" s="40">
        <f>IF(DR$7="",0,IF(DR$1=MAX($1:$1),$R80-SUM($T91:DQ91),IF(DR$1=1,SUMIFS(80:80,$1:$1,"&gt;="&amp;1,$1:$1,"&lt;="&amp;INT(-$N91/30))+(-$N91/30-INT(-$N91/30))*SUMIFS(80:80,$1:$1,INT(-$N91/30)+1),0)+(-$N91/30-INT(-$N91/30))*SUMIFS(80:80,$1:$1,DR$1+INT(-$N91/30)+1)+(INT(-$N91/30)+1--$N91/30)*SUMIFS(80:80,$1:$1,DR$1+INT(-$N91/30))))</f>
        <v>0</v>
      </c>
      <c r="DS91" s="40">
        <f>IF(DS$7="",0,IF(DS$1=MAX($1:$1),$R80-SUM($T91:DR91),IF(DS$1=1,SUMIFS(80:80,$1:$1,"&gt;="&amp;1,$1:$1,"&lt;="&amp;INT(-$N91/30))+(-$N91/30-INT(-$N91/30))*SUMIFS(80:80,$1:$1,INT(-$N91/30)+1),0)+(-$N91/30-INT(-$N91/30))*SUMIFS(80:80,$1:$1,DS$1+INT(-$N91/30)+1)+(INT(-$N91/30)+1--$N91/30)*SUMIFS(80:80,$1:$1,DS$1+INT(-$N91/30))))</f>
        <v>0</v>
      </c>
      <c r="DT91" s="40">
        <f>IF(DT$7="",0,IF(DT$1=MAX($1:$1),$R80-SUM($T91:DS91),IF(DT$1=1,SUMIFS(80:80,$1:$1,"&gt;="&amp;1,$1:$1,"&lt;="&amp;INT(-$N91/30))+(-$N91/30-INT(-$N91/30))*SUMIFS(80:80,$1:$1,INT(-$N91/30)+1),0)+(-$N91/30-INT(-$N91/30))*SUMIFS(80:80,$1:$1,DT$1+INT(-$N91/30)+1)+(INT(-$N91/30)+1--$N91/30)*SUMIFS(80:80,$1:$1,DT$1+INT(-$N91/30))))</f>
        <v>0</v>
      </c>
      <c r="DU91" s="40">
        <f>IF(DU$7="",0,IF(DU$1=MAX($1:$1),$R80-SUM($T91:DT91),IF(DU$1=1,SUMIFS(80:80,$1:$1,"&gt;="&amp;1,$1:$1,"&lt;="&amp;INT(-$N91/30))+(-$N91/30-INT(-$N91/30))*SUMIFS(80:80,$1:$1,INT(-$N91/30)+1),0)+(-$N91/30-INT(-$N91/30))*SUMIFS(80:80,$1:$1,DU$1+INT(-$N91/30)+1)+(INT(-$N91/30)+1--$N91/30)*SUMIFS(80:80,$1:$1,DU$1+INT(-$N91/30))))</f>
        <v>0</v>
      </c>
      <c r="DV91" s="40">
        <f>IF(DV$7="",0,IF(DV$1=MAX($1:$1),$R80-SUM($T91:DU91),IF(DV$1=1,SUMIFS(80:80,$1:$1,"&gt;="&amp;1,$1:$1,"&lt;="&amp;INT(-$N91/30))+(-$N91/30-INT(-$N91/30))*SUMIFS(80:80,$1:$1,INT(-$N91/30)+1),0)+(-$N91/30-INT(-$N91/30))*SUMIFS(80:80,$1:$1,DV$1+INT(-$N91/30)+1)+(INT(-$N91/30)+1--$N91/30)*SUMIFS(80:80,$1:$1,DV$1+INT(-$N91/30))))</f>
        <v>0</v>
      </c>
      <c r="DW91" s="40">
        <f>IF(DW$7="",0,IF(DW$1=MAX($1:$1),$R80-SUM($T91:DV91),IF(DW$1=1,SUMIFS(80:80,$1:$1,"&gt;="&amp;1,$1:$1,"&lt;="&amp;INT(-$N91/30))+(-$N91/30-INT(-$N91/30))*SUMIFS(80:80,$1:$1,INT(-$N91/30)+1),0)+(-$N91/30-INT(-$N91/30))*SUMIFS(80:80,$1:$1,DW$1+INT(-$N91/30)+1)+(INT(-$N91/30)+1--$N91/30)*SUMIFS(80:80,$1:$1,DW$1+INT(-$N91/30))))</f>
        <v>0</v>
      </c>
      <c r="DX91" s="40">
        <f>IF(DX$7="",0,IF(DX$1=MAX($1:$1),$R80-SUM($T91:DW91),IF(DX$1=1,SUMIFS(80:80,$1:$1,"&gt;="&amp;1,$1:$1,"&lt;="&amp;INT(-$N91/30))+(-$N91/30-INT(-$N91/30))*SUMIFS(80:80,$1:$1,INT(-$N91/30)+1),0)+(-$N91/30-INT(-$N91/30))*SUMIFS(80:80,$1:$1,DX$1+INT(-$N91/30)+1)+(INT(-$N91/30)+1--$N91/30)*SUMIFS(80:80,$1:$1,DX$1+INT(-$N91/30))))</f>
        <v>0</v>
      </c>
      <c r="DY91" s="40">
        <f>IF(DY$7="",0,IF(DY$1=MAX($1:$1),$R80-SUM($T91:DX91),IF(DY$1=1,SUMIFS(80:80,$1:$1,"&gt;="&amp;1,$1:$1,"&lt;="&amp;INT(-$N91/30))+(-$N91/30-INT(-$N91/30))*SUMIFS(80:80,$1:$1,INT(-$N91/30)+1),0)+(-$N91/30-INT(-$N91/30))*SUMIFS(80:80,$1:$1,DY$1+INT(-$N91/30)+1)+(INT(-$N91/30)+1--$N91/30)*SUMIFS(80:80,$1:$1,DY$1+INT(-$N91/30))))</f>
        <v>0</v>
      </c>
      <c r="DZ91" s="40">
        <f>IF(DZ$7="",0,IF(DZ$1=MAX($1:$1),$R80-SUM($T91:DY91),IF(DZ$1=1,SUMIFS(80:80,$1:$1,"&gt;="&amp;1,$1:$1,"&lt;="&amp;INT(-$N91/30))+(-$N91/30-INT(-$N91/30))*SUMIFS(80:80,$1:$1,INT(-$N91/30)+1),0)+(-$N91/30-INT(-$N91/30))*SUMIFS(80:80,$1:$1,DZ$1+INT(-$N91/30)+1)+(INT(-$N91/30)+1--$N91/30)*SUMIFS(80:80,$1:$1,DZ$1+INT(-$N91/30))))</f>
        <v>0</v>
      </c>
      <c r="EA91" s="40">
        <f>IF(EA$7="",0,IF(EA$1=MAX($1:$1),$R80-SUM($T91:DZ91),IF(EA$1=1,SUMIFS(80:80,$1:$1,"&gt;="&amp;1,$1:$1,"&lt;="&amp;INT(-$N91/30))+(-$N91/30-INT(-$N91/30))*SUMIFS(80:80,$1:$1,INT(-$N91/30)+1),0)+(-$N91/30-INT(-$N91/30))*SUMIFS(80:80,$1:$1,EA$1+INT(-$N91/30)+1)+(INT(-$N91/30)+1--$N91/30)*SUMIFS(80:80,$1:$1,EA$1+INT(-$N91/30))))</f>
        <v>0</v>
      </c>
      <c r="EB91" s="40">
        <f>IF(EB$7="",0,IF(EB$1=MAX($1:$1),$R80-SUM($T91:EA91),IF(EB$1=1,SUMIFS(80:80,$1:$1,"&gt;="&amp;1,$1:$1,"&lt;="&amp;INT(-$N91/30))+(-$N91/30-INT(-$N91/30))*SUMIFS(80:80,$1:$1,INT(-$N91/30)+1),0)+(-$N91/30-INT(-$N91/30))*SUMIFS(80:80,$1:$1,EB$1+INT(-$N91/30)+1)+(INT(-$N91/30)+1--$N91/30)*SUMIFS(80:80,$1:$1,EB$1+INT(-$N91/30))))</f>
        <v>0</v>
      </c>
      <c r="EC91" s="40">
        <f>IF(EC$7="",0,IF(EC$1=MAX($1:$1),$R80-SUM($T91:EB91),IF(EC$1=1,SUMIFS(80:80,$1:$1,"&gt;="&amp;1,$1:$1,"&lt;="&amp;INT(-$N91/30))+(-$N91/30-INT(-$N91/30))*SUMIFS(80:80,$1:$1,INT(-$N91/30)+1),0)+(-$N91/30-INT(-$N91/30))*SUMIFS(80:80,$1:$1,EC$1+INT(-$N91/30)+1)+(INT(-$N91/30)+1--$N91/30)*SUMIFS(80:80,$1:$1,EC$1+INT(-$N91/30))))</f>
        <v>0</v>
      </c>
      <c r="ED91" s="40">
        <f>IF(ED$7="",0,IF(ED$1=MAX($1:$1),$R80-SUM($T91:EC91),IF(ED$1=1,SUMIFS(80:80,$1:$1,"&gt;="&amp;1,$1:$1,"&lt;="&amp;INT(-$N91/30))+(-$N91/30-INT(-$N91/30))*SUMIFS(80:80,$1:$1,INT(-$N91/30)+1),0)+(-$N91/30-INT(-$N91/30))*SUMIFS(80:80,$1:$1,ED$1+INT(-$N91/30)+1)+(INT(-$N91/30)+1--$N91/30)*SUMIFS(80:80,$1:$1,ED$1+INT(-$N91/30))))</f>
        <v>0</v>
      </c>
      <c r="EE91" s="40">
        <f>IF(EE$7="",0,IF(EE$1=MAX($1:$1),$R80-SUM($T91:ED91),IF(EE$1=1,SUMIFS(80:80,$1:$1,"&gt;="&amp;1,$1:$1,"&lt;="&amp;INT(-$N91/30))+(-$N91/30-INT(-$N91/30))*SUMIFS(80:80,$1:$1,INT(-$N91/30)+1),0)+(-$N91/30-INT(-$N91/30))*SUMIFS(80:80,$1:$1,EE$1+INT(-$N91/30)+1)+(INT(-$N91/30)+1--$N91/30)*SUMIFS(80:80,$1:$1,EE$1+INT(-$N91/30))))</f>
        <v>0</v>
      </c>
      <c r="EF91" s="40">
        <f>IF(EF$7="",0,IF(EF$1=MAX($1:$1),$R80-SUM($T91:EE91),IF(EF$1=1,SUMIFS(80:80,$1:$1,"&gt;="&amp;1,$1:$1,"&lt;="&amp;INT(-$N91/30))+(-$N91/30-INT(-$N91/30))*SUMIFS(80:80,$1:$1,INT(-$N91/30)+1),0)+(-$N91/30-INT(-$N91/30))*SUMIFS(80:80,$1:$1,EF$1+INT(-$N91/30)+1)+(INT(-$N91/30)+1--$N91/30)*SUMIFS(80:80,$1:$1,EF$1+INT(-$N91/30))))</f>
        <v>0</v>
      </c>
      <c r="EG91" s="40">
        <f>IF(EG$7="",0,IF(EG$1=MAX($1:$1),$R80-SUM($T91:EF91),IF(EG$1=1,SUMIFS(80:80,$1:$1,"&gt;="&amp;1,$1:$1,"&lt;="&amp;INT(-$N91/30))+(-$N91/30-INT(-$N91/30))*SUMIFS(80:80,$1:$1,INT(-$N91/30)+1),0)+(-$N91/30-INT(-$N91/30))*SUMIFS(80:80,$1:$1,EG$1+INT(-$N91/30)+1)+(INT(-$N91/30)+1--$N91/30)*SUMIFS(80:80,$1:$1,EG$1+INT(-$N91/30))))</f>
        <v>0</v>
      </c>
      <c r="EH91" s="40">
        <f>IF(EH$7="",0,IF(EH$1=MAX($1:$1),$R80-SUM($T91:EG91),IF(EH$1=1,SUMIFS(80:80,$1:$1,"&gt;="&amp;1,$1:$1,"&lt;="&amp;INT(-$N91/30))+(-$N91/30-INT(-$N91/30))*SUMIFS(80:80,$1:$1,INT(-$N91/30)+1),0)+(-$N91/30-INT(-$N91/30))*SUMIFS(80:80,$1:$1,EH$1+INT(-$N91/30)+1)+(INT(-$N91/30)+1--$N91/30)*SUMIFS(80:80,$1:$1,EH$1+INT(-$N91/30))))</f>
        <v>0</v>
      </c>
      <c r="EI91" s="40">
        <f>IF(EI$7="",0,IF(EI$1=MAX($1:$1),$R80-SUM($T91:EH91),IF(EI$1=1,SUMIFS(80:80,$1:$1,"&gt;="&amp;1,$1:$1,"&lt;="&amp;INT(-$N91/30))+(-$N91/30-INT(-$N91/30))*SUMIFS(80:80,$1:$1,INT(-$N91/30)+1),0)+(-$N91/30-INT(-$N91/30))*SUMIFS(80:80,$1:$1,EI$1+INT(-$N91/30)+1)+(INT(-$N91/30)+1--$N91/30)*SUMIFS(80:80,$1:$1,EI$1+INT(-$N91/30))))</f>
        <v>0</v>
      </c>
      <c r="EJ91" s="40">
        <f>IF(EJ$7="",0,IF(EJ$1=MAX($1:$1),$R80-SUM($T91:EI91),IF(EJ$1=1,SUMIFS(80:80,$1:$1,"&gt;="&amp;1,$1:$1,"&lt;="&amp;INT(-$N91/30))+(-$N91/30-INT(-$N91/30))*SUMIFS(80:80,$1:$1,INT(-$N91/30)+1),0)+(-$N91/30-INT(-$N91/30))*SUMIFS(80:80,$1:$1,EJ$1+INT(-$N91/30)+1)+(INT(-$N91/30)+1--$N91/30)*SUMIFS(80:80,$1:$1,EJ$1+INT(-$N91/30))))</f>
        <v>0</v>
      </c>
      <c r="EK91" s="40">
        <f>IF(EK$7="",0,IF(EK$1=MAX($1:$1),$R80-SUM($T91:EJ91),IF(EK$1=1,SUMIFS(80:80,$1:$1,"&gt;="&amp;1,$1:$1,"&lt;="&amp;INT(-$N91/30))+(-$N91/30-INT(-$N91/30))*SUMIFS(80:80,$1:$1,INT(-$N91/30)+1),0)+(-$N91/30-INT(-$N91/30))*SUMIFS(80:80,$1:$1,EK$1+INT(-$N91/30)+1)+(INT(-$N91/30)+1--$N91/30)*SUMIFS(80:80,$1:$1,EK$1+INT(-$N91/30))))</f>
        <v>0</v>
      </c>
      <c r="EL91" s="40">
        <f>IF(EL$7="",0,IF(EL$1=MAX($1:$1),$R80-SUM($T91:EK91),IF(EL$1=1,SUMIFS(80:80,$1:$1,"&gt;="&amp;1,$1:$1,"&lt;="&amp;INT(-$N91/30))+(-$N91/30-INT(-$N91/30))*SUMIFS(80:80,$1:$1,INT(-$N91/30)+1),0)+(-$N91/30-INT(-$N91/30))*SUMIFS(80:80,$1:$1,EL$1+INT(-$N91/30)+1)+(INT(-$N91/30)+1--$N91/30)*SUMIFS(80:80,$1:$1,EL$1+INT(-$N91/30))))</f>
        <v>0</v>
      </c>
      <c r="EM91" s="40">
        <f>IF(EM$7="",0,IF(EM$1=MAX($1:$1),$R80-SUM($T91:EL91),IF(EM$1=1,SUMIFS(80:80,$1:$1,"&gt;="&amp;1,$1:$1,"&lt;="&amp;INT(-$N91/30))+(-$N91/30-INT(-$N91/30))*SUMIFS(80:80,$1:$1,INT(-$N91/30)+1),0)+(-$N91/30-INT(-$N91/30))*SUMIFS(80:80,$1:$1,EM$1+INT(-$N91/30)+1)+(INT(-$N91/30)+1--$N91/30)*SUMIFS(80:80,$1:$1,EM$1+INT(-$N91/30))))</f>
        <v>0</v>
      </c>
      <c r="EN91" s="40">
        <f>IF(EN$7="",0,IF(EN$1=MAX($1:$1),$R80-SUM($T91:EM91),IF(EN$1=1,SUMIFS(80:80,$1:$1,"&gt;="&amp;1,$1:$1,"&lt;="&amp;INT(-$N91/30))+(-$N91/30-INT(-$N91/30))*SUMIFS(80:80,$1:$1,INT(-$N91/30)+1),0)+(-$N91/30-INT(-$N91/30))*SUMIFS(80:80,$1:$1,EN$1+INT(-$N91/30)+1)+(INT(-$N91/30)+1--$N91/30)*SUMIFS(80:80,$1:$1,EN$1+INT(-$N91/30))))</f>
        <v>0</v>
      </c>
      <c r="EO91" s="40">
        <f>IF(EO$7="",0,IF(EO$1=MAX($1:$1),$R80-SUM($T91:EN91),IF(EO$1=1,SUMIFS(80:80,$1:$1,"&gt;="&amp;1,$1:$1,"&lt;="&amp;INT(-$N91/30))+(-$N91/30-INT(-$N91/30))*SUMIFS(80:80,$1:$1,INT(-$N91/30)+1),0)+(-$N91/30-INT(-$N91/30))*SUMIFS(80:80,$1:$1,EO$1+INT(-$N91/30)+1)+(INT(-$N91/30)+1--$N91/30)*SUMIFS(80:80,$1:$1,EO$1+INT(-$N91/30))))</f>
        <v>0</v>
      </c>
      <c r="EP91" s="40">
        <f>IF(EP$7="",0,IF(EP$1=MAX($1:$1),$R80-SUM($T91:EO91),IF(EP$1=1,SUMIFS(80:80,$1:$1,"&gt;="&amp;1,$1:$1,"&lt;="&amp;INT(-$N91/30))+(-$N91/30-INT(-$N91/30))*SUMIFS(80:80,$1:$1,INT(-$N91/30)+1),0)+(-$N91/30-INT(-$N91/30))*SUMIFS(80:80,$1:$1,EP$1+INT(-$N91/30)+1)+(INT(-$N91/30)+1--$N91/30)*SUMIFS(80:80,$1:$1,EP$1+INT(-$N91/30))))</f>
        <v>0</v>
      </c>
      <c r="EQ91" s="40">
        <f>IF(EQ$7="",0,IF(EQ$1=MAX($1:$1),$R80-SUM($T91:EP91),IF(EQ$1=1,SUMIFS(80:80,$1:$1,"&gt;="&amp;1,$1:$1,"&lt;="&amp;INT(-$N91/30))+(-$N91/30-INT(-$N91/30))*SUMIFS(80:80,$1:$1,INT(-$N91/30)+1),0)+(-$N91/30-INT(-$N91/30))*SUMIFS(80:80,$1:$1,EQ$1+INT(-$N91/30)+1)+(INT(-$N91/30)+1--$N91/30)*SUMIFS(80:80,$1:$1,EQ$1+INT(-$N91/30))))</f>
        <v>0</v>
      </c>
      <c r="ER91" s="40">
        <f>IF(ER$7="",0,IF(ER$1=MAX($1:$1),$R80-SUM($T91:EQ91),IF(ER$1=1,SUMIFS(80:80,$1:$1,"&gt;="&amp;1,$1:$1,"&lt;="&amp;INT(-$N91/30))+(-$N91/30-INT(-$N91/30))*SUMIFS(80:80,$1:$1,INT(-$N91/30)+1),0)+(-$N91/30-INT(-$N91/30))*SUMIFS(80:80,$1:$1,ER$1+INT(-$N91/30)+1)+(INT(-$N91/30)+1--$N91/30)*SUMIFS(80:80,$1:$1,ER$1+INT(-$N91/30))))</f>
        <v>0</v>
      </c>
      <c r="ES91" s="40">
        <f>IF(ES$7="",0,IF(ES$1=MAX($1:$1),$R80-SUM($T91:ER91),IF(ES$1=1,SUMIFS(80:80,$1:$1,"&gt;="&amp;1,$1:$1,"&lt;="&amp;INT(-$N91/30))+(-$N91/30-INT(-$N91/30))*SUMIFS(80:80,$1:$1,INT(-$N91/30)+1),0)+(-$N91/30-INT(-$N91/30))*SUMIFS(80:80,$1:$1,ES$1+INT(-$N91/30)+1)+(INT(-$N91/30)+1--$N91/30)*SUMIFS(80:80,$1:$1,ES$1+INT(-$N91/30))))</f>
        <v>0</v>
      </c>
      <c r="ET91" s="40">
        <f>IF(ET$7="",0,IF(ET$1=MAX($1:$1),$R80-SUM($T91:ES91),IF(ET$1=1,SUMIFS(80:80,$1:$1,"&gt;="&amp;1,$1:$1,"&lt;="&amp;INT(-$N91/30))+(-$N91/30-INT(-$N91/30))*SUMIFS(80:80,$1:$1,INT(-$N91/30)+1),0)+(-$N91/30-INT(-$N91/30))*SUMIFS(80:80,$1:$1,ET$1+INT(-$N91/30)+1)+(INT(-$N91/30)+1--$N91/30)*SUMIFS(80:80,$1:$1,ET$1+INT(-$N91/30))))</f>
        <v>0</v>
      </c>
      <c r="EU91" s="40">
        <f>IF(EU$7="",0,IF(EU$1=MAX($1:$1),$R80-SUM($T91:ET91),IF(EU$1=1,SUMIFS(80:80,$1:$1,"&gt;="&amp;1,$1:$1,"&lt;="&amp;INT(-$N91/30))+(-$N91/30-INT(-$N91/30))*SUMIFS(80:80,$1:$1,INT(-$N91/30)+1),0)+(-$N91/30-INT(-$N91/30))*SUMIFS(80:80,$1:$1,EU$1+INT(-$N91/30)+1)+(INT(-$N91/30)+1--$N91/30)*SUMIFS(80:80,$1:$1,EU$1+INT(-$N91/30))))</f>
        <v>0</v>
      </c>
      <c r="EV91" s="40">
        <f>IF(EV$7="",0,IF(EV$1=MAX($1:$1),$R80-SUM($T91:EU91),IF(EV$1=1,SUMIFS(80:80,$1:$1,"&gt;="&amp;1,$1:$1,"&lt;="&amp;INT(-$N91/30))+(-$N91/30-INT(-$N91/30))*SUMIFS(80:80,$1:$1,INT(-$N91/30)+1),0)+(-$N91/30-INT(-$N91/30))*SUMIFS(80:80,$1:$1,EV$1+INT(-$N91/30)+1)+(INT(-$N91/30)+1--$N91/30)*SUMIFS(80:80,$1:$1,EV$1+INT(-$N91/30))))</f>
        <v>0</v>
      </c>
      <c r="EW91" s="40">
        <f>IF(EW$7="",0,IF(EW$1=MAX($1:$1),$R80-SUM($T91:EV91),IF(EW$1=1,SUMIFS(80:80,$1:$1,"&gt;="&amp;1,$1:$1,"&lt;="&amp;INT(-$N91/30))+(-$N91/30-INT(-$N91/30))*SUMIFS(80:80,$1:$1,INT(-$N91/30)+1),0)+(-$N91/30-INT(-$N91/30))*SUMIFS(80:80,$1:$1,EW$1+INT(-$N91/30)+1)+(INT(-$N91/30)+1--$N91/30)*SUMIFS(80:80,$1:$1,EW$1+INT(-$N91/30))))</f>
        <v>0</v>
      </c>
      <c r="EX91" s="40">
        <f>IF(EX$7="",0,IF(EX$1=MAX($1:$1),$R80-SUM($T91:EW91),IF(EX$1=1,SUMIFS(80:80,$1:$1,"&gt;="&amp;1,$1:$1,"&lt;="&amp;INT(-$N91/30))+(-$N91/30-INT(-$N91/30))*SUMIFS(80:80,$1:$1,INT(-$N91/30)+1),0)+(-$N91/30-INT(-$N91/30))*SUMIFS(80:80,$1:$1,EX$1+INT(-$N91/30)+1)+(INT(-$N91/30)+1--$N91/30)*SUMIFS(80:80,$1:$1,EX$1+INT(-$N91/30))))</f>
        <v>0</v>
      </c>
      <c r="EY91" s="40">
        <f>IF(EY$7="",0,IF(EY$1=MAX($1:$1),$R80-SUM($T91:EX91),IF(EY$1=1,SUMIFS(80:80,$1:$1,"&gt;="&amp;1,$1:$1,"&lt;="&amp;INT(-$N91/30))+(-$N91/30-INT(-$N91/30))*SUMIFS(80:80,$1:$1,INT(-$N91/30)+1),0)+(-$N91/30-INT(-$N91/30))*SUMIFS(80:80,$1:$1,EY$1+INT(-$N91/30)+1)+(INT(-$N91/30)+1--$N91/30)*SUMIFS(80:80,$1:$1,EY$1+INT(-$N91/30))))</f>
        <v>0</v>
      </c>
      <c r="EZ91" s="40">
        <f>IF(EZ$7="",0,IF(EZ$1=MAX($1:$1),$R80-SUM($T91:EY91),IF(EZ$1=1,SUMIFS(80:80,$1:$1,"&gt;="&amp;1,$1:$1,"&lt;="&amp;INT(-$N91/30))+(-$N91/30-INT(-$N91/30))*SUMIFS(80:80,$1:$1,INT(-$N91/30)+1),0)+(-$N91/30-INT(-$N91/30))*SUMIFS(80:80,$1:$1,EZ$1+INT(-$N91/30)+1)+(INT(-$N91/30)+1--$N91/30)*SUMIFS(80:80,$1:$1,EZ$1+INT(-$N91/30))))</f>
        <v>0</v>
      </c>
      <c r="FA91" s="40">
        <f>IF(FA$7="",0,IF(FA$1=MAX($1:$1),$R80-SUM($T91:EZ91),IF(FA$1=1,SUMIFS(80:80,$1:$1,"&gt;="&amp;1,$1:$1,"&lt;="&amp;INT(-$N91/30))+(-$N91/30-INT(-$N91/30))*SUMIFS(80:80,$1:$1,INT(-$N91/30)+1),0)+(-$N91/30-INT(-$N91/30))*SUMIFS(80:80,$1:$1,FA$1+INT(-$N91/30)+1)+(INT(-$N91/30)+1--$N91/30)*SUMIFS(80:80,$1:$1,FA$1+INT(-$N91/30))))</f>
        <v>0</v>
      </c>
      <c r="FB91" s="40">
        <f>IF(FB$7="",0,IF(FB$1=MAX($1:$1),$R80-SUM($T91:FA91),IF(FB$1=1,SUMIFS(80:80,$1:$1,"&gt;="&amp;1,$1:$1,"&lt;="&amp;INT(-$N91/30))+(-$N91/30-INT(-$N91/30))*SUMIFS(80:80,$1:$1,INT(-$N91/30)+1),0)+(-$N91/30-INT(-$N91/30))*SUMIFS(80:80,$1:$1,FB$1+INT(-$N91/30)+1)+(INT(-$N91/30)+1--$N91/30)*SUMIFS(80:80,$1:$1,FB$1+INT(-$N91/30))))</f>
        <v>0</v>
      </c>
      <c r="FC91" s="40">
        <f>IF(FC$7="",0,IF(FC$1=MAX($1:$1),$R80-SUM($T91:FB91),IF(FC$1=1,SUMIFS(80:80,$1:$1,"&gt;="&amp;1,$1:$1,"&lt;="&amp;INT(-$N91/30))+(-$N91/30-INT(-$N91/30))*SUMIFS(80:80,$1:$1,INT(-$N91/30)+1),0)+(-$N91/30-INT(-$N91/30))*SUMIFS(80:80,$1:$1,FC$1+INT(-$N91/30)+1)+(INT(-$N91/30)+1--$N91/30)*SUMIFS(80:80,$1:$1,FC$1+INT(-$N91/30))))</f>
        <v>0</v>
      </c>
      <c r="FD91" s="40">
        <f>IF(FD$7="",0,IF(FD$1=MAX($1:$1),$R80-SUM($T91:FC91),IF(FD$1=1,SUMIFS(80:80,$1:$1,"&gt;="&amp;1,$1:$1,"&lt;="&amp;INT(-$N91/30))+(-$N91/30-INT(-$N91/30))*SUMIFS(80:80,$1:$1,INT(-$N91/30)+1),0)+(-$N91/30-INT(-$N91/30))*SUMIFS(80:80,$1:$1,FD$1+INT(-$N91/30)+1)+(INT(-$N91/30)+1--$N91/30)*SUMIFS(80:80,$1:$1,FD$1+INT(-$N91/30))))</f>
        <v>0</v>
      </c>
      <c r="FE91" s="40">
        <f>IF(FE$7="",0,IF(FE$1=MAX($1:$1),$R80-SUM($T91:FD91),IF(FE$1=1,SUMIFS(80:80,$1:$1,"&gt;="&amp;1,$1:$1,"&lt;="&amp;INT(-$N91/30))+(-$N91/30-INT(-$N91/30))*SUMIFS(80:80,$1:$1,INT(-$N91/30)+1),0)+(-$N91/30-INT(-$N91/30))*SUMIFS(80:80,$1:$1,FE$1+INT(-$N91/30)+1)+(INT(-$N91/30)+1--$N91/30)*SUMIFS(80:80,$1:$1,FE$1+INT(-$N91/30))))</f>
        <v>0</v>
      </c>
      <c r="FF91" s="40">
        <f>IF(FF$7="",0,IF(FF$1=MAX($1:$1),$R80-SUM($T91:FE91),IF(FF$1=1,SUMIFS(80:80,$1:$1,"&gt;="&amp;1,$1:$1,"&lt;="&amp;INT(-$N91/30))+(-$N91/30-INT(-$N91/30))*SUMIFS(80:80,$1:$1,INT(-$N91/30)+1),0)+(-$N91/30-INT(-$N91/30))*SUMIFS(80:80,$1:$1,FF$1+INT(-$N91/30)+1)+(INT(-$N91/30)+1--$N91/30)*SUMIFS(80:80,$1:$1,FF$1+INT(-$N91/30))))</f>
        <v>0</v>
      </c>
      <c r="FG91" s="40">
        <f>IF(FG$7="",0,IF(FG$1=MAX($1:$1),$R80-SUM($T91:FF91),IF(FG$1=1,SUMIFS(80:80,$1:$1,"&gt;="&amp;1,$1:$1,"&lt;="&amp;INT(-$N91/30))+(-$N91/30-INT(-$N91/30))*SUMIFS(80:80,$1:$1,INT(-$N91/30)+1),0)+(-$N91/30-INT(-$N91/30))*SUMIFS(80:80,$1:$1,FG$1+INT(-$N91/30)+1)+(INT(-$N91/30)+1--$N91/30)*SUMIFS(80:80,$1:$1,FG$1+INT(-$N91/30))))</f>
        <v>0</v>
      </c>
      <c r="FH91" s="40">
        <f>IF(FH$7="",0,IF(FH$1=MAX($1:$1),$R80-SUM($T91:FG91),IF(FH$1=1,SUMIFS(80:80,$1:$1,"&gt;="&amp;1,$1:$1,"&lt;="&amp;INT(-$N91/30))+(-$N91/30-INT(-$N91/30))*SUMIFS(80:80,$1:$1,INT(-$N91/30)+1),0)+(-$N91/30-INT(-$N91/30))*SUMIFS(80:80,$1:$1,FH$1+INT(-$N91/30)+1)+(INT(-$N91/30)+1--$N91/30)*SUMIFS(80:80,$1:$1,FH$1+INT(-$N91/30))))</f>
        <v>0</v>
      </c>
      <c r="FI91" s="40">
        <f>IF(FI$7="",0,IF(FI$1=MAX($1:$1),$R80-SUM($T91:FH91),IF(FI$1=1,SUMIFS(80:80,$1:$1,"&gt;="&amp;1,$1:$1,"&lt;="&amp;INT(-$N91/30))+(-$N91/30-INT(-$N91/30))*SUMIFS(80:80,$1:$1,INT(-$N91/30)+1),0)+(-$N91/30-INT(-$N91/30))*SUMIFS(80:80,$1:$1,FI$1+INT(-$N91/30)+1)+(INT(-$N91/30)+1--$N91/30)*SUMIFS(80:80,$1:$1,FI$1+INT(-$N91/30))))</f>
        <v>0</v>
      </c>
      <c r="FJ91" s="40">
        <f>IF(FJ$7="",0,IF(FJ$1=MAX($1:$1),$R80-SUM($T91:FI91),IF(FJ$1=1,SUMIFS(80:80,$1:$1,"&gt;="&amp;1,$1:$1,"&lt;="&amp;INT(-$N91/30))+(-$N91/30-INT(-$N91/30))*SUMIFS(80:80,$1:$1,INT(-$N91/30)+1),0)+(-$N91/30-INT(-$N91/30))*SUMIFS(80:80,$1:$1,FJ$1+INT(-$N91/30)+1)+(INT(-$N91/30)+1--$N91/30)*SUMIFS(80:80,$1:$1,FJ$1+INT(-$N91/30))))</f>
        <v>0</v>
      </c>
      <c r="FK91" s="40">
        <f>IF(FK$7="",0,IF(FK$1=MAX($1:$1),$R80-SUM($T91:FJ91),IF(FK$1=1,SUMIFS(80:80,$1:$1,"&gt;="&amp;1,$1:$1,"&lt;="&amp;INT(-$N91/30))+(-$N91/30-INT(-$N91/30))*SUMIFS(80:80,$1:$1,INT(-$N91/30)+1),0)+(-$N91/30-INT(-$N91/30))*SUMIFS(80:80,$1:$1,FK$1+INT(-$N91/30)+1)+(INT(-$N91/30)+1--$N91/30)*SUMIFS(80:80,$1:$1,FK$1+INT(-$N91/30))))</f>
        <v>0</v>
      </c>
      <c r="FL91" s="40">
        <f>IF(FL$7="",0,IF(FL$1=MAX($1:$1),$R80-SUM($T91:FK91),IF(FL$1=1,SUMIFS(80:80,$1:$1,"&gt;="&amp;1,$1:$1,"&lt;="&amp;INT(-$N91/30))+(-$N91/30-INT(-$N91/30))*SUMIFS(80:80,$1:$1,INT(-$N91/30)+1),0)+(-$N91/30-INT(-$N91/30))*SUMIFS(80:80,$1:$1,FL$1+INT(-$N91/30)+1)+(INT(-$N91/30)+1--$N91/30)*SUMIFS(80:80,$1:$1,FL$1+INT(-$N91/30))))</f>
        <v>0</v>
      </c>
      <c r="FM91" s="40">
        <f>IF(FM$7="",0,IF(FM$1=MAX($1:$1),$R80-SUM($T91:FL91),IF(FM$1=1,SUMIFS(80:80,$1:$1,"&gt;="&amp;1,$1:$1,"&lt;="&amp;INT(-$N91/30))+(-$N91/30-INT(-$N91/30))*SUMIFS(80:80,$1:$1,INT(-$N91/30)+1),0)+(-$N91/30-INT(-$N91/30))*SUMIFS(80:80,$1:$1,FM$1+INT(-$N91/30)+1)+(INT(-$N91/30)+1--$N91/30)*SUMIFS(80:80,$1:$1,FM$1+INT(-$N91/30))))</f>
        <v>0</v>
      </c>
      <c r="FN91" s="40">
        <f>IF(FN$7="",0,IF(FN$1=MAX($1:$1),$R80-SUM($T91:FM91),IF(FN$1=1,SUMIFS(80:80,$1:$1,"&gt;="&amp;1,$1:$1,"&lt;="&amp;INT(-$N91/30))+(-$N91/30-INT(-$N91/30))*SUMIFS(80:80,$1:$1,INT(-$N91/30)+1),0)+(-$N91/30-INT(-$N91/30))*SUMIFS(80:80,$1:$1,FN$1+INT(-$N91/30)+1)+(INT(-$N91/30)+1--$N91/30)*SUMIFS(80:80,$1:$1,FN$1+INT(-$N91/30))))</f>
        <v>0</v>
      </c>
      <c r="FO91" s="40">
        <f>IF(FO$7="",0,IF(FO$1=MAX($1:$1),$R80-SUM($T91:FN91),IF(FO$1=1,SUMIFS(80:80,$1:$1,"&gt;="&amp;1,$1:$1,"&lt;="&amp;INT(-$N91/30))+(-$N91/30-INT(-$N91/30))*SUMIFS(80:80,$1:$1,INT(-$N91/30)+1),0)+(-$N91/30-INT(-$N91/30))*SUMIFS(80:80,$1:$1,FO$1+INT(-$N91/30)+1)+(INT(-$N91/30)+1--$N91/30)*SUMIFS(80:80,$1:$1,FO$1+INT(-$N91/30))))</f>
        <v>0</v>
      </c>
      <c r="FP91" s="40">
        <f>IF(FP$7="",0,IF(FP$1=MAX($1:$1),$R80-SUM($T91:FO91),IF(FP$1=1,SUMIFS(80:80,$1:$1,"&gt;="&amp;1,$1:$1,"&lt;="&amp;INT(-$N91/30))+(-$N91/30-INT(-$N91/30))*SUMIFS(80:80,$1:$1,INT(-$N91/30)+1),0)+(-$N91/30-INT(-$N91/30))*SUMIFS(80:80,$1:$1,FP$1+INT(-$N91/30)+1)+(INT(-$N91/30)+1--$N91/30)*SUMIFS(80:80,$1:$1,FP$1+INT(-$N91/30))))</f>
        <v>0</v>
      </c>
      <c r="FQ91" s="40">
        <f>IF(FQ$7="",0,IF(FQ$1=MAX($1:$1),$R80-SUM($T91:FP91),IF(FQ$1=1,SUMIFS(80:80,$1:$1,"&gt;="&amp;1,$1:$1,"&lt;="&amp;INT(-$N91/30))+(-$N91/30-INT(-$N91/30))*SUMIFS(80:80,$1:$1,INT(-$N91/30)+1),0)+(-$N91/30-INT(-$N91/30))*SUMIFS(80:80,$1:$1,FQ$1+INT(-$N91/30)+1)+(INT(-$N91/30)+1--$N91/30)*SUMIFS(80:80,$1:$1,FQ$1+INT(-$N91/30))))</f>
        <v>0</v>
      </c>
      <c r="FR91" s="40">
        <f>IF(FR$7="",0,IF(FR$1=MAX($1:$1),$R80-SUM($T91:FQ91),IF(FR$1=1,SUMIFS(80:80,$1:$1,"&gt;="&amp;1,$1:$1,"&lt;="&amp;INT(-$N91/30))+(-$N91/30-INT(-$N91/30))*SUMIFS(80:80,$1:$1,INT(-$N91/30)+1),0)+(-$N91/30-INT(-$N91/30))*SUMIFS(80:80,$1:$1,FR$1+INT(-$N91/30)+1)+(INT(-$N91/30)+1--$N91/30)*SUMIFS(80:80,$1:$1,FR$1+INT(-$N91/30))))</f>
        <v>0</v>
      </c>
      <c r="FS91" s="40">
        <f>IF(FS$7="",0,IF(FS$1=MAX($1:$1),$R80-SUM($T91:FR91),IF(FS$1=1,SUMIFS(80:80,$1:$1,"&gt;="&amp;1,$1:$1,"&lt;="&amp;INT(-$N91/30))+(-$N91/30-INT(-$N91/30))*SUMIFS(80:80,$1:$1,INT(-$N91/30)+1),0)+(-$N91/30-INT(-$N91/30))*SUMIFS(80:80,$1:$1,FS$1+INT(-$N91/30)+1)+(INT(-$N91/30)+1--$N91/30)*SUMIFS(80:80,$1:$1,FS$1+INT(-$N91/30))))</f>
        <v>0</v>
      </c>
      <c r="FT91" s="40">
        <f>IF(FT$7="",0,IF(FT$1=MAX($1:$1),$R80-SUM($T91:FS91),IF(FT$1=1,SUMIFS(80:80,$1:$1,"&gt;="&amp;1,$1:$1,"&lt;="&amp;INT(-$N91/30))+(-$N91/30-INT(-$N91/30))*SUMIFS(80:80,$1:$1,INT(-$N91/30)+1),0)+(-$N91/30-INT(-$N91/30))*SUMIFS(80:80,$1:$1,FT$1+INT(-$N91/30)+1)+(INT(-$N91/30)+1--$N91/30)*SUMIFS(80:80,$1:$1,FT$1+INT(-$N91/30))))</f>
        <v>0</v>
      </c>
      <c r="FU91" s="40">
        <f>IF(FU$7="",0,IF(FU$1=MAX($1:$1),$R80-SUM($T91:FT91),IF(FU$1=1,SUMIFS(80:80,$1:$1,"&gt;="&amp;1,$1:$1,"&lt;="&amp;INT(-$N91/30))+(-$N91/30-INT(-$N91/30))*SUMIFS(80:80,$1:$1,INT(-$N91/30)+1),0)+(-$N91/30-INT(-$N91/30))*SUMIFS(80:80,$1:$1,FU$1+INT(-$N91/30)+1)+(INT(-$N91/30)+1--$N91/30)*SUMIFS(80:80,$1:$1,FU$1+INT(-$N91/30))))</f>
        <v>0</v>
      </c>
      <c r="FV91" s="40">
        <f>IF(FV$7="",0,IF(FV$1=MAX($1:$1),$R80-SUM($T91:FU91),IF(FV$1=1,SUMIFS(80:80,$1:$1,"&gt;="&amp;1,$1:$1,"&lt;="&amp;INT(-$N91/30))+(-$N91/30-INT(-$N91/30))*SUMIFS(80:80,$1:$1,INT(-$N91/30)+1),0)+(-$N91/30-INT(-$N91/30))*SUMIFS(80:80,$1:$1,FV$1+INT(-$N91/30)+1)+(INT(-$N91/30)+1--$N91/30)*SUMIFS(80:80,$1:$1,FV$1+INT(-$N91/30))))</f>
        <v>0</v>
      </c>
      <c r="FW91" s="40">
        <f>IF(FW$7="",0,IF(FW$1=MAX($1:$1),$R80-SUM($T91:FV91),IF(FW$1=1,SUMIFS(80:80,$1:$1,"&gt;="&amp;1,$1:$1,"&lt;="&amp;INT(-$N91/30))+(-$N91/30-INT(-$N91/30))*SUMIFS(80:80,$1:$1,INT(-$N91/30)+1),0)+(-$N91/30-INT(-$N91/30))*SUMIFS(80:80,$1:$1,FW$1+INT(-$N91/30)+1)+(INT(-$N91/30)+1--$N91/30)*SUMIFS(80:80,$1:$1,FW$1+INT(-$N91/30))))</f>
        <v>0</v>
      </c>
      <c r="FX91" s="40">
        <f>IF(FX$7="",0,IF(FX$1=MAX($1:$1),$R80-SUM($T91:FW91),IF(FX$1=1,SUMIFS(80:80,$1:$1,"&gt;="&amp;1,$1:$1,"&lt;="&amp;INT(-$N91/30))+(-$N91/30-INT(-$N91/30))*SUMIFS(80:80,$1:$1,INT(-$N91/30)+1),0)+(-$N91/30-INT(-$N91/30))*SUMIFS(80:80,$1:$1,FX$1+INT(-$N91/30)+1)+(INT(-$N91/30)+1--$N91/30)*SUMIFS(80:80,$1:$1,FX$1+INT(-$N91/30))))</f>
        <v>0</v>
      </c>
      <c r="FY91" s="40">
        <f>IF(FY$7="",0,IF(FY$1=MAX($1:$1),$R80-SUM($T91:FX91),IF(FY$1=1,SUMIFS(80:80,$1:$1,"&gt;="&amp;1,$1:$1,"&lt;="&amp;INT(-$N91/30))+(-$N91/30-INT(-$N91/30))*SUMIFS(80:80,$1:$1,INT(-$N91/30)+1),0)+(-$N91/30-INT(-$N91/30))*SUMIFS(80:80,$1:$1,FY$1+INT(-$N91/30)+1)+(INT(-$N91/30)+1--$N91/30)*SUMIFS(80:80,$1:$1,FY$1+INT(-$N91/30))))</f>
        <v>0</v>
      </c>
      <c r="FZ91" s="40">
        <f>IF(FZ$7="",0,IF(FZ$1=MAX($1:$1),$R80-SUM($T91:FY91),IF(FZ$1=1,SUMIFS(80:80,$1:$1,"&gt;="&amp;1,$1:$1,"&lt;="&amp;INT(-$N91/30))+(-$N91/30-INT(-$N91/30))*SUMIFS(80:80,$1:$1,INT(-$N91/30)+1),0)+(-$N91/30-INT(-$N91/30))*SUMIFS(80:80,$1:$1,FZ$1+INT(-$N91/30)+1)+(INT(-$N91/30)+1--$N91/30)*SUMIFS(80:80,$1:$1,FZ$1+INT(-$N91/30))))</f>
        <v>0</v>
      </c>
      <c r="GA91" s="40">
        <f>IF(GA$7="",0,IF(GA$1=MAX($1:$1),$R80-SUM($T91:FZ91),IF(GA$1=1,SUMIFS(80:80,$1:$1,"&gt;="&amp;1,$1:$1,"&lt;="&amp;INT(-$N91/30))+(-$N91/30-INT(-$N91/30))*SUMIFS(80:80,$1:$1,INT(-$N91/30)+1),0)+(-$N91/30-INT(-$N91/30))*SUMIFS(80:80,$1:$1,GA$1+INT(-$N91/30)+1)+(INT(-$N91/30)+1--$N91/30)*SUMIFS(80:80,$1:$1,GA$1+INT(-$N91/30))))</f>
        <v>0</v>
      </c>
      <c r="GB91" s="40">
        <f>IF(GB$7="",0,IF(GB$1=MAX($1:$1),$R80-SUM($T91:GA91),IF(GB$1=1,SUMIFS(80:80,$1:$1,"&gt;="&amp;1,$1:$1,"&lt;="&amp;INT(-$N91/30))+(-$N91/30-INT(-$N91/30))*SUMIFS(80:80,$1:$1,INT(-$N91/30)+1),0)+(-$N91/30-INT(-$N91/30))*SUMIFS(80:80,$1:$1,GB$1+INT(-$N91/30)+1)+(INT(-$N91/30)+1--$N91/30)*SUMIFS(80:80,$1:$1,GB$1+INT(-$N91/30))))</f>
        <v>0</v>
      </c>
      <c r="GC91" s="40">
        <f>IF(GC$7="",0,IF(GC$1=MAX($1:$1),$R80-SUM($T91:GB91),IF(GC$1=1,SUMIFS(80:80,$1:$1,"&gt;="&amp;1,$1:$1,"&lt;="&amp;INT(-$N91/30))+(-$N91/30-INT(-$N91/30))*SUMIFS(80:80,$1:$1,INT(-$N91/30)+1),0)+(-$N91/30-INT(-$N91/30))*SUMIFS(80:80,$1:$1,GC$1+INT(-$N91/30)+1)+(INT(-$N91/30)+1--$N91/30)*SUMIFS(80:80,$1:$1,GC$1+INT(-$N91/30))))</f>
        <v>0</v>
      </c>
      <c r="GD91" s="40">
        <f>IF(GD$7="",0,IF(GD$1=MAX($1:$1),$R80-SUM($T91:GC91),IF(GD$1=1,SUMIFS(80:80,$1:$1,"&gt;="&amp;1,$1:$1,"&lt;="&amp;INT(-$N91/30))+(-$N91/30-INT(-$N91/30))*SUMIFS(80:80,$1:$1,INT(-$N91/30)+1),0)+(-$N91/30-INT(-$N91/30))*SUMIFS(80:80,$1:$1,GD$1+INT(-$N91/30)+1)+(INT(-$N91/30)+1--$N91/30)*SUMIFS(80:80,$1:$1,GD$1+INT(-$N91/30))))</f>
        <v>0</v>
      </c>
      <c r="GE91" s="40">
        <f>IF(GE$7="",0,IF(GE$1=MAX($1:$1),$R80-SUM($T91:GD91),IF(GE$1=1,SUMIFS(80:80,$1:$1,"&gt;="&amp;1,$1:$1,"&lt;="&amp;INT(-$N91/30))+(-$N91/30-INT(-$N91/30))*SUMIFS(80:80,$1:$1,INT(-$N91/30)+1),0)+(-$N91/30-INT(-$N91/30))*SUMIFS(80:80,$1:$1,GE$1+INT(-$N91/30)+1)+(INT(-$N91/30)+1--$N91/30)*SUMIFS(80:80,$1:$1,GE$1+INT(-$N91/30))))</f>
        <v>0</v>
      </c>
      <c r="GF91" s="40">
        <f>IF(GF$7="",0,IF(GF$1=MAX($1:$1),$R80-SUM($T91:GE91),IF(GF$1=1,SUMIFS(80:80,$1:$1,"&gt;="&amp;1,$1:$1,"&lt;="&amp;INT(-$N91/30))+(-$N91/30-INT(-$N91/30))*SUMIFS(80:80,$1:$1,INT(-$N91/30)+1),0)+(-$N91/30-INT(-$N91/30))*SUMIFS(80:80,$1:$1,GF$1+INT(-$N91/30)+1)+(INT(-$N91/30)+1--$N91/30)*SUMIFS(80:80,$1:$1,GF$1+INT(-$N91/30))))</f>
        <v>0</v>
      </c>
      <c r="GG91" s="40">
        <f>IF(GG$7="",0,IF(GG$1=MAX($1:$1),$R80-SUM($T91:GF91),IF(GG$1=1,SUMIFS(80:80,$1:$1,"&gt;="&amp;1,$1:$1,"&lt;="&amp;INT(-$N91/30))+(-$N91/30-INT(-$N91/30))*SUMIFS(80:80,$1:$1,INT(-$N91/30)+1),0)+(-$N91/30-INT(-$N91/30))*SUMIFS(80:80,$1:$1,GG$1+INT(-$N91/30)+1)+(INT(-$N91/30)+1--$N91/30)*SUMIFS(80:80,$1:$1,GG$1+INT(-$N91/30))))</f>
        <v>0</v>
      </c>
      <c r="GH91" s="40">
        <f>IF(GH$7="",0,IF(GH$1=MAX($1:$1),$R80-SUM($T91:GG91),IF(GH$1=1,SUMIFS(80:80,$1:$1,"&gt;="&amp;1,$1:$1,"&lt;="&amp;INT(-$N91/30))+(-$N91/30-INT(-$N91/30))*SUMIFS(80:80,$1:$1,INT(-$N91/30)+1),0)+(-$N91/30-INT(-$N91/30))*SUMIFS(80:80,$1:$1,GH$1+INT(-$N91/30)+1)+(INT(-$N91/30)+1--$N91/30)*SUMIFS(80:80,$1:$1,GH$1+INT(-$N91/30))))</f>
        <v>0</v>
      </c>
      <c r="GI91" s="40">
        <f>IF(GI$7="",0,IF(GI$1=MAX($1:$1),$R80-SUM($T91:GH91),IF(GI$1=1,SUMIFS(80:80,$1:$1,"&gt;="&amp;1,$1:$1,"&lt;="&amp;INT(-$N91/30))+(-$N91/30-INT(-$N91/30))*SUMIFS(80:80,$1:$1,INT(-$N91/30)+1),0)+(-$N91/30-INT(-$N91/30))*SUMIFS(80:80,$1:$1,GI$1+INT(-$N91/30)+1)+(INT(-$N91/30)+1--$N91/30)*SUMIFS(80:80,$1:$1,GI$1+INT(-$N91/30))))</f>
        <v>0</v>
      </c>
      <c r="GJ91" s="40">
        <f>IF(GJ$7="",0,IF(GJ$1=MAX($1:$1),$R80-SUM($T91:GI91),IF(GJ$1=1,SUMIFS(80:80,$1:$1,"&gt;="&amp;1,$1:$1,"&lt;="&amp;INT(-$N91/30))+(-$N91/30-INT(-$N91/30))*SUMIFS(80:80,$1:$1,INT(-$N91/30)+1),0)+(-$N91/30-INT(-$N91/30))*SUMIFS(80:80,$1:$1,GJ$1+INT(-$N91/30)+1)+(INT(-$N91/30)+1--$N91/30)*SUMIFS(80:80,$1:$1,GJ$1+INT(-$N91/30))))</f>
        <v>0</v>
      </c>
      <c r="GK91" s="40">
        <f>IF(GK$7="",0,IF(GK$1=MAX($1:$1),$R80-SUM($T91:GJ91),IF(GK$1=1,SUMIFS(80:80,$1:$1,"&gt;="&amp;1,$1:$1,"&lt;="&amp;INT(-$N91/30))+(-$N91/30-INT(-$N91/30))*SUMIFS(80:80,$1:$1,INT(-$N91/30)+1),0)+(-$N91/30-INT(-$N91/30))*SUMIFS(80:80,$1:$1,GK$1+INT(-$N91/30)+1)+(INT(-$N91/30)+1--$N91/30)*SUMIFS(80:80,$1:$1,GK$1+INT(-$N91/30))))</f>
        <v>0</v>
      </c>
      <c r="GL91" s="40">
        <f>IF(GL$7="",0,IF(GL$1=MAX($1:$1),$R80-SUM($T91:GK91),IF(GL$1=1,SUMIFS(80:80,$1:$1,"&gt;="&amp;1,$1:$1,"&lt;="&amp;INT(-$N91/30))+(-$N91/30-INT(-$N91/30))*SUMIFS(80:80,$1:$1,INT(-$N91/30)+1),0)+(-$N91/30-INT(-$N91/30))*SUMIFS(80:80,$1:$1,GL$1+INT(-$N91/30)+1)+(INT(-$N91/30)+1--$N91/30)*SUMIFS(80:80,$1:$1,GL$1+INT(-$N91/30))))</f>
        <v>0</v>
      </c>
      <c r="GM91" s="40">
        <f>IF(GM$7="",0,IF(GM$1=MAX($1:$1),$R80-SUM($T91:GL91),IF(GM$1=1,SUMIFS(80:80,$1:$1,"&gt;="&amp;1,$1:$1,"&lt;="&amp;INT(-$N91/30))+(-$N91/30-INT(-$N91/30))*SUMIFS(80:80,$1:$1,INT(-$N91/30)+1),0)+(-$N91/30-INT(-$N91/30))*SUMIFS(80:80,$1:$1,GM$1+INT(-$N91/30)+1)+(INT(-$N91/30)+1--$N91/30)*SUMIFS(80:80,$1:$1,GM$1+INT(-$N91/30))))</f>
        <v>0</v>
      </c>
      <c r="GN91" s="40">
        <f>IF(GN$7="",0,IF(GN$1=MAX($1:$1),$R80-SUM($T91:GM91),IF(GN$1=1,SUMIFS(80:80,$1:$1,"&gt;="&amp;1,$1:$1,"&lt;="&amp;INT(-$N91/30))+(-$N91/30-INT(-$N91/30))*SUMIFS(80:80,$1:$1,INT(-$N91/30)+1),0)+(-$N91/30-INT(-$N91/30))*SUMIFS(80:80,$1:$1,GN$1+INT(-$N91/30)+1)+(INT(-$N91/30)+1--$N91/30)*SUMIFS(80:80,$1:$1,GN$1+INT(-$N91/30))))</f>
        <v>0</v>
      </c>
      <c r="GO91" s="40">
        <f>IF(GO$7="",0,IF(GO$1=MAX($1:$1),$R80-SUM($T91:GN91),IF(GO$1=1,SUMIFS(80:80,$1:$1,"&gt;="&amp;1,$1:$1,"&lt;="&amp;INT(-$N91/30))+(-$N91/30-INT(-$N91/30))*SUMIFS(80:80,$1:$1,INT(-$N91/30)+1),0)+(-$N91/30-INT(-$N91/30))*SUMIFS(80:80,$1:$1,GO$1+INT(-$N91/30)+1)+(INT(-$N91/30)+1--$N91/30)*SUMIFS(80:80,$1:$1,GO$1+INT(-$N91/30))))</f>
        <v>0</v>
      </c>
      <c r="GP91" s="40">
        <f>IF(GP$7="",0,IF(GP$1=MAX($1:$1),$R80-SUM($T91:GO91),IF(GP$1=1,SUMIFS(80:80,$1:$1,"&gt;="&amp;1,$1:$1,"&lt;="&amp;INT(-$N91/30))+(-$N91/30-INT(-$N91/30))*SUMIFS(80:80,$1:$1,INT(-$N91/30)+1),0)+(-$N91/30-INT(-$N91/30))*SUMIFS(80:80,$1:$1,GP$1+INT(-$N91/30)+1)+(INT(-$N91/30)+1--$N91/30)*SUMIFS(80:80,$1:$1,GP$1+INT(-$N91/30))))</f>
        <v>0</v>
      </c>
      <c r="GQ91" s="40">
        <f>IF(GQ$7="",0,IF(GQ$1=MAX($1:$1),$R80-SUM($T91:GP91),IF(GQ$1=1,SUMIFS(80:80,$1:$1,"&gt;="&amp;1,$1:$1,"&lt;="&amp;INT(-$N91/30))+(-$N91/30-INT(-$N91/30))*SUMIFS(80:80,$1:$1,INT(-$N91/30)+1),0)+(-$N91/30-INT(-$N91/30))*SUMIFS(80:80,$1:$1,GQ$1+INT(-$N91/30)+1)+(INT(-$N91/30)+1--$N91/30)*SUMIFS(80:80,$1:$1,GQ$1+INT(-$N91/30))))</f>
        <v>0</v>
      </c>
      <c r="GR91" s="40">
        <f>IF(GR$7="",0,IF(GR$1=MAX($1:$1),$R80-SUM($T91:GQ91),IF(GR$1=1,SUMIFS(80:80,$1:$1,"&gt;="&amp;1,$1:$1,"&lt;="&amp;INT(-$N91/30))+(-$N91/30-INT(-$N91/30))*SUMIFS(80:80,$1:$1,INT(-$N91/30)+1),0)+(-$N91/30-INT(-$N91/30))*SUMIFS(80:80,$1:$1,GR$1+INT(-$N91/30)+1)+(INT(-$N91/30)+1--$N91/30)*SUMIFS(80:80,$1:$1,GR$1+INT(-$N91/30))))</f>
        <v>0</v>
      </c>
      <c r="GS91" s="40">
        <f>IF(GS$7="",0,IF(GS$1=MAX($1:$1),$R80-SUM($T91:GR91),IF(GS$1=1,SUMIFS(80:80,$1:$1,"&gt;="&amp;1,$1:$1,"&lt;="&amp;INT(-$N91/30))+(-$N91/30-INT(-$N91/30))*SUMIFS(80:80,$1:$1,INT(-$N91/30)+1),0)+(-$N91/30-INT(-$N91/30))*SUMIFS(80:80,$1:$1,GS$1+INT(-$N91/30)+1)+(INT(-$N91/30)+1--$N91/30)*SUMIFS(80:80,$1:$1,GS$1+INT(-$N91/30))))</f>
        <v>0</v>
      </c>
      <c r="GT91" s="40">
        <f>IF(GT$7="",0,IF(GT$1=MAX($1:$1),$R80-SUM($T91:GS91),IF(GT$1=1,SUMIFS(80:80,$1:$1,"&gt;="&amp;1,$1:$1,"&lt;="&amp;INT(-$N91/30))+(-$N91/30-INT(-$N91/30))*SUMIFS(80:80,$1:$1,INT(-$N91/30)+1),0)+(-$N91/30-INT(-$N91/30))*SUMIFS(80:80,$1:$1,GT$1+INT(-$N91/30)+1)+(INT(-$N91/30)+1--$N91/30)*SUMIFS(80:80,$1:$1,GT$1+INT(-$N91/30))))</f>
        <v>0</v>
      </c>
      <c r="GU91" s="40">
        <f>IF(GU$7="",0,IF(GU$1=MAX($1:$1),$R80-SUM($T91:GT91),IF(GU$1=1,SUMIFS(80:80,$1:$1,"&gt;="&amp;1,$1:$1,"&lt;="&amp;INT(-$N91/30))+(-$N91/30-INT(-$N91/30))*SUMIFS(80:80,$1:$1,INT(-$N91/30)+1),0)+(-$N91/30-INT(-$N91/30))*SUMIFS(80:80,$1:$1,GU$1+INT(-$N91/30)+1)+(INT(-$N91/30)+1--$N91/30)*SUMIFS(80:80,$1:$1,GU$1+INT(-$N91/30))))</f>
        <v>0</v>
      </c>
      <c r="GV91" s="40">
        <f>IF(GV$7="",0,IF(GV$1=MAX($1:$1),$R80-SUM($T91:GU91),IF(GV$1=1,SUMIFS(80:80,$1:$1,"&gt;="&amp;1,$1:$1,"&lt;="&amp;INT(-$N91/30))+(-$N91/30-INT(-$N91/30))*SUMIFS(80:80,$1:$1,INT(-$N91/30)+1),0)+(-$N91/30-INT(-$N91/30))*SUMIFS(80:80,$1:$1,GV$1+INT(-$N91/30)+1)+(INT(-$N91/30)+1--$N91/30)*SUMIFS(80:80,$1:$1,GV$1+INT(-$N91/30))))</f>
        <v>0</v>
      </c>
      <c r="GW91" s="40">
        <f>IF(GW$7="",0,IF(GW$1=MAX($1:$1),$R80-SUM($T91:GV91),IF(GW$1=1,SUMIFS(80:80,$1:$1,"&gt;="&amp;1,$1:$1,"&lt;="&amp;INT(-$N91/30))+(-$N91/30-INT(-$N91/30))*SUMIFS(80:80,$1:$1,INT(-$N91/30)+1),0)+(-$N91/30-INT(-$N91/30))*SUMIFS(80:80,$1:$1,GW$1+INT(-$N91/30)+1)+(INT(-$N91/30)+1--$N91/30)*SUMIFS(80:80,$1:$1,GW$1+INT(-$N91/30))))</f>
        <v>0</v>
      </c>
      <c r="GX91" s="40">
        <f>IF(GX$7="",0,IF(GX$1=MAX($1:$1),$R80-SUM($T91:GW91),IF(GX$1=1,SUMIFS(80:80,$1:$1,"&gt;="&amp;1,$1:$1,"&lt;="&amp;INT(-$N91/30))+(-$N91/30-INT(-$N91/30))*SUMIFS(80:80,$1:$1,INT(-$N91/30)+1),0)+(-$N91/30-INT(-$N91/30))*SUMIFS(80:80,$1:$1,GX$1+INT(-$N91/30)+1)+(INT(-$N91/30)+1--$N91/30)*SUMIFS(80:80,$1:$1,GX$1+INT(-$N91/30))))</f>
        <v>0</v>
      </c>
      <c r="GY91" s="40">
        <f>IF(GY$7="",0,IF(GY$1=MAX($1:$1),$R80-SUM($T91:GX91),IF(GY$1=1,SUMIFS(80:80,$1:$1,"&gt;="&amp;1,$1:$1,"&lt;="&amp;INT(-$N91/30))+(-$N91/30-INT(-$N91/30))*SUMIFS(80:80,$1:$1,INT(-$N91/30)+1),0)+(-$N91/30-INT(-$N91/30))*SUMIFS(80:80,$1:$1,GY$1+INT(-$N91/30)+1)+(INT(-$N91/30)+1--$N91/30)*SUMIFS(80:80,$1:$1,GY$1+INT(-$N91/30))))</f>
        <v>0</v>
      </c>
      <c r="GZ91" s="40">
        <f>IF(GZ$7="",0,IF(GZ$1=MAX($1:$1),$R80-SUM($T91:GY91),IF(GZ$1=1,SUMIFS(80:80,$1:$1,"&gt;="&amp;1,$1:$1,"&lt;="&amp;INT(-$N91/30))+(-$N91/30-INT(-$N91/30))*SUMIFS(80:80,$1:$1,INT(-$N91/30)+1),0)+(-$N91/30-INT(-$N91/30))*SUMIFS(80:80,$1:$1,GZ$1+INT(-$N91/30)+1)+(INT(-$N91/30)+1--$N91/30)*SUMIFS(80:80,$1:$1,GZ$1+INT(-$N91/30))))</f>
        <v>0</v>
      </c>
      <c r="HA91" s="40">
        <f>IF(HA$7="",0,IF(HA$1=MAX($1:$1),$R80-SUM($T91:GZ91),IF(HA$1=1,SUMIFS(80:80,$1:$1,"&gt;="&amp;1,$1:$1,"&lt;="&amp;INT(-$N91/30))+(-$N91/30-INT(-$N91/30))*SUMIFS(80:80,$1:$1,INT(-$N91/30)+1),0)+(-$N91/30-INT(-$N91/30))*SUMIFS(80:80,$1:$1,HA$1+INT(-$N91/30)+1)+(INT(-$N91/30)+1--$N91/30)*SUMIFS(80:80,$1:$1,HA$1+INT(-$N91/30))))</f>
        <v>0</v>
      </c>
      <c r="HB91" s="40">
        <f>IF(HB$7="",0,IF(HB$1=MAX($1:$1),$R80-SUM($T91:HA91),IF(HB$1=1,SUMIFS(80:80,$1:$1,"&gt;="&amp;1,$1:$1,"&lt;="&amp;INT(-$N91/30))+(-$N91/30-INT(-$N91/30))*SUMIFS(80:80,$1:$1,INT(-$N91/30)+1),0)+(-$N91/30-INT(-$N91/30))*SUMIFS(80:80,$1:$1,HB$1+INT(-$N91/30)+1)+(INT(-$N91/30)+1--$N91/30)*SUMIFS(80:80,$1:$1,HB$1+INT(-$N91/30))))</f>
        <v>0</v>
      </c>
      <c r="HC91" s="40">
        <f>IF(HC$7="",0,IF(HC$1=MAX($1:$1),$R80-SUM($T91:HB91),IF(HC$1=1,SUMIFS(80:80,$1:$1,"&gt;="&amp;1,$1:$1,"&lt;="&amp;INT(-$N91/30))+(-$N91/30-INT(-$N91/30))*SUMIFS(80:80,$1:$1,INT(-$N91/30)+1),0)+(-$N91/30-INT(-$N91/30))*SUMIFS(80:80,$1:$1,HC$1+INT(-$N91/30)+1)+(INT(-$N91/30)+1--$N91/30)*SUMIFS(80:80,$1:$1,HC$1+INT(-$N91/30))))</f>
        <v>0</v>
      </c>
      <c r="HD91" s="40">
        <f>IF(HD$7="",0,IF(HD$1=MAX($1:$1),$R80-SUM($T91:HC91),IF(HD$1=1,SUMIFS(80:80,$1:$1,"&gt;="&amp;1,$1:$1,"&lt;="&amp;INT(-$N91/30))+(-$N91/30-INT(-$N91/30))*SUMIFS(80:80,$1:$1,INT(-$N91/30)+1),0)+(-$N91/30-INT(-$N91/30))*SUMIFS(80:80,$1:$1,HD$1+INT(-$N91/30)+1)+(INT(-$N91/30)+1--$N91/30)*SUMIFS(80:80,$1:$1,HD$1+INT(-$N91/30))))</f>
        <v>0</v>
      </c>
      <c r="HE91" s="40">
        <f>IF(HE$7="",0,IF(HE$1=MAX($1:$1),$R80-SUM($T91:HD91),IF(HE$1=1,SUMIFS(80:80,$1:$1,"&gt;="&amp;1,$1:$1,"&lt;="&amp;INT(-$N91/30))+(-$N91/30-INT(-$N91/30))*SUMIFS(80:80,$1:$1,INT(-$N91/30)+1),0)+(-$N91/30-INT(-$N91/30))*SUMIFS(80:80,$1:$1,HE$1+INT(-$N91/30)+1)+(INT(-$N91/30)+1--$N91/30)*SUMIFS(80:80,$1:$1,HE$1+INT(-$N91/30))))</f>
        <v>0</v>
      </c>
      <c r="HF91" s="40">
        <f>IF(HF$7="",0,IF(HF$1=MAX($1:$1),$R80-SUM($T91:HE91),IF(HF$1=1,SUMIFS(80:80,$1:$1,"&gt;="&amp;1,$1:$1,"&lt;="&amp;INT(-$N91/30))+(-$N91/30-INT(-$N91/30))*SUMIFS(80:80,$1:$1,INT(-$N91/30)+1),0)+(-$N91/30-INT(-$N91/30))*SUMIFS(80:80,$1:$1,HF$1+INT(-$N91/30)+1)+(INT(-$N91/30)+1--$N91/30)*SUMIFS(80:80,$1:$1,HF$1+INT(-$N91/30))))</f>
        <v>0</v>
      </c>
      <c r="HG91" s="40">
        <f>IF(HG$7="",0,IF(HG$1=MAX($1:$1),$R80-SUM($T91:HF91),IF(HG$1=1,SUMIFS(80:80,$1:$1,"&gt;="&amp;1,$1:$1,"&lt;="&amp;INT(-$N91/30))+(-$N91/30-INT(-$N91/30))*SUMIFS(80:80,$1:$1,INT(-$N91/30)+1),0)+(-$N91/30-INT(-$N91/30))*SUMIFS(80:80,$1:$1,HG$1+INT(-$N91/30)+1)+(INT(-$N91/30)+1--$N91/30)*SUMIFS(80:80,$1:$1,HG$1+INT(-$N91/30))))</f>
        <v>0</v>
      </c>
      <c r="HH91" s="40">
        <f>IF(HH$7="",0,IF(HH$1=MAX($1:$1),$R80-SUM($T91:HG91),IF(HH$1=1,SUMIFS(80:80,$1:$1,"&gt;="&amp;1,$1:$1,"&lt;="&amp;INT(-$N91/30))+(-$N91/30-INT(-$N91/30))*SUMIFS(80:80,$1:$1,INT(-$N91/30)+1),0)+(-$N91/30-INT(-$N91/30))*SUMIFS(80:80,$1:$1,HH$1+INT(-$N91/30)+1)+(INT(-$N91/30)+1--$N91/30)*SUMIFS(80:80,$1:$1,HH$1+INT(-$N91/30))))</f>
        <v>0</v>
      </c>
      <c r="HI91" s="40">
        <f>IF(HI$7="",0,IF(HI$1=MAX($1:$1),$R80-SUM($T91:HH91),IF(HI$1=1,SUMIFS(80:80,$1:$1,"&gt;="&amp;1,$1:$1,"&lt;="&amp;INT(-$N91/30))+(-$N91/30-INT(-$N91/30))*SUMIFS(80:80,$1:$1,INT(-$N91/30)+1),0)+(-$N91/30-INT(-$N91/30))*SUMIFS(80:80,$1:$1,HI$1+INT(-$N91/30)+1)+(INT(-$N91/30)+1--$N91/30)*SUMIFS(80:80,$1:$1,HI$1+INT(-$N91/30))))</f>
        <v>0</v>
      </c>
      <c r="HJ91" s="40">
        <f>IF(HJ$7="",0,IF(HJ$1=MAX($1:$1),$R80-SUM($T91:HI91),IF(HJ$1=1,SUMIFS(80:80,$1:$1,"&gt;="&amp;1,$1:$1,"&lt;="&amp;INT(-$N91/30))+(-$N91/30-INT(-$N91/30))*SUMIFS(80:80,$1:$1,INT(-$N91/30)+1),0)+(-$N91/30-INT(-$N91/30))*SUMIFS(80:80,$1:$1,HJ$1+INT(-$N91/30)+1)+(INT(-$N91/30)+1--$N91/30)*SUMIFS(80:80,$1:$1,HJ$1+INT(-$N91/30))))</f>
        <v>0</v>
      </c>
      <c r="HK91" s="40">
        <f>IF(HK$7="",0,IF(HK$1=MAX($1:$1),$R80-SUM($T91:HJ91),IF(HK$1=1,SUMIFS(80:80,$1:$1,"&gt;="&amp;1,$1:$1,"&lt;="&amp;INT(-$N91/30))+(-$N91/30-INT(-$N91/30))*SUMIFS(80:80,$1:$1,INT(-$N91/30)+1),0)+(-$N91/30-INT(-$N91/30))*SUMIFS(80:80,$1:$1,HK$1+INT(-$N91/30)+1)+(INT(-$N91/30)+1--$N91/30)*SUMIFS(80:80,$1:$1,HK$1+INT(-$N91/30))))</f>
        <v>0</v>
      </c>
      <c r="HL91" s="40">
        <f>IF(HL$7="",0,IF(HL$1=MAX($1:$1),$R80-SUM($T91:HK91),IF(HL$1=1,SUMIFS(80:80,$1:$1,"&gt;="&amp;1,$1:$1,"&lt;="&amp;INT(-$N91/30))+(-$N91/30-INT(-$N91/30))*SUMIFS(80:80,$1:$1,INT(-$N91/30)+1),0)+(-$N91/30-INT(-$N91/30))*SUMIFS(80:80,$1:$1,HL$1+INT(-$N91/30)+1)+(INT(-$N91/30)+1--$N91/30)*SUMIFS(80:80,$1:$1,HL$1+INT(-$N91/30))))</f>
        <v>0</v>
      </c>
      <c r="HM91" s="40">
        <f>IF(HM$7="",0,IF(HM$1=MAX($1:$1),$R80-SUM($T91:HL91),IF(HM$1=1,SUMIFS(80:80,$1:$1,"&gt;="&amp;1,$1:$1,"&lt;="&amp;INT(-$N91/30))+(-$N91/30-INT(-$N91/30))*SUMIFS(80:80,$1:$1,INT(-$N91/30)+1),0)+(-$N91/30-INT(-$N91/30))*SUMIFS(80:80,$1:$1,HM$1+INT(-$N91/30)+1)+(INT(-$N91/30)+1--$N91/30)*SUMIFS(80:80,$1:$1,HM$1+INT(-$N91/30))))</f>
        <v>0</v>
      </c>
      <c r="HN91" s="40">
        <f>IF(HN$7="",0,IF(HN$1=MAX($1:$1),$R80-SUM($T91:HM91),IF(HN$1=1,SUMIFS(80:80,$1:$1,"&gt;="&amp;1,$1:$1,"&lt;="&amp;INT(-$N91/30))+(-$N91/30-INT(-$N91/30))*SUMIFS(80:80,$1:$1,INT(-$N91/30)+1),0)+(-$N91/30-INT(-$N91/30))*SUMIFS(80:80,$1:$1,HN$1+INT(-$N91/30)+1)+(INT(-$N91/30)+1--$N91/30)*SUMIFS(80:80,$1:$1,HN$1+INT(-$N91/30))))</f>
        <v>0</v>
      </c>
      <c r="HO91" s="40">
        <f>IF(HO$7="",0,IF(HO$1=MAX($1:$1),$R80-SUM($T91:HN91),IF(HO$1=1,SUMIFS(80:80,$1:$1,"&gt;="&amp;1,$1:$1,"&lt;="&amp;INT(-$N91/30))+(-$N91/30-INT(-$N91/30))*SUMIFS(80:80,$1:$1,INT(-$N91/30)+1),0)+(-$N91/30-INT(-$N91/30))*SUMIFS(80:80,$1:$1,HO$1+INT(-$N91/30)+1)+(INT(-$N91/30)+1--$N91/30)*SUMIFS(80:80,$1:$1,HO$1+INT(-$N91/30))))</f>
        <v>0</v>
      </c>
      <c r="HP91" s="40">
        <f>IF(HP$7="",0,IF(HP$1=MAX($1:$1),$R80-SUM($T91:HO91),IF(HP$1=1,SUMIFS(80:80,$1:$1,"&gt;="&amp;1,$1:$1,"&lt;="&amp;INT(-$N91/30))+(-$N91/30-INT(-$N91/30))*SUMIFS(80:80,$1:$1,INT(-$N91/30)+1),0)+(-$N91/30-INT(-$N91/30))*SUMIFS(80:80,$1:$1,HP$1+INT(-$N91/30)+1)+(INT(-$N91/30)+1--$N91/30)*SUMIFS(80:80,$1:$1,HP$1+INT(-$N91/30))))</f>
        <v>0</v>
      </c>
      <c r="HQ91" s="40">
        <f>IF(HQ$7="",0,IF(HQ$1=MAX($1:$1),$R80-SUM($T91:HP91),IF(HQ$1=1,SUMIFS(80:80,$1:$1,"&gt;="&amp;1,$1:$1,"&lt;="&amp;INT(-$N91/30))+(-$N91/30-INT(-$N91/30))*SUMIFS(80:80,$1:$1,INT(-$N91/30)+1),0)+(-$N91/30-INT(-$N91/30))*SUMIFS(80:80,$1:$1,HQ$1+INT(-$N91/30)+1)+(INT(-$N91/30)+1--$N91/30)*SUMIFS(80:80,$1:$1,HQ$1+INT(-$N91/30))))</f>
        <v>0</v>
      </c>
      <c r="HR91" s="40">
        <f>IF(HR$7="",0,IF(HR$1=MAX($1:$1),$R80-SUM($T91:HQ91),IF(HR$1=1,SUMIFS(80:80,$1:$1,"&gt;="&amp;1,$1:$1,"&lt;="&amp;INT(-$N91/30))+(-$N91/30-INT(-$N91/30))*SUMIFS(80:80,$1:$1,INT(-$N91/30)+1),0)+(-$N91/30-INT(-$N91/30))*SUMIFS(80:80,$1:$1,HR$1+INT(-$N91/30)+1)+(INT(-$N91/30)+1--$N91/30)*SUMIFS(80:80,$1:$1,HR$1+INT(-$N91/30))))</f>
        <v>0</v>
      </c>
      <c r="HS91" s="40">
        <f>IF(HS$7="",0,IF(HS$1=MAX($1:$1),$R80-SUM($T91:HR91),IF(HS$1=1,SUMIFS(80:80,$1:$1,"&gt;="&amp;1,$1:$1,"&lt;="&amp;INT(-$N91/30))+(-$N91/30-INT(-$N91/30))*SUMIFS(80:80,$1:$1,INT(-$N91/30)+1),0)+(-$N91/30-INT(-$N91/30))*SUMIFS(80:80,$1:$1,HS$1+INT(-$N91/30)+1)+(INT(-$N91/30)+1--$N91/30)*SUMIFS(80:80,$1:$1,HS$1+INT(-$N91/30))))</f>
        <v>0</v>
      </c>
      <c r="HT91" s="40">
        <f>IF(HT$7="",0,IF(HT$1=MAX($1:$1),$R80-SUM($T91:HS91),IF(HT$1=1,SUMIFS(80:80,$1:$1,"&gt;="&amp;1,$1:$1,"&lt;="&amp;INT(-$N91/30))+(-$N91/30-INT(-$N91/30))*SUMIFS(80:80,$1:$1,INT(-$N91/30)+1),0)+(-$N91/30-INT(-$N91/30))*SUMIFS(80:80,$1:$1,HT$1+INT(-$N91/30)+1)+(INT(-$N91/30)+1--$N91/30)*SUMIFS(80:80,$1:$1,HT$1+INT(-$N91/30))))</f>
        <v>0</v>
      </c>
      <c r="HU91" s="40">
        <f>IF(HU$7="",0,IF(HU$1=MAX($1:$1),$R80-SUM($T91:HT91),IF(HU$1=1,SUMIFS(80:80,$1:$1,"&gt;="&amp;1,$1:$1,"&lt;="&amp;INT(-$N91/30))+(-$N91/30-INT(-$N91/30))*SUMIFS(80:80,$1:$1,INT(-$N91/30)+1),0)+(-$N91/30-INT(-$N91/30))*SUMIFS(80:80,$1:$1,HU$1+INT(-$N91/30)+1)+(INT(-$N91/30)+1--$N91/30)*SUMIFS(80:80,$1:$1,HU$1+INT(-$N91/30))))</f>
        <v>0</v>
      </c>
      <c r="HV91" s="40">
        <f>IF(HV$7="",0,IF(HV$1=MAX($1:$1),$R80-SUM($T91:HU91),IF(HV$1=1,SUMIFS(80:80,$1:$1,"&gt;="&amp;1,$1:$1,"&lt;="&amp;INT(-$N91/30))+(-$N91/30-INT(-$N91/30))*SUMIFS(80:80,$1:$1,INT(-$N91/30)+1),0)+(-$N91/30-INT(-$N91/30))*SUMIFS(80:80,$1:$1,HV$1+INT(-$N91/30)+1)+(INT(-$N91/30)+1--$N91/30)*SUMIFS(80:80,$1:$1,HV$1+INT(-$N91/30))))</f>
        <v>0</v>
      </c>
      <c r="HW91" s="40">
        <f>IF(HW$7="",0,IF(HW$1=MAX($1:$1),$R80-SUM($T91:HV91),IF(HW$1=1,SUMIFS(80:80,$1:$1,"&gt;="&amp;1,$1:$1,"&lt;="&amp;INT(-$N91/30))+(-$N91/30-INT(-$N91/30))*SUMIFS(80:80,$1:$1,INT(-$N91/30)+1),0)+(-$N91/30-INT(-$N91/30))*SUMIFS(80:80,$1:$1,HW$1+INT(-$N91/30)+1)+(INT(-$N91/30)+1--$N91/30)*SUMIFS(80:80,$1:$1,HW$1+INT(-$N91/30))))</f>
        <v>0</v>
      </c>
      <c r="HX91" s="40">
        <f>IF(HX$7="",0,IF(HX$1=MAX($1:$1),$R80-SUM($T91:HW91),IF(HX$1=1,SUMIFS(80:80,$1:$1,"&gt;="&amp;1,$1:$1,"&lt;="&amp;INT(-$N91/30))+(-$N91/30-INT(-$N91/30))*SUMIFS(80:80,$1:$1,INT(-$N91/30)+1),0)+(-$N91/30-INT(-$N91/30))*SUMIFS(80:80,$1:$1,HX$1+INT(-$N91/30)+1)+(INT(-$N91/30)+1--$N91/30)*SUMIFS(80:80,$1:$1,HX$1+INT(-$N91/30))))</f>
        <v>0</v>
      </c>
      <c r="HY91" s="40">
        <f>IF(HY$7="",0,IF(HY$1=MAX($1:$1),$R80-SUM($T91:HX91),IF(HY$1=1,SUMIFS(80:80,$1:$1,"&gt;="&amp;1,$1:$1,"&lt;="&amp;INT(-$N91/30))+(-$N91/30-INT(-$N91/30))*SUMIFS(80:80,$1:$1,INT(-$N91/30)+1),0)+(-$N91/30-INT(-$N91/30))*SUMIFS(80:80,$1:$1,HY$1+INT(-$N91/30)+1)+(INT(-$N91/30)+1--$N91/30)*SUMIFS(80:80,$1:$1,HY$1+INT(-$N91/30))))</f>
        <v>0</v>
      </c>
      <c r="HZ91" s="40">
        <f>IF(HZ$7="",0,IF(HZ$1=MAX($1:$1),$R80-SUM($T91:HY91),IF(HZ$1=1,SUMIFS(80:80,$1:$1,"&gt;="&amp;1,$1:$1,"&lt;="&amp;INT(-$N91/30))+(-$N91/30-INT(-$N91/30))*SUMIFS(80:80,$1:$1,INT(-$N91/30)+1),0)+(-$N91/30-INT(-$N91/30))*SUMIFS(80:80,$1:$1,HZ$1+INT(-$N91/30)+1)+(INT(-$N91/30)+1--$N91/30)*SUMIFS(80:80,$1:$1,HZ$1+INT(-$N91/30))))</f>
        <v>0</v>
      </c>
      <c r="IA91" s="40">
        <f>IF(IA$7="",0,IF(IA$1=MAX($1:$1),$R80-SUM($T91:HZ91),IF(IA$1=1,SUMIFS(80:80,$1:$1,"&gt;="&amp;1,$1:$1,"&lt;="&amp;INT(-$N91/30))+(-$N91/30-INT(-$N91/30))*SUMIFS(80:80,$1:$1,INT(-$N91/30)+1),0)+(-$N91/30-INT(-$N91/30))*SUMIFS(80:80,$1:$1,IA$1+INT(-$N91/30)+1)+(INT(-$N91/30)+1--$N91/30)*SUMIFS(80:80,$1:$1,IA$1+INT(-$N91/30))))</f>
        <v>0</v>
      </c>
      <c r="IB91" s="40">
        <f>IF(IB$7="",0,IF(IB$1=MAX($1:$1),$R80-SUM($T91:IA91),IF(IB$1=1,SUMIFS(80:80,$1:$1,"&gt;="&amp;1,$1:$1,"&lt;="&amp;INT(-$N91/30))+(-$N91/30-INT(-$N91/30))*SUMIFS(80:80,$1:$1,INT(-$N91/30)+1),0)+(-$N91/30-INT(-$N91/30))*SUMIFS(80:80,$1:$1,IB$1+INT(-$N91/30)+1)+(INT(-$N91/30)+1--$N91/30)*SUMIFS(80:80,$1:$1,IB$1+INT(-$N91/30))))</f>
        <v>0</v>
      </c>
      <c r="IC91" s="40">
        <f>IF(IC$7="",0,IF(IC$1=MAX($1:$1),$R80-SUM($T91:IB91),IF(IC$1=1,SUMIFS(80:80,$1:$1,"&gt;="&amp;1,$1:$1,"&lt;="&amp;INT(-$N91/30))+(-$N91/30-INT(-$N91/30))*SUMIFS(80:80,$1:$1,INT(-$N91/30)+1),0)+(-$N91/30-INT(-$N91/30))*SUMIFS(80:80,$1:$1,IC$1+INT(-$N91/30)+1)+(INT(-$N91/30)+1--$N91/30)*SUMIFS(80:80,$1:$1,IC$1+INT(-$N91/30))))</f>
        <v>0</v>
      </c>
      <c r="ID91" s="40">
        <f>IF(ID$7="",0,IF(ID$1=MAX($1:$1),$R80-SUM($T91:IC91),IF(ID$1=1,SUMIFS(80:80,$1:$1,"&gt;="&amp;1,$1:$1,"&lt;="&amp;INT(-$N91/30))+(-$N91/30-INT(-$N91/30))*SUMIFS(80:80,$1:$1,INT(-$N91/30)+1),0)+(-$N91/30-INT(-$N91/30))*SUMIFS(80:80,$1:$1,ID$1+INT(-$N91/30)+1)+(INT(-$N91/30)+1--$N91/30)*SUMIFS(80:80,$1:$1,ID$1+INT(-$N91/30))))</f>
        <v>0</v>
      </c>
      <c r="IE91" s="40">
        <f>IF(IE$7="",0,IF(IE$1=MAX($1:$1),$R80-SUM($T91:ID91),IF(IE$1=1,SUMIFS(80:80,$1:$1,"&gt;="&amp;1,$1:$1,"&lt;="&amp;INT(-$N91/30))+(-$N91/30-INT(-$N91/30))*SUMIFS(80:80,$1:$1,INT(-$N91/30)+1),0)+(-$N91/30-INT(-$N91/30))*SUMIFS(80:80,$1:$1,IE$1+INT(-$N91/30)+1)+(INT(-$N91/30)+1--$N91/30)*SUMIFS(80:80,$1:$1,IE$1+INT(-$N91/30))))</f>
        <v>0</v>
      </c>
      <c r="IF91" s="40">
        <f>IF(IF$7="",0,IF(IF$1=MAX($1:$1),$R80-SUM($T91:IE91),IF(IF$1=1,SUMIFS(80:80,$1:$1,"&gt;="&amp;1,$1:$1,"&lt;="&amp;INT(-$N91/30))+(-$N91/30-INT(-$N91/30))*SUMIFS(80:80,$1:$1,INT(-$N91/30)+1),0)+(-$N91/30-INT(-$N91/30))*SUMIFS(80:80,$1:$1,IF$1+INT(-$N91/30)+1)+(INT(-$N91/30)+1--$N91/30)*SUMIFS(80:80,$1:$1,IF$1+INT(-$N91/30))))</f>
        <v>0</v>
      </c>
      <c r="IG91" s="40">
        <f>IF(IG$7="",0,IF(IG$1=MAX($1:$1),$R80-SUM($T91:IF91),IF(IG$1=1,SUMIFS(80:80,$1:$1,"&gt;="&amp;1,$1:$1,"&lt;="&amp;INT(-$N91/30))+(-$N91/30-INT(-$N91/30))*SUMIFS(80:80,$1:$1,INT(-$N91/30)+1),0)+(-$N91/30-INT(-$N91/30))*SUMIFS(80:80,$1:$1,IG$1+INT(-$N91/30)+1)+(INT(-$N91/30)+1--$N91/30)*SUMIFS(80:80,$1:$1,IG$1+INT(-$N91/30))))</f>
        <v>0</v>
      </c>
      <c r="IH91" s="40">
        <f>IF(IH$7="",0,IF(IH$1=MAX($1:$1),$R80-SUM($T91:IG91),IF(IH$1=1,SUMIFS(80:80,$1:$1,"&gt;="&amp;1,$1:$1,"&lt;="&amp;INT(-$N91/30))+(-$N91/30-INT(-$N91/30))*SUMIFS(80:80,$1:$1,INT(-$N91/30)+1),0)+(-$N91/30-INT(-$N91/30))*SUMIFS(80:80,$1:$1,IH$1+INT(-$N91/30)+1)+(INT(-$N91/30)+1--$N91/30)*SUMIFS(80:80,$1:$1,IH$1+INT(-$N91/30))))</f>
        <v>0</v>
      </c>
      <c r="II91" s="40">
        <f>IF(II$7="",0,IF(II$1=MAX($1:$1),$R80-SUM($T91:IH91),IF(II$1=1,SUMIFS(80:80,$1:$1,"&gt;="&amp;1,$1:$1,"&lt;="&amp;INT(-$N91/30))+(-$N91/30-INT(-$N91/30))*SUMIFS(80:80,$1:$1,INT(-$N91/30)+1),0)+(-$N91/30-INT(-$N91/30))*SUMIFS(80:80,$1:$1,II$1+INT(-$N91/30)+1)+(INT(-$N91/30)+1--$N91/30)*SUMIFS(80:80,$1:$1,II$1+INT(-$N91/30))))</f>
        <v>0</v>
      </c>
      <c r="IJ91" s="40">
        <f>IF(IJ$7="",0,IF(IJ$1=MAX($1:$1),$R80-SUM($T91:II91),IF(IJ$1=1,SUMIFS(80:80,$1:$1,"&gt;="&amp;1,$1:$1,"&lt;="&amp;INT(-$N91/30))+(-$N91/30-INT(-$N91/30))*SUMIFS(80:80,$1:$1,INT(-$N91/30)+1),0)+(-$N91/30-INT(-$N91/30))*SUMIFS(80:80,$1:$1,IJ$1+INT(-$N91/30)+1)+(INT(-$N91/30)+1--$N91/30)*SUMIFS(80:80,$1:$1,IJ$1+INT(-$N91/30))))</f>
        <v>0</v>
      </c>
      <c r="IK91" s="40">
        <f>IF(IK$7="",0,IF(IK$1=MAX($1:$1),$R80-SUM($T91:IJ91),IF(IK$1=1,SUMIFS(80:80,$1:$1,"&gt;="&amp;1,$1:$1,"&lt;="&amp;INT(-$N91/30))+(-$N91/30-INT(-$N91/30))*SUMIFS(80:80,$1:$1,INT(-$N91/30)+1),0)+(-$N91/30-INT(-$N91/30))*SUMIFS(80:80,$1:$1,IK$1+INT(-$N91/30)+1)+(INT(-$N91/30)+1--$N91/30)*SUMIFS(80:80,$1:$1,IK$1+INT(-$N91/30))))</f>
        <v>0</v>
      </c>
      <c r="IL91" s="40">
        <f>IF(IL$7="",0,IF(IL$1=MAX($1:$1),$R80-SUM($T91:IK91),IF(IL$1=1,SUMIFS(80:80,$1:$1,"&gt;="&amp;1,$1:$1,"&lt;="&amp;INT(-$N91/30))+(-$N91/30-INT(-$N91/30))*SUMIFS(80:80,$1:$1,INT(-$N91/30)+1),0)+(-$N91/30-INT(-$N91/30))*SUMIFS(80:80,$1:$1,IL$1+INT(-$N91/30)+1)+(INT(-$N91/30)+1--$N91/30)*SUMIFS(80:80,$1:$1,IL$1+INT(-$N91/30))))</f>
        <v>0</v>
      </c>
      <c r="IM91" s="40">
        <f>IF(IM$7="",0,IF(IM$1=MAX($1:$1),$R80-SUM($T91:IL91),IF(IM$1=1,SUMIFS(80:80,$1:$1,"&gt;="&amp;1,$1:$1,"&lt;="&amp;INT(-$N91/30))+(-$N91/30-INT(-$N91/30))*SUMIFS(80:80,$1:$1,INT(-$N91/30)+1),0)+(-$N91/30-INT(-$N91/30))*SUMIFS(80:80,$1:$1,IM$1+INT(-$N91/30)+1)+(INT(-$N91/30)+1--$N91/30)*SUMIFS(80:80,$1:$1,IM$1+INT(-$N91/30))))</f>
        <v>0</v>
      </c>
      <c r="IN91" s="40">
        <f>IF(IN$7="",0,IF(IN$1=MAX($1:$1),$R80-SUM($T91:IM91),IF(IN$1=1,SUMIFS(80:80,$1:$1,"&gt;="&amp;1,$1:$1,"&lt;="&amp;INT(-$N91/30))+(-$N91/30-INT(-$N91/30))*SUMIFS(80:80,$1:$1,INT(-$N91/30)+1),0)+(-$N91/30-INT(-$N91/30))*SUMIFS(80:80,$1:$1,IN$1+INT(-$N91/30)+1)+(INT(-$N91/30)+1--$N91/30)*SUMIFS(80:80,$1:$1,IN$1+INT(-$N91/30))))</f>
        <v>0</v>
      </c>
      <c r="IO91" s="40">
        <f>IF(IO$7="",0,IF(IO$1=MAX($1:$1),$R80-SUM($T91:IN91),IF(IO$1=1,SUMIFS(80:80,$1:$1,"&gt;="&amp;1,$1:$1,"&lt;="&amp;INT(-$N91/30))+(-$N91/30-INT(-$N91/30))*SUMIFS(80:80,$1:$1,INT(-$N91/30)+1),0)+(-$N91/30-INT(-$N91/30))*SUMIFS(80:80,$1:$1,IO$1+INT(-$N91/30)+1)+(INT(-$N91/30)+1--$N91/30)*SUMIFS(80:80,$1:$1,IO$1+INT(-$N91/30))))</f>
        <v>0</v>
      </c>
      <c r="IP91" s="40">
        <f>IF(IP$7="",0,IF(IP$1=MAX($1:$1),$R80-SUM($T91:IO91),IF(IP$1=1,SUMIFS(80:80,$1:$1,"&gt;="&amp;1,$1:$1,"&lt;="&amp;INT(-$N91/30))+(-$N91/30-INT(-$N91/30))*SUMIFS(80:80,$1:$1,INT(-$N91/30)+1),0)+(-$N91/30-INT(-$N91/30))*SUMIFS(80:80,$1:$1,IP$1+INT(-$N91/30)+1)+(INT(-$N91/30)+1--$N91/30)*SUMIFS(80:80,$1:$1,IP$1+INT(-$N91/30))))</f>
        <v>0</v>
      </c>
      <c r="IQ91" s="40">
        <f>IF(IQ$7="",0,IF(IQ$1=MAX($1:$1),$R80-SUM($T91:IP91),IF(IQ$1=1,SUMIFS(80:80,$1:$1,"&gt;="&amp;1,$1:$1,"&lt;="&amp;INT(-$N91/30))+(-$N91/30-INT(-$N91/30))*SUMIFS(80:80,$1:$1,INT(-$N91/30)+1),0)+(-$N91/30-INT(-$N91/30))*SUMIFS(80:80,$1:$1,IQ$1+INT(-$N91/30)+1)+(INT(-$N91/30)+1--$N91/30)*SUMIFS(80:80,$1:$1,IQ$1+INT(-$N91/30))))</f>
        <v>0</v>
      </c>
      <c r="IR91" s="40">
        <f>IF(IR$7="",0,IF(IR$1=MAX($1:$1),$R80-SUM($T91:IQ91),IF(IR$1=1,SUMIFS(80:80,$1:$1,"&gt;="&amp;1,$1:$1,"&lt;="&amp;INT(-$N91/30))+(-$N91/30-INT(-$N91/30))*SUMIFS(80:80,$1:$1,INT(-$N91/30)+1),0)+(-$N91/30-INT(-$N91/30))*SUMIFS(80:80,$1:$1,IR$1+INT(-$N91/30)+1)+(INT(-$N91/30)+1--$N91/30)*SUMIFS(80:80,$1:$1,IR$1+INT(-$N91/30))))</f>
        <v>0</v>
      </c>
      <c r="IS91" s="40">
        <f>IF(IS$7="",0,IF(IS$1=MAX($1:$1),$R80-SUM($T91:IR91),IF(IS$1=1,SUMIFS(80:80,$1:$1,"&gt;="&amp;1,$1:$1,"&lt;="&amp;INT(-$N91/30))+(-$N91/30-INT(-$N91/30))*SUMIFS(80:80,$1:$1,INT(-$N91/30)+1),0)+(-$N91/30-INT(-$N91/30))*SUMIFS(80:80,$1:$1,IS$1+INT(-$N91/30)+1)+(INT(-$N91/30)+1--$N91/30)*SUMIFS(80:80,$1:$1,IS$1+INT(-$N91/30))))</f>
        <v>0</v>
      </c>
      <c r="IT91" s="40">
        <f>IF(IT$7="",0,IF(IT$1=MAX($1:$1),$R80-SUM($T91:IS91),IF(IT$1=1,SUMIFS(80:80,$1:$1,"&gt;="&amp;1,$1:$1,"&lt;="&amp;INT(-$N91/30))+(-$N91/30-INT(-$N91/30))*SUMIFS(80:80,$1:$1,INT(-$N91/30)+1),0)+(-$N91/30-INT(-$N91/30))*SUMIFS(80:80,$1:$1,IT$1+INT(-$N91/30)+1)+(INT(-$N91/30)+1--$N91/30)*SUMIFS(80:80,$1:$1,IT$1+INT(-$N91/30))))</f>
        <v>0</v>
      </c>
      <c r="IU91" s="40">
        <f>IF(IU$7="",0,IF(IU$1=MAX($1:$1),$R80-SUM($T91:IT91),IF(IU$1=1,SUMIFS(80:80,$1:$1,"&gt;="&amp;1,$1:$1,"&lt;="&amp;INT(-$N91/30))+(-$N91/30-INT(-$N91/30))*SUMIFS(80:80,$1:$1,INT(-$N91/30)+1),0)+(-$N91/30-INT(-$N91/30))*SUMIFS(80:80,$1:$1,IU$1+INT(-$N91/30)+1)+(INT(-$N91/30)+1--$N91/30)*SUMIFS(80:80,$1:$1,IU$1+INT(-$N91/30))))</f>
        <v>0</v>
      </c>
      <c r="IV91" s="40">
        <f>IF(IV$7="",0,IF(IV$1=MAX($1:$1),$R80-SUM($T91:IU91),IF(IV$1=1,SUMIFS(80:80,$1:$1,"&gt;="&amp;1,$1:$1,"&lt;="&amp;INT(-$N91/30))+(-$N91/30-INT(-$N91/30))*SUMIFS(80:80,$1:$1,INT(-$N91/30)+1),0)+(-$N91/30-INT(-$N91/30))*SUMIFS(80:80,$1:$1,IV$1+INT(-$N91/30)+1)+(INT(-$N91/30)+1--$N91/30)*SUMIFS(80:80,$1:$1,IV$1+INT(-$N91/30))))</f>
        <v>0</v>
      </c>
      <c r="IW91" s="40">
        <f>IF(IW$7="",0,IF(IW$1=MAX($1:$1),$R80-SUM($T91:IV91),IF(IW$1=1,SUMIFS(80:80,$1:$1,"&gt;="&amp;1,$1:$1,"&lt;="&amp;INT(-$N91/30))+(-$N91/30-INT(-$N91/30))*SUMIFS(80:80,$1:$1,INT(-$N91/30)+1),0)+(-$N91/30-INT(-$N91/30))*SUMIFS(80:80,$1:$1,IW$1+INT(-$N91/30)+1)+(INT(-$N91/30)+1--$N91/30)*SUMIFS(80:80,$1:$1,IW$1+INT(-$N91/30))))</f>
        <v>0</v>
      </c>
      <c r="IX91" s="40">
        <f>IF(IX$7="",0,IF(IX$1=MAX($1:$1),$R80-SUM($T91:IW91),IF(IX$1=1,SUMIFS(80:80,$1:$1,"&gt;="&amp;1,$1:$1,"&lt;="&amp;INT(-$N91/30))+(-$N91/30-INT(-$N91/30))*SUMIFS(80:80,$1:$1,INT(-$N91/30)+1),0)+(-$N91/30-INT(-$N91/30))*SUMIFS(80:80,$1:$1,IX$1+INT(-$N91/30)+1)+(INT(-$N91/30)+1--$N91/30)*SUMIFS(80:80,$1:$1,IX$1+INT(-$N91/30))))</f>
        <v>0</v>
      </c>
      <c r="IY91" s="40">
        <f>IF(IY$7="",0,IF(IY$1=MAX($1:$1),$R80-SUM($T91:IX91),IF(IY$1=1,SUMIFS(80:80,$1:$1,"&gt;="&amp;1,$1:$1,"&lt;="&amp;INT(-$N91/30))+(-$N91/30-INT(-$N91/30))*SUMIFS(80:80,$1:$1,INT(-$N91/30)+1),0)+(-$N91/30-INT(-$N91/30))*SUMIFS(80:80,$1:$1,IY$1+INT(-$N91/30)+1)+(INT(-$N91/30)+1--$N91/30)*SUMIFS(80:80,$1:$1,IY$1+INT(-$N91/30))))</f>
        <v>0</v>
      </c>
      <c r="IZ91" s="40">
        <f>IF(IZ$7="",0,IF(IZ$1=MAX($1:$1),$R80-SUM($T91:IY91),IF(IZ$1=1,SUMIFS(80:80,$1:$1,"&gt;="&amp;1,$1:$1,"&lt;="&amp;INT(-$N91/30))+(-$N91/30-INT(-$N91/30))*SUMIFS(80:80,$1:$1,INT(-$N91/30)+1),0)+(-$N91/30-INT(-$N91/30))*SUMIFS(80:80,$1:$1,IZ$1+INT(-$N91/30)+1)+(INT(-$N91/30)+1--$N91/30)*SUMIFS(80:80,$1:$1,IZ$1+INT(-$N91/30))))</f>
        <v>0</v>
      </c>
      <c r="JA91" s="40">
        <f>IF(JA$7="",0,IF(JA$1=MAX($1:$1),$R80-SUM($T91:IZ91),IF(JA$1=1,SUMIFS(80:80,$1:$1,"&gt;="&amp;1,$1:$1,"&lt;="&amp;INT(-$N91/30))+(-$N91/30-INT(-$N91/30))*SUMIFS(80:80,$1:$1,INT(-$N91/30)+1),0)+(-$N91/30-INT(-$N91/30))*SUMIFS(80:80,$1:$1,JA$1+INT(-$N91/30)+1)+(INT(-$N91/30)+1--$N91/30)*SUMIFS(80:80,$1:$1,JA$1+INT(-$N91/30))))</f>
        <v>0</v>
      </c>
      <c r="JB91" s="40">
        <f>IF(JB$7="",0,IF(JB$1=MAX($1:$1),$R80-SUM($T91:JA91),IF(JB$1=1,SUMIFS(80:80,$1:$1,"&gt;="&amp;1,$1:$1,"&lt;="&amp;INT(-$N91/30))+(-$N91/30-INT(-$N91/30))*SUMIFS(80:80,$1:$1,INT(-$N91/30)+1),0)+(-$N91/30-INT(-$N91/30))*SUMIFS(80:80,$1:$1,JB$1+INT(-$N91/30)+1)+(INT(-$N91/30)+1--$N91/30)*SUMIFS(80:80,$1:$1,JB$1+INT(-$N91/30))))</f>
        <v>0</v>
      </c>
      <c r="JC91" s="40">
        <f>IF(JC$7="",0,IF(JC$1=MAX($1:$1),$R80-SUM($T91:JB91),IF(JC$1=1,SUMIFS(80:80,$1:$1,"&gt;="&amp;1,$1:$1,"&lt;="&amp;INT(-$N91/30))+(-$N91/30-INT(-$N91/30))*SUMIFS(80:80,$1:$1,INT(-$N91/30)+1),0)+(-$N91/30-INT(-$N91/30))*SUMIFS(80:80,$1:$1,JC$1+INT(-$N91/30)+1)+(INT(-$N91/30)+1--$N91/30)*SUMIFS(80:80,$1:$1,JC$1+INT(-$N91/30))))</f>
        <v>0</v>
      </c>
      <c r="JD91" s="40">
        <f>IF(JD$7="",0,IF(JD$1=MAX($1:$1),$R80-SUM($T91:JC91),IF(JD$1=1,SUMIFS(80:80,$1:$1,"&gt;="&amp;1,$1:$1,"&lt;="&amp;INT(-$N91/30))+(-$N91/30-INT(-$N91/30))*SUMIFS(80:80,$1:$1,INT(-$N91/30)+1),0)+(-$N91/30-INT(-$N91/30))*SUMIFS(80:80,$1:$1,JD$1+INT(-$N91/30)+1)+(INT(-$N91/30)+1--$N91/30)*SUMIFS(80:80,$1:$1,JD$1+INT(-$N91/30))))</f>
        <v>0</v>
      </c>
      <c r="JE91" s="40">
        <f>IF(JE$7="",0,IF(JE$1=MAX($1:$1),$R80-SUM($T91:JD91),IF(JE$1=1,SUMIFS(80:80,$1:$1,"&gt;="&amp;1,$1:$1,"&lt;="&amp;INT(-$N91/30))+(-$N91/30-INT(-$N91/30))*SUMIFS(80:80,$1:$1,INT(-$N91/30)+1),0)+(-$N91/30-INT(-$N91/30))*SUMIFS(80:80,$1:$1,JE$1+INT(-$N91/30)+1)+(INT(-$N91/30)+1--$N91/30)*SUMIFS(80:80,$1:$1,JE$1+INT(-$N91/30))))</f>
        <v>0</v>
      </c>
      <c r="JF91" s="40">
        <f>IF(JF$7="",0,IF(JF$1=MAX($1:$1),$R80-SUM($T91:JE91),IF(JF$1=1,SUMIFS(80:80,$1:$1,"&gt;="&amp;1,$1:$1,"&lt;="&amp;INT(-$N91/30))+(-$N91/30-INT(-$N91/30))*SUMIFS(80:80,$1:$1,INT(-$N91/30)+1),0)+(-$N91/30-INT(-$N91/30))*SUMIFS(80:80,$1:$1,JF$1+INT(-$N91/30)+1)+(INT(-$N91/30)+1--$N91/30)*SUMIFS(80:80,$1:$1,JF$1+INT(-$N91/30))))</f>
        <v>0</v>
      </c>
      <c r="JG91" s="40">
        <f>IF(JG$7="",0,IF(JG$1=MAX($1:$1),$R80-SUM($T91:JF91),IF(JG$1=1,SUMIFS(80:80,$1:$1,"&gt;="&amp;1,$1:$1,"&lt;="&amp;INT(-$N91/30))+(-$N91/30-INT(-$N91/30))*SUMIFS(80:80,$1:$1,INT(-$N91/30)+1),0)+(-$N91/30-INT(-$N91/30))*SUMIFS(80:80,$1:$1,JG$1+INT(-$N91/30)+1)+(INT(-$N91/30)+1--$N91/30)*SUMIFS(80:80,$1:$1,JG$1+INT(-$N91/30))))</f>
        <v>0</v>
      </c>
      <c r="JH91" s="40">
        <f>IF(JH$7="",0,IF(JH$1=MAX($1:$1),$R80-SUM($T91:JG91),IF(JH$1=1,SUMIFS(80:80,$1:$1,"&gt;="&amp;1,$1:$1,"&lt;="&amp;INT(-$N91/30))+(-$N91/30-INT(-$N91/30))*SUMIFS(80:80,$1:$1,INT(-$N91/30)+1),0)+(-$N91/30-INT(-$N91/30))*SUMIFS(80:80,$1:$1,JH$1+INT(-$N91/30)+1)+(INT(-$N91/30)+1--$N91/30)*SUMIFS(80:80,$1:$1,JH$1+INT(-$N91/30))))</f>
        <v>0</v>
      </c>
      <c r="JI91" s="40">
        <f>IF(JI$7="",0,IF(JI$1=MAX($1:$1),$R80-SUM($T91:JH91),IF(JI$1=1,SUMIFS(80:80,$1:$1,"&gt;="&amp;1,$1:$1,"&lt;="&amp;INT(-$N91/30))+(-$N91/30-INT(-$N91/30))*SUMIFS(80:80,$1:$1,INT(-$N91/30)+1),0)+(-$N91/30-INT(-$N91/30))*SUMIFS(80:80,$1:$1,JI$1+INT(-$N91/30)+1)+(INT(-$N91/30)+1--$N91/30)*SUMIFS(80:80,$1:$1,JI$1+INT(-$N91/30))))</f>
        <v>0</v>
      </c>
      <c r="JJ91" s="40">
        <f>IF(JJ$7="",0,IF(JJ$1=MAX($1:$1),$R80-SUM($T91:JI91),IF(JJ$1=1,SUMIFS(80:80,$1:$1,"&gt;="&amp;1,$1:$1,"&lt;="&amp;INT(-$N91/30))+(-$N91/30-INT(-$N91/30))*SUMIFS(80:80,$1:$1,INT(-$N91/30)+1),0)+(-$N91/30-INT(-$N91/30))*SUMIFS(80:80,$1:$1,JJ$1+INT(-$N91/30)+1)+(INT(-$N91/30)+1--$N91/30)*SUMIFS(80:80,$1:$1,JJ$1+INT(-$N91/30))))</f>
        <v>0</v>
      </c>
      <c r="JK91" s="40">
        <f>IF(JK$7="",0,IF(JK$1=MAX($1:$1),$R80-SUM($T91:JJ91),IF(JK$1=1,SUMIFS(80:80,$1:$1,"&gt;="&amp;1,$1:$1,"&lt;="&amp;INT(-$N91/30))+(-$N91/30-INT(-$N91/30))*SUMIFS(80:80,$1:$1,INT(-$N91/30)+1),0)+(-$N91/30-INT(-$N91/30))*SUMIFS(80:80,$1:$1,JK$1+INT(-$N91/30)+1)+(INT(-$N91/30)+1--$N91/30)*SUMIFS(80:80,$1:$1,JK$1+INT(-$N91/30))))</f>
        <v>0</v>
      </c>
      <c r="JL91" s="40">
        <f>IF(JL$7="",0,IF(JL$1=MAX($1:$1),$R80-SUM($T91:JK91),IF(JL$1=1,SUMIFS(80:80,$1:$1,"&gt;="&amp;1,$1:$1,"&lt;="&amp;INT(-$N91/30))+(-$N91/30-INT(-$N91/30))*SUMIFS(80:80,$1:$1,INT(-$N91/30)+1),0)+(-$N91/30-INT(-$N91/30))*SUMIFS(80:80,$1:$1,JL$1+INT(-$N91/30)+1)+(INT(-$N91/30)+1--$N91/30)*SUMIFS(80:80,$1:$1,JL$1+INT(-$N91/30))))</f>
        <v>0</v>
      </c>
      <c r="JM91" s="40">
        <f>IF(JM$7="",0,IF(JM$1=MAX($1:$1),$R80-SUM($T91:JL91),IF(JM$1=1,SUMIFS(80:80,$1:$1,"&gt;="&amp;1,$1:$1,"&lt;="&amp;INT(-$N91/30))+(-$N91/30-INT(-$N91/30))*SUMIFS(80:80,$1:$1,INT(-$N91/30)+1),0)+(-$N91/30-INT(-$N91/30))*SUMIFS(80:80,$1:$1,JM$1+INT(-$N91/30)+1)+(INT(-$N91/30)+1--$N91/30)*SUMIFS(80:80,$1:$1,JM$1+INT(-$N91/30))))</f>
        <v>0</v>
      </c>
      <c r="JN91" s="40">
        <f>IF(JN$7="",0,IF(JN$1=MAX($1:$1),$R80-SUM($T91:JM91),IF(JN$1=1,SUMIFS(80:80,$1:$1,"&gt;="&amp;1,$1:$1,"&lt;="&amp;INT(-$N91/30))+(-$N91/30-INT(-$N91/30))*SUMIFS(80:80,$1:$1,INT(-$N91/30)+1),0)+(-$N91/30-INT(-$N91/30))*SUMIFS(80:80,$1:$1,JN$1+INT(-$N91/30)+1)+(INT(-$N91/30)+1--$N91/30)*SUMIFS(80:80,$1:$1,JN$1+INT(-$N91/30))))</f>
        <v>0</v>
      </c>
      <c r="JO91" s="40">
        <f>IF(JO$7="",0,IF(JO$1=MAX($1:$1),$R80-SUM($T91:JN91),IF(JO$1=1,SUMIFS(80:80,$1:$1,"&gt;="&amp;1,$1:$1,"&lt;="&amp;INT(-$N91/30))+(-$N91/30-INT(-$N91/30))*SUMIFS(80:80,$1:$1,INT(-$N91/30)+1),0)+(-$N91/30-INT(-$N91/30))*SUMIFS(80:80,$1:$1,JO$1+INT(-$N91/30)+1)+(INT(-$N91/30)+1--$N91/30)*SUMIFS(80:80,$1:$1,JO$1+INT(-$N91/30))))</f>
        <v>0</v>
      </c>
      <c r="JP91" s="40">
        <f>IF(JP$7="",0,IF(JP$1=MAX($1:$1),$R80-SUM($T91:JO91),IF(JP$1=1,SUMIFS(80:80,$1:$1,"&gt;="&amp;1,$1:$1,"&lt;="&amp;INT(-$N91/30))+(-$N91/30-INT(-$N91/30))*SUMIFS(80:80,$1:$1,INT(-$N91/30)+1),0)+(-$N91/30-INT(-$N91/30))*SUMIFS(80:80,$1:$1,JP$1+INT(-$N91/30)+1)+(INT(-$N91/30)+1--$N91/30)*SUMIFS(80:80,$1:$1,JP$1+INT(-$N91/30))))</f>
        <v>0</v>
      </c>
      <c r="JQ91" s="40">
        <f>IF(JQ$7="",0,IF(JQ$1=MAX($1:$1),$R80-SUM($T91:JP91),IF(JQ$1=1,SUMIFS(80:80,$1:$1,"&gt;="&amp;1,$1:$1,"&lt;="&amp;INT(-$N91/30))+(-$N91/30-INT(-$N91/30))*SUMIFS(80:80,$1:$1,INT(-$N91/30)+1),0)+(-$N91/30-INT(-$N91/30))*SUMIFS(80:80,$1:$1,JQ$1+INT(-$N91/30)+1)+(INT(-$N91/30)+1--$N91/30)*SUMIFS(80:80,$1:$1,JQ$1+INT(-$N91/30))))</f>
        <v>0</v>
      </c>
      <c r="JR91" s="40">
        <f>IF(JR$7="",0,IF(JR$1=MAX($1:$1),$R80-SUM($T91:JQ91),IF(JR$1=1,SUMIFS(80:80,$1:$1,"&gt;="&amp;1,$1:$1,"&lt;="&amp;INT(-$N91/30))+(-$N91/30-INT(-$N91/30))*SUMIFS(80:80,$1:$1,INT(-$N91/30)+1),0)+(-$N91/30-INT(-$N91/30))*SUMIFS(80:80,$1:$1,JR$1+INT(-$N91/30)+1)+(INT(-$N91/30)+1--$N91/30)*SUMIFS(80:80,$1:$1,JR$1+INT(-$N91/30))))</f>
        <v>0</v>
      </c>
      <c r="JS91" s="40">
        <f>IF(JS$7="",0,IF(JS$1=MAX($1:$1),$R80-SUM($T91:JR91),IF(JS$1=1,SUMIFS(80:80,$1:$1,"&gt;="&amp;1,$1:$1,"&lt;="&amp;INT(-$N91/30))+(-$N91/30-INT(-$N91/30))*SUMIFS(80:80,$1:$1,INT(-$N91/30)+1),0)+(-$N91/30-INT(-$N91/30))*SUMIFS(80:80,$1:$1,JS$1+INT(-$N91/30)+1)+(INT(-$N91/30)+1--$N91/30)*SUMIFS(80:80,$1:$1,JS$1+INT(-$N91/30))))</f>
        <v>0</v>
      </c>
      <c r="JT91" s="40">
        <f>IF(JT$7="",0,IF(JT$1=MAX($1:$1),$R80-SUM($T91:JS91),IF(JT$1=1,SUMIFS(80:80,$1:$1,"&gt;="&amp;1,$1:$1,"&lt;="&amp;INT(-$N91/30))+(-$N91/30-INT(-$N91/30))*SUMIFS(80:80,$1:$1,INT(-$N91/30)+1),0)+(-$N91/30-INT(-$N91/30))*SUMIFS(80:80,$1:$1,JT$1+INT(-$N91/30)+1)+(INT(-$N91/30)+1--$N91/30)*SUMIFS(80:80,$1:$1,JT$1+INT(-$N91/30))))</f>
        <v>0</v>
      </c>
      <c r="JU91" s="40">
        <f>IF(JU$7="",0,IF(JU$1=MAX($1:$1),$R80-SUM($T91:JT91),IF(JU$1=1,SUMIFS(80:80,$1:$1,"&gt;="&amp;1,$1:$1,"&lt;="&amp;INT(-$N91/30))+(-$N91/30-INT(-$N91/30))*SUMIFS(80:80,$1:$1,INT(-$N91/30)+1),0)+(-$N91/30-INT(-$N91/30))*SUMIFS(80:80,$1:$1,JU$1+INT(-$N91/30)+1)+(INT(-$N91/30)+1--$N91/30)*SUMIFS(80:80,$1:$1,JU$1+INT(-$N91/30))))</f>
        <v>0</v>
      </c>
      <c r="JV91" s="40">
        <f>IF(JV$7="",0,IF(JV$1=MAX($1:$1),$R80-SUM($T91:JU91),IF(JV$1=1,SUMIFS(80:80,$1:$1,"&gt;="&amp;1,$1:$1,"&lt;="&amp;INT(-$N91/30))+(-$N91/30-INT(-$N91/30))*SUMIFS(80:80,$1:$1,INT(-$N91/30)+1),0)+(-$N91/30-INT(-$N91/30))*SUMIFS(80:80,$1:$1,JV$1+INT(-$N91/30)+1)+(INT(-$N91/30)+1--$N91/30)*SUMIFS(80:80,$1:$1,JV$1+INT(-$N91/30))))</f>
        <v>0</v>
      </c>
      <c r="JW91" s="40">
        <f>IF(JW$7="",0,IF(JW$1=MAX($1:$1),$R80-SUM($T91:JV91),IF(JW$1=1,SUMIFS(80:80,$1:$1,"&gt;="&amp;1,$1:$1,"&lt;="&amp;INT(-$N91/30))+(-$N91/30-INT(-$N91/30))*SUMIFS(80:80,$1:$1,INT(-$N91/30)+1),0)+(-$N91/30-INT(-$N91/30))*SUMIFS(80:80,$1:$1,JW$1+INT(-$N91/30)+1)+(INT(-$N91/30)+1--$N91/30)*SUMIFS(80:80,$1:$1,JW$1+INT(-$N91/30))))</f>
        <v>0</v>
      </c>
      <c r="JX91" s="40">
        <f>IF(JX$7="",0,IF(JX$1=MAX($1:$1),$R80-SUM($T91:JW91),IF(JX$1=1,SUMIFS(80:80,$1:$1,"&gt;="&amp;1,$1:$1,"&lt;="&amp;INT(-$N91/30))+(-$N91/30-INT(-$N91/30))*SUMIFS(80:80,$1:$1,INT(-$N91/30)+1),0)+(-$N91/30-INT(-$N91/30))*SUMIFS(80:80,$1:$1,JX$1+INT(-$N91/30)+1)+(INT(-$N91/30)+1--$N91/30)*SUMIFS(80:80,$1:$1,JX$1+INT(-$N91/30))))</f>
        <v>0</v>
      </c>
      <c r="JY91" s="40">
        <f>IF(JY$7="",0,IF(JY$1=MAX($1:$1),$R80-SUM($T91:JX91),IF(JY$1=1,SUMIFS(80:80,$1:$1,"&gt;="&amp;1,$1:$1,"&lt;="&amp;INT(-$N91/30))+(-$N91/30-INT(-$N91/30))*SUMIFS(80:80,$1:$1,INT(-$N91/30)+1),0)+(-$N91/30-INT(-$N91/30))*SUMIFS(80:80,$1:$1,JY$1+INT(-$N91/30)+1)+(INT(-$N91/30)+1--$N91/30)*SUMIFS(80:80,$1:$1,JY$1+INT(-$N91/30))))</f>
        <v>0</v>
      </c>
      <c r="JZ91" s="40">
        <f>IF(JZ$7="",0,IF(JZ$1=MAX($1:$1),$R80-SUM($T91:JY91),IF(JZ$1=1,SUMIFS(80:80,$1:$1,"&gt;="&amp;1,$1:$1,"&lt;="&amp;INT(-$N91/30))+(-$N91/30-INT(-$N91/30))*SUMIFS(80:80,$1:$1,INT(-$N91/30)+1),0)+(-$N91/30-INT(-$N91/30))*SUMIFS(80:80,$1:$1,JZ$1+INT(-$N91/30)+1)+(INT(-$N91/30)+1--$N91/30)*SUMIFS(80:80,$1:$1,JZ$1+INT(-$N91/30))))</f>
        <v>0</v>
      </c>
      <c r="KA91" s="40">
        <f>IF(KA$7="",0,IF(KA$1=MAX($1:$1),$R80-SUM($T91:JZ91),IF(KA$1=1,SUMIFS(80:80,$1:$1,"&gt;="&amp;1,$1:$1,"&lt;="&amp;INT(-$N91/30))+(-$N91/30-INT(-$N91/30))*SUMIFS(80:80,$1:$1,INT(-$N91/30)+1),0)+(-$N91/30-INT(-$N91/30))*SUMIFS(80:80,$1:$1,KA$1+INT(-$N91/30)+1)+(INT(-$N91/30)+1--$N91/30)*SUMIFS(80:80,$1:$1,KA$1+INT(-$N91/30))))</f>
        <v>0</v>
      </c>
      <c r="KB91" s="40">
        <f>IF(KB$7="",0,IF(KB$1=MAX($1:$1),$R80-SUM($T91:KA91),IF(KB$1=1,SUMIFS(80:80,$1:$1,"&gt;="&amp;1,$1:$1,"&lt;="&amp;INT(-$N91/30))+(-$N91/30-INT(-$N91/30))*SUMIFS(80:80,$1:$1,INT(-$N91/30)+1),0)+(-$N91/30-INT(-$N91/30))*SUMIFS(80:80,$1:$1,KB$1+INT(-$N91/30)+1)+(INT(-$N91/30)+1--$N91/30)*SUMIFS(80:80,$1:$1,KB$1+INT(-$N91/30))))</f>
        <v>0</v>
      </c>
      <c r="KC91" s="40">
        <f>IF(KC$7="",0,IF(KC$1=MAX($1:$1),$R80-SUM($T91:KB91),IF(KC$1=1,SUMIFS(80:80,$1:$1,"&gt;="&amp;1,$1:$1,"&lt;="&amp;INT(-$N91/30))+(-$N91/30-INT(-$N91/30))*SUMIFS(80:80,$1:$1,INT(-$N91/30)+1),0)+(-$N91/30-INT(-$N91/30))*SUMIFS(80:80,$1:$1,KC$1+INT(-$N91/30)+1)+(INT(-$N91/30)+1--$N91/30)*SUMIFS(80:80,$1:$1,KC$1+INT(-$N91/30))))</f>
        <v>0</v>
      </c>
      <c r="KD91" s="40">
        <f>IF(KD$7="",0,IF(KD$1=MAX($1:$1),$R80-SUM($T91:KC91),IF(KD$1=1,SUMIFS(80:80,$1:$1,"&gt;="&amp;1,$1:$1,"&lt;="&amp;INT(-$N91/30))+(-$N91/30-INT(-$N91/30))*SUMIFS(80:80,$1:$1,INT(-$N91/30)+1),0)+(-$N91/30-INT(-$N91/30))*SUMIFS(80:80,$1:$1,KD$1+INT(-$N91/30)+1)+(INT(-$N91/30)+1--$N91/30)*SUMIFS(80:80,$1:$1,KD$1+INT(-$N91/30))))</f>
        <v>0</v>
      </c>
      <c r="KE91" s="40">
        <f>IF(KE$7="",0,IF(KE$1=MAX($1:$1),$R80-SUM($T91:KD91),IF(KE$1=1,SUMIFS(80:80,$1:$1,"&gt;="&amp;1,$1:$1,"&lt;="&amp;INT(-$N91/30))+(-$N91/30-INT(-$N91/30))*SUMIFS(80:80,$1:$1,INT(-$N91/30)+1),0)+(-$N91/30-INT(-$N91/30))*SUMIFS(80:80,$1:$1,KE$1+INT(-$N91/30)+1)+(INT(-$N91/30)+1--$N91/30)*SUMIFS(80:80,$1:$1,KE$1+INT(-$N91/30))))</f>
        <v>0</v>
      </c>
      <c r="KF91" s="40">
        <f>IF(KF$7="",0,IF(KF$1=MAX($1:$1),$R80-SUM($T91:KE91),IF(KF$1=1,SUMIFS(80:80,$1:$1,"&gt;="&amp;1,$1:$1,"&lt;="&amp;INT(-$N91/30))+(-$N91/30-INT(-$N91/30))*SUMIFS(80:80,$1:$1,INT(-$N91/30)+1),0)+(-$N91/30-INT(-$N91/30))*SUMIFS(80:80,$1:$1,KF$1+INT(-$N91/30)+1)+(INT(-$N91/30)+1--$N91/30)*SUMIFS(80:80,$1:$1,KF$1+INT(-$N91/30))))</f>
        <v>0</v>
      </c>
      <c r="KG91" s="40">
        <f>IF(KG$7="",0,IF(KG$1=MAX($1:$1),$R80-SUM($T91:KF91),IF(KG$1=1,SUMIFS(80:80,$1:$1,"&gt;="&amp;1,$1:$1,"&lt;="&amp;INT(-$N91/30))+(-$N91/30-INT(-$N91/30))*SUMIFS(80:80,$1:$1,INT(-$N91/30)+1),0)+(-$N91/30-INT(-$N91/30))*SUMIFS(80:80,$1:$1,KG$1+INT(-$N91/30)+1)+(INT(-$N91/30)+1--$N91/30)*SUMIFS(80:80,$1:$1,KG$1+INT(-$N91/30))))</f>
        <v>0</v>
      </c>
      <c r="KH91" s="40">
        <f>IF(KH$7="",0,IF(KH$1=MAX($1:$1),$R80-SUM($T91:KG91),IF(KH$1=1,SUMIFS(80:80,$1:$1,"&gt;="&amp;1,$1:$1,"&lt;="&amp;INT(-$N91/30))+(-$N91/30-INT(-$N91/30))*SUMIFS(80:80,$1:$1,INT(-$N91/30)+1),0)+(-$N91/30-INT(-$N91/30))*SUMIFS(80:80,$1:$1,KH$1+INT(-$N91/30)+1)+(INT(-$N91/30)+1--$N91/30)*SUMIFS(80:80,$1:$1,KH$1+INT(-$N91/30))))</f>
        <v>0</v>
      </c>
      <c r="KI91" s="40">
        <f>IF(KI$7="",0,IF(KI$1=MAX($1:$1),$R80-SUM($T91:KH91),IF(KI$1=1,SUMIFS(80:80,$1:$1,"&gt;="&amp;1,$1:$1,"&lt;="&amp;INT(-$N91/30))+(-$N91/30-INT(-$N91/30))*SUMIFS(80:80,$1:$1,INT(-$N91/30)+1),0)+(-$N91/30-INT(-$N91/30))*SUMIFS(80:80,$1:$1,KI$1+INT(-$N91/30)+1)+(INT(-$N91/30)+1--$N91/30)*SUMIFS(80:80,$1:$1,KI$1+INT(-$N91/30))))</f>
        <v>0</v>
      </c>
      <c r="KJ91" s="40">
        <f>IF(KJ$7="",0,IF(KJ$1=MAX($1:$1),$R80-SUM($T91:KI91),IF(KJ$1=1,SUMIFS(80:80,$1:$1,"&gt;="&amp;1,$1:$1,"&lt;="&amp;INT(-$N91/30))+(-$N91/30-INT(-$N91/30))*SUMIFS(80:80,$1:$1,INT(-$N91/30)+1),0)+(-$N91/30-INT(-$N91/30))*SUMIFS(80:80,$1:$1,KJ$1+INT(-$N91/30)+1)+(INT(-$N91/30)+1--$N91/30)*SUMIFS(80:80,$1:$1,KJ$1+INT(-$N91/30))))</f>
        <v>0</v>
      </c>
      <c r="KK91" s="40">
        <f>IF(KK$7="",0,IF(KK$1=MAX($1:$1),$R80-SUM($T91:KJ91),IF(KK$1=1,SUMIFS(80:80,$1:$1,"&gt;="&amp;1,$1:$1,"&lt;="&amp;INT(-$N91/30))+(-$N91/30-INT(-$N91/30))*SUMIFS(80:80,$1:$1,INT(-$N91/30)+1),0)+(-$N91/30-INT(-$N91/30))*SUMIFS(80:80,$1:$1,KK$1+INT(-$N91/30)+1)+(INT(-$N91/30)+1--$N91/30)*SUMIFS(80:80,$1:$1,KK$1+INT(-$N91/30))))</f>
        <v>0</v>
      </c>
      <c r="KL91" s="40">
        <f>IF(KL$7="",0,IF(KL$1=MAX($1:$1),$R80-SUM($T91:KK91),IF(KL$1=1,SUMIFS(80:80,$1:$1,"&gt;="&amp;1,$1:$1,"&lt;="&amp;INT(-$N91/30))+(-$N91/30-INT(-$N91/30))*SUMIFS(80:80,$1:$1,INT(-$N91/30)+1),0)+(-$N91/30-INT(-$N91/30))*SUMIFS(80:80,$1:$1,KL$1+INT(-$N91/30)+1)+(INT(-$N91/30)+1--$N91/30)*SUMIFS(80:80,$1:$1,KL$1+INT(-$N91/30))))</f>
        <v>0</v>
      </c>
      <c r="KM91" s="40">
        <f>IF(KM$7="",0,IF(KM$1=MAX($1:$1),$R80-SUM($T91:KL91),IF(KM$1=1,SUMIFS(80:80,$1:$1,"&gt;="&amp;1,$1:$1,"&lt;="&amp;INT(-$N91/30))+(-$N91/30-INT(-$N91/30))*SUMIFS(80:80,$1:$1,INT(-$N91/30)+1),0)+(-$N91/30-INT(-$N91/30))*SUMIFS(80:80,$1:$1,KM$1+INT(-$N91/30)+1)+(INT(-$N91/30)+1--$N91/30)*SUMIFS(80:80,$1:$1,KM$1+INT(-$N91/30))))</f>
        <v>0</v>
      </c>
      <c r="KN91" s="40">
        <f>IF(KN$7="",0,IF(KN$1=MAX($1:$1),$R80-SUM($T91:KM91),IF(KN$1=1,SUMIFS(80:80,$1:$1,"&gt;="&amp;1,$1:$1,"&lt;="&amp;INT(-$N91/30))+(-$N91/30-INT(-$N91/30))*SUMIFS(80:80,$1:$1,INT(-$N91/30)+1),0)+(-$N91/30-INT(-$N91/30))*SUMIFS(80:80,$1:$1,KN$1+INT(-$N91/30)+1)+(INT(-$N91/30)+1--$N91/30)*SUMIFS(80:80,$1:$1,KN$1+INT(-$N91/30))))</f>
        <v>0</v>
      </c>
      <c r="KO91" s="40">
        <f>IF(KO$7="",0,IF(KO$1=MAX($1:$1),$R80-SUM($T91:KN91),IF(KO$1=1,SUMIFS(80:80,$1:$1,"&gt;="&amp;1,$1:$1,"&lt;="&amp;INT(-$N91/30))+(-$N91/30-INT(-$N91/30))*SUMIFS(80:80,$1:$1,INT(-$N91/30)+1),0)+(-$N91/30-INT(-$N91/30))*SUMIFS(80:80,$1:$1,KO$1+INT(-$N91/30)+1)+(INT(-$N91/30)+1--$N91/30)*SUMIFS(80:80,$1:$1,KO$1+INT(-$N91/30))))</f>
        <v>0</v>
      </c>
      <c r="KP91" s="40">
        <f>IF(KP$7="",0,IF(KP$1=MAX($1:$1),$R80-SUM($T91:KO91),IF(KP$1=1,SUMIFS(80:80,$1:$1,"&gt;="&amp;1,$1:$1,"&lt;="&amp;INT(-$N91/30))+(-$N91/30-INT(-$N91/30))*SUMIFS(80:80,$1:$1,INT(-$N91/30)+1),0)+(-$N91/30-INT(-$N91/30))*SUMIFS(80:80,$1:$1,KP$1+INT(-$N91/30)+1)+(INT(-$N91/30)+1--$N91/30)*SUMIFS(80:80,$1:$1,KP$1+INT(-$N91/30))))</f>
        <v>0</v>
      </c>
      <c r="KQ91" s="40">
        <f>IF(KQ$7="",0,IF(KQ$1=MAX($1:$1),$R80-SUM($T91:KP91),IF(KQ$1=1,SUMIFS(80:80,$1:$1,"&gt;="&amp;1,$1:$1,"&lt;="&amp;INT(-$N91/30))+(-$N91/30-INT(-$N91/30))*SUMIFS(80:80,$1:$1,INT(-$N91/30)+1),0)+(-$N91/30-INT(-$N91/30))*SUMIFS(80:80,$1:$1,KQ$1+INT(-$N91/30)+1)+(INT(-$N91/30)+1--$N91/30)*SUMIFS(80:80,$1:$1,KQ$1+INT(-$N91/30))))</f>
        <v>0</v>
      </c>
      <c r="KR91" s="40">
        <f>IF(KR$7="",0,IF(KR$1=MAX($1:$1),$R80-SUM($T91:KQ91),IF(KR$1=1,SUMIFS(80:80,$1:$1,"&gt;="&amp;1,$1:$1,"&lt;="&amp;INT(-$N91/30))+(-$N91/30-INT(-$N91/30))*SUMIFS(80:80,$1:$1,INT(-$N91/30)+1),0)+(-$N91/30-INT(-$N91/30))*SUMIFS(80:80,$1:$1,KR$1+INT(-$N91/30)+1)+(INT(-$N91/30)+1--$N91/30)*SUMIFS(80:80,$1:$1,KR$1+INT(-$N91/30))))</f>
        <v>0</v>
      </c>
      <c r="KS91" s="40">
        <f>IF(KS$7="",0,IF(KS$1=MAX($1:$1),$R80-SUM($T91:KR91),IF(KS$1=1,SUMIFS(80:80,$1:$1,"&gt;="&amp;1,$1:$1,"&lt;="&amp;INT(-$N91/30))+(-$N91/30-INT(-$N91/30))*SUMIFS(80:80,$1:$1,INT(-$N91/30)+1),0)+(-$N91/30-INT(-$N91/30))*SUMIFS(80:80,$1:$1,KS$1+INT(-$N91/30)+1)+(INT(-$N91/30)+1--$N91/30)*SUMIFS(80:80,$1:$1,KS$1+INT(-$N91/30))))</f>
        <v>0</v>
      </c>
      <c r="KT91" s="40">
        <f>IF(KT$7="",0,IF(KT$1=MAX($1:$1),$R80-SUM($T91:KS91),IF(KT$1=1,SUMIFS(80:80,$1:$1,"&gt;="&amp;1,$1:$1,"&lt;="&amp;INT(-$N91/30))+(-$N91/30-INT(-$N91/30))*SUMIFS(80:80,$1:$1,INT(-$N91/30)+1),0)+(-$N91/30-INT(-$N91/30))*SUMIFS(80:80,$1:$1,KT$1+INT(-$N91/30)+1)+(INT(-$N91/30)+1--$N91/30)*SUMIFS(80:80,$1:$1,KT$1+INT(-$N91/30))))</f>
        <v>0</v>
      </c>
      <c r="KU91" s="40">
        <f>IF(KU$7="",0,IF(KU$1=MAX($1:$1),$R80-SUM($T91:KT91),IF(KU$1=1,SUMIFS(80:80,$1:$1,"&gt;="&amp;1,$1:$1,"&lt;="&amp;INT(-$N91/30))+(-$N91/30-INT(-$N91/30))*SUMIFS(80:80,$1:$1,INT(-$N91/30)+1),0)+(-$N91/30-INT(-$N91/30))*SUMIFS(80:80,$1:$1,KU$1+INT(-$N91/30)+1)+(INT(-$N91/30)+1--$N91/30)*SUMIFS(80:80,$1:$1,KU$1+INT(-$N91/30))))</f>
        <v>0</v>
      </c>
      <c r="KV91" s="40">
        <f>IF(KV$7="",0,IF(KV$1=MAX($1:$1),$R80-SUM($T91:KU91),IF(KV$1=1,SUMIFS(80:80,$1:$1,"&gt;="&amp;1,$1:$1,"&lt;="&amp;INT(-$N91/30))+(-$N91/30-INT(-$N91/30))*SUMIFS(80:80,$1:$1,INT(-$N91/30)+1),0)+(-$N91/30-INT(-$N91/30))*SUMIFS(80:80,$1:$1,KV$1+INT(-$N91/30)+1)+(INT(-$N91/30)+1--$N91/30)*SUMIFS(80:80,$1:$1,KV$1+INT(-$N91/30))))</f>
        <v>0</v>
      </c>
      <c r="KW91" s="1"/>
      <c r="KX91" s="1"/>
    </row>
    <row r="92" spans="1:310" x14ac:dyDescent="0.25">
      <c r="A92" s="1"/>
      <c r="B92" s="79"/>
      <c r="C92" s="79"/>
      <c r="D92" s="79"/>
      <c r="E92" s="1" t="str">
        <f>E90</f>
        <v>поступление денежных средств от паушальных взносов</v>
      </c>
      <c r="F92" s="1"/>
      <c r="G92" s="1"/>
      <c r="H92" s="11" t="str">
        <f t="shared" ref="H92" si="75">H91</f>
        <v>руб.</v>
      </c>
      <c r="I92" s="1"/>
      <c r="J92" s="1"/>
      <c r="K92" s="1" t="str">
        <f>справочники!$U$12</f>
        <v>непостоянные-франшиза</v>
      </c>
      <c r="L92" s="1"/>
      <c r="M92" s="5"/>
      <c r="N92" s="40">
        <f>условия!$V$88</f>
        <v>1</v>
      </c>
      <c r="O92" s="19"/>
      <c r="P92" s="1"/>
      <c r="Q92" s="1"/>
      <c r="R92" s="40">
        <f t="shared" si="74"/>
        <v>45000000</v>
      </c>
      <c r="S92" s="1"/>
      <c r="T92" s="1"/>
      <c r="U92" s="40">
        <f>IF(U$7="",0,IF(U$1=MAX($1:$1),$R81-SUM($T92:T92),IF(U$1=1,SUMIFS(81:81,$1:$1,"&gt;="&amp;1,$1:$1,"&lt;="&amp;INT(-$N92/30))+(-$N92/30-INT(-$N92/30))*SUMIFS(81:81,$1:$1,INT(-$N92/30)+1),0)+(-$N92/30-INT(-$N92/30))*SUMIFS(81:81,$1:$1,U$1+INT(-$N92/30)+1)+(INT(-$N92/30)+1--$N92/30)*SUMIFS(81:81,$1:$1,U$1+INT(-$N92/30))))</f>
        <v>870000</v>
      </c>
      <c r="V92" s="40">
        <f>IF(V$7="",0,IF(V$1=MAX($1:$1),$R81-SUM($T92:U92),IF(V$1=1,SUMIFS(81:81,$1:$1,"&gt;="&amp;1,$1:$1,"&lt;="&amp;INT(-$N92/30))+(-$N92/30-INT(-$N92/30))*SUMIFS(81:81,$1:$1,INT(-$N92/30)+1),0)+(-$N92/30-INT(-$N92/30))*SUMIFS(81:81,$1:$1,V$1+INT(-$N92/30)+1)+(INT(-$N92/30)+1--$N92/30)*SUMIFS(81:81,$1:$1,V$1+INT(-$N92/30))))</f>
        <v>972500</v>
      </c>
      <c r="W92" s="40">
        <f>IF(W$7="",0,IF(W$1=MAX($1:$1),$R81-SUM($T92:V92),IF(W$1=1,SUMIFS(81:81,$1:$1,"&gt;="&amp;1,$1:$1,"&lt;="&amp;INT(-$N92/30))+(-$N92/30-INT(-$N92/30))*SUMIFS(81:81,$1:$1,INT(-$N92/30)+1),0)+(-$N92/30-INT(-$N92/30))*SUMIFS(81:81,$1:$1,W$1+INT(-$N92/30)+1)+(INT(-$N92/30)+1--$N92/30)*SUMIFS(81:81,$1:$1,W$1+INT(-$N92/30))))</f>
        <v>1047500</v>
      </c>
      <c r="X92" s="40">
        <f>IF(X$7="",0,IF(X$1=MAX($1:$1),$R81-SUM($T92:W92),IF(X$1=1,SUMIFS(81:81,$1:$1,"&gt;="&amp;1,$1:$1,"&lt;="&amp;INT(-$N92/30))+(-$N92/30-INT(-$N92/30))*SUMIFS(81:81,$1:$1,INT(-$N92/30)+1),0)+(-$N92/30-INT(-$N92/30))*SUMIFS(81:81,$1:$1,X$1+INT(-$N92/30)+1)+(INT(-$N92/30)+1--$N92/30)*SUMIFS(81:81,$1:$1,X$1+INT(-$N92/30))))</f>
        <v>1122500</v>
      </c>
      <c r="Y92" s="40">
        <f>IF(Y$7="",0,IF(Y$1=MAX($1:$1),$R81-SUM($T92:X92),IF(Y$1=1,SUMIFS(81:81,$1:$1,"&gt;="&amp;1,$1:$1,"&lt;="&amp;INT(-$N92/30))+(-$N92/30-INT(-$N92/30))*SUMIFS(81:81,$1:$1,INT(-$N92/30)+1),0)+(-$N92/30-INT(-$N92/30))*SUMIFS(81:81,$1:$1,Y$1+INT(-$N92/30)+1)+(INT(-$N92/30)+1--$N92/30)*SUMIFS(81:81,$1:$1,Y$1+INT(-$N92/30))))</f>
        <v>1197500</v>
      </c>
      <c r="Z92" s="40">
        <f>IF(Z$7="",0,IF(Z$1=MAX($1:$1),$R81-SUM($T92:Y92),IF(Z$1=1,SUMIFS(81:81,$1:$1,"&gt;="&amp;1,$1:$1,"&lt;="&amp;INT(-$N92/30))+(-$N92/30-INT(-$N92/30))*SUMIFS(81:81,$1:$1,INT(-$N92/30)+1),0)+(-$N92/30-INT(-$N92/30))*SUMIFS(81:81,$1:$1,Z$1+INT(-$N92/30)+1)+(INT(-$N92/30)+1--$N92/30)*SUMIFS(81:81,$1:$1,Z$1+INT(-$N92/30))))</f>
        <v>1272500</v>
      </c>
      <c r="AA92" s="40">
        <f>IF(AA$7="",0,IF(AA$1=MAX($1:$1),$R81-SUM($T92:Z92),IF(AA$1=1,SUMIFS(81:81,$1:$1,"&gt;="&amp;1,$1:$1,"&lt;="&amp;INT(-$N92/30))+(-$N92/30-INT(-$N92/30))*SUMIFS(81:81,$1:$1,INT(-$N92/30)+1),0)+(-$N92/30-INT(-$N92/30))*SUMIFS(81:81,$1:$1,AA$1+INT(-$N92/30)+1)+(INT(-$N92/30)+1--$N92/30)*SUMIFS(81:81,$1:$1,AA$1+INT(-$N92/30))))</f>
        <v>1347500</v>
      </c>
      <c r="AB92" s="40">
        <f>IF(AB$7="",0,IF(AB$1=MAX($1:$1),$R81-SUM($T92:AA92),IF(AB$1=1,SUMIFS(81:81,$1:$1,"&gt;="&amp;1,$1:$1,"&lt;="&amp;INT(-$N92/30))+(-$N92/30-INT(-$N92/30))*SUMIFS(81:81,$1:$1,INT(-$N92/30)+1),0)+(-$N92/30-INT(-$N92/30))*SUMIFS(81:81,$1:$1,AB$1+INT(-$N92/30)+1)+(INT(-$N92/30)+1--$N92/30)*SUMIFS(81:81,$1:$1,AB$1+INT(-$N92/30))))</f>
        <v>1422500</v>
      </c>
      <c r="AC92" s="40">
        <f>IF(AC$7="",0,IF(AC$1=MAX($1:$1),$R81-SUM($T92:AB92),IF(AC$1=1,SUMIFS(81:81,$1:$1,"&gt;="&amp;1,$1:$1,"&lt;="&amp;INT(-$N92/30))+(-$N92/30-INT(-$N92/30))*SUMIFS(81:81,$1:$1,INT(-$N92/30)+1),0)+(-$N92/30-INT(-$N92/30))*SUMIFS(81:81,$1:$1,AC$1+INT(-$N92/30)+1)+(INT(-$N92/30)+1--$N92/30)*SUMIFS(81:81,$1:$1,AC$1+INT(-$N92/30))))</f>
        <v>1497500</v>
      </c>
      <c r="AD92" s="40">
        <f>IF(AD$7="",0,IF(AD$1=MAX($1:$1),$R81-SUM($T92:AC92),IF(AD$1=1,SUMIFS(81:81,$1:$1,"&gt;="&amp;1,$1:$1,"&lt;="&amp;INT(-$N92/30))+(-$N92/30-INT(-$N92/30))*SUMIFS(81:81,$1:$1,INT(-$N92/30)+1),0)+(-$N92/30-INT(-$N92/30))*SUMIFS(81:81,$1:$1,AD$1+INT(-$N92/30)+1)+(INT(-$N92/30)+1--$N92/30)*SUMIFS(81:81,$1:$1,AD$1+INT(-$N92/30))))</f>
        <v>1572500</v>
      </c>
      <c r="AE92" s="40">
        <f>IF(AE$7="",0,IF(AE$1=MAX($1:$1),$R81-SUM($T92:AD92),IF(AE$1=1,SUMIFS(81:81,$1:$1,"&gt;="&amp;1,$1:$1,"&lt;="&amp;INT(-$N92/30))+(-$N92/30-INT(-$N92/30))*SUMIFS(81:81,$1:$1,INT(-$N92/30)+1),0)+(-$N92/30-INT(-$N92/30))*SUMIFS(81:81,$1:$1,AE$1+INT(-$N92/30)+1)+(INT(-$N92/30)+1--$N92/30)*SUMIFS(81:81,$1:$1,AE$1+INT(-$N92/30))))</f>
        <v>1647500</v>
      </c>
      <c r="AF92" s="40">
        <f>IF(AF$7="",0,IF(AF$1=MAX($1:$1),$R81-SUM($T92:AE92),IF(AF$1=1,SUMIFS(81:81,$1:$1,"&gt;="&amp;1,$1:$1,"&lt;="&amp;INT(-$N92/30))+(-$N92/30-INT(-$N92/30))*SUMIFS(81:81,$1:$1,INT(-$N92/30)+1),0)+(-$N92/30-INT(-$N92/30))*SUMIFS(81:81,$1:$1,AF$1+INT(-$N92/30)+1)+(INT(-$N92/30)+1--$N92/30)*SUMIFS(81:81,$1:$1,AF$1+INT(-$N92/30))))</f>
        <v>1722500</v>
      </c>
      <c r="AG92" s="40">
        <f>IF(AG$7="",0,IF(AG$1=MAX($1:$1),$R81-SUM($T92:AF92),IF(AG$1=1,SUMIFS(81:81,$1:$1,"&gt;="&amp;1,$1:$1,"&lt;="&amp;INT(-$N92/30))+(-$N92/30-INT(-$N92/30))*SUMIFS(81:81,$1:$1,INT(-$N92/30)+1),0)+(-$N92/30-INT(-$N92/30))*SUMIFS(81:81,$1:$1,AG$1+INT(-$N92/30)+1)+(INT(-$N92/30)+1--$N92/30)*SUMIFS(81:81,$1:$1,AG$1+INT(-$N92/30))))</f>
        <v>1797500</v>
      </c>
      <c r="AH92" s="40">
        <f>IF(AH$7="",0,IF(AH$1=MAX($1:$1),$R81-SUM($T92:AG92),IF(AH$1=1,SUMIFS(81:81,$1:$1,"&gt;="&amp;1,$1:$1,"&lt;="&amp;INT(-$N92/30))+(-$N92/30-INT(-$N92/30))*SUMIFS(81:81,$1:$1,INT(-$N92/30)+1),0)+(-$N92/30-INT(-$N92/30))*SUMIFS(81:81,$1:$1,AH$1+INT(-$N92/30)+1)+(INT(-$N92/30)+1--$N92/30)*SUMIFS(81:81,$1:$1,AH$1+INT(-$N92/30))))</f>
        <v>1872500</v>
      </c>
      <c r="AI92" s="40">
        <f>IF(AI$7="",0,IF(AI$1=MAX($1:$1),$R81-SUM($T92:AH92),IF(AI$1=1,SUMIFS(81:81,$1:$1,"&gt;="&amp;1,$1:$1,"&lt;="&amp;INT(-$N92/30))+(-$N92/30-INT(-$N92/30))*SUMIFS(81:81,$1:$1,INT(-$N92/30)+1),0)+(-$N92/30-INT(-$N92/30))*SUMIFS(81:81,$1:$1,AI$1+INT(-$N92/30)+1)+(INT(-$N92/30)+1--$N92/30)*SUMIFS(81:81,$1:$1,AI$1+INT(-$N92/30))))</f>
        <v>1947500</v>
      </c>
      <c r="AJ92" s="40">
        <f>IF(AJ$7="",0,IF(AJ$1=MAX($1:$1),$R81-SUM($T92:AI92),IF(AJ$1=1,SUMIFS(81:81,$1:$1,"&gt;="&amp;1,$1:$1,"&lt;="&amp;INT(-$N92/30))+(-$N92/30-INT(-$N92/30))*SUMIFS(81:81,$1:$1,INT(-$N92/30)+1),0)+(-$N92/30-INT(-$N92/30))*SUMIFS(81:81,$1:$1,AJ$1+INT(-$N92/30)+1)+(INT(-$N92/30)+1--$N92/30)*SUMIFS(81:81,$1:$1,AJ$1+INT(-$N92/30))))</f>
        <v>2022500</v>
      </c>
      <c r="AK92" s="40">
        <f>IF(AK$7="",0,IF(AK$1=MAX($1:$1),$R81-SUM($T92:AJ92),IF(AK$1=1,SUMIFS(81:81,$1:$1,"&gt;="&amp;1,$1:$1,"&lt;="&amp;INT(-$N92/30))+(-$N92/30-INT(-$N92/30))*SUMIFS(81:81,$1:$1,INT(-$N92/30)+1),0)+(-$N92/30-INT(-$N92/30))*SUMIFS(81:81,$1:$1,AK$1+INT(-$N92/30)+1)+(INT(-$N92/30)+1--$N92/30)*SUMIFS(81:81,$1:$1,AK$1+INT(-$N92/30))))</f>
        <v>2097500</v>
      </c>
      <c r="AL92" s="40">
        <f>IF(AL$7="",0,IF(AL$1=MAX($1:$1),$R81-SUM($T92:AK92),IF(AL$1=1,SUMIFS(81:81,$1:$1,"&gt;="&amp;1,$1:$1,"&lt;="&amp;INT(-$N92/30))+(-$N92/30-INT(-$N92/30))*SUMIFS(81:81,$1:$1,INT(-$N92/30)+1),0)+(-$N92/30-INT(-$N92/30))*SUMIFS(81:81,$1:$1,AL$1+INT(-$N92/30)+1)+(INT(-$N92/30)+1--$N92/30)*SUMIFS(81:81,$1:$1,AL$1+INT(-$N92/30))))</f>
        <v>2172500</v>
      </c>
      <c r="AM92" s="40">
        <f>IF(AM$7="",0,IF(AM$1=MAX($1:$1),$R81-SUM($T92:AL92),IF(AM$1=1,SUMIFS(81:81,$1:$1,"&gt;="&amp;1,$1:$1,"&lt;="&amp;INT(-$N92/30))+(-$N92/30-INT(-$N92/30))*SUMIFS(81:81,$1:$1,INT(-$N92/30)+1),0)+(-$N92/30-INT(-$N92/30))*SUMIFS(81:81,$1:$1,AM$1+INT(-$N92/30)+1)+(INT(-$N92/30)+1--$N92/30)*SUMIFS(81:81,$1:$1,AM$1+INT(-$N92/30))))</f>
        <v>2247500</v>
      </c>
      <c r="AN92" s="40">
        <f>IF(AN$7="",0,IF(AN$1=MAX($1:$1),$R81-SUM($T92:AM92),IF(AN$1=1,SUMIFS(81:81,$1:$1,"&gt;="&amp;1,$1:$1,"&lt;="&amp;INT(-$N92/30))+(-$N92/30-INT(-$N92/30))*SUMIFS(81:81,$1:$1,INT(-$N92/30)+1),0)+(-$N92/30-INT(-$N92/30))*SUMIFS(81:81,$1:$1,AN$1+INT(-$N92/30)+1)+(INT(-$N92/30)+1--$N92/30)*SUMIFS(81:81,$1:$1,AN$1+INT(-$N92/30))))</f>
        <v>2322500</v>
      </c>
      <c r="AO92" s="40">
        <f>IF(AO$7="",0,IF(AO$1=MAX($1:$1),$R81-SUM($T92:AN92),IF(AO$1=1,SUMIFS(81:81,$1:$1,"&gt;="&amp;1,$1:$1,"&lt;="&amp;INT(-$N92/30))+(-$N92/30-INT(-$N92/30))*SUMIFS(81:81,$1:$1,INT(-$N92/30)+1),0)+(-$N92/30-INT(-$N92/30))*SUMIFS(81:81,$1:$1,AO$1+INT(-$N92/30)+1)+(INT(-$N92/30)+1--$N92/30)*SUMIFS(81:81,$1:$1,AO$1+INT(-$N92/30))))</f>
        <v>2397500</v>
      </c>
      <c r="AP92" s="40">
        <f>IF(AP$7="",0,IF(AP$1=MAX($1:$1),$R81-SUM($T92:AO92),IF(AP$1=1,SUMIFS(81:81,$1:$1,"&gt;="&amp;1,$1:$1,"&lt;="&amp;INT(-$N92/30))+(-$N92/30-INT(-$N92/30))*SUMIFS(81:81,$1:$1,INT(-$N92/30)+1),0)+(-$N92/30-INT(-$N92/30))*SUMIFS(81:81,$1:$1,AP$1+INT(-$N92/30)+1)+(INT(-$N92/30)+1--$N92/30)*SUMIFS(81:81,$1:$1,AP$1+INT(-$N92/30))))</f>
        <v>2472500</v>
      </c>
      <c r="AQ92" s="40">
        <f>IF(AQ$7="",0,IF(AQ$1=MAX($1:$1),$R81-SUM($T92:AP92),IF(AQ$1=1,SUMIFS(81:81,$1:$1,"&gt;="&amp;1,$1:$1,"&lt;="&amp;INT(-$N92/30))+(-$N92/30-INT(-$N92/30))*SUMIFS(81:81,$1:$1,INT(-$N92/30)+1),0)+(-$N92/30-INT(-$N92/30))*SUMIFS(81:81,$1:$1,AQ$1+INT(-$N92/30)+1)+(INT(-$N92/30)+1--$N92/30)*SUMIFS(81:81,$1:$1,AQ$1+INT(-$N92/30))))</f>
        <v>2547500</v>
      </c>
      <c r="AR92" s="40">
        <f>IF(AR$7="",0,IF(AR$1=MAX($1:$1),$R81-SUM($T92:AQ92),IF(AR$1=1,SUMIFS(81:81,$1:$1,"&gt;="&amp;1,$1:$1,"&lt;="&amp;INT(-$N92/30))+(-$N92/30-INT(-$N92/30))*SUMIFS(81:81,$1:$1,INT(-$N92/30)+1),0)+(-$N92/30-INT(-$N92/30))*SUMIFS(81:81,$1:$1,AR$1+INT(-$N92/30)+1)+(INT(-$N92/30)+1--$N92/30)*SUMIFS(81:81,$1:$1,AR$1+INT(-$N92/30))))</f>
        <v>2622500</v>
      </c>
      <c r="AS92" s="40">
        <f>IF(AS$7="",0,IF(AS$1=MAX($1:$1),$R81-SUM($T92:AR92),IF(AS$1=1,SUMIFS(81:81,$1:$1,"&gt;="&amp;1,$1:$1,"&lt;="&amp;INT(-$N92/30))+(-$N92/30-INT(-$N92/30))*SUMIFS(81:81,$1:$1,INT(-$N92/30)+1),0)+(-$N92/30-INT(-$N92/30))*SUMIFS(81:81,$1:$1,AS$1+INT(-$N92/30)+1)+(INT(-$N92/30)+1--$N92/30)*SUMIFS(81:81,$1:$1,AS$1+INT(-$N92/30))))</f>
        <v>2787500</v>
      </c>
      <c r="AT92" s="40">
        <f>IF(AT$7="",0,IF(AT$1=MAX($1:$1),$R81-SUM($T92:AS92),IF(AT$1=1,SUMIFS(81:81,$1:$1,"&gt;="&amp;1,$1:$1,"&lt;="&amp;INT(-$N92/30))+(-$N92/30-INT(-$N92/30))*SUMIFS(81:81,$1:$1,INT(-$N92/30)+1),0)+(-$N92/30-INT(-$N92/30))*SUMIFS(81:81,$1:$1,AT$1+INT(-$N92/30)+1)+(INT(-$N92/30)+1--$N92/30)*SUMIFS(81:81,$1:$1,AT$1+INT(-$N92/30))))</f>
        <v>0</v>
      </c>
      <c r="AU92" s="40">
        <f>IF(AU$7="",0,IF(AU$1=MAX($1:$1),$R81-SUM($T92:AT92),IF(AU$1=1,SUMIFS(81:81,$1:$1,"&gt;="&amp;1,$1:$1,"&lt;="&amp;INT(-$N92/30))+(-$N92/30-INT(-$N92/30))*SUMIFS(81:81,$1:$1,INT(-$N92/30)+1),0)+(-$N92/30-INT(-$N92/30))*SUMIFS(81:81,$1:$1,AU$1+INT(-$N92/30)+1)+(INT(-$N92/30)+1--$N92/30)*SUMIFS(81:81,$1:$1,AU$1+INT(-$N92/30))))</f>
        <v>0</v>
      </c>
      <c r="AV92" s="40">
        <f>IF(AV$7="",0,IF(AV$1=MAX($1:$1),$R81-SUM($T92:AU92),IF(AV$1=1,SUMIFS(81:81,$1:$1,"&gt;="&amp;1,$1:$1,"&lt;="&amp;INT(-$N92/30))+(-$N92/30-INT(-$N92/30))*SUMIFS(81:81,$1:$1,INT(-$N92/30)+1),0)+(-$N92/30-INT(-$N92/30))*SUMIFS(81:81,$1:$1,AV$1+INT(-$N92/30)+1)+(INT(-$N92/30)+1--$N92/30)*SUMIFS(81:81,$1:$1,AV$1+INT(-$N92/30))))</f>
        <v>0</v>
      </c>
      <c r="AW92" s="40">
        <f>IF(AW$7="",0,IF(AW$1=MAX($1:$1),$R81-SUM($T92:AV92),IF(AW$1=1,SUMIFS(81:81,$1:$1,"&gt;="&amp;1,$1:$1,"&lt;="&amp;INT(-$N92/30))+(-$N92/30-INT(-$N92/30))*SUMIFS(81:81,$1:$1,INT(-$N92/30)+1),0)+(-$N92/30-INT(-$N92/30))*SUMIFS(81:81,$1:$1,AW$1+INT(-$N92/30)+1)+(INT(-$N92/30)+1--$N92/30)*SUMIFS(81:81,$1:$1,AW$1+INT(-$N92/30))))</f>
        <v>0</v>
      </c>
      <c r="AX92" s="40">
        <f>IF(AX$7="",0,IF(AX$1=MAX($1:$1),$R81-SUM($T92:AW92),IF(AX$1=1,SUMIFS(81:81,$1:$1,"&gt;="&amp;1,$1:$1,"&lt;="&amp;INT(-$N92/30))+(-$N92/30-INT(-$N92/30))*SUMIFS(81:81,$1:$1,INT(-$N92/30)+1),0)+(-$N92/30-INT(-$N92/30))*SUMIFS(81:81,$1:$1,AX$1+INT(-$N92/30)+1)+(INT(-$N92/30)+1--$N92/30)*SUMIFS(81:81,$1:$1,AX$1+INT(-$N92/30))))</f>
        <v>0</v>
      </c>
      <c r="AY92" s="40">
        <f>IF(AY$7="",0,IF(AY$1=MAX($1:$1),$R81-SUM($T92:AX92),IF(AY$1=1,SUMIFS(81:81,$1:$1,"&gt;="&amp;1,$1:$1,"&lt;="&amp;INT(-$N92/30))+(-$N92/30-INT(-$N92/30))*SUMIFS(81:81,$1:$1,INT(-$N92/30)+1),0)+(-$N92/30-INT(-$N92/30))*SUMIFS(81:81,$1:$1,AY$1+INT(-$N92/30)+1)+(INT(-$N92/30)+1--$N92/30)*SUMIFS(81:81,$1:$1,AY$1+INT(-$N92/30))))</f>
        <v>0</v>
      </c>
      <c r="AZ92" s="40">
        <f>IF(AZ$7="",0,IF(AZ$1=MAX($1:$1),$R81-SUM($T92:AY92),IF(AZ$1=1,SUMIFS(81:81,$1:$1,"&gt;="&amp;1,$1:$1,"&lt;="&amp;INT(-$N92/30))+(-$N92/30-INT(-$N92/30))*SUMIFS(81:81,$1:$1,INT(-$N92/30)+1),0)+(-$N92/30-INT(-$N92/30))*SUMIFS(81:81,$1:$1,AZ$1+INT(-$N92/30)+1)+(INT(-$N92/30)+1--$N92/30)*SUMIFS(81:81,$1:$1,AZ$1+INT(-$N92/30))))</f>
        <v>0</v>
      </c>
      <c r="BA92" s="40">
        <f>IF(BA$7="",0,IF(BA$1=MAX($1:$1),$R81-SUM($T92:AZ92),IF(BA$1=1,SUMIFS(81:81,$1:$1,"&gt;="&amp;1,$1:$1,"&lt;="&amp;INT(-$N92/30))+(-$N92/30-INT(-$N92/30))*SUMIFS(81:81,$1:$1,INT(-$N92/30)+1),0)+(-$N92/30-INT(-$N92/30))*SUMIFS(81:81,$1:$1,BA$1+INT(-$N92/30)+1)+(INT(-$N92/30)+1--$N92/30)*SUMIFS(81:81,$1:$1,BA$1+INT(-$N92/30))))</f>
        <v>0</v>
      </c>
      <c r="BB92" s="40">
        <f>IF(BB$7="",0,IF(BB$1=MAX($1:$1),$R81-SUM($T92:BA92),IF(BB$1=1,SUMIFS(81:81,$1:$1,"&gt;="&amp;1,$1:$1,"&lt;="&amp;INT(-$N92/30))+(-$N92/30-INT(-$N92/30))*SUMIFS(81:81,$1:$1,INT(-$N92/30)+1),0)+(-$N92/30-INT(-$N92/30))*SUMIFS(81:81,$1:$1,BB$1+INT(-$N92/30)+1)+(INT(-$N92/30)+1--$N92/30)*SUMIFS(81:81,$1:$1,BB$1+INT(-$N92/30))))</f>
        <v>0</v>
      </c>
      <c r="BC92" s="40">
        <f>IF(BC$7="",0,IF(BC$1=MAX($1:$1),$R81-SUM($T92:BB92),IF(BC$1=1,SUMIFS(81:81,$1:$1,"&gt;="&amp;1,$1:$1,"&lt;="&amp;INT(-$N92/30))+(-$N92/30-INT(-$N92/30))*SUMIFS(81:81,$1:$1,INT(-$N92/30)+1),0)+(-$N92/30-INT(-$N92/30))*SUMIFS(81:81,$1:$1,BC$1+INT(-$N92/30)+1)+(INT(-$N92/30)+1--$N92/30)*SUMIFS(81:81,$1:$1,BC$1+INT(-$N92/30))))</f>
        <v>0</v>
      </c>
      <c r="BD92" s="40">
        <f>IF(BD$7="",0,IF(BD$1=MAX($1:$1),$R81-SUM($T92:BC92),IF(BD$1=1,SUMIFS(81:81,$1:$1,"&gt;="&amp;1,$1:$1,"&lt;="&amp;INT(-$N92/30))+(-$N92/30-INT(-$N92/30))*SUMIFS(81:81,$1:$1,INT(-$N92/30)+1),0)+(-$N92/30-INT(-$N92/30))*SUMIFS(81:81,$1:$1,BD$1+INT(-$N92/30)+1)+(INT(-$N92/30)+1--$N92/30)*SUMIFS(81:81,$1:$1,BD$1+INT(-$N92/30))))</f>
        <v>0</v>
      </c>
      <c r="BE92" s="40">
        <f>IF(BE$7="",0,IF(BE$1=MAX($1:$1),$R81-SUM($T92:BD92),IF(BE$1=1,SUMIFS(81:81,$1:$1,"&gt;="&amp;1,$1:$1,"&lt;="&amp;INT(-$N92/30))+(-$N92/30-INT(-$N92/30))*SUMIFS(81:81,$1:$1,INT(-$N92/30)+1),0)+(-$N92/30-INT(-$N92/30))*SUMIFS(81:81,$1:$1,BE$1+INT(-$N92/30)+1)+(INT(-$N92/30)+1--$N92/30)*SUMIFS(81:81,$1:$1,BE$1+INT(-$N92/30))))</f>
        <v>0</v>
      </c>
      <c r="BF92" s="40">
        <f>IF(BF$7="",0,IF(BF$1=MAX($1:$1),$R81-SUM($T92:BE92),IF(BF$1=1,SUMIFS(81:81,$1:$1,"&gt;="&amp;1,$1:$1,"&lt;="&amp;INT(-$N92/30))+(-$N92/30-INT(-$N92/30))*SUMIFS(81:81,$1:$1,INT(-$N92/30)+1),0)+(-$N92/30-INT(-$N92/30))*SUMIFS(81:81,$1:$1,BF$1+INT(-$N92/30)+1)+(INT(-$N92/30)+1--$N92/30)*SUMIFS(81:81,$1:$1,BF$1+INT(-$N92/30))))</f>
        <v>0</v>
      </c>
      <c r="BG92" s="40">
        <f>IF(BG$7="",0,IF(BG$1=MAX($1:$1),$R81-SUM($T92:BF92),IF(BG$1=1,SUMIFS(81:81,$1:$1,"&gt;="&amp;1,$1:$1,"&lt;="&amp;INT(-$N92/30))+(-$N92/30-INT(-$N92/30))*SUMIFS(81:81,$1:$1,INT(-$N92/30)+1),0)+(-$N92/30-INT(-$N92/30))*SUMIFS(81:81,$1:$1,BG$1+INT(-$N92/30)+1)+(INT(-$N92/30)+1--$N92/30)*SUMIFS(81:81,$1:$1,BG$1+INT(-$N92/30))))</f>
        <v>0</v>
      </c>
      <c r="BH92" s="40">
        <f>IF(BH$7="",0,IF(BH$1=MAX($1:$1),$R81-SUM($T92:BG92),IF(BH$1=1,SUMIFS(81:81,$1:$1,"&gt;="&amp;1,$1:$1,"&lt;="&amp;INT(-$N92/30))+(-$N92/30-INT(-$N92/30))*SUMIFS(81:81,$1:$1,INT(-$N92/30)+1),0)+(-$N92/30-INT(-$N92/30))*SUMIFS(81:81,$1:$1,BH$1+INT(-$N92/30)+1)+(INT(-$N92/30)+1--$N92/30)*SUMIFS(81:81,$1:$1,BH$1+INT(-$N92/30))))</f>
        <v>0</v>
      </c>
      <c r="BI92" s="40">
        <f>IF(BI$7="",0,IF(BI$1=MAX($1:$1),$R81-SUM($T92:BH92),IF(BI$1=1,SUMIFS(81:81,$1:$1,"&gt;="&amp;1,$1:$1,"&lt;="&amp;INT(-$N92/30))+(-$N92/30-INT(-$N92/30))*SUMIFS(81:81,$1:$1,INT(-$N92/30)+1),0)+(-$N92/30-INT(-$N92/30))*SUMIFS(81:81,$1:$1,BI$1+INT(-$N92/30)+1)+(INT(-$N92/30)+1--$N92/30)*SUMIFS(81:81,$1:$1,BI$1+INT(-$N92/30))))</f>
        <v>0</v>
      </c>
      <c r="BJ92" s="40">
        <f>IF(BJ$7="",0,IF(BJ$1=MAX($1:$1),$R81-SUM($T92:BI92),IF(BJ$1=1,SUMIFS(81:81,$1:$1,"&gt;="&amp;1,$1:$1,"&lt;="&amp;INT(-$N92/30))+(-$N92/30-INT(-$N92/30))*SUMIFS(81:81,$1:$1,INT(-$N92/30)+1),0)+(-$N92/30-INT(-$N92/30))*SUMIFS(81:81,$1:$1,BJ$1+INT(-$N92/30)+1)+(INT(-$N92/30)+1--$N92/30)*SUMIFS(81:81,$1:$1,BJ$1+INT(-$N92/30))))</f>
        <v>0</v>
      </c>
      <c r="BK92" s="40">
        <f>IF(BK$7="",0,IF(BK$1=MAX($1:$1),$R81-SUM($T92:BJ92),IF(BK$1=1,SUMIFS(81:81,$1:$1,"&gt;="&amp;1,$1:$1,"&lt;="&amp;INT(-$N92/30))+(-$N92/30-INT(-$N92/30))*SUMIFS(81:81,$1:$1,INT(-$N92/30)+1),0)+(-$N92/30-INT(-$N92/30))*SUMIFS(81:81,$1:$1,BK$1+INT(-$N92/30)+1)+(INT(-$N92/30)+1--$N92/30)*SUMIFS(81:81,$1:$1,BK$1+INT(-$N92/30))))</f>
        <v>0</v>
      </c>
      <c r="BL92" s="40">
        <f>IF(BL$7="",0,IF(BL$1=MAX($1:$1),$R81-SUM($T92:BK92),IF(BL$1=1,SUMIFS(81:81,$1:$1,"&gt;="&amp;1,$1:$1,"&lt;="&amp;INT(-$N92/30))+(-$N92/30-INT(-$N92/30))*SUMIFS(81:81,$1:$1,INT(-$N92/30)+1),0)+(-$N92/30-INT(-$N92/30))*SUMIFS(81:81,$1:$1,BL$1+INT(-$N92/30)+1)+(INT(-$N92/30)+1--$N92/30)*SUMIFS(81:81,$1:$1,BL$1+INT(-$N92/30))))</f>
        <v>0</v>
      </c>
      <c r="BM92" s="40">
        <f>IF(BM$7="",0,IF(BM$1=MAX($1:$1),$R81-SUM($T92:BL92),IF(BM$1=1,SUMIFS(81:81,$1:$1,"&gt;="&amp;1,$1:$1,"&lt;="&amp;INT(-$N92/30))+(-$N92/30-INT(-$N92/30))*SUMIFS(81:81,$1:$1,INT(-$N92/30)+1),0)+(-$N92/30-INT(-$N92/30))*SUMIFS(81:81,$1:$1,BM$1+INT(-$N92/30)+1)+(INT(-$N92/30)+1--$N92/30)*SUMIFS(81:81,$1:$1,BM$1+INT(-$N92/30))))</f>
        <v>0</v>
      </c>
      <c r="BN92" s="40">
        <f>IF(BN$7="",0,IF(BN$1=MAX($1:$1),$R81-SUM($T92:BM92),IF(BN$1=1,SUMIFS(81:81,$1:$1,"&gt;="&amp;1,$1:$1,"&lt;="&amp;INT(-$N92/30))+(-$N92/30-INT(-$N92/30))*SUMIFS(81:81,$1:$1,INT(-$N92/30)+1),0)+(-$N92/30-INT(-$N92/30))*SUMIFS(81:81,$1:$1,BN$1+INT(-$N92/30)+1)+(INT(-$N92/30)+1--$N92/30)*SUMIFS(81:81,$1:$1,BN$1+INT(-$N92/30))))</f>
        <v>0</v>
      </c>
      <c r="BO92" s="40">
        <f>IF(BO$7="",0,IF(BO$1=MAX($1:$1),$R81-SUM($T92:BN92),IF(BO$1=1,SUMIFS(81:81,$1:$1,"&gt;="&amp;1,$1:$1,"&lt;="&amp;INT(-$N92/30))+(-$N92/30-INT(-$N92/30))*SUMIFS(81:81,$1:$1,INT(-$N92/30)+1),0)+(-$N92/30-INT(-$N92/30))*SUMIFS(81:81,$1:$1,BO$1+INT(-$N92/30)+1)+(INT(-$N92/30)+1--$N92/30)*SUMIFS(81:81,$1:$1,BO$1+INT(-$N92/30))))</f>
        <v>0</v>
      </c>
      <c r="BP92" s="40">
        <f>IF(BP$7="",0,IF(BP$1=MAX($1:$1),$R81-SUM($T92:BO92),IF(BP$1=1,SUMIFS(81:81,$1:$1,"&gt;="&amp;1,$1:$1,"&lt;="&amp;INT(-$N92/30))+(-$N92/30-INT(-$N92/30))*SUMIFS(81:81,$1:$1,INT(-$N92/30)+1),0)+(-$N92/30-INT(-$N92/30))*SUMIFS(81:81,$1:$1,BP$1+INT(-$N92/30)+1)+(INT(-$N92/30)+1--$N92/30)*SUMIFS(81:81,$1:$1,BP$1+INT(-$N92/30))))</f>
        <v>0</v>
      </c>
      <c r="BQ92" s="40">
        <f>IF(BQ$7="",0,IF(BQ$1=MAX($1:$1),$R81-SUM($T92:BP92),IF(BQ$1=1,SUMIFS(81:81,$1:$1,"&gt;="&amp;1,$1:$1,"&lt;="&amp;INT(-$N92/30))+(-$N92/30-INT(-$N92/30))*SUMIFS(81:81,$1:$1,INT(-$N92/30)+1),0)+(-$N92/30-INT(-$N92/30))*SUMIFS(81:81,$1:$1,BQ$1+INT(-$N92/30)+1)+(INT(-$N92/30)+1--$N92/30)*SUMIFS(81:81,$1:$1,BQ$1+INT(-$N92/30))))</f>
        <v>0</v>
      </c>
      <c r="BR92" s="40">
        <f>IF(BR$7="",0,IF(BR$1=MAX($1:$1),$R81-SUM($T92:BQ92),IF(BR$1=1,SUMIFS(81:81,$1:$1,"&gt;="&amp;1,$1:$1,"&lt;="&amp;INT(-$N92/30))+(-$N92/30-INT(-$N92/30))*SUMIFS(81:81,$1:$1,INT(-$N92/30)+1),0)+(-$N92/30-INT(-$N92/30))*SUMIFS(81:81,$1:$1,BR$1+INT(-$N92/30)+1)+(INT(-$N92/30)+1--$N92/30)*SUMIFS(81:81,$1:$1,BR$1+INT(-$N92/30))))</f>
        <v>0</v>
      </c>
      <c r="BS92" s="40">
        <f>IF(BS$7="",0,IF(BS$1=MAX($1:$1),$R81-SUM($T92:BR92),IF(BS$1=1,SUMIFS(81:81,$1:$1,"&gt;="&amp;1,$1:$1,"&lt;="&amp;INT(-$N92/30))+(-$N92/30-INT(-$N92/30))*SUMIFS(81:81,$1:$1,INT(-$N92/30)+1),0)+(-$N92/30-INT(-$N92/30))*SUMIFS(81:81,$1:$1,BS$1+INT(-$N92/30)+1)+(INT(-$N92/30)+1--$N92/30)*SUMIFS(81:81,$1:$1,BS$1+INT(-$N92/30))))</f>
        <v>0</v>
      </c>
      <c r="BT92" s="40">
        <f>IF(BT$7="",0,IF(BT$1=MAX($1:$1),$R81-SUM($T92:BS92),IF(BT$1=1,SUMIFS(81:81,$1:$1,"&gt;="&amp;1,$1:$1,"&lt;="&amp;INT(-$N92/30))+(-$N92/30-INT(-$N92/30))*SUMIFS(81:81,$1:$1,INT(-$N92/30)+1),0)+(-$N92/30-INT(-$N92/30))*SUMIFS(81:81,$1:$1,BT$1+INT(-$N92/30)+1)+(INT(-$N92/30)+1--$N92/30)*SUMIFS(81:81,$1:$1,BT$1+INT(-$N92/30))))</f>
        <v>0</v>
      </c>
      <c r="BU92" s="40">
        <f>IF(BU$7="",0,IF(BU$1=MAX($1:$1),$R81-SUM($T92:BT92),IF(BU$1=1,SUMIFS(81:81,$1:$1,"&gt;="&amp;1,$1:$1,"&lt;="&amp;INT(-$N92/30))+(-$N92/30-INT(-$N92/30))*SUMIFS(81:81,$1:$1,INT(-$N92/30)+1),0)+(-$N92/30-INT(-$N92/30))*SUMIFS(81:81,$1:$1,BU$1+INT(-$N92/30)+1)+(INT(-$N92/30)+1--$N92/30)*SUMIFS(81:81,$1:$1,BU$1+INT(-$N92/30))))</f>
        <v>0</v>
      </c>
      <c r="BV92" s="40">
        <f>IF(BV$7="",0,IF(BV$1=MAX($1:$1),$R81-SUM($T92:BU92),IF(BV$1=1,SUMIFS(81:81,$1:$1,"&gt;="&amp;1,$1:$1,"&lt;="&amp;INT(-$N92/30))+(-$N92/30-INT(-$N92/30))*SUMIFS(81:81,$1:$1,INT(-$N92/30)+1),0)+(-$N92/30-INT(-$N92/30))*SUMIFS(81:81,$1:$1,BV$1+INT(-$N92/30)+1)+(INT(-$N92/30)+1--$N92/30)*SUMIFS(81:81,$1:$1,BV$1+INT(-$N92/30))))</f>
        <v>0</v>
      </c>
      <c r="BW92" s="40">
        <f>IF(BW$7="",0,IF(BW$1=MAX($1:$1),$R81-SUM($T92:BV92),IF(BW$1=1,SUMIFS(81:81,$1:$1,"&gt;="&amp;1,$1:$1,"&lt;="&amp;INT(-$N92/30))+(-$N92/30-INT(-$N92/30))*SUMIFS(81:81,$1:$1,INT(-$N92/30)+1),0)+(-$N92/30-INT(-$N92/30))*SUMIFS(81:81,$1:$1,BW$1+INT(-$N92/30)+1)+(INT(-$N92/30)+1--$N92/30)*SUMIFS(81:81,$1:$1,BW$1+INT(-$N92/30))))</f>
        <v>0</v>
      </c>
      <c r="BX92" s="40">
        <f>IF(BX$7="",0,IF(BX$1=MAX($1:$1),$R81-SUM($T92:BW92),IF(BX$1=1,SUMIFS(81:81,$1:$1,"&gt;="&amp;1,$1:$1,"&lt;="&amp;INT(-$N92/30))+(-$N92/30-INT(-$N92/30))*SUMIFS(81:81,$1:$1,INT(-$N92/30)+1),0)+(-$N92/30-INT(-$N92/30))*SUMIFS(81:81,$1:$1,BX$1+INT(-$N92/30)+1)+(INT(-$N92/30)+1--$N92/30)*SUMIFS(81:81,$1:$1,BX$1+INT(-$N92/30))))</f>
        <v>0</v>
      </c>
      <c r="BY92" s="40">
        <f>IF(BY$7="",0,IF(BY$1=MAX($1:$1),$R81-SUM($T92:BX92),IF(BY$1=1,SUMIFS(81:81,$1:$1,"&gt;="&amp;1,$1:$1,"&lt;="&amp;INT(-$N92/30))+(-$N92/30-INT(-$N92/30))*SUMIFS(81:81,$1:$1,INT(-$N92/30)+1),0)+(-$N92/30-INT(-$N92/30))*SUMIFS(81:81,$1:$1,BY$1+INT(-$N92/30)+1)+(INT(-$N92/30)+1--$N92/30)*SUMIFS(81:81,$1:$1,BY$1+INT(-$N92/30))))</f>
        <v>0</v>
      </c>
      <c r="BZ92" s="40">
        <f>IF(BZ$7="",0,IF(BZ$1=MAX($1:$1),$R81-SUM($T92:BY92),IF(BZ$1=1,SUMIFS(81:81,$1:$1,"&gt;="&amp;1,$1:$1,"&lt;="&amp;INT(-$N92/30))+(-$N92/30-INT(-$N92/30))*SUMIFS(81:81,$1:$1,INT(-$N92/30)+1),0)+(-$N92/30-INT(-$N92/30))*SUMIFS(81:81,$1:$1,BZ$1+INT(-$N92/30)+1)+(INT(-$N92/30)+1--$N92/30)*SUMIFS(81:81,$1:$1,BZ$1+INT(-$N92/30))))</f>
        <v>0</v>
      </c>
      <c r="CA92" s="40">
        <f>IF(CA$7="",0,IF(CA$1=MAX($1:$1),$R81-SUM($T92:BZ92),IF(CA$1=1,SUMIFS(81:81,$1:$1,"&gt;="&amp;1,$1:$1,"&lt;="&amp;INT(-$N92/30))+(-$N92/30-INT(-$N92/30))*SUMIFS(81:81,$1:$1,INT(-$N92/30)+1),0)+(-$N92/30-INT(-$N92/30))*SUMIFS(81:81,$1:$1,CA$1+INT(-$N92/30)+1)+(INT(-$N92/30)+1--$N92/30)*SUMIFS(81:81,$1:$1,CA$1+INT(-$N92/30))))</f>
        <v>0</v>
      </c>
      <c r="CB92" s="40">
        <f>IF(CB$7="",0,IF(CB$1=MAX($1:$1),$R81-SUM($T92:CA92),IF(CB$1=1,SUMIFS(81:81,$1:$1,"&gt;="&amp;1,$1:$1,"&lt;="&amp;INT(-$N92/30))+(-$N92/30-INT(-$N92/30))*SUMIFS(81:81,$1:$1,INT(-$N92/30)+1),0)+(-$N92/30-INT(-$N92/30))*SUMIFS(81:81,$1:$1,CB$1+INT(-$N92/30)+1)+(INT(-$N92/30)+1--$N92/30)*SUMIFS(81:81,$1:$1,CB$1+INT(-$N92/30))))</f>
        <v>0</v>
      </c>
      <c r="CC92" s="40">
        <f>IF(CC$7="",0,IF(CC$1=MAX($1:$1),$R81-SUM($T92:CB92),IF(CC$1=1,SUMIFS(81:81,$1:$1,"&gt;="&amp;1,$1:$1,"&lt;="&amp;INT(-$N92/30))+(-$N92/30-INT(-$N92/30))*SUMIFS(81:81,$1:$1,INT(-$N92/30)+1),0)+(-$N92/30-INT(-$N92/30))*SUMIFS(81:81,$1:$1,CC$1+INT(-$N92/30)+1)+(INT(-$N92/30)+1--$N92/30)*SUMIFS(81:81,$1:$1,CC$1+INT(-$N92/30))))</f>
        <v>0</v>
      </c>
      <c r="CD92" s="40">
        <f>IF(CD$7="",0,IF(CD$1=MAX($1:$1),$R81-SUM($T92:CC92),IF(CD$1=1,SUMIFS(81:81,$1:$1,"&gt;="&amp;1,$1:$1,"&lt;="&amp;INT(-$N92/30))+(-$N92/30-INT(-$N92/30))*SUMIFS(81:81,$1:$1,INT(-$N92/30)+1),0)+(-$N92/30-INT(-$N92/30))*SUMIFS(81:81,$1:$1,CD$1+INT(-$N92/30)+1)+(INT(-$N92/30)+1--$N92/30)*SUMIFS(81:81,$1:$1,CD$1+INT(-$N92/30))))</f>
        <v>0</v>
      </c>
      <c r="CE92" s="40">
        <f>IF(CE$7="",0,IF(CE$1=MAX($1:$1),$R81-SUM($T92:CD92),IF(CE$1=1,SUMIFS(81:81,$1:$1,"&gt;="&amp;1,$1:$1,"&lt;="&amp;INT(-$N92/30))+(-$N92/30-INT(-$N92/30))*SUMIFS(81:81,$1:$1,INT(-$N92/30)+1),0)+(-$N92/30-INT(-$N92/30))*SUMIFS(81:81,$1:$1,CE$1+INT(-$N92/30)+1)+(INT(-$N92/30)+1--$N92/30)*SUMIFS(81:81,$1:$1,CE$1+INT(-$N92/30))))</f>
        <v>0</v>
      </c>
      <c r="CF92" s="40">
        <f>IF(CF$7="",0,IF(CF$1=MAX($1:$1),$R81-SUM($T92:CE92),IF(CF$1=1,SUMIFS(81:81,$1:$1,"&gt;="&amp;1,$1:$1,"&lt;="&amp;INT(-$N92/30))+(-$N92/30-INT(-$N92/30))*SUMIFS(81:81,$1:$1,INT(-$N92/30)+1),0)+(-$N92/30-INT(-$N92/30))*SUMIFS(81:81,$1:$1,CF$1+INT(-$N92/30)+1)+(INT(-$N92/30)+1--$N92/30)*SUMIFS(81:81,$1:$1,CF$1+INT(-$N92/30))))</f>
        <v>0</v>
      </c>
      <c r="CG92" s="40">
        <f>IF(CG$7="",0,IF(CG$1=MAX($1:$1),$R81-SUM($T92:CF92),IF(CG$1=1,SUMIFS(81:81,$1:$1,"&gt;="&amp;1,$1:$1,"&lt;="&amp;INT(-$N92/30))+(-$N92/30-INT(-$N92/30))*SUMIFS(81:81,$1:$1,INT(-$N92/30)+1),0)+(-$N92/30-INT(-$N92/30))*SUMIFS(81:81,$1:$1,CG$1+INT(-$N92/30)+1)+(INT(-$N92/30)+1--$N92/30)*SUMIFS(81:81,$1:$1,CG$1+INT(-$N92/30))))</f>
        <v>0</v>
      </c>
      <c r="CH92" s="40">
        <f>IF(CH$7="",0,IF(CH$1=MAX($1:$1),$R81-SUM($T92:CG92),IF(CH$1=1,SUMIFS(81:81,$1:$1,"&gt;="&amp;1,$1:$1,"&lt;="&amp;INT(-$N92/30))+(-$N92/30-INT(-$N92/30))*SUMIFS(81:81,$1:$1,INT(-$N92/30)+1),0)+(-$N92/30-INT(-$N92/30))*SUMIFS(81:81,$1:$1,CH$1+INT(-$N92/30)+1)+(INT(-$N92/30)+1--$N92/30)*SUMIFS(81:81,$1:$1,CH$1+INT(-$N92/30))))</f>
        <v>0</v>
      </c>
      <c r="CI92" s="40">
        <f>IF(CI$7="",0,IF(CI$1=MAX($1:$1),$R81-SUM($T92:CH92),IF(CI$1=1,SUMIFS(81:81,$1:$1,"&gt;="&amp;1,$1:$1,"&lt;="&amp;INT(-$N92/30))+(-$N92/30-INT(-$N92/30))*SUMIFS(81:81,$1:$1,INT(-$N92/30)+1),0)+(-$N92/30-INT(-$N92/30))*SUMIFS(81:81,$1:$1,CI$1+INT(-$N92/30)+1)+(INT(-$N92/30)+1--$N92/30)*SUMIFS(81:81,$1:$1,CI$1+INT(-$N92/30))))</f>
        <v>0</v>
      </c>
      <c r="CJ92" s="40">
        <f>IF(CJ$7="",0,IF(CJ$1=MAX($1:$1),$R81-SUM($T92:CI92),IF(CJ$1=1,SUMIFS(81:81,$1:$1,"&gt;="&amp;1,$1:$1,"&lt;="&amp;INT(-$N92/30))+(-$N92/30-INT(-$N92/30))*SUMIFS(81:81,$1:$1,INT(-$N92/30)+1),0)+(-$N92/30-INT(-$N92/30))*SUMIFS(81:81,$1:$1,CJ$1+INT(-$N92/30)+1)+(INT(-$N92/30)+1--$N92/30)*SUMIFS(81:81,$1:$1,CJ$1+INT(-$N92/30))))</f>
        <v>0</v>
      </c>
      <c r="CK92" s="40">
        <f>IF(CK$7="",0,IF(CK$1=MAX($1:$1),$R81-SUM($T92:CJ92),IF(CK$1=1,SUMIFS(81:81,$1:$1,"&gt;="&amp;1,$1:$1,"&lt;="&amp;INT(-$N92/30))+(-$N92/30-INT(-$N92/30))*SUMIFS(81:81,$1:$1,INT(-$N92/30)+1),0)+(-$N92/30-INT(-$N92/30))*SUMIFS(81:81,$1:$1,CK$1+INT(-$N92/30)+1)+(INT(-$N92/30)+1--$N92/30)*SUMIFS(81:81,$1:$1,CK$1+INT(-$N92/30))))</f>
        <v>0</v>
      </c>
      <c r="CL92" s="40">
        <f>IF(CL$7="",0,IF(CL$1=MAX($1:$1),$R81-SUM($T92:CK92),IF(CL$1=1,SUMIFS(81:81,$1:$1,"&gt;="&amp;1,$1:$1,"&lt;="&amp;INT(-$N92/30))+(-$N92/30-INT(-$N92/30))*SUMIFS(81:81,$1:$1,INT(-$N92/30)+1),0)+(-$N92/30-INT(-$N92/30))*SUMIFS(81:81,$1:$1,CL$1+INT(-$N92/30)+1)+(INT(-$N92/30)+1--$N92/30)*SUMIFS(81:81,$1:$1,CL$1+INT(-$N92/30))))</f>
        <v>0</v>
      </c>
      <c r="CM92" s="40">
        <f>IF(CM$7="",0,IF(CM$1=MAX($1:$1),$R81-SUM($T92:CL92),IF(CM$1=1,SUMIFS(81:81,$1:$1,"&gt;="&amp;1,$1:$1,"&lt;="&amp;INT(-$N92/30))+(-$N92/30-INT(-$N92/30))*SUMIFS(81:81,$1:$1,INT(-$N92/30)+1),0)+(-$N92/30-INT(-$N92/30))*SUMIFS(81:81,$1:$1,CM$1+INT(-$N92/30)+1)+(INT(-$N92/30)+1--$N92/30)*SUMIFS(81:81,$1:$1,CM$1+INT(-$N92/30))))</f>
        <v>0</v>
      </c>
      <c r="CN92" s="40">
        <f>IF(CN$7="",0,IF(CN$1=MAX($1:$1),$R81-SUM($T92:CM92),IF(CN$1=1,SUMIFS(81:81,$1:$1,"&gt;="&amp;1,$1:$1,"&lt;="&amp;INT(-$N92/30))+(-$N92/30-INT(-$N92/30))*SUMIFS(81:81,$1:$1,INT(-$N92/30)+1),0)+(-$N92/30-INT(-$N92/30))*SUMIFS(81:81,$1:$1,CN$1+INT(-$N92/30)+1)+(INT(-$N92/30)+1--$N92/30)*SUMIFS(81:81,$1:$1,CN$1+INT(-$N92/30))))</f>
        <v>0</v>
      </c>
      <c r="CO92" s="40">
        <f>IF(CO$7="",0,IF(CO$1=MAX($1:$1),$R81-SUM($T92:CN92),IF(CO$1=1,SUMIFS(81:81,$1:$1,"&gt;="&amp;1,$1:$1,"&lt;="&amp;INT(-$N92/30))+(-$N92/30-INT(-$N92/30))*SUMIFS(81:81,$1:$1,INT(-$N92/30)+1),0)+(-$N92/30-INT(-$N92/30))*SUMIFS(81:81,$1:$1,CO$1+INT(-$N92/30)+1)+(INT(-$N92/30)+1--$N92/30)*SUMIFS(81:81,$1:$1,CO$1+INT(-$N92/30))))</f>
        <v>0</v>
      </c>
      <c r="CP92" s="40">
        <f>IF(CP$7="",0,IF(CP$1=MAX($1:$1),$R81-SUM($T92:CO92),IF(CP$1=1,SUMIFS(81:81,$1:$1,"&gt;="&amp;1,$1:$1,"&lt;="&amp;INT(-$N92/30))+(-$N92/30-INT(-$N92/30))*SUMIFS(81:81,$1:$1,INT(-$N92/30)+1),0)+(-$N92/30-INT(-$N92/30))*SUMIFS(81:81,$1:$1,CP$1+INT(-$N92/30)+1)+(INT(-$N92/30)+1--$N92/30)*SUMIFS(81:81,$1:$1,CP$1+INT(-$N92/30))))</f>
        <v>0</v>
      </c>
      <c r="CQ92" s="40">
        <f>IF(CQ$7="",0,IF(CQ$1=MAX($1:$1),$R81-SUM($T92:CP92),IF(CQ$1=1,SUMIFS(81:81,$1:$1,"&gt;="&amp;1,$1:$1,"&lt;="&amp;INT(-$N92/30))+(-$N92/30-INT(-$N92/30))*SUMIFS(81:81,$1:$1,INT(-$N92/30)+1),0)+(-$N92/30-INT(-$N92/30))*SUMIFS(81:81,$1:$1,CQ$1+INT(-$N92/30)+1)+(INT(-$N92/30)+1--$N92/30)*SUMIFS(81:81,$1:$1,CQ$1+INT(-$N92/30))))</f>
        <v>0</v>
      </c>
      <c r="CR92" s="40">
        <f>IF(CR$7="",0,IF(CR$1=MAX($1:$1),$R81-SUM($T92:CQ92),IF(CR$1=1,SUMIFS(81:81,$1:$1,"&gt;="&amp;1,$1:$1,"&lt;="&amp;INT(-$N92/30))+(-$N92/30-INT(-$N92/30))*SUMIFS(81:81,$1:$1,INT(-$N92/30)+1),0)+(-$N92/30-INT(-$N92/30))*SUMIFS(81:81,$1:$1,CR$1+INT(-$N92/30)+1)+(INT(-$N92/30)+1--$N92/30)*SUMIFS(81:81,$1:$1,CR$1+INT(-$N92/30))))</f>
        <v>0</v>
      </c>
      <c r="CS92" s="40">
        <f>IF(CS$7="",0,IF(CS$1=MAX($1:$1),$R81-SUM($T92:CR92),IF(CS$1=1,SUMIFS(81:81,$1:$1,"&gt;="&amp;1,$1:$1,"&lt;="&amp;INT(-$N92/30))+(-$N92/30-INT(-$N92/30))*SUMIFS(81:81,$1:$1,INT(-$N92/30)+1),0)+(-$N92/30-INT(-$N92/30))*SUMIFS(81:81,$1:$1,CS$1+INT(-$N92/30)+1)+(INT(-$N92/30)+1--$N92/30)*SUMIFS(81:81,$1:$1,CS$1+INT(-$N92/30))))</f>
        <v>0</v>
      </c>
      <c r="CT92" s="40">
        <f>IF(CT$7="",0,IF(CT$1=MAX($1:$1),$R81-SUM($T92:CS92),IF(CT$1=1,SUMIFS(81:81,$1:$1,"&gt;="&amp;1,$1:$1,"&lt;="&amp;INT(-$N92/30))+(-$N92/30-INT(-$N92/30))*SUMIFS(81:81,$1:$1,INT(-$N92/30)+1),0)+(-$N92/30-INT(-$N92/30))*SUMIFS(81:81,$1:$1,CT$1+INT(-$N92/30)+1)+(INT(-$N92/30)+1--$N92/30)*SUMIFS(81:81,$1:$1,CT$1+INT(-$N92/30))))</f>
        <v>0</v>
      </c>
      <c r="CU92" s="40">
        <f>IF(CU$7="",0,IF(CU$1=MAX($1:$1),$R81-SUM($T92:CT92),IF(CU$1=1,SUMIFS(81:81,$1:$1,"&gt;="&amp;1,$1:$1,"&lt;="&amp;INT(-$N92/30))+(-$N92/30-INT(-$N92/30))*SUMIFS(81:81,$1:$1,INT(-$N92/30)+1),0)+(-$N92/30-INT(-$N92/30))*SUMIFS(81:81,$1:$1,CU$1+INT(-$N92/30)+1)+(INT(-$N92/30)+1--$N92/30)*SUMIFS(81:81,$1:$1,CU$1+INT(-$N92/30))))</f>
        <v>0</v>
      </c>
      <c r="CV92" s="40">
        <f>IF(CV$7="",0,IF(CV$1=MAX($1:$1),$R81-SUM($T92:CU92),IF(CV$1=1,SUMIFS(81:81,$1:$1,"&gt;="&amp;1,$1:$1,"&lt;="&amp;INT(-$N92/30))+(-$N92/30-INT(-$N92/30))*SUMIFS(81:81,$1:$1,INT(-$N92/30)+1),0)+(-$N92/30-INT(-$N92/30))*SUMIFS(81:81,$1:$1,CV$1+INT(-$N92/30)+1)+(INT(-$N92/30)+1--$N92/30)*SUMIFS(81:81,$1:$1,CV$1+INT(-$N92/30))))</f>
        <v>0</v>
      </c>
      <c r="CW92" s="40">
        <f>IF(CW$7="",0,IF(CW$1=MAX($1:$1),$R81-SUM($T92:CV92),IF(CW$1=1,SUMIFS(81:81,$1:$1,"&gt;="&amp;1,$1:$1,"&lt;="&amp;INT(-$N92/30))+(-$N92/30-INT(-$N92/30))*SUMIFS(81:81,$1:$1,INT(-$N92/30)+1),0)+(-$N92/30-INT(-$N92/30))*SUMIFS(81:81,$1:$1,CW$1+INT(-$N92/30)+1)+(INT(-$N92/30)+1--$N92/30)*SUMIFS(81:81,$1:$1,CW$1+INT(-$N92/30))))</f>
        <v>0</v>
      </c>
      <c r="CX92" s="40">
        <f>IF(CX$7="",0,IF(CX$1=MAX($1:$1),$R81-SUM($T92:CW92),IF(CX$1=1,SUMIFS(81:81,$1:$1,"&gt;="&amp;1,$1:$1,"&lt;="&amp;INT(-$N92/30))+(-$N92/30-INT(-$N92/30))*SUMIFS(81:81,$1:$1,INT(-$N92/30)+1),0)+(-$N92/30-INT(-$N92/30))*SUMIFS(81:81,$1:$1,CX$1+INT(-$N92/30)+1)+(INT(-$N92/30)+1--$N92/30)*SUMIFS(81:81,$1:$1,CX$1+INT(-$N92/30))))</f>
        <v>0</v>
      </c>
      <c r="CY92" s="40">
        <f>IF(CY$7="",0,IF(CY$1=MAX($1:$1),$R81-SUM($T92:CX92),IF(CY$1=1,SUMIFS(81:81,$1:$1,"&gt;="&amp;1,$1:$1,"&lt;="&amp;INT(-$N92/30))+(-$N92/30-INT(-$N92/30))*SUMIFS(81:81,$1:$1,INT(-$N92/30)+1),0)+(-$N92/30-INT(-$N92/30))*SUMIFS(81:81,$1:$1,CY$1+INT(-$N92/30)+1)+(INT(-$N92/30)+1--$N92/30)*SUMIFS(81:81,$1:$1,CY$1+INT(-$N92/30))))</f>
        <v>0</v>
      </c>
      <c r="CZ92" s="40">
        <f>IF(CZ$7="",0,IF(CZ$1=MAX($1:$1),$R81-SUM($T92:CY92),IF(CZ$1=1,SUMIFS(81:81,$1:$1,"&gt;="&amp;1,$1:$1,"&lt;="&amp;INT(-$N92/30))+(-$N92/30-INT(-$N92/30))*SUMIFS(81:81,$1:$1,INT(-$N92/30)+1),0)+(-$N92/30-INT(-$N92/30))*SUMIFS(81:81,$1:$1,CZ$1+INT(-$N92/30)+1)+(INT(-$N92/30)+1--$N92/30)*SUMIFS(81:81,$1:$1,CZ$1+INT(-$N92/30))))</f>
        <v>0</v>
      </c>
      <c r="DA92" s="40">
        <f>IF(DA$7="",0,IF(DA$1=MAX($1:$1),$R81-SUM($T92:CZ92),IF(DA$1=1,SUMIFS(81:81,$1:$1,"&gt;="&amp;1,$1:$1,"&lt;="&amp;INT(-$N92/30))+(-$N92/30-INT(-$N92/30))*SUMIFS(81:81,$1:$1,INT(-$N92/30)+1),0)+(-$N92/30-INT(-$N92/30))*SUMIFS(81:81,$1:$1,DA$1+INT(-$N92/30)+1)+(INT(-$N92/30)+1--$N92/30)*SUMIFS(81:81,$1:$1,DA$1+INT(-$N92/30))))</f>
        <v>0</v>
      </c>
      <c r="DB92" s="40">
        <f>IF(DB$7="",0,IF(DB$1=MAX($1:$1),$R81-SUM($T92:DA92),IF(DB$1=1,SUMIFS(81:81,$1:$1,"&gt;="&amp;1,$1:$1,"&lt;="&amp;INT(-$N92/30))+(-$N92/30-INT(-$N92/30))*SUMIFS(81:81,$1:$1,INT(-$N92/30)+1),0)+(-$N92/30-INT(-$N92/30))*SUMIFS(81:81,$1:$1,DB$1+INT(-$N92/30)+1)+(INT(-$N92/30)+1--$N92/30)*SUMIFS(81:81,$1:$1,DB$1+INT(-$N92/30))))</f>
        <v>0</v>
      </c>
      <c r="DC92" s="40">
        <f>IF(DC$7="",0,IF(DC$1=MAX($1:$1),$R81-SUM($T92:DB92),IF(DC$1=1,SUMIFS(81:81,$1:$1,"&gt;="&amp;1,$1:$1,"&lt;="&amp;INT(-$N92/30))+(-$N92/30-INT(-$N92/30))*SUMIFS(81:81,$1:$1,INT(-$N92/30)+1),0)+(-$N92/30-INT(-$N92/30))*SUMIFS(81:81,$1:$1,DC$1+INT(-$N92/30)+1)+(INT(-$N92/30)+1--$N92/30)*SUMIFS(81:81,$1:$1,DC$1+INT(-$N92/30))))</f>
        <v>0</v>
      </c>
      <c r="DD92" s="40">
        <f>IF(DD$7="",0,IF(DD$1=MAX($1:$1),$R81-SUM($T92:DC92),IF(DD$1=1,SUMIFS(81:81,$1:$1,"&gt;="&amp;1,$1:$1,"&lt;="&amp;INT(-$N92/30))+(-$N92/30-INT(-$N92/30))*SUMIFS(81:81,$1:$1,INT(-$N92/30)+1),0)+(-$N92/30-INT(-$N92/30))*SUMIFS(81:81,$1:$1,DD$1+INT(-$N92/30)+1)+(INT(-$N92/30)+1--$N92/30)*SUMIFS(81:81,$1:$1,DD$1+INT(-$N92/30))))</f>
        <v>0</v>
      </c>
      <c r="DE92" s="40">
        <f>IF(DE$7="",0,IF(DE$1=MAX($1:$1),$R81-SUM($T92:DD92),IF(DE$1=1,SUMIFS(81:81,$1:$1,"&gt;="&amp;1,$1:$1,"&lt;="&amp;INT(-$N92/30))+(-$N92/30-INT(-$N92/30))*SUMIFS(81:81,$1:$1,INT(-$N92/30)+1),0)+(-$N92/30-INT(-$N92/30))*SUMIFS(81:81,$1:$1,DE$1+INT(-$N92/30)+1)+(INT(-$N92/30)+1--$N92/30)*SUMIFS(81:81,$1:$1,DE$1+INT(-$N92/30))))</f>
        <v>0</v>
      </c>
      <c r="DF92" s="40">
        <f>IF(DF$7="",0,IF(DF$1=MAX($1:$1),$R81-SUM($T92:DE92),IF(DF$1=1,SUMIFS(81:81,$1:$1,"&gt;="&amp;1,$1:$1,"&lt;="&amp;INT(-$N92/30))+(-$N92/30-INT(-$N92/30))*SUMIFS(81:81,$1:$1,INT(-$N92/30)+1),0)+(-$N92/30-INT(-$N92/30))*SUMIFS(81:81,$1:$1,DF$1+INT(-$N92/30)+1)+(INT(-$N92/30)+1--$N92/30)*SUMIFS(81:81,$1:$1,DF$1+INT(-$N92/30))))</f>
        <v>0</v>
      </c>
      <c r="DG92" s="40">
        <f>IF(DG$7="",0,IF(DG$1=MAX($1:$1),$R81-SUM($T92:DF92),IF(DG$1=1,SUMIFS(81:81,$1:$1,"&gt;="&amp;1,$1:$1,"&lt;="&amp;INT(-$N92/30))+(-$N92/30-INT(-$N92/30))*SUMIFS(81:81,$1:$1,INT(-$N92/30)+1),0)+(-$N92/30-INT(-$N92/30))*SUMIFS(81:81,$1:$1,DG$1+INT(-$N92/30)+1)+(INT(-$N92/30)+1--$N92/30)*SUMIFS(81:81,$1:$1,DG$1+INT(-$N92/30))))</f>
        <v>0</v>
      </c>
      <c r="DH92" s="40">
        <f>IF(DH$7="",0,IF(DH$1=MAX($1:$1),$R81-SUM($T92:DG92),IF(DH$1=1,SUMIFS(81:81,$1:$1,"&gt;="&amp;1,$1:$1,"&lt;="&amp;INT(-$N92/30))+(-$N92/30-INT(-$N92/30))*SUMIFS(81:81,$1:$1,INT(-$N92/30)+1),0)+(-$N92/30-INT(-$N92/30))*SUMIFS(81:81,$1:$1,DH$1+INT(-$N92/30)+1)+(INT(-$N92/30)+1--$N92/30)*SUMIFS(81:81,$1:$1,DH$1+INT(-$N92/30))))</f>
        <v>0</v>
      </c>
      <c r="DI92" s="40">
        <f>IF(DI$7="",0,IF(DI$1=MAX($1:$1),$R81-SUM($T92:DH92),IF(DI$1=1,SUMIFS(81:81,$1:$1,"&gt;="&amp;1,$1:$1,"&lt;="&amp;INT(-$N92/30))+(-$N92/30-INT(-$N92/30))*SUMIFS(81:81,$1:$1,INT(-$N92/30)+1),0)+(-$N92/30-INT(-$N92/30))*SUMIFS(81:81,$1:$1,DI$1+INT(-$N92/30)+1)+(INT(-$N92/30)+1--$N92/30)*SUMIFS(81:81,$1:$1,DI$1+INT(-$N92/30))))</f>
        <v>0</v>
      </c>
      <c r="DJ92" s="40">
        <f>IF(DJ$7="",0,IF(DJ$1=MAX($1:$1),$R81-SUM($T92:DI92),IF(DJ$1=1,SUMIFS(81:81,$1:$1,"&gt;="&amp;1,$1:$1,"&lt;="&amp;INT(-$N92/30))+(-$N92/30-INT(-$N92/30))*SUMIFS(81:81,$1:$1,INT(-$N92/30)+1),0)+(-$N92/30-INT(-$N92/30))*SUMIFS(81:81,$1:$1,DJ$1+INT(-$N92/30)+1)+(INT(-$N92/30)+1--$N92/30)*SUMIFS(81:81,$1:$1,DJ$1+INT(-$N92/30))))</f>
        <v>0</v>
      </c>
      <c r="DK92" s="40">
        <f>IF(DK$7="",0,IF(DK$1=MAX($1:$1),$R81-SUM($T92:DJ92),IF(DK$1=1,SUMIFS(81:81,$1:$1,"&gt;="&amp;1,$1:$1,"&lt;="&amp;INT(-$N92/30))+(-$N92/30-INT(-$N92/30))*SUMIFS(81:81,$1:$1,INT(-$N92/30)+1),0)+(-$N92/30-INT(-$N92/30))*SUMIFS(81:81,$1:$1,DK$1+INT(-$N92/30)+1)+(INT(-$N92/30)+1--$N92/30)*SUMIFS(81:81,$1:$1,DK$1+INT(-$N92/30))))</f>
        <v>0</v>
      </c>
      <c r="DL92" s="40">
        <f>IF(DL$7="",0,IF(DL$1=MAX($1:$1),$R81-SUM($T92:DK92),IF(DL$1=1,SUMIFS(81:81,$1:$1,"&gt;="&amp;1,$1:$1,"&lt;="&amp;INT(-$N92/30))+(-$N92/30-INT(-$N92/30))*SUMIFS(81:81,$1:$1,INT(-$N92/30)+1),0)+(-$N92/30-INT(-$N92/30))*SUMIFS(81:81,$1:$1,DL$1+INT(-$N92/30)+1)+(INT(-$N92/30)+1--$N92/30)*SUMIFS(81:81,$1:$1,DL$1+INT(-$N92/30))))</f>
        <v>0</v>
      </c>
      <c r="DM92" s="40">
        <f>IF(DM$7="",0,IF(DM$1=MAX($1:$1),$R81-SUM($T92:DL92),IF(DM$1=1,SUMIFS(81:81,$1:$1,"&gt;="&amp;1,$1:$1,"&lt;="&amp;INT(-$N92/30))+(-$N92/30-INT(-$N92/30))*SUMIFS(81:81,$1:$1,INT(-$N92/30)+1),0)+(-$N92/30-INT(-$N92/30))*SUMIFS(81:81,$1:$1,DM$1+INT(-$N92/30)+1)+(INT(-$N92/30)+1--$N92/30)*SUMIFS(81:81,$1:$1,DM$1+INT(-$N92/30))))</f>
        <v>0</v>
      </c>
      <c r="DN92" s="40">
        <f>IF(DN$7="",0,IF(DN$1=MAX($1:$1),$R81-SUM($T92:DM92),IF(DN$1=1,SUMIFS(81:81,$1:$1,"&gt;="&amp;1,$1:$1,"&lt;="&amp;INT(-$N92/30))+(-$N92/30-INT(-$N92/30))*SUMIFS(81:81,$1:$1,INT(-$N92/30)+1),0)+(-$N92/30-INT(-$N92/30))*SUMIFS(81:81,$1:$1,DN$1+INT(-$N92/30)+1)+(INT(-$N92/30)+1--$N92/30)*SUMIFS(81:81,$1:$1,DN$1+INT(-$N92/30))))</f>
        <v>0</v>
      </c>
      <c r="DO92" s="40">
        <f>IF(DO$7="",0,IF(DO$1=MAX($1:$1),$R81-SUM($T92:DN92),IF(DO$1=1,SUMIFS(81:81,$1:$1,"&gt;="&amp;1,$1:$1,"&lt;="&amp;INT(-$N92/30))+(-$N92/30-INT(-$N92/30))*SUMIFS(81:81,$1:$1,INT(-$N92/30)+1),0)+(-$N92/30-INT(-$N92/30))*SUMIFS(81:81,$1:$1,DO$1+INT(-$N92/30)+1)+(INT(-$N92/30)+1--$N92/30)*SUMIFS(81:81,$1:$1,DO$1+INT(-$N92/30))))</f>
        <v>0</v>
      </c>
      <c r="DP92" s="40">
        <f>IF(DP$7="",0,IF(DP$1=MAX($1:$1),$R81-SUM($T92:DO92),IF(DP$1=1,SUMIFS(81:81,$1:$1,"&gt;="&amp;1,$1:$1,"&lt;="&amp;INT(-$N92/30))+(-$N92/30-INT(-$N92/30))*SUMIFS(81:81,$1:$1,INT(-$N92/30)+1),0)+(-$N92/30-INT(-$N92/30))*SUMIFS(81:81,$1:$1,DP$1+INT(-$N92/30)+1)+(INT(-$N92/30)+1--$N92/30)*SUMIFS(81:81,$1:$1,DP$1+INT(-$N92/30))))</f>
        <v>0</v>
      </c>
      <c r="DQ92" s="40">
        <f>IF(DQ$7="",0,IF(DQ$1=MAX($1:$1),$R81-SUM($T92:DP92),IF(DQ$1=1,SUMIFS(81:81,$1:$1,"&gt;="&amp;1,$1:$1,"&lt;="&amp;INT(-$N92/30))+(-$N92/30-INT(-$N92/30))*SUMIFS(81:81,$1:$1,INT(-$N92/30)+1),0)+(-$N92/30-INT(-$N92/30))*SUMIFS(81:81,$1:$1,DQ$1+INT(-$N92/30)+1)+(INT(-$N92/30)+1--$N92/30)*SUMIFS(81:81,$1:$1,DQ$1+INT(-$N92/30))))</f>
        <v>0</v>
      </c>
      <c r="DR92" s="40">
        <f>IF(DR$7="",0,IF(DR$1=MAX($1:$1),$R81-SUM($T92:DQ92),IF(DR$1=1,SUMIFS(81:81,$1:$1,"&gt;="&amp;1,$1:$1,"&lt;="&amp;INT(-$N92/30))+(-$N92/30-INT(-$N92/30))*SUMIFS(81:81,$1:$1,INT(-$N92/30)+1),0)+(-$N92/30-INT(-$N92/30))*SUMIFS(81:81,$1:$1,DR$1+INT(-$N92/30)+1)+(INT(-$N92/30)+1--$N92/30)*SUMIFS(81:81,$1:$1,DR$1+INT(-$N92/30))))</f>
        <v>0</v>
      </c>
      <c r="DS92" s="40">
        <f>IF(DS$7="",0,IF(DS$1=MAX($1:$1),$R81-SUM($T92:DR92),IF(DS$1=1,SUMIFS(81:81,$1:$1,"&gt;="&amp;1,$1:$1,"&lt;="&amp;INT(-$N92/30))+(-$N92/30-INT(-$N92/30))*SUMIFS(81:81,$1:$1,INT(-$N92/30)+1),0)+(-$N92/30-INT(-$N92/30))*SUMIFS(81:81,$1:$1,DS$1+INT(-$N92/30)+1)+(INT(-$N92/30)+1--$N92/30)*SUMIFS(81:81,$1:$1,DS$1+INT(-$N92/30))))</f>
        <v>0</v>
      </c>
      <c r="DT92" s="40">
        <f>IF(DT$7="",0,IF(DT$1=MAX($1:$1),$R81-SUM($T92:DS92),IF(DT$1=1,SUMIFS(81:81,$1:$1,"&gt;="&amp;1,$1:$1,"&lt;="&amp;INT(-$N92/30))+(-$N92/30-INT(-$N92/30))*SUMIFS(81:81,$1:$1,INT(-$N92/30)+1),0)+(-$N92/30-INT(-$N92/30))*SUMIFS(81:81,$1:$1,DT$1+INT(-$N92/30)+1)+(INT(-$N92/30)+1--$N92/30)*SUMIFS(81:81,$1:$1,DT$1+INT(-$N92/30))))</f>
        <v>0</v>
      </c>
      <c r="DU92" s="40">
        <f>IF(DU$7="",0,IF(DU$1=MAX($1:$1),$R81-SUM($T92:DT92),IF(DU$1=1,SUMIFS(81:81,$1:$1,"&gt;="&amp;1,$1:$1,"&lt;="&amp;INT(-$N92/30))+(-$N92/30-INT(-$N92/30))*SUMIFS(81:81,$1:$1,INT(-$N92/30)+1),0)+(-$N92/30-INT(-$N92/30))*SUMIFS(81:81,$1:$1,DU$1+INT(-$N92/30)+1)+(INT(-$N92/30)+1--$N92/30)*SUMIFS(81:81,$1:$1,DU$1+INT(-$N92/30))))</f>
        <v>0</v>
      </c>
      <c r="DV92" s="40">
        <f>IF(DV$7="",0,IF(DV$1=MAX($1:$1),$R81-SUM($T92:DU92),IF(DV$1=1,SUMIFS(81:81,$1:$1,"&gt;="&amp;1,$1:$1,"&lt;="&amp;INT(-$N92/30))+(-$N92/30-INT(-$N92/30))*SUMIFS(81:81,$1:$1,INT(-$N92/30)+1),0)+(-$N92/30-INT(-$N92/30))*SUMIFS(81:81,$1:$1,DV$1+INT(-$N92/30)+1)+(INT(-$N92/30)+1--$N92/30)*SUMIFS(81:81,$1:$1,DV$1+INT(-$N92/30))))</f>
        <v>0</v>
      </c>
      <c r="DW92" s="40">
        <f>IF(DW$7="",0,IF(DW$1=MAX($1:$1),$R81-SUM($T92:DV92),IF(DW$1=1,SUMIFS(81:81,$1:$1,"&gt;="&amp;1,$1:$1,"&lt;="&amp;INT(-$N92/30))+(-$N92/30-INT(-$N92/30))*SUMIFS(81:81,$1:$1,INT(-$N92/30)+1),0)+(-$N92/30-INT(-$N92/30))*SUMIFS(81:81,$1:$1,DW$1+INT(-$N92/30)+1)+(INT(-$N92/30)+1--$N92/30)*SUMIFS(81:81,$1:$1,DW$1+INT(-$N92/30))))</f>
        <v>0</v>
      </c>
      <c r="DX92" s="40">
        <f>IF(DX$7="",0,IF(DX$1=MAX($1:$1),$R81-SUM($T92:DW92),IF(DX$1=1,SUMIFS(81:81,$1:$1,"&gt;="&amp;1,$1:$1,"&lt;="&amp;INT(-$N92/30))+(-$N92/30-INT(-$N92/30))*SUMIFS(81:81,$1:$1,INT(-$N92/30)+1),0)+(-$N92/30-INT(-$N92/30))*SUMIFS(81:81,$1:$1,DX$1+INT(-$N92/30)+1)+(INT(-$N92/30)+1--$N92/30)*SUMIFS(81:81,$1:$1,DX$1+INT(-$N92/30))))</f>
        <v>0</v>
      </c>
      <c r="DY92" s="40">
        <f>IF(DY$7="",0,IF(DY$1=MAX($1:$1),$R81-SUM($T92:DX92),IF(DY$1=1,SUMIFS(81:81,$1:$1,"&gt;="&amp;1,$1:$1,"&lt;="&amp;INT(-$N92/30))+(-$N92/30-INT(-$N92/30))*SUMIFS(81:81,$1:$1,INT(-$N92/30)+1),0)+(-$N92/30-INT(-$N92/30))*SUMIFS(81:81,$1:$1,DY$1+INT(-$N92/30)+1)+(INT(-$N92/30)+1--$N92/30)*SUMIFS(81:81,$1:$1,DY$1+INT(-$N92/30))))</f>
        <v>0</v>
      </c>
      <c r="DZ92" s="40">
        <f>IF(DZ$7="",0,IF(DZ$1=MAX($1:$1),$R81-SUM($T92:DY92),IF(DZ$1=1,SUMIFS(81:81,$1:$1,"&gt;="&amp;1,$1:$1,"&lt;="&amp;INT(-$N92/30))+(-$N92/30-INT(-$N92/30))*SUMIFS(81:81,$1:$1,INT(-$N92/30)+1),0)+(-$N92/30-INT(-$N92/30))*SUMIFS(81:81,$1:$1,DZ$1+INT(-$N92/30)+1)+(INT(-$N92/30)+1--$N92/30)*SUMIFS(81:81,$1:$1,DZ$1+INT(-$N92/30))))</f>
        <v>0</v>
      </c>
      <c r="EA92" s="40">
        <f>IF(EA$7="",0,IF(EA$1=MAX($1:$1),$R81-SUM($T92:DZ92),IF(EA$1=1,SUMIFS(81:81,$1:$1,"&gt;="&amp;1,$1:$1,"&lt;="&amp;INT(-$N92/30))+(-$N92/30-INT(-$N92/30))*SUMIFS(81:81,$1:$1,INT(-$N92/30)+1),0)+(-$N92/30-INT(-$N92/30))*SUMIFS(81:81,$1:$1,EA$1+INT(-$N92/30)+1)+(INT(-$N92/30)+1--$N92/30)*SUMIFS(81:81,$1:$1,EA$1+INT(-$N92/30))))</f>
        <v>0</v>
      </c>
      <c r="EB92" s="40">
        <f>IF(EB$7="",0,IF(EB$1=MAX($1:$1),$R81-SUM($T92:EA92),IF(EB$1=1,SUMIFS(81:81,$1:$1,"&gt;="&amp;1,$1:$1,"&lt;="&amp;INT(-$N92/30))+(-$N92/30-INT(-$N92/30))*SUMIFS(81:81,$1:$1,INT(-$N92/30)+1),0)+(-$N92/30-INT(-$N92/30))*SUMIFS(81:81,$1:$1,EB$1+INT(-$N92/30)+1)+(INT(-$N92/30)+1--$N92/30)*SUMIFS(81:81,$1:$1,EB$1+INT(-$N92/30))))</f>
        <v>0</v>
      </c>
      <c r="EC92" s="40">
        <f>IF(EC$7="",0,IF(EC$1=MAX($1:$1),$R81-SUM($T92:EB92),IF(EC$1=1,SUMIFS(81:81,$1:$1,"&gt;="&amp;1,$1:$1,"&lt;="&amp;INT(-$N92/30))+(-$N92/30-INT(-$N92/30))*SUMIFS(81:81,$1:$1,INT(-$N92/30)+1),0)+(-$N92/30-INT(-$N92/30))*SUMIFS(81:81,$1:$1,EC$1+INT(-$N92/30)+1)+(INT(-$N92/30)+1--$N92/30)*SUMIFS(81:81,$1:$1,EC$1+INT(-$N92/30))))</f>
        <v>0</v>
      </c>
      <c r="ED92" s="40">
        <f>IF(ED$7="",0,IF(ED$1=MAX($1:$1),$R81-SUM($T92:EC92),IF(ED$1=1,SUMIFS(81:81,$1:$1,"&gt;="&amp;1,$1:$1,"&lt;="&amp;INT(-$N92/30))+(-$N92/30-INT(-$N92/30))*SUMIFS(81:81,$1:$1,INT(-$N92/30)+1),0)+(-$N92/30-INT(-$N92/30))*SUMIFS(81:81,$1:$1,ED$1+INT(-$N92/30)+1)+(INT(-$N92/30)+1--$N92/30)*SUMIFS(81:81,$1:$1,ED$1+INT(-$N92/30))))</f>
        <v>0</v>
      </c>
      <c r="EE92" s="40">
        <f>IF(EE$7="",0,IF(EE$1=MAX($1:$1),$R81-SUM($T92:ED92),IF(EE$1=1,SUMIFS(81:81,$1:$1,"&gt;="&amp;1,$1:$1,"&lt;="&amp;INT(-$N92/30))+(-$N92/30-INT(-$N92/30))*SUMIFS(81:81,$1:$1,INT(-$N92/30)+1),0)+(-$N92/30-INT(-$N92/30))*SUMIFS(81:81,$1:$1,EE$1+INT(-$N92/30)+1)+(INT(-$N92/30)+1--$N92/30)*SUMIFS(81:81,$1:$1,EE$1+INT(-$N92/30))))</f>
        <v>0</v>
      </c>
      <c r="EF92" s="40">
        <f>IF(EF$7="",0,IF(EF$1=MAX($1:$1),$R81-SUM($T92:EE92),IF(EF$1=1,SUMIFS(81:81,$1:$1,"&gt;="&amp;1,$1:$1,"&lt;="&amp;INT(-$N92/30))+(-$N92/30-INT(-$N92/30))*SUMIFS(81:81,$1:$1,INT(-$N92/30)+1),0)+(-$N92/30-INT(-$N92/30))*SUMIFS(81:81,$1:$1,EF$1+INT(-$N92/30)+1)+(INT(-$N92/30)+1--$N92/30)*SUMIFS(81:81,$1:$1,EF$1+INT(-$N92/30))))</f>
        <v>0</v>
      </c>
      <c r="EG92" s="40">
        <f>IF(EG$7="",0,IF(EG$1=MAX($1:$1),$R81-SUM($T92:EF92),IF(EG$1=1,SUMIFS(81:81,$1:$1,"&gt;="&amp;1,$1:$1,"&lt;="&amp;INT(-$N92/30))+(-$N92/30-INT(-$N92/30))*SUMIFS(81:81,$1:$1,INT(-$N92/30)+1),0)+(-$N92/30-INT(-$N92/30))*SUMIFS(81:81,$1:$1,EG$1+INT(-$N92/30)+1)+(INT(-$N92/30)+1--$N92/30)*SUMIFS(81:81,$1:$1,EG$1+INT(-$N92/30))))</f>
        <v>0</v>
      </c>
      <c r="EH92" s="40">
        <f>IF(EH$7="",0,IF(EH$1=MAX($1:$1),$R81-SUM($T92:EG92),IF(EH$1=1,SUMIFS(81:81,$1:$1,"&gt;="&amp;1,$1:$1,"&lt;="&amp;INT(-$N92/30))+(-$N92/30-INT(-$N92/30))*SUMIFS(81:81,$1:$1,INT(-$N92/30)+1),0)+(-$N92/30-INT(-$N92/30))*SUMIFS(81:81,$1:$1,EH$1+INT(-$N92/30)+1)+(INT(-$N92/30)+1--$N92/30)*SUMIFS(81:81,$1:$1,EH$1+INT(-$N92/30))))</f>
        <v>0</v>
      </c>
      <c r="EI92" s="40">
        <f>IF(EI$7="",0,IF(EI$1=MAX($1:$1),$R81-SUM($T92:EH92),IF(EI$1=1,SUMIFS(81:81,$1:$1,"&gt;="&amp;1,$1:$1,"&lt;="&amp;INT(-$N92/30))+(-$N92/30-INT(-$N92/30))*SUMIFS(81:81,$1:$1,INT(-$N92/30)+1),0)+(-$N92/30-INT(-$N92/30))*SUMIFS(81:81,$1:$1,EI$1+INT(-$N92/30)+1)+(INT(-$N92/30)+1--$N92/30)*SUMIFS(81:81,$1:$1,EI$1+INT(-$N92/30))))</f>
        <v>0</v>
      </c>
      <c r="EJ92" s="40">
        <f>IF(EJ$7="",0,IF(EJ$1=MAX($1:$1),$R81-SUM($T92:EI92),IF(EJ$1=1,SUMIFS(81:81,$1:$1,"&gt;="&amp;1,$1:$1,"&lt;="&amp;INT(-$N92/30))+(-$N92/30-INT(-$N92/30))*SUMIFS(81:81,$1:$1,INT(-$N92/30)+1),0)+(-$N92/30-INT(-$N92/30))*SUMIFS(81:81,$1:$1,EJ$1+INT(-$N92/30)+1)+(INT(-$N92/30)+1--$N92/30)*SUMIFS(81:81,$1:$1,EJ$1+INT(-$N92/30))))</f>
        <v>0</v>
      </c>
      <c r="EK92" s="40">
        <f>IF(EK$7="",0,IF(EK$1=MAX($1:$1),$R81-SUM($T92:EJ92),IF(EK$1=1,SUMIFS(81:81,$1:$1,"&gt;="&amp;1,$1:$1,"&lt;="&amp;INT(-$N92/30))+(-$N92/30-INT(-$N92/30))*SUMIFS(81:81,$1:$1,INT(-$N92/30)+1),0)+(-$N92/30-INT(-$N92/30))*SUMIFS(81:81,$1:$1,EK$1+INT(-$N92/30)+1)+(INT(-$N92/30)+1--$N92/30)*SUMIFS(81:81,$1:$1,EK$1+INT(-$N92/30))))</f>
        <v>0</v>
      </c>
      <c r="EL92" s="40">
        <f>IF(EL$7="",0,IF(EL$1=MAX($1:$1),$R81-SUM($T92:EK92),IF(EL$1=1,SUMIFS(81:81,$1:$1,"&gt;="&amp;1,$1:$1,"&lt;="&amp;INT(-$N92/30))+(-$N92/30-INT(-$N92/30))*SUMIFS(81:81,$1:$1,INT(-$N92/30)+1),0)+(-$N92/30-INT(-$N92/30))*SUMIFS(81:81,$1:$1,EL$1+INT(-$N92/30)+1)+(INT(-$N92/30)+1--$N92/30)*SUMIFS(81:81,$1:$1,EL$1+INT(-$N92/30))))</f>
        <v>0</v>
      </c>
      <c r="EM92" s="40">
        <f>IF(EM$7="",0,IF(EM$1=MAX($1:$1),$R81-SUM($T92:EL92),IF(EM$1=1,SUMIFS(81:81,$1:$1,"&gt;="&amp;1,$1:$1,"&lt;="&amp;INT(-$N92/30))+(-$N92/30-INT(-$N92/30))*SUMIFS(81:81,$1:$1,INT(-$N92/30)+1),0)+(-$N92/30-INT(-$N92/30))*SUMIFS(81:81,$1:$1,EM$1+INT(-$N92/30)+1)+(INT(-$N92/30)+1--$N92/30)*SUMIFS(81:81,$1:$1,EM$1+INT(-$N92/30))))</f>
        <v>0</v>
      </c>
      <c r="EN92" s="40">
        <f>IF(EN$7="",0,IF(EN$1=MAX($1:$1),$R81-SUM($T92:EM92),IF(EN$1=1,SUMIFS(81:81,$1:$1,"&gt;="&amp;1,$1:$1,"&lt;="&amp;INT(-$N92/30))+(-$N92/30-INT(-$N92/30))*SUMIFS(81:81,$1:$1,INT(-$N92/30)+1),0)+(-$N92/30-INT(-$N92/30))*SUMIFS(81:81,$1:$1,EN$1+INT(-$N92/30)+1)+(INT(-$N92/30)+1--$N92/30)*SUMIFS(81:81,$1:$1,EN$1+INT(-$N92/30))))</f>
        <v>0</v>
      </c>
      <c r="EO92" s="40">
        <f>IF(EO$7="",0,IF(EO$1=MAX($1:$1),$R81-SUM($T92:EN92),IF(EO$1=1,SUMIFS(81:81,$1:$1,"&gt;="&amp;1,$1:$1,"&lt;="&amp;INT(-$N92/30))+(-$N92/30-INT(-$N92/30))*SUMIFS(81:81,$1:$1,INT(-$N92/30)+1),0)+(-$N92/30-INT(-$N92/30))*SUMIFS(81:81,$1:$1,EO$1+INT(-$N92/30)+1)+(INT(-$N92/30)+1--$N92/30)*SUMIFS(81:81,$1:$1,EO$1+INT(-$N92/30))))</f>
        <v>0</v>
      </c>
      <c r="EP92" s="40">
        <f>IF(EP$7="",0,IF(EP$1=MAX($1:$1),$R81-SUM($T92:EO92),IF(EP$1=1,SUMIFS(81:81,$1:$1,"&gt;="&amp;1,$1:$1,"&lt;="&amp;INT(-$N92/30))+(-$N92/30-INT(-$N92/30))*SUMIFS(81:81,$1:$1,INT(-$N92/30)+1),0)+(-$N92/30-INT(-$N92/30))*SUMIFS(81:81,$1:$1,EP$1+INT(-$N92/30)+1)+(INT(-$N92/30)+1--$N92/30)*SUMIFS(81:81,$1:$1,EP$1+INT(-$N92/30))))</f>
        <v>0</v>
      </c>
      <c r="EQ92" s="40">
        <f>IF(EQ$7="",0,IF(EQ$1=MAX($1:$1),$R81-SUM($T92:EP92),IF(EQ$1=1,SUMIFS(81:81,$1:$1,"&gt;="&amp;1,$1:$1,"&lt;="&amp;INT(-$N92/30))+(-$N92/30-INT(-$N92/30))*SUMIFS(81:81,$1:$1,INT(-$N92/30)+1),0)+(-$N92/30-INT(-$N92/30))*SUMIFS(81:81,$1:$1,EQ$1+INT(-$N92/30)+1)+(INT(-$N92/30)+1--$N92/30)*SUMIFS(81:81,$1:$1,EQ$1+INT(-$N92/30))))</f>
        <v>0</v>
      </c>
      <c r="ER92" s="40">
        <f>IF(ER$7="",0,IF(ER$1=MAX($1:$1),$R81-SUM($T92:EQ92),IF(ER$1=1,SUMIFS(81:81,$1:$1,"&gt;="&amp;1,$1:$1,"&lt;="&amp;INT(-$N92/30))+(-$N92/30-INT(-$N92/30))*SUMIFS(81:81,$1:$1,INT(-$N92/30)+1),0)+(-$N92/30-INT(-$N92/30))*SUMIFS(81:81,$1:$1,ER$1+INT(-$N92/30)+1)+(INT(-$N92/30)+1--$N92/30)*SUMIFS(81:81,$1:$1,ER$1+INT(-$N92/30))))</f>
        <v>0</v>
      </c>
      <c r="ES92" s="40">
        <f>IF(ES$7="",0,IF(ES$1=MAX($1:$1),$R81-SUM($T92:ER92),IF(ES$1=1,SUMIFS(81:81,$1:$1,"&gt;="&amp;1,$1:$1,"&lt;="&amp;INT(-$N92/30))+(-$N92/30-INT(-$N92/30))*SUMIFS(81:81,$1:$1,INT(-$N92/30)+1),0)+(-$N92/30-INT(-$N92/30))*SUMIFS(81:81,$1:$1,ES$1+INT(-$N92/30)+1)+(INT(-$N92/30)+1--$N92/30)*SUMIFS(81:81,$1:$1,ES$1+INT(-$N92/30))))</f>
        <v>0</v>
      </c>
      <c r="ET92" s="40">
        <f>IF(ET$7="",0,IF(ET$1=MAX($1:$1),$R81-SUM($T92:ES92),IF(ET$1=1,SUMIFS(81:81,$1:$1,"&gt;="&amp;1,$1:$1,"&lt;="&amp;INT(-$N92/30))+(-$N92/30-INT(-$N92/30))*SUMIFS(81:81,$1:$1,INT(-$N92/30)+1),0)+(-$N92/30-INT(-$N92/30))*SUMIFS(81:81,$1:$1,ET$1+INT(-$N92/30)+1)+(INT(-$N92/30)+1--$N92/30)*SUMIFS(81:81,$1:$1,ET$1+INT(-$N92/30))))</f>
        <v>0</v>
      </c>
      <c r="EU92" s="40">
        <f>IF(EU$7="",0,IF(EU$1=MAX($1:$1),$R81-SUM($T92:ET92),IF(EU$1=1,SUMIFS(81:81,$1:$1,"&gt;="&amp;1,$1:$1,"&lt;="&amp;INT(-$N92/30))+(-$N92/30-INT(-$N92/30))*SUMIFS(81:81,$1:$1,INT(-$N92/30)+1),0)+(-$N92/30-INT(-$N92/30))*SUMIFS(81:81,$1:$1,EU$1+INT(-$N92/30)+1)+(INT(-$N92/30)+1--$N92/30)*SUMIFS(81:81,$1:$1,EU$1+INT(-$N92/30))))</f>
        <v>0</v>
      </c>
      <c r="EV92" s="40">
        <f>IF(EV$7="",0,IF(EV$1=MAX($1:$1),$R81-SUM($T92:EU92),IF(EV$1=1,SUMIFS(81:81,$1:$1,"&gt;="&amp;1,$1:$1,"&lt;="&amp;INT(-$N92/30))+(-$N92/30-INT(-$N92/30))*SUMIFS(81:81,$1:$1,INT(-$N92/30)+1),0)+(-$N92/30-INT(-$N92/30))*SUMIFS(81:81,$1:$1,EV$1+INT(-$N92/30)+1)+(INT(-$N92/30)+1--$N92/30)*SUMIFS(81:81,$1:$1,EV$1+INT(-$N92/30))))</f>
        <v>0</v>
      </c>
      <c r="EW92" s="40">
        <f>IF(EW$7="",0,IF(EW$1=MAX($1:$1),$R81-SUM($T92:EV92),IF(EW$1=1,SUMIFS(81:81,$1:$1,"&gt;="&amp;1,$1:$1,"&lt;="&amp;INT(-$N92/30))+(-$N92/30-INT(-$N92/30))*SUMIFS(81:81,$1:$1,INT(-$N92/30)+1),0)+(-$N92/30-INT(-$N92/30))*SUMIFS(81:81,$1:$1,EW$1+INT(-$N92/30)+1)+(INT(-$N92/30)+1--$N92/30)*SUMIFS(81:81,$1:$1,EW$1+INT(-$N92/30))))</f>
        <v>0</v>
      </c>
      <c r="EX92" s="40">
        <f>IF(EX$7="",0,IF(EX$1=MAX($1:$1),$R81-SUM($T92:EW92),IF(EX$1=1,SUMIFS(81:81,$1:$1,"&gt;="&amp;1,$1:$1,"&lt;="&amp;INT(-$N92/30))+(-$N92/30-INT(-$N92/30))*SUMIFS(81:81,$1:$1,INT(-$N92/30)+1),0)+(-$N92/30-INT(-$N92/30))*SUMIFS(81:81,$1:$1,EX$1+INT(-$N92/30)+1)+(INT(-$N92/30)+1--$N92/30)*SUMIFS(81:81,$1:$1,EX$1+INT(-$N92/30))))</f>
        <v>0</v>
      </c>
      <c r="EY92" s="40">
        <f>IF(EY$7="",0,IF(EY$1=MAX($1:$1),$R81-SUM($T92:EX92),IF(EY$1=1,SUMIFS(81:81,$1:$1,"&gt;="&amp;1,$1:$1,"&lt;="&amp;INT(-$N92/30))+(-$N92/30-INT(-$N92/30))*SUMIFS(81:81,$1:$1,INT(-$N92/30)+1),0)+(-$N92/30-INT(-$N92/30))*SUMIFS(81:81,$1:$1,EY$1+INT(-$N92/30)+1)+(INT(-$N92/30)+1--$N92/30)*SUMIFS(81:81,$1:$1,EY$1+INT(-$N92/30))))</f>
        <v>0</v>
      </c>
      <c r="EZ92" s="40">
        <f>IF(EZ$7="",0,IF(EZ$1=MAX($1:$1),$R81-SUM($T92:EY92),IF(EZ$1=1,SUMIFS(81:81,$1:$1,"&gt;="&amp;1,$1:$1,"&lt;="&amp;INT(-$N92/30))+(-$N92/30-INT(-$N92/30))*SUMIFS(81:81,$1:$1,INT(-$N92/30)+1),0)+(-$N92/30-INT(-$N92/30))*SUMIFS(81:81,$1:$1,EZ$1+INT(-$N92/30)+1)+(INT(-$N92/30)+1--$N92/30)*SUMIFS(81:81,$1:$1,EZ$1+INT(-$N92/30))))</f>
        <v>0</v>
      </c>
      <c r="FA92" s="40">
        <f>IF(FA$7="",0,IF(FA$1=MAX($1:$1),$R81-SUM($T92:EZ92),IF(FA$1=1,SUMIFS(81:81,$1:$1,"&gt;="&amp;1,$1:$1,"&lt;="&amp;INT(-$N92/30))+(-$N92/30-INT(-$N92/30))*SUMIFS(81:81,$1:$1,INT(-$N92/30)+1),0)+(-$N92/30-INT(-$N92/30))*SUMIFS(81:81,$1:$1,FA$1+INT(-$N92/30)+1)+(INT(-$N92/30)+1--$N92/30)*SUMIFS(81:81,$1:$1,FA$1+INT(-$N92/30))))</f>
        <v>0</v>
      </c>
      <c r="FB92" s="40">
        <f>IF(FB$7="",0,IF(FB$1=MAX($1:$1),$R81-SUM($T92:FA92),IF(FB$1=1,SUMIFS(81:81,$1:$1,"&gt;="&amp;1,$1:$1,"&lt;="&amp;INT(-$N92/30))+(-$N92/30-INT(-$N92/30))*SUMIFS(81:81,$1:$1,INT(-$N92/30)+1),0)+(-$N92/30-INT(-$N92/30))*SUMIFS(81:81,$1:$1,FB$1+INT(-$N92/30)+1)+(INT(-$N92/30)+1--$N92/30)*SUMIFS(81:81,$1:$1,FB$1+INT(-$N92/30))))</f>
        <v>0</v>
      </c>
      <c r="FC92" s="40">
        <f>IF(FC$7="",0,IF(FC$1=MAX($1:$1),$R81-SUM($T92:FB92),IF(FC$1=1,SUMIFS(81:81,$1:$1,"&gt;="&amp;1,$1:$1,"&lt;="&amp;INT(-$N92/30))+(-$N92/30-INT(-$N92/30))*SUMIFS(81:81,$1:$1,INT(-$N92/30)+1),0)+(-$N92/30-INT(-$N92/30))*SUMIFS(81:81,$1:$1,FC$1+INT(-$N92/30)+1)+(INT(-$N92/30)+1--$N92/30)*SUMIFS(81:81,$1:$1,FC$1+INT(-$N92/30))))</f>
        <v>0</v>
      </c>
      <c r="FD92" s="40">
        <f>IF(FD$7="",0,IF(FD$1=MAX($1:$1),$R81-SUM($T92:FC92),IF(FD$1=1,SUMIFS(81:81,$1:$1,"&gt;="&amp;1,$1:$1,"&lt;="&amp;INT(-$N92/30))+(-$N92/30-INT(-$N92/30))*SUMIFS(81:81,$1:$1,INT(-$N92/30)+1),0)+(-$N92/30-INT(-$N92/30))*SUMIFS(81:81,$1:$1,FD$1+INT(-$N92/30)+1)+(INT(-$N92/30)+1--$N92/30)*SUMIFS(81:81,$1:$1,FD$1+INT(-$N92/30))))</f>
        <v>0</v>
      </c>
      <c r="FE92" s="40">
        <f>IF(FE$7="",0,IF(FE$1=MAX($1:$1),$R81-SUM($T92:FD92),IF(FE$1=1,SUMIFS(81:81,$1:$1,"&gt;="&amp;1,$1:$1,"&lt;="&amp;INT(-$N92/30))+(-$N92/30-INT(-$N92/30))*SUMIFS(81:81,$1:$1,INT(-$N92/30)+1),0)+(-$N92/30-INT(-$N92/30))*SUMIFS(81:81,$1:$1,FE$1+INT(-$N92/30)+1)+(INT(-$N92/30)+1--$N92/30)*SUMIFS(81:81,$1:$1,FE$1+INT(-$N92/30))))</f>
        <v>0</v>
      </c>
      <c r="FF92" s="40">
        <f>IF(FF$7="",0,IF(FF$1=MAX($1:$1),$R81-SUM($T92:FE92),IF(FF$1=1,SUMIFS(81:81,$1:$1,"&gt;="&amp;1,$1:$1,"&lt;="&amp;INT(-$N92/30))+(-$N92/30-INT(-$N92/30))*SUMIFS(81:81,$1:$1,INT(-$N92/30)+1),0)+(-$N92/30-INT(-$N92/30))*SUMIFS(81:81,$1:$1,FF$1+INT(-$N92/30)+1)+(INT(-$N92/30)+1--$N92/30)*SUMIFS(81:81,$1:$1,FF$1+INT(-$N92/30))))</f>
        <v>0</v>
      </c>
      <c r="FG92" s="40">
        <f>IF(FG$7="",0,IF(FG$1=MAX($1:$1),$R81-SUM($T92:FF92),IF(FG$1=1,SUMIFS(81:81,$1:$1,"&gt;="&amp;1,$1:$1,"&lt;="&amp;INT(-$N92/30))+(-$N92/30-INT(-$N92/30))*SUMIFS(81:81,$1:$1,INT(-$N92/30)+1),0)+(-$N92/30-INT(-$N92/30))*SUMIFS(81:81,$1:$1,FG$1+INT(-$N92/30)+1)+(INT(-$N92/30)+1--$N92/30)*SUMIFS(81:81,$1:$1,FG$1+INT(-$N92/30))))</f>
        <v>0</v>
      </c>
      <c r="FH92" s="40">
        <f>IF(FH$7="",0,IF(FH$1=MAX($1:$1),$R81-SUM($T92:FG92),IF(FH$1=1,SUMIFS(81:81,$1:$1,"&gt;="&amp;1,$1:$1,"&lt;="&amp;INT(-$N92/30))+(-$N92/30-INT(-$N92/30))*SUMIFS(81:81,$1:$1,INT(-$N92/30)+1),0)+(-$N92/30-INT(-$N92/30))*SUMIFS(81:81,$1:$1,FH$1+INT(-$N92/30)+1)+(INT(-$N92/30)+1--$N92/30)*SUMIFS(81:81,$1:$1,FH$1+INT(-$N92/30))))</f>
        <v>0</v>
      </c>
      <c r="FI92" s="40">
        <f>IF(FI$7="",0,IF(FI$1=MAX($1:$1),$R81-SUM($T92:FH92),IF(FI$1=1,SUMIFS(81:81,$1:$1,"&gt;="&amp;1,$1:$1,"&lt;="&amp;INT(-$N92/30))+(-$N92/30-INT(-$N92/30))*SUMIFS(81:81,$1:$1,INT(-$N92/30)+1),0)+(-$N92/30-INT(-$N92/30))*SUMIFS(81:81,$1:$1,FI$1+INT(-$N92/30)+1)+(INT(-$N92/30)+1--$N92/30)*SUMIFS(81:81,$1:$1,FI$1+INT(-$N92/30))))</f>
        <v>0</v>
      </c>
      <c r="FJ92" s="40">
        <f>IF(FJ$7="",0,IF(FJ$1=MAX($1:$1),$R81-SUM($T92:FI92),IF(FJ$1=1,SUMIFS(81:81,$1:$1,"&gt;="&amp;1,$1:$1,"&lt;="&amp;INT(-$N92/30))+(-$N92/30-INT(-$N92/30))*SUMIFS(81:81,$1:$1,INT(-$N92/30)+1),0)+(-$N92/30-INT(-$N92/30))*SUMIFS(81:81,$1:$1,FJ$1+INT(-$N92/30)+1)+(INT(-$N92/30)+1--$N92/30)*SUMIFS(81:81,$1:$1,FJ$1+INT(-$N92/30))))</f>
        <v>0</v>
      </c>
      <c r="FK92" s="40">
        <f>IF(FK$7="",0,IF(FK$1=MAX($1:$1),$R81-SUM($T92:FJ92),IF(FK$1=1,SUMIFS(81:81,$1:$1,"&gt;="&amp;1,$1:$1,"&lt;="&amp;INT(-$N92/30))+(-$N92/30-INT(-$N92/30))*SUMIFS(81:81,$1:$1,INT(-$N92/30)+1),0)+(-$N92/30-INT(-$N92/30))*SUMIFS(81:81,$1:$1,FK$1+INT(-$N92/30)+1)+(INT(-$N92/30)+1--$N92/30)*SUMIFS(81:81,$1:$1,FK$1+INT(-$N92/30))))</f>
        <v>0</v>
      </c>
      <c r="FL92" s="40">
        <f>IF(FL$7="",0,IF(FL$1=MAX($1:$1),$R81-SUM($T92:FK92),IF(FL$1=1,SUMIFS(81:81,$1:$1,"&gt;="&amp;1,$1:$1,"&lt;="&amp;INT(-$N92/30))+(-$N92/30-INT(-$N92/30))*SUMIFS(81:81,$1:$1,INT(-$N92/30)+1),0)+(-$N92/30-INT(-$N92/30))*SUMIFS(81:81,$1:$1,FL$1+INT(-$N92/30)+1)+(INT(-$N92/30)+1--$N92/30)*SUMIFS(81:81,$1:$1,FL$1+INT(-$N92/30))))</f>
        <v>0</v>
      </c>
      <c r="FM92" s="40">
        <f>IF(FM$7="",0,IF(FM$1=MAX($1:$1),$R81-SUM($T92:FL92),IF(FM$1=1,SUMIFS(81:81,$1:$1,"&gt;="&amp;1,$1:$1,"&lt;="&amp;INT(-$N92/30))+(-$N92/30-INT(-$N92/30))*SUMIFS(81:81,$1:$1,INT(-$N92/30)+1),0)+(-$N92/30-INT(-$N92/30))*SUMIFS(81:81,$1:$1,FM$1+INT(-$N92/30)+1)+(INT(-$N92/30)+1--$N92/30)*SUMIFS(81:81,$1:$1,FM$1+INT(-$N92/30))))</f>
        <v>0</v>
      </c>
      <c r="FN92" s="40">
        <f>IF(FN$7="",0,IF(FN$1=MAX($1:$1),$R81-SUM($T92:FM92),IF(FN$1=1,SUMIFS(81:81,$1:$1,"&gt;="&amp;1,$1:$1,"&lt;="&amp;INT(-$N92/30))+(-$N92/30-INT(-$N92/30))*SUMIFS(81:81,$1:$1,INT(-$N92/30)+1),0)+(-$N92/30-INT(-$N92/30))*SUMIFS(81:81,$1:$1,FN$1+INT(-$N92/30)+1)+(INT(-$N92/30)+1--$N92/30)*SUMIFS(81:81,$1:$1,FN$1+INT(-$N92/30))))</f>
        <v>0</v>
      </c>
      <c r="FO92" s="40">
        <f>IF(FO$7="",0,IF(FO$1=MAX($1:$1),$R81-SUM($T92:FN92),IF(FO$1=1,SUMIFS(81:81,$1:$1,"&gt;="&amp;1,$1:$1,"&lt;="&amp;INT(-$N92/30))+(-$N92/30-INT(-$N92/30))*SUMIFS(81:81,$1:$1,INT(-$N92/30)+1),0)+(-$N92/30-INT(-$N92/30))*SUMIFS(81:81,$1:$1,FO$1+INT(-$N92/30)+1)+(INT(-$N92/30)+1--$N92/30)*SUMIFS(81:81,$1:$1,FO$1+INT(-$N92/30))))</f>
        <v>0</v>
      </c>
      <c r="FP92" s="40">
        <f>IF(FP$7="",0,IF(FP$1=MAX($1:$1),$R81-SUM($T92:FO92),IF(FP$1=1,SUMIFS(81:81,$1:$1,"&gt;="&amp;1,$1:$1,"&lt;="&amp;INT(-$N92/30))+(-$N92/30-INT(-$N92/30))*SUMIFS(81:81,$1:$1,INT(-$N92/30)+1),0)+(-$N92/30-INT(-$N92/30))*SUMIFS(81:81,$1:$1,FP$1+INT(-$N92/30)+1)+(INT(-$N92/30)+1--$N92/30)*SUMIFS(81:81,$1:$1,FP$1+INT(-$N92/30))))</f>
        <v>0</v>
      </c>
      <c r="FQ92" s="40">
        <f>IF(FQ$7="",0,IF(FQ$1=MAX($1:$1),$R81-SUM($T92:FP92),IF(FQ$1=1,SUMIFS(81:81,$1:$1,"&gt;="&amp;1,$1:$1,"&lt;="&amp;INT(-$N92/30))+(-$N92/30-INT(-$N92/30))*SUMIFS(81:81,$1:$1,INT(-$N92/30)+1),0)+(-$N92/30-INT(-$N92/30))*SUMIFS(81:81,$1:$1,FQ$1+INT(-$N92/30)+1)+(INT(-$N92/30)+1--$N92/30)*SUMIFS(81:81,$1:$1,FQ$1+INT(-$N92/30))))</f>
        <v>0</v>
      </c>
      <c r="FR92" s="40">
        <f>IF(FR$7="",0,IF(FR$1=MAX($1:$1),$R81-SUM($T92:FQ92),IF(FR$1=1,SUMIFS(81:81,$1:$1,"&gt;="&amp;1,$1:$1,"&lt;="&amp;INT(-$N92/30))+(-$N92/30-INT(-$N92/30))*SUMIFS(81:81,$1:$1,INT(-$N92/30)+1),0)+(-$N92/30-INT(-$N92/30))*SUMIFS(81:81,$1:$1,FR$1+INT(-$N92/30)+1)+(INT(-$N92/30)+1--$N92/30)*SUMIFS(81:81,$1:$1,FR$1+INT(-$N92/30))))</f>
        <v>0</v>
      </c>
      <c r="FS92" s="40">
        <f>IF(FS$7="",0,IF(FS$1=MAX($1:$1),$R81-SUM($T92:FR92),IF(FS$1=1,SUMIFS(81:81,$1:$1,"&gt;="&amp;1,$1:$1,"&lt;="&amp;INT(-$N92/30))+(-$N92/30-INT(-$N92/30))*SUMIFS(81:81,$1:$1,INT(-$N92/30)+1),0)+(-$N92/30-INT(-$N92/30))*SUMIFS(81:81,$1:$1,FS$1+INT(-$N92/30)+1)+(INT(-$N92/30)+1--$N92/30)*SUMIFS(81:81,$1:$1,FS$1+INT(-$N92/30))))</f>
        <v>0</v>
      </c>
      <c r="FT92" s="40">
        <f>IF(FT$7="",0,IF(FT$1=MAX($1:$1),$R81-SUM($T92:FS92),IF(FT$1=1,SUMIFS(81:81,$1:$1,"&gt;="&amp;1,$1:$1,"&lt;="&amp;INT(-$N92/30))+(-$N92/30-INT(-$N92/30))*SUMIFS(81:81,$1:$1,INT(-$N92/30)+1),0)+(-$N92/30-INT(-$N92/30))*SUMIFS(81:81,$1:$1,FT$1+INT(-$N92/30)+1)+(INT(-$N92/30)+1--$N92/30)*SUMIFS(81:81,$1:$1,FT$1+INT(-$N92/30))))</f>
        <v>0</v>
      </c>
      <c r="FU92" s="40">
        <f>IF(FU$7="",0,IF(FU$1=MAX($1:$1),$R81-SUM($T92:FT92),IF(FU$1=1,SUMIFS(81:81,$1:$1,"&gt;="&amp;1,$1:$1,"&lt;="&amp;INT(-$N92/30))+(-$N92/30-INT(-$N92/30))*SUMIFS(81:81,$1:$1,INT(-$N92/30)+1),0)+(-$N92/30-INT(-$N92/30))*SUMIFS(81:81,$1:$1,FU$1+INT(-$N92/30)+1)+(INT(-$N92/30)+1--$N92/30)*SUMIFS(81:81,$1:$1,FU$1+INT(-$N92/30))))</f>
        <v>0</v>
      </c>
      <c r="FV92" s="40">
        <f>IF(FV$7="",0,IF(FV$1=MAX($1:$1),$R81-SUM($T92:FU92),IF(FV$1=1,SUMIFS(81:81,$1:$1,"&gt;="&amp;1,$1:$1,"&lt;="&amp;INT(-$N92/30))+(-$N92/30-INT(-$N92/30))*SUMIFS(81:81,$1:$1,INT(-$N92/30)+1),0)+(-$N92/30-INT(-$N92/30))*SUMIFS(81:81,$1:$1,FV$1+INT(-$N92/30)+1)+(INT(-$N92/30)+1--$N92/30)*SUMIFS(81:81,$1:$1,FV$1+INT(-$N92/30))))</f>
        <v>0</v>
      </c>
      <c r="FW92" s="40">
        <f>IF(FW$7="",0,IF(FW$1=MAX($1:$1),$R81-SUM($T92:FV92),IF(FW$1=1,SUMIFS(81:81,$1:$1,"&gt;="&amp;1,$1:$1,"&lt;="&amp;INT(-$N92/30))+(-$N92/30-INT(-$N92/30))*SUMIFS(81:81,$1:$1,INT(-$N92/30)+1),0)+(-$N92/30-INT(-$N92/30))*SUMIFS(81:81,$1:$1,FW$1+INT(-$N92/30)+1)+(INT(-$N92/30)+1--$N92/30)*SUMIFS(81:81,$1:$1,FW$1+INT(-$N92/30))))</f>
        <v>0</v>
      </c>
      <c r="FX92" s="40">
        <f>IF(FX$7="",0,IF(FX$1=MAX($1:$1),$R81-SUM($T92:FW92),IF(FX$1=1,SUMIFS(81:81,$1:$1,"&gt;="&amp;1,$1:$1,"&lt;="&amp;INT(-$N92/30))+(-$N92/30-INT(-$N92/30))*SUMIFS(81:81,$1:$1,INT(-$N92/30)+1),0)+(-$N92/30-INT(-$N92/30))*SUMIFS(81:81,$1:$1,FX$1+INT(-$N92/30)+1)+(INT(-$N92/30)+1--$N92/30)*SUMIFS(81:81,$1:$1,FX$1+INT(-$N92/30))))</f>
        <v>0</v>
      </c>
      <c r="FY92" s="40">
        <f>IF(FY$7="",0,IF(FY$1=MAX($1:$1),$R81-SUM($T92:FX92),IF(FY$1=1,SUMIFS(81:81,$1:$1,"&gt;="&amp;1,$1:$1,"&lt;="&amp;INT(-$N92/30))+(-$N92/30-INT(-$N92/30))*SUMIFS(81:81,$1:$1,INT(-$N92/30)+1),0)+(-$N92/30-INT(-$N92/30))*SUMIFS(81:81,$1:$1,FY$1+INT(-$N92/30)+1)+(INT(-$N92/30)+1--$N92/30)*SUMIFS(81:81,$1:$1,FY$1+INT(-$N92/30))))</f>
        <v>0</v>
      </c>
      <c r="FZ92" s="40">
        <f>IF(FZ$7="",0,IF(FZ$1=MAX($1:$1),$R81-SUM($T92:FY92),IF(FZ$1=1,SUMIFS(81:81,$1:$1,"&gt;="&amp;1,$1:$1,"&lt;="&amp;INT(-$N92/30))+(-$N92/30-INT(-$N92/30))*SUMIFS(81:81,$1:$1,INT(-$N92/30)+1),0)+(-$N92/30-INT(-$N92/30))*SUMIFS(81:81,$1:$1,FZ$1+INT(-$N92/30)+1)+(INT(-$N92/30)+1--$N92/30)*SUMIFS(81:81,$1:$1,FZ$1+INT(-$N92/30))))</f>
        <v>0</v>
      </c>
      <c r="GA92" s="40">
        <f>IF(GA$7="",0,IF(GA$1=MAX($1:$1),$R81-SUM($T92:FZ92),IF(GA$1=1,SUMIFS(81:81,$1:$1,"&gt;="&amp;1,$1:$1,"&lt;="&amp;INT(-$N92/30))+(-$N92/30-INT(-$N92/30))*SUMIFS(81:81,$1:$1,INT(-$N92/30)+1),0)+(-$N92/30-INT(-$N92/30))*SUMIFS(81:81,$1:$1,GA$1+INT(-$N92/30)+1)+(INT(-$N92/30)+1--$N92/30)*SUMIFS(81:81,$1:$1,GA$1+INT(-$N92/30))))</f>
        <v>0</v>
      </c>
      <c r="GB92" s="40">
        <f>IF(GB$7="",0,IF(GB$1=MAX($1:$1),$R81-SUM($T92:GA92),IF(GB$1=1,SUMIFS(81:81,$1:$1,"&gt;="&amp;1,$1:$1,"&lt;="&amp;INT(-$N92/30))+(-$N92/30-INT(-$N92/30))*SUMIFS(81:81,$1:$1,INT(-$N92/30)+1),0)+(-$N92/30-INT(-$N92/30))*SUMIFS(81:81,$1:$1,GB$1+INT(-$N92/30)+1)+(INT(-$N92/30)+1--$N92/30)*SUMIFS(81:81,$1:$1,GB$1+INT(-$N92/30))))</f>
        <v>0</v>
      </c>
      <c r="GC92" s="40">
        <f>IF(GC$7="",0,IF(GC$1=MAX($1:$1),$R81-SUM($T92:GB92),IF(GC$1=1,SUMIFS(81:81,$1:$1,"&gt;="&amp;1,$1:$1,"&lt;="&amp;INT(-$N92/30))+(-$N92/30-INT(-$N92/30))*SUMIFS(81:81,$1:$1,INT(-$N92/30)+1),0)+(-$N92/30-INT(-$N92/30))*SUMIFS(81:81,$1:$1,GC$1+INT(-$N92/30)+1)+(INT(-$N92/30)+1--$N92/30)*SUMIFS(81:81,$1:$1,GC$1+INT(-$N92/30))))</f>
        <v>0</v>
      </c>
      <c r="GD92" s="40">
        <f>IF(GD$7="",0,IF(GD$1=MAX($1:$1),$R81-SUM($T92:GC92),IF(GD$1=1,SUMIFS(81:81,$1:$1,"&gt;="&amp;1,$1:$1,"&lt;="&amp;INT(-$N92/30))+(-$N92/30-INT(-$N92/30))*SUMIFS(81:81,$1:$1,INT(-$N92/30)+1),0)+(-$N92/30-INT(-$N92/30))*SUMIFS(81:81,$1:$1,GD$1+INT(-$N92/30)+1)+(INT(-$N92/30)+1--$N92/30)*SUMIFS(81:81,$1:$1,GD$1+INT(-$N92/30))))</f>
        <v>0</v>
      </c>
      <c r="GE92" s="40">
        <f>IF(GE$7="",0,IF(GE$1=MAX($1:$1),$R81-SUM($T92:GD92),IF(GE$1=1,SUMIFS(81:81,$1:$1,"&gt;="&amp;1,$1:$1,"&lt;="&amp;INT(-$N92/30))+(-$N92/30-INT(-$N92/30))*SUMIFS(81:81,$1:$1,INT(-$N92/30)+1),0)+(-$N92/30-INT(-$N92/30))*SUMIFS(81:81,$1:$1,GE$1+INT(-$N92/30)+1)+(INT(-$N92/30)+1--$N92/30)*SUMIFS(81:81,$1:$1,GE$1+INT(-$N92/30))))</f>
        <v>0</v>
      </c>
      <c r="GF92" s="40">
        <f>IF(GF$7="",0,IF(GF$1=MAX($1:$1),$R81-SUM($T92:GE92),IF(GF$1=1,SUMIFS(81:81,$1:$1,"&gt;="&amp;1,$1:$1,"&lt;="&amp;INT(-$N92/30))+(-$N92/30-INT(-$N92/30))*SUMIFS(81:81,$1:$1,INT(-$N92/30)+1),0)+(-$N92/30-INT(-$N92/30))*SUMIFS(81:81,$1:$1,GF$1+INT(-$N92/30)+1)+(INT(-$N92/30)+1--$N92/30)*SUMIFS(81:81,$1:$1,GF$1+INT(-$N92/30))))</f>
        <v>0</v>
      </c>
      <c r="GG92" s="40">
        <f>IF(GG$7="",0,IF(GG$1=MAX($1:$1),$R81-SUM($T92:GF92),IF(GG$1=1,SUMIFS(81:81,$1:$1,"&gt;="&amp;1,$1:$1,"&lt;="&amp;INT(-$N92/30))+(-$N92/30-INT(-$N92/30))*SUMIFS(81:81,$1:$1,INT(-$N92/30)+1),0)+(-$N92/30-INT(-$N92/30))*SUMIFS(81:81,$1:$1,GG$1+INT(-$N92/30)+1)+(INT(-$N92/30)+1--$N92/30)*SUMIFS(81:81,$1:$1,GG$1+INT(-$N92/30))))</f>
        <v>0</v>
      </c>
      <c r="GH92" s="40">
        <f>IF(GH$7="",0,IF(GH$1=MAX($1:$1),$R81-SUM($T92:GG92),IF(GH$1=1,SUMIFS(81:81,$1:$1,"&gt;="&amp;1,$1:$1,"&lt;="&amp;INT(-$N92/30))+(-$N92/30-INT(-$N92/30))*SUMIFS(81:81,$1:$1,INT(-$N92/30)+1),0)+(-$N92/30-INT(-$N92/30))*SUMIFS(81:81,$1:$1,GH$1+INT(-$N92/30)+1)+(INT(-$N92/30)+1--$N92/30)*SUMIFS(81:81,$1:$1,GH$1+INT(-$N92/30))))</f>
        <v>0</v>
      </c>
      <c r="GI92" s="40">
        <f>IF(GI$7="",0,IF(GI$1=MAX($1:$1),$R81-SUM($T92:GH92),IF(GI$1=1,SUMIFS(81:81,$1:$1,"&gt;="&amp;1,$1:$1,"&lt;="&amp;INT(-$N92/30))+(-$N92/30-INT(-$N92/30))*SUMIFS(81:81,$1:$1,INT(-$N92/30)+1),0)+(-$N92/30-INT(-$N92/30))*SUMIFS(81:81,$1:$1,GI$1+INT(-$N92/30)+1)+(INT(-$N92/30)+1--$N92/30)*SUMIFS(81:81,$1:$1,GI$1+INT(-$N92/30))))</f>
        <v>0</v>
      </c>
      <c r="GJ92" s="40">
        <f>IF(GJ$7="",0,IF(GJ$1=MAX($1:$1),$R81-SUM($T92:GI92),IF(GJ$1=1,SUMIFS(81:81,$1:$1,"&gt;="&amp;1,$1:$1,"&lt;="&amp;INT(-$N92/30))+(-$N92/30-INT(-$N92/30))*SUMIFS(81:81,$1:$1,INT(-$N92/30)+1),0)+(-$N92/30-INT(-$N92/30))*SUMIFS(81:81,$1:$1,GJ$1+INT(-$N92/30)+1)+(INT(-$N92/30)+1--$N92/30)*SUMIFS(81:81,$1:$1,GJ$1+INT(-$N92/30))))</f>
        <v>0</v>
      </c>
      <c r="GK92" s="40">
        <f>IF(GK$7="",0,IF(GK$1=MAX($1:$1),$R81-SUM($T92:GJ92),IF(GK$1=1,SUMIFS(81:81,$1:$1,"&gt;="&amp;1,$1:$1,"&lt;="&amp;INT(-$N92/30))+(-$N92/30-INT(-$N92/30))*SUMIFS(81:81,$1:$1,INT(-$N92/30)+1),0)+(-$N92/30-INT(-$N92/30))*SUMIFS(81:81,$1:$1,GK$1+INT(-$N92/30)+1)+(INT(-$N92/30)+1--$N92/30)*SUMIFS(81:81,$1:$1,GK$1+INT(-$N92/30))))</f>
        <v>0</v>
      </c>
      <c r="GL92" s="40">
        <f>IF(GL$7="",0,IF(GL$1=MAX($1:$1),$R81-SUM($T92:GK92),IF(GL$1=1,SUMIFS(81:81,$1:$1,"&gt;="&amp;1,$1:$1,"&lt;="&amp;INT(-$N92/30))+(-$N92/30-INT(-$N92/30))*SUMIFS(81:81,$1:$1,INT(-$N92/30)+1),0)+(-$N92/30-INT(-$N92/30))*SUMIFS(81:81,$1:$1,GL$1+INT(-$N92/30)+1)+(INT(-$N92/30)+1--$N92/30)*SUMIFS(81:81,$1:$1,GL$1+INT(-$N92/30))))</f>
        <v>0</v>
      </c>
      <c r="GM92" s="40">
        <f>IF(GM$7="",0,IF(GM$1=MAX($1:$1),$R81-SUM($T92:GL92),IF(GM$1=1,SUMIFS(81:81,$1:$1,"&gt;="&amp;1,$1:$1,"&lt;="&amp;INT(-$N92/30))+(-$N92/30-INT(-$N92/30))*SUMIFS(81:81,$1:$1,INT(-$N92/30)+1),0)+(-$N92/30-INT(-$N92/30))*SUMIFS(81:81,$1:$1,GM$1+INT(-$N92/30)+1)+(INT(-$N92/30)+1--$N92/30)*SUMIFS(81:81,$1:$1,GM$1+INT(-$N92/30))))</f>
        <v>0</v>
      </c>
      <c r="GN92" s="40">
        <f>IF(GN$7="",0,IF(GN$1=MAX($1:$1),$R81-SUM($T92:GM92),IF(GN$1=1,SUMIFS(81:81,$1:$1,"&gt;="&amp;1,$1:$1,"&lt;="&amp;INT(-$N92/30))+(-$N92/30-INT(-$N92/30))*SUMIFS(81:81,$1:$1,INT(-$N92/30)+1),0)+(-$N92/30-INT(-$N92/30))*SUMIFS(81:81,$1:$1,GN$1+INT(-$N92/30)+1)+(INT(-$N92/30)+1--$N92/30)*SUMIFS(81:81,$1:$1,GN$1+INT(-$N92/30))))</f>
        <v>0</v>
      </c>
      <c r="GO92" s="40">
        <f>IF(GO$7="",0,IF(GO$1=MAX($1:$1),$R81-SUM($T92:GN92),IF(GO$1=1,SUMIFS(81:81,$1:$1,"&gt;="&amp;1,$1:$1,"&lt;="&amp;INT(-$N92/30))+(-$N92/30-INT(-$N92/30))*SUMIFS(81:81,$1:$1,INT(-$N92/30)+1),0)+(-$N92/30-INT(-$N92/30))*SUMIFS(81:81,$1:$1,GO$1+INT(-$N92/30)+1)+(INT(-$N92/30)+1--$N92/30)*SUMIFS(81:81,$1:$1,GO$1+INT(-$N92/30))))</f>
        <v>0</v>
      </c>
      <c r="GP92" s="40">
        <f>IF(GP$7="",0,IF(GP$1=MAX($1:$1),$R81-SUM($T92:GO92),IF(GP$1=1,SUMIFS(81:81,$1:$1,"&gt;="&amp;1,$1:$1,"&lt;="&amp;INT(-$N92/30))+(-$N92/30-INT(-$N92/30))*SUMIFS(81:81,$1:$1,INT(-$N92/30)+1),0)+(-$N92/30-INT(-$N92/30))*SUMIFS(81:81,$1:$1,GP$1+INT(-$N92/30)+1)+(INT(-$N92/30)+1--$N92/30)*SUMIFS(81:81,$1:$1,GP$1+INT(-$N92/30))))</f>
        <v>0</v>
      </c>
      <c r="GQ92" s="40">
        <f>IF(GQ$7="",0,IF(GQ$1=MAX($1:$1),$R81-SUM($T92:GP92),IF(GQ$1=1,SUMIFS(81:81,$1:$1,"&gt;="&amp;1,$1:$1,"&lt;="&amp;INT(-$N92/30))+(-$N92/30-INT(-$N92/30))*SUMIFS(81:81,$1:$1,INT(-$N92/30)+1),0)+(-$N92/30-INT(-$N92/30))*SUMIFS(81:81,$1:$1,GQ$1+INT(-$N92/30)+1)+(INT(-$N92/30)+1--$N92/30)*SUMIFS(81:81,$1:$1,GQ$1+INT(-$N92/30))))</f>
        <v>0</v>
      </c>
      <c r="GR92" s="40">
        <f>IF(GR$7="",0,IF(GR$1=MAX($1:$1),$R81-SUM($T92:GQ92),IF(GR$1=1,SUMIFS(81:81,$1:$1,"&gt;="&amp;1,$1:$1,"&lt;="&amp;INT(-$N92/30))+(-$N92/30-INT(-$N92/30))*SUMIFS(81:81,$1:$1,INT(-$N92/30)+1),0)+(-$N92/30-INT(-$N92/30))*SUMIFS(81:81,$1:$1,GR$1+INT(-$N92/30)+1)+(INT(-$N92/30)+1--$N92/30)*SUMIFS(81:81,$1:$1,GR$1+INT(-$N92/30))))</f>
        <v>0</v>
      </c>
      <c r="GS92" s="40">
        <f>IF(GS$7="",0,IF(GS$1=MAX($1:$1),$R81-SUM($T92:GR92),IF(GS$1=1,SUMIFS(81:81,$1:$1,"&gt;="&amp;1,$1:$1,"&lt;="&amp;INT(-$N92/30))+(-$N92/30-INT(-$N92/30))*SUMIFS(81:81,$1:$1,INT(-$N92/30)+1),0)+(-$N92/30-INT(-$N92/30))*SUMIFS(81:81,$1:$1,GS$1+INT(-$N92/30)+1)+(INT(-$N92/30)+1--$N92/30)*SUMIFS(81:81,$1:$1,GS$1+INT(-$N92/30))))</f>
        <v>0</v>
      </c>
      <c r="GT92" s="40">
        <f>IF(GT$7="",0,IF(GT$1=MAX($1:$1),$R81-SUM($T92:GS92),IF(GT$1=1,SUMIFS(81:81,$1:$1,"&gt;="&amp;1,$1:$1,"&lt;="&amp;INT(-$N92/30))+(-$N92/30-INT(-$N92/30))*SUMIFS(81:81,$1:$1,INT(-$N92/30)+1),0)+(-$N92/30-INT(-$N92/30))*SUMIFS(81:81,$1:$1,GT$1+INT(-$N92/30)+1)+(INT(-$N92/30)+1--$N92/30)*SUMIFS(81:81,$1:$1,GT$1+INT(-$N92/30))))</f>
        <v>0</v>
      </c>
      <c r="GU92" s="40">
        <f>IF(GU$7="",0,IF(GU$1=MAX($1:$1),$R81-SUM($T92:GT92),IF(GU$1=1,SUMIFS(81:81,$1:$1,"&gt;="&amp;1,$1:$1,"&lt;="&amp;INT(-$N92/30))+(-$N92/30-INT(-$N92/30))*SUMIFS(81:81,$1:$1,INT(-$N92/30)+1),0)+(-$N92/30-INT(-$N92/30))*SUMIFS(81:81,$1:$1,GU$1+INT(-$N92/30)+1)+(INT(-$N92/30)+1--$N92/30)*SUMIFS(81:81,$1:$1,GU$1+INT(-$N92/30))))</f>
        <v>0</v>
      </c>
      <c r="GV92" s="40">
        <f>IF(GV$7="",0,IF(GV$1=MAX($1:$1),$R81-SUM($T92:GU92),IF(GV$1=1,SUMIFS(81:81,$1:$1,"&gt;="&amp;1,$1:$1,"&lt;="&amp;INT(-$N92/30))+(-$N92/30-INT(-$N92/30))*SUMIFS(81:81,$1:$1,INT(-$N92/30)+1),0)+(-$N92/30-INT(-$N92/30))*SUMIFS(81:81,$1:$1,GV$1+INT(-$N92/30)+1)+(INT(-$N92/30)+1--$N92/30)*SUMIFS(81:81,$1:$1,GV$1+INT(-$N92/30))))</f>
        <v>0</v>
      </c>
      <c r="GW92" s="40">
        <f>IF(GW$7="",0,IF(GW$1=MAX($1:$1),$R81-SUM($T92:GV92),IF(GW$1=1,SUMIFS(81:81,$1:$1,"&gt;="&amp;1,$1:$1,"&lt;="&amp;INT(-$N92/30))+(-$N92/30-INT(-$N92/30))*SUMIFS(81:81,$1:$1,INT(-$N92/30)+1),0)+(-$N92/30-INT(-$N92/30))*SUMIFS(81:81,$1:$1,GW$1+INT(-$N92/30)+1)+(INT(-$N92/30)+1--$N92/30)*SUMIFS(81:81,$1:$1,GW$1+INT(-$N92/30))))</f>
        <v>0</v>
      </c>
      <c r="GX92" s="40">
        <f>IF(GX$7="",0,IF(GX$1=MAX($1:$1),$R81-SUM($T92:GW92),IF(GX$1=1,SUMIFS(81:81,$1:$1,"&gt;="&amp;1,$1:$1,"&lt;="&amp;INT(-$N92/30))+(-$N92/30-INT(-$N92/30))*SUMIFS(81:81,$1:$1,INT(-$N92/30)+1),0)+(-$N92/30-INT(-$N92/30))*SUMIFS(81:81,$1:$1,GX$1+INT(-$N92/30)+1)+(INT(-$N92/30)+1--$N92/30)*SUMIFS(81:81,$1:$1,GX$1+INT(-$N92/30))))</f>
        <v>0</v>
      </c>
      <c r="GY92" s="40">
        <f>IF(GY$7="",0,IF(GY$1=MAX($1:$1),$R81-SUM($T92:GX92),IF(GY$1=1,SUMIFS(81:81,$1:$1,"&gt;="&amp;1,$1:$1,"&lt;="&amp;INT(-$N92/30))+(-$N92/30-INT(-$N92/30))*SUMIFS(81:81,$1:$1,INT(-$N92/30)+1),0)+(-$N92/30-INT(-$N92/30))*SUMIFS(81:81,$1:$1,GY$1+INT(-$N92/30)+1)+(INT(-$N92/30)+1--$N92/30)*SUMIFS(81:81,$1:$1,GY$1+INT(-$N92/30))))</f>
        <v>0</v>
      </c>
      <c r="GZ92" s="40">
        <f>IF(GZ$7="",0,IF(GZ$1=MAX($1:$1),$R81-SUM($T92:GY92),IF(GZ$1=1,SUMIFS(81:81,$1:$1,"&gt;="&amp;1,$1:$1,"&lt;="&amp;INT(-$N92/30))+(-$N92/30-INT(-$N92/30))*SUMIFS(81:81,$1:$1,INT(-$N92/30)+1),0)+(-$N92/30-INT(-$N92/30))*SUMIFS(81:81,$1:$1,GZ$1+INT(-$N92/30)+1)+(INT(-$N92/30)+1--$N92/30)*SUMIFS(81:81,$1:$1,GZ$1+INT(-$N92/30))))</f>
        <v>0</v>
      </c>
      <c r="HA92" s="40">
        <f>IF(HA$7="",0,IF(HA$1=MAX($1:$1),$R81-SUM($T92:GZ92),IF(HA$1=1,SUMIFS(81:81,$1:$1,"&gt;="&amp;1,$1:$1,"&lt;="&amp;INT(-$N92/30))+(-$N92/30-INT(-$N92/30))*SUMIFS(81:81,$1:$1,INT(-$N92/30)+1),0)+(-$N92/30-INT(-$N92/30))*SUMIFS(81:81,$1:$1,HA$1+INT(-$N92/30)+1)+(INT(-$N92/30)+1--$N92/30)*SUMIFS(81:81,$1:$1,HA$1+INT(-$N92/30))))</f>
        <v>0</v>
      </c>
      <c r="HB92" s="40">
        <f>IF(HB$7="",0,IF(HB$1=MAX($1:$1),$R81-SUM($T92:HA92),IF(HB$1=1,SUMIFS(81:81,$1:$1,"&gt;="&amp;1,$1:$1,"&lt;="&amp;INT(-$N92/30))+(-$N92/30-INT(-$N92/30))*SUMIFS(81:81,$1:$1,INT(-$N92/30)+1),0)+(-$N92/30-INT(-$N92/30))*SUMIFS(81:81,$1:$1,HB$1+INT(-$N92/30)+1)+(INT(-$N92/30)+1--$N92/30)*SUMIFS(81:81,$1:$1,HB$1+INT(-$N92/30))))</f>
        <v>0</v>
      </c>
      <c r="HC92" s="40">
        <f>IF(HC$7="",0,IF(HC$1=MAX($1:$1),$R81-SUM($T92:HB92),IF(HC$1=1,SUMIFS(81:81,$1:$1,"&gt;="&amp;1,$1:$1,"&lt;="&amp;INT(-$N92/30))+(-$N92/30-INT(-$N92/30))*SUMIFS(81:81,$1:$1,INT(-$N92/30)+1),0)+(-$N92/30-INT(-$N92/30))*SUMIFS(81:81,$1:$1,HC$1+INT(-$N92/30)+1)+(INT(-$N92/30)+1--$N92/30)*SUMIFS(81:81,$1:$1,HC$1+INT(-$N92/30))))</f>
        <v>0</v>
      </c>
      <c r="HD92" s="40">
        <f>IF(HD$7="",0,IF(HD$1=MAX($1:$1),$R81-SUM($T92:HC92),IF(HD$1=1,SUMIFS(81:81,$1:$1,"&gt;="&amp;1,$1:$1,"&lt;="&amp;INT(-$N92/30))+(-$N92/30-INT(-$N92/30))*SUMIFS(81:81,$1:$1,INT(-$N92/30)+1),0)+(-$N92/30-INT(-$N92/30))*SUMIFS(81:81,$1:$1,HD$1+INT(-$N92/30)+1)+(INT(-$N92/30)+1--$N92/30)*SUMIFS(81:81,$1:$1,HD$1+INT(-$N92/30))))</f>
        <v>0</v>
      </c>
      <c r="HE92" s="40">
        <f>IF(HE$7="",0,IF(HE$1=MAX($1:$1),$R81-SUM($T92:HD92),IF(HE$1=1,SUMIFS(81:81,$1:$1,"&gt;="&amp;1,$1:$1,"&lt;="&amp;INT(-$N92/30))+(-$N92/30-INT(-$N92/30))*SUMIFS(81:81,$1:$1,INT(-$N92/30)+1),0)+(-$N92/30-INT(-$N92/30))*SUMIFS(81:81,$1:$1,HE$1+INT(-$N92/30)+1)+(INT(-$N92/30)+1--$N92/30)*SUMIFS(81:81,$1:$1,HE$1+INT(-$N92/30))))</f>
        <v>0</v>
      </c>
      <c r="HF92" s="40">
        <f>IF(HF$7="",0,IF(HF$1=MAX($1:$1),$R81-SUM($T92:HE92),IF(HF$1=1,SUMIFS(81:81,$1:$1,"&gt;="&amp;1,$1:$1,"&lt;="&amp;INT(-$N92/30))+(-$N92/30-INT(-$N92/30))*SUMIFS(81:81,$1:$1,INT(-$N92/30)+1),0)+(-$N92/30-INT(-$N92/30))*SUMIFS(81:81,$1:$1,HF$1+INT(-$N92/30)+1)+(INT(-$N92/30)+1--$N92/30)*SUMIFS(81:81,$1:$1,HF$1+INT(-$N92/30))))</f>
        <v>0</v>
      </c>
      <c r="HG92" s="40">
        <f>IF(HG$7="",0,IF(HG$1=MAX($1:$1),$R81-SUM($T92:HF92),IF(HG$1=1,SUMIFS(81:81,$1:$1,"&gt;="&amp;1,$1:$1,"&lt;="&amp;INT(-$N92/30))+(-$N92/30-INT(-$N92/30))*SUMIFS(81:81,$1:$1,INT(-$N92/30)+1),0)+(-$N92/30-INT(-$N92/30))*SUMIFS(81:81,$1:$1,HG$1+INT(-$N92/30)+1)+(INT(-$N92/30)+1--$N92/30)*SUMIFS(81:81,$1:$1,HG$1+INT(-$N92/30))))</f>
        <v>0</v>
      </c>
      <c r="HH92" s="40">
        <f>IF(HH$7="",0,IF(HH$1=MAX($1:$1),$R81-SUM($T92:HG92),IF(HH$1=1,SUMIFS(81:81,$1:$1,"&gt;="&amp;1,$1:$1,"&lt;="&amp;INT(-$N92/30))+(-$N92/30-INT(-$N92/30))*SUMIFS(81:81,$1:$1,INT(-$N92/30)+1),0)+(-$N92/30-INT(-$N92/30))*SUMIFS(81:81,$1:$1,HH$1+INT(-$N92/30)+1)+(INT(-$N92/30)+1--$N92/30)*SUMIFS(81:81,$1:$1,HH$1+INT(-$N92/30))))</f>
        <v>0</v>
      </c>
      <c r="HI92" s="40">
        <f>IF(HI$7="",0,IF(HI$1=MAX($1:$1),$R81-SUM($T92:HH92),IF(HI$1=1,SUMIFS(81:81,$1:$1,"&gt;="&amp;1,$1:$1,"&lt;="&amp;INT(-$N92/30))+(-$N92/30-INT(-$N92/30))*SUMIFS(81:81,$1:$1,INT(-$N92/30)+1),0)+(-$N92/30-INT(-$N92/30))*SUMIFS(81:81,$1:$1,HI$1+INT(-$N92/30)+1)+(INT(-$N92/30)+1--$N92/30)*SUMIFS(81:81,$1:$1,HI$1+INT(-$N92/30))))</f>
        <v>0</v>
      </c>
      <c r="HJ92" s="40">
        <f>IF(HJ$7="",0,IF(HJ$1=MAX($1:$1),$R81-SUM($T92:HI92),IF(HJ$1=1,SUMIFS(81:81,$1:$1,"&gt;="&amp;1,$1:$1,"&lt;="&amp;INT(-$N92/30))+(-$N92/30-INT(-$N92/30))*SUMIFS(81:81,$1:$1,INT(-$N92/30)+1),0)+(-$N92/30-INT(-$N92/30))*SUMIFS(81:81,$1:$1,HJ$1+INT(-$N92/30)+1)+(INT(-$N92/30)+1--$N92/30)*SUMIFS(81:81,$1:$1,HJ$1+INT(-$N92/30))))</f>
        <v>0</v>
      </c>
      <c r="HK92" s="40">
        <f>IF(HK$7="",0,IF(HK$1=MAX($1:$1),$R81-SUM($T92:HJ92),IF(HK$1=1,SUMIFS(81:81,$1:$1,"&gt;="&amp;1,$1:$1,"&lt;="&amp;INT(-$N92/30))+(-$N92/30-INT(-$N92/30))*SUMIFS(81:81,$1:$1,INT(-$N92/30)+1),0)+(-$N92/30-INT(-$N92/30))*SUMIFS(81:81,$1:$1,HK$1+INT(-$N92/30)+1)+(INT(-$N92/30)+1--$N92/30)*SUMIFS(81:81,$1:$1,HK$1+INT(-$N92/30))))</f>
        <v>0</v>
      </c>
      <c r="HL92" s="40">
        <f>IF(HL$7="",0,IF(HL$1=MAX($1:$1),$R81-SUM($T92:HK92),IF(HL$1=1,SUMIFS(81:81,$1:$1,"&gt;="&amp;1,$1:$1,"&lt;="&amp;INT(-$N92/30))+(-$N92/30-INT(-$N92/30))*SUMIFS(81:81,$1:$1,INT(-$N92/30)+1),0)+(-$N92/30-INT(-$N92/30))*SUMIFS(81:81,$1:$1,HL$1+INT(-$N92/30)+1)+(INT(-$N92/30)+1--$N92/30)*SUMIFS(81:81,$1:$1,HL$1+INT(-$N92/30))))</f>
        <v>0</v>
      </c>
      <c r="HM92" s="40">
        <f>IF(HM$7="",0,IF(HM$1=MAX($1:$1),$R81-SUM($T92:HL92),IF(HM$1=1,SUMIFS(81:81,$1:$1,"&gt;="&amp;1,$1:$1,"&lt;="&amp;INT(-$N92/30))+(-$N92/30-INT(-$N92/30))*SUMIFS(81:81,$1:$1,INT(-$N92/30)+1),0)+(-$N92/30-INT(-$N92/30))*SUMIFS(81:81,$1:$1,HM$1+INT(-$N92/30)+1)+(INT(-$N92/30)+1--$N92/30)*SUMIFS(81:81,$1:$1,HM$1+INT(-$N92/30))))</f>
        <v>0</v>
      </c>
      <c r="HN92" s="40">
        <f>IF(HN$7="",0,IF(HN$1=MAX($1:$1),$R81-SUM($T92:HM92),IF(HN$1=1,SUMIFS(81:81,$1:$1,"&gt;="&amp;1,$1:$1,"&lt;="&amp;INT(-$N92/30))+(-$N92/30-INT(-$N92/30))*SUMIFS(81:81,$1:$1,INT(-$N92/30)+1),0)+(-$N92/30-INT(-$N92/30))*SUMIFS(81:81,$1:$1,HN$1+INT(-$N92/30)+1)+(INT(-$N92/30)+1--$N92/30)*SUMIFS(81:81,$1:$1,HN$1+INT(-$N92/30))))</f>
        <v>0</v>
      </c>
      <c r="HO92" s="40">
        <f>IF(HO$7="",0,IF(HO$1=MAX($1:$1),$R81-SUM($T92:HN92),IF(HO$1=1,SUMIFS(81:81,$1:$1,"&gt;="&amp;1,$1:$1,"&lt;="&amp;INT(-$N92/30))+(-$N92/30-INT(-$N92/30))*SUMIFS(81:81,$1:$1,INT(-$N92/30)+1),0)+(-$N92/30-INT(-$N92/30))*SUMIFS(81:81,$1:$1,HO$1+INT(-$N92/30)+1)+(INT(-$N92/30)+1--$N92/30)*SUMIFS(81:81,$1:$1,HO$1+INT(-$N92/30))))</f>
        <v>0</v>
      </c>
      <c r="HP92" s="40">
        <f>IF(HP$7="",0,IF(HP$1=MAX($1:$1),$R81-SUM($T92:HO92),IF(HP$1=1,SUMIFS(81:81,$1:$1,"&gt;="&amp;1,$1:$1,"&lt;="&amp;INT(-$N92/30))+(-$N92/30-INT(-$N92/30))*SUMIFS(81:81,$1:$1,INT(-$N92/30)+1),0)+(-$N92/30-INT(-$N92/30))*SUMIFS(81:81,$1:$1,HP$1+INT(-$N92/30)+1)+(INT(-$N92/30)+1--$N92/30)*SUMIFS(81:81,$1:$1,HP$1+INT(-$N92/30))))</f>
        <v>0</v>
      </c>
      <c r="HQ92" s="40">
        <f>IF(HQ$7="",0,IF(HQ$1=MAX($1:$1),$R81-SUM($T92:HP92),IF(HQ$1=1,SUMIFS(81:81,$1:$1,"&gt;="&amp;1,$1:$1,"&lt;="&amp;INT(-$N92/30))+(-$N92/30-INT(-$N92/30))*SUMIFS(81:81,$1:$1,INT(-$N92/30)+1),0)+(-$N92/30-INT(-$N92/30))*SUMIFS(81:81,$1:$1,HQ$1+INT(-$N92/30)+1)+(INT(-$N92/30)+1--$N92/30)*SUMIFS(81:81,$1:$1,HQ$1+INT(-$N92/30))))</f>
        <v>0</v>
      </c>
      <c r="HR92" s="40">
        <f>IF(HR$7="",0,IF(HR$1=MAX($1:$1),$R81-SUM($T92:HQ92),IF(HR$1=1,SUMIFS(81:81,$1:$1,"&gt;="&amp;1,$1:$1,"&lt;="&amp;INT(-$N92/30))+(-$N92/30-INT(-$N92/30))*SUMIFS(81:81,$1:$1,INT(-$N92/30)+1),0)+(-$N92/30-INT(-$N92/30))*SUMIFS(81:81,$1:$1,HR$1+INT(-$N92/30)+1)+(INT(-$N92/30)+1--$N92/30)*SUMIFS(81:81,$1:$1,HR$1+INT(-$N92/30))))</f>
        <v>0</v>
      </c>
      <c r="HS92" s="40">
        <f>IF(HS$7="",0,IF(HS$1=MAX($1:$1),$R81-SUM($T92:HR92),IF(HS$1=1,SUMIFS(81:81,$1:$1,"&gt;="&amp;1,$1:$1,"&lt;="&amp;INT(-$N92/30))+(-$N92/30-INT(-$N92/30))*SUMIFS(81:81,$1:$1,INT(-$N92/30)+1),0)+(-$N92/30-INT(-$N92/30))*SUMIFS(81:81,$1:$1,HS$1+INT(-$N92/30)+1)+(INT(-$N92/30)+1--$N92/30)*SUMIFS(81:81,$1:$1,HS$1+INT(-$N92/30))))</f>
        <v>0</v>
      </c>
      <c r="HT92" s="40">
        <f>IF(HT$7="",0,IF(HT$1=MAX($1:$1),$R81-SUM($T92:HS92),IF(HT$1=1,SUMIFS(81:81,$1:$1,"&gt;="&amp;1,$1:$1,"&lt;="&amp;INT(-$N92/30))+(-$N92/30-INT(-$N92/30))*SUMIFS(81:81,$1:$1,INT(-$N92/30)+1),0)+(-$N92/30-INT(-$N92/30))*SUMIFS(81:81,$1:$1,HT$1+INT(-$N92/30)+1)+(INT(-$N92/30)+1--$N92/30)*SUMIFS(81:81,$1:$1,HT$1+INT(-$N92/30))))</f>
        <v>0</v>
      </c>
      <c r="HU92" s="40">
        <f>IF(HU$7="",0,IF(HU$1=MAX($1:$1),$R81-SUM($T92:HT92),IF(HU$1=1,SUMIFS(81:81,$1:$1,"&gt;="&amp;1,$1:$1,"&lt;="&amp;INT(-$N92/30))+(-$N92/30-INT(-$N92/30))*SUMIFS(81:81,$1:$1,INT(-$N92/30)+1),0)+(-$N92/30-INT(-$N92/30))*SUMIFS(81:81,$1:$1,HU$1+INT(-$N92/30)+1)+(INT(-$N92/30)+1--$N92/30)*SUMIFS(81:81,$1:$1,HU$1+INT(-$N92/30))))</f>
        <v>0</v>
      </c>
      <c r="HV92" s="40">
        <f>IF(HV$7="",0,IF(HV$1=MAX($1:$1),$R81-SUM($T92:HU92),IF(HV$1=1,SUMIFS(81:81,$1:$1,"&gt;="&amp;1,$1:$1,"&lt;="&amp;INT(-$N92/30))+(-$N92/30-INT(-$N92/30))*SUMIFS(81:81,$1:$1,INT(-$N92/30)+1),0)+(-$N92/30-INT(-$N92/30))*SUMIFS(81:81,$1:$1,HV$1+INT(-$N92/30)+1)+(INT(-$N92/30)+1--$N92/30)*SUMIFS(81:81,$1:$1,HV$1+INT(-$N92/30))))</f>
        <v>0</v>
      </c>
      <c r="HW92" s="40">
        <f>IF(HW$7="",0,IF(HW$1=MAX($1:$1),$R81-SUM($T92:HV92),IF(HW$1=1,SUMIFS(81:81,$1:$1,"&gt;="&amp;1,$1:$1,"&lt;="&amp;INT(-$N92/30))+(-$N92/30-INT(-$N92/30))*SUMIFS(81:81,$1:$1,INT(-$N92/30)+1),0)+(-$N92/30-INT(-$N92/30))*SUMIFS(81:81,$1:$1,HW$1+INT(-$N92/30)+1)+(INT(-$N92/30)+1--$N92/30)*SUMIFS(81:81,$1:$1,HW$1+INT(-$N92/30))))</f>
        <v>0</v>
      </c>
      <c r="HX92" s="40">
        <f>IF(HX$7="",0,IF(HX$1=MAX($1:$1),$R81-SUM($T92:HW92),IF(HX$1=1,SUMIFS(81:81,$1:$1,"&gt;="&amp;1,$1:$1,"&lt;="&amp;INT(-$N92/30))+(-$N92/30-INT(-$N92/30))*SUMIFS(81:81,$1:$1,INT(-$N92/30)+1),0)+(-$N92/30-INT(-$N92/30))*SUMIFS(81:81,$1:$1,HX$1+INT(-$N92/30)+1)+(INT(-$N92/30)+1--$N92/30)*SUMIFS(81:81,$1:$1,HX$1+INT(-$N92/30))))</f>
        <v>0</v>
      </c>
      <c r="HY92" s="40">
        <f>IF(HY$7="",0,IF(HY$1=MAX($1:$1),$R81-SUM($T92:HX92),IF(HY$1=1,SUMIFS(81:81,$1:$1,"&gt;="&amp;1,$1:$1,"&lt;="&amp;INT(-$N92/30))+(-$N92/30-INT(-$N92/30))*SUMIFS(81:81,$1:$1,INT(-$N92/30)+1),0)+(-$N92/30-INT(-$N92/30))*SUMIFS(81:81,$1:$1,HY$1+INT(-$N92/30)+1)+(INT(-$N92/30)+1--$N92/30)*SUMIFS(81:81,$1:$1,HY$1+INT(-$N92/30))))</f>
        <v>0</v>
      </c>
      <c r="HZ92" s="40">
        <f>IF(HZ$7="",0,IF(HZ$1=MAX($1:$1),$R81-SUM($T92:HY92),IF(HZ$1=1,SUMIFS(81:81,$1:$1,"&gt;="&amp;1,$1:$1,"&lt;="&amp;INT(-$N92/30))+(-$N92/30-INT(-$N92/30))*SUMIFS(81:81,$1:$1,INT(-$N92/30)+1),0)+(-$N92/30-INT(-$N92/30))*SUMIFS(81:81,$1:$1,HZ$1+INT(-$N92/30)+1)+(INT(-$N92/30)+1--$N92/30)*SUMIFS(81:81,$1:$1,HZ$1+INT(-$N92/30))))</f>
        <v>0</v>
      </c>
      <c r="IA92" s="40">
        <f>IF(IA$7="",0,IF(IA$1=MAX($1:$1),$R81-SUM($T92:HZ92),IF(IA$1=1,SUMIFS(81:81,$1:$1,"&gt;="&amp;1,$1:$1,"&lt;="&amp;INT(-$N92/30))+(-$N92/30-INT(-$N92/30))*SUMIFS(81:81,$1:$1,INT(-$N92/30)+1),0)+(-$N92/30-INT(-$N92/30))*SUMIFS(81:81,$1:$1,IA$1+INT(-$N92/30)+1)+(INT(-$N92/30)+1--$N92/30)*SUMIFS(81:81,$1:$1,IA$1+INT(-$N92/30))))</f>
        <v>0</v>
      </c>
      <c r="IB92" s="40">
        <f>IF(IB$7="",0,IF(IB$1=MAX($1:$1),$R81-SUM($T92:IA92),IF(IB$1=1,SUMIFS(81:81,$1:$1,"&gt;="&amp;1,$1:$1,"&lt;="&amp;INT(-$N92/30))+(-$N92/30-INT(-$N92/30))*SUMIFS(81:81,$1:$1,INT(-$N92/30)+1),0)+(-$N92/30-INT(-$N92/30))*SUMIFS(81:81,$1:$1,IB$1+INT(-$N92/30)+1)+(INT(-$N92/30)+1--$N92/30)*SUMIFS(81:81,$1:$1,IB$1+INT(-$N92/30))))</f>
        <v>0</v>
      </c>
      <c r="IC92" s="40">
        <f>IF(IC$7="",0,IF(IC$1=MAX($1:$1),$R81-SUM($T92:IB92),IF(IC$1=1,SUMIFS(81:81,$1:$1,"&gt;="&amp;1,$1:$1,"&lt;="&amp;INT(-$N92/30))+(-$N92/30-INT(-$N92/30))*SUMIFS(81:81,$1:$1,INT(-$N92/30)+1),0)+(-$N92/30-INT(-$N92/30))*SUMIFS(81:81,$1:$1,IC$1+INT(-$N92/30)+1)+(INT(-$N92/30)+1--$N92/30)*SUMIFS(81:81,$1:$1,IC$1+INT(-$N92/30))))</f>
        <v>0</v>
      </c>
      <c r="ID92" s="40">
        <f>IF(ID$7="",0,IF(ID$1=MAX($1:$1),$R81-SUM($T92:IC92),IF(ID$1=1,SUMIFS(81:81,$1:$1,"&gt;="&amp;1,$1:$1,"&lt;="&amp;INT(-$N92/30))+(-$N92/30-INT(-$N92/30))*SUMIFS(81:81,$1:$1,INT(-$N92/30)+1),0)+(-$N92/30-INT(-$N92/30))*SUMIFS(81:81,$1:$1,ID$1+INT(-$N92/30)+1)+(INT(-$N92/30)+1--$N92/30)*SUMIFS(81:81,$1:$1,ID$1+INT(-$N92/30))))</f>
        <v>0</v>
      </c>
      <c r="IE92" s="40">
        <f>IF(IE$7="",0,IF(IE$1=MAX($1:$1),$R81-SUM($T92:ID92),IF(IE$1=1,SUMIFS(81:81,$1:$1,"&gt;="&amp;1,$1:$1,"&lt;="&amp;INT(-$N92/30))+(-$N92/30-INT(-$N92/30))*SUMIFS(81:81,$1:$1,INT(-$N92/30)+1),0)+(-$N92/30-INT(-$N92/30))*SUMIFS(81:81,$1:$1,IE$1+INT(-$N92/30)+1)+(INT(-$N92/30)+1--$N92/30)*SUMIFS(81:81,$1:$1,IE$1+INT(-$N92/30))))</f>
        <v>0</v>
      </c>
      <c r="IF92" s="40">
        <f>IF(IF$7="",0,IF(IF$1=MAX($1:$1),$R81-SUM($T92:IE92),IF(IF$1=1,SUMIFS(81:81,$1:$1,"&gt;="&amp;1,$1:$1,"&lt;="&amp;INT(-$N92/30))+(-$N92/30-INT(-$N92/30))*SUMIFS(81:81,$1:$1,INT(-$N92/30)+1),0)+(-$N92/30-INT(-$N92/30))*SUMIFS(81:81,$1:$1,IF$1+INT(-$N92/30)+1)+(INT(-$N92/30)+1--$N92/30)*SUMIFS(81:81,$1:$1,IF$1+INT(-$N92/30))))</f>
        <v>0</v>
      </c>
      <c r="IG92" s="40">
        <f>IF(IG$7="",0,IF(IG$1=MAX($1:$1),$R81-SUM($T92:IF92),IF(IG$1=1,SUMIFS(81:81,$1:$1,"&gt;="&amp;1,$1:$1,"&lt;="&amp;INT(-$N92/30))+(-$N92/30-INT(-$N92/30))*SUMIFS(81:81,$1:$1,INT(-$N92/30)+1),0)+(-$N92/30-INT(-$N92/30))*SUMIFS(81:81,$1:$1,IG$1+INT(-$N92/30)+1)+(INT(-$N92/30)+1--$N92/30)*SUMIFS(81:81,$1:$1,IG$1+INT(-$N92/30))))</f>
        <v>0</v>
      </c>
      <c r="IH92" s="40">
        <f>IF(IH$7="",0,IF(IH$1=MAX($1:$1),$R81-SUM($T92:IG92),IF(IH$1=1,SUMIFS(81:81,$1:$1,"&gt;="&amp;1,$1:$1,"&lt;="&amp;INT(-$N92/30))+(-$N92/30-INT(-$N92/30))*SUMIFS(81:81,$1:$1,INT(-$N92/30)+1),0)+(-$N92/30-INT(-$N92/30))*SUMIFS(81:81,$1:$1,IH$1+INT(-$N92/30)+1)+(INT(-$N92/30)+1--$N92/30)*SUMIFS(81:81,$1:$1,IH$1+INT(-$N92/30))))</f>
        <v>0</v>
      </c>
      <c r="II92" s="40">
        <f>IF(II$7="",0,IF(II$1=MAX($1:$1),$R81-SUM($T92:IH92),IF(II$1=1,SUMIFS(81:81,$1:$1,"&gt;="&amp;1,$1:$1,"&lt;="&amp;INT(-$N92/30))+(-$N92/30-INT(-$N92/30))*SUMIFS(81:81,$1:$1,INT(-$N92/30)+1),0)+(-$N92/30-INT(-$N92/30))*SUMIFS(81:81,$1:$1,II$1+INT(-$N92/30)+1)+(INT(-$N92/30)+1--$N92/30)*SUMIFS(81:81,$1:$1,II$1+INT(-$N92/30))))</f>
        <v>0</v>
      </c>
      <c r="IJ92" s="40">
        <f>IF(IJ$7="",0,IF(IJ$1=MAX($1:$1),$R81-SUM($T92:II92),IF(IJ$1=1,SUMIFS(81:81,$1:$1,"&gt;="&amp;1,$1:$1,"&lt;="&amp;INT(-$N92/30))+(-$N92/30-INT(-$N92/30))*SUMIFS(81:81,$1:$1,INT(-$N92/30)+1),0)+(-$N92/30-INT(-$N92/30))*SUMIFS(81:81,$1:$1,IJ$1+INT(-$N92/30)+1)+(INT(-$N92/30)+1--$N92/30)*SUMIFS(81:81,$1:$1,IJ$1+INT(-$N92/30))))</f>
        <v>0</v>
      </c>
      <c r="IK92" s="40">
        <f>IF(IK$7="",0,IF(IK$1=MAX($1:$1),$R81-SUM($T92:IJ92),IF(IK$1=1,SUMIFS(81:81,$1:$1,"&gt;="&amp;1,$1:$1,"&lt;="&amp;INT(-$N92/30))+(-$N92/30-INT(-$N92/30))*SUMIFS(81:81,$1:$1,INT(-$N92/30)+1),0)+(-$N92/30-INT(-$N92/30))*SUMIFS(81:81,$1:$1,IK$1+INT(-$N92/30)+1)+(INT(-$N92/30)+1--$N92/30)*SUMIFS(81:81,$1:$1,IK$1+INT(-$N92/30))))</f>
        <v>0</v>
      </c>
      <c r="IL92" s="40">
        <f>IF(IL$7="",0,IF(IL$1=MAX($1:$1),$R81-SUM($T92:IK92),IF(IL$1=1,SUMIFS(81:81,$1:$1,"&gt;="&amp;1,$1:$1,"&lt;="&amp;INT(-$N92/30))+(-$N92/30-INT(-$N92/30))*SUMIFS(81:81,$1:$1,INT(-$N92/30)+1),0)+(-$N92/30-INT(-$N92/30))*SUMIFS(81:81,$1:$1,IL$1+INT(-$N92/30)+1)+(INT(-$N92/30)+1--$N92/30)*SUMIFS(81:81,$1:$1,IL$1+INT(-$N92/30))))</f>
        <v>0</v>
      </c>
      <c r="IM92" s="40">
        <f>IF(IM$7="",0,IF(IM$1=MAX($1:$1),$R81-SUM($T92:IL92),IF(IM$1=1,SUMIFS(81:81,$1:$1,"&gt;="&amp;1,$1:$1,"&lt;="&amp;INT(-$N92/30))+(-$N92/30-INT(-$N92/30))*SUMIFS(81:81,$1:$1,INT(-$N92/30)+1),0)+(-$N92/30-INT(-$N92/30))*SUMIFS(81:81,$1:$1,IM$1+INT(-$N92/30)+1)+(INT(-$N92/30)+1--$N92/30)*SUMIFS(81:81,$1:$1,IM$1+INT(-$N92/30))))</f>
        <v>0</v>
      </c>
      <c r="IN92" s="40">
        <f>IF(IN$7="",0,IF(IN$1=MAX($1:$1),$R81-SUM($T92:IM92),IF(IN$1=1,SUMIFS(81:81,$1:$1,"&gt;="&amp;1,$1:$1,"&lt;="&amp;INT(-$N92/30))+(-$N92/30-INT(-$N92/30))*SUMIFS(81:81,$1:$1,INT(-$N92/30)+1),0)+(-$N92/30-INT(-$N92/30))*SUMIFS(81:81,$1:$1,IN$1+INT(-$N92/30)+1)+(INT(-$N92/30)+1--$N92/30)*SUMIFS(81:81,$1:$1,IN$1+INT(-$N92/30))))</f>
        <v>0</v>
      </c>
      <c r="IO92" s="40">
        <f>IF(IO$7="",0,IF(IO$1=MAX($1:$1),$R81-SUM($T92:IN92),IF(IO$1=1,SUMIFS(81:81,$1:$1,"&gt;="&amp;1,$1:$1,"&lt;="&amp;INT(-$N92/30))+(-$N92/30-INT(-$N92/30))*SUMIFS(81:81,$1:$1,INT(-$N92/30)+1),0)+(-$N92/30-INT(-$N92/30))*SUMIFS(81:81,$1:$1,IO$1+INT(-$N92/30)+1)+(INT(-$N92/30)+1--$N92/30)*SUMIFS(81:81,$1:$1,IO$1+INT(-$N92/30))))</f>
        <v>0</v>
      </c>
      <c r="IP92" s="40">
        <f>IF(IP$7="",0,IF(IP$1=MAX($1:$1),$R81-SUM($T92:IO92),IF(IP$1=1,SUMIFS(81:81,$1:$1,"&gt;="&amp;1,$1:$1,"&lt;="&amp;INT(-$N92/30))+(-$N92/30-INT(-$N92/30))*SUMIFS(81:81,$1:$1,INT(-$N92/30)+1),0)+(-$N92/30-INT(-$N92/30))*SUMIFS(81:81,$1:$1,IP$1+INT(-$N92/30)+1)+(INT(-$N92/30)+1--$N92/30)*SUMIFS(81:81,$1:$1,IP$1+INT(-$N92/30))))</f>
        <v>0</v>
      </c>
      <c r="IQ92" s="40">
        <f>IF(IQ$7="",0,IF(IQ$1=MAX($1:$1),$R81-SUM($T92:IP92),IF(IQ$1=1,SUMIFS(81:81,$1:$1,"&gt;="&amp;1,$1:$1,"&lt;="&amp;INT(-$N92/30))+(-$N92/30-INT(-$N92/30))*SUMIFS(81:81,$1:$1,INT(-$N92/30)+1),0)+(-$N92/30-INT(-$N92/30))*SUMIFS(81:81,$1:$1,IQ$1+INT(-$N92/30)+1)+(INT(-$N92/30)+1--$N92/30)*SUMIFS(81:81,$1:$1,IQ$1+INT(-$N92/30))))</f>
        <v>0</v>
      </c>
      <c r="IR92" s="40">
        <f>IF(IR$7="",0,IF(IR$1=MAX($1:$1),$R81-SUM($T92:IQ92),IF(IR$1=1,SUMIFS(81:81,$1:$1,"&gt;="&amp;1,$1:$1,"&lt;="&amp;INT(-$N92/30))+(-$N92/30-INT(-$N92/30))*SUMIFS(81:81,$1:$1,INT(-$N92/30)+1),0)+(-$N92/30-INT(-$N92/30))*SUMIFS(81:81,$1:$1,IR$1+INT(-$N92/30)+1)+(INT(-$N92/30)+1--$N92/30)*SUMIFS(81:81,$1:$1,IR$1+INT(-$N92/30))))</f>
        <v>0</v>
      </c>
      <c r="IS92" s="40">
        <f>IF(IS$7="",0,IF(IS$1=MAX($1:$1),$R81-SUM($T92:IR92),IF(IS$1=1,SUMIFS(81:81,$1:$1,"&gt;="&amp;1,$1:$1,"&lt;="&amp;INT(-$N92/30))+(-$N92/30-INT(-$N92/30))*SUMIFS(81:81,$1:$1,INT(-$N92/30)+1),0)+(-$N92/30-INT(-$N92/30))*SUMIFS(81:81,$1:$1,IS$1+INT(-$N92/30)+1)+(INT(-$N92/30)+1--$N92/30)*SUMIFS(81:81,$1:$1,IS$1+INT(-$N92/30))))</f>
        <v>0</v>
      </c>
      <c r="IT92" s="40">
        <f>IF(IT$7="",0,IF(IT$1=MAX($1:$1),$R81-SUM($T92:IS92),IF(IT$1=1,SUMIFS(81:81,$1:$1,"&gt;="&amp;1,$1:$1,"&lt;="&amp;INT(-$N92/30))+(-$N92/30-INT(-$N92/30))*SUMIFS(81:81,$1:$1,INT(-$N92/30)+1),0)+(-$N92/30-INT(-$N92/30))*SUMIFS(81:81,$1:$1,IT$1+INT(-$N92/30)+1)+(INT(-$N92/30)+1--$N92/30)*SUMIFS(81:81,$1:$1,IT$1+INT(-$N92/30))))</f>
        <v>0</v>
      </c>
      <c r="IU92" s="40">
        <f>IF(IU$7="",0,IF(IU$1=MAX($1:$1),$R81-SUM($T92:IT92),IF(IU$1=1,SUMIFS(81:81,$1:$1,"&gt;="&amp;1,$1:$1,"&lt;="&amp;INT(-$N92/30))+(-$N92/30-INT(-$N92/30))*SUMIFS(81:81,$1:$1,INT(-$N92/30)+1),0)+(-$N92/30-INT(-$N92/30))*SUMIFS(81:81,$1:$1,IU$1+INT(-$N92/30)+1)+(INT(-$N92/30)+1--$N92/30)*SUMIFS(81:81,$1:$1,IU$1+INT(-$N92/30))))</f>
        <v>0</v>
      </c>
      <c r="IV92" s="40">
        <f>IF(IV$7="",0,IF(IV$1=MAX($1:$1),$R81-SUM($T92:IU92),IF(IV$1=1,SUMIFS(81:81,$1:$1,"&gt;="&amp;1,$1:$1,"&lt;="&amp;INT(-$N92/30))+(-$N92/30-INT(-$N92/30))*SUMIFS(81:81,$1:$1,INT(-$N92/30)+1),0)+(-$N92/30-INT(-$N92/30))*SUMIFS(81:81,$1:$1,IV$1+INT(-$N92/30)+1)+(INT(-$N92/30)+1--$N92/30)*SUMIFS(81:81,$1:$1,IV$1+INT(-$N92/30))))</f>
        <v>0</v>
      </c>
      <c r="IW92" s="40">
        <f>IF(IW$7="",0,IF(IW$1=MAX($1:$1),$R81-SUM($T92:IV92),IF(IW$1=1,SUMIFS(81:81,$1:$1,"&gt;="&amp;1,$1:$1,"&lt;="&amp;INT(-$N92/30))+(-$N92/30-INT(-$N92/30))*SUMIFS(81:81,$1:$1,INT(-$N92/30)+1),0)+(-$N92/30-INT(-$N92/30))*SUMIFS(81:81,$1:$1,IW$1+INT(-$N92/30)+1)+(INT(-$N92/30)+1--$N92/30)*SUMIFS(81:81,$1:$1,IW$1+INT(-$N92/30))))</f>
        <v>0</v>
      </c>
      <c r="IX92" s="40">
        <f>IF(IX$7="",0,IF(IX$1=MAX($1:$1),$R81-SUM($T92:IW92),IF(IX$1=1,SUMIFS(81:81,$1:$1,"&gt;="&amp;1,$1:$1,"&lt;="&amp;INT(-$N92/30))+(-$N92/30-INT(-$N92/30))*SUMIFS(81:81,$1:$1,INT(-$N92/30)+1),0)+(-$N92/30-INT(-$N92/30))*SUMIFS(81:81,$1:$1,IX$1+INT(-$N92/30)+1)+(INT(-$N92/30)+1--$N92/30)*SUMIFS(81:81,$1:$1,IX$1+INT(-$N92/30))))</f>
        <v>0</v>
      </c>
      <c r="IY92" s="40">
        <f>IF(IY$7="",0,IF(IY$1=MAX($1:$1),$R81-SUM($T92:IX92),IF(IY$1=1,SUMIFS(81:81,$1:$1,"&gt;="&amp;1,$1:$1,"&lt;="&amp;INT(-$N92/30))+(-$N92/30-INT(-$N92/30))*SUMIFS(81:81,$1:$1,INT(-$N92/30)+1),0)+(-$N92/30-INT(-$N92/30))*SUMIFS(81:81,$1:$1,IY$1+INT(-$N92/30)+1)+(INT(-$N92/30)+1--$N92/30)*SUMIFS(81:81,$1:$1,IY$1+INT(-$N92/30))))</f>
        <v>0</v>
      </c>
      <c r="IZ92" s="40">
        <f>IF(IZ$7="",0,IF(IZ$1=MAX($1:$1),$R81-SUM($T92:IY92),IF(IZ$1=1,SUMIFS(81:81,$1:$1,"&gt;="&amp;1,$1:$1,"&lt;="&amp;INT(-$N92/30))+(-$N92/30-INT(-$N92/30))*SUMIFS(81:81,$1:$1,INT(-$N92/30)+1),0)+(-$N92/30-INT(-$N92/30))*SUMIFS(81:81,$1:$1,IZ$1+INT(-$N92/30)+1)+(INT(-$N92/30)+1--$N92/30)*SUMIFS(81:81,$1:$1,IZ$1+INT(-$N92/30))))</f>
        <v>0</v>
      </c>
      <c r="JA92" s="40">
        <f>IF(JA$7="",0,IF(JA$1=MAX($1:$1),$R81-SUM($T92:IZ92),IF(JA$1=1,SUMIFS(81:81,$1:$1,"&gt;="&amp;1,$1:$1,"&lt;="&amp;INT(-$N92/30))+(-$N92/30-INT(-$N92/30))*SUMIFS(81:81,$1:$1,INT(-$N92/30)+1),0)+(-$N92/30-INT(-$N92/30))*SUMIFS(81:81,$1:$1,JA$1+INT(-$N92/30)+1)+(INT(-$N92/30)+1--$N92/30)*SUMIFS(81:81,$1:$1,JA$1+INT(-$N92/30))))</f>
        <v>0</v>
      </c>
      <c r="JB92" s="40">
        <f>IF(JB$7="",0,IF(JB$1=MAX($1:$1),$R81-SUM($T92:JA92),IF(JB$1=1,SUMIFS(81:81,$1:$1,"&gt;="&amp;1,$1:$1,"&lt;="&amp;INT(-$N92/30))+(-$N92/30-INT(-$N92/30))*SUMIFS(81:81,$1:$1,INT(-$N92/30)+1),0)+(-$N92/30-INT(-$N92/30))*SUMIFS(81:81,$1:$1,JB$1+INT(-$N92/30)+1)+(INT(-$N92/30)+1--$N92/30)*SUMIFS(81:81,$1:$1,JB$1+INT(-$N92/30))))</f>
        <v>0</v>
      </c>
      <c r="JC92" s="40">
        <f>IF(JC$7="",0,IF(JC$1=MAX($1:$1),$R81-SUM($T92:JB92),IF(JC$1=1,SUMIFS(81:81,$1:$1,"&gt;="&amp;1,$1:$1,"&lt;="&amp;INT(-$N92/30))+(-$N92/30-INT(-$N92/30))*SUMIFS(81:81,$1:$1,INT(-$N92/30)+1),0)+(-$N92/30-INT(-$N92/30))*SUMIFS(81:81,$1:$1,JC$1+INT(-$N92/30)+1)+(INT(-$N92/30)+1--$N92/30)*SUMIFS(81:81,$1:$1,JC$1+INT(-$N92/30))))</f>
        <v>0</v>
      </c>
      <c r="JD92" s="40">
        <f>IF(JD$7="",0,IF(JD$1=MAX($1:$1),$R81-SUM($T92:JC92),IF(JD$1=1,SUMIFS(81:81,$1:$1,"&gt;="&amp;1,$1:$1,"&lt;="&amp;INT(-$N92/30))+(-$N92/30-INT(-$N92/30))*SUMIFS(81:81,$1:$1,INT(-$N92/30)+1),0)+(-$N92/30-INT(-$N92/30))*SUMIFS(81:81,$1:$1,JD$1+INT(-$N92/30)+1)+(INT(-$N92/30)+1--$N92/30)*SUMIFS(81:81,$1:$1,JD$1+INT(-$N92/30))))</f>
        <v>0</v>
      </c>
      <c r="JE92" s="40">
        <f>IF(JE$7="",0,IF(JE$1=MAX($1:$1),$R81-SUM($T92:JD92),IF(JE$1=1,SUMIFS(81:81,$1:$1,"&gt;="&amp;1,$1:$1,"&lt;="&amp;INT(-$N92/30))+(-$N92/30-INT(-$N92/30))*SUMIFS(81:81,$1:$1,INT(-$N92/30)+1),0)+(-$N92/30-INT(-$N92/30))*SUMIFS(81:81,$1:$1,JE$1+INT(-$N92/30)+1)+(INT(-$N92/30)+1--$N92/30)*SUMIFS(81:81,$1:$1,JE$1+INT(-$N92/30))))</f>
        <v>0</v>
      </c>
      <c r="JF92" s="40">
        <f>IF(JF$7="",0,IF(JF$1=MAX($1:$1),$R81-SUM($T92:JE92),IF(JF$1=1,SUMIFS(81:81,$1:$1,"&gt;="&amp;1,$1:$1,"&lt;="&amp;INT(-$N92/30))+(-$N92/30-INT(-$N92/30))*SUMIFS(81:81,$1:$1,INT(-$N92/30)+1),0)+(-$N92/30-INT(-$N92/30))*SUMIFS(81:81,$1:$1,JF$1+INT(-$N92/30)+1)+(INT(-$N92/30)+1--$N92/30)*SUMIFS(81:81,$1:$1,JF$1+INT(-$N92/30))))</f>
        <v>0</v>
      </c>
      <c r="JG92" s="40">
        <f>IF(JG$7="",0,IF(JG$1=MAX($1:$1),$R81-SUM($T92:JF92),IF(JG$1=1,SUMIFS(81:81,$1:$1,"&gt;="&amp;1,$1:$1,"&lt;="&amp;INT(-$N92/30))+(-$N92/30-INT(-$N92/30))*SUMIFS(81:81,$1:$1,INT(-$N92/30)+1),0)+(-$N92/30-INT(-$N92/30))*SUMIFS(81:81,$1:$1,JG$1+INT(-$N92/30)+1)+(INT(-$N92/30)+1--$N92/30)*SUMIFS(81:81,$1:$1,JG$1+INT(-$N92/30))))</f>
        <v>0</v>
      </c>
      <c r="JH92" s="40">
        <f>IF(JH$7="",0,IF(JH$1=MAX($1:$1),$R81-SUM($T92:JG92),IF(JH$1=1,SUMIFS(81:81,$1:$1,"&gt;="&amp;1,$1:$1,"&lt;="&amp;INT(-$N92/30))+(-$N92/30-INT(-$N92/30))*SUMIFS(81:81,$1:$1,INT(-$N92/30)+1),0)+(-$N92/30-INT(-$N92/30))*SUMIFS(81:81,$1:$1,JH$1+INT(-$N92/30)+1)+(INT(-$N92/30)+1--$N92/30)*SUMIFS(81:81,$1:$1,JH$1+INT(-$N92/30))))</f>
        <v>0</v>
      </c>
      <c r="JI92" s="40">
        <f>IF(JI$7="",0,IF(JI$1=MAX($1:$1),$R81-SUM($T92:JH92),IF(JI$1=1,SUMIFS(81:81,$1:$1,"&gt;="&amp;1,$1:$1,"&lt;="&amp;INT(-$N92/30))+(-$N92/30-INT(-$N92/30))*SUMIFS(81:81,$1:$1,INT(-$N92/30)+1),0)+(-$N92/30-INT(-$N92/30))*SUMIFS(81:81,$1:$1,JI$1+INT(-$N92/30)+1)+(INT(-$N92/30)+1--$N92/30)*SUMIFS(81:81,$1:$1,JI$1+INT(-$N92/30))))</f>
        <v>0</v>
      </c>
      <c r="JJ92" s="40">
        <f>IF(JJ$7="",0,IF(JJ$1=MAX($1:$1),$R81-SUM($T92:JI92),IF(JJ$1=1,SUMIFS(81:81,$1:$1,"&gt;="&amp;1,$1:$1,"&lt;="&amp;INT(-$N92/30))+(-$N92/30-INT(-$N92/30))*SUMIFS(81:81,$1:$1,INT(-$N92/30)+1),0)+(-$N92/30-INT(-$N92/30))*SUMIFS(81:81,$1:$1,JJ$1+INT(-$N92/30)+1)+(INT(-$N92/30)+1--$N92/30)*SUMIFS(81:81,$1:$1,JJ$1+INT(-$N92/30))))</f>
        <v>0</v>
      </c>
      <c r="JK92" s="40">
        <f>IF(JK$7="",0,IF(JK$1=MAX($1:$1),$R81-SUM($T92:JJ92),IF(JK$1=1,SUMIFS(81:81,$1:$1,"&gt;="&amp;1,$1:$1,"&lt;="&amp;INT(-$N92/30))+(-$N92/30-INT(-$N92/30))*SUMIFS(81:81,$1:$1,INT(-$N92/30)+1),0)+(-$N92/30-INT(-$N92/30))*SUMIFS(81:81,$1:$1,JK$1+INT(-$N92/30)+1)+(INT(-$N92/30)+1--$N92/30)*SUMIFS(81:81,$1:$1,JK$1+INT(-$N92/30))))</f>
        <v>0</v>
      </c>
      <c r="JL92" s="40">
        <f>IF(JL$7="",0,IF(JL$1=MAX($1:$1),$R81-SUM($T92:JK92),IF(JL$1=1,SUMIFS(81:81,$1:$1,"&gt;="&amp;1,$1:$1,"&lt;="&amp;INT(-$N92/30))+(-$N92/30-INT(-$N92/30))*SUMIFS(81:81,$1:$1,INT(-$N92/30)+1),0)+(-$N92/30-INT(-$N92/30))*SUMIFS(81:81,$1:$1,JL$1+INT(-$N92/30)+1)+(INT(-$N92/30)+1--$N92/30)*SUMIFS(81:81,$1:$1,JL$1+INT(-$N92/30))))</f>
        <v>0</v>
      </c>
      <c r="JM92" s="40">
        <f>IF(JM$7="",0,IF(JM$1=MAX($1:$1),$R81-SUM($T92:JL92),IF(JM$1=1,SUMIFS(81:81,$1:$1,"&gt;="&amp;1,$1:$1,"&lt;="&amp;INT(-$N92/30))+(-$N92/30-INT(-$N92/30))*SUMIFS(81:81,$1:$1,INT(-$N92/30)+1),0)+(-$N92/30-INT(-$N92/30))*SUMIFS(81:81,$1:$1,JM$1+INT(-$N92/30)+1)+(INT(-$N92/30)+1--$N92/30)*SUMIFS(81:81,$1:$1,JM$1+INT(-$N92/30))))</f>
        <v>0</v>
      </c>
      <c r="JN92" s="40">
        <f>IF(JN$7="",0,IF(JN$1=MAX($1:$1),$R81-SUM($T92:JM92),IF(JN$1=1,SUMIFS(81:81,$1:$1,"&gt;="&amp;1,$1:$1,"&lt;="&amp;INT(-$N92/30))+(-$N92/30-INT(-$N92/30))*SUMIFS(81:81,$1:$1,INT(-$N92/30)+1),0)+(-$N92/30-INT(-$N92/30))*SUMIFS(81:81,$1:$1,JN$1+INT(-$N92/30)+1)+(INT(-$N92/30)+1--$N92/30)*SUMIFS(81:81,$1:$1,JN$1+INT(-$N92/30))))</f>
        <v>0</v>
      </c>
      <c r="JO92" s="40">
        <f>IF(JO$7="",0,IF(JO$1=MAX($1:$1),$R81-SUM($T92:JN92),IF(JO$1=1,SUMIFS(81:81,$1:$1,"&gt;="&amp;1,$1:$1,"&lt;="&amp;INT(-$N92/30))+(-$N92/30-INT(-$N92/30))*SUMIFS(81:81,$1:$1,INT(-$N92/30)+1),0)+(-$N92/30-INT(-$N92/30))*SUMIFS(81:81,$1:$1,JO$1+INT(-$N92/30)+1)+(INT(-$N92/30)+1--$N92/30)*SUMIFS(81:81,$1:$1,JO$1+INT(-$N92/30))))</f>
        <v>0</v>
      </c>
      <c r="JP92" s="40">
        <f>IF(JP$7="",0,IF(JP$1=MAX($1:$1),$R81-SUM($T92:JO92),IF(JP$1=1,SUMIFS(81:81,$1:$1,"&gt;="&amp;1,$1:$1,"&lt;="&amp;INT(-$N92/30))+(-$N92/30-INT(-$N92/30))*SUMIFS(81:81,$1:$1,INT(-$N92/30)+1),0)+(-$N92/30-INT(-$N92/30))*SUMIFS(81:81,$1:$1,JP$1+INT(-$N92/30)+1)+(INT(-$N92/30)+1--$N92/30)*SUMIFS(81:81,$1:$1,JP$1+INT(-$N92/30))))</f>
        <v>0</v>
      </c>
      <c r="JQ92" s="40">
        <f>IF(JQ$7="",0,IF(JQ$1=MAX($1:$1),$R81-SUM($T92:JP92),IF(JQ$1=1,SUMIFS(81:81,$1:$1,"&gt;="&amp;1,$1:$1,"&lt;="&amp;INT(-$N92/30))+(-$N92/30-INT(-$N92/30))*SUMIFS(81:81,$1:$1,INT(-$N92/30)+1),0)+(-$N92/30-INT(-$N92/30))*SUMIFS(81:81,$1:$1,JQ$1+INT(-$N92/30)+1)+(INT(-$N92/30)+1--$N92/30)*SUMIFS(81:81,$1:$1,JQ$1+INT(-$N92/30))))</f>
        <v>0</v>
      </c>
      <c r="JR92" s="40">
        <f>IF(JR$7="",0,IF(JR$1=MAX($1:$1),$R81-SUM($T92:JQ92),IF(JR$1=1,SUMIFS(81:81,$1:$1,"&gt;="&amp;1,$1:$1,"&lt;="&amp;INT(-$N92/30))+(-$N92/30-INT(-$N92/30))*SUMIFS(81:81,$1:$1,INT(-$N92/30)+1),0)+(-$N92/30-INT(-$N92/30))*SUMIFS(81:81,$1:$1,JR$1+INT(-$N92/30)+1)+(INT(-$N92/30)+1--$N92/30)*SUMIFS(81:81,$1:$1,JR$1+INT(-$N92/30))))</f>
        <v>0</v>
      </c>
      <c r="JS92" s="40">
        <f>IF(JS$7="",0,IF(JS$1=MAX($1:$1),$R81-SUM($T92:JR92),IF(JS$1=1,SUMIFS(81:81,$1:$1,"&gt;="&amp;1,$1:$1,"&lt;="&amp;INT(-$N92/30))+(-$N92/30-INT(-$N92/30))*SUMIFS(81:81,$1:$1,INT(-$N92/30)+1),0)+(-$N92/30-INT(-$N92/30))*SUMIFS(81:81,$1:$1,JS$1+INT(-$N92/30)+1)+(INT(-$N92/30)+1--$N92/30)*SUMIFS(81:81,$1:$1,JS$1+INT(-$N92/30))))</f>
        <v>0</v>
      </c>
      <c r="JT92" s="40">
        <f>IF(JT$7="",0,IF(JT$1=MAX($1:$1),$R81-SUM($T92:JS92),IF(JT$1=1,SUMIFS(81:81,$1:$1,"&gt;="&amp;1,$1:$1,"&lt;="&amp;INT(-$N92/30))+(-$N92/30-INT(-$N92/30))*SUMIFS(81:81,$1:$1,INT(-$N92/30)+1),0)+(-$N92/30-INT(-$N92/30))*SUMIFS(81:81,$1:$1,JT$1+INT(-$N92/30)+1)+(INT(-$N92/30)+1--$N92/30)*SUMIFS(81:81,$1:$1,JT$1+INT(-$N92/30))))</f>
        <v>0</v>
      </c>
      <c r="JU92" s="40">
        <f>IF(JU$7="",0,IF(JU$1=MAX($1:$1),$R81-SUM($T92:JT92),IF(JU$1=1,SUMIFS(81:81,$1:$1,"&gt;="&amp;1,$1:$1,"&lt;="&amp;INT(-$N92/30))+(-$N92/30-INT(-$N92/30))*SUMIFS(81:81,$1:$1,INT(-$N92/30)+1),0)+(-$N92/30-INT(-$N92/30))*SUMIFS(81:81,$1:$1,JU$1+INT(-$N92/30)+1)+(INT(-$N92/30)+1--$N92/30)*SUMIFS(81:81,$1:$1,JU$1+INT(-$N92/30))))</f>
        <v>0</v>
      </c>
      <c r="JV92" s="40">
        <f>IF(JV$7="",0,IF(JV$1=MAX($1:$1),$R81-SUM($T92:JU92),IF(JV$1=1,SUMIFS(81:81,$1:$1,"&gt;="&amp;1,$1:$1,"&lt;="&amp;INT(-$N92/30))+(-$N92/30-INT(-$N92/30))*SUMIFS(81:81,$1:$1,INT(-$N92/30)+1),0)+(-$N92/30-INT(-$N92/30))*SUMIFS(81:81,$1:$1,JV$1+INT(-$N92/30)+1)+(INT(-$N92/30)+1--$N92/30)*SUMIFS(81:81,$1:$1,JV$1+INT(-$N92/30))))</f>
        <v>0</v>
      </c>
      <c r="JW92" s="40">
        <f>IF(JW$7="",0,IF(JW$1=MAX($1:$1),$R81-SUM($T92:JV92),IF(JW$1=1,SUMIFS(81:81,$1:$1,"&gt;="&amp;1,$1:$1,"&lt;="&amp;INT(-$N92/30))+(-$N92/30-INT(-$N92/30))*SUMIFS(81:81,$1:$1,INT(-$N92/30)+1),0)+(-$N92/30-INT(-$N92/30))*SUMIFS(81:81,$1:$1,JW$1+INT(-$N92/30)+1)+(INT(-$N92/30)+1--$N92/30)*SUMIFS(81:81,$1:$1,JW$1+INT(-$N92/30))))</f>
        <v>0</v>
      </c>
      <c r="JX92" s="40">
        <f>IF(JX$7="",0,IF(JX$1=MAX($1:$1),$R81-SUM($T92:JW92),IF(JX$1=1,SUMIFS(81:81,$1:$1,"&gt;="&amp;1,$1:$1,"&lt;="&amp;INT(-$N92/30))+(-$N92/30-INT(-$N92/30))*SUMIFS(81:81,$1:$1,INT(-$N92/30)+1),0)+(-$N92/30-INT(-$N92/30))*SUMIFS(81:81,$1:$1,JX$1+INT(-$N92/30)+1)+(INT(-$N92/30)+1--$N92/30)*SUMIFS(81:81,$1:$1,JX$1+INT(-$N92/30))))</f>
        <v>0</v>
      </c>
      <c r="JY92" s="40">
        <f>IF(JY$7="",0,IF(JY$1=MAX($1:$1),$R81-SUM($T92:JX92),IF(JY$1=1,SUMIFS(81:81,$1:$1,"&gt;="&amp;1,$1:$1,"&lt;="&amp;INT(-$N92/30))+(-$N92/30-INT(-$N92/30))*SUMIFS(81:81,$1:$1,INT(-$N92/30)+1),0)+(-$N92/30-INT(-$N92/30))*SUMIFS(81:81,$1:$1,JY$1+INT(-$N92/30)+1)+(INT(-$N92/30)+1--$N92/30)*SUMIFS(81:81,$1:$1,JY$1+INT(-$N92/30))))</f>
        <v>0</v>
      </c>
      <c r="JZ92" s="40">
        <f>IF(JZ$7="",0,IF(JZ$1=MAX($1:$1),$R81-SUM($T92:JY92),IF(JZ$1=1,SUMIFS(81:81,$1:$1,"&gt;="&amp;1,$1:$1,"&lt;="&amp;INT(-$N92/30))+(-$N92/30-INT(-$N92/30))*SUMIFS(81:81,$1:$1,INT(-$N92/30)+1),0)+(-$N92/30-INT(-$N92/30))*SUMIFS(81:81,$1:$1,JZ$1+INT(-$N92/30)+1)+(INT(-$N92/30)+1--$N92/30)*SUMIFS(81:81,$1:$1,JZ$1+INT(-$N92/30))))</f>
        <v>0</v>
      </c>
      <c r="KA92" s="40">
        <f>IF(KA$7="",0,IF(KA$1=MAX($1:$1),$R81-SUM($T92:JZ92),IF(KA$1=1,SUMIFS(81:81,$1:$1,"&gt;="&amp;1,$1:$1,"&lt;="&amp;INT(-$N92/30))+(-$N92/30-INT(-$N92/30))*SUMIFS(81:81,$1:$1,INT(-$N92/30)+1),0)+(-$N92/30-INT(-$N92/30))*SUMIFS(81:81,$1:$1,KA$1+INT(-$N92/30)+1)+(INT(-$N92/30)+1--$N92/30)*SUMIFS(81:81,$1:$1,KA$1+INT(-$N92/30))))</f>
        <v>0</v>
      </c>
      <c r="KB92" s="40">
        <f>IF(KB$7="",0,IF(KB$1=MAX($1:$1),$R81-SUM($T92:KA92),IF(KB$1=1,SUMIFS(81:81,$1:$1,"&gt;="&amp;1,$1:$1,"&lt;="&amp;INT(-$N92/30))+(-$N92/30-INT(-$N92/30))*SUMIFS(81:81,$1:$1,INT(-$N92/30)+1),0)+(-$N92/30-INT(-$N92/30))*SUMIFS(81:81,$1:$1,KB$1+INT(-$N92/30)+1)+(INT(-$N92/30)+1--$N92/30)*SUMIFS(81:81,$1:$1,KB$1+INT(-$N92/30))))</f>
        <v>0</v>
      </c>
      <c r="KC92" s="40">
        <f>IF(KC$7="",0,IF(KC$1=MAX($1:$1),$R81-SUM($T92:KB92),IF(KC$1=1,SUMIFS(81:81,$1:$1,"&gt;="&amp;1,$1:$1,"&lt;="&amp;INT(-$N92/30))+(-$N92/30-INT(-$N92/30))*SUMIFS(81:81,$1:$1,INT(-$N92/30)+1),0)+(-$N92/30-INT(-$N92/30))*SUMIFS(81:81,$1:$1,KC$1+INT(-$N92/30)+1)+(INT(-$N92/30)+1--$N92/30)*SUMIFS(81:81,$1:$1,KC$1+INT(-$N92/30))))</f>
        <v>0</v>
      </c>
      <c r="KD92" s="40">
        <f>IF(KD$7="",0,IF(KD$1=MAX($1:$1),$R81-SUM($T92:KC92),IF(KD$1=1,SUMIFS(81:81,$1:$1,"&gt;="&amp;1,$1:$1,"&lt;="&amp;INT(-$N92/30))+(-$N92/30-INT(-$N92/30))*SUMIFS(81:81,$1:$1,INT(-$N92/30)+1),0)+(-$N92/30-INT(-$N92/30))*SUMIFS(81:81,$1:$1,KD$1+INT(-$N92/30)+1)+(INT(-$N92/30)+1--$N92/30)*SUMIFS(81:81,$1:$1,KD$1+INT(-$N92/30))))</f>
        <v>0</v>
      </c>
      <c r="KE92" s="40">
        <f>IF(KE$7="",0,IF(KE$1=MAX($1:$1),$R81-SUM($T92:KD92),IF(KE$1=1,SUMIFS(81:81,$1:$1,"&gt;="&amp;1,$1:$1,"&lt;="&amp;INT(-$N92/30))+(-$N92/30-INT(-$N92/30))*SUMIFS(81:81,$1:$1,INT(-$N92/30)+1),0)+(-$N92/30-INT(-$N92/30))*SUMIFS(81:81,$1:$1,KE$1+INT(-$N92/30)+1)+(INT(-$N92/30)+1--$N92/30)*SUMIFS(81:81,$1:$1,KE$1+INT(-$N92/30))))</f>
        <v>0</v>
      </c>
      <c r="KF92" s="40">
        <f>IF(KF$7="",0,IF(KF$1=MAX($1:$1),$R81-SUM($T92:KE92),IF(KF$1=1,SUMIFS(81:81,$1:$1,"&gt;="&amp;1,$1:$1,"&lt;="&amp;INT(-$N92/30))+(-$N92/30-INT(-$N92/30))*SUMIFS(81:81,$1:$1,INT(-$N92/30)+1),0)+(-$N92/30-INT(-$N92/30))*SUMIFS(81:81,$1:$1,KF$1+INT(-$N92/30)+1)+(INT(-$N92/30)+1--$N92/30)*SUMIFS(81:81,$1:$1,KF$1+INT(-$N92/30))))</f>
        <v>0</v>
      </c>
      <c r="KG92" s="40">
        <f>IF(KG$7="",0,IF(KG$1=MAX($1:$1),$R81-SUM($T92:KF92),IF(KG$1=1,SUMIFS(81:81,$1:$1,"&gt;="&amp;1,$1:$1,"&lt;="&amp;INT(-$N92/30))+(-$N92/30-INT(-$N92/30))*SUMIFS(81:81,$1:$1,INT(-$N92/30)+1),0)+(-$N92/30-INT(-$N92/30))*SUMIFS(81:81,$1:$1,KG$1+INT(-$N92/30)+1)+(INT(-$N92/30)+1--$N92/30)*SUMIFS(81:81,$1:$1,KG$1+INT(-$N92/30))))</f>
        <v>0</v>
      </c>
      <c r="KH92" s="40">
        <f>IF(KH$7="",0,IF(KH$1=MAX($1:$1),$R81-SUM($T92:KG92),IF(KH$1=1,SUMIFS(81:81,$1:$1,"&gt;="&amp;1,$1:$1,"&lt;="&amp;INT(-$N92/30))+(-$N92/30-INT(-$N92/30))*SUMIFS(81:81,$1:$1,INT(-$N92/30)+1),0)+(-$N92/30-INT(-$N92/30))*SUMIFS(81:81,$1:$1,KH$1+INT(-$N92/30)+1)+(INT(-$N92/30)+1--$N92/30)*SUMIFS(81:81,$1:$1,KH$1+INT(-$N92/30))))</f>
        <v>0</v>
      </c>
      <c r="KI92" s="40">
        <f>IF(KI$7="",0,IF(KI$1=MAX($1:$1),$R81-SUM($T92:KH92),IF(KI$1=1,SUMIFS(81:81,$1:$1,"&gt;="&amp;1,$1:$1,"&lt;="&amp;INT(-$N92/30))+(-$N92/30-INT(-$N92/30))*SUMIFS(81:81,$1:$1,INT(-$N92/30)+1),0)+(-$N92/30-INT(-$N92/30))*SUMIFS(81:81,$1:$1,KI$1+INT(-$N92/30)+1)+(INT(-$N92/30)+1--$N92/30)*SUMIFS(81:81,$1:$1,KI$1+INT(-$N92/30))))</f>
        <v>0</v>
      </c>
      <c r="KJ92" s="40">
        <f>IF(KJ$7="",0,IF(KJ$1=MAX($1:$1),$R81-SUM($T92:KI92),IF(KJ$1=1,SUMIFS(81:81,$1:$1,"&gt;="&amp;1,$1:$1,"&lt;="&amp;INT(-$N92/30))+(-$N92/30-INT(-$N92/30))*SUMIFS(81:81,$1:$1,INT(-$N92/30)+1),0)+(-$N92/30-INT(-$N92/30))*SUMIFS(81:81,$1:$1,KJ$1+INT(-$N92/30)+1)+(INT(-$N92/30)+1--$N92/30)*SUMIFS(81:81,$1:$1,KJ$1+INT(-$N92/30))))</f>
        <v>0</v>
      </c>
      <c r="KK92" s="40">
        <f>IF(KK$7="",0,IF(KK$1=MAX($1:$1),$R81-SUM($T92:KJ92),IF(KK$1=1,SUMIFS(81:81,$1:$1,"&gt;="&amp;1,$1:$1,"&lt;="&amp;INT(-$N92/30))+(-$N92/30-INT(-$N92/30))*SUMIFS(81:81,$1:$1,INT(-$N92/30)+1),0)+(-$N92/30-INT(-$N92/30))*SUMIFS(81:81,$1:$1,KK$1+INT(-$N92/30)+1)+(INT(-$N92/30)+1--$N92/30)*SUMIFS(81:81,$1:$1,KK$1+INT(-$N92/30))))</f>
        <v>0</v>
      </c>
      <c r="KL92" s="40">
        <f>IF(KL$7="",0,IF(KL$1=MAX($1:$1),$R81-SUM($T92:KK92),IF(KL$1=1,SUMIFS(81:81,$1:$1,"&gt;="&amp;1,$1:$1,"&lt;="&amp;INT(-$N92/30))+(-$N92/30-INT(-$N92/30))*SUMIFS(81:81,$1:$1,INT(-$N92/30)+1),0)+(-$N92/30-INT(-$N92/30))*SUMIFS(81:81,$1:$1,KL$1+INT(-$N92/30)+1)+(INT(-$N92/30)+1--$N92/30)*SUMIFS(81:81,$1:$1,KL$1+INT(-$N92/30))))</f>
        <v>0</v>
      </c>
      <c r="KM92" s="40">
        <f>IF(KM$7="",0,IF(KM$1=MAX($1:$1),$R81-SUM($T92:KL92),IF(KM$1=1,SUMIFS(81:81,$1:$1,"&gt;="&amp;1,$1:$1,"&lt;="&amp;INT(-$N92/30))+(-$N92/30-INT(-$N92/30))*SUMIFS(81:81,$1:$1,INT(-$N92/30)+1),0)+(-$N92/30-INT(-$N92/30))*SUMIFS(81:81,$1:$1,KM$1+INT(-$N92/30)+1)+(INT(-$N92/30)+1--$N92/30)*SUMIFS(81:81,$1:$1,KM$1+INT(-$N92/30))))</f>
        <v>0</v>
      </c>
      <c r="KN92" s="40">
        <f>IF(KN$7="",0,IF(KN$1=MAX($1:$1),$R81-SUM($T92:KM92),IF(KN$1=1,SUMIFS(81:81,$1:$1,"&gt;="&amp;1,$1:$1,"&lt;="&amp;INT(-$N92/30))+(-$N92/30-INT(-$N92/30))*SUMIFS(81:81,$1:$1,INT(-$N92/30)+1),0)+(-$N92/30-INT(-$N92/30))*SUMIFS(81:81,$1:$1,KN$1+INT(-$N92/30)+1)+(INT(-$N92/30)+1--$N92/30)*SUMIFS(81:81,$1:$1,KN$1+INT(-$N92/30))))</f>
        <v>0</v>
      </c>
      <c r="KO92" s="40">
        <f>IF(KO$7="",0,IF(KO$1=MAX($1:$1),$R81-SUM($T92:KN92),IF(KO$1=1,SUMIFS(81:81,$1:$1,"&gt;="&amp;1,$1:$1,"&lt;="&amp;INT(-$N92/30))+(-$N92/30-INT(-$N92/30))*SUMIFS(81:81,$1:$1,INT(-$N92/30)+1),0)+(-$N92/30-INT(-$N92/30))*SUMIFS(81:81,$1:$1,KO$1+INT(-$N92/30)+1)+(INT(-$N92/30)+1--$N92/30)*SUMIFS(81:81,$1:$1,KO$1+INT(-$N92/30))))</f>
        <v>0</v>
      </c>
      <c r="KP92" s="40">
        <f>IF(KP$7="",0,IF(KP$1=MAX($1:$1),$R81-SUM($T92:KO92),IF(KP$1=1,SUMIFS(81:81,$1:$1,"&gt;="&amp;1,$1:$1,"&lt;="&amp;INT(-$N92/30))+(-$N92/30-INT(-$N92/30))*SUMIFS(81:81,$1:$1,INT(-$N92/30)+1),0)+(-$N92/30-INT(-$N92/30))*SUMIFS(81:81,$1:$1,KP$1+INT(-$N92/30)+1)+(INT(-$N92/30)+1--$N92/30)*SUMIFS(81:81,$1:$1,KP$1+INT(-$N92/30))))</f>
        <v>0</v>
      </c>
      <c r="KQ92" s="40">
        <f>IF(KQ$7="",0,IF(KQ$1=MAX($1:$1),$R81-SUM($T92:KP92),IF(KQ$1=1,SUMIFS(81:81,$1:$1,"&gt;="&amp;1,$1:$1,"&lt;="&amp;INT(-$N92/30))+(-$N92/30-INT(-$N92/30))*SUMIFS(81:81,$1:$1,INT(-$N92/30)+1),0)+(-$N92/30-INT(-$N92/30))*SUMIFS(81:81,$1:$1,KQ$1+INT(-$N92/30)+1)+(INT(-$N92/30)+1--$N92/30)*SUMIFS(81:81,$1:$1,KQ$1+INT(-$N92/30))))</f>
        <v>0</v>
      </c>
      <c r="KR92" s="40">
        <f>IF(KR$7="",0,IF(KR$1=MAX($1:$1),$R81-SUM($T92:KQ92),IF(KR$1=1,SUMIFS(81:81,$1:$1,"&gt;="&amp;1,$1:$1,"&lt;="&amp;INT(-$N92/30))+(-$N92/30-INT(-$N92/30))*SUMIFS(81:81,$1:$1,INT(-$N92/30)+1),0)+(-$N92/30-INT(-$N92/30))*SUMIFS(81:81,$1:$1,KR$1+INT(-$N92/30)+1)+(INT(-$N92/30)+1--$N92/30)*SUMIFS(81:81,$1:$1,KR$1+INT(-$N92/30))))</f>
        <v>0</v>
      </c>
      <c r="KS92" s="40">
        <f>IF(KS$7="",0,IF(KS$1=MAX($1:$1),$R81-SUM($T92:KR92),IF(KS$1=1,SUMIFS(81:81,$1:$1,"&gt;="&amp;1,$1:$1,"&lt;="&amp;INT(-$N92/30))+(-$N92/30-INT(-$N92/30))*SUMIFS(81:81,$1:$1,INT(-$N92/30)+1),0)+(-$N92/30-INT(-$N92/30))*SUMIFS(81:81,$1:$1,KS$1+INT(-$N92/30)+1)+(INT(-$N92/30)+1--$N92/30)*SUMIFS(81:81,$1:$1,KS$1+INT(-$N92/30))))</f>
        <v>0</v>
      </c>
      <c r="KT92" s="40">
        <f>IF(KT$7="",0,IF(KT$1=MAX($1:$1),$R81-SUM($T92:KS92),IF(KT$1=1,SUMIFS(81:81,$1:$1,"&gt;="&amp;1,$1:$1,"&lt;="&amp;INT(-$N92/30))+(-$N92/30-INT(-$N92/30))*SUMIFS(81:81,$1:$1,INT(-$N92/30)+1),0)+(-$N92/30-INT(-$N92/30))*SUMIFS(81:81,$1:$1,KT$1+INT(-$N92/30)+1)+(INT(-$N92/30)+1--$N92/30)*SUMIFS(81:81,$1:$1,KT$1+INT(-$N92/30))))</f>
        <v>0</v>
      </c>
      <c r="KU92" s="40">
        <f>IF(KU$7="",0,IF(KU$1=MAX($1:$1),$R81-SUM($T92:KT92),IF(KU$1=1,SUMIFS(81:81,$1:$1,"&gt;="&amp;1,$1:$1,"&lt;="&amp;INT(-$N92/30))+(-$N92/30-INT(-$N92/30))*SUMIFS(81:81,$1:$1,INT(-$N92/30)+1),0)+(-$N92/30-INT(-$N92/30))*SUMIFS(81:81,$1:$1,KU$1+INT(-$N92/30)+1)+(INT(-$N92/30)+1--$N92/30)*SUMIFS(81:81,$1:$1,KU$1+INT(-$N92/30))))</f>
        <v>0</v>
      </c>
      <c r="KV92" s="40">
        <f>IF(KV$7="",0,IF(KV$1=MAX($1:$1),$R81-SUM($T92:KU92),IF(KV$1=1,SUMIFS(81:81,$1:$1,"&gt;="&amp;1,$1:$1,"&lt;="&amp;INT(-$N92/30))+(-$N92/30-INT(-$N92/30))*SUMIFS(81:81,$1:$1,INT(-$N92/30)+1),0)+(-$N92/30-INT(-$N92/30))*SUMIFS(81:81,$1:$1,KV$1+INT(-$N92/30)+1)+(INT(-$N92/30)+1--$N92/30)*SUMIFS(81:81,$1:$1,KV$1+INT(-$N92/30))))</f>
        <v>0</v>
      </c>
      <c r="KW92" s="1"/>
      <c r="KX92" s="1"/>
    </row>
    <row r="93" spans="1:310" ht="4.05" customHeight="1" x14ac:dyDescent="0.25">
      <c r="A93" s="1"/>
      <c r="B93" s="79"/>
      <c r="C93" s="79"/>
      <c r="D93" s="79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4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ht="4.05" customHeight="1" x14ac:dyDescent="0.25">
      <c r="A94" s="1"/>
      <c r="B94" s="79"/>
      <c r="C94" s="79"/>
      <c r="D94" s="79"/>
      <c r="E94" s="9"/>
      <c r="F94" s="1"/>
      <c r="G94" s="1"/>
      <c r="H94" s="11"/>
      <c r="I94" s="1"/>
      <c r="J94" s="1"/>
      <c r="K94" s="9"/>
      <c r="L94" s="1"/>
      <c r="M94" s="5"/>
      <c r="N94" s="9"/>
      <c r="O94" s="19"/>
      <c r="P94" s="1"/>
      <c r="Q94" s="1"/>
      <c r="R94" s="4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56" customFormat="1" ht="12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4"/>
      <c r="N95" s="53" t="s">
        <v>9</v>
      </c>
      <c r="O95" s="54"/>
      <c r="P95" s="53"/>
      <c r="Q95" s="53"/>
      <c r="R95" s="55">
        <f>R90-SUM(R91:R93)</f>
        <v>0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</row>
    <row r="96" spans="1:310" ht="4.95" customHeight="1" x14ac:dyDescent="0.25">
      <c r="A96" s="1"/>
      <c r="B96" s="79"/>
      <c r="C96" s="79"/>
      <c r="D96" s="79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4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4" customFormat="1" x14ac:dyDescent="0.25">
      <c r="A97" s="3"/>
      <c r="B97" s="80"/>
      <c r="C97" s="80"/>
      <c r="D97" s="80"/>
      <c r="E97" s="42" t="str">
        <f>kpi!$E$26</f>
        <v>количество заключенных договоров/окрытых магазинов</v>
      </c>
      <c r="F97" s="3"/>
      <c r="G97" s="3"/>
      <c r="H97" s="39" t="str">
        <f>IF(OR($E97="",$E97=0),"",INDEX(kpi!$I:$I,SUMIFS(kpi!$A:$A,kpi!$E:$E,$E97)))</f>
        <v>клиенты</v>
      </c>
      <c r="I97" s="3"/>
      <c r="J97" s="3"/>
      <c r="K97" s="42" t="s">
        <v>7</v>
      </c>
      <c r="L97" s="3"/>
      <c r="M97" s="5"/>
      <c r="N97" s="44"/>
      <c r="O97" s="19"/>
      <c r="P97" s="3"/>
      <c r="Q97" s="3"/>
      <c r="R97" s="44">
        <f t="shared" ref="R97:R99" si="76">SUMIFS($T97:$KW97,$T$1:$KW$1,"&gt;="&amp;1,$T$1:$KW$1,"&lt;="&amp;MAX($1:$1))</f>
        <v>750</v>
      </c>
      <c r="S97" s="3"/>
      <c r="T97" s="3"/>
      <c r="U97" s="41">
        <f>IF(U$7="",0,U11)</f>
        <v>15</v>
      </c>
      <c r="V97" s="41">
        <f t="shared" ref="V97:CG97" si="77">IF(V$7="",0,V11)</f>
        <v>16.25</v>
      </c>
      <c r="W97" s="41">
        <f t="shared" si="77"/>
        <v>17.5</v>
      </c>
      <c r="X97" s="41">
        <f t="shared" si="77"/>
        <v>18.75</v>
      </c>
      <c r="Y97" s="41">
        <f t="shared" si="77"/>
        <v>20</v>
      </c>
      <c r="Z97" s="41">
        <f t="shared" si="77"/>
        <v>21.25</v>
      </c>
      <c r="AA97" s="41">
        <f t="shared" si="77"/>
        <v>22.5</v>
      </c>
      <c r="AB97" s="41">
        <f t="shared" si="77"/>
        <v>23.75</v>
      </c>
      <c r="AC97" s="41">
        <f t="shared" si="77"/>
        <v>25</v>
      </c>
      <c r="AD97" s="41">
        <f t="shared" si="77"/>
        <v>26.25</v>
      </c>
      <c r="AE97" s="41">
        <f t="shared" si="77"/>
        <v>27.5</v>
      </c>
      <c r="AF97" s="41">
        <f t="shared" si="77"/>
        <v>28.75</v>
      </c>
      <c r="AG97" s="41">
        <f t="shared" si="77"/>
        <v>30</v>
      </c>
      <c r="AH97" s="41">
        <f t="shared" si="77"/>
        <v>31.25</v>
      </c>
      <c r="AI97" s="41">
        <f t="shared" si="77"/>
        <v>32.5</v>
      </c>
      <c r="AJ97" s="41">
        <f t="shared" si="77"/>
        <v>33.75</v>
      </c>
      <c r="AK97" s="41">
        <f t="shared" si="77"/>
        <v>35</v>
      </c>
      <c r="AL97" s="41">
        <f t="shared" si="77"/>
        <v>36.25</v>
      </c>
      <c r="AM97" s="41">
        <f t="shared" si="77"/>
        <v>37.5</v>
      </c>
      <c r="AN97" s="41">
        <f t="shared" si="77"/>
        <v>38.75</v>
      </c>
      <c r="AO97" s="41">
        <f t="shared" si="77"/>
        <v>40</v>
      </c>
      <c r="AP97" s="41">
        <f t="shared" si="77"/>
        <v>41.25</v>
      </c>
      <c r="AQ97" s="41">
        <f t="shared" si="77"/>
        <v>42.5</v>
      </c>
      <c r="AR97" s="41">
        <f t="shared" si="77"/>
        <v>43.75</v>
      </c>
      <c r="AS97" s="41">
        <f t="shared" si="77"/>
        <v>45</v>
      </c>
      <c r="AT97" s="41">
        <f t="shared" si="77"/>
        <v>0</v>
      </c>
      <c r="AU97" s="41">
        <f t="shared" si="77"/>
        <v>0</v>
      </c>
      <c r="AV97" s="41">
        <f t="shared" si="77"/>
        <v>0</v>
      </c>
      <c r="AW97" s="41">
        <f t="shared" si="77"/>
        <v>0</v>
      </c>
      <c r="AX97" s="41">
        <f t="shared" si="77"/>
        <v>0</v>
      </c>
      <c r="AY97" s="41">
        <f t="shared" si="77"/>
        <v>0</v>
      </c>
      <c r="AZ97" s="41">
        <f t="shared" si="77"/>
        <v>0</v>
      </c>
      <c r="BA97" s="41">
        <f t="shared" si="77"/>
        <v>0</v>
      </c>
      <c r="BB97" s="41">
        <f t="shared" si="77"/>
        <v>0</v>
      </c>
      <c r="BC97" s="41">
        <f t="shared" si="77"/>
        <v>0</v>
      </c>
      <c r="BD97" s="41">
        <f t="shared" si="77"/>
        <v>0</v>
      </c>
      <c r="BE97" s="41">
        <f t="shared" si="77"/>
        <v>0</v>
      </c>
      <c r="BF97" s="41">
        <f t="shared" si="77"/>
        <v>0</v>
      </c>
      <c r="BG97" s="41">
        <f t="shared" si="77"/>
        <v>0</v>
      </c>
      <c r="BH97" s="41">
        <f t="shared" si="77"/>
        <v>0</v>
      </c>
      <c r="BI97" s="41">
        <f t="shared" si="77"/>
        <v>0</v>
      </c>
      <c r="BJ97" s="41">
        <f t="shared" si="77"/>
        <v>0</v>
      </c>
      <c r="BK97" s="41">
        <f t="shared" si="77"/>
        <v>0</v>
      </c>
      <c r="BL97" s="41">
        <f t="shared" si="77"/>
        <v>0</v>
      </c>
      <c r="BM97" s="41">
        <f t="shared" si="77"/>
        <v>0</v>
      </c>
      <c r="BN97" s="41">
        <f t="shared" si="77"/>
        <v>0</v>
      </c>
      <c r="BO97" s="41">
        <f t="shared" si="77"/>
        <v>0</v>
      </c>
      <c r="BP97" s="41">
        <f t="shared" si="77"/>
        <v>0</v>
      </c>
      <c r="BQ97" s="41">
        <f t="shared" si="77"/>
        <v>0</v>
      </c>
      <c r="BR97" s="41">
        <f t="shared" si="77"/>
        <v>0</v>
      </c>
      <c r="BS97" s="41">
        <f t="shared" si="77"/>
        <v>0</v>
      </c>
      <c r="BT97" s="41">
        <f t="shared" si="77"/>
        <v>0</v>
      </c>
      <c r="BU97" s="41">
        <f t="shared" si="77"/>
        <v>0</v>
      </c>
      <c r="BV97" s="41">
        <f t="shared" si="77"/>
        <v>0</v>
      </c>
      <c r="BW97" s="41">
        <f t="shared" si="77"/>
        <v>0</v>
      </c>
      <c r="BX97" s="41">
        <f t="shared" si="77"/>
        <v>0</v>
      </c>
      <c r="BY97" s="41">
        <f t="shared" si="77"/>
        <v>0</v>
      </c>
      <c r="BZ97" s="41">
        <f t="shared" si="77"/>
        <v>0</v>
      </c>
      <c r="CA97" s="41">
        <f t="shared" si="77"/>
        <v>0</v>
      </c>
      <c r="CB97" s="41">
        <f t="shared" si="77"/>
        <v>0</v>
      </c>
      <c r="CC97" s="41">
        <f t="shared" si="77"/>
        <v>0</v>
      </c>
      <c r="CD97" s="41">
        <f t="shared" si="77"/>
        <v>0</v>
      </c>
      <c r="CE97" s="41">
        <f t="shared" si="77"/>
        <v>0</v>
      </c>
      <c r="CF97" s="41">
        <f t="shared" si="77"/>
        <v>0</v>
      </c>
      <c r="CG97" s="41">
        <f t="shared" si="77"/>
        <v>0</v>
      </c>
      <c r="CH97" s="41">
        <f t="shared" ref="CH97:ES97" si="78">IF(CH$7="",0,CH11)</f>
        <v>0</v>
      </c>
      <c r="CI97" s="41">
        <f t="shared" si="78"/>
        <v>0</v>
      </c>
      <c r="CJ97" s="41">
        <f t="shared" si="78"/>
        <v>0</v>
      </c>
      <c r="CK97" s="41">
        <f t="shared" si="78"/>
        <v>0</v>
      </c>
      <c r="CL97" s="41">
        <f t="shared" si="78"/>
        <v>0</v>
      </c>
      <c r="CM97" s="41">
        <f t="shared" si="78"/>
        <v>0</v>
      </c>
      <c r="CN97" s="41">
        <f t="shared" si="78"/>
        <v>0</v>
      </c>
      <c r="CO97" s="41">
        <f t="shared" si="78"/>
        <v>0</v>
      </c>
      <c r="CP97" s="41">
        <f t="shared" si="78"/>
        <v>0</v>
      </c>
      <c r="CQ97" s="41">
        <f t="shared" si="78"/>
        <v>0</v>
      </c>
      <c r="CR97" s="41">
        <f t="shared" si="78"/>
        <v>0</v>
      </c>
      <c r="CS97" s="41">
        <f t="shared" si="78"/>
        <v>0</v>
      </c>
      <c r="CT97" s="41">
        <f t="shared" si="78"/>
        <v>0</v>
      </c>
      <c r="CU97" s="41">
        <f t="shared" si="78"/>
        <v>0</v>
      </c>
      <c r="CV97" s="41">
        <f t="shared" si="78"/>
        <v>0</v>
      </c>
      <c r="CW97" s="41">
        <f t="shared" si="78"/>
        <v>0</v>
      </c>
      <c r="CX97" s="41">
        <f t="shared" si="78"/>
        <v>0</v>
      </c>
      <c r="CY97" s="41">
        <f t="shared" si="78"/>
        <v>0</v>
      </c>
      <c r="CZ97" s="41">
        <f t="shared" si="78"/>
        <v>0</v>
      </c>
      <c r="DA97" s="41">
        <f t="shared" si="78"/>
        <v>0</v>
      </c>
      <c r="DB97" s="41">
        <f t="shared" si="78"/>
        <v>0</v>
      </c>
      <c r="DC97" s="41">
        <f t="shared" si="78"/>
        <v>0</v>
      </c>
      <c r="DD97" s="41">
        <f t="shared" si="78"/>
        <v>0</v>
      </c>
      <c r="DE97" s="41">
        <f t="shared" si="78"/>
        <v>0</v>
      </c>
      <c r="DF97" s="41">
        <f t="shared" si="78"/>
        <v>0</v>
      </c>
      <c r="DG97" s="41">
        <f t="shared" si="78"/>
        <v>0</v>
      </c>
      <c r="DH97" s="41">
        <f t="shared" si="78"/>
        <v>0</v>
      </c>
      <c r="DI97" s="41">
        <f t="shared" si="78"/>
        <v>0</v>
      </c>
      <c r="DJ97" s="41">
        <f t="shared" si="78"/>
        <v>0</v>
      </c>
      <c r="DK97" s="41">
        <f t="shared" si="78"/>
        <v>0</v>
      </c>
      <c r="DL97" s="41">
        <f t="shared" si="78"/>
        <v>0</v>
      </c>
      <c r="DM97" s="41">
        <f t="shared" si="78"/>
        <v>0</v>
      </c>
      <c r="DN97" s="41">
        <f t="shared" si="78"/>
        <v>0</v>
      </c>
      <c r="DO97" s="41">
        <f t="shared" si="78"/>
        <v>0</v>
      </c>
      <c r="DP97" s="41">
        <f t="shared" si="78"/>
        <v>0</v>
      </c>
      <c r="DQ97" s="41">
        <f t="shared" si="78"/>
        <v>0</v>
      </c>
      <c r="DR97" s="41">
        <f t="shared" si="78"/>
        <v>0</v>
      </c>
      <c r="DS97" s="41">
        <f t="shared" si="78"/>
        <v>0</v>
      </c>
      <c r="DT97" s="41">
        <f t="shared" si="78"/>
        <v>0</v>
      </c>
      <c r="DU97" s="41">
        <f t="shared" si="78"/>
        <v>0</v>
      </c>
      <c r="DV97" s="41">
        <f t="shared" si="78"/>
        <v>0</v>
      </c>
      <c r="DW97" s="41">
        <f t="shared" si="78"/>
        <v>0</v>
      </c>
      <c r="DX97" s="41">
        <f t="shared" si="78"/>
        <v>0</v>
      </c>
      <c r="DY97" s="41">
        <f t="shared" si="78"/>
        <v>0</v>
      </c>
      <c r="DZ97" s="41">
        <f t="shared" si="78"/>
        <v>0</v>
      </c>
      <c r="EA97" s="41">
        <f t="shared" si="78"/>
        <v>0</v>
      </c>
      <c r="EB97" s="41">
        <f t="shared" si="78"/>
        <v>0</v>
      </c>
      <c r="EC97" s="41">
        <f t="shared" si="78"/>
        <v>0</v>
      </c>
      <c r="ED97" s="41">
        <f t="shared" si="78"/>
        <v>0</v>
      </c>
      <c r="EE97" s="41">
        <f t="shared" si="78"/>
        <v>0</v>
      </c>
      <c r="EF97" s="41">
        <f t="shared" si="78"/>
        <v>0</v>
      </c>
      <c r="EG97" s="41">
        <f t="shared" si="78"/>
        <v>0</v>
      </c>
      <c r="EH97" s="41">
        <f t="shared" si="78"/>
        <v>0</v>
      </c>
      <c r="EI97" s="41">
        <f t="shared" si="78"/>
        <v>0</v>
      </c>
      <c r="EJ97" s="41">
        <f t="shared" si="78"/>
        <v>0</v>
      </c>
      <c r="EK97" s="41">
        <f t="shared" si="78"/>
        <v>0</v>
      </c>
      <c r="EL97" s="41">
        <f t="shared" si="78"/>
        <v>0</v>
      </c>
      <c r="EM97" s="41">
        <f t="shared" si="78"/>
        <v>0</v>
      </c>
      <c r="EN97" s="41">
        <f t="shared" si="78"/>
        <v>0</v>
      </c>
      <c r="EO97" s="41">
        <f t="shared" si="78"/>
        <v>0</v>
      </c>
      <c r="EP97" s="41">
        <f t="shared" si="78"/>
        <v>0</v>
      </c>
      <c r="EQ97" s="41">
        <f t="shared" si="78"/>
        <v>0</v>
      </c>
      <c r="ER97" s="41">
        <f t="shared" si="78"/>
        <v>0</v>
      </c>
      <c r="ES97" s="41">
        <f t="shared" si="78"/>
        <v>0</v>
      </c>
      <c r="ET97" s="41">
        <f t="shared" ref="ET97:HE97" si="79">IF(ET$7="",0,ET11)</f>
        <v>0</v>
      </c>
      <c r="EU97" s="41">
        <f t="shared" si="79"/>
        <v>0</v>
      </c>
      <c r="EV97" s="41">
        <f t="shared" si="79"/>
        <v>0</v>
      </c>
      <c r="EW97" s="41">
        <f t="shared" si="79"/>
        <v>0</v>
      </c>
      <c r="EX97" s="41">
        <f t="shared" si="79"/>
        <v>0</v>
      </c>
      <c r="EY97" s="41">
        <f t="shared" si="79"/>
        <v>0</v>
      </c>
      <c r="EZ97" s="41">
        <f t="shared" si="79"/>
        <v>0</v>
      </c>
      <c r="FA97" s="41">
        <f t="shared" si="79"/>
        <v>0</v>
      </c>
      <c r="FB97" s="41">
        <f t="shared" si="79"/>
        <v>0</v>
      </c>
      <c r="FC97" s="41">
        <f t="shared" si="79"/>
        <v>0</v>
      </c>
      <c r="FD97" s="41">
        <f t="shared" si="79"/>
        <v>0</v>
      </c>
      <c r="FE97" s="41">
        <f t="shared" si="79"/>
        <v>0</v>
      </c>
      <c r="FF97" s="41">
        <f t="shared" si="79"/>
        <v>0</v>
      </c>
      <c r="FG97" s="41">
        <f t="shared" si="79"/>
        <v>0</v>
      </c>
      <c r="FH97" s="41">
        <f t="shared" si="79"/>
        <v>0</v>
      </c>
      <c r="FI97" s="41">
        <f t="shared" si="79"/>
        <v>0</v>
      </c>
      <c r="FJ97" s="41">
        <f t="shared" si="79"/>
        <v>0</v>
      </c>
      <c r="FK97" s="41">
        <f t="shared" si="79"/>
        <v>0</v>
      </c>
      <c r="FL97" s="41">
        <f t="shared" si="79"/>
        <v>0</v>
      </c>
      <c r="FM97" s="41">
        <f t="shared" si="79"/>
        <v>0</v>
      </c>
      <c r="FN97" s="41">
        <f t="shared" si="79"/>
        <v>0</v>
      </c>
      <c r="FO97" s="41">
        <f t="shared" si="79"/>
        <v>0</v>
      </c>
      <c r="FP97" s="41">
        <f t="shared" si="79"/>
        <v>0</v>
      </c>
      <c r="FQ97" s="41">
        <f t="shared" si="79"/>
        <v>0</v>
      </c>
      <c r="FR97" s="41">
        <f t="shared" si="79"/>
        <v>0</v>
      </c>
      <c r="FS97" s="41">
        <f t="shared" si="79"/>
        <v>0</v>
      </c>
      <c r="FT97" s="41">
        <f t="shared" si="79"/>
        <v>0</v>
      </c>
      <c r="FU97" s="41">
        <f t="shared" si="79"/>
        <v>0</v>
      </c>
      <c r="FV97" s="41">
        <f t="shared" si="79"/>
        <v>0</v>
      </c>
      <c r="FW97" s="41">
        <f t="shared" si="79"/>
        <v>0</v>
      </c>
      <c r="FX97" s="41">
        <f t="shared" si="79"/>
        <v>0</v>
      </c>
      <c r="FY97" s="41">
        <f t="shared" si="79"/>
        <v>0</v>
      </c>
      <c r="FZ97" s="41">
        <f t="shared" si="79"/>
        <v>0</v>
      </c>
      <c r="GA97" s="41">
        <f t="shared" si="79"/>
        <v>0</v>
      </c>
      <c r="GB97" s="41">
        <f t="shared" si="79"/>
        <v>0</v>
      </c>
      <c r="GC97" s="41">
        <f t="shared" si="79"/>
        <v>0</v>
      </c>
      <c r="GD97" s="41">
        <f t="shared" si="79"/>
        <v>0</v>
      </c>
      <c r="GE97" s="41">
        <f t="shared" si="79"/>
        <v>0</v>
      </c>
      <c r="GF97" s="41">
        <f t="shared" si="79"/>
        <v>0</v>
      </c>
      <c r="GG97" s="41">
        <f t="shared" si="79"/>
        <v>0</v>
      </c>
      <c r="GH97" s="41">
        <f t="shared" si="79"/>
        <v>0</v>
      </c>
      <c r="GI97" s="41">
        <f t="shared" si="79"/>
        <v>0</v>
      </c>
      <c r="GJ97" s="41">
        <f t="shared" si="79"/>
        <v>0</v>
      </c>
      <c r="GK97" s="41">
        <f t="shared" si="79"/>
        <v>0</v>
      </c>
      <c r="GL97" s="41">
        <f t="shared" si="79"/>
        <v>0</v>
      </c>
      <c r="GM97" s="41">
        <f t="shared" si="79"/>
        <v>0</v>
      </c>
      <c r="GN97" s="41">
        <f t="shared" si="79"/>
        <v>0</v>
      </c>
      <c r="GO97" s="41">
        <f t="shared" si="79"/>
        <v>0</v>
      </c>
      <c r="GP97" s="41">
        <f t="shared" si="79"/>
        <v>0</v>
      </c>
      <c r="GQ97" s="41">
        <f t="shared" si="79"/>
        <v>0</v>
      </c>
      <c r="GR97" s="41">
        <f t="shared" si="79"/>
        <v>0</v>
      </c>
      <c r="GS97" s="41">
        <f t="shared" si="79"/>
        <v>0</v>
      </c>
      <c r="GT97" s="41">
        <f t="shared" si="79"/>
        <v>0</v>
      </c>
      <c r="GU97" s="41">
        <f t="shared" si="79"/>
        <v>0</v>
      </c>
      <c r="GV97" s="41">
        <f t="shared" si="79"/>
        <v>0</v>
      </c>
      <c r="GW97" s="41">
        <f t="shared" si="79"/>
        <v>0</v>
      </c>
      <c r="GX97" s="41">
        <f t="shared" si="79"/>
        <v>0</v>
      </c>
      <c r="GY97" s="41">
        <f t="shared" si="79"/>
        <v>0</v>
      </c>
      <c r="GZ97" s="41">
        <f t="shared" si="79"/>
        <v>0</v>
      </c>
      <c r="HA97" s="41">
        <f t="shared" si="79"/>
        <v>0</v>
      </c>
      <c r="HB97" s="41">
        <f t="shared" si="79"/>
        <v>0</v>
      </c>
      <c r="HC97" s="41">
        <f t="shared" si="79"/>
        <v>0</v>
      </c>
      <c r="HD97" s="41">
        <f t="shared" si="79"/>
        <v>0</v>
      </c>
      <c r="HE97" s="41">
        <f t="shared" si="79"/>
        <v>0</v>
      </c>
      <c r="HF97" s="41">
        <f t="shared" ref="HF97:JQ97" si="80">IF(HF$7="",0,HF11)</f>
        <v>0</v>
      </c>
      <c r="HG97" s="41">
        <f t="shared" si="80"/>
        <v>0</v>
      </c>
      <c r="HH97" s="41">
        <f t="shared" si="80"/>
        <v>0</v>
      </c>
      <c r="HI97" s="41">
        <f t="shared" si="80"/>
        <v>0</v>
      </c>
      <c r="HJ97" s="41">
        <f t="shared" si="80"/>
        <v>0</v>
      </c>
      <c r="HK97" s="41">
        <f t="shared" si="80"/>
        <v>0</v>
      </c>
      <c r="HL97" s="41">
        <f t="shared" si="80"/>
        <v>0</v>
      </c>
      <c r="HM97" s="41">
        <f t="shared" si="80"/>
        <v>0</v>
      </c>
      <c r="HN97" s="41">
        <f t="shared" si="80"/>
        <v>0</v>
      </c>
      <c r="HO97" s="41">
        <f t="shared" si="80"/>
        <v>0</v>
      </c>
      <c r="HP97" s="41">
        <f t="shared" si="80"/>
        <v>0</v>
      </c>
      <c r="HQ97" s="41">
        <f t="shared" si="80"/>
        <v>0</v>
      </c>
      <c r="HR97" s="41">
        <f t="shared" si="80"/>
        <v>0</v>
      </c>
      <c r="HS97" s="41">
        <f t="shared" si="80"/>
        <v>0</v>
      </c>
      <c r="HT97" s="41">
        <f t="shared" si="80"/>
        <v>0</v>
      </c>
      <c r="HU97" s="41">
        <f t="shared" si="80"/>
        <v>0</v>
      </c>
      <c r="HV97" s="41">
        <f t="shared" si="80"/>
        <v>0</v>
      </c>
      <c r="HW97" s="41">
        <f t="shared" si="80"/>
        <v>0</v>
      </c>
      <c r="HX97" s="41">
        <f t="shared" si="80"/>
        <v>0</v>
      </c>
      <c r="HY97" s="41">
        <f t="shared" si="80"/>
        <v>0</v>
      </c>
      <c r="HZ97" s="41">
        <f t="shared" si="80"/>
        <v>0</v>
      </c>
      <c r="IA97" s="41">
        <f t="shared" si="80"/>
        <v>0</v>
      </c>
      <c r="IB97" s="41">
        <f t="shared" si="80"/>
        <v>0</v>
      </c>
      <c r="IC97" s="41">
        <f t="shared" si="80"/>
        <v>0</v>
      </c>
      <c r="ID97" s="41">
        <f t="shared" si="80"/>
        <v>0</v>
      </c>
      <c r="IE97" s="41">
        <f t="shared" si="80"/>
        <v>0</v>
      </c>
      <c r="IF97" s="41">
        <f t="shared" si="80"/>
        <v>0</v>
      </c>
      <c r="IG97" s="41">
        <f t="shared" si="80"/>
        <v>0</v>
      </c>
      <c r="IH97" s="41">
        <f t="shared" si="80"/>
        <v>0</v>
      </c>
      <c r="II97" s="41">
        <f t="shared" si="80"/>
        <v>0</v>
      </c>
      <c r="IJ97" s="41">
        <f t="shared" si="80"/>
        <v>0</v>
      </c>
      <c r="IK97" s="41">
        <f t="shared" si="80"/>
        <v>0</v>
      </c>
      <c r="IL97" s="41">
        <f t="shared" si="80"/>
        <v>0</v>
      </c>
      <c r="IM97" s="41">
        <f t="shared" si="80"/>
        <v>0</v>
      </c>
      <c r="IN97" s="41">
        <f t="shared" si="80"/>
        <v>0</v>
      </c>
      <c r="IO97" s="41">
        <f t="shared" si="80"/>
        <v>0</v>
      </c>
      <c r="IP97" s="41">
        <f t="shared" si="80"/>
        <v>0</v>
      </c>
      <c r="IQ97" s="41">
        <f t="shared" si="80"/>
        <v>0</v>
      </c>
      <c r="IR97" s="41">
        <f t="shared" si="80"/>
        <v>0</v>
      </c>
      <c r="IS97" s="41">
        <f t="shared" si="80"/>
        <v>0</v>
      </c>
      <c r="IT97" s="41">
        <f t="shared" si="80"/>
        <v>0</v>
      </c>
      <c r="IU97" s="41">
        <f t="shared" si="80"/>
        <v>0</v>
      </c>
      <c r="IV97" s="41">
        <f t="shared" si="80"/>
        <v>0</v>
      </c>
      <c r="IW97" s="41">
        <f t="shared" si="80"/>
        <v>0</v>
      </c>
      <c r="IX97" s="41">
        <f t="shared" si="80"/>
        <v>0</v>
      </c>
      <c r="IY97" s="41">
        <f t="shared" si="80"/>
        <v>0</v>
      </c>
      <c r="IZ97" s="41">
        <f t="shared" si="80"/>
        <v>0</v>
      </c>
      <c r="JA97" s="41">
        <f t="shared" si="80"/>
        <v>0</v>
      </c>
      <c r="JB97" s="41">
        <f t="shared" si="80"/>
        <v>0</v>
      </c>
      <c r="JC97" s="41">
        <f t="shared" si="80"/>
        <v>0</v>
      </c>
      <c r="JD97" s="41">
        <f t="shared" si="80"/>
        <v>0</v>
      </c>
      <c r="JE97" s="41">
        <f t="shared" si="80"/>
        <v>0</v>
      </c>
      <c r="JF97" s="41">
        <f t="shared" si="80"/>
        <v>0</v>
      </c>
      <c r="JG97" s="41">
        <f t="shared" si="80"/>
        <v>0</v>
      </c>
      <c r="JH97" s="41">
        <f t="shared" si="80"/>
        <v>0</v>
      </c>
      <c r="JI97" s="41">
        <f t="shared" si="80"/>
        <v>0</v>
      </c>
      <c r="JJ97" s="41">
        <f t="shared" si="80"/>
        <v>0</v>
      </c>
      <c r="JK97" s="41">
        <f t="shared" si="80"/>
        <v>0</v>
      </c>
      <c r="JL97" s="41">
        <f t="shared" si="80"/>
        <v>0</v>
      </c>
      <c r="JM97" s="41">
        <f t="shared" si="80"/>
        <v>0</v>
      </c>
      <c r="JN97" s="41">
        <f t="shared" si="80"/>
        <v>0</v>
      </c>
      <c r="JO97" s="41">
        <f t="shared" si="80"/>
        <v>0</v>
      </c>
      <c r="JP97" s="41">
        <f t="shared" si="80"/>
        <v>0</v>
      </c>
      <c r="JQ97" s="41">
        <f t="shared" si="80"/>
        <v>0</v>
      </c>
      <c r="JR97" s="41">
        <f t="shared" ref="JR97:KV97" si="81">IF(JR$7="",0,JR11)</f>
        <v>0</v>
      </c>
      <c r="JS97" s="41">
        <f t="shared" si="81"/>
        <v>0</v>
      </c>
      <c r="JT97" s="41">
        <f t="shared" si="81"/>
        <v>0</v>
      </c>
      <c r="JU97" s="41">
        <f t="shared" si="81"/>
        <v>0</v>
      </c>
      <c r="JV97" s="41">
        <f t="shared" si="81"/>
        <v>0</v>
      </c>
      <c r="JW97" s="41">
        <f t="shared" si="81"/>
        <v>0</v>
      </c>
      <c r="JX97" s="41">
        <f t="shared" si="81"/>
        <v>0</v>
      </c>
      <c r="JY97" s="41">
        <f t="shared" si="81"/>
        <v>0</v>
      </c>
      <c r="JZ97" s="41">
        <f t="shared" si="81"/>
        <v>0</v>
      </c>
      <c r="KA97" s="41">
        <f t="shared" si="81"/>
        <v>0</v>
      </c>
      <c r="KB97" s="41">
        <f t="shared" si="81"/>
        <v>0</v>
      </c>
      <c r="KC97" s="41">
        <f t="shared" si="81"/>
        <v>0</v>
      </c>
      <c r="KD97" s="41">
        <f t="shared" si="81"/>
        <v>0</v>
      </c>
      <c r="KE97" s="41">
        <f t="shared" si="81"/>
        <v>0</v>
      </c>
      <c r="KF97" s="41">
        <f t="shared" si="81"/>
        <v>0</v>
      </c>
      <c r="KG97" s="41">
        <f t="shared" si="81"/>
        <v>0</v>
      </c>
      <c r="KH97" s="41">
        <f t="shared" si="81"/>
        <v>0</v>
      </c>
      <c r="KI97" s="41">
        <f t="shared" si="81"/>
        <v>0</v>
      </c>
      <c r="KJ97" s="41">
        <f t="shared" si="81"/>
        <v>0</v>
      </c>
      <c r="KK97" s="41">
        <f t="shared" si="81"/>
        <v>0</v>
      </c>
      <c r="KL97" s="41">
        <f t="shared" si="81"/>
        <v>0</v>
      </c>
      <c r="KM97" s="41">
        <f t="shared" si="81"/>
        <v>0</v>
      </c>
      <c r="KN97" s="41">
        <f t="shared" si="81"/>
        <v>0</v>
      </c>
      <c r="KO97" s="41">
        <f t="shared" si="81"/>
        <v>0</v>
      </c>
      <c r="KP97" s="41">
        <f t="shared" si="81"/>
        <v>0</v>
      </c>
      <c r="KQ97" s="41">
        <f t="shared" si="81"/>
        <v>0</v>
      </c>
      <c r="KR97" s="41">
        <f t="shared" si="81"/>
        <v>0</v>
      </c>
      <c r="KS97" s="41">
        <f t="shared" si="81"/>
        <v>0</v>
      </c>
      <c r="KT97" s="41">
        <f t="shared" si="81"/>
        <v>0</v>
      </c>
      <c r="KU97" s="41">
        <f t="shared" si="81"/>
        <v>0</v>
      </c>
      <c r="KV97" s="41">
        <f t="shared" si="81"/>
        <v>0</v>
      </c>
      <c r="KW97" s="3"/>
      <c r="KX97" s="3"/>
    </row>
    <row r="98" spans="1:310" x14ac:dyDescent="0.25">
      <c r="A98" s="1"/>
      <c r="B98" s="79"/>
      <c r="C98" s="79"/>
      <c r="D98" s="79"/>
      <c r="E98" s="43" t="str">
        <f>E97</f>
        <v>количество заключенных договоров/окрытых магазинов</v>
      </c>
      <c r="F98" s="1"/>
      <c r="G98" s="1"/>
      <c r="H98" s="11" t="str">
        <f>H97</f>
        <v>клиенты</v>
      </c>
      <c r="I98" s="1"/>
      <c r="J98" s="1"/>
      <c r="K98" s="43" t="str">
        <f>справочники!$Y$11</f>
        <v>Холодные звонки</v>
      </c>
      <c r="L98" s="1"/>
      <c r="M98" s="5"/>
      <c r="N98" s="45"/>
      <c r="O98" s="19"/>
      <c r="P98" s="1"/>
      <c r="Q98" s="1"/>
      <c r="R98" s="45">
        <f t="shared" si="76"/>
        <v>337.5</v>
      </c>
      <c r="S98" s="1"/>
      <c r="T98" s="1"/>
      <c r="U98" s="40">
        <f>IF(U$7="",0,U$97*условия!$V79)</f>
        <v>6.75</v>
      </c>
      <c r="V98" s="40">
        <f>IF(V$7="",0,V$97*условия!$V79)</f>
        <v>7.3125</v>
      </c>
      <c r="W98" s="40">
        <f>IF(W$7="",0,W$97*условия!$V79)</f>
        <v>7.875</v>
      </c>
      <c r="X98" s="40">
        <f>IF(X$7="",0,X$97*условия!$V79)</f>
        <v>8.4375</v>
      </c>
      <c r="Y98" s="40">
        <f>IF(Y$7="",0,Y$97*условия!$V79)</f>
        <v>9</v>
      </c>
      <c r="Z98" s="40">
        <f>IF(Z$7="",0,Z$97*условия!$V79)</f>
        <v>9.5625</v>
      </c>
      <c r="AA98" s="40">
        <f>IF(AA$7="",0,AA$97*условия!$V79)</f>
        <v>10.125</v>
      </c>
      <c r="AB98" s="40">
        <f>IF(AB$7="",0,AB$97*условия!$V79)</f>
        <v>10.6875</v>
      </c>
      <c r="AC98" s="40">
        <f>IF(AC$7="",0,AC$97*условия!$V79)</f>
        <v>11.25</v>
      </c>
      <c r="AD98" s="40">
        <f>IF(AD$7="",0,AD$97*условия!$V79)</f>
        <v>11.8125</v>
      </c>
      <c r="AE98" s="40">
        <f>IF(AE$7="",0,AE$97*условия!$V79)</f>
        <v>12.375</v>
      </c>
      <c r="AF98" s="40">
        <f>IF(AF$7="",0,AF$97*условия!$V79)</f>
        <v>12.9375</v>
      </c>
      <c r="AG98" s="40">
        <f>IF(AG$7="",0,AG$97*условия!$V79)</f>
        <v>13.5</v>
      </c>
      <c r="AH98" s="40">
        <f>IF(AH$7="",0,AH$97*условия!$V79)</f>
        <v>14.0625</v>
      </c>
      <c r="AI98" s="40">
        <f>IF(AI$7="",0,AI$97*условия!$V79)</f>
        <v>14.625</v>
      </c>
      <c r="AJ98" s="40">
        <f>IF(AJ$7="",0,AJ$97*условия!$V79)</f>
        <v>15.1875</v>
      </c>
      <c r="AK98" s="40">
        <f>IF(AK$7="",0,AK$97*условия!$V79)</f>
        <v>15.75</v>
      </c>
      <c r="AL98" s="40">
        <f>IF(AL$7="",0,AL$97*условия!$V79)</f>
        <v>16.3125</v>
      </c>
      <c r="AM98" s="40">
        <f>IF(AM$7="",0,AM$97*условия!$V79)</f>
        <v>16.875</v>
      </c>
      <c r="AN98" s="40">
        <f>IF(AN$7="",0,AN$97*условия!$V79)</f>
        <v>17.4375</v>
      </c>
      <c r="AO98" s="40">
        <f>IF(AO$7="",0,AO$97*условия!$V79)</f>
        <v>18</v>
      </c>
      <c r="AP98" s="40">
        <f>IF(AP$7="",0,AP$97*условия!$V79)</f>
        <v>18.5625</v>
      </c>
      <c r="AQ98" s="40">
        <f>IF(AQ$7="",0,AQ$97*условия!$V79)</f>
        <v>19.125</v>
      </c>
      <c r="AR98" s="40">
        <f>IF(AR$7="",0,AR$97*условия!$V79)</f>
        <v>19.6875</v>
      </c>
      <c r="AS98" s="40">
        <f>IF(AS$7="",0,AS$97*условия!$V79)</f>
        <v>20.25</v>
      </c>
      <c r="AT98" s="40">
        <f>IF(AT$7="",0,AT$97*условия!$V79)</f>
        <v>0</v>
      </c>
      <c r="AU98" s="40">
        <f>IF(AU$7="",0,AU$97*условия!$V79)</f>
        <v>0</v>
      </c>
      <c r="AV98" s="40">
        <f>IF(AV$7="",0,AV$97*условия!$V79)</f>
        <v>0</v>
      </c>
      <c r="AW98" s="40">
        <f>IF(AW$7="",0,AW$97*условия!$V79)</f>
        <v>0</v>
      </c>
      <c r="AX98" s="40">
        <f>IF(AX$7="",0,AX$97*условия!$V79)</f>
        <v>0</v>
      </c>
      <c r="AY98" s="40">
        <f>IF(AY$7="",0,AY$97*условия!$V79)</f>
        <v>0</v>
      </c>
      <c r="AZ98" s="40">
        <f>IF(AZ$7="",0,AZ$97*условия!$V79)</f>
        <v>0</v>
      </c>
      <c r="BA98" s="40">
        <f>IF(BA$7="",0,BA$97*условия!$V79)</f>
        <v>0</v>
      </c>
      <c r="BB98" s="40">
        <f>IF(BB$7="",0,BB$97*условия!$V79)</f>
        <v>0</v>
      </c>
      <c r="BC98" s="40">
        <f>IF(BC$7="",0,BC$97*условия!$V79)</f>
        <v>0</v>
      </c>
      <c r="BD98" s="40">
        <f>IF(BD$7="",0,BD$97*условия!$V79)</f>
        <v>0</v>
      </c>
      <c r="BE98" s="40">
        <f>IF(BE$7="",0,BE$97*условия!$V79)</f>
        <v>0</v>
      </c>
      <c r="BF98" s="40">
        <f>IF(BF$7="",0,BF$97*условия!$V79)</f>
        <v>0</v>
      </c>
      <c r="BG98" s="40">
        <f>IF(BG$7="",0,BG$97*условия!$V79)</f>
        <v>0</v>
      </c>
      <c r="BH98" s="40">
        <f>IF(BH$7="",0,BH$97*условия!$V79)</f>
        <v>0</v>
      </c>
      <c r="BI98" s="40">
        <f>IF(BI$7="",0,BI$97*условия!$V79)</f>
        <v>0</v>
      </c>
      <c r="BJ98" s="40">
        <f>IF(BJ$7="",0,BJ$97*условия!$V79)</f>
        <v>0</v>
      </c>
      <c r="BK98" s="40">
        <f>IF(BK$7="",0,BK$97*условия!$V79)</f>
        <v>0</v>
      </c>
      <c r="BL98" s="40">
        <f>IF(BL$7="",0,BL$97*условия!$V79)</f>
        <v>0</v>
      </c>
      <c r="BM98" s="40">
        <f>IF(BM$7="",0,BM$97*условия!$V79)</f>
        <v>0</v>
      </c>
      <c r="BN98" s="40">
        <f>IF(BN$7="",0,BN$97*условия!$V79)</f>
        <v>0</v>
      </c>
      <c r="BO98" s="40">
        <f>IF(BO$7="",0,BO$97*условия!$V79)</f>
        <v>0</v>
      </c>
      <c r="BP98" s="40">
        <f>IF(BP$7="",0,BP$97*условия!$V79)</f>
        <v>0</v>
      </c>
      <c r="BQ98" s="40">
        <f>IF(BQ$7="",0,BQ$97*условия!$V79)</f>
        <v>0</v>
      </c>
      <c r="BR98" s="40">
        <f>IF(BR$7="",0,BR$97*условия!$V79)</f>
        <v>0</v>
      </c>
      <c r="BS98" s="40">
        <f>IF(BS$7="",0,BS$97*условия!$V79)</f>
        <v>0</v>
      </c>
      <c r="BT98" s="40">
        <f>IF(BT$7="",0,BT$97*условия!$V79)</f>
        <v>0</v>
      </c>
      <c r="BU98" s="40">
        <f>IF(BU$7="",0,BU$97*условия!$V79)</f>
        <v>0</v>
      </c>
      <c r="BV98" s="40">
        <f>IF(BV$7="",0,BV$97*условия!$V79)</f>
        <v>0</v>
      </c>
      <c r="BW98" s="40">
        <f>IF(BW$7="",0,BW$97*условия!$V79)</f>
        <v>0</v>
      </c>
      <c r="BX98" s="40">
        <f>IF(BX$7="",0,BX$97*условия!$V79)</f>
        <v>0</v>
      </c>
      <c r="BY98" s="40">
        <f>IF(BY$7="",0,BY$97*условия!$V79)</f>
        <v>0</v>
      </c>
      <c r="BZ98" s="40">
        <f>IF(BZ$7="",0,BZ$97*условия!$V79)</f>
        <v>0</v>
      </c>
      <c r="CA98" s="40">
        <f>IF(CA$7="",0,CA$97*условия!$V79)</f>
        <v>0</v>
      </c>
      <c r="CB98" s="40">
        <f>IF(CB$7="",0,CB$97*условия!$V79)</f>
        <v>0</v>
      </c>
      <c r="CC98" s="40">
        <f>IF(CC$7="",0,CC$97*условия!$V79)</f>
        <v>0</v>
      </c>
      <c r="CD98" s="40">
        <f>IF(CD$7="",0,CD$97*условия!$V79)</f>
        <v>0</v>
      </c>
      <c r="CE98" s="40">
        <f>IF(CE$7="",0,CE$97*условия!$V79)</f>
        <v>0</v>
      </c>
      <c r="CF98" s="40">
        <f>IF(CF$7="",0,CF$97*условия!$V79)</f>
        <v>0</v>
      </c>
      <c r="CG98" s="40">
        <f>IF(CG$7="",0,CG$97*условия!$V79)</f>
        <v>0</v>
      </c>
      <c r="CH98" s="40">
        <f>IF(CH$7="",0,CH$97*условия!$V79)</f>
        <v>0</v>
      </c>
      <c r="CI98" s="40">
        <f>IF(CI$7="",0,CI$97*условия!$V79)</f>
        <v>0</v>
      </c>
      <c r="CJ98" s="40">
        <f>IF(CJ$7="",0,CJ$97*условия!$V79)</f>
        <v>0</v>
      </c>
      <c r="CK98" s="40">
        <f>IF(CK$7="",0,CK$97*условия!$V79)</f>
        <v>0</v>
      </c>
      <c r="CL98" s="40">
        <f>IF(CL$7="",0,CL$97*условия!$V79)</f>
        <v>0</v>
      </c>
      <c r="CM98" s="40">
        <f>IF(CM$7="",0,CM$97*условия!$V79)</f>
        <v>0</v>
      </c>
      <c r="CN98" s="40">
        <f>IF(CN$7="",0,CN$97*условия!$V79)</f>
        <v>0</v>
      </c>
      <c r="CO98" s="40">
        <f>IF(CO$7="",0,CO$97*условия!$V79)</f>
        <v>0</v>
      </c>
      <c r="CP98" s="40">
        <f>IF(CP$7="",0,CP$97*условия!$V79)</f>
        <v>0</v>
      </c>
      <c r="CQ98" s="40">
        <f>IF(CQ$7="",0,CQ$97*условия!$V79)</f>
        <v>0</v>
      </c>
      <c r="CR98" s="40">
        <f>IF(CR$7="",0,CR$97*условия!$V79)</f>
        <v>0</v>
      </c>
      <c r="CS98" s="40">
        <f>IF(CS$7="",0,CS$97*условия!$V79)</f>
        <v>0</v>
      </c>
      <c r="CT98" s="40">
        <f>IF(CT$7="",0,CT$97*условия!$V79)</f>
        <v>0</v>
      </c>
      <c r="CU98" s="40">
        <f>IF(CU$7="",0,CU$97*условия!$V79)</f>
        <v>0</v>
      </c>
      <c r="CV98" s="40">
        <f>IF(CV$7="",0,CV$97*условия!$V79)</f>
        <v>0</v>
      </c>
      <c r="CW98" s="40">
        <f>IF(CW$7="",0,CW$97*условия!$V79)</f>
        <v>0</v>
      </c>
      <c r="CX98" s="40">
        <f>IF(CX$7="",0,CX$97*условия!$V79)</f>
        <v>0</v>
      </c>
      <c r="CY98" s="40">
        <f>IF(CY$7="",0,CY$97*условия!$V79)</f>
        <v>0</v>
      </c>
      <c r="CZ98" s="40">
        <f>IF(CZ$7="",0,CZ$97*условия!$V79)</f>
        <v>0</v>
      </c>
      <c r="DA98" s="40">
        <f>IF(DA$7="",0,DA$97*условия!$V79)</f>
        <v>0</v>
      </c>
      <c r="DB98" s="40">
        <f>IF(DB$7="",0,DB$97*условия!$V79)</f>
        <v>0</v>
      </c>
      <c r="DC98" s="40">
        <f>IF(DC$7="",0,DC$97*условия!$V79)</f>
        <v>0</v>
      </c>
      <c r="DD98" s="40">
        <f>IF(DD$7="",0,DD$97*условия!$V79)</f>
        <v>0</v>
      </c>
      <c r="DE98" s="40">
        <f>IF(DE$7="",0,DE$97*условия!$V79)</f>
        <v>0</v>
      </c>
      <c r="DF98" s="40">
        <f>IF(DF$7="",0,DF$97*условия!$V79)</f>
        <v>0</v>
      </c>
      <c r="DG98" s="40">
        <f>IF(DG$7="",0,DG$97*условия!$V79)</f>
        <v>0</v>
      </c>
      <c r="DH98" s="40">
        <f>IF(DH$7="",0,DH$97*условия!$V79)</f>
        <v>0</v>
      </c>
      <c r="DI98" s="40">
        <f>IF(DI$7="",0,DI$97*условия!$V79)</f>
        <v>0</v>
      </c>
      <c r="DJ98" s="40">
        <f>IF(DJ$7="",0,DJ$97*условия!$V79)</f>
        <v>0</v>
      </c>
      <c r="DK98" s="40">
        <f>IF(DK$7="",0,DK$97*условия!$V79)</f>
        <v>0</v>
      </c>
      <c r="DL98" s="40">
        <f>IF(DL$7="",0,DL$97*условия!$V79)</f>
        <v>0</v>
      </c>
      <c r="DM98" s="40">
        <f>IF(DM$7="",0,DM$97*условия!$V79)</f>
        <v>0</v>
      </c>
      <c r="DN98" s="40">
        <f>IF(DN$7="",0,DN$97*условия!$V79)</f>
        <v>0</v>
      </c>
      <c r="DO98" s="40">
        <f>IF(DO$7="",0,DO$97*условия!$V79)</f>
        <v>0</v>
      </c>
      <c r="DP98" s="40">
        <f>IF(DP$7="",0,DP$97*условия!$V79)</f>
        <v>0</v>
      </c>
      <c r="DQ98" s="40">
        <f>IF(DQ$7="",0,DQ$97*условия!$V79)</f>
        <v>0</v>
      </c>
      <c r="DR98" s="40">
        <f>IF(DR$7="",0,DR$97*условия!$V79)</f>
        <v>0</v>
      </c>
      <c r="DS98" s="40">
        <f>IF(DS$7="",0,DS$97*условия!$V79)</f>
        <v>0</v>
      </c>
      <c r="DT98" s="40">
        <f>IF(DT$7="",0,DT$97*условия!$V79)</f>
        <v>0</v>
      </c>
      <c r="DU98" s="40">
        <f>IF(DU$7="",0,DU$97*условия!$V79)</f>
        <v>0</v>
      </c>
      <c r="DV98" s="40">
        <f>IF(DV$7="",0,DV$97*условия!$V79)</f>
        <v>0</v>
      </c>
      <c r="DW98" s="40">
        <f>IF(DW$7="",0,DW$97*условия!$V79)</f>
        <v>0</v>
      </c>
      <c r="DX98" s="40">
        <f>IF(DX$7="",0,DX$97*условия!$V79)</f>
        <v>0</v>
      </c>
      <c r="DY98" s="40">
        <f>IF(DY$7="",0,DY$97*условия!$V79)</f>
        <v>0</v>
      </c>
      <c r="DZ98" s="40">
        <f>IF(DZ$7="",0,DZ$97*условия!$V79)</f>
        <v>0</v>
      </c>
      <c r="EA98" s="40">
        <f>IF(EA$7="",0,EA$97*условия!$V79)</f>
        <v>0</v>
      </c>
      <c r="EB98" s="40">
        <f>IF(EB$7="",0,EB$97*условия!$V79)</f>
        <v>0</v>
      </c>
      <c r="EC98" s="40">
        <f>IF(EC$7="",0,EC$97*условия!$V79)</f>
        <v>0</v>
      </c>
      <c r="ED98" s="40">
        <f>IF(ED$7="",0,ED$97*условия!$V79)</f>
        <v>0</v>
      </c>
      <c r="EE98" s="40">
        <f>IF(EE$7="",0,EE$97*условия!$V79)</f>
        <v>0</v>
      </c>
      <c r="EF98" s="40">
        <f>IF(EF$7="",0,EF$97*условия!$V79)</f>
        <v>0</v>
      </c>
      <c r="EG98" s="40">
        <f>IF(EG$7="",0,EG$97*условия!$V79)</f>
        <v>0</v>
      </c>
      <c r="EH98" s="40">
        <f>IF(EH$7="",0,EH$97*условия!$V79)</f>
        <v>0</v>
      </c>
      <c r="EI98" s="40">
        <f>IF(EI$7="",0,EI$97*условия!$V79)</f>
        <v>0</v>
      </c>
      <c r="EJ98" s="40">
        <f>IF(EJ$7="",0,EJ$97*условия!$V79)</f>
        <v>0</v>
      </c>
      <c r="EK98" s="40">
        <f>IF(EK$7="",0,EK$97*условия!$V79)</f>
        <v>0</v>
      </c>
      <c r="EL98" s="40">
        <f>IF(EL$7="",0,EL$97*условия!$V79)</f>
        <v>0</v>
      </c>
      <c r="EM98" s="40">
        <f>IF(EM$7="",0,EM$97*условия!$V79)</f>
        <v>0</v>
      </c>
      <c r="EN98" s="40">
        <f>IF(EN$7="",0,EN$97*условия!$V79)</f>
        <v>0</v>
      </c>
      <c r="EO98" s="40">
        <f>IF(EO$7="",0,EO$97*условия!$V79)</f>
        <v>0</v>
      </c>
      <c r="EP98" s="40">
        <f>IF(EP$7="",0,EP$97*условия!$V79)</f>
        <v>0</v>
      </c>
      <c r="EQ98" s="40">
        <f>IF(EQ$7="",0,EQ$97*условия!$V79)</f>
        <v>0</v>
      </c>
      <c r="ER98" s="40">
        <f>IF(ER$7="",0,ER$97*условия!$V79)</f>
        <v>0</v>
      </c>
      <c r="ES98" s="40">
        <f>IF(ES$7="",0,ES$97*условия!$V79)</f>
        <v>0</v>
      </c>
      <c r="ET98" s="40">
        <f>IF(ET$7="",0,ET$97*условия!$V79)</f>
        <v>0</v>
      </c>
      <c r="EU98" s="40">
        <f>IF(EU$7="",0,EU$97*условия!$V79)</f>
        <v>0</v>
      </c>
      <c r="EV98" s="40">
        <f>IF(EV$7="",0,EV$97*условия!$V79)</f>
        <v>0</v>
      </c>
      <c r="EW98" s="40">
        <f>IF(EW$7="",0,EW$97*условия!$V79)</f>
        <v>0</v>
      </c>
      <c r="EX98" s="40">
        <f>IF(EX$7="",0,EX$97*условия!$V79)</f>
        <v>0</v>
      </c>
      <c r="EY98" s="40">
        <f>IF(EY$7="",0,EY$97*условия!$V79)</f>
        <v>0</v>
      </c>
      <c r="EZ98" s="40">
        <f>IF(EZ$7="",0,EZ$97*условия!$V79)</f>
        <v>0</v>
      </c>
      <c r="FA98" s="40">
        <f>IF(FA$7="",0,FA$97*условия!$V79)</f>
        <v>0</v>
      </c>
      <c r="FB98" s="40">
        <f>IF(FB$7="",0,FB$97*условия!$V79)</f>
        <v>0</v>
      </c>
      <c r="FC98" s="40">
        <f>IF(FC$7="",0,FC$97*условия!$V79)</f>
        <v>0</v>
      </c>
      <c r="FD98" s="40">
        <f>IF(FD$7="",0,FD$97*условия!$V79)</f>
        <v>0</v>
      </c>
      <c r="FE98" s="40">
        <f>IF(FE$7="",0,FE$97*условия!$V79)</f>
        <v>0</v>
      </c>
      <c r="FF98" s="40">
        <f>IF(FF$7="",0,FF$97*условия!$V79)</f>
        <v>0</v>
      </c>
      <c r="FG98" s="40">
        <f>IF(FG$7="",0,FG$97*условия!$V79)</f>
        <v>0</v>
      </c>
      <c r="FH98" s="40">
        <f>IF(FH$7="",0,FH$97*условия!$V79)</f>
        <v>0</v>
      </c>
      <c r="FI98" s="40">
        <f>IF(FI$7="",0,FI$97*условия!$V79)</f>
        <v>0</v>
      </c>
      <c r="FJ98" s="40">
        <f>IF(FJ$7="",0,FJ$97*условия!$V79)</f>
        <v>0</v>
      </c>
      <c r="FK98" s="40">
        <f>IF(FK$7="",0,FK$97*условия!$V79)</f>
        <v>0</v>
      </c>
      <c r="FL98" s="40">
        <f>IF(FL$7="",0,FL$97*условия!$V79)</f>
        <v>0</v>
      </c>
      <c r="FM98" s="40">
        <f>IF(FM$7="",0,FM$97*условия!$V79)</f>
        <v>0</v>
      </c>
      <c r="FN98" s="40">
        <f>IF(FN$7="",0,FN$97*условия!$V79)</f>
        <v>0</v>
      </c>
      <c r="FO98" s="40">
        <f>IF(FO$7="",0,FO$97*условия!$V79)</f>
        <v>0</v>
      </c>
      <c r="FP98" s="40">
        <f>IF(FP$7="",0,FP$97*условия!$V79)</f>
        <v>0</v>
      </c>
      <c r="FQ98" s="40">
        <f>IF(FQ$7="",0,FQ$97*условия!$V79)</f>
        <v>0</v>
      </c>
      <c r="FR98" s="40">
        <f>IF(FR$7="",0,FR$97*условия!$V79)</f>
        <v>0</v>
      </c>
      <c r="FS98" s="40">
        <f>IF(FS$7="",0,FS$97*условия!$V79)</f>
        <v>0</v>
      </c>
      <c r="FT98" s="40">
        <f>IF(FT$7="",0,FT$97*условия!$V79)</f>
        <v>0</v>
      </c>
      <c r="FU98" s="40">
        <f>IF(FU$7="",0,FU$97*условия!$V79)</f>
        <v>0</v>
      </c>
      <c r="FV98" s="40">
        <f>IF(FV$7="",0,FV$97*условия!$V79)</f>
        <v>0</v>
      </c>
      <c r="FW98" s="40">
        <f>IF(FW$7="",0,FW$97*условия!$V79)</f>
        <v>0</v>
      </c>
      <c r="FX98" s="40">
        <f>IF(FX$7="",0,FX$97*условия!$V79)</f>
        <v>0</v>
      </c>
      <c r="FY98" s="40">
        <f>IF(FY$7="",0,FY$97*условия!$V79)</f>
        <v>0</v>
      </c>
      <c r="FZ98" s="40">
        <f>IF(FZ$7="",0,FZ$97*условия!$V79)</f>
        <v>0</v>
      </c>
      <c r="GA98" s="40">
        <f>IF(GA$7="",0,GA$97*условия!$V79)</f>
        <v>0</v>
      </c>
      <c r="GB98" s="40">
        <f>IF(GB$7="",0,GB$97*условия!$V79)</f>
        <v>0</v>
      </c>
      <c r="GC98" s="40">
        <f>IF(GC$7="",0,GC$97*условия!$V79)</f>
        <v>0</v>
      </c>
      <c r="GD98" s="40">
        <f>IF(GD$7="",0,GD$97*условия!$V79)</f>
        <v>0</v>
      </c>
      <c r="GE98" s="40">
        <f>IF(GE$7="",0,GE$97*условия!$V79)</f>
        <v>0</v>
      </c>
      <c r="GF98" s="40">
        <f>IF(GF$7="",0,GF$97*условия!$V79)</f>
        <v>0</v>
      </c>
      <c r="GG98" s="40">
        <f>IF(GG$7="",0,GG$97*условия!$V79)</f>
        <v>0</v>
      </c>
      <c r="GH98" s="40">
        <f>IF(GH$7="",0,GH$97*условия!$V79)</f>
        <v>0</v>
      </c>
      <c r="GI98" s="40">
        <f>IF(GI$7="",0,GI$97*условия!$V79)</f>
        <v>0</v>
      </c>
      <c r="GJ98" s="40">
        <f>IF(GJ$7="",0,GJ$97*условия!$V79)</f>
        <v>0</v>
      </c>
      <c r="GK98" s="40">
        <f>IF(GK$7="",0,GK$97*условия!$V79)</f>
        <v>0</v>
      </c>
      <c r="GL98" s="40">
        <f>IF(GL$7="",0,GL$97*условия!$V79)</f>
        <v>0</v>
      </c>
      <c r="GM98" s="40">
        <f>IF(GM$7="",0,GM$97*условия!$V79)</f>
        <v>0</v>
      </c>
      <c r="GN98" s="40">
        <f>IF(GN$7="",0,GN$97*условия!$V79)</f>
        <v>0</v>
      </c>
      <c r="GO98" s="40">
        <f>IF(GO$7="",0,GO$97*условия!$V79)</f>
        <v>0</v>
      </c>
      <c r="GP98" s="40">
        <f>IF(GP$7="",0,GP$97*условия!$V79)</f>
        <v>0</v>
      </c>
      <c r="GQ98" s="40">
        <f>IF(GQ$7="",0,GQ$97*условия!$V79)</f>
        <v>0</v>
      </c>
      <c r="GR98" s="40">
        <f>IF(GR$7="",0,GR$97*условия!$V79)</f>
        <v>0</v>
      </c>
      <c r="GS98" s="40">
        <f>IF(GS$7="",0,GS$97*условия!$V79)</f>
        <v>0</v>
      </c>
      <c r="GT98" s="40">
        <f>IF(GT$7="",0,GT$97*условия!$V79)</f>
        <v>0</v>
      </c>
      <c r="GU98" s="40">
        <f>IF(GU$7="",0,GU$97*условия!$V79)</f>
        <v>0</v>
      </c>
      <c r="GV98" s="40">
        <f>IF(GV$7="",0,GV$97*условия!$V79)</f>
        <v>0</v>
      </c>
      <c r="GW98" s="40">
        <f>IF(GW$7="",0,GW$97*условия!$V79)</f>
        <v>0</v>
      </c>
      <c r="GX98" s="40">
        <f>IF(GX$7="",0,GX$97*условия!$V79)</f>
        <v>0</v>
      </c>
      <c r="GY98" s="40">
        <f>IF(GY$7="",0,GY$97*условия!$V79)</f>
        <v>0</v>
      </c>
      <c r="GZ98" s="40">
        <f>IF(GZ$7="",0,GZ$97*условия!$V79)</f>
        <v>0</v>
      </c>
      <c r="HA98" s="40">
        <f>IF(HA$7="",0,HA$97*условия!$V79)</f>
        <v>0</v>
      </c>
      <c r="HB98" s="40">
        <f>IF(HB$7="",0,HB$97*условия!$V79)</f>
        <v>0</v>
      </c>
      <c r="HC98" s="40">
        <f>IF(HC$7="",0,HC$97*условия!$V79)</f>
        <v>0</v>
      </c>
      <c r="HD98" s="40">
        <f>IF(HD$7="",0,HD$97*условия!$V79)</f>
        <v>0</v>
      </c>
      <c r="HE98" s="40">
        <f>IF(HE$7="",0,HE$97*условия!$V79)</f>
        <v>0</v>
      </c>
      <c r="HF98" s="40">
        <f>IF(HF$7="",0,HF$97*условия!$V79)</f>
        <v>0</v>
      </c>
      <c r="HG98" s="40">
        <f>IF(HG$7="",0,HG$97*условия!$V79)</f>
        <v>0</v>
      </c>
      <c r="HH98" s="40">
        <f>IF(HH$7="",0,HH$97*условия!$V79)</f>
        <v>0</v>
      </c>
      <c r="HI98" s="40">
        <f>IF(HI$7="",0,HI$97*условия!$V79)</f>
        <v>0</v>
      </c>
      <c r="HJ98" s="40">
        <f>IF(HJ$7="",0,HJ$97*условия!$V79)</f>
        <v>0</v>
      </c>
      <c r="HK98" s="40">
        <f>IF(HK$7="",0,HK$97*условия!$V79)</f>
        <v>0</v>
      </c>
      <c r="HL98" s="40">
        <f>IF(HL$7="",0,HL$97*условия!$V79)</f>
        <v>0</v>
      </c>
      <c r="HM98" s="40">
        <f>IF(HM$7="",0,HM$97*условия!$V79)</f>
        <v>0</v>
      </c>
      <c r="HN98" s="40">
        <f>IF(HN$7="",0,HN$97*условия!$V79)</f>
        <v>0</v>
      </c>
      <c r="HO98" s="40">
        <f>IF(HO$7="",0,HO$97*условия!$V79)</f>
        <v>0</v>
      </c>
      <c r="HP98" s="40">
        <f>IF(HP$7="",0,HP$97*условия!$V79)</f>
        <v>0</v>
      </c>
      <c r="HQ98" s="40">
        <f>IF(HQ$7="",0,HQ$97*условия!$V79)</f>
        <v>0</v>
      </c>
      <c r="HR98" s="40">
        <f>IF(HR$7="",0,HR$97*условия!$V79)</f>
        <v>0</v>
      </c>
      <c r="HS98" s="40">
        <f>IF(HS$7="",0,HS$97*условия!$V79)</f>
        <v>0</v>
      </c>
      <c r="HT98" s="40">
        <f>IF(HT$7="",0,HT$97*условия!$V79)</f>
        <v>0</v>
      </c>
      <c r="HU98" s="40">
        <f>IF(HU$7="",0,HU$97*условия!$V79)</f>
        <v>0</v>
      </c>
      <c r="HV98" s="40">
        <f>IF(HV$7="",0,HV$97*условия!$V79)</f>
        <v>0</v>
      </c>
      <c r="HW98" s="40">
        <f>IF(HW$7="",0,HW$97*условия!$V79)</f>
        <v>0</v>
      </c>
      <c r="HX98" s="40">
        <f>IF(HX$7="",0,HX$97*условия!$V79)</f>
        <v>0</v>
      </c>
      <c r="HY98" s="40">
        <f>IF(HY$7="",0,HY$97*условия!$V79)</f>
        <v>0</v>
      </c>
      <c r="HZ98" s="40">
        <f>IF(HZ$7="",0,HZ$97*условия!$V79)</f>
        <v>0</v>
      </c>
      <c r="IA98" s="40">
        <f>IF(IA$7="",0,IA$97*условия!$V79)</f>
        <v>0</v>
      </c>
      <c r="IB98" s="40">
        <f>IF(IB$7="",0,IB$97*условия!$V79)</f>
        <v>0</v>
      </c>
      <c r="IC98" s="40">
        <f>IF(IC$7="",0,IC$97*условия!$V79)</f>
        <v>0</v>
      </c>
      <c r="ID98" s="40">
        <f>IF(ID$7="",0,ID$97*условия!$V79)</f>
        <v>0</v>
      </c>
      <c r="IE98" s="40">
        <f>IF(IE$7="",0,IE$97*условия!$V79)</f>
        <v>0</v>
      </c>
      <c r="IF98" s="40">
        <f>IF(IF$7="",0,IF$97*условия!$V79)</f>
        <v>0</v>
      </c>
      <c r="IG98" s="40">
        <f>IF(IG$7="",0,IG$97*условия!$V79)</f>
        <v>0</v>
      </c>
      <c r="IH98" s="40">
        <f>IF(IH$7="",0,IH$97*условия!$V79)</f>
        <v>0</v>
      </c>
      <c r="II98" s="40">
        <f>IF(II$7="",0,II$97*условия!$V79)</f>
        <v>0</v>
      </c>
      <c r="IJ98" s="40">
        <f>IF(IJ$7="",0,IJ$97*условия!$V79)</f>
        <v>0</v>
      </c>
      <c r="IK98" s="40">
        <f>IF(IK$7="",0,IK$97*условия!$V79)</f>
        <v>0</v>
      </c>
      <c r="IL98" s="40">
        <f>IF(IL$7="",0,IL$97*условия!$V79)</f>
        <v>0</v>
      </c>
      <c r="IM98" s="40">
        <f>IF(IM$7="",0,IM$97*условия!$V79)</f>
        <v>0</v>
      </c>
      <c r="IN98" s="40">
        <f>IF(IN$7="",0,IN$97*условия!$V79)</f>
        <v>0</v>
      </c>
      <c r="IO98" s="40">
        <f>IF(IO$7="",0,IO$97*условия!$V79)</f>
        <v>0</v>
      </c>
      <c r="IP98" s="40">
        <f>IF(IP$7="",0,IP$97*условия!$V79)</f>
        <v>0</v>
      </c>
      <c r="IQ98" s="40">
        <f>IF(IQ$7="",0,IQ$97*условия!$V79)</f>
        <v>0</v>
      </c>
      <c r="IR98" s="40">
        <f>IF(IR$7="",0,IR$97*условия!$V79)</f>
        <v>0</v>
      </c>
      <c r="IS98" s="40">
        <f>IF(IS$7="",0,IS$97*условия!$V79)</f>
        <v>0</v>
      </c>
      <c r="IT98" s="40">
        <f>IF(IT$7="",0,IT$97*условия!$V79)</f>
        <v>0</v>
      </c>
      <c r="IU98" s="40">
        <f>IF(IU$7="",0,IU$97*условия!$V79)</f>
        <v>0</v>
      </c>
      <c r="IV98" s="40">
        <f>IF(IV$7="",0,IV$97*условия!$V79)</f>
        <v>0</v>
      </c>
      <c r="IW98" s="40">
        <f>IF(IW$7="",0,IW$97*условия!$V79)</f>
        <v>0</v>
      </c>
      <c r="IX98" s="40">
        <f>IF(IX$7="",0,IX$97*условия!$V79)</f>
        <v>0</v>
      </c>
      <c r="IY98" s="40">
        <f>IF(IY$7="",0,IY$97*условия!$V79)</f>
        <v>0</v>
      </c>
      <c r="IZ98" s="40">
        <f>IF(IZ$7="",0,IZ$97*условия!$V79)</f>
        <v>0</v>
      </c>
      <c r="JA98" s="40">
        <f>IF(JA$7="",0,JA$97*условия!$V79)</f>
        <v>0</v>
      </c>
      <c r="JB98" s="40">
        <f>IF(JB$7="",0,JB$97*условия!$V79)</f>
        <v>0</v>
      </c>
      <c r="JC98" s="40">
        <f>IF(JC$7="",0,JC$97*условия!$V79)</f>
        <v>0</v>
      </c>
      <c r="JD98" s="40">
        <f>IF(JD$7="",0,JD$97*условия!$V79)</f>
        <v>0</v>
      </c>
      <c r="JE98" s="40">
        <f>IF(JE$7="",0,JE$97*условия!$V79)</f>
        <v>0</v>
      </c>
      <c r="JF98" s="40">
        <f>IF(JF$7="",0,JF$97*условия!$V79)</f>
        <v>0</v>
      </c>
      <c r="JG98" s="40">
        <f>IF(JG$7="",0,JG$97*условия!$V79)</f>
        <v>0</v>
      </c>
      <c r="JH98" s="40">
        <f>IF(JH$7="",0,JH$97*условия!$V79)</f>
        <v>0</v>
      </c>
      <c r="JI98" s="40">
        <f>IF(JI$7="",0,JI$97*условия!$V79)</f>
        <v>0</v>
      </c>
      <c r="JJ98" s="40">
        <f>IF(JJ$7="",0,JJ$97*условия!$V79)</f>
        <v>0</v>
      </c>
      <c r="JK98" s="40">
        <f>IF(JK$7="",0,JK$97*условия!$V79)</f>
        <v>0</v>
      </c>
      <c r="JL98" s="40">
        <f>IF(JL$7="",0,JL$97*условия!$V79)</f>
        <v>0</v>
      </c>
      <c r="JM98" s="40">
        <f>IF(JM$7="",0,JM$97*условия!$V79)</f>
        <v>0</v>
      </c>
      <c r="JN98" s="40">
        <f>IF(JN$7="",0,JN$97*условия!$V79)</f>
        <v>0</v>
      </c>
      <c r="JO98" s="40">
        <f>IF(JO$7="",0,JO$97*условия!$V79)</f>
        <v>0</v>
      </c>
      <c r="JP98" s="40">
        <f>IF(JP$7="",0,JP$97*условия!$V79)</f>
        <v>0</v>
      </c>
      <c r="JQ98" s="40">
        <f>IF(JQ$7="",0,JQ$97*условия!$V79)</f>
        <v>0</v>
      </c>
      <c r="JR98" s="40">
        <f>IF(JR$7="",0,JR$97*условия!$V79)</f>
        <v>0</v>
      </c>
      <c r="JS98" s="40">
        <f>IF(JS$7="",0,JS$97*условия!$V79)</f>
        <v>0</v>
      </c>
      <c r="JT98" s="40">
        <f>IF(JT$7="",0,JT$97*условия!$V79)</f>
        <v>0</v>
      </c>
      <c r="JU98" s="40">
        <f>IF(JU$7="",0,JU$97*условия!$V79)</f>
        <v>0</v>
      </c>
      <c r="JV98" s="40">
        <f>IF(JV$7="",0,JV$97*условия!$V79)</f>
        <v>0</v>
      </c>
      <c r="JW98" s="40">
        <f>IF(JW$7="",0,JW$97*условия!$V79)</f>
        <v>0</v>
      </c>
      <c r="JX98" s="40">
        <f>IF(JX$7="",0,JX$97*условия!$V79)</f>
        <v>0</v>
      </c>
      <c r="JY98" s="40">
        <f>IF(JY$7="",0,JY$97*условия!$V79)</f>
        <v>0</v>
      </c>
      <c r="JZ98" s="40">
        <f>IF(JZ$7="",0,JZ$97*условия!$V79)</f>
        <v>0</v>
      </c>
      <c r="KA98" s="40">
        <f>IF(KA$7="",0,KA$97*условия!$V79)</f>
        <v>0</v>
      </c>
      <c r="KB98" s="40">
        <f>IF(KB$7="",0,KB$97*условия!$V79)</f>
        <v>0</v>
      </c>
      <c r="KC98" s="40">
        <f>IF(KC$7="",0,KC$97*условия!$V79)</f>
        <v>0</v>
      </c>
      <c r="KD98" s="40">
        <f>IF(KD$7="",0,KD$97*условия!$V79)</f>
        <v>0</v>
      </c>
      <c r="KE98" s="40">
        <f>IF(KE$7="",0,KE$97*условия!$V79)</f>
        <v>0</v>
      </c>
      <c r="KF98" s="40">
        <f>IF(KF$7="",0,KF$97*условия!$V79)</f>
        <v>0</v>
      </c>
      <c r="KG98" s="40">
        <f>IF(KG$7="",0,KG$97*условия!$V79)</f>
        <v>0</v>
      </c>
      <c r="KH98" s="40">
        <f>IF(KH$7="",0,KH$97*условия!$V79)</f>
        <v>0</v>
      </c>
      <c r="KI98" s="40">
        <f>IF(KI$7="",0,KI$97*условия!$V79)</f>
        <v>0</v>
      </c>
      <c r="KJ98" s="40">
        <f>IF(KJ$7="",0,KJ$97*условия!$V79)</f>
        <v>0</v>
      </c>
      <c r="KK98" s="40">
        <f>IF(KK$7="",0,KK$97*условия!$V79)</f>
        <v>0</v>
      </c>
      <c r="KL98" s="40">
        <f>IF(KL$7="",0,KL$97*условия!$V79)</f>
        <v>0</v>
      </c>
      <c r="KM98" s="40">
        <f>IF(KM$7="",0,KM$97*условия!$V79)</f>
        <v>0</v>
      </c>
      <c r="KN98" s="40">
        <f>IF(KN$7="",0,KN$97*условия!$V79)</f>
        <v>0</v>
      </c>
      <c r="KO98" s="40">
        <f>IF(KO$7="",0,KO$97*условия!$V79)</f>
        <v>0</v>
      </c>
      <c r="KP98" s="40">
        <f>IF(KP$7="",0,KP$97*условия!$V79)</f>
        <v>0</v>
      </c>
      <c r="KQ98" s="40">
        <f>IF(KQ$7="",0,KQ$97*условия!$V79)</f>
        <v>0</v>
      </c>
      <c r="KR98" s="40">
        <f>IF(KR$7="",0,KR$97*условия!$V79)</f>
        <v>0</v>
      </c>
      <c r="KS98" s="40">
        <f>IF(KS$7="",0,KS$97*условия!$V79)</f>
        <v>0</v>
      </c>
      <c r="KT98" s="40">
        <f>IF(KT$7="",0,KT$97*условия!$V79)</f>
        <v>0</v>
      </c>
      <c r="KU98" s="40">
        <f>IF(KU$7="",0,KU$97*условия!$V79)</f>
        <v>0</v>
      </c>
      <c r="KV98" s="40">
        <f>IF(KV$7="",0,KV$97*условия!$V79)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E97</f>
        <v>количество заключенных договоров/окрытых магазинов</v>
      </c>
      <c r="F99" s="1"/>
      <c r="G99" s="1"/>
      <c r="H99" s="11" t="str">
        <f t="shared" ref="H99:H101" si="82">H98</f>
        <v>клиенты</v>
      </c>
      <c r="I99" s="1"/>
      <c r="J99" s="1"/>
      <c r="K99" s="1" t="str">
        <f>справочники!$Y$12</f>
        <v>Менеджеры по продажам</v>
      </c>
      <c r="L99" s="1"/>
      <c r="M99" s="5"/>
      <c r="N99" s="40"/>
      <c r="O99" s="19"/>
      <c r="P99" s="1"/>
      <c r="Q99" s="1"/>
      <c r="R99" s="40">
        <f t="shared" si="76"/>
        <v>112.5</v>
      </c>
      <c r="S99" s="1"/>
      <c r="T99" s="1"/>
      <c r="U99" s="40">
        <f>IF(U$7="",0,U$97*условия!$V80)</f>
        <v>2.25</v>
      </c>
      <c r="V99" s="40">
        <f>IF(V$7="",0,V$97*условия!$V80)</f>
        <v>2.4375</v>
      </c>
      <c r="W99" s="40">
        <f>IF(W$7="",0,W$97*условия!$V80)</f>
        <v>2.625</v>
      </c>
      <c r="X99" s="40">
        <f>IF(X$7="",0,X$97*условия!$V80)</f>
        <v>2.8125</v>
      </c>
      <c r="Y99" s="40">
        <f>IF(Y$7="",0,Y$97*условия!$V80)</f>
        <v>3</v>
      </c>
      <c r="Z99" s="40">
        <f>IF(Z$7="",0,Z$97*условия!$V80)</f>
        <v>3.1875</v>
      </c>
      <c r="AA99" s="40">
        <f>IF(AA$7="",0,AA$97*условия!$V80)</f>
        <v>3.375</v>
      </c>
      <c r="AB99" s="40">
        <f>IF(AB$7="",0,AB$97*условия!$V80)</f>
        <v>3.5625</v>
      </c>
      <c r="AC99" s="40">
        <f>IF(AC$7="",0,AC$97*условия!$V80)</f>
        <v>3.75</v>
      </c>
      <c r="AD99" s="40">
        <f>IF(AD$7="",0,AD$97*условия!$V80)</f>
        <v>3.9375</v>
      </c>
      <c r="AE99" s="40">
        <f>IF(AE$7="",0,AE$97*условия!$V80)</f>
        <v>4.125</v>
      </c>
      <c r="AF99" s="40">
        <f>IF(AF$7="",0,AF$97*условия!$V80)</f>
        <v>4.3125</v>
      </c>
      <c r="AG99" s="40">
        <f>IF(AG$7="",0,AG$97*условия!$V80)</f>
        <v>4.5</v>
      </c>
      <c r="AH99" s="40">
        <f>IF(AH$7="",0,AH$97*условия!$V80)</f>
        <v>4.6875</v>
      </c>
      <c r="AI99" s="40">
        <f>IF(AI$7="",0,AI$97*условия!$V80)</f>
        <v>4.875</v>
      </c>
      <c r="AJ99" s="40">
        <f>IF(AJ$7="",0,AJ$97*условия!$V80)</f>
        <v>5.0625</v>
      </c>
      <c r="AK99" s="40">
        <f>IF(AK$7="",0,AK$97*условия!$V80)</f>
        <v>5.25</v>
      </c>
      <c r="AL99" s="40">
        <f>IF(AL$7="",0,AL$97*условия!$V80)</f>
        <v>5.4375</v>
      </c>
      <c r="AM99" s="40">
        <f>IF(AM$7="",0,AM$97*условия!$V80)</f>
        <v>5.625</v>
      </c>
      <c r="AN99" s="40">
        <f>IF(AN$7="",0,AN$97*условия!$V80)</f>
        <v>5.8125</v>
      </c>
      <c r="AO99" s="40">
        <f>IF(AO$7="",0,AO$97*условия!$V80)</f>
        <v>6</v>
      </c>
      <c r="AP99" s="40">
        <f>IF(AP$7="",0,AP$97*условия!$V80)</f>
        <v>6.1875</v>
      </c>
      <c r="AQ99" s="40">
        <f>IF(AQ$7="",0,AQ$97*условия!$V80)</f>
        <v>6.375</v>
      </c>
      <c r="AR99" s="40">
        <f>IF(AR$7="",0,AR$97*условия!$V80)</f>
        <v>6.5625</v>
      </c>
      <c r="AS99" s="40">
        <f>IF(AS$7="",0,AS$97*условия!$V80)</f>
        <v>6.75</v>
      </c>
      <c r="AT99" s="40">
        <f>IF(AT$7="",0,AT$97*условия!$V80)</f>
        <v>0</v>
      </c>
      <c r="AU99" s="40">
        <f>IF(AU$7="",0,AU$97*условия!$V80)</f>
        <v>0</v>
      </c>
      <c r="AV99" s="40">
        <f>IF(AV$7="",0,AV$97*условия!$V80)</f>
        <v>0</v>
      </c>
      <c r="AW99" s="40">
        <f>IF(AW$7="",0,AW$97*условия!$V80)</f>
        <v>0</v>
      </c>
      <c r="AX99" s="40">
        <f>IF(AX$7="",0,AX$97*условия!$V80)</f>
        <v>0</v>
      </c>
      <c r="AY99" s="40">
        <f>IF(AY$7="",0,AY$97*условия!$V80)</f>
        <v>0</v>
      </c>
      <c r="AZ99" s="40">
        <f>IF(AZ$7="",0,AZ$97*условия!$V80)</f>
        <v>0</v>
      </c>
      <c r="BA99" s="40">
        <f>IF(BA$7="",0,BA$97*условия!$V80)</f>
        <v>0</v>
      </c>
      <c r="BB99" s="40">
        <f>IF(BB$7="",0,BB$97*условия!$V80)</f>
        <v>0</v>
      </c>
      <c r="BC99" s="40">
        <f>IF(BC$7="",0,BC$97*условия!$V80)</f>
        <v>0</v>
      </c>
      <c r="BD99" s="40">
        <f>IF(BD$7="",0,BD$97*условия!$V80)</f>
        <v>0</v>
      </c>
      <c r="BE99" s="40">
        <f>IF(BE$7="",0,BE$97*условия!$V80)</f>
        <v>0</v>
      </c>
      <c r="BF99" s="40">
        <f>IF(BF$7="",0,BF$97*условия!$V80)</f>
        <v>0</v>
      </c>
      <c r="BG99" s="40">
        <f>IF(BG$7="",0,BG$97*условия!$V80)</f>
        <v>0</v>
      </c>
      <c r="BH99" s="40">
        <f>IF(BH$7="",0,BH$97*условия!$V80)</f>
        <v>0</v>
      </c>
      <c r="BI99" s="40">
        <f>IF(BI$7="",0,BI$97*условия!$V80)</f>
        <v>0</v>
      </c>
      <c r="BJ99" s="40">
        <f>IF(BJ$7="",0,BJ$97*условия!$V80)</f>
        <v>0</v>
      </c>
      <c r="BK99" s="40">
        <f>IF(BK$7="",0,BK$97*условия!$V80)</f>
        <v>0</v>
      </c>
      <c r="BL99" s="40">
        <f>IF(BL$7="",0,BL$97*условия!$V80)</f>
        <v>0</v>
      </c>
      <c r="BM99" s="40">
        <f>IF(BM$7="",0,BM$97*условия!$V80)</f>
        <v>0</v>
      </c>
      <c r="BN99" s="40">
        <f>IF(BN$7="",0,BN$97*условия!$V80)</f>
        <v>0</v>
      </c>
      <c r="BO99" s="40">
        <f>IF(BO$7="",0,BO$97*условия!$V80)</f>
        <v>0</v>
      </c>
      <c r="BP99" s="40">
        <f>IF(BP$7="",0,BP$97*условия!$V80)</f>
        <v>0</v>
      </c>
      <c r="BQ99" s="40">
        <f>IF(BQ$7="",0,BQ$97*условия!$V80)</f>
        <v>0</v>
      </c>
      <c r="BR99" s="40">
        <f>IF(BR$7="",0,BR$97*условия!$V80)</f>
        <v>0</v>
      </c>
      <c r="BS99" s="40">
        <f>IF(BS$7="",0,BS$97*условия!$V80)</f>
        <v>0</v>
      </c>
      <c r="BT99" s="40">
        <f>IF(BT$7="",0,BT$97*условия!$V80)</f>
        <v>0</v>
      </c>
      <c r="BU99" s="40">
        <f>IF(BU$7="",0,BU$97*условия!$V80)</f>
        <v>0</v>
      </c>
      <c r="BV99" s="40">
        <f>IF(BV$7="",0,BV$97*условия!$V80)</f>
        <v>0</v>
      </c>
      <c r="BW99" s="40">
        <f>IF(BW$7="",0,BW$97*условия!$V80)</f>
        <v>0</v>
      </c>
      <c r="BX99" s="40">
        <f>IF(BX$7="",0,BX$97*условия!$V80)</f>
        <v>0</v>
      </c>
      <c r="BY99" s="40">
        <f>IF(BY$7="",0,BY$97*условия!$V80)</f>
        <v>0</v>
      </c>
      <c r="BZ99" s="40">
        <f>IF(BZ$7="",0,BZ$97*условия!$V80)</f>
        <v>0</v>
      </c>
      <c r="CA99" s="40">
        <f>IF(CA$7="",0,CA$97*условия!$V80)</f>
        <v>0</v>
      </c>
      <c r="CB99" s="40">
        <f>IF(CB$7="",0,CB$97*условия!$V80)</f>
        <v>0</v>
      </c>
      <c r="CC99" s="40">
        <f>IF(CC$7="",0,CC$97*условия!$V80)</f>
        <v>0</v>
      </c>
      <c r="CD99" s="40">
        <f>IF(CD$7="",0,CD$97*условия!$V80)</f>
        <v>0</v>
      </c>
      <c r="CE99" s="40">
        <f>IF(CE$7="",0,CE$97*условия!$V80)</f>
        <v>0</v>
      </c>
      <c r="CF99" s="40">
        <f>IF(CF$7="",0,CF$97*условия!$V80)</f>
        <v>0</v>
      </c>
      <c r="CG99" s="40">
        <f>IF(CG$7="",0,CG$97*условия!$V80)</f>
        <v>0</v>
      </c>
      <c r="CH99" s="40">
        <f>IF(CH$7="",0,CH$97*условия!$V80)</f>
        <v>0</v>
      </c>
      <c r="CI99" s="40">
        <f>IF(CI$7="",0,CI$97*условия!$V80)</f>
        <v>0</v>
      </c>
      <c r="CJ99" s="40">
        <f>IF(CJ$7="",0,CJ$97*условия!$V80)</f>
        <v>0</v>
      </c>
      <c r="CK99" s="40">
        <f>IF(CK$7="",0,CK$97*условия!$V80)</f>
        <v>0</v>
      </c>
      <c r="CL99" s="40">
        <f>IF(CL$7="",0,CL$97*условия!$V80)</f>
        <v>0</v>
      </c>
      <c r="CM99" s="40">
        <f>IF(CM$7="",0,CM$97*условия!$V80)</f>
        <v>0</v>
      </c>
      <c r="CN99" s="40">
        <f>IF(CN$7="",0,CN$97*условия!$V80)</f>
        <v>0</v>
      </c>
      <c r="CO99" s="40">
        <f>IF(CO$7="",0,CO$97*условия!$V80)</f>
        <v>0</v>
      </c>
      <c r="CP99" s="40">
        <f>IF(CP$7="",0,CP$97*условия!$V80)</f>
        <v>0</v>
      </c>
      <c r="CQ99" s="40">
        <f>IF(CQ$7="",0,CQ$97*условия!$V80)</f>
        <v>0</v>
      </c>
      <c r="CR99" s="40">
        <f>IF(CR$7="",0,CR$97*условия!$V80)</f>
        <v>0</v>
      </c>
      <c r="CS99" s="40">
        <f>IF(CS$7="",0,CS$97*условия!$V80)</f>
        <v>0</v>
      </c>
      <c r="CT99" s="40">
        <f>IF(CT$7="",0,CT$97*условия!$V80)</f>
        <v>0</v>
      </c>
      <c r="CU99" s="40">
        <f>IF(CU$7="",0,CU$97*условия!$V80)</f>
        <v>0</v>
      </c>
      <c r="CV99" s="40">
        <f>IF(CV$7="",0,CV$97*условия!$V80)</f>
        <v>0</v>
      </c>
      <c r="CW99" s="40">
        <f>IF(CW$7="",0,CW$97*условия!$V80)</f>
        <v>0</v>
      </c>
      <c r="CX99" s="40">
        <f>IF(CX$7="",0,CX$97*условия!$V80)</f>
        <v>0</v>
      </c>
      <c r="CY99" s="40">
        <f>IF(CY$7="",0,CY$97*условия!$V80)</f>
        <v>0</v>
      </c>
      <c r="CZ99" s="40">
        <f>IF(CZ$7="",0,CZ$97*условия!$V80)</f>
        <v>0</v>
      </c>
      <c r="DA99" s="40">
        <f>IF(DA$7="",0,DA$97*условия!$V80)</f>
        <v>0</v>
      </c>
      <c r="DB99" s="40">
        <f>IF(DB$7="",0,DB$97*условия!$V80)</f>
        <v>0</v>
      </c>
      <c r="DC99" s="40">
        <f>IF(DC$7="",0,DC$97*условия!$V80)</f>
        <v>0</v>
      </c>
      <c r="DD99" s="40">
        <f>IF(DD$7="",0,DD$97*условия!$V80)</f>
        <v>0</v>
      </c>
      <c r="DE99" s="40">
        <f>IF(DE$7="",0,DE$97*условия!$V80)</f>
        <v>0</v>
      </c>
      <c r="DF99" s="40">
        <f>IF(DF$7="",0,DF$97*условия!$V80)</f>
        <v>0</v>
      </c>
      <c r="DG99" s="40">
        <f>IF(DG$7="",0,DG$97*условия!$V80)</f>
        <v>0</v>
      </c>
      <c r="DH99" s="40">
        <f>IF(DH$7="",0,DH$97*условия!$V80)</f>
        <v>0</v>
      </c>
      <c r="DI99" s="40">
        <f>IF(DI$7="",0,DI$97*условия!$V80)</f>
        <v>0</v>
      </c>
      <c r="DJ99" s="40">
        <f>IF(DJ$7="",0,DJ$97*условия!$V80)</f>
        <v>0</v>
      </c>
      <c r="DK99" s="40">
        <f>IF(DK$7="",0,DK$97*условия!$V80)</f>
        <v>0</v>
      </c>
      <c r="DL99" s="40">
        <f>IF(DL$7="",0,DL$97*условия!$V80)</f>
        <v>0</v>
      </c>
      <c r="DM99" s="40">
        <f>IF(DM$7="",0,DM$97*условия!$V80)</f>
        <v>0</v>
      </c>
      <c r="DN99" s="40">
        <f>IF(DN$7="",0,DN$97*условия!$V80)</f>
        <v>0</v>
      </c>
      <c r="DO99" s="40">
        <f>IF(DO$7="",0,DO$97*условия!$V80)</f>
        <v>0</v>
      </c>
      <c r="DP99" s="40">
        <f>IF(DP$7="",0,DP$97*условия!$V80)</f>
        <v>0</v>
      </c>
      <c r="DQ99" s="40">
        <f>IF(DQ$7="",0,DQ$97*условия!$V80)</f>
        <v>0</v>
      </c>
      <c r="DR99" s="40">
        <f>IF(DR$7="",0,DR$97*условия!$V80)</f>
        <v>0</v>
      </c>
      <c r="DS99" s="40">
        <f>IF(DS$7="",0,DS$97*условия!$V80)</f>
        <v>0</v>
      </c>
      <c r="DT99" s="40">
        <f>IF(DT$7="",0,DT$97*условия!$V80)</f>
        <v>0</v>
      </c>
      <c r="DU99" s="40">
        <f>IF(DU$7="",0,DU$97*условия!$V80)</f>
        <v>0</v>
      </c>
      <c r="DV99" s="40">
        <f>IF(DV$7="",0,DV$97*условия!$V80)</f>
        <v>0</v>
      </c>
      <c r="DW99" s="40">
        <f>IF(DW$7="",0,DW$97*условия!$V80)</f>
        <v>0</v>
      </c>
      <c r="DX99" s="40">
        <f>IF(DX$7="",0,DX$97*условия!$V80)</f>
        <v>0</v>
      </c>
      <c r="DY99" s="40">
        <f>IF(DY$7="",0,DY$97*условия!$V80)</f>
        <v>0</v>
      </c>
      <c r="DZ99" s="40">
        <f>IF(DZ$7="",0,DZ$97*условия!$V80)</f>
        <v>0</v>
      </c>
      <c r="EA99" s="40">
        <f>IF(EA$7="",0,EA$97*условия!$V80)</f>
        <v>0</v>
      </c>
      <c r="EB99" s="40">
        <f>IF(EB$7="",0,EB$97*условия!$V80)</f>
        <v>0</v>
      </c>
      <c r="EC99" s="40">
        <f>IF(EC$7="",0,EC$97*условия!$V80)</f>
        <v>0</v>
      </c>
      <c r="ED99" s="40">
        <f>IF(ED$7="",0,ED$97*условия!$V80)</f>
        <v>0</v>
      </c>
      <c r="EE99" s="40">
        <f>IF(EE$7="",0,EE$97*условия!$V80)</f>
        <v>0</v>
      </c>
      <c r="EF99" s="40">
        <f>IF(EF$7="",0,EF$97*условия!$V80)</f>
        <v>0</v>
      </c>
      <c r="EG99" s="40">
        <f>IF(EG$7="",0,EG$97*условия!$V80)</f>
        <v>0</v>
      </c>
      <c r="EH99" s="40">
        <f>IF(EH$7="",0,EH$97*условия!$V80)</f>
        <v>0</v>
      </c>
      <c r="EI99" s="40">
        <f>IF(EI$7="",0,EI$97*условия!$V80)</f>
        <v>0</v>
      </c>
      <c r="EJ99" s="40">
        <f>IF(EJ$7="",0,EJ$97*условия!$V80)</f>
        <v>0</v>
      </c>
      <c r="EK99" s="40">
        <f>IF(EK$7="",0,EK$97*условия!$V80)</f>
        <v>0</v>
      </c>
      <c r="EL99" s="40">
        <f>IF(EL$7="",0,EL$97*условия!$V80)</f>
        <v>0</v>
      </c>
      <c r="EM99" s="40">
        <f>IF(EM$7="",0,EM$97*условия!$V80)</f>
        <v>0</v>
      </c>
      <c r="EN99" s="40">
        <f>IF(EN$7="",0,EN$97*условия!$V80)</f>
        <v>0</v>
      </c>
      <c r="EO99" s="40">
        <f>IF(EO$7="",0,EO$97*условия!$V80)</f>
        <v>0</v>
      </c>
      <c r="EP99" s="40">
        <f>IF(EP$7="",0,EP$97*условия!$V80)</f>
        <v>0</v>
      </c>
      <c r="EQ99" s="40">
        <f>IF(EQ$7="",0,EQ$97*условия!$V80)</f>
        <v>0</v>
      </c>
      <c r="ER99" s="40">
        <f>IF(ER$7="",0,ER$97*условия!$V80)</f>
        <v>0</v>
      </c>
      <c r="ES99" s="40">
        <f>IF(ES$7="",0,ES$97*условия!$V80)</f>
        <v>0</v>
      </c>
      <c r="ET99" s="40">
        <f>IF(ET$7="",0,ET$97*условия!$V80)</f>
        <v>0</v>
      </c>
      <c r="EU99" s="40">
        <f>IF(EU$7="",0,EU$97*условия!$V80)</f>
        <v>0</v>
      </c>
      <c r="EV99" s="40">
        <f>IF(EV$7="",0,EV$97*условия!$V80)</f>
        <v>0</v>
      </c>
      <c r="EW99" s="40">
        <f>IF(EW$7="",0,EW$97*условия!$V80)</f>
        <v>0</v>
      </c>
      <c r="EX99" s="40">
        <f>IF(EX$7="",0,EX$97*условия!$V80)</f>
        <v>0</v>
      </c>
      <c r="EY99" s="40">
        <f>IF(EY$7="",0,EY$97*условия!$V80)</f>
        <v>0</v>
      </c>
      <c r="EZ99" s="40">
        <f>IF(EZ$7="",0,EZ$97*условия!$V80)</f>
        <v>0</v>
      </c>
      <c r="FA99" s="40">
        <f>IF(FA$7="",0,FA$97*условия!$V80)</f>
        <v>0</v>
      </c>
      <c r="FB99" s="40">
        <f>IF(FB$7="",0,FB$97*условия!$V80)</f>
        <v>0</v>
      </c>
      <c r="FC99" s="40">
        <f>IF(FC$7="",0,FC$97*условия!$V80)</f>
        <v>0</v>
      </c>
      <c r="FD99" s="40">
        <f>IF(FD$7="",0,FD$97*условия!$V80)</f>
        <v>0</v>
      </c>
      <c r="FE99" s="40">
        <f>IF(FE$7="",0,FE$97*условия!$V80)</f>
        <v>0</v>
      </c>
      <c r="FF99" s="40">
        <f>IF(FF$7="",0,FF$97*условия!$V80)</f>
        <v>0</v>
      </c>
      <c r="FG99" s="40">
        <f>IF(FG$7="",0,FG$97*условия!$V80)</f>
        <v>0</v>
      </c>
      <c r="FH99" s="40">
        <f>IF(FH$7="",0,FH$97*условия!$V80)</f>
        <v>0</v>
      </c>
      <c r="FI99" s="40">
        <f>IF(FI$7="",0,FI$97*условия!$V80)</f>
        <v>0</v>
      </c>
      <c r="FJ99" s="40">
        <f>IF(FJ$7="",0,FJ$97*условия!$V80)</f>
        <v>0</v>
      </c>
      <c r="FK99" s="40">
        <f>IF(FK$7="",0,FK$97*условия!$V80)</f>
        <v>0</v>
      </c>
      <c r="FL99" s="40">
        <f>IF(FL$7="",0,FL$97*условия!$V80)</f>
        <v>0</v>
      </c>
      <c r="FM99" s="40">
        <f>IF(FM$7="",0,FM$97*условия!$V80)</f>
        <v>0</v>
      </c>
      <c r="FN99" s="40">
        <f>IF(FN$7="",0,FN$97*условия!$V80)</f>
        <v>0</v>
      </c>
      <c r="FO99" s="40">
        <f>IF(FO$7="",0,FO$97*условия!$V80)</f>
        <v>0</v>
      </c>
      <c r="FP99" s="40">
        <f>IF(FP$7="",0,FP$97*условия!$V80)</f>
        <v>0</v>
      </c>
      <c r="FQ99" s="40">
        <f>IF(FQ$7="",0,FQ$97*условия!$V80)</f>
        <v>0</v>
      </c>
      <c r="FR99" s="40">
        <f>IF(FR$7="",0,FR$97*условия!$V80)</f>
        <v>0</v>
      </c>
      <c r="FS99" s="40">
        <f>IF(FS$7="",0,FS$97*условия!$V80)</f>
        <v>0</v>
      </c>
      <c r="FT99" s="40">
        <f>IF(FT$7="",0,FT$97*условия!$V80)</f>
        <v>0</v>
      </c>
      <c r="FU99" s="40">
        <f>IF(FU$7="",0,FU$97*условия!$V80)</f>
        <v>0</v>
      </c>
      <c r="FV99" s="40">
        <f>IF(FV$7="",0,FV$97*условия!$V80)</f>
        <v>0</v>
      </c>
      <c r="FW99" s="40">
        <f>IF(FW$7="",0,FW$97*условия!$V80)</f>
        <v>0</v>
      </c>
      <c r="FX99" s="40">
        <f>IF(FX$7="",0,FX$97*условия!$V80)</f>
        <v>0</v>
      </c>
      <c r="FY99" s="40">
        <f>IF(FY$7="",0,FY$97*условия!$V80)</f>
        <v>0</v>
      </c>
      <c r="FZ99" s="40">
        <f>IF(FZ$7="",0,FZ$97*условия!$V80)</f>
        <v>0</v>
      </c>
      <c r="GA99" s="40">
        <f>IF(GA$7="",0,GA$97*условия!$V80)</f>
        <v>0</v>
      </c>
      <c r="GB99" s="40">
        <f>IF(GB$7="",0,GB$97*условия!$V80)</f>
        <v>0</v>
      </c>
      <c r="GC99" s="40">
        <f>IF(GC$7="",0,GC$97*условия!$V80)</f>
        <v>0</v>
      </c>
      <c r="GD99" s="40">
        <f>IF(GD$7="",0,GD$97*условия!$V80)</f>
        <v>0</v>
      </c>
      <c r="GE99" s="40">
        <f>IF(GE$7="",0,GE$97*условия!$V80)</f>
        <v>0</v>
      </c>
      <c r="GF99" s="40">
        <f>IF(GF$7="",0,GF$97*условия!$V80)</f>
        <v>0</v>
      </c>
      <c r="GG99" s="40">
        <f>IF(GG$7="",0,GG$97*условия!$V80)</f>
        <v>0</v>
      </c>
      <c r="GH99" s="40">
        <f>IF(GH$7="",0,GH$97*условия!$V80)</f>
        <v>0</v>
      </c>
      <c r="GI99" s="40">
        <f>IF(GI$7="",0,GI$97*условия!$V80)</f>
        <v>0</v>
      </c>
      <c r="GJ99" s="40">
        <f>IF(GJ$7="",0,GJ$97*условия!$V80)</f>
        <v>0</v>
      </c>
      <c r="GK99" s="40">
        <f>IF(GK$7="",0,GK$97*условия!$V80)</f>
        <v>0</v>
      </c>
      <c r="GL99" s="40">
        <f>IF(GL$7="",0,GL$97*условия!$V80)</f>
        <v>0</v>
      </c>
      <c r="GM99" s="40">
        <f>IF(GM$7="",0,GM$97*условия!$V80)</f>
        <v>0</v>
      </c>
      <c r="GN99" s="40">
        <f>IF(GN$7="",0,GN$97*условия!$V80)</f>
        <v>0</v>
      </c>
      <c r="GO99" s="40">
        <f>IF(GO$7="",0,GO$97*условия!$V80)</f>
        <v>0</v>
      </c>
      <c r="GP99" s="40">
        <f>IF(GP$7="",0,GP$97*условия!$V80)</f>
        <v>0</v>
      </c>
      <c r="GQ99" s="40">
        <f>IF(GQ$7="",0,GQ$97*условия!$V80)</f>
        <v>0</v>
      </c>
      <c r="GR99" s="40">
        <f>IF(GR$7="",0,GR$97*условия!$V80)</f>
        <v>0</v>
      </c>
      <c r="GS99" s="40">
        <f>IF(GS$7="",0,GS$97*условия!$V80)</f>
        <v>0</v>
      </c>
      <c r="GT99" s="40">
        <f>IF(GT$7="",0,GT$97*условия!$V80)</f>
        <v>0</v>
      </c>
      <c r="GU99" s="40">
        <f>IF(GU$7="",0,GU$97*условия!$V80)</f>
        <v>0</v>
      </c>
      <c r="GV99" s="40">
        <f>IF(GV$7="",0,GV$97*условия!$V80)</f>
        <v>0</v>
      </c>
      <c r="GW99" s="40">
        <f>IF(GW$7="",0,GW$97*условия!$V80)</f>
        <v>0</v>
      </c>
      <c r="GX99" s="40">
        <f>IF(GX$7="",0,GX$97*условия!$V80)</f>
        <v>0</v>
      </c>
      <c r="GY99" s="40">
        <f>IF(GY$7="",0,GY$97*условия!$V80)</f>
        <v>0</v>
      </c>
      <c r="GZ99" s="40">
        <f>IF(GZ$7="",0,GZ$97*условия!$V80)</f>
        <v>0</v>
      </c>
      <c r="HA99" s="40">
        <f>IF(HA$7="",0,HA$97*условия!$V80)</f>
        <v>0</v>
      </c>
      <c r="HB99" s="40">
        <f>IF(HB$7="",0,HB$97*условия!$V80)</f>
        <v>0</v>
      </c>
      <c r="HC99" s="40">
        <f>IF(HC$7="",0,HC$97*условия!$V80)</f>
        <v>0</v>
      </c>
      <c r="HD99" s="40">
        <f>IF(HD$7="",0,HD$97*условия!$V80)</f>
        <v>0</v>
      </c>
      <c r="HE99" s="40">
        <f>IF(HE$7="",0,HE$97*условия!$V80)</f>
        <v>0</v>
      </c>
      <c r="HF99" s="40">
        <f>IF(HF$7="",0,HF$97*условия!$V80)</f>
        <v>0</v>
      </c>
      <c r="HG99" s="40">
        <f>IF(HG$7="",0,HG$97*условия!$V80)</f>
        <v>0</v>
      </c>
      <c r="HH99" s="40">
        <f>IF(HH$7="",0,HH$97*условия!$V80)</f>
        <v>0</v>
      </c>
      <c r="HI99" s="40">
        <f>IF(HI$7="",0,HI$97*условия!$V80)</f>
        <v>0</v>
      </c>
      <c r="HJ99" s="40">
        <f>IF(HJ$7="",0,HJ$97*условия!$V80)</f>
        <v>0</v>
      </c>
      <c r="HK99" s="40">
        <f>IF(HK$7="",0,HK$97*условия!$V80)</f>
        <v>0</v>
      </c>
      <c r="HL99" s="40">
        <f>IF(HL$7="",0,HL$97*условия!$V80)</f>
        <v>0</v>
      </c>
      <c r="HM99" s="40">
        <f>IF(HM$7="",0,HM$97*условия!$V80)</f>
        <v>0</v>
      </c>
      <c r="HN99" s="40">
        <f>IF(HN$7="",0,HN$97*условия!$V80)</f>
        <v>0</v>
      </c>
      <c r="HO99" s="40">
        <f>IF(HO$7="",0,HO$97*условия!$V80)</f>
        <v>0</v>
      </c>
      <c r="HP99" s="40">
        <f>IF(HP$7="",0,HP$97*условия!$V80)</f>
        <v>0</v>
      </c>
      <c r="HQ99" s="40">
        <f>IF(HQ$7="",0,HQ$97*условия!$V80)</f>
        <v>0</v>
      </c>
      <c r="HR99" s="40">
        <f>IF(HR$7="",0,HR$97*условия!$V80)</f>
        <v>0</v>
      </c>
      <c r="HS99" s="40">
        <f>IF(HS$7="",0,HS$97*условия!$V80)</f>
        <v>0</v>
      </c>
      <c r="HT99" s="40">
        <f>IF(HT$7="",0,HT$97*условия!$V80)</f>
        <v>0</v>
      </c>
      <c r="HU99" s="40">
        <f>IF(HU$7="",0,HU$97*условия!$V80)</f>
        <v>0</v>
      </c>
      <c r="HV99" s="40">
        <f>IF(HV$7="",0,HV$97*условия!$V80)</f>
        <v>0</v>
      </c>
      <c r="HW99" s="40">
        <f>IF(HW$7="",0,HW$97*условия!$V80)</f>
        <v>0</v>
      </c>
      <c r="HX99" s="40">
        <f>IF(HX$7="",0,HX$97*условия!$V80)</f>
        <v>0</v>
      </c>
      <c r="HY99" s="40">
        <f>IF(HY$7="",0,HY$97*условия!$V80)</f>
        <v>0</v>
      </c>
      <c r="HZ99" s="40">
        <f>IF(HZ$7="",0,HZ$97*условия!$V80)</f>
        <v>0</v>
      </c>
      <c r="IA99" s="40">
        <f>IF(IA$7="",0,IA$97*условия!$V80)</f>
        <v>0</v>
      </c>
      <c r="IB99" s="40">
        <f>IF(IB$7="",0,IB$97*условия!$V80)</f>
        <v>0</v>
      </c>
      <c r="IC99" s="40">
        <f>IF(IC$7="",0,IC$97*условия!$V80)</f>
        <v>0</v>
      </c>
      <c r="ID99" s="40">
        <f>IF(ID$7="",0,ID$97*условия!$V80)</f>
        <v>0</v>
      </c>
      <c r="IE99" s="40">
        <f>IF(IE$7="",0,IE$97*условия!$V80)</f>
        <v>0</v>
      </c>
      <c r="IF99" s="40">
        <f>IF(IF$7="",0,IF$97*условия!$V80)</f>
        <v>0</v>
      </c>
      <c r="IG99" s="40">
        <f>IF(IG$7="",0,IG$97*условия!$V80)</f>
        <v>0</v>
      </c>
      <c r="IH99" s="40">
        <f>IF(IH$7="",0,IH$97*условия!$V80)</f>
        <v>0</v>
      </c>
      <c r="II99" s="40">
        <f>IF(II$7="",0,II$97*условия!$V80)</f>
        <v>0</v>
      </c>
      <c r="IJ99" s="40">
        <f>IF(IJ$7="",0,IJ$97*условия!$V80)</f>
        <v>0</v>
      </c>
      <c r="IK99" s="40">
        <f>IF(IK$7="",0,IK$97*условия!$V80)</f>
        <v>0</v>
      </c>
      <c r="IL99" s="40">
        <f>IF(IL$7="",0,IL$97*условия!$V80)</f>
        <v>0</v>
      </c>
      <c r="IM99" s="40">
        <f>IF(IM$7="",0,IM$97*условия!$V80)</f>
        <v>0</v>
      </c>
      <c r="IN99" s="40">
        <f>IF(IN$7="",0,IN$97*условия!$V80)</f>
        <v>0</v>
      </c>
      <c r="IO99" s="40">
        <f>IF(IO$7="",0,IO$97*условия!$V80)</f>
        <v>0</v>
      </c>
      <c r="IP99" s="40">
        <f>IF(IP$7="",0,IP$97*условия!$V80)</f>
        <v>0</v>
      </c>
      <c r="IQ99" s="40">
        <f>IF(IQ$7="",0,IQ$97*условия!$V80)</f>
        <v>0</v>
      </c>
      <c r="IR99" s="40">
        <f>IF(IR$7="",0,IR$97*условия!$V80)</f>
        <v>0</v>
      </c>
      <c r="IS99" s="40">
        <f>IF(IS$7="",0,IS$97*условия!$V80)</f>
        <v>0</v>
      </c>
      <c r="IT99" s="40">
        <f>IF(IT$7="",0,IT$97*условия!$V80)</f>
        <v>0</v>
      </c>
      <c r="IU99" s="40">
        <f>IF(IU$7="",0,IU$97*условия!$V80)</f>
        <v>0</v>
      </c>
      <c r="IV99" s="40">
        <f>IF(IV$7="",0,IV$97*условия!$V80)</f>
        <v>0</v>
      </c>
      <c r="IW99" s="40">
        <f>IF(IW$7="",0,IW$97*условия!$V80)</f>
        <v>0</v>
      </c>
      <c r="IX99" s="40">
        <f>IF(IX$7="",0,IX$97*условия!$V80)</f>
        <v>0</v>
      </c>
      <c r="IY99" s="40">
        <f>IF(IY$7="",0,IY$97*условия!$V80)</f>
        <v>0</v>
      </c>
      <c r="IZ99" s="40">
        <f>IF(IZ$7="",0,IZ$97*условия!$V80)</f>
        <v>0</v>
      </c>
      <c r="JA99" s="40">
        <f>IF(JA$7="",0,JA$97*условия!$V80)</f>
        <v>0</v>
      </c>
      <c r="JB99" s="40">
        <f>IF(JB$7="",0,JB$97*условия!$V80)</f>
        <v>0</v>
      </c>
      <c r="JC99" s="40">
        <f>IF(JC$7="",0,JC$97*условия!$V80)</f>
        <v>0</v>
      </c>
      <c r="JD99" s="40">
        <f>IF(JD$7="",0,JD$97*условия!$V80)</f>
        <v>0</v>
      </c>
      <c r="JE99" s="40">
        <f>IF(JE$7="",0,JE$97*условия!$V80)</f>
        <v>0</v>
      </c>
      <c r="JF99" s="40">
        <f>IF(JF$7="",0,JF$97*условия!$V80)</f>
        <v>0</v>
      </c>
      <c r="JG99" s="40">
        <f>IF(JG$7="",0,JG$97*условия!$V80)</f>
        <v>0</v>
      </c>
      <c r="JH99" s="40">
        <f>IF(JH$7="",0,JH$97*условия!$V80)</f>
        <v>0</v>
      </c>
      <c r="JI99" s="40">
        <f>IF(JI$7="",0,JI$97*условия!$V80)</f>
        <v>0</v>
      </c>
      <c r="JJ99" s="40">
        <f>IF(JJ$7="",0,JJ$97*условия!$V80)</f>
        <v>0</v>
      </c>
      <c r="JK99" s="40">
        <f>IF(JK$7="",0,JK$97*условия!$V80)</f>
        <v>0</v>
      </c>
      <c r="JL99" s="40">
        <f>IF(JL$7="",0,JL$97*условия!$V80)</f>
        <v>0</v>
      </c>
      <c r="JM99" s="40">
        <f>IF(JM$7="",0,JM$97*условия!$V80)</f>
        <v>0</v>
      </c>
      <c r="JN99" s="40">
        <f>IF(JN$7="",0,JN$97*условия!$V80)</f>
        <v>0</v>
      </c>
      <c r="JO99" s="40">
        <f>IF(JO$7="",0,JO$97*условия!$V80)</f>
        <v>0</v>
      </c>
      <c r="JP99" s="40">
        <f>IF(JP$7="",0,JP$97*условия!$V80)</f>
        <v>0</v>
      </c>
      <c r="JQ99" s="40">
        <f>IF(JQ$7="",0,JQ$97*условия!$V80)</f>
        <v>0</v>
      </c>
      <c r="JR99" s="40">
        <f>IF(JR$7="",0,JR$97*условия!$V80)</f>
        <v>0</v>
      </c>
      <c r="JS99" s="40">
        <f>IF(JS$7="",0,JS$97*условия!$V80)</f>
        <v>0</v>
      </c>
      <c r="JT99" s="40">
        <f>IF(JT$7="",0,JT$97*условия!$V80)</f>
        <v>0</v>
      </c>
      <c r="JU99" s="40">
        <f>IF(JU$7="",0,JU$97*условия!$V80)</f>
        <v>0</v>
      </c>
      <c r="JV99" s="40">
        <f>IF(JV$7="",0,JV$97*условия!$V80)</f>
        <v>0</v>
      </c>
      <c r="JW99" s="40">
        <f>IF(JW$7="",0,JW$97*условия!$V80)</f>
        <v>0</v>
      </c>
      <c r="JX99" s="40">
        <f>IF(JX$7="",0,JX$97*условия!$V80)</f>
        <v>0</v>
      </c>
      <c r="JY99" s="40">
        <f>IF(JY$7="",0,JY$97*условия!$V80)</f>
        <v>0</v>
      </c>
      <c r="JZ99" s="40">
        <f>IF(JZ$7="",0,JZ$97*условия!$V80)</f>
        <v>0</v>
      </c>
      <c r="KA99" s="40">
        <f>IF(KA$7="",0,KA$97*условия!$V80)</f>
        <v>0</v>
      </c>
      <c r="KB99" s="40">
        <f>IF(KB$7="",0,KB$97*условия!$V80)</f>
        <v>0</v>
      </c>
      <c r="KC99" s="40">
        <f>IF(KC$7="",0,KC$97*условия!$V80)</f>
        <v>0</v>
      </c>
      <c r="KD99" s="40">
        <f>IF(KD$7="",0,KD$97*условия!$V80)</f>
        <v>0</v>
      </c>
      <c r="KE99" s="40">
        <f>IF(KE$7="",0,KE$97*условия!$V80)</f>
        <v>0</v>
      </c>
      <c r="KF99" s="40">
        <f>IF(KF$7="",0,KF$97*условия!$V80)</f>
        <v>0</v>
      </c>
      <c r="KG99" s="40">
        <f>IF(KG$7="",0,KG$97*условия!$V80)</f>
        <v>0</v>
      </c>
      <c r="KH99" s="40">
        <f>IF(KH$7="",0,KH$97*условия!$V80)</f>
        <v>0</v>
      </c>
      <c r="KI99" s="40">
        <f>IF(KI$7="",0,KI$97*условия!$V80)</f>
        <v>0</v>
      </c>
      <c r="KJ99" s="40">
        <f>IF(KJ$7="",0,KJ$97*условия!$V80)</f>
        <v>0</v>
      </c>
      <c r="KK99" s="40">
        <f>IF(KK$7="",0,KK$97*условия!$V80)</f>
        <v>0</v>
      </c>
      <c r="KL99" s="40">
        <f>IF(KL$7="",0,KL$97*условия!$V80)</f>
        <v>0</v>
      </c>
      <c r="KM99" s="40">
        <f>IF(KM$7="",0,KM$97*условия!$V80)</f>
        <v>0</v>
      </c>
      <c r="KN99" s="40">
        <f>IF(KN$7="",0,KN$97*условия!$V80)</f>
        <v>0</v>
      </c>
      <c r="KO99" s="40">
        <f>IF(KO$7="",0,KO$97*условия!$V80)</f>
        <v>0</v>
      </c>
      <c r="KP99" s="40">
        <f>IF(KP$7="",0,KP$97*условия!$V80)</f>
        <v>0</v>
      </c>
      <c r="KQ99" s="40">
        <f>IF(KQ$7="",0,KQ$97*условия!$V80)</f>
        <v>0</v>
      </c>
      <c r="KR99" s="40">
        <f>IF(KR$7="",0,KR$97*условия!$V80)</f>
        <v>0</v>
      </c>
      <c r="KS99" s="40">
        <f>IF(KS$7="",0,KS$97*условия!$V80)</f>
        <v>0</v>
      </c>
      <c r="KT99" s="40">
        <f>IF(KT$7="",0,KT$97*условия!$V80)</f>
        <v>0</v>
      </c>
      <c r="KU99" s="40">
        <f>IF(KU$7="",0,KU$97*условия!$V80)</f>
        <v>0</v>
      </c>
      <c r="KV99" s="40">
        <f>IF(KV$7="",0,KV$97*условия!$V80)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количество заключенных договоров/окрытых магазинов</v>
      </c>
      <c r="F100" s="1"/>
      <c r="G100" s="1"/>
      <c r="H100" s="11" t="str">
        <f t="shared" si="82"/>
        <v>клиенты</v>
      </c>
      <c r="I100" s="1"/>
      <c r="J100" s="1"/>
      <c r="K100" s="1" t="str">
        <f>справочники!$Y$13</f>
        <v>Партнеры</v>
      </c>
      <c r="L100" s="1"/>
      <c r="M100" s="5"/>
      <c r="N100" s="40"/>
      <c r="O100" s="19"/>
      <c r="P100" s="1"/>
      <c r="Q100" s="1"/>
      <c r="R100" s="40">
        <f>SUMIFS($T100:$KW100,$T$1:$KW$1,"&gt;="&amp;1,$T$1:$KW$1,"&lt;="&amp;MAX($1:$1))</f>
        <v>75</v>
      </c>
      <c r="S100" s="1"/>
      <c r="T100" s="1"/>
      <c r="U100" s="40">
        <f>IF(U$7="",0,U$97*условия!$V81)</f>
        <v>1.5</v>
      </c>
      <c r="V100" s="40">
        <f>IF(V$7="",0,V$97*условия!$V81)</f>
        <v>1.625</v>
      </c>
      <c r="W100" s="40">
        <f>IF(W$7="",0,W$97*условия!$V81)</f>
        <v>1.75</v>
      </c>
      <c r="X100" s="40">
        <f>IF(X$7="",0,X$97*условия!$V81)</f>
        <v>1.875</v>
      </c>
      <c r="Y100" s="40">
        <f>IF(Y$7="",0,Y$97*условия!$V81)</f>
        <v>2</v>
      </c>
      <c r="Z100" s="40">
        <f>IF(Z$7="",0,Z$97*условия!$V81)</f>
        <v>2.125</v>
      </c>
      <c r="AA100" s="40">
        <f>IF(AA$7="",0,AA$97*условия!$V81)</f>
        <v>2.25</v>
      </c>
      <c r="AB100" s="40">
        <f>IF(AB$7="",0,AB$97*условия!$V81)</f>
        <v>2.375</v>
      </c>
      <c r="AC100" s="40">
        <f>IF(AC$7="",0,AC$97*условия!$V81)</f>
        <v>2.5</v>
      </c>
      <c r="AD100" s="40">
        <f>IF(AD$7="",0,AD$97*условия!$V81)</f>
        <v>2.625</v>
      </c>
      <c r="AE100" s="40">
        <f>IF(AE$7="",0,AE$97*условия!$V81)</f>
        <v>2.75</v>
      </c>
      <c r="AF100" s="40">
        <f>IF(AF$7="",0,AF$97*условия!$V81)</f>
        <v>2.875</v>
      </c>
      <c r="AG100" s="40">
        <f>IF(AG$7="",0,AG$97*условия!$V81)</f>
        <v>3</v>
      </c>
      <c r="AH100" s="40">
        <f>IF(AH$7="",0,AH$97*условия!$V81)</f>
        <v>3.125</v>
      </c>
      <c r="AI100" s="40">
        <f>IF(AI$7="",0,AI$97*условия!$V81)</f>
        <v>3.25</v>
      </c>
      <c r="AJ100" s="40">
        <f>IF(AJ$7="",0,AJ$97*условия!$V81)</f>
        <v>3.375</v>
      </c>
      <c r="AK100" s="40">
        <f>IF(AK$7="",0,AK$97*условия!$V81)</f>
        <v>3.5</v>
      </c>
      <c r="AL100" s="40">
        <f>IF(AL$7="",0,AL$97*условия!$V81)</f>
        <v>3.625</v>
      </c>
      <c r="AM100" s="40">
        <f>IF(AM$7="",0,AM$97*условия!$V81)</f>
        <v>3.75</v>
      </c>
      <c r="AN100" s="40">
        <f>IF(AN$7="",0,AN$97*условия!$V81)</f>
        <v>3.875</v>
      </c>
      <c r="AO100" s="40">
        <f>IF(AO$7="",0,AO$97*условия!$V81)</f>
        <v>4</v>
      </c>
      <c r="AP100" s="40">
        <f>IF(AP$7="",0,AP$97*условия!$V81)</f>
        <v>4.125</v>
      </c>
      <c r="AQ100" s="40">
        <f>IF(AQ$7="",0,AQ$97*условия!$V81)</f>
        <v>4.25</v>
      </c>
      <c r="AR100" s="40">
        <f>IF(AR$7="",0,AR$97*условия!$V81)</f>
        <v>4.375</v>
      </c>
      <c r="AS100" s="40">
        <f>IF(AS$7="",0,AS$97*условия!$V81)</f>
        <v>4.5</v>
      </c>
      <c r="AT100" s="40">
        <f>IF(AT$7="",0,AT$97*условия!$V81)</f>
        <v>0</v>
      </c>
      <c r="AU100" s="40">
        <f>IF(AU$7="",0,AU$97*условия!$V81)</f>
        <v>0</v>
      </c>
      <c r="AV100" s="40">
        <f>IF(AV$7="",0,AV$97*условия!$V81)</f>
        <v>0</v>
      </c>
      <c r="AW100" s="40">
        <f>IF(AW$7="",0,AW$97*условия!$V81)</f>
        <v>0</v>
      </c>
      <c r="AX100" s="40">
        <f>IF(AX$7="",0,AX$97*условия!$V81)</f>
        <v>0</v>
      </c>
      <c r="AY100" s="40">
        <f>IF(AY$7="",0,AY$97*условия!$V81)</f>
        <v>0</v>
      </c>
      <c r="AZ100" s="40">
        <f>IF(AZ$7="",0,AZ$97*условия!$V81)</f>
        <v>0</v>
      </c>
      <c r="BA100" s="40">
        <f>IF(BA$7="",0,BA$97*условия!$V81)</f>
        <v>0</v>
      </c>
      <c r="BB100" s="40">
        <f>IF(BB$7="",0,BB$97*условия!$V81)</f>
        <v>0</v>
      </c>
      <c r="BC100" s="40">
        <f>IF(BC$7="",0,BC$97*условия!$V81)</f>
        <v>0</v>
      </c>
      <c r="BD100" s="40">
        <f>IF(BD$7="",0,BD$97*условия!$V81)</f>
        <v>0</v>
      </c>
      <c r="BE100" s="40">
        <f>IF(BE$7="",0,BE$97*условия!$V81)</f>
        <v>0</v>
      </c>
      <c r="BF100" s="40">
        <f>IF(BF$7="",0,BF$97*условия!$V81)</f>
        <v>0</v>
      </c>
      <c r="BG100" s="40">
        <f>IF(BG$7="",0,BG$97*условия!$V81)</f>
        <v>0</v>
      </c>
      <c r="BH100" s="40">
        <f>IF(BH$7="",0,BH$97*условия!$V81)</f>
        <v>0</v>
      </c>
      <c r="BI100" s="40">
        <f>IF(BI$7="",0,BI$97*условия!$V81)</f>
        <v>0</v>
      </c>
      <c r="BJ100" s="40">
        <f>IF(BJ$7="",0,BJ$97*условия!$V81)</f>
        <v>0</v>
      </c>
      <c r="BK100" s="40">
        <f>IF(BK$7="",0,BK$97*условия!$V81)</f>
        <v>0</v>
      </c>
      <c r="BL100" s="40">
        <f>IF(BL$7="",0,BL$97*условия!$V81)</f>
        <v>0</v>
      </c>
      <c r="BM100" s="40">
        <f>IF(BM$7="",0,BM$97*условия!$V81)</f>
        <v>0</v>
      </c>
      <c r="BN100" s="40">
        <f>IF(BN$7="",0,BN$97*условия!$V81)</f>
        <v>0</v>
      </c>
      <c r="BO100" s="40">
        <f>IF(BO$7="",0,BO$97*условия!$V81)</f>
        <v>0</v>
      </c>
      <c r="BP100" s="40">
        <f>IF(BP$7="",0,BP$97*условия!$V81)</f>
        <v>0</v>
      </c>
      <c r="BQ100" s="40">
        <f>IF(BQ$7="",0,BQ$97*условия!$V81)</f>
        <v>0</v>
      </c>
      <c r="BR100" s="40">
        <f>IF(BR$7="",0,BR$97*условия!$V81)</f>
        <v>0</v>
      </c>
      <c r="BS100" s="40">
        <f>IF(BS$7="",0,BS$97*условия!$V81)</f>
        <v>0</v>
      </c>
      <c r="BT100" s="40">
        <f>IF(BT$7="",0,BT$97*условия!$V81)</f>
        <v>0</v>
      </c>
      <c r="BU100" s="40">
        <f>IF(BU$7="",0,BU$97*условия!$V81)</f>
        <v>0</v>
      </c>
      <c r="BV100" s="40">
        <f>IF(BV$7="",0,BV$97*условия!$V81)</f>
        <v>0</v>
      </c>
      <c r="BW100" s="40">
        <f>IF(BW$7="",0,BW$97*условия!$V81)</f>
        <v>0</v>
      </c>
      <c r="BX100" s="40">
        <f>IF(BX$7="",0,BX$97*условия!$V81)</f>
        <v>0</v>
      </c>
      <c r="BY100" s="40">
        <f>IF(BY$7="",0,BY$97*условия!$V81)</f>
        <v>0</v>
      </c>
      <c r="BZ100" s="40">
        <f>IF(BZ$7="",0,BZ$97*условия!$V81)</f>
        <v>0</v>
      </c>
      <c r="CA100" s="40">
        <f>IF(CA$7="",0,CA$97*условия!$V81)</f>
        <v>0</v>
      </c>
      <c r="CB100" s="40">
        <f>IF(CB$7="",0,CB$97*условия!$V81)</f>
        <v>0</v>
      </c>
      <c r="CC100" s="40">
        <f>IF(CC$7="",0,CC$97*условия!$V81)</f>
        <v>0</v>
      </c>
      <c r="CD100" s="40">
        <f>IF(CD$7="",0,CD$97*условия!$V81)</f>
        <v>0</v>
      </c>
      <c r="CE100" s="40">
        <f>IF(CE$7="",0,CE$97*условия!$V81)</f>
        <v>0</v>
      </c>
      <c r="CF100" s="40">
        <f>IF(CF$7="",0,CF$97*условия!$V81)</f>
        <v>0</v>
      </c>
      <c r="CG100" s="40">
        <f>IF(CG$7="",0,CG$97*условия!$V81)</f>
        <v>0</v>
      </c>
      <c r="CH100" s="40">
        <f>IF(CH$7="",0,CH$97*условия!$V81)</f>
        <v>0</v>
      </c>
      <c r="CI100" s="40">
        <f>IF(CI$7="",0,CI$97*условия!$V81)</f>
        <v>0</v>
      </c>
      <c r="CJ100" s="40">
        <f>IF(CJ$7="",0,CJ$97*условия!$V81)</f>
        <v>0</v>
      </c>
      <c r="CK100" s="40">
        <f>IF(CK$7="",0,CK$97*условия!$V81)</f>
        <v>0</v>
      </c>
      <c r="CL100" s="40">
        <f>IF(CL$7="",0,CL$97*условия!$V81)</f>
        <v>0</v>
      </c>
      <c r="CM100" s="40">
        <f>IF(CM$7="",0,CM$97*условия!$V81)</f>
        <v>0</v>
      </c>
      <c r="CN100" s="40">
        <f>IF(CN$7="",0,CN$97*условия!$V81)</f>
        <v>0</v>
      </c>
      <c r="CO100" s="40">
        <f>IF(CO$7="",0,CO$97*условия!$V81)</f>
        <v>0</v>
      </c>
      <c r="CP100" s="40">
        <f>IF(CP$7="",0,CP$97*условия!$V81)</f>
        <v>0</v>
      </c>
      <c r="CQ100" s="40">
        <f>IF(CQ$7="",0,CQ$97*условия!$V81)</f>
        <v>0</v>
      </c>
      <c r="CR100" s="40">
        <f>IF(CR$7="",0,CR$97*условия!$V81)</f>
        <v>0</v>
      </c>
      <c r="CS100" s="40">
        <f>IF(CS$7="",0,CS$97*условия!$V81)</f>
        <v>0</v>
      </c>
      <c r="CT100" s="40">
        <f>IF(CT$7="",0,CT$97*условия!$V81)</f>
        <v>0</v>
      </c>
      <c r="CU100" s="40">
        <f>IF(CU$7="",0,CU$97*условия!$V81)</f>
        <v>0</v>
      </c>
      <c r="CV100" s="40">
        <f>IF(CV$7="",0,CV$97*условия!$V81)</f>
        <v>0</v>
      </c>
      <c r="CW100" s="40">
        <f>IF(CW$7="",0,CW$97*условия!$V81)</f>
        <v>0</v>
      </c>
      <c r="CX100" s="40">
        <f>IF(CX$7="",0,CX$97*условия!$V81)</f>
        <v>0</v>
      </c>
      <c r="CY100" s="40">
        <f>IF(CY$7="",0,CY$97*условия!$V81)</f>
        <v>0</v>
      </c>
      <c r="CZ100" s="40">
        <f>IF(CZ$7="",0,CZ$97*условия!$V81)</f>
        <v>0</v>
      </c>
      <c r="DA100" s="40">
        <f>IF(DA$7="",0,DA$97*условия!$V81)</f>
        <v>0</v>
      </c>
      <c r="DB100" s="40">
        <f>IF(DB$7="",0,DB$97*условия!$V81)</f>
        <v>0</v>
      </c>
      <c r="DC100" s="40">
        <f>IF(DC$7="",0,DC$97*условия!$V81)</f>
        <v>0</v>
      </c>
      <c r="DD100" s="40">
        <f>IF(DD$7="",0,DD$97*условия!$V81)</f>
        <v>0</v>
      </c>
      <c r="DE100" s="40">
        <f>IF(DE$7="",0,DE$97*условия!$V81)</f>
        <v>0</v>
      </c>
      <c r="DF100" s="40">
        <f>IF(DF$7="",0,DF$97*условия!$V81)</f>
        <v>0</v>
      </c>
      <c r="DG100" s="40">
        <f>IF(DG$7="",0,DG$97*условия!$V81)</f>
        <v>0</v>
      </c>
      <c r="DH100" s="40">
        <f>IF(DH$7="",0,DH$97*условия!$V81)</f>
        <v>0</v>
      </c>
      <c r="DI100" s="40">
        <f>IF(DI$7="",0,DI$97*условия!$V81)</f>
        <v>0</v>
      </c>
      <c r="DJ100" s="40">
        <f>IF(DJ$7="",0,DJ$97*условия!$V81)</f>
        <v>0</v>
      </c>
      <c r="DK100" s="40">
        <f>IF(DK$7="",0,DK$97*условия!$V81)</f>
        <v>0</v>
      </c>
      <c r="DL100" s="40">
        <f>IF(DL$7="",0,DL$97*условия!$V81)</f>
        <v>0</v>
      </c>
      <c r="DM100" s="40">
        <f>IF(DM$7="",0,DM$97*условия!$V81)</f>
        <v>0</v>
      </c>
      <c r="DN100" s="40">
        <f>IF(DN$7="",0,DN$97*условия!$V81)</f>
        <v>0</v>
      </c>
      <c r="DO100" s="40">
        <f>IF(DO$7="",0,DO$97*условия!$V81)</f>
        <v>0</v>
      </c>
      <c r="DP100" s="40">
        <f>IF(DP$7="",0,DP$97*условия!$V81)</f>
        <v>0</v>
      </c>
      <c r="DQ100" s="40">
        <f>IF(DQ$7="",0,DQ$97*условия!$V81)</f>
        <v>0</v>
      </c>
      <c r="DR100" s="40">
        <f>IF(DR$7="",0,DR$97*условия!$V81)</f>
        <v>0</v>
      </c>
      <c r="DS100" s="40">
        <f>IF(DS$7="",0,DS$97*условия!$V81)</f>
        <v>0</v>
      </c>
      <c r="DT100" s="40">
        <f>IF(DT$7="",0,DT$97*условия!$V81)</f>
        <v>0</v>
      </c>
      <c r="DU100" s="40">
        <f>IF(DU$7="",0,DU$97*условия!$V81)</f>
        <v>0</v>
      </c>
      <c r="DV100" s="40">
        <f>IF(DV$7="",0,DV$97*условия!$V81)</f>
        <v>0</v>
      </c>
      <c r="DW100" s="40">
        <f>IF(DW$7="",0,DW$97*условия!$V81)</f>
        <v>0</v>
      </c>
      <c r="DX100" s="40">
        <f>IF(DX$7="",0,DX$97*условия!$V81)</f>
        <v>0</v>
      </c>
      <c r="DY100" s="40">
        <f>IF(DY$7="",0,DY$97*условия!$V81)</f>
        <v>0</v>
      </c>
      <c r="DZ100" s="40">
        <f>IF(DZ$7="",0,DZ$97*условия!$V81)</f>
        <v>0</v>
      </c>
      <c r="EA100" s="40">
        <f>IF(EA$7="",0,EA$97*условия!$V81)</f>
        <v>0</v>
      </c>
      <c r="EB100" s="40">
        <f>IF(EB$7="",0,EB$97*условия!$V81)</f>
        <v>0</v>
      </c>
      <c r="EC100" s="40">
        <f>IF(EC$7="",0,EC$97*условия!$V81)</f>
        <v>0</v>
      </c>
      <c r="ED100" s="40">
        <f>IF(ED$7="",0,ED$97*условия!$V81)</f>
        <v>0</v>
      </c>
      <c r="EE100" s="40">
        <f>IF(EE$7="",0,EE$97*условия!$V81)</f>
        <v>0</v>
      </c>
      <c r="EF100" s="40">
        <f>IF(EF$7="",0,EF$97*условия!$V81)</f>
        <v>0</v>
      </c>
      <c r="EG100" s="40">
        <f>IF(EG$7="",0,EG$97*условия!$V81)</f>
        <v>0</v>
      </c>
      <c r="EH100" s="40">
        <f>IF(EH$7="",0,EH$97*условия!$V81)</f>
        <v>0</v>
      </c>
      <c r="EI100" s="40">
        <f>IF(EI$7="",0,EI$97*условия!$V81)</f>
        <v>0</v>
      </c>
      <c r="EJ100" s="40">
        <f>IF(EJ$7="",0,EJ$97*условия!$V81)</f>
        <v>0</v>
      </c>
      <c r="EK100" s="40">
        <f>IF(EK$7="",0,EK$97*условия!$V81)</f>
        <v>0</v>
      </c>
      <c r="EL100" s="40">
        <f>IF(EL$7="",0,EL$97*условия!$V81)</f>
        <v>0</v>
      </c>
      <c r="EM100" s="40">
        <f>IF(EM$7="",0,EM$97*условия!$V81)</f>
        <v>0</v>
      </c>
      <c r="EN100" s="40">
        <f>IF(EN$7="",0,EN$97*условия!$V81)</f>
        <v>0</v>
      </c>
      <c r="EO100" s="40">
        <f>IF(EO$7="",0,EO$97*условия!$V81)</f>
        <v>0</v>
      </c>
      <c r="EP100" s="40">
        <f>IF(EP$7="",0,EP$97*условия!$V81)</f>
        <v>0</v>
      </c>
      <c r="EQ100" s="40">
        <f>IF(EQ$7="",0,EQ$97*условия!$V81)</f>
        <v>0</v>
      </c>
      <c r="ER100" s="40">
        <f>IF(ER$7="",0,ER$97*условия!$V81)</f>
        <v>0</v>
      </c>
      <c r="ES100" s="40">
        <f>IF(ES$7="",0,ES$97*условия!$V81)</f>
        <v>0</v>
      </c>
      <c r="ET100" s="40">
        <f>IF(ET$7="",0,ET$97*условия!$V81)</f>
        <v>0</v>
      </c>
      <c r="EU100" s="40">
        <f>IF(EU$7="",0,EU$97*условия!$V81)</f>
        <v>0</v>
      </c>
      <c r="EV100" s="40">
        <f>IF(EV$7="",0,EV$97*условия!$V81)</f>
        <v>0</v>
      </c>
      <c r="EW100" s="40">
        <f>IF(EW$7="",0,EW$97*условия!$V81)</f>
        <v>0</v>
      </c>
      <c r="EX100" s="40">
        <f>IF(EX$7="",0,EX$97*условия!$V81)</f>
        <v>0</v>
      </c>
      <c r="EY100" s="40">
        <f>IF(EY$7="",0,EY$97*условия!$V81)</f>
        <v>0</v>
      </c>
      <c r="EZ100" s="40">
        <f>IF(EZ$7="",0,EZ$97*условия!$V81)</f>
        <v>0</v>
      </c>
      <c r="FA100" s="40">
        <f>IF(FA$7="",0,FA$97*условия!$V81)</f>
        <v>0</v>
      </c>
      <c r="FB100" s="40">
        <f>IF(FB$7="",0,FB$97*условия!$V81)</f>
        <v>0</v>
      </c>
      <c r="FC100" s="40">
        <f>IF(FC$7="",0,FC$97*условия!$V81)</f>
        <v>0</v>
      </c>
      <c r="FD100" s="40">
        <f>IF(FD$7="",0,FD$97*условия!$V81)</f>
        <v>0</v>
      </c>
      <c r="FE100" s="40">
        <f>IF(FE$7="",0,FE$97*условия!$V81)</f>
        <v>0</v>
      </c>
      <c r="FF100" s="40">
        <f>IF(FF$7="",0,FF$97*условия!$V81)</f>
        <v>0</v>
      </c>
      <c r="FG100" s="40">
        <f>IF(FG$7="",0,FG$97*условия!$V81)</f>
        <v>0</v>
      </c>
      <c r="FH100" s="40">
        <f>IF(FH$7="",0,FH$97*условия!$V81)</f>
        <v>0</v>
      </c>
      <c r="FI100" s="40">
        <f>IF(FI$7="",0,FI$97*условия!$V81)</f>
        <v>0</v>
      </c>
      <c r="FJ100" s="40">
        <f>IF(FJ$7="",0,FJ$97*условия!$V81)</f>
        <v>0</v>
      </c>
      <c r="FK100" s="40">
        <f>IF(FK$7="",0,FK$97*условия!$V81)</f>
        <v>0</v>
      </c>
      <c r="FL100" s="40">
        <f>IF(FL$7="",0,FL$97*условия!$V81)</f>
        <v>0</v>
      </c>
      <c r="FM100" s="40">
        <f>IF(FM$7="",0,FM$97*условия!$V81)</f>
        <v>0</v>
      </c>
      <c r="FN100" s="40">
        <f>IF(FN$7="",0,FN$97*условия!$V81)</f>
        <v>0</v>
      </c>
      <c r="FO100" s="40">
        <f>IF(FO$7="",0,FO$97*условия!$V81)</f>
        <v>0</v>
      </c>
      <c r="FP100" s="40">
        <f>IF(FP$7="",0,FP$97*условия!$V81)</f>
        <v>0</v>
      </c>
      <c r="FQ100" s="40">
        <f>IF(FQ$7="",0,FQ$97*условия!$V81)</f>
        <v>0</v>
      </c>
      <c r="FR100" s="40">
        <f>IF(FR$7="",0,FR$97*условия!$V81)</f>
        <v>0</v>
      </c>
      <c r="FS100" s="40">
        <f>IF(FS$7="",0,FS$97*условия!$V81)</f>
        <v>0</v>
      </c>
      <c r="FT100" s="40">
        <f>IF(FT$7="",0,FT$97*условия!$V81)</f>
        <v>0</v>
      </c>
      <c r="FU100" s="40">
        <f>IF(FU$7="",0,FU$97*условия!$V81)</f>
        <v>0</v>
      </c>
      <c r="FV100" s="40">
        <f>IF(FV$7="",0,FV$97*условия!$V81)</f>
        <v>0</v>
      </c>
      <c r="FW100" s="40">
        <f>IF(FW$7="",0,FW$97*условия!$V81)</f>
        <v>0</v>
      </c>
      <c r="FX100" s="40">
        <f>IF(FX$7="",0,FX$97*условия!$V81)</f>
        <v>0</v>
      </c>
      <c r="FY100" s="40">
        <f>IF(FY$7="",0,FY$97*условия!$V81)</f>
        <v>0</v>
      </c>
      <c r="FZ100" s="40">
        <f>IF(FZ$7="",0,FZ$97*условия!$V81)</f>
        <v>0</v>
      </c>
      <c r="GA100" s="40">
        <f>IF(GA$7="",0,GA$97*условия!$V81)</f>
        <v>0</v>
      </c>
      <c r="GB100" s="40">
        <f>IF(GB$7="",0,GB$97*условия!$V81)</f>
        <v>0</v>
      </c>
      <c r="GC100" s="40">
        <f>IF(GC$7="",0,GC$97*условия!$V81)</f>
        <v>0</v>
      </c>
      <c r="GD100" s="40">
        <f>IF(GD$7="",0,GD$97*условия!$V81)</f>
        <v>0</v>
      </c>
      <c r="GE100" s="40">
        <f>IF(GE$7="",0,GE$97*условия!$V81)</f>
        <v>0</v>
      </c>
      <c r="GF100" s="40">
        <f>IF(GF$7="",0,GF$97*условия!$V81)</f>
        <v>0</v>
      </c>
      <c r="GG100" s="40">
        <f>IF(GG$7="",0,GG$97*условия!$V81)</f>
        <v>0</v>
      </c>
      <c r="GH100" s="40">
        <f>IF(GH$7="",0,GH$97*условия!$V81)</f>
        <v>0</v>
      </c>
      <c r="GI100" s="40">
        <f>IF(GI$7="",0,GI$97*условия!$V81)</f>
        <v>0</v>
      </c>
      <c r="GJ100" s="40">
        <f>IF(GJ$7="",0,GJ$97*условия!$V81)</f>
        <v>0</v>
      </c>
      <c r="GK100" s="40">
        <f>IF(GK$7="",0,GK$97*условия!$V81)</f>
        <v>0</v>
      </c>
      <c r="GL100" s="40">
        <f>IF(GL$7="",0,GL$97*условия!$V81)</f>
        <v>0</v>
      </c>
      <c r="GM100" s="40">
        <f>IF(GM$7="",0,GM$97*условия!$V81)</f>
        <v>0</v>
      </c>
      <c r="GN100" s="40">
        <f>IF(GN$7="",0,GN$97*условия!$V81)</f>
        <v>0</v>
      </c>
      <c r="GO100" s="40">
        <f>IF(GO$7="",0,GO$97*условия!$V81)</f>
        <v>0</v>
      </c>
      <c r="GP100" s="40">
        <f>IF(GP$7="",0,GP$97*условия!$V81)</f>
        <v>0</v>
      </c>
      <c r="GQ100" s="40">
        <f>IF(GQ$7="",0,GQ$97*условия!$V81)</f>
        <v>0</v>
      </c>
      <c r="GR100" s="40">
        <f>IF(GR$7="",0,GR$97*условия!$V81)</f>
        <v>0</v>
      </c>
      <c r="GS100" s="40">
        <f>IF(GS$7="",0,GS$97*условия!$V81)</f>
        <v>0</v>
      </c>
      <c r="GT100" s="40">
        <f>IF(GT$7="",0,GT$97*условия!$V81)</f>
        <v>0</v>
      </c>
      <c r="GU100" s="40">
        <f>IF(GU$7="",0,GU$97*условия!$V81)</f>
        <v>0</v>
      </c>
      <c r="GV100" s="40">
        <f>IF(GV$7="",0,GV$97*условия!$V81)</f>
        <v>0</v>
      </c>
      <c r="GW100" s="40">
        <f>IF(GW$7="",0,GW$97*условия!$V81)</f>
        <v>0</v>
      </c>
      <c r="GX100" s="40">
        <f>IF(GX$7="",0,GX$97*условия!$V81)</f>
        <v>0</v>
      </c>
      <c r="GY100" s="40">
        <f>IF(GY$7="",0,GY$97*условия!$V81)</f>
        <v>0</v>
      </c>
      <c r="GZ100" s="40">
        <f>IF(GZ$7="",0,GZ$97*условия!$V81)</f>
        <v>0</v>
      </c>
      <c r="HA100" s="40">
        <f>IF(HA$7="",0,HA$97*условия!$V81)</f>
        <v>0</v>
      </c>
      <c r="HB100" s="40">
        <f>IF(HB$7="",0,HB$97*условия!$V81)</f>
        <v>0</v>
      </c>
      <c r="HC100" s="40">
        <f>IF(HC$7="",0,HC$97*условия!$V81)</f>
        <v>0</v>
      </c>
      <c r="HD100" s="40">
        <f>IF(HD$7="",0,HD$97*условия!$V81)</f>
        <v>0</v>
      </c>
      <c r="HE100" s="40">
        <f>IF(HE$7="",0,HE$97*условия!$V81)</f>
        <v>0</v>
      </c>
      <c r="HF100" s="40">
        <f>IF(HF$7="",0,HF$97*условия!$V81)</f>
        <v>0</v>
      </c>
      <c r="HG100" s="40">
        <f>IF(HG$7="",0,HG$97*условия!$V81)</f>
        <v>0</v>
      </c>
      <c r="HH100" s="40">
        <f>IF(HH$7="",0,HH$97*условия!$V81)</f>
        <v>0</v>
      </c>
      <c r="HI100" s="40">
        <f>IF(HI$7="",0,HI$97*условия!$V81)</f>
        <v>0</v>
      </c>
      <c r="HJ100" s="40">
        <f>IF(HJ$7="",0,HJ$97*условия!$V81)</f>
        <v>0</v>
      </c>
      <c r="HK100" s="40">
        <f>IF(HK$7="",0,HK$97*условия!$V81)</f>
        <v>0</v>
      </c>
      <c r="HL100" s="40">
        <f>IF(HL$7="",0,HL$97*условия!$V81)</f>
        <v>0</v>
      </c>
      <c r="HM100" s="40">
        <f>IF(HM$7="",0,HM$97*условия!$V81)</f>
        <v>0</v>
      </c>
      <c r="HN100" s="40">
        <f>IF(HN$7="",0,HN$97*условия!$V81)</f>
        <v>0</v>
      </c>
      <c r="HO100" s="40">
        <f>IF(HO$7="",0,HO$97*условия!$V81)</f>
        <v>0</v>
      </c>
      <c r="HP100" s="40">
        <f>IF(HP$7="",0,HP$97*условия!$V81)</f>
        <v>0</v>
      </c>
      <c r="HQ100" s="40">
        <f>IF(HQ$7="",0,HQ$97*условия!$V81)</f>
        <v>0</v>
      </c>
      <c r="HR100" s="40">
        <f>IF(HR$7="",0,HR$97*условия!$V81)</f>
        <v>0</v>
      </c>
      <c r="HS100" s="40">
        <f>IF(HS$7="",0,HS$97*условия!$V81)</f>
        <v>0</v>
      </c>
      <c r="HT100" s="40">
        <f>IF(HT$7="",0,HT$97*условия!$V81)</f>
        <v>0</v>
      </c>
      <c r="HU100" s="40">
        <f>IF(HU$7="",0,HU$97*условия!$V81)</f>
        <v>0</v>
      </c>
      <c r="HV100" s="40">
        <f>IF(HV$7="",0,HV$97*условия!$V81)</f>
        <v>0</v>
      </c>
      <c r="HW100" s="40">
        <f>IF(HW$7="",0,HW$97*условия!$V81)</f>
        <v>0</v>
      </c>
      <c r="HX100" s="40">
        <f>IF(HX$7="",0,HX$97*условия!$V81)</f>
        <v>0</v>
      </c>
      <c r="HY100" s="40">
        <f>IF(HY$7="",0,HY$97*условия!$V81)</f>
        <v>0</v>
      </c>
      <c r="HZ100" s="40">
        <f>IF(HZ$7="",0,HZ$97*условия!$V81)</f>
        <v>0</v>
      </c>
      <c r="IA100" s="40">
        <f>IF(IA$7="",0,IA$97*условия!$V81)</f>
        <v>0</v>
      </c>
      <c r="IB100" s="40">
        <f>IF(IB$7="",0,IB$97*условия!$V81)</f>
        <v>0</v>
      </c>
      <c r="IC100" s="40">
        <f>IF(IC$7="",0,IC$97*условия!$V81)</f>
        <v>0</v>
      </c>
      <c r="ID100" s="40">
        <f>IF(ID$7="",0,ID$97*условия!$V81)</f>
        <v>0</v>
      </c>
      <c r="IE100" s="40">
        <f>IF(IE$7="",0,IE$97*условия!$V81)</f>
        <v>0</v>
      </c>
      <c r="IF100" s="40">
        <f>IF(IF$7="",0,IF$97*условия!$V81)</f>
        <v>0</v>
      </c>
      <c r="IG100" s="40">
        <f>IF(IG$7="",0,IG$97*условия!$V81)</f>
        <v>0</v>
      </c>
      <c r="IH100" s="40">
        <f>IF(IH$7="",0,IH$97*условия!$V81)</f>
        <v>0</v>
      </c>
      <c r="II100" s="40">
        <f>IF(II$7="",0,II$97*условия!$V81)</f>
        <v>0</v>
      </c>
      <c r="IJ100" s="40">
        <f>IF(IJ$7="",0,IJ$97*условия!$V81)</f>
        <v>0</v>
      </c>
      <c r="IK100" s="40">
        <f>IF(IK$7="",0,IK$97*условия!$V81)</f>
        <v>0</v>
      </c>
      <c r="IL100" s="40">
        <f>IF(IL$7="",0,IL$97*условия!$V81)</f>
        <v>0</v>
      </c>
      <c r="IM100" s="40">
        <f>IF(IM$7="",0,IM$97*условия!$V81)</f>
        <v>0</v>
      </c>
      <c r="IN100" s="40">
        <f>IF(IN$7="",0,IN$97*условия!$V81)</f>
        <v>0</v>
      </c>
      <c r="IO100" s="40">
        <f>IF(IO$7="",0,IO$97*условия!$V81)</f>
        <v>0</v>
      </c>
      <c r="IP100" s="40">
        <f>IF(IP$7="",0,IP$97*условия!$V81)</f>
        <v>0</v>
      </c>
      <c r="IQ100" s="40">
        <f>IF(IQ$7="",0,IQ$97*условия!$V81)</f>
        <v>0</v>
      </c>
      <c r="IR100" s="40">
        <f>IF(IR$7="",0,IR$97*условия!$V81)</f>
        <v>0</v>
      </c>
      <c r="IS100" s="40">
        <f>IF(IS$7="",0,IS$97*условия!$V81)</f>
        <v>0</v>
      </c>
      <c r="IT100" s="40">
        <f>IF(IT$7="",0,IT$97*условия!$V81)</f>
        <v>0</v>
      </c>
      <c r="IU100" s="40">
        <f>IF(IU$7="",0,IU$97*условия!$V81)</f>
        <v>0</v>
      </c>
      <c r="IV100" s="40">
        <f>IF(IV$7="",0,IV$97*условия!$V81)</f>
        <v>0</v>
      </c>
      <c r="IW100" s="40">
        <f>IF(IW$7="",0,IW$97*условия!$V81)</f>
        <v>0</v>
      </c>
      <c r="IX100" s="40">
        <f>IF(IX$7="",0,IX$97*условия!$V81)</f>
        <v>0</v>
      </c>
      <c r="IY100" s="40">
        <f>IF(IY$7="",0,IY$97*условия!$V81)</f>
        <v>0</v>
      </c>
      <c r="IZ100" s="40">
        <f>IF(IZ$7="",0,IZ$97*условия!$V81)</f>
        <v>0</v>
      </c>
      <c r="JA100" s="40">
        <f>IF(JA$7="",0,JA$97*условия!$V81)</f>
        <v>0</v>
      </c>
      <c r="JB100" s="40">
        <f>IF(JB$7="",0,JB$97*условия!$V81)</f>
        <v>0</v>
      </c>
      <c r="JC100" s="40">
        <f>IF(JC$7="",0,JC$97*условия!$V81)</f>
        <v>0</v>
      </c>
      <c r="JD100" s="40">
        <f>IF(JD$7="",0,JD$97*условия!$V81)</f>
        <v>0</v>
      </c>
      <c r="JE100" s="40">
        <f>IF(JE$7="",0,JE$97*условия!$V81)</f>
        <v>0</v>
      </c>
      <c r="JF100" s="40">
        <f>IF(JF$7="",0,JF$97*условия!$V81)</f>
        <v>0</v>
      </c>
      <c r="JG100" s="40">
        <f>IF(JG$7="",0,JG$97*условия!$V81)</f>
        <v>0</v>
      </c>
      <c r="JH100" s="40">
        <f>IF(JH$7="",0,JH$97*условия!$V81)</f>
        <v>0</v>
      </c>
      <c r="JI100" s="40">
        <f>IF(JI$7="",0,JI$97*условия!$V81)</f>
        <v>0</v>
      </c>
      <c r="JJ100" s="40">
        <f>IF(JJ$7="",0,JJ$97*условия!$V81)</f>
        <v>0</v>
      </c>
      <c r="JK100" s="40">
        <f>IF(JK$7="",0,JK$97*условия!$V81)</f>
        <v>0</v>
      </c>
      <c r="JL100" s="40">
        <f>IF(JL$7="",0,JL$97*условия!$V81)</f>
        <v>0</v>
      </c>
      <c r="JM100" s="40">
        <f>IF(JM$7="",0,JM$97*условия!$V81)</f>
        <v>0</v>
      </c>
      <c r="JN100" s="40">
        <f>IF(JN$7="",0,JN$97*условия!$V81)</f>
        <v>0</v>
      </c>
      <c r="JO100" s="40">
        <f>IF(JO$7="",0,JO$97*условия!$V81)</f>
        <v>0</v>
      </c>
      <c r="JP100" s="40">
        <f>IF(JP$7="",0,JP$97*условия!$V81)</f>
        <v>0</v>
      </c>
      <c r="JQ100" s="40">
        <f>IF(JQ$7="",0,JQ$97*условия!$V81)</f>
        <v>0</v>
      </c>
      <c r="JR100" s="40">
        <f>IF(JR$7="",0,JR$97*условия!$V81)</f>
        <v>0</v>
      </c>
      <c r="JS100" s="40">
        <f>IF(JS$7="",0,JS$97*условия!$V81)</f>
        <v>0</v>
      </c>
      <c r="JT100" s="40">
        <f>IF(JT$7="",0,JT$97*условия!$V81)</f>
        <v>0</v>
      </c>
      <c r="JU100" s="40">
        <f>IF(JU$7="",0,JU$97*условия!$V81)</f>
        <v>0</v>
      </c>
      <c r="JV100" s="40">
        <f>IF(JV$7="",0,JV$97*условия!$V81)</f>
        <v>0</v>
      </c>
      <c r="JW100" s="40">
        <f>IF(JW$7="",0,JW$97*условия!$V81)</f>
        <v>0</v>
      </c>
      <c r="JX100" s="40">
        <f>IF(JX$7="",0,JX$97*условия!$V81)</f>
        <v>0</v>
      </c>
      <c r="JY100" s="40">
        <f>IF(JY$7="",0,JY$97*условия!$V81)</f>
        <v>0</v>
      </c>
      <c r="JZ100" s="40">
        <f>IF(JZ$7="",0,JZ$97*условия!$V81)</f>
        <v>0</v>
      </c>
      <c r="KA100" s="40">
        <f>IF(KA$7="",0,KA$97*условия!$V81)</f>
        <v>0</v>
      </c>
      <c r="KB100" s="40">
        <f>IF(KB$7="",0,KB$97*условия!$V81)</f>
        <v>0</v>
      </c>
      <c r="KC100" s="40">
        <f>IF(KC$7="",0,KC$97*условия!$V81)</f>
        <v>0</v>
      </c>
      <c r="KD100" s="40">
        <f>IF(KD$7="",0,KD$97*условия!$V81)</f>
        <v>0</v>
      </c>
      <c r="KE100" s="40">
        <f>IF(KE$7="",0,KE$97*условия!$V81)</f>
        <v>0</v>
      </c>
      <c r="KF100" s="40">
        <f>IF(KF$7="",0,KF$97*условия!$V81)</f>
        <v>0</v>
      </c>
      <c r="KG100" s="40">
        <f>IF(KG$7="",0,KG$97*условия!$V81)</f>
        <v>0</v>
      </c>
      <c r="KH100" s="40">
        <f>IF(KH$7="",0,KH$97*условия!$V81)</f>
        <v>0</v>
      </c>
      <c r="KI100" s="40">
        <f>IF(KI$7="",0,KI$97*условия!$V81)</f>
        <v>0</v>
      </c>
      <c r="KJ100" s="40">
        <f>IF(KJ$7="",0,KJ$97*условия!$V81)</f>
        <v>0</v>
      </c>
      <c r="KK100" s="40">
        <f>IF(KK$7="",0,KK$97*условия!$V81)</f>
        <v>0</v>
      </c>
      <c r="KL100" s="40">
        <f>IF(KL$7="",0,KL$97*условия!$V81)</f>
        <v>0</v>
      </c>
      <c r="KM100" s="40">
        <f>IF(KM$7="",0,KM$97*условия!$V81)</f>
        <v>0</v>
      </c>
      <c r="KN100" s="40">
        <f>IF(KN$7="",0,KN$97*условия!$V81)</f>
        <v>0</v>
      </c>
      <c r="KO100" s="40">
        <f>IF(KO$7="",0,KO$97*условия!$V81)</f>
        <v>0</v>
      </c>
      <c r="KP100" s="40">
        <f>IF(KP$7="",0,KP$97*условия!$V81)</f>
        <v>0</v>
      </c>
      <c r="KQ100" s="40">
        <f>IF(KQ$7="",0,KQ$97*условия!$V81)</f>
        <v>0</v>
      </c>
      <c r="KR100" s="40">
        <f>IF(KR$7="",0,KR$97*условия!$V81)</f>
        <v>0</v>
      </c>
      <c r="KS100" s="40">
        <f>IF(KS$7="",0,KS$97*условия!$V81)</f>
        <v>0</v>
      </c>
      <c r="KT100" s="40">
        <f>IF(KT$7="",0,KT$97*условия!$V81)</f>
        <v>0</v>
      </c>
      <c r="KU100" s="40">
        <f>IF(KU$7="",0,KU$97*условия!$V81)</f>
        <v>0</v>
      </c>
      <c r="KV100" s="40">
        <f>IF(KV$7="",0,KV$97*условия!$V81)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количество заключенных договоров/окрытых магазинов</v>
      </c>
      <c r="F101" s="1"/>
      <c r="G101" s="1"/>
      <c r="H101" s="11" t="str">
        <f t="shared" si="82"/>
        <v>клиенты</v>
      </c>
      <c r="I101" s="1"/>
      <c r="J101" s="1"/>
      <c r="K101" s="1" t="str">
        <f>справочники!$Y$14</f>
        <v>Платный интернет-траффик</v>
      </c>
      <c r="L101" s="1"/>
      <c r="M101" s="5"/>
      <c r="N101" s="40"/>
      <c r="O101" s="19"/>
      <c r="P101" s="1"/>
      <c r="Q101" s="1"/>
      <c r="R101" s="40">
        <f>SUMIFS($T101:$KW101,$T$1:$KW$1,"&gt;="&amp;1,$T$1:$KW$1,"&lt;="&amp;MAX($1:$1))</f>
        <v>225.00000000000003</v>
      </c>
      <c r="S101" s="1"/>
      <c r="T101" s="1"/>
      <c r="U101" s="40">
        <f>IF(U$7="",0,U$97*условия!$V82)</f>
        <v>4.5000000000000009</v>
      </c>
      <c r="V101" s="40">
        <f>IF(V$7="",0,V$97*условия!$V82)</f>
        <v>4.8750000000000009</v>
      </c>
      <c r="W101" s="40">
        <f>IF(W$7="",0,W$97*условия!$V82)</f>
        <v>5.2500000000000009</v>
      </c>
      <c r="X101" s="40">
        <f>IF(X$7="",0,X$97*условия!$V82)</f>
        <v>5.6250000000000009</v>
      </c>
      <c r="Y101" s="40">
        <f>IF(Y$7="",0,Y$97*условия!$V82)</f>
        <v>6.0000000000000009</v>
      </c>
      <c r="Z101" s="40">
        <f>IF(Z$7="",0,Z$97*условия!$V82)</f>
        <v>6.3750000000000009</v>
      </c>
      <c r="AA101" s="40">
        <f>IF(AA$7="",0,AA$97*условия!$V82)</f>
        <v>6.7500000000000009</v>
      </c>
      <c r="AB101" s="40">
        <f>IF(AB$7="",0,AB$97*условия!$V82)</f>
        <v>7.1250000000000009</v>
      </c>
      <c r="AC101" s="40">
        <f>IF(AC$7="",0,AC$97*условия!$V82)</f>
        <v>7.5000000000000009</v>
      </c>
      <c r="AD101" s="40">
        <f>IF(AD$7="",0,AD$97*условия!$V82)</f>
        <v>7.8750000000000009</v>
      </c>
      <c r="AE101" s="40">
        <f>IF(AE$7="",0,AE$97*условия!$V82)</f>
        <v>8.2500000000000018</v>
      </c>
      <c r="AF101" s="40">
        <f>IF(AF$7="",0,AF$97*условия!$V82)</f>
        <v>8.6250000000000018</v>
      </c>
      <c r="AG101" s="40">
        <f>IF(AG$7="",0,AG$97*условия!$V82)</f>
        <v>9.0000000000000018</v>
      </c>
      <c r="AH101" s="40">
        <f>IF(AH$7="",0,AH$97*условия!$V82)</f>
        <v>9.3750000000000018</v>
      </c>
      <c r="AI101" s="40">
        <f>IF(AI$7="",0,AI$97*условия!$V82)</f>
        <v>9.7500000000000018</v>
      </c>
      <c r="AJ101" s="40">
        <f>IF(AJ$7="",0,AJ$97*условия!$V82)</f>
        <v>10.125000000000002</v>
      </c>
      <c r="AK101" s="40">
        <f>IF(AK$7="",0,AK$97*условия!$V82)</f>
        <v>10.500000000000002</v>
      </c>
      <c r="AL101" s="40">
        <f>IF(AL$7="",0,AL$97*условия!$V82)</f>
        <v>10.875000000000002</v>
      </c>
      <c r="AM101" s="40">
        <f>IF(AM$7="",0,AM$97*условия!$V82)</f>
        <v>11.250000000000002</v>
      </c>
      <c r="AN101" s="40">
        <f>IF(AN$7="",0,AN$97*условия!$V82)</f>
        <v>11.625000000000002</v>
      </c>
      <c r="AO101" s="40">
        <f>IF(AO$7="",0,AO$97*условия!$V82)</f>
        <v>12.000000000000002</v>
      </c>
      <c r="AP101" s="40">
        <f>IF(AP$7="",0,AP$97*условия!$V82)</f>
        <v>12.375000000000002</v>
      </c>
      <c r="AQ101" s="40">
        <f>IF(AQ$7="",0,AQ$97*условия!$V82)</f>
        <v>12.750000000000002</v>
      </c>
      <c r="AR101" s="40">
        <f>IF(AR$7="",0,AR$97*условия!$V82)</f>
        <v>13.125000000000002</v>
      </c>
      <c r="AS101" s="40">
        <f>IF(AS$7="",0,AS$97*условия!$V82)</f>
        <v>13.500000000000002</v>
      </c>
      <c r="AT101" s="40">
        <f>IF(AT$7="",0,AT$97*условия!$V82)</f>
        <v>0</v>
      </c>
      <c r="AU101" s="40">
        <f>IF(AU$7="",0,AU$97*условия!$V82)</f>
        <v>0</v>
      </c>
      <c r="AV101" s="40">
        <f>IF(AV$7="",0,AV$97*условия!$V82)</f>
        <v>0</v>
      </c>
      <c r="AW101" s="40">
        <f>IF(AW$7="",0,AW$97*условия!$V82)</f>
        <v>0</v>
      </c>
      <c r="AX101" s="40">
        <f>IF(AX$7="",0,AX$97*условия!$V82)</f>
        <v>0</v>
      </c>
      <c r="AY101" s="40">
        <f>IF(AY$7="",0,AY$97*условия!$V82)</f>
        <v>0</v>
      </c>
      <c r="AZ101" s="40">
        <f>IF(AZ$7="",0,AZ$97*условия!$V82)</f>
        <v>0</v>
      </c>
      <c r="BA101" s="40">
        <f>IF(BA$7="",0,BA$97*условия!$V82)</f>
        <v>0</v>
      </c>
      <c r="BB101" s="40">
        <f>IF(BB$7="",0,BB$97*условия!$V82)</f>
        <v>0</v>
      </c>
      <c r="BC101" s="40">
        <f>IF(BC$7="",0,BC$97*условия!$V82)</f>
        <v>0</v>
      </c>
      <c r="BD101" s="40">
        <f>IF(BD$7="",0,BD$97*условия!$V82)</f>
        <v>0</v>
      </c>
      <c r="BE101" s="40">
        <f>IF(BE$7="",0,BE$97*условия!$V82)</f>
        <v>0</v>
      </c>
      <c r="BF101" s="40">
        <f>IF(BF$7="",0,BF$97*условия!$V82)</f>
        <v>0</v>
      </c>
      <c r="BG101" s="40">
        <f>IF(BG$7="",0,BG$97*условия!$V82)</f>
        <v>0</v>
      </c>
      <c r="BH101" s="40">
        <f>IF(BH$7="",0,BH$97*условия!$V82)</f>
        <v>0</v>
      </c>
      <c r="BI101" s="40">
        <f>IF(BI$7="",0,BI$97*условия!$V82)</f>
        <v>0</v>
      </c>
      <c r="BJ101" s="40">
        <f>IF(BJ$7="",0,BJ$97*условия!$V82)</f>
        <v>0</v>
      </c>
      <c r="BK101" s="40">
        <f>IF(BK$7="",0,BK$97*условия!$V82)</f>
        <v>0</v>
      </c>
      <c r="BL101" s="40">
        <f>IF(BL$7="",0,BL$97*условия!$V82)</f>
        <v>0</v>
      </c>
      <c r="BM101" s="40">
        <f>IF(BM$7="",0,BM$97*условия!$V82)</f>
        <v>0</v>
      </c>
      <c r="BN101" s="40">
        <f>IF(BN$7="",0,BN$97*условия!$V82)</f>
        <v>0</v>
      </c>
      <c r="BO101" s="40">
        <f>IF(BO$7="",0,BO$97*условия!$V82)</f>
        <v>0</v>
      </c>
      <c r="BP101" s="40">
        <f>IF(BP$7="",0,BP$97*условия!$V82)</f>
        <v>0</v>
      </c>
      <c r="BQ101" s="40">
        <f>IF(BQ$7="",0,BQ$97*условия!$V82)</f>
        <v>0</v>
      </c>
      <c r="BR101" s="40">
        <f>IF(BR$7="",0,BR$97*условия!$V82)</f>
        <v>0</v>
      </c>
      <c r="BS101" s="40">
        <f>IF(BS$7="",0,BS$97*условия!$V82)</f>
        <v>0</v>
      </c>
      <c r="BT101" s="40">
        <f>IF(BT$7="",0,BT$97*условия!$V82)</f>
        <v>0</v>
      </c>
      <c r="BU101" s="40">
        <f>IF(BU$7="",0,BU$97*условия!$V82)</f>
        <v>0</v>
      </c>
      <c r="BV101" s="40">
        <f>IF(BV$7="",0,BV$97*условия!$V82)</f>
        <v>0</v>
      </c>
      <c r="BW101" s="40">
        <f>IF(BW$7="",0,BW$97*условия!$V82)</f>
        <v>0</v>
      </c>
      <c r="BX101" s="40">
        <f>IF(BX$7="",0,BX$97*условия!$V82)</f>
        <v>0</v>
      </c>
      <c r="BY101" s="40">
        <f>IF(BY$7="",0,BY$97*условия!$V82)</f>
        <v>0</v>
      </c>
      <c r="BZ101" s="40">
        <f>IF(BZ$7="",0,BZ$97*условия!$V82)</f>
        <v>0</v>
      </c>
      <c r="CA101" s="40">
        <f>IF(CA$7="",0,CA$97*условия!$V82)</f>
        <v>0</v>
      </c>
      <c r="CB101" s="40">
        <f>IF(CB$7="",0,CB$97*условия!$V82)</f>
        <v>0</v>
      </c>
      <c r="CC101" s="40">
        <f>IF(CC$7="",0,CC$97*условия!$V82)</f>
        <v>0</v>
      </c>
      <c r="CD101" s="40">
        <f>IF(CD$7="",0,CD$97*условия!$V82)</f>
        <v>0</v>
      </c>
      <c r="CE101" s="40">
        <f>IF(CE$7="",0,CE$97*условия!$V82)</f>
        <v>0</v>
      </c>
      <c r="CF101" s="40">
        <f>IF(CF$7="",0,CF$97*условия!$V82)</f>
        <v>0</v>
      </c>
      <c r="CG101" s="40">
        <f>IF(CG$7="",0,CG$97*условия!$V82)</f>
        <v>0</v>
      </c>
      <c r="CH101" s="40">
        <f>IF(CH$7="",0,CH$97*условия!$V82)</f>
        <v>0</v>
      </c>
      <c r="CI101" s="40">
        <f>IF(CI$7="",0,CI$97*условия!$V82)</f>
        <v>0</v>
      </c>
      <c r="CJ101" s="40">
        <f>IF(CJ$7="",0,CJ$97*условия!$V82)</f>
        <v>0</v>
      </c>
      <c r="CK101" s="40">
        <f>IF(CK$7="",0,CK$97*условия!$V82)</f>
        <v>0</v>
      </c>
      <c r="CL101" s="40">
        <f>IF(CL$7="",0,CL$97*условия!$V82)</f>
        <v>0</v>
      </c>
      <c r="CM101" s="40">
        <f>IF(CM$7="",0,CM$97*условия!$V82)</f>
        <v>0</v>
      </c>
      <c r="CN101" s="40">
        <f>IF(CN$7="",0,CN$97*условия!$V82)</f>
        <v>0</v>
      </c>
      <c r="CO101" s="40">
        <f>IF(CO$7="",0,CO$97*условия!$V82)</f>
        <v>0</v>
      </c>
      <c r="CP101" s="40">
        <f>IF(CP$7="",0,CP$97*условия!$V82)</f>
        <v>0</v>
      </c>
      <c r="CQ101" s="40">
        <f>IF(CQ$7="",0,CQ$97*условия!$V82)</f>
        <v>0</v>
      </c>
      <c r="CR101" s="40">
        <f>IF(CR$7="",0,CR$97*условия!$V82)</f>
        <v>0</v>
      </c>
      <c r="CS101" s="40">
        <f>IF(CS$7="",0,CS$97*условия!$V82)</f>
        <v>0</v>
      </c>
      <c r="CT101" s="40">
        <f>IF(CT$7="",0,CT$97*условия!$V82)</f>
        <v>0</v>
      </c>
      <c r="CU101" s="40">
        <f>IF(CU$7="",0,CU$97*условия!$V82)</f>
        <v>0</v>
      </c>
      <c r="CV101" s="40">
        <f>IF(CV$7="",0,CV$97*условия!$V82)</f>
        <v>0</v>
      </c>
      <c r="CW101" s="40">
        <f>IF(CW$7="",0,CW$97*условия!$V82)</f>
        <v>0</v>
      </c>
      <c r="CX101" s="40">
        <f>IF(CX$7="",0,CX$97*условия!$V82)</f>
        <v>0</v>
      </c>
      <c r="CY101" s="40">
        <f>IF(CY$7="",0,CY$97*условия!$V82)</f>
        <v>0</v>
      </c>
      <c r="CZ101" s="40">
        <f>IF(CZ$7="",0,CZ$97*условия!$V82)</f>
        <v>0</v>
      </c>
      <c r="DA101" s="40">
        <f>IF(DA$7="",0,DA$97*условия!$V82)</f>
        <v>0</v>
      </c>
      <c r="DB101" s="40">
        <f>IF(DB$7="",0,DB$97*условия!$V82)</f>
        <v>0</v>
      </c>
      <c r="DC101" s="40">
        <f>IF(DC$7="",0,DC$97*условия!$V82)</f>
        <v>0</v>
      </c>
      <c r="DD101" s="40">
        <f>IF(DD$7="",0,DD$97*условия!$V82)</f>
        <v>0</v>
      </c>
      <c r="DE101" s="40">
        <f>IF(DE$7="",0,DE$97*условия!$V82)</f>
        <v>0</v>
      </c>
      <c r="DF101" s="40">
        <f>IF(DF$7="",0,DF$97*условия!$V82)</f>
        <v>0</v>
      </c>
      <c r="DG101" s="40">
        <f>IF(DG$7="",0,DG$97*условия!$V82)</f>
        <v>0</v>
      </c>
      <c r="DH101" s="40">
        <f>IF(DH$7="",0,DH$97*условия!$V82)</f>
        <v>0</v>
      </c>
      <c r="DI101" s="40">
        <f>IF(DI$7="",0,DI$97*условия!$V82)</f>
        <v>0</v>
      </c>
      <c r="DJ101" s="40">
        <f>IF(DJ$7="",0,DJ$97*условия!$V82)</f>
        <v>0</v>
      </c>
      <c r="DK101" s="40">
        <f>IF(DK$7="",0,DK$97*условия!$V82)</f>
        <v>0</v>
      </c>
      <c r="DL101" s="40">
        <f>IF(DL$7="",0,DL$97*условия!$V82)</f>
        <v>0</v>
      </c>
      <c r="DM101" s="40">
        <f>IF(DM$7="",0,DM$97*условия!$V82)</f>
        <v>0</v>
      </c>
      <c r="DN101" s="40">
        <f>IF(DN$7="",0,DN$97*условия!$V82)</f>
        <v>0</v>
      </c>
      <c r="DO101" s="40">
        <f>IF(DO$7="",0,DO$97*условия!$V82)</f>
        <v>0</v>
      </c>
      <c r="DP101" s="40">
        <f>IF(DP$7="",0,DP$97*условия!$V82)</f>
        <v>0</v>
      </c>
      <c r="DQ101" s="40">
        <f>IF(DQ$7="",0,DQ$97*условия!$V82)</f>
        <v>0</v>
      </c>
      <c r="DR101" s="40">
        <f>IF(DR$7="",0,DR$97*условия!$V82)</f>
        <v>0</v>
      </c>
      <c r="DS101" s="40">
        <f>IF(DS$7="",0,DS$97*условия!$V82)</f>
        <v>0</v>
      </c>
      <c r="DT101" s="40">
        <f>IF(DT$7="",0,DT$97*условия!$V82)</f>
        <v>0</v>
      </c>
      <c r="DU101" s="40">
        <f>IF(DU$7="",0,DU$97*условия!$V82)</f>
        <v>0</v>
      </c>
      <c r="DV101" s="40">
        <f>IF(DV$7="",0,DV$97*условия!$V82)</f>
        <v>0</v>
      </c>
      <c r="DW101" s="40">
        <f>IF(DW$7="",0,DW$97*условия!$V82)</f>
        <v>0</v>
      </c>
      <c r="DX101" s="40">
        <f>IF(DX$7="",0,DX$97*условия!$V82)</f>
        <v>0</v>
      </c>
      <c r="DY101" s="40">
        <f>IF(DY$7="",0,DY$97*условия!$V82)</f>
        <v>0</v>
      </c>
      <c r="DZ101" s="40">
        <f>IF(DZ$7="",0,DZ$97*условия!$V82)</f>
        <v>0</v>
      </c>
      <c r="EA101" s="40">
        <f>IF(EA$7="",0,EA$97*условия!$V82)</f>
        <v>0</v>
      </c>
      <c r="EB101" s="40">
        <f>IF(EB$7="",0,EB$97*условия!$V82)</f>
        <v>0</v>
      </c>
      <c r="EC101" s="40">
        <f>IF(EC$7="",0,EC$97*условия!$V82)</f>
        <v>0</v>
      </c>
      <c r="ED101" s="40">
        <f>IF(ED$7="",0,ED$97*условия!$V82)</f>
        <v>0</v>
      </c>
      <c r="EE101" s="40">
        <f>IF(EE$7="",0,EE$97*условия!$V82)</f>
        <v>0</v>
      </c>
      <c r="EF101" s="40">
        <f>IF(EF$7="",0,EF$97*условия!$V82)</f>
        <v>0</v>
      </c>
      <c r="EG101" s="40">
        <f>IF(EG$7="",0,EG$97*условия!$V82)</f>
        <v>0</v>
      </c>
      <c r="EH101" s="40">
        <f>IF(EH$7="",0,EH$97*условия!$V82)</f>
        <v>0</v>
      </c>
      <c r="EI101" s="40">
        <f>IF(EI$7="",0,EI$97*условия!$V82)</f>
        <v>0</v>
      </c>
      <c r="EJ101" s="40">
        <f>IF(EJ$7="",0,EJ$97*условия!$V82)</f>
        <v>0</v>
      </c>
      <c r="EK101" s="40">
        <f>IF(EK$7="",0,EK$97*условия!$V82)</f>
        <v>0</v>
      </c>
      <c r="EL101" s="40">
        <f>IF(EL$7="",0,EL$97*условия!$V82)</f>
        <v>0</v>
      </c>
      <c r="EM101" s="40">
        <f>IF(EM$7="",0,EM$97*условия!$V82)</f>
        <v>0</v>
      </c>
      <c r="EN101" s="40">
        <f>IF(EN$7="",0,EN$97*условия!$V82)</f>
        <v>0</v>
      </c>
      <c r="EO101" s="40">
        <f>IF(EO$7="",0,EO$97*условия!$V82)</f>
        <v>0</v>
      </c>
      <c r="EP101" s="40">
        <f>IF(EP$7="",0,EP$97*условия!$V82)</f>
        <v>0</v>
      </c>
      <c r="EQ101" s="40">
        <f>IF(EQ$7="",0,EQ$97*условия!$V82)</f>
        <v>0</v>
      </c>
      <c r="ER101" s="40">
        <f>IF(ER$7="",0,ER$97*условия!$V82)</f>
        <v>0</v>
      </c>
      <c r="ES101" s="40">
        <f>IF(ES$7="",0,ES$97*условия!$V82)</f>
        <v>0</v>
      </c>
      <c r="ET101" s="40">
        <f>IF(ET$7="",0,ET$97*условия!$V82)</f>
        <v>0</v>
      </c>
      <c r="EU101" s="40">
        <f>IF(EU$7="",0,EU$97*условия!$V82)</f>
        <v>0</v>
      </c>
      <c r="EV101" s="40">
        <f>IF(EV$7="",0,EV$97*условия!$V82)</f>
        <v>0</v>
      </c>
      <c r="EW101" s="40">
        <f>IF(EW$7="",0,EW$97*условия!$V82)</f>
        <v>0</v>
      </c>
      <c r="EX101" s="40">
        <f>IF(EX$7="",0,EX$97*условия!$V82)</f>
        <v>0</v>
      </c>
      <c r="EY101" s="40">
        <f>IF(EY$7="",0,EY$97*условия!$V82)</f>
        <v>0</v>
      </c>
      <c r="EZ101" s="40">
        <f>IF(EZ$7="",0,EZ$97*условия!$V82)</f>
        <v>0</v>
      </c>
      <c r="FA101" s="40">
        <f>IF(FA$7="",0,FA$97*условия!$V82)</f>
        <v>0</v>
      </c>
      <c r="FB101" s="40">
        <f>IF(FB$7="",0,FB$97*условия!$V82)</f>
        <v>0</v>
      </c>
      <c r="FC101" s="40">
        <f>IF(FC$7="",0,FC$97*условия!$V82)</f>
        <v>0</v>
      </c>
      <c r="FD101" s="40">
        <f>IF(FD$7="",0,FD$97*условия!$V82)</f>
        <v>0</v>
      </c>
      <c r="FE101" s="40">
        <f>IF(FE$7="",0,FE$97*условия!$V82)</f>
        <v>0</v>
      </c>
      <c r="FF101" s="40">
        <f>IF(FF$7="",0,FF$97*условия!$V82)</f>
        <v>0</v>
      </c>
      <c r="FG101" s="40">
        <f>IF(FG$7="",0,FG$97*условия!$V82)</f>
        <v>0</v>
      </c>
      <c r="FH101" s="40">
        <f>IF(FH$7="",0,FH$97*условия!$V82)</f>
        <v>0</v>
      </c>
      <c r="FI101" s="40">
        <f>IF(FI$7="",0,FI$97*условия!$V82)</f>
        <v>0</v>
      </c>
      <c r="FJ101" s="40">
        <f>IF(FJ$7="",0,FJ$97*условия!$V82)</f>
        <v>0</v>
      </c>
      <c r="FK101" s="40">
        <f>IF(FK$7="",0,FK$97*условия!$V82)</f>
        <v>0</v>
      </c>
      <c r="FL101" s="40">
        <f>IF(FL$7="",0,FL$97*условия!$V82)</f>
        <v>0</v>
      </c>
      <c r="FM101" s="40">
        <f>IF(FM$7="",0,FM$97*условия!$V82)</f>
        <v>0</v>
      </c>
      <c r="FN101" s="40">
        <f>IF(FN$7="",0,FN$97*условия!$V82)</f>
        <v>0</v>
      </c>
      <c r="FO101" s="40">
        <f>IF(FO$7="",0,FO$97*условия!$V82)</f>
        <v>0</v>
      </c>
      <c r="FP101" s="40">
        <f>IF(FP$7="",0,FP$97*условия!$V82)</f>
        <v>0</v>
      </c>
      <c r="FQ101" s="40">
        <f>IF(FQ$7="",0,FQ$97*условия!$V82)</f>
        <v>0</v>
      </c>
      <c r="FR101" s="40">
        <f>IF(FR$7="",0,FR$97*условия!$V82)</f>
        <v>0</v>
      </c>
      <c r="FS101" s="40">
        <f>IF(FS$7="",0,FS$97*условия!$V82)</f>
        <v>0</v>
      </c>
      <c r="FT101" s="40">
        <f>IF(FT$7="",0,FT$97*условия!$V82)</f>
        <v>0</v>
      </c>
      <c r="FU101" s="40">
        <f>IF(FU$7="",0,FU$97*условия!$V82)</f>
        <v>0</v>
      </c>
      <c r="FV101" s="40">
        <f>IF(FV$7="",0,FV$97*условия!$V82)</f>
        <v>0</v>
      </c>
      <c r="FW101" s="40">
        <f>IF(FW$7="",0,FW$97*условия!$V82)</f>
        <v>0</v>
      </c>
      <c r="FX101" s="40">
        <f>IF(FX$7="",0,FX$97*условия!$V82)</f>
        <v>0</v>
      </c>
      <c r="FY101" s="40">
        <f>IF(FY$7="",0,FY$97*условия!$V82)</f>
        <v>0</v>
      </c>
      <c r="FZ101" s="40">
        <f>IF(FZ$7="",0,FZ$97*условия!$V82)</f>
        <v>0</v>
      </c>
      <c r="GA101" s="40">
        <f>IF(GA$7="",0,GA$97*условия!$V82)</f>
        <v>0</v>
      </c>
      <c r="GB101" s="40">
        <f>IF(GB$7="",0,GB$97*условия!$V82)</f>
        <v>0</v>
      </c>
      <c r="GC101" s="40">
        <f>IF(GC$7="",0,GC$97*условия!$V82)</f>
        <v>0</v>
      </c>
      <c r="GD101" s="40">
        <f>IF(GD$7="",0,GD$97*условия!$V82)</f>
        <v>0</v>
      </c>
      <c r="GE101" s="40">
        <f>IF(GE$7="",0,GE$97*условия!$V82)</f>
        <v>0</v>
      </c>
      <c r="GF101" s="40">
        <f>IF(GF$7="",0,GF$97*условия!$V82)</f>
        <v>0</v>
      </c>
      <c r="GG101" s="40">
        <f>IF(GG$7="",0,GG$97*условия!$V82)</f>
        <v>0</v>
      </c>
      <c r="GH101" s="40">
        <f>IF(GH$7="",0,GH$97*условия!$V82)</f>
        <v>0</v>
      </c>
      <c r="GI101" s="40">
        <f>IF(GI$7="",0,GI$97*условия!$V82)</f>
        <v>0</v>
      </c>
      <c r="GJ101" s="40">
        <f>IF(GJ$7="",0,GJ$97*условия!$V82)</f>
        <v>0</v>
      </c>
      <c r="GK101" s="40">
        <f>IF(GK$7="",0,GK$97*условия!$V82)</f>
        <v>0</v>
      </c>
      <c r="GL101" s="40">
        <f>IF(GL$7="",0,GL$97*условия!$V82)</f>
        <v>0</v>
      </c>
      <c r="GM101" s="40">
        <f>IF(GM$7="",0,GM$97*условия!$V82)</f>
        <v>0</v>
      </c>
      <c r="GN101" s="40">
        <f>IF(GN$7="",0,GN$97*условия!$V82)</f>
        <v>0</v>
      </c>
      <c r="GO101" s="40">
        <f>IF(GO$7="",0,GO$97*условия!$V82)</f>
        <v>0</v>
      </c>
      <c r="GP101" s="40">
        <f>IF(GP$7="",0,GP$97*условия!$V82)</f>
        <v>0</v>
      </c>
      <c r="GQ101" s="40">
        <f>IF(GQ$7="",0,GQ$97*условия!$V82)</f>
        <v>0</v>
      </c>
      <c r="GR101" s="40">
        <f>IF(GR$7="",0,GR$97*условия!$V82)</f>
        <v>0</v>
      </c>
      <c r="GS101" s="40">
        <f>IF(GS$7="",0,GS$97*условия!$V82)</f>
        <v>0</v>
      </c>
      <c r="GT101" s="40">
        <f>IF(GT$7="",0,GT$97*условия!$V82)</f>
        <v>0</v>
      </c>
      <c r="GU101" s="40">
        <f>IF(GU$7="",0,GU$97*условия!$V82)</f>
        <v>0</v>
      </c>
      <c r="GV101" s="40">
        <f>IF(GV$7="",0,GV$97*условия!$V82)</f>
        <v>0</v>
      </c>
      <c r="GW101" s="40">
        <f>IF(GW$7="",0,GW$97*условия!$V82)</f>
        <v>0</v>
      </c>
      <c r="GX101" s="40">
        <f>IF(GX$7="",0,GX$97*условия!$V82)</f>
        <v>0</v>
      </c>
      <c r="GY101" s="40">
        <f>IF(GY$7="",0,GY$97*условия!$V82)</f>
        <v>0</v>
      </c>
      <c r="GZ101" s="40">
        <f>IF(GZ$7="",0,GZ$97*условия!$V82)</f>
        <v>0</v>
      </c>
      <c r="HA101" s="40">
        <f>IF(HA$7="",0,HA$97*условия!$V82)</f>
        <v>0</v>
      </c>
      <c r="HB101" s="40">
        <f>IF(HB$7="",0,HB$97*условия!$V82)</f>
        <v>0</v>
      </c>
      <c r="HC101" s="40">
        <f>IF(HC$7="",0,HC$97*условия!$V82)</f>
        <v>0</v>
      </c>
      <c r="HD101" s="40">
        <f>IF(HD$7="",0,HD$97*условия!$V82)</f>
        <v>0</v>
      </c>
      <c r="HE101" s="40">
        <f>IF(HE$7="",0,HE$97*условия!$V82)</f>
        <v>0</v>
      </c>
      <c r="HF101" s="40">
        <f>IF(HF$7="",0,HF$97*условия!$V82)</f>
        <v>0</v>
      </c>
      <c r="HG101" s="40">
        <f>IF(HG$7="",0,HG$97*условия!$V82)</f>
        <v>0</v>
      </c>
      <c r="HH101" s="40">
        <f>IF(HH$7="",0,HH$97*условия!$V82)</f>
        <v>0</v>
      </c>
      <c r="HI101" s="40">
        <f>IF(HI$7="",0,HI$97*условия!$V82)</f>
        <v>0</v>
      </c>
      <c r="HJ101" s="40">
        <f>IF(HJ$7="",0,HJ$97*условия!$V82)</f>
        <v>0</v>
      </c>
      <c r="HK101" s="40">
        <f>IF(HK$7="",0,HK$97*условия!$V82)</f>
        <v>0</v>
      </c>
      <c r="HL101" s="40">
        <f>IF(HL$7="",0,HL$97*условия!$V82)</f>
        <v>0</v>
      </c>
      <c r="HM101" s="40">
        <f>IF(HM$7="",0,HM$97*условия!$V82)</f>
        <v>0</v>
      </c>
      <c r="HN101" s="40">
        <f>IF(HN$7="",0,HN$97*условия!$V82)</f>
        <v>0</v>
      </c>
      <c r="HO101" s="40">
        <f>IF(HO$7="",0,HO$97*условия!$V82)</f>
        <v>0</v>
      </c>
      <c r="HP101" s="40">
        <f>IF(HP$7="",0,HP$97*условия!$V82)</f>
        <v>0</v>
      </c>
      <c r="HQ101" s="40">
        <f>IF(HQ$7="",0,HQ$97*условия!$V82)</f>
        <v>0</v>
      </c>
      <c r="HR101" s="40">
        <f>IF(HR$7="",0,HR$97*условия!$V82)</f>
        <v>0</v>
      </c>
      <c r="HS101" s="40">
        <f>IF(HS$7="",0,HS$97*условия!$V82)</f>
        <v>0</v>
      </c>
      <c r="HT101" s="40">
        <f>IF(HT$7="",0,HT$97*условия!$V82)</f>
        <v>0</v>
      </c>
      <c r="HU101" s="40">
        <f>IF(HU$7="",0,HU$97*условия!$V82)</f>
        <v>0</v>
      </c>
      <c r="HV101" s="40">
        <f>IF(HV$7="",0,HV$97*условия!$V82)</f>
        <v>0</v>
      </c>
      <c r="HW101" s="40">
        <f>IF(HW$7="",0,HW$97*условия!$V82)</f>
        <v>0</v>
      </c>
      <c r="HX101" s="40">
        <f>IF(HX$7="",0,HX$97*условия!$V82)</f>
        <v>0</v>
      </c>
      <c r="HY101" s="40">
        <f>IF(HY$7="",0,HY$97*условия!$V82)</f>
        <v>0</v>
      </c>
      <c r="HZ101" s="40">
        <f>IF(HZ$7="",0,HZ$97*условия!$V82)</f>
        <v>0</v>
      </c>
      <c r="IA101" s="40">
        <f>IF(IA$7="",0,IA$97*условия!$V82)</f>
        <v>0</v>
      </c>
      <c r="IB101" s="40">
        <f>IF(IB$7="",0,IB$97*условия!$V82)</f>
        <v>0</v>
      </c>
      <c r="IC101" s="40">
        <f>IF(IC$7="",0,IC$97*условия!$V82)</f>
        <v>0</v>
      </c>
      <c r="ID101" s="40">
        <f>IF(ID$7="",0,ID$97*условия!$V82)</f>
        <v>0</v>
      </c>
      <c r="IE101" s="40">
        <f>IF(IE$7="",0,IE$97*условия!$V82)</f>
        <v>0</v>
      </c>
      <c r="IF101" s="40">
        <f>IF(IF$7="",0,IF$97*условия!$V82)</f>
        <v>0</v>
      </c>
      <c r="IG101" s="40">
        <f>IF(IG$7="",0,IG$97*условия!$V82)</f>
        <v>0</v>
      </c>
      <c r="IH101" s="40">
        <f>IF(IH$7="",0,IH$97*условия!$V82)</f>
        <v>0</v>
      </c>
      <c r="II101" s="40">
        <f>IF(II$7="",0,II$97*условия!$V82)</f>
        <v>0</v>
      </c>
      <c r="IJ101" s="40">
        <f>IF(IJ$7="",0,IJ$97*условия!$V82)</f>
        <v>0</v>
      </c>
      <c r="IK101" s="40">
        <f>IF(IK$7="",0,IK$97*условия!$V82)</f>
        <v>0</v>
      </c>
      <c r="IL101" s="40">
        <f>IF(IL$7="",0,IL$97*условия!$V82)</f>
        <v>0</v>
      </c>
      <c r="IM101" s="40">
        <f>IF(IM$7="",0,IM$97*условия!$V82)</f>
        <v>0</v>
      </c>
      <c r="IN101" s="40">
        <f>IF(IN$7="",0,IN$97*условия!$V82)</f>
        <v>0</v>
      </c>
      <c r="IO101" s="40">
        <f>IF(IO$7="",0,IO$97*условия!$V82)</f>
        <v>0</v>
      </c>
      <c r="IP101" s="40">
        <f>IF(IP$7="",0,IP$97*условия!$V82)</f>
        <v>0</v>
      </c>
      <c r="IQ101" s="40">
        <f>IF(IQ$7="",0,IQ$97*условия!$V82)</f>
        <v>0</v>
      </c>
      <c r="IR101" s="40">
        <f>IF(IR$7="",0,IR$97*условия!$V82)</f>
        <v>0</v>
      </c>
      <c r="IS101" s="40">
        <f>IF(IS$7="",0,IS$97*условия!$V82)</f>
        <v>0</v>
      </c>
      <c r="IT101" s="40">
        <f>IF(IT$7="",0,IT$97*условия!$V82)</f>
        <v>0</v>
      </c>
      <c r="IU101" s="40">
        <f>IF(IU$7="",0,IU$97*условия!$V82)</f>
        <v>0</v>
      </c>
      <c r="IV101" s="40">
        <f>IF(IV$7="",0,IV$97*условия!$V82)</f>
        <v>0</v>
      </c>
      <c r="IW101" s="40">
        <f>IF(IW$7="",0,IW$97*условия!$V82)</f>
        <v>0</v>
      </c>
      <c r="IX101" s="40">
        <f>IF(IX$7="",0,IX$97*условия!$V82)</f>
        <v>0</v>
      </c>
      <c r="IY101" s="40">
        <f>IF(IY$7="",0,IY$97*условия!$V82)</f>
        <v>0</v>
      </c>
      <c r="IZ101" s="40">
        <f>IF(IZ$7="",0,IZ$97*условия!$V82)</f>
        <v>0</v>
      </c>
      <c r="JA101" s="40">
        <f>IF(JA$7="",0,JA$97*условия!$V82)</f>
        <v>0</v>
      </c>
      <c r="JB101" s="40">
        <f>IF(JB$7="",0,JB$97*условия!$V82)</f>
        <v>0</v>
      </c>
      <c r="JC101" s="40">
        <f>IF(JC$7="",0,JC$97*условия!$V82)</f>
        <v>0</v>
      </c>
      <c r="JD101" s="40">
        <f>IF(JD$7="",0,JD$97*условия!$V82)</f>
        <v>0</v>
      </c>
      <c r="JE101" s="40">
        <f>IF(JE$7="",0,JE$97*условия!$V82)</f>
        <v>0</v>
      </c>
      <c r="JF101" s="40">
        <f>IF(JF$7="",0,JF$97*условия!$V82)</f>
        <v>0</v>
      </c>
      <c r="JG101" s="40">
        <f>IF(JG$7="",0,JG$97*условия!$V82)</f>
        <v>0</v>
      </c>
      <c r="JH101" s="40">
        <f>IF(JH$7="",0,JH$97*условия!$V82)</f>
        <v>0</v>
      </c>
      <c r="JI101" s="40">
        <f>IF(JI$7="",0,JI$97*условия!$V82)</f>
        <v>0</v>
      </c>
      <c r="JJ101" s="40">
        <f>IF(JJ$7="",0,JJ$97*условия!$V82)</f>
        <v>0</v>
      </c>
      <c r="JK101" s="40">
        <f>IF(JK$7="",0,JK$97*условия!$V82)</f>
        <v>0</v>
      </c>
      <c r="JL101" s="40">
        <f>IF(JL$7="",0,JL$97*условия!$V82)</f>
        <v>0</v>
      </c>
      <c r="JM101" s="40">
        <f>IF(JM$7="",0,JM$97*условия!$V82)</f>
        <v>0</v>
      </c>
      <c r="JN101" s="40">
        <f>IF(JN$7="",0,JN$97*условия!$V82)</f>
        <v>0</v>
      </c>
      <c r="JO101" s="40">
        <f>IF(JO$7="",0,JO$97*условия!$V82)</f>
        <v>0</v>
      </c>
      <c r="JP101" s="40">
        <f>IF(JP$7="",0,JP$97*условия!$V82)</f>
        <v>0</v>
      </c>
      <c r="JQ101" s="40">
        <f>IF(JQ$7="",0,JQ$97*условия!$V82)</f>
        <v>0</v>
      </c>
      <c r="JR101" s="40">
        <f>IF(JR$7="",0,JR$97*условия!$V82)</f>
        <v>0</v>
      </c>
      <c r="JS101" s="40">
        <f>IF(JS$7="",0,JS$97*условия!$V82)</f>
        <v>0</v>
      </c>
      <c r="JT101" s="40">
        <f>IF(JT$7="",0,JT$97*условия!$V82)</f>
        <v>0</v>
      </c>
      <c r="JU101" s="40">
        <f>IF(JU$7="",0,JU$97*условия!$V82)</f>
        <v>0</v>
      </c>
      <c r="JV101" s="40">
        <f>IF(JV$7="",0,JV$97*условия!$V82)</f>
        <v>0</v>
      </c>
      <c r="JW101" s="40">
        <f>IF(JW$7="",0,JW$97*условия!$V82)</f>
        <v>0</v>
      </c>
      <c r="JX101" s="40">
        <f>IF(JX$7="",0,JX$97*условия!$V82)</f>
        <v>0</v>
      </c>
      <c r="JY101" s="40">
        <f>IF(JY$7="",0,JY$97*условия!$V82)</f>
        <v>0</v>
      </c>
      <c r="JZ101" s="40">
        <f>IF(JZ$7="",0,JZ$97*условия!$V82)</f>
        <v>0</v>
      </c>
      <c r="KA101" s="40">
        <f>IF(KA$7="",0,KA$97*условия!$V82)</f>
        <v>0</v>
      </c>
      <c r="KB101" s="40">
        <f>IF(KB$7="",0,KB$97*условия!$V82)</f>
        <v>0</v>
      </c>
      <c r="KC101" s="40">
        <f>IF(KC$7="",0,KC$97*условия!$V82)</f>
        <v>0</v>
      </c>
      <c r="KD101" s="40">
        <f>IF(KD$7="",0,KD$97*условия!$V82)</f>
        <v>0</v>
      </c>
      <c r="KE101" s="40">
        <f>IF(KE$7="",0,KE$97*условия!$V82)</f>
        <v>0</v>
      </c>
      <c r="KF101" s="40">
        <f>IF(KF$7="",0,KF$97*условия!$V82)</f>
        <v>0</v>
      </c>
      <c r="KG101" s="40">
        <f>IF(KG$7="",0,KG$97*условия!$V82)</f>
        <v>0</v>
      </c>
      <c r="KH101" s="40">
        <f>IF(KH$7="",0,KH$97*условия!$V82)</f>
        <v>0</v>
      </c>
      <c r="KI101" s="40">
        <f>IF(KI$7="",0,KI$97*условия!$V82)</f>
        <v>0</v>
      </c>
      <c r="KJ101" s="40">
        <f>IF(KJ$7="",0,KJ$97*условия!$V82)</f>
        <v>0</v>
      </c>
      <c r="KK101" s="40">
        <f>IF(KK$7="",0,KK$97*условия!$V82)</f>
        <v>0</v>
      </c>
      <c r="KL101" s="40">
        <f>IF(KL$7="",0,KL$97*условия!$V82)</f>
        <v>0</v>
      </c>
      <c r="KM101" s="40">
        <f>IF(KM$7="",0,KM$97*условия!$V82)</f>
        <v>0</v>
      </c>
      <c r="KN101" s="40">
        <f>IF(KN$7="",0,KN$97*условия!$V82)</f>
        <v>0</v>
      </c>
      <c r="KO101" s="40">
        <f>IF(KO$7="",0,KO$97*условия!$V82)</f>
        <v>0</v>
      </c>
      <c r="KP101" s="40">
        <f>IF(KP$7="",0,KP$97*условия!$V82)</f>
        <v>0</v>
      </c>
      <c r="KQ101" s="40">
        <f>IF(KQ$7="",0,KQ$97*условия!$V82)</f>
        <v>0</v>
      </c>
      <c r="KR101" s="40">
        <f>IF(KR$7="",0,KR$97*условия!$V82)</f>
        <v>0</v>
      </c>
      <c r="KS101" s="40">
        <f>IF(KS$7="",0,KS$97*условия!$V82)</f>
        <v>0</v>
      </c>
      <c r="KT101" s="40">
        <f>IF(KT$7="",0,KT$97*условия!$V82)</f>
        <v>0</v>
      </c>
      <c r="KU101" s="40">
        <f>IF(KU$7="",0,KU$97*условия!$V82)</f>
        <v>0</v>
      </c>
      <c r="KV101" s="40">
        <f>IF(KV$7="",0,KV$97*условия!$V82)</f>
        <v>0</v>
      </c>
      <c r="KW101" s="1"/>
      <c r="KX101" s="1"/>
    </row>
    <row r="102" spans="1:310" ht="4.05" customHeight="1" x14ac:dyDescent="0.25">
      <c r="A102" s="1"/>
      <c r="B102" s="79"/>
      <c r="C102" s="79"/>
      <c r="D102" s="79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4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ht="4.05" customHeight="1" x14ac:dyDescent="0.25">
      <c r="A103" s="1"/>
      <c r="B103" s="79"/>
      <c r="C103" s="79"/>
      <c r="D103" s="79"/>
      <c r="E103" s="61"/>
      <c r="F103" s="1"/>
      <c r="G103" s="1"/>
      <c r="H103" s="11"/>
      <c r="I103" s="1"/>
      <c r="J103" s="1"/>
      <c r="K103" s="61"/>
      <c r="L103" s="1"/>
      <c r="M103" s="5"/>
      <c r="N103" s="61"/>
      <c r="O103" s="19"/>
      <c r="P103" s="1"/>
      <c r="Q103" s="1"/>
      <c r="R103" s="67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56" customFormat="1" ht="12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4"/>
      <c r="N104" s="53" t="s">
        <v>9</v>
      </c>
      <c r="O104" s="54"/>
      <c r="P104" s="53"/>
      <c r="Q104" s="53"/>
      <c r="R104" s="55">
        <f>R97-SUM(R98:R102)</f>
        <v>0</v>
      </c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</row>
    <row r="105" spans="1:310" ht="4.05" customHeight="1" x14ac:dyDescent="0.25">
      <c r="A105" s="1"/>
      <c r="B105" s="79"/>
      <c r="C105" s="79"/>
      <c r="D105" s="79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4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4" customFormat="1" x14ac:dyDescent="0.25">
      <c r="A106" s="3"/>
      <c r="B106" s="80"/>
      <c r="C106" s="80"/>
      <c r="D106" s="80"/>
      <c r="E106" s="42" t="str">
        <f>kpi!$E$44</f>
        <v>кол-во сотрудников</v>
      </c>
      <c r="F106" s="3"/>
      <c r="G106" s="3"/>
      <c r="H106" s="39" t="str">
        <f>IF(OR($E106="",$E106=0),"",INDEX(kpi!$I:$I,SUMIFS(kpi!$A:$A,kpi!$E:$E,$E106)))</f>
        <v>чел</v>
      </c>
      <c r="I106" s="3"/>
      <c r="J106" s="3"/>
      <c r="K106" s="42" t="s">
        <v>7</v>
      </c>
      <c r="L106" s="3"/>
      <c r="M106" s="5"/>
      <c r="N106" s="44"/>
      <c r="O106" s="19"/>
      <c r="P106" s="3"/>
      <c r="Q106" s="3"/>
      <c r="R106" s="44"/>
      <c r="S106" s="3"/>
      <c r="T106" s="5"/>
      <c r="U106" s="41">
        <f t="shared" ref="U106:CF106" si="83">SUM(U107:U117)</f>
        <v>22</v>
      </c>
      <c r="V106" s="41">
        <f t="shared" si="83"/>
        <v>22</v>
      </c>
      <c r="W106" s="41">
        <f t="shared" si="83"/>
        <v>22</v>
      </c>
      <c r="X106" s="41">
        <f t="shared" si="83"/>
        <v>22</v>
      </c>
      <c r="Y106" s="41">
        <f t="shared" si="83"/>
        <v>22</v>
      </c>
      <c r="Z106" s="41">
        <f t="shared" si="83"/>
        <v>22</v>
      </c>
      <c r="AA106" s="41">
        <f t="shared" si="83"/>
        <v>22</v>
      </c>
      <c r="AB106" s="41">
        <f t="shared" si="83"/>
        <v>22</v>
      </c>
      <c r="AC106" s="41">
        <f t="shared" si="83"/>
        <v>22</v>
      </c>
      <c r="AD106" s="41">
        <f t="shared" si="83"/>
        <v>22</v>
      </c>
      <c r="AE106" s="41">
        <f t="shared" si="83"/>
        <v>22</v>
      </c>
      <c r="AF106" s="41">
        <f t="shared" si="83"/>
        <v>22</v>
      </c>
      <c r="AG106" s="41">
        <f t="shared" si="83"/>
        <v>23</v>
      </c>
      <c r="AH106" s="41">
        <f t="shared" si="83"/>
        <v>23</v>
      </c>
      <c r="AI106" s="41">
        <f t="shared" si="83"/>
        <v>23</v>
      </c>
      <c r="AJ106" s="41">
        <f t="shared" si="83"/>
        <v>23</v>
      </c>
      <c r="AK106" s="41">
        <f t="shared" si="83"/>
        <v>23</v>
      </c>
      <c r="AL106" s="41">
        <f t="shared" si="83"/>
        <v>23</v>
      </c>
      <c r="AM106" s="41">
        <f t="shared" si="83"/>
        <v>23</v>
      </c>
      <c r="AN106" s="41">
        <f t="shared" si="83"/>
        <v>23</v>
      </c>
      <c r="AO106" s="41">
        <f t="shared" si="83"/>
        <v>23</v>
      </c>
      <c r="AP106" s="41">
        <f t="shared" si="83"/>
        <v>23</v>
      </c>
      <c r="AQ106" s="41">
        <f t="shared" si="83"/>
        <v>23</v>
      </c>
      <c r="AR106" s="41">
        <f t="shared" si="83"/>
        <v>23</v>
      </c>
      <c r="AS106" s="41">
        <f t="shared" si="83"/>
        <v>23</v>
      </c>
      <c r="AT106" s="41">
        <f t="shared" si="83"/>
        <v>20</v>
      </c>
      <c r="AU106" s="41">
        <f t="shared" si="83"/>
        <v>20</v>
      </c>
      <c r="AV106" s="41">
        <f t="shared" si="83"/>
        <v>20</v>
      </c>
      <c r="AW106" s="41">
        <f t="shared" si="83"/>
        <v>20</v>
      </c>
      <c r="AX106" s="41">
        <f t="shared" si="83"/>
        <v>20</v>
      </c>
      <c r="AY106" s="41">
        <f t="shared" si="83"/>
        <v>20</v>
      </c>
      <c r="AZ106" s="41">
        <f t="shared" si="83"/>
        <v>20</v>
      </c>
      <c r="BA106" s="41">
        <f t="shared" si="83"/>
        <v>20</v>
      </c>
      <c r="BB106" s="41">
        <f t="shared" si="83"/>
        <v>20</v>
      </c>
      <c r="BC106" s="41">
        <f t="shared" si="83"/>
        <v>20</v>
      </c>
      <c r="BD106" s="41">
        <f t="shared" si="83"/>
        <v>20</v>
      </c>
      <c r="BE106" s="41">
        <f t="shared" si="83"/>
        <v>20</v>
      </c>
      <c r="BF106" s="41">
        <f t="shared" si="83"/>
        <v>20</v>
      </c>
      <c r="BG106" s="41">
        <f t="shared" si="83"/>
        <v>20</v>
      </c>
      <c r="BH106" s="41">
        <f t="shared" si="83"/>
        <v>20</v>
      </c>
      <c r="BI106" s="41">
        <f t="shared" si="83"/>
        <v>20</v>
      </c>
      <c r="BJ106" s="41">
        <f t="shared" si="83"/>
        <v>20</v>
      </c>
      <c r="BK106" s="41">
        <f t="shared" si="83"/>
        <v>20</v>
      </c>
      <c r="BL106" s="41">
        <f t="shared" si="83"/>
        <v>20</v>
      </c>
      <c r="BM106" s="41">
        <f t="shared" si="83"/>
        <v>20</v>
      </c>
      <c r="BN106" s="41">
        <f t="shared" si="83"/>
        <v>20</v>
      </c>
      <c r="BO106" s="41">
        <f t="shared" si="83"/>
        <v>20</v>
      </c>
      <c r="BP106" s="41">
        <f t="shared" si="83"/>
        <v>20</v>
      </c>
      <c r="BQ106" s="41">
        <f t="shared" si="83"/>
        <v>20</v>
      </c>
      <c r="BR106" s="41">
        <f t="shared" si="83"/>
        <v>20</v>
      </c>
      <c r="BS106" s="41">
        <f t="shared" si="83"/>
        <v>20</v>
      </c>
      <c r="BT106" s="41">
        <f t="shared" si="83"/>
        <v>20</v>
      </c>
      <c r="BU106" s="41">
        <f t="shared" si="83"/>
        <v>20</v>
      </c>
      <c r="BV106" s="41">
        <f t="shared" si="83"/>
        <v>20</v>
      </c>
      <c r="BW106" s="41">
        <f t="shared" si="83"/>
        <v>20</v>
      </c>
      <c r="BX106" s="41">
        <f t="shared" si="83"/>
        <v>20</v>
      </c>
      <c r="BY106" s="41">
        <f t="shared" si="83"/>
        <v>20</v>
      </c>
      <c r="BZ106" s="41">
        <f t="shared" si="83"/>
        <v>20</v>
      </c>
      <c r="CA106" s="41">
        <f t="shared" si="83"/>
        <v>20</v>
      </c>
      <c r="CB106" s="41">
        <f t="shared" si="83"/>
        <v>20</v>
      </c>
      <c r="CC106" s="41">
        <f t="shared" si="83"/>
        <v>20</v>
      </c>
      <c r="CD106" s="41">
        <f t="shared" si="83"/>
        <v>20</v>
      </c>
      <c r="CE106" s="41">
        <f t="shared" si="83"/>
        <v>20</v>
      </c>
      <c r="CF106" s="41">
        <f t="shared" si="83"/>
        <v>20</v>
      </c>
      <c r="CG106" s="41">
        <f t="shared" ref="CG106:ER106" si="84">SUM(CG107:CG117)</f>
        <v>20</v>
      </c>
      <c r="CH106" s="41">
        <f t="shared" si="84"/>
        <v>20</v>
      </c>
      <c r="CI106" s="41">
        <f t="shared" si="84"/>
        <v>20</v>
      </c>
      <c r="CJ106" s="41">
        <f t="shared" si="84"/>
        <v>20</v>
      </c>
      <c r="CK106" s="41">
        <f t="shared" si="84"/>
        <v>20</v>
      </c>
      <c r="CL106" s="41">
        <f t="shared" si="84"/>
        <v>20</v>
      </c>
      <c r="CM106" s="41">
        <f t="shared" si="84"/>
        <v>20</v>
      </c>
      <c r="CN106" s="41">
        <f t="shared" si="84"/>
        <v>20</v>
      </c>
      <c r="CO106" s="41">
        <f t="shared" si="84"/>
        <v>20</v>
      </c>
      <c r="CP106" s="41">
        <f t="shared" si="84"/>
        <v>20</v>
      </c>
      <c r="CQ106" s="41">
        <f t="shared" si="84"/>
        <v>20</v>
      </c>
      <c r="CR106" s="41">
        <f t="shared" si="84"/>
        <v>20</v>
      </c>
      <c r="CS106" s="41">
        <f t="shared" si="84"/>
        <v>20</v>
      </c>
      <c r="CT106" s="41">
        <f t="shared" si="84"/>
        <v>20</v>
      </c>
      <c r="CU106" s="41">
        <f t="shared" si="84"/>
        <v>20</v>
      </c>
      <c r="CV106" s="41">
        <f t="shared" si="84"/>
        <v>20</v>
      </c>
      <c r="CW106" s="41">
        <f t="shared" si="84"/>
        <v>20</v>
      </c>
      <c r="CX106" s="41">
        <f t="shared" si="84"/>
        <v>20</v>
      </c>
      <c r="CY106" s="41">
        <f t="shared" si="84"/>
        <v>20</v>
      </c>
      <c r="CZ106" s="41">
        <f t="shared" si="84"/>
        <v>20</v>
      </c>
      <c r="DA106" s="41">
        <f t="shared" si="84"/>
        <v>20</v>
      </c>
      <c r="DB106" s="41">
        <f t="shared" si="84"/>
        <v>20</v>
      </c>
      <c r="DC106" s="41">
        <f t="shared" si="84"/>
        <v>20</v>
      </c>
      <c r="DD106" s="41">
        <f t="shared" si="84"/>
        <v>20</v>
      </c>
      <c r="DE106" s="41">
        <f t="shared" si="84"/>
        <v>20</v>
      </c>
      <c r="DF106" s="41">
        <f t="shared" si="84"/>
        <v>20</v>
      </c>
      <c r="DG106" s="41">
        <f t="shared" si="84"/>
        <v>20</v>
      </c>
      <c r="DH106" s="41">
        <f t="shared" si="84"/>
        <v>20</v>
      </c>
      <c r="DI106" s="41">
        <f t="shared" si="84"/>
        <v>20</v>
      </c>
      <c r="DJ106" s="41">
        <f t="shared" si="84"/>
        <v>20</v>
      </c>
      <c r="DK106" s="41">
        <f t="shared" si="84"/>
        <v>20</v>
      </c>
      <c r="DL106" s="41">
        <f t="shared" si="84"/>
        <v>20</v>
      </c>
      <c r="DM106" s="41">
        <f t="shared" si="84"/>
        <v>20</v>
      </c>
      <c r="DN106" s="41">
        <f t="shared" si="84"/>
        <v>20</v>
      </c>
      <c r="DO106" s="41">
        <f t="shared" si="84"/>
        <v>20</v>
      </c>
      <c r="DP106" s="41">
        <f t="shared" si="84"/>
        <v>20</v>
      </c>
      <c r="DQ106" s="41">
        <f t="shared" si="84"/>
        <v>20</v>
      </c>
      <c r="DR106" s="41">
        <f t="shared" si="84"/>
        <v>20</v>
      </c>
      <c r="DS106" s="41">
        <f t="shared" si="84"/>
        <v>20</v>
      </c>
      <c r="DT106" s="41">
        <f t="shared" si="84"/>
        <v>20</v>
      </c>
      <c r="DU106" s="41">
        <f t="shared" si="84"/>
        <v>20</v>
      </c>
      <c r="DV106" s="41">
        <f t="shared" si="84"/>
        <v>20</v>
      </c>
      <c r="DW106" s="41">
        <f t="shared" si="84"/>
        <v>20</v>
      </c>
      <c r="DX106" s="41">
        <f t="shared" si="84"/>
        <v>20</v>
      </c>
      <c r="DY106" s="41">
        <f t="shared" si="84"/>
        <v>20</v>
      </c>
      <c r="DZ106" s="41">
        <f t="shared" si="84"/>
        <v>20</v>
      </c>
      <c r="EA106" s="41">
        <f t="shared" si="84"/>
        <v>20</v>
      </c>
      <c r="EB106" s="41">
        <f t="shared" si="84"/>
        <v>20</v>
      </c>
      <c r="EC106" s="41">
        <f t="shared" si="84"/>
        <v>20</v>
      </c>
      <c r="ED106" s="41">
        <f t="shared" si="84"/>
        <v>20</v>
      </c>
      <c r="EE106" s="41">
        <f t="shared" si="84"/>
        <v>20</v>
      </c>
      <c r="EF106" s="41">
        <f t="shared" si="84"/>
        <v>20</v>
      </c>
      <c r="EG106" s="41">
        <f t="shared" si="84"/>
        <v>20</v>
      </c>
      <c r="EH106" s="41">
        <f t="shared" si="84"/>
        <v>20</v>
      </c>
      <c r="EI106" s="41">
        <f t="shared" si="84"/>
        <v>20</v>
      </c>
      <c r="EJ106" s="41">
        <f t="shared" si="84"/>
        <v>20</v>
      </c>
      <c r="EK106" s="41">
        <f t="shared" si="84"/>
        <v>20</v>
      </c>
      <c r="EL106" s="41">
        <f t="shared" si="84"/>
        <v>20</v>
      </c>
      <c r="EM106" s="41">
        <f t="shared" si="84"/>
        <v>20</v>
      </c>
      <c r="EN106" s="41">
        <f t="shared" si="84"/>
        <v>20</v>
      </c>
      <c r="EO106" s="41">
        <f t="shared" si="84"/>
        <v>20</v>
      </c>
      <c r="EP106" s="41">
        <f t="shared" si="84"/>
        <v>20</v>
      </c>
      <c r="EQ106" s="41">
        <f t="shared" si="84"/>
        <v>20</v>
      </c>
      <c r="ER106" s="41">
        <f t="shared" si="84"/>
        <v>20</v>
      </c>
      <c r="ES106" s="41">
        <f t="shared" ref="ES106:HD106" si="85">SUM(ES107:ES117)</f>
        <v>20</v>
      </c>
      <c r="ET106" s="41">
        <f t="shared" si="85"/>
        <v>20</v>
      </c>
      <c r="EU106" s="41">
        <f t="shared" si="85"/>
        <v>20</v>
      </c>
      <c r="EV106" s="41">
        <f t="shared" si="85"/>
        <v>20</v>
      </c>
      <c r="EW106" s="41">
        <f t="shared" si="85"/>
        <v>20</v>
      </c>
      <c r="EX106" s="41">
        <f t="shared" si="85"/>
        <v>20</v>
      </c>
      <c r="EY106" s="41">
        <f t="shared" si="85"/>
        <v>20</v>
      </c>
      <c r="EZ106" s="41">
        <f t="shared" si="85"/>
        <v>20</v>
      </c>
      <c r="FA106" s="41">
        <f t="shared" si="85"/>
        <v>20</v>
      </c>
      <c r="FB106" s="41">
        <f t="shared" si="85"/>
        <v>20</v>
      </c>
      <c r="FC106" s="41">
        <f t="shared" si="85"/>
        <v>20</v>
      </c>
      <c r="FD106" s="41">
        <f t="shared" si="85"/>
        <v>20</v>
      </c>
      <c r="FE106" s="41">
        <f t="shared" si="85"/>
        <v>20</v>
      </c>
      <c r="FF106" s="41">
        <f t="shared" si="85"/>
        <v>20</v>
      </c>
      <c r="FG106" s="41">
        <f t="shared" si="85"/>
        <v>20</v>
      </c>
      <c r="FH106" s="41">
        <f t="shared" si="85"/>
        <v>20</v>
      </c>
      <c r="FI106" s="41">
        <f t="shared" si="85"/>
        <v>20</v>
      </c>
      <c r="FJ106" s="41">
        <f t="shared" si="85"/>
        <v>20</v>
      </c>
      <c r="FK106" s="41">
        <f t="shared" si="85"/>
        <v>20</v>
      </c>
      <c r="FL106" s="41">
        <f t="shared" si="85"/>
        <v>20</v>
      </c>
      <c r="FM106" s="41">
        <f t="shared" si="85"/>
        <v>20</v>
      </c>
      <c r="FN106" s="41">
        <f t="shared" si="85"/>
        <v>20</v>
      </c>
      <c r="FO106" s="41">
        <f t="shared" si="85"/>
        <v>20</v>
      </c>
      <c r="FP106" s="41">
        <f t="shared" si="85"/>
        <v>20</v>
      </c>
      <c r="FQ106" s="41">
        <f t="shared" si="85"/>
        <v>20</v>
      </c>
      <c r="FR106" s="41">
        <f t="shared" si="85"/>
        <v>20</v>
      </c>
      <c r="FS106" s="41">
        <f t="shared" si="85"/>
        <v>20</v>
      </c>
      <c r="FT106" s="41">
        <f t="shared" si="85"/>
        <v>20</v>
      </c>
      <c r="FU106" s="41">
        <f t="shared" si="85"/>
        <v>20</v>
      </c>
      <c r="FV106" s="41">
        <f t="shared" si="85"/>
        <v>20</v>
      </c>
      <c r="FW106" s="41">
        <f t="shared" si="85"/>
        <v>20</v>
      </c>
      <c r="FX106" s="41">
        <f t="shared" si="85"/>
        <v>20</v>
      </c>
      <c r="FY106" s="41">
        <f t="shared" si="85"/>
        <v>20</v>
      </c>
      <c r="FZ106" s="41">
        <f t="shared" si="85"/>
        <v>20</v>
      </c>
      <c r="GA106" s="41">
        <f t="shared" si="85"/>
        <v>20</v>
      </c>
      <c r="GB106" s="41">
        <f t="shared" si="85"/>
        <v>20</v>
      </c>
      <c r="GC106" s="41">
        <f t="shared" si="85"/>
        <v>20</v>
      </c>
      <c r="GD106" s="41">
        <f t="shared" si="85"/>
        <v>20</v>
      </c>
      <c r="GE106" s="41">
        <f t="shared" si="85"/>
        <v>20</v>
      </c>
      <c r="GF106" s="41">
        <f t="shared" si="85"/>
        <v>20</v>
      </c>
      <c r="GG106" s="41">
        <f t="shared" si="85"/>
        <v>20</v>
      </c>
      <c r="GH106" s="41">
        <f t="shared" si="85"/>
        <v>20</v>
      </c>
      <c r="GI106" s="41">
        <f t="shared" si="85"/>
        <v>20</v>
      </c>
      <c r="GJ106" s="41">
        <f t="shared" si="85"/>
        <v>20</v>
      </c>
      <c r="GK106" s="41">
        <f t="shared" si="85"/>
        <v>20</v>
      </c>
      <c r="GL106" s="41">
        <f t="shared" si="85"/>
        <v>20</v>
      </c>
      <c r="GM106" s="41">
        <f t="shared" si="85"/>
        <v>20</v>
      </c>
      <c r="GN106" s="41">
        <f t="shared" si="85"/>
        <v>20</v>
      </c>
      <c r="GO106" s="41">
        <f t="shared" si="85"/>
        <v>20</v>
      </c>
      <c r="GP106" s="41">
        <f t="shared" si="85"/>
        <v>20</v>
      </c>
      <c r="GQ106" s="41">
        <f t="shared" si="85"/>
        <v>20</v>
      </c>
      <c r="GR106" s="41">
        <f t="shared" si="85"/>
        <v>20</v>
      </c>
      <c r="GS106" s="41">
        <f t="shared" si="85"/>
        <v>20</v>
      </c>
      <c r="GT106" s="41">
        <f t="shared" si="85"/>
        <v>20</v>
      </c>
      <c r="GU106" s="41">
        <f t="shared" si="85"/>
        <v>20</v>
      </c>
      <c r="GV106" s="41">
        <f t="shared" si="85"/>
        <v>20</v>
      </c>
      <c r="GW106" s="41">
        <f t="shared" si="85"/>
        <v>20</v>
      </c>
      <c r="GX106" s="41">
        <f t="shared" si="85"/>
        <v>20</v>
      </c>
      <c r="GY106" s="41">
        <f t="shared" si="85"/>
        <v>20</v>
      </c>
      <c r="GZ106" s="41">
        <f t="shared" si="85"/>
        <v>20</v>
      </c>
      <c r="HA106" s="41">
        <f t="shared" si="85"/>
        <v>20</v>
      </c>
      <c r="HB106" s="41">
        <f t="shared" si="85"/>
        <v>20</v>
      </c>
      <c r="HC106" s="41">
        <f t="shared" si="85"/>
        <v>20</v>
      </c>
      <c r="HD106" s="41">
        <f t="shared" si="85"/>
        <v>20</v>
      </c>
      <c r="HE106" s="41">
        <f t="shared" ref="HE106:JP106" si="86">SUM(HE107:HE117)</f>
        <v>20</v>
      </c>
      <c r="HF106" s="41">
        <f t="shared" si="86"/>
        <v>20</v>
      </c>
      <c r="HG106" s="41">
        <f t="shared" si="86"/>
        <v>20</v>
      </c>
      <c r="HH106" s="41">
        <f t="shared" si="86"/>
        <v>20</v>
      </c>
      <c r="HI106" s="41">
        <f t="shared" si="86"/>
        <v>20</v>
      </c>
      <c r="HJ106" s="41">
        <f t="shared" si="86"/>
        <v>20</v>
      </c>
      <c r="HK106" s="41">
        <f t="shared" si="86"/>
        <v>20</v>
      </c>
      <c r="HL106" s="41">
        <f t="shared" si="86"/>
        <v>20</v>
      </c>
      <c r="HM106" s="41">
        <f t="shared" si="86"/>
        <v>20</v>
      </c>
      <c r="HN106" s="41">
        <f t="shared" si="86"/>
        <v>20</v>
      </c>
      <c r="HO106" s="41">
        <f t="shared" si="86"/>
        <v>20</v>
      </c>
      <c r="HP106" s="41">
        <f t="shared" si="86"/>
        <v>20</v>
      </c>
      <c r="HQ106" s="41">
        <f t="shared" si="86"/>
        <v>20</v>
      </c>
      <c r="HR106" s="41">
        <f t="shared" si="86"/>
        <v>20</v>
      </c>
      <c r="HS106" s="41">
        <f t="shared" si="86"/>
        <v>20</v>
      </c>
      <c r="HT106" s="41">
        <f t="shared" si="86"/>
        <v>20</v>
      </c>
      <c r="HU106" s="41">
        <f t="shared" si="86"/>
        <v>20</v>
      </c>
      <c r="HV106" s="41">
        <f t="shared" si="86"/>
        <v>20</v>
      </c>
      <c r="HW106" s="41">
        <f t="shared" si="86"/>
        <v>20</v>
      </c>
      <c r="HX106" s="41">
        <f t="shared" si="86"/>
        <v>20</v>
      </c>
      <c r="HY106" s="41">
        <f t="shared" si="86"/>
        <v>20</v>
      </c>
      <c r="HZ106" s="41">
        <f t="shared" si="86"/>
        <v>20</v>
      </c>
      <c r="IA106" s="41">
        <f t="shared" si="86"/>
        <v>20</v>
      </c>
      <c r="IB106" s="41">
        <f t="shared" si="86"/>
        <v>20</v>
      </c>
      <c r="IC106" s="41">
        <f t="shared" si="86"/>
        <v>20</v>
      </c>
      <c r="ID106" s="41">
        <f t="shared" si="86"/>
        <v>20</v>
      </c>
      <c r="IE106" s="41">
        <f t="shared" si="86"/>
        <v>20</v>
      </c>
      <c r="IF106" s="41">
        <f t="shared" si="86"/>
        <v>20</v>
      </c>
      <c r="IG106" s="41">
        <f t="shared" si="86"/>
        <v>20</v>
      </c>
      <c r="IH106" s="41">
        <f t="shared" si="86"/>
        <v>20</v>
      </c>
      <c r="II106" s="41">
        <f t="shared" si="86"/>
        <v>20</v>
      </c>
      <c r="IJ106" s="41">
        <f t="shared" si="86"/>
        <v>20</v>
      </c>
      <c r="IK106" s="41">
        <f t="shared" si="86"/>
        <v>20</v>
      </c>
      <c r="IL106" s="41">
        <f t="shared" si="86"/>
        <v>20</v>
      </c>
      <c r="IM106" s="41">
        <f t="shared" si="86"/>
        <v>20</v>
      </c>
      <c r="IN106" s="41">
        <f t="shared" si="86"/>
        <v>20</v>
      </c>
      <c r="IO106" s="41">
        <f t="shared" si="86"/>
        <v>20</v>
      </c>
      <c r="IP106" s="41">
        <f t="shared" si="86"/>
        <v>20</v>
      </c>
      <c r="IQ106" s="41">
        <f t="shared" si="86"/>
        <v>20</v>
      </c>
      <c r="IR106" s="41">
        <f t="shared" si="86"/>
        <v>20</v>
      </c>
      <c r="IS106" s="41">
        <f t="shared" si="86"/>
        <v>20</v>
      </c>
      <c r="IT106" s="41">
        <f t="shared" si="86"/>
        <v>20</v>
      </c>
      <c r="IU106" s="41">
        <f t="shared" si="86"/>
        <v>20</v>
      </c>
      <c r="IV106" s="41">
        <f t="shared" si="86"/>
        <v>20</v>
      </c>
      <c r="IW106" s="41">
        <f t="shared" si="86"/>
        <v>20</v>
      </c>
      <c r="IX106" s="41">
        <f t="shared" si="86"/>
        <v>20</v>
      </c>
      <c r="IY106" s="41">
        <f t="shared" si="86"/>
        <v>20</v>
      </c>
      <c r="IZ106" s="41">
        <f t="shared" si="86"/>
        <v>20</v>
      </c>
      <c r="JA106" s="41">
        <f t="shared" si="86"/>
        <v>20</v>
      </c>
      <c r="JB106" s="41">
        <f t="shared" si="86"/>
        <v>20</v>
      </c>
      <c r="JC106" s="41">
        <f t="shared" si="86"/>
        <v>20</v>
      </c>
      <c r="JD106" s="41">
        <f t="shared" si="86"/>
        <v>20</v>
      </c>
      <c r="JE106" s="41">
        <f t="shared" si="86"/>
        <v>20</v>
      </c>
      <c r="JF106" s="41">
        <f t="shared" si="86"/>
        <v>20</v>
      </c>
      <c r="JG106" s="41">
        <f t="shared" si="86"/>
        <v>20</v>
      </c>
      <c r="JH106" s="41">
        <f t="shared" si="86"/>
        <v>20</v>
      </c>
      <c r="JI106" s="41">
        <f t="shared" si="86"/>
        <v>20</v>
      </c>
      <c r="JJ106" s="41">
        <f t="shared" si="86"/>
        <v>20</v>
      </c>
      <c r="JK106" s="41">
        <f t="shared" si="86"/>
        <v>20</v>
      </c>
      <c r="JL106" s="41">
        <f t="shared" si="86"/>
        <v>20</v>
      </c>
      <c r="JM106" s="41">
        <f t="shared" si="86"/>
        <v>20</v>
      </c>
      <c r="JN106" s="41">
        <f t="shared" si="86"/>
        <v>20</v>
      </c>
      <c r="JO106" s="41">
        <f t="shared" si="86"/>
        <v>20</v>
      </c>
      <c r="JP106" s="41">
        <f t="shared" si="86"/>
        <v>20</v>
      </c>
      <c r="JQ106" s="41">
        <f t="shared" ref="JQ106:KV106" si="87">SUM(JQ107:JQ117)</f>
        <v>20</v>
      </c>
      <c r="JR106" s="41">
        <f t="shared" si="87"/>
        <v>20</v>
      </c>
      <c r="JS106" s="41">
        <f t="shared" si="87"/>
        <v>20</v>
      </c>
      <c r="JT106" s="41">
        <f t="shared" si="87"/>
        <v>20</v>
      </c>
      <c r="JU106" s="41">
        <f t="shared" si="87"/>
        <v>20</v>
      </c>
      <c r="JV106" s="41">
        <f t="shared" si="87"/>
        <v>20</v>
      </c>
      <c r="JW106" s="41">
        <f t="shared" si="87"/>
        <v>20</v>
      </c>
      <c r="JX106" s="41">
        <f t="shared" si="87"/>
        <v>20</v>
      </c>
      <c r="JY106" s="41">
        <f t="shared" si="87"/>
        <v>20</v>
      </c>
      <c r="JZ106" s="41">
        <f t="shared" si="87"/>
        <v>20</v>
      </c>
      <c r="KA106" s="41">
        <f t="shared" si="87"/>
        <v>20</v>
      </c>
      <c r="KB106" s="41">
        <f t="shared" si="87"/>
        <v>20</v>
      </c>
      <c r="KC106" s="41">
        <f t="shared" si="87"/>
        <v>20</v>
      </c>
      <c r="KD106" s="41">
        <f t="shared" si="87"/>
        <v>20</v>
      </c>
      <c r="KE106" s="41">
        <f t="shared" si="87"/>
        <v>20</v>
      </c>
      <c r="KF106" s="41">
        <f t="shared" si="87"/>
        <v>20</v>
      </c>
      <c r="KG106" s="41">
        <f t="shared" si="87"/>
        <v>20</v>
      </c>
      <c r="KH106" s="41">
        <f t="shared" si="87"/>
        <v>20</v>
      </c>
      <c r="KI106" s="41">
        <f t="shared" si="87"/>
        <v>20</v>
      </c>
      <c r="KJ106" s="41">
        <f t="shared" si="87"/>
        <v>20</v>
      </c>
      <c r="KK106" s="41">
        <f t="shared" si="87"/>
        <v>20</v>
      </c>
      <c r="KL106" s="41">
        <f t="shared" si="87"/>
        <v>20</v>
      </c>
      <c r="KM106" s="41">
        <f t="shared" si="87"/>
        <v>20</v>
      </c>
      <c r="KN106" s="41">
        <f t="shared" si="87"/>
        <v>20</v>
      </c>
      <c r="KO106" s="41">
        <f t="shared" si="87"/>
        <v>20</v>
      </c>
      <c r="KP106" s="41">
        <f t="shared" si="87"/>
        <v>20</v>
      </c>
      <c r="KQ106" s="41">
        <f t="shared" si="87"/>
        <v>20</v>
      </c>
      <c r="KR106" s="41">
        <f t="shared" si="87"/>
        <v>20</v>
      </c>
      <c r="KS106" s="41">
        <f t="shared" si="87"/>
        <v>20</v>
      </c>
      <c r="KT106" s="41">
        <f t="shared" si="87"/>
        <v>20</v>
      </c>
      <c r="KU106" s="41">
        <f t="shared" si="87"/>
        <v>20</v>
      </c>
      <c r="KV106" s="41">
        <f t="shared" si="87"/>
        <v>20</v>
      </c>
      <c r="KW106" s="3"/>
      <c r="KX106" s="3"/>
    </row>
    <row r="107" spans="1:310" x14ac:dyDescent="0.25">
      <c r="A107" s="1"/>
      <c r="B107" s="79"/>
      <c r="C107" s="79"/>
      <c r="D107" s="79"/>
      <c r="E107" s="43" t="str">
        <f>справочники!$M$11</f>
        <v>Специалисты по холодным звонкам</v>
      </c>
      <c r="F107" s="1"/>
      <c r="G107" s="1"/>
      <c r="H107" s="11" t="str">
        <f>H106</f>
        <v>чел</v>
      </c>
      <c r="I107" s="1"/>
      <c r="J107" s="1"/>
      <c r="K107" s="43"/>
      <c r="L107" s="1"/>
      <c r="M107" s="5"/>
      <c r="N107" s="45"/>
      <c r="O107" s="19"/>
      <c r="P107" s="1"/>
      <c r="Q107" s="1"/>
      <c r="R107" s="45"/>
      <c r="S107" s="1"/>
      <c r="T107" s="5" t="s">
        <v>0</v>
      </c>
      <c r="U107" s="40">
        <f>IF(U$7="",0,INT(IF(OR(условия!$V$100=0,условия!$V$102=0),0,U98/условия!$V$100/20/условия!$V$102))+1)</f>
        <v>1</v>
      </c>
      <c r="V107" s="40">
        <f>IF(V$7="",0,INT(IF(OR(условия!$V$100=0,условия!$V$102=0),0,V98/условия!$V$100/20/условия!$V$102))+1)</f>
        <v>1</v>
      </c>
      <c r="W107" s="40">
        <f>IF(W$7="",0,INT(IF(OR(условия!$V$100=0,условия!$V$102=0),0,W98/условия!$V$100/20/условия!$V$102))+1)</f>
        <v>1</v>
      </c>
      <c r="X107" s="40">
        <f>IF(X$7="",0,INT(IF(OR(условия!$V$100=0,условия!$V$102=0),0,X98/условия!$V$100/20/условия!$V$102))+1)</f>
        <v>1</v>
      </c>
      <c r="Y107" s="40">
        <f>IF(Y$7="",0,INT(IF(OR(условия!$V$100=0,условия!$V$102=0),0,Y98/условия!$V$100/20/условия!$V$102))+1)</f>
        <v>1</v>
      </c>
      <c r="Z107" s="40">
        <f>IF(Z$7="",0,INT(IF(OR(условия!$V$100=0,условия!$V$102=0),0,Z98/условия!$V$100/20/условия!$V$102))+1)</f>
        <v>1</v>
      </c>
      <c r="AA107" s="40">
        <f>IF(AA$7="",0,INT(IF(OR(условия!$V$100=0,условия!$V$102=0),0,AA98/условия!$V$100/20/условия!$V$102))+1)</f>
        <v>1</v>
      </c>
      <c r="AB107" s="40">
        <f>IF(AB$7="",0,INT(IF(OR(условия!$V$100=0,условия!$V$102=0),0,AB98/условия!$V$100/20/условия!$V$102))+1)</f>
        <v>1</v>
      </c>
      <c r="AC107" s="40">
        <f>IF(AC$7="",0,INT(IF(OR(условия!$V$100=0,условия!$V$102=0),0,AC98/условия!$V$100/20/условия!$V$102))+1)</f>
        <v>1</v>
      </c>
      <c r="AD107" s="40">
        <f>IF(AD$7="",0,INT(IF(OR(условия!$V$100=0,условия!$V$102=0),0,AD98/условия!$V$100/20/условия!$V$102))+1)</f>
        <v>1</v>
      </c>
      <c r="AE107" s="40">
        <f>IF(AE$7="",0,INT(IF(OR(условия!$V$100=0,условия!$V$102=0),0,AE98/условия!$V$100/20/условия!$V$102))+1)</f>
        <v>1</v>
      </c>
      <c r="AF107" s="40">
        <f>IF(AF$7="",0,INT(IF(OR(условия!$V$100=0,условия!$V$102=0),0,AF98/условия!$V$100/20/условия!$V$102))+1)</f>
        <v>1</v>
      </c>
      <c r="AG107" s="40">
        <f>IF(AG$7="",0,INT(IF(OR(условия!$V$100=0,условия!$V$102=0),0,AG98/условия!$V$100/20/условия!$V$102))+1)</f>
        <v>1</v>
      </c>
      <c r="AH107" s="40">
        <f>IF(AH$7="",0,INT(IF(OR(условия!$V$100=0,условия!$V$102=0),0,AH98/условия!$V$100/20/условия!$V$102))+1)</f>
        <v>1</v>
      </c>
      <c r="AI107" s="40">
        <f>IF(AI$7="",0,INT(IF(OR(условия!$V$100=0,условия!$V$102=0),0,AI98/условия!$V$100/20/условия!$V$102))+1)</f>
        <v>1</v>
      </c>
      <c r="AJ107" s="40">
        <f>IF(AJ$7="",0,INT(IF(OR(условия!$V$100=0,условия!$V$102=0),0,AJ98/условия!$V$100/20/условия!$V$102))+1)</f>
        <v>1</v>
      </c>
      <c r="AK107" s="40">
        <f>IF(AK$7="",0,INT(IF(OR(условия!$V$100=0,условия!$V$102=0),0,AK98/условия!$V$100/20/условия!$V$102))+1)</f>
        <v>1</v>
      </c>
      <c r="AL107" s="40">
        <f>IF(AL$7="",0,INT(IF(OR(условия!$V$100=0,условия!$V$102=0),0,AL98/условия!$V$100/20/условия!$V$102))+1)</f>
        <v>1</v>
      </c>
      <c r="AM107" s="40">
        <f>IF(AM$7="",0,INT(IF(OR(условия!$V$100=0,условия!$V$102=0),0,AM98/условия!$V$100/20/условия!$V$102))+1)</f>
        <v>1</v>
      </c>
      <c r="AN107" s="40">
        <f>IF(AN$7="",0,INT(IF(OR(условия!$V$100=0,условия!$V$102=0),0,AN98/условия!$V$100/20/условия!$V$102))+1)</f>
        <v>1</v>
      </c>
      <c r="AO107" s="40">
        <f>IF(AO$7="",0,INT(IF(OR(условия!$V$100=0,условия!$V$102=0),0,AO98/условия!$V$100/20/условия!$V$102))+1)</f>
        <v>1</v>
      </c>
      <c r="AP107" s="40">
        <f>IF(AP$7="",0,INT(IF(OR(условия!$V$100=0,условия!$V$102=0),0,AP98/условия!$V$100/20/условия!$V$102))+1)</f>
        <v>1</v>
      </c>
      <c r="AQ107" s="40">
        <f>IF(AQ$7="",0,INT(IF(OR(условия!$V$100=0,условия!$V$102=0),0,AQ98/условия!$V$100/20/условия!$V$102))+1)</f>
        <v>1</v>
      </c>
      <c r="AR107" s="40">
        <f>IF(AR$7="",0,INT(IF(OR(условия!$V$100=0,условия!$V$102=0),0,AR98/условия!$V$100/20/условия!$V$102))+1)</f>
        <v>1</v>
      </c>
      <c r="AS107" s="40">
        <f>IF(AS$7="",0,INT(IF(OR(условия!$V$100=0,условия!$V$102=0),0,AS98/условия!$V$100/20/условия!$V$102))+1)</f>
        <v>1</v>
      </c>
      <c r="AT107" s="40">
        <f>IF(AT$7="",0,INT(IF(OR(условия!$V$100=0,условия!$V$102=0),0,AT98/условия!$V$100/20/условия!$V$102))+1)</f>
        <v>0</v>
      </c>
      <c r="AU107" s="40">
        <f>IF(AU$7="",0,INT(IF(OR(условия!$V$100=0,условия!$V$102=0),0,AU98/условия!$V$100/20/условия!$V$102))+1)</f>
        <v>0</v>
      </c>
      <c r="AV107" s="40">
        <f>IF(AV$7="",0,INT(IF(OR(условия!$V$100=0,условия!$V$102=0),0,AV98/условия!$V$100/20/условия!$V$102))+1)</f>
        <v>0</v>
      </c>
      <c r="AW107" s="40">
        <f>IF(AW$7="",0,INT(IF(OR(условия!$V$100=0,условия!$V$102=0),0,AW98/условия!$V$100/20/условия!$V$102))+1)</f>
        <v>0</v>
      </c>
      <c r="AX107" s="40">
        <f>IF(AX$7="",0,INT(IF(OR(условия!$V$100=0,условия!$V$102=0),0,AX98/условия!$V$100/20/условия!$V$102))+1)</f>
        <v>0</v>
      </c>
      <c r="AY107" s="40">
        <f>IF(AY$7="",0,INT(IF(OR(условия!$V$100=0,условия!$V$102=0),0,AY98/условия!$V$100/20/условия!$V$102))+1)</f>
        <v>0</v>
      </c>
      <c r="AZ107" s="40">
        <f>IF(AZ$7="",0,INT(IF(OR(условия!$V$100=0,условия!$V$102=0),0,AZ98/условия!$V$100/20/условия!$V$102))+1)</f>
        <v>0</v>
      </c>
      <c r="BA107" s="40">
        <f>IF(BA$7="",0,INT(IF(OR(условия!$V$100=0,условия!$V$102=0),0,BA98/условия!$V$100/20/условия!$V$102))+1)</f>
        <v>0</v>
      </c>
      <c r="BB107" s="40">
        <f>IF(BB$7="",0,INT(IF(OR(условия!$V$100=0,условия!$V$102=0),0,BB98/условия!$V$100/20/условия!$V$102))+1)</f>
        <v>0</v>
      </c>
      <c r="BC107" s="40">
        <f>IF(BC$7="",0,INT(IF(OR(условия!$V$100=0,условия!$V$102=0),0,BC98/условия!$V$100/20/условия!$V$102))+1)</f>
        <v>0</v>
      </c>
      <c r="BD107" s="40">
        <f>IF(BD$7="",0,INT(IF(OR(условия!$V$100=0,условия!$V$102=0),0,BD98/условия!$V$100/20/условия!$V$102))+1)</f>
        <v>0</v>
      </c>
      <c r="BE107" s="40">
        <f>IF(BE$7="",0,INT(IF(OR(условия!$V$100=0,условия!$V$102=0),0,BE98/условия!$V$100/20/условия!$V$102))+1)</f>
        <v>0</v>
      </c>
      <c r="BF107" s="40">
        <f>IF(BF$7="",0,INT(IF(OR(условия!$V$100=0,условия!$V$102=0),0,BF98/условия!$V$100/20/условия!$V$102))+1)</f>
        <v>0</v>
      </c>
      <c r="BG107" s="40">
        <f>IF(BG$7="",0,INT(IF(OR(условия!$V$100=0,условия!$V$102=0),0,BG98/условия!$V$100/20/условия!$V$102))+1)</f>
        <v>0</v>
      </c>
      <c r="BH107" s="40">
        <f>IF(BH$7="",0,INT(IF(OR(условия!$V$100=0,условия!$V$102=0),0,BH98/условия!$V$100/20/условия!$V$102))+1)</f>
        <v>0</v>
      </c>
      <c r="BI107" s="40">
        <f>IF(BI$7="",0,INT(IF(OR(условия!$V$100=0,условия!$V$102=0),0,BI98/условия!$V$100/20/условия!$V$102))+1)</f>
        <v>0</v>
      </c>
      <c r="BJ107" s="40">
        <f>IF(BJ$7="",0,INT(IF(OR(условия!$V$100=0,условия!$V$102=0),0,BJ98/условия!$V$100/20/условия!$V$102))+1)</f>
        <v>0</v>
      </c>
      <c r="BK107" s="40">
        <f>IF(BK$7="",0,INT(IF(OR(условия!$V$100=0,условия!$V$102=0),0,BK98/условия!$V$100/20/условия!$V$102))+1)</f>
        <v>0</v>
      </c>
      <c r="BL107" s="40">
        <f>IF(BL$7="",0,INT(IF(OR(условия!$V$100=0,условия!$V$102=0),0,BL98/условия!$V$100/20/условия!$V$102))+1)</f>
        <v>0</v>
      </c>
      <c r="BM107" s="40">
        <f>IF(BM$7="",0,INT(IF(OR(условия!$V$100=0,условия!$V$102=0),0,BM98/условия!$V$100/20/условия!$V$102))+1)</f>
        <v>0</v>
      </c>
      <c r="BN107" s="40">
        <f>IF(BN$7="",0,INT(IF(OR(условия!$V$100=0,условия!$V$102=0),0,BN98/условия!$V$100/20/условия!$V$102))+1)</f>
        <v>0</v>
      </c>
      <c r="BO107" s="40">
        <f>IF(BO$7="",0,INT(IF(OR(условия!$V$100=0,условия!$V$102=0),0,BO98/условия!$V$100/20/условия!$V$102))+1)</f>
        <v>0</v>
      </c>
      <c r="BP107" s="40">
        <f>IF(BP$7="",0,INT(IF(OR(условия!$V$100=0,условия!$V$102=0),0,BP98/условия!$V$100/20/условия!$V$102))+1)</f>
        <v>0</v>
      </c>
      <c r="BQ107" s="40">
        <f>IF(BQ$7="",0,INT(IF(OR(условия!$V$100=0,условия!$V$102=0),0,BQ98/условия!$V$100/20/условия!$V$102))+1)</f>
        <v>0</v>
      </c>
      <c r="BR107" s="40">
        <f>IF(BR$7="",0,INT(IF(OR(условия!$V$100=0,условия!$V$102=0),0,BR98/условия!$V$100/20/условия!$V$102))+1)</f>
        <v>0</v>
      </c>
      <c r="BS107" s="40">
        <f>IF(BS$7="",0,INT(IF(OR(условия!$V$100=0,условия!$V$102=0),0,BS98/условия!$V$100/20/условия!$V$102))+1)</f>
        <v>0</v>
      </c>
      <c r="BT107" s="40">
        <f>IF(BT$7="",0,INT(IF(OR(условия!$V$100=0,условия!$V$102=0),0,BT98/условия!$V$100/20/условия!$V$102))+1)</f>
        <v>0</v>
      </c>
      <c r="BU107" s="40">
        <f>IF(BU$7="",0,INT(IF(OR(условия!$V$100=0,условия!$V$102=0),0,BU98/условия!$V$100/20/условия!$V$102))+1)</f>
        <v>0</v>
      </c>
      <c r="BV107" s="40">
        <f>IF(BV$7="",0,INT(IF(OR(условия!$V$100=0,условия!$V$102=0),0,BV98/условия!$V$100/20/условия!$V$102))+1)</f>
        <v>0</v>
      </c>
      <c r="BW107" s="40">
        <f>IF(BW$7="",0,INT(IF(OR(условия!$V$100=0,условия!$V$102=0),0,BW98/условия!$V$100/20/условия!$V$102))+1)</f>
        <v>0</v>
      </c>
      <c r="BX107" s="40">
        <f>IF(BX$7="",0,INT(IF(OR(условия!$V$100=0,условия!$V$102=0),0,BX98/условия!$V$100/20/условия!$V$102))+1)</f>
        <v>0</v>
      </c>
      <c r="BY107" s="40">
        <f>IF(BY$7="",0,INT(IF(OR(условия!$V$100=0,условия!$V$102=0),0,BY98/условия!$V$100/20/условия!$V$102))+1)</f>
        <v>0</v>
      </c>
      <c r="BZ107" s="40">
        <f>IF(BZ$7="",0,INT(IF(OR(условия!$V$100=0,условия!$V$102=0),0,BZ98/условия!$V$100/20/условия!$V$102))+1)</f>
        <v>0</v>
      </c>
      <c r="CA107" s="40">
        <f>IF(CA$7="",0,INT(IF(OR(условия!$V$100=0,условия!$V$102=0),0,CA98/условия!$V$100/20/условия!$V$102))+1)</f>
        <v>0</v>
      </c>
      <c r="CB107" s="40">
        <f>IF(CB$7="",0,INT(IF(OR(условия!$V$100=0,условия!$V$102=0),0,CB98/условия!$V$100/20/условия!$V$102))+1)</f>
        <v>0</v>
      </c>
      <c r="CC107" s="40">
        <f>IF(CC$7="",0,INT(IF(OR(условия!$V$100=0,условия!$V$102=0),0,CC98/условия!$V$100/20/условия!$V$102))+1)</f>
        <v>0</v>
      </c>
      <c r="CD107" s="40">
        <f>IF(CD$7="",0,INT(IF(OR(условия!$V$100=0,условия!$V$102=0),0,CD98/условия!$V$100/20/условия!$V$102))+1)</f>
        <v>0</v>
      </c>
      <c r="CE107" s="40">
        <f>IF(CE$7="",0,INT(IF(OR(условия!$V$100=0,условия!$V$102=0),0,CE98/условия!$V$100/20/условия!$V$102))+1)</f>
        <v>0</v>
      </c>
      <c r="CF107" s="40">
        <f>IF(CF$7="",0,INT(IF(OR(условия!$V$100=0,условия!$V$102=0),0,CF98/условия!$V$100/20/условия!$V$102))+1)</f>
        <v>0</v>
      </c>
      <c r="CG107" s="40">
        <f>IF(CG$7="",0,INT(IF(OR(условия!$V$100=0,условия!$V$102=0),0,CG98/условия!$V$100/20/условия!$V$102))+1)</f>
        <v>0</v>
      </c>
      <c r="CH107" s="40">
        <f>IF(CH$7="",0,INT(IF(OR(условия!$V$100=0,условия!$V$102=0),0,CH98/условия!$V$100/20/условия!$V$102))+1)</f>
        <v>0</v>
      </c>
      <c r="CI107" s="40">
        <f>IF(CI$7="",0,INT(IF(OR(условия!$V$100=0,условия!$V$102=0),0,CI98/условия!$V$100/20/условия!$V$102))+1)</f>
        <v>0</v>
      </c>
      <c r="CJ107" s="40">
        <f>IF(CJ$7="",0,INT(IF(OR(условия!$V$100=0,условия!$V$102=0),0,CJ98/условия!$V$100/20/условия!$V$102))+1)</f>
        <v>0</v>
      </c>
      <c r="CK107" s="40">
        <f>IF(CK$7="",0,INT(IF(OR(условия!$V$100=0,условия!$V$102=0),0,CK98/условия!$V$100/20/условия!$V$102))+1)</f>
        <v>0</v>
      </c>
      <c r="CL107" s="40">
        <f>IF(CL$7="",0,INT(IF(OR(условия!$V$100=0,условия!$V$102=0),0,CL98/условия!$V$100/20/условия!$V$102))+1)</f>
        <v>0</v>
      </c>
      <c r="CM107" s="40">
        <f>IF(CM$7="",0,INT(IF(OR(условия!$V$100=0,условия!$V$102=0),0,CM98/условия!$V$100/20/условия!$V$102))+1)</f>
        <v>0</v>
      </c>
      <c r="CN107" s="40">
        <f>IF(CN$7="",0,INT(IF(OR(условия!$V$100=0,условия!$V$102=0),0,CN98/условия!$V$100/20/условия!$V$102))+1)</f>
        <v>0</v>
      </c>
      <c r="CO107" s="40">
        <f>IF(CO$7="",0,INT(IF(OR(условия!$V$100=0,условия!$V$102=0),0,CO98/условия!$V$100/20/условия!$V$102))+1)</f>
        <v>0</v>
      </c>
      <c r="CP107" s="40">
        <f>IF(CP$7="",0,INT(IF(OR(условия!$V$100=0,условия!$V$102=0),0,CP98/условия!$V$100/20/условия!$V$102))+1)</f>
        <v>0</v>
      </c>
      <c r="CQ107" s="40">
        <f>IF(CQ$7="",0,INT(IF(OR(условия!$V$100=0,условия!$V$102=0),0,CQ98/условия!$V$100/20/условия!$V$102))+1)</f>
        <v>0</v>
      </c>
      <c r="CR107" s="40">
        <f>IF(CR$7="",0,INT(IF(OR(условия!$V$100=0,условия!$V$102=0),0,CR98/условия!$V$100/20/условия!$V$102))+1)</f>
        <v>0</v>
      </c>
      <c r="CS107" s="40">
        <f>IF(CS$7="",0,INT(IF(OR(условия!$V$100=0,условия!$V$102=0),0,CS98/условия!$V$100/20/условия!$V$102))+1)</f>
        <v>0</v>
      </c>
      <c r="CT107" s="40">
        <f>IF(CT$7="",0,INT(IF(OR(условия!$V$100=0,условия!$V$102=0),0,CT98/условия!$V$100/20/условия!$V$102))+1)</f>
        <v>0</v>
      </c>
      <c r="CU107" s="40">
        <f>IF(CU$7="",0,INT(IF(OR(условия!$V$100=0,условия!$V$102=0),0,CU98/условия!$V$100/20/условия!$V$102))+1)</f>
        <v>0</v>
      </c>
      <c r="CV107" s="40">
        <f>IF(CV$7="",0,INT(IF(OR(условия!$V$100=0,условия!$V$102=0),0,CV98/условия!$V$100/20/условия!$V$102))+1)</f>
        <v>0</v>
      </c>
      <c r="CW107" s="40">
        <f>IF(CW$7="",0,INT(IF(OR(условия!$V$100=0,условия!$V$102=0),0,CW98/условия!$V$100/20/условия!$V$102))+1)</f>
        <v>0</v>
      </c>
      <c r="CX107" s="40">
        <f>IF(CX$7="",0,INT(IF(OR(условия!$V$100=0,условия!$V$102=0),0,CX98/условия!$V$100/20/условия!$V$102))+1)</f>
        <v>0</v>
      </c>
      <c r="CY107" s="40">
        <f>IF(CY$7="",0,INT(IF(OR(условия!$V$100=0,условия!$V$102=0),0,CY98/условия!$V$100/20/условия!$V$102))+1)</f>
        <v>0</v>
      </c>
      <c r="CZ107" s="40">
        <f>IF(CZ$7="",0,INT(IF(OR(условия!$V$100=0,условия!$V$102=0),0,CZ98/условия!$V$100/20/условия!$V$102))+1)</f>
        <v>0</v>
      </c>
      <c r="DA107" s="40">
        <f>IF(DA$7="",0,INT(IF(OR(условия!$V$100=0,условия!$V$102=0),0,DA98/условия!$V$100/20/условия!$V$102))+1)</f>
        <v>0</v>
      </c>
      <c r="DB107" s="40">
        <f>IF(DB$7="",0,INT(IF(OR(условия!$V$100=0,условия!$V$102=0),0,DB98/условия!$V$100/20/условия!$V$102))+1)</f>
        <v>0</v>
      </c>
      <c r="DC107" s="40">
        <f>IF(DC$7="",0,INT(IF(OR(условия!$V$100=0,условия!$V$102=0),0,DC98/условия!$V$100/20/условия!$V$102))+1)</f>
        <v>0</v>
      </c>
      <c r="DD107" s="40">
        <f>IF(DD$7="",0,INT(IF(OR(условия!$V$100=0,условия!$V$102=0),0,DD98/условия!$V$100/20/условия!$V$102))+1)</f>
        <v>0</v>
      </c>
      <c r="DE107" s="40">
        <f>IF(DE$7="",0,INT(IF(OR(условия!$V$100=0,условия!$V$102=0),0,DE98/условия!$V$100/20/условия!$V$102))+1)</f>
        <v>0</v>
      </c>
      <c r="DF107" s="40">
        <f>IF(DF$7="",0,INT(IF(OR(условия!$V$100=0,условия!$V$102=0),0,DF98/условия!$V$100/20/условия!$V$102))+1)</f>
        <v>0</v>
      </c>
      <c r="DG107" s="40">
        <f>IF(DG$7="",0,INT(IF(OR(условия!$V$100=0,условия!$V$102=0),0,DG98/условия!$V$100/20/условия!$V$102))+1)</f>
        <v>0</v>
      </c>
      <c r="DH107" s="40">
        <f>IF(DH$7="",0,INT(IF(OR(условия!$V$100=0,условия!$V$102=0),0,DH98/условия!$V$100/20/условия!$V$102))+1)</f>
        <v>0</v>
      </c>
      <c r="DI107" s="40">
        <f>IF(DI$7="",0,INT(IF(OR(условия!$V$100=0,условия!$V$102=0),0,DI98/условия!$V$100/20/условия!$V$102))+1)</f>
        <v>0</v>
      </c>
      <c r="DJ107" s="40">
        <f>IF(DJ$7="",0,INT(IF(OR(условия!$V$100=0,условия!$V$102=0),0,DJ98/условия!$V$100/20/условия!$V$102))+1)</f>
        <v>0</v>
      </c>
      <c r="DK107" s="40">
        <f>IF(DK$7="",0,INT(IF(OR(условия!$V$100=0,условия!$V$102=0),0,DK98/условия!$V$100/20/условия!$V$102))+1)</f>
        <v>0</v>
      </c>
      <c r="DL107" s="40">
        <f>IF(DL$7="",0,INT(IF(OR(условия!$V$100=0,условия!$V$102=0),0,DL98/условия!$V$100/20/условия!$V$102))+1)</f>
        <v>0</v>
      </c>
      <c r="DM107" s="40">
        <f>IF(DM$7="",0,INT(IF(OR(условия!$V$100=0,условия!$V$102=0),0,DM98/условия!$V$100/20/условия!$V$102))+1)</f>
        <v>0</v>
      </c>
      <c r="DN107" s="40">
        <f>IF(DN$7="",0,INT(IF(OR(условия!$V$100=0,условия!$V$102=0),0,DN98/условия!$V$100/20/условия!$V$102))+1)</f>
        <v>0</v>
      </c>
      <c r="DO107" s="40">
        <f>IF(DO$7="",0,INT(IF(OR(условия!$V$100=0,условия!$V$102=0),0,DO98/условия!$V$100/20/условия!$V$102))+1)</f>
        <v>0</v>
      </c>
      <c r="DP107" s="40">
        <f>IF(DP$7="",0,INT(IF(OR(условия!$V$100=0,условия!$V$102=0),0,DP98/условия!$V$100/20/условия!$V$102))+1)</f>
        <v>0</v>
      </c>
      <c r="DQ107" s="40">
        <f>IF(DQ$7="",0,INT(IF(OR(условия!$V$100=0,условия!$V$102=0),0,DQ98/условия!$V$100/20/условия!$V$102))+1)</f>
        <v>0</v>
      </c>
      <c r="DR107" s="40">
        <f>IF(DR$7="",0,INT(IF(OR(условия!$V$100=0,условия!$V$102=0),0,DR98/условия!$V$100/20/условия!$V$102))+1)</f>
        <v>0</v>
      </c>
      <c r="DS107" s="40">
        <f>IF(DS$7="",0,INT(IF(OR(условия!$V$100=0,условия!$V$102=0),0,DS98/условия!$V$100/20/условия!$V$102))+1)</f>
        <v>0</v>
      </c>
      <c r="DT107" s="40">
        <f>IF(DT$7="",0,INT(IF(OR(условия!$V$100=0,условия!$V$102=0),0,DT98/условия!$V$100/20/условия!$V$102))+1)</f>
        <v>0</v>
      </c>
      <c r="DU107" s="40">
        <f>IF(DU$7="",0,INT(IF(OR(условия!$V$100=0,условия!$V$102=0),0,DU98/условия!$V$100/20/условия!$V$102))+1)</f>
        <v>0</v>
      </c>
      <c r="DV107" s="40">
        <f>IF(DV$7="",0,INT(IF(OR(условия!$V$100=0,условия!$V$102=0),0,DV98/условия!$V$100/20/условия!$V$102))+1)</f>
        <v>0</v>
      </c>
      <c r="DW107" s="40">
        <f>IF(DW$7="",0,INT(IF(OR(условия!$V$100=0,условия!$V$102=0),0,DW98/условия!$V$100/20/условия!$V$102))+1)</f>
        <v>0</v>
      </c>
      <c r="DX107" s="40">
        <f>IF(DX$7="",0,INT(IF(OR(условия!$V$100=0,условия!$V$102=0),0,DX98/условия!$V$100/20/условия!$V$102))+1)</f>
        <v>0</v>
      </c>
      <c r="DY107" s="40">
        <f>IF(DY$7="",0,INT(IF(OR(условия!$V$100=0,условия!$V$102=0),0,DY98/условия!$V$100/20/условия!$V$102))+1)</f>
        <v>0</v>
      </c>
      <c r="DZ107" s="40">
        <f>IF(DZ$7="",0,INT(IF(OR(условия!$V$100=0,условия!$V$102=0),0,DZ98/условия!$V$100/20/условия!$V$102))+1)</f>
        <v>0</v>
      </c>
      <c r="EA107" s="40">
        <f>IF(EA$7="",0,INT(IF(OR(условия!$V$100=0,условия!$V$102=0),0,EA98/условия!$V$100/20/условия!$V$102))+1)</f>
        <v>0</v>
      </c>
      <c r="EB107" s="40">
        <f>IF(EB$7="",0,INT(IF(OR(условия!$V$100=0,условия!$V$102=0),0,EB98/условия!$V$100/20/условия!$V$102))+1)</f>
        <v>0</v>
      </c>
      <c r="EC107" s="40">
        <f>IF(EC$7="",0,INT(IF(OR(условия!$V$100=0,условия!$V$102=0),0,EC98/условия!$V$100/20/условия!$V$102))+1)</f>
        <v>0</v>
      </c>
      <c r="ED107" s="40">
        <f>IF(ED$7="",0,INT(IF(OR(условия!$V$100=0,условия!$V$102=0),0,ED98/условия!$V$100/20/условия!$V$102))+1)</f>
        <v>0</v>
      </c>
      <c r="EE107" s="40">
        <f>IF(EE$7="",0,INT(IF(OR(условия!$V$100=0,условия!$V$102=0),0,EE98/условия!$V$100/20/условия!$V$102))+1)</f>
        <v>0</v>
      </c>
      <c r="EF107" s="40">
        <f>IF(EF$7="",0,INT(IF(OR(условия!$V$100=0,условия!$V$102=0),0,EF98/условия!$V$100/20/условия!$V$102))+1)</f>
        <v>0</v>
      </c>
      <c r="EG107" s="40">
        <f>IF(EG$7="",0,INT(IF(OR(условия!$V$100=0,условия!$V$102=0),0,EG98/условия!$V$100/20/условия!$V$102))+1)</f>
        <v>0</v>
      </c>
      <c r="EH107" s="40">
        <f>IF(EH$7="",0,INT(IF(OR(условия!$V$100=0,условия!$V$102=0),0,EH98/условия!$V$100/20/условия!$V$102))+1)</f>
        <v>0</v>
      </c>
      <c r="EI107" s="40">
        <f>IF(EI$7="",0,INT(IF(OR(условия!$V$100=0,условия!$V$102=0),0,EI98/условия!$V$100/20/условия!$V$102))+1)</f>
        <v>0</v>
      </c>
      <c r="EJ107" s="40">
        <f>IF(EJ$7="",0,INT(IF(OR(условия!$V$100=0,условия!$V$102=0),0,EJ98/условия!$V$100/20/условия!$V$102))+1)</f>
        <v>0</v>
      </c>
      <c r="EK107" s="40">
        <f>IF(EK$7="",0,INT(IF(OR(условия!$V$100=0,условия!$V$102=0),0,EK98/условия!$V$100/20/условия!$V$102))+1)</f>
        <v>0</v>
      </c>
      <c r="EL107" s="40">
        <f>IF(EL$7="",0,INT(IF(OR(условия!$V$100=0,условия!$V$102=0),0,EL98/условия!$V$100/20/условия!$V$102))+1)</f>
        <v>0</v>
      </c>
      <c r="EM107" s="40">
        <f>IF(EM$7="",0,INT(IF(OR(условия!$V$100=0,условия!$V$102=0),0,EM98/условия!$V$100/20/условия!$V$102))+1)</f>
        <v>0</v>
      </c>
      <c r="EN107" s="40">
        <f>IF(EN$7="",0,INT(IF(OR(условия!$V$100=0,условия!$V$102=0),0,EN98/условия!$V$100/20/условия!$V$102))+1)</f>
        <v>0</v>
      </c>
      <c r="EO107" s="40">
        <f>IF(EO$7="",0,INT(IF(OR(условия!$V$100=0,условия!$V$102=0),0,EO98/условия!$V$100/20/условия!$V$102))+1)</f>
        <v>0</v>
      </c>
      <c r="EP107" s="40">
        <f>IF(EP$7="",0,INT(IF(OR(условия!$V$100=0,условия!$V$102=0),0,EP98/условия!$V$100/20/условия!$V$102))+1)</f>
        <v>0</v>
      </c>
      <c r="EQ107" s="40">
        <f>IF(EQ$7="",0,INT(IF(OR(условия!$V$100=0,условия!$V$102=0),0,EQ98/условия!$V$100/20/условия!$V$102))+1)</f>
        <v>0</v>
      </c>
      <c r="ER107" s="40">
        <f>IF(ER$7="",0,INT(IF(OR(условия!$V$100=0,условия!$V$102=0),0,ER98/условия!$V$100/20/условия!$V$102))+1)</f>
        <v>0</v>
      </c>
      <c r="ES107" s="40">
        <f>IF(ES$7="",0,INT(IF(OR(условия!$V$100=0,условия!$V$102=0),0,ES98/условия!$V$100/20/условия!$V$102))+1)</f>
        <v>0</v>
      </c>
      <c r="ET107" s="40">
        <f>IF(ET$7="",0,INT(IF(OR(условия!$V$100=0,условия!$V$102=0),0,ET98/условия!$V$100/20/условия!$V$102))+1)</f>
        <v>0</v>
      </c>
      <c r="EU107" s="40">
        <f>IF(EU$7="",0,INT(IF(OR(условия!$V$100=0,условия!$V$102=0),0,EU98/условия!$V$100/20/условия!$V$102))+1)</f>
        <v>0</v>
      </c>
      <c r="EV107" s="40">
        <f>IF(EV$7="",0,INT(IF(OR(условия!$V$100=0,условия!$V$102=0),0,EV98/условия!$V$100/20/условия!$V$102))+1)</f>
        <v>0</v>
      </c>
      <c r="EW107" s="40">
        <f>IF(EW$7="",0,INT(IF(OR(условия!$V$100=0,условия!$V$102=0),0,EW98/условия!$V$100/20/условия!$V$102))+1)</f>
        <v>0</v>
      </c>
      <c r="EX107" s="40">
        <f>IF(EX$7="",0,INT(IF(OR(условия!$V$100=0,условия!$V$102=0),0,EX98/условия!$V$100/20/условия!$V$102))+1)</f>
        <v>0</v>
      </c>
      <c r="EY107" s="40">
        <f>IF(EY$7="",0,INT(IF(OR(условия!$V$100=0,условия!$V$102=0),0,EY98/условия!$V$100/20/условия!$V$102))+1)</f>
        <v>0</v>
      </c>
      <c r="EZ107" s="40">
        <f>IF(EZ$7="",0,INT(IF(OR(условия!$V$100=0,условия!$V$102=0),0,EZ98/условия!$V$100/20/условия!$V$102))+1)</f>
        <v>0</v>
      </c>
      <c r="FA107" s="40">
        <f>IF(FA$7="",0,INT(IF(OR(условия!$V$100=0,условия!$V$102=0),0,FA98/условия!$V$100/20/условия!$V$102))+1)</f>
        <v>0</v>
      </c>
      <c r="FB107" s="40">
        <f>IF(FB$7="",0,INT(IF(OR(условия!$V$100=0,условия!$V$102=0),0,FB98/условия!$V$100/20/условия!$V$102))+1)</f>
        <v>0</v>
      </c>
      <c r="FC107" s="40">
        <f>IF(FC$7="",0,INT(IF(OR(условия!$V$100=0,условия!$V$102=0),0,FC98/условия!$V$100/20/условия!$V$102))+1)</f>
        <v>0</v>
      </c>
      <c r="FD107" s="40">
        <f>IF(FD$7="",0,INT(IF(OR(условия!$V$100=0,условия!$V$102=0),0,FD98/условия!$V$100/20/условия!$V$102))+1)</f>
        <v>0</v>
      </c>
      <c r="FE107" s="40">
        <f>IF(FE$7="",0,INT(IF(OR(условия!$V$100=0,условия!$V$102=0),0,FE98/условия!$V$100/20/условия!$V$102))+1)</f>
        <v>0</v>
      </c>
      <c r="FF107" s="40">
        <f>IF(FF$7="",0,INT(IF(OR(условия!$V$100=0,условия!$V$102=0),0,FF98/условия!$V$100/20/условия!$V$102))+1)</f>
        <v>0</v>
      </c>
      <c r="FG107" s="40">
        <f>IF(FG$7="",0,INT(IF(OR(условия!$V$100=0,условия!$V$102=0),0,FG98/условия!$V$100/20/условия!$V$102))+1)</f>
        <v>0</v>
      </c>
      <c r="FH107" s="40">
        <f>IF(FH$7="",0,INT(IF(OR(условия!$V$100=0,условия!$V$102=0),0,FH98/условия!$V$100/20/условия!$V$102))+1)</f>
        <v>0</v>
      </c>
      <c r="FI107" s="40">
        <f>IF(FI$7="",0,INT(IF(OR(условия!$V$100=0,условия!$V$102=0),0,FI98/условия!$V$100/20/условия!$V$102))+1)</f>
        <v>0</v>
      </c>
      <c r="FJ107" s="40">
        <f>IF(FJ$7="",0,INT(IF(OR(условия!$V$100=0,условия!$V$102=0),0,FJ98/условия!$V$100/20/условия!$V$102))+1)</f>
        <v>0</v>
      </c>
      <c r="FK107" s="40">
        <f>IF(FK$7="",0,INT(IF(OR(условия!$V$100=0,условия!$V$102=0),0,FK98/условия!$V$100/20/условия!$V$102))+1)</f>
        <v>0</v>
      </c>
      <c r="FL107" s="40">
        <f>IF(FL$7="",0,INT(IF(OR(условия!$V$100=0,условия!$V$102=0),0,FL98/условия!$V$100/20/условия!$V$102))+1)</f>
        <v>0</v>
      </c>
      <c r="FM107" s="40">
        <f>IF(FM$7="",0,INT(IF(OR(условия!$V$100=0,условия!$V$102=0),0,FM98/условия!$V$100/20/условия!$V$102))+1)</f>
        <v>0</v>
      </c>
      <c r="FN107" s="40">
        <f>IF(FN$7="",0,INT(IF(OR(условия!$V$100=0,условия!$V$102=0),0,FN98/условия!$V$100/20/условия!$V$102))+1)</f>
        <v>0</v>
      </c>
      <c r="FO107" s="40">
        <f>IF(FO$7="",0,INT(IF(OR(условия!$V$100=0,условия!$V$102=0),0,FO98/условия!$V$100/20/условия!$V$102))+1)</f>
        <v>0</v>
      </c>
      <c r="FP107" s="40">
        <f>IF(FP$7="",0,INT(IF(OR(условия!$V$100=0,условия!$V$102=0),0,FP98/условия!$V$100/20/условия!$V$102))+1)</f>
        <v>0</v>
      </c>
      <c r="FQ107" s="40">
        <f>IF(FQ$7="",0,INT(IF(OR(условия!$V$100=0,условия!$V$102=0),0,FQ98/условия!$V$100/20/условия!$V$102))+1)</f>
        <v>0</v>
      </c>
      <c r="FR107" s="40">
        <f>IF(FR$7="",0,INT(IF(OR(условия!$V$100=0,условия!$V$102=0),0,FR98/условия!$V$100/20/условия!$V$102))+1)</f>
        <v>0</v>
      </c>
      <c r="FS107" s="40">
        <f>IF(FS$7="",0,INT(IF(OR(условия!$V$100=0,условия!$V$102=0),0,FS98/условия!$V$100/20/условия!$V$102))+1)</f>
        <v>0</v>
      </c>
      <c r="FT107" s="40">
        <f>IF(FT$7="",0,INT(IF(OR(условия!$V$100=0,условия!$V$102=0),0,FT98/условия!$V$100/20/условия!$V$102))+1)</f>
        <v>0</v>
      </c>
      <c r="FU107" s="40">
        <f>IF(FU$7="",0,INT(IF(OR(условия!$V$100=0,условия!$V$102=0),0,FU98/условия!$V$100/20/условия!$V$102))+1)</f>
        <v>0</v>
      </c>
      <c r="FV107" s="40">
        <f>IF(FV$7="",0,INT(IF(OR(условия!$V$100=0,условия!$V$102=0),0,FV98/условия!$V$100/20/условия!$V$102))+1)</f>
        <v>0</v>
      </c>
      <c r="FW107" s="40">
        <f>IF(FW$7="",0,INT(IF(OR(условия!$V$100=0,условия!$V$102=0),0,FW98/условия!$V$100/20/условия!$V$102))+1)</f>
        <v>0</v>
      </c>
      <c r="FX107" s="40">
        <f>IF(FX$7="",0,INT(IF(OR(условия!$V$100=0,условия!$V$102=0),0,FX98/условия!$V$100/20/условия!$V$102))+1)</f>
        <v>0</v>
      </c>
      <c r="FY107" s="40">
        <f>IF(FY$7="",0,INT(IF(OR(условия!$V$100=0,условия!$V$102=0),0,FY98/условия!$V$100/20/условия!$V$102))+1)</f>
        <v>0</v>
      </c>
      <c r="FZ107" s="40">
        <f>IF(FZ$7="",0,INT(IF(OR(условия!$V$100=0,условия!$V$102=0),0,FZ98/условия!$V$100/20/условия!$V$102))+1)</f>
        <v>0</v>
      </c>
      <c r="GA107" s="40">
        <f>IF(GA$7="",0,INT(IF(OR(условия!$V$100=0,условия!$V$102=0),0,GA98/условия!$V$100/20/условия!$V$102))+1)</f>
        <v>0</v>
      </c>
      <c r="GB107" s="40">
        <f>IF(GB$7="",0,INT(IF(OR(условия!$V$100=0,условия!$V$102=0),0,GB98/условия!$V$100/20/условия!$V$102))+1)</f>
        <v>0</v>
      </c>
      <c r="GC107" s="40">
        <f>IF(GC$7="",0,INT(IF(OR(условия!$V$100=0,условия!$V$102=0),0,GC98/условия!$V$100/20/условия!$V$102))+1)</f>
        <v>0</v>
      </c>
      <c r="GD107" s="40">
        <f>IF(GD$7="",0,INT(IF(OR(условия!$V$100=0,условия!$V$102=0),0,GD98/условия!$V$100/20/условия!$V$102))+1)</f>
        <v>0</v>
      </c>
      <c r="GE107" s="40">
        <f>IF(GE$7="",0,INT(IF(OR(условия!$V$100=0,условия!$V$102=0),0,GE98/условия!$V$100/20/условия!$V$102))+1)</f>
        <v>0</v>
      </c>
      <c r="GF107" s="40">
        <f>IF(GF$7="",0,INT(IF(OR(условия!$V$100=0,условия!$V$102=0),0,GF98/условия!$V$100/20/условия!$V$102))+1)</f>
        <v>0</v>
      </c>
      <c r="GG107" s="40">
        <f>IF(GG$7="",0,INT(IF(OR(условия!$V$100=0,условия!$V$102=0),0,GG98/условия!$V$100/20/условия!$V$102))+1)</f>
        <v>0</v>
      </c>
      <c r="GH107" s="40">
        <f>IF(GH$7="",0,INT(IF(OR(условия!$V$100=0,условия!$V$102=0),0,GH98/условия!$V$100/20/условия!$V$102))+1)</f>
        <v>0</v>
      </c>
      <c r="GI107" s="40">
        <f>IF(GI$7="",0,INT(IF(OR(условия!$V$100=0,условия!$V$102=0),0,GI98/условия!$V$100/20/условия!$V$102))+1)</f>
        <v>0</v>
      </c>
      <c r="GJ107" s="40">
        <f>IF(GJ$7="",0,INT(IF(OR(условия!$V$100=0,условия!$V$102=0),0,GJ98/условия!$V$100/20/условия!$V$102))+1)</f>
        <v>0</v>
      </c>
      <c r="GK107" s="40">
        <f>IF(GK$7="",0,INT(IF(OR(условия!$V$100=0,условия!$V$102=0),0,GK98/условия!$V$100/20/условия!$V$102))+1)</f>
        <v>0</v>
      </c>
      <c r="GL107" s="40">
        <f>IF(GL$7="",0,INT(IF(OR(условия!$V$100=0,условия!$V$102=0),0,GL98/условия!$V$100/20/условия!$V$102))+1)</f>
        <v>0</v>
      </c>
      <c r="GM107" s="40">
        <f>IF(GM$7="",0,INT(IF(OR(условия!$V$100=0,условия!$V$102=0),0,GM98/условия!$V$100/20/условия!$V$102))+1)</f>
        <v>0</v>
      </c>
      <c r="GN107" s="40">
        <f>IF(GN$7="",0,INT(IF(OR(условия!$V$100=0,условия!$V$102=0),0,GN98/условия!$V$100/20/условия!$V$102))+1)</f>
        <v>0</v>
      </c>
      <c r="GO107" s="40">
        <f>IF(GO$7="",0,INT(IF(OR(условия!$V$100=0,условия!$V$102=0),0,GO98/условия!$V$100/20/условия!$V$102))+1)</f>
        <v>0</v>
      </c>
      <c r="GP107" s="40">
        <f>IF(GP$7="",0,INT(IF(OR(условия!$V$100=0,условия!$V$102=0),0,GP98/условия!$V$100/20/условия!$V$102))+1)</f>
        <v>0</v>
      </c>
      <c r="GQ107" s="40">
        <f>IF(GQ$7="",0,INT(IF(OR(условия!$V$100=0,условия!$V$102=0),0,GQ98/условия!$V$100/20/условия!$V$102))+1)</f>
        <v>0</v>
      </c>
      <c r="GR107" s="40">
        <f>IF(GR$7="",0,INT(IF(OR(условия!$V$100=0,условия!$V$102=0),0,GR98/условия!$V$100/20/условия!$V$102))+1)</f>
        <v>0</v>
      </c>
      <c r="GS107" s="40">
        <f>IF(GS$7="",0,INT(IF(OR(условия!$V$100=0,условия!$V$102=0),0,GS98/условия!$V$100/20/условия!$V$102))+1)</f>
        <v>0</v>
      </c>
      <c r="GT107" s="40">
        <f>IF(GT$7="",0,INT(IF(OR(условия!$V$100=0,условия!$V$102=0),0,GT98/условия!$V$100/20/условия!$V$102))+1)</f>
        <v>0</v>
      </c>
      <c r="GU107" s="40">
        <f>IF(GU$7="",0,INT(IF(OR(условия!$V$100=0,условия!$V$102=0),0,GU98/условия!$V$100/20/условия!$V$102))+1)</f>
        <v>0</v>
      </c>
      <c r="GV107" s="40">
        <f>IF(GV$7="",0,INT(IF(OR(условия!$V$100=0,условия!$V$102=0),0,GV98/условия!$V$100/20/условия!$V$102))+1)</f>
        <v>0</v>
      </c>
      <c r="GW107" s="40">
        <f>IF(GW$7="",0,INT(IF(OR(условия!$V$100=0,условия!$V$102=0),0,GW98/условия!$V$100/20/условия!$V$102))+1)</f>
        <v>0</v>
      </c>
      <c r="GX107" s="40">
        <f>IF(GX$7="",0,INT(IF(OR(условия!$V$100=0,условия!$V$102=0),0,GX98/условия!$V$100/20/условия!$V$102))+1)</f>
        <v>0</v>
      </c>
      <c r="GY107" s="40">
        <f>IF(GY$7="",0,INT(IF(OR(условия!$V$100=0,условия!$V$102=0),0,GY98/условия!$V$100/20/условия!$V$102))+1)</f>
        <v>0</v>
      </c>
      <c r="GZ107" s="40">
        <f>IF(GZ$7="",0,INT(IF(OR(условия!$V$100=0,условия!$V$102=0),0,GZ98/условия!$V$100/20/условия!$V$102))+1)</f>
        <v>0</v>
      </c>
      <c r="HA107" s="40">
        <f>IF(HA$7="",0,INT(IF(OR(условия!$V$100=0,условия!$V$102=0),0,HA98/условия!$V$100/20/условия!$V$102))+1)</f>
        <v>0</v>
      </c>
      <c r="HB107" s="40">
        <f>IF(HB$7="",0,INT(IF(OR(условия!$V$100=0,условия!$V$102=0),0,HB98/условия!$V$100/20/условия!$V$102))+1)</f>
        <v>0</v>
      </c>
      <c r="HC107" s="40">
        <f>IF(HC$7="",0,INT(IF(OR(условия!$V$100=0,условия!$V$102=0),0,HC98/условия!$V$100/20/условия!$V$102))+1)</f>
        <v>0</v>
      </c>
      <c r="HD107" s="40">
        <f>IF(HD$7="",0,INT(IF(OR(условия!$V$100=0,условия!$V$102=0),0,HD98/условия!$V$100/20/условия!$V$102))+1)</f>
        <v>0</v>
      </c>
      <c r="HE107" s="40">
        <f>IF(HE$7="",0,INT(IF(OR(условия!$V$100=0,условия!$V$102=0),0,HE98/условия!$V$100/20/условия!$V$102))+1)</f>
        <v>0</v>
      </c>
      <c r="HF107" s="40">
        <f>IF(HF$7="",0,INT(IF(OR(условия!$V$100=0,условия!$V$102=0),0,HF98/условия!$V$100/20/условия!$V$102))+1)</f>
        <v>0</v>
      </c>
      <c r="HG107" s="40">
        <f>IF(HG$7="",0,INT(IF(OR(условия!$V$100=0,условия!$V$102=0),0,HG98/условия!$V$100/20/условия!$V$102))+1)</f>
        <v>0</v>
      </c>
      <c r="HH107" s="40">
        <f>IF(HH$7="",0,INT(IF(OR(условия!$V$100=0,условия!$V$102=0),0,HH98/условия!$V$100/20/условия!$V$102))+1)</f>
        <v>0</v>
      </c>
      <c r="HI107" s="40">
        <f>IF(HI$7="",0,INT(IF(OR(условия!$V$100=0,условия!$V$102=0),0,HI98/условия!$V$100/20/условия!$V$102))+1)</f>
        <v>0</v>
      </c>
      <c r="HJ107" s="40">
        <f>IF(HJ$7="",0,INT(IF(OR(условия!$V$100=0,условия!$V$102=0),0,HJ98/условия!$V$100/20/условия!$V$102))+1)</f>
        <v>0</v>
      </c>
      <c r="HK107" s="40">
        <f>IF(HK$7="",0,INT(IF(OR(условия!$V$100=0,условия!$V$102=0),0,HK98/условия!$V$100/20/условия!$V$102))+1)</f>
        <v>0</v>
      </c>
      <c r="HL107" s="40">
        <f>IF(HL$7="",0,INT(IF(OR(условия!$V$100=0,условия!$V$102=0),0,HL98/условия!$V$100/20/условия!$V$102))+1)</f>
        <v>0</v>
      </c>
      <c r="HM107" s="40">
        <f>IF(HM$7="",0,INT(IF(OR(условия!$V$100=0,условия!$V$102=0),0,HM98/условия!$V$100/20/условия!$V$102))+1)</f>
        <v>0</v>
      </c>
      <c r="HN107" s="40">
        <f>IF(HN$7="",0,INT(IF(OR(условия!$V$100=0,условия!$V$102=0),0,HN98/условия!$V$100/20/условия!$V$102))+1)</f>
        <v>0</v>
      </c>
      <c r="HO107" s="40">
        <f>IF(HO$7="",0,INT(IF(OR(условия!$V$100=0,условия!$V$102=0),0,HO98/условия!$V$100/20/условия!$V$102))+1)</f>
        <v>0</v>
      </c>
      <c r="HP107" s="40">
        <f>IF(HP$7="",0,INT(IF(OR(условия!$V$100=0,условия!$V$102=0),0,HP98/условия!$V$100/20/условия!$V$102))+1)</f>
        <v>0</v>
      </c>
      <c r="HQ107" s="40">
        <f>IF(HQ$7="",0,INT(IF(OR(условия!$V$100=0,условия!$V$102=0),0,HQ98/условия!$V$100/20/условия!$V$102))+1)</f>
        <v>0</v>
      </c>
      <c r="HR107" s="40">
        <f>IF(HR$7="",0,INT(IF(OR(условия!$V$100=0,условия!$V$102=0),0,HR98/условия!$V$100/20/условия!$V$102))+1)</f>
        <v>0</v>
      </c>
      <c r="HS107" s="40">
        <f>IF(HS$7="",0,INT(IF(OR(условия!$V$100=0,условия!$V$102=0),0,HS98/условия!$V$100/20/условия!$V$102))+1)</f>
        <v>0</v>
      </c>
      <c r="HT107" s="40">
        <f>IF(HT$7="",0,INT(IF(OR(условия!$V$100=0,условия!$V$102=0),0,HT98/условия!$V$100/20/условия!$V$102))+1)</f>
        <v>0</v>
      </c>
      <c r="HU107" s="40">
        <f>IF(HU$7="",0,INT(IF(OR(условия!$V$100=0,условия!$V$102=0),0,HU98/условия!$V$100/20/условия!$V$102))+1)</f>
        <v>0</v>
      </c>
      <c r="HV107" s="40">
        <f>IF(HV$7="",0,INT(IF(OR(условия!$V$100=0,условия!$V$102=0),0,HV98/условия!$V$100/20/условия!$V$102))+1)</f>
        <v>0</v>
      </c>
      <c r="HW107" s="40">
        <f>IF(HW$7="",0,INT(IF(OR(условия!$V$100=0,условия!$V$102=0),0,HW98/условия!$V$100/20/условия!$V$102))+1)</f>
        <v>0</v>
      </c>
      <c r="HX107" s="40">
        <f>IF(HX$7="",0,INT(IF(OR(условия!$V$100=0,условия!$V$102=0),0,HX98/условия!$V$100/20/условия!$V$102))+1)</f>
        <v>0</v>
      </c>
      <c r="HY107" s="40">
        <f>IF(HY$7="",0,INT(IF(OR(условия!$V$100=0,условия!$V$102=0),0,HY98/условия!$V$100/20/условия!$V$102))+1)</f>
        <v>0</v>
      </c>
      <c r="HZ107" s="40">
        <f>IF(HZ$7="",0,INT(IF(OR(условия!$V$100=0,условия!$V$102=0),0,HZ98/условия!$V$100/20/условия!$V$102))+1)</f>
        <v>0</v>
      </c>
      <c r="IA107" s="40">
        <f>IF(IA$7="",0,INT(IF(OR(условия!$V$100=0,условия!$V$102=0),0,IA98/условия!$V$100/20/условия!$V$102))+1)</f>
        <v>0</v>
      </c>
      <c r="IB107" s="40">
        <f>IF(IB$7="",0,INT(IF(OR(условия!$V$100=0,условия!$V$102=0),0,IB98/условия!$V$100/20/условия!$V$102))+1)</f>
        <v>0</v>
      </c>
      <c r="IC107" s="40">
        <f>IF(IC$7="",0,INT(IF(OR(условия!$V$100=0,условия!$V$102=0),0,IC98/условия!$V$100/20/условия!$V$102))+1)</f>
        <v>0</v>
      </c>
      <c r="ID107" s="40">
        <f>IF(ID$7="",0,INT(IF(OR(условия!$V$100=0,условия!$V$102=0),0,ID98/условия!$V$100/20/условия!$V$102))+1)</f>
        <v>0</v>
      </c>
      <c r="IE107" s="40">
        <f>IF(IE$7="",0,INT(IF(OR(условия!$V$100=0,условия!$V$102=0),0,IE98/условия!$V$100/20/условия!$V$102))+1)</f>
        <v>0</v>
      </c>
      <c r="IF107" s="40">
        <f>IF(IF$7="",0,INT(IF(OR(условия!$V$100=0,условия!$V$102=0),0,IF98/условия!$V$100/20/условия!$V$102))+1)</f>
        <v>0</v>
      </c>
      <c r="IG107" s="40">
        <f>IF(IG$7="",0,INT(IF(OR(условия!$V$100=0,условия!$V$102=0),0,IG98/условия!$V$100/20/условия!$V$102))+1)</f>
        <v>0</v>
      </c>
      <c r="IH107" s="40">
        <f>IF(IH$7="",0,INT(IF(OR(условия!$V$100=0,условия!$V$102=0),0,IH98/условия!$V$100/20/условия!$V$102))+1)</f>
        <v>0</v>
      </c>
      <c r="II107" s="40">
        <f>IF(II$7="",0,INT(IF(OR(условия!$V$100=0,условия!$V$102=0),0,II98/условия!$V$100/20/условия!$V$102))+1)</f>
        <v>0</v>
      </c>
      <c r="IJ107" s="40">
        <f>IF(IJ$7="",0,INT(IF(OR(условия!$V$100=0,условия!$V$102=0),0,IJ98/условия!$V$100/20/условия!$V$102))+1)</f>
        <v>0</v>
      </c>
      <c r="IK107" s="40">
        <f>IF(IK$7="",0,INT(IF(OR(условия!$V$100=0,условия!$V$102=0),0,IK98/условия!$V$100/20/условия!$V$102))+1)</f>
        <v>0</v>
      </c>
      <c r="IL107" s="40">
        <f>IF(IL$7="",0,INT(IF(OR(условия!$V$100=0,условия!$V$102=0),0,IL98/условия!$V$100/20/условия!$V$102))+1)</f>
        <v>0</v>
      </c>
      <c r="IM107" s="40">
        <f>IF(IM$7="",0,INT(IF(OR(условия!$V$100=0,условия!$V$102=0),0,IM98/условия!$V$100/20/условия!$V$102))+1)</f>
        <v>0</v>
      </c>
      <c r="IN107" s="40">
        <f>IF(IN$7="",0,INT(IF(OR(условия!$V$100=0,условия!$V$102=0),0,IN98/условия!$V$100/20/условия!$V$102))+1)</f>
        <v>0</v>
      </c>
      <c r="IO107" s="40">
        <f>IF(IO$7="",0,INT(IF(OR(условия!$V$100=0,условия!$V$102=0),0,IO98/условия!$V$100/20/условия!$V$102))+1)</f>
        <v>0</v>
      </c>
      <c r="IP107" s="40">
        <f>IF(IP$7="",0,INT(IF(OR(условия!$V$100=0,условия!$V$102=0),0,IP98/условия!$V$100/20/условия!$V$102))+1)</f>
        <v>0</v>
      </c>
      <c r="IQ107" s="40">
        <f>IF(IQ$7="",0,INT(IF(OR(условия!$V$100=0,условия!$V$102=0),0,IQ98/условия!$V$100/20/условия!$V$102))+1)</f>
        <v>0</v>
      </c>
      <c r="IR107" s="40">
        <f>IF(IR$7="",0,INT(IF(OR(условия!$V$100=0,условия!$V$102=0),0,IR98/условия!$V$100/20/условия!$V$102))+1)</f>
        <v>0</v>
      </c>
      <c r="IS107" s="40">
        <f>IF(IS$7="",0,INT(IF(OR(условия!$V$100=0,условия!$V$102=0),0,IS98/условия!$V$100/20/условия!$V$102))+1)</f>
        <v>0</v>
      </c>
      <c r="IT107" s="40">
        <f>IF(IT$7="",0,INT(IF(OR(условия!$V$100=0,условия!$V$102=0),0,IT98/условия!$V$100/20/условия!$V$102))+1)</f>
        <v>0</v>
      </c>
      <c r="IU107" s="40">
        <f>IF(IU$7="",0,INT(IF(OR(условия!$V$100=0,условия!$V$102=0),0,IU98/условия!$V$100/20/условия!$V$102))+1)</f>
        <v>0</v>
      </c>
      <c r="IV107" s="40">
        <f>IF(IV$7="",0,INT(IF(OR(условия!$V$100=0,условия!$V$102=0),0,IV98/условия!$V$100/20/условия!$V$102))+1)</f>
        <v>0</v>
      </c>
      <c r="IW107" s="40">
        <f>IF(IW$7="",0,INT(IF(OR(условия!$V$100=0,условия!$V$102=0),0,IW98/условия!$V$100/20/условия!$V$102))+1)</f>
        <v>0</v>
      </c>
      <c r="IX107" s="40">
        <f>IF(IX$7="",0,INT(IF(OR(условия!$V$100=0,условия!$V$102=0),0,IX98/условия!$V$100/20/условия!$V$102))+1)</f>
        <v>0</v>
      </c>
      <c r="IY107" s="40">
        <f>IF(IY$7="",0,INT(IF(OR(условия!$V$100=0,условия!$V$102=0),0,IY98/условия!$V$100/20/условия!$V$102))+1)</f>
        <v>0</v>
      </c>
      <c r="IZ107" s="40">
        <f>IF(IZ$7="",0,INT(IF(OR(условия!$V$100=0,условия!$V$102=0),0,IZ98/условия!$V$100/20/условия!$V$102))+1)</f>
        <v>0</v>
      </c>
      <c r="JA107" s="40">
        <f>IF(JA$7="",0,INT(IF(OR(условия!$V$100=0,условия!$V$102=0),0,JA98/условия!$V$100/20/условия!$V$102))+1)</f>
        <v>0</v>
      </c>
      <c r="JB107" s="40">
        <f>IF(JB$7="",0,INT(IF(OR(условия!$V$100=0,условия!$V$102=0),0,JB98/условия!$V$100/20/условия!$V$102))+1)</f>
        <v>0</v>
      </c>
      <c r="JC107" s="40">
        <f>IF(JC$7="",0,INT(IF(OR(условия!$V$100=0,условия!$V$102=0),0,JC98/условия!$V$100/20/условия!$V$102))+1)</f>
        <v>0</v>
      </c>
      <c r="JD107" s="40">
        <f>IF(JD$7="",0,INT(IF(OR(условия!$V$100=0,условия!$V$102=0),0,JD98/условия!$V$100/20/условия!$V$102))+1)</f>
        <v>0</v>
      </c>
      <c r="JE107" s="40">
        <f>IF(JE$7="",0,INT(IF(OR(условия!$V$100=0,условия!$V$102=0),0,JE98/условия!$V$100/20/условия!$V$102))+1)</f>
        <v>0</v>
      </c>
      <c r="JF107" s="40">
        <f>IF(JF$7="",0,INT(IF(OR(условия!$V$100=0,условия!$V$102=0),0,JF98/условия!$V$100/20/условия!$V$102))+1)</f>
        <v>0</v>
      </c>
      <c r="JG107" s="40">
        <f>IF(JG$7="",0,INT(IF(OR(условия!$V$100=0,условия!$V$102=0),0,JG98/условия!$V$100/20/условия!$V$102))+1)</f>
        <v>0</v>
      </c>
      <c r="JH107" s="40">
        <f>IF(JH$7="",0,INT(IF(OR(условия!$V$100=0,условия!$V$102=0),0,JH98/условия!$V$100/20/условия!$V$102))+1)</f>
        <v>0</v>
      </c>
      <c r="JI107" s="40">
        <f>IF(JI$7="",0,INT(IF(OR(условия!$V$100=0,условия!$V$102=0),0,JI98/условия!$V$100/20/условия!$V$102))+1)</f>
        <v>0</v>
      </c>
      <c r="JJ107" s="40">
        <f>IF(JJ$7="",0,INT(IF(OR(условия!$V$100=0,условия!$V$102=0),0,JJ98/условия!$V$100/20/условия!$V$102))+1)</f>
        <v>0</v>
      </c>
      <c r="JK107" s="40">
        <f>IF(JK$7="",0,INT(IF(OR(условия!$V$100=0,условия!$V$102=0),0,JK98/условия!$V$100/20/условия!$V$102))+1)</f>
        <v>0</v>
      </c>
      <c r="JL107" s="40">
        <f>IF(JL$7="",0,INT(IF(OR(условия!$V$100=0,условия!$V$102=0),0,JL98/условия!$V$100/20/условия!$V$102))+1)</f>
        <v>0</v>
      </c>
      <c r="JM107" s="40">
        <f>IF(JM$7="",0,INT(IF(OR(условия!$V$100=0,условия!$V$102=0),0,JM98/условия!$V$100/20/условия!$V$102))+1)</f>
        <v>0</v>
      </c>
      <c r="JN107" s="40">
        <f>IF(JN$7="",0,INT(IF(OR(условия!$V$100=0,условия!$V$102=0),0,JN98/условия!$V$100/20/условия!$V$102))+1)</f>
        <v>0</v>
      </c>
      <c r="JO107" s="40">
        <f>IF(JO$7="",0,INT(IF(OR(условия!$V$100=0,условия!$V$102=0),0,JO98/условия!$V$100/20/условия!$V$102))+1)</f>
        <v>0</v>
      </c>
      <c r="JP107" s="40">
        <f>IF(JP$7="",0,INT(IF(OR(условия!$V$100=0,условия!$V$102=0),0,JP98/условия!$V$100/20/условия!$V$102))+1)</f>
        <v>0</v>
      </c>
      <c r="JQ107" s="40">
        <f>IF(JQ$7="",0,INT(IF(OR(условия!$V$100=0,условия!$V$102=0),0,JQ98/условия!$V$100/20/условия!$V$102))+1)</f>
        <v>0</v>
      </c>
      <c r="JR107" s="40">
        <f>IF(JR$7="",0,INT(IF(OR(условия!$V$100=0,условия!$V$102=0),0,JR98/условия!$V$100/20/условия!$V$102))+1)</f>
        <v>0</v>
      </c>
      <c r="JS107" s="40">
        <f>IF(JS$7="",0,INT(IF(OR(условия!$V$100=0,условия!$V$102=0),0,JS98/условия!$V$100/20/условия!$V$102))+1)</f>
        <v>0</v>
      </c>
      <c r="JT107" s="40">
        <f>IF(JT$7="",0,INT(IF(OR(условия!$V$100=0,условия!$V$102=0),0,JT98/условия!$V$100/20/условия!$V$102))+1)</f>
        <v>0</v>
      </c>
      <c r="JU107" s="40">
        <f>IF(JU$7="",0,INT(IF(OR(условия!$V$100=0,условия!$V$102=0),0,JU98/условия!$V$100/20/условия!$V$102))+1)</f>
        <v>0</v>
      </c>
      <c r="JV107" s="40">
        <f>IF(JV$7="",0,INT(IF(OR(условия!$V$100=0,условия!$V$102=0),0,JV98/условия!$V$100/20/условия!$V$102))+1)</f>
        <v>0</v>
      </c>
      <c r="JW107" s="40">
        <f>IF(JW$7="",0,INT(IF(OR(условия!$V$100=0,условия!$V$102=0),0,JW98/условия!$V$100/20/условия!$V$102))+1)</f>
        <v>0</v>
      </c>
      <c r="JX107" s="40">
        <f>IF(JX$7="",0,INT(IF(OR(условия!$V$100=0,условия!$V$102=0),0,JX98/условия!$V$100/20/условия!$V$102))+1)</f>
        <v>0</v>
      </c>
      <c r="JY107" s="40">
        <f>IF(JY$7="",0,INT(IF(OR(условия!$V$100=0,условия!$V$102=0),0,JY98/условия!$V$100/20/условия!$V$102))+1)</f>
        <v>0</v>
      </c>
      <c r="JZ107" s="40">
        <f>IF(JZ$7="",0,INT(IF(OR(условия!$V$100=0,условия!$V$102=0),0,JZ98/условия!$V$100/20/условия!$V$102))+1)</f>
        <v>0</v>
      </c>
      <c r="KA107" s="40">
        <f>IF(KA$7="",0,INT(IF(OR(условия!$V$100=0,условия!$V$102=0),0,KA98/условия!$V$100/20/условия!$V$102))+1)</f>
        <v>0</v>
      </c>
      <c r="KB107" s="40">
        <f>IF(KB$7="",0,INT(IF(OR(условия!$V$100=0,условия!$V$102=0),0,KB98/условия!$V$100/20/условия!$V$102))+1)</f>
        <v>0</v>
      </c>
      <c r="KC107" s="40">
        <f>IF(KC$7="",0,INT(IF(OR(условия!$V$100=0,условия!$V$102=0),0,KC98/условия!$V$100/20/условия!$V$102))+1)</f>
        <v>0</v>
      </c>
      <c r="KD107" s="40">
        <f>IF(KD$7="",0,INT(IF(OR(условия!$V$100=0,условия!$V$102=0),0,KD98/условия!$V$100/20/условия!$V$102))+1)</f>
        <v>0</v>
      </c>
      <c r="KE107" s="40">
        <f>IF(KE$7="",0,INT(IF(OR(условия!$V$100=0,условия!$V$102=0),0,KE98/условия!$V$100/20/условия!$V$102))+1)</f>
        <v>0</v>
      </c>
      <c r="KF107" s="40">
        <f>IF(KF$7="",0,INT(IF(OR(условия!$V$100=0,условия!$V$102=0),0,KF98/условия!$V$100/20/условия!$V$102))+1)</f>
        <v>0</v>
      </c>
      <c r="KG107" s="40">
        <f>IF(KG$7="",0,INT(IF(OR(условия!$V$100=0,условия!$V$102=0),0,KG98/условия!$V$100/20/условия!$V$102))+1)</f>
        <v>0</v>
      </c>
      <c r="KH107" s="40">
        <f>IF(KH$7="",0,INT(IF(OR(условия!$V$100=0,условия!$V$102=0),0,KH98/условия!$V$100/20/условия!$V$102))+1)</f>
        <v>0</v>
      </c>
      <c r="KI107" s="40">
        <f>IF(KI$7="",0,INT(IF(OR(условия!$V$100=0,условия!$V$102=0),0,KI98/условия!$V$100/20/условия!$V$102))+1)</f>
        <v>0</v>
      </c>
      <c r="KJ107" s="40">
        <f>IF(KJ$7="",0,INT(IF(OR(условия!$V$100=0,условия!$V$102=0),0,KJ98/условия!$V$100/20/условия!$V$102))+1)</f>
        <v>0</v>
      </c>
      <c r="KK107" s="40">
        <f>IF(KK$7="",0,INT(IF(OR(условия!$V$100=0,условия!$V$102=0),0,KK98/условия!$V$100/20/условия!$V$102))+1)</f>
        <v>0</v>
      </c>
      <c r="KL107" s="40">
        <f>IF(KL$7="",0,INT(IF(OR(условия!$V$100=0,условия!$V$102=0),0,KL98/условия!$V$100/20/условия!$V$102))+1)</f>
        <v>0</v>
      </c>
      <c r="KM107" s="40">
        <f>IF(KM$7="",0,INT(IF(OR(условия!$V$100=0,условия!$V$102=0),0,KM98/условия!$V$100/20/условия!$V$102))+1)</f>
        <v>0</v>
      </c>
      <c r="KN107" s="40">
        <f>IF(KN$7="",0,INT(IF(OR(условия!$V$100=0,условия!$V$102=0),0,KN98/условия!$V$100/20/условия!$V$102))+1)</f>
        <v>0</v>
      </c>
      <c r="KO107" s="40">
        <f>IF(KO$7="",0,INT(IF(OR(условия!$V$100=0,условия!$V$102=0),0,KO98/условия!$V$100/20/условия!$V$102))+1)</f>
        <v>0</v>
      </c>
      <c r="KP107" s="40">
        <f>IF(KP$7="",0,INT(IF(OR(условия!$V$100=0,условия!$V$102=0),0,KP98/условия!$V$100/20/условия!$V$102))+1)</f>
        <v>0</v>
      </c>
      <c r="KQ107" s="40">
        <f>IF(KQ$7="",0,INT(IF(OR(условия!$V$100=0,условия!$V$102=0),0,KQ98/условия!$V$100/20/условия!$V$102))+1)</f>
        <v>0</v>
      </c>
      <c r="KR107" s="40">
        <f>IF(KR$7="",0,INT(IF(OR(условия!$V$100=0,условия!$V$102=0),0,KR98/условия!$V$100/20/условия!$V$102))+1)</f>
        <v>0</v>
      </c>
      <c r="KS107" s="40">
        <f>IF(KS$7="",0,INT(IF(OR(условия!$V$100=0,условия!$V$102=0),0,KS98/условия!$V$100/20/условия!$V$102))+1)</f>
        <v>0</v>
      </c>
      <c r="KT107" s="40">
        <f>IF(KT$7="",0,INT(IF(OR(условия!$V$100=0,условия!$V$102=0),0,KT98/условия!$V$100/20/условия!$V$102))+1)</f>
        <v>0</v>
      </c>
      <c r="KU107" s="40">
        <f>IF(KU$7="",0,INT(IF(OR(условия!$V$100=0,условия!$V$102=0),0,KU98/условия!$V$100/20/условия!$V$102))+1)</f>
        <v>0</v>
      </c>
      <c r="KV107" s="40">
        <f>IF(KV$7="",0,INT(IF(OR(условия!$V$100=0,условия!$V$102=0),0,KV98/условия!$V$100/20/условия!$V$102))+1)</f>
        <v>0</v>
      </c>
      <c r="KW107" s="1"/>
      <c r="KX107" s="1"/>
    </row>
    <row r="108" spans="1:310" x14ac:dyDescent="0.25">
      <c r="A108" s="1"/>
      <c r="B108" s="79"/>
      <c r="C108" s="79"/>
      <c r="D108" s="79"/>
      <c r="E108" s="1" t="str">
        <f>справочники!M12</f>
        <v>Менеджеры по продажам</v>
      </c>
      <c r="F108" s="1"/>
      <c r="G108" s="1"/>
      <c r="H108" s="11" t="str">
        <f t="shared" ref="H108:H116" si="88">H107</f>
        <v>чел</v>
      </c>
      <c r="I108" s="1"/>
      <c r="J108" s="1"/>
      <c r="K108" s="1"/>
      <c r="L108" s="1"/>
      <c r="M108" s="5"/>
      <c r="N108" s="40"/>
      <c r="O108" s="19"/>
      <c r="P108" s="1"/>
      <c r="Q108" s="1"/>
      <c r="R108" s="52"/>
      <c r="S108" s="1"/>
      <c r="T108" s="5" t="s">
        <v>0</v>
      </c>
      <c r="U108" s="40">
        <f>IF(U$7="",0,INT(IF(OR(условия!$V$108=0,условия!$V$110=0),0,U99/условия!$V$108/20/условия!$V$110))+1)</f>
        <v>1</v>
      </c>
      <c r="V108" s="40">
        <f>IF(V$7="",0,INT(IF(OR(условия!$V$108=0,условия!$V$110=0),0,V99/условия!$V$108/20/условия!$V$110))+1)</f>
        <v>1</v>
      </c>
      <c r="W108" s="40">
        <f>IF(W$7="",0,INT(IF(OR(условия!$V$108=0,условия!$V$110=0),0,W99/условия!$V$108/20/условия!$V$110))+1)</f>
        <v>1</v>
      </c>
      <c r="X108" s="40">
        <f>IF(X$7="",0,INT(IF(OR(условия!$V$108=0,условия!$V$110=0),0,X99/условия!$V$108/20/условия!$V$110))+1)</f>
        <v>1</v>
      </c>
      <c r="Y108" s="40">
        <f>IF(Y$7="",0,INT(IF(OR(условия!$V$108=0,условия!$V$110=0),0,Y99/условия!$V$108/20/условия!$V$110))+1)</f>
        <v>1</v>
      </c>
      <c r="Z108" s="40">
        <f>IF(Z$7="",0,INT(IF(OR(условия!$V$108=0,условия!$V$110=0),0,Z99/условия!$V$108/20/условия!$V$110))+1)</f>
        <v>1</v>
      </c>
      <c r="AA108" s="40">
        <f>IF(AA$7="",0,INT(IF(OR(условия!$V$108=0,условия!$V$110=0),0,AA99/условия!$V$108/20/условия!$V$110))+1)</f>
        <v>1</v>
      </c>
      <c r="AB108" s="40">
        <f>IF(AB$7="",0,INT(IF(OR(условия!$V$108=0,условия!$V$110=0),0,AB99/условия!$V$108/20/условия!$V$110))+1)</f>
        <v>1</v>
      </c>
      <c r="AC108" s="40">
        <f>IF(AC$7="",0,INT(IF(OR(условия!$V$108=0,условия!$V$110=0),0,AC99/условия!$V$108/20/условия!$V$110))+1)</f>
        <v>1</v>
      </c>
      <c r="AD108" s="40">
        <f>IF(AD$7="",0,INT(IF(OR(условия!$V$108=0,условия!$V$110=0),0,AD99/условия!$V$108/20/условия!$V$110))+1)</f>
        <v>1</v>
      </c>
      <c r="AE108" s="40">
        <f>IF(AE$7="",0,INT(IF(OR(условия!$V$108=0,условия!$V$110=0),0,AE99/условия!$V$108/20/условия!$V$110))+1)</f>
        <v>1</v>
      </c>
      <c r="AF108" s="40">
        <f>IF(AF$7="",0,INT(IF(OR(условия!$V$108=0,условия!$V$110=0),0,AF99/условия!$V$108/20/условия!$V$110))+1)</f>
        <v>1</v>
      </c>
      <c r="AG108" s="40">
        <f>IF(AG$7="",0,INT(IF(OR(условия!$V$108=0,условия!$V$110=0),0,AG99/условия!$V$108/20/условия!$V$110))+1)</f>
        <v>2</v>
      </c>
      <c r="AH108" s="40">
        <f>IF(AH$7="",0,INT(IF(OR(условия!$V$108=0,условия!$V$110=0),0,AH99/условия!$V$108/20/условия!$V$110))+1)</f>
        <v>2</v>
      </c>
      <c r="AI108" s="40">
        <f>IF(AI$7="",0,INT(IF(OR(условия!$V$108=0,условия!$V$110=0),0,AI99/условия!$V$108/20/условия!$V$110))+1)</f>
        <v>2</v>
      </c>
      <c r="AJ108" s="40">
        <f>IF(AJ$7="",0,INT(IF(OR(условия!$V$108=0,условия!$V$110=0),0,AJ99/условия!$V$108/20/условия!$V$110))+1)</f>
        <v>2</v>
      </c>
      <c r="AK108" s="40">
        <f>IF(AK$7="",0,INT(IF(OR(условия!$V$108=0,условия!$V$110=0),0,AK99/условия!$V$108/20/условия!$V$110))+1)</f>
        <v>2</v>
      </c>
      <c r="AL108" s="40">
        <f>IF(AL$7="",0,INT(IF(OR(условия!$V$108=0,условия!$V$110=0),0,AL99/условия!$V$108/20/условия!$V$110))+1)</f>
        <v>2</v>
      </c>
      <c r="AM108" s="40">
        <f>IF(AM$7="",0,INT(IF(OR(условия!$V$108=0,условия!$V$110=0),0,AM99/условия!$V$108/20/условия!$V$110))+1)</f>
        <v>2</v>
      </c>
      <c r="AN108" s="40">
        <f>IF(AN$7="",0,INT(IF(OR(условия!$V$108=0,условия!$V$110=0),0,AN99/условия!$V$108/20/условия!$V$110))+1)</f>
        <v>2</v>
      </c>
      <c r="AO108" s="40">
        <f>IF(AO$7="",0,INT(IF(OR(условия!$V$108=0,условия!$V$110=0),0,AO99/условия!$V$108/20/условия!$V$110))+1)</f>
        <v>2</v>
      </c>
      <c r="AP108" s="40">
        <f>IF(AP$7="",0,INT(IF(OR(условия!$V$108=0,условия!$V$110=0),0,AP99/условия!$V$108/20/условия!$V$110))+1)</f>
        <v>2</v>
      </c>
      <c r="AQ108" s="40">
        <f>IF(AQ$7="",0,INT(IF(OR(условия!$V$108=0,условия!$V$110=0),0,AQ99/условия!$V$108/20/условия!$V$110))+1)</f>
        <v>2</v>
      </c>
      <c r="AR108" s="40">
        <f>IF(AR$7="",0,INT(IF(OR(условия!$V$108=0,условия!$V$110=0),0,AR99/условия!$V$108/20/условия!$V$110))+1)</f>
        <v>2</v>
      </c>
      <c r="AS108" s="40">
        <f>IF(AS$7="",0,INT(IF(OR(условия!$V$108=0,условия!$V$110=0),0,AS99/условия!$V$108/20/условия!$V$110))+1)</f>
        <v>2</v>
      </c>
      <c r="AT108" s="40">
        <f>IF(AT$7="",0,INT(IF(OR(условия!$V$108=0,условия!$V$110=0),0,AT99/условия!$V$108/20/условия!$V$110))+1)</f>
        <v>0</v>
      </c>
      <c r="AU108" s="40">
        <f>IF(AU$7="",0,INT(IF(OR(условия!$V$108=0,условия!$V$110=0),0,AU99/условия!$V$108/20/условия!$V$110))+1)</f>
        <v>0</v>
      </c>
      <c r="AV108" s="40">
        <f>IF(AV$7="",0,INT(IF(OR(условия!$V$108=0,условия!$V$110=0),0,AV99/условия!$V$108/20/условия!$V$110))+1)</f>
        <v>0</v>
      </c>
      <c r="AW108" s="40">
        <f>IF(AW$7="",0,INT(IF(OR(условия!$V$108=0,условия!$V$110=0),0,AW99/условия!$V$108/20/условия!$V$110))+1)</f>
        <v>0</v>
      </c>
      <c r="AX108" s="40">
        <f>IF(AX$7="",0,INT(IF(OR(условия!$V$108=0,условия!$V$110=0),0,AX99/условия!$V$108/20/условия!$V$110))+1)</f>
        <v>0</v>
      </c>
      <c r="AY108" s="40">
        <f>IF(AY$7="",0,INT(IF(OR(условия!$V$108=0,условия!$V$110=0),0,AY99/условия!$V$108/20/условия!$V$110))+1)</f>
        <v>0</v>
      </c>
      <c r="AZ108" s="40">
        <f>IF(AZ$7="",0,INT(IF(OR(условия!$V$108=0,условия!$V$110=0),0,AZ99/условия!$V$108/20/условия!$V$110))+1)</f>
        <v>0</v>
      </c>
      <c r="BA108" s="40">
        <f>IF(BA$7="",0,INT(IF(OR(условия!$V$108=0,условия!$V$110=0),0,BA99/условия!$V$108/20/условия!$V$110))+1)</f>
        <v>0</v>
      </c>
      <c r="BB108" s="40">
        <f>IF(BB$7="",0,INT(IF(OR(условия!$V$108=0,условия!$V$110=0),0,BB99/условия!$V$108/20/условия!$V$110))+1)</f>
        <v>0</v>
      </c>
      <c r="BC108" s="40">
        <f>IF(BC$7="",0,INT(IF(OR(условия!$V$108=0,условия!$V$110=0),0,BC99/условия!$V$108/20/условия!$V$110))+1)</f>
        <v>0</v>
      </c>
      <c r="BD108" s="40">
        <f>IF(BD$7="",0,INT(IF(OR(условия!$V$108=0,условия!$V$110=0),0,BD99/условия!$V$108/20/условия!$V$110))+1)</f>
        <v>0</v>
      </c>
      <c r="BE108" s="40">
        <f>IF(BE$7="",0,INT(IF(OR(условия!$V$108=0,условия!$V$110=0),0,BE99/условия!$V$108/20/условия!$V$110))+1)</f>
        <v>0</v>
      </c>
      <c r="BF108" s="40">
        <f>IF(BF$7="",0,INT(IF(OR(условия!$V$108=0,условия!$V$110=0),0,BF99/условия!$V$108/20/условия!$V$110))+1)</f>
        <v>0</v>
      </c>
      <c r="BG108" s="40">
        <f>IF(BG$7="",0,INT(IF(OR(условия!$V$108=0,условия!$V$110=0),0,BG99/условия!$V$108/20/условия!$V$110))+1)</f>
        <v>0</v>
      </c>
      <c r="BH108" s="40">
        <f>IF(BH$7="",0,INT(IF(OR(условия!$V$108=0,условия!$V$110=0),0,BH99/условия!$V$108/20/условия!$V$110))+1)</f>
        <v>0</v>
      </c>
      <c r="BI108" s="40">
        <f>IF(BI$7="",0,INT(IF(OR(условия!$V$108=0,условия!$V$110=0),0,BI99/условия!$V$108/20/условия!$V$110))+1)</f>
        <v>0</v>
      </c>
      <c r="BJ108" s="40">
        <f>IF(BJ$7="",0,INT(IF(OR(условия!$V$108=0,условия!$V$110=0),0,BJ99/условия!$V$108/20/условия!$V$110))+1)</f>
        <v>0</v>
      </c>
      <c r="BK108" s="40">
        <f>IF(BK$7="",0,INT(IF(OR(условия!$V$108=0,условия!$V$110=0),0,BK99/условия!$V$108/20/условия!$V$110))+1)</f>
        <v>0</v>
      </c>
      <c r="BL108" s="40">
        <f>IF(BL$7="",0,INT(IF(OR(условия!$V$108=0,условия!$V$110=0),0,BL99/условия!$V$108/20/условия!$V$110))+1)</f>
        <v>0</v>
      </c>
      <c r="BM108" s="40">
        <f>IF(BM$7="",0,INT(IF(OR(условия!$V$108=0,условия!$V$110=0),0,BM99/условия!$V$108/20/условия!$V$110))+1)</f>
        <v>0</v>
      </c>
      <c r="BN108" s="40">
        <f>IF(BN$7="",0,INT(IF(OR(условия!$V$108=0,условия!$V$110=0),0,BN99/условия!$V$108/20/условия!$V$110))+1)</f>
        <v>0</v>
      </c>
      <c r="BO108" s="40">
        <f>IF(BO$7="",0,INT(IF(OR(условия!$V$108=0,условия!$V$110=0),0,BO99/условия!$V$108/20/условия!$V$110))+1)</f>
        <v>0</v>
      </c>
      <c r="BP108" s="40">
        <f>IF(BP$7="",0,INT(IF(OR(условия!$V$108=0,условия!$V$110=0),0,BP99/условия!$V$108/20/условия!$V$110))+1)</f>
        <v>0</v>
      </c>
      <c r="BQ108" s="40">
        <f>IF(BQ$7="",0,INT(IF(OR(условия!$V$108=0,условия!$V$110=0),0,BQ99/условия!$V$108/20/условия!$V$110))+1)</f>
        <v>0</v>
      </c>
      <c r="BR108" s="40">
        <f>IF(BR$7="",0,INT(IF(OR(условия!$V$108=0,условия!$V$110=0),0,BR99/условия!$V$108/20/условия!$V$110))+1)</f>
        <v>0</v>
      </c>
      <c r="BS108" s="40">
        <f>IF(BS$7="",0,INT(IF(OR(условия!$V$108=0,условия!$V$110=0),0,BS99/условия!$V$108/20/условия!$V$110))+1)</f>
        <v>0</v>
      </c>
      <c r="BT108" s="40">
        <f>IF(BT$7="",0,INT(IF(OR(условия!$V$108=0,условия!$V$110=0),0,BT99/условия!$V$108/20/условия!$V$110))+1)</f>
        <v>0</v>
      </c>
      <c r="BU108" s="40">
        <f>IF(BU$7="",0,INT(IF(OR(условия!$V$108=0,условия!$V$110=0),0,BU99/условия!$V$108/20/условия!$V$110))+1)</f>
        <v>0</v>
      </c>
      <c r="BV108" s="40">
        <f>IF(BV$7="",0,INT(IF(OR(условия!$V$108=0,условия!$V$110=0),0,BV99/условия!$V$108/20/условия!$V$110))+1)</f>
        <v>0</v>
      </c>
      <c r="BW108" s="40">
        <f>IF(BW$7="",0,INT(IF(OR(условия!$V$108=0,условия!$V$110=0),0,BW99/условия!$V$108/20/условия!$V$110))+1)</f>
        <v>0</v>
      </c>
      <c r="BX108" s="40">
        <f>IF(BX$7="",0,INT(IF(OR(условия!$V$108=0,условия!$V$110=0),0,BX99/условия!$V$108/20/условия!$V$110))+1)</f>
        <v>0</v>
      </c>
      <c r="BY108" s="40">
        <f>IF(BY$7="",0,INT(IF(OR(условия!$V$108=0,условия!$V$110=0),0,BY99/условия!$V$108/20/условия!$V$110))+1)</f>
        <v>0</v>
      </c>
      <c r="BZ108" s="40">
        <f>IF(BZ$7="",0,INT(IF(OR(условия!$V$108=0,условия!$V$110=0),0,BZ99/условия!$V$108/20/условия!$V$110))+1)</f>
        <v>0</v>
      </c>
      <c r="CA108" s="40">
        <f>IF(CA$7="",0,INT(IF(OR(условия!$V$108=0,условия!$V$110=0),0,CA99/условия!$V$108/20/условия!$V$110))+1)</f>
        <v>0</v>
      </c>
      <c r="CB108" s="40">
        <f>IF(CB$7="",0,INT(IF(OR(условия!$V$108=0,условия!$V$110=0),0,CB99/условия!$V$108/20/условия!$V$110))+1)</f>
        <v>0</v>
      </c>
      <c r="CC108" s="40">
        <f>IF(CC$7="",0,INT(IF(OR(условия!$V$108=0,условия!$V$110=0),0,CC99/условия!$V$108/20/условия!$V$110))+1)</f>
        <v>0</v>
      </c>
      <c r="CD108" s="40">
        <f>IF(CD$7="",0,INT(IF(OR(условия!$V$108=0,условия!$V$110=0),0,CD99/условия!$V$108/20/условия!$V$110))+1)</f>
        <v>0</v>
      </c>
      <c r="CE108" s="40">
        <f>IF(CE$7="",0,INT(IF(OR(условия!$V$108=0,условия!$V$110=0),0,CE99/условия!$V$108/20/условия!$V$110))+1)</f>
        <v>0</v>
      </c>
      <c r="CF108" s="40">
        <f>IF(CF$7="",0,INT(IF(OR(условия!$V$108=0,условия!$V$110=0),0,CF99/условия!$V$108/20/условия!$V$110))+1)</f>
        <v>0</v>
      </c>
      <c r="CG108" s="40">
        <f>IF(CG$7="",0,INT(IF(OR(условия!$V$108=0,условия!$V$110=0),0,CG99/условия!$V$108/20/условия!$V$110))+1)</f>
        <v>0</v>
      </c>
      <c r="CH108" s="40">
        <f>IF(CH$7="",0,INT(IF(OR(условия!$V$108=0,условия!$V$110=0),0,CH99/условия!$V$108/20/условия!$V$110))+1)</f>
        <v>0</v>
      </c>
      <c r="CI108" s="40">
        <f>IF(CI$7="",0,INT(IF(OR(условия!$V$108=0,условия!$V$110=0),0,CI99/условия!$V$108/20/условия!$V$110))+1)</f>
        <v>0</v>
      </c>
      <c r="CJ108" s="40">
        <f>IF(CJ$7="",0,INT(IF(OR(условия!$V$108=0,условия!$V$110=0),0,CJ99/условия!$V$108/20/условия!$V$110))+1)</f>
        <v>0</v>
      </c>
      <c r="CK108" s="40">
        <f>IF(CK$7="",0,INT(IF(OR(условия!$V$108=0,условия!$V$110=0),0,CK99/условия!$V$108/20/условия!$V$110))+1)</f>
        <v>0</v>
      </c>
      <c r="CL108" s="40">
        <f>IF(CL$7="",0,INT(IF(OR(условия!$V$108=0,условия!$V$110=0),0,CL99/условия!$V$108/20/условия!$V$110))+1)</f>
        <v>0</v>
      </c>
      <c r="CM108" s="40">
        <f>IF(CM$7="",0,INT(IF(OR(условия!$V$108=0,условия!$V$110=0),0,CM99/условия!$V$108/20/условия!$V$110))+1)</f>
        <v>0</v>
      </c>
      <c r="CN108" s="40">
        <f>IF(CN$7="",0,INT(IF(OR(условия!$V$108=0,условия!$V$110=0),0,CN99/условия!$V$108/20/условия!$V$110))+1)</f>
        <v>0</v>
      </c>
      <c r="CO108" s="40">
        <f>IF(CO$7="",0,INT(IF(OR(условия!$V$108=0,условия!$V$110=0),0,CO99/условия!$V$108/20/условия!$V$110))+1)</f>
        <v>0</v>
      </c>
      <c r="CP108" s="40">
        <f>IF(CP$7="",0,INT(IF(OR(условия!$V$108=0,условия!$V$110=0),0,CP99/условия!$V$108/20/условия!$V$110))+1)</f>
        <v>0</v>
      </c>
      <c r="CQ108" s="40">
        <f>IF(CQ$7="",0,INT(IF(OR(условия!$V$108=0,условия!$V$110=0),0,CQ99/условия!$V$108/20/условия!$V$110))+1)</f>
        <v>0</v>
      </c>
      <c r="CR108" s="40">
        <f>IF(CR$7="",0,INT(IF(OR(условия!$V$108=0,условия!$V$110=0),0,CR99/условия!$V$108/20/условия!$V$110))+1)</f>
        <v>0</v>
      </c>
      <c r="CS108" s="40">
        <f>IF(CS$7="",0,INT(IF(OR(условия!$V$108=0,условия!$V$110=0),0,CS99/условия!$V$108/20/условия!$V$110))+1)</f>
        <v>0</v>
      </c>
      <c r="CT108" s="40">
        <f>IF(CT$7="",0,INT(IF(OR(условия!$V$108=0,условия!$V$110=0),0,CT99/условия!$V$108/20/условия!$V$110))+1)</f>
        <v>0</v>
      </c>
      <c r="CU108" s="40">
        <f>IF(CU$7="",0,INT(IF(OR(условия!$V$108=0,условия!$V$110=0),0,CU99/условия!$V$108/20/условия!$V$110))+1)</f>
        <v>0</v>
      </c>
      <c r="CV108" s="40">
        <f>IF(CV$7="",0,INT(IF(OR(условия!$V$108=0,условия!$V$110=0),0,CV99/условия!$V$108/20/условия!$V$110))+1)</f>
        <v>0</v>
      </c>
      <c r="CW108" s="40">
        <f>IF(CW$7="",0,INT(IF(OR(условия!$V$108=0,условия!$V$110=0),0,CW99/условия!$V$108/20/условия!$V$110))+1)</f>
        <v>0</v>
      </c>
      <c r="CX108" s="40">
        <f>IF(CX$7="",0,INT(IF(OR(условия!$V$108=0,условия!$V$110=0),0,CX99/условия!$V$108/20/условия!$V$110))+1)</f>
        <v>0</v>
      </c>
      <c r="CY108" s="40">
        <f>IF(CY$7="",0,INT(IF(OR(условия!$V$108=0,условия!$V$110=0),0,CY99/условия!$V$108/20/условия!$V$110))+1)</f>
        <v>0</v>
      </c>
      <c r="CZ108" s="40">
        <f>IF(CZ$7="",0,INT(IF(OR(условия!$V$108=0,условия!$V$110=0),0,CZ99/условия!$V$108/20/условия!$V$110))+1)</f>
        <v>0</v>
      </c>
      <c r="DA108" s="40">
        <f>IF(DA$7="",0,INT(IF(OR(условия!$V$108=0,условия!$V$110=0),0,DA99/условия!$V$108/20/условия!$V$110))+1)</f>
        <v>0</v>
      </c>
      <c r="DB108" s="40">
        <f>IF(DB$7="",0,INT(IF(OR(условия!$V$108=0,условия!$V$110=0),0,DB99/условия!$V$108/20/условия!$V$110))+1)</f>
        <v>0</v>
      </c>
      <c r="DC108" s="40">
        <f>IF(DC$7="",0,INT(IF(OR(условия!$V$108=0,условия!$V$110=0),0,DC99/условия!$V$108/20/условия!$V$110))+1)</f>
        <v>0</v>
      </c>
      <c r="DD108" s="40">
        <f>IF(DD$7="",0,INT(IF(OR(условия!$V$108=0,условия!$V$110=0),0,DD99/условия!$V$108/20/условия!$V$110))+1)</f>
        <v>0</v>
      </c>
      <c r="DE108" s="40">
        <f>IF(DE$7="",0,INT(IF(OR(условия!$V$108=0,условия!$V$110=0),0,DE99/условия!$V$108/20/условия!$V$110))+1)</f>
        <v>0</v>
      </c>
      <c r="DF108" s="40">
        <f>IF(DF$7="",0,INT(IF(OR(условия!$V$108=0,условия!$V$110=0),0,DF99/условия!$V$108/20/условия!$V$110))+1)</f>
        <v>0</v>
      </c>
      <c r="DG108" s="40">
        <f>IF(DG$7="",0,INT(IF(OR(условия!$V$108=0,условия!$V$110=0),0,DG99/условия!$V$108/20/условия!$V$110))+1)</f>
        <v>0</v>
      </c>
      <c r="DH108" s="40">
        <f>IF(DH$7="",0,INT(IF(OR(условия!$V$108=0,условия!$V$110=0),0,DH99/условия!$V$108/20/условия!$V$110))+1)</f>
        <v>0</v>
      </c>
      <c r="DI108" s="40">
        <f>IF(DI$7="",0,INT(IF(OR(условия!$V$108=0,условия!$V$110=0),0,DI99/условия!$V$108/20/условия!$V$110))+1)</f>
        <v>0</v>
      </c>
      <c r="DJ108" s="40">
        <f>IF(DJ$7="",0,INT(IF(OR(условия!$V$108=0,условия!$V$110=0),0,DJ99/условия!$V$108/20/условия!$V$110))+1)</f>
        <v>0</v>
      </c>
      <c r="DK108" s="40">
        <f>IF(DK$7="",0,INT(IF(OR(условия!$V$108=0,условия!$V$110=0),0,DK99/условия!$V$108/20/условия!$V$110))+1)</f>
        <v>0</v>
      </c>
      <c r="DL108" s="40">
        <f>IF(DL$7="",0,INT(IF(OR(условия!$V$108=0,условия!$V$110=0),0,DL99/условия!$V$108/20/условия!$V$110))+1)</f>
        <v>0</v>
      </c>
      <c r="DM108" s="40">
        <f>IF(DM$7="",0,INT(IF(OR(условия!$V$108=0,условия!$V$110=0),0,DM99/условия!$V$108/20/условия!$V$110))+1)</f>
        <v>0</v>
      </c>
      <c r="DN108" s="40">
        <f>IF(DN$7="",0,INT(IF(OR(условия!$V$108=0,условия!$V$110=0),0,DN99/условия!$V$108/20/условия!$V$110))+1)</f>
        <v>0</v>
      </c>
      <c r="DO108" s="40">
        <f>IF(DO$7="",0,INT(IF(OR(условия!$V$108=0,условия!$V$110=0),0,DO99/условия!$V$108/20/условия!$V$110))+1)</f>
        <v>0</v>
      </c>
      <c r="DP108" s="40">
        <f>IF(DP$7="",0,INT(IF(OR(условия!$V$108=0,условия!$V$110=0),0,DP99/условия!$V$108/20/условия!$V$110))+1)</f>
        <v>0</v>
      </c>
      <c r="DQ108" s="40">
        <f>IF(DQ$7="",0,INT(IF(OR(условия!$V$108=0,условия!$V$110=0),0,DQ99/условия!$V$108/20/условия!$V$110))+1)</f>
        <v>0</v>
      </c>
      <c r="DR108" s="40">
        <f>IF(DR$7="",0,INT(IF(OR(условия!$V$108=0,условия!$V$110=0),0,DR99/условия!$V$108/20/условия!$V$110))+1)</f>
        <v>0</v>
      </c>
      <c r="DS108" s="40">
        <f>IF(DS$7="",0,INT(IF(OR(условия!$V$108=0,условия!$V$110=0),0,DS99/условия!$V$108/20/условия!$V$110))+1)</f>
        <v>0</v>
      </c>
      <c r="DT108" s="40">
        <f>IF(DT$7="",0,INT(IF(OR(условия!$V$108=0,условия!$V$110=0),0,DT99/условия!$V$108/20/условия!$V$110))+1)</f>
        <v>0</v>
      </c>
      <c r="DU108" s="40">
        <f>IF(DU$7="",0,INT(IF(OR(условия!$V$108=0,условия!$V$110=0),0,DU99/условия!$V$108/20/условия!$V$110))+1)</f>
        <v>0</v>
      </c>
      <c r="DV108" s="40">
        <f>IF(DV$7="",0,INT(IF(OR(условия!$V$108=0,условия!$V$110=0),0,DV99/условия!$V$108/20/условия!$V$110))+1)</f>
        <v>0</v>
      </c>
      <c r="DW108" s="40">
        <f>IF(DW$7="",0,INT(IF(OR(условия!$V$108=0,условия!$V$110=0),0,DW99/условия!$V$108/20/условия!$V$110))+1)</f>
        <v>0</v>
      </c>
      <c r="DX108" s="40">
        <f>IF(DX$7="",0,INT(IF(OR(условия!$V$108=0,условия!$V$110=0),0,DX99/условия!$V$108/20/условия!$V$110))+1)</f>
        <v>0</v>
      </c>
      <c r="DY108" s="40">
        <f>IF(DY$7="",0,INT(IF(OR(условия!$V$108=0,условия!$V$110=0),0,DY99/условия!$V$108/20/условия!$V$110))+1)</f>
        <v>0</v>
      </c>
      <c r="DZ108" s="40">
        <f>IF(DZ$7="",0,INT(IF(OR(условия!$V$108=0,условия!$V$110=0),0,DZ99/условия!$V$108/20/условия!$V$110))+1)</f>
        <v>0</v>
      </c>
      <c r="EA108" s="40">
        <f>IF(EA$7="",0,INT(IF(OR(условия!$V$108=0,условия!$V$110=0),0,EA99/условия!$V$108/20/условия!$V$110))+1)</f>
        <v>0</v>
      </c>
      <c r="EB108" s="40">
        <f>IF(EB$7="",0,INT(IF(OR(условия!$V$108=0,условия!$V$110=0),0,EB99/условия!$V$108/20/условия!$V$110))+1)</f>
        <v>0</v>
      </c>
      <c r="EC108" s="40">
        <f>IF(EC$7="",0,INT(IF(OR(условия!$V$108=0,условия!$V$110=0),0,EC99/условия!$V$108/20/условия!$V$110))+1)</f>
        <v>0</v>
      </c>
      <c r="ED108" s="40">
        <f>IF(ED$7="",0,INT(IF(OR(условия!$V$108=0,условия!$V$110=0),0,ED99/условия!$V$108/20/условия!$V$110))+1)</f>
        <v>0</v>
      </c>
      <c r="EE108" s="40">
        <f>IF(EE$7="",0,INT(IF(OR(условия!$V$108=0,условия!$V$110=0),0,EE99/условия!$V$108/20/условия!$V$110))+1)</f>
        <v>0</v>
      </c>
      <c r="EF108" s="40">
        <f>IF(EF$7="",0,INT(IF(OR(условия!$V$108=0,условия!$V$110=0),0,EF99/условия!$V$108/20/условия!$V$110))+1)</f>
        <v>0</v>
      </c>
      <c r="EG108" s="40">
        <f>IF(EG$7="",0,INT(IF(OR(условия!$V$108=0,условия!$V$110=0),0,EG99/условия!$V$108/20/условия!$V$110))+1)</f>
        <v>0</v>
      </c>
      <c r="EH108" s="40">
        <f>IF(EH$7="",0,INT(IF(OR(условия!$V$108=0,условия!$V$110=0),0,EH99/условия!$V$108/20/условия!$V$110))+1)</f>
        <v>0</v>
      </c>
      <c r="EI108" s="40">
        <f>IF(EI$7="",0,INT(IF(OR(условия!$V$108=0,условия!$V$110=0),0,EI99/условия!$V$108/20/условия!$V$110))+1)</f>
        <v>0</v>
      </c>
      <c r="EJ108" s="40">
        <f>IF(EJ$7="",0,INT(IF(OR(условия!$V$108=0,условия!$V$110=0),0,EJ99/условия!$V$108/20/условия!$V$110))+1)</f>
        <v>0</v>
      </c>
      <c r="EK108" s="40">
        <f>IF(EK$7="",0,INT(IF(OR(условия!$V$108=0,условия!$V$110=0),0,EK99/условия!$V$108/20/условия!$V$110))+1)</f>
        <v>0</v>
      </c>
      <c r="EL108" s="40">
        <f>IF(EL$7="",0,INT(IF(OR(условия!$V$108=0,условия!$V$110=0),0,EL99/условия!$V$108/20/условия!$V$110))+1)</f>
        <v>0</v>
      </c>
      <c r="EM108" s="40">
        <f>IF(EM$7="",0,INT(IF(OR(условия!$V$108=0,условия!$V$110=0),0,EM99/условия!$V$108/20/условия!$V$110))+1)</f>
        <v>0</v>
      </c>
      <c r="EN108" s="40">
        <f>IF(EN$7="",0,INT(IF(OR(условия!$V$108=0,условия!$V$110=0),0,EN99/условия!$V$108/20/условия!$V$110))+1)</f>
        <v>0</v>
      </c>
      <c r="EO108" s="40">
        <f>IF(EO$7="",0,INT(IF(OR(условия!$V$108=0,условия!$V$110=0),0,EO99/условия!$V$108/20/условия!$V$110))+1)</f>
        <v>0</v>
      </c>
      <c r="EP108" s="40">
        <f>IF(EP$7="",0,INT(IF(OR(условия!$V$108=0,условия!$V$110=0),0,EP99/условия!$V$108/20/условия!$V$110))+1)</f>
        <v>0</v>
      </c>
      <c r="EQ108" s="40">
        <f>IF(EQ$7="",0,INT(IF(OR(условия!$V$108=0,условия!$V$110=0),0,EQ99/условия!$V$108/20/условия!$V$110))+1)</f>
        <v>0</v>
      </c>
      <c r="ER108" s="40">
        <f>IF(ER$7="",0,INT(IF(OR(условия!$V$108=0,условия!$V$110=0),0,ER99/условия!$V$108/20/условия!$V$110))+1)</f>
        <v>0</v>
      </c>
      <c r="ES108" s="40">
        <f>IF(ES$7="",0,INT(IF(OR(условия!$V$108=0,условия!$V$110=0),0,ES99/условия!$V$108/20/условия!$V$110))+1)</f>
        <v>0</v>
      </c>
      <c r="ET108" s="40">
        <f>IF(ET$7="",0,INT(IF(OR(условия!$V$108=0,условия!$V$110=0),0,ET99/условия!$V$108/20/условия!$V$110))+1)</f>
        <v>0</v>
      </c>
      <c r="EU108" s="40">
        <f>IF(EU$7="",0,INT(IF(OR(условия!$V$108=0,условия!$V$110=0),0,EU99/условия!$V$108/20/условия!$V$110))+1)</f>
        <v>0</v>
      </c>
      <c r="EV108" s="40">
        <f>IF(EV$7="",0,INT(IF(OR(условия!$V$108=0,условия!$V$110=0),0,EV99/условия!$V$108/20/условия!$V$110))+1)</f>
        <v>0</v>
      </c>
      <c r="EW108" s="40">
        <f>IF(EW$7="",0,INT(IF(OR(условия!$V$108=0,условия!$V$110=0),0,EW99/условия!$V$108/20/условия!$V$110))+1)</f>
        <v>0</v>
      </c>
      <c r="EX108" s="40">
        <f>IF(EX$7="",0,INT(IF(OR(условия!$V$108=0,условия!$V$110=0),0,EX99/условия!$V$108/20/условия!$V$110))+1)</f>
        <v>0</v>
      </c>
      <c r="EY108" s="40">
        <f>IF(EY$7="",0,INT(IF(OR(условия!$V$108=0,условия!$V$110=0),0,EY99/условия!$V$108/20/условия!$V$110))+1)</f>
        <v>0</v>
      </c>
      <c r="EZ108" s="40">
        <f>IF(EZ$7="",0,INT(IF(OR(условия!$V$108=0,условия!$V$110=0),0,EZ99/условия!$V$108/20/условия!$V$110))+1)</f>
        <v>0</v>
      </c>
      <c r="FA108" s="40">
        <f>IF(FA$7="",0,INT(IF(OR(условия!$V$108=0,условия!$V$110=0),0,FA99/условия!$V$108/20/условия!$V$110))+1)</f>
        <v>0</v>
      </c>
      <c r="FB108" s="40">
        <f>IF(FB$7="",0,INT(IF(OR(условия!$V$108=0,условия!$V$110=0),0,FB99/условия!$V$108/20/условия!$V$110))+1)</f>
        <v>0</v>
      </c>
      <c r="FC108" s="40">
        <f>IF(FC$7="",0,INT(IF(OR(условия!$V$108=0,условия!$V$110=0),0,FC99/условия!$V$108/20/условия!$V$110))+1)</f>
        <v>0</v>
      </c>
      <c r="FD108" s="40">
        <f>IF(FD$7="",0,INT(IF(OR(условия!$V$108=0,условия!$V$110=0),0,FD99/условия!$V$108/20/условия!$V$110))+1)</f>
        <v>0</v>
      </c>
      <c r="FE108" s="40">
        <f>IF(FE$7="",0,INT(IF(OR(условия!$V$108=0,условия!$V$110=0),0,FE99/условия!$V$108/20/условия!$V$110))+1)</f>
        <v>0</v>
      </c>
      <c r="FF108" s="40">
        <f>IF(FF$7="",0,INT(IF(OR(условия!$V$108=0,условия!$V$110=0),0,FF99/условия!$V$108/20/условия!$V$110))+1)</f>
        <v>0</v>
      </c>
      <c r="FG108" s="40">
        <f>IF(FG$7="",0,INT(IF(OR(условия!$V$108=0,условия!$V$110=0),0,FG99/условия!$V$108/20/условия!$V$110))+1)</f>
        <v>0</v>
      </c>
      <c r="FH108" s="40">
        <f>IF(FH$7="",0,INT(IF(OR(условия!$V$108=0,условия!$V$110=0),0,FH99/условия!$V$108/20/условия!$V$110))+1)</f>
        <v>0</v>
      </c>
      <c r="FI108" s="40">
        <f>IF(FI$7="",0,INT(IF(OR(условия!$V$108=0,условия!$V$110=0),0,FI99/условия!$V$108/20/условия!$V$110))+1)</f>
        <v>0</v>
      </c>
      <c r="FJ108" s="40">
        <f>IF(FJ$7="",0,INT(IF(OR(условия!$V$108=0,условия!$V$110=0),0,FJ99/условия!$V$108/20/условия!$V$110))+1)</f>
        <v>0</v>
      </c>
      <c r="FK108" s="40">
        <f>IF(FK$7="",0,INT(IF(OR(условия!$V$108=0,условия!$V$110=0),0,FK99/условия!$V$108/20/условия!$V$110))+1)</f>
        <v>0</v>
      </c>
      <c r="FL108" s="40">
        <f>IF(FL$7="",0,INT(IF(OR(условия!$V$108=0,условия!$V$110=0),0,FL99/условия!$V$108/20/условия!$V$110))+1)</f>
        <v>0</v>
      </c>
      <c r="FM108" s="40">
        <f>IF(FM$7="",0,INT(IF(OR(условия!$V$108=0,условия!$V$110=0),0,FM99/условия!$V$108/20/условия!$V$110))+1)</f>
        <v>0</v>
      </c>
      <c r="FN108" s="40">
        <f>IF(FN$7="",0,INT(IF(OR(условия!$V$108=0,условия!$V$110=0),0,FN99/условия!$V$108/20/условия!$V$110))+1)</f>
        <v>0</v>
      </c>
      <c r="FO108" s="40">
        <f>IF(FO$7="",0,INT(IF(OR(условия!$V$108=0,условия!$V$110=0),0,FO99/условия!$V$108/20/условия!$V$110))+1)</f>
        <v>0</v>
      </c>
      <c r="FP108" s="40">
        <f>IF(FP$7="",0,INT(IF(OR(условия!$V$108=0,условия!$V$110=0),0,FP99/условия!$V$108/20/условия!$V$110))+1)</f>
        <v>0</v>
      </c>
      <c r="FQ108" s="40">
        <f>IF(FQ$7="",0,INT(IF(OR(условия!$V$108=0,условия!$V$110=0),0,FQ99/условия!$V$108/20/условия!$V$110))+1)</f>
        <v>0</v>
      </c>
      <c r="FR108" s="40">
        <f>IF(FR$7="",0,INT(IF(OR(условия!$V$108=0,условия!$V$110=0),0,FR99/условия!$V$108/20/условия!$V$110))+1)</f>
        <v>0</v>
      </c>
      <c r="FS108" s="40">
        <f>IF(FS$7="",0,INT(IF(OR(условия!$V$108=0,условия!$V$110=0),0,FS99/условия!$V$108/20/условия!$V$110))+1)</f>
        <v>0</v>
      </c>
      <c r="FT108" s="40">
        <f>IF(FT$7="",0,INT(IF(OR(условия!$V$108=0,условия!$V$110=0),0,FT99/условия!$V$108/20/условия!$V$110))+1)</f>
        <v>0</v>
      </c>
      <c r="FU108" s="40">
        <f>IF(FU$7="",0,INT(IF(OR(условия!$V$108=0,условия!$V$110=0),0,FU99/условия!$V$108/20/условия!$V$110))+1)</f>
        <v>0</v>
      </c>
      <c r="FV108" s="40">
        <f>IF(FV$7="",0,INT(IF(OR(условия!$V$108=0,условия!$V$110=0),0,FV99/условия!$V$108/20/условия!$V$110))+1)</f>
        <v>0</v>
      </c>
      <c r="FW108" s="40">
        <f>IF(FW$7="",0,INT(IF(OR(условия!$V$108=0,условия!$V$110=0),0,FW99/условия!$V$108/20/условия!$V$110))+1)</f>
        <v>0</v>
      </c>
      <c r="FX108" s="40">
        <f>IF(FX$7="",0,INT(IF(OR(условия!$V$108=0,условия!$V$110=0),0,FX99/условия!$V$108/20/условия!$V$110))+1)</f>
        <v>0</v>
      </c>
      <c r="FY108" s="40">
        <f>IF(FY$7="",0,INT(IF(OR(условия!$V$108=0,условия!$V$110=0),0,FY99/условия!$V$108/20/условия!$V$110))+1)</f>
        <v>0</v>
      </c>
      <c r="FZ108" s="40">
        <f>IF(FZ$7="",0,INT(IF(OR(условия!$V$108=0,условия!$V$110=0),0,FZ99/условия!$V$108/20/условия!$V$110))+1)</f>
        <v>0</v>
      </c>
      <c r="GA108" s="40">
        <f>IF(GA$7="",0,INT(IF(OR(условия!$V$108=0,условия!$V$110=0),0,GA99/условия!$V$108/20/условия!$V$110))+1)</f>
        <v>0</v>
      </c>
      <c r="GB108" s="40">
        <f>IF(GB$7="",0,INT(IF(OR(условия!$V$108=0,условия!$V$110=0),0,GB99/условия!$V$108/20/условия!$V$110))+1)</f>
        <v>0</v>
      </c>
      <c r="GC108" s="40">
        <f>IF(GC$7="",0,INT(IF(OR(условия!$V$108=0,условия!$V$110=0),0,GC99/условия!$V$108/20/условия!$V$110))+1)</f>
        <v>0</v>
      </c>
      <c r="GD108" s="40">
        <f>IF(GD$7="",0,INT(IF(OR(условия!$V$108=0,условия!$V$110=0),0,GD99/условия!$V$108/20/условия!$V$110))+1)</f>
        <v>0</v>
      </c>
      <c r="GE108" s="40">
        <f>IF(GE$7="",0,INT(IF(OR(условия!$V$108=0,условия!$V$110=0),0,GE99/условия!$V$108/20/условия!$V$110))+1)</f>
        <v>0</v>
      </c>
      <c r="GF108" s="40">
        <f>IF(GF$7="",0,INT(IF(OR(условия!$V$108=0,условия!$V$110=0),0,GF99/условия!$V$108/20/условия!$V$110))+1)</f>
        <v>0</v>
      </c>
      <c r="GG108" s="40">
        <f>IF(GG$7="",0,INT(IF(OR(условия!$V$108=0,условия!$V$110=0),0,GG99/условия!$V$108/20/условия!$V$110))+1)</f>
        <v>0</v>
      </c>
      <c r="GH108" s="40">
        <f>IF(GH$7="",0,INT(IF(OR(условия!$V$108=0,условия!$V$110=0),0,GH99/условия!$V$108/20/условия!$V$110))+1)</f>
        <v>0</v>
      </c>
      <c r="GI108" s="40">
        <f>IF(GI$7="",0,INT(IF(OR(условия!$V$108=0,условия!$V$110=0),0,GI99/условия!$V$108/20/условия!$V$110))+1)</f>
        <v>0</v>
      </c>
      <c r="GJ108" s="40">
        <f>IF(GJ$7="",0,INT(IF(OR(условия!$V$108=0,условия!$V$110=0),0,GJ99/условия!$V$108/20/условия!$V$110))+1)</f>
        <v>0</v>
      </c>
      <c r="GK108" s="40">
        <f>IF(GK$7="",0,INT(IF(OR(условия!$V$108=0,условия!$V$110=0),0,GK99/условия!$V$108/20/условия!$V$110))+1)</f>
        <v>0</v>
      </c>
      <c r="GL108" s="40">
        <f>IF(GL$7="",0,INT(IF(OR(условия!$V$108=0,условия!$V$110=0),0,GL99/условия!$V$108/20/условия!$V$110))+1)</f>
        <v>0</v>
      </c>
      <c r="GM108" s="40">
        <f>IF(GM$7="",0,INT(IF(OR(условия!$V$108=0,условия!$V$110=0),0,GM99/условия!$V$108/20/условия!$V$110))+1)</f>
        <v>0</v>
      </c>
      <c r="GN108" s="40">
        <f>IF(GN$7="",0,INT(IF(OR(условия!$V$108=0,условия!$V$110=0),0,GN99/условия!$V$108/20/условия!$V$110))+1)</f>
        <v>0</v>
      </c>
      <c r="GO108" s="40">
        <f>IF(GO$7="",0,INT(IF(OR(условия!$V$108=0,условия!$V$110=0),0,GO99/условия!$V$108/20/условия!$V$110))+1)</f>
        <v>0</v>
      </c>
      <c r="GP108" s="40">
        <f>IF(GP$7="",0,INT(IF(OR(условия!$V$108=0,условия!$V$110=0),0,GP99/условия!$V$108/20/условия!$V$110))+1)</f>
        <v>0</v>
      </c>
      <c r="GQ108" s="40">
        <f>IF(GQ$7="",0,INT(IF(OR(условия!$V$108=0,условия!$V$110=0),0,GQ99/условия!$V$108/20/условия!$V$110))+1)</f>
        <v>0</v>
      </c>
      <c r="GR108" s="40">
        <f>IF(GR$7="",0,INT(IF(OR(условия!$V$108=0,условия!$V$110=0),0,GR99/условия!$V$108/20/условия!$V$110))+1)</f>
        <v>0</v>
      </c>
      <c r="GS108" s="40">
        <f>IF(GS$7="",0,INT(IF(OR(условия!$V$108=0,условия!$V$110=0),0,GS99/условия!$V$108/20/условия!$V$110))+1)</f>
        <v>0</v>
      </c>
      <c r="GT108" s="40">
        <f>IF(GT$7="",0,INT(IF(OR(условия!$V$108=0,условия!$V$110=0),0,GT99/условия!$V$108/20/условия!$V$110))+1)</f>
        <v>0</v>
      </c>
      <c r="GU108" s="40">
        <f>IF(GU$7="",0,INT(IF(OR(условия!$V$108=0,условия!$V$110=0),0,GU99/условия!$V$108/20/условия!$V$110))+1)</f>
        <v>0</v>
      </c>
      <c r="GV108" s="40">
        <f>IF(GV$7="",0,INT(IF(OR(условия!$V$108=0,условия!$V$110=0),0,GV99/условия!$V$108/20/условия!$V$110))+1)</f>
        <v>0</v>
      </c>
      <c r="GW108" s="40">
        <f>IF(GW$7="",0,INT(IF(OR(условия!$V$108=0,условия!$V$110=0),0,GW99/условия!$V$108/20/условия!$V$110))+1)</f>
        <v>0</v>
      </c>
      <c r="GX108" s="40">
        <f>IF(GX$7="",0,INT(IF(OR(условия!$V$108=0,условия!$V$110=0),0,GX99/условия!$V$108/20/условия!$V$110))+1)</f>
        <v>0</v>
      </c>
      <c r="GY108" s="40">
        <f>IF(GY$7="",0,INT(IF(OR(условия!$V$108=0,условия!$V$110=0),0,GY99/условия!$V$108/20/условия!$V$110))+1)</f>
        <v>0</v>
      </c>
      <c r="GZ108" s="40">
        <f>IF(GZ$7="",0,INT(IF(OR(условия!$V$108=0,условия!$V$110=0),0,GZ99/условия!$V$108/20/условия!$V$110))+1)</f>
        <v>0</v>
      </c>
      <c r="HA108" s="40">
        <f>IF(HA$7="",0,INT(IF(OR(условия!$V$108=0,условия!$V$110=0),0,HA99/условия!$V$108/20/условия!$V$110))+1)</f>
        <v>0</v>
      </c>
      <c r="HB108" s="40">
        <f>IF(HB$7="",0,INT(IF(OR(условия!$V$108=0,условия!$V$110=0),0,HB99/условия!$V$108/20/условия!$V$110))+1)</f>
        <v>0</v>
      </c>
      <c r="HC108" s="40">
        <f>IF(HC$7="",0,INT(IF(OR(условия!$V$108=0,условия!$V$110=0),0,HC99/условия!$V$108/20/условия!$V$110))+1)</f>
        <v>0</v>
      </c>
      <c r="HD108" s="40">
        <f>IF(HD$7="",0,INT(IF(OR(условия!$V$108=0,условия!$V$110=0),0,HD99/условия!$V$108/20/условия!$V$110))+1)</f>
        <v>0</v>
      </c>
      <c r="HE108" s="40">
        <f>IF(HE$7="",0,INT(IF(OR(условия!$V$108=0,условия!$V$110=0),0,HE99/условия!$V$108/20/условия!$V$110))+1)</f>
        <v>0</v>
      </c>
      <c r="HF108" s="40">
        <f>IF(HF$7="",0,INT(IF(OR(условия!$V$108=0,условия!$V$110=0),0,HF99/условия!$V$108/20/условия!$V$110))+1)</f>
        <v>0</v>
      </c>
      <c r="HG108" s="40">
        <f>IF(HG$7="",0,INT(IF(OR(условия!$V$108=0,условия!$V$110=0),0,HG99/условия!$V$108/20/условия!$V$110))+1)</f>
        <v>0</v>
      </c>
      <c r="HH108" s="40">
        <f>IF(HH$7="",0,INT(IF(OR(условия!$V$108=0,условия!$V$110=0),0,HH99/условия!$V$108/20/условия!$V$110))+1)</f>
        <v>0</v>
      </c>
      <c r="HI108" s="40">
        <f>IF(HI$7="",0,INT(IF(OR(условия!$V$108=0,условия!$V$110=0),0,HI99/условия!$V$108/20/условия!$V$110))+1)</f>
        <v>0</v>
      </c>
      <c r="HJ108" s="40">
        <f>IF(HJ$7="",0,INT(IF(OR(условия!$V$108=0,условия!$V$110=0),0,HJ99/условия!$V$108/20/условия!$V$110))+1)</f>
        <v>0</v>
      </c>
      <c r="HK108" s="40">
        <f>IF(HK$7="",0,INT(IF(OR(условия!$V$108=0,условия!$V$110=0),0,HK99/условия!$V$108/20/условия!$V$110))+1)</f>
        <v>0</v>
      </c>
      <c r="HL108" s="40">
        <f>IF(HL$7="",0,INT(IF(OR(условия!$V$108=0,условия!$V$110=0),0,HL99/условия!$V$108/20/условия!$V$110))+1)</f>
        <v>0</v>
      </c>
      <c r="HM108" s="40">
        <f>IF(HM$7="",0,INT(IF(OR(условия!$V$108=0,условия!$V$110=0),0,HM99/условия!$V$108/20/условия!$V$110))+1)</f>
        <v>0</v>
      </c>
      <c r="HN108" s="40">
        <f>IF(HN$7="",0,INT(IF(OR(условия!$V$108=0,условия!$V$110=0),0,HN99/условия!$V$108/20/условия!$V$110))+1)</f>
        <v>0</v>
      </c>
      <c r="HO108" s="40">
        <f>IF(HO$7="",0,INT(IF(OR(условия!$V$108=0,условия!$V$110=0),0,HO99/условия!$V$108/20/условия!$V$110))+1)</f>
        <v>0</v>
      </c>
      <c r="HP108" s="40">
        <f>IF(HP$7="",0,INT(IF(OR(условия!$V$108=0,условия!$V$110=0),0,HP99/условия!$V$108/20/условия!$V$110))+1)</f>
        <v>0</v>
      </c>
      <c r="HQ108" s="40">
        <f>IF(HQ$7="",0,INT(IF(OR(условия!$V$108=0,условия!$V$110=0),0,HQ99/условия!$V$108/20/условия!$V$110))+1)</f>
        <v>0</v>
      </c>
      <c r="HR108" s="40">
        <f>IF(HR$7="",0,INT(IF(OR(условия!$V$108=0,условия!$V$110=0),0,HR99/условия!$V$108/20/условия!$V$110))+1)</f>
        <v>0</v>
      </c>
      <c r="HS108" s="40">
        <f>IF(HS$7="",0,INT(IF(OR(условия!$V$108=0,условия!$V$110=0),0,HS99/условия!$V$108/20/условия!$V$110))+1)</f>
        <v>0</v>
      </c>
      <c r="HT108" s="40">
        <f>IF(HT$7="",0,INT(IF(OR(условия!$V$108=0,условия!$V$110=0),0,HT99/условия!$V$108/20/условия!$V$110))+1)</f>
        <v>0</v>
      </c>
      <c r="HU108" s="40">
        <f>IF(HU$7="",0,INT(IF(OR(условия!$V$108=0,условия!$V$110=0),0,HU99/условия!$V$108/20/условия!$V$110))+1)</f>
        <v>0</v>
      </c>
      <c r="HV108" s="40">
        <f>IF(HV$7="",0,INT(IF(OR(условия!$V$108=0,условия!$V$110=0),0,HV99/условия!$V$108/20/условия!$V$110))+1)</f>
        <v>0</v>
      </c>
      <c r="HW108" s="40">
        <f>IF(HW$7="",0,INT(IF(OR(условия!$V$108=0,условия!$V$110=0),0,HW99/условия!$V$108/20/условия!$V$110))+1)</f>
        <v>0</v>
      </c>
      <c r="HX108" s="40">
        <f>IF(HX$7="",0,INT(IF(OR(условия!$V$108=0,условия!$V$110=0),0,HX99/условия!$V$108/20/условия!$V$110))+1)</f>
        <v>0</v>
      </c>
      <c r="HY108" s="40">
        <f>IF(HY$7="",0,INT(IF(OR(условия!$V$108=0,условия!$V$110=0),0,HY99/условия!$V$108/20/условия!$V$110))+1)</f>
        <v>0</v>
      </c>
      <c r="HZ108" s="40">
        <f>IF(HZ$7="",0,INT(IF(OR(условия!$V$108=0,условия!$V$110=0),0,HZ99/условия!$V$108/20/условия!$V$110))+1)</f>
        <v>0</v>
      </c>
      <c r="IA108" s="40">
        <f>IF(IA$7="",0,INT(IF(OR(условия!$V$108=0,условия!$V$110=0),0,IA99/условия!$V$108/20/условия!$V$110))+1)</f>
        <v>0</v>
      </c>
      <c r="IB108" s="40">
        <f>IF(IB$7="",0,INT(IF(OR(условия!$V$108=0,условия!$V$110=0),0,IB99/условия!$V$108/20/условия!$V$110))+1)</f>
        <v>0</v>
      </c>
      <c r="IC108" s="40">
        <f>IF(IC$7="",0,INT(IF(OR(условия!$V$108=0,условия!$V$110=0),0,IC99/условия!$V$108/20/условия!$V$110))+1)</f>
        <v>0</v>
      </c>
      <c r="ID108" s="40">
        <f>IF(ID$7="",0,INT(IF(OR(условия!$V$108=0,условия!$V$110=0),0,ID99/условия!$V$108/20/условия!$V$110))+1)</f>
        <v>0</v>
      </c>
      <c r="IE108" s="40">
        <f>IF(IE$7="",0,INT(IF(OR(условия!$V$108=0,условия!$V$110=0),0,IE99/условия!$V$108/20/условия!$V$110))+1)</f>
        <v>0</v>
      </c>
      <c r="IF108" s="40">
        <f>IF(IF$7="",0,INT(IF(OR(условия!$V$108=0,условия!$V$110=0),0,IF99/условия!$V$108/20/условия!$V$110))+1)</f>
        <v>0</v>
      </c>
      <c r="IG108" s="40">
        <f>IF(IG$7="",0,INT(IF(OR(условия!$V$108=0,условия!$V$110=0),0,IG99/условия!$V$108/20/условия!$V$110))+1)</f>
        <v>0</v>
      </c>
      <c r="IH108" s="40">
        <f>IF(IH$7="",0,INT(IF(OR(условия!$V$108=0,условия!$V$110=0),0,IH99/условия!$V$108/20/условия!$V$110))+1)</f>
        <v>0</v>
      </c>
      <c r="II108" s="40">
        <f>IF(II$7="",0,INT(IF(OR(условия!$V$108=0,условия!$V$110=0),0,II99/условия!$V$108/20/условия!$V$110))+1)</f>
        <v>0</v>
      </c>
      <c r="IJ108" s="40">
        <f>IF(IJ$7="",0,INT(IF(OR(условия!$V$108=0,условия!$V$110=0),0,IJ99/условия!$V$108/20/условия!$V$110))+1)</f>
        <v>0</v>
      </c>
      <c r="IK108" s="40">
        <f>IF(IK$7="",0,INT(IF(OR(условия!$V$108=0,условия!$V$110=0),0,IK99/условия!$V$108/20/условия!$V$110))+1)</f>
        <v>0</v>
      </c>
      <c r="IL108" s="40">
        <f>IF(IL$7="",0,INT(IF(OR(условия!$V$108=0,условия!$V$110=0),0,IL99/условия!$V$108/20/условия!$V$110))+1)</f>
        <v>0</v>
      </c>
      <c r="IM108" s="40">
        <f>IF(IM$7="",0,INT(IF(OR(условия!$V$108=0,условия!$V$110=0),0,IM99/условия!$V$108/20/условия!$V$110))+1)</f>
        <v>0</v>
      </c>
      <c r="IN108" s="40">
        <f>IF(IN$7="",0,INT(IF(OR(условия!$V$108=0,условия!$V$110=0),0,IN99/условия!$V$108/20/условия!$V$110))+1)</f>
        <v>0</v>
      </c>
      <c r="IO108" s="40">
        <f>IF(IO$7="",0,INT(IF(OR(условия!$V$108=0,условия!$V$110=0),0,IO99/условия!$V$108/20/условия!$V$110))+1)</f>
        <v>0</v>
      </c>
      <c r="IP108" s="40">
        <f>IF(IP$7="",0,INT(IF(OR(условия!$V$108=0,условия!$V$110=0),0,IP99/условия!$V$108/20/условия!$V$110))+1)</f>
        <v>0</v>
      </c>
      <c r="IQ108" s="40">
        <f>IF(IQ$7="",0,INT(IF(OR(условия!$V$108=0,условия!$V$110=0),0,IQ99/условия!$V$108/20/условия!$V$110))+1)</f>
        <v>0</v>
      </c>
      <c r="IR108" s="40">
        <f>IF(IR$7="",0,INT(IF(OR(условия!$V$108=0,условия!$V$110=0),0,IR99/условия!$V$108/20/условия!$V$110))+1)</f>
        <v>0</v>
      </c>
      <c r="IS108" s="40">
        <f>IF(IS$7="",0,INT(IF(OR(условия!$V$108=0,условия!$V$110=0),0,IS99/условия!$V$108/20/условия!$V$110))+1)</f>
        <v>0</v>
      </c>
      <c r="IT108" s="40">
        <f>IF(IT$7="",0,INT(IF(OR(условия!$V$108=0,условия!$V$110=0),0,IT99/условия!$V$108/20/условия!$V$110))+1)</f>
        <v>0</v>
      </c>
      <c r="IU108" s="40">
        <f>IF(IU$7="",0,INT(IF(OR(условия!$V$108=0,условия!$V$110=0),0,IU99/условия!$V$108/20/условия!$V$110))+1)</f>
        <v>0</v>
      </c>
      <c r="IV108" s="40">
        <f>IF(IV$7="",0,INT(IF(OR(условия!$V$108=0,условия!$V$110=0),0,IV99/условия!$V$108/20/условия!$V$110))+1)</f>
        <v>0</v>
      </c>
      <c r="IW108" s="40">
        <f>IF(IW$7="",0,INT(IF(OR(условия!$V$108=0,условия!$V$110=0),0,IW99/условия!$V$108/20/условия!$V$110))+1)</f>
        <v>0</v>
      </c>
      <c r="IX108" s="40">
        <f>IF(IX$7="",0,INT(IF(OR(условия!$V$108=0,условия!$V$110=0),0,IX99/условия!$V$108/20/условия!$V$110))+1)</f>
        <v>0</v>
      </c>
      <c r="IY108" s="40">
        <f>IF(IY$7="",0,INT(IF(OR(условия!$V$108=0,условия!$V$110=0),0,IY99/условия!$V$108/20/условия!$V$110))+1)</f>
        <v>0</v>
      </c>
      <c r="IZ108" s="40">
        <f>IF(IZ$7="",0,INT(IF(OR(условия!$V$108=0,условия!$V$110=0),0,IZ99/условия!$V$108/20/условия!$V$110))+1)</f>
        <v>0</v>
      </c>
      <c r="JA108" s="40">
        <f>IF(JA$7="",0,INT(IF(OR(условия!$V$108=0,условия!$V$110=0),0,JA99/условия!$V$108/20/условия!$V$110))+1)</f>
        <v>0</v>
      </c>
      <c r="JB108" s="40">
        <f>IF(JB$7="",0,INT(IF(OR(условия!$V$108=0,условия!$V$110=0),0,JB99/условия!$V$108/20/условия!$V$110))+1)</f>
        <v>0</v>
      </c>
      <c r="JC108" s="40">
        <f>IF(JC$7="",0,INT(IF(OR(условия!$V$108=0,условия!$V$110=0),0,JC99/условия!$V$108/20/условия!$V$110))+1)</f>
        <v>0</v>
      </c>
      <c r="JD108" s="40">
        <f>IF(JD$7="",0,INT(IF(OR(условия!$V$108=0,условия!$V$110=0),0,JD99/условия!$V$108/20/условия!$V$110))+1)</f>
        <v>0</v>
      </c>
      <c r="JE108" s="40">
        <f>IF(JE$7="",0,INT(IF(OR(условия!$V$108=0,условия!$V$110=0),0,JE99/условия!$V$108/20/условия!$V$110))+1)</f>
        <v>0</v>
      </c>
      <c r="JF108" s="40">
        <f>IF(JF$7="",0,INT(IF(OR(условия!$V$108=0,условия!$V$110=0),0,JF99/условия!$V$108/20/условия!$V$110))+1)</f>
        <v>0</v>
      </c>
      <c r="JG108" s="40">
        <f>IF(JG$7="",0,INT(IF(OR(условия!$V$108=0,условия!$V$110=0),0,JG99/условия!$V$108/20/условия!$V$110))+1)</f>
        <v>0</v>
      </c>
      <c r="JH108" s="40">
        <f>IF(JH$7="",0,INT(IF(OR(условия!$V$108=0,условия!$V$110=0),0,JH99/условия!$V$108/20/условия!$V$110))+1)</f>
        <v>0</v>
      </c>
      <c r="JI108" s="40">
        <f>IF(JI$7="",0,INT(IF(OR(условия!$V$108=0,условия!$V$110=0),0,JI99/условия!$V$108/20/условия!$V$110))+1)</f>
        <v>0</v>
      </c>
      <c r="JJ108" s="40">
        <f>IF(JJ$7="",0,INT(IF(OR(условия!$V$108=0,условия!$V$110=0),0,JJ99/условия!$V$108/20/условия!$V$110))+1)</f>
        <v>0</v>
      </c>
      <c r="JK108" s="40">
        <f>IF(JK$7="",0,INT(IF(OR(условия!$V$108=0,условия!$V$110=0),0,JK99/условия!$V$108/20/условия!$V$110))+1)</f>
        <v>0</v>
      </c>
      <c r="JL108" s="40">
        <f>IF(JL$7="",0,INT(IF(OR(условия!$V$108=0,условия!$V$110=0),0,JL99/условия!$V$108/20/условия!$V$110))+1)</f>
        <v>0</v>
      </c>
      <c r="JM108" s="40">
        <f>IF(JM$7="",0,INT(IF(OR(условия!$V$108=0,условия!$V$110=0),0,JM99/условия!$V$108/20/условия!$V$110))+1)</f>
        <v>0</v>
      </c>
      <c r="JN108" s="40">
        <f>IF(JN$7="",0,INT(IF(OR(условия!$V$108=0,условия!$V$110=0),0,JN99/условия!$V$108/20/условия!$V$110))+1)</f>
        <v>0</v>
      </c>
      <c r="JO108" s="40">
        <f>IF(JO$7="",0,INT(IF(OR(условия!$V$108=0,условия!$V$110=0),0,JO99/условия!$V$108/20/условия!$V$110))+1)</f>
        <v>0</v>
      </c>
      <c r="JP108" s="40">
        <f>IF(JP$7="",0,INT(IF(OR(условия!$V$108=0,условия!$V$110=0),0,JP99/условия!$V$108/20/условия!$V$110))+1)</f>
        <v>0</v>
      </c>
      <c r="JQ108" s="40">
        <f>IF(JQ$7="",0,INT(IF(OR(условия!$V$108=0,условия!$V$110=0),0,JQ99/условия!$V$108/20/условия!$V$110))+1)</f>
        <v>0</v>
      </c>
      <c r="JR108" s="40">
        <f>IF(JR$7="",0,INT(IF(OR(условия!$V$108=0,условия!$V$110=0),0,JR99/условия!$V$108/20/условия!$V$110))+1)</f>
        <v>0</v>
      </c>
      <c r="JS108" s="40">
        <f>IF(JS$7="",0,INT(IF(OR(условия!$V$108=0,условия!$V$110=0),0,JS99/условия!$V$108/20/условия!$V$110))+1)</f>
        <v>0</v>
      </c>
      <c r="JT108" s="40">
        <f>IF(JT$7="",0,INT(IF(OR(условия!$V$108=0,условия!$V$110=0),0,JT99/условия!$V$108/20/условия!$V$110))+1)</f>
        <v>0</v>
      </c>
      <c r="JU108" s="40">
        <f>IF(JU$7="",0,INT(IF(OR(условия!$V$108=0,условия!$V$110=0),0,JU99/условия!$V$108/20/условия!$V$110))+1)</f>
        <v>0</v>
      </c>
      <c r="JV108" s="40">
        <f>IF(JV$7="",0,INT(IF(OR(условия!$V$108=0,условия!$V$110=0),0,JV99/условия!$V$108/20/условия!$V$110))+1)</f>
        <v>0</v>
      </c>
      <c r="JW108" s="40">
        <f>IF(JW$7="",0,INT(IF(OR(условия!$V$108=0,условия!$V$110=0),0,JW99/условия!$V$108/20/условия!$V$110))+1)</f>
        <v>0</v>
      </c>
      <c r="JX108" s="40">
        <f>IF(JX$7="",0,INT(IF(OR(условия!$V$108=0,условия!$V$110=0),0,JX99/условия!$V$108/20/условия!$V$110))+1)</f>
        <v>0</v>
      </c>
      <c r="JY108" s="40">
        <f>IF(JY$7="",0,INT(IF(OR(условия!$V$108=0,условия!$V$110=0),0,JY99/условия!$V$108/20/условия!$V$110))+1)</f>
        <v>0</v>
      </c>
      <c r="JZ108" s="40">
        <f>IF(JZ$7="",0,INT(IF(OR(условия!$V$108=0,условия!$V$110=0),0,JZ99/условия!$V$108/20/условия!$V$110))+1)</f>
        <v>0</v>
      </c>
      <c r="KA108" s="40">
        <f>IF(KA$7="",0,INT(IF(OR(условия!$V$108=0,условия!$V$110=0),0,KA99/условия!$V$108/20/условия!$V$110))+1)</f>
        <v>0</v>
      </c>
      <c r="KB108" s="40">
        <f>IF(KB$7="",0,INT(IF(OR(условия!$V$108=0,условия!$V$110=0),0,KB99/условия!$V$108/20/условия!$V$110))+1)</f>
        <v>0</v>
      </c>
      <c r="KC108" s="40">
        <f>IF(KC$7="",0,INT(IF(OR(условия!$V$108=0,условия!$V$110=0),0,KC99/условия!$V$108/20/условия!$V$110))+1)</f>
        <v>0</v>
      </c>
      <c r="KD108" s="40">
        <f>IF(KD$7="",0,INT(IF(OR(условия!$V$108=0,условия!$V$110=0),0,KD99/условия!$V$108/20/условия!$V$110))+1)</f>
        <v>0</v>
      </c>
      <c r="KE108" s="40">
        <f>IF(KE$7="",0,INT(IF(OR(условия!$V$108=0,условия!$V$110=0),0,KE99/условия!$V$108/20/условия!$V$110))+1)</f>
        <v>0</v>
      </c>
      <c r="KF108" s="40">
        <f>IF(KF$7="",0,INT(IF(OR(условия!$V$108=0,условия!$V$110=0),0,KF99/условия!$V$108/20/условия!$V$110))+1)</f>
        <v>0</v>
      </c>
      <c r="KG108" s="40">
        <f>IF(KG$7="",0,INT(IF(OR(условия!$V$108=0,условия!$V$110=0),0,KG99/условия!$V$108/20/условия!$V$110))+1)</f>
        <v>0</v>
      </c>
      <c r="KH108" s="40">
        <f>IF(KH$7="",0,INT(IF(OR(условия!$V$108=0,условия!$V$110=0),0,KH99/условия!$V$108/20/условия!$V$110))+1)</f>
        <v>0</v>
      </c>
      <c r="KI108" s="40">
        <f>IF(KI$7="",0,INT(IF(OR(условия!$V$108=0,условия!$V$110=0),0,KI99/условия!$V$108/20/условия!$V$110))+1)</f>
        <v>0</v>
      </c>
      <c r="KJ108" s="40">
        <f>IF(KJ$7="",0,INT(IF(OR(условия!$V$108=0,условия!$V$110=0),0,KJ99/условия!$V$108/20/условия!$V$110))+1)</f>
        <v>0</v>
      </c>
      <c r="KK108" s="40">
        <f>IF(KK$7="",0,INT(IF(OR(условия!$V$108=0,условия!$V$110=0),0,KK99/условия!$V$108/20/условия!$V$110))+1)</f>
        <v>0</v>
      </c>
      <c r="KL108" s="40">
        <f>IF(KL$7="",0,INT(IF(OR(условия!$V$108=0,условия!$V$110=0),0,KL99/условия!$V$108/20/условия!$V$110))+1)</f>
        <v>0</v>
      </c>
      <c r="KM108" s="40">
        <f>IF(KM$7="",0,INT(IF(OR(условия!$V$108=0,условия!$V$110=0),0,KM99/условия!$V$108/20/условия!$V$110))+1)</f>
        <v>0</v>
      </c>
      <c r="KN108" s="40">
        <f>IF(KN$7="",0,INT(IF(OR(условия!$V$108=0,условия!$V$110=0),0,KN99/условия!$V$108/20/условия!$V$110))+1)</f>
        <v>0</v>
      </c>
      <c r="KO108" s="40">
        <f>IF(KO$7="",0,INT(IF(OR(условия!$V$108=0,условия!$V$110=0),0,KO99/условия!$V$108/20/условия!$V$110))+1)</f>
        <v>0</v>
      </c>
      <c r="KP108" s="40">
        <f>IF(KP$7="",0,INT(IF(OR(условия!$V$108=0,условия!$V$110=0),0,KP99/условия!$V$108/20/условия!$V$110))+1)</f>
        <v>0</v>
      </c>
      <c r="KQ108" s="40">
        <f>IF(KQ$7="",0,INT(IF(OR(условия!$V$108=0,условия!$V$110=0),0,KQ99/условия!$V$108/20/условия!$V$110))+1)</f>
        <v>0</v>
      </c>
      <c r="KR108" s="40">
        <f>IF(KR$7="",0,INT(IF(OR(условия!$V$108=0,условия!$V$110=0),0,KR99/условия!$V$108/20/условия!$V$110))+1)</f>
        <v>0</v>
      </c>
      <c r="KS108" s="40">
        <f>IF(KS$7="",0,INT(IF(OR(условия!$V$108=0,условия!$V$110=0),0,KS99/условия!$V$108/20/условия!$V$110))+1)</f>
        <v>0</v>
      </c>
      <c r="KT108" s="40">
        <f>IF(KT$7="",0,INT(IF(OR(условия!$V$108=0,условия!$V$110=0),0,KT99/условия!$V$108/20/условия!$V$110))+1)</f>
        <v>0</v>
      </c>
      <c r="KU108" s="40">
        <f>IF(KU$7="",0,INT(IF(OR(условия!$V$108=0,условия!$V$110=0),0,KU99/условия!$V$108/20/условия!$V$110))+1)</f>
        <v>0</v>
      </c>
      <c r="KV108" s="40">
        <f>IF(KV$7="",0,INT(IF(OR(условия!$V$108=0,условия!$V$110=0),0,KV99/условия!$V$108/20/условия!$V$110))+1)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справочники!M13</f>
        <v>маркетологи</v>
      </c>
      <c r="F109" s="1"/>
      <c r="G109" s="1"/>
      <c r="H109" s="11" t="str">
        <f t="shared" si="88"/>
        <v>чел</v>
      </c>
      <c r="I109" s="1"/>
      <c r="J109" s="1"/>
      <c r="K109" s="1"/>
      <c r="L109" s="1"/>
      <c r="M109" s="5"/>
      <c r="N109" s="40"/>
      <c r="O109" s="19"/>
      <c r="P109" s="1"/>
      <c r="Q109" s="1"/>
      <c r="R109" s="52"/>
      <c r="S109" s="1"/>
      <c r="T109" s="5" t="s">
        <v>0</v>
      </c>
      <c r="U109" s="40">
        <v>3</v>
      </c>
      <c r="V109" s="40">
        <f t="shared" ref="V109:CG112" si="89">U109</f>
        <v>3</v>
      </c>
      <c r="W109" s="40">
        <f t="shared" si="89"/>
        <v>3</v>
      </c>
      <c r="X109" s="40">
        <f t="shared" si="89"/>
        <v>3</v>
      </c>
      <c r="Y109" s="40">
        <f t="shared" si="89"/>
        <v>3</v>
      </c>
      <c r="Z109" s="40">
        <f t="shared" si="89"/>
        <v>3</v>
      </c>
      <c r="AA109" s="40">
        <f t="shared" si="89"/>
        <v>3</v>
      </c>
      <c r="AB109" s="40">
        <f t="shared" si="89"/>
        <v>3</v>
      </c>
      <c r="AC109" s="40">
        <f t="shared" si="89"/>
        <v>3</v>
      </c>
      <c r="AD109" s="40">
        <f t="shared" si="89"/>
        <v>3</v>
      </c>
      <c r="AE109" s="40">
        <f t="shared" si="89"/>
        <v>3</v>
      </c>
      <c r="AF109" s="40">
        <f t="shared" si="89"/>
        <v>3</v>
      </c>
      <c r="AG109" s="40">
        <f t="shared" si="89"/>
        <v>3</v>
      </c>
      <c r="AH109" s="40">
        <f t="shared" si="89"/>
        <v>3</v>
      </c>
      <c r="AI109" s="40">
        <f t="shared" si="89"/>
        <v>3</v>
      </c>
      <c r="AJ109" s="40">
        <f t="shared" si="89"/>
        <v>3</v>
      </c>
      <c r="AK109" s="40">
        <f t="shared" si="89"/>
        <v>3</v>
      </c>
      <c r="AL109" s="40">
        <f t="shared" si="89"/>
        <v>3</v>
      </c>
      <c r="AM109" s="40">
        <f t="shared" si="89"/>
        <v>3</v>
      </c>
      <c r="AN109" s="40">
        <f t="shared" si="89"/>
        <v>3</v>
      </c>
      <c r="AO109" s="40">
        <f t="shared" si="89"/>
        <v>3</v>
      </c>
      <c r="AP109" s="40">
        <f t="shared" si="89"/>
        <v>3</v>
      </c>
      <c r="AQ109" s="40">
        <f t="shared" si="89"/>
        <v>3</v>
      </c>
      <c r="AR109" s="40">
        <f t="shared" si="89"/>
        <v>3</v>
      </c>
      <c r="AS109" s="40">
        <f t="shared" si="89"/>
        <v>3</v>
      </c>
      <c r="AT109" s="40">
        <f t="shared" si="89"/>
        <v>3</v>
      </c>
      <c r="AU109" s="40">
        <f t="shared" si="89"/>
        <v>3</v>
      </c>
      <c r="AV109" s="40">
        <f t="shared" si="89"/>
        <v>3</v>
      </c>
      <c r="AW109" s="40">
        <f t="shared" si="89"/>
        <v>3</v>
      </c>
      <c r="AX109" s="40">
        <f t="shared" si="89"/>
        <v>3</v>
      </c>
      <c r="AY109" s="40">
        <f t="shared" si="89"/>
        <v>3</v>
      </c>
      <c r="AZ109" s="40">
        <f t="shared" si="89"/>
        <v>3</v>
      </c>
      <c r="BA109" s="40">
        <f t="shared" si="89"/>
        <v>3</v>
      </c>
      <c r="BB109" s="40">
        <f t="shared" si="89"/>
        <v>3</v>
      </c>
      <c r="BC109" s="40">
        <f t="shared" si="89"/>
        <v>3</v>
      </c>
      <c r="BD109" s="40">
        <f t="shared" si="89"/>
        <v>3</v>
      </c>
      <c r="BE109" s="40">
        <f t="shared" si="89"/>
        <v>3</v>
      </c>
      <c r="BF109" s="40">
        <f t="shared" si="89"/>
        <v>3</v>
      </c>
      <c r="BG109" s="40">
        <f t="shared" si="89"/>
        <v>3</v>
      </c>
      <c r="BH109" s="40">
        <f t="shared" si="89"/>
        <v>3</v>
      </c>
      <c r="BI109" s="40">
        <f t="shared" si="89"/>
        <v>3</v>
      </c>
      <c r="BJ109" s="40">
        <f t="shared" si="89"/>
        <v>3</v>
      </c>
      <c r="BK109" s="40">
        <f t="shared" si="89"/>
        <v>3</v>
      </c>
      <c r="BL109" s="40">
        <f t="shared" si="89"/>
        <v>3</v>
      </c>
      <c r="BM109" s="40">
        <f t="shared" si="89"/>
        <v>3</v>
      </c>
      <c r="BN109" s="40">
        <f t="shared" si="89"/>
        <v>3</v>
      </c>
      <c r="BO109" s="40">
        <f t="shared" si="89"/>
        <v>3</v>
      </c>
      <c r="BP109" s="40">
        <f t="shared" si="89"/>
        <v>3</v>
      </c>
      <c r="BQ109" s="40">
        <f t="shared" si="89"/>
        <v>3</v>
      </c>
      <c r="BR109" s="40">
        <f t="shared" si="89"/>
        <v>3</v>
      </c>
      <c r="BS109" s="40">
        <f t="shared" si="89"/>
        <v>3</v>
      </c>
      <c r="BT109" s="40">
        <f t="shared" si="89"/>
        <v>3</v>
      </c>
      <c r="BU109" s="40">
        <f t="shared" si="89"/>
        <v>3</v>
      </c>
      <c r="BV109" s="40">
        <f t="shared" si="89"/>
        <v>3</v>
      </c>
      <c r="BW109" s="40">
        <f t="shared" si="89"/>
        <v>3</v>
      </c>
      <c r="BX109" s="40">
        <f t="shared" si="89"/>
        <v>3</v>
      </c>
      <c r="BY109" s="40">
        <f t="shared" si="89"/>
        <v>3</v>
      </c>
      <c r="BZ109" s="40">
        <f t="shared" si="89"/>
        <v>3</v>
      </c>
      <c r="CA109" s="40">
        <f t="shared" si="89"/>
        <v>3</v>
      </c>
      <c r="CB109" s="40">
        <f t="shared" si="89"/>
        <v>3</v>
      </c>
      <c r="CC109" s="40">
        <f t="shared" si="89"/>
        <v>3</v>
      </c>
      <c r="CD109" s="40">
        <f t="shared" si="89"/>
        <v>3</v>
      </c>
      <c r="CE109" s="40">
        <f t="shared" si="89"/>
        <v>3</v>
      </c>
      <c r="CF109" s="40">
        <f t="shared" si="89"/>
        <v>3</v>
      </c>
      <c r="CG109" s="40">
        <f t="shared" si="89"/>
        <v>3</v>
      </c>
      <c r="CH109" s="40">
        <f t="shared" ref="CH109:ES112" si="90">CG109</f>
        <v>3</v>
      </c>
      <c r="CI109" s="40">
        <f t="shared" si="90"/>
        <v>3</v>
      </c>
      <c r="CJ109" s="40">
        <f t="shared" si="90"/>
        <v>3</v>
      </c>
      <c r="CK109" s="40">
        <f t="shared" si="90"/>
        <v>3</v>
      </c>
      <c r="CL109" s="40">
        <f t="shared" si="90"/>
        <v>3</v>
      </c>
      <c r="CM109" s="40">
        <f t="shared" si="90"/>
        <v>3</v>
      </c>
      <c r="CN109" s="40">
        <f t="shared" si="90"/>
        <v>3</v>
      </c>
      <c r="CO109" s="40">
        <f t="shared" si="90"/>
        <v>3</v>
      </c>
      <c r="CP109" s="40">
        <f t="shared" si="90"/>
        <v>3</v>
      </c>
      <c r="CQ109" s="40">
        <f t="shared" si="90"/>
        <v>3</v>
      </c>
      <c r="CR109" s="40">
        <f t="shared" si="90"/>
        <v>3</v>
      </c>
      <c r="CS109" s="40">
        <f t="shared" si="90"/>
        <v>3</v>
      </c>
      <c r="CT109" s="40">
        <f t="shared" si="90"/>
        <v>3</v>
      </c>
      <c r="CU109" s="40">
        <f t="shared" si="90"/>
        <v>3</v>
      </c>
      <c r="CV109" s="40">
        <f t="shared" si="90"/>
        <v>3</v>
      </c>
      <c r="CW109" s="40">
        <f t="shared" si="90"/>
        <v>3</v>
      </c>
      <c r="CX109" s="40">
        <f t="shared" si="90"/>
        <v>3</v>
      </c>
      <c r="CY109" s="40">
        <f t="shared" si="90"/>
        <v>3</v>
      </c>
      <c r="CZ109" s="40">
        <f t="shared" si="90"/>
        <v>3</v>
      </c>
      <c r="DA109" s="40">
        <f t="shared" si="90"/>
        <v>3</v>
      </c>
      <c r="DB109" s="40">
        <f t="shared" si="90"/>
        <v>3</v>
      </c>
      <c r="DC109" s="40">
        <f t="shared" si="90"/>
        <v>3</v>
      </c>
      <c r="DD109" s="40">
        <f t="shared" si="90"/>
        <v>3</v>
      </c>
      <c r="DE109" s="40">
        <f t="shared" si="90"/>
        <v>3</v>
      </c>
      <c r="DF109" s="40">
        <f t="shared" si="90"/>
        <v>3</v>
      </c>
      <c r="DG109" s="40">
        <f t="shared" si="90"/>
        <v>3</v>
      </c>
      <c r="DH109" s="40">
        <f t="shared" si="90"/>
        <v>3</v>
      </c>
      <c r="DI109" s="40">
        <f t="shared" si="90"/>
        <v>3</v>
      </c>
      <c r="DJ109" s="40">
        <f t="shared" si="90"/>
        <v>3</v>
      </c>
      <c r="DK109" s="40">
        <f t="shared" si="90"/>
        <v>3</v>
      </c>
      <c r="DL109" s="40">
        <f t="shared" si="90"/>
        <v>3</v>
      </c>
      <c r="DM109" s="40">
        <f t="shared" si="90"/>
        <v>3</v>
      </c>
      <c r="DN109" s="40">
        <f t="shared" si="90"/>
        <v>3</v>
      </c>
      <c r="DO109" s="40">
        <f t="shared" si="90"/>
        <v>3</v>
      </c>
      <c r="DP109" s="40">
        <f t="shared" si="90"/>
        <v>3</v>
      </c>
      <c r="DQ109" s="40">
        <f t="shared" si="90"/>
        <v>3</v>
      </c>
      <c r="DR109" s="40">
        <f t="shared" si="90"/>
        <v>3</v>
      </c>
      <c r="DS109" s="40">
        <f t="shared" si="90"/>
        <v>3</v>
      </c>
      <c r="DT109" s="40">
        <f t="shared" si="90"/>
        <v>3</v>
      </c>
      <c r="DU109" s="40">
        <f t="shared" si="90"/>
        <v>3</v>
      </c>
      <c r="DV109" s="40">
        <f t="shared" si="90"/>
        <v>3</v>
      </c>
      <c r="DW109" s="40">
        <f t="shared" si="90"/>
        <v>3</v>
      </c>
      <c r="DX109" s="40">
        <f t="shared" si="90"/>
        <v>3</v>
      </c>
      <c r="DY109" s="40">
        <f t="shared" si="90"/>
        <v>3</v>
      </c>
      <c r="DZ109" s="40">
        <f t="shared" si="90"/>
        <v>3</v>
      </c>
      <c r="EA109" s="40">
        <f t="shared" si="90"/>
        <v>3</v>
      </c>
      <c r="EB109" s="40">
        <f t="shared" si="90"/>
        <v>3</v>
      </c>
      <c r="EC109" s="40">
        <f t="shared" si="90"/>
        <v>3</v>
      </c>
      <c r="ED109" s="40">
        <f t="shared" si="90"/>
        <v>3</v>
      </c>
      <c r="EE109" s="40">
        <f t="shared" si="90"/>
        <v>3</v>
      </c>
      <c r="EF109" s="40">
        <f t="shared" si="90"/>
        <v>3</v>
      </c>
      <c r="EG109" s="40">
        <f t="shared" si="90"/>
        <v>3</v>
      </c>
      <c r="EH109" s="40">
        <f t="shared" si="90"/>
        <v>3</v>
      </c>
      <c r="EI109" s="40">
        <f t="shared" si="90"/>
        <v>3</v>
      </c>
      <c r="EJ109" s="40">
        <f t="shared" si="90"/>
        <v>3</v>
      </c>
      <c r="EK109" s="40">
        <f t="shared" si="90"/>
        <v>3</v>
      </c>
      <c r="EL109" s="40">
        <f t="shared" si="90"/>
        <v>3</v>
      </c>
      <c r="EM109" s="40">
        <f t="shared" si="90"/>
        <v>3</v>
      </c>
      <c r="EN109" s="40">
        <f t="shared" si="90"/>
        <v>3</v>
      </c>
      <c r="EO109" s="40">
        <f t="shared" si="90"/>
        <v>3</v>
      </c>
      <c r="EP109" s="40">
        <f t="shared" si="90"/>
        <v>3</v>
      </c>
      <c r="EQ109" s="40">
        <f t="shared" si="90"/>
        <v>3</v>
      </c>
      <c r="ER109" s="40">
        <f t="shared" si="90"/>
        <v>3</v>
      </c>
      <c r="ES109" s="40">
        <f t="shared" si="90"/>
        <v>3</v>
      </c>
      <c r="ET109" s="40">
        <f t="shared" ref="ET109:HE112" si="91">ES109</f>
        <v>3</v>
      </c>
      <c r="EU109" s="40">
        <f t="shared" si="91"/>
        <v>3</v>
      </c>
      <c r="EV109" s="40">
        <f t="shared" si="91"/>
        <v>3</v>
      </c>
      <c r="EW109" s="40">
        <f t="shared" si="91"/>
        <v>3</v>
      </c>
      <c r="EX109" s="40">
        <f t="shared" si="91"/>
        <v>3</v>
      </c>
      <c r="EY109" s="40">
        <f t="shared" si="91"/>
        <v>3</v>
      </c>
      <c r="EZ109" s="40">
        <f t="shared" si="91"/>
        <v>3</v>
      </c>
      <c r="FA109" s="40">
        <f t="shared" si="91"/>
        <v>3</v>
      </c>
      <c r="FB109" s="40">
        <f t="shared" si="91"/>
        <v>3</v>
      </c>
      <c r="FC109" s="40">
        <f t="shared" si="91"/>
        <v>3</v>
      </c>
      <c r="FD109" s="40">
        <f t="shared" si="91"/>
        <v>3</v>
      </c>
      <c r="FE109" s="40">
        <f t="shared" si="91"/>
        <v>3</v>
      </c>
      <c r="FF109" s="40">
        <f t="shared" si="91"/>
        <v>3</v>
      </c>
      <c r="FG109" s="40">
        <f t="shared" si="91"/>
        <v>3</v>
      </c>
      <c r="FH109" s="40">
        <f t="shared" si="91"/>
        <v>3</v>
      </c>
      <c r="FI109" s="40">
        <f t="shared" si="91"/>
        <v>3</v>
      </c>
      <c r="FJ109" s="40">
        <f t="shared" si="91"/>
        <v>3</v>
      </c>
      <c r="FK109" s="40">
        <f t="shared" si="91"/>
        <v>3</v>
      </c>
      <c r="FL109" s="40">
        <f t="shared" si="91"/>
        <v>3</v>
      </c>
      <c r="FM109" s="40">
        <f t="shared" si="91"/>
        <v>3</v>
      </c>
      <c r="FN109" s="40">
        <f t="shared" si="91"/>
        <v>3</v>
      </c>
      <c r="FO109" s="40">
        <f t="shared" si="91"/>
        <v>3</v>
      </c>
      <c r="FP109" s="40">
        <f t="shared" si="91"/>
        <v>3</v>
      </c>
      <c r="FQ109" s="40">
        <f t="shared" si="91"/>
        <v>3</v>
      </c>
      <c r="FR109" s="40">
        <f t="shared" si="91"/>
        <v>3</v>
      </c>
      <c r="FS109" s="40">
        <f t="shared" si="91"/>
        <v>3</v>
      </c>
      <c r="FT109" s="40">
        <f t="shared" si="91"/>
        <v>3</v>
      </c>
      <c r="FU109" s="40">
        <f t="shared" si="91"/>
        <v>3</v>
      </c>
      <c r="FV109" s="40">
        <f t="shared" si="91"/>
        <v>3</v>
      </c>
      <c r="FW109" s="40">
        <f t="shared" si="91"/>
        <v>3</v>
      </c>
      <c r="FX109" s="40">
        <f t="shared" si="91"/>
        <v>3</v>
      </c>
      <c r="FY109" s="40">
        <f t="shared" si="91"/>
        <v>3</v>
      </c>
      <c r="FZ109" s="40">
        <f t="shared" si="91"/>
        <v>3</v>
      </c>
      <c r="GA109" s="40">
        <f t="shared" si="91"/>
        <v>3</v>
      </c>
      <c r="GB109" s="40">
        <f t="shared" si="91"/>
        <v>3</v>
      </c>
      <c r="GC109" s="40">
        <f t="shared" si="91"/>
        <v>3</v>
      </c>
      <c r="GD109" s="40">
        <f t="shared" si="91"/>
        <v>3</v>
      </c>
      <c r="GE109" s="40">
        <f t="shared" si="91"/>
        <v>3</v>
      </c>
      <c r="GF109" s="40">
        <f t="shared" si="91"/>
        <v>3</v>
      </c>
      <c r="GG109" s="40">
        <f t="shared" si="91"/>
        <v>3</v>
      </c>
      <c r="GH109" s="40">
        <f t="shared" si="91"/>
        <v>3</v>
      </c>
      <c r="GI109" s="40">
        <f t="shared" si="91"/>
        <v>3</v>
      </c>
      <c r="GJ109" s="40">
        <f t="shared" si="91"/>
        <v>3</v>
      </c>
      <c r="GK109" s="40">
        <f t="shared" si="91"/>
        <v>3</v>
      </c>
      <c r="GL109" s="40">
        <f t="shared" si="91"/>
        <v>3</v>
      </c>
      <c r="GM109" s="40">
        <f t="shared" si="91"/>
        <v>3</v>
      </c>
      <c r="GN109" s="40">
        <f t="shared" si="91"/>
        <v>3</v>
      </c>
      <c r="GO109" s="40">
        <f t="shared" si="91"/>
        <v>3</v>
      </c>
      <c r="GP109" s="40">
        <f t="shared" si="91"/>
        <v>3</v>
      </c>
      <c r="GQ109" s="40">
        <f t="shared" si="91"/>
        <v>3</v>
      </c>
      <c r="GR109" s="40">
        <f t="shared" si="91"/>
        <v>3</v>
      </c>
      <c r="GS109" s="40">
        <f t="shared" si="91"/>
        <v>3</v>
      </c>
      <c r="GT109" s="40">
        <f t="shared" si="91"/>
        <v>3</v>
      </c>
      <c r="GU109" s="40">
        <f t="shared" si="91"/>
        <v>3</v>
      </c>
      <c r="GV109" s="40">
        <f t="shared" si="91"/>
        <v>3</v>
      </c>
      <c r="GW109" s="40">
        <f t="shared" si="91"/>
        <v>3</v>
      </c>
      <c r="GX109" s="40">
        <f t="shared" si="91"/>
        <v>3</v>
      </c>
      <c r="GY109" s="40">
        <f t="shared" si="91"/>
        <v>3</v>
      </c>
      <c r="GZ109" s="40">
        <f t="shared" si="91"/>
        <v>3</v>
      </c>
      <c r="HA109" s="40">
        <f t="shared" si="91"/>
        <v>3</v>
      </c>
      <c r="HB109" s="40">
        <f t="shared" si="91"/>
        <v>3</v>
      </c>
      <c r="HC109" s="40">
        <f t="shared" si="91"/>
        <v>3</v>
      </c>
      <c r="HD109" s="40">
        <f t="shared" si="91"/>
        <v>3</v>
      </c>
      <c r="HE109" s="40">
        <f t="shared" si="91"/>
        <v>3</v>
      </c>
      <c r="HF109" s="40">
        <f t="shared" ref="HF109:JQ112" si="92">HE109</f>
        <v>3</v>
      </c>
      <c r="HG109" s="40">
        <f t="shared" si="92"/>
        <v>3</v>
      </c>
      <c r="HH109" s="40">
        <f t="shared" si="92"/>
        <v>3</v>
      </c>
      <c r="HI109" s="40">
        <f t="shared" si="92"/>
        <v>3</v>
      </c>
      <c r="HJ109" s="40">
        <f t="shared" si="92"/>
        <v>3</v>
      </c>
      <c r="HK109" s="40">
        <f t="shared" si="92"/>
        <v>3</v>
      </c>
      <c r="HL109" s="40">
        <f t="shared" si="92"/>
        <v>3</v>
      </c>
      <c r="HM109" s="40">
        <f t="shared" si="92"/>
        <v>3</v>
      </c>
      <c r="HN109" s="40">
        <f t="shared" si="92"/>
        <v>3</v>
      </c>
      <c r="HO109" s="40">
        <f t="shared" si="92"/>
        <v>3</v>
      </c>
      <c r="HP109" s="40">
        <f t="shared" si="92"/>
        <v>3</v>
      </c>
      <c r="HQ109" s="40">
        <f t="shared" si="92"/>
        <v>3</v>
      </c>
      <c r="HR109" s="40">
        <f t="shared" si="92"/>
        <v>3</v>
      </c>
      <c r="HS109" s="40">
        <f t="shared" si="92"/>
        <v>3</v>
      </c>
      <c r="HT109" s="40">
        <f t="shared" si="92"/>
        <v>3</v>
      </c>
      <c r="HU109" s="40">
        <f t="shared" si="92"/>
        <v>3</v>
      </c>
      <c r="HV109" s="40">
        <f t="shared" si="92"/>
        <v>3</v>
      </c>
      <c r="HW109" s="40">
        <f t="shared" si="92"/>
        <v>3</v>
      </c>
      <c r="HX109" s="40">
        <f t="shared" si="92"/>
        <v>3</v>
      </c>
      <c r="HY109" s="40">
        <f t="shared" si="92"/>
        <v>3</v>
      </c>
      <c r="HZ109" s="40">
        <f t="shared" si="92"/>
        <v>3</v>
      </c>
      <c r="IA109" s="40">
        <f t="shared" si="92"/>
        <v>3</v>
      </c>
      <c r="IB109" s="40">
        <f t="shared" si="92"/>
        <v>3</v>
      </c>
      <c r="IC109" s="40">
        <f t="shared" si="92"/>
        <v>3</v>
      </c>
      <c r="ID109" s="40">
        <f t="shared" si="92"/>
        <v>3</v>
      </c>
      <c r="IE109" s="40">
        <f t="shared" si="92"/>
        <v>3</v>
      </c>
      <c r="IF109" s="40">
        <f t="shared" si="92"/>
        <v>3</v>
      </c>
      <c r="IG109" s="40">
        <f t="shared" si="92"/>
        <v>3</v>
      </c>
      <c r="IH109" s="40">
        <f t="shared" si="92"/>
        <v>3</v>
      </c>
      <c r="II109" s="40">
        <f t="shared" si="92"/>
        <v>3</v>
      </c>
      <c r="IJ109" s="40">
        <f t="shared" si="92"/>
        <v>3</v>
      </c>
      <c r="IK109" s="40">
        <f t="shared" si="92"/>
        <v>3</v>
      </c>
      <c r="IL109" s="40">
        <f t="shared" si="92"/>
        <v>3</v>
      </c>
      <c r="IM109" s="40">
        <f t="shared" si="92"/>
        <v>3</v>
      </c>
      <c r="IN109" s="40">
        <f t="shared" si="92"/>
        <v>3</v>
      </c>
      <c r="IO109" s="40">
        <f t="shared" si="92"/>
        <v>3</v>
      </c>
      <c r="IP109" s="40">
        <f t="shared" si="92"/>
        <v>3</v>
      </c>
      <c r="IQ109" s="40">
        <f t="shared" si="92"/>
        <v>3</v>
      </c>
      <c r="IR109" s="40">
        <f t="shared" si="92"/>
        <v>3</v>
      </c>
      <c r="IS109" s="40">
        <f t="shared" si="92"/>
        <v>3</v>
      </c>
      <c r="IT109" s="40">
        <f t="shared" si="92"/>
        <v>3</v>
      </c>
      <c r="IU109" s="40">
        <f t="shared" si="92"/>
        <v>3</v>
      </c>
      <c r="IV109" s="40">
        <f t="shared" si="92"/>
        <v>3</v>
      </c>
      <c r="IW109" s="40">
        <f t="shared" si="92"/>
        <v>3</v>
      </c>
      <c r="IX109" s="40">
        <f t="shared" si="92"/>
        <v>3</v>
      </c>
      <c r="IY109" s="40">
        <f t="shared" si="92"/>
        <v>3</v>
      </c>
      <c r="IZ109" s="40">
        <f t="shared" si="92"/>
        <v>3</v>
      </c>
      <c r="JA109" s="40">
        <f t="shared" si="92"/>
        <v>3</v>
      </c>
      <c r="JB109" s="40">
        <f t="shared" si="92"/>
        <v>3</v>
      </c>
      <c r="JC109" s="40">
        <f t="shared" si="92"/>
        <v>3</v>
      </c>
      <c r="JD109" s="40">
        <f t="shared" si="92"/>
        <v>3</v>
      </c>
      <c r="JE109" s="40">
        <f t="shared" si="92"/>
        <v>3</v>
      </c>
      <c r="JF109" s="40">
        <f t="shared" si="92"/>
        <v>3</v>
      </c>
      <c r="JG109" s="40">
        <f t="shared" si="92"/>
        <v>3</v>
      </c>
      <c r="JH109" s="40">
        <f t="shared" si="92"/>
        <v>3</v>
      </c>
      <c r="JI109" s="40">
        <f t="shared" si="92"/>
        <v>3</v>
      </c>
      <c r="JJ109" s="40">
        <f t="shared" si="92"/>
        <v>3</v>
      </c>
      <c r="JK109" s="40">
        <f t="shared" si="92"/>
        <v>3</v>
      </c>
      <c r="JL109" s="40">
        <f t="shared" si="92"/>
        <v>3</v>
      </c>
      <c r="JM109" s="40">
        <f t="shared" si="92"/>
        <v>3</v>
      </c>
      <c r="JN109" s="40">
        <f t="shared" si="92"/>
        <v>3</v>
      </c>
      <c r="JO109" s="40">
        <f t="shared" si="92"/>
        <v>3</v>
      </c>
      <c r="JP109" s="40">
        <f t="shared" si="92"/>
        <v>3</v>
      </c>
      <c r="JQ109" s="40">
        <f t="shared" si="92"/>
        <v>3</v>
      </c>
      <c r="JR109" s="40">
        <f t="shared" ref="JR109:KV115" si="93">JQ109</f>
        <v>3</v>
      </c>
      <c r="JS109" s="40">
        <f t="shared" si="93"/>
        <v>3</v>
      </c>
      <c r="JT109" s="40">
        <f t="shared" si="93"/>
        <v>3</v>
      </c>
      <c r="JU109" s="40">
        <f t="shared" si="93"/>
        <v>3</v>
      </c>
      <c r="JV109" s="40">
        <f t="shared" si="93"/>
        <v>3</v>
      </c>
      <c r="JW109" s="40">
        <f t="shared" si="93"/>
        <v>3</v>
      </c>
      <c r="JX109" s="40">
        <f t="shared" si="93"/>
        <v>3</v>
      </c>
      <c r="JY109" s="40">
        <f t="shared" si="93"/>
        <v>3</v>
      </c>
      <c r="JZ109" s="40">
        <f t="shared" si="93"/>
        <v>3</v>
      </c>
      <c r="KA109" s="40">
        <f t="shared" si="93"/>
        <v>3</v>
      </c>
      <c r="KB109" s="40">
        <f t="shared" si="93"/>
        <v>3</v>
      </c>
      <c r="KC109" s="40">
        <f t="shared" si="93"/>
        <v>3</v>
      </c>
      <c r="KD109" s="40">
        <f t="shared" si="93"/>
        <v>3</v>
      </c>
      <c r="KE109" s="40">
        <f t="shared" si="93"/>
        <v>3</v>
      </c>
      <c r="KF109" s="40">
        <f t="shared" si="93"/>
        <v>3</v>
      </c>
      <c r="KG109" s="40">
        <f t="shared" si="93"/>
        <v>3</v>
      </c>
      <c r="KH109" s="40">
        <f t="shared" si="93"/>
        <v>3</v>
      </c>
      <c r="KI109" s="40">
        <f t="shared" si="93"/>
        <v>3</v>
      </c>
      <c r="KJ109" s="40">
        <f t="shared" si="93"/>
        <v>3</v>
      </c>
      <c r="KK109" s="40">
        <f t="shared" si="93"/>
        <v>3</v>
      </c>
      <c r="KL109" s="40">
        <f t="shared" si="93"/>
        <v>3</v>
      </c>
      <c r="KM109" s="40">
        <f t="shared" si="93"/>
        <v>3</v>
      </c>
      <c r="KN109" s="40">
        <f t="shared" si="93"/>
        <v>3</v>
      </c>
      <c r="KO109" s="40">
        <f t="shared" si="93"/>
        <v>3</v>
      </c>
      <c r="KP109" s="40">
        <f t="shared" si="93"/>
        <v>3</v>
      </c>
      <c r="KQ109" s="40">
        <f t="shared" si="93"/>
        <v>3</v>
      </c>
      <c r="KR109" s="40">
        <f t="shared" si="93"/>
        <v>3</v>
      </c>
      <c r="KS109" s="40">
        <f t="shared" si="93"/>
        <v>3</v>
      </c>
      <c r="KT109" s="40">
        <f t="shared" si="93"/>
        <v>3</v>
      </c>
      <c r="KU109" s="40">
        <f t="shared" si="93"/>
        <v>3</v>
      </c>
      <c r="KV109" s="40">
        <f t="shared" si="93"/>
        <v>3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справочники!M14</f>
        <v>сервис-менеджеры (обслуживание)</v>
      </c>
      <c r="F110" s="1"/>
      <c r="G110" s="1"/>
      <c r="H110" s="11" t="str">
        <f t="shared" si="88"/>
        <v>чел</v>
      </c>
      <c r="I110" s="1"/>
      <c r="J110" s="1"/>
      <c r="K110" s="1"/>
      <c r="L110" s="1"/>
      <c r="M110" s="5"/>
      <c r="N110" s="40"/>
      <c r="O110" s="19"/>
      <c r="P110" s="1"/>
      <c r="Q110" s="1"/>
      <c r="R110" s="52"/>
      <c r="S110" s="1"/>
      <c r="T110" s="5" t="s">
        <v>0</v>
      </c>
      <c r="U110" s="40">
        <v>5</v>
      </c>
      <c r="V110" s="40">
        <f t="shared" si="89"/>
        <v>5</v>
      </c>
      <c r="W110" s="40">
        <f t="shared" si="89"/>
        <v>5</v>
      </c>
      <c r="X110" s="40">
        <f t="shared" si="89"/>
        <v>5</v>
      </c>
      <c r="Y110" s="40">
        <f t="shared" si="89"/>
        <v>5</v>
      </c>
      <c r="Z110" s="40">
        <f t="shared" si="89"/>
        <v>5</v>
      </c>
      <c r="AA110" s="40">
        <f t="shared" si="89"/>
        <v>5</v>
      </c>
      <c r="AB110" s="40">
        <f t="shared" si="89"/>
        <v>5</v>
      </c>
      <c r="AC110" s="40">
        <f t="shared" si="89"/>
        <v>5</v>
      </c>
      <c r="AD110" s="40">
        <f t="shared" si="89"/>
        <v>5</v>
      </c>
      <c r="AE110" s="40">
        <f t="shared" si="89"/>
        <v>5</v>
      </c>
      <c r="AF110" s="40">
        <f t="shared" si="89"/>
        <v>5</v>
      </c>
      <c r="AG110" s="40">
        <f t="shared" si="89"/>
        <v>5</v>
      </c>
      <c r="AH110" s="40">
        <f t="shared" si="89"/>
        <v>5</v>
      </c>
      <c r="AI110" s="40">
        <f t="shared" si="89"/>
        <v>5</v>
      </c>
      <c r="AJ110" s="40">
        <f t="shared" si="89"/>
        <v>5</v>
      </c>
      <c r="AK110" s="40">
        <f t="shared" si="89"/>
        <v>5</v>
      </c>
      <c r="AL110" s="40">
        <f t="shared" si="89"/>
        <v>5</v>
      </c>
      <c r="AM110" s="40">
        <f t="shared" si="89"/>
        <v>5</v>
      </c>
      <c r="AN110" s="40">
        <f t="shared" si="89"/>
        <v>5</v>
      </c>
      <c r="AO110" s="40">
        <f t="shared" si="89"/>
        <v>5</v>
      </c>
      <c r="AP110" s="40">
        <f t="shared" si="89"/>
        <v>5</v>
      </c>
      <c r="AQ110" s="40">
        <f t="shared" si="89"/>
        <v>5</v>
      </c>
      <c r="AR110" s="40">
        <f t="shared" si="89"/>
        <v>5</v>
      </c>
      <c r="AS110" s="40">
        <f t="shared" si="89"/>
        <v>5</v>
      </c>
      <c r="AT110" s="40">
        <f t="shared" si="89"/>
        <v>5</v>
      </c>
      <c r="AU110" s="40">
        <f t="shared" si="89"/>
        <v>5</v>
      </c>
      <c r="AV110" s="40">
        <f t="shared" si="89"/>
        <v>5</v>
      </c>
      <c r="AW110" s="40">
        <f t="shared" si="89"/>
        <v>5</v>
      </c>
      <c r="AX110" s="40">
        <f t="shared" si="89"/>
        <v>5</v>
      </c>
      <c r="AY110" s="40">
        <f t="shared" si="89"/>
        <v>5</v>
      </c>
      <c r="AZ110" s="40">
        <f t="shared" si="89"/>
        <v>5</v>
      </c>
      <c r="BA110" s="40">
        <f t="shared" si="89"/>
        <v>5</v>
      </c>
      <c r="BB110" s="40">
        <f t="shared" si="89"/>
        <v>5</v>
      </c>
      <c r="BC110" s="40">
        <f t="shared" si="89"/>
        <v>5</v>
      </c>
      <c r="BD110" s="40">
        <f t="shared" si="89"/>
        <v>5</v>
      </c>
      <c r="BE110" s="40">
        <f t="shared" si="89"/>
        <v>5</v>
      </c>
      <c r="BF110" s="40">
        <f t="shared" si="89"/>
        <v>5</v>
      </c>
      <c r="BG110" s="40">
        <f t="shared" si="89"/>
        <v>5</v>
      </c>
      <c r="BH110" s="40">
        <f t="shared" si="89"/>
        <v>5</v>
      </c>
      <c r="BI110" s="40">
        <f t="shared" si="89"/>
        <v>5</v>
      </c>
      <c r="BJ110" s="40">
        <f t="shared" si="89"/>
        <v>5</v>
      </c>
      <c r="BK110" s="40">
        <f t="shared" si="89"/>
        <v>5</v>
      </c>
      <c r="BL110" s="40">
        <f t="shared" si="89"/>
        <v>5</v>
      </c>
      <c r="BM110" s="40">
        <f t="shared" si="89"/>
        <v>5</v>
      </c>
      <c r="BN110" s="40">
        <f t="shared" si="89"/>
        <v>5</v>
      </c>
      <c r="BO110" s="40">
        <f t="shared" si="89"/>
        <v>5</v>
      </c>
      <c r="BP110" s="40">
        <f t="shared" si="89"/>
        <v>5</v>
      </c>
      <c r="BQ110" s="40">
        <f t="shared" si="89"/>
        <v>5</v>
      </c>
      <c r="BR110" s="40">
        <f t="shared" si="89"/>
        <v>5</v>
      </c>
      <c r="BS110" s="40">
        <f t="shared" si="89"/>
        <v>5</v>
      </c>
      <c r="BT110" s="40">
        <f t="shared" si="89"/>
        <v>5</v>
      </c>
      <c r="BU110" s="40">
        <f t="shared" si="89"/>
        <v>5</v>
      </c>
      <c r="BV110" s="40">
        <f t="shared" si="89"/>
        <v>5</v>
      </c>
      <c r="BW110" s="40">
        <f t="shared" si="89"/>
        <v>5</v>
      </c>
      <c r="BX110" s="40">
        <f t="shared" si="89"/>
        <v>5</v>
      </c>
      <c r="BY110" s="40">
        <f t="shared" si="89"/>
        <v>5</v>
      </c>
      <c r="BZ110" s="40">
        <f t="shared" si="89"/>
        <v>5</v>
      </c>
      <c r="CA110" s="40">
        <f t="shared" si="89"/>
        <v>5</v>
      </c>
      <c r="CB110" s="40">
        <f t="shared" si="89"/>
        <v>5</v>
      </c>
      <c r="CC110" s="40">
        <f t="shared" si="89"/>
        <v>5</v>
      </c>
      <c r="CD110" s="40">
        <f t="shared" si="89"/>
        <v>5</v>
      </c>
      <c r="CE110" s="40">
        <f t="shared" si="89"/>
        <v>5</v>
      </c>
      <c r="CF110" s="40">
        <f t="shared" si="89"/>
        <v>5</v>
      </c>
      <c r="CG110" s="40">
        <f t="shared" si="89"/>
        <v>5</v>
      </c>
      <c r="CH110" s="40">
        <f t="shared" si="90"/>
        <v>5</v>
      </c>
      <c r="CI110" s="40">
        <f t="shared" si="90"/>
        <v>5</v>
      </c>
      <c r="CJ110" s="40">
        <f t="shared" si="90"/>
        <v>5</v>
      </c>
      <c r="CK110" s="40">
        <f t="shared" si="90"/>
        <v>5</v>
      </c>
      <c r="CL110" s="40">
        <f t="shared" si="90"/>
        <v>5</v>
      </c>
      <c r="CM110" s="40">
        <f t="shared" si="90"/>
        <v>5</v>
      </c>
      <c r="CN110" s="40">
        <f t="shared" si="90"/>
        <v>5</v>
      </c>
      <c r="CO110" s="40">
        <f t="shared" si="90"/>
        <v>5</v>
      </c>
      <c r="CP110" s="40">
        <f t="shared" si="90"/>
        <v>5</v>
      </c>
      <c r="CQ110" s="40">
        <f t="shared" si="90"/>
        <v>5</v>
      </c>
      <c r="CR110" s="40">
        <f t="shared" si="90"/>
        <v>5</v>
      </c>
      <c r="CS110" s="40">
        <f t="shared" si="90"/>
        <v>5</v>
      </c>
      <c r="CT110" s="40">
        <f t="shared" si="90"/>
        <v>5</v>
      </c>
      <c r="CU110" s="40">
        <f t="shared" si="90"/>
        <v>5</v>
      </c>
      <c r="CV110" s="40">
        <f t="shared" si="90"/>
        <v>5</v>
      </c>
      <c r="CW110" s="40">
        <f t="shared" si="90"/>
        <v>5</v>
      </c>
      <c r="CX110" s="40">
        <f t="shared" si="90"/>
        <v>5</v>
      </c>
      <c r="CY110" s="40">
        <f t="shared" si="90"/>
        <v>5</v>
      </c>
      <c r="CZ110" s="40">
        <f t="shared" si="90"/>
        <v>5</v>
      </c>
      <c r="DA110" s="40">
        <f t="shared" si="90"/>
        <v>5</v>
      </c>
      <c r="DB110" s="40">
        <f t="shared" si="90"/>
        <v>5</v>
      </c>
      <c r="DC110" s="40">
        <f t="shared" si="90"/>
        <v>5</v>
      </c>
      <c r="DD110" s="40">
        <f t="shared" si="90"/>
        <v>5</v>
      </c>
      <c r="DE110" s="40">
        <f t="shared" si="90"/>
        <v>5</v>
      </c>
      <c r="DF110" s="40">
        <f t="shared" si="90"/>
        <v>5</v>
      </c>
      <c r="DG110" s="40">
        <f t="shared" si="90"/>
        <v>5</v>
      </c>
      <c r="DH110" s="40">
        <f t="shared" si="90"/>
        <v>5</v>
      </c>
      <c r="DI110" s="40">
        <f t="shared" si="90"/>
        <v>5</v>
      </c>
      <c r="DJ110" s="40">
        <f t="shared" si="90"/>
        <v>5</v>
      </c>
      <c r="DK110" s="40">
        <f t="shared" si="90"/>
        <v>5</v>
      </c>
      <c r="DL110" s="40">
        <f t="shared" si="90"/>
        <v>5</v>
      </c>
      <c r="DM110" s="40">
        <f t="shared" si="90"/>
        <v>5</v>
      </c>
      <c r="DN110" s="40">
        <f t="shared" si="90"/>
        <v>5</v>
      </c>
      <c r="DO110" s="40">
        <f t="shared" si="90"/>
        <v>5</v>
      </c>
      <c r="DP110" s="40">
        <f t="shared" si="90"/>
        <v>5</v>
      </c>
      <c r="DQ110" s="40">
        <f t="shared" si="90"/>
        <v>5</v>
      </c>
      <c r="DR110" s="40">
        <f t="shared" si="90"/>
        <v>5</v>
      </c>
      <c r="DS110" s="40">
        <f t="shared" si="90"/>
        <v>5</v>
      </c>
      <c r="DT110" s="40">
        <f t="shared" si="90"/>
        <v>5</v>
      </c>
      <c r="DU110" s="40">
        <f t="shared" si="90"/>
        <v>5</v>
      </c>
      <c r="DV110" s="40">
        <f t="shared" si="90"/>
        <v>5</v>
      </c>
      <c r="DW110" s="40">
        <f t="shared" si="90"/>
        <v>5</v>
      </c>
      <c r="DX110" s="40">
        <f t="shared" si="90"/>
        <v>5</v>
      </c>
      <c r="DY110" s="40">
        <f t="shared" si="90"/>
        <v>5</v>
      </c>
      <c r="DZ110" s="40">
        <f t="shared" si="90"/>
        <v>5</v>
      </c>
      <c r="EA110" s="40">
        <f t="shared" si="90"/>
        <v>5</v>
      </c>
      <c r="EB110" s="40">
        <f t="shared" si="90"/>
        <v>5</v>
      </c>
      <c r="EC110" s="40">
        <f t="shared" si="90"/>
        <v>5</v>
      </c>
      <c r="ED110" s="40">
        <f t="shared" si="90"/>
        <v>5</v>
      </c>
      <c r="EE110" s="40">
        <f t="shared" si="90"/>
        <v>5</v>
      </c>
      <c r="EF110" s="40">
        <f t="shared" si="90"/>
        <v>5</v>
      </c>
      <c r="EG110" s="40">
        <f t="shared" si="90"/>
        <v>5</v>
      </c>
      <c r="EH110" s="40">
        <f t="shared" si="90"/>
        <v>5</v>
      </c>
      <c r="EI110" s="40">
        <f t="shared" si="90"/>
        <v>5</v>
      </c>
      <c r="EJ110" s="40">
        <f t="shared" si="90"/>
        <v>5</v>
      </c>
      <c r="EK110" s="40">
        <f t="shared" si="90"/>
        <v>5</v>
      </c>
      <c r="EL110" s="40">
        <f t="shared" si="90"/>
        <v>5</v>
      </c>
      <c r="EM110" s="40">
        <f t="shared" si="90"/>
        <v>5</v>
      </c>
      <c r="EN110" s="40">
        <f t="shared" si="90"/>
        <v>5</v>
      </c>
      <c r="EO110" s="40">
        <f t="shared" si="90"/>
        <v>5</v>
      </c>
      <c r="EP110" s="40">
        <f t="shared" si="90"/>
        <v>5</v>
      </c>
      <c r="EQ110" s="40">
        <f t="shared" si="90"/>
        <v>5</v>
      </c>
      <c r="ER110" s="40">
        <f t="shared" si="90"/>
        <v>5</v>
      </c>
      <c r="ES110" s="40">
        <f t="shared" si="90"/>
        <v>5</v>
      </c>
      <c r="ET110" s="40">
        <f t="shared" si="91"/>
        <v>5</v>
      </c>
      <c r="EU110" s="40">
        <f t="shared" si="91"/>
        <v>5</v>
      </c>
      <c r="EV110" s="40">
        <f t="shared" si="91"/>
        <v>5</v>
      </c>
      <c r="EW110" s="40">
        <f t="shared" si="91"/>
        <v>5</v>
      </c>
      <c r="EX110" s="40">
        <f t="shared" si="91"/>
        <v>5</v>
      </c>
      <c r="EY110" s="40">
        <f t="shared" si="91"/>
        <v>5</v>
      </c>
      <c r="EZ110" s="40">
        <f t="shared" si="91"/>
        <v>5</v>
      </c>
      <c r="FA110" s="40">
        <f t="shared" si="91"/>
        <v>5</v>
      </c>
      <c r="FB110" s="40">
        <f t="shared" si="91"/>
        <v>5</v>
      </c>
      <c r="FC110" s="40">
        <f t="shared" si="91"/>
        <v>5</v>
      </c>
      <c r="FD110" s="40">
        <f t="shared" si="91"/>
        <v>5</v>
      </c>
      <c r="FE110" s="40">
        <f t="shared" si="91"/>
        <v>5</v>
      </c>
      <c r="FF110" s="40">
        <f t="shared" si="91"/>
        <v>5</v>
      </c>
      <c r="FG110" s="40">
        <f t="shared" si="91"/>
        <v>5</v>
      </c>
      <c r="FH110" s="40">
        <f t="shared" si="91"/>
        <v>5</v>
      </c>
      <c r="FI110" s="40">
        <f t="shared" si="91"/>
        <v>5</v>
      </c>
      <c r="FJ110" s="40">
        <f t="shared" si="91"/>
        <v>5</v>
      </c>
      <c r="FK110" s="40">
        <f t="shared" si="91"/>
        <v>5</v>
      </c>
      <c r="FL110" s="40">
        <f t="shared" si="91"/>
        <v>5</v>
      </c>
      <c r="FM110" s="40">
        <f t="shared" si="91"/>
        <v>5</v>
      </c>
      <c r="FN110" s="40">
        <f t="shared" si="91"/>
        <v>5</v>
      </c>
      <c r="FO110" s="40">
        <f t="shared" si="91"/>
        <v>5</v>
      </c>
      <c r="FP110" s="40">
        <f t="shared" si="91"/>
        <v>5</v>
      </c>
      <c r="FQ110" s="40">
        <f t="shared" si="91"/>
        <v>5</v>
      </c>
      <c r="FR110" s="40">
        <f t="shared" si="91"/>
        <v>5</v>
      </c>
      <c r="FS110" s="40">
        <f t="shared" si="91"/>
        <v>5</v>
      </c>
      <c r="FT110" s="40">
        <f t="shared" si="91"/>
        <v>5</v>
      </c>
      <c r="FU110" s="40">
        <f t="shared" si="91"/>
        <v>5</v>
      </c>
      <c r="FV110" s="40">
        <f t="shared" si="91"/>
        <v>5</v>
      </c>
      <c r="FW110" s="40">
        <f t="shared" si="91"/>
        <v>5</v>
      </c>
      <c r="FX110" s="40">
        <f t="shared" si="91"/>
        <v>5</v>
      </c>
      <c r="FY110" s="40">
        <f t="shared" si="91"/>
        <v>5</v>
      </c>
      <c r="FZ110" s="40">
        <f t="shared" si="91"/>
        <v>5</v>
      </c>
      <c r="GA110" s="40">
        <f t="shared" si="91"/>
        <v>5</v>
      </c>
      <c r="GB110" s="40">
        <f t="shared" si="91"/>
        <v>5</v>
      </c>
      <c r="GC110" s="40">
        <f t="shared" si="91"/>
        <v>5</v>
      </c>
      <c r="GD110" s="40">
        <f t="shared" si="91"/>
        <v>5</v>
      </c>
      <c r="GE110" s="40">
        <f t="shared" si="91"/>
        <v>5</v>
      </c>
      <c r="GF110" s="40">
        <f t="shared" si="91"/>
        <v>5</v>
      </c>
      <c r="GG110" s="40">
        <f t="shared" si="91"/>
        <v>5</v>
      </c>
      <c r="GH110" s="40">
        <f t="shared" si="91"/>
        <v>5</v>
      </c>
      <c r="GI110" s="40">
        <f t="shared" si="91"/>
        <v>5</v>
      </c>
      <c r="GJ110" s="40">
        <f t="shared" si="91"/>
        <v>5</v>
      </c>
      <c r="GK110" s="40">
        <f t="shared" si="91"/>
        <v>5</v>
      </c>
      <c r="GL110" s="40">
        <f t="shared" si="91"/>
        <v>5</v>
      </c>
      <c r="GM110" s="40">
        <f t="shared" si="91"/>
        <v>5</v>
      </c>
      <c r="GN110" s="40">
        <f t="shared" si="91"/>
        <v>5</v>
      </c>
      <c r="GO110" s="40">
        <f t="shared" si="91"/>
        <v>5</v>
      </c>
      <c r="GP110" s="40">
        <f t="shared" si="91"/>
        <v>5</v>
      </c>
      <c r="GQ110" s="40">
        <f t="shared" si="91"/>
        <v>5</v>
      </c>
      <c r="GR110" s="40">
        <f t="shared" si="91"/>
        <v>5</v>
      </c>
      <c r="GS110" s="40">
        <f t="shared" si="91"/>
        <v>5</v>
      </c>
      <c r="GT110" s="40">
        <f t="shared" si="91"/>
        <v>5</v>
      </c>
      <c r="GU110" s="40">
        <f t="shared" si="91"/>
        <v>5</v>
      </c>
      <c r="GV110" s="40">
        <f t="shared" si="91"/>
        <v>5</v>
      </c>
      <c r="GW110" s="40">
        <f t="shared" si="91"/>
        <v>5</v>
      </c>
      <c r="GX110" s="40">
        <f t="shared" si="91"/>
        <v>5</v>
      </c>
      <c r="GY110" s="40">
        <f t="shared" si="91"/>
        <v>5</v>
      </c>
      <c r="GZ110" s="40">
        <f t="shared" si="91"/>
        <v>5</v>
      </c>
      <c r="HA110" s="40">
        <f t="shared" si="91"/>
        <v>5</v>
      </c>
      <c r="HB110" s="40">
        <f t="shared" si="91"/>
        <v>5</v>
      </c>
      <c r="HC110" s="40">
        <f t="shared" si="91"/>
        <v>5</v>
      </c>
      <c r="HD110" s="40">
        <f t="shared" si="91"/>
        <v>5</v>
      </c>
      <c r="HE110" s="40">
        <f t="shared" si="91"/>
        <v>5</v>
      </c>
      <c r="HF110" s="40">
        <f t="shared" si="92"/>
        <v>5</v>
      </c>
      <c r="HG110" s="40">
        <f t="shared" si="92"/>
        <v>5</v>
      </c>
      <c r="HH110" s="40">
        <f t="shared" si="92"/>
        <v>5</v>
      </c>
      <c r="HI110" s="40">
        <f t="shared" si="92"/>
        <v>5</v>
      </c>
      <c r="HJ110" s="40">
        <f t="shared" si="92"/>
        <v>5</v>
      </c>
      <c r="HK110" s="40">
        <f t="shared" si="92"/>
        <v>5</v>
      </c>
      <c r="HL110" s="40">
        <f t="shared" si="92"/>
        <v>5</v>
      </c>
      <c r="HM110" s="40">
        <f t="shared" si="92"/>
        <v>5</v>
      </c>
      <c r="HN110" s="40">
        <f t="shared" si="92"/>
        <v>5</v>
      </c>
      <c r="HO110" s="40">
        <f t="shared" si="92"/>
        <v>5</v>
      </c>
      <c r="HP110" s="40">
        <f t="shared" si="92"/>
        <v>5</v>
      </c>
      <c r="HQ110" s="40">
        <f t="shared" si="92"/>
        <v>5</v>
      </c>
      <c r="HR110" s="40">
        <f t="shared" si="92"/>
        <v>5</v>
      </c>
      <c r="HS110" s="40">
        <f t="shared" si="92"/>
        <v>5</v>
      </c>
      <c r="HT110" s="40">
        <f t="shared" si="92"/>
        <v>5</v>
      </c>
      <c r="HU110" s="40">
        <f t="shared" si="92"/>
        <v>5</v>
      </c>
      <c r="HV110" s="40">
        <f t="shared" si="92"/>
        <v>5</v>
      </c>
      <c r="HW110" s="40">
        <f t="shared" si="92"/>
        <v>5</v>
      </c>
      <c r="HX110" s="40">
        <f t="shared" si="92"/>
        <v>5</v>
      </c>
      <c r="HY110" s="40">
        <f t="shared" si="92"/>
        <v>5</v>
      </c>
      <c r="HZ110" s="40">
        <f t="shared" si="92"/>
        <v>5</v>
      </c>
      <c r="IA110" s="40">
        <f t="shared" si="92"/>
        <v>5</v>
      </c>
      <c r="IB110" s="40">
        <f t="shared" si="92"/>
        <v>5</v>
      </c>
      <c r="IC110" s="40">
        <f t="shared" si="92"/>
        <v>5</v>
      </c>
      <c r="ID110" s="40">
        <f t="shared" si="92"/>
        <v>5</v>
      </c>
      <c r="IE110" s="40">
        <f t="shared" si="92"/>
        <v>5</v>
      </c>
      <c r="IF110" s="40">
        <f t="shared" si="92"/>
        <v>5</v>
      </c>
      <c r="IG110" s="40">
        <f t="shared" si="92"/>
        <v>5</v>
      </c>
      <c r="IH110" s="40">
        <f t="shared" si="92"/>
        <v>5</v>
      </c>
      <c r="II110" s="40">
        <f t="shared" si="92"/>
        <v>5</v>
      </c>
      <c r="IJ110" s="40">
        <f t="shared" si="92"/>
        <v>5</v>
      </c>
      <c r="IK110" s="40">
        <f t="shared" si="92"/>
        <v>5</v>
      </c>
      <c r="IL110" s="40">
        <f t="shared" si="92"/>
        <v>5</v>
      </c>
      <c r="IM110" s="40">
        <f t="shared" si="92"/>
        <v>5</v>
      </c>
      <c r="IN110" s="40">
        <f t="shared" si="92"/>
        <v>5</v>
      </c>
      <c r="IO110" s="40">
        <f t="shared" si="92"/>
        <v>5</v>
      </c>
      <c r="IP110" s="40">
        <f t="shared" si="92"/>
        <v>5</v>
      </c>
      <c r="IQ110" s="40">
        <f t="shared" si="92"/>
        <v>5</v>
      </c>
      <c r="IR110" s="40">
        <f t="shared" si="92"/>
        <v>5</v>
      </c>
      <c r="IS110" s="40">
        <f t="shared" si="92"/>
        <v>5</v>
      </c>
      <c r="IT110" s="40">
        <f t="shared" si="92"/>
        <v>5</v>
      </c>
      <c r="IU110" s="40">
        <f t="shared" si="92"/>
        <v>5</v>
      </c>
      <c r="IV110" s="40">
        <f t="shared" si="92"/>
        <v>5</v>
      </c>
      <c r="IW110" s="40">
        <f t="shared" si="92"/>
        <v>5</v>
      </c>
      <c r="IX110" s="40">
        <f t="shared" si="92"/>
        <v>5</v>
      </c>
      <c r="IY110" s="40">
        <f t="shared" si="92"/>
        <v>5</v>
      </c>
      <c r="IZ110" s="40">
        <f t="shared" si="92"/>
        <v>5</v>
      </c>
      <c r="JA110" s="40">
        <f t="shared" si="92"/>
        <v>5</v>
      </c>
      <c r="JB110" s="40">
        <f t="shared" si="92"/>
        <v>5</v>
      </c>
      <c r="JC110" s="40">
        <f t="shared" si="92"/>
        <v>5</v>
      </c>
      <c r="JD110" s="40">
        <f t="shared" si="92"/>
        <v>5</v>
      </c>
      <c r="JE110" s="40">
        <f t="shared" si="92"/>
        <v>5</v>
      </c>
      <c r="JF110" s="40">
        <f t="shared" si="92"/>
        <v>5</v>
      </c>
      <c r="JG110" s="40">
        <f t="shared" si="92"/>
        <v>5</v>
      </c>
      <c r="JH110" s="40">
        <f t="shared" si="92"/>
        <v>5</v>
      </c>
      <c r="JI110" s="40">
        <f t="shared" si="92"/>
        <v>5</v>
      </c>
      <c r="JJ110" s="40">
        <f t="shared" si="92"/>
        <v>5</v>
      </c>
      <c r="JK110" s="40">
        <f t="shared" si="92"/>
        <v>5</v>
      </c>
      <c r="JL110" s="40">
        <f t="shared" si="92"/>
        <v>5</v>
      </c>
      <c r="JM110" s="40">
        <f t="shared" si="92"/>
        <v>5</v>
      </c>
      <c r="JN110" s="40">
        <f t="shared" si="92"/>
        <v>5</v>
      </c>
      <c r="JO110" s="40">
        <f t="shared" si="92"/>
        <v>5</v>
      </c>
      <c r="JP110" s="40">
        <f t="shared" si="92"/>
        <v>5</v>
      </c>
      <c r="JQ110" s="40">
        <f t="shared" si="92"/>
        <v>5</v>
      </c>
      <c r="JR110" s="40">
        <f t="shared" si="93"/>
        <v>5</v>
      </c>
      <c r="JS110" s="40">
        <f t="shared" si="93"/>
        <v>5</v>
      </c>
      <c r="JT110" s="40">
        <f t="shared" si="93"/>
        <v>5</v>
      </c>
      <c r="JU110" s="40">
        <f t="shared" si="93"/>
        <v>5</v>
      </c>
      <c r="JV110" s="40">
        <f t="shared" si="93"/>
        <v>5</v>
      </c>
      <c r="JW110" s="40">
        <f t="shared" si="93"/>
        <v>5</v>
      </c>
      <c r="JX110" s="40">
        <f t="shared" si="93"/>
        <v>5</v>
      </c>
      <c r="JY110" s="40">
        <f t="shared" si="93"/>
        <v>5</v>
      </c>
      <c r="JZ110" s="40">
        <f t="shared" si="93"/>
        <v>5</v>
      </c>
      <c r="KA110" s="40">
        <f t="shared" si="93"/>
        <v>5</v>
      </c>
      <c r="KB110" s="40">
        <f t="shared" si="93"/>
        <v>5</v>
      </c>
      <c r="KC110" s="40">
        <f t="shared" si="93"/>
        <v>5</v>
      </c>
      <c r="KD110" s="40">
        <f t="shared" si="93"/>
        <v>5</v>
      </c>
      <c r="KE110" s="40">
        <f t="shared" si="93"/>
        <v>5</v>
      </c>
      <c r="KF110" s="40">
        <f t="shared" si="93"/>
        <v>5</v>
      </c>
      <c r="KG110" s="40">
        <f t="shared" si="93"/>
        <v>5</v>
      </c>
      <c r="KH110" s="40">
        <f t="shared" si="93"/>
        <v>5</v>
      </c>
      <c r="KI110" s="40">
        <f t="shared" si="93"/>
        <v>5</v>
      </c>
      <c r="KJ110" s="40">
        <f t="shared" si="93"/>
        <v>5</v>
      </c>
      <c r="KK110" s="40">
        <f t="shared" si="93"/>
        <v>5</v>
      </c>
      <c r="KL110" s="40">
        <f t="shared" si="93"/>
        <v>5</v>
      </c>
      <c r="KM110" s="40">
        <f t="shared" si="93"/>
        <v>5</v>
      </c>
      <c r="KN110" s="40">
        <f t="shared" si="93"/>
        <v>5</v>
      </c>
      <c r="KO110" s="40">
        <f t="shared" si="93"/>
        <v>5</v>
      </c>
      <c r="KP110" s="40">
        <f t="shared" si="93"/>
        <v>5</v>
      </c>
      <c r="KQ110" s="40">
        <f t="shared" si="93"/>
        <v>5</v>
      </c>
      <c r="KR110" s="40">
        <f t="shared" si="93"/>
        <v>5</v>
      </c>
      <c r="KS110" s="40">
        <f t="shared" si="93"/>
        <v>5</v>
      </c>
      <c r="KT110" s="40">
        <f t="shared" si="93"/>
        <v>5</v>
      </c>
      <c r="KU110" s="40">
        <f t="shared" si="93"/>
        <v>5</v>
      </c>
      <c r="KV110" s="40">
        <f t="shared" si="93"/>
        <v>5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справочники!M15</f>
        <v>разработчики вкусов</v>
      </c>
      <c r="F111" s="1"/>
      <c r="G111" s="1"/>
      <c r="H111" s="11" t="str">
        <f t="shared" si="88"/>
        <v>чел</v>
      </c>
      <c r="I111" s="1"/>
      <c r="J111" s="1"/>
      <c r="K111" s="1"/>
      <c r="L111" s="1"/>
      <c r="M111" s="5"/>
      <c r="N111" s="40"/>
      <c r="O111" s="19"/>
      <c r="P111" s="1"/>
      <c r="Q111" s="1"/>
      <c r="R111" s="52"/>
      <c r="S111" s="1"/>
      <c r="T111" s="5" t="s">
        <v>0</v>
      </c>
      <c r="U111" s="40">
        <v>4</v>
      </c>
      <c r="V111" s="40">
        <f t="shared" si="89"/>
        <v>4</v>
      </c>
      <c r="W111" s="40">
        <f t="shared" si="89"/>
        <v>4</v>
      </c>
      <c r="X111" s="40">
        <f t="shared" si="89"/>
        <v>4</v>
      </c>
      <c r="Y111" s="40">
        <f t="shared" si="89"/>
        <v>4</v>
      </c>
      <c r="Z111" s="40">
        <f t="shared" si="89"/>
        <v>4</v>
      </c>
      <c r="AA111" s="40">
        <f t="shared" si="89"/>
        <v>4</v>
      </c>
      <c r="AB111" s="40">
        <f t="shared" si="89"/>
        <v>4</v>
      </c>
      <c r="AC111" s="40">
        <f t="shared" si="89"/>
        <v>4</v>
      </c>
      <c r="AD111" s="40">
        <f t="shared" si="89"/>
        <v>4</v>
      </c>
      <c r="AE111" s="40">
        <f t="shared" si="89"/>
        <v>4</v>
      </c>
      <c r="AF111" s="40">
        <f t="shared" si="89"/>
        <v>4</v>
      </c>
      <c r="AG111" s="40">
        <f t="shared" si="89"/>
        <v>4</v>
      </c>
      <c r="AH111" s="40">
        <f t="shared" si="89"/>
        <v>4</v>
      </c>
      <c r="AI111" s="40">
        <f t="shared" si="89"/>
        <v>4</v>
      </c>
      <c r="AJ111" s="40">
        <f t="shared" si="89"/>
        <v>4</v>
      </c>
      <c r="AK111" s="40">
        <f t="shared" si="89"/>
        <v>4</v>
      </c>
      <c r="AL111" s="40">
        <f t="shared" si="89"/>
        <v>4</v>
      </c>
      <c r="AM111" s="40">
        <f t="shared" si="89"/>
        <v>4</v>
      </c>
      <c r="AN111" s="40">
        <f t="shared" si="89"/>
        <v>4</v>
      </c>
      <c r="AO111" s="40">
        <f t="shared" si="89"/>
        <v>4</v>
      </c>
      <c r="AP111" s="40">
        <f t="shared" si="89"/>
        <v>4</v>
      </c>
      <c r="AQ111" s="40">
        <f t="shared" si="89"/>
        <v>4</v>
      </c>
      <c r="AR111" s="40">
        <f t="shared" si="89"/>
        <v>4</v>
      </c>
      <c r="AS111" s="40">
        <f t="shared" si="89"/>
        <v>4</v>
      </c>
      <c r="AT111" s="40">
        <f t="shared" si="89"/>
        <v>4</v>
      </c>
      <c r="AU111" s="40">
        <f t="shared" si="89"/>
        <v>4</v>
      </c>
      <c r="AV111" s="40">
        <f t="shared" si="89"/>
        <v>4</v>
      </c>
      <c r="AW111" s="40">
        <f t="shared" si="89"/>
        <v>4</v>
      </c>
      <c r="AX111" s="40">
        <f t="shared" si="89"/>
        <v>4</v>
      </c>
      <c r="AY111" s="40">
        <f t="shared" si="89"/>
        <v>4</v>
      </c>
      <c r="AZ111" s="40">
        <f t="shared" si="89"/>
        <v>4</v>
      </c>
      <c r="BA111" s="40">
        <f t="shared" si="89"/>
        <v>4</v>
      </c>
      <c r="BB111" s="40">
        <f t="shared" si="89"/>
        <v>4</v>
      </c>
      <c r="BC111" s="40">
        <f t="shared" si="89"/>
        <v>4</v>
      </c>
      <c r="BD111" s="40">
        <f t="shared" si="89"/>
        <v>4</v>
      </c>
      <c r="BE111" s="40">
        <f t="shared" si="89"/>
        <v>4</v>
      </c>
      <c r="BF111" s="40">
        <f t="shared" si="89"/>
        <v>4</v>
      </c>
      <c r="BG111" s="40">
        <f t="shared" si="89"/>
        <v>4</v>
      </c>
      <c r="BH111" s="40">
        <f t="shared" si="89"/>
        <v>4</v>
      </c>
      <c r="BI111" s="40">
        <f t="shared" si="89"/>
        <v>4</v>
      </c>
      <c r="BJ111" s="40">
        <f t="shared" si="89"/>
        <v>4</v>
      </c>
      <c r="BK111" s="40">
        <f t="shared" si="89"/>
        <v>4</v>
      </c>
      <c r="BL111" s="40">
        <f t="shared" si="89"/>
        <v>4</v>
      </c>
      <c r="BM111" s="40">
        <f t="shared" si="89"/>
        <v>4</v>
      </c>
      <c r="BN111" s="40">
        <f t="shared" si="89"/>
        <v>4</v>
      </c>
      <c r="BO111" s="40">
        <f t="shared" si="89"/>
        <v>4</v>
      </c>
      <c r="BP111" s="40">
        <f t="shared" si="89"/>
        <v>4</v>
      </c>
      <c r="BQ111" s="40">
        <f t="shared" si="89"/>
        <v>4</v>
      </c>
      <c r="BR111" s="40">
        <f t="shared" si="89"/>
        <v>4</v>
      </c>
      <c r="BS111" s="40">
        <f t="shared" si="89"/>
        <v>4</v>
      </c>
      <c r="BT111" s="40">
        <f t="shared" si="89"/>
        <v>4</v>
      </c>
      <c r="BU111" s="40">
        <f t="shared" si="89"/>
        <v>4</v>
      </c>
      <c r="BV111" s="40">
        <f t="shared" si="89"/>
        <v>4</v>
      </c>
      <c r="BW111" s="40">
        <f t="shared" si="89"/>
        <v>4</v>
      </c>
      <c r="BX111" s="40">
        <f t="shared" si="89"/>
        <v>4</v>
      </c>
      <c r="BY111" s="40">
        <f t="shared" si="89"/>
        <v>4</v>
      </c>
      <c r="BZ111" s="40">
        <f t="shared" si="89"/>
        <v>4</v>
      </c>
      <c r="CA111" s="40">
        <f t="shared" si="89"/>
        <v>4</v>
      </c>
      <c r="CB111" s="40">
        <f t="shared" si="89"/>
        <v>4</v>
      </c>
      <c r="CC111" s="40">
        <f t="shared" si="89"/>
        <v>4</v>
      </c>
      <c r="CD111" s="40">
        <f t="shared" si="89"/>
        <v>4</v>
      </c>
      <c r="CE111" s="40">
        <f t="shared" si="89"/>
        <v>4</v>
      </c>
      <c r="CF111" s="40">
        <f t="shared" si="89"/>
        <v>4</v>
      </c>
      <c r="CG111" s="40">
        <f t="shared" si="89"/>
        <v>4</v>
      </c>
      <c r="CH111" s="40">
        <f t="shared" si="90"/>
        <v>4</v>
      </c>
      <c r="CI111" s="40">
        <f t="shared" si="90"/>
        <v>4</v>
      </c>
      <c r="CJ111" s="40">
        <f t="shared" si="90"/>
        <v>4</v>
      </c>
      <c r="CK111" s="40">
        <f t="shared" si="90"/>
        <v>4</v>
      </c>
      <c r="CL111" s="40">
        <f t="shared" si="90"/>
        <v>4</v>
      </c>
      <c r="CM111" s="40">
        <f t="shared" si="90"/>
        <v>4</v>
      </c>
      <c r="CN111" s="40">
        <f t="shared" si="90"/>
        <v>4</v>
      </c>
      <c r="CO111" s="40">
        <f t="shared" si="90"/>
        <v>4</v>
      </c>
      <c r="CP111" s="40">
        <f t="shared" si="90"/>
        <v>4</v>
      </c>
      <c r="CQ111" s="40">
        <f t="shared" si="90"/>
        <v>4</v>
      </c>
      <c r="CR111" s="40">
        <f t="shared" si="90"/>
        <v>4</v>
      </c>
      <c r="CS111" s="40">
        <f t="shared" si="90"/>
        <v>4</v>
      </c>
      <c r="CT111" s="40">
        <f t="shared" si="90"/>
        <v>4</v>
      </c>
      <c r="CU111" s="40">
        <f t="shared" si="90"/>
        <v>4</v>
      </c>
      <c r="CV111" s="40">
        <f t="shared" si="90"/>
        <v>4</v>
      </c>
      <c r="CW111" s="40">
        <f t="shared" si="90"/>
        <v>4</v>
      </c>
      <c r="CX111" s="40">
        <f t="shared" si="90"/>
        <v>4</v>
      </c>
      <c r="CY111" s="40">
        <f t="shared" si="90"/>
        <v>4</v>
      </c>
      <c r="CZ111" s="40">
        <f t="shared" si="90"/>
        <v>4</v>
      </c>
      <c r="DA111" s="40">
        <f t="shared" si="90"/>
        <v>4</v>
      </c>
      <c r="DB111" s="40">
        <f t="shared" si="90"/>
        <v>4</v>
      </c>
      <c r="DC111" s="40">
        <f t="shared" si="90"/>
        <v>4</v>
      </c>
      <c r="DD111" s="40">
        <f t="shared" si="90"/>
        <v>4</v>
      </c>
      <c r="DE111" s="40">
        <f t="shared" si="90"/>
        <v>4</v>
      </c>
      <c r="DF111" s="40">
        <f t="shared" si="90"/>
        <v>4</v>
      </c>
      <c r="DG111" s="40">
        <f t="shared" si="90"/>
        <v>4</v>
      </c>
      <c r="DH111" s="40">
        <f t="shared" si="90"/>
        <v>4</v>
      </c>
      <c r="DI111" s="40">
        <f t="shared" si="90"/>
        <v>4</v>
      </c>
      <c r="DJ111" s="40">
        <f t="shared" si="90"/>
        <v>4</v>
      </c>
      <c r="DK111" s="40">
        <f t="shared" si="90"/>
        <v>4</v>
      </c>
      <c r="DL111" s="40">
        <f t="shared" si="90"/>
        <v>4</v>
      </c>
      <c r="DM111" s="40">
        <f t="shared" si="90"/>
        <v>4</v>
      </c>
      <c r="DN111" s="40">
        <f t="shared" si="90"/>
        <v>4</v>
      </c>
      <c r="DO111" s="40">
        <f t="shared" si="90"/>
        <v>4</v>
      </c>
      <c r="DP111" s="40">
        <f t="shared" si="90"/>
        <v>4</v>
      </c>
      <c r="DQ111" s="40">
        <f t="shared" si="90"/>
        <v>4</v>
      </c>
      <c r="DR111" s="40">
        <f t="shared" si="90"/>
        <v>4</v>
      </c>
      <c r="DS111" s="40">
        <f t="shared" si="90"/>
        <v>4</v>
      </c>
      <c r="DT111" s="40">
        <f t="shared" si="90"/>
        <v>4</v>
      </c>
      <c r="DU111" s="40">
        <f t="shared" si="90"/>
        <v>4</v>
      </c>
      <c r="DV111" s="40">
        <f t="shared" si="90"/>
        <v>4</v>
      </c>
      <c r="DW111" s="40">
        <f t="shared" si="90"/>
        <v>4</v>
      </c>
      <c r="DX111" s="40">
        <f t="shared" si="90"/>
        <v>4</v>
      </c>
      <c r="DY111" s="40">
        <f t="shared" si="90"/>
        <v>4</v>
      </c>
      <c r="DZ111" s="40">
        <f t="shared" si="90"/>
        <v>4</v>
      </c>
      <c r="EA111" s="40">
        <f t="shared" si="90"/>
        <v>4</v>
      </c>
      <c r="EB111" s="40">
        <f t="shared" si="90"/>
        <v>4</v>
      </c>
      <c r="EC111" s="40">
        <f t="shared" si="90"/>
        <v>4</v>
      </c>
      <c r="ED111" s="40">
        <f t="shared" si="90"/>
        <v>4</v>
      </c>
      <c r="EE111" s="40">
        <f t="shared" si="90"/>
        <v>4</v>
      </c>
      <c r="EF111" s="40">
        <f t="shared" si="90"/>
        <v>4</v>
      </c>
      <c r="EG111" s="40">
        <f t="shared" si="90"/>
        <v>4</v>
      </c>
      <c r="EH111" s="40">
        <f t="shared" si="90"/>
        <v>4</v>
      </c>
      <c r="EI111" s="40">
        <f t="shared" si="90"/>
        <v>4</v>
      </c>
      <c r="EJ111" s="40">
        <f t="shared" si="90"/>
        <v>4</v>
      </c>
      <c r="EK111" s="40">
        <f t="shared" si="90"/>
        <v>4</v>
      </c>
      <c r="EL111" s="40">
        <f t="shared" si="90"/>
        <v>4</v>
      </c>
      <c r="EM111" s="40">
        <f t="shared" si="90"/>
        <v>4</v>
      </c>
      <c r="EN111" s="40">
        <f t="shared" si="90"/>
        <v>4</v>
      </c>
      <c r="EO111" s="40">
        <f t="shared" si="90"/>
        <v>4</v>
      </c>
      <c r="EP111" s="40">
        <f t="shared" si="90"/>
        <v>4</v>
      </c>
      <c r="EQ111" s="40">
        <f t="shared" si="90"/>
        <v>4</v>
      </c>
      <c r="ER111" s="40">
        <f t="shared" si="90"/>
        <v>4</v>
      </c>
      <c r="ES111" s="40">
        <f t="shared" si="90"/>
        <v>4</v>
      </c>
      <c r="ET111" s="40">
        <f t="shared" si="91"/>
        <v>4</v>
      </c>
      <c r="EU111" s="40">
        <f t="shared" si="91"/>
        <v>4</v>
      </c>
      <c r="EV111" s="40">
        <f t="shared" si="91"/>
        <v>4</v>
      </c>
      <c r="EW111" s="40">
        <f t="shared" si="91"/>
        <v>4</v>
      </c>
      <c r="EX111" s="40">
        <f t="shared" si="91"/>
        <v>4</v>
      </c>
      <c r="EY111" s="40">
        <f t="shared" si="91"/>
        <v>4</v>
      </c>
      <c r="EZ111" s="40">
        <f t="shared" si="91"/>
        <v>4</v>
      </c>
      <c r="FA111" s="40">
        <f t="shared" si="91"/>
        <v>4</v>
      </c>
      <c r="FB111" s="40">
        <f t="shared" si="91"/>
        <v>4</v>
      </c>
      <c r="FC111" s="40">
        <f t="shared" si="91"/>
        <v>4</v>
      </c>
      <c r="FD111" s="40">
        <f t="shared" si="91"/>
        <v>4</v>
      </c>
      <c r="FE111" s="40">
        <f t="shared" si="91"/>
        <v>4</v>
      </c>
      <c r="FF111" s="40">
        <f t="shared" si="91"/>
        <v>4</v>
      </c>
      <c r="FG111" s="40">
        <f t="shared" si="91"/>
        <v>4</v>
      </c>
      <c r="FH111" s="40">
        <f t="shared" si="91"/>
        <v>4</v>
      </c>
      <c r="FI111" s="40">
        <f t="shared" si="91"/>
        <v>4</v>
      </c>
      <c r="FJ111" s="40">
        <f t="shared" si="91"/>
        <v>4</v>
      </c>
      <c r="FK111" s="40">
        <f t="shared" si="91"/>
        <v>4</v>
      </c>
      <c r="FL111" s="40">
        <f t="shared" si="91"/>
        <v>4</v>
      </c>
      <c r="FM111" s="40">
        <f t="shared" si="91"/>
        <v>4</v>
      </c>
      <c r="FN111" s="40">
        <f t="shared" si="91"/>
        <v>4</v>
      </c>
      <c r="FO111" s="40">
        <f t="shared" si="91"/>
        <v>4</v>
      </c>
      <c r="FP111" s="40">
        <f t="shared" si="91"/>
        <v>4</v>
      </c>
      <c r="FQ111" s="40">
        <f t="shared" si="91"/>
        <v>4</v>
      </c>
      <c r="FR111" s="40">
        <f t="shared" si="91"/>
        <v>4</v>
      </c>
      <c r="FS111" s="40">
        <f t="shared" si="91"/>
        <v>4</v>
      </c>
      <c r="FT111" s="40">
        <f t="shared" si="91"/>
        <v>4</v>
      </c>
      <c r="FU111" s="40">
        <f t="shared" si="91"/>
        <v>4</v>
      </c>
      <c r="FV111" s="40">
        <f t="shared" si="91"/>
        <v>4</v>
      </c>
      <c r="FW111" s="40">
        <f t="shared" si="91"/>
        <v>4</v>
      </c>
      <c r="FX111" s="40">
        <f t="shared" si="91"/>
        <v>4</v>
      </c>
      <c r="FY111" s="40">
        <f t="shared" si="91"/>
        <v>4</v>
      </c>
      <c r="FZ111" s="40">
        <f t="shared" si="91"/>
        <v>4</v>
      </c>
      <c r="GA111" s="40">
        <f t="shared" si="91"/>
        <v>4</v>
      </c>
      <c r="GB111" s="40">
        <f t="shared" si="91"/>
        <v>4</v>
      </c>
      <c r="GC111" s="40">
        <f t="shared" si="91"/>
        <v>4</v>
      </c>
      <c r="GD111" s="40">
        <f t="shared" si="91"/>
        <v>4</v>
      </c>
      <c r="GE111" s="40">
        <f t="shared" si="91"/>
        <v>4</v>
      </c>
      <c r="GF111" s="40">
        <f t="shared" si="91"/>
        <v>4</v>
      </c>
      <c r="GG111" s="40">
        <f t="shared" si="91"/>
        <v>4</v>
      </c>
      <c r="GH111" s="40">
        <f t="shared" si="91"/>
        <v>4</v>
      </c>
      <c r="GI111" s="40">
        <f t="shared" si="91"/>
        <v>4</v>
      </c>
      <c r="GJ111" s="40">
        <f t="shared" si="91"/>
        <v>4</v>
      </c>
      <c r="GK111" s="40">
        <f t="shared" si="91"/>
        <v>4</v>
      </c>
      <c r="GL111" s="40">
        <f t="shared" si="91"/>
        <v>4</v>
      </c>
      <c r="GM111" s="40">
        <f t="shared" si="91"/>
        <v>4</v>
      </c>
      <c r="GN111" s="40">
        <f t="shared" si="91"/>
        <v>4</v>
      </c>
      <c r="GO111" s="40">
        <f t="shared" si="91"/>
        <v>4</v>
      </c>
      <c r="GP111" s="40">
        <f t="shared" si="91"/>
        <v>4</v>
      </c>
      <c r="GQ111" s="40">
        <f t="shared" si="91"/>
        <v>4</v>
      </c>
      <c r="GR111" s="40">
        <f t="shared" si="91"/>
        <v>4</v>
      </c>
      <c r="GS111" s="40">
        <f t="shared" si="91"/>
        <v>4</v>
      </c>
      <c r="GT111" s="40">
        <f t="shared" si="91"/>
        <v>4</v>
      </c>
      <c r="GU111" s="40">
        <f t="shared" si="91"/>
        <v>4</v>
      </c>
      <c r="GV111" s="40">
        <f t="shared" si="91"/>
        <v>4</v>
      </c>
      <c r="GW111" s="40">
        <f t="shared" si="91"/>
        <v>4</v>
      </c>
      <c r="GX111" s="40">
        <f t="shared" si="91"/>
        <v>4</v>
      </c>
      <c r="GY111" s="40">
        <f t="shared" si="91"/>
        <v>4</v>
      </c>
      <c r="GZ111" s="40">
        <f t="shared" si="91"/>
        <v>4</v>
      </c>
      <c r="HA111" s="40">
        <f t="shared" si="91"/>
        <v>4</v>
      </c>
      <c r="HB111" s="40">
        <f t="shared" si="91"/>
        <v>4</v>
      </c>
      <c r="HC111" s="40">
        <f t="shared" si="91"/>
        <v>4</v>
      </c>
      <c r="HD111" s="40">
        <f t="shared" si="91"/>
        <v>4</v>
      </c>
      <c r="HE111" s="40">
        <f t="shared" si="91"/>
        <v>4</v>
      </c>
      <c r="HF111" s="40">
        <f t="shared" si="92"/>
        <v>4</v>
      </c>
      <c r="HG111" s="40">
        <f t="shared" si="92"/>
        <v>4</v>
      </c>
      <c r="HH111" s="40">
        <f t="shared" si="92"/>
        <v>4</v>
      </c>
      <c r="HI111" s="40">
        <f t="shared" si="92"/>
        <v>4</v>
      </c>
      <c r="HJ111" s="40">
        <f t="shared" si="92"/>
        <v>4</v>
      </c>
      <c r="HK111" s="40">
        <f t="shared" si="92"/>
        <v>4</v>
      </c>
      <c r="HL111" s="40">
        <f t="shared" si="92"/>
        <v>4</v>
      </c>
      <c r="HM111" s="40">
        <f t="shared" si="92"/>
        <v>4</v>
      </c>
      <c r="HN111" s="40">
        <f t="shared" si="92"/>
        <v>4</v>
      </c>
      <c r="HO111" s="40">
        <f t="shared" si="92"/>
        <v>4</v>
      </c>
      <c r="HP111" s="40">
        <f t="shared" si="92"/>
        <v>4</v>
      </c>
      <c r="HQ111" s="40">
        <f t="shared" si="92"/>
        <v>4</v>
      </c>
      <c r="HR111" s="40">
        <f t="shared" si="92"/>
        <v>4</v>
      </c>
      <c r="HS111" s="40">
        <f t="shared" si="92"/>
        <v>4</v>
      </c>
      <c r="HT111" s="40">
        <f t="shared" si="92"/>
        <v>4</v>
      </c>
      <c r="HU111" s="40">
        <f t="shared" si="92"/>
        <v>4</v>
      </c>
      <c r="HV111" s="40">
        <f t="shared" si="92"/>
        <v>4</v>
      </c>
      <c r="HW111" s="40">
        <f t="shared" si="92"/>
        <v>4</v>
      </c>
      <c r="HX111" s="40">
        <f t="shared" si="92"/>
        <v>4</v>
      </c>
      <c r="HY111" s="40">
        <f t="shared" si="92"/>
        <v>4</v>
      </c>
      <c r="HZ111" s="40">
        <f t="shared" si="92"/>
        <v>4</v>
      </c>
      <c r="IA111" s="40">
        <f t="shared" si="92"/>
        <v>4</v>
      </c>
      <c r="IB111" s="40">
        <f t="shared" si="92"/>
        <v>4</v>
      </c>
      <c r="IC111" s="40">
        <f t="shared" si="92"/>
        <v>4</v>
      </c>
      <c r="ID111" s="40">
        <f t="shared" si="92"/>
        <v>4</v>
      </c>
      <c r="IE111" s="40">
        <f t="shared" si="92"/>
        <v>4</v>
      </c>
      <c r="IF111" s="40">
        <f t="shared" si="92"/>
        <v>4</v>
      </c>
      <c r="IG111" s="40">
        <f t="shared" si="92"/>
        <v>4</v>
      </c>
      <c r="IH111" s="40">
        <f t="shared" si="92"/>
        <v>4</v>
      </c>
      <c r="II111" s="40">
        <f t="shared" si="92"/>
        <v>4</v>
      </c>
      <c r="IJ111" s="40">
        <f t="shared" si="92"/>
        <v>4</v>
      </c>
      <c r="IK111" s="40">
        <f t="shared" si="92"/>
        <v>4</v>
      </c>
      <c r="IL111" s="40">
        <f t="shared" si="92"/>
        <v>4</v>
      </c>
      <c r="IM111" s="40">
        <f t="shared" si="92"/>
        <v>4</v>
      </c>
      <c r="IN111" s="40">
        <f t="shared" si="92"/>
        <v>4</v>
      </c>
      <c r="IO111" s="40">
        <f t="shared" si="92"/>
        <v>4</v>
      </c>
      <c r="IP111" s="40">
        <f t="shared" si="92"/>
        <v>4</v>
      </c>
      <c r="IQ111" s="40">
        <f t="shared" si="92"/>
        <v>4</v>
      </c>
      <c r="IR111" s="40">
        <f t="shared" si="92"/>
        <v>4</v>
      </c>
      <c r="IS111" s="40">
        <f t="shared" si="92"/>
        <v>4</v>
      </c>
      <c r="IT111" s="40">
        <f t="shared" si="92"/>
        <v>4</v>
      </c>
      <c r="IU111" s="40">
        <f t="shared" si="92"/>
        <v>4</v>
      </c>
      <c r="IV111" s="40">
        <f t="shared" si="92"/>
        <v>4</v>
      </c>
      <c r="IW111" s="40">
        <f t="shared" si="92"/>
        <v>4</v>
      </c>
      <c r="IX111" s="40">
        <f t="shared" si="92"/>
        <v>4</v>
      </c>
      <c r="IY111" s="40">
        <f t="shared" si="92"/>
        <v>4</v>
      </c>
      <c r="IZ111" s="40">
        <f t="shared" si="92"/>
        <v>4</v>
      </c>
      <c r="JA111" s="40">
        <f t="shared" si="92"/>
        <v>4</v>
      </c>
      <c r="JB111" s="40">
        <f t="shared" si="92"/>
        <v>4</v>
      </c>
      <c r="JC111" s="40">
        <f t="shared" si="92"/>
        <v>4</v>
      </c>
      <c r="JD111" s="40">
        <f t="shared" si="92"/>
        <v>4</v>
      </c>
      <c r="JE111" s="40">
        <f t="shared" si="92"/>
        <v>4</v>
      </c>
      <c r="JF111" s="40">
        <f t="shared" si="92"/>
        <v>4</v>
      </c>
      <c r="JG111" s="40">
        <f t="shared" si="92"/>
        <v>4</v>
      </c>
      <c r="JH111" s="40">
        <f t="shared" si="92"/>
        <v>4</v>
      </c>
      <c r="JI111" s="40">
        <f t="shared" si="92"/>
        <v>4</v>
      </c>
      <c r="JJ111" s="40">
        <f t="shared" si="92"/>
        <v>4</v>
      </c>
      <c r="JK111" s="40">
        <f t="shared" si="92"/>
        <v>4</v>
      </c>
      <c r="JL111" s="40">
        <f t="shared" si="92"/>
        <v>4</v>
      </c>
      <c r="JM111" s="40">
        <f t="shared" si="92"/>
        <v>4</v>
      </c>
      <c r="JN111" s="40">
        <f t="shared" si="92"/>
        <v>4</v>
      </c>
      <c r="JO111" s="40">
        <f t="shared" si="92"/>
        <v>4</v>
      </c>
      <c r="JP111" s="40">
        <f t="shared" si="92"/>
        <v>4</v>
      </c>
      <c r="JQ111" s="40">
        <f t="shared" si="92"/>
        <v>4</v>
      </c>
      <c r="JR111" s="40">
        <f t="shared" si="93"/>
        <v>4</v>
      </c>
      <c r="JS111" s="40">
        <f t="shared" si="93"/>
        <v>4</v>
      </c>
      <c r="JT111" s="40">
        <f t="shared" si="93"/>
        <v>4</v>
      </c>
      <c r="JU111" s="40">
        <f t="shared" si="93"/>
        <v>4</v>
      </c>
      <c r="JV111" s="40">
        <f t="shared" si="93"/>
        <v>4</v>
      </c>
      <c r="JW111" s="40">
        <f t="shared" si="93"/>
        <v>4</v>
      </c>
      <c r="JX111" s="40">
        <f t="shared" si="93"/>
        <v>4</v>
      </c>
      <c r="JY111" s="40">
        <f t="shared" si="93"/>
        <v>4</v>
      </c>
      <c r="JZ111" s="40">
        <f t="shared" si="93"/>
        <v>4</v>
      </c>
      <c r="KA111" s="40">
        <f t="shared" si="93"/>
        <v>4</v>
      </c>
      <c r="KB111" s="40">
        <f t="shared" si="93"/>
        <v>4</v>
      </c>
      <c r="KC111" s="40">
        <f t="shared" si="93"/>
        <v>4</v>
      </c>
      <c r="KD111" s="40">
        <f t="shared" si="93"/>
        <v>4</v>
      </c>
      <c r="KE111" s="40">
        <f t="shared" si="93"/>
        <v>4</v>
      </c>
      <c r="KF111" s="40">
        <f t="shared" si="93"/>
        <v>4</v>
      </c>
      <c r="KG111" s="40">
        <f t="shared" si="93"/>
        <v>4</v>
      </c>
      <c r="KH111" s="40">
        <f t="shared" si="93"/>
        <v>4</v>
      </c>
      <c r="KI111" s="40">
        <f t="shared" si="93"/>
        <v>4</v>
      </c>
      <c r="KJ111" s="40">
        <f t="shared" si="93"/>
        <v>4</v>
      </c>
      <c r="KK111" s="40">
        <f t="shared" si="93"/>
        <v>4</v>
      </c>
      <c r="KL111" s="40">
        <f t="shared" si="93"/>
        <v>4</v>
      </c>
      <c r="KM111" s="40">
        <f t="shared" si="93"/>
        <v>4</v>
      </c>
      <c r="KN111" s="40">
        <f t="shared" si="93"/>
        <v>4</v>
      </c>
      <c r="KO111" s="40">
        <f t="shared" si="93"/>
        <v>4</v>
      </c>
      <c r="KP111" s="40">
        <f t="shared" si="93"/>
        <v>4</v>
      </c>
      <c r="KQ111" s="40">
        <f t="shared" si="93"/>
        <v>4</v>
      </c>
      <c r="KR111" s="40">
        <f t="shared" si="93"/>
        <v>4</v>
      </c>
      <c r="KS111" s="40">
        <f t="shared" si="93"/>
        <v>4</v>
      </c>
      <c r="KT111" s="40">
        <f t="shared" si="93"/>
        <v>4</v>
      </c>
      <c r="KU111" s="40">
        <f t="shared" si="93"/>
        <v>4</v>
      </c>
      <c r="KV111" s="40">
        <f t="shared" si="93"/>
        <v>4</v>
      </c>
      <c r="KW111" s="1"/>
      <c r="KX111" s="1"/>
    </row>
    <row r="112" spans="1:310" x14ac:dyDescent="0.25">
      <c r="A112" s="1"/>
      <c r="B112" s="79"/>
      <c r="C112" s="79"/>
      <c r="D112" s="79"/>
      <c r="E112" s="1" t="str">
        <f>справочники!M16</f>
        <v>финансисты</v>
      </c>
      <c r="F112" s="1"/>
      <c r="G112" s="1"/>
      <c r="H112" s="11" t="str">
        <f t="shared" si="88"/>
        <v>чел</v>
      </c>
      <c r="I112" s="1"/>
      <c r="J112" s="1"/>
      <c r="K112" s="1"/>
      <c r="L112" s="1"/>
      <c r="M112" s="5"/>
      <c r="N112" s="40"/>
      <c r="O112" s="19"/>
      <c r="P112" s="1"/>
      <c r="Q112" s="1"/>
      <c r="R112" s="52"/>
      <c r="S112" s="1"/>
      <c r="T112" s="5" t="s">
        <v>0</v>
      </c>
      <c r="U112" s="40">
        <v>2</v>
      </c>
      <c r="V112" s="40">
        <f t="shared" si="89"/>
        <v>2</v>
      </c>
      <c r="W112" s="40">
        <f t="shared" si="89"/>
        <v>2</v>
      </c>
      <c r="X112" s="40">
        <f t="shared" si="89"/>
        <v>2</v>
      </c>
      <c r="Y112" s="40">
        <f t="shared" si="89"/>
        <v>2</v>
      </c>
      <c r="Z112" s="40">
        <f t="shared" si="89"/>
        <v>2</v>
      </c>
      <c r="AA112" s="40">
        <f t="shared" si="89"/>
        <v>2</v>
      </c>
      <c r="AB112" s="40">
        <f t="shared" si="89"/>
        <v>2</v>
      </c>
      <c r="AC112" s="40">
        <f t="shared" si="89"/>
        <v>2</v>
      </c>
      <c r="AD112" s="40">
        <f t="shared" si="89"/>
        <v>2</v>
      </c>
      <c r="AE112" s="40">
        <f t="shared" si="89"/>
        <v>2</v>
      </c>
      <c r="AF112" s="40">
        <f t="shared" si="89"/>
        <v>2</v>
      </c>
      <c r="AG112" s="40">
        <f t="shared" si="89"/>
        <v>2</v>
      </c>
      <c r="AH112" s="40">
        <f t="shared" si="89"/>
        <v>2</v>
      </c>
      <c r="AI112" s="40">
        <f t="shared" si="89"/>
        <v>2</v>
      </c>
      <c r="AJ112" s="40">
        <f t="shared" si="89"/>
        <v>2</v>
      </c>
      <c r="AK112" s="40">
        <f t="shared" si="89"/>
        <v>2</v>
      </c>
      <c r="AL112" s="40">
        <f t="shared" si="89"/>
        <v>2</v>
      </c>
      <c r="AM112" s="40">
        <f t="shared" si="89"/>
        <v>2</v>
      </c>
      <c r="AN112" s="40">
        <f t="shared" si="89"/>
        <v>2</v>
      </c>
      <c r="AO112" s="40">
        <f t="shared" si="89"/>
        <v>2</v>
      </c>
      <c r="AP112" s="40">
        <f t="shared" si="89"/>
        <v>2</v>
      </c>
      <c r="AQ112" s="40">
        <f t="shared" si="89"/>
        <v>2</v>
      </c>
      <c r="AR112" s="40">
        <f t="shared" si="89"/>
        <v>2</v>
      </c>
      <c r="AS112" s="40">
        <f t="shared" si="89"/>
        <v>2</v>
      </c>
      <c r="AT112" s="40">
        <f t="shared" si="89"/>
        <v>2</v>
      </c>
      <c r="AU112" s="40">
        <f t="shared" si="89"/>
        <v>2</v>
      </c>
      <c r="AV112" s="40">
        <f t="shared" si="89"/>
        <v>2</v>
      </c>
      <c r="AW112" s="40">
        <f t="shared" si="89"/>
        <v>2</v>
      </c>
      <c r="AX112" s="40">
        <f t="shared" si="89"/>
        <v>2</v>
      </c>
      <c r="AY112" s="40">
        <f t="shared" si="89"/>
        <v>2</v>
      </c>
      <c r="AZ112" s="40">
        <f t="shared" si="89"/>
        <v>2</v>
      </c>
      <c r="BA112" s="40">
        <f t="shared" si="89"/>
        <v>2</v>
      </c>
      <c r="BB112" s="40">
        <f t="shared" si="89"/>
        <v>2</v>
      </c>
      <c r="BC112" s="40">
        <f t="shared" si="89"/>
        <v>2</v>
      </c>
      <c r="BD112" s="40">
        <f t="shared" si="89"/>
        <v>2</v>
      </c>
      <c r="BE112" s="40">
        <f t="shared" si="89"/>
        <v>2</v>
      </c>
      <c r="BF112" s="40">
        <f t="shared" si="89"/>
        <v>2</v>
      </c>
      <c r="BG112" s="40">
        <f t="shared" si="89"/>
        <v>2</v>
      </c>
      <c r="BH112" s="40">
        <f t="shared" si="89"/>
        <v>2</v>
      </c>
      <c r="BI112" s="40">
        <f t="shared" si="89"/>
        <v>2</v>
      </c>
      <c r="BJ112" s="40">
        <f t="shared" si="89"/>
        <v>2</v>
      </c>
      <c r="BK112" s="40">
        <f t="shared" si="89"/>
        <v>2</v>
      </c>
      <c r="BL112" s="40">
        <f t="shared" si="89"/>
        <v>2</v>
      </c>
      <c r="BM112" s="40">
        <f t="shared" si="89"/>
        <v>2</v>
      </c>
      <c r="BN112" s="40">
        <f t="shared" si="89"/>
        <v>2</v>
      </c>
      <c r="BO112" s="40">
        <f t="shared" si="89"/>
        <v>2</v>
      </c>
      <c r="BP112" s="40">
        <f t="shared" si="89"/>
        <v>2</v>
      </c>
      <c r="BQ112" s="40">
        <f t="shared" si="89"/>
        <v>2</v>
      </c>
      <c r="BR112" s="40">
        <f t="shared" si="89"/>
        <v>2</v>
      </c>
      <c r="BS112" s="40">
        <f t="shared" si="89"/>
        <v>2</v>
      </c>
      <c r="BT112" s="40">
        <f t="shared" si="89"/>
        <v>2</v>
      </c>
      <c r="BU112" s="40">
        <f t="shared" si="89"/>
        <v>2</v>
      </c>
      <c r="BV112" s="40">
        <f t="shared" si="89"/>
        <v>2</v>
      </c>
      <c r="BW112" s="40">
        <f t="shared" si="89"/>
        <v>2</v>
      </c>
      <c r="BX112" s="40">
        <f t="shared" si="89"/>
        <v>2</v>
      </c>
      <c r="BY112" s="40">
        <f t="shared" si="89"/>
        <v>2</v>
      </c>
      <c r="BZ112" s="40">
        <f t="shared" si="89"/>
        <v>2</v>
      </c>
      <c r="CA112" s="40">
        <f t="shared" si="89"/>
        <v>2</v>
      </c>
      <c r="CB112" s="40">
        <f t="shared" si="89"/>
        <v>2</v>
      </c>
      <c r="CC112" s="40">
        <f t="shared" si="89"/>
        <v>2</v>
      </c>
      <c r="CD112" s="40">
        <f t="shared" si="89"/>
        <v>2</v>
      </c>
      <c r="CE112" s="40">
        <f t="shared" si="89"/>
        <v>2</v>
      </c>
      <c r="CF112" s="40">
        <f t="shared" si="89"/>
        <v>2</v>
      </c>
      <c r="CG112" s="40">
        <f t="shared" ref="CG112" si="94">CF112</f>
        <v>2</v>
      </c>
      <c r="CH112" s="40">
        <f t="shared" si="90"/>
        <v>2</v>
      </c>
      <c r="CI112" s="40">
        <f t="shared" si="90"/>
        <v>2</v>
      </c>
      <c r="CJ112" s="40">
        <f t="shared" si="90"/>
        <v>2</v>
      </c>
      <c r="CK112" s="40">
        <f t="shared" si="90"/>
        <v>2</v>
      </c>
      <c r="CL112" s="40">
        <f t="shared" si="90"/>
        <v>2</v>
      </c>
      <c r="CM112" s="40">
        <f t="shared" si="90"/>
        <v>2</v>
      </c>
      <c r="CN112" s="40">
        <f t="shared" si="90"/>
        <v>2</v>
      </c>
      <c r="CO112" s="40">
        <f t="shared" si="90"/>
        <v>2</v>
      </c>
      <c r="CP112" s="40">
        <f t="shared" si="90"/>
        <v>2</v>
      </c>
      <c r="CQ112" s="40">
        <f t="shared" si="90"/>
        <v>2</v>
      </c>
      <c r="CR112" s="40">
        <f t="shared" si="90"/>
        <v>2</v>
      </c>
      <c r="CS112" s="40">
        <f t="shared" si="90"/>
        <v>2</v>
      </c>
      <c r="CT112" s="40">
        <f t="shared" si="90"/>
        <v>2</v>
      </c>
      <c r="CU112" s="40">
        <f t="shared" si="90"/>
        <v>2</v>
      </c>
      <c r="CV112" s="40">
        <f t="shared" si="90"/>
        <v>2</v>
      </c>
      <c r="CW112" s="40">
        <f t="shared" si="90"/>
        <v>2</v>
      </c>
      <c r="CX112" s="40">
        <f t="shared" si="90"/>
        <v>2</v>
      </c>
      <c r="CY112" s="40">
        <f t="shared" si="90"/>
        <v>2</v>
      </c>
      <c r="CZ112" s="40">
        <f t="shared" si="90"/>
        <v>2</v>
      </c>
      <c r="DA112" s="40">
        <f t="shared" si="90"/>
        <v>2</v>
      </c>
      <c r="DB112" s="40">
        <f t="shared" si="90"/>
        <v>2</v>
      </c>
      <c r="DC112" s="40">
        <f t="shared" si="90"/>
        <v>2</v>
      </c>
      <c r="DD112" s="40">
        <f t="shared" si="90"/>
        <v>2</v>
      </c>
      <c r="DE112" s="40">
        <f t="shared" si="90"/>
        <v>2</v>
      </c>
      <c r="DF112" s="40">
        <f t="shared" si="90"/>
        <v>2</v>
      </c>
      <c r="DG112" s="40">
        <f t="shared" si="90"/>
        <v>2</v>
      </c>
      <c r="DH112" s="40">
        <f t="shared" si="90"/>
        <v>2</v>
      </c>
      <c r="DI112" s="40">
        <f t="shared" si="90"/>
        <v>2</v>
      </c>
      <c r="DJ112" s="40">
        <f t="shared" si="90"/>
        <v>2</v>
      </c>
      <c r="DK112" s="40">
        <f t="shared" si="90"/>
        <v>2</v>
      </c>
      <c r="DL112" s="40">
        <f t="shared" si="90"/>
        <v>2</v>
      </c>
      <c r="DM112" s="40">
        <f t="shared" si="90"/>
        <v>2</v>
      </c>
      <c r="DN112" s="40">
        <f t="shared" si="90"/>
        <v>2</v>
      </c>
      <c r="DO112" s="40">
        <f t="shared" si="90"/>
        <v>2</v>
      </c>
      <c r="DP112" s="40">
        <f t="shared" si="90"/>
        <v>2</v>
      </c>
      <c r="DQ112" s="40">
        <f t="shared" si="90"/>
        <v>2</v>
      </c>
      <c r="DR112" s="40">
        <f t="shared" si="90"/>
        <v>2</v>
      </c>
      <c r="DS112" s="40">
        <f t="shared" si="90"/>
        <v>2</v>
      </c>
      <c r="DT112" s="40">
        <f t="shared" si="90"/>
        <v>2</v>
      </c>
      <c r="DU112" s="40">
        <f t="shared" si="90"/>
        <v>2</v>
      </c>
      <c r="DV112" s="40">
        <f t="shared" si="90"/>
        <v>2</v>
      </c>
      <c r="DW112" s="40">
        <f t="shared" si="90"/>
        <v>2</v>
      </c>
      <c r="DX112" s="40">
        <f t="shared" si="90"/>
        <v>2</v>
      </c>
      <c r="DY112" s="40">
        <f t="shared" si="90"/>
        <v>2</v>
      </c>
      <c r="DZ112" s="40">
        <f t="shared" si="90"/>
        <v>2</v>
      </c>
      <c r="EA112" s="40">
        <f t="shared" si="90"/>
        <v>2</v>
      </c>
      <c r="EB112" s="40">
        <f t="shared" si="90"/>
        <v>2</v>
      </c>
      <c r="EC112" s="40">
        <f t="shared" si="90"/>
        <v>2</v>
      </c>
      <c r="ED112" s="40">
        <f t="shared" si="90"/>
        <v>2</v>
      </c>
      <c r="EE112" s="40">
        <f t="shared" si="90"/>
        <v>2</v>
      </c>
      <c r="EF112" s="40">
        <f t="shared" si="90"/>
        <v>2</v>
      </c>
      <c r="EG112" s="40">
        <f t="shared" si="90"/>
        <v>2</v>
      </c>
      <c r="EH112" s="40">
        <f t="shared" si="90"/>
        <v>2</v>
      </c>
      <c r="EI112" s="40">
        <f t="shared" si="90"/>
        <v>2</v>
      </c>
      <c r="EJ112" s="40">
        <f t="shared" si="90"/>
        <v>2</v>
      </c>
      <c r="EK112" s="40">
        <f t="shared" si="90"/>
        <v>2</v>
      </c>
      <c r="EL112" s="40">
        <f t="shared" si="90"/>
        <v>2</v>
      </c>
      <c r="EM112" s="40">
        <f t="shared" si="90"/>
        <v>2</v>
      </c>
      <c r="EN112" s="40">
        <f t="shared" si="90"/>
        <v>2</v>
      </c>
      <c r="EO112" s="40">
        <f t="shared" si="90"/>
        <v>2</v>
      </c>
      <c r="EP112" s="40">
        <f t="shared" si="90"/>
        <v>2</v>
      </c>
      <c r="EQ112" s="40">
        <f t="shared" si="90"/>
        <v>2</v>
      </c>
      <c r="ER112" s="40">
        <f t="shared" si="90"/>
        <v>2</v>
      </c>
      <c r="ES112" s="40">
        <f t="shared" ref="ES112" si="95">ER112</f>
        <v>2</v>
      </c>
      <c r="ET112" s="40">
        <f t="shared" si="91"/>
        <v>2</v>
      </c>
      <c r="EU112" s="40">
        <f t="shared" si="91"/>
        <v>2</v>
      </c>
      <c r="EV112" s="40">
        <f t="shared" si="91"/>
        <v>2</v>
      </c>
      <c r="EW112" s="40">
        <f t="shared" si="91"/>
        <v>2</v>
      </c>
      <c r="EX112" s="40">
        <f t="shared" si="91"/>
        <v>2</v>
      </c>
      <c r="EY112" s="40">
        <f t="shared" si="91"/>
        <v>2</v>
      </c>
      <c r="EZ112" s="40">
        <f t="shared" si="91"/>
        <v>2</v>
      </c>
      <c r="FA112" s="40">
        <f t="shared" si="91"/>
        <v>2</v>
      </c>
      <c r="FB112" s="40">
        <f t="shared" si="91"/>
        <v>2</v>
      </c>
      <c r="FC112" s="40">
        <f t="shared" si="91"/>
        <v>2</v>
      </c>
      <c r="FD112" s="40">
        <f t="shared" si="91"/>
        <v>2</v>
      </c>
      <c r="FE112" s="40">
        <f t="shared" si="91"/>
        <v>2</v>
      </c>
      <c r="FF112" s="40">
        <f t="shared" si="91"/>
        <v>2</v>
      </c>
      <c r="FG112" s="40">
        <f t="shared" si="91"/>
        <v>2</v>
      </c>
      <c r="FH112" s="40">
        <f t="shared" si="91"/>
        <v>2</v>
      </c>
      <c r="FI112" s="40">
        <f t="shared" si="91"/>
        <v>2</v>
      </c>
      <c r="FJ112" s="40">
        <f t="shared" si="91"/>
        <v>2</v>
      </c>
      <c r="FK112" s="40">
        <f t="shared" si="91"/>
        <v>2</v>
      </c>
      <c r="FL112" s="40">
        <f t="shared" si="91"/>
        <v>2</v>
      </c>
      <c r="FM112" s="40">
        <f t="shared" si="91"/>
        <v>2</v>
      </c>
      <c r="FN112" s="40">
        <f t="shared" si="91"/>
        <v>2</v>
      </c>
      <c r="FO112" s="40">
        <f t="shared" si="91"/>
        <v>2</v>
      </c>
      <c r="FP112" s="40">
        <f t="shared" si="91"/>
        <v>2</v>
      </c>
      <c r="FQ112" s="40">
        <f t="shared" si="91"/>
        <v>2</v>
      </c>
      <c r="FR112" s="40">
        <f t="shared" si="91"/>
        <v>2</v>
      </c>
      <c r="FS112" s="40">
        <f t="shared" si="91"/>
        <v>2</v>
      </c>
      <c r="FT112" s="40">
        <f t="shared" si="91"/>
        <v>2</v>
      </c>
      <c r="FU112" s="40">
        <f t="shared" si="91"/>
        <v>2</v>
      </c>
      <c r="FV112" s="40">
        <f t="shared" si="91"/>
        <v>2</v>
      </c>
      <c r="FW112" s="40">
        <f t="shared" si="91"/>
        <v>2</v>
      </c>
      <c r="FX112" s="40">
        <f t="shared" si="91"/>
        <v>2</v>
      </c>
      <c r="FY112" s="40">
        <f t="shared" si="91"/>
        <v>2</v>
      </c>
      <c r="FZ112" s="40">
        <f t="shared" si="91"/>
        <v>2</v>
      </c>
      <c r="GA112" s="40">
        <f t="shared" si="91"/>
        <v>2</v>
      </c>
      <c r="GB112" s="40">
        <f t="shared" si="91"/>
        <v>2</v>
      </c>
      <c r="GC112" s="40">
        <f t="shared" si="91"/>
        <v>2</v>
      </c>
      <c r="GD112" s="40">
        <f t="shared" si="91"/>
        <v>2</v>
      </c>
      <c r="GE112" s="40">
        <f t="shared" si="91"/>
        <v>2</v>
      </c>
      <c r="GF112" s="40">
        <f t="shared" si="91"/>
        <v>2</v>
      </c>
      <c r="GG112" s="40">
        <f t="shared" si="91"/>
        <v>2</v>
      </c>
      <c r="GH112" s="40">
        <f t="shared" si="91"/>
        <v>2</v>
      </c>
      <c r="GI112" s="40">
        <f t="shared" si="91"/>
        <v>2</v>
      </c>
      <c r="GJ112" s="40">
        <f t="shared" si="91"/>
        <v>2</v>
      </c>
      <c r="GK112" s="40">
        <f t="shared" si="91"/>
        <v>2</v>
      </c>
      <c r="GL112" s="40">
        <f t="shared" si="91"/>
        <v>2</v>
      </c>
      <c r="GM112" s="40">
        <f t="shared" si="91"/>
        <v>2</v>
      </c>
      <c r="GN112" s="40">
        <f t="shared" si="91"/>
        <v>2</v>
      </c>
      <c r="GO112" s="40">
        <f t="shared" si="91"/>
        <v>2</v>
      </c>
      <c r="GP112" s="40">
        <f t="shared" si="91"/>
        <v>2</v>
      </c>
      <c r="GQ112" s="40">
        <f t="shared" si="91"/>
        <v>2</v>
      </c>
      <c r="GR112" s="40">
        <f t="shared" si="91"/>
        <v>2</v>
      </c>
      <c r="GS112" s="40">
        <f t="shared" si="91"/>
        <v>2</v>
      </c>
      <c r="GT112" s="40">
        <f t="shared" si="91"/>
        <v>2</v>
      </c>
      <c r="GU112" s="40">
        <f t="shared" si="91"/>
        <v>2</v>
      </c>
      <c r="GV112" s="40">
        <f t="shared" si="91"/>
        <v>2</v>
      </c>
      <c r="GW112" s="40">
        <f t="shared" si="91"/>
        <v>2</v>
      </c>
      <c r="GX112" s="40">
        <f t="shared" si="91"/>
        <v>2</v>
      </c>
      <c r="GY112" s="40">
        <f t="shared" si="91"/>
        <v>2</v>
      </c>
      <c r="GZ112" s="40">
        <f t="shared" si="91"/>
        <v>2</v>
      </c>
      <c r="HA112" s="40">
        <f t="shared" si="91"/>
        <v>2</v>
      </c>
      <c r="HB112" s="40">
        <f t="shared" si="91"/>
        <v>2</v>
      </c>
      <c r="HC112" s="40">
        <f t="shared" si="91"/>
        <v>2</v>
      </c>
      <c r="HD112" s="40">
        <f t="shared" si="91"/>
        <v>2</v>
      </c>
      <c r="HE112" s="40">
        <f t="shared" ref="HE112" si="96">HD112</f>
        <v>2</v>
      </c>
      <c r="HF112" s="40">
        <f t="shared" si="92"/>
        <v>2</v>
      </c>
      <c r="HG112" s="40">
        <f t="shared" si="92"/>
        <v>2</v>
      </c>
      <c r="HH112" s="40">
        <f t="shared" si="92"/>
        <v>2</v>
      </c>
      <c r="HI112" s="40">
        <f t="shared" si="92"/>
        <v>2</v>
      </c>
      <c r="HJ112" s="40">
        <f t="shared" si="92"/>
        <v>2</v>
      </c>
      <c r="HK112" s="40">
        <f t="shared" si="92"/>
        <v>2</v>
      </c>
      <c r="HL112" s="40">
        <f t="shared" si="92"/>
        <v>2</v>
      </c>
      <c r="HM112" s="40">
        <f t="shared" si="92"/>
        <v>2</v>
      </c>
      <c r="HN112" s="40">
        <f t="shared" si="92"/>
        <v>2</v>
      </c>
      <c r="HO112" s="40">
        <f t="shared" si="92"/>
        <v>2</v>
      </c>
      <c r="HP112" s="40">
        <f t="shared" si="92"/>
        <v>2</v>
      </c>
      <c r="HQ112" s="40">
        <f t="shared" si="92"/>
        <v>2</v>
      </c>
      <c r="HR112" s="40">
        <f t="shared" si="92"/>
        <v>2</v>
      </c>
      <c r="HS112" s="40">
        <f t="shared" si="92"/>
        <v>2</v>
      </c>
      <c r="HT112" s="40">
        <f t="shared" si="92"/>
        <v>2</v>
      </c>
      <c r="HU112" s="40">
        <f t="shared" si="92"/>
        <v>2</v>
      </c>
      <c r="HV112" s="40">
        <f t="shared" si="92"/>
        <v>2</v>
      </c>
      <c r="HW112" s="40">
        <f t="shared" si="92"/>
        <v>2</v>
      </c>
      <c r="HX112" s="40">
        <f t="shared" si="92"/>
        <v>2</v>
      </c>
      <c r="HY112" s="40">
        <f t="shared" si="92"/>
        <v>2</v>
      </c>
      <c r="HZ112" s="40">
        <f t="shared" si="92"/>
        <v>2</v>
      </c>
      <c r="IA112" s="40">
        <f t="shared" si="92"/>
        <v>2</v>
      </c>
      <c r="IB112" s="40">
        <f t="shared" si="92"/>
        <v>2</v>
      </c>
      <c r="IC112" s="40">
        <f t="shared" si="92"/>
        <v>2</v>
      </c>
      <c r="ID112" s="40">
        <f t="shared" si="92"/>
        <v>2</v>
      </c>
      <c r="IE112" s="40">
        <f t="shared" si="92"/>
        <v>2</v>
      </c>
      <c r="IF112" s="40">
        <f t="shared" si="92"/>
        <v>2</v>
      </c>
      <c r="IG112" s="40">
        <f t="shared" si="92"/>
        <v>2</v>
      </c>
      <c r="IH112" s="40">
        <f t="shared" si="92"/>
        <v>2</v>
      </c>
      <c r="II112" s="40">
        <f t="shared" si="92"/>
        <v>2</v>
      </c>
      <c r="IJ112" s="40">
        <f t="shared" si="92"/>
        <v>2</v>
      </c>
      <c r="IK112" s="40">
        <f t="shared" si="92"/>
        <v>2</v>
      </c>
      <c r="IL112" s="40">
        <f t="shared" si="92"/>
        <v>2</v>
      </c>
      <c r="IM112" s="40">
        <f t="shared" si="92"/>
        <v>2</v>
      </c>
      <c r="IN112" s="40">
        <f t="shared" si="92"/>
        <v>2</v>
      </c>
      <c r="IO112" s="40">
        <f t="shared" si="92"/>
        <v>2</v>
      </c>
      <c r="IP112" s="40">
        <f t="shared" si="92"/>
        <v>2</v>
      </c>
      <c r="IQ112" s="40">
        <f t="shared" si="92"/>
        <v>2</v>
      </c>
      <c r="IR112" s="40">
        <f t="shared" si="92"/>
        <v>2</v>
      </c>
      <c r="IS112" s="40">
        <f t="shared" si="92"/>
        <v>2</v>
      </c>
      <c r="IT112" s="40">
        <f t="shared" si="92"/>
        <v>2</v>
      </c>
      <c r="IU112" s="40">
        <f t="shared" si="92"/>
        <v>2</v>
      </c>
      <c r="IV112" s="40">
        <f t="shared" si="92"/>
        <v>2</v>
      </c>
      <c r="IW112" s="40">
        <f t="shared" si="92"/>
        <v>2</v>
      </c>
      <c r="IX112" s="40">
        <f t="shared" si="92"/>
        <v>2</v>
      </c>
      <c r="IY112" s="40">
        <f t="shared" si="92"/>
        <v>2</v>
      </c>
      <c r="IZ112" s="40">
        <f t="shared" si="92"/>
        <v>2</v>
      </c>
      <c r="JA112" s="40">
        <f t="shared" si="92"/>
        <v>2</v>
      </c>
      <c r="JB112" s="40">
        <f t="shared" si="92"/>
        <v>2</v>
      </c>
      <c r="JC112" s="40">
        <f t="shared" si="92"/>
        <v>2</v>
      </c>
      <c r="JD112" s="40">
        <f t="shared" si="92"/>
        <v>2</v>
      </c>
      <c r="JE112" s="40">
        <f t="shared" si="92"/>
        <v>2</v>
      </c>
      <c r="JF112" s="40">
        <f t="shared" si="92"/>
        <v>2</v>
      </c>
      <c r="JG112" s="40">
        <f t="shared" si="92"/>
        <v>2</v>
      </c>
      <c r="JH112" s="40">
        <f t="shared" si="92"/>
        <v>2</v>
      </c>
      <c r="JI112" s="40">
        <f t="shared" si="92"/>
        <v>2</v>
      </c>
      <c r="JJ112" s="40">
        <f t="shared" si="92"/>
        <v>2</v>
      </c>
      <c r="JK112" s="40">
        <f t="shared" si="92"/>
        <v>2</v>
      </c>
      <c r="JL112" s="40">
        <f t="shared" si="92"/>
        <v>2</v>
      </c>
      <c r="JM112" s="40">
        <f t="shared" si="92"/>
        <v>2</v>
      </c>
      <c r="JN112" s="40">
        <f t="shared" si="92"/>
        <v>2</v>
      </c>
      <c r="JO112" s="40">
        <f t="shared" si="92"/>
        <v>2</v>
      </c>
      <c r="JP112" s="40">
        <f t="shared" si="92"/>
        <v>2</v>
      </c>
      <c r="JQ112" s="40">
        <f t="shared" ref="JQ112" si="97">JP112</f>
        <v>2</v>
      </c>
      <c r="JR112" s="40">
        <f t="shared" si="93"/>
        <v>2</v>
      </c>
      <c r="JS112" s="40">
        <f t="shared" si="93"/>
        <v>2</v>
      </c>
      <c r="JT112" s="40">
        <f t="shared" si="93"/>
        <v>2</v>
      </c>
      <c r="JU112" s="40">
        <f t="shared" si="93"/>
        <v>2</v>
      </c>
      <c r="JV112" s="40">
        <f t="shared" si="93"/>
        <v>2</v>
      </c>
      <c r="JW112" s="40">
        <f t="shared" si="93"/>
        <v>2</v>
      </c>
      <c r="JX112" s="40">
        <f t="shared" si="93"/>
        <v>2</v>
      </c>
      <c r="JY112" s="40">
        <f t="shared" si="93"/>
        <v>2</v>
      </c>
      <c r="JZ112" s="40">
        <f t="shared" si="93"/>
        <v>2</v>
      </c>
      <c r="KA112" s="40">
        <f t="shared" si="93"/>
        <v>2</v>
      </c>
      <c r="KB112" s="40">
        <f t="shared" si="93"/>
        <v>2</v>
      </c>
      <c r="KC112" s="40">
        <f t="shared" si="93"/>
        <v>2</v>
      </c>
      <c r="KD112" s="40">
        <f t="shared" si="93"/>
        <v>2</v>
      </c>
      <c r="KE112" s="40">
        <f t="shared" si="93"/>
        <v>2</v>
      </c>
      <c r="KF112" s="40">
        <f t="shared" si="93"/>
        <v>2</v>
      </c>
      <c r="KG112" s="40">
        <f t="shared" si="93"/>
        <v>2</v>
      </c>
      <c r="KH112" s="40">
        <f t="shared" si="93"/>
        <v>2</v>
      </c>
      <c r="KI112" s="40">
        <f t="shared" si="93"/>
        <v>2</v>
      </c>
      <c r="KJ112" s="40">
        <f t="shared" si="93"/>
        <v>2</v>
      </c>
      <c r="KK112" s="40">
        <f t="shared" si="93"/>
        <v>2</v>
      </c>
      <c r="KL112" s="40">
        <f t="shared" si="93"/>
        <v>2</v>
      </c>
      <c r="KM112" s="40">
        <f t="shared" si="93"/>
        <v>2</v>
      </c>
      <c r="KN112" s="40">
        <f t="shared" si="93"/>
        <v>2</v>
      </c>
      <c r="KO112" s="40">
        <f t="shared" si="93"/>
        <v>2</v>
      </c>
      <c r="KP112" s="40">
        <f t="shared" si="93"/>
        <v>2</v>
      </c>
      <c r="KQ112" s="40">
        <f t="shared" si="93"/>
        <v>2</v>
      </c>
      <c r="KR112" s="40">
        <f t="shared" si="93"/>
        <v>2</v>
      </c>
      <c r="KS112" s="40">
        <f t="shared" si="93"/>
        <v>2</v>
      </c>
      <c r="KT112" s="40">
        <f t="shared" si="93"/>
        <v>2</v>
      </c>
      <c r="KU112" s="40">
        <f t="shared" si="93"/>
        <v>2</v>
      </c>
      <c r="KV112" s="40">
        <f t="shared" si="93"/>
        <v>2</v>
      </c>
      <c r="KW112" s="1"/>
      <c r="KX112" s="1"/>
    </row>
    <row r="113" spans="1:310" x14ac:dyDescent="0.25">
      <c r="A113" s="1"/>
      <c r="B113" s="79"/>
      <c r="C113" s="79"/>
      <c r="D113" s="79"/>
      <c r="E113" s="1" t="str">
        <f>справочники!M17</f>
        <v>HR-менеджеры</v>
      </c>
      <c r="F113" s="1"/>
      <c r="G113" s="1"/>
      <c r="H113" s="11" t="str">
        <f t="shared" si="88"/>
        <v>чел</v>
      </c>
      <c r="I113" s="1"/>
      <c r="J113" s="1"/>
      <c r="K113" s="1"/>
      <c r="L113" s="1"/>
      <c r="M113" s="5"/>
      <c r="N113" s="40"/>
      <c r="O113" s="19"/>
      <c r="P113" s="1"/>
      <c r="Q113" s="1"/>
      <c r="R113" s="52"/>
      <c r="S113" s="1"/>
      <c r="T113" s="5" t="s">
        <v>0</v>
      </c>
      <c r="U113" s="40">
        <v>2</v>
      </c>
      <c r="V113" s="40">
        <f t="shared" ref="V113:CG115" si="98">U113</f>
        <v>2</v>
      </c>
      <c r="W113" s="40">
        <f t="shared" si="98"/>
        <v>2</v>
      </c>
      <c r="X113" s="40">
        <f t="shared" si="98"/>
        <v>2</v>
      </c>
      <c r="Y113" s="40">
        <f t="shared" si="98"/>
        <v>2</v>
      </c>
      <c r="Z113" s="40">
        <f t="shared" si="98"/>
        <v>2</v>
      </c>
      <c r="AA113" s="40">
        <f t="shared" si="98"/>
        <v>2</v>
      </c>
      <c r="AB113" s="40">
        <f t="shared" si="98"/>
        <v>2</v>
      </c>
      <c r="AC113" s="40">
        <f t="shared" si="98"/>
        <v>2</v>
      </c>
      <c r="AD113" s="40">
        <f t="shared" si="98"/>
        <v>2</v>
      </c>
      <c r="AE113" s="40">
        <f t="shared" si="98"/>
        <v>2</v>
      </c>
      <c r="AF113" s="40">
        <f t="shared" si="98"/>
        <v>2</v>
      </c>
      <c r="AG113" s="40">
        <f t="shared" si="98"/>
        <v>2</v>
      </c>
      <c r="AH113" s="40">
        <f t="shared" si="98"/>
        <v>2</v>
      </c>
      <c r="AI113" s="40">
        <f t="shared" si="98"/>
        <v>2</v>
      </c>
      <c r="AJ113" s="40">
        <f t="shared" si="98"/>
        <v>2</v>
      </c>
      <c r="AK113" s="40">
        <f t="shared" si="98"/>
        <v>2</v>
      </c>
      <c r="AL113" s="40">
        <f t="shared" si="98"/>
        <v>2</v>
      </c>
      <c r="AM113" s="40">
        <f t="shared" si="98"/>
        <v>2</v>
      </c>
      <c r="AN113" s="40">
        <f t="shared" si="98"/>
        <v>2</v>
      </c>
      <c r="AO113" s="40">
        <f t="shared" si="98"/>
        <v>2</v>
      </c>
      <c r="AP113" s="40">
        <f t="shared" si="98"/>
        <v>2</v>
      </c>
      <c r="AQ113" s="40">
        <f t="shared" si="98"/>
        <v>2</v>
      </c>
      <c r="AR113" s="40">
        <f t="shared" si="98"/>
        <v>2</v>
      </c>
      <c r="AS113" s="40">
        <f t="shared" si="98"/>
        <v>2</v>
      </c>
      <c r="AT113" s="40">
        <f t="shared" si="98"/>
        <v>2</v>
      </c>
      <c r="AU113" s="40">
        <f t="shared" si="98"/>
        <v>2</v>
      </c>
      <c r="AV113" s="40">
        <f t="shared" si="98"/>
        <v>2</v>
      </c>
      <c r="AW113" s="40">
        <f t="shared" si="98"/>
        <v>2</v>
      </c>
      <c r="AX113" s="40">
        <f t="shared" si="98"/>
        <v>2</v>
      </c>
      <c r="AY113" s="40">
        <f t="shared" si="98"/>
        <v>2</v>
      </c>
      <c r="AZ113" s="40">
        <f t="shared" si="98"/>
        <v>2</v>
      </c>
      <c r="BA113" s="40">
        <f t="shared" si="98"/>
        <v>2</v>
      </c>
      <c r="BB113" s="40">
        <f t="shared" si="98"/>
        <v>2</v>
      </c>
      <c r="BC113" s="40">
        <f t="shared" si="98"/>
        <v>2</v>
      </c>
      <c r="BD113" s="40">
        <f t="shared" si="98"/>
        <v>2</v>
      </c>
      <c r="BE113" s="40">
        <f t="shared" si="98"/>
        <v>2</v>
      </c>
      <c r="BF113" s="40">
        <f t="shared" si="98"/>
        <v>2</v>
      </c>
      <c r="BG113" s="40">
        <f t="shared" si="98"/>
        <v>2</v>
      </c>
      <c r="BH113" s="40">
        <f t="shared" si="98"/>
        <v>2</v>
      </c>
      <c r="BI113" s="40">
        <f t="shared" si="98"/>
        <v>2</v>
      </c>
      <c r="BJ113" s="40">
        <f t="shared" si="98"/>
        <v>2</v>
      </c>
      <c r="BK113" s="40">
        <f t="shared" si="98"/>
        <v>2</v>
      </c>
      <c r="BL113" s="40">
        <f t="shared" si="98"/>
        <v>2</v>
      </c>
      <c r="BM113" s="40">
        <f t="shared" si="98"/>
        <v>2</v>
      </c>
      <c r="BN113" s="40">
        <f t="shared" si="98"/>
        <v>2</v>
      </c>
      <c r="BO113" s="40">
        <f t="shared" si="98"/>
        <v>2</v>
      </c>
      <c r="BP113" s="40">
        <f t="shared" si="98"/>
        <v>2</v>
      </c>
      <c r="BQ113" s="40">
        <f t="shared" si="98"/>
        <v>2</v>
      </c>
      <c r="BR113" s="40">
        <f t="shared" si="98"/>
        <v>2</v>
      </c>
      <c r="BS113" s="40">
        <f t="shared" si="98"/>
        <v>2</v>
      </c>
      <c r="BT113" s="40">
        <f t="shared" si="98"/>
        <v>2</v>
      </c>
      <c r="BU113" s="40">
        <f t="shared" si="98"/>
        <v>2</v>
      </c>
      <c r="BV113" s="40">
        <f t="shared" si="98"/>
        <v>2</v>
      </c>
      <c r="BW113" s="40">
        <f t="shared" si="98"/>
        <v>2</v>
      </c>
      <c r="BX113" s="40">
        <f t="shared" si="98"/>
        <v>2</v>
      </c>
      <c r="BY113" s="40">
        <f t="shared" si="98"/>
        <v>2</v>
      </c>
      <c r="BZ113" s="40">
        <f t="shared" si="98"/>
        <v>2</v>
      </c>
      <c r="CA113" s="40">
        <f t="shared" si="98"/>
        <v>2</v>
      </c>
      <c r="CB113" s="40">
        <f t="shared" si="98"/>
        <v>2</v>
      </c>
      <c r="CC113" s="40">
        <f t="shared" si="98"/>
        <v>2</v>
      </c>
      <c r="CD113" s="40">
        <f t="shared" si="98"/>
        <v>2</v>
      </c>
      <c r="CE113" s="40">
        <f t="shared" si="98"/>
        <v>2</v>
      </c>
      <c r="CF113" s="40">
        <f t="shared" si="98"/>
        <v>2</v>
      </c>
      <c r="CG113" s="40">
        <f t="shared" si="98"/>
        <v>2</v>
      </c>
      <c r="CH113" s="40">
        <f t="shared" ref="CH113:ES115" si="99">CG113</f>
        <v>2</v>
      </c>
      <c r="CI113" s="40">
        <f t="shared" si="99"/>
        <v>2</v>
      </c>
      <c r="CJ113" s="40">
        <f t="shared" si="99"/>
        <v>2</v>
      </c>
      <c r="CK113" s="40">
        <f t="shared" si="99"/>
        <v>2</v>
      </c>
      <c r="CL113" s="40">
        <f t="shared" si="99"/>
        <v>2</v>
      </c>
      <c r="CM113" s="40">
        <f t="shared" si="99"/>
        <v>2</v>
      </c>
      <c r="CN113" s="40">
        <f t="shared" si="99"/>
        <v>2</v>
      </c>
      <c r="CO113" s="40">
        <f t="shared" si="99"/>
        <v>2</v>
      </c>
      <c r="CP113" s="40">
        <f t="shared" si="99"/>
        <v>2</v>
      </c>
      <c r="CQ113" s="40">
        <f t="shared" si="99"/>
        <v>2</v>
      </c>
      <c r="CR113" s="40">
        <f t="shared" si="99"/>
        <v>2</v>
      </c>
      <c r="CS113" s="40">
        <f t="shared" si="99"/>
        <v>2</v>
      </c>
      <c r="CT113" s="40">
        <f t="shared" si="99"/>
        <v>2</v>
      </c>
      <c r="CU113" s="40">
        <f t="shared" si="99"/>
        <v>2</v>
      </c>
      <c r="CV113" s="40">
        <f t="shared" si="99"/>
        <v>2</v>
      </c>
      <c r="CW113" s="40">
        <f t="shared" si="99"/>
        <v>2</v>
      </c>
      <c r="CX113" s="40">
        <f t="shared" si="99"/>
        <v>2</v>
      </c>
      <c r="CY113" s="40">
        <f t="shared" si="99"/>
        <v>2</v>
      </c>
      <c r="CZ113" s="40">
        <f t="shared" si="99"/>
        <v>2</v>
      </c>
      <c r="DA113" s="40">
        <f t="shared" si="99"/>
        <v>2</v>
      </c>
      <c r="DB113" s="40">
        <f t="shared" si="99"/>
        <v>2</v>
      </c>
      <c r="DC113" s="40">
        <f t="shared" si="99"/>
        <v>2</v>
      </c>
      <c r="DD113" s="40">
        <f t="shared" si="99"/>
        <v>2</v>
      </c>
      <c r="DE113" s="40">
        <f t="shared" si="99"/>
        <v>2</v>
      </c>
      <c r="DF113" s="40">
        <f t="shared" si="99"/>
        <v>2</v>
      </c>
      <c r="DG113" s="40">
        <f t="shared" si="99"/>
        <v>2</v>
      </c>
      <c r="DH113" s="40">
        <f t="shared" si="99"/>
        <v>2</v>
      </c>
      <c r="DI113" s="40">
        <f t="shared" si="99"/>
        <v>2</v>
      </c>
      <c r="DJ113" s="40">
        <f t="shared" si="99"/>
        <v>2</v>
      </c>
      <c r="DK113" s="40">
        <f t="shared" si="99"/>
        <v>2</v>
      </c>
      <c r="DL113" s="40">
        <f t="shared" si="99"/>
        <v>2</v>
      </c>
      <c r="DM113" s="40">
        <f t="shared" si="99"/>
        <v>2</v>
      </c>
      <c r="DN113" s="40">
        <f t="shared" si="99"/>
        <v>2</v>
      </c>
      <c r="DO113" s="40">
        <f t="shared" si="99"/>
        <v>2</v>
      </c>
      <c r="DP113" s="40">
        <f t="shared" si="99"/>
        <v>2</v>
      </c>
      <c r="DQ113" s="40">
        <f t="shared" si="99"/>
        <v>2</v>
      </c>
      <c r="DR113" s="40">
        <f t="shared" si="99"/>
        <v>2</v>
      </c>
      <c r="DS113" s="40">
        <f t="shared" si="99"/>
        <v>2</v>
      </c>
      <c r="DT113" s="40">
        <f t="shared" si="99"/>
        <v>2</v>
      </c>
      <c r="DU113" s="40">
        <f t="shared" si="99"/>
        <v>2</v>
      </c>
      <c r="DV113" s="40">
        <f t="shared" si="99"/>
        <v>2</v>
      </c>
      <c r="DW113" s="40">
        <f t="shared" si="99"/>
        <v>2</v>
      </c>
      <c r="DX113" s="40">
        <f t="shared" si="99"/>
        <v>2</v>
      </c>
      <c r="DY113" s="40">
        <f t="shared" si="99"/>
        <v>2</v>
      </c>
      <c r="DZ113" s="40">
        <f t="shared" si="99"/>
        <v>2</v>
      </c>
      <c r="EA113" s="40">
        <f t="shared" si="99"/>
        <v>2</v>
      </c>
      <c r="EB113" s="40">
        <f t="shared" si="99"/>
        <v>2</v>
      </c>
      <c r="EC113" s="40">
        <f t="shared" si="99"/>
        <v>2</v>
      </c>
      <c r="ED113" s="40">
        <f t="shared" si="99"/>
        <v>2</v>
      </c>
      <c r="EE113" s="40">
        <f t="shared" si="99"/>
        <v>2</v>
      </c>
      <c r="EF113" s="40">
        <f t="shared" si="99"/>
        <v>2</v>
      </c>
      <c r="EG113" s="40">
        <f t="shared" si="99"/>
        <v>2</v>
      </c>
      <c r="EH113" s="40">
        <f t="shared" si="99"/>
        <v>2</v>
      </c>
      <c r="EI113" s="40">
        <f t="shared" si="99"/>
        <v>2</v>
      </c>
      <c r="EJ113" s="40">
        <f t="shared" si="99"/>
        <v>2</v>
      </c>
      <c r="EK113" s="40">
        <f t="shared" si="99"/>
        <v>2</v>
      </c>
      <c r="EL113" s="40">
        <f t="shared" si="99"/>
        <v>2</v>
      </c>
      <c r="EM113" s="40">
        <f t="shared" si="99"/>
        <v>2</v>
      </c>
      <c r="EN113" s="40">
        <f t="shared" si="99"/>
        <v>2</v>
      </c>
      <c r="EO113" s="40">
        <f t="shared" si="99"/>
        <v>2</v>
      </c>
      <c r="EP113" s="40">
        <f t="shared" si="99"/>
        <v>2</v>
      </c>
      <c r="EQ113" s="40">
        <f t="shared" si="99"/>
        <v>2</v>
      </c>
      <c r="ER113" s="40">
        <f t="shared" si="99"/>
        <v>2</v>
      </c>
      <c r="ES113" s="40">
        <f t="shared" si="99"/>
        <v>2</v>
      </c>
      <c r="ET113" s="40">
        <f t="shared" ref="ET113:HE115" si="100">ES113</f>
        <v>2</v>
      </c>
      <c r="EU113" s="40">
        <f t="shared" si="100"/>
        <v>2</v>
      </c>
      <c r="EV113" s="40">
        <f t="shared" si="100"/>
        <v>2</v>
      </c>
      <c r="EW113" s="40">
        <f t="shared" si="100"/>
        <v>2</v>
      </c>
      <c r="EX113" s="40">
        <f t="shared" si="100"/>
        <v>2</v>
      </c>
      <c r="EY113" s="40">
        <f t="shared" si="100"/>
        <v>2</v>
      </c>
      <c r="EZ113" s="40">
        <f t="shared" si="100"/>
        <v>2</v>
      </c>
      <c r="FA113" s="40">
        <f t="shared" si="100"/>
        <v>2</v>
      </c>
      <c r="FB113" s="40">
        <f t="shared" si="100"/>
        <v>2</v>
      </c>
      <c r="FC113" s="40">
        <f t="shared" si="100"/>
        <v>2</v>
      </c>
      <c r="FD113" s="40">
        <f t="shared" si="100"/>
        <v>2</v>
      </c>
      <c r="FE113" s="40">
        <f t="shared" si="100"/>
        <v>2</v>
      </c>
      <c r="FF113" s="40">
        <f t="shared" si="100"/>
        <v>2</v>
      </c>
      <c r="FG113" s="40">
        <f t="shared" si="100"/>
        <v>2</v>
      </c>
      <c r="FH113" s="40">
        <f t="shared" si="100"/>
        <v>2</v>
      </c>
      <c r="FI113" s="40">
        <f t="shared" si="100"/>
        <v>2</v>
      </c>
      <c r="FJ113" s="40">
        <f t="shared" si="100"/>
        <v>2</v>
      </c>
      <c r="FK113" s="40">
        <f t="shared" si="100"/>
        <v>2</v>
      </c>
      <c r="FL113" s="40">
        <f t="shared" si="100"/>
        <v>2</v>
      </c>
      <c r="FM113" s="40">
        <f t="shared" si="100"/>
        <v>2</v>
      </c>
      <c r="FN113" s="40">
        <f t="shared" si="100"/>
        <v>2</v>
      </c>
      <c r="FO113" s="40">
        <f t="shared" si="100"/>
        <v>2</v>
      </c>
      <c r="FP113" s="40">
        <f t="shared" si="100"/>
        <v>2</v>
      </c>
      <c r="FQ113" s="40">
        <f t="shared" si="100"/>
        <v>2</v>
      </c>
      <c r="FR113" s="40">
        <f t="shared" si="100"/>
        <v>2</v>
      </c>
      <c r="FS113" s="40">
        <f t="shared" si="100"/>
        <v>2</v>
      </c>
      <c r="FT113" s="40">
        <f t="shared" si="100"/>
        <v>2</v>
      </c>
      <c r="FU113" s="40">
        <f t="shared" si="100"/>
        <v>2</v>
      </c>
      <c r="FV113" s="40">
        <f t="shared" si="100"/>
        <v>2</v>
      </c>
      <c r="FW113" s="40">
        <f t="shared" si="100"/>
        <v>2</v>
      </c>
      <c r="FX113" s="40">
        <f t="shared" si="100"/>
        <v>2</v>
      </c>
      <c r="FY113" s="40">
        <f t="shared" si="100"/>
        <v>2</v>
      </c>
      <c r="FZ113" s="40">
        <f t="shared" si="100"/>
        <v>2</v>
      </c>
      <c r="GA113" s="40">
        <f t="shared" si="100"/>
        <v>2</v>
      </c>
      <c r="GB113" s="40">
        <f t="shared" si="100"/>
        <v>2</v>
      </c>
      <c r="GC113" s="40">
        <f t="shared" si="100"/>
        <v>2</v>
      </c>
      <c r="GD113" s="40">
        <f t="shared" si="100"/>
        <v>2</v>
      </c>
      <c r="GE113" s="40">
        <f t="shared" si="100"/>
        <v>2</v>
      </c>
      <c r="GF113" s="40">
        <f t="shared" si="100"/>
        <v>2</v>
      </c>
      <c r="GG113" s="40">
        <f t="shared" si="100"/>
        <v>2</v>
      </c>
      <c r="GH113" s="40">
        <f t="shared" si="100"/>
        <v>2</v>
      </c>
      <c r="GI113" s="40">
        <f t="shared" si="100"/>
        <v>2</v>
      </c>
      <c r="GJ113" s="40">
        <f t="shared" si="100"/>
        <v>2</v>
      </c>
      <c r="GK113" s="40">
        <f t="shared" si="100"/>
        <v>2</v>
      </c>
      <c r="GL113" s="40">
        <f t="shared" si="100"/>
        <v>2</v>
      </c>
      <c r="GM113" s="40">
        <f t="shared" si="100"/>
        <v>2</v>
      </c>
      <c r="GN113" s="40">
        <f t="shared" si="100"/>
        <v>2</v>
      </c>
      <c r="GO113" s="40">
        <f t="shared" si="100"/>
        <v>2</v>
      </c>
      <c r="GP113" s="40">
        <f t="shared" si="100"/>
        <v>2</v>
      </c>
      <c r="GQ113" s="40">
        <f t="shared" si="100"/>
        <v>2</v>
      </c>
      <c r="GR113" s="40">
        <f t="shared" si="100"/>
        <v>2</v>
      </c>
      <c r="GS113" s="40">
        <f t="shared" si="100"/>
        <v>2</v>
      </c>
      <c r="GT113" s="40">
        <f t="shared" si="100"/>
        <v>2</v>
      </c>
      <c r="GU113" s="40">
        <f t="shared" si="100"/>
        <v>2</v>
      </c>
      <c r="GV113" s="40">
        <f t="shared" si="100"/>
        <v>2</v>
      </c>
      <c r="GW113" s="40">
        <f t="shared" si="100"/>
        <v>2</v>
      </c>
      <c r="GX113" s="40">
        <f t="shared" si="100"/>
        <v>2</v>
      </c>
      <c r="GY113" s="40">
        <f t="shared" si="100"/>
        <v>2</v>
      </c>
      <c r="GZ113" s="40">
        <f t="shared" si="100"/>
        <v>2</v>
      </c>
      <c r="HA113" s="40">
        <f t="shared" si="100"/>
        <v>2</v>
      </c>
      <c r="HB113" s="40">
        <f t="shared" si="100"/>
        <v>2</v>
      </c>
      <c r="HC113" s="40">
        <f t="shared" si="100"/>
        <v>2</v>
      </c>
      <c r="HD113" s="40">
        <f t="shared" si="100"/>
        <v>2</v>
      </c>
      <c r="HE113" s="40">
        <f t="shared" si="100"/>
        <v>2</v>
      </c>
      <c r="HF113" s="40">
        <f t="shared" ref="HF113:JQ115" si="101">HE113</f>
        <v>2</v>
      </c>
      <c r="HG113" s="40">
        <f t="shared" si="101"/>
        <v>2</v>
      </c>
      <c r="HH113" s="40">
        <f t="shared" si="101"/>
        <v>2</v>
      </c>
      <c r="HI113" s="40">
        <f t="shared" si="101"/>
        <v>2</v>
      </c>
      <c r="HJ113" s="40">
        <f t="shared" si="101"/>
        <v>2</v>
      </c>
      <c r="HK113" s="40">
        <f t="shared" si="101"/>
        <v>2</v>
      </c>
      <c r="HL113" s="40">
        <f t="shared" si="101"/>
        <v>2</v>
      </c>
      <c r="HM113" s="40">
        <f t="shared" si="101"/>
        <v>2</v>
      </c>
      <c r="HN113" s="40">
        <f t="shared" si="101"/>
        <v>2</v>
      </c>
      <c r="HO113" s="40">
        <f t="shared" si="101"/>
        <v>2</v>
      </c>
      <c r="HP113" s="40">
        <f t="shared" si="101"/>
        <v>2</v>
      </c>
      <c r="HQ113" s="40">
        <f t="shared" si="101"/>
        <v>2</v>
      </c>
      <c r="HR113" s="40">
        <f t="shared" si="101"/>
        <v>2</v>
      </c>
      <c r="HS113" s="40">
        <f t="shared" si="101"/>
        <v>2</v>
      </c>
      <c r="HT113" s="40">
        <f t="shared" si="101"/>
        <v>2</v>
      </c>
      <c r="HU113" s="40">
        <f t="shared" si="101"/>
        <v>2</v>
      </c>
      <c r="HV113" s="40">
        <f t="shared" si="101"/>
        <v>2</v>
      </c>
      <c r="HW113" s="40">
        <f t="shared" si="101"/>
        <v>2</v>
      </c>
      <c r="HX113" s="40">
        <f t="shared" si="101"/>
        <v>2</v>
      </c>
      <c r="HY113" s="40">
        <f t="shared" si="101"/>
        <v>2</v>
      </c>
      <c r="HZ113" s="40">
        <f t="shared" si="101"/>
        <v>2</v>
      </c>
      <c r="IA113" s="40">
        <f t="shared" si="101"/>
        <v>2</v>
      </c>
      <c r="IB113" s="40">
        <f t="shared" si="101"/>
        <v>2</v>
      </c>
      <c r="IC113" s="40">
        <f t="shared" si="101"/>
        <v>2</v>
      </c>
      <c r="ID113" s="40">
        <f t="shared" si="101"/>
        <v>2</v>
      </c>
      <c r="IE113" s="40">
        <f t="shared" si="101"/>
        <v>2</v>
      </c>
      <c r="IF113" s="40">
        <f t="shared" si="101"/>
        <v>2</v>
      </c>
      <c r="IG113" s="40">
        <f t="shared" si="101"/>
        <v>2</v>
      </c>
      <c r="IH113" s="40">
        <f t="shared" si="101"/>
        <v>2</v>
      </c>
      <c r="II113" s="40">
        <f t="shared" si="101"/>
        <v>2</v>
      </c>
      <c r="IJ113" s="40">
        <f t="shared" si="101"/>
        <v>2</v>
      </c>
      <c r="IK113" s="40">
        <f t="shared" si="101"/>
        <v>2</v>
      </c>
      <c r="IL113" s="40">
        <f t="shared" si="101"/>
        <v>2</v>
      </c>
      <c r="IM113" s="40">
        <f t="shared" si="101"/>
        <v>2</v>
      </c>
      <c r="IN113" s="40">
        <f t="shared" si="101"/>
        <v>2</v>
      </c>
      <c r="IO113" s="40">
        <f t="shared" si="101"/>
        <v>2</v>
      </c>
      <c r="IP113" s="40">
        <f t="shared" si="101"/>
        <v>2</v>
      </c>
      <c r="IQ113" s="40">
        <f t="shared" si="101"/>
        <v>2</v>
      </c>
      <c r="IR113" s="40">
        <f t="shared" si="101"/>
        <v>2</v>
      </c>
      <c r="IS113" s="40">
        <f t="shared" si="101"/>
        <v>2</v>
      </c>
      <c r="IT113" s="40">
        <f t="shared" si="101"/>
        <v>2</v>
      </c>
      <c r="IU113" s="40">
        <f t="shared" si="101"/>
        <v>2</v>
      </c>
      <c r="IV113" s="40">
        <f t="shared" si="101"/>
        <v>2</v>
      </c>
      <c r="IW113" s="40">
        <f t="shared" si="101"/>
        <v>2</v>
      </c>
      <c r="IX113" s="40">
        <f t="shared" si="101"/>
        <v>2</v>
      </c>
      <c r="IY113" s="40">
        <f t="shared" si="101"/>
        <v>2</v>
      </c>
      <c r="IZ113" s="40">
        <f t="shared" si="101"/>
        <v>2</v>
      </c>
      <c r="JA113" s="40">
        <f t="shared" si="101"/>
        <v>2</v>
      </c>
      <c r="JB113" s="40">
        <f t="shared" si="101"/>
        <v>2</v>
      </c>
      <c r="JC113" s="40">
        <f t="shared" si="101"/>
        <v>2</v>
      </c>
      <c r="JD113" s="40">
        <f t="shared" si="101"/>
        <v>2</v>
      </c>
      <c r="JE113" s="40">
        <f t="shared" si="101"/>
        <v>2</v>
      </c>
      <c r="JF113" s="40">
        <f t="shared" si="101"/>
        <v>2</v>
      </c>
      <c r="JG113" s="40">
        <f t="shared" si="101"/>
        <v>2</v>
      </c>
      <c r="JH113" s="40">
        <f t="shared" si="101"/>
        <v>2</v>
      </c>
      <c r="JI113" s="40">
        <f t="shared" si="101"/>
        <v>2</v>
      </c>
      <c r="JJ113" s="40">
        <f t="shared" si="101"/>
        <v>2</v>
      </c>
      <c r="JK113" s="40">
        <f t="shared" si="101"/>
        <v>2</v>
      </c>
      <c r="JL113" s="40">
        <f t="shared" si="101"/>
        <v>2</v>
      </c>
      <c r="JM113" s="40">
        <f t="shared" si="101"/>
        <v>2</v>
      </c>
      <c r="JN113" s="40">
        <f t="shared" si="101"/>
        <v>2</v>
      </c>
      <c r="JO113" s="40">
        <f t="shared" si="101"/>
        <v>2</v>
      </c>
      <c r="JP113" s="40">
        <f t="shared" si="101"/>
        <v>2</v>
      </c>
      <c r="JQ113" s="40">
        <f t="shared" si="101"/>
        <v>2</v>
      </c>
      <c r="JR113" s="40">
        <f t="shared" si="93"/>
        <v>2</v>
      </c>
      <c r="JS113" s="40">
        <f t="shared" si="93"/>
        <v>2</v>
      </c>
      <c r="JT113" s="40">
        <f t="shared" si="93"/>
        <v>2</v>
      </c>
      <c r="JU113" s="40">
        <f t="shared" si="93"/>
        <v>2</v>
      </c>
      <c r="JV113" s="40">
        <f t="shared" si="93"/>
        <v>2</v>
      </c>
      <c r="JW113" s="40">
        <f t="shared" si="93"/>
        <v>2</v>
      </c>
      <c r="JX113" s="40">
        <f t="shared" si="93"/>
        <v>2</v>
      </c>
      <c r="JY113" s="40">
        <f t="shared" si="93"/>
        <v>2</v>
      </c>
      <c r="JZ113" s="40">
        <f t="shared" si="93"/>
        <v>2</v>
      </c>
      <c r="KA113" s="40">
        <f t="shared" si="93"/>
        <v>2</v>
      </c>
      <c r="KB113" s="40">
        <f t="shared" si="93"/>
        <v>2</v>
      </c>
      <c r="KC113" s="40">
        <f t="shared" si="93"/>
        <v>2</v>
      </c>
      <c r="KD113" s="40">
        <f t="shared" si="93"/>
        <v>2</v>
      </c>
      <c r="KE113" s="40">
        <f t="shared" si="93"/>
        <v>2</v>
      </c>
      <c r="KF113" s="40">
        <f t="shared" si="93"/>
        <v>2</v>
      </c>
      <c r="KG113" s="40">
        <f t="shared" si="93"/>
        <v>2</v>
      </c>
      <c r="KH113" s="40">
        <f t="shared" si="93"/>
        <v>2</v>
      </c>
      <c r="KI113" s="40">
        <f t="shared" si="93"/>
        <v>2</v>
      </c>
      <c r="KJ113" s="40">
        <f t="shared" si="93"/>
        <v>2</v>
      </c>
      <c r="KK113" s="40">
        <f t="shared" si="93"/>
        <v>2</v>
      </c>
      <c r="KL113" s="40">
        <f t="shared" si="93"/>
        <v>2</v>
      </c>
      <c r="KM113" s="40">
        <f t="shared" si="93"/>
        <v>2</v>
      </c>
      <c r="KN113" s="40">
        <f t="shared" si="93"/>
        <v>2</v>
      </c>
      <c r="KO113" s="40">
        <f t="shared" si="93"/>
        <v>2</v>
      </c>
      <c r="KP113" s="40">
        <f t="shared" si="93"/>
        <v>2</v>
      </c>
      <c r="KQ113" s="40">
        <f t="shared" si="93"/>
        <v>2</v>
      </c>
      <c r="KR113" s="40">
        <f t="shared" si="93"/>
        <v>2</v>
      </c>
      <c r="KS113" s="40">
        <f t="shared" si="93"/>
        <v>2</v>
      </c>
      <c r="KT113" s="40">
        <f t="shared" si="93"/>
        <v>2</v>
      </c>
      <c r="KU113" s="40">
        <f t="shared" si="93"/>
        <v>2</v>
      </c>
      <c r="KV113" s="40">
        <f t="shared" si="93"/>
        <v>2</v>
      </c>
      <c r="KW113" s="1"/>
      <c r="KX113" s="1"/>
    </row>
    <row r="114" spans="1:310" s="4" customFormat="1" x14ac:dyDescent="0.25">
      <c r="A114" s="3"/>
      <c r="B114" s="85"/>
      <c r="C114" s="85"/>
      <c r="D114" s="85"/>
      <c r="E114" s="3" t="str">
        <f>справочники!M18</f>
        <v>мотивация персонала</v>
      </c>
      <c r="F114" s="3"/>
      <c r="G114" s="3"/>
      <c r="H114" s="39" t="str">
        <f t="shared" si="88"/>
        <v>чел</v>
      </c>
      <c r="I114" s="3"/>
      <c r="J114" s="3"/>
      <c r="K114" s="3"/>
      <c r="L114" s="3"/>
      <c r="M114" s="5"/>
      <c r="N114" s="41"/>
      <c r="O114" s="19"/>
      <c r="P114" s="3"/>
      <c r="Q114" s="3"/>
      <c r="R114" s="69"/>
      <c r="S114" s="3"/>
      <c r="T114" s="5" t="s">
        <v>0</v>
      </c>
      <c r="U114" s="41">
        <v>1</v>
      </c>
      <c r="V114" s="41">
        <f t="shared" si="98"/>
        <v>1</v>
      </c>
      <c r="W114" s="41">
        <f t="shared" si="98"/>
        <v>1</v>
      </c>
      <c r="X114" s="41">
        <f t="shared" si="98"/>
        <v>1</v>
      </c>
      <c r="Y114" s="41">
        <f t="shared" si="98"/>
        <v>1</v>
      </c>
      <c r="Z114" s="41">
        <f t="shared" si="98"/>
        <v>1</v>
      </c>
      <c r="AA114" s="41">
        <f t="shared" si="98"/>
        <v>1</v>
      </c>
      <c r="AB114" s="41">
        <f t="shared" si="98"/>
        <v>1</v>
      </c>
      <c r="AC114" s="41">
        <f t="shared" si="98"/>
        <v>1</v>
      </c>
      <c r="AD114" s="41">
        <f t="shared" si="98"/>
        <v>1</v>
      </c>
      <c r="AE114" s="41">
        <f t="shared" si="98"/>
        <v>1</v>
      </c>
      <c r="AF114" s="41">
        <f t="shared" si="98"/>
        <v>1</v>
      </c>
      <c r="AG114" s="41">
        <f t="shared" si="98"/>
        <v>1</v>
      </c>
      <c r="AH114" s="41">
        <f t="shared" si="98"/>
        <v>1</v>
      </c>
      <c r="AI114" s="41">
        <f t="shared" si="98"/>
        <v>1</v>
      </c>
      <c r="AJ114" s="41">
        <f t="shared" si="98"/>
        <v>1</v>
      </c>
      <c r="AK114" s="41">
        <f t="shared" si="98"/>
        <v>1</v>
      </c>
      <c r="AL114" s="41">
        <f t="shared" si="98"/>
        <v>1</v>
      </c>
      <c r="AM114" s="41">
        <f t="shared" si="98"/>
        <v>1</v>
      </c>
      <c r="AN114" s="41">
        <f t="shared" si="98"/>
        <v>1</v>
      </c>
      <c r="AO114" s="41">
        <f t="shared" si="98"/>
        <v>1</v>
      </c>
      <c r="AP114" s="41">
        <f t="shared" si="98"/>
        <v>1</v>
      </c>
      <c r="AQ114" s="41">
        <f t="shared" si="98"/>
        <v>1</v>
      </c>
      <c r="AR114" s="41">
        <f t="shared" si="98"/>
        <v>1</v>
      </c>
      <c r="AS114" s="41">
        <f t="shared" si="98"/>
        <v>1</v>
      </c>
      <c r="AT114" s="41">
        <f t="shared" si="98"/>
        <v>1</v>
      </c>
      <c r="AU114" s="41">
        <f t="shared" si="98"/>
        <v>1</v>
      </c>
      <c r="AV114" s="41">
        <f t="shared" si="98"/>
        <v>1</v>
      </c>
      <c r="AW114" s="41">
        <f t="shared" si="98"/>
        <v>1</v>
      </c>
      <c r="AX114" s="41">
        <f t="shared" si="98"/>
        <v>1</v>
      </c>
      <c r="AY114" s="41">
        <f t="shared" si="98"/>
        <v>1</v>
      </c>
      <c r="AZ114" s="41">
        <f t="shared" si="98"/>
        <v>1</v>
      </c>
      <c r="BA114" s="41">
        <f t="shared" si="98"/>
        <v>1</v>
      </c>
      <c r="BB114" s="41">
        <f t="shared" si="98"/>
        <v>1</v>
      </c>
      <c r="BC114" s="41">
        <f t="shared" si="98"/>
        <v>1</v>
      </c>
      <c r="BD114" s="41">
        <f t="shared" si="98"/>
        <v>1</v>
      </c>
      <c r="BE114" s="41">
        <f t="shared" si="98"/>
        <v>1</v>
      </c>
      <c r="BF114" s="41">
        <f t="shared" si="98"/>
        <v>1</v>
      </c>
      <c r="BG114" s="41">
        <f t="shared" si="98"/>
        <v>1</v>
      </c>
      <c r="BH114" s="41">
        <f t="shared" si="98"/>
        <v>1</v>
      </c>
      <c r="BI114" s="41">
        <f t="shared" si="98"/>
        <v>1</v>
      </c>
      <c r="BJ114" s="41">
        <f t="shared" si="98"/>
        <v>1</v>
      </c>
      <c r="BK114" s="41">
        <f t="shared" si="98"/>
        <v>1</v>
      </c>
      <c r="BL114" s="41">
        <f t="shared" si="98"/>
        <v>1</v>
      </c>
      <c r="BM114" s="41">
        <f t="shared" si="98"/>
        <v>1</v>
      </c>
      <c r="BN114" s="41">
        <f t="shared" si="98"/>
        <v>1</v>
      </c>
      <c r="BO114" s="41">
        <f t="shared" si="98"/>
        <v>1</v>
      </c>
      <c r="BP114" s="41">
        <f t="shared" si="98"/>
        <v>1</v>
      </c>
      <c r="BQ114" s="41">
        <f t="shared" si="98"/>
        <v>1</v>
      </c>
      <c r="BR114" s="41">
        <f t="shared" si="98"/>
        <v>1</v>
      </c>
      <c r="BS114" s="41">
        <f t="shared" si="98"/>
        <v>1</v>
      </c>
      <c r="BT114" s="41">
        <f t="shared" si="98"/>
        <v>1</v>
      </c>
      <c r="BU114" s="41">
        <f t="shared" si="98"/>
        <v>1</v>
      </c>
      <c r="BV114" s="41">
        <f t="shared" si="98"/>
        <v>1</v>
      </c>
      <c r="BW114" s="41">
        <f t="shared" si="98"/>
        <v>1</v>
      </c>
      <c r="BX114" s="41">
        <f t="shared" si="98"/>
        <v>1</v>
      </c>
      <c r="BY114" s="41">
        <f t="shared" si="98"/>
        <v>1</v>
      </c>
      <c r="BZ114" s="41">
        <f t="shared" si="98"/>
        <v>1</v>
      </c>
      <c r="CA114" s="41">
        <f t="shared" si="98"/>
        <v>1</v>
      </c>
      <c r="CB114" s="41">
        <f t="shared" si="98"/>
        <v>1</v>
      </c>
      <c r="CC114" s="41">
        <f t="shared" si="98"/>
        <v>1</v>
      </c>
      <c r="CD114" s="41">
        <f t="shared" si="98"/>
        <v>1</v>
      </c>
      <c r="CE114" s="41">
        <f t="shared" si="98"/>
        <v>1</v>
      </c>
      <c r="CF114" s="41">
        <f t="shared" si="98"/>
        <v>1</v>
      </c>
      <c r="CG114" s="41">
        <f t="shared" si="98"/>
        <v>1</v>
      </c>
      <c r="CH114" s="41">
        <f t="shared" si="99"/>
        <v>1</v>
      </c>
      <c r="CI114" s="41">
        <f t="shared" si="99"/>
        <v>1</v>
      </c>
      <c r="CJ114" s="41">
        <f t="shared" si="99"/>
        <v>1</v>
      </c>
      <c r="CK114" s="41">
        <f t="shared" si="99"/>
        <v>1</v>
      </c>
      <c r="CL114" s="41">
        <f t="shared" si="99"/>
        <v>1</v>
      </c>
      <c r="CM114" s="41">
        <f t="shared" si="99"/>
        <v>1</v>
      </c>
      <c r="CN114" s="41">
        <f t="shared" si="99"/>
        <v>1</v>
      </c>
      <c r="CO114" s="41">
        <f t="shared" si="99"/>
        <v>1</v>
      </c>
      <c r="CP114" s="41">
        <f t="shared" si="99"/>
        <v>1</v>
      </c>
      <c r="CQ114" s="41">
        <f t="shared" si="99"/>
        <v>1</v>
      </c>
      <c r="CR114" s="41">
        <f t="shared" si="99"/>
        <v>1</v>
      </c>
      <c r="CS114" s="41">
        <f t="shared" si="99"/>
        <v>1</v>
      </c>
      <c r="CT114" s="41">
        <f t="shared" si="99"/>
        <v>1</v>
      </c>
      <c r="CU114" s="41">
        <f t="shared" si="99"/>
        <v>1</v>
      </c>
      <c r="CV114" s="41">
        <f t="shared" si="99"/>
        <v>1</v>
      </c>
      <c r="CW114" s="41">
        <f t="shared" si="99"/>
        <v>1</v>
      </c>
      <c r="CX114" s="41">
        <f t="shared" si="99"/>
        <v>1</v>
      </c>
      <c r="CY114" s="41">
        <f t="shared" si="99"/>
        <v>1</v>
      </c>
      <c r="CZ114" s="41">
        <f t="shared" si="99"/>
        <v>1</v>
      </c>
      <c r="DA114" s="41">
        <f t="shared" si="99"/>
        <v>1</v>
      </c>
      <c r="DB114" s="41">
        <f t="shared" si="99"/>
        <v>1</v>
      </c>
      <c r="DC114" s="41">
        <f t="shared" si="99"/>
        <v>1</v>
      </c>
      <c r="DD114" s="41">
        <f t="shared" si="99"/>
        <v>1</v>
      </c>
      <c r="DE114" s="41">
        <f t="shared" si="99"/>
        <v>1</v>
      </c>
      <c r="DF114" s="41">
        <f t="shared" si="99"/>
        <v>1</v>
      </c>
      <c r="DG114" s="41">
        <f t="shared" si="99"/>
        <v>1</v>
      </c>
      <c r="DH114" s="41">
        <f t="shared" si="99"/>
        <v>1</v>
      </c>
      <c r="DI114" s="41">
        <f t="shared" si="99"/>
        <v>1</v>
      </c>
      <c r="DJ114" s="41">
        <f t="shared" si="99"/>
        <v>1</v>
      </c>
      <c r="DK114" s="41">
        <f t="shared" si="99"/>
        <v>1</v>
      </c>
      <c r="DL114" s="41">
        <f t="shared" si="99"/>
        <v>1</v>
      </c>
      <c r="DM114" s="41">
        <f t="shared" si="99"/>
        <v>1</v>
      </c>
      <c r="DN114" s="41">
        <f t="shared" si="99"/>
        <v>1</v>
      </c>
      <c r="DO114" s="41">
        <f t="shared" si="99"/>
        <v>1</v>
      </c>
      <c r="DP114" s="41">
        <f t="shared" si="99"/>
        <v>1</v>
      </c>
      <c r="DQ114" s="41">
        <f t="shared" si="99"/>
        <v>1</v>
      </c>
      <c r="DR114" s="41">
        <f t="shared" si="99"/>
        <v>1</v>
      </c>
      <c r="DS114" s="41">
        <f t="shared" si="99"/>
        <v>1</v>
      </c>
      <c r="DT114" s="41">
        <f t="shared" si="99"/>
        <v>1</v>
      </c>
      <c r="DU114" s="41">
        <f t="shared" si="99"/>
        <v>1</v>
      </c>
      <c r="DV114" s="41">
        <f t="shared" si="99"/>
        <v>1</v>
      </c>
      <c r="DW114" s="41">
        <f t="shared" si="99"/>
        <v>1</v>
      </c>
      <c r="DX114" s="41">
        <f t="shared" si="99"/>
        <v>1</v>
      </c>
      <c r="DY114" s="41">
        <f t="shared" si="99"/>
        <v>1</v>
      </c>
      <c r="DZ114" s="41">
        <f t="shared" si="99"/>
        <v>1</v>
      </c>
      <c r="EA114" s="41">
        <f t="shared" si="99"/>
        <v>1</v>
      </c>
      <c r="EB114" s="41">
        <f t="shared" si="99"/>
        <v>1</v>
      </c>
      <c r="EC114" s="41">
        <f t="shared" si="99"/>
        <v>1</v>
      </c>
      <c r="ED114" s="41">
        <f t="shared" si="99"/>
        <v>1</v>
      </c>
      <c r="EE114" s="41">
        <f t="shared" si="99"/>
        <v>1</v>
      </c>
      <c r="EF114" s="41">
        <f t="shared" si="99"/>
        <v>1</v>
      </c>
      <c r="EG114" s="41">
        <f t="shared" si="99"/>
        <v>1</v>
      </c>
      <c r="EH114" s="41">
        <f t="shared" si="99"/>
        <v>1</v>
      </c>
      <c r="EI114" s="41">
        <f t="shared" si="99"/>
        <v>1</v>
      </c>
      <c r="EJ114" s="41">
        <f t="shared" si="99"/>
        <v>1</v>
      </c>
      <c r="EK114" s="41">
        <f t="shared" si="99"/>
        <v>1</v>
      </c>
      <c r="EL114" s="41">
        <f t="shared" si="99"/>
        <v>1</v>
      </c>
      <c r="EM114" s="41">
        <f t="shared" si="99"/>
        <v>1</v>
      </c>
      <c r="EN114" s="41">
        <f t="shared" si="99"/>
        <v>1</v>
      </c>
      <c r="EO114" s="41">
        <f t="shared" si="99"/>
        <v>1</v>
      </c>
      <c r="EP114" s="41">
        <f t="shared" si="99"/>
        <v>1</v>
      </c>
      <c r="EQ114" s="41">
        <f t="shared" si="99"/>
        <v>1</v>
      </c>
      <c r="ER114" s="41">
        <f t="shared" si="99"/>
        <v>1</v>
      </c>
      <c r="ES114" s="41">
        <f t="shared" si="99"/>
        <v>1</v>
      </c>
      <c r="ET114" s="41">
        <f t="shared" si="100"/>
        <v>1</v>
      </c>
      <c r="EU114" s="41">
        <f t="shared" si="100"/>
        <v>1</v>
      </c>
      <c r="EV114" s="41">
        <f t="shared" si="100"/>
        <v>1</v>
      </c>
      <c r="EW114" s="41">
        <f t="shared" si="100"/>
        <v>1</v>
      </c>
      <c r="EX114" s="41">
        <f t="shared" si="100"/>
        <v>1</v>
      </c>
      <c r="EY114" s="41">
        <f t="shared" si="100"/>
        <v>1</v>
      </c>
      <c r="EZ114" s="41">
        <f t="shared" si="100"/>
        <v>1</v>
      </c>
      <c r="FA114" s="41">
        <f t="shared" si="100"/>
        <v>1</v>
      </c>
      <c r="FB114" s="41">
        <f t="shared" si="100"/>
        <v>1</v>
      </c>
      <c r="FC114" s="41">
        <f t="shared" si="100"/>
        <v>1</v>
      </c>
      <c r="FD114" s="41">
        <f t="shared" si="100"/>
        <v>1</v>
      </c>
      <c r="FE114" s="41">
        <f t="shared" si="100"/>
        <v>1</v>
      </c>
      <c r="FF114" s="41">
        <f t="shared" si="100"/>
        <v>1</v>
      </c>
      <c r="FG114" s="41">
        <f t="shared" si="100"/>
        <v>1</v>
      </c>
      <c r="FH114" s="41">
        <f t="shared" si="100"/>
        <v>1</v>
      </c>
      <c r="FI114" s="41">
        <f t="shared" si="100"/>
        <v>1</v>
      </c>
      <c r="FJ114" s="41">
        <f t="shared" si="100"/>
        <v>1</v>
      </c>
      <c r="FK114" s="41">
        <f t="shared" si="100"/>
        <v>1</v>
      </c>
      <c r="FL114" s="41">
        <f t="shared" si="100"/>
        <v>1</v>
      </c>
      <c r="FM114" s="41">
        <f t="shared" si="100"/>
        <v>1</v>
      </c>
      <c r="FN114" s="41">
        <f t="shared" si="100"/>
        <v>1</v>
      </c>
      <c r="FO114" s="41">
        <f t="shared" si="100"/>
        <v>1</v>
      </c>
      <c r="FP114" s="41">
        <f t="shared" si="100"/>
        <v>1</v>
      </c>
      <c r="FQ114" s="41">
        <f t="shared" si="100"/>
        <v>1</v>
      </c>
      <c r="FR114" s="41">
        <f t="shared" si="100"/>
        <v>1</v>
      </c>
      <c r="FS114" s="41">
        <f t="shared" si="100"/>
        <v>1</v>
      </c>
      <c r="FT114" s="41">
        <f t="shared" si="100"/>
        <v>1</v>
      </c>
      <c r="FU114" s="41">
        <f t="shared" si="100"/>
        <v>1</v>
      </c>
      <c r="FV114" s="41">
        <f t="shared" si="100"/>
        <v>1</v>
      </c>
      <c r="FW114" s="41">
        <f t="shared" si="100"/>
        <v>1</v>
      </c>
      <c r="FX114" s="41">
        <f t="shared" si="100"/>
        <v>1</v>
      </c>
      <c r="FY114" s="41">
        <f t="shared" si="100"/>
        <v>1</v>
      </c>
      <c r="FZ114" s="41">
        <f t="shared" si="100"/>
        <v>1</v>
      </c>
      <c r="GA114" s="41">
        <f t="shared" si="100"/>
        <v>1</v>
      </c>
      <c r="GB114" s="41">
        <f t="shared" si="100"/>
        <v>1</v>
      </c>
      <c r="GC114" s="41">
        <f t="shared" si="100"/>
        <v>1</v>
      </c>
      <c r="GD114" s="41">
        <f t="shared" si="100"/>
        <v>1</v>
      </c>
      <c r="GE114" s="41">
        <f t="shared" si="100"/>
        <v>1</v>
      </c>
      <c r="GF114" s="41">
        <f t="shared" si="100"/>
        <v>1</v>
      </c>
      <c r="GG114" s="41">
        <f t="shared" si="100"/>
        <v>1</v>
      </c>
      <c r="GH114" s="41">
        <f t="shared" si="100"/>
        <v>1</v>
      </c>
      <c r="GI114" s="41">
        <f t="shared" si="100"/>
        <v>1</v>
      </c>
      <c r="GJ114" s="41">
        <f t="shared" si="100"/>
        <v>1</v>
      </c>
      <c r="GK114" s="41">
        <f t="shared" si="100"/>
        <v>1</v>
      </c>
      <c r="GL114" s="41">
        <f t="shared" si="100"/>
        <v>1</v>
      </c>
      <c r="GM114" s="41">
        <f t="shared" si="100"/>
        <v>1</v>
      </c>
      <c r="GN114" s="41">
        <f t="shared" si="100"/>
        <v>1</v>
      </c>
      <c r="GO114" s="41">
        <f t="shared" si="100"/>
        <v>1</v>
      </c>
      <c r="GP114" s="41">
        <f t="shared" si="100"/>
        <v>1</v>
      </c>
      <c r="GQ114" s="41">
        <f t="shared" si="100"/>
        <v>1</v>
      </c>
      <c r="GR114" s="41">
        <f t="shared" si="100"/>
        <v>1</v>
      </c>
      <c r="GS114" s="41">
        <f t="shared" si="100"/>
        <v>1</v>
      </c>
      <c r="GT114" s="41">
        <f t="shared" si="100"/>
        <v>1</v>
      </c>
      <c r="GU114" s="41">
        <f t="shared" si="100"/>
        <v>1</v>
      </c>
      <c r="GV114" s="41">
        <f t="shared" si="100"/>
        <v>1</v>
      </c>
      <c r="GW114" s="41">
        <f t="shared" si="100"/>
        <v>1</v>
      </c>
      <c r="GX114" s="41">
        <f t="shared" si="100"/>
        <v>1</v>
      </c>
      <c r="GY114" s="41">
        <f t="shared" si="100"/>
        <v>1</v>
      </c>
      <c r="GZ114" s="41">
        <f t="shared" si="100"/>
        <v>1</v>
      </c>
      <c r="HA114" s="41">
        <f t="shared" si="100"/>
        <v>1</v>
      </c>
      <c r="HB114" s="41">
        <f t="shared" si="100"/>
        <v>1</v>
      </c>
      <c r="HC114" s="41">
        <f t="shared" si="100"/>
        <v>1</v>
      </c>
      <c r="HD114" s="41">
        <f t="shared" si="100"/>
        <v>1</v>
      </c>
      <c r="HE114" s="41">
        <f t="shared" si="100"/>
        <v>1</v>
      </c>
      <c r="HF114" s="41">
        <f t="shared" si="101"/>
        <v>1</v>
      </c>
      <c r="HG114" s="41">
        <f t="shared" si="101"/>
        <v>1</v>
      </c>
      <c r="HH114" s="41">
        <f t="shared" si="101"/>
        <v>1</v>
      </c>
      <c r="HI114" s="41">
        <f t="shared" si="101"/>
        <v>1</v>
      </c>
      <c r="HJ114" s="41">
        <f t="shared" si="101"/>
        <v>1</v>
      </c>
      <c r="HK114" s="41">
        <f t="shared" si="101"/>
        <v>1</v>
      </c>
      <c r="HL114" s="41">
        <f t="shared" si="101"/>
        <v>1</v>
      </c>
      <c r="HM114" s="41">
        <f t="shared" si="101"/>
        <v>1</v>
      </c>
      <c r="HN114" s="41">
        <f t="shared" si="101"/>
        <v>1</v>
      </c>
      <c r="HO114" s="41">
        <f t="shared" si="101"/>
        <v>1</v>
      </c>
      <c r="HP114" s="41">
        <f t="shared" si="101"/>
        <v>1</v>
      </c>
      <c r="HQ114" s="41">
        <f t="shared" si="101"/>
        <v>1</v>
      </c>
      <c r="HR114" s="41">
        <f t="shared" si="101"/>
        <v>1</v>
      </c>
      <c r="HS114" s="41">
        <f t="shared" si="101"/>
        <v>1</v>
      </c>
      <c r="HT114" s="41">
        <f t="shared" si="101"/>
        <v>1</v>
      </c>
      <c r="HU114" s="41">
        <f t="shared" si="101"/>
        <v>1</v>
      </c>
      <c r="HV114" s="41">
        <f t="shared" si="101"/>
        <v>1</v>
      </c>
      <c r="HW114" s="41">
        <f t="shared" si="101"/>
        <v>1</v>
      </c>
      <c r="HX114" s="41">
        <f t="shared" si="101"/>
        <v>1</v>
      </c>
      <c r="HY114" s="41">
        <f t="shared" si="101"/>
        <v>1</v>
      </c>
      <c r="HZ114" s="41">
        <f t="shared" si="101"/>
        <v>1</v>
      </c>
      <c r="IA114" s="41">
        <f t="shared" si="101"/>
        <v>1</v>
      </c>
      <c r="IB114" s="41">
        <f t="shared" si="101"/>
        <v>1</v>
      </c>
      <c r="IC114" s="41">
        <f t="shared" si="101"/>
        <v>1</v>
      </c>
      <c r="ID114" s="41">
        <f t="shared" si="101"/>
        <v>1</v>
      </c>
      <c r="IE114" s="41">
        <f t="shared" si="101"/>
        <v>1</v>
      </c>
      <c r="IF114" s="41">
        <f t="shared" si="101"/>
        <v>1</v>
      </c>
      <c r="IG114" s="41">
        <f t="shared" si="101"/>
        <v>1</v>
      </c>
      <c r="IH114" s="41">
        <f t="shared" si="101"/>
        <v>1</v>
      </c>
      <c r="II114" s="41">
        <f t="shared" si="101"/>
        <v>1</v>
      </c>
      <c r="IJ114" s="41">
        <f t="shared" si="101"/>
        <v>1</v>
      </c>
      <c r="IK114" s="41">
        <f t="shared" si="101"/>
        <v>1</v>
      </c>
      <c r="IL114" s="41">
        <f t="shared" si="101"/>
        <v>1</v>
      </c>
      <c r="IM114" s="41">
        <f t="shared" si="101"/>
        <v>1</v>
      </c>
      <c r="IN114" s="41">
        <f t="shared" si="101"/>
        <v>1</v>
      </c>
      <c r="IO114" s="41">
        <f t="shared" si="101"/>
        <v>1</v>
      </c>
      <c r="IP114" s="41">
        <f t="shared" si="101"/>
        <v>1</v>
      </c>
      <c r="IQ114" s="41">
        <f t="shared" si="101"/>
        <v>1</v>
      </c>
      <c r="IR114" s="41">
        <f t="shared" si="101"/>
        <v>1</v>
      </c>
      <c r="IS114" s="41">
        <f t="shared" si="101"/>
        <v>1</v>
      </c>
      <c r="IT114" s="41">
        <f t="shared" si="101"/>
        <v>1</v>
      </c>
      <c r="IU114" s="41">
        <f t="shared" si="101"/>
        <v>1</v>
      </c>
      <c r="IV114" s="41">
        <f t="shared" si="101"/>
        <v>1</v>
      </c>
      <c r="IW114" s="41">
        <f t="shared" si="101"/>
        <v>1</v>
      </c>
      <c r="IX114" s="41">
        <f t="shared" si="101"/>
        <v>1</v>
      </c>
      <c r="IY114" s="41">
        <f t="shared" si="101"/>
        <v>1</v>
      </c>
      <c r="IZ114" s="41">
        <f t="shared" si="101"/>
        <v>1</v>
      </c>
      <c r="JA114" s="41">
        <f t="shared" si="101"/>
        <v>1</v>
      </c>
      <c r="JB114" s="41">
        <f t="shared" si="101"/>
        <v>1</v>
      </c>
      <c r="JC114" s="41">
        <f t="shared" si="101"/>
        <v>1</v>
      </c>
      <c r="JD114" s="41">
        <f t="shared" si="101"/>
        <v>1</v>
      </c>
      <c r="JE114" s="41">
        <f t="shared" si="101"/>
        <v>1</v>
      </c>
      <c r="JF114" s="41">
        <f t="shared" si="101"/>
        <v>1</v>
      </c>
      <c r="JG114" s="41">
        <f t="shared" si="101"/>
        <v>1</v>
      </c>
      <c r="JH114" s="41">
        <f t="shared" si="101"/>
        <v>1</v>
      </c>
      <c r="JI114" s="41">
        <f t="shared" si="101"/>
        <v>1</v>
      </c>
      <c r="JJ114" s="41">
        <f t="shared" si="101"/>
        <v>1</v>
      </c>
      <c r="JK114" s="41">
        <f t="shared" si="101"/>
        <v>1</v>
      </c>
      <c r="JL114" s="41">
        <f t="shared" si="101"/>
        <v>1</v>
      </c>
      <c r="JM114" s="41">
        <f t="shared" si="101"/>
        <v>1</v>
      </c>
      <c r="JN114" s="41">
        <f t="shared" si="101"/>
        <v>1</v>
      </c>
      <c r="JO114" s="41">
        <f t="shared" si="101"/>
        <v>1</v>
      </c>
      <c r="JP114" s="41">
        <f t="shared" si="101"/>
        <v>1</v>
      </c>
      <c r="JQ114" s="41">
        <f t="shared" si="101"/>
        <v>1</v>
      </c>
      <c r="JR114" s="41">
        <f t="shared" si="93"/>
        <v>1</v>
      </c>
      <c r="JS114" s="41">
        <f t="shared" si="93"/>
        <v>1</v>
      </c>
      <c r="JT114" s="41">
        <f t="shared" si="93"/>
        <v>1</v>
      </c>
      <c r="JU114" s="41">
        <f t="shared" si="93"/>
        <v>1</v>
      </c>
      <c r="JV114" s="41">
        <f t="shared" si="93"/>
        <v>1</v>
      </c>
      <c r="JW114" s="41">
        <f t="shared" si="93"/>
        <v>1</v>
      </c>
      <c r="JX114" s="41">
        <f t="shared" si="93"/>
        <v>1</v>
      </c>
      <c r="JY114" s="41">
        <f t="shared" si="93"/>
        <v>1</v>
      </c>
      <c r="JZ114" s="41">
        <f t="shared" si="93"/>
        <v>1</v>
      </c>
      <c r="KA114" s="41">
        <f t="shared" si="93"/>
        <v>1</v>
      </c>
      <c r="KB114" s="41">
        <f t="shared" si="93"/>
        <v>1</v>
      </c>
      <c r="KC114" s="41">
        <f t="shared" si="93"/>
        <v>1</v>
      </c>
      <c r="KD114" s="41">
        <f t="shared" si="93"/>
        <v>1</v>
      </c>
      <c r="KE114" s="41">
        <f t="shared" si="93"/>
        <v>1</v>
      </c>
      <c r="KF114" s="41">
        <f t="shared" si="93"/>
        <v>1</v>
      </c>
      <c r="KG114" s="41">
        <f t="shared" si="93"/>
        <v>1</v>
      </c>
      <c r="KH114" s="41">
        <f t="shared" si="93"/>
        <v>1</v>
      </c>
      <c r="KI114" s="41">
        <f t="shared" si="93"/>
        <v>1</v>
      </c>
      <c r="KJ114" s="41">
        <f t="shared" si="93"/>
        <v>1</v>
      </c>
      <c r="KK114" s="41">
        <f t="shared" si="93"/>
        <v>1</v>
      </c>
      <c r="KL114" s="41">
        <f t="shared" si="93"/>
        <v>1</v>
      </c>
      <c r="KM114" s="41">
        <f t="shared" si="93"/>
        <v>1</v>
      </c>
      <c r="KN114" s="41">
        <f t="shared" si="93"/>
        <v>1</v>
      </c>
      <c r="KO114" s="41">
        <f t="shared" si="93"/>
        <v>1</v>
      </c>
      <c r="KP114" s="41">
        <f t="shared" si="93"/>
        <v>1</v>
      </c>
      <c r="KQ114" s="41">
        <f t="shared" si="93"/>
        <v>1</v>
      </c>
      <c r="KR114" s="41">
        <f t="shared" si="93"/>
        <v>1</v>
      </c>
      <c r="KS114" s="41">
        <f t="shared" si="93"/>
        <v>1</v>
      </c>
      <c r="KT114" s="41">
        <f t="shared" si="93"/>
        <v>1</v>
      </c>
      <c r="KU114" s="41">
        <f t="shared" si="93"/>
        <v>1</v>
      </c>
      <c r="KV114" s="41">
        <f t="shared" si="93"/>
        <v>1</v>
      </c>
      <c r="KW114" s="3"/>
      <c r="KX114" s="3"/>
    </row>
    <row r="115" spans="1:310" x14ac:dyDescent="0.25">
      <c r="A115" s="1"/>
      <c r="B115" s="79"/>
      <c r="C115" s="79"/>
      <c r="D115" s="79"/>
      <c r="E115" s="1" t="str">
        <f>справочники!M19</f>
        <v>ТОП-менеджмент</v>
      </c>
      <c r="F115" s="1"/>
      <c r="G115" s="1"/>
      <c r="H115" s="11" t="str">
        <f t="shared" si="88"/>
        <v>чел</v>
      </c>
      <c r="I115" s="1"/>
      <c r="J115" s="1"/>
      <c r="K115" s="1"/>
      <c r="L115" s="1"/>
      <c r="M115" s="5"/>
      <c r="N115" s="40"/>
      <c r="O115" s="19"/>
      <c r="P115" s="1"/>
      <c r="Q115" s="1"/>
      <c r="R115" s="52"/>
      <c r="S115" s="1"/>
      <c r="T115" s="5" t="s">
        <v>0</v>
      </c>
      <c r="U115" s="40">
        <v>3</v>
      </c>
      <c r="V115" s="40">
        <f t="shared" si="98"/>
        <v>3</v>
      </c>
      <c r="W115" s="40">
        <f t="shared" si="98"/>
        <v>3</v>
      </c>
      <c r="X115" s="40">
        <f t="shared" si="98"/>
        <v>3</v>
      </c>
      <c r="Y115" s="40">
        <f t="shared" si="98"/>
        <v>3</v>
      </c>
      <c r="Z115" s="40">
        <f t="shared" si="98"/>
        <v>3</v>
      </c>
      <c r="AA115" s="40">
        <f t="shared" si="98"/>
        <v>3</v>
      </c>
      <c r="AB115" s="40">
        <f t="shared" si="98"/>
        <v>3</v>
      </c>
      <c r="AC115" s="40">
        <f t="shared" si="98"/>
        <v>3</v>
      </c>
      <c r="AD115" s="40">
        <f t="shared" si="98"/>
        <v>3</v>
      </c>
      <c r="AE115" s="40">
        <f t="shared" si="98"/>
        <v>3</v>
      </c>
      <c r="AF115" s="40">
        <f t="shared" si="98"/>
        <v>3</v>
      </c>
      <c r="AG115" s="40">
        <f t="shared" si="98"/>
        <v>3</v>
      </c>
      <c r="AH115" s="40">
        <f t="shared" si="98"/>
        <v>3</v>
      </c>
      <c r="AI115" s="40">
        <f t="shared" si="98"/>
        <v>3</v>
      </c>
      <c r="AJ115" s="40">
        <f t="shared" si="98"/>
        <v>3</v>
      </c>
      <c r="AK115" s="40">
        <f t="shared" si="98"/>
        <v>3</v>
      </c>
      <c r="AL115" s="40">
        <f t="shared" si="98"/>
        <v>3</v>
      </c>
      <c r="AM115" s="40">
        <f t="shared" si="98"/>
        <v>3</v>
      </c>
      <c r="AN115" s="40">
        <f t="shared" si="98"/>
        <v>3</v>
      </c>
      <c r="AO115" s="40">
        <f t="shared" si="98"/>
        <v>3</v>
      </c>
      <c r="AP115" s="40">
        <f t="shared" si="98"/>
        <v>3</v>
      </c>
      <c r="AQ115" s="40">
        <f t="shared" si="98"/>
        <v>3</v>
      </c>
      <c r="AR115" s="40">
        <f t="shared" si="98"/>
        <v>3</v>
      </c>
      <c r="AS115" s="40">
        <f t="shared" si="98"/>
        <v>3</v>
      </c>
      <c r="AT115" s="40">
        <f t="shared" si="98"/>
        <v>3</v>
      </c>
      <c r="AU115" s="40">
        <f t="shared" si="98"/>
        <v>3</v>
      </c>
      <c r="AV115" s="40">
        <f t="shared" si="98"/>
        <v>3</v>
      </c>
      <c r="AW115" s="40">
        <f t="shared" si="98"/>
        <v>3</v>
      </c>
      <c r="AX115" s="40">
        <f t="shared" si="98"/>
        <v>3</v>
      </c>
      <c r="AY115" s="40">
        <f t="shared" si="98"/>
        <v>3</v>
      </c>
      <c r="AZ115" s="40">
        <f t="shared" si="98"/>
        <v>3</v>
      </c>
      <c r="BA115" s="40">
        <f t="shared" si="98"/>
        <v>3</v>
      </c>
      <c r="BB115" s="40">
        <f t="shared" si="98"/>
        <v>3</v>
      </c>
      <c r="BC115" s="40">
        <f t="shared" si="98"/>
        <v>3</v>
      </c>
      <c r="BD115" s="40">
        <f t="shared" si="98"/>
        <v>3</v>
      </c>
      <c r="BE115" s="40">
        <f t="shared" si="98"/>
        <v>3</v>
      </c>
      <c r="BF115" s="40">
        <f t="shared" si="98"/>
        <v>3</v>
      </c>
      <c r="BG115" s="40">
        <f t="shared" si="98"/>
        <v>3</v>
      </c>
      <c r="BH115" s="40">
        <f t="shared" si="98"/>
        <v>3</v>
      </c>
      <c r="BI115" s="40">
        <f t="shared" si="98"/>
        <v>3</v>
      </c>
      <c r="BJ115" s="40">
        <f t="shared" si="98"/>
        <v>3</v>
      </c>
      <c r="BK115" s="40">
        <f t="shared" si="98"/>
        <v>3</v>
      </c>
      <c r="BL115" s="40">
        <f t="shared" si="98"/>
        <v>3</v>
      </c>
      <c r="BM115" s="40">
        <f t="shared" si="98"/>
        <v>3</v>
      </c>
      <c r="BN115" s="40">
        <f t="shared" si="98"/>
        <v>3</v>
      </c>
      <c r="BO115" s="40">
        <f t="shared" si="98"/>
        <v>3</v>
      </c>
      <c r="BP115" s="40">
        <f t="shared" si="98"/>
        <v>3</v>
      </c>
      <c r="BQ115" s="40">
        <f t="shared" si="98"/>
        <v>3</v>
      </c>
      <c r="BR115" s="40">
        <f t="shared" si="98"/>
        <v>3</v>
      </c>
      <c r="BS115" s="40">
        <f t="shared" si="98"/>
        <v>3</v>
      </c>
      <c r="BT115" s="40">
        <f t="shared" si="98"/>
        <v>3</v>
      </c>
      <c r="BU115" s="40">
        <f t="shared" si="98"/>
        <v>3</v>
      </c>
      <c r="BV115" s="40">
        <f t="shared" si="98"/>
        <v>3</v>
      </c>
      <c r="BW115" s="40">
        <f t="shared" si="98"/>
        <v>3</v>
      </c>
      <c r="BX115" s="40">
        <f t="shared" si="98"/>
        <v>3</v>
      </c>
      <c r="BY115" s="40">
        <f t="shared" si="98"/>
        <v>3</v>
      </c>
      <c r="BZ115" s="40">
        <f t="shared" si="98"/>
        <v>3</v>
      </c>
      <c r="CA115" s="40">
        <f t="shared" si="98"/>
        <v>3</v>
      </c>
      <c r="CB115" s="40">
        <f t="shared" si="98"/>
        <v>3</v>
      </c>
      <c r="CC115" s="40">
        <f t="shared" si="98"/>
        <v>3</v>
      </c>
      <c r="CD115" s="40">
        <f t="shared" si="98"/>
        <v>3</v>
      </c>
      <c r="CE115" s="40">
        <f t="shared" si="98"/>
        <v>3</v>
      </c>
      <c r="CF115" s="40">
        <f t="shared" si="98"/>
        <v>3</v>
      </c>
      <c r="CG115" s="40">
        <f t="shared" si="98"/>
        <v>3</v>
      </c>
      <c r="CH115" s="40">
        <f t="shared" si="99"/>
        <v>3</v>
      </c>
      <c r="CI115" s="40">
        <f t="shared" si="99"/>
        <v>3</v>
      </c>
      <c r="CJ115" s="40">
        <f t="shared" si="99"/>
        <v>3</v>
      </c>
      <c r="CK115" s="40">
        <f t="shared" si="99"/>
        <v>3</v>
      </c>
      <c r="CL115" s="40">
        <f t="shared" si="99"/>
        <v>3</v>
      </c>
      <c r="CM115" s="40">
        <f t="shared" si="99"/>
        <v>3</v>
      </c>
      <c r="CN115" s="40">
        <f t="shared" si="99"/>
        <v>3</v>
      </c>
      <c r="CO115" s="40">
        <f t="shared" si="99"/>
        <v>3</v>
      </c>
      <c r="CP115" s="40">
        <f t="shared" si="99"/>
        <v>3</v>
      </c>
      <c r="CQ115" s="40">
        <f t="shared" si="99"/>
        <v>3</v>
      </c>
      <c r="CR115" s="40">
        <f t="shared" si="99"/>
        <v>3</v>
      </c>
      <c r="CS115" s="40">
        <f t="shared" si="99"/>
        <v>3</v>
      </c>
      <c r="CT115" s="40">
        <f t="shared" si="99"/>
        <v>3</v>
      </c>
      <c r="CU115" s="40">
        <f t="shared" si="99"/>
        <v>3</v>
      </c>
      <c r="CV115" s="40">
        <f t="shared" si="99"/>
        <v>3</v>
      </c>
      <c r="CW115" s="40">
        <f t="shared" si="99"/>
        <v>3</v>
      </c>
      <c r="CX115" s="40">
        <f t="shared" si="99"/>
        <v>3</v>
      </c>
      <c r="CY115" s="40">
        <f t="shared" si="99"/>
        <v>3</v>
      </c>
      <c r="CZ115" s="40">
        <f t="shared" si="99"/>
        <v>3</v>
      </c>
      <c r="DA115" s="40">
        <f t="shared" si="99"/>
        <v>3</v>
      </c>
      <c r="DB115" s="40">
        <f t="shared" si="99"/>
        <v>3</v>
      </c>
      <c r="DC115" s="40">
        <f t="shared" si="99"/>
        <v>3</v>
      </c>
      <c r="DD115" s="40">
        <f t="shared" si="99"/>
        <v>3</v>
      </c>
      <c r="DE115" s="40">
        <f t="shared" si="99"/>
        <v>3</v>
      </c>
      <c r="DF115" s="40">
        <f t="shared" si="99"/>
        <v>3</v>
      </c>
      <c r="DG115" s="40">
        <f t="shared" si="99"/>
        <v>3</v>
      </c>
      <c r="DH115" s="40">
        <f t="shared" si="99"/>
        <v>3</v>
      </c>
      <c r="DI115" s="40">
        <f t="shared" si="99"/>
        <v>3</v>
      </c>
      <c r="DJ115" s="40">
        <f t="shared" si="99"/>
        <v>3</v>
      </c>
      <c r="DK115" s="40">
        <f t="shared" si="99"/>
        <v>3</v>
      </c>
      <c r="DL115" s="40">
        <f t="shared" si="99"/>
        <v>3</v>
      </c>
      <c r="DM115" s="40">
        <f t="shared" si="99"/>
        <v>3</v>
      </c>
      <c r="DN115" s="40">
        <f t="shared" si="99"/>
        <v>3</v>
      </c>
      <c r="DO115" s="40">
        <f t="shared" si="99"/>
        <v>3</v>
      </c>
      <c r="DP115" s="40">
        <f t="shared" si="99"/>
        <v>3</v>
      </c>
      <c r="DQ115" s="40">
        <f t="shared" si="99"/>
        <v>3</v>
      </c>
      <c r="DR115" s="40">
        <f t="shared" si="99"/>
        <v>3</v>
      </c>
      <c r="DS115" s="40">
        <f t="shared" si="99"/>
        <v>3</v>
      </c>
      <c r="DT115" s="40">
        <f t="shared" si="99"/>
        <v>3</v>
      </c>
      <c r="DU115" s="40">
        <f t="shared" si="99"/>
        <v>3</v>
      </c>
      <c r="DV115" s="40">
        <f t="shared" si="99"/>
        <v>3</v>
      </c>
      <c r="DW115" s="40">
        <f t="shared" si="99"/>
        <v>3</v>
      </c>
      <c r="DX115" s="40">
        <f t="shared" si="99"/>
        <v>3</v>
      </c>
      <c r="DY115" s="40">
        <f t="shared" si="99"/>
        <v>3</v>
      </c>
      <c r="DZ115" s="40">
        <f t="shared" si="99"/>
        <v>3</v>
      </c>
      <c r="EA115" s="40">
        <f t="shared" si="99"/>
        <v>3</v>
      </c>
      <c r="EB115" s="40">
        <f t="shared" si="99"/>
        <v>3</v>
      </c>
      <c r="EC115" s="40">
        <f t="shared" si="99"/>
        <v>3</v>
      </c>
      <c r="ED115" s="40">
        <f t="shared" si="99"/>
        <v>3</v>
      </c>
      <c r="EE115" s="40">
        <f t="shared" si="99"/>
        <v>3</v>
      </c>
      <c r="EF115" s="40">
        <f t="shared" si="99"/>
        <v>3</v>
      </c>
      <c r="EG115" s="40">
        <f t="shared" si="99"/>
        <v>3</v>
      </c>
      <c r="EH115" s="40">
        <f t="shared" si="99"/>
        <v>3</v>
      </c>
      <c r="EI115" s="40">
        <f t="shared" si="99"/>
        <v>3</v>
      </c>
      <c r="EJ115" s="40">
        <f t="shared" si="99"/>
        <v>3</v>
      </c>
      <c r="EK115" s="40">
        <f t="shared" si="99"/>
        <v>3</v>
      </c>
      <c r="EL115" s="40">
        <f t="shared" si="99"/>
        <v>3</v>
      </c>
      <c r="EM115" s="40">
        <f t="shared" si="99"/>
        <v>3</v>
      </c>
      <c r="EN115" s="40">
        <f t="shared" si="99"/>
        <v>3</v>
      </c>
      <c r="EO115" s="40">
        <f t="shared" si="99"/>
        <v>3</v>
      </c>
      <c r="EP115" s="40">
        <f t="shared" si="99"/>
        <v>3</v>
      </c>
      <c r="EQ115" s="40">
        <f t="shared" si="99"/>
        <v>3</v>
      </c>
      <c r="ER115" s="40">
        <f t="shared" si="99"/>
        <v>3</v>
      </c>
      <c r="ES115" s="40">
        <f t="shared" si="99"/>
        <v>3</v>
      </c>
      <c r="ET115" s="40">
        <f t="shared" si="100"/>
        <v>3</v>
      </c>
      <c r="EU115" s="40">
        <f t="shared" si="100"/>
        <v>3</v>
      </c>
      <c r="EV115" s="40">
        <f t="shared" si="100"/>
        <v>3</v>
      </c>
      <c r="EW115" s="40">
        <f t="shared" si="100"/>
        <v>3</v>
      </c>
      <c r="EX115" s="40">
        <f t="shared" si="100"/>
        <v>3</v>
      </c>
      <c r="EY115" s="40">
        <f t="shared" si="100"/>
        <v>3</v>
      </c>
      <c r="EZ115" s="40">
        <f t="shared" si="100"/>
        <v>3</v>
      </c>
      <c r="FA115" s="40">
        <f t="shared" si="100"/>
        <v>3</v>
      </c>
      <c r="FB115" s="40">
        <f t="shared" si="100"/>
        <v>3</v>
      </c>
      <c r="FC115" s="40">
        <f t="shared" si="100"/>
        <v>3</v>
      </c>
      <c r="FD115" s="40">
        <f t="shared" si="100"/>
        <v>3</v>
      </c>
      <c r="FE115" s="40">
        <f t="shared" si="100"/>
        <v>3</v>
      </c>
      <c r="FF115" s="40">
        <f t="shared" si="100"/>
        <v>3</v>
      </c>
      <c r="FG115" s="40">
        <f t="shared" si="100"/>
        <v>3</v>
      </c>
      <c r="FH115" s="40">
        <f t="shared" si="100"/>
        <v>3</v>
      </c>
      <c r="FI115" s="40">
        <f t="shared" si="100"/>
        <v>3</v>
      </c>
      <c r="FJ115" s="40">
        <f t="shared" si="100"/>
        <v>3</v>
      </c>
      <c r="FK115" s="40">
        <f t="shared" si="100"/>
        <v>3</v>
      </c>
      <c r="FL115" s="40">
        <f t="shared" si="100"/>
        <v>3</v>
      </c>
      <c r="FM115" s="40">
        <f t="shared" si="100"/>
        <v>3</v>
      </c>
      <c r="FN115" s="40">
        <f t="shared" si="100"/>
        <v>3</v>
      </c>
      <c r="FO115" s="40">
        <f t="shared" si="100"/>
        <v>3</v>
      </c>
      <c r="FP115" s="40">
        <f t="shared" si="100"/>
        <v>3</v>
      </c>
      <c r="FQ115" s="40">
        <f t="shared" si="100"/>
        <v>3</v>
      </c>
      <c r="FR115" s="40">
        <f t="shared" si="100"/>
        <v>3</v>
      </c>
      <c r="FS115" s="40">
        <f t="shared" si="100"/>
        <v>3</v>
      </c>
      <c r="FT115" s="40">
        <f t="shared" si="100"/>
        <v>3</v>
      </c>
      <c r="FU115" s="40">
        <f t="shared" si="100"/>
        <v>3</v>
      </c>
      <c r="FV115" s="40">
        <f t="shared" si="100"/>
        <v>3</v>
      </c>
      <c r="FW115" s="40">
        <f t="shared" si="100"/>
        <v>3</v>
      </c>
      <c r="FX115" s="40">
        <f t="shared" si="100"/>
        <v>3</v>
      </c>
      <c r="FY115" s="40">
        <f t="shared" si="100"/>
        <v>3</v>
      </c>
      <c r="FZ115" s="40">
        <f t="shared" si="100"/>
        <v>3</v>
      </c>
      <c r="GA115" s="40">
        <f t="shared" si="100"/>
        <v>3</v>
      </c>
      <c r="GB115" s="40">
        <f t="shared" si="100"/>
        <v>3</v>
      </c>
      <c r="GC115" s="40">
        <f t="shared" si="100"/>
        <v>3</v>
      </c>
      <c r="GD115" s="40">
        <f t="shared" si="100"/>
        <v>3</v>
      </c>
      <c r="GE115" s="40">
        <f t="shared" si="100"/>
        <v>3</v>
      </c>
      <c r="GF115" s="40">
        <f t="shared" si="100"/>
        <v>3</v>
      </c>
      <c r="GG115" s="40">
        <f t="shared" si="100"/>
        <v>3</v>
      </c>
      <c r="GH115" s="40">
        <f t="shared" si="100"/>
        <v>3</v>
      </c>
      <c r="GI115" s="40">
        <f t="shared" si="100"/>
        <v>3</v>
      </c>
      <c r="GJ115" s="40">
        <f t="shared" si="100"/>
        <v>3</v>
      </c>
      <c r="GK115" s="40">
        <f t="shared" si="100"/>
        <v>3</v>
      </c>
      <c r="GL115" s="40">
        <f t="shared" si="100"/>
        <v>3</v>
      </c>
      <c r="GM115" s="40">
        <f t="shared" si="100"/>
        <v>3</v>
      </c>
      <c r="GN115" s="40">
        <f t="shared" si="100"/>
        <v>3</v>
      </c>
      <c r="GO115" s="40">
        <f t="shared" si="100"/>
        <v>3</v>
      </c>
      <c r="GP115" s="40">
        <f t="shared" si="100"/>
        <v>3</v>
      </c>
      <c r="GQ115" s="40">
        <f t="shared" si="100"/>
        <v>3</v>
      </c>
      <c r="GR115" s="40">
        <f t="shared" si="100"/>
        <v>3</v>
      </c>
      <c r="GS115" s="40">
        <f t="shared" si="100"/>
        <v>3</v>
      </c>
      <c r="GT115" s="40">
        <f t="shared" si="100"/>
        <v>3</v>
      </c>
      <c r="GU115" s="40">
        <f t="shared" si="100"/>
        <v>3</v>
      </c>
      <c r="GV115" s="40">
        <f t="shared" si="100"/>
        <v>3</v>
      </c>
      <c r="GW115" s="40">
        <f t="shared" si="100"/>
        <v>3</v>
      </c>
      <c r="GX115" s="40">
        <f t="shared" si="100"/>
        <v>3</v>
      </c>
      <c r="GY115" s="40">
        <f t="shared" si="100"/>
        <v>3</v>
      </c>
      <c r="GZ115" s="40">
        <f t="shared" si="100"/>
        <v>3</v>
      </c>
      <c r="HA115" s="40">
        <f t="shared" si="100"/>
        <v>3</v>
      </c>
      <c r="HB115" s="40">
        <f t="shared" si="100"/>
        <v>3</v>
      </c>
      <c r="HC115" s="40">
        <f t="shared" si="100"/>
        <v>3</v>
      </c>
      <c r="HD115" s="40">
        <f t="shared" si="100"/>
        <v>3</v>
      </c>
      <c r="HE115" s="40">
        <f t="shared" si="100"/>
        <v>3</v>
      </c>
      <c r="HF115" s="40">
        <f t="shared" si="101"/>
        <v>3</v>
      </c>
      <c r="HG115" s="40">
        <f t="shared" si="101"/>
        <v>3</v>
      </c>
      <c r="HH115" s="40">
        <f t="shared" si="101"/>
        <v>3</v>
      </c>
      <c r="HI115" s="40">
        <f t="shared" si="101"/>
        <v>3</v>
      </c>
      <c r="HJ115" s="40">
        <f t="shared" si="101"/>
        <v>3</v>
      </c>
      <c r="HK115" s="40">
        <f t="shared" si="101"/>
        <v>3</v>
      </c>
      <c r="HL115" s="40">
        <f t="shared" si="101"/>
        <v>3</v>
      </c>
      <c r="HM115" s="40">
        <f t="shared" si="101"/>
        <v>3</v>
      </c>
      <c r="HN115" s="40">
        <f t="shared" si="101"/>
        <v>3</v>
      </c>
      <c r="HO115" s="40">
        <f t="shared" si="101"/>
        <v>3</v>
      </c>
      <c r="HP115" s="40">
        <f t="shared" si="101"/>
        <v>3</v>
      </c>
      <c r="HQ115" s="40">
        <f t="shared" si="101"/>
        <v>3</v>
      </c>
      <c r="HR115" s="40">
        <f t="shared" si="101"/>
        <v>3</v>
      </c>
      <c r="HS115" s="40">
        <f t="shared" si="101"/>
        <v>3</v>
      </c>
      <c r="HT115" s="40">
        <f t="shared" si="101"/>
        <v>3</v>
      </c>
      <c r="HU115" s="40">
        <f t="shared" si="101"/>
        <v>3</v>
      </c>
      <c r="HV115" s="40">
        <f t="shared" si="101"/>
        <v>3</v>
      </c>
      <c r="HW115" s="40">
        <f t="shared" si="101"/>
        <v>3</v>
      </c>
      <c r="HX115" s="40">
        <f t="shared" si="101"/>
        <v>3</v>
      </c>
      <c r="HY115" s="40">
        <f t="shared" si="101"/>
        <v>3</v>
      </c>
      <c r="HZ115" s="40">
        <f t="shared" si="101"/>
        <v>3</v>
      </c>
      <c r="IA115" s="40">
        <f t="shared" si="101"/>
        <v>3</v>
      </c>
      <c r="IB115" s="40">
        <f t="shared" si="101"/>
        <v>3</v>
      </c>
      <c r="IC115" s="40">
        <f t="shared" si="101"/>
        <v>3</v>
      </c>
      <c r="ID115" s="40">
        <f t="shared" si="101"/>
        <v>3</v>
      </c>
      <c r="IE115" s="40">
        <f t="shared" si="101"/>
        <v>3</v>
      </c>
      <c r="IF115" s="40">
        <f t="shared" si="101"/>
        <v>3</v>
      </c>
      <c r="IG115" s="40">
        <f t="shared" si="101"/>
        <v>3</v>
      </c>
      <c r="IH115" s="40">
        <f t="shared" si="101"/>
        <v>3</v>
      </c>
      <c r="II115" s="40">
        <f t="shared" si="101"/>
        <v>3</v>
      </c>
      <c r="IJ115" s="40">
        <f t="shared" si="101"/>
        <v>3</v>
      </c>
      <c r="IK115" s="40">
        <f t="shared" si="101"/>
        <v>3</v>
      </c>
      <c r="IL115" s="40">
        <f t="shared" si="101"/>
        <v>3</v>
      </c>
      <c r="IM115" s="40">
        <f t="shared" si="101"/>
        <v>3</v>
      </c>
      <c r="IN115" s="40">
        <f t="shared" si="101"/>
        <v>3</v>
      </c>
      <c r="IO115" s="40">
        <f t="shared" si="101"/>
        <v>3</v>
      </c>
      <c r="IP115" s="40">
        <f t="shared" si="101"/>
        <v>3</v>
      </c>
      <c r="IQ115" s="40">
        <f t="shared" si="101"/>
        <v>3</v>
      </c>
      <c r="IR115" s="40">
        <f t="shared" si="101"/>
        <v>3</v>
      </c>
      <c r="IS115" s="40">
        <f t="shared" si="101"/>
        <v>3</v>
      </c>
      <c r="IT115" s="40">
        <f t="shared" si="101"/>
        <v>3</v>
      </c>
      <c r="IU115" s="40">
        <f t="shared" si="101"/>
        <v>3</v>
      </c>
      <c r="IV115" s="40">
        <f t="shared" si="101"/>
        <v>3</v>
      </c>
      <c r="IW115" s="40">
        <f t="shared" si="101"/>
        <v>3</v>
      </c>
      <c r="IX115" s="40">
        <f t="shared" si="101"/>
        <v>3</v>
      </c>
      <c r="IY115" s="40">
        <f t="shared" si="101"/>
        <v>3</v>
      </c>
      <c r="IZ115" s="40">
        <f t="shared" si="101"/>
        <v>3</v>
      </c>
      <c r="JA115" s="40">
        <f t="shared" si="101"/>
        <v>3</v>
      </c>
      <c r="JB115" s="40">
        <f t="shared" si="101"/>
        <v>3</v>
      </c>
      <c r="JC115" s="40">
        <f t="shared" si="101"/>
        <v>3</v>
      </c>
      <c r="JD115" s="40">
        <f t="shared" si="101"/>
        <v>3</v>
      </c>
      <c r="JE115" s="40">
        <f t="shared" si="101"/>
        <v>3</v>
      </c>
      <c r="JF115" s="40">
        <f t="shared" si="101"/>
        <v>3</v>
      </c>
      <c r="JG115" s="40">
        <f t="shared" si="101"/>
        <v>3</v>
      </c>
      <c r="JH115" s="40">
        <f t="shared" si="101"/>
        <v>3</v>
      </c>
      <c r="JI115" s="40">
        <f t="shared" si="101"/>
        <v>3</v>
      </c>
      <c r="JJ115" s="40">
        <f t="shared" si="101"/>
        <v>3</v>
      </c>
      <c r="JK115" s="40">
        <f t="shared" si="101"/>
        <v>3</v>
      </c>
      <c r="JL115" s="40">
        <f t="shared" si="101"/>
        <v>3</v>
      </c>
      <c r="JM115" s="40">
        <f t="shared" si="101"/>
        <v>3</v>
      </c>
      <c r="JN115" s="40">
        <f t="shared" si="101"/>
        <v>3</v>
      </c>
      <c r="JO115" s="40">
        <f t="shared" si="101"/>
        <v>3</v>
      </c>
      <c r="JP115" s="40">
        <f t="shared" si="101"/>
        <v>3</v>
      </c>
      <c r="JQ115" s="40">
        <f t="shared" si="101"/>
        <v>3</v>
      </c>
      <c r="JR115" s="40">
        <f t="shared" si="93"/>
        <v>3</v>
      </c>
      <c r="JS115" s="40">
        <f t="shared" si="93"/>
        <v>3</v>
      </c>
      <c r="JT115" s="40">
        <f t="shared" si="93"/>
        <v>3</v>
      </c>
      <c r="JU115" s="40">
        <f t="shared" si="93"/>
        <v>3</v>
      </c>
      <c r="JV115" s="40">
        <f t="shared" si="93"/>
        <v>3</v>
      </c>
      <c r="JW115" s="40">
        <f t="shared" si="93"/>
        <v>3</v>
      </c>
      <c r="JX115" s="40">
        <f t="shared" si="93"/>
        <v>3</v>
      </c>
      <c r="JY115" s="40">
        <f t="shared" si="93"/>
        <v>3</v>
      </c>
      <c r="JZ115" s="40">
        <f t="shared" si="93"/>
        <v>3</v>
      </c>
      <c r="KA115" s="40">
        <f t="shared" si="93"/>
        <v>3</v>
      </c>
      <c r="KB115" s="40">
        <f t="shared" si="93"/>
        <v>3</v>
      </c>
      <c r="KC115" s="40">
        <f t="shared" si="93"/>
        <v>3</v>
      </c>
      <c r="KD115" s="40">
        <f t="shared" si="93"/>
        <v>3</v>
      </c>
      <c r="KE115" s="40">
        <f t="shared" si="93"/>
        <v>3</v>
      </c>
      <c r="KF115" s="40">
        <f t="shared" si="93"/>
        <v>3</v>
      </c>
      <c r="KG115" s="40">
        <f t="shared" si="93"/>
        <v>3</v>
      </c>
      <c r="KH115" s="40">
        <f t="shared" si="93"/>
        <v>3</v>
      </c>
      <c r="KI115" s="40">
        <f t="shared" si="93"/>
        <v>3</v>
      </c>
      <c r="KJ115" s="40">
        <f t="shared" si="93"/>
        <v>3</v>
      </c>
      <c r="KK115" s="40">
        <f t="shared" si="93"/>
        <v>3</v>
      </c>
      <c r="KL115" s="40">
        <f t="shared" si="93"/>
        <v>3</v>
      </c>
      <c r="KM115" s="40">
        <f t="shared" si="93"/>
        <v>3</v>
      </c>
      <c r="KN115" s="40">
        <f t="shared" si="93"/>
        <v>3</v>
      </c>
      <c r="KO115" s="40">
        <f t="shared" si="93"/>
        <v>3</v>
      </c>
      <c r="KP115" s="40">
        <f t="shared" si="93"/>
        <v>3</v>
      </c>
      <c r="KQ115" s="40">
        <f t="shared" si="93"/>
        <v>3</v>
      </c>
      <c r="KR115" s="40">
        <f t="shared" si="93"/>
        <v>3</v>
      </c>
      <c r="KS115" s="40">
        <f t="shared" si="93"/>
        <v>3</v>
      </c>
      <c r="KT115" s="40">
        <f t="shared" si="93"/>
        <v>3</v>
      </c>
      <c r="KU115" s="40">
        <f t="shared" si="93"/>
        <v>3</v>
      </c>
      <c r="KV115" s="40">
        <f t="shared" si="93"/>
        <v>3</v>
      </c>
      <c r="KW115" s="1"/>
      <c r="KX115" s="1"/>
    </row>
    <row r="116" spans="1:310" x14ac:dyDescent="0.25">
      <c r="A116" s="1"/>
      <c r="B116" s="79"/>
      <c r="C116" s="79"/>
      <c r="D116" s="79"/>
      <c r="E116" s="1">
        <f>справочники!M20</f>
        <v>0</v>
      </c>
      <c r="F116" s="1"/>
      <c r="G116" s="1"/>
      <c r="H116" s="11" t="str">
        <f t="shared" si="88"/>
        <v>чел</v>
      </c>
      <c r="I116" s="1"/>
      <c r="J116" s="1"/>
      <c r="K116" s="1"/>
      <c r="L116" s="1"/>
      <c r="M116" s="5"/>
      <c r="N116" s="40"/>
      <c r="O116" s="19"/>
      <c r="P116" s="1"/>
      <c r="Q116" s="1"/>
      <c r="R116" s="52"/>
      <c r="S116" s="1"/>
      <c r="T116" s="5" t="s"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1"/>
      <c r="KX116" s="1"/>
    </row>
    <row r="117" spans="1:310" ht="4.05" customHeight="1" x14ac:dyDescent="0.25">
      <c r="A117" s="1"/>
      <c r="B117" s="79"/>
      <c r="C117" s="79"/>
      <c r="D117" s="79"/>
      <c r="E117" s="46"/>
      <c r="F117" s="1"/>
      <c r="G117" s="1"/>
      <c r="H117" s="11"/>
      <c r="I117" s="1"/>
      <c r="J117" s="1"/>
      <c r="K117" s="46"/>
      <c r="L117" s="1"/>
      <c r="M117" s="5"/>
      <c r="N117" s="46"/>
      <c r="O117" s="19"/>
      <c r="P117" s="1"/>
      <c r="Q117" s="1"/>
      <c r="R117" s="50"/>
      <c r="S117" s="1"/>
      <c r="T117" s="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ht="4.95" customHeight="1" x14ac:dyDescent="0.25">
      <c r="A118" s="1"/>
      <c r="B118" s="79"/>
      <c r="C118" s="79"/>
      <c r="D118" s="79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4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4" customFormat="1" x14ac:dyDescent="0.25">
      <c r="A119" s="3"/>
      <c r="B119" s="80"/>
      <c r="C119" s="80"/>
      <c r="D119" s="80"/>
      <c r="E119" s="42" t="str">
        <f>kpi!$E$45</f>
        <v>заработная плата</v>
      </c>
      <c r="F119" s="3"/>
      <c r="G119" s="3"/>
      <c r="H119" s="39" t="str">
        <f>IF(OR($E119="",$E119=0),"",INDEX(kpi!$I:$I,SUMIFS(kpi!$A:$A,kpi!$E:$E,$E119)))</f>
        <v>руб.</v>
      </c>
      <c r="I119" s="3"/>
      <c r="J119" s="3"/>
      <c r="K119" s="42"/>
      <c r="L119" s="3"/>
      <c r="M119" s="5"/>
      <c r="N119" s="69"/>
      <c r="O119" s="19"/>
      <c r="P119" s="3"/>
      <c r="Q119" s="3"/>
      <c r="R119" s="69"/>
      <c r="S119" s="3"/>
      <c r="T119" s="5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3"/>
      <c r="KX119" s="3"/>
    </row>
    <row r="120" spans="1:310" x14ac:dyDescent="0.25">
      <c r="A120" s="1"/>
      <c r="B120" s="79"/>
      <c r="C120" s="79"/>
      <c r="D120" s="79"/>
      <c r="E120" s="43" t="str">
        <f t="shared" ref="E120:E129" si="102">E107</f>
        <v>Специалисты по холодным звонкам</v>
      </c>
      <c r="F120" s="1"/>
      <c r="G120" s="1"/>
      <c r="H120" s="11" t="str">
        <f>H119</f>
        <v>руб.</v>
      </c>
      <c r="I120" s="1"/>
      <c r="J120" s="1"/>
      <c r="K120" s="43"/>
      <c r="L120" s="1"/>
      <c r="M120" s="5"/>
      <c r="N120" s="52"/>
      <c r="O120" s="19"/>
      <c r="P120" s="1"/>
      <c r="Q120" s="1"/>
      <c r="R120" s="52"/>
      <c r="S120" s="1"/>
      <c r="T120" s="5" t="s">
        <v>0</v>
      </c>
      <c r="U120" s="40">
        <v>30000</v>
      </c>
      <c r="V120" s="40">
        <f t="shared" ref="V120:CG121" si="103">U120</f>
        <v>30000</v>
      </c>
      <c r="W120" s="40">
        <f t="shared" si="103"/>
        <v>30000</v>
      </c>
      <c r="X120" s="40">
        <f t="shared" si="103"/>
        <v>30000</v>
      </c>
      <c r="Y120" s="40">
        <f t="shared" si="103"/>
        <v>30000</v>
      </c>
      <c r="Z120" s="40">
        <f t="shared" si="103"/>
        <v>30000</v>
      </c>
      <c r="AA120" s="40">
        <f t="shared" si="103"/>
        <v>30000</v>
      </c>
      <c r="AB120" s="40">
        <f t="shared" si="103"/>
        <v>30000</v>
      </c>
      <c r="AC120" s="40">
        <f t="shared" si="103"/>
        <v>30000</v>
      </c>
      <c r="AD120" s="40">
        <f t="shared" si="103"/>
        <v>30000</v>
      </c>
      <c r="AE120" s="40">
        <f t="shared" si="103"/>
        <v>30000</v>
      </c>
      <c r="AF120" s="40">
        <f t="shared" si="103"/>
        <v>30000</v>
      </c>
      <c r="AG120" s="40">
        <f t="shared" si="103"/>
        <v>30000</v>
      </c>
      <c r="AH120" s="40">
        <f t="shared" si="103"/>
        <v>30000</v>
      </c>
      <c r="AI120" s="40">
        <f t="shared" si="103"/>
        <v>30000</v>
      </c>
      <c r="AJ120" s="40">
        <f t="shared" si="103"/>
        <v>30000</v>
      </c>
      <c r="AK120" s="40">
        <f t="shared" si="103"/>
        <v>30000</v>
      </c>
      <c r="AL120" s="40">
        <f t="shared" si="103"/>
        <v>30000</v>
      </c>
      <c r="AM120" s="40">
        <f t="shared" si="103"/>
        <v>30000</v>
      </c>
      <c r="AN120" s="40">
        <f t="shared" si="103"/>
        <v>30000</v>
      </c>
      <c r="AO120" s="40">
        <f t="shared" si="103"/>
        <v>30000</v>
      </c>
      <c r="AP120" s="40">
        <f t="shared" si="103"/>
        <v>30000</v>
      </c>
      <c r="AQ120" s="40">
        <f t="shared" si="103"/>
        <v>30000</v>
      </c>
      <c r="AR120" s="40">
        <f t="shared" si="103"/>
        <v>30000</v>
      </c>
      <c r="AS120" s="40">
        <f t="shared" si="103"/>
        <v>30000</v>
      </c>
      <c r="AT120" s="40">
        <f t="shared" si="103"/>
        <v>30000</v>
      </c>
      <c r="AU120" s="40">
        <f t="shared" si="103"/>
        <v>30000</v>
      </c>
      <c r="AV120" s="40">
        <f t="shared" si="103"/>
        <v>30000</v>
      </c>
      <c r="AW120" s="40">
        <f t="shared" si="103"/>
        <v>30000</v>
      </c>
      <c r="AX120" s="40">
        <f t="shared" si="103"/>
        <v>30000</v>
      </c>
      <c r="AY120" s="40">
        <f t="shared" si="103"/>
        <v>30000</v>
      </c>
      <c r="AZ120" s="40">
        <f t="shared" si="103"/>
        <v>30000</v>
      </c>
      <c r="BA120" s="40">
        <f t="shared" si="103"/>
        <v>30000</v>
      </c>
      <c r="BB120" s="40">
        <f t="shared" si="103"/>
        <v>30000</v>
      </c>
      <c r="BC120" s="40">
        <f t="shared" si="103"/>
        <v>30000</v>
      </c>
      <c r="BD120" s="40">
        <f t="shared" si="103"/>
        <v>30000</v>
      </c>
      <c r="BE120" s="40">
        <f t="shared" si="103"/>
        <v>30000</v>
      </c>
      <c r="BF120" s="40">
        <f t="shared" si="103"/>
        <v>30000</v>
      </c>
      <c r="BG120" s="40">
        <f t="shared" si="103"/>
        <v>30000</v>
      </c>
      <c r="BH120" s="40">
        <f t="shared" si="103"/>
        <v>30000</v>
      </c>
      <c r="BI120" s="40">
        <f t="shared" si="103"/>
        <v>30000</v>
      </c>
      <c r="BJ120" s="40">
        <f t="shared" si="103"/>
        <v>30000</v>
      </c>
      <c r="BK120" s="40">
        <f t="shared" si="103"/>
        <v>30000</v>
      </c>
      <c r="BL120" s="40">
        <f t="shared" si="103"/>
        <v>30000</v>
      </c>
      <c r="BM120" s="40">
        <f t="shared" si="103"/>
        <v>30000</v>
      </c>
      <c r="BN120" s="40">
        <f t="shared" si="103"/>
        <v>30000</v>
      </c>
      <c r="BO120" s="40">
        <f t="shared" si="103"/>
        <v>30000</v>
      </c>
      <c r="BP120" s="40">
        <f t="shared" si="103"/>
        <v>30000</v>
      </c>
      <c r="BQ120" s="40">
        <f t="shared" si="103"/>
        <v>30000</v>
      </c>
      <c r="BR120" s="40">
        <f t="shared" si="103"/>
        <v>30000</v>
      </c>
      <c r="BS120" s="40">
        <f t="shared" si="103"/>
        <v>30000</v>
      </c>
      <c r="BT120" s="40">
        <f t="shared" si="103"/>
        <v>30000</v>
      </c>
      <c r="BU120" s="40">
        <f t="shared" si="103"/>
        <v>30000</v>
      </c>
      <c r="BV120" s="40">
        <f t="shared" si="103"/>
        <v>30000</v>
      </c>
      <c r="BW120" s="40">
        <f t="shared" si="103"/>
        <v>30000</v>
      </c>
      <c r="BX120" s="40">
        <f t="shared" si="103"/>
        <v>30000</v>
      </c>
      <c r="BY120" s="40">
        <f t="shared" si="103"/>
        <v>30000</v>
      </c>
      <c r="BZ120" s="40">
        <f t="shared" si="103"/>
        <v>30000</v>
      </c>
      <c r="CA120" s="40">
        <f t="shared" si="103"/>
        <v>30000</v>
      </c>
      <c r="CB120" s="40">
        <f t="shared" si="103"/>
        <v>30000</v>
      </c>
      <c r="CC120" s="40">
        <f t="shared" si="103"/>
        <v>30000</v>
      </c>
      <c r="CD120" s="40">
        <f t="shared" si="103"/>
        <v>30000</v>
      </c>
      <c r="CE120" s="40">
        <f t="shared" si="103"/>
        <v>30000</v>
      </c>
      <c r="CF120" s="40">
        <f t="shared" si="103"/>
        <v>30000</v>
      </c>
      <c r="CG120" s="40">
        <f t="shared" si="103"/>
        <v>30000</v>
      </c>
      <c r="CH120" s="40">
        <f t="shared" ref="CH120:ES123" si="104">CG120</f>
        <v>30000</v>
      </c>
      <c r="CI120" s="40">
        <f t="shared" si="104"/>
        <v>30000</v>
      </c>
      <c r="CJ120" s="40">
        <f t="shared" si="104"/>
        <v>30000</v>
      </c>
      <c r="CK120" s="40">
        <f t="shared" si="104"/>
        <v>30000</v>
      </c>
      <c r="CL120" s="40">
        <f t="shared" si="104"/>
        <v>30000</v>
      </c>
      <c r="CM120" s="40">
        <f t="shared" si="104"/>
        <v>30000</v>
      </c>
      <c r="CN120" s="40">
        <f t="shared" si="104"/>
        <v>30000</v>
      </c>
      <c r="CO120" s="40">
        <f t="shared" si="104"/>
        <v>30000</v>
      </c>
      <c r="CP120" s="40">
        <f t="shared" si="104"/>
        <v>30000</v>
      </c>
      <c r="CQ120" s="40">
        <f t="shared" si="104"/>
        <v>30000</v>
      </c>
      <c r="CR120" s="40">
        <f t="shared" si="104"/>
        <v>30000</v>
      </c>
      <c r="CS120" s="40">
        <f t="shared" si="104"/>
        <v>30000</v>
      </c>
      <c r="CT120" s="40">
        <f t="shared" si="104"/>
        <v>30000</v>
      </c>
      <c r="CU120" s="40">
        <f t="shared" si="104"/>
        <v>30000</v>
      </c>
      <c r="CV120" s="40">
        <f t="shared" si="104"/>
        <v>30000</v>
      </c>
      <c r="CW120" s="40">
        <f t="shared" si="104"/>
        <v>30000</v>
      </c>
      <c r="CX120" s="40">
        <f t="shared" si="104"/>
        <v>30000</v>
      </c>
      <c r="CY120" s="40">
        <f t="shared" si="104"/>
        <v>30000</v>
      </c>
      <c r="CZ120" s="40">
        <f t="shared" si="104"/>
        <v>30000</v>
      </c>
      <c r="DA120" s="40">
        <f t="shared" si="104"/>
        <v>30000</v>
      </c>
      <c r="DB120" s="40">
        <f t="shared" si="104"/>
        <v>30000</v>
      </c>
      <c r="DC120" s="40">
        <f t="shared" si="104"/>
        <v>30000</v>
      </c>
      <c r="DD120" s="40">
        <f t="shared" si="104"/>
        <v>30000</v>
      </c>
      <c r="DE120" s="40">
        <f t="shared" si="104"/>
        <v>30000</v>
      </c>
      <c r="DF120" s="40">
        <f t="shared" si="104"/>
        <v>30000</v>
      </c>
      <c r="DG120" s="40">
        <f t="shared" si="104"/>
        <v>30000</v>
      </c>
      <c r="DH120" s="40">
        <f t="shared" si="104"/>
        <v>30000</v>
      </c>
      <c r="DI120" s="40">
        <f t="shared" si="104"/>
        <v>30000</v>
      </c>
      <c r="DJ120" s="40">
        <f t="shared" si="104"/>
        <v>30000</v>
      </c>
      <c r="DK120" s="40">
        <f t="shared" si="104"/>
        <v>30000</v>
      </c>
      <c r="DL120" s="40">
        <f t="shared" si="104"/>
        <v>30000</v>
      </c>
      <c r="DM120" s="40">
        <f t="shared" si="104"/>
        <v>30000</v>
      </c>
      <c r="DN120" s="40">
        <f t="shared" si="104"/>
        <v>30000</v>
      </c>
      <c r="DO120" s="40">
        <f t="shared" si="104"/>
        <v>30000</v>
      </c>
      <c r="DP120" s="40">
        <f t="shared" si="104"/>
        <v>30000</v>
      </c>
      <c r="DQ120" s="40">
        <f t="shared" si="104"/>
        <v>30000</v>
      </c>
      <c r="DR120" s="40">
        <f t="shared" si="104"/>
        <v>30000</v>
      </c>
      <c r="DS120" s="40">
        <f t="shared" si="104"/>
        <v>30000</v>
      </c>
      <c r="DT120" s="40">
        <f t="shared" si="104"/>
        <v>30000</v>
      </c>
      <c r="DU120" s="40">
        <f t="shared" si="104"/>
        <v>30000</v>
      </c>
      <c r="DV120" s="40">
        <f t="shared" si="104"/>
        <v>30000</v>
      </c>
      <c r="DW120" s="40">
        <f t="shared" si="104"/>
        <v>30000</v>
      </c>
      <c r="DX120" s="40">
        <f t="shared" si="104"/>
        <v>30000</v>
      </c>
      <c r="DY120" s="40">
        <f t="shared" si="104"/>
        <v>30000</v>
      </c>
      <c r="DZ120" s="40">
        <f t="shared" si="104"/>
        <v>30000</v>
      </c>
      <c r="EA120" s="40">
        <f t="shared" si="104"/>
        <v>30000</v>
      </c>
      <c r="EB120" s="40">
        <f t="shared" si="104"/>
        <v>30000</v>
      </c>
      <c r="EC120" s="40">
        <f t="shared" si="104"/>
        <v>30000</v>
      </c>
      <c r="ED120" s="40">
        <f t="shared" si="104"/>
        <v>30000</v>
      </c>
      <c r="EE120" s="40">
        <f t="shared" si="104"/>
        <v>30000</v>
      </c>
      <c r="EF120" s="40">
        <f t="shared" si="104"/>
        <v>30000</v>
      </c>
      <c r="EG120" s="40">
        <f t="shared" si="104"/>
        <v>30000</v>
      </c>
      <c r="EH120" s="40">
        <f t="shared" si="104"/>
        <v>30000</v>
      </c>
      <c r="EI120" s="40">
        <f t="shared" si="104"/>
        <v>30000</v>
      </c>
      <c r="EJ120" s="40">
        <f t="shared" si="104"/>
        <v>30000</v>
      </c>
      <c r="EK120" s="40">
        <f t="shared" si="104"/>
        <v>30000</v>
      </c>
      <c r="EL120" s="40">
        <f t="shared" si="104"/>
        <v>30000</v>
      </c>
      <c r="EM120" s="40">
        <f t="shared" si="104"/>
        <v>30000</v>
      </c>
      <c r="EN120" s="40">
        <f t="shared" si="104"/>
        <v>30000</v>
      </c>
      <c r="EO120" s="40">
        <f t="shared" si="104"/>
        <v>30000</v>
      </c>
      <c r="EP120" s="40">
        <f t="shared" si="104"/>
        <v>30000</v>
      </c>
      <c r="EQ120" s="40">
        <f t="shared" si="104"/>
        <v>30000</v>
      </c>
      <c r="ER120" s="40">
        <f t="shared" si="104"/>
        <v>30000</v>
      </c>
      <c r="ES120" s="40">
        <f t="shared" si="104"/>
        <v>30000</v>
      </c>
      <c r="ET120" s="40">
        <f t="shared" ref="ET120:HE123" si="105">ES120</f>
        <v>30000</v>
      </c>
      <c r="EU120" s="40">
        <f t="shared" si="105"/>
        <v>30000</v>
      </c>
      <c r="EV120" s="40">
        <f t="shared" si="105"/>
        <v>30000</v>
      </c>
      <c r="EW120" s="40">
        <f t="shared" si="105"/>
        <v>30000</v>
      </c>
      <c r="EX120" s="40">
        <f t="shared" si="105"/>
        <v>30000</v>
      </c>
      <c r="EY120" s="40">
        <f t="shared" si="105"/>
        <v>30000</v>
      </c>
      <c r="EZ120" s="40">
        <f t="shared" si="105"/>
        <v>30000</v>
      </c>
      <c r="FA120" s="40">
        <f t="shared" si="105"/>
        <v>30000</v>
      </c>
      <c r="FB120" s="40">
        <f t="shared" si="105"/>
        <v>30000</v>
      </c>
      <c r="FC120" s="40">
        <f t="shared" si="105"/>
        <v>30000</v>
      </c>
      <c r="FD120" s="40">
        <f t="shared" si="105"/>
        <v>30000</v>
      </c>
      <c r="FE120" s="40">
        <f t="shared" si="105"/>
        <v>30000</v>
      </c>
      <c r="FF120" s="40">
        <f t="shared" si="105"/>
        <v>30000</v>
      </c>
      <c r="FG120" s="40">
        <f t="shared" si="105"/>
        <v>30000</v>
      </c>
      <c r="FH120" s="40">
        <f t="shared" si="105"/>
        <v>30000</v>
      </c>
      <c r="FI120" s="40">
        <f t="shared" si="105"/>
        <v>30000</v>
      </c>
      <c r="FJ120" s="40">
        <f t="shared" si="105"/>
        <v>30000</v>
      </c>
      <c r="FK120" s="40">
        <f t="shared" si="105"/>
        <v>30000</v>
      </c>
      <c r="FL120" s="40">
        <f t="shared" si="105"/>
        <v>30000</v>
      </c>
      <c r="FM120" s="40">
        <f t="shared" si="105"/>
        <v>30000</v>
      </c>
      <c r="FN120" s="40">
        <f t="shared" si="105"/>
        <v>30000</v>
      </c>
      <c r="FO120" s="40">
        <f t="shared" si="105"/>
        <v>30000</v>
      </c>
      <c r="FP120" s="40">
        <f t="shared" si="105"/>
        <v>30000</v>
      </c>
      <c r="FQ120" s="40">
        <f t="shared" si="105"/>
        <v>30000</v>
      </c>
      <c r="FR120" s="40">
        <f t="shared" si="105"/>
        <v>30000</v>
      </c>
      <c r="FS120" s="40">
        <f t="shared" si="105"/>
        <v>30000</v>
      </c>
      <c r="FT120" s="40">
        <f t="shared" si="105"/>
        <v>30000</v>
      </c>
      <c r="FU120" s="40">
        <f t="shared" si="105"/>
        <v>30000</v>
      </c>
      <c r="FV120" s="40">
        <f t="shared" si="105"/>
        <v>30000</v>
      </c>
      <c r="FW120" s="40">
        <f t="shared" si="105"/>
        <v>30000</v>
      </c>
      <c r="FX120" s="40">
        <f t="shared" si="105"/>
        <v>30000</v>
      </c>
      <c r="FY120" s="40">
        <f t="shared" si="105"/>
        <v>30000</v>
      </c>
      <c r="FZ120" s="40">
        <f t="shared" si="105"/>
        <v>30000</v>
      </c>
      <c r="GA120" s="40">
        <f t="shared" si="105"/>
        <v>30000</v>
      </c>
      <c r="GB120" s="40">
        <f t="shared" si="105"/>
        <v>30000</v>
      </c>
      <c r="GC120" s="40">
        <f t="shared" si="105"/>
        <v>30000</v>
      </c>
      <c r="GD120" s="40">
        <f t="shared" si="105"/>
        <v>30000</v>
      </c>
      <c r="GE120" s="40">
        <f t="shared" si="105"/>
        <v>30000</v>
      </c>
      <c r="GF120" s="40">
        <f t="shared" si="105"/>
        <v>30000</v>
      </c>
      <c r="GG120" s="40">
        <f t="shared" si="105"/>
        <v>30000</v>
      </c>
      <c r="GH120" s="40">
        <f t="shared" si="105"/>
        <v>30000</v>
      </c>
      <c r="GI120" s="40">
        <f t="shared" si="105"/>
        <v>30000</v>
      </c>
      <c r="GJ120" s="40">
        <f t="shared" si="105"/>
        <v>30000</v>
      </c>
      <c r="GK120" s="40">
        <f t="shared" si="105"/>
        <v>30000</v>
      </c>
      <c r="GL120" s="40">
        <f t="shared" si="105"/>
        <v>30000</v>
      </c>
      <c r="GM120" s="40">
        <f t="shared" si="105"/>
        <v>30000</v>
      </c>
      <c r="GN120" s="40">
        <f t="shared" si="105"/>
        <v>30000</v>
      </c>
      <c r="GO120" s="40">
        <f t="shared" si="105"/>
        <v>30000</v>
      </c>
      <c r="GP120" s="40">
        <f t="shared" si="105"/>
        <v>30000</v>
      </c>
      <c r="GQ120" s="40">
        <f t="shared" si="105"/>
        <v>30000</v>
      </c>
      <c r="GR120" s="40">
        <f t="shared" si="105"/>
        <v>30000</v>
      </c>
      <c r="GS120" s="40">
        <f t="shared" si="105"/>
        <v>30000</v>
      </c>
      <c r="GT120" s="40">
        <f t="shared" si="105"/>
        <v>30000</v>
      </c>
      <c r="GU120" s="40">
        <f t="shared" si="105"/>
        <v>30000</v>
      </c>
      <c r="GV120" s="40">
        <f t="shared" si="105"/>
        <v>30000</v>
      </c>
      <c r="GW120" s="40">
        <f t="shared" si="105"/>
        <v>30000</v>
      </c>
      <c r="GX120" s="40">
        <f t="shared" si="105"/>
        <v>30000</v>
      </c>
      <c r="GY120" s="40">
        <f t="shared" si="105"/>
        <v>30000</v>
      </c>
      <c r="GZ120" s="40">
        <f t="shared" si="105"/>
        <v>30000</v>
      </c>
      <c r="HA120" s="40">
        <f t="shared" si="105"/>
        <v>30000</v>
      </c>
      <c r="HB120" s="40">
        <f t="shared" si="105"/>
        <v>30000</v>
      </c>
      <c r="HC120" s="40">
        <f t="shared" si="105"/>
        <v>30000</v>
      </c>
      <c r="HD120" s="40">
        <f t="shared" si="105"/>
        <v>30000</v>
      </c>
      <c r="HE120" s="40">
        <f t="shared" si="105"/>
        <v>30000</v>
      </c>
      <c r="HF120" s="40">
        <f t="shared" ref="HF120:JQ123" si="106">HE120</f>
        <v>30000</v>
      </c>
      <c r="HG120" s="40">
        <f t="shared" si="106"/>
        <v>30000</v>
      </c>
      <c r="HH120" s="40">
        <f t="shared" si="106"/>
        <v>30000</v>
      </c>
      <c r="HI120" s="40">
        <f t="shared" si="106"/>
        <v>30000</v>
      </c>
      <c r="HJ120" s="40">
        <f t="shared" si="106"/>
        <v>30000</v>
      </c>
      <c r="HK120" s="40">
        <f t="shared" si="106"/>
        <v>30000</v>
      </c>
      <c r="HL120" s="40">
        <f t="shared" si="106"/>
        <v>30000</v>
      </c>
      <c r="HM120" s="40">
        <f t="shared" si="106"/>
        <v>30000</v>
      </c>
      <c r="HN120" s="40">
        <f t="shared" si="106"/>
        <v>30000</v>
      </c>
      <c r="HO120" s="40">
        <f t="shared" si="106"/>
        <v>30000</v>
      </c>
      <c r="HP120" s="40">
        <f t="shared" si="106"/>
        <v>30000</v>
      </c>
      <c r="HQ120" s="40">
        <f t="shared" si="106"/>
        <v>30000</v>
      </c>
      <c r="HR120" s="40">
        <f t="shared" si="106"/>
        <v>30000</v>
      </c>
      <c r="HS120" s="40">
        <f t="shared" si="106"/>
        <v>30000</v>
      </c>
      <c r="HT120" s="40">
        <f t="shared" si="106"/>
        <v>30000</v>
      </c>
      <c r="HU120" s="40">
        <f t="shared" si="106"/>
        <v>30000</v>
      </c>
      <c r="HV120" s="40">
        <f t="shared" si="106"/>
        <v>30000</v>
      </c>
      <c r="HW120" s="40">
        <f t="shared" si="106"/>
        <v>30000</v>
      </c>
      <c r="HX120" s="40">
        <f t="shared" si="106"/>
        <v>30000</v>
      </c>
      <c r="HY120" s="40">
        <f t="shared" si="106"/>
        <v>30000</v>
      </c>
      <c r="HZ120" s="40">
        <f t="shared" si="106"/>
        <v>30000</v>
      </c>
      <c r="IA120" s="40">
        <f t="shared" si="106"/>
        <v>30000</v>
      </c>
      <c r="IB120" s="40">
        <f t="shared" si="106"/>
        <v>30000</v>
      </c>
      <c r="IC120" s="40">
        <f t="shared" si="106"/>
        <v>30000</v>
      </c>
      <c r="ID120" s="40">
        <f t="shared" si="106"/>
        <v>30000</v>
      </c>
      <c r="IE120" s="40">
        <f t="shared" si="106"/>
        <v>30000</v>
      </c>
      <c r="IF120" s="40">
        <f t="shared" si="106"/>
        <v>30000</v>
      </c>
      <c r="IG120" s="40">
        <f t="shared" si="106"/>
        <v>30000</v>
      </c>
      <c r="IH120" s="40">
        <f t="shared" si="106"/>
        <v>30000</v>
      </c>
      <c r="II120" s="40">
        <f t="shared" si="106"/>
        <v>30000</v>
      </c>
      <c r="IJ120" s="40">
        <f t="shared" si="106"/>
        <v>30000</v>
      </c>
      <c r="IK120" s="40">
        <f t="shared" si="106"/>
        <v>30000</v>
      </c>
      <c r="IL120" s="40">
        <f t="shared" si="106"/>
        <v>30000</v>
      </c>
      <c r="IM120" s="40">
        <f t="shared" si="106"/>
        <v>30000</v>
      </c>
      <c r="IN120" s="40">
        <f t="shared" si="106"/>
        <v>30000</v>
      </c>
      <c r="IO120" s="40">
        <f t="shared" si="106"/>
        <v>30000</v>
      </c>
      <c r="IP120" s="40">
        <f t="shared" si="106"/>
        <v>30000</v>
      </c>
      <c r="IQ120" s="40">
        <f t="shared" si="106"/>
        <v>30000</v>
      </c>
      <c r="IR120" s="40">
        <f t="shared" si="106"/>
        <v>30000</v>
      </c>
      <c r="IS120" s="40">
        <f t="shared" si="106"/>
        <v>30000</v>
      </c>
      <c r="IT120" s="40">
        <f t="shared" si="106"/>
        <v>30000</v>
      </c>
      <c r="IU120" s="40">
        <f t="shared" si="106"/>
        <v>30000</v>
      </c>
      <c r="IV120" s="40">
        <f t="shared" si="106"/>
        <v>30000</v>
      </c>
      <c r="IW120" s="40">
        <f t="shared" si="106"/>
        <v>30000</v>
      </c>
      <c r="IX120" s="40">
        <f t="shared" si="106"/>
        <v>30000</v>
      </c>
      <c r="IY120" s="40">
        <f t="shared" si="106"/>
        <v>30000</v>
      </c>
      <c r="IZ120" s="40">
        <f t="shared" si="106"/>
        <v>30000</v>
      </c>
      <c r="JA120" s="40">
        <f t="shared" si="106"/>
        <v>30000</v>
      </c>
      <c r="JB120" s="40">
        <f t="shared" si="106"/>
        <v>30000</v>
      </c>
      <c r="JC120" s="40">
        <f t="shared" si="106"/>
        <v>30000</v>
      </c>
      <c r="JD120" s="40">
        <f t="shared" si="106"/>
        <v>30000</v>
      </c>
      <c r="JE120" s="40">
        <f t="shared" si="106"/>
        <v>30000</v>
      </c>
      <c r="JF120" s="40">
        <f t="shared" si="106"/>
        <v>30000</v>
      </c>
      <c r="JG120" s="40">
        <f t="shared" si="106"/>
        <v>30000</v>
      </c>
      <c r="JH120" s="40">
        <f t="shared" si="106"/>
        <v>30000</v>
      </c>
      <c r="JI120" s="40">
        <f t="shared" si="106"/>
        <v>30000</v>
      </c>
      <c r="JJ120" s="40">
        <f t="shared" si="106"/>
        <v>30000</v>
      </c>
      <c r="JK120" s="40">
        <f t="shared" si="106"/>
        <v>30000</v>
      </c>
      <c r="JL120" s="40">
        <f t="shared" si="106"/>
        <v>30000</v>
      </c>
      <c r="JM120" s="40">
        <f t="shared" si="106"/>
        <v>30000</v>
      </c>
      <c r="JN120" s="40">
        <f t="shared" si="106"/>
        <v>30000</v>
      </c>
      <c r="JO120" s="40">
        <f t="shared" si="106"/>
        <v>30000</v>
      </c>
      <c r="JP120" s="40">
        <f t="shared" si="106"/>
        <v>30000</v>
      </c>
      <c r="JQ120" s="40">
        <f t="shared" si="106"/>
        <v>30000</v>
      </c>
      <c r="JR120" s="40">
        <f t="shared" ref="JR120:KV126" si="107">JQ120</f>
        <v>30000</v>
      </c>
      <c r="JS120" s="40">
        <f t="shared" si="107"/>
        <v>30000</v>
      </c>
      <c r="JT120" s="40">
        <f t="shared" si="107"/>
        <v>30000</v>
      </c>
      <c r="JU120" s="40">
        <f t="shared" si="107"/>
        <v>30000</v>
      </c>
      <c r="JV120" s="40">
        <f t="shared" si="107"/>
        <v>30000</v>
      </c>
      <c r="JW120" s="40">
        <f t="shared" si="107"/>
        <v>30000</v>
      </c>
      <c r="JX120" s="40">
        <f t="shared" si="107"/>
        <v>30000</v>
      </c>
      <c r="JY120" s="40">
        <f t="shared" si="107"/>
        <v>30000</v>
      </c>
      <c r="JZ120" s="40">
        <f t="shared" si="107"/>
        <v>30000</v>
      </c>
      <c r="KA120" s="40">
        <f t="shared" si="107"/>
        <v>30000</v>
      </c>
      <c r="KB120" s="40">
        <f t="shared" si="107"/>
        <v>30000</v>
      </c>
      <c r="KC120" s="40">
        <f t="shared" si="107"/>
        <v>30000</v>
      </c>
      <c r="KD120" s="40">
        <f t="shared" si="107"/>
        <v>30000</v>
      </c>
      <c r="KE120" s="40">
        <f t="shared" si="107"/>
        <v>30000</v>
      </c>
      <c r="KF120" s="40">
        <f t="shared" si="107"/>
        <v>30000</v>
      </c>
      <c r="KG120" s="40">
        <f t="shared" si="107"/>
        <v>30000</v>
      </c>
      <c r="KH120" s="40">
        <f t="shared" si="107"/>
        <v>30000</v>
      </c>
      <c r="KI120" s="40">
        <f t="shared" si="107"/>
        <v>30000</v>
      </c>
      <c r="KJ120" s="40">
        <f t="shared" si="107"/>
        <v>30000</v>
      </c>
      <c r="KK120" s="40">
        <f t="shared" si="107"/>
        <v>30000</v>
      </c>
      <c r="KL120" s="40">
        <f t="shared" si="107"/>
        <v>30000</v>
      </c>
      <c r="KM120" s="40">
        <f t="shared" si="107"/>
        <v>30000</v>
      </c>
      <c r="KN120" s="40">
        <f t="shared" si="107"/>
        <v>30000</v>
      </c>
      <c r="KO120" s="40">
        <f t="shared" si="107"/>
        <v>30000</v>
      </c>
      <c r="KP120" s="40">
        <f t="shared" si="107"/>
        <v>30000</v>
      </c>
      <c r="KQ120" s="40">
        <f t="shared" si="107"/>
        <v>30000</v>
      </c>
      <c r="KR120" s="40">
        <f t="shared" si="107"/>
        <v>30000</v>
      </c>
      <c r="KS120" s="40">
        <f t="shared" si="107"/>
        <v>30000</v>
      </c>
      <c r="KT120" s="40">
        <f t="shared" si="107"/>
        <v>30000</v>
      </c>
      <c r="KU120" s="40">
        <f t="shared" si="107"/>
        <v>30000</v>
      </c>
      <c r="KV120" s="40">
        <f t="shared" si="107"/>
        <v>30000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 t="shared" si="102"/>
        <v>Менеджеры по продажам</v>
      </c>
      <c r="F121" s="1"/>
      <c r="G121" s="1"/>
      <c r="H121" s="11" t="str">
        <f t="shared" ref="H121:H129" si="108">H120</f>
        <v>руб.</v>
      </c>
      <c r="I121" s="1"/>
      <c r="J121" s="1"/>
      <c r="K121" s="1"/>
      <c r="L121" s="1"/>
      <c r="M121" s="5"/>
      <c r="N121" s="52"/>
      <c r="O121" s="19"/>
      <c r="P121" s="1"/>
      <c r="Q121" s="1"/>
      <c r="R121" s="52"/>
      <c r="S121" s="1"/>
      <c r="T121" s="5" t="s">
        <v>0</v>
      </c>
      <c r="U121" s="40">
        <v>40000</v>
      </c>
      <c r="V121" s="40">
        <f>U121</f>
        <v>40000</v>
      </c>
      <c r="W121" s="40">
        <f t="shared" si="103"/>
        <v>40000</v>
      </c>
      <c r="X121" s="40">
        <f t="shared" si="103"/>
        <v>40000</v>
      </c>
      <c r="Y121" s="40">
        <f t="shared" si="103"/>
        <v>40000</v>
      </c>
      <c r="Z121" s="40">
        <f t="shared" si="103"/>
        <v>40000</v>
      </c>
      <c r="AA121" s="40">
        <f t="shared" si="103"/>
        <v>40000</v>
      </c>
      <c r="AB121" s="40">
        <f t="shared" si="103"/>
        <v>40000</v>
      </c>
      <c r="AC121" s="40">
        <f t="shared" si="103"/>
        <v>40000</v>
      </c>
      <c r="AD121" s="40">
        <f t="shared" si="103"/>
        <v>40000</v>
      </c>
      <c r="AE121" s="40">
        <f t="shared" si="103"/>
        <v>40000</v>
      </c>
      <c r="AF121" s="40">
        <f t="shared" si="103"/>
        <v>40000</v>
      </c>
      <c r="AG121" s="40">
        <f t="shared" si="103"/>
        <v>40000</v>
      </c>
      <c r="AH121" s="40">
        <f t="shared" si="103"/>
        <v>40000</v>
      </c>
      <c r="AI121" s="40">
        <f t="shared" si="103"/>
        <v>40000</v>
      </c>
      <c r="AJ121" s="40">
        <f t="shared" si="103"/>
        <v>40000</v>
      </c>
      <c r="AK121" s="40">
        <f t="shared" si="103"/>
        <v>40000</v>
      </c>
      <c r="AL121" s="40">
        <f t="shared" si="103"/>
        <v>40000</v>
      </c>
      <c r="AM121" s="40">
        <f t="shared" si="103"/>
        <v>40000</v>
      </c>
      <c r="AN121" s="40">
        <f t="shared" si="103"/>
        <v>40000</v>
      </c>
      <c r="AO121" s="40">
        <f t="shared" si="103"/>
        <v>40000</v>
      </c>
      <c r="AP121" s="40">
        <f t="shared" si="103"/>
        <v>40000</v>
      </c>
      <c r="AQ121" s="40">
        <f t="shared" si="103"/>
        <v>40000</v>
      </c>
      <c r="AR121" s="40">
        <f t="shared" si="103"/>
        <v>40000</v>
      </c>
      <c r="AS121" s="40">
        <f t="shared" si="103"/>
        <v>40000</v>
      </c>
      <c r="AT121" s="40">
        <f t="shared" si="103"/>
        <v>40000</v>
      </c>
      <c r="AU121" s="40">
        <f t="shared" si="103"/>
        <v>40000</v>
      </c>
      <c r="AV121" s="40">
        <f t="shared" si="103"/>
        <v>40000</v>
      </c>
      <c r="AW121" s="40">
        <f t="shared" si="103"/>
        <v>40000</v>
      </c>
      <c r="AX121" s="40">
        <f t="shared" si="103"/>
        <v>40000</v>
      </c>
      <c r="AY121" s="40">
        <f t="shared" si="103"/>
        <v>40000</v>
      </c>
      <c r="AZ121" s="40">
        <f t="shared" si="103"/>
        <v>40000</v>
      </c>
      <c r="BA121" s="40">
        <f t="shared" si="103"/>
        <v>40000</v>
      </c>
      <c r="BB121" s="40">
        <f t="shared" si="103"/>
        <v>40000</v>
      </c>
      <c r="BC121" s="40">
        <f t="shared" si="103"/>
        <v>40000</v>
      </c>
      <c r="BD121" s="40">
        <f t="shared" si="103"/>
        <v>40000</v>
      </c>
      <c r="BE121" s="40">
        <f t="shared" si="103"/>
        <v>40000</v>
      </c>
      <c r="BF121" s="40">
        <f t="shared" si="103"/>
        <v>40000</v>
      </c>
      <c r="BG121" s="40">
        <f t="shared" si="103"/>
        <v>40000</v>
      </c>
      <c r="BH121" s="40">
        <f t="shared" si="103"/>
        <v>40000</v>
      </c>
      <c r="BI121" s="40">
        <f t="shared" si="103"/>
        <v>40000</v>
      </c>
      <c r="BJ121" s="40">
        <f t="shared" si="103"/>
        <v>40000</v>
      </c>
      <c r="BK121" s="40">
        <f t="shared" si="103"/>
        <v>40000</v>
      </c>
      <c r="BL121" s="40">
        <f t="shared" si="103"/>
        <v>40000</v>
      </c>
      <c r="BM121" s="40">
        <f t="shared" si="103"/>
        <v>40000</v>
      </c>
      <c r="BN121" s="40">
        <f t="shared" si="103"/>
        <v>40000</v>
      </c>
      <c r="BO121" s="40">
        <f t="shared" si="103"/>
        <v>40000</v>
      </c>
      <c r="BP121" s="40">
        <f t="shared" si="103"/>
        <v>40000</v>
      </c>
      <c r="BQ121" s="40">
        <f t="shared" si="103"/>
        <v>40000</v>
      </c>
      <c r="BR121" s="40">
        <f t="shared" si="103"/>
        <v>40000</v>
      </c>
      <c r="BS121" s="40">
        <f t="shared" si="103"/>
        <v>40000</v>
      </c>
      <c r="BT121" s="40">
        <f t="shared" si="103"/>
        <v>40000</v>
      </c>
      <c r="BU121" s="40">
        <f t="shared" si="103"/>
        <v>40000</v>
      </c>
      <c r="BV121" s="40">
        <f t="shared" si="103"/>
        <v>40000</v>
      </c>
      <c r="BW121" s="40">
        <f t="shared" si="103"/>
        <v>40000</v>
      </c>
      <c r="BX121" s="40">
        <f t="shared" si="103"/>
        <v>40000</v>
      </c>
      <c r="BY121" s="40">
        <f t="shared" si="103"/>
        <v>40000</v>
      </c>
      <c r="BZ121" s="40">
        <f t="shared" si="103"/>
        <v>40000</v>
      </c>
      <c r="CA121" s="40">
        <f t="shared" si="103"/>
        <v>40000</v>
      </c>
      <c r="CB121" s="40">
        <f t="shared" si="103"/>
        <v>40000</v>
      </c>
      <c r="CC121" s="40">
        <f t="shared" si="103"/>
        <v>40000</v>
      </c>
      <c r="CD121" s="40">
        <f t="shared" si="103"/>
        <v>40000</v>
      </c>
      <c r="CE121" s="40">
        <f t="shared" si="103"/>
        <v>40000</v>
      </c>
      <c r="CF121" s="40">
        <f t="shared" si="103"/>
        <v>40000</v>
      </c>
      <c r="CG121" s="40">
        <f t="shared" si="103"/>
        <v>40000</v>
      </c>
      <c r="CH121" s="40">
        <f t="shared" si="104"/>
        <v>40000</v>
      </c>
      <c r="CI121" s="40">
        <f t="shared" si="104"/>
        <v>40000</v>
      </c>
      <c r="CJ121" s="40">
        <f t="shared" si="104"/>
        <v>40000</v>
      </c>
      <c r="CK121" s="40">
        <f t="shared" si="104"/>
        <v>40000</v>
      </c>
      <c r="CL121" s="40">
        <f t="shared" si="104"/>
        <v>40000</v>
      </c>
      <c r="CM121" s="40">
        <f t="shared" si="104"/>
        <v>40000</v>
      </c>
      <c r="CN121" s="40">
        <f t="shared" si="104"/>
        <v>40000</v>
      </c>
      <c r="CO121" s="40">
        <f t="shared" si="104"/>
        <v>40000</v>
      </c>
      <c r="CP121" s="40">
        <f t="shared" si="104"/>
        <v>40000</v>
      </c>
      <c r="CQ121" s="40">
        <f t="shared" si="104"/>
        <v>40000</v>
      </c>
      <c r="CR121" s="40">
        <f t="shared" si="104"/>
        <v>40000</v>
      </c>
      <c r="CS121" s="40">
        <f t="shared" si="104"/>
        <v>40000</v>
      </c>
      <c r="CT121" s="40">
        <f t="shared" si="104"/>
        <v>40000</v>
      </c>
      <c r="CU121" s="40">
        <f t="shared" si="104"/>
        <v>40000</v>
      </c>
      <c r="CV121" s="40">
        <f t="shared" si="104"/>
        <v>40000</v>
      </c>
      <c r="CW121" s="40">
        <f t="shared" si="104"/>
        <v>40000</v>
      </c>
      <c r="CX121" s="40">
        <f t="shared" si="104"/>
        <v>40000</v>
      </c>
      <c r="CY121" s="40">
        <f t="shared" si="104"/>
        <v>40000</v>
      </c>
      <c r="CZ121" s="40">
        <f t="shared" si="104"/>
        <v>40000</v>
      </c>
      <c r="DA121" s="40">
        <f t="shared" si="104"/>
        <v>40000</v>
      </c>
      <c r="DB121" s="40">
        <f t="shared" si="104"/>
        <v>40000</v>
      </c>
      <c r="DC121" s="40">
        <f t="shared" si="104"/>
        <v>40000</v>
      </c>
      <c r="DD121" s="40">
        <f t="shared" si="104"/>
        <v>40000</v>
      </c>
      <c r="DE121" s="40">
        <f t="shared" si="104"/>
        <v>40000</v>
      </c>
      <c r="DF121" s="40">
        <f t="shared" si="104"/>
        <v>40000</v>
      </c>
      <c r="DG121" s="40">
        <f t="shared" si="104"/>
        <v>40000</v>
      </c>
      <c r="DH121" s="40">
        <f t="shared" si="104"/>
        <v>40000</v>
      </c>
      <c r="DI121" s="40">
        <f t="shared" si="104"/>
        <v>40000</v>
      </c>
      <c r="DJ121" s="40">
        <f t="shared" si="104"/>
        <v>40000</v>
      </c>
      <c r="DK121" s="40">
        <f t="shared" si="104"/>
        <v>40000</v>
      </c>
      <c r="DL121" s="40">
        <f t="shared" si="104"/>
        <v>40000</v>
      </c>
      <c r="DM121" s="40">
        <f t="shared" si="104"/>
        <v>40000</v>
      </c>
      <c r="DN121" s="40">
        <f t="shared" si="104"/>
        <v>40000</v>
      </c>
      <c r="DO121" s="40">
        <f t="shared" si="104"/>
        <v>40000</v>
      </c>
      <c r="DP121" s="40">
        <f t="shared" si="104"/>
        <v>40000</v>
      </c>
      <c r="DQ121" s="40">
        <f t="shared" si="104"/>
        <v>40000</v>
      </c>
      <c r="DR121" s="40">
        <f t="shared" si="104"/>
        <v>40000</v>
      </c>
      <c r="DS121" s="40">
        <f t="shared" si="104"/>
        <v>40000</v>
      </c>
      <c r="DT121" s="40">
        <f t="shared" si="104"/>
        <v>40000</v>
      </c>
      <c r="DU121" s="40">
        <f t="shared" si="104"/>
        <v>40000</v>
      </c>
      <c r="DV121" s="40">
        <f t="shared" si="104"/>
        <v>40000</v>
      </c>
      <c r="DW121" s="40">
        <f t="shared" si="104"/>
        <v>40000</v>
      </c>
      <c r="DX121" s="40">
        <f t="shared" si="104"/>
        <v>40000</v>
      </c>
      <c r="DY121" s="40">
        <f t="shared" si="104"/>
        <v>40000</v>
      </c>
      <c r="DZ121" s="40">
        <f t="shared" si="104"/>
        <v>40000</v>
      </c>
      <c r="EA121" s="40">
        <f t="shared" si="104"/>
        <v>40000</v>
      </c>
      <c r="EB121" s="40">
        <f t="shared" si="104"/>
        <v>40000</v>
      </c>
      <c r="EC121" s="40">
        <f t="shared" si="104"/>
        <v>40000</v>
      </c>
      <c r="ED121" s="40">
        <f t="shared" si="104"/>
        <v>40000</v>
      </c>
      <c r="EE121" s="40">
        <f t="shared" si="104"/>
        <v>40000</v>
      </c>
      <c r="EF121" s="40">
        <f t="shared" si="104"/>
        <v>40000</v>
      </c>
      <c r="EG121" s="40">
        <f t="shared" si="104"/>
        <v>40000</v>
      </c>
      <c r="EH121" s="40">
        <f t="shared" si="104"/>
        <v>40000</v>
      </c>
      <c r="EI121" s="40">
        <f t="shared" si="104"/>
        <v>40000</v>
      </c>
      <c r="EJ121" s="40">
        <f t="shared" si="104"/>
        <v>40000</v>
      </c>
      <c r="EK121" s="40">
        <f t="shared" si="104"/>
        <v>40000</v>
      </c>
      <c r="EL121" s="40">
        <f t="shared" si="104"/>
        <v>40000</v>
      </c>
      <c r="EM121" s="40">
        <f t="shared" si="104"/>
        <v>40000</v>
      </c>
      <c r="EN121" s="40">
        <f t="shared" si="104"/>
        <v>40000</v>
      </c>
      <c r="EO121" s="40">
        <f t="shared" si="104"/>
        <v>40000</v>
      </c>
      <c r="EP121" s="40">
        <f t="shared" si="104"/>
        <v>40000</v>
      </c>
      <c r="EQ121" s="40">
        <f t="shared" si="104"/>
        <v>40000</v>
      </c>
      <c r="ER121" s="40">
        <f t="shared" si="104"/>
        <v>40000</v>
      </c>
      <c r="ES121" s="40">
        <f t="shared" si="104"/>
        <v>40000</v>
      </c>
      <c r="ET121" s="40">
        <f t="shared" si="105"/>
        <v>40000</v>
      </c>
      <c r="EU121" s="40">
        <f t="shared" si="105"/>
        <v>40000</v>
      </c>
      <c r="EV121" s="40">
        <f t="shared" si="105"/>
        <v>40000</v>
      </c>
      <c r="EW121" s="40">
        <f t="shared" si="105"/>
        <v>40000</v>
      </c>
      <c r="EX121" s="40">
        <f t="shared" si="105"/>
        <v>40000</v>
      </c>
      <c r="EY121" s="40">
        <f t="shared" si="105"/>
        <v>40000</v>
      </c>
      <c r="EZ121" s="40">
        <f t="shared" si="105"/>
        <v>40000</v>
      </c>
      <c r="FA121" s="40">
        <f t="shared" si="105"/>
        <v>40000</v>
      </c>
      <c r="FB121" s="40">
        <f t="shared" si="105"/>
        <v>40000</v>
      </c>
      <c r="FC121" s="40">
        <f t="shared" si="105"/>
        <v>40000</v>
      </c>
      <c r="FD121" s="40">
        <f t="shared" si="105"/>
        <v>40000</v>
      </c>
      <c r="FE121" s="40">
        <f t="shared" si="105"/>
        <v>40000</v>
      </c>
      <c r="FF121" s="40">
        <f t="shared" si="105"/>
        <v>40000</v>
      </c>
      <c r="FG121" s="40">
        <f t="shared" si="105"/>
        <v>40000</v>
      </c>
      <c r="FH121" s="40">
        <f t="shared" si="105"/>
        <v>40000</v>
      </c>
      <c r="FI121" s="40">
        <f t="shared" si="105"/>
        <v>40000</v>
      </c>
      <c r="FJ121" s="40">
        <f t="shared" si="105"/>
        <v>40000</v>
      </c>
      <c r="FK121" s="40">
        <f t="shared" si="105"/>
        <v>40000</v>
      </c>
      <c r="FL121" s="40">
        <f t="shared" si="105"/>
        <v>40000</v>
      </c>
      <c r="FM121" s="40">
        <f t="shared" si="105"/>
        <v>40000</v>
      </c>
      <c r="FN121" s="40">
        <f t="shared" si="105"/>
        <v>40000</v>
      </c>
      <c r="FO121" s="40">
        <f t="shared" si="105"/>
        <v>40000</v>
      </c>
      <c r="FP121" s="40">
        <f t="shared" si="105"/>
        <v>40000</v>
      </c>
      <c r="FQ121" s="40">
        <f t="shared" si="105"/>
        <v>40000</v>
      </c>
      <c r="FR121" s="40">
        <f t="shared" si="105"/>
        <v>40000</v>
      </c>
      <c r="FS121" s="40">
        <f t="shared" si="105"/>
        <v>40000</v>
      </c>
      <c r="FT121" s="40">
        <f t="shared" si="105"/>
        <v>40000</v>
      </c>
      <c r="FU121" s="40">
        <f t="shared" si="105"/>
        <v>40000</v>
      </c>
      <c r="FV121" s="40">
        <f t="shared" si="105"/>
        <v>40000</v>
      </c>
      <c r="FW121" s="40">
        <f t="shared" si="105"/>
        <v>40000</v>
      </c>
      <c r="FX121" s="40">
        <f t="shared" si="105"/>
        <v>40000</v>
      </c>
      <c r="FY121" s="40">
        <f t="shared" si="105"/>
        <v>40000</v>
      </c>
      <c r="FZ121" s="40">
        <f t="shared" si="105"/>
        <v>40000</v>
      </c>
      <c r="GA121" s="40">
        <f t="shared" si="105"/>
        <v>40000</v>
      </c>
      <c r="GB121" s="40">
        <f t="shared" si="105"/>
        <v>40000</v>
      </c>
      <c r="GC121" s="40">
        <f t="shared" si="105"/>
        <v>40000</v>
      </c>
      <c r="GD121" s="40">
        <f t="shared" si="105"/>
        <v>40000</v>
      </c>
      <c r="GE121" s="40">
        <f t="shared" si="105"/>
        <v>40000</v>
      </c>
      <c r="GF121" s="40">
        <f t="shared" si="105"/>
        <v>40000</v>
      </c>
      <c r="GG121" s="40">
        <f t="shared" si="105"/>
        <v>40000</v>
      </c>
      <c r="GH121" s="40">
        <f t="shared" si="105"/>
        <v>40000</v>
      </c>
      <c r="GI121" s="40">
        <f t="shared" si="105"/>
        <v>40000</v>
      </c>
      <c r="GJ121" s="40">
        <f t="shared" si="105"/>
        <v>40000</v>
      </c>
      <c r="GK121" s="40">
        <f t="shared" si="105"/>
        <v>40000</v>
      </c>
      <c r="GL121" s="40">
        <f t="shared" si="105"/>
        <v>40000</v>
      </c>
      <c r="GM121" s="40">
        <f t="shared" si="105"/>
        <v>40000</v>
      </c>
      <c r="GN121" s="40">
        <f t="shared" si="105"/>
        <v>40000</v>
      </c>
      <c r="GO121" s="40">
        <f t="shared" si="105"/>
        <v>40000</v>
      </c>
      <c r="GP121" s="40">
        <f t="shared" si="105"/>
        <v>40000</v>
      </c>
      <c r="GQ121" s="40">
        <f t="shared" si="105"/>
        <v>40000</v>
      </c>
      <c r="GR121" s="40">
        <f t="shared" si="105"/>
        <v>40000</v>
      </c>
      <c r="GS121" s="40">
        <f t="shared" si="105"/>
        <v>40000</v>
      </c>
      <c r="GT121" s="40">
        <f t="shared" si="105"/>
        <v>40000</v>
      </c>
      <c r="GU121" s="40">
        <f t="shared" si="105"/>
        <v>40000</v>
      </c>
      <c r="GV121" s="40">
        <f t="shared" si="105"/>
        <v>40000</v>
      </c>
      <c r="GW121" s="40">
        <f t="shared" si="105"/>
        <v>40000</v>
      </c>
      <c r="GX121" s="40">
        <f t="shared" si="105"/>
        <v>40000</v>
      </c>
      <c r="GY121" s="40">
        <f t="shared" si="105"/>
        <v>40000</v>
      </c>
      <c r="GZ121" s="40">
        <f t="shared" si="105"/>
        <v>40000</v>
      </c>
      <c r="HA121" s="40">
        <f t="shared" si="105"/>
        <v>40000</v>
      </c>
      <c r="HB121" s="40">
        <f t="shared" si="105"/>
        <v>40000</v>
      </c>
      <c r="HC121" s="40">
        <f t="shared" si="105"/>
        <v>40000</v>
      </c>
      <c r="HD121" s="40">
        <f t="shared" si="105"/>
        <v>40000</v>
      </c>
      <c r="HE121" s="40">
        <f t="shared" si="105"/>
        <v>40000</v>
      </c>
      <c r="HF121" s="40">
        <f t="shared" si="106"/>
        <v>40000</v>
      </c>
      <c r="HG121" s="40">
        <f t="shared" si="106"/>
        <v>40000</v>
      </c>
      <c r="HH121" s="40">
        <f t="shared" si="106"/>
        <v>40000</v>
      </c>
      <c r="HI121" s="40">
        <f t="shared" si="106"/>
        <v>40000</v>
      </c>
      <c r="HJ121" s="40">
        <f t="shared" si="106"/>
        <v>40000</v>
      </c>
      <c r="HK121" s="40">
        <f t="shared" si="106"/>
        <v>40000</v>
      </c>
      <c r="HL121" s="40">
        <f t="shared" si="106"/>
        <v>40000</v>
      </c>
      <c r="HM121" s="40">
        <f t="shared" si="106"/>
        <v>40000</v>
      </c>
      <c r="HN121" s="40">
        <f t="shared" si="106"/>
        <v>40000</v>
      </c>
      <c r="HO121" s="40">
        <f t="shared" si="106"/>
        <v>40000</v>
      </c>
      <c r="HP121" s="40">
        <f t="shared" si="106"/>
        <v>40000</v>
      </c>
      <c r="HQ121" s="40">
        <f t="shared" si="106"/>
        <v>40000</v>
      </c>
      <c r="HR121" s="40">
        <f t="shared" si="106"/>
        <v>40000</v>
      </c>
      <c r="HS121" s="40">
        <f t="shared" si="106"/>
        <v>40000</v>
      </c>
      <c r="HT121" s="40">
        <f t="shared" si="106"/>
        <v>40000</v>
      </c>
      <c r="HU121" s="40">
        <f t="shared" si="106"/>
        <v>40000</v>
      </c>
      <c r="HV121" s="40">
        <f t="shared" si="106"/>
        <v>40000</v>
      </c>
      <c r="HW121" s="40">
        <f t="shared" si="106"/>
        <v>40000</v>
      </c>
      <c r="HX121" s="40">
        <f t="shared" si="106"/>
        <v>40000</v>
      </c>
      <c r="HY121" s="40">
        <f t="shared" si="106"/>
        <v>40000</v>
      </c>
      <c r="HZ121" s="40">
        <f t="shared" si="106"/>
        <v>40000</v>
      </c>
      <c r="IA121" s="40">
        <f t="shared" si="106"/>
        <v>40000</v>
      </c>
      <c r="IB121" s="40">
        <f t="shared" si="106"/>
        <v>40000</v>
      </c>
      <c r="IC121" s="40">
        <f t="shared" si="106"/>
        <v>40000</v>
      </c>
      <c r="ID121" s="40">
        <f t="shared" si="106"/>
        <v>40000</v>
      </c>
      <c r="IE121" s="40">
        <f t="shared" si="106"/>
        <v>40000</v>
      </c>
      <c r="IF121" s="40">
        <f t="shared" si="106"/>
        <v>40000</v>
      </c>
      <c r="IG121" s="40">
        <f t="shared" si="106"/>
        <v>40000</v>
      </c>
      <c r="IH121" s="40">
        <f t="shared" si="106"/>
        <v>40000</v>
      </c>
      <c r="II121" s="40">
        <f t="shared" si="106"/>
        <v>40000</v>
      </c>
      <c r="IJ121" s="40">
        <f t="shared" si="106"/>
        <v>40000</v>
      </c>
      <c r="IK121" s="40">
        <f t="shared" si="106"/>
        <v>40000</v>
      </c>
      <c r="IL121" s="40">
        <f t="shared" si="106"/>
        <v>40000</v>
      </c>
      <c r="IM121" s="40">
        <f t="shared" si="106"/>
        <v>40000</v>
      </c>
      <c r="IN121" s="40">
        <f t="shared" si="106"/>
        <v>40000</v>
      </c>
      <c r="IO121" s="40">
        <f t="shared" si="106"/>
        <v>40000</v>
      </c>
      <c r="IP121" s="40">
        <f t="shared" si="106"/>
        <v>40000</v>
      </c>
      <c r="IQ121" s="40">
        <f t="shared" si="106"/>
        <v>40000</v>
      </c>
      <c r="IR121" s="40">
        <f t="shared" si="106"/>
        <v>40000</v>
      </c>
      <c r="IS121" s="40">
        <f t="shared" si="106"/>
        <v>40000</v>
      </c>
      <c r="IT121" s="40">
        <f t="shared" si="106"/>
        <v>40000</v>
      </c>
      <c r="IU121" s="40">
        <f t="shared" si="106"/>
        <v>40000</v>
      </c>
      <c r="IV121" s="40">
        <f t="shared" si="106"/>
        <v>40000</v>
      </c>
      <c r="IW121" s="40">
        <f t="shared" si="106"/>
        <v>40000</v>
      </c>
      <c r="IX121" s="40">
        <f t="shared" si="106"/>
        <v>40000</v>
      </c>
      <c r="IY121" s="40">
        <f t="shared" si="106"/>
        <v>40000</v>
      </c>
      <c r="IZ121" s="40">
        <f t="shared" si="106"/>
        <v>40000</v>
      </c>
      <c r="JA121" s="40">
        <f t="shared" si="106"/>
        <v>40000</v>
      </c>
      <c r="JB121" s="40">
        <f t="shared" si="106"/>
        <v>40000</v>
      </c>
      <c r="JC121" s="40">
        <f t="shared" si="106"/>
        <v>40000</v>
      </c>
      <c r="JD121" s="40">
        <f t="shared" si="106"/>
        <v>40000</v>
      </c>
      <c r="JE121" s="40">
        <f t="shared" si="106"/>
        <v>40000</v>
      </c>
      <c r="JF121" s="40">
        <f t="shared" si="106"/>
        <v>40000</v>
      </c>
      <c r="JG121" s="40">
        <f t="shared" si="106"/>
        <v>40000</v>
      </c>
      <c r="JH121" s="40">
        <f t="shared" si="106"/>
        <v>40000</v>
      </c>
      <c r="JI121" s="40">
        <f t="shared" si="106"/>
        <v>40000</v>
      </c>
      <c r="JJ121" s="40">
        <f t="shared" si="106"/>
        <v>40000</v>
      </c>
      <c r="JK121" s="40">
        <f t="shared" si="106"/>
        <v>40000</v>
      </c>
      <c r="JL121" s="40">
        <f t="shared" si="106"/>
        <v>40000</v>
      </c>
      <c r="JM121" s="40">
        <f t="shared" si="106"/>
        <v>40000</v>
      </c>
      <c r="JN121" s="40">
        <f t="shared" si="106"/>
        <v>40000</v>
      </c>
      <c r="JO121" s="40">
        <f t="shared" si="106"/>
        <v>40000</v>
      </c>
      <c r="JP121" s="40">
        <f t="shared" si="106"/>
        <v>40000</v>
      </c>
      <c r="JQ121" s="40">
        <f t="shared" si="106"/>
        <v>40000</v>
      </c>
      <c r="JR121" s="40">
        <f t="shared" si="107"/>
        <v>40000</v>
      </c>
      <c r="JS121" s="40">
        <f t="shared" si="107"/>
        <v>40000</v>
      </c>
      <c r="JT121" s="40">
        <f t="shared" si="107"/>
        <v>40000</v>
      </c>
      <c r="JU121" s="40">
        <f t="shared" si="107"/>
        <v>40000</v>
      </c>
      <c r="JV121" s="40">
        <f t="shared" si="107"/>
        <v>40000</v>
      </c>
      <c r="JW121" s="40">
        <f t="shared" si="107"/>
        <v>40000</v>
      </c>
      <c r="JX121" s="40">
        <f t="shared" si="107"/>
        <v>40000</v>
      </c>
      <c r="JY121" s="40">
        <f t="shared" si="107"/>
        <v>40000</v>
      </c>
      <c r="JZ121" s="40">
        <f t="shared" si="107"/>
        <v>40000</v>
      </c>
      <c r="KA121" s="40">
        <f t="shared" si="107"/>
        <v>40000</v>
      </c>
      <c r="KB121" s="40">
        <f t="shared" si="107"/>
        <v>40000</v>
      </c>
      <c r="KC121" s="40">
        <f t="shared" si="107"/>
        <v>40000</v>
      </c>
      <c r="KD121" s="40">
        <f t="shared" si="107"/>
        <v>40000</v>
      </c>
      <c r="KE121" s="40">
        <f t="shared" si="107"/>
        <v>40000</v>
      </c>
      <c r="KF121" s="40">
        <f t="shared" si="107"/>
        <v>40000</v>
      </c>
      <c r="KG121" s="40">
        <f t="shared" si="107"/>
        <v>40000</v>
      </c>
      <c r="KH121" s="40">
        <f t="shared" si="107"/>
        <v>40000</v>
      </c>
      <c r="KI121" s="40">
        <f t="shared" si="107"/>
        <v>40000</v>
      </c>
      <c r="KJ121" s="40">
        <f t="shared" si="107"/>
        <v>40000</v>
      </c>
      <c r="KK121" s="40">
        <f t="shared" si="107"/>
        <v>40000</v>
      </c>
      <c r="KL121" s="40">
        <f t="shared" si="107"/>
        <v>40000</v>
      </c>
      <c r="KM121" s="40">
        <f t="shared" si="107"/>
        <v>40000</v>
      </c>
      <c r="KN121" s="40">
        <f t="shared" si="107"/>
        <v>40000</v>
      </c>
      <c r="KO121" s="40">
        <f t="shared" si="107"/>
        <v>40000</v>
      </c>
      <c r="KP121" s="40">
        <f t="shared" si="107"/>
        <v>40000</v>
      </c>
      <c r="KQ121" s="40">
        <f t="shared" si="107"/>
        <v>40000</v>
      </c>
      <c r="KR121" s="40">
        <f t="shared" si="107"/>
        <v>40000</v>
      </c>
      <c r="KS121" s="40">
        <f t="shared" si="107"/>
        <v>40000</v>
      </c>
      <c r="KT121" s="40">
        <f t="shared" si="107"/>
        <v>40000</v>
      </c>
      <c r="KU121" s="40">
        <f t="shared" si="107"/>
        <v>40000</v>
      </c>
      <c r="KV121" s="40">
        <f t="shared" si="107"/>
        <v>40000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 t="shared" si="102"/>
        <v>маркетологи</v>
      </c>
      <c r="F122" s="1"/>
      <c r="G122" s="1"/>
      <c r="H122" s="11" t="str">
        <f t="shared" si="108"/>
        <v>руб.</v>
      </c>
      <c r="I122" s="1"/>
      <c r="J122" s="1"/>
      <c r="K122" s="1"/>
      <c r="L122" s="1"/>
      <c r="M122" s="5"/>
      <c r="N122" s="52"/>
      <c r="O122" s="19"/>
      <c r="P122" s="1"/>
      <c r="Q122" s="1"/>
      <c r="R122" s="52"/>
      <c r="S122" s="1"/>
      <c r="T122" s="5" t="s">
        <v>0</v>
      </c>
      <c r="U122" s="40">
        <v>60000</v>
      </c>
      <c r="V122" s="40">
        <f t="shared" ref="V122:CG125" si="109">U122</f>
        <v>60000</v>
      </c>
      <c r="W122" s="40">
        <f t="shared" si="109"/>
        <v>60000</v>
      </c>
      <c r="X122" s="40">
        <f t="shared" si="109"/>
        <v>60000</v>
      </c>
      <c r="Y122" s="40">
        <f t="shared" si="109"/>
        <v>60000</v>
      </c>
      <c r="Z122" s="40">
        <f t="shared" si="109"/>
        <v>60000</v>
      </c>
      <c r="AA122" s="40">
        <f t="shared" si="109"/>
        <v>60000</v>
      </c>
      <c r="AB122" s="40">
        <f t="shared" si="109"/>
        <v>60000</v>
      </c>
      <c r="AC122" s="40">
        <f t="shared" si="109"/>
        <v>60000</v>
      </c>
      <c r="AD122" s="40">
        <f t="shared" si="109"/>
        <v>60000</v>
      </c>
      <c r="AE122" s="40">
        <f t="shared" si="109"/>
        <v>60000</v>
      </c>
      <c r="AF122" s="40">
        <f t="shared" si="109"/>
        <v>60000</v>
      </c>
      <c r="AG122" s="40">
        <f t="shared" si="109"/>
        <v>60000</v>
      </c>
      <c r="AH122" s="40">
        <f t="shared" si="109"/>
        <v>60000</v>
      </c>
      <c r="AI122" s="40">
        <f t="shared" si="109"/>
        <v>60000</v>
      </c>
      <c r="AJ122" s="40">
        <f t="shared" si="109"/>
        <v>60000</v>
      </c>
      <c r="AK122" s="40">
        <f t="shared" si="109"/>
        <v>60000</v>
      </c>
      <c r="AL122" s="40">
        <f t="shared" si="109"/>
        <v>60000</v>
      </c>
      <c r="AM122" s="40">
        <f t="shared" si="109"/>
        <v>60000</v>
      </c>
      <c r="AN122" s="40">
        <f t="shared" si="109"/>
        <v>60000</v>
      </c>
      <c r="AO122" s="40">
        <f t="shared" si="109"/>
        <v>60000</v>
      </c>
      <c r="AP122" s="40">
        <f t="shared" si="109"/>
        <v>60000</v>
      </c>
      <c r="AQ122" s="40">
        <f t="shared" si="109"/>
        <v>60000</v>
      </c>
      <c r="AR122" s="40">
        <f t="shared" si="109"/>
        <v>60000</v>
      </c>
      <c r="AS122" s="40">
        <f t="shared" si="109"/>
        <v>60000</v>
      </c>
      <c r="AT122" s="40">
        <f t="shared" si="109"/>
        <v>60000</v>
      </c>
      <c r="AU122" s="40">
        <f t="shared" si="109"/>
        <v>60000</v>
      </c>
      <c r="AV122" s="40">
        <f t="shared" si="109"/>
        <v>60000</v>
      </c>
      <c r="AW122" s="40">
        <f t="shared" si="109"/>
        <v>60000</v>
      </c>
      <c r="AX122" s="40">
        <f t="shared" si="109"/>
        <v>60000</v>
      </c>
      <c r="AY122" s="40">
        <f t="shared" si="109"/>
        <v>60000</v>
      </c>
      <c r="AZ122" s="40">
        <f t="shared" si="109"/>
        <v>60000</v>
      </c>
      <c r="BA122" s="40">
        <f t="shared" si="109"/>
        <v>60000</v>
      </c>
      <c r="BB122" s="40">
        <f t="shared" si="109"/>
        <v>60000</v>
      </c>
      <c r="BC122" s="40">
        <f t="shared" si="109"/>
        <v>60000</v>
      </c>
      <c r="BD122" s="40">
        <f t="shared" si="109"/>
        <v>60000</v>
      </c>
      <c r="BE122" s="40">
        <f t="shared" si="109"/>
        <v>60000</v>
      </c>
      <c r="BF122" s="40">
        <f t="shared" si="109"/>
        <v>60000</v>
      </c>
      <c r="BG122" s="40">
        <f t="shared" si="109"/>
        <v>60000</v>
      </c>
      <c r="BH122" s="40">
        <f t="shared" si="109"/>
        <v>60000</v>
      </c>
      <c r="BI122" s="40">
        <f t="shared" si="109"/>
        <v>60000</v>
      </c>
      <c r="BJ122" s="40">
        <f t="shared" si="109"/>
        <v>60000</v>
      </c>
      <c r="BK122" s="40">
        <f t="shared" si="109"/>
        <v>60000</v>
      </c>
      <c r="BL122" s="40">
        <f t="shared" si="109"/>
        <v>60000</v>
      </c>
      <c r="BM122" s="40">
        <f t="shared" si="109"/>
        <v>60000</v>
      </c>
      <c r="BN122" s="40">
        <f t="shared" si="109"/>
        <v>60000</v>
      </c>
      <c r="BO122" s="40">
        <f t="shared" si="109"/>
        <v>60000</v>
      </c>
      <c r="BP122" s="40">
        <f t="shared" si="109"/>
        <v>60000</v>
      </c>
      <c r="BQ122" s="40">
        <f t="shared" si="109"/>
        <v>60000</v>
      </c>
      <c r="BR122" s="40">
        <f t="shared" si="109"/>
        <v>60000</v>
      </c>
      <c r="BS122" s="40">
        <f t="shared" si="109"/>
        <v>60000</v>
      </c>
      <c r="BT122" s="40">
        <f t="shared" si="109"/>
        <v>60000</v>
      </c>
      <c r="BU122" s="40">
        <f t="shared" si="109"/>
        <v>60000</v>
      </c>
      <c r="BV122" s="40">
        <f t="shared" si="109"/>
        <v>60000</v>
      </c>
      <c r="BW122" s="40">
        <f t="shared" si="109"/>
        <v>60000</v>
      </c>
      <c r="BX122" s="40">
        <f t="shared" si="109"/>
        <v>60000</v>
      </c>
      <c r="BY122" s="40">
        <f t="shared" si="109"/>
        <v>60000</v>
      </c>
      <c r="BZ122" s="40">
        <f t="shared" si="109"/>
        <v>60000</v>
      </c>
      <c r="CA122" s="40">
        <f t="shared" si="109"/>
        <v>60000</v>
      </c>
      <c r="CB122" s="40">
        <f t="shared" si="109"/>
        <v>60000</v>
      </c>
      <c r="CC122" s="40">
        <f t="shared" si="109"/>
        <v>60000</v>
      </c>
      <c r="CD122" s="40">
        <f t="shared" si="109"/>
        <v>60000</v>
      </c>
      <c r="CE122" s="40">
        <f t="shared" si="109"/>
        <v>60000</v>
      </c>
      <c r="CF122" s="40">
        <f t="shared" si="109"/>
        <v>60000</v>
      </c>
      <c r="CG122" s="40">
        <f t="shared" si="109"/>
        <v>60000</v>
      </c>
      <c r="CH122" s="40">
        <f t="shared" si="104"/>
        <v>60000</v>
      </c>
      <c r="CI122" s="40">
        <f t="shared" si="104"/>
        <v>60000</v>
      </c>
      <c r="CJ122" s="40">
        <f t="shared" si="104"/>
        <v>60000</v>
      </c>
      <c r="CK122" s="40">
        <f t="shared" si="104"/>
        <v>60000</v>
      </c>
      <c r="CL122" s="40">
        <f t="shared" si="104"/>
        <v>60000</v>
      </c>
      <c r="CM122" s="40">
        <f t="shared" si="104"/>
        <v>60000</v>
      </c>
      <c r="CN122" s="40">
        <f t="shared" si="104"/>
        <v>60000</v>
      </c>
      <c r="CO122" s="40">
        <f t="shared" si="104"/>
        <v>60000</v>
      </c>
      <c r="CP122" s="40">
        <f t="shared" si="104"/>
        <v>60000</v>
      </c>
      <c r="CQ122" s="40">
        <f t="shared" si="104"/>
        <v>60000</v>
      </c>
      <c r="CR122" s="40">
        <f t="shared" si="104"/>
        <v>60000</v>
      </c>
      <c r="CS122" s="40">
        <f t="shared" si="104"/>
        <v>60000</v>
      </c>
      <c r="CT122" s="40">
        <f t="shared" si="104"/>
        <v>60000</v>
      </c>
      <c r="CU122" s="40">
        <f t="shared" si="104"/>
        <v>60000</v>
      </c>
      <c r="CV122" s="40">
        <f t="shared" si="104"/>
        <v>60000</v>
      </c>
      <c r="CW122" s="40">
        <f t="shared" si="104"/>
        <v>60000</v>
      </c>
      <c r="CX122" s="40">
        <f t="shared" si="104"/>
        <v>60000</v>
      </c>
      <c r="CY122" s="40">
        <f t="shared" si="104"/>
        <v>60000</v>
      </c>
      <c r="CZ122" s="40">
        <f t="shared" si="104"/>
        <v>60000</v>
      </c>
      <c r="DA122" s="40">
        <f t="shared" si="104"/>
        <v>60000</v>
      </c>
      <c r="DB122" s="40">
        <f t="shared" si="104"/>
        <v>60000</v>
      </c>
      <c r="DC122" s="40">
        <f t="shared" si="104"/>
        <v>60000</v>
      </c>
      <c r="DD122" s="40">
        <f t="shared" si="104"/>
        <v>60000</v>
      </c>
      <c r="DE122" s="40">
        <f t="shared" si="104"/>
        <v>60000</v>
      </c>
      <c r="DF122" s="40">
        <f t="shared" si="104"/>
        <v>60000</v>
      </c>
      <c r="DG122" s="40">
        <f t="shared" si="104"/>
        <v>60000</v>
      </c>
      <c r="DH122" s="40">
        <f t="shared" si="104"/>
        <v>60000</v>
      </c>
      <c r="DI122" s="40">
        <f t="shared" si="104"/>
        <v>60000</v>
      </c>
      <c r="DJ122" s="40">
        <f t="shared" si="104"/>
        <v>60000</v>
      </c>
      <c r="DK122" s="40">
        <f t="shared" si="104"/>
        <v>60000</v>
      </c>
      <c r="DL122" s="40">
        <f t="shared" si="104"/>
        <v>60000</v>
      </c>
      <c r="DM122" s="40">
        <f t="shared" si="104"/>
        <v>60000</v>
      </c>
      <c r="DN122" s="40">
        <f t="shared" si="104"/>
        <v>60000</v>
      </c>
      <c r="DO122" s="40">
        <f t="shared" si="104"/>
        <v>60000</v>
      </c>
      <c r="DP122" s="40">
        <f t="shared" si="104"/>
        <v>60000</v>
      </c>
      <c r="DQ122" s="40">
        <f t="shared" si="104"/>
        <v>60000</v>
      </c>
      <c r="DR122" s="40">
        <f t="shared" si="104"/>
        <v>60000</v>
      </c>
      <c r="DS122" s="40">
        <f t="shared" si="104"/>
        <v>60000</v>
      </c>
      <c r="DT122" s="40">
        <f t="shared" si="104"/>
        <v>60000</v>
      </c>
      <c r="DU122" s="40">
        <f t="shared" si="104"/>
        <v>60000</v>
      </c>
      <c r="DV122" s="40">
        <f t="shared" si="104"/>
        <v>60000</v>
      </c>
      <c r="DW122" s="40">
        <f t="shared" si="104"/>
        <v>60000</v>
      </c>
      <c r="DX122" s="40">
        <f t="shared" si="104"/>
        <v>60000</v>
      </c>
      <c r="DY122" s="40">
        <f t="shared" si="104"/>
        <v>60000</v>
      </c>
      <c r="DZ122" s="40">
        <f t="shared" si="104"/>
        <v>60000</v>
      </c>
      <c r="EA122" s="40">
        <f t="shared" si="104"/>
        <v>60000</v>
      </c>
      <c r="EB122" s="40">
        <f t="shared" si="104"/>
        <v>60000</v>
      </c>
      <c r="EC122" s="40">
        <f t="shared" si="104"/>
        <v>60000</v>
      </c>
      <c r="ED122" s="40">
        <f t="shared" si="104"/>
        <v>60000</v>
      </c>
      <c r="EE122" s="40">
        <f t="shared" si="104"/>
        <v>60000</v>
      </c>
      <c r="EF122" s="40">
        <f t="shared" si="104"/>
        <v>60000</v>
      </c>
      <c r="EG122" s="40">
        <f t="shared" si="104"/>
        <v>60000</v>
      </c>
      <c r="EH122" s="40">
        <f t="shared" si="104"/>
        <v>60000</v>
      </c>
      <c r="EI122" s="40">
        <f t="shared" si="104"/>
        <v>60000</v>
      </c>
      <c r="EJ122" s="40">
        <f t="shared" si="104"/>
        <v>60000</v>
      </c>
      <c r="EK122" s="40">
        <f t="shared" si="104"/>
        <v>60000</v>
      </c>
      <c r="EL122" s="40">
        <f t="shared" si="104"/>
        <v>60000</v>
      </c>
      <c r="EM122" s="40">
        <f t="shared" si="104"/>
        <v>60000</v>
      </c>
      <c r="EN122" s="40">
        <f t="shared" si="104"/>
        <v>60000</v>
      </c>
      <c r="EO122" s="40">
        <f t="shared" si="104"/>
        <v>60000</v>
      </c>
      <c r="EP122" s="40">
        <f t="shared" si="104"/>
        <v>60000</v>
      </c>
      <c r="EQ122" s="40">
        <f t="shared" si="104"/>
        <v>60000</v>
      </c>
      <c r="ER122" s="40">
        <f t="shared" si="104"/>
        <v>60000</v>
      </c>
      <c r="ES122" s="40">
        <f t="shared" si="104"/>
        <v>60000</v>
      </c>
      <c r="ET122" s="40">
        <f t="shared" si="105"/>
        <v>60000</v>
      </c>
      <c r="EU122" s="40">
        <f t="shared" si="105"/>
        <v>60000</v>
      </c>
      <c r="EV122" s="40">
        <f t="shared" si="105"/>
        <v>60000</v>
      </c>
      <c r="EW122" s="40">
        <f t="shared" si="105"/>
        <v>60000</v>
      </c>
      <c r="EX122" s="40">
        <f t="shared" si="105"/>
        <v>60000</v>
      </c>
      <c r="EY122" s="40">
        <f t="shared" si="105"/>
        <v>60000</v>
      </c>
      <c r="EZ122" s="40">
        <f t="shared" si="105"/>
        <v>60000</v>
      </c>
      <c r="FA122" s="40">
        <f t="shared" si="105"/>
        <v>60000</v>
      </c>
      <c r="FB122" s="40">
        <f t="shared" si="105"/>
        <v>60000</v>
      </c>
      <c r="FC122" s="40">
        <f t="shared" si="105"/>
        <v>60000</v>
      </c>
      <c r="FD122" s="40">
        <f t="shared" si="105"/>
        <v>60000</v>
      </c>
      <c r="FE122" s="40">
        <f t="shared" si="105"/>
        <v>60000</v>
      </c>
      <c r="FF122" s="40">
        <f t="shared" si="105"/>
        <v>60000</v>
      </c>
      <c r="FG122" s="40">
        <f t="shared" si="105"/>
        <v>60000</v>
      </c>
      <c r="FH122" s="40">
        <f t="shared" si="105"/>
        <v>60000</v>
      </c>
      <c r="FI122" s="40">
        <f t="shared" si="105"/>
        <v>60000</v>
      </c>
      <c r="FJ122" s="40">
        <f t="shared" si="105"/>
        <v>60000</v>
      </c>
      <c r="FK122" s="40">
        <f t="shared" si="105"/>
        <v>60000</v>
      </c>
      <c r="FL122" s="40">
        <f t="shared" si="105"/>
        <v>60000</v>
      </c>
      <c r="FM122" s="40">
        <f t="shared" si="105"/>
        <v>60000</v>
      </c>
      <c r="FN122" s="40">
        <f t="shared" si="105"/>
        <v>60000</v>
      </c>
      <c r="FO122" s="40">
        <f t="shared" si="105"/>
        <v>60000</v>
      </c>
      <c r="FP122" s="40">
        <f t="shared" si="105"/>
        <v>60000</v>
      </c>
      <c r="FQ122" s="40">
        <f t="shared" si="105"/>
        <v>60000</v>
      </c>
      <c r="FR122" s="40">
        <f t="shared" si="105"/>
        <v>60000</v>
      </c>
      <c r="FS122" s="40">
        <f t="shared" si="105"/>
        <v>60000</v>
      </c>
      <c r="FT122" s="40">
        <f t="shared" si="105"/>
        <v>60000</v>
      </c>
      <c r="FU122" s="40">
        <f t="shared" si="105"/>
        <v>60000</v>
      </c>
      <c r="FV122" s="40">
        <f t="shared" si="105"/>
        <v>60000</v>
      </c>
      <c r="FW122" s="40">
        <f t="shared" si="105"/>
        <v>60000</v>
      </c>
      <c r="FX122" s="40">
        <f t="shared" si="105"/>
        <v>60000</v>
      </c>
      <c r="FY122" s="40">
        <f t="shared" si="105"/>
        <v>60000</v>
      </c>
      <c r="FZ122" s="40">
        <f t="shared" si="105"/>
        <v>60000</v>
      </c>
      <c r="GA122" s="40">
        <f t="shared" si="105"/>
        <v>60000</v>
      </c>
      <c r="GB122" s="40">
        <f t="shared" si="105"/>
        <v>60000</v>
      </c>
      <c r="GC122" s="40">
        <f t="shared" si="105"/>
        <v>60000</v>
      </c>
      <c r="GD122" s="40">
        <f t="shared" si="105"/>
        <v>60000</v>
      </c>
      <c r="GE122" s="40">
        <f t="shared" si="105"/>
        <v>60000</v>
      </c>
      <c r="GF122" s="40">
        <f t="shared" si="105"/>
        <v>60000</v>
      </c>
      <c r="GG122" s="40">
        <f t="shared" si="105"/>
        <v>60000</v>
      </c>
      <c r="GH122" s="40">
        <f t="shared" si="105"/>
        <v>60000</v>
      </c>
      <c r="GI122" s="40">
        <f t="shared" si="105"/>
        <v>60000</v>
      </c>
      <c r="GJ122" s="40">
        <f t="shared" si="105"/>
        <v>60000</v>
      </c>
      <c r="GK122" s="40">
        <f t="shared" si="105"/>
        <v>60000</v>
      </c>
      <c r="GL122" s="40">
        <f t="shared" si="105"/>
        <v>60000</v>
      </c>
      <c r="GM122" s="40">
        <f t="shared" si="105"/>
        <v>60000</v>
      </c>
      <c r="GN122" s="40">
        <f t="shared" si="105"/>
        <v>60000</v>
      </c>
      <c r="GO122" s="40">
        <f t="shared" si="105"/>
        <v>60000</v>
      </c>
      <c r="GP122" s="40">
        <f t="shared" si="105"/>
        <v>60000</v>
      </c>
      <c r="GQ122" s="40">
        <f t="shared" si="105"/>
        <v>60000</v>
      </c>
      <c r="GR122" s="40">
        <f t="shared" si="105"/>
        <v>60000</v>
      </c>
      <c r="GS122" s="40">
        <f t="shared" si="105"/>
        <v>60000</v>
      </c>
      <c r="GT122" s="40">
        <f t="shared" si="105"/>
        <v>60000</v>
      </c>
      <c r="GU122" s="40">
        <f t="shared" si="105"/>
        <v>60000</v>
      </c>
      <c r="GV122" s="40">
        <f t="shared" si="105"/>
        <v>60000</v>
      </c>
      <c r="GW122" s="40">
        <f t="shared" si="105"/>
        <v>60000</v>
      </c>
      <c r="GX122" s="40">
        <f t="shared" si="105"/>
        <v>60000</v>
      </c>
      <c r="GY122" s="40">
        <f t="shared" si="105"/>
        <v>60000</v>
      </c>
      <c r="GZ122" s="40">
        <f t="shared" si="105"/>
        <v>60000</v>
      </c>
      <c r="HA122" s="40">
        <f t="shared" si="105"/>
        <v>60000</v>
      </c>
      <c r="HB122" s="40">
        <f t="shared" si="105"/>
        <v>60000</v>
      </c>
      <c r="HC122" s="40">
        <f t="shared" si="105"/>
        <v>60000</v>
      </c>
      <c r="HD122" s="40">
        <f t="shared" si="105"/>
        <v>60000</v>
      </c>
      <c r="HE122" s="40">
        <f t="shared" si="105"/>
        <v>60000</v>
      </c>
      <c r="HF122" s="40">
        <f t="shared" si="106"/>
        <v>60000</v>
      </c>
      <c r="HG122" s="40">
        <f t="shared" si="106"/>
        <v>60000</v>
      </c>
      <c r="HH122" s="40">
        <f t="shared" si="106"/>
        <v>60000</v>
      </c>
      <c r="HI122" s="40">
        <f t="shared" si="106"/>
        <v>60000</v>
      </c>
      <c r="HJ122" s="40">
        <f t="shared" si="106"/>
        <v>60000</v>
      </c>
      <c r="HK122" s="40">
        <f t="shared" si="106"/>
        <v>60000</v>
      </c>
      <c r="HL122" s="40">
        <f t="shared" si="106"/>
        <v>60000</v>
      </c>
      <c r="HM122" s="40">
        <f t="shared" si="106"/>
        <v>60000</v>
      </c>
      <c r="HN122" s="40">
        <f t="shared" si="106"/>
        <v>60000</v>
      </c>
      <c r="HO122" s="40">
        <f t="shared" si="106"/>
        <v>60000</v>
      </c>
      <c r="HP122" s="40">
        <f t="shared" si="106"/>
        <v>60000</v>
      </c>
      <c r="HQ122" s="40">
        <f t="shared" si="106"/>
        <v>60000</v>
      </c>
      <c r="HR122" s="40">
        <f t="shared" si="106"/>
        <v>60000</v>
      </c>
      <c r="HS122" s="40">
        <f t="shared" si="106"/>
        <v>60000</v>
      </c>
      <c r="HT122" s="40">
        <f t="shared" si="106"/>
        <v>60000</v>
      </c>
      <c r="HU122" s="40">
        <f t="shared" si="106"/>
        <v>60000</v>
      </c>
      <c r="HV122" s="40">
        <f t="shared" si="106"/>
        <v>60000</v>
      </c>
      <c r="HW122" s="40">
        <f t="shared" si="106"/>
        <v>60000</v>
      </c>
      <c r="HX122" s="40">
        <f t="shared" si="106"/>
        <v>60000</v>
      </c>
      <c r="HY122" s="40">
        <f t="shared" si="106"/>
        <v>60000</v>
      </c>
      <c r="HZ122" s="40">
        <f t="shared" si="106"/>
        <v>60000</v>
      </c>
      <c r="IA122" s="40">
        <f t="shared" si="106"/>
        <v>60000</v>
      </c>
      <c r="IB122" s="40">
        <f t="shared" si="106"/>
        <v>60000</v>
      </c>
      <c r="IC122" s="40">
        <f t="shared" si="106"/>
        <v>60000</v>
      </c>
      <c r="ID122" s="40">
        <f t="shared" si="106"/>
        <v>60000</v>
      </c>
      <c r="IE122" s="40">
        <f t="shared" si="106"/>
        <v>60000</v>
      </c>
      <c r="IF122" s="40">
        <f t="shared" si="106"/>
        <v>60000</v>
      </c>
      <c r="IG122" s="40">
        <f t="shared" si="106"/>
        <v>60000</v>
      </c>
      <c r="IH122" s="40">
        <f t="shared" si="106"/>
        <v>60000</v>
      </c>
      <c r="II122" s="40">
        <f t="shared" si="106"/>
        <v>60000</v>
      </c>
      <c r="IJ122" s="40">
        <f t="shared" si="106"/>
        <v>60000</v>
      </c>
      <c r="IK122" s="40">
        <f t="shared" si="106"/>
        <v>60000</v>
      </c>
      <c r="IL122" s="40">
        <f t="shared" si="106"/>
        <v>60000</v>
      </c>
      <c r="IM122" s="40">
        <f t="shared" si="106"/>
        <v>60000</v>
      </c>
      <c r="IN122" s="40">
        <f t="shared" si="106"/>
        <v>60000</v>
      </c>
      <c r="IO122" s="40">
        <f t="shared" si="106"/>
        <v>60000</v>
      </c>
      <c r="IP122" s="40">
        <f t="shared" si="106"/>
        <v>60000</v>
      </c>
      <c r="IQ122" s="40">
        <f t="shared" si="106"/>
        <v>60000</v>
      </c>
      <c r="IR122" s="40">
        <f t="shared" si="106"/>
        <v>60000</v>
      </c>
      <c r="IS122" s="40">
        <f t="shared" si="106"/>
        <v>60000</v>
      </c>
      <c r="IT122" s="40">
        <f t="shared" si="106"/>
        <v>60000</v>
      </c>
      <c r="IU122" s="40">
        <f t="shared" si="106"/>
        <v>60000</v>
      </c>
      <c r="IV122" s="40">
        <f t="shared" si="106"/>
        <v>60000</v>
      </c>
      <c r="IW122" s="40">
        <f t="shared" si="106"/>
        <v>60000</v>
      </c>
      <c r="IX122" s="40">
        <f t="shared" si="106"/>
        <v>60000</v>
      </c>
      <c r="IY122" s="40">
        <f t="shared" si="106"/>
        <v>60000</v>
      </c>
      <c r="IZ122" s="40">
        <f t="shared" si="106"/>
        <v>60000</v>
      </c>
      <c r="JA122" s="40">
        <f t="shared" si="106"/>
        <v>60000</v>
      </c>
      <c r="JB122" s="40">
        <f t="shared" si="106"/>
        <v>60000</v>
      </c>
      <c r="JC122" s="40">
        <f t="shared" si="106"/>
        <v>60000</v>
      </c>
      <c r="JD122" s="40">
        <f t="shared" si="106"/>
        <v>60000</v>
      </c>
      <c r="JE122" s="40">
        <f t="shared" si="106"/>
        <v>60000</v>
      </c>
      <c r="JF122" s="40">
        <f t="shared" si="106"/>
        <v>60000</v>
      </c>
      <c r="JG122" s="40">
        <f t="shared" si="106"/>
        <v>60000</v>
      </c>
      <c r="JH122" s="40">
        <f t="shared" si="106"/>
        <v>60000</v>
      </c>
      <c r="JI122" s="40">
        <f t="shared" si="106"/>
        <v>60000</v>
      </c>
      <c r="JJ122" s="40">
        <f t="shared" si="106"/>
        <v>60000</v>
      </c>
      <c r="JK122" s="40">
        <f t="shared" si="106"/>
        <v>60000</v>
      </c>
      <c r="JL122" s="40">
        <f t="shared" si="106"/>
        <v>60000</v>
      </c>
      <c r="JM122" s="40">
        <f t="shared" si="106"/>
        <v>60000</v>
      </c>
      <c r="JN122" s="40">
        <f t="shared" si="106"/>
        <v>60000</v>
      </c>
      <c r="JO122" s="40">
        <f t="shared" si="106"/>
        <v>60000</v>
      </c>
      <c r="JP122" s="40">
        <f t="shared" si="106"/>
        <v>60000</v>
      </c>
      <c r="JQ122" s="40">
        <f t="shared" si="106"/>
        <v>60000</v>
      </c>
      <c r="JR122" s="40">
        <f t="shared" si="107"/>
        <v>60000</v>
      </c>
      <c r="JS122" s="40">
        <f t="shared" si="107"/>
        <v>60000</v>
      </c>
      <c r="JT122" s="40">
        <f t="shared" si="107"/>
        <v>60000</v>
      </c>
      <c r="JU122" s="40">
        <f t="shared" si="107"/>
        <v>60000</v>
      </c>
      <c r="JV122" s="40">
        <f t="shared" si="107"/>
        <v>60000</v>
      </c>
      <c r="JW122" s="40">
        <f t="shared" si="107"/>
        <v>60000</v>
      </c>
      <c r="JX122" s="40">
        <f t="shared" si="107"/>
        <v>60000</v>
      </c>
      <c r="JY122" s="40">
        <f t="shared" si="107"/>
        <v>60000</v>
      </c>
      <c r="JZ122" s="40">
        <f t="shared" si="107"/>
        <v>60000</v>
      </c>
      <c r="KA122" s="40">
        <f t="shared" si="107"/>
        <v>60000</v>
      </c>
      <c r="KB122" s="40">
        <f t="shared" si="107"/>
        <v>60000</v>
      </c>
      <c r="KC122" s="40">
        <f t="shared" si="107"/>
        <v>60000</v>
      </c>
      <c r="KD122" s="40">
        <f t="shared" si="107"/>
        <v>60000</v>
      </c>
      <c r="KE122" s="40">
        <f t="shared" si="107"/>
        <v>60000</v>
      </c>
      <c r="KF122" s="40">
        <f t="shared" si="107"/>
        <v>60000</v>
      </c>
      <c r="KG122" s="40">
        <f t="shared" si="107"/>
        <v>60000</v>
      </c>
      <c r="KH122" s="40">
        <f t="shared" si="107"/>
        <v>60000</v>
      </c>
      <c r="KI122" s="40">
        <f t="shared" si="107"/>
        <v>60000</v>
      </c>
      <c r="KJ122" s="40">
        <f t="shared" si="107"/>
        <v>60000</v>
      </c>
      <c r="KK122" s="40">
        <f t="shared" si="107"/>
        <v>60000</v>
      </c>
      <c r="KL122" s="40">
        <f t="shared" si="107"/>
        <v>60000</v>
      </c>
      <c r="KM122" s="40">
        <f t="shared" si="107"/>
        <v>60000</v>
      </c>
      <c r="KN122" s="40">
        <f t="shared" si="107"/>
        <v>60000</v>
      </c>
      <c r="KO122" s="40">
        <f t="shared" si="107"/>
        <v>60000</v>
      </c>
      <c r="KP122" s="40">
        <f t="shared" si="107"/>
        <v>60000</v>
      </c>
      <c r="KQ122" s="40">
        <f t="shared" si="107"/>
        <v>60000</v>
      </c>
      <c r="KR122" s="40">
        <f t="shared" si="107"/>
        <v>60000</v>
      </c>
      <c r="KS122" s="40">
        <f t="shared" si="107"/>
        <v>60000</v>
      </c>
      <c r="KT122" s="40">
        <f t="shared" si="107"/>
        <v>60000</v>
      </c>
      <c r="KU122" s="40">
        <f t="shared" si="107"/>
        <v>60000</v>
      </c>
      <c r="KV122" s="40">
        <f t="shared" si="107"/>
        <v>60000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 t="shared" si="102"/>
        <v>сервис-менеджеры (обслуживание)</v>
      </c>
      <c r="F123" s="1"/>
      <c r="G123" s="1"/>
      <c r="H123" s="11" t="str">
        <f t="shared" si="108"/>
        <v>руб.</v>
      </c>
      <c r="I123" s="1"/>
      <c r="J123" s="1"/>
      <c r="K123" s="1"/>
      <c r="L123" s="1"/>
      <c r="M123" s="5"/>
      <c r="N123" s="52"/>
      <c r="O123" s="19"/>
      <c r="P123" s="1"/>
      <c r="Q123" s="1"/>
      <c r="R123" s="52"/>
      <c r="S123" s="1"/>
      <c r="T123" s="5" t="s">
        <v>0</v>
      </c>
      <c r="U123" s="40">
        <v>80000</v>
      </c>
      <c r="V123" s="40">
        <f t="shared" si="109"/>
        <v>80000</v>
      </c>
      <c r="W123" s="40">
        <f t="shared" si="109"/>
        <v>80000</v>
      </c>
      <c r="X123" s="40">
        <f t="shared" si="109"/>
        <v>80000</v>
      </c>
      <c r="Y123" s="40">
        <f t="shared" si="109"/>
        <v>80000</v>
      </c>
      <c r="Z123" s="40">
        <f t="shared" si="109"/>
        <v>80000</v>
      </c>
      <c r="AA123" s="40">
        <f t="shared" si="109"/>
        <v>80000</v>
      </c>
      <c r="AB123" s="40">
        <f t="shared" si="109"/>
        <v>80000</v>
      </c>
      <c r="AC123" s="40">
        <f t="shared" si="109"/>
        <v>80000</v>
      </c>
      <c r="AD123" s="40">
        <f t="shared" si="109"/>
        <v>80000</v>
      </c>
      <c r="AE123" s="40">
        <f t="shared" si="109"/>
        <v>80000</v>
      </c>
      <c r="AF123" s="40">
        <f t="shared" si="109"/>
        <v>80000</v>
      </c>
      <c r="AG123" s="40">
        <f t="shared" si="109"/>
        <v>80000</v>
      </c>
      <c r="AH123" s="40">
        <f t="shared" si="109"/>
        <v>80000</v>
      </c>
      <c r="AI123" s="40">
        <f t="shared" si="109"/>
        <v>80000</v>
      </c>
      <c r="AJ123" s="40">
        <f t="shared" si="109"/>
        <v>80000</v>
      </c>
      <c r="AK123" s="40">
        <f t="shared" si="109"/>
        <v>80000</v>
      </c>
      <c r="AL123" s="40">
        <f t="shared" si="109"/>
        <v>80000</v>
      </c>
      <c r="AM123" s="40">
        <f t="shared" si="109"/>
        <v>80000</v>
      </c>
      <c r="AN123" s="40">
        <f t="shared" si="109"/>
        <v>80000</v>
      </c>
      <c r="AO123" s="40">
        <f t="shared" si="109"/>
        <v>80000</v>
      </c>
      <c r="AP123" s="40">
        <f t="shared" si="109"/>
        <v>80000</v>
      </c>
      <c r="AQ123" s="40">
        <f t="shared" si="109"/>
        <v>80000</v>
      </c>
      <c r="AR123" s="40">
        <f t="shared" si="109"/>
        <v>80000</v>
      </c>
      <c r="AS123" s="40">
        <f t="shared" si="109"/>
        <v>80000</v>
      </c>
      <c r="AT123" s="40">
        <f t="shared" si="109"/>
        <v>80000</v>
      </c>
      <c r="AU123" s="40">
        <f t="shared" si="109"/>
        <v>80000</v>
      </c>
      <c r="AV123" s="40">
        <f t="shared" si="109"/>
        <v>80000</v>
      </c>
      <c r="AW123" s="40">
        <f t="shared" si="109"/>
        <v>80000</v>
      </c>
      <c r="AX123" s="40">
        <f t="shared" si="109"/>
        <v>80000</v>
      </c>
      <c r="AY123" s="40">
        <f t="shared" si="109"/>
        <v>80000</v>
      </c>
      <c r="AZ123" s="40">
        <f t="shared" si="109"/>
        <v>80000</v>
      </c>
      <c r="BA123" s="40">
        <f t="shared" si="109"/>
        <v>80000</v>
      </c>
      <c r="BB123" s="40">
        <f t="shared" si="109"/>
        <v>80000</v>
      </c>
      <c r="BC123" s="40">
        <f t="shared" si="109"/>
        <v>80000</v>
      </c>
      <c r="BD123" s="40">
        <f t="shared" si="109"/>
        <v>80000</v>
      </c>
      <c r="BE123" s="40">
        <f t="shared" si="109"/>
        <v>80000</v>
      </c>
      <c r="BF123" s="40">
        <f t="shared" si="109"/>
        <v>80000</v>
      </c>
      <c r="BG123" s="40">
        <f t="shared" si="109"/>
        <v>80000</v>
      </c>
      <c r="BH123" s="40">
        <f t="shared" si="109"/>
        <v>80000</v>
      </c>
      <c r="BI123" s="40">
        <f t="shared" si="109"/>
        <v>80000</v>
      </c>
      <c r="BJ123" s="40">
        <f t="shared" si="109"/>
        <v>80000</v>
      </c>
      <c r="BK123" s="40">
        <f t="shared" si="109"/>
        <v>80000</v>
      </c>
      <c r="BL123" s="40">
        <f t="shared" si="109"/>
        <v>80000</v>
      </c>
      <c r="BM123" s="40">
        <f t="shared" si="109"/>
        <v>80000</v>
      </c>
      <c r="BN123" s="40">
        <f t="shared" si="109"/>
        <v>80000</v>
      </c>
      <c r="BO123" s="40">
        <f t="shared" si="109"/>
        <v>80000</v>
      </c>
      <c r="BP123" s="40">
        <f t="shared" si="109"/>
        <v>80000</v>
      </c>
      <c r="BQ123" s="40">
        <f t="shared" si="109"/>
        <v>80000</v>
      </c>
      <c r="BR123" s="40">
        <f t="shared" si="109"/>
        <v>80000</v>
      </c>
      <c r="BS123" s="40">
        <f t="shared" si="109"/>
        <v>80000</v>
      </c>
      <c r="BT123" s="40">
        <f t="shared" si="109"/>
        <v>80000</v>
      </c>
      <c r="BU123" s="40">
        <f t="shared" si="109"/>
        <v>80000</v>
      </c>
      <c r="BV123" s="40">
        <f t="shared" si="109"/>
        <v>80000</v>
      </c>
      <c r="BW123" s="40">
        <f t="shared" si="109"/>
        <v>80000</v>
      </c>
      <c r="BX123" s="40">
        <f t="shared" si="109"/>
        <v>80000</v>
      </c>
      <c r="BY123" s="40">
        <f t="shared" si="109"/>
        <v>80000</v>
      </c>
      <c r="BZ123" s="40">
        <f t="shared" si="109"/>
        <v>80000</v>
      </c>
      <c r="CA123" s="40">
        <f t="shared" si="109"/>
        <v>80000</v>
      </c>
      <c r="CB123" s="40">
        <f t="shared" si="109"/>
        <v>80000</v>
      </c>
      <c r="CC123" s="40">
        <f t="shared" si="109"/>
        <v>80000</v>
      </c>
      <c r="CD123" s="40">
        <f t="shared" si="109"/>
        <v>80000</v>
      </c>
      <c r="CE123" s="40">
        <f t="shared" si="109"/>
        <v>80000</v>
      </c>
      <c r="CF123" s="40">
        <f t="shared" si="109"/>
        <v>80000</v>
      </c>
      <c r="CG123" s="40">
        <f t="shared" si="109"/>
        <v>80000</v>
      </c>
      <c r="CH123" s="40">
        <f t="shared" si="104"/>
        <v>80000</v>
      </c>
      <c r="CI123" s="40">
        <f t="shared" si="104"/>
        <v>80000</v>
      </c>
      <c r="CJ123" s="40">
        <f t="shared" si="104"/>
        <v>80000</v>
      </c>
      <c r="CK123" s="40">
        <f t="shared" si="104"/>
        <v>80000</v>
      </c>
      <c r="CL123" s="40">
        <f t="shared" si="104"/>
        <v>80000</v>
      </c>
      <c r="CM123" s="40">
        <f t="shared" si="104"/>
        <v>80000</v>
      </c>
      <c r="CN123" s="40">
        <f t="shared" si="104"/>
        <v>80000</v>
      </c>
      <c r="CO123" s="40">
        <f t="shared" si="104"/>
        <v>80000</v>
      </c>
      <c r="CP123" s="40">
        <f t="shared" si="104"/>
        <v>80000</v>
      </c>
      <c r="CQ123" s="40">
        <f t="shared" si="104"/>
        <v>80000</v>
      </c>
      <c r="CR123" s="40">
        <f t="shared" si="104"/>
        <v>80000</v>
      </c>
      <c r="CS123" s="40">
        <f t="shared" si="104"/>
        <v>80000</v>
      </c>
      <c r="CT123" s="40">
        <f t="shared" si="104"/>
        <v>80000</v>
      </c>
      <c r="CU123" s="40">
        <f t="shared" si="104"/>
        <v>80000</v>
      </c>
      <c r="CV123" s="40">
        <f t="shared" si="104"/>
        <v>80000</v>
      </c>
      <c r="CW123" s="40">
        <f t="shared" si="104"/>
        <v>80000</v>
      </c>
      <c r="CX123" s="40">
        <f t="shared" si="104"/>
        <v>80000</v>
      </c>
      <c r="CY123" s="40">
        <f t="shared" si="104"/>
        <v>80000</v>
      </c>
      <c r="CZ123" s="40">
        <f t="shared" si="104"/>
        <v>80000</v>
      </c>
      <c r="DA123" s="40">
        <f t="shared" si="104"/>
        <v>80000</v>
      </c>
      <c r="DB123" s="40">
        <f t="shared" si="104"/>
        <v>80000</v>
      </c>
      <c r="DC123" s="40">
        <f t="shared" si="104"/>
        <v>80000</v>
      </c>
      <c r="DD123" s="40">
        <f t="shared" si="104"/>
        <v>80000</v>
      </c>
      <c r="DE123" s="40">
        <f t="shared" si="104"/>
        <v>80000</v>
      </c>
      <c r="DF123" s="40">
        <f t="shared" si="104"/>
        <v>80000</v>
      </c>
      <c r="DG123" s="40">
        <f t="shared" si="104"/>
        <v>80000</v>
      </c>
      <c r="DH123" s="40">
        <f t="shared" si="104"/>
        <v>80000</v>
      </c>
      <c r="DI123" s="40">
        <f t="shared" si="104"/>
        <v>80000</v>
      </c>
      <c r="DJ123" s="40">
        <f t="shared" si="104"/>
        <v>80000</v>
      </c>
      <c r="DK123" s="40">
        <f t="shared" si="104"/>
        <v>80000</v>
      </c>
      <c r="DL123" s="40">
        <f t="shared" si="104"/>
        <v>80000</v>
      </c>
      <c r="DM123" s="40">
        <f t="shared" si="104"/>
        <v>80000</v>
      </c>
      <c r="DN123" s="40">
        <f t="shared" si="104"/>
        <v>80000</v>
      </c>
      <c r="DO123" s="40">
        <f t="shared" si="104"/>
        <v>80000</v>
      </c>
      <c r="DP123" s="40">
        <f t="shared" si="104"/>
        <v>80000</v>
      </c>
      <c r="DQ123" s="40">
        <f t="shared" si="104"/>
        <v>80000</v>
      </c>
      <c r="DR123" s="40">
        <f t="shared" si="104"/>
        <v>80000</v>
      </c>
      <c r="DS123" s="40">
        <f t="shared" si="104"/>
        <v>80000</v>
      </c>
      <c r="DT123" s="40">
        <f t="shared" si="104"/>
        <v>80000</v>
      </c>
      <c r="DU123" s="40">
        <f t="shared" si="104"/>
        <v>80000</v>
      </c>
      <c r="DV123" s="40">
        <f t="shared" si="104"/>
        <v>80000</v>
      </c>
      <c r="DW123" s="40">
        <f t="shared" si="104"/>
        <v>80000</v>
      </c>
      <c r="DX123" s="40">
        <f t="shared" si="104"/>
        <v>80000</v>
      </c>
      <c r="DY123" s="40">
        <f t="shared" si="104"/>
        <v>80000</v>
      </c>
      <c r="DZ123" s="40">
        <f t="shared" si="104"/>
        <v>80000</v>
      </c>
      <c r="EA123" s="40">
        <f t="shared" si="104"/>
        <v>80000</v>
      </c>
      <c r="EB123" s="40">
        <f t="shared" si="104"/>
        <v>80000</v>
      </c>
      <c r="EC123" s="40">
        <f t="shared" si="104"/>
        <v>80000</v>
      </c>
      <c r="ED123" s="40">
        <f t="shared" si="104"/>
        <v>80000</v>
      </c>
      <c r="EE123" s="40">
        <f t="shared" si="104"/>
        <v>80000</v>
      </c>
      <c r="EF123" s="40">
        <f t="shared" si="104"/>
        <v>80000</v>
      </c>
      <c r="EG123" s="40">
        <f t="shared" si="104"/>
        <v>80000</v>
      </c>
      <c r="EH123" s="40">
        <f t="shared" si="104"/>
        <v>80000</v>
      </c>
      <c r="EI123" s="40">
        <f t="shared" si="104"/>
        <v>80000</v>
      </c>
      <c r="EJ123" s="40">
        <f t="shared" si="104"/>
        <v>80000</v>
      </c>
      <c r="EK123" s="40">
        <f t="shared" si="104"/>
        <v>80000</v>
      </c>
      <c r="EL123" s="40">
        <f t="shared" si="104"/>
        <v>80000</v>
      </c>
      <c r="EM123" s="40">
        <f t="shared" si="104"/>
        <v>80000</v>
      </c>
      <c r="EN123" s="40">
        <f t="shared" si="104"/>
        <v>80000</v>
      </c>
      <c r="EO123" s="40">
        <f t="shared" si="104"/>
        <v>80000</v>
      </c>
      <c r="EP123" s="40">
        <f t="shared" si="104"/>
        <v>80000</v>
      </c>
      <c r="EQ123" s="40">
        <f t="shared" si="104"/>
        <v>80000</v>
      </c>
      <c r="ER123" s="40">
        <f t="shared" si="104"/>
        <v>80000</v>
      </c>
      <c r="ES123" s="40">
        <f t="shared" ref="ES123" si="110">ER123</f>
        <v>80000</v>
      </c>
      <c r="ET123" s="40">
        <f t="shared" si="105"/>
        <v>80000</v>
      </c>
      <c r="EU123" s="40">
        <f t="shared" si="105"/>
        <v>80000</v>
      </c>
      <c r="EV123" s="40">
        <f t="shared" si="105"/>
        <v>80000</v>
      </c>
      <c r="EW123" s="40">
        <f t="shared" si="105"/>
        <v>80000</v>
      </c>
      <c r="EX123" s="40">
        <f t="shared" si="105"/>
        <v>80000</v>
      </c>
      <c r="EY123" s="40">
        <f t="shared" si="105"/>
        <v>80000</v>
      </c>
      <c r="EZ123" s="40">
        <f t="shared" si="105"/>
        <v>80000</v>
      </c>
      <c r="FA123" s="40">
        <f t="shared" si="105"/>
        <v>80000</v>
      </c>
      <c r="FB123" s="40">
        <f t="shared" si="105"/>
        <v>80000</v>
      </c>
      <c r="FC123" s="40">
        <f t="shared" si="105"/>
        <v>80000</v>
      </c>
      <c r="FD123" s="40">
        <f t="shared" si="105"/>
        <v>80000</v>
      </c>
      <c r="FE123" s="40">
        <f t="shared" si="105"/>
        <v>80000</v>
      </c>
      <c r="FF123" s="40">
        <f t="shared" si="105"/>
        <v>80000</v>
      </c>
      <c r="FG123" s="40">
        <f t="shared" si="105"/>
        <v>80000</v>
      </c>
      <c r="FH123" s="40">
        <f t="shared" si="105"/>
        <v>80000</v>
      </c>
      <c r="FI123" s="40">
        <f t="shared" si="105"/>
        <v>80000</v>
      </c>
      <c r="FJ123" s="40">
        <f t="shared" si="105"/>
        <v>80000</v>
      </c>
      <c r="FK123" s="40">
        <f t="shared" si="105"/>
        <v>80000</v>
      </c>
      <c r="FL123" s="40">
        <f t="shared" si="105"/>
        <v>80000</v>
      </c>
      <c r="FM123" s="40">
        <f t="shared" si="105"/>
        <v>80000</v>
      </c>
      <c r="FN123" s="40">
        <f t="shared" si="105"/>
        <v>80000</v>
      </c>
      <c r="FO123" s="40">
        <f t="shared" si="105"/>
        <v>80000</v>
      </c>
      <c r="FP123" s="40">
        <f t="shared" si="105"/>
        <v>80000</v>
      </c>
      <c r="FQ123" s="40">
        <f t="shared" si="105"/>
        <v>80000</v>
      </c>
      <c r="FR123" s="40">
        <f t="shared" si="105"/>
        <v>80000</v>
      </c>
      <c r="FS123" s="40">
        <f t="shared" si="105"/>
        <v>80000</v>
      </c>
      <c r="FT123" s="40">
        <f t="shared" si="105"/>
        <v>80000</v>
      </c>
      <c r="FU123" s="40">
        <f t="shared" si="105"/>
        <v>80000</v>
      </c>
      <c r="FV123" s="40">
        <f t="shared" si="105"/>
        <v>80000</v>
      </c>
      <c r="FW123" s="40">
        <f t="shared" si="105"/>
        <v>80000</v>
      </c>
      <c r="FX123" s="40">
        <f t="shared" si="105"/>
        <v>80000</v>
      </c>
      <c r="FY123" s="40">
        <f t="shared" si="105"/>
        <v>80000</v>
      </c>
      <c r="FZ123" s="40">
        <f t="shared" si="105"/>
        <v>80000</v>
      </c>
      <c r="GA123" s="40">
        <f t="shared" si="105"/>
        <v>80000</v>
      </c>
      <c r="GB123" s="40">
        <f t="shared" si="105"/>
        <v>80000</v>
      </c>
      <c r="GC123" s="40">
        <f t="shared" si="105"/>
        <v>80000</v>
      </c>
      <c r="GD123" s="40">
        <f t="shared" si="105"/>
        <v>80000</v>
      </c>
      <c r="GE123" s="40">
        <f t="shared" si="105"/>
        <v>80000</v>
      </c>
      <c r="GF123" s="40">
        <f t="shared" si="105"/>
        <v>80000</v>
      </c>
      <c r="GG123" s="40">
        <f t="shared" si="105"/>
        <v>80000</v>
      </c>
      <c r="GH123" s="40">
        <f t="shared" si="105"/>
        <v>80000</v>
      </c>
      <c r="GI123" s="40">
        <f t="shared" si="105"/>
        <v>80000</v>
      </c>
      <c r="GJ123" s="40">
        <f t="shared" si="105"/>
        <v>80000</v>
      </c>
      <c r="GK123" s="40">
        <f t="shared" si="105"/>
        <v>80000</v>
      </c>
      <c r="GL123" s="40">
        <f t="shared" si="105"/>
        <v>80000</v>
      </c>
      <c r="GM123" s="40">
        <f t="shared" si="105"/>
        <v>80000</v>
      </c>
      <c r="GN123" s="40">
        <f t="shared" si="105"/>
        <v>80000</v>
      </c>
      <c r="GO123" s="40">
        <f t="shared" si="105"/>
        <v>80000</v>
      </c>
      <c r="GP123" s="40">
        <f t="shared" si="105"/>
        <v>80000</v>
      </c>
      <c r="GQ123" s="40">
        <f t="shared" si="105"/>
        <v>80000</v>
      </c>
      <c r="GR123" s="40">
        <f t="shared" si="105"/>
        <v>80000</v>
      </c>
      <c r="GS123" s="40">
        <f t="shared" si="105"/>
        <v>80000</v>
      </c>
      <c r="GT123" s="40">
        <f t="shared" si="105"/>
        <v>80000</v>
      </c>
      <c r="GU123" s="40">
        <f t="shared" si="105"/>
        <v>80000</v>
      </c>
      <c r="GV123" s="40">
        <f t="shared" si="105"/>
        <v>80000</v>
      </c>
      <c r="GW123" s="40">
        <f t="shared" si="105"/>
        <v>80000</v>
      </c>
      <c r="GX123" s="40">
        <f t="shared" si="105"/>
        <v>80000</v>
      </c>
      <c r="GY123" s="40">
        <f t="shared" si="105"/>
        <v>80000</v>
      </c>
      <c r="GZ123" s="40">
        <f t="shared" si="105"/>
        <v>80000</v>
      </c>
      <c r="HA123" s="40">
        <f t="shared" si="105"/>
        <v>80000</v>
      </c>
      <c r="HB123" s="40">
        <f t="shared" si="105"/>
        <v>80000</v>
      </c>
      <c r="HC123" s="40">
        <f t="shared" si="105"/>
        <v>80000</v>
      </c>
      <c r="HD123" s="40">
        <f t="shared" si="105"/>
        <v>80000</v>
      </c>
      <c r="HE123" s="40">
        <f t="shared" ref="HE123" si="111">HD123</f>
        <v>80000</v>
      </c>
      <c r="HF123" s="40">
        <f t="shared" si="106"/>
        <v>80000</v>
      </c>
      <c r="HG123" s="40">
        <f t="shared" si="106"/>
        <v>80000</v>
      </c>
      <c r="HH123" s="40">
        <f t="shared" si="106"/>
        <v>80000</v>
      </c>
      <c r="HI123" s="40">
        <f t="shared" si="106"/>
        <v>80000</v>
      </c>
      <c r="HJ123" s="40">
        <f t="shared" si="106"/>
        <v>80000</v>
      </c>
      <c r="HK123" s="40">
        <f t="shared" si="106"/>
        <v>80000</v>
      </c>
      <c r="HL123" s="40">
        <f t="shared" si="106"/>
        <v>80000</v>
      </c>
      <c r="HM123" s="40">
        <f t="shared" si="106"/>
        <v>80000</v>
      </c>
      <c r="HN123" s="40">
        <f t="shared" si="106"/>
        <v>80000</v>
      </c>
      <c r="HO123" s="40">
        <f t="shared" si="106"/>
        <v>80000</v>
      </c>
      <c r="HP123" s="40">
        <f t="shared" si="106"/>
        <v>80000</v>
      </c>
      <c r="HQ123" s="40">
        <f t="shared" si="106"/>
        <v>80000</v>
      </c>
      <c r="HR123" s="40">
        <f t="shared" si="106"/>
        <v>80000</v>
      </c>
      <c r="HS123" s="40">
        <f t="shared" si="106"/>
        <v>80000</v>
      </c>
      <c r="HT123" s="40">
        <f t="shared" si="106"/>
        <v>80000</v>
      </c>
      <c r="HU123" s="40">
        <f t="shared" si="106"/>
        <v>80000</v>
      </c>
      <c r="HV123" s="40">
        <f t="shared" si="106"/>
        <v>80000</v>
      </c>
      <c r="HW123" s="40">
        <f t="shared" si="106"/>
        <v>80000</v>
      </c>
      <c r="HX123" s="40">
        <f t="shared" si="106"/>
        <v>80000</v>
      </c>
      <c r="HY123" s="40">
        <f t="shared" si="106"/>
        <v>80000</v>
      </c>
      <c r="HZ123" s="40">
        <f t="shared" si="106"/>
        <v>80000</v>
      </c>
      <c r="IA123" s="40">
        <f t="shared" si="106"/>
        <v>80000</v>
      </c>
      <c r="IB123" s="40">
        <f t="shared" si="106"/>
        <v>80000</v>
      </c>
      <c r="IC123" s="40">
        <f t="shared" si="106"/>
        <v>80000</v>
      </c>
      <c r="ID123" s="40">
        <f t="shared" si="106"/>
        <v>80000</v>
      </c>
      <c r="IE123" s="40">
        <f t="shared" si="106"/>
        <v>80000</v>
      </c>
      <c r="IF123" s="40">
        <f t="shared" si="106"/>
        <v>80000</v>
      </c>
      <c r="IG123" s="40">
        <f t="shared" si="106"/>
        <v>80000</v>
      </c>
      <c r="IH123" s="40">
        <f t="shared" si="106"/>
        <v>80000</v>
      </c>
      <c r="II123" s="40">
        <f t="shared" si="106"/>
        <v>80000</v>
      </c>
      <c r="IJ123" s="40">
        <f t="shared" si="106"/>
        <v>80000</v>
      </c>
      <c r="IK123" s="40">
        <f t="shared" si="106"/>
        <v>80000</v>
      </c>
      <c r="IL123" s="40">
        <f t="shared" si="106"/>
        <v>80000</v>
      </c>
      <c r="IM123" s="40">
        <f t="shared" si="106"/>
        <v>80000</v>
      </c>
      <c r="IN123" s="40">
        <f t="shared" si="106"/>
        <v>80000</v>
      </c>
      <c r="IO123" s="40">
        <f t="shared" si="106"/>
        <v>80000</v>
      </c>
      <c r="IP123" s="40">
        <f t="shared" si="106"/>
        <v>80000</v>
      </c>
      <c r="IQ123" s="40">
        <f t="shared" si="106"/>
        <v>80000</v>
      </c>
      <c r="IR123" s="40">
        <f t="shared" si="106"/>
        <v>80000</v>
      </c>
      <c r="IS123" s="40">
        <f t="shared" si="106"/>
        <v>80000</v>
      </c>
      <c r="IT123" s="40">
        <f t="shared" si="106"/>
        <v>80000</v>
      </c>
      <c r="IU123" s="40">
        <f t="shared" si="106"/>
        <v>80000</v>
      </c>
      <c r="IV123" s="40">
        <f t="shared" si="106"/>
        <v>80000</v>
      </c>
      <c r="IW123" s="40">
        <f t="shared" si="106"/>
        <v>80000</v>
      </c>
      <c r="IX123" s="40">
        <f t="shared" si="106"/>
        <v>80000</v>
      </c>
      <c r="IY123" s="40">
        <f t="shared" si="106"/>
        <v>80000</v>
      </c>
      <c r="IZ123" s="40">
        <f t="shared" si="106"/>
        <v>80000</v>
      </c>
      <c r="JA123" s="40">
        <f t="shared" si="106"/>
        <v>80000</v>
      </c>
      <c r="JB123" s="40">
        <f t="shared" si="106"/>
        <v>80000</v>
      </c>
      <c r="JC123" s="40">
        <f t="shared" si="106"/>
        <v>80000</v>
      </c>
      <c r="JD123" s="40">
        <f t="shared" si="106"/>
        <v>80000</v>
      </c>
      <c r="JE123" s="40">
        <f t="shared" si="106"/>
        <v>80000</v>
      </c>
      <c r="JF123" s="40">
        <f t="shared" si="106"/>
        <v>80000</v>
      </c>
      <c r="JG123" s="40">
        <f t="shared" si="106"/>
        <v>80000</v>
      </c>
      <c r="JH123" s="40">
        <f t="shared" si="106"/>
        <v>80000</v>
      </c>
      <c r="JI123" s="40">
        <f t="shared" si="106"/>
        <v>80000</v>
      </c>
      <c r="JJ123" s="40">
        <f t="shared" si="106"/>
        <v>80000</v>
      </c>
      <c r="JK123" s="40">
        <f t="shared" si="106"/>
        <v>80000</v>
      </c>
      <c r="JL123" s="40">
        <f t="shared" si="106"/>
        <v>80000</v>
      </c>
      <c r="JM123" s="40">
        <f t="shared" si="106"/>
        <v>80000</v>
      </c>
      <c r="JN123" s="40">
        <f t="shared" si="106"/>
        <v>80000</v>
      </c>
      <c r="JO123" s="40">
        <f t="shared" si="106"/>
        <v>80000</v>
      </c>
      <c r="JP123" s="40">
        <f t="shared" si="106"/>
        <v>80000</v>
      </c>
      <c r="JQ123" s="40">
        <f t="shared" ref="JQ123" si="112">JP123</f>
        <v>80000</v>
      </c>
      <c r="JR123" s="40">
        <f t="shared" si="107"/>
        <v>80000</v>
      </c>
      <c r="JS123" s="40">
        <f t="shared" si="107"/>
        <v>80000</v>
      </c>
      <c r="JT123" s="40">
        <f t="shared" si="107"/>
        <v>80000</v>
      </c>
      <c r="JU123" s="40">
        <f t="shared" si="107"/>
        <v>80000</v>
      </c>
      <c r="JV123" s="40">
        <f t="shared" si="107"/>
        <v>80000</v>
      </c>
      <c r="JW123" s="40">
        <f t="shared" si="107"/>
        <v>80000</v>
      </c>
      <c r="JX123" s="40">
        <f t="shared" si="107"/>
        <v>80000</v>
      </c>
      <c r="JY123" s="40">
        <f t="shared" si="107"/>
        <v>80000</v>
      </c>
      <c r="JZ123" s="40">
        <f t="shared" si="107"/>
        <v>80000</v>
      </c>
      <c r="KA123" s="40">
        <f t="shared" si="107"/>
        <v>80000</v>
      </c>
      <c r="KB123" s="40">
        <f t="shared" si="107"/>
        <v>80000</v>
      </c>
      <c r="KC123" s="40">
        <f t="shared" si="107"/>
        <v>80000</v>
      </c>
      <c r="KD123" s="40">
        <f t="shared" si="107"/>
        <v>80000</v>
      </c>
      <c r="KE123" s="40">
        <f t="shared" si="107"/>
        <v>80000</v>
      </c>
      <c r="KF123" s="40">
        <f t="shared" si="107"/>
        <v>80000</v>
      </c>
      <c r="KG123" s="40">
        <f t="shared" si="107"/>
        <v>80000</v>
      </c>
      <c r="KH123" s="40">
        <f t="shared" si="107"/>
        <v>80000</v>
      </c>
      <c r="KI123" s="40">
        <f t="shared" si="107"/>
        <v>80000</v>
      </c>
      <c r="KJ123" s="40">
        <f t="shared" si="107"/>
        <v>80000</v>
      </c>
      <c r="KK123" s="40">
        <f t="shared" si="107"/>
        <v>80000</v>
      </c>
      <c r="KL123" s="40">
        <f t="shared" si="107"/>
        <v>80000</v>
      </c>
      <c r="KM123" s="40">
        <f t="shared" si="107"/>
        <v>80000</v>
      </c>
      <c r="KN123" s="40">
        <f t="shared" si="107"/>
        <v>80000</v>
      </c>
      <c r="KO123" s="40">
        <f t="shared" si="107"/>
        <v>80000</v>
      </c>
      <c r="KP123" s="40">
        <f t="shared" si="107"/>
        <v>80000</v>
      </c>
      <c r="KQ123" s="40">
        <f t="shared" si="107"/>
        <v>80000</v>
      </c>
      <c r="KR123" s="40">
        <f t="shared" si="107"/>
        <v>80000</v>
      </c>
      <c r="KS123" s="40">
        <f t="shared" si="107"/>
        <v>80000</v>
      </c>
      <c r="KT123" s="40">
        <f t="shared" si="107"/>
        <v>80000</v>
      </c>
      <c r="KU123" s="40">
        <f t="shared" si="107"/>
        <v>80000</v>
      </c>
      <c r="KV123" s="40">
        <f t="shared" si="107"/>
        <v>80000</v>
      </c>
      <c r="KW123" s="1"/>
      <c r="KX123" s="1"/>
    </row>
    <row r="124" spans="1:310" x14ac:dyDescent="0.25">
      <c r="A124" s="1"/>
      <c r="B124" s="79"/>
      <c r="C124" s="79"/>
      <c r="D124" s="79"/>
      <c r="E124" s="1" t="str">
        <f t="shared" si="102"/>
        <v>разработчики вкусов</v>
      </c>
      <c r="F124" s="1"/>
      <c r="G124" s="1"/>
      <c r="H124" s="11" t="str">
        <f t="shared" si="108"/>
        <v>руб.</v>
      </c>
      <c r="I124" s="1"/>
      <c r="J124" s="1"/>
      <c r="K124" s="1"/>
      <c r="L124" s="1"/>
      <c r="M124" s="5"/>
      <c r="N124" s="52"/>
      <c r="O124" s="19"/>
      <c r="P124" s="1"/>
      <c r="Q124" s="1"/>
      <c r="R124" s="52"/>
      <c r="S124" s="1"/>
      <c r="T124" s="5" t="s">
        <v>0</v>
      </c>
      <c r="U124" s="40">
        <v>80000</v>
      </c>
      <c r="V124" s="40">
        <f t="shared" si="109"/>
        <v>80000</v>
      </c>
      <c r="W124" s="40">
        <f t="shared" si="109"/>
        <v>80000</v>
      </c>
      <c r="X124" s="40">
        <f t="shared" si="109"/>
        <v>80000</v>
      </c>
      <c r="Y124" s="40">
        <f t="shared" si="109"/>
        <v>80000</v>
      </c>
      <c r="Z124" s="40">
        <f t="shared" si="109"/>
        <v>80000</v>
      </c>
      <c r="AA124" s="40">
        <f t="shared" si="109"/>
        <v>80000</v>
      </c>
      <c r="AB124" s="40">
        <f t="shared" si="109"/>
        <v>80000</v>
      </c>
      <c r="AC124" s="40">
        <f t="shared" si="109"/>
        <v>80000</v>
      </c>
      <c r="AD124" s="40">
        <f t="shared" si="109"/>
        <v>80000</v>
      </c>
      <c r="AE124" s="40">
        <f t="shared" si="109"/>
        <v>80000</v>
      </c>
      <c r="AF124" s="40">
        <f t="shared" si="109"/>
        <v>80000</v>
      </c>
      <c r="AG124" s="40">
        <f t="shared" si="109"/>
        <v>80000</v>
      </c>
      <c r="AH124" s="40">
        <f t="shared" si="109"/>
        <v>80000</v>
      </c>
      <c r="AI124" s="40">
        <f t="shared" si="109"/>
        <v>80000</v>
      </c>
      <c r="AJ124" s="40">
        <f t="shared" si="109"/>
        <v>80000</v>
      </c>
      <c r="AK124" s="40">
        <f t="shared" si="109"/>
        <v>80000</v>
      </c>
      <c r="AL124" s="40">
        <f t="shared" si="109"/>
        <v>80000</v>
      </c>
      <c r="AM124" s="40">
        <f t="shared" si="109"/>
        <v>80000</v>
      </c>
      <c r="AN124" s="40">
        <f t="shared" si="109"/>
        <v>80000</v>
      </c>
      <c r="AO124" s="40">
        <f t="shared" si="109"/>
        <v>80000</v>
      </c>
      <c r="AP124" s="40">
        <f t="shared" si="109"/>
        <v>80000</v>
      </c>
      <c r="AQ124" s="40">
        <f t="shared" si="109"/>
        <v>80000</v>
      </c>
      <c r="AR124" s="40">
        <f t="shared" si="109"/>
        <v>80000</v>
      </c>
      <c r="AS124" s="40">
        <f t="shared" si="109"/>
        <v>80000</v>
      </c>
      <c r="AT124" s="40">
        <f t="shared" si="109"/>
        <v>80000</v>
      </c>
      <c r="AU124" s="40">
        <f t="shared" si="109"/>
        <v>80000</v>
      </c>
      <c r="AV124" s="40">
        <f t="shared" si="109"/>
        <v>80000</v>
      </c>
      <c r="AW124" s="40">
        <f t="shared" si="109"/>
        <v>80000</v>
      </c>
      <c r="AX124" s="40">
        <f t="shared" si="109"/>
        <v>80000</v>
      </c>
      <c r="AY124" s="40">
        <f t="shared" si="109"/>
        <v>80000</v>
      </c>
      <c r="AZ124" s="40">
        <f t="shared" si="109"/>
        <v>80000</v>
      </c>
      <c r="BA124" s="40">
        <f t="shared" si="109"/>
        <v>80000</v>
      </c>
      <c r="BB124" s="40">
        <f t="shared" si="109"/>
        <v>80000</v>
      </c>
      <c r="BC124" s="40">
        <f t="shared" si="109"/>
        <v>80000</v>
      </c>
      <c r="BD124" s="40">
        <f t="shared" si="109"/>
        <v>80000</v>
      </c>
      <c r="BE124" s="40">
        <f t="shared" si="109"/>
        <v>80000</v>
      </c>
      <c r="BF124" s="40">
        <f t="shared" si="109"/>
        <v>80000</v>
      </c>
      <c r="BG124" s="40">
        <f t="shared" si="109"/>
        <v>80000</v>
      </c>
      <c r="BH124" s="40">
        <f t="shared" si="109"/>
        <v>80000</v>
      </c>
      <c r="BI124" s="40">
        <f t="shared" si="109"/>
        <v>80000</v>
      </c>
      <c r="BJ124" s="40">
        <f t="shared" si="109"/>
        <v>80000</v>
      </c>
      <c r="BK124" s="40">
        <f t="shared" si="109"/>
        <v>80000</v>
      </c>
      <c r="BL124" s="40">
        <f t="shared" si="109"/>
        <v>80000</v>
      </c>
      <c r="BM124" s="40">
        <f t="shared" si="109"/>
        <v>80000</v>
      </c>
      <c r="BN124" s="40">
        <f t="shared" si="109"/>
        <v>80000</v>
      </c>
      <c r="BO124" s="40">
        <f t="shared" si="109"/>
        <v>80000</v>
      </c>
      <c r="BP124" s="40">
        <f t="shared" si="109"/>
        <v>80000</v>
      </c>
      <c r="BQ124" s="40">
        <f t="shared" si="109"/>
        <v>80000</v>
      </c>
      <c r="BR124" s="40">
        <f t="shared" si="109"/>
        <v>80000</v>
      </c>
      <c r="BS124" s="40">
        <f t="shared" si="109"/>
        <v>80000</v>
      </c>
      <c r="BT124" s="40">
        <f t="shared" si="109"/>
        <v>80000</v>
      </c>
      <c r="BU124" s="40">
        <f t="shared" si="109"/>
        <v>80000</v>
      </c>
      <c r="BV124" s="40">
        <f t="shared" si="109"/>
        <v>80000</v>
      </c>
      <c r="BW124" s="40">
        <f t="shared" si="109"/>
        <v>80000</v>
      </c>
      <c r="BX124" s="40">
        <f t="shared" si="109"/>
        <v>80000</v>
      </c>
      <c r="BY124" s="40">
        <f t="shared" si="109"/>
        <v>80000</v>
      </c>
      <c r="BZ124" s="40">
        <f t="shared" si="109"/>
        <v>80000</v>
      </c>
      <c r="CA124" s="40">
        <f t="shared" si="109"/>
        <v>80000</v>
      </c>
      <c r="CB124" s="40">
        <f t="shared" si="109"/>
        <v>80000</v>
      </c>
      <c r="CC124" s="40">
        <f t="shared" si="109"/>
        <v>80000</v>
      </c>
      <c r="CD124" s="40">
        <f t="shared" si="109"/>
        <v>80000</v>
      </c>
      <c r="CE124" s="40">
        <f t="shared" si="109"/>
        <v>80000</v>
      </c>
      <c r="CF124" s="40">
        <f t="shared" si="109"/>
        <v>80000</v>
      </c>
      <c r="CG124" s="40">
        <f t="shared" si="109"/>
        <v>80000</v>
      </c>
      <c r="CH124" s="40">
        <f t="shared" ref="CH124:ES126" si="113">CG124</f>
        <v>80000</v>
      </c>
      <c r="CI124" s="40">
        <f t="shared" si="113"/>
        <v>80000</v>
      </c>
      <c r="CJ124" s="40">
        <f t="shared" si="113"/>
        <v>80000</v>
      </c>
      <c r="CK124" s="40">
        <f t="shared" si="113"/>
        <v>80000</v>
      </c>
      <c r="CL124" s="40">
        <f t="shared" si="113"/>
        <v>80000</v>
      </c>
      <c r="CM124" s="40">
        <f t="shared" si="113"/>
        <v>80000</v>
      </c>
      <c r="CN124" s="40">
        <f t="shared" si="113"/>
        <v>80000</v>
      </c>
      <c r="CO124" s="40">
        <f t="shared" si="113"/>
        <v>80000</v>
      </c>
      <c r="CP124" s="40">
        <f t="shared" si="113"/>
        <v>80000</v>
      </c>
      <c r="CQ124" s="40">
        <f t="shared" si="113"/>
        <v>80000</v>
      </c>
      <c r="CR124" s="40">
        <f t="shared" si="113"/>
        <v>80000</v>
      </c>
      <c r="CS124" s="40">
        <f t="shared" si="113"/>
        <v>80000</v>
      </c>
      <c r="CT124" s="40">
        <f t="shared" si="113"/>
        <v>80000</v>
      </c>
      <c r="CU124" s="40">
        <f t="shared" si="113"/>
        <v>80000</v>
      </c>
      <c r="CV124" s="40">
        <f t="shared" si="113"/>
        <v>80000</v>
      </c>
      <c r="CW124" s="40">
        <f t="shared" si="113"/>
        <v>80000</v>
      </c>
      <c r="CX124" s="40">
        <f t="shared" si="113"/>
        <v>80000</v>
      </c>
      <c r="CY124" s="40">
        <f t="shared" si="113"/>
        <v>80000</v>
      </c>
      <c r="CZ124" s="40">
        <f t="shared" si="113"/>
        <v>80000</v>
      </c>
      <c r="DA124" s="40">
        <f t="shared" si="113"/>
        <v>80000</v>
      </c>
      <c r="DB124" s="40">
        <f t="shared" si="113"/>
        <v>80000</v>
      </c>
      <c r="DC124" s="40">
        <f t="shared" si="113"/>
        <v>80000</v>
      </c>
      <c r="DD124" s="40">
        <f t="shared" si="113"/>
        <v>80000</v>
      </c>
      <c r="DE124" s="40">
        <f t="shared" si="113"/>
        <v>80000</v>
      </c>
      <c r="DF124" s="40">
        <f t="shared" si="113"/>
        <v>80000</v>
      </c>
      <c r="DG124" s="40">
        <f t="shared" si="113"/>
        <v>80000</v>
      </c>
      <c r="DH124" s="40">
        <f t="shared" si="113"/>
        <v>80000</v>
      </c>
      <c r="DI124" s="40">
        <f t="shared" si="113"/>
        <v>80000</v>
      </c>
      <c r="DJ124" s="40">
        <f t="shared" si="113"/>
        <v>80000</v>
      </c>
      <c r="DK124" s="40">
        <f t="shared" si="113"/>
        <v>80000</v>
      </c>
      <c r="DL124" s="40">
        <f t="shared" si="113"/>
        <v>80000</v>
      </c>
      <c r="DM124" s="40">
        <f t="shared" si="113"/>
        <v>80000</v>
      </c>
      <c r="DN124" s="40">
        <f t="shared" si="113"/>
        <v>80000</v>
      </c>
      <c r="DO124" s="40">
        <f t="shared" si="113"/>
        <v>80000</v>
      </c>
      <c r="DP124" s="40">
        <f t="shared" si="113"/>
        <v>80000</v>
      </c>
      <c r="DQ124" s="40">
        <f t="shared" si="113"/>
        <v>80000</v>
      </c>
      <c r="DR124" s="40">
        <f t="shared" si="113"/>
        <v>80000</v>
      </c>
      <c r="DS124" s="40">
        <f t="shared" si="113"/>
        <v>80000</v>
      </c>
      <c r="DT124" s="40">
        <f t="shared" si="113"/>
        <v>80000</v>
      </c>
      <c r="DU124" s="40">
        <f t="shared" si="113"/>
        <v>80000</v>
      </c>
      <c r="DV124" s="40">
        <f t="shared" si="113"/>
        <v>80000</v>
      </c>
      <c r="DW124" s="40">
        <f t="shared" si="113"/>
        <v>80000</v>
      </c>
      <c r="DX124" s="40">
        <f t="shared" si="113"/>
        <v>80000</v>
      </c>
      <c r="DY124" s="40">
        <f t="shared" si="113"/>
        <v>80000</v>
      </c>
      <c r="DZ124" s="40">
        <f t="shared" si="113"/>
        <v>80000</v>
      </c>
      <c r="EA124" s="40">
        <f t="shared" si="113"/>
        <v>80000</v>
      </c>
      <c r="EB124" s="40">
        <f t="shared" si="113"/>
        <v>80000</v>
      </c>
      <c r="EC124" s="40">
        <f t="shared" si="113"/>
        <v>80000</v>
      </c>
      <c r="ED124" s="40">
        <f t="shared" si="113"/>
        <v>80000</v>
      </c>
      <c r="EE124" s="40">
        <f t="shared" si="113"/>
        <v>80000</v>
      </c>
      <c r="EF124" s="40">
        <f t="shared" si="113"/>
        <v>80000</v>
      </c>
      <c r="EG124" s="40">
        <f t="shared" si="113"/>
        <v>80000</v>
      </c>
      <c r="EH124" s="40">
        <f t="shared" si="113"/>
        <v>80000</v>
      </c>
      <c r="EI124" s="40">
        <f t="shared" si="113"/>
        <v>80000</v>
      </c>
      <c r="EJ124" s="40">
        <f t="shared" si="113"/>
        <v>80000</v>
      </c>
      <c r="EK124" s="40">
        <f t="shared" si="113"/>
        <v>80000</v>
      </c>
      <c r="EL124" s="40">
        <f t="shared" si="113"/>
        <v>80000</v>
      </c>
      <c r="EM124" s="40">
        <f t="shared" si="113"/>
        <v>80000</v>
      </c>
      <c r="EN124" s="40">
        <f t="shared" si="113"/>
        <v>80000</v>
      </c>
      <c r="EO124" s="40">
        <f t="shared" si="113"/>
        <v>80000</v>
      </c>
      <c r="EP124" s="40">
        <f t="shared" si="113"/>
        <v>80000</v>
      </c>
      <c r="EQ124" s="40">
        <f t="shared" si="113"/>
        <v>80000</v>
      </c>
      <c r="ER124" s="40">
        <f t="shared" si="113"/>
        <v>80000</v>
      </c>
      <c r="ES124" s="40">
        <f t="shared" si="113"/>
        <v>80000</v>
      </c>
      <c r="ET124" s="40">
        <f t="shared" ref="ET124:HE126" si="114">ES124</f>
        <v>80000</v>
      </c>
      <c r="EU124" s="40">
        <f t="shared" si="114"/>
        <v>80000</v>
      </c>
      <c r="EV124" s="40">
        <f t="shared" si="114"/>
        <v>80000</v>
      </c>
      <c r="EW124" s="40">
        <f t="shared" si="114"/>
        <v>80000</v>
      </c>
      <c r="EX124" s="40">
        <f t="shared" si="114"/>
        <v>80000</v>
      </c>
      <c r="EY124" s="40">
        <f t="shared" si="114"/>
        <v>80000</v>
      </c>
      <c r="EZ124" s="40">
        <f t="shared" si="114"/>
        <v>80000</v>
      </c>
      <c r="FA124" s="40">
        <f t="shared" si="114"/>
        <v>80000</v>
      </c>
      <c r="FB124" s="40">
        <f t="shared" si="114"/>
        <v>80000</v>
      </c>
      <c r="FC124" s="40">
        <f t="shared" si="114"/>
        <v>80000</v>
      </c>
      <c r="FD124" s="40">
        <f t="shared" si="114"/>
        <v>80000</v>
      </c>
      <c r="FE124" s="40">
        <f t="shared" si="114"/>
        <v>80000</v>
      </c>
      <c r="FF124" s="40">
        <f t="shared" si="114"/>
        <v>80000</v>
      </c>
      <c r="FG124" s="40">
        <f t="shared" si="114"/>
        <v>80000</v>
      </c>
      <c r="FH124" s="40">
        <f t="shared" si="114"/>
        <v>80000</v>
      </c>
      <c r="FI124" s="40">
        <f t="shared" si="114"/>
        <v>80000</v>
      </c>
      <c r="FJ124" s="40">
        <f t="shared" si="114"/>
        <v>80000</v>
      </c>
      <c r="FK124" s="40">
        <f t="shared" si="114"/>
        <v>80000</v>
      </c>
      <c r="FL124" s="40">
        <f t="shared" si="114"/>
        <v>80000</v>
      </c>
      <c r="FM124" s="40">
        <f t="shared" si="114"/>
        <v>80000</v>
      </c>
      <c r="FN124" s="40">
        <f t="shared" si="114"/>
        <v>80000</v>
      </c>
      <c r="FO124" s="40">
        <f t="shared" si="114"/>
        <v>80000</v>
      </c>
      <c r="FP124" s="40">
        <f t="shared" si="114"/>
        <v>80000</v>
      </c>
      <c r="FQ124" s="40">
        <f t="shared" si="114"/>
        <v>80000</v>
      </c>
      <c r="FR124" s="40">
        <f t="shared" si="114"/>
        <v>80000</v>
      </c>
      <c r="FS124" s="40">
        <f t="shared" si="114"/>
        <v>80000</v>
      </c>
      <c r="FT124" s="40">
        <f t="shared" si="114"/>
        <v>80000</v>
      </c>
      <c r="FU124" s="40">
        <f t="shared" si="114"/>
        <v>80000</v>
      </c>
      <c r="FV124" s="40">
        <f t="shared" si="114"/>
        <v>80000</v>
      </c>
      <c r="FW124" s="40">
        <f t="shared" si="114"/>
        <v>80000</v>
      </c>
      <c r="FX124" s="40">
        <f t="shared" si="114"/>
        <v>80000</v>
      </c>
      <c r="FY124" s="40">
        <f t="shared" si="114"/>
        <v>80000</v>
      </c>
      <c r="FZ124" s="40">
        <f t="shared" si="114"/>
        <v>80000</v>
      </c>
      <c r="GA124" s="40">
        <f t="shared" si="114"/>
        <v>80000</v>
      </c>
      <c r="GB124" s="40">
        <f t="shared" si="114"/>
        <v>80000</v>
      </c>
      <c r="GC124" s="40">
        <f t="shared" si="114"/>
        <v>80000</v>
      </c>
      <c r="GD124" s="40">
        <f t="shared" si="114"/>
        <v>80000</v>
      </c>
      <c r="GE124" s="40">
        <f t="shared" si="114"/>
        <v>80000</v>
      </c>
      <c r="GF124" s="40">
        <f t="shared" si="114"/>
        <v>80000</v>
      </c>
      <c r="GG124" s="40">
        <f t="shared" si="114"/>
        <v>80000</v>
      </c>
      <c r="GH124" s="40">
        <f t="shared" si="114"/>
        <v>80000</v>
      </c>
      <c r="GI124" s="40">
        <f t="shared" si="114"/>
        <v>80000</v>
      </c>
      <c r="GJ124" s="40">
        <f t="shared" si="114"/>
        <v>80000</v>
      </c>
      <c r="GK124" s="40">
        <f t="shared" si="114"/>
        <v>80000</v>
      </c>
      <c r="GL124" s="40">
        <f t="shared" si="114"/>
        <v>80000</v>
      </c>
      <c r="GM124" s="40">
        <f t="shared" si="114"/>
        <v>80000</v>
      </c>
      <c r="GN124" s="40">
        <f t="shared" si="114"/>
        <v>80000</v>
      </c>
      <c r="GO124" s="40">
        <f t="shared" si="114"/>
        <v>80000</v>
      </c>
      <c r="GP124" s="40">
        <f t="shared" si="114"/>
        <v>80000</v>
      </c>
      <c r="GQ124" s="40">
        <f t="shared" si="114"/>
        <v>80000</v>
      </c>
      <c r="GR124" s="40">
        <f t="shared" si="114"/>
        <v>80000</v>
      </c>
      <c r="GS124" s="40">
        <f t="shared" si="114"/>
        <v>80000</v>
      </c>
      <c r="GT124" s="40">
        <f t="shared" si="114"/>
        <v>80000</v>
      </c>
      <c r="GU124" s="40">
        <f t="shared" si="114"/>
        <v>80000</v>
      </c>
      <c r="GV124" s="40">
        <f t="shared" si="114"/>
        <v>80000</v>
      </c>
      <c r="GW124" s="40">
        <f t="shared" si="114"/>
        <v>80000</v>
      </c>
      <c r="GX124" s="40">
        <f t="shared" si="114"/>
        <v>80000</v>
      </c>
      <c r="GY124" s="40">
        <f t="shared" si="114"/>
        <v>80000</v>
      </c>
      <c r="GZ124" s="40">
        <f t="shared" si="114"/>
        <v>80000</v>
      </c>
      <c r="HA124" s="40">
        <f t="shared" si="114"/>
        <v>80000</v>
      </c>
      <c r="HB124" s="40">
        <f t="shared" si="114"/>
        <v>80000</v>
      </c>
      <c r="HC124" s="40">
        <f t="shared" si="114"/>
        <v>80000</v>
      </c>
      <c r="HD124" s="40">
        <f t="shared" si="114"/>
        <v>80000</v>
      </c>
      <c r="HE124" s="40">
        <f t="shared" si="114"/>
        <v>80000</v>
      </c>
      <c r="HF124" s="40">
        <f t="shared" ref="HF124:JQ126" si="115">HE124</f>
        <v>80000</v>
      </c>
      <c r="HG124" s="40">
        <f t="shared" si="115"/>
        <v>80000</v>
      </c>
      <c r="HH124" s="40">
        <f t="shared" si="115"/>
        <v>80000</v>
      </c>
      <c r="HI124" s="40">
        <f t="shared" si="115"/>
        <v>80000</v>
      </c>
      <c r="HJ124" s="40">
        <f t="shared" si="115"/>
        <v>80000</v>
      </c>
      <c r="HK124" s="40">
        <f t="shared" si="115"/>
        <v>80000</v>
      </c>
      <c r="HL124" s="40">
        <f t="shared" si="115"/>
        <v>80000</v>
      </c>
      <c r="HM124" s="40">
        <f t="shared" si="115"/>
        <v>80000</v>
      </c>
      <c r="HN124" s="40">
        <f t="shared" si="115"/>
        <v>80000</v>
      </c>
      <c r="HO124" s="40">
        <f t="shared" si="115"/>
        <v>80000</v>
      </c>
      <c r="HP124" s="40">
        <f t="shared" si="115"/>
        <v>80000</v>
      </c>
      <c r="HQ124" s="40">
        <f t="shared" si="115"/>
        <v>80000</v>
      </c>
      <c r="HR124" s="40">
        <f t="shared" si="115"/>
        <v>80000</v>
      </c>
      <c r="HS124" s="40">
        <f t="shared" si="115"/>
        <v>80000</v>
      </c>
      <c r="HT124" s="40">
        <f t="shared" si="115"/>
        <v>80000</v>
      </c>
      <c r="HU124" s="40">
        <f t="shared" si="115"/>
        <v>80000</v>
      </c>
      <c r="HV124" s="40">
        <f t="shared" si="115"/>
        <v>80000</v>
      </c>
      <c r="HW124" s="40">
        <f t="shared" si="115"/>
        <v>80000</v>
      </c>
      <c r="HX124" s="40">
        <f t="shared" si="115"/>
        <v>80000</v>
      </c>
      <c r="HY124" s="40">
        <f t="shared" si="115"/>
        <v>80000</v>
      </c>
      <c r="HZ124" s="40">
        <f t="shared" si="115"/>
        <v>80000</v>
      </c>
      <c r="IA124" s="40">
        <f t="shared" si="115"/>
        <v>80000</v>
      </c>
      <c r="IB124" s="40">
        <f t="shared" si="115"/>
        <v>80000</v>
      </c>
      <c r="IC124" s="40">
        <f t="shared" si="115"/>
        <v>80000</v>
      </c>
      <c r="ID124" s="40">
        <f t="shared" si="115"/>
        <v>80000</v>
      </c>
      <c r="IE124" s="40">
        <f t="shared" si="115"/>
        <v>80000</v>
      </c>
      <c r="IF124" s="40">
        <f t="shared" si="115"/>
        <v>80000</v>
      </c>
      <c r="IG124" s="40">
        <f t="shared" si="115"/>
        <v>80000</v>
      </c>
      <c r="IH124" s="40">
        <f t="shared" si="115"/>
        <v>80000</v>
      </c>
      <c r="II124" s="40">
        <f t="shared" si="115"/>
        <v>80000</v>
      </c>
      <c r="IJ124" s="40">
        <f t="shared" si="115"/>
        <v>80000</v>
      </c>
      <c r="IK124" s="40">
        <f t="shared" si="115"/>
        <v>80000</v>
      </c>
      <c r="IL124" s="40">
        <f t="shared" si="115"/>
        <v>80000</v>
      </c>
      <c r="IM124" s="40">
        <f t="shared" si="115"/>
        <v>80000</v>
      </c>
      <c r="IN124" s="40">
        <f t="shared" si="115"/>
        <v>80000</v>
      </c>
      <c r="IO124" s="40">
        <f t="shared" si="115"/>
        <v>80000</v>
      </c>
      <c r="IP124" s="40">
        <f t="shared" si="115"/>
        <v>80000</v>
      </c>
      <c r="IQ124" s="40">
        <f t="shared" si="115"/>
        <v>80000</v>
      </c>
      <c r="IR124" s="40">
        <f t="shared" si="115"/>
        <v>80000</v>
      </c>
      <c r="IS124" s="40">
        <f t="shared" si="115"/>
        <v>80000</v>
      </c>
      <c r="IT124" s="40">
        <f t="shared" si="115"/>
        <v>80000</v>
      </c>
      <c r="IU124" s="40">
        <f t="shared" si="115"/>
        <v>80000</v>
      </c>
      <c r="IV124" s="40">
        <f t="shared" si="115"/>
        <v>80000</v>
      </c>
      <c r="IW124" s="40">
        <f t="shared" si="115"/>
        <v>80000</v>
      </c>
      <c r="IX124" s="40">
        <f t="shared" si="115"/>
        <v>80000</v>
      </c>
      <c r="IY124" s="40">
        <f t="shared" si="115"/>
        <v>80000</v>
      </c>
      <c r="IZ124" s="40">
        <f t="shared" si="115"/>
        <v>80000</v>
      </c>
      <c r="JA124" s="40">
        <f t="shared" si="115"/>
        <v>80000</v>
      </c>
      <c r="JB124" s="40">
        <f t="shared" si="115"/>
        <v>80000</v>
      </c>
      <c r="JC124" s="40">
        <f t="shared" si="115"/>
        <v>80000</v>
      </c>
      <c r="JD124" s="40">
        <f t="shared" si="115"/>
        <v>80000</v>
      </c>
      <c r="JE124" s="40">
        <f t="shared" si="115"/>
        <v>80000</v>
      </c>
      <c r="JF124" s="40">
        <f t="shared" si="115"/>
        <v>80000</v>
      </c>
      <c r="JG124" s="40">
        <f t="shared" si="115"/>
        <v>80000</v>
      </c>
      <c r="JH124" s="40">
        <f t="shared" si="115"/>
        <v>80000</v>
      </c>
      <c r="JI124" s="40">
        <f t="shared" si="115"/>
        <v>80000</v>
      </c>
      <c r="JJ124" s="40">
        <f t="shared" si="115"/>
        <v>80000</v>
      </c>
      <c r="JK124" s="40">
        <f t="shared" si="115"/>
        <v>80000</v>
      </c>
      <c r="JL124" s="40">
        <f t="shared" si="115"/>
        <v>80000</v>
      </c>
      <c r="JM124" s="40">
        <f t="shared" si="115"/>
        <v>80000</v>
      </c>
      <c r="JN124" s="40">
        <f t="shared" si="115"/>
        <v>80000</v>
      </c>
      <c r="JO124" s="40">
        <f t="shared" si="115"/>
        <v>80000</v>
      </c>
      <c r="JP124" s="40">
        <f t="shared" si="115"/>
        <v>80000</v>
      </c>
      <c r="JQ124" s="40">
        <f t="shared" si="115"/>
        <v>80000</v>
      </c>
      <c r="JR124" s="40">
        <f t="shared" si="107"/>
        <v>80000</v>
      </c>
      <c r="JS124" s="40">
        <f t="shared" si="107"/>
        <v>80000</v>
      </c>
      <c r="JT124" s="40">
        <f t="shared" si="107"/>
        <v>80000</v>
      </c>
      <c r="JU124" s="40">
        <f t="shared" si="107"/>
        <v>80000</v>
      </c>
      <c r="JV124" s="40">
        <f t="shared" si="107"/>
        <v>80000</v>
      </c>
      <c r="JW124" s="40">
        <f t="shared" si="107"/>
        <v>80000</v>
      </c>
      <c r="JX124" s="40">
        <f t="shared" si="107"/>
        <v>80000</v>
      </c>
      <c r="JY124" s="40">
        <f t="shared" si="107"/>
        <v>80000</v>
      </c>
      <c r="JZ124" s="40">
        <f t="shared" si="107"/>
        <v>80000</v>
      </c>
      <c r="KA124" s="40">
        <f t="shared" si="107"/>
        <v>80000</v>
      </c>
      <c r="KB124" s="40">
        <f t="shared" si="107"/>
        <v>80000</v>
      </c>
      <c r="KC124" s="40">
        <f t="shared" si="107"/>
        <v>80000</v>
      </c>
      <c r="KD124" s="40">
        <f t="shared" si="107"/>
        <v>80000</v>
      </c>
      <c r="KE124" s="40">
        <f t="shared" si="107"/>
        <v>80000</v>
      </c>
      <c r="KF124" s="40">
        <f t="shared" si="107"/>
        <v>80000</v>
      </c>
      <c r="KG124" s="40">
        <f t="shared" si="107"/>
        <v>80000</v>
      </c>
      <c r="KH124" s="40">
        <f t="shared" si="107"/>
        <v>80000</v>
      </c>
      <c r="KI124" s="40">
        <f t="shared" si="107"/>
        <v>80000</v>
      </c>
      <c r="KJ124" s="40">
        <f t="shared" si="107"/>
        <v>80000</v>
      </c>
      <c r="KK124" s="40">
        <f t="shared" si="107"/>
        <v>80000</v>
      </c>
      <c r="KL124" s="40">
        <f t="shared" si="107"/>
        <v>80000</v>
      </c>
      <c r="KM124" s="40">
        <f t="shared" si="107"/>
        <v>80000</v>
      </c>
      <c r="KN124" s="40">
        <f t="shared" si="107"/>
        <v>80000</v>
      </c>
      <c r="KO124" s="40">
        <f t="shared" si="107"/>
        <v>80000</v>
      </c>
      <c r="KP124" s="40">
        <f t="shared" si="107"/>
        <v>80000</v>
      </c>
      <c r="KQ124" s="40">
        <f t="shared" si="107"/>
        <v>80000</v>
      </c>
      <c r="KR124" s="40">
        <f t="shared" si="107"/>
        <v>80000</v>
      </c>
      <c r="KS124" s="40">
        <f t="shared" si="107"/>
        <v>80000</v>
      </c>
      <c r="KT124" s="40">
        <f t="shared" si="107"/>
        <v>80000</v>
      </c>
      <c r="KU124" s="40">
        <f t="shared" si="107"/>
        <v>80000</v>
      </c>
      <c r="KV124" s="40">
        <f t="shared" si="107"/>
        <v>80000</v>
      </c>
      <c r="KW124" s="1"/>
      <c r="KX124" s="1"/>
    </row>
    <row r="125" spans="1:310" x14ac:dyDescent="0.25">
      <c r="A125" s="1"/>
      <c r="B125" s="79"/>
      <c r="C125" s="79"/>
      <c r="D125" s="79"/>
      <c r="E125" s="1" t="str">
        <f t="shared" si="102"/>
        <v>финансисты</v>
      </c>
      <c r="F125" s="1"/>
      <c r="G125" s="1"/>
      <c r="H125" s="11" t="str">
        <f t="shared" si="108"/>
        <v>руб.</v>
      </c>
      <c r="I125" s="1"/>
      <c r="J125" s="1"/>
      <c r="K125" s="1"/>
      <c r="L125" s="1"/>
      <c r="M125" s="5"/>
      <c r="N125" s="52"/>
      <c r="O125" s="19"/>
      <c r="P125" s="1"/>
      <c r="Q125" s="1"/>
      <c r="R125" s="52"/>
      <c r="S125" s="1"/>
      <c r="T125" s="5" t="s">
        <v>0</v>
      </c>
      <c r="U125" s="40">
        <v>70000</v>
      </c>
      <c r="V125" s="40">
        <f t="shared" si="109"/>
        <v>70000</v>
      </c>
      <c r="W125" s="40">
        <f t="shared" si="109"/>
        <v>70000</v>
      </c>
      <c r="X125" s="40">
        <f t="shared" si="109"/>
        <v>70000</v>
      </c>
      <c r="Y125" s="40">
        <f t="shared" si="109"/>
        <v>70000</v>
      </c>
      <c r="Z125" s="40">
        <f t="shared" si="109"/>
        <v>70000</v>
      </c>
      <c r="AA125" s="40">
        <f t="shared" si="109"/>
        <v>70000</v>
      </c>
      <c r="AB125" s="40">
        <f t="shared" si="109"/>
        <v>70000</v>
      </c>
      <c r="AC125" s="40">
        <f t="shared" si="109"/>
        <v>70000</v>
      </c>
      <c r="AD125" s="40">
        <f t="shared" si="109"/>
        <v>70000</v>
      </c>
      <c r="AE125" s="40">
        <f t="shared" si="109"/>
        <v>70000</v>
      </c>
      <c r="AF125" s="40">
        <f t="shared" si="109"/>
        <v>70000</v>
      </c>
      <c r="AG125" s="40">
        <f t="shared" si="109"/>
        <v>70000</v>
      </c>
      <c r="AH125" s="40">
        <f t="shared" si="109"/>
        <v>70000</v>
      </c>
      <c r="AI125" s="40">
        <f t="shared" si="109"/>
        <v>70000</v>
      </c>
      <c r="AJ125" s="40">
        <f t="shared" si="109"/>
        <v>70000</v>
      </c>
      <c r="AK125" s="40">
        <f t="shared" si="109"/>
        <v>70000</v>
      </c>
      <c r="AL125" s="40">
        <f t="shared" si="109"/>
        <v>70000</v>
      </c>
      <c r="AM125" s="40">
        <f t="shared" si="109"/>
        <v>70000</v>
      </c>
      <c r="AN125" s="40">
        <f t="shared" si="109"/>
        <v>70000</v>
      </c>
      <c r="AO125" s="40">
        <f t="shared" si="109"/>
        <v>70000</v>
      </c>
      <c r="AP125" s="40">
        <f t="shared" si="109"/>
        <v>70000</v>
      </c>
      <c r="AQ125" s="40">
        <f t="shared" si="109"/>
        <v>70000</v>
      </c>
      <c r="AR125" s="40">
        <f t="shared" si="109"/>
        <v>70000</v>
      </c>
      <c r="AS125" s="40">
        <f t="shared" si="109"/>
        <v>70000</v>
      </c>
      <c r="AT125" s="40">
        <f t="shared" si="109"/>
        <v>70000</v>
      </c>
      <c r="AU125" s="40">
        <f t="shared" si="109"/>
        <v>70000</v>
      </c>
      <c r="AV125" s="40">
        <f t="shared" si="109"/>
        <v>70000</v>
      </c>
      <c r="AW125" s="40">
        <f t="shared" si="109"/>
        <v>70000</v>
      </c>
      <c r="AX125" s="40">
        <f t="shared" si="109"/>
        <v>70000</v>
      </c>
      <c r="AY125" s="40">
        <f t="shared" si="109"/>
        <v>70000</v>
      </c>
      <c r="AZ125" s="40">
        <f t="shared" si="109"/>
        <v>70000</v>
      </c>
      <c r="BA125" s="40">
        <f t="shared" si="109"/>
        <v>70000</v>
      </c>
      <c r="BB125" s="40">
        <f t="shared" si="109"/>
        <v>70000</v>
      </c>
      <c r="BC125" s="40">
        <f t="shared" si="109"/>
        <v>70000</v>
      </c>
      <c r="BD125" s="40">
        <f t="shared" si="109"/>
        <v>70000</v>
      </c>
      <c r="BE125" s="40">
        <f t="shared" si="109"/>
        <v>70000</v>
      </c>
      <c r="BF125" s="40">
        <f t="shared" si="109"/>
        <v>70000</v>
      </c>
      <c r="BG125" s="40">
        <f t="shared" si="109"/>
        <v>70000</v>
      </c>
      <c r="BH125" s="40">
        <f t="shared" si="109"/>
        <v>70000</v>
      </c>
      <c r="BI125" s="40">
        <f t="shared" si="109"/>
        <v>70000</v>
      </c>
      <c r="BJ125" s="40">
        <f t="shared" si="109"/>
        <v>70000</v>
      </c>
      <c r="BK125" s="40">
        <f t="shared" si="109"/>
        <v>70000</v>
      </c>
      <c r="BL125" s="40">
        <f t="shared" si="109"/>
        <v>70000</v>
      </c>
      <c r="BM125" s="40">
        <f t="shared" si="109"/>
        <v>70000</v>
      </c>
      <c r="BN125" s="40">
        <f t="shared" si="109"/>
        <v>70000</v>
      </c>
      <c r="BO125" s="40">
        <f t="shared" si="109"/>
        <v>70000</v>
      </c>
      <c r="BP125" s="40">
        <f t="shared" si="109"/>
        <v>70000</v>
      </c>
      <c r="BQ125" s="40">
        <f t="shared" si="109"/>
        <v>70000</v>
      </c>
      <c r="BR125" s="40">
        <f t="shared" si="109"/>
        <v>70000</v>
      </c>
      <c r="BS125" s="40">
        <f t="shared" si="109"/>
        <v>70000</v>
      </c>
      <c r="BT125" s="40">
        <f t="shared" si="109"/>
        <v>70000</v>
      </c>
      <c r="BU125" s="40">
        <f t="shared" si="109"/>
        <v>70000</v>
      </c>
      <c r="BV125" s="40">
        <f t="shared" si="109"/>
        <v>70000</v>
      </c>
      <c r="BW125" s="40">
        <f t="shared" si="109"/>
        <v>70000</v>
      </c>
      <c r="BX125" s="40">
        <f t="shared" si="109"/>
        <v>70000</v>
      </c>
      <c r="BY125" s="40">
        <f t="shared" si="109"/>
        <v>70000</v>
      </c>
      <c r="BZ125" s="40">
        <f t="shared" si="109"/>
        <v>70000</v>
      </c>
      <c r="CA125" s="40">
        <f t="shared" si="109"/>
        <v>70000</v>
      </c>
      <c r="CB125" s="40">
        <f t="shared" si="109"/>
        <v>70000</v>
      </c>
      <c r="CC125" s="40">
        <f t="shared" si="109"/>
        <v>70000</v>
      </c>
      <c r="CD125" s="40">
        <f t="shared" si="109"/>
        <v>70000</v>
      </c>
      <c r="CE125" s="40">
        <f t="shared" si="109"/>
        <v>70000</v>
      </c>
      <c r="CF125" s="40">
        <f t="shared" si="109"/>
        <v>70000</v>
      </c>
      <c r="CG125" s="40">
        <f t="shared" ref="CG125" si="116">CF125</f>
        <v>70000</v>
      </c>
      <c r="CH125" s="40">
        <f t="shared" si="113"/>
        <v>70000</v>
      </c>
      <c r="CI125" s="40">
        <f t="shared" si="113"/>
        <v>70000</v>
      </c>
      <c r="CJ125" s="40">
        <f t="shared" si="113"/>
        <v>70000</v>
      </c>
      <c r="CK125" s="40">
        <f t="shared" si="113"/>
        <v>70000</v>
      </c>
      <c r="CL125" s="40">
        <f t="shared" si="113"/>
        <v>70000</v>
      </c>
      <c r="CM125" s="40">
        <f t="shared" si="113"/>
        <v>70000</v>
      </c>
      <c r="CN125" s="40">
        <f t="shared" si="113"/>
        <v>70000</v>
      </c>
      <c r="CO125" s="40">
        <f t="shared" si="113"/>
        <v>70000</v>
      </c>
      <c r="CP125" s="40">
        <f t="shared" si="113"/>
        <v>70000</v>
      </c>
      <c r="CQ125" s="40">
        <f t="shared" si="113"/>
        <v>70000</v>
      </c>
      <c r="CR125" s="40">
        <f t="shared" si="113"/>
        <v>70000</v>
      </c>
      <c r="CS125" s="40">
        <f t="shared" si="113"/>
        <v>70000</v>
      </c>
      <c r="CT125" s="40">
        <f t="shared" si="113"/>
        <v>70000</v>
      </c>
      <c r="CU125" s="40">
        <f t="shared" si="113"/>
        <v>70000</v>
      </c>
      <c r="CV125" s="40">
        <f t="shared" si="113"/>
        <v>70000</v>
      </c>
      <c r="CW125" s="40">
        <f t="shared" si="113"/>
        <v>70000</v>
      </c>
      <c r="CX125" s="40">
        <f t="shared" si="113"/>
        <v>70000</v>
      </c>
      <c r="CY125" s="40">
        <f t="shared" si="113"/>
        <v>70000</v>
      </c>
      <c r="CZ125" s="40">
        <f t="shared" si="113"/>
        <v>70000</v>
      </c>
      <c r="DA125" s="40">
        <f t="shared" si="113"/>
        <v>70000</v>
      </c>
      <c r="DB125" s="40">
        <f t="shared" si="113"/>
        <v>70000</v>
      </c>
      <c r="DC125" s="40">
        <f t="shared" si="113"/>
        <v>70000</v>
      </c>
      <c r="DD125" s="40">
        <f t="shared" si="113"/>
        <v>70000</v>
      </c>
      <c r="DE125" s="40">
        <f t="shared" si="113"/>
        <v>70000</v>
      </c>
      <c r="DF125" s="40">
        <f t="shared" si="113"/>
        <v>70000</v>
      </c>
      <c r="DG125" s="40">
        <f t="shared" si="113"/>
        <v>70000</v>
      </c>
      <c r="DH125" s="40">
        <f t="shared" si="113"/>
        <v>70000</v>
      </c>
      <c r="DI125" s="40">
        <f t="shared" si="113"/>
        <v>70000</v>
      </c>
      <c r="DJ125" s="40">
        <f t="shared" si="113"/>
        <v>70000</v>
      </c>
      <c r="DK125" s="40">
        <f t="shared" si="113"/>
        <v>70000</v>
      </c>
      <c r="DL125" s="40">
        <f t="shared" si="113"/>
        <v>70000</v>
      </c>
      <c r="DM125" s="40">
        <f t="shared" si="113"/>
        <v>70000</v>
      </c>
      <c r="DN125" s="40">
        <f t="shared" si="113"/>
        <v>70000</v>
      </c>
      <c r="DO125" s="40">
        <f t="shared" si="113"/>
        <v>70000</v>
      </c>
      <c r="DP125" s="40">
        <f t="shared" si="113"/>
        <v>70000</v>
      </c>
      <c r="DQ125" s="40">
        <f t="shared" si="113"/>
        <v>70000</v>
      </c>
      <c r="DR125" s="40">
        <f t="shared" si="113"/>
        <v>70000</v>
      </c>
      <c r="DS125" s="40">
        <f t="shared" si="113"/>
        <v>70000</v>
      </c>
      <c r="DT125" s="40">
        <f t="shared" si="113"/>
        <v>70000</v>
      </c>
      <c r="DU125" s="40">
        <f t="shared" si="113"/>
        <v>70000</v>
      </c>
      <c r="DV125" s="40">
        <f t="shared" si="113"/>
        <v>70000</v>
      </c>
      <c r="DW125" s="40">
        <f t="shared" si="113"/>
        <v>70000</v>
      </c>
      <c r="DX125" s="40">
        <f t="shared" si="113"/>
        <v>70000</v>
      </c>
      <c r="DY125" s="40">
        <f t="shared" si="113"/>
        <v>70000</v>
      </c>
      <c r="DZ125" s="40">
        <f t="shared" si="113"/>
        <v>70000</v>
      </c>
      <c r="EA125" s="40">
        <f t="shared" si="113"/>
        <v>70000</v>
      </c>
      <c r="EB125" s="40">
        <f t="shared" si="113"/>
        <v>70000</v>
      </c>
      <c r="EC125" s="40">
        <f t="shared" si="113"/>
        <v>70000</v>
      </c>
      <c r="ED125" s="40">
        <f t="shared" si="113"/>
        <v>70000</v>
      </c>
      <c r="EE125" s="40">
        <f t="shared" si="113"/>
        <v>70000</v>
      </c>
      <c r="EF125" s="40">
        <f t="shared" si="113"/>
        <v>70000</v>
      </c>
      <c r="EG125" s="40">
        <f t="shared" si="113"/>
        <v>70000</v>
      </c>
      <c r="EH125" s="40">
        <f t="shared" si="113"/>
        <v>70000</v>
      </c>
      <c r="EI125" s="40">
        <f t="shared" si="113"/>
        <v>70000</v>
      </c>
      <c r="EJ125" s="40">
        <f t="shared" si="113"/>
        <v>70000</v>
      </c>
      <c r="EK125" s="40">
        <f t="shared" si="113"/>
        <v>70000</v>
      </c>
      <c r="EL125" s="40">
        <f t="shared" si="113"/>
        <v>70000</v>
      </c>
      <c r="EM125" s="40">
        <f t="shared" si="113"/>
        <v>70000</v>
      </c>
      <c r="EN125" s="40">
        <f t="shared" si="113"/>
        <v>70000</v>
      </c>
      <c r="EO125" s="40">
        <f t="shared" si="113"/>
        <v>70000</v>
      </c>
      <c r="EP125" s="40">
        <f t="shared" si="113"/>
        <v>70000</v>
      </c>
      <c r="EQ125" s="40">
        <f t="shared" si="113"/>
        <v>70000</v>
      </c>
      <c r="ER125" s="40">
        <f t="shared" si="113"/>
        <v>70000</v>
      </c>
      <c r="ES125" s="40">
        <f t="shared" si="113"/>
        <v>70000</v>
      </c>
      <c r="ET125" s="40">
        <f t="shared" si="114"/>
        <v>70000</v>
      </c>
      <c r="EU125" s="40">
        <f t="shared" si="114"/>
        <v>70000</v>
      </c>
      <c r="EV125" s="40">
        <f t="shared" si="114"/>
        <v>70000</v>
      </c>
      <c r="EW125" s="40">
        <f t="shared" si="114"/>
        <v>70000</v>
      </c>
      <c r="EX125" s="40">
        <f t="shared" si="114"/>
        <v>70000</v>
      </c>
      <c r="EY125" s="40">
        <f t="shared" si="114"/>
        <v>70000</v>
      </c>
      <c r="EZ125" s="40">
        <f t="shared" si="114"/>
        <v>70000</v>
      </c>
      <c r="FA125" s="40">
        <f t="shared" si="114"/>
        <v>70000</v>
      </c>
      <c r="FB125" s="40">
        <f t="shared" si="114"/>
        <v>70000</v>
      </c>
      <c r="FC125" s="40">
        <f t="shared" si="114"/>
        <v>70000</v>
      </c>
      <c r="FD125" s="40">
        <f t="shared" si="114"/>
        <v>70000</v>
      </c>
      <c r="FE125" s="40">
        <f t="shared" si="114"/>
        <v>70000</v>
      </c>
      <c r="FF125" s="40">
        <f t="shared" si="114"/>
        <v>70000</v>
      </c>
      <c r="FG125" s="40">
        <f t="shared" si="114"/>
        <v>70000</v>
      </c>
      <c r="FH125" s="40">
        <f t="shared" si="114"/>
        <v>70000</v>
      </c>
      <c r="FI125" s="40">
        <f t="shared" si="114"/>
        <v>70000</v>
      </c>
      <c r="FJ125" s="40">
        <f t="shared" si="114"/>
        <v>70000</v>
      </c>
      <c r="FK125" s="40">
        <f t="shared" si="114"/>
        <v>70000</v>
      </c>
      <c r="FL125" s="40">
        <f t="shared" si="114"/>
        <v>70000</v>
      </c>
      <c r="FM125" s="40">
        <f t="shared" si="114"/>
        <v>70000</v>
      </c>
      <c r="FN125" s="40">
        <f t="shared" si="114"/>
        <v>70000</v>
      </c>
      <c r="FO125" s="40">
        <f t="shared" si="114"/>
        <v>70000</v>
      </c>
      <c r="FP125" s="40">
        <f t="shared" si="114"/>
        <v>70000</v>
      </c>
      <c r="FQ125" s="40">
        <f t="shared" si="114"/>
        <v>70000</v>
      </c>
      <c r="FR125" s="40">
        <f t="shared" si="114"/>
        <v>70000</v>
      </c>
      <c r="FS125" s="40">
        <f t="shared" si="114"/>
        <v>70000</v>
      </c>
      <c r="FT125" s="40">
        <f t="shared" si="114"/>
        <v>70000</v>
      </c>
      <c r="FU125" s="40">
        <f t="shared" si="114"/>
        <v>70000</v>
      </c>
      <c r="FV125" s="40">
        <f t="shared" si="114"/>
        <v>70000</v>
      </c>
      <c r="FW125" s="40">
        <f t="shared" si="114"/>
        <v>70000</v>
      </c>
      <c r="FX125" s="40">
        <f t="shared" si="114"/>
        <v>70000</v>
      </c>
      <c r="FY125" s="40">
        <f t="shared" si="114"/>
        <v>70000</v>
      </c>
      <c r="FZ125" s="40">
        <f t="shared" si="114"/>
        <v>70000</v>
      </c>
      <c r="GA125" s="40">
        <f t="shared" si="114"/>
        <v>70000</v>
      </c>
      <c r="GB125" s="40">
        <f t="shared" si="114"/>
        <v>70000</v>
      </c>
      <c r="GC125" s="40">
        <f t="shared" si="114"/>
        <v>70000</v>
      </c>
      <c r="GD125" s="40">
        <f t="shared" si="114"/>
        <v>70000</v>
      </c>
      <c r="GE125" s="40">
        <f t="shared" si="114"/>
        <v>70000</v>
      </c>
      <c r="GF125" s="40">
        <f t="shared" si="114"/>
        <v>70000</v>
      </c>
      <c r="GG125" s="40">
        <f t="shared" si="114"/>
        <v>70000</v>
      </c>
      <c r="GH125" s="40">
        <f t="shared" si="114"/>
        <v>70000</v>
      </c>
      <c r="GI125" s="40">
        <f t="shared" si="114"/>
        <v>70000</v>
      </c>
      <c r="GJ125" s="40">
        <f t="shared" si="114"/>
        <v>70000</v>
      </c>
      <c r="GK125" s="40">
        <f t="shared" si="114"/>
        <v>70000</v>
      </c>
      <c r="GL125" s="40">
        <f t="shared" si="114"/>
        <v>70000</v>
      </c>
      <c r="GM125" s="40">
        <f t="shared" si="114"/>
        <v>70000</v>
      </c>
      <c r="GN125" s="40">
        <f t="shared" si="114"/>
        <v>70000</v>
      </c>
      <c r="GO125" s="40">
        <f t="shared" si="114"/>
        <v>70000</v>
      </c>
      <c r="GP125" s="40">
        <f t="shared" si="114"/>
        <v>70000</v>
      </c>
      <c r="GQ125" s="40">
        <f t="shared" si="114"/>
        <v>70000</v>
      </c>
      <c r="GR125" s="40">
        <f t="shared" si="114"/>
        <v>70000</v>
      </c>
      <c r="GS125" s="40">
        <f t="shared" si="114"/>
        <v>70000</v>
      </c>
      <c r="GT125" s="40">
        <f t="shared" si="114"/>
        <v>70000</v>
      </c>
      <c r="GU125" s="40">
        <f t="shared" si="114"/>
        <v>70000</v>
      </c>
      <c r="GV125" s="40">
        <f t="shared" si="114"/>
        <v>70000</v>
      </c>
      <c r="GW125" s="40">
        <f t="shared" si="114"/>
        <v>70000</v>
      </c>
      <c r="GX125" s="40">
        <f t="shared" si="114"/>
        <v>70000</v>
      </c>
      <c r="GY125" s="40">
        <f t="shared" si="114"/>
        <v>70000</v>
      </c>
      <c r="GZ125" s="40">
        <f t="shared" si="114"/>
        <v>70000</v>
      </c>
      <c r="HA125" s="40">
        <f t="shared" si="114"/>
        <v>70000</v>
      </c>
      <c r="HB125" s="40">
        <f t="shared" si="114"/>
        <v>70000</v>
      </c>
      <c r="HC125" s="40">
        <f t="shared" si="114"/>
        <v>70000</v>
      </c>
      <c r="HD125" s="40">
        <f t="shared" si="114"/>
        <v>70000</v>
      </c>
      <c r="HE125" s="40">
        <f t="shared" si="114"/>
        <v>70000</v>
      </c>
      <c r="HF125" s="40">
        <f t="shared" si="115"/>
        <v>70000</v>
      </c>
      <c r="HG125" s="40">
        <f t="shared" si="115"/>
        <v>70000</v>
      </c>
      <c r="HH125" s="40">
        <f t="shared" si="115"/>
        <v>70000</v>
      </c>
      <c r="HI125" s="40">
        <f t="shared" si="115"/>
        <v>70000</v>
      </c>
      <c r="HJ125" s="40">
        <f t="shared" si="115"/>
        <v>70000</v>
      </c>
      <c r="HK125" s="40">
        <f t="shared" si="115"/>
        <v>70000</v>
      </c>
      <c r="HL125" s="40">
        <f t="shared" si="115"/>
        <v>70000</v>
      </c>
      <c r="HM125" s="40">
        <f t="shared" si="115"/>
        <v>70000</v>
      </c>
      <c r="HN125" s="40">
        <f t="shared" si="115"/>
        <v>70000</v>
      </c>
      <c r="HO125" s="40">
        <f t="shared" si="115"/>
        <v>70000</v>
      </c>
      <c r="HP125" s="40">
        <f t="shared" si="115"/>
        <v>70000</v>
      </c>
      <c r="HQ125" s="40">
        <f t="shared" si="115"/>
        <v>70000</v>
      </c>
      <c r="HR125" s="40">
        <f t="shared" si="115"/>
        <v>70000</v>
      </c>
      <c r="HS125" s="40">
        <f t="shared" si="115"/>
        <v>70000</v>
      </c>
      <c r="HT125" s="40">
        <f t="shared" si="115"/>
        <v>70000</v>
      </c>
      <c r="HU125" s="40">
        <f t="shared" si="115"/>
        <v>70000</v>
      </c>
      <c r="HV125" s="40">
        <f t="shared" si="115"/>
        <v>70000</v>
      </c>
      <c r="HW125" s="40">
        <f t="shared" si="115"/>
        <v>70000</v>
      </c>
      <c r="HX125" s="40">
        <f t="shared" si="115"/>
        <v>70000</v>
      </c>
      <c r="HY125" s="40">
        <f t="shared" si="115"/>
        <v>70000</v>
      </c>
      <c r="HZ125" s="40">
        <f t="shared" si="115"/>
        <v>70000</v>
      </c>
      <c r="IA125" s="40">
        <f t="shared" si="115"/>
        <v>70000</v>
      </c>
      <c r="IB125" s="40">
        <f t="shared" si="115"/>
        <v>70000</v>
      </c>
      <c r="IC125" s="40">
        <f t="shared" si="115"/>
        <v>70000</v>
      </c>
      <c r="ID125" s="40">
        <f t="shared" si="115"/>
        <v>70000</v>
      </c>
      <c r="IE125" s="40">
        <f t="shared" si="115"/>
        <v>70000</v>
      </c>
      <c r="IF125" s="40">
        <f t="shared" si="115"/>
        <v>70000</v>
      </c>
      <c r="IG125" s="40">
        <f t="shared" si="115"/>
        <v>70000</v>
      </c>
      <c r="IH125" s="40">
        <f t="shared" si="115"/>
        <v>70000</v>
      </c>
      <c r="II125" s="40">
        <f t="shared" si="115"/>
        <v>70000</v>
      </c>
      <c r="IJ125" s="40">
        <f t="shared" si="115"/>
        <v>70000</v>
      </c>
      <c r="IK125" s="40">
        <f t="shared" si="115"/>
        <v>70000</v>
      </c>
      <c r="IL125" s="40">
        <f t="shared" si="115"/>
        <v>70000</v>
      </c>
      <c r="IM125" s="40">
        <f t="shared" si="115"/>
        <v>70000</v>
      </c>
      <c r="IN125" s="40">
        <f t="shared" si="115"/>
        <v>70000</v>
      </c>
      <c r="IO125" s="40">
        <f t="shared" si="115"/>
        <v>70000</v>
      </c>
      <c r="IP125" s="40">
        <f t="shared" si="115"/>
        <v>70000</v>
      </c>
      <c r="IQ125" s="40">
        <f t="shared" si="115"/>
        <v>70000</v>
      </c>
      <c r="IR125" s="40">
        <f t="shared" si="115"/>
        <v>70000</v>
      </c>
      <c r="IS125" s="40">
        <f t="shared" si="115"/>
        <v>70000</v>
      </c>
      <c r="IT125" s="40">
        <f t="shared" si="115"/>
        <v>70000</v>
      </c>
      <c r="IU125" s="40">
        <f t="shared" si="115"/>
        <v>70000</v>
      </c>
      <c r="IV125" s="40">
        <f t="shared" si="115"/>
        <v>70000</v>
      </c>
      <c r="IW125" s="40">
        <f t="shared" si="115"/>
        <v>70000</v>
      </c>
      <c r="IX125" s="40">
        <f t="shared" si="115"/>
        <v>70000</v>
      </c>
      <c r="IY125" s="40">
        <f t="shared" si="115"/>
        <v>70000</v>
      </c>
      <c r="IZ125" s="40">
        <f t="shared" si="115"/>
        <v>70000</v>
      </c>
      <c r="JA125" s="40">
        <f t="shared" si="115"/>
        <v>70000</v>
      </c>
      <c r="JB125" s="40">
        <f t="shared" si="115"/>
        <v>70000</v>
      </c>
      <c r="JC125" s="40">
        <f t="shared" si="115"/>
        <v>70000</v>
      </c>
      <c r="JD125" s="40">
        <f t="shared" si="115"/>
        <v>70000</v>
      </c>
      <c r="JE125" s="40">
        <f t="shared" si="115"/>
        <v>70000</v>
      </c>
      <c r="JF125" s="40">
        <f t="shared" si="115"/>
        <v>70000</v>
      </c>
      <c r="JG125" s="40">
        <f t="shared" si="115"/>
        <v>70000</v>
      </c>
      <c r="JH125" s="40">
        <f t="shared" si="115"/>
        <v>70000</v>
      </c>
      <c r="JI125" s="40">
        <f t="shared" si="115"/>
        <v>70000</v>
      </c>
      <c r="JJ125" s="40">
        <f t="shared" si="115"/>
        <v>70000</v>
      </c>
      <c r="JK125" s="40">
        <f t="shared" si="115"/>
        <v>70000</v>
      </c>
      <c r="JL125" s="40">
        <f t="shared" si="115"/>
        <v>70000</v>
      </c>
      <c r="JM125" s="40">
        <f t="shared" si="115"/>
        <v>70000</v>
      </c>
      <c r="JN125" s="40">
        <f t="shared" si="115"/>
        <v>70000</v>
      </c>
      <c r="JO125" s="40">
        <f t="shared" si="115"/>
        <v>70000</v>
      </c>
      <c r="JP125" s="40">
        <f t="shared" si="115"/>
        <v>70000</v>
      </c>
      <c r="JQ125" s="40">
        <f t="shared" si="115"/>
        <v>70000</v>
      </c>
      <c r="JR125" s="40">
        <f t="shared" si="107"/>
        <v>70000</v>
      </c>
      <c r="JS125" s="40">
        <f t="shared" si="107"/>
        <v>70000</v>
      </c>
      <c r="JT125" s="40">
        <f t="shared" si="107"/>
        <v>70000</v>
      </c>
      <c r="JU125" s="40">
        <f t="shared" si="107"/>
        <v>70000</v>
      </c>
      <c r="JV125" s="40">
        <f t="shared" si="107"/>
        <v>70000</v>
      </c>
      <c r="JW125" s="40">
        <f t="shared" si="107"/>
        <v>70000</v>
      </c>
      <c r="JX125" s="40">
        <f t="shared" si="107"/>
        <v>70000</v>
      </c>
      <c r="JY125" s="40">
        <f t="shared" si="107"/>
        <v>70000</v>
      </c>
      <c r="JZ125" s="40">
        <f t="shared" si="107"/>
        <v>70000</v>
      </c>
      <c r="KA125" s="40">
        <f t="shared" si="107"/>
        <v>70000</v>
      </c>
      <c r="KB125" s="40">
        <f t="shared" si="107"/>
        <v>70000</v>
      </c>
      <c r="KC125" s="40">
        <f t="shared" si="107"/>
        <v>70000</v>
      </c>
      <c r="KD125" s="40">
        <f t="shared" si="107"/>
        <v>70000</v>
      </c>
      <c r="KE125" s="40">
        <f t="shared" si="107"/>
        <v>70000</v>
      </c>
      <c r="KF125" s="40">
        <f t="shared" si="107"/>
        <v>70000</v>
      </c>
      <c r="KG125" s="40">
        <f t="shared" si="107"/>
        <v>70000</v>
      </c>
      <c r="KH125" s="40">
        <f t="shared" si="107"/>
        <v>70000</v>
      </c>
      <c r="KI125" s="40">
        <f t="shared" si="107"/>
        <v>70000</v>
      </c>
      <c r="KJ125" s="40">
        <f t="shared" si="107"/>
        <v>70000</v>
      </c>
      <c r="KK125" s="40">
        <f t="shared" si="107"/>
        <v>70000</v>
      </c>
      <c r="KL125" s="40">
        <f t="shared" si="107"/>
        <v>70000</v>
      </c>
      <c r="KM125" s="40">
        <f t="shared" si="107"/>
        <v>70000</v>
      </c>
      <c r="KN125" s="40">
        <f t="shared" si="107"/>
        <v>70000</v>
      </c>
      <c r="KO125" s="40">
        <f t="shared" si="107"/>
        <v>70000</v>
      </c>
      <c r="KP125" s="40">
        <f t="shared" si="107"/>
        <v>70000</v>
      </c>
      <c r="KQ125" s="40">
        <f t="shared" si="107"/>
        <v>70000</v>
      </c>
      <c r="KR125" s="40">
        <f t="shared" si="107"/>
        <v>70000</v>
      </c>
      <c r="KS125" s="40">
        <f t="shared" si="107"/>
        <v>70000</v>
      </c>
      <c r="KT125" s="40">
        <f t="shared" si="107"/>
        <v>70000</v>
      </c>
      <c r="KU125" s="40">
        <f t="shared" si="107"/>
        <v>70000</v>
      </c>
      <c r="KV125" s="40">
        <f t="shared" si="107"/>
        <v>70000</v>
      </c>
      <c r="KW125" s="1"/>
      <c r="KX125" s="1"/>
    </row>
    <row r="126" spans="1:310" x14ac:dyDescent="0.25">
      <c r="A126" s="1"/>
      <c r="B126" s="79"/>
      <c r="C126" s="79"/>
      <c r="D126" s="79"/>
      <c r="E126" s="1" t="str">
        <f t="shared" si="102"/>
        <v>HR-менеджеры</v>
      </c>
      <c r="F126" s="1"/>
      <c r="G126" s="1"/>
      <c r="H126" s="11" t="str">
        <f t="shared" si="108"/>
        <v>руб.</v>
      </c>
      <c r="I126" s="1"/>
      <c r="J126" s="1"/>
      <c r="K126" s="1"/>
      <c r="L126" s="1"/>
      <c r="M126" s="5"/>
      <c r="N126" s="52"/>
      <c r="O126" s="19"/>
      <c r="P126" s="1"/>
      <c r="Q126" s="1"/>
      <c r="R126" s="52"/>
      <c r="S126" s="1"/>
      <c r="T126" s="5" t="s">
        <v>0</v>
      </c>
      <c r="U126" s="40">
        <v>65000</v>
      </c>
      <c r="V126" s="40">
        <f t="shared" ref="V126:CG126" si="117">U126</f>
        <v>65000</v>
      </c>
      <c r="W126" s="40">
        <f t="shared" si="117"/>
        <v>65000</v>
      </c>
      <c r="X126" s="40">
        <f t="shared" si="117"/>
        <v>65000</v>
      </c>
      <c r="Y126" s="40">
        <f t="shared" si="117"/>
        <v>65000</v>
      </c>
      <c r="Z126" s="40">
        <f t="shared" si="117"/>
        <v>65000</v>
      </c>
      <c r="AA126" s="40">
        <f t="shared" si="117"/>
        <v>65000</v>
      </c>
      <c r="AB126" s="40">
        <f t="shared" si="117"/>
        <v>65000</v>
      </c>
      <c r="AC126" s="40">
        <f t="shared" si="117"/>
        <v>65000</v>
      </c>
      <c r="AD126" s="40">
        <f t="shared" si="117"/>
        <v>65000</v>
      </c>
      <c r="AE126" s="40">
        <f t="shared" si="117"/>
        <v>65000</v>
      </c>
      <c r="AF126" s="40">
        <f t="shared" si="117"/>
        <v>65000</v>
      </c>
      <c r="AG126" s="40">
        <f t="shared" si="117"/>
        <v>65000</v>
      </c>
      <c r="AH126" s="40">
        <f t="shared" si="117"/>
        <v>65000</v>
      </c>
      <c r="AI126" s="40">
        <f t="shared" si="117"/>
        <v>65000</v>
      </c>
      <c r="AJ126" s="40">
        <f t="shared" si="117"/>
        <v>65000</v>
      </c>
      <c r="AK126" s="40">
        <f t="shared" si="117"/>
        <v>65000</v>
      </c>
      <c r="AL126" s="40">
        <f t="shared" si="117"/>
        <v>65000</v>
      </c>
      <c r="AM126" s="40">
        <f t="shared" si="117"/>
        <v>65000</v>
      </c>
      <c r="AN126" s="40">
        <f t="shared" si="117"/>
        <v>65000</v>
      </c>
      <c r="AO126" s="40">
        <f t="shared" si="117"/>
        <v>65000</v>
      </c>
      <c r="AP126" s="40">
        <f t="shared" si="117"/>
        <v>65000</v>
      </c>
      <c r="AQ126" s="40">
        <f t="shared" si="117"/>
        <v>65000</v>
      </c>
      <c r="AR126" s="40">
        <f t="shared" si="117"/>
        <v>65000</v>
      </c>
      <c r="AS126" s="40">
        <f t="shared" si="117"/>
        <v>65000</v>
      </c>
      <c r="AT126" s="40">
        <f t="shared" si="117"/>
        <v>65000</v>
      </c>
      <c r="AU126" s="40">
        <f t="shared" si="117"/>
        <v>65000</v>
      </c>
      <c r="AV126" s="40">
        <f t="shared" si="117"/>
        <v>65000</v>
      </c>
      <c r="AW126" s="40">
        <f t="shared" si="117"/>
        <v>65000</v>
      </c>
      <c r="AX126" s="40">
        <f t="shared" si="117"/>
        <v>65000</v>
      </c>
      <c r="AY126" s="40">
        <f t="shared" si="117"/>
        <v>65000</v>
      </c>
      <c r="AZ126" s="40">
        <f t="shared" si="117"/>
        <v>65000</v>
      </c>
      <c r="BA126" s="40">
        <f t="shared" si="117"/>
        <v>65000</v>
      </c>
      <c r="BB126" s="40">
        <f t="shared" si="117"/>
        <v>65000</v>
      </c>
      <c r="BC126" s="40">
        <f t="shared" si="117"/>
        <v>65000</v>
      </c>
      <c r="BD126" s="40">
        <f t="shared" si="117"/>
        <v>65000</v>
      </c>
      <c r="BE126" s="40">
        <f t="shared" si="117"/>
        <v>65000</v>
      </c>
      <c r="BF126" s="40">
        <f t="shared" si="117"/>
        <v>65000</v>
      </c>
      <c r="BG126" s="40">
        <f t="shared" si="117"/>
        <v>65000</v>
      </c>
      <c r="BH126" s="40">
        <f t="shared" si="117"/>
        <v>65000</v>
      </c>
      <c r="BI126" s="40">
        <f t="shared" si="117"/>
        <v>65000</v>
      </c>
      <c r="BJ126" s="40">
        <f t="shared" si="117"/>
        <v>65000</v>
      </c>
      <c r="BK126" s="40">
        <f t="shared" si="117"/>
        <v>65000</v>
      </c>
      <c r="BL126" s="40">
        <f t="shared" si="117"/>
        <v>65000</v>
      </c>
      <c r="BM126" s="40">
        <f t="shared" si="117"/>
        <v>65000</v>
      </c>
      <c r="BN126" s="40">
        <f t="shared" si="117"/>
        <v>65000</v>
      </c>
      <c r="BO126" s="40">
        <f t="shared" si="117"/>
        <v>65000</v>
      </c>
      <c r="BP126" s="40">
        <f t="shared" si="117"/>
        <v>65000</v>
      </c>
      <c r="BQ126" s="40">
        <f t="shared" si="117"/>
        <v>65000</v>
      </c>
      <c r="BR126" s="40">
        <f t="shared" si="117"/>
        <v>65000</v>
      </c>
      <c r="BS126" s="40">
        <f t="shared" si="117"/>
        <v>65000</v>
      </c>
      <c r="BT126" s="40">
        <f t="shared" si="117"/>
        <v>65000</v>
      </c>
      <c r="BU126" s="40">
        <f t="shared" si="117"/>
        <v>65000</v>
      </c>
      <c r="BV126" s="40">
        <f t="shared" si="117"/>
        <v>65000</v>
      </c>
      <c r="BW126" s="40">
        <f t="shared" si="117"/>
        <v>65000</v>
      </c>
      <c r="BX126" s="40">
        <f t="shared" si="117"/>
        <v>65000</v>
      </c>
      <c r="BY126" s="40">
        <f t="shared" si="117"/>
        <v>65000</v>
      </c>
      <c r="BZ126" s="40">
        <f t="shared" si="117"/>
        <v>65000</v>
      </c>
      <c r="CA126" s="40">
        <f t="shared" si="117"/>
        <v>65000</v>
      </c>
      <c r="CB126" s="40">
        <f t="shared" si="117"/>
        <v>65000</v>
      </c>
      <c r="CC126" s="40">
        <f t="shared" si="117"/>
        <v>65000</v>
      </c>
      <c r="CD126" s="40">
        <f t="shared" si="117"/>
        <v>65000</v>
      </c>
      <c r="CE126" s="40">
        <f t="shared" si="117"/>
        <v>65000</v>
      </c>
      <c r="CF126" s="40">
        <f t="shared" si="117"/>
        <v>65000</v>
      </c>
      <c r="CG126" s="40">
        <f t="shared" si="117"/>
        <v>65000</v>
      </c>
      <c r="CH126" s="40">
        <f t="shared" si="113"/>
        <v>65000</v>
      </c>
      <c r="CI126" s="40">
        <f t="shared" si="113"/>
        <v>65000</v>
      </c>
      <c r="CJ126" s="40">
        <f t="shared" si="113"/>
        <v>65000</v>
      </c>
      <c r="CK126" s="40">
        <f t="shared" si="113"/>
        <v>65000</v>
      </c>
      <c r="CL126" s="40">
        <f t="shared" si="113"/>
        <v>65000</v>
      </c>
      <c r="CM126" s="40">
        <f t="shared" si="113"/>
        <v>65000</v>
      </c>
      <c r="CN126" s="40">
        <f t="shared" si="113"/>
        <v>65000</v>
      </c>
      <c r="CO126" s="40">
        <f t="shared" si="113"/>
        <v>65000</v>
      </c>
      <c r="CP126" s="40">
        <f t="shared" si="113"/>
        <v>65000</v>
      </c>
      <c r="CQ126" s="40">
        <f t="shared" si="113"/>
        <v>65000</v>
      </c>
      <c r="CR126" s="40">
        <f t="shared" si="113"/>
        <v>65000</v>
      </c>
      <c r="CS126" s="40">
        <f t="shared" si="113"/>
        <v>65000</v>
      </c>
      <c r="CT126" s="40">
        <f t="shared" si="113"/>
        <v>65000</v>
      </c>
      <c r="CU126" s="40">
        <f t="shared" si="113"/>
        <v>65000</v>
      </c>
      <c r="CV126" s="40">
        <f t="shared" si="113"/>
        <v>65000</v>
      </c>
      <c r="CW126" s="40">
        <f t="shared" si="113"/>
        <v>65000</v>
      </c>
      <c r="CX126" s="40">
        <f t="shared" si="113"/>
        <v>65000</v>
      </c>
      <c r="CY126" s="40">
        <f t="shared" si="113"/>
        <v>65000</v>
      </c>
      <c r="CZ126" s="40">
        <f t="shared" si="113"/>
        <v>65000</v>
      </c>
      <c r="DA126" s="40">
        <f t="shared" si="113"/>
        <v>65000</v>
      </c>
      <c r="DB126" s="40">
        <f t="shared" si="113"/>
        <v>65000</v>
      </c>
      <c r="DC126" s="40">
        <f t="shared" si="113"/>
        <v>65000</v>
      </c>
      <c r="DD126" s="40">
        <f t="shared" si="113"/>
        <v>65000</v>
      </c>
      <c r="DE126" s="40">
        <f t="shared" si="113"/>
        <v>65000</v>
      </c>
      <c r="DF126" s="40">
        <f t="shared" si="113"/>
        <v>65000</v>
      </c>
      <c r="DG126" s="40">
        <f t="shared" si="113"/>
        <v>65000</v>
      </c>
      <c r="DH126" s="40">
        <f t="shared" si="113"/>
        <v>65000</v>
      </c>
      <c r="DI126" s="40">
        <f t="shared" si="113"/>
        <v>65000</v>
      </c>
      <c r="DJ126" s="40">
        <f t="shared" si="113"/>
        <v>65000</v>
      </c>
      <c r="DK126" s="40">
        <f t="shared" si="113"/>
        <v>65000</v>
      </c>
      <c r="DL126" s="40">
        <f t="shared" si="113"/>
        <v>65000</v>
      </c>
      <c r="DM126" s="40">
        <f t="shared" si="113"/>
        <v>65000</v>
      </c>
      <c r="DN126" s="40">
        <f t="shared" si="113"/>
        <v>65000</v>
      </c>
      <c r="DO126" s="40">
        <f t="shared" si="113"/>
        <v>65000</v>
      </c>
      <c r="DP126" s="40">
        <f t="shared" si="113"/>
        <v>65000</v>
      </c>
      <c r="DQ126" s="40">
        <f t="shared" si="113"/>
        <v>65000</v>
      </c>
      <c r="DR126" s="40">
        <f t="shared" si="113"/>
        <v>65000</v>
      </c>
      <c r="DS126" s="40">
        <f t="shared" si="113"/>
        <v>65000</v>
      </c>
      <c r="DT126" s="40">
        <f t="shared" si="113"/>
        <v>65000</v>
      </c>
      <c r="DU126" s="40">
        <f t="shared" si="113"/>
        <v>65000</v>
      </c>
      <c r="DV126" s="40">
        <f t="shared" si="113"/>
        <v>65000</v>
      </c>
      <c r="DW126" s="40">
        <f t="shared" si="113"/>
        <v>65000</v>
      </c>
      <c r="DX126" s="40">
        <f t="shared" si="113"/>
        <v>65000</v>
      </c>
      <c r="DY126" s="40">
        <f t="shared" si="113"/>
        <v>65000</v>
      </c>
      <c r="DZ126" s="40">
        <f t="shared" si="113"/>
        <v>65000</v>
      </c>
      <c r="EA126" s="40">
        <f t="shared" si="113"/>
        <v>65000</v>
      </c>
      <c r="EB126" s="40">
        <f t="shared" si="113"/>
        <v>65000</v>
      </c>
      <c r="EC126" s="40">
        <f t="shared" si="113"/>
        <v>65000</v>
      </c>
      <c r="ED126" s="40">
        <f t="shared" si="113"/>
        <v>65000</v>
      </c>
      <c r="EE126" s="40">
        <f t="shared" si="113"/>
        <v>65000</v>
      </c>
      <c r="EF126" s="40">
        <f t="shared" si="113"/>
        <v>65000</v>
      </c>
      <c r="EG126" s="40">
        <f t="shared" si="113"/>
        <v>65000</v>
      </c>
      <c r="EH126" s="40">
        <f t="shared" si="113"/>
        <v>65000</v>
      </c>
      <c r="EI126" s="40">
        <f t="shared" si="113"/>
        <v>65000</v>
      </c>
      <c r="EJ126" s="40">
        <f t="shared" si="113"/>
        <v>65000</v>
      </c>
      <c r="EK126" s="40">
        <f t="shared" si="113"/>
        <v>65000</v>
      </c>
      <c r="EL126" s="40">
        <f t="shared" si="113"/>
        <v>65000</v>
      </c>
      <c r="EM126" s="40">
        <f t="shared" si="113"/>
        <v>65000</v>
      </c>
      <c r="EN126" s="40">
        <f t="shared" si="113"/>
        <v>65000</v>
      </c>
      <c r="EO126" s="40">
        <f t="shared" si="113"/>
        <v>65000</v>
      </c>
      <c r="EP126" s="40">
        <f t="shared" si="113"/>
        <v>65000</v>
      </c>
      <c r="EQ126" s="40">
        <f t="shared" si="113"/>
        <v>65000</v>
      </c>
      <c r="ER126" s="40">
        <f t="shared" si="113"/>
        <v>65000</v>
      </c>
      <c r="ES126" s="40">
        <f t="shared" si="113"/>
        <v>65000</v>
      </c>
      <c r="ET126" s="40">
        <f t="shared" si="114"/>
        <v>65000</v>
      </c>
      <c r="EU126" s="40">
        <f t="shared" si="114"/>
        <v>65000</v>
      </c>
      <c r="EV126" s="40">
        <f t="shared" si="114"/>
        <v>65000</v>
      </c>
      <c r="EW126" s="40">
        <f t="shared" si="114"/>
        <v>65000</v>
      </c>
      <c r="EX126" s="40">
        <f t="shared" si="114"/>
        <v>65000</v>
      </c>
      <c r="EY126" s="40">
        <f t="shared" si="114"/>
        <v>65000</v>
      </c>
      <c r="EZ126" s="40">
        <f t="shared" si="114"/>
        <v>65000</v>
      </c>
      <c r="FA126" s="40">
        <f t="shared" si="114"/>
        <v>65000</v>
      </c>
      <c r="FB126" s="40">
        <f t="shared" si="114"/>
        <v>65000</v>
      </c>
      <c r="FC126" s="40">
        <f t="shared" si="114"/>
        <v>65000</v>
      </c>
      <c r="FD126" s="40">
        <f t="shared" si="114"/>
        <v>65000</v>
      </c>
      <c r="FE126" s="40">
        <f t="shared" si="114"/>
        <v>65000</v>
      </c>
      <c r="FF126" s="40">
        <f t="shared" si="114"/>
        <v>65000</v>
      </c>
      <c r="FG126" s="40">
        <f t="shared" si="114"/>
        <v>65000</v>
      </c>
      <c r="FH126" s="40">
        <f t="shared" si="114"/>
        <v>65000</v>
      </c>
      <c r="FI126" s="40">
        <f t="shared" si="114"/>
        <v>65000</v>
      </c>
      <c r="FJ126" s="40">
        <f t="shared" si="114"/>
        <v>65000</v>
      </c>
      <c r="FK126" s="40">
        <f t="shared" si="114"/>
        <v>65000</v>
      </c>
      <c r="FL126" s="40">
        <f t="shared" si="114"/>
        <v>65000</v>
      </c>
      <c r="FM126" s="40">
        <f t="shared" si="114"/>
        <v>65000</v>
      </c>
      <c r="FN126" s="40">
        <f t="shared" si="114"/>
        <v>65000</v>
      </c>
      <c r="FO126" s="40">
        <f t="shared" si="114"/>
        <v>65000</v>
      </c>
      <c r="FP126" s="40">
        <f t="shared" si="114"/>
        <v>65000</v>
      </c>
      <c r="FQ126" s="40">
        <f t="shared" si="114"/>
        <v>65000</v>
      </c>
      <c r="FR126" s="40">
        <f t="shared" si="114"/>
        <v>65000</v>
      </c>
      <c r="FS126" s="40">
        <f t="shared" si="114"/>
        <v>65000</v>
      </c>
      <c r="FT126" s="40">
        <f t="shared" si="114"/>
        <v>65000</v>
      </c>
      <c r="FU126" s="40">
        <f t="shared" si="114"/>
        <v>65000</v>
      </c>
      <c r="FV126" s="40">
        <f t="shared" si="114"/>
        <v>65000</v>
      </c>
      <c r="FW126" s="40">
        <f t="shared" si="114"/>
        <v>65000</v>
      </c>
      <c r="FX126" s="40">
        <f t="shared" si="114"/>
        <v>65000</v>
      </c>
      <c r="FY126" s="40">
        <f t="shared" si="114"/>
        <v>65000</v>
      </c>
      <c r="FZ126" s="40">
        <f t="shared" si="114"/>
        <v>65000</v>
      </c>
      <c r="GA126" s="40">
        <f t="shared" si="114"/>
        <v>65000</v>
      </c>
      <c r="GB126" s="40">
        <f t="shared" si="114"/>
        <v>65000</v>
      </c>
      <c r="GC126" s="40">
        <f t="shared" si="114"/>
        <v>65000</v>
      </c>
      <c r="GD126" s="40">
        <f t="shared" si="114"/>
        <v>65000</v>
      </c>
      <c r="GE126" s="40">
        <f t="shared" si="114"/>
        <v>65000</v>
      </c>
      <c r="GF126" s="40">
        <f t="shared" si="114"/>
        <v>65000</v>
      </c>
      <c r="GG126" s="40">
        <f t="shared" si="114"/>
        <v>65000</v>
      </c>
      <c r="GH126" s="40">
        <f t="shared" si="114"/>
        <v>65000</v>
      </c>
      <c r="GI126" s="40">
        <f t="shared" si="114"/>
        <v>65000</v>
      </c>
      <c r="GJ126" s="40">
        <f t="shared" si="114"/>
        <v>65000</v>
      </c>
      <c r="GK126" s="40">
        <f t="shared" si="114"/>
        <v>65000</v>
      </c>
      <c r="GL126" s="40">
        <f t="shared" si="114"/>
        <v>65000</v>
      </c>
      <c r="GM126" s="40">
        <f t="shared" si="114"/>
        <v>65000</v>
      </c>
      <c r="GN126" s="40">
        <f t="shared" si="114"/>
        <v>65000</v>
      </c>
      <c r="GO126" s="40">
        <f t="shared" si="114"/>
        <v>65000</v>
      </c>
      <c r="GP126" s="40">
        <f t="shared" si="114"/>
        <v>65000</v>
      </c>
      <c r="GQ126" s="40">
        <f t="shared" si="114"/>
        <v>65000</v>
      </c>
      <c r="GR126" s="40">
        <f t="shared" si="114"/>
        <v>65000</v>
      </c>
      <c r="GS126" s="40">
        <f t="shared" si="114"/>
        <v>65000</v>
      </c>
      <c r="GT126" s="40">
        <f t="shared" si="114"/>
        <v>65000</v>
      </c>
      <c r="GU126" s="40">
        <f t="shared" si="114"/>
        <v>65000</v>
      </c>
      <c r="GV126" s="40">
        <f t="shared" si="114"/>
        <v>65000</v>
      </c>
      <c r="GW126" s="40">
        <f t="shared" si="114"/>
        <v>65000</v>
      </c>
      <c r="GX126" s="40">
        <f t="shared" si="114"/>
        <v>65000</v>
      </c>
      <c r="GY126" s="40">
        <f t="shared" si="114"/>
        <v>65000</v>
      </c>
      <c r="GZ126" s="40">
        <f t="shared" si="114"/>
        <v>65000</v>
      </c>
      <c r="HA126" s="40">
        <f t="shared" si="114"/>
        <v>65000</v>
      </c>
      <c r="HB126" s="40">
        <f t="shared" si="114"/>
        <v>65000</v>
      </c>
      <c r="HC126" s="40">
        <f t="shared" si="114"/>
        <v>65000</v>
      </c>
      <c r="HD126" s="40">
        <f t="shared" si="114"/>
        <v>65000</v>
      </c>
      <c r="HE126" s="40">
        <f t="shared" si="114"/>
        <v>65000</v>
      </c>
      <c r="HF126" s="40">
        <f t="shared" si="115"/>
        <v>65000</v>
      </c>
      <c r="HG126" s="40">
        <f t="shared" si="115"/>
        <v>65000</v>
      </c>
      <c r="HH126" s="40">
        <f t="shared" si="115"/>
        <v>65000</v>
      </c>
      <c r="HI126" s="40">
        <f t="shared" si="115"/>
        <v>65000</v>
      </c>
      <c r="HJ126" s="40">
        <f t="shared" si="115"/>
        <v>65000</v>
      </c>
      <c r="HK126" s="40">
        <f t="shared" si="115"/>
        <v>65000</v>
      </c>
      <c r="HL126" s="40">
        <f t="shared" si="115"/>
        <v>65000</v>
      </c>
      <c r="HM126" s="40">
        <f t="shared" si="115"/>
        <v>65000</v>
      </c>
      <c r="HN126" s="40">
        <f t="shared" si="115"/>
        <v>65000</v>
      </c>
      <c r="HO126" s="40">
        <f t="shared" si="115"/>
        <v>65000</v>
      </c>
      <c r="HP126" s="40">
        <f t="shared" si="115"/>
        <v>65000</v>
      </c>
      <c r="HQ126" s="40">
        <f t="shared" si="115"/>
        <v>65000</v>
      </c>
      <c r="HR126" s="40">
        <f t="shared" si="115"/>
        <v>65000</v>
      </c>
      <c r="HS126" s="40">
        <f t="shared" si="115"/>
        <v>65000</v>
      </c>
      <c r="HT126" s="40">
        <f t="shared" si="115"/>
        <v>65000</v>
      </c>
      <c r="HU126" s="40">
        <f t="shared" si="115"/>
        <v>65000</v>
      </c>
      <c r="HV126" s="40">
        <f t="shared" si="115"/>
        <v>65000</v>
      </c>
      <c r="HW126" s="40">
        <f t="shared" si="115"/>
        <v>65000</v>
      </c>
      <c r="HX126" s="40">
        <f t="shared" si="115"/>
        <v>65000</v>
      </c>
      <c r="HY126" s="40">
        <f t="shared" si="115"/>
        <v>65000</v>
      </c>
      <c r="HZ126" s="40">
        <f t="shared" si="115"/>
        <v>65000</v>
      </c>
      <c r="IA126" s="40">
        <f t="shared" si="115"/>
        <v>65000</v>
      </c>
      <c r="IB126" s="40">
        <f t="shared" si="115"/>
        <v>65000</v>
      </c>
      <c r="IC126" s="40">
        <f t="shared" si="115"/>
        <v>65000</v>
      </c>
      <c r="ID126" s="40">
        <f t="shared" si="115"/>
        <v>65000</v>
      </c>
      <c r="IE126" s="40">
        <f t="shared" si="115"/>
        <v>65000</v>
      </c>
      <c r="IF126" s="40">
        <f t="shared" si="115"/>
        <v>65000</v>
      </c>
      <c r="IG126" s="40">
        <f t="shared" si="115"/>
        <v>65000</v>
      </c>
      <c r="IH126" s="40">
        <f t="shared" si="115"/>
        <v>65000</v>
      </c>
      <c r="II126" s="40">
        <f t="shared" si="115"/>
        <v>65000</v>
      </c>
      <c r="IJ126" s="40">
        <f t="shared" si="115"/>
        <v>65000</v>
      </c>
      <c r="IK126" s="40">
        <f t="shared" si="115"/>
        <v>65000</v>
      </c>
      <c r="IL126" s="40">
        <f t="shared" si="115"/>
        <v>65000</v>
      </c>
      <c r="IM126" s="40">
        <f t="shared" si="115"/>
        <v>65000</v>
      </c>
      <c r="IN126" s="40">
        <f t="shared" si="115"/>
        <v>65000</v>
      </c>
      <c r="IO126" s="40">
        <f t="shared" si="115"/>
        <v>65000</v>
      </c>
      <c r="IP126" s="40">
        <f t="shared" si="115"/>
        <v>65000</v>
      </c>
      <c r="IQ126" s="40">
        <f t="shared" si="115"/>
        <v>65000</v>
      </c>
      <c r="IR126" s="40">
        <f t="shared" si="115"/>
        <v>65000</v>
      </c>
      <c r="IS126" s="40">
        <f t="shared" si="115"/>
        <v>65000</v>
      </c>
      <c r="IT126" s="40">
        <f t="shared" si="115"/>
        <v>65000</v>
      </c>
      <c r="IU126" s="40">
        <f t="shared" si="115"/>
        <v>65000</v>
      </c>
      <c r="IV126" s="40">
        <f t="shared" si="115"/>
        <v>65000</v>
      </c>
      <c r="IW126" s="40">
        <f t="shared" si="115"/>
        <v>65000</v>
      </c>
      <c r="IX126" s="40">
        <f t="shared" si="115"/>
        <v>65000</v>
      </c>
      <c r="IY126" s="40">
        <f t="shared" si="115"/>
        <v>65000</v>
      </c>
      <c r="IZ126" s="40">
        <f t="shared" si="115"/>
        <v>65000</v>
      </c>
      <c r="JA126" s="40">
        <f t="shared" si="115"/>
        <v>65000</v>
      </c>
      <c r="JB126" s="40">
        <f t="shared" si="115"/>
        <v>65000</v>
      </c>
      <c r="JC126" s="40">
        <f t="shared" si="115"/>
        <v>65000</v>
      </c>
      <c r="JD126" s="40">
        <f t="shared" si="115"/>
        <v>65000</v>
      </c>
      <c r="JE126" s="40">
        <f t="shared" si="115"/>
        <v>65000</v>
      </c>
      <c r="JF126" s="40">
        <f t="shared" si="115"/>
        <v>65000</v>
      </c>
      <c r="JG126" s="40">
        <f t="shared" si="115"/>
        <v>65000</v>
      </c>
      <c r="JH126" s="40">
        <f t="shared" si="115"/>
        <v>65000</v>
      </c>
      <c r="JI126" s="40">
        <f t="shared" si="115"/>
        <v>65000</v>
      </c>
      <c r="JJ126" s="40">
        <f t="shared" si="115"/>
        <v>65000</v>
      </c>
      <c r="JK126" s="40">
        <f t="shared" si="115"/>
        <v>65000</v>
      </c>
      <c r="JL126" s="40">
        <f t="shared" si="115"/>
        <v>65000</v>
      </c>
      <c r="JM126" s="40">
        <f t="shared" si="115"/>
        <v>65000</v>
      </c>
      <c r="JN126" s="40">
        <f t="shared" si="115"/>
        <v>65000</v>
      </c>
      <c r="JO126" s="40">
        <f t="shared" si="115"/>
        <v>65000</v>
      </c>
      <c r="JP126" s="40">
        <f t="shared" si="115"/>
        <v>65000</v>
      </c>
      <c r="JQ126" s="40">
        <f t="shared" si="115"/>
        <v>65000</v>
      </c>
      <c r="JR126" s="40">
        <f t="shared" si="107"/>
        <v>65000</v>
      </c>
      <c r="JS126" s="40">
        <f t="shared" si="107"/>
        <v>65000</v>
      </c>
      <c r="JT126" s="40">
        <f t="shared" si="107"/>
        <v>65000</v>
      </c>
      <c r="JU126" s="40">
        <f t="shared" si="107"/>
        <v>65000</v>
      </c>
      <c r="JV126" s="40">
        <f t="shared" si="107"/>
        <v>65000</v>
      </c>
      <c r="JW126" s="40">
        <f t="shared" si="107"/>
        <v>65000</v>
      </c>
      <c r="JX126" s="40">
        <f t="shared" si="107"/>
        <v>65000</v>
      </c>
      <c r="JY126" s="40">
        <f t="shared" si="107"/>
        <v>65000</v>
      </c>
      <c r="JZ126" s="40">
        <f t="shared" si="107"/>
        <v>65000</v>
      </c>
      <c r="KA126" s="40">
        <f t="shared" si="107"/>
        <v>65000</v>
      </c>
      <c r="KB126" s="40">
        <f t="shared" si="107"/>
        <v>65000</v>
      </c>
      <c r="KC126" s="40">
        <f t="shared" si="107"/>
        <v>65000</v>
      </c>
      <c r="KD126" s="40">
        <f t="shared" si="107"/>
        <v>65000</v>
      </c>
      <c r="KE126" s="40">
        <f t="shared" si="107"/>
        <v>65000</v>
      </c>
      <c r="KF126" s="40">
        <f t="shared" si="107"/>
        <v>65000</v>
      </c>
      <c r="KG126" s="40">
        <f t="shared" si="107"/>
        <v>65000</v>
      </c>
      <c r="KH126" s="40">
        <f t="shared" si="107"/>
        <v>65000</v>
      </c>
      <c r="KI126" s="40">
        <f t="shared" si="107"/>
        <v>65000</v>
      </c>
      <c r="KJ126" s="40">
        <f t="shared" si="107"/>
        <v>65000</v>
      </c>
      <c r="KK126" s="40">
        <f t="shared" si="107"/>
        <v>65000</v>
      </c>
      <c r="KL126" s="40">
        <f t="shared" si="107"/>
        <v>65000</v>
      </c>
      <c r="KM126" s="40">
        <f t="shared" si="107"/>
        <v>65000</v>
      </c>
      <c r="KN126" s="40">
        <f t="shared" si="107"/>
        <v>65000</v>
      </c>
      <c r="KO126" s="40">
        <f t="shared" si="107"/>
        <v>65000</v>
      </c>
      <c r="KP126" s="40">
        <f t="shared" si="107"/>
        <v>65000</v>
      </c>
      <c r="KQ126" s="40">
        <f t="shared" si="107"/>
        <v>65000</v>
      </c>
      <c r="KR126" s="40">
        <f t="shared" si="107"/>
        <v>65000</v>
      </c>
      <c r="KS126" s="40">
        <f t="shared" si="107"/>
        <v>65000</v>
      </c>
      <c r="KT126" s="40">
        <f t="shared" si="107"/>
        <v>65000</v>
      </c>
      <c r="KU126" s="40">
        <f t="shared" si="107"/>
        <v>65000</v>
      </c>
      <c r="KV126" s="40">
        <f t="shared" si="107"/>
        <v>65000</v>
      </c>
      <c r="KW126" s="1"/>
      <c r="KX126" s="1"/>
    </row>
    <row r="127" spans="1:310" s="4" customFormat="1" x14ac:dyDescent="0.25">
      <c r="A127" s="3"/>
      <c r="B127" s="85"/>
      <c r="C127" s="85"/>
      <c r="D127" s="85"/>
      <c r="E127" s="3" t="str">
        <f t="shared" si="102"/>
        <v>мотивация персонала</v>
      </c>
      <c r="F127" s="3"/>
      <c r="G127" s="3"/>
      <c r="H127" s="11" t="str">
        <f t="shared" si="108"/>
        <v>руб.</v>
      </c>
      <c r="I127" s="3"/>
      <c r="J127" s="3"/>
      <c r="K127" s="3" t="str">
        <f>kpi!E77</f>
        <v>% мотивации от дохода</v>
      </c>
      <c r="L127" s="3"/>
      <c r="M127" s="5"/>
      <c r="N127" s="239">
        <f>условия!$V$122</f>
        <v>0.03</v>
      </c>
      <c r="O127" s="19"/>
      <c r="P127" s="3"/>
      <c r="Q127" s="3"/>
      <c r="R127" s="69"/>
      <c r="S127" s="3"/>
      <c r="T127" s="5" t="s">
        <v>0</v>
      </c>
      <c r="U127" s="41">
        <f t="shared" ref="U127:CF127" si="118">IF(U$7="",0,U53*$N$127)</f>
        <v>32722.981109999993</v>
      </c>
      <c r="V127" s="41">
        <f t="shared" si="118"/>
        <v>37993.446862499994</v>
      </c>
      <c r="W127" s="41">
        <f t="shared" si="118"/>
        <v>43669.333057499985</v>
      </c>
      <c r="X127" s="41">
        <f t="shared" si="118"/>
        <v>49750.639694999991</v>
      </c>
      <c r="Y127" s="41">
        <f t="shared" si="118"/>
        <v>55833.628574999981</v>
      </c>
      <c r="Z127" s="41">
        <f t="shared" si="118"/>
        <v>62288.39304749998</v>
      </c>
      <c r="AA127" s="41">
        <f t="shared" si="118"/>
        <v>67399.045762499984</v>
      </c>
      <c r="AB127" s="41">
        <f t="shared" si="118"/>
        <v>72738.483457499984</v>
      </c>
      <c r="AC127" s="41">
        <f t="shared" si="118"/>
        <v>78306.706132499981</v>
      </c>
      <c r="AD127" s="41">
        <f t="shared" si="118"/>
        <v>84103.71378749999</v>
      </c>
      <c r="AE127" s="41">
        <f t="shared" si="118"/>
        <v>90129.506422499981</v>
      </c>
      <c r="AF127" s="41">
        <f t="shared" si="118"/>
        <v>96384.084037499983</v>
      </c>
      <c r="AG127" s="41">
        <f t="shared" si="118"/>
        <v>102867.44663249998</v>
      </c>
      <c r="AH127" s="41">
        <f t="shared" si="118"/>
        <v>109579.59420749998</v>
      </c>
      <c r="AI127" s="41">
        <f t="shared" si="118"/>
        <v>116520.52676249998</v>
      </c>
      <c r="AJ127" s="41">
        <f t="shared" si="118"/>
        <v>123690.24429749997</v>
      </c>
      <c r="AK127" s="41">
        <f t="shared" si="118"/>
        <v>131088.74681249997</v>
      </c>
      <c r="AL127" s="41">
        <f t="shared" si="118"/>
        <v>138716.03430749997</v>
      </c>
      <c r="AM127" s="41">
        <f t="shared" si="118"/>
        <v>146572.10678249996</v>
      </c>
      <c r="AN127" s="41">
        <f t="shared" si="118"/>
        <v>154656.96423749998</v>
      </c>
      <c r="AO127" s="41">
        <f t="shared" si="118"/>
        <v>162970.60667249997</v>
      </c>
      <c r="AP127" s="41">
        <f t="shared" si="118"/>
        <v>171513.03408749995</v>
      </c>
      <c r="AQ127" s="41">
        <f t="shared" si="118"/>
        <v>180284.24648249996</v>
      </c>
      <c r="AR127" s="41">
        <f t="shared" si="118"/>
        <v>189284.24385749997</v>
      </c>
      <c r="AS127" s="41">
        <f t="shared" si="118"/>
        <v>165128.92379999996</v>
      </c>
      <c r="AT127" s="41">
        <f t="shared" si="118"/>
        <v>0</v>
      </c>
      <c r="AU127" s="41">
        <f t="shared" si="118"/>
        <v>0</v>
      </c>
      <c r="AV127" s="41">
        <f t="shared" si="118"/>
        <v>0</v>
      </c>
      <c r="AW127" s="41">
        <f t="shared" si="118"/>
        <v>0</v>
      </c>
      <c r="AX127" s="41">
        <f t="shared" si="118"/>
        <v>0</v>
      </c>
      <c r="AY127" s="41">
        <f t="shared" si="118"/>
        <v>0</v>
      </c>
      <c r="AZ127" s="41">
        <f t="shared" si="118"/>
        <v>0</v>
      </c>
      <c r="BA127" s="41">
        <f t="shared" si="118"/>
        <v>0</v>
      </c>
      <c r="BB127" s="41">
        <f t="shared" si="118"/>
        <v>0</v>
      </c>
      <c r="BC127" s="41">
        <f t="shared" si="118"/>
        <v>0</v>
      </c>
      <c r="BD127" s="41">
        <f t="shared" si="118"/>
        <v>0</v>
      </c>
      <c r="BE127" s="41">
        <f t="shared" si="118"/>
        <v>0</v>
      </c>
      <c r="BF127" s="41">
        <f t="shared" si="118"/>
        <v>0</v>
      </c>
      <c r="BG127" s="41">
        <f t="shared" si="118"/>
        <v>0</v>
      </c>
      <c r="BH127" s="41">
        <f t="shared" si="118"/>
        <v>0</v>
      </c>
      <c r="BI127" s="41">
        <f t="shared" si="118"/>
        <v>0</v>
      </c>
      <c r="BJ127" s="41">
        <f t="shared" si="118"/>
        <v>0</v>
      </c>
      <c r="BK127" s="41">
        <f t="shared" si="118"/>
        <v>0</v>
      </c>
      <c r="BL127" s="41">
        <f t="shared" si="118"/>
        <v>0</v>
      </c>
      <c r="BM127" s="41">
        <f t="shared" si="118"/>
        <v>0</v>
      </c>
      <c r="BN127" s="41">
        <f t="shared" si="118"/>
        <v>0</v>
      </c>
      <c r="BO127" s="41">
        <f t="shared" si="118"/>
        <v>0</v>
      </c>
      <c r="BP127" s="41">
        <f t="shared" si="118"/>
        <v>0</v>
      </c>
      <c r="BQ127" s="41">
        <f t="shared" si="118"/>
        <v>0</v>
      </c>
      <c r="BR127" s="41">
        <f t="shared" si="118"/>
        <v>0</v>
      </c>
      <c r="BS127" s="41">
        <f t="shared" si="118"/>
        <v>0</v>
      </c>
      <c r="BT127" s="41">
        <f t="shared" si="118"/>
        <v>0</v>
      </c>
      <c r="BU127" s="41">
        <f t="shared" si="118"/>
        <v>0</v>
      </c>
      <c r="BV127" s="41">
        <f t="shared" si="118"/>
        <v>0</v>
      </c>
      <c r="BW127" s="41">
        <f t="shared" si="118"/>
        <v>0</v>
      </c>
      <c r="BX127" s="41">
        <f t="shared" si="118"/>
        <v>0</v>
      </c>
      <c r="BY127" s="41">
        <f t="shared" si="118"/>
        <v>0</v>
      </c>
      <c r="BZ127" s="41">
        <f t="shared" si="118"/>
        <v>0</v>
      </c>
      <c r="CA127" s="41">
        <f t="shared" si="118"/>
        <v>0</v>
      </c>
      <c r="CB127" s="41">
        <f t="shared" si="118"/>
        <v>0</v>
      </c>
      <c r="CC127" s="41">
        <f t="shared" si="118"/>
        <v>0</v>
      </c>
      <c r="CD127" s="41">
        <f t="shared" si="118"/>
        <v>0</v>
      </c>
      <c r="CE127" s="41">
        <f t="shared" si="118"/>
        <v>0</v>
      </c>
      <c r="CF127" s="41">
        <f t="shared" si="118"/>
        <v>0</v>
      </c>
      <c r="CG127" s="41">
        <f t="shared" ref="CG127:ER127" si="119">IF(CG$7="",0,CG53*$N$127)</f>
        <v>0</v>
      </c>
      <c r="CH127" s="41">
        <f t="shared" si="119"/>
        <v>0</v>
      </c>
      <c r="CI127" s="41">
        <f t="shared" si="119"/>
        <v>0</v>
      </c>
      <c r="CJ127" s="41">
        <f t="shared" si="119"/>
        <v>0</v>
      </c>
      <c r="CK127" s="41">
        <f t="shared" si="119"/>
        <v>0</v>
      </c>
      <c r="CL127" s="41">
        <f t="shared" si="119"/>
        <v>0</v>
      </c>
      <c r="CM127" s="41">
        <f t="shared" si="119"/>
        <v>0</v>
      </c>
      <c r="CN127" s="41">
        <f t="shared" si="119"/>
        <v>0</v>
      </c>
      <c r="CO127" s="41">
        <f t="shared" si="119"/>
        <v>0</v>
      </c>
      <c r="CP127" s="41">
        <f t="shared" si="119"/>
        <v>0</v>
      </c>
      <c r="CQ127" s="41">
        <f t="shared" si="119"/>
        <v>0</v>
      </c>
      <c r="CR127" s="41">
        <f t="shared" si="119"/>
        <v>0</v>
      </c>
      <c r="CS127" s="41">
        <f t="shared" si="119"/>
        <v>0</v>
      </c>
      <c r="CT127" s="41">
        <f t="shared" si="119"/>
        <v>0</v>
      </c>
      <c r="CU127" s="41">
        <f t="shared" si="119"/>
        <v>0</v>
      </c>
      <c r="CV127" s="41">
        <f t="shared" si="119"/>
        <v>0</v>
      </c>
      <c r="CW127" s="41">
        <f t="shared" si="119"/>
        <v>0</v>
      </c>
      <c r="CX127" s="41">
        <f t="shared" si="119"/>
        <v>0</v>
      </c>
      <c r="CY127" s="41">
        <f t="shared" si="119"/>
        <v>0</v>
      </c>
      <c r="CZ127" s="41">
        <f t="shared" si="119"/>
        <v>0</v>
      </c>
      <c r="DA127" s="41">
        <f t="shared" si="119"/>
        <v>0</v>
      </c>
      <c r="DB127" s="41">
        <f t="shared" si="119"/>
        <v>0</v>
      </c>
      <c r="DC127" s="41">
        <f t="shared" si="119"/>
        <v>0</v>
      </c>
      <c r="DD127" s="41">
        <f t="shared" si="119"/>
        <v>0</v>
      </c>
      <c r="DE127" s="41">
        <f t="shared" si="119"/>
        <v>0</v>
      </c>
      <c r="DF127" s="41">
        <f t="shared" si="119"/>
        <v>0</v>
      </c>
      <c r="DG127" s="41">
        <f t="shared" si="119"/>
        <v>0</v>
      </c>
      <c r="DH127" s="41">
        <f t="shared" si="119"/>
        <v>0</v>
      </c>
      <c r="DI127" s="41">
        <f t="shared" si="119"/>
        <v>0</v>
      </c>
      <c r="DJ127" s="41">
        <f t="shared" si="119"/>
        <v>0</v>
      </c>
      <c r="DK127" s="41">
        <f t="shared" si="119"/>
        <v>0</v>
      </c>
      <c r="DL127" s="41">
        <f t="shared" si="119"/>
        <v>0</v>
      </c>
      <c r="DM127" s="41">
        <f t="shared" si="119"/>
        <v>0</v>
      </c>
      <c r="DN127" s="41">
        <f t="shared" si="119"/>
        <v>0</v>
      </c>
      <c r="DO127" s="41">
        <f t="shared" si="119"/>
        <v>0</v>
      </c>
      <c r="DP127" s="41">
        <f t="shared" si="119"/>
        <v>0</v>
      </c>
      <c r="DQ127" s="41">
        <f t="shared" si="119"/>
        <v>0</v>
      </c>
      <c r="DR127" s="41">
        <f t="shared" si="119"/>
        <v>0</v>
      </c>
      <c r="DS127" s="41">
        <f t="shared" si="119"/>
        <v>0</v>
      </c>
      <c r="DT127" s="41">
        <f t="shared" si="119"/>
        <v>0</v>
      </c>
      <c r="DU127" s="41">
        <f t="shared" si="119"/>
        <v>0</v>
      </c>
      <c r="DV127" s="41">
        <f t="shared" si="119"/>
        <v>0</v>
      </c>
      <c r="DW127" s="41">
        <f t="shared" si="119"/>
        <v>0</v>
      </c>
      <c r="DX127" s="41">
        <f t="shared" si="119"/>
        <v>0</v>
      </c>
      <c r="DY127" s="41">
        <f t="shared" si="119"/>
        <v>0</v>
      </c>
      <c r="DZ127" s="41">
        <f t="shared" si="119"/>
        <v>0</v>
      </c>
      <c r="EA127" s="41">
        <f t="shared" si="119"/>
        <v>0</v>
      </c>
      <c r="EB127" s="41">
        <f t="shared" si="119"/>
        <v>0</v>
      </c>
      <c r="EC127" s="41">
        <f t="shared" si="119"/>
        <v>0</v>
      </c>
      <c r="ED127" s="41">
        <f t="shared" si="119"/>
        <v>0</v>
      </c>
      <c r="EE127" s="41">
        <f t="shared" si="119"/>
        <v>0</v>
      </c>
      <c r="EF127" s="41">
        <f t="shared" si="119"/>
        <v>0</v>
      </c>
      <c r="EG127" s="41">
        <f t="shared" si="119"/>
        <v>0</v>
      </c>
      <c r="EH127" s="41">
        <f t="shared" si="119"/>
        <v>0</v>
      </c>
      <c r="EI127" s="41">
        <f t="shared" si="119"/>
        <v>0</v>
      </c>
      <c r="EJ127" s="41">
        <f t="shared" si="119"/>
        <v>0</v>
      </c>
      <c r="EK127" s="41">
        <f t="shared" si="119"/>
        <v>0</v>
      </c>
      <c r="EL127" s="41">
        <f t="shared" si="119"/>
        <v>0</v>
      </c>
      <c r="EM127" s="41">
        <f t="shared" si="119"/>
        <v>0</v>
      </c>
      <c r="EN127" s="41">
        <f t="shared" si="119"/>
        <v>0</v>
      </c>
      <c r="EO127" s="41">
        <f t="shared" si="119"/>
        <v>0</v>
      </c>
      <c r="EP127" s="41">
        <f t="shared" si="119"/>
        <v>0</v>
      </c>
      <c r="EQ127" s="41">
        <f t="shared" si="119"/>
        <v>0</v>
      </c>
      <c r="ER127" s="41">
        <f t="shared" si="119"/>
        <v>0</v>
      </c>
      <c r="ES127" s="41">
        <f t="shared" ref="ES127:HD127" si="120">IF(ES$7="",0,ES53*$N$127)</f>
        <v>0</v>
      </c>
      <c r="ET127" s="41">
        <f t="shared" si="120"/>
        <v>0</v>
      </c>
      <c r="EU127" s="41">
        <f t="shared" si="120"/>
        <v>0</v>
      </c>
      <c r="EV127" s="41">
        <f t="shared" si="120"/>
        <v>0</v>
      </c>
      <c r="EW127" s="41">
        <f t="shared" si="120"/>
        <v>0</v>
      </c>
      <c r="EX127" s="41">
        <f t="shared" si="120"/>
        <v>0</v>
      </c>
      <c r="EY127" s="41">
        <f t="shared" si="120"/>
        <v>0</v>
      </c>
      <c r="EZ127" s="41">
        <f t="shared" si="120"/>
        <v>0</v>
      </c>
      <c r="FA127" s="41">
        <f t="shared" si="120"/>
        <v>0</v>
      </c>
      <c r="FB127" s="41">
        <f t="shared" si="120"/>
        <v>0</v>
      </c>
      <c r="FC127" s="41">
        <f t="shared" si="120"/>
        <v>0</v>
      </c>
      <c r="FD127" s="41">
        <f t="shared" si="120"/>
        <v>0</v>
      </c>
      <c r="FE127" s="41">
        <f t="shared" si="120"/>
        <v>0</v>
      </c>
      <c r="FF127" s="41">
        <f t="shared" si="120"/>
        <v>0</v>
      </c>
      <c r="FG127" s="41">
        <f t="shared" si="120"/>
        <v>0</v>
      </c>
      <c r="FH127" s="41">
        <f t="shared" si="120"/>
        <v>0</v>
      </c>
      <c r="FI127" s="41">
        <f t="shared" si="120"/>
        <v>0</v>
      </c>
      <c r="FJ127" s="41">
        <f t="shared" si="120"/>
        <v>0</v>
      </c>
      <c r="FK127" s="41">
        <f t="shared" si="120"/>
        <v>0</v>
      </c>
      <c r="FL127" s="41">
        <f t="shared" si="120"/>
        <v>0</v>
      </c>
      <c r="FM127" s="41">
        <f t="shared" si="120"/>
        <v>0</v>
      </c>
      <c r="FN127" s="41">
        <f t="shared" si="120"/>
        <v>0</v>
      </c>
      <c r="FO127" s="41">
        <f t="shared" si="120"/>
        <v>0</v>
      </c>
      <c r="FP127" s="41">
        <f t="shared" si="120"/>
        <v>0</v>
      </c>
      <c r="FQ127" s="41">
        <f t="shared" si="120"/>
        <v>0</v>
      </c>
      <c r="FR127" s="41">
        <f t="shared" si="120"/>
        <v>0</v>
      </c>
      <c r="FS127" s="41">
        <f t="shared" si="120"/>
        <v>0</v>
      </c>
      <c r="FT127" s="41">
        <f t="shared" si="120"/>
        <v>0</v>
      </c>
      <c r="FU127" s="41">
        <f t="shared" si="120"/>
        <v>0</v>
      </c>
      <c r="FV127" s="41">
        <f t="shared" si="120"/>
        <v>0</v>
      </c>
      <c r="FW127" s="41">
        <f t="shared" si="120"/>
        <v>0</v>
      </c>
      <c r="FX127" s="41">
        <f t="shared" si="120"/>
        <v>0</v>
      </c>
      <c r="FY127" s="41">
        <f t="shared" si="120"/>
        <v>0</v>
      </c>
      <c r="FZ127" s="41">
        <f t="shared" si="120"/>
        <v>0</v>
      </c>
      <c r="GA127" s="41">
        <f t="shared" si="120"/>
        <v>0</v>
      </c>
      <c r="GB127" s="41">
        <f t="shared" si="120"/>
        <v>0</v>
      </c>
      <c r="GC127" s="41">
        <f t="shared" si="120"/>
        <v>0</v>
      </c>
      <c r="GD127" s="41">
        <f t="shared" si="120"/>
        <v>0</v>
      </c>
      <c r="GE127" s="41">
        <f t="shared" si="120"/>
        <v>0</v>
      </c>
      <c r="GF127" s="41">
        <f t="shared" si="120"/>
        <v>0</v>
      </c>
      <c r="GG127" s="41">
        <f t="shared" si="120"/>
        <v>0</v>
      </c>
      <c r="GH127" s="41">
        <f t="shared" si="120"/>
        <v>0</v>
      </c>
      <c r="GI127" s="41">
        <f t="shared" si="120"/>
        <v>0</v>
      </c>
      <c r="GJ127" s="41">
        <f t="shared" si="120"/>
        <v>0</v>
      </c>
      <c r="GK127" s="41">
        <f t="shared" si="120"/>
        <v>0</v>
      </c>
      <c r="GL127" s="41">
        <f t="shared" si="120"/>
        <v>0</v>
      </c>
      <c r="GM127" s="41">
        <f t="shared" si="120"/>
        <v>0</v>
      </c>
      <c r="GN127" s="41">
        <f t="shared" si="120"/>
        <v>0</v>
      </c>
      <c r="GO127" s="41">
        <f t="shared" si="120"/>
        <v>0</v>
      </c>
      <c r="GP127" s="41">
        <f t="shared" si="120"/>
        <v>0</v>
      </c>
      <c r="GQ127" s="41">
        <f t="shared" si="120"/>
        <v>0</v>
      </c>
      <c r="GR127" s="41">
        <f t="shared" si="120"/>
        <v>0</v>
      </c>
      <c r="GS127" s="41">
        <f t="shared" si="120"/>
        <v>0</v>
      </c>
      <c r="GT127" s="41">
        <f t="shared" si="120"/>
        <v>0</v>
      </c>
      <c r="GU127" s="41">
        <f t="shared" si="120"/>
        <v>0</v>
      </c>
      <c r="GV127" s="41">
        <f t="shared" si="120"/>
        <v>0</v>
      </c>
      <c r="GW127" s="41">
        <f t="shared" si="120"/>
        <v>0</v>
      </c>
      <c r="GX127" s="41">
        <f t="shared" si="120"/>
        <v>0</v>
      </c>
      <c r="GY127" s="41">
        <f t="shared" si="120"/>
        <v>0</v>
      </c>
      <c r="GZ127" s="41">
        <f t="shared" si="120"/>
        <v>0</v>
      </c>
      <c r="HA127" s="41">
        <f t="shared" si="120"/>
        <v>0</v>
      </c>
      <c r="HB127" s="41">
        <f t="shared" si="120"/>
        <v>0</v>
      </c>
      <c r="HC127" s="41">
        <f t="shared" si="120"/>
        <v>0</v>
      </c>
      <c r="HD127" s="41">
        <f t="shared" si="120"/>
        <v>0</v>
      </c>
      <c r="HE127" s="41">
        <f t="shared" ref="HE127:JP127" si="121">IF(HE$7="",0,HE53*$N$127)</f>
        <v>0</v>
      </c>
      <c r="HF127" s="41">
        <f t="shared" si="121"/>
        <v>0</v>
      </c>
      <c r="HG127" s="41">
        <f t="shared" si="121"/>
        <v>0</v>
      </c>
      <c r="HH127" s="41">
        <f t="shared" si="121"/>
        <v>0</v>
      </c>
      <c r="HI127" s="41">
        <f t="shared" si="121"/>
        <v>0</v>
      </c>
      <c r="HJ127" s="41">
        <f t="shared" si="121"/>
        <v>0</v>
      </c>
      <c r="HK127" s="41">
        <f t="shared" si="121"/>
        <v>0</v>
      </c>
      <c r="HL127" s="41">
        <f t="shared" si="121"/>
        <v>0</v>
      </c>
      <c r="HM127" s="41">
        <f t="shared" si="121"/>
        <v>0</v>
      </c>
      <c r="HN127" s="41">
        <f t="shared" si="121"/>
        <v>0</v>
      </c>
      <c r="HO127" s="41">
        <f t="shared" si="121"/>
        <v>0</v>
      </c>
      <c r="HP127" s="41">
        <f t="shared" si="121"/>
        <v>0</v>
      </c>
      <c r="HQ127" s="41">
        <f t="shared" si="121"/>
        <v>0</v>
      </c>
      <c r="HR127" s="41">
        <f t="shared" si="121"/>
        <v>0</v>
      </c>
      <c r="HS127" s="41">
        <f t="shared" si="121"/>
        <v>0</v>
      </c>
      <c r="HT127" s="41">
        <f t="shared" si="121"/>
        <v>0</v>
      </c>
      <c r="HU127" s="41">
        <f t="shared" si="121"/>
        <v>0</v>
      </c>
      <c r="HV127" s="41">
        <f t="shared" si="121"/>
        <v>0</v>
      </c>
      <c r="HW127" s="41">
        <f t="shared" si="121"/>
        <v>0</v>
      </c>
      <c r="HX127" s="41">
        <f t="shared" si="121"/>
        <v>0</v>
      </c>
      <c r="HY127" s="41">
        <f t="shared" si="121"/>
        <v>0</v>
      </c>
      <c r="HZ127" s="41">
        <f t="shared" si="121"/>
        <v>0</v>
      </c>
      <c r="IA127" s="41">
        <f t="shared" si="121"/>
        <v>0</v>
      </c>
      <c r="IB127" s="41">
        <f t="shared" si="121"/>
        <v>0</v>
      </c>
      <c r="IC127" s="41">
        <f t="shared" si="121"/>
        <v>0</v>
      </c>
      <c r="ID127" s="41">
        <f t="shared" si="121"/>
        <v>0</v>
      </c>
      <c r="IE127" s="41">
        <f t="shared" si="121"/>
        <v>0</v>
      </c>
      <c r="IF127" s="41">
        <f t="shared" si="121"/>
        <v>0</v>
      </c>
      <c r="IG127" s="41">
        <f t="shared" si="121"/>
        <v>0</v>
      </c>
      <c r="IH127" s="41">
        <f t="shared" si="121"/>
        <v>0</v>
      </c>
      <c r="II127" s="41">
        <f t="shared" si="121"/>
        <v>0</v>
      </c>
      <c r="IJ127" s="41">
        <f t="shared" si="121"/>
        <v>0</v>
      </c>
      <c r="IK127" s="41">
        <f t="shared" si="121"/>
        <v>0</v>
      </c>
      <c r="IL127" s="41">
        <f t="shared" si="121"/>
        <v>0</v>
      </c>
      <c r="IM127" s="41">
        <f t="shared" si="121"/>
        <v>0</v>
      </c>
      <c r="IN127" s="41">
        <f t="shared" si="121"/>
        <v>0</v>
      </c>
      <c r="IO127" s="41">
        <f t="shared" si="121"/>
        <v>0</v>
      </c>
      <c r="IP127" s="41">
        <f t="shared" si="121"/>
        <v>0</v>
      </c>
      <c r="IQ127" s="41">
        <f t="shared" si="121"/>
        <v>0</v>
      </c>
      <c r="IR127" s="41">
        <f t="shared" si="121"/>
        <v>0</v>
      </c>
      <c r="IS127" s="41">
        <f t="shared" si="121"/>
        <v>0</v>
      </c>
      <c r="IT127" s="41">
        <f t="shared" si="121"/>
        <v>0</v>
      </c>
      <c r="IU127" s="41">
        <f t="shared" si="121"/>
        <v>0</v>
      </c>
      <c r="IV127" s="41">
        <f t="shared" si="121"/>
        <v>0</v>
      </c>
      <c r="IW127" s="41">
        <f t="shared" si="121"/>
        <v>0</v>
      </c>
      <c r="IX127" s="41">
        <f t="shared" si="121"/>
        <v>0</v>
      </c>
      <c r="IY127" s="41">
        <f t="shared" si="121"/>
        <v>0</v>
      </c>
      <c r="IZ127" s="41">
        <f t="shared" si="121"/>
        <v>0</v>
      </c>
      <c r="JA127" s="41">
        <f t="shared" si="121"/>
        <v>0</v>
      </c>
      <c r="JB127" s="41">
        <f t="shared" si="121"/>
        <v>0</v>
      </c>
      <c r="JC127" s="41">
        <f t="shared" si="121"/>
        <v>0</v>
      </c>
      <c r="JD127" s="41">
        <f t="shared" si="121"/>
        <v>0</v>
      </c>
      <c r="JE127" s="41">
        <f t="shared" si="121"/>
        <v>0</v>
      </c>
      <c r="JF127" s="41">
        <f t="shared" si="121"/>
        <v>0</v>
      </c>
      <c r="JG127" s="41">
        <f t="shared" si="121"/>
        <v>0</v>
      </c>
      <c r="JH127" s="41">
        <f t="shared" si="121"/>
        <v>0</v>
      </c>
      <c r="JI127" s="41">
        <f t="shared" si="121"/>
        <v>0</v>
      </c>
      <c r="JJ127" s="41">
        <f t="shared" si="121"/>
        <v>0</v>
      </c>
      <c r="JK127" s="41">
        <f t="shared" si="121"/>
        <v>0</v>
      </c>
      <c r="JL127" s="41">
        <f t="shared" si="121"/>
        <v>0</v>
      </c>
      <c r="JM127" s="41">
        <f t="shared" si="121"/>
        <v>0</v>
      </c>
      <c r="JN127" s="41">
        <f t="shared" si="121"/>
        <v>0</v>
      </c>
      <c r="JO127" s="41">
        <f t="shared" si="121"/>
        <v>0</v>
      </c>
      <c r="JP127" s="41">
        <f t="shared" si="121"/>
        <v>0</v>
      </c>
      <c r="JQ127" s="41">
        <f t="shared" ref="JQ127:KV127" si="122">IF(JQ$7="",0,JQ53*$N$127)</f>
        <v>0</v>
      </c>
      <c r="JR127" s="41">
        <f t="shared" si="122"/>
        <v>0</v>
      </c>
      <c r="JS127" s="41">
        <f t="shared" si="122"/>
        <v>0</v>
      </c>
      <c r="JT127" s="41">
        <f t="shared" si="122"/>
        <v>0</v>
      </c>
      <c r="JU127" s="41">
        <f t="shared" si="122"/>
        <v>0</v>
      </c>
      <c r="JV127" s="41">
        <f t="shared" si="122"/>
        <v>0</v>
      </c>
      <c r="JW127" s="41">
        <f t="shared" si="122"/>
        <v>0</v>
      </c>
      <c r="JX127" s="41">
        <f t="shared" si="122"/>
        <v>0</v>
      </c>
      <c r="JY127" s="41">
        <f t="shared" si="122"/>
        <v>0</v>
      </c>
      <c r="JZ127" s="41">
        <f t="shared" si="122"/>
        <v>0</v>
      </c>
      <c r="KA127" s="41">
        <f t="shared" si="122"/>
        <v>0</v>
      </c>
      <c r="KB127" s="41">
        <f t="shared" si="122"/>
        <v>0</v>
      </c>
      <c r="KC127" s="41">
        <f t="shared" si="122"/>
        <v>0</v>
      </c>
      <c r="KD127" s="41">
        <f t="shared" si="122"/>
        <v>0</v>
      </c>
      <c r="KE127" s="41">
        <f t="shared" si="122"/>
        <v>0</v>
      </c>
      <c r="KF127" s="41">
        <f t="shared" si="122"/>
        <v>0</v>
      </c>
      <c r="KG127" s="41">
        <f t="shared" si="122"/>
        <v>0</v>
      </c>
      <c r="KH127" s="41">
        <f t="shared" si="122"/>
        <v>0</v>
      </c>
      <c r="KI127" s="41">
        <f t="shared" si="122"/>
        <v>0</v>
      </c>
      <c r="KJ127" s="41">
        <f t="shared" si="122"/>
        <v>0</v>
      </c>
      <c r="KK127" s="41">
        <f t="shared" si="122"/>
        <v>0</v>
      </c>
      <c r="KL127" s="41">
        <f t="shared" si="122"/>
        <v>0</v>
      </c>
      <c r="KM127" s="41">
        <f t="shared" si="122"/>
        <v>0</v>
      </c>
      <c r="KN127" s="41">
        <f t="shared" si="122"/>
        <v>0</v>
      </c>
      <c r="KO127" s="41">
        <f t="shared" si="122"/>
        <v>0</v>
      </c>
      <c r="KP127" s="41">
        <f t="shared" si="122"/>
        <v>0</v>
      </c>
      <c r="KQ127" s="41">
        <f t="shared" si="122"/>
        <v>0</v>
      </c>
      <c r="KR127" s="41">
        <f t="shared" si="122"/>
        <v>0</v>
      </c>
      <c r="KS127" s="41">
        <f t="shared" si="122"/>
        <v>0</v>
      </c>
      <c r="KT127" s="41">
        <f t="shared" si="122"/>
        <v>0</v>
      </c>
      <c r="KU127" s="41">
        <f t="shared" si="122"/>
        <v>0</v>
      </c>
      <c r="KV127" s="41">
        <f t="shared" si="122"/>
        <v>0</v>
      </c>
      <c r="KW127" s="3"/>
      <c r="KX127" s="3"/>
    </row>
    <row r="128" spans="1:310" x14ac:dyDescent="0.25">
      <c r="A128" s="1"/>
      <c r="B128" s="79"/>
      <c r="C128" s="79"/>
      <c r="D128" s="79"/>
      <c r="E128" s="1" t="str">
        <f t="shared" si="102"/>
        <v>ТОП-менеджмент</v>
      </c>
      <c r="F128" s="1"/>
      <c r="G128" s="1"/>
      <c r="H128" s="11" t="str">
        <f t="shared" si="108"/>
        <v>руб.</v>
      </c>
      <c r="I128" s="1"/>
      <c r="J128" s="1"/>
      <c r="K128" s="1"/>
      <c r="L128" s="1"/>
      <c r="M128" s="5"/>
      <c r="N128" s="52"/>
      <c r="O128" s="19"/>
      <c r="P128" s="1"/>
      <c r="Q128" s="1"/>
      <c r="R128" s="52"/>
      <c r="S128" s="1"/>
      <c r="T128" s="5" t="s">
        <v>0</v>
      </c>
      <c r="U128" s="40">
        <v>200000</v>
      </c>
      <c r="V128" s="40">
        <f t="shared" ref="V128:CG128" si="123">U128</f>
        <v>200000</v>
      </c>
      <c r="W128" s="40">
        <f t="shared" si="123"/>
        <v>200000</v>
      </c>
      <c r="X128" s="40">
        <f t="shared" si="123"/>
        <v>200000</v>
      </c>
      <c r="Y128" s="40">
        <f t="shared" si="123"/>
        <v>200000</v>
      </c>
      <c r="Z128" s="40">
        <f t="shared" si="123"/>
        <v>200000</v>
      </c>
      <c r="AA128" s="40">
        <f t="shared" si="123"/>
        <v>200000</v>
      </c>
      <c r="AB128" s="40">
        <f t="shared" si="123"/>
        <v>200000</v>
      </c>
      <c r="AC128" s="40">
        <f t="shared" si="123"/>
        <v>200000</v>
      </c>
      <c r="AD128" s="40">
        <f t="shared" si="123"/>
        <v>200000</v>
      </c>
      <c r="AE128" s="40">
        <f t="shared" si="123"/>
        <v>200000</v>
      </c>
      <c r="AF128" s="40">
        <f t="shared" si="123"/>
        <v>200000</v>
      </c>
      <c r="AG128" s="40">
        <f t="shared" si="123"/>
        <v>200000</v>
      </c>
      <c r="AH128" s="40">
        <f t="shared" si="123"/>
        <v>200000</v>
      </c>
      <c r="AI128" s="40">
        <f t="shared" si="123"/>
        <v>200000</v>
      </c>
      <c r="AJ128" s="40">
        <f t="shared" si="123"/>
        <v>200000</v>
      </c>
      <c r="AK128" s="40">
        <f t="shared" si="123"/>
        <v>200000</v>
      </c>
      <c r="AL128" s="40">
        <f t="shared" si="123"/>
        <v>200000</v>
      </c>
      <c r="AM128" s="40">
        <f t="shared" si="123"/>
        <v>200000</v>
      </c>
      <c r="AN128" s="40">
        <f t="shared" si="123"/>
        <v>200000</v>
      </c>
      <c r="AO128" s="40">
        <f t="shared" si="123"/>
        <v>200000</v>
      </c>
      <c r="AP128" s="40">
        <f t="shared" si="123"/>
        <v>200000</v>
      </c>
      <c r="AQ128" s="40">
        <f t="shared" si="123"/>
        <v>200000</v>
      </c>
      <c r="AR128" s="40">
        <f t="shared" si="123"/>
        <v>200000</v>
      </c>
      <c r="AS128" s="40">
        <f t="shared" si="123"/>
        <v>200000</v>
      </c>
      <c r="AT128" s="40">
        <f t="shared" si="123"/>
        <v>200000</v>
      </c>
      <c r="AU128" s="40">
        <f t="shared" si="123"/>
        <v>200000</v>
      </c>
      <c r="AV128" s="40">
        <f t="shared" si="123"/>
        <v>200000</v>
      </c>
      <c r="AW128" s="40">
        <f t="shared" si="123"/>
        <v>200000</v>
      </c>
      <c r="AX128" s="40">
        <f t="shared" si="123"/>
        <v>200000</v>
      </c>
      <c r="AY128" s="40">
        <f t="shared" si="123"/>
        <v>200000</v>
      </c>
      <c r="AZ128" s="40">
        <f t="shared" si="123"/>
        <v>200000</v>
      </c>
      <c r="BA128" s="40">
        <f t="shared" si="123"/>
        <v>200000</v>
      </c>
      <c r="BB128" s="40">
        <f t="shared" si="123"/>
        <v>200000</v>
      </c>
      <c r="BC128" s="40">
        <f t="shared" si="123"/>
        <v>200000</v>
      </c>
      <c r="BD128" s="40">
        <f t="shared" si="123"/>
        <v>200000</v>
      </c>
      <c r="BE128" s="40">
        <f t="shared" si="123"/>
        <v>200000</v>
      </c>
      <c r="BF128" s="40">
        <f t="shared" si="123"/>
        <v>200000</v>
      </c>
      <c r="BG128" s="40">
        <f t="shared" si="123"/>
        <v>200000</v>
      </c>
      <c r="BH128" s="40">
        <f t="shared" si="123"/>
        <v>200000</v>
      </c>
      <c r="BI128" s="40">
        <f t="shared" si="123"/>
        <v>200000</v>
      </c>
      <c r="BJ128" s="40">
        <f t="shared" si="123"/>
        <v>200000</v>
      </c>
      <c r="BK128" s="40">
        <f t="shared" si="123"/>
        <v>200000</v>
      </c>
      <c r="BL128" s="40">
        <f t="shared" si="123"/>
        <v>200000</v>
      </c>
      <c r="BM128" s="40">
        <f t="shared" si="123"/>
        <v>200000</v>
      </c>
      <c r="BN128" s="40">
        <f t="shared" si="123"/>
        <v>200000</v>
      </c>
      <c r="BO128" s="40">
        <f t="shared" si="123"/>
        <v>200000</v>
      </c>
      <c r="BP128" s="40">
        <f t="shared" si="123"/>
        <v>200000</v>
      </c>
      <c r="BQ128" s="40">
        <f t="shared" si="123"/>
        <v>200000</v>
      </c>
      <c r="BR128" s="40">
        <f t="shared" si="123"/>
        <v>200000</v>
      </c>
      <c r="BS128" s="40">
        <f t="shared" si="123"/>
        <v>200000</v>
      </c>
      <c r="BT128" s="40">
        <f t="shared" si="123"/>
        <v>200000</v>
      </c>
      <c r="BU128" s="40">
        <f t="shared" si="123"/>
        <v>200000</v>
      </c>
      <c r="BV128" s="40">
        <f t="shared" si="123"/>
        <v>200000</v>
      </c>
      <c r="BW128" s="40">
        <f t="shared" si="123"/>
        <v>200000</v>
      </c>
      <c r="BX128" s="40">
        <f t="shared" si="123"/>
        <v>200000</v>
      </c>
      <c r="BY128" s="40">
        <f t="shared" si="123"/>
        <v>200000</v>
      </c>
      <c r="BZ128" s="40">
        <f t="shared" si="123"/>
        <v>200000</v>
      </c>
      <c r="CA128" s="40">
        <f t="shared" si="123"/>
        <v>200000</v>
      </c>
      <c r="CB128" s="40">
        <f t="shared" si="123"/>
        <v>200000</v>
      </c>
      <c r="CC128" s="40">
        <f t="shared" si="123"/>
        <v>200000</v>
      </c>
      <c r="CD128" s="40">
        <f t="shared" si="123"/>
        <v>200000</v>
      </c>
      <c r="CE128" s="40">
        <f t="shared" si="123"/>
        <v>200000</v>
      </c>
      <c r="CF128" s="40">
        <f t="shared" si="123"/>
        <v>200000</v>
      </c>
      <c r="CG128" s="40">
        <f t="shared" si="123"/>
        <v>200000</v>
      </c>
      <c r="CH128" s="40">
        <f t="shared" ref="CH128:ES128" si="124">CG128</f>
        <v>200000</v>
      </c>
      <c r="CI128" s="40">
        <f t="shared" si="124"/>
        <v>200000</v>
      </c>
      <c r="CJ128" s="40">
        <f t="shared" si="124"/>
        <v>200000</v>
      </c>
      <c r="CK128" s="40">
        <f t="shared" si="124"/>
        <v>200000</v>
      </c>
      <c r="CL128" s="40">
        <f t="shared" si="124"/>
        <v>200000</v>
      </c>
      <c r="CM128" s="40">
        <f t="shared" si="124"/>
        <v>200000</v>
      </c>
      <c r="CN128" s="40">
        <f t="shared" si="124"/>
        <v>200000</v>
      </c>
      <c r="CO128" s="40">
        <f t="shared" si="124"/>
        <v>200000</v>
      </c>
      <c r="CP128" s="40">
        <f t="shared" si="124"/>
        <v>200000</v>
      </c>
      <c r="CQ128" s="40">
        <f t="shared" si="124"/>
        <v>200000</v>
      </c>
      <c r="CR128" s="40">
        <f t="shared" si="124"/>
        <v>200000</v>
      </c>
      <c r="CS128" s="40">
        <f t="shared" si="124"/>
        <v>200000</v>
      </c>
      <c r="CT128" s="40">
        <f t="shared" si="124"/>
        <v>200000</v>
      </c>
      <c r="CU128" s="40">
        <f t="shared" si="124"/>
        <v>200000</v>
      </c>
      <c r="CV128" s="40">
        <f t="shared" si="124"/>
        <v>200000</v>
      </c>
      <c r="CW128" s="40">
        <f t="shared" si="124"/>
        <v>200000</v>
      </c>
      <c r="CX128" s="40">
        <f t="shared" si="124"/>
        <v>200000</v>
      </c>
      <c r="CY128" s="40">
        <f t="shared" si="124"/>
        <v>200000</v>
      </c>
      <c r="CZ128" s="40">
        <f t="shared" si="124"/>
        <v>200000</v>
      </c>
      <c r="DA128" s="40">
        <f t="shared" si="124"/>
        <v>200000</v>
      </c>
      <c r="DB128" s="40">
        <f t="shared" si="124"/>
        <v>200000</v>
      </c>
      <c r="DC128" s="40">
        <f t="shared" si="124"/>
        <v>200000</v>
      </c>
      <c r="DD128" s="40">
        <f t="shared" si="124"/>
        <v>200000</v>
      </c>
      <c r="DE128" s="40">
        <f t="shared" si="124"/>
        <v>200000</v>
      </c>
      <c r="DF128" s="40">
        <f t="shared" si="124"/>
        <v>200000</v>
      </c>
      <c r="DG128" s="40">
        <f t="shared" si="124"/>
        <v>200000</v>
      </c>
      <c r="DH128" s="40">
        <f t="shared" si="124"/>
        <v>200000</v>
      </c>
      <c r="DI128" s="40">
        <f t="shared" si="124"/>
        <v>200000</v>
      </c>
      <c r="DJ128" s="40">
        <f t="shared" si="124"/>
        <v>200000</v>
      </c>
      <c r="DK128" s="40">
        <f t="shared" si="124"/>
        <v>200000</v>
      </c>
      <c r="DL128" s="40">
        <f t="shared" si="124"/>
        <v>200000</v>
      </c>
      <c r="DM128" s="40">
        <f t="shared" si="124"/>
        <v>200000</v>
      </c>
      <c r="DN128" s="40">
        <f t="shared" si="124"/>
        <v>200000</v>
      </c>
      <c r="DO128" s="40">
        <f t="shared" si="124"/>
        <v>200000</v>
      </c>
      <c r="DP128" s="40">
        <f t="shared" si="124"/>
        <v>200000</v>
      </c>
      <c r="DQ128" s="40">
        <f t="shared" si="124"/>
        <v>200000</v>
      </c>
      <c r="DR128" s="40">
        <f t="shared" si="124"/>
        <v>200000</v>
      </c>
      <c r="DS128" s="40">
        <f t="shared" si="124"/>
        <v>200000</v>
      </c>
      <c r="DT128" s="40">
        <f t="shared" si="124"/>
        <v>200000</v>
      </c>
      <c r="DU128" s="40">
        <f t="shared" si="124"/>
        <v>200000</v>
      </c>
      <c r="DV128" s="40">
        <f t="shared" si="124"/>
        <v>200000</v>
      </c>
      <c r="DW128" s="40">
        <f t="shared" si="124"/>
        <v>200000</v>
      </c>
      <c r="DX128" s="40">
        <f t="shared" si="124"/>
        <v>200000</v>
      </c>
      <c r="DY128" s="40">
        <f t="shared" si="124"/>
        <v>200000</v>
      </c>
      <c r="DZ128" s="40">
        <f t="shared" si="124"/>
        <v>200000</v>
      </c>
      <c r="EA128" s="40">
        <f t="shared" si="124"/>
        <v>200000</v>
      </c>
      <c r="EB128" s="40">
        <f t="shared" si="124"/>
        <v>200000</v>
      </c>
      <c r="EC128" s="40">
        <f t="shared" si="124"/>
        <v>200000</v>
      </c>
      <c r="ED128" s="40">
        <f t="shared" si="124"/>
        <v>200000</v>
      </c>
      <c r="EE128" s="40">
        <f t="shared" si="124"/>
        <v>200000</v>
      </c>
      <c r="EF128" s="40">
        <f t="shared" si="124"/>
        <v>200000</v>
      </c>
      <c r="EG128" s="40">
        <f t="shared" si="124"/>
        <v>200000</v>
      </c>
      <c r="EH128" s="40">
        <f t="shared" si="124"/>
        <v>200000</v>
      </c>
      <c r="EI128" s="40">
        <f t="shared" si="124"/>
        <v>200000</v>
      </c>
      <c r="EJ128" s="40">
        <f t="shared" si="124"/>
        <v>200000</v>
      </c>
      <c r="EK128" s="40">
        <f t="shared" si="124"/>
        <v>200000</v>
      </c>
      <c r="EL128" s="40">
        <f t="shared" si="124"/>
        <v>200000</v>
      </c>
      <c r="EM128" s="40">
        <f t="shared" si="124"/>
        <v>200000</v>
      </c>
      <c r="EN128" s="40">
        <f t="shared" si="124"/>
        <v>200000</v>
      </c>
      <c r="EO128" s="40">
        <f t="shared" si="124"/>
        <v>200000</v>
      </c>
      <c r="EP128" s="40">
        <f t="shared" si="124"/>
        <v>200000</v>
      </c>
      <c r="EQ128" s="40">
        <f t="shared" si="124"/>
        <v>200000</v>
      </c>
      <c r="ER128" s="40">
        <f t="shared" si="124"/>
        <v>200000</v>
      </c>
      <c r="ES128" s="40">
        <f t="shared" si="124"/>
        <v>200000</v>
      </c>
      <c r="ET128" s="40">
        <f t="shared" ref="ET128:HE128" si="125">ES128</f>
        <v>200000</v>
      </c>
      <c r="EU128" s="40">
        <f t="shared" si="125"/>
        <v>200000</v>
      </c>
      <c r="EV128" s="40">
        <f t="shared" si="125"/>
        <v>200000</v>
      </c>
      <c r="EW128" s="40">
        <f t="shared" si="125"/>
        <v>200000</v>
      </c>
      <c r="EX128" s="40">
        <f t="shared" si="125"/>
        <v>200000</v>
      </c>
      <c r="EY128" s="40">
        <f t="shared" si="125"/>
        <v>200000</v>
      </c>
      <c r="EZ128" s="40">
        <f t="shared" si="125"/>
        <v>200000</v>
      </c>
      <c r="FA128" s="40">
        <f t="shared" si="125"/>
        <v>200000</v>
      </c>
      <c r="FB128" s="40">
        <f t="shared" si="125"/>
        <v>200000</v>
      </c>
      <c r="FC128" s="40">
        <f t="shared" si="125"/>
        <v>200000</v>
      </c>
      <c r="FD128" s="40">
        <f t="shared" si="125"/>
        <v>200000</v>
      </c>
      <c r="FE128" s="40">
        <f t="shared" si="125"/>
        <v>200000</v>
      </c>
      <c r="FF128" s="40">
        <f t="shared" si="125"/>
        <v>200000</v>
      </c>
      <c r="FG128" s="40">
        <f t="shared" si="125"/>
        <v>200000</v>
      </c>
      <c r="FH128" s="40">
        <f t="shared" si="125"/>
        <v>200000</v>
      </c>
      <c r="FI128" s="40">
        <f t="shared" si="125"/>
        <v>200000</v>
      </c>
      <c r="FJ128" s="40">
        <f t="shared" si="125"/>
        <v>200000</v>
      </c>
      <c r="FK128" s="40">
        <f t="shared" si="125"/>
        <v>200000</v>
      </c>
      <c r="FL128" s="40">
        <f t="shared" si="125"/>
        <v>200000</v>
      </c>
      <c r="FM128" s="40">
        <f t="shared" si="125"/>
        <v>200000</v>
      </c>
      <c r="FN128" s="40">
        <f t="shared" si="125"/>
        <v>200000</v>
      </c>
      <c r="FO128" s="40">
        <f t="shared" si="125"/>
        <v>200000</v>
      </c>
      <c r="FP128" s="40">
        <f t="shared" si="125"/>
        <v>200000</v>
      </c>
      <c r="FQ128" s="40">
        <f t="shared" si="125"/>
        <v>200000</v>
      </c>
      <c r="FR128" s="40">
        <f t="shared" si="125"/>
        <v>200000</v>
      </c>
      <c r="FS128" s="40">
        <f t="shared" si="125"/>
        <v>200000</v>
      </c>
      <c r="FT128" s="40">
        <f t="shared" si="125"/>
        <v>200000</v>
      </c>
      <c r="FU128" s="40">
        <f t="shared" si="125"/>
        <v>200000</v>
      </c>
      <c r="FV128" s="40">
        <f t="shared" si="125"/>
        <v>200000</v>
      </c>
      <c r="FW128" s="40">
        <f t="shared" si="125"/>
        <v>200000</v>
      </c>
      <c r="FX128" s="40">
        <f t="shared" si="125"/>
        <v>200000</v>
      </c>
      <c r="FY128" s="40">
        <f t="shared" si="125"/>
        <v>200000</v>
      </c>
      <c r="FZ128" s="40">
        <f t="shared" si="125"/>
        <v>200000</v>
      </c>
      <c r="GA128" s="40">
        <f t="shared" si="125"/>
        <v>200000</v>
      </c>
      <c r="GB128" s="40">
        <f t="shared" si="125"/>
        <v>200000</v>
      </c>
      <c r="GC128" s="40">
        <f t="shared" si="125"/>
        <v>200000</v>
      </c>
      <c r="GD128" s="40">
        <f t="shared" si="125"/>
        <v>200000</v>
      </c>
      <c r="GE128" s="40">
        <f t="shared" si="125"/>
        <v>200000</v>
      </c>
      <c r="GF128" s="40">
        <f t="shared" si="125"/>
        <v>200000</v>
      </c>
      <c r="GG128" s="40">
        <f t="shared" si="125"/>
        <v>200000</v>
      </c>
      <c r="GH128" s="40">
        <f t="shared" si="125"/>
        <v>200000</v>
      </c>
      <c r="GI128" s="40">
        <f t="shared" si="125"/>
        <v>200000</v>
      </c>
      <c r="GJ128" s="40">
        <f t="shared" si="125"/>
        <v>200000</v>
      </c>
      <c r="GK128" s="40">
        <f t="shared" si="125"/>
        <v>200000</v>
      </c>
      <c r="GL128" s="40">
        <f t="shared" si="125"/>
        <v>200000</v>
      </c>
      <c r="GM128" s="40">
        <f t="shared" si="125"/>
        <v>200000</v>
      </c>
      <c r="GN128" s="40">
        <f t="shared" si="125"/>
        <v>200000</v>
      </c>
      <c r="GO128" s="40">
        <f t="shared" si="125"/>
        <v>200000</v>
      </c>
      <c r="GP128" s="40">
        <f t="shared" si="125"/>
        <v>200000</v>
      </c>
      <c r="GQ128" s="40">
        <f t="shared" si="125"/>
        <v>200000</v>
      </c>
      <c r="GR128" s="40">
        <f t="shared" si="125"/>
        <v>200000</v>
      </c>
      <c r="GS128" s="40">
        <f t="shared" si="125"/>
        <v>200000</v>
      </c>
      <c r="GT128" s="40">
        <f t="shared" si="125"/>
        <v>200000</v>
      </c>
      <c r="GU128" s="40">
        <f t="shared" si="125"/>
        <v>200000</v>
      </c>
      <c r="GV128" s="40">
        <f t="shared" si="125"/>
        <v>200000</v>
      </c>
      <c r="GW128" s="40">
        <f t="shared" si="125"/>
        <v>200000</v>
      </c>
      <c r="GX128" s="40">
        <f t="shared" si="125"/>
        <v>200000</v>
      </c>
      <c r="GY128" s="40">
        <f t="shared" si="125"/>
        <v>200000</v>
      </c>
      <c r="GZ128" s="40">
        <f t="shared" si="125"/>
        <v>200000</v>
      </c>
      <c r="HA128" s="40">
        <f t="shared" si="125"/>
        <v>200000</v>
      </c>
      <c r="HB128" s="40">
        <f t="shared" si="125"/>
        <v>200000</v>
      </c>
      <c r="HC128" s="40">
        <f t="shared" si="125"/>
        <v>200000</v>
      </c>
      <c r="HD128" s="40">
        <f t="shared" si="125"/>
        <v>200000</v>
      </c>
      <c r="HE128" s="40">
        <f t="shared" si="125"/>
        <v>200000</v>
      </c>
      <c r="HF128" s="40">
        <f t="shared" ref="HF128:JQ128" si="126">HE128</f>
        <v>200000</v>
      </c>
      <c r="HG128" s="40">
        <f t="shared" si="126"/>
        <v>200000</v>
      </c>
      <c r="HH128" s="40">
        <f t="shared" si="126"/>
        <v>200000</v>
      </c>
      <c r="HI128" s="40">
        <f t="shared" si="126"/>
        <v>200000</v>
      </c>
      <c r="HJ128" s="40">
        <f t="shared" si="126"/>
        <v>200000</v>
      </c>
      <c r="HK128" s="40">
        <f t="shared" si="126"/>
        <v>200000</v>
      </c>
      <c r="HL128" s="40">
        <f t="shared" si="126"/>
        <v>200000</v>
      </c>
      <c r="HM128" s="40">
        <f t="shared" si="126"/>
        <v>200000</v>
      </c>
      <c r="HN128" s="40">
        <f t="shared" si="126"/>
        <v>200000</v>
      </c>
      <c r="HO128" s="40">
        <f t="shared" si="126"/>
        <v>200000</v>
      </c>
      <c r="HP128" s="40">
        <f t="shared" si="126"/>
        <v>200000</v>
      </c>
      <c r="HQ128" s="40">
        <f t="shared" si="126"/>
        <v>200000</v>
      </c>
      <c r="HR128" s="40">
        <f t="shared" si="126"/>
        <v>200000</v>
      </c>
      <c r="HS128" s="40">
        <f t="shared" si="126"/>
        <v>200000</v>
      </c>
      <c r="HT128" s="40">
        <f t="shared" si="126"/>
        <v>200000</v>
      </c>
      <c r="HU128" s="40">
        <f t="shared" si="126"/>
        <v>200000</v>
      </c>
      <c r="HV128" s="40">
        <f t="shared" si="126"/>
        <v>200000</v>
      </c>
      <c r="HW128" s="40">
        <f t="shared" si="126"/>
        <v>200000</v>
      </c>
      <c r="HX128" s="40">
        <f t="shared" si="126"/>
        <v>200000</v>
      </c>
      <c r="HY128" s="40">
        <f t="shared" si="126"/>
        <v>200000</v>
      </c>
      <c r="HZ128" s="40">
        <f t="shared" si="126"/>
        <v>200000</v>
      </c>
      <c r="IA128" s="40">
        <f t="shared" si="126"/>
        <v>200000</v>
      </c>
      <c r="IB128" s="40">
        <f t="shared" si="126"/>
        <v>200000</v>
      </c>
      <c r="IC128" s="40">
        <f t="shared" si="126"/>
        <v>200000</v>
      </c>
      <c r="ID128" s="40">
        <f t="shared" si="126"/>
        <v>200000</v>
      </c>
      <c r="IE128" s="40">
        <f t="shared" si="126"/>
        <v>200000</v>
      </c>
      <c r="IF128" s="40">
        <f t="shared" si="126"/>
        <v>200000</v>
      </c>
      <c r="IG128" s="40">
        <f t="shared" si="126"/>
        <v>200000</v>
      </c>
      <c r="IH128" s="40">
        <f t="shared" si="126"/>
        <v>200000</v>
      </c>
      <c r="II128" s="40">
        <f t="shared" si="126"/>
        <v>200000</v>
      </c>
      <c r="IJ128" s="40">
        <f t="shared" si="126"/>
        <v>200000</v>
      </c>
      <c r="IK128" s="40">
        <f t="shared" si="126"/>
        <v>200000</v>
      </c>
      <c r="IL128" s="40">
        <f t="shared" si="126"/>
        <v>200000</v>
      </c>
      <c r="IM128" s="40">
        <f t="shared" si="126"/>
        <v>200000</v>
      </c>
      <c r="IN128" s="40">
        <f t="shared" si="126"/>
        <v>200000</v>
      </c>
      <c r="IO128" s="40">
        <f t="shared" si="126"/>
        <v>200000</v>
      </c>
      <c r="IP128" s="40">
        <f t="shared" si="126"/>
        <v>200000</v>
      </c>
      <c r="IQ128" s="40">
        <f t="shared" si="126"/>
        <v>200000</v>
      </c>
      <c r="IR128" s="40">
        <f t="shared" si="126"/>
        <v>200000</v>
      </c>
      <c r="IS128" s="40">
        <f t="shared" si="126"/>
        <v>200000</v>
      </c>
      <c r="IT128" s="40">
        <f t="shared" si="126"/>
        <v>200000</v>
      </c>
      <c r="IU128" s="40">
        <f t="shared" si="126"/>
        <v>200000</v>
      </c>
      <c r="IV128" s="40">
        <f t="shared" si="126"/>
        <v>200000</v>
      </c>
      <c r="IW128" s="40">
        <f t="shared" si="126"/>
        <v>200000</v>
      </c>
      <c r="IX128" s="40">
        <f t="shared" si="126"/>
        <v>200000</v>
      </c>
      <c r="IY128" s="40">
        <f t="shared" si="126"/>
        <v>200000</v>
      </c>
      <c r="IZ128" s="40">
        <f t="shared" si="126"/>
        <v>200000</v>
      </c>
      <c r="JA128" s="40">
        <f t="shared" si="126"/>
        <v>200000</v>
      </c>
      <c r="JB128" s="40">
        <f t="shared" si="126"/>
        <v>200000</v>
      </c>
      <c r="JC128" s="40">
        <f t="shared" si="126"/>
        <v>200000</v>
      </c>
      <c r="JD128" s="40">
        <f t="shared" si="126"/>
        <v>200000</v>
      </c>
      <c r="JE128" s="40">
        <f t="shared" si="126"/>
        <v>200000</v>
      </c>
      <c r="JF128" s="40">
        <f t="shared" si="126"/>
        <v>200000</v>
      </c>
      <c r="JG128" s="40">
        <f t="shared" si="126"/>
        <v>200000</v>
      </c>
      <c r="JH128" s="40">
        <f t="shared" si="126"/>
        <v>200000</v>
      </c>
      <c r="JI128" s="40">
        <f t="shared" si="126"/>
        <v>200000</v>
      </c>
      <c r="JJ128" s="40">
        <f t="shared" si="126"/>
        <v>200000</v>
      </c>
      <c r="JK128" s="40">
        <f t="shared" si="126"/>
        <v>200000</v>
      </c>
      <c r="JL128" s="40">
        <f t="shared" si="126"/>
        <v>200000</v>
      </c>
      <c r="JM128" s="40">
        <f t="shared" si="126"/>
        <v>200000</v>
      </c>
      <c r="JN128" s="40">
        <f t="shared" si="126"/>
        <v>200000</v>
      </c>
      <c r="JO128" s="40">
        <f t="shared" si="126"/>
        <v>200000</v>
      </c>
      <c r="JP128" s="40">
        <f t="shared" si="126"/>
        <v>200000</v>
      </c>
      <c r="JQ128" s="40">
        <f t="shared" si="126"/>
        <v>200000</v>
      </c>
      <c r="JR128" s="40">
        <f t="shared" ref="JR128:KV128" si="127">JQ128</f>
        <v>200000</v>
      </c>
      <c r="JS128" s="40">
        <f t="shared" si="127"/>
        <v>200000</v>
      </c>
      <c r="JT128" s="40">
        <f t="shared" si="127"/>
        <v>200000</v>
      </c>
      <c r="JU128" s="40">
        <f t="shared" si="127"/>
        <v>200000</v>
      </c>
      <c r="JV128" s="40">
        <f t="shared" si="127"/>
        <v>200000</v>
      </c>
      <c r="JW128" s="40">
        <f t="shared" si="127"/>
        <v>200000</v>
      </c>
      <c r="JX128" s="40">
        <f t="shared" si="127"/>
        <v>200000</v>
      </c>
      <c r="JY128" s="40">
        <f t="shared" si="127"/>
        <v>200000</v>
      </c>
      <c r="JZ128" s="40">
        <f t="shared" si="127"/>
        <v>200000</v>
      </c>
      <c r="KA128" s="40">
        <f t="shared" si="127"/>
        <v>200000</v>
      </c>
      <c r="KB128" s="40">
        <f t="shared" si="127"/>
        <v>200000</v>
      </c>
      <c r="KC128" s="40">
        <f t="shared" si="127"/>
        <v>200000</v>
      </c>
      <c r="KD128" s="40">
        <f t="shared" si="127"/>
        <v>200000</v>
      </c>
      <c r="KE128" s="40">
        <f t="shared" si="127"/>
        <v>200000</v>
      </c>
      <c r="KF128" s="40">
        <f t="shared" si="127"/>
        <v>200000</v>
      </c>
      <c r="KG128" s="40">
        <f t="shared" si="127"/>
        <v>200000</v>
      </c>
      <c r="KH128" s="40">
        <f t="shared" si="127"/>
        <v>200000</v>
      </c>
      <c r="KI128" s="40">
        <f t="shared" si="127"/>
        <v>200000</v>
      </c>
      <c r="KJ128" s="40">
        <f t="shared" si="127"/>
        <v>200000</v>
      </c>
      <c r="KK128" s="40">
        <f t="shared" si="127"/>
        <v>200000</v>
      </c>
      <c r="KL128" s="40">
        <f t="shared" si="127"/>
        <v>200000</v>
      </c>
      <c r="KM128" s="40">
        <f t="shared" si="127"/>
        <v>200000</v>
      </c>
      <c r="KN128" s="40">
        <f t="shared" si="127"/>
        <v>200000</v>
      </c>
      <c r="KO128" s="40">
        <f t="shared" si="127"/>
        <v>200000</v>
      </c>
      <c r="KP128" s="40">
        <f t="shared" si="127"/>
        <v>200000</v>
      </c>
      <c r="KQ128" s="40">
        <f t="shared" si="127"/>
        <v>200000</v>
      </c>
      <c r="KR128" s="40">
        <f t="shared" si="127"/>
        <v>200000</v>
      </c>
      <c r="KS128" s="40">
        <f t="shared" si="127"/>
        <v>200000</v>
      </c>
      <c r="KT128" s="40">
        <f t="shared" si="127"/>
        <v>200000</v>
      </c>
      <c r="KU128" s="40">
        <f t="shared" si="127"/>
        <v>200000</v>
      </c>
      <c r="KV128" s="40">
        <f t="shared" si="127"/>
        <v>200000</v>
      </c>
      <c r="KW128" s="1"/>
      <c r="KX128" s="1"/>
    </row>
    <row r="129" spans="1:310" x14ac:dyDescent="0.25">
      <c r="A129" s="1"/>
      <c r="B129" s="79"/>
      <c r="C129" s="79"/>
      <c r="D129" s="79"/>
      <c r="E129" s="1">
        <f t="shared" si="102"/>
        <v>0</v>
      </c>
      <c r="F129" s="1"/>
      <c r="G129" s="1"/>
      <c r="H129" s="11" t="str">
        <f t="shared" si="108"/>
        <v>руб.</v>
      </c>
      <c r="I129" s="1"/>
      <c r="J129" s="1"/>
      <c r="K129" s="1"/>
      <c r="L129" s="1"/>
      <c r="M129" s="5"/>
      <c r="N129" s="52"/>
      <c r="O129" s="19"/>
      <c r="P129" s="1"/>
      <c r="Q129" s="1"/>
      <c r="R129" s="52"/>
      <c r="S129" s="1"/>
      <c r="T129" s="5" t="s"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1"/>
      <c r="KX129" s="1"/>
    </row>
    <row r="130" spans="1:310" ht="4.05" customHeight="1" x14ac:dyDescent="0.25">
      <c r="A130" s="1"/>
      <c r="B130" s="79"/>
      <c r="C130" s="79"/>
      <c r="D130" s="79"/>
      <c r="E130" s="46"/>
      <c r="F130" s="1"/>
      <c r="G130" s="1"/>
      <c r="H130" s="11"/>
      <c r="I130" s="1"/>
      <c r="J130" s="1"/>
      <c r="K130" s="46"/>
      <c r="L130" s="1"/>
      <c r="M130" s="5"/>
      <c r="N130" s="46"/>
      <c r="O130" s="19"/>
      <c r="P130" s="1"/>
      <c r="Q130" s="1"/>
      <c r="R130" s="50"/>
      <c r="S130" s="1"/>
      <c r="T130" s="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</row>
    <row r="131" spans="1:310" ht="4.95" customHeight="1" x14ac:dyDescent="0.25">
      <c r="A131" s="1"/>
      <c r="B131" s="79"/>
      <c r="C131" s="79"/>
      <c r="D131" s="79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4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</row>
    <row r="132" spans="1:310" s="76" customFormat="1" x14ac:dyDescent="0.25">
      <c r="A132" s="70"/>
      <c r="B132" s="82"/>
      <c r="C132" s="82" t="s">
        <v>27</v>
      </c>
      <c r="D132" s="82" t="s">
        <v>28</v>
      </c>
      <c r="E132" s="71" t="str">
        <f>kpi!$E$46</f>
        <v>ФОТ</v>
      </c>
      <c r="F132" s="70"/>
      <c r="G132" s="70"/>
      <c r="H132" s="72" t="str">
        <f>IF(OR($E132="",$E132=0),"",INDEX(kpi!$I:$I,SUMIFS(kpi!$A:$A,kpi!$E:$E,$E132)))</f>
        <v>руб.</v>
      </c>
      <c r="I132" s="70"/>
      <c r="J132" s="70"/>
      <c r="K132" s="77"/>
      <c r="L132" s="70"/>
      <c r="M132" s="73"/>
      <c r="N132" s="74"/>
      <c r="O132" s="73"/>
      <c r="P132" s="70"/>
      <c r="Q132" s="70"/>
      <c r="R132" s="78">
        <f>SUMIFS($T132:$KW132,$T$1:$KW$1,"&gt;="&amp;1,$T$1:$KW$1,"&lt;="&amp;MAX($1:$1))</f>
        <v>49184192.68088752</v>
      </c>
      <c r="S132" s="70"/>
      <c r="T132" s="73"/>
      <c r="U132" s="75">
        <f>IF(U$7="",0,SUMPRODUCT(U107:U117,U120:U130))</f>
        <v>1872722.9811100001</v>
      </c>
      <c r="V132" s="75">
        <f t="shared" ref="V132:CG132" si="128">IF(V$7="",0,SUMPRODUCT(V107:V117,V120:V130))</f>
        <v>1877993.4468624999</v>
      </c>
      <c r="W132" s="75">
        <f t="shared" si="128"/>
        <v>1883669.3330575</v>
      </c>
      <c r="X132" s="75">
        <f t="shared" si="128"/>
        <v>1889750.6396949999</v>
      </c>
      <c r="Y132" s="75">
        <f t="shared" si="128"/>
        <v>1895833.628575</v>
      </c>
      <c r="Z132" s="75">
        <f t="shared" si="128"/>
        <v>1902288.3930474999</v>
      </c>
      <c r="AA132" s="75">
        <f t="shared" si="128"/>
        <v>1907399.0457625</v>
      </c>
      <c r="AB132" s="75">
        <f t="shared" si="128"/>
        <v>1912738.4834574999</v>
      </c>
      <c r="AC132" s="75">
        <f t="shared" si="128"/>
        <v>1918306.7061325</v>
      </c>
      <c r="AD132" s="75">
        <f t="shared" si="128"/>
        <v>1924103.7137875</v>
      </c>
      <c r="AE132" s="75">
        <f t="shared" si="128"/>
        <v>1930129.5064224999</v>
      </c>
      <c r="AF132" s="75">
        <f t="shared" si="128"/>
        <v>1936384.0840375</v>
      </c>
      <c r="AG132" s="75">
        <f t="shared" si="128"/>
        <v>1982867.4466325</v>
      </c>
      <c r="AH132" s="75">
        <f t="shared" si="128"/>
        <v>1989579.5942074999</v>
      </c>
      <c r="AI132" s="75">
        <f t="shared" si="128"/>
        <v>1996520.5267624999</v>
      </c>
      <c r="AJ132" s="75">
        <f t="shared" si="128"/>
        <v>2003690.2442975</v>
      </c>
      <c r="AK132" s="75">
        <f t="shared" si="128"/>
        <v>2011088.7468125001</v>
      </c>
      <c r="AL132" s="75">
        <f t="shared" si="128"/>
        <v>2018716.0343074999</v>
      </c>
      <c r="AM132" s="75">
        <f t="shared" si="128"/>
        <v>2026572.1067824999</v>
      </c>
      <c r="AN132" s="75">
        <f t="shared" si="128"/>
        <v>2034656.9642375</v>
      </c>
      <c r="AO132" s="75">
        <f t="shared" si="128"/>
        <v>2042970.6066725</v>
      </c>
      <c r="AP132" s="75">
        <f t="shared" si="128"/>
        <v>2051513.0340875001</v>
      </c>
      <c r="AQ132" s="75">
        <f t="shared" si="128"/>
        <v>2060284.2464824999</v>
      </c>
      <c r="AR132" s="75">
        <f t="shared" si="128"/>
        <v>2069284.2438574999</v>
      </c>
      <c r="AS132" s="75">
        <f t="shared" si="128"/>
        <v>2045128.9238</v>
      </c>
      <c r="AT132" s="75">
        <f t="shared" si="128"/>
        <v>0</v>
      </c>
      <c r="AU132" s="75">
        <f t="shared" si="128"/>
        <v>0</v>
      </c>
      <c r="AV132" s="75">
        <f t="shared" si="128"/>
        <v>0</v>
      </c>
      <c r="AW132" s="75">
        <f t="shared" si="128"/>
        <v>0</v>
      </c>
      <c r="AX132" s="75">
        <f t="shared" si="128"/>
        <v>0</v>
      </c>
      <c r="AY132" s="75">
        <f t="shared" si="128"/>
        <v>0</v>
      </c>
      <c r="AZ132" s="75">
        <f t="shared" si="128"/>
        <v>0</v>
      </c>
      <c r="BA132" s="75">
        <f t="shared" si="128"/>
        <v>0</v>
      </c>
      <c r="BB132" s="75">
        <f t="shared" si="128"/>
        <v>0</v>
      </c>
      <c r="BC132" s="75">
        <f t="shared" si="128"/>
        <v>0</v>
      </c>
      <c r="BD132" s="75">
        <f t="shared" si="128"/>
        <v>0</v>
      </c>
      <c r="BE132" s="75">
        <f t="shared" si="128"/>
        <v>0</v>
      </c>
      <c r="BF132" s="75">
        <f t="shared" si="128"/>
        <v>0</v>
      </c>
      <c r="BG132" s="75">
        <f t="shared" si="128"/>
        <v>0</v>
      </c>
      <c r="BH132" s="75">
        <f t="shared" si="128"/>
        <v>0</v>
      </c>
      <c r="BI132" s="75">
        <f t="shared" si="128"/>
        <v>0</v>
      </c>
      <c r="BJ132" s="75">
        <f t="shared" si="128"/>
        <v>0</v>
      </c>
      <c r="BK132" s="75">
        <f t="shared" si="128"/>
        <v>0</v>
      </c>
      <c r="BL132" s="75">
        <f t="shared" si="128"/>
        <v>0</v>
      </c>
      <c r="BM132" s="75">
        <f t="shared" si="128"/>
        <v>0</v>
      </c>
      <c r="BN132" s="75">
        <f t="shared" si="128"/>
        <v>0</v>
      </c>
      <c r="BO132" s="75">
        <f t="shared" si="128"/>
        <v>0</v>
      </c>
      <c r="BP132" s="75">
        <f t="shared" si="128"/>
        <v>0</v>
      </c>
      <c r="BQ132" s="75">
        <f t="shared" si="128"/>
        <v>0</v>
      </c>
      <c r="BR132" s="75">
        <f t="shared" si="128"/>
        <v>0</v>
      </c>
      <c r="BS132" s="75">
        <f t="shared" si="128"/>
        <v>0</v>
      </c>
      <c r="BT132" s="75">
        <f t="shared" si="128"/>
        <v>0</v>
      </c>
      <c r="BU132" s="75">
        <f t="shared" si="128"/>
        <v>0</v>
      </c>
      <c r="BV132" s="75">
        <f t="shared" si="128"/>
        <v>0</v>
      </c>
      <c r="BW132" s="75">
        <f t="shared" si="128"/>
        <v>0</v>
      </c>
      <c r="BX132" s="75">
        <f t="shared" si="128"/>
        <v>0</v>
      </c>
      <c r="BY132" s="75">
        <f t="shared" si="128"/>
        <v>0</v>
      </c>
      <c r="BZ132" s="75">
        <f t="shared" si="128"/>
        <v>0</v>
      </c>
      <c r="CA132" s="75">
        <f t="shared" si="128"/>
        <v>0</v>
      </c>
      <c r="CB132" s="75">
        <f t="shared" si="128"/>
        <v>0</v>
      </c>
      <c r="CC132" s="75">
        <f t="shared" si="128"/>
        <v>0</v>
      </c>
      <c r="CD132" s="75">
        <f t="shared" si="128"/>
        <v>0</v>
      </c>
      <c r="CE132" s="75">
        <f t="shared" si="128"/>
        <v>0</v>
      </c>
      <c r="CF132" s="75">
        <f t="shared" si="128"/>
        <v>0</v>
      </c>
      <c r="CG132" s="75">
        <f t="shared" si="128"/>
        <v>0</v>
      </c>
      <c r="CH132" s="75">
        <f t="shared" ref="CH132:ES132" si="129">IF(CH$7="",0,SUMPRODUCT(CH107:CH117,CH120:CH130))</f>
        <v>0</v>
      </c>
      <c r="CI132" s="75">
        <f t="shared" si="129"/>
        <v>0</v>
      </c>
      <c r="CJ132" s="75">
        <f t="shared" si="129"/>
        <v>0</v>
      </c>
      <c r="CK132" s="75">
        <f t="shared" si="129"/>
        <v>0</v>
      </c>
      <c r="CL132" s="75">
        <f t="shared" si="129"/>
        <v>0</v>
      </c>
      <c r="CM132" s="75">
        <f t="shared" si="129"/>
        <v>0</v>
      </c>
      <c r="CN132" s="75">
        <f t="shared" si="129"/>
        <v>0</v>
      </c>
      <c r="CO132" s="75">
        <f t="shared" si="129"/>
        <v>0</v>
      </c>
      <c r="CP132" s="75">
        <f t="shared" si="129"/>
        <v>0</v>
      </c>
      <c r="CQ132" s="75">
        <f t="shared" si="129"/>
        <v>0</v>
      </c>
      <c r="CR132" s="75">
        <f t="shared" si="129"/>
        <v>0</v>
      </c>
      <c r="CS132" s="75">
        <f t="shared" si="129"/>
        <v>0</v>
      </c>
      <c r="CT132" s="75">
        <f t="shared" si="129"/>
        <v>0</v>
      </c>
      <c r="CU132" s="75">
        <f t="shared" si="129"/>
        <v>0</v>
      </c>
      <c r="CV132" s="75">
        <f t="shared" si="129"/>
        <v>0</v>
      </c>
      <c r="CW132" s="75">
        <f t="shared" si="129"/>
        <v>0</v>
      </c>
      <c r="CX132" s="75">
        <f t="shared" si="129"/>
        <v>0</v>
      </c>
      <c r="CY132" s="75">
        <f t="shared" si="129"/>
        <v>0</v>
      </c>
      <c r="CZ132" s="75">
        <f t="shared" si="129"/>
        <v>0</v>
      </c>
      <c r="DA132" s="75">
        <f t="shared" si="129"/>
        <v>0</v>
      </c>
      <c r="DB132" s="75">
        <f t="shared" si="129"/>
        <v>0</v>
      </c>
      <c r="DC132" s="75">
        <f t="shared" si="129"/>
        <v>0</v>
      </c>
      <c r="DD132" s="75">
        <f t="shared" si="129"/>
        <v>0</v>
      </c>
      <c r="DE132" s="75">
        <f t="shared" si="129"/>
        <v>0</v>
      </c>
      <c r="DF132" s="75">
        <f t="shared" si="129"/>
        <v>0</v>
      </c>
      <c r="DG132" s="75">
        <f t="shared" si="129"/>
        <v>0</v>
      </c>
      <c r="DH132" s="75">
        <f t="shared" si="129"/>
        <v>0</v>
      </c>
      <c r="DI132" s="75">
        <f t="shared" si="129"/>
        <v>0</v>
      </c>
      <c r="DJ132" s="75">
        <f t="shared" si="129"/>
        <v>0</v>
      </c>
      <c r="DK132" s="75">
        <f t="shared" si="129"/>
        <v>0</v>
      </c>
      <c r="DL132" s="75">
        <f t="shared" si="129"/>
        <v>0</v>
      </c>
      <c r="DM132" s="75">
        <f t="shared" si="129"/>
        <v>0</v>
      </c>
      <c r="DN132" s="75">
        <f t="shared" si="129"/>
        <v>0</v>
      </c>
      <c r="DO132" s="75">
        <f t="shared" si="129"/>
        <v>0</v>
      </c>
      <c r="DP132" s="75">
        <f t="shared" si="129"/>
        <v>0</v>
      </c>
      <c r="DQ132" s="75">
        <f t="shared" si="129"/>
        <v>0</v>
      </c>
      <c r="DR132" s="75">
        <f t="shared" si="129"/>
        <v>0</v>
      </c>
      <c r="DS132" s="75">
        <f t="shared" si="129"/>
        <v>0</v>
      </c>
      <c r="DT132" s="75">
        <f t="shared" si="129"/>
        <v>0</v>
      </c>
      <c r="DU132" s="75">
        <f t="shared" si="129"/>
        <v>0</v>
      </c>
      <c r="DV132" s="75">
        <f t="shared" si="129"/>
        <v>0</v>
      </c>
      <c r="DW132" s="75">
        <f t="shared" si="129"/>
        <v>0</v>
      </c>
      <c r="DX132" s="75">
        <f t="shared" si="129"/>
        <v>0</v>
      </c>
      <c r="DY132" s="75">
        <f t="shared" si="129"/>
        <v>0</v>
      </c>
      <c r="DZ132" s="75">
        <f t="shared" si="129"/>
        <v>0</v>
      </c>
      <c r="EA132" s="75">
        <f t="shared" si="129"/>
        <v>0</v>
      </c>
      <c r="EB132" s="75">
        <f t="shared" si="129"/>
        <v>0</v>
      </c>
      <c r="EC132" s="75">
        <f t="shared" si="129"/>
        <v>0</v>
      </c>
      <c r="ED132" s="75">
        <f t="shared" si="129"/>
        <v>0</v>
      </c>
      <c r="EE132" s="75">
        <f t="shared" si="129"/>
        <v>0</v>
      </c>
      <c r="EF132" s="75">
        <f t="shared" si="129"/>
        <v>0</v>
      </c>
      <c r="EG132" s="75">
        <f t="shared" si="129"/>
        <v>0</v>
      </c>
      <c r="EH132" s="75">
        <f t="shared" si="129"/>
        <v>0</v>
      </c>
      <c r="EI132" s="75">
        <f t="shared" si="129"/>
        <v>0</v>
      </c>
      <c r="EJ132" s="75">
        <f t="shared" si="129"/>
        <v>0</v>
      </c>
      <c r="EK132" s="75">
        <f t="shared" si="129"/>
        <v>0</v>
      </c>
      <c r="EL132" s="75">
        <f t="shared" si="129"/>
        <v>0</v>
      </c>
      <c r="EM132" s="75">
        <f t="shared" si="129"/>
        <v>0</v>
      </c>
      <c r="EN132" s="75">
        <f t="shared" si="129"/>
        <v>0</v>
      </c>
      <c r="EO132" s="75">
        <f t="shared" si="129"/>
        <v>0</v>
      </c>
      <c r="EP132" s="75">
        <f t="shared" si="129"/>
        <v>0</v>
      </c>
      <c r="EQ132" s="75">
        <f t="shared" si="129"/>
        <v>0</v>
      </c>
      <c r="ER132" s="75">
        <f t="shared" si="129"/>
        <v>0</v>
      </c>
      <c r="ES132" s="75">
        <f t="shared" si="129"/>
        <v>0</v>
      </c>
      <c r="ET132" s="75">
        <f t="shared" ref="ET132:HE132" si="130">IF(ET$7="",0,SUMPRODUCT(ET107:ET117,ET120:ET130))</f>
        <v>0</v>
      </c>
      <c r="EU132" s="75">
        <f t="shared" si="130"/>
        <v>0</v>
      </c>
      <c r="EV132" s="75">
        <f t="shared" si="130"/>
        <v>0</v>
      </c>
      <c r="EW132" s="75">
        <f t="shared" si="130"/>
        <v>0</v>
      </c>
      <c r="EX132" s="75">
        <f t="shared" si="130"/>
        <v>0</v>
      </c>
      <c r="EY132" s="75">
        <f t="shared" si="130"/>
        <v>0</v>
      </c>
      <c r="EZ132" s="75">
        <f t="shared" si="130"/>
        <v>0</v>
      </c>
      <c r="FA132" s="75">
        <f t="shared" si="130"/>
        <v>0</v>
      </c>
      <c r="FB132" s="75">
        <f t="shared" si="130"/>
        <v>0</v>
      </c>
      <c r="FC132" s="75">
        <f t="shared" si="130"/>
        <v>0</v>
      </c>
      <c r="FD132" s="75">
        <f t="shared" si="130"/>
        <v>0</v>
      </c>
      <c r="FE132" s="75">
        <f t="shared" si="130"/>
        <v>0</v>
      </c>
      <c r="FF132" s="75">
        <f t="shared" si="130"/>
        <v>0</v>
      </c>
      <c r="FG132" s="75">
        <f t="shared" si="130"/>
        <v>0</v>
      </c>
      <c r="FH132" s="75">
        <f t="shared" si="130"/>
        <v>0</v>
      </c>
      <c r="FI132" s="75">
        <f t="shared" si="130"/>
        <v>0</v>
      </c>
      <c r="FJ132" s="75">
        <f t="shared" si="130"/>
        <v>0</v>
      </c>
      <c r="FK132" s="75">
        <f t="shared" si="130"/>
        <v>0</v>
      </c>
      <c r="FL132" s="75">
        <f t="shared" si="130"/>
        <v>0</v>
      </c>
      <c r="FM132" s="75">
        <f t="shared" si="130"/>
        <v>0</v>
      </c>
      <c r="FN132" s="75">
        <f t="shared" si="130"/>
        <v>0</v>
      </c>
      <c r="FO132" s="75">
        <f t="shared" si="130"/>
        <v>0</v>
      </c>
      <c r="FP132" s="75">
        <f t="shared" si="130"/>
        <v>0</v>
      </c>
      <c r="FQ132" s="75">
        <f t="shared" si="130"/>
        <v>0</v>
      </c>
      <c r="FR132" s="75">
        <f t="shared" si="130"/>
        <v>0</v>
      </c>
      <c r="FS132" s="75">
        <f t="shared" si="130"/>
        <v>0</v>
      </c>
      <c r="FT132" s="75">
        <f t="shared" si="130"/>
        <v>0</v>
      </c>
      <c r="FU132" s="75">
        <f t="shared" si="130"/>
        <v>0</v>
      </c>
      <c r="FV132" s="75">
        <f t="shared" si="130"/>
        <v>0</v>
      </c>
      <c r="FW132" s="75">
        <f t="shared" si="130"/>
        <v>0</v>
      </c>
      <c r="FX132" s="75">
        <f t="shared" si="130"/>
        <v>0</v>
      </c>
      <c r="FY132" s="75">
        <f t="shared" si="130"/>
        <v>0</v>
      </c>
      <c r="FZ132" s="75">
        <f t="shared" si="130"/>
        <v>0</v>
      </c>
      <c r="GA132" s="75">
        <f t="shared" si="130"/>
        <v>0</v>
      </c>
      <c r="GB132" s="75">
        <f t="shared" si="130"/>
        <v>0</v>
      </c>
      <c r="GC132" s="75">
        <f t="shared" si="130"/>
        <v>0</v>
      </c>
      <c r="GD132" s="75">
        <f t="shared" si="130"/>
        <v>0</v>
      </c>
      <c r="GE132" s="75">
        <f t="shared" si="130"/>
        <v>0</v>
      </c>
      <c r="GF132" s="75">
        <f t="shared" si="130"/>
        <v>0</v>
      </c>
      <c r="GG132" s="75">
        <f t="shared" si="130"/>
        <v>0</v>
      </c>
      <c r="GH132" s="75">
        <f t="shared" si="130"/>
        <v>0</v>
      </c>
      <c r="GI132" s="75">
        <f t="shared" si="130"/>
        <v>0</v>
      </c>
      <c r="GJ132" s="75">
        <f t="shared" si="130"/>
        <v>0</v>
      </c>
      <c r="GK132" s="75">
        <f t="shared" si="130"/>
        <v>0</v>
      </c>
      <c r="GL132" s="75">
        <f t="shared" si="130"/>
        <v>0</v>
      </c>
      <c r="GM132" s="75">
        <f t="shared" si="130"/>
        <v>0</v>
      </c>
      <c r="GN132" s="75">
        <f t="shared" si="130"/>
        <v>0</v>
      </c>
      <c r="GO132" s="75">
        <f t="shared" si="130"/>
        <v>0</v>
      </c>
      <c r="GP132" s="75">
        <f t="shared" si="130"/>
        <v>0</v>
      </c>
      <c r="GQ132" s="75">
        <f t="shared" si="130"/>
        <v>0</v>
      </c>
      <c r="GR132" s="75">
        <f t="shared" si="130"/>
        <v>0</v>
      </c>
      <c r="GS132" s="75">
        <f t="shared" si="130"/>
        <v>0</v>
      </c>
      <c r="GT132" s="75">
        <f t="shared" si="130"/>
        <v>0</v>
      </c>
      <c r="GU132" s="75">
        <f t="shared" si="130"/>
        <v>0</v>
      </c>
      <c r="GV132" s="75">
        <f t="shared" si="130"/>
        <v>0</v>
      </c>
      <c r="GW132" s="75">
        <f t="shared" si="130"/>
        <v>0</v>
      </c>
      <c r="GX132" s="75">
        <f t="shared" si="130"/>
        <v>0</v>
      </c>
      <c r="GY132" s="75">
        <f t="shared" si="130"/>
        <v>0</v>
      </c>
      <c r="GZ132" s="75">
        <f t="shared" si="130"/>
        <v>0</v>
      </c>
      <c r="HA132" s="75">
        <f t="shared" si="130"/>
        <v>0</v>
      </c>
      <c r="HB132" s="75">
        <f t="shared" si="130"/>
        <v>0</v>
      </c>
      <c r="HC132" s="75">
        <f t="shared" si="130"/>
        <v>0</v>
      </c>
      <c r="HD132" s="75">
        <f t="shared" si="130"/>
        <v>0</v>
      </c>
      <c r="HE132" s="75">
        <f t="shared" si="130"/>
        <v>0</v>
      </c>
      <c r="HF132" s="75">
        <f t="shared" ref="HF132:JQ132" si="131">IF(HF$7="",0,SUMPRODUCT(HF107:HF117,HF120:HF130))</f>
        <v>0</v>
      </c>
      <c r="HG132" s="75">
        <f t="shared" si="131"/>
        <v>0</v>
      </c>
      <c r="HH132" s="75">
        <f t="shared" si="131"/>
        <v>0</v>
      </c>
      <c r="HI132" s="75">
        <f t="shared" si="131"/>
        <v>0</v>
      </c>
      <c r="HJ132" s="75">
        <f t="shared" si="131"/>
        <v>0</v>
      </c>
      <c r="HK132" s="75">
        <f t="shared" si="131"/>
        <v>0</v>
      </c>
      <c r="HL132" s="75">
        <f t="shared" si="131"/>
        <v>0</v>
      </c>
      <c r="HM132" s="75">
        <f t="shared" si="131"/>
        <v>0</v>
      </c>
      <c r="HN132" s="75">
        <f t="shared" si="131"/>
        <v>0</v>
      </c>
      <c r="HO132" s="75">
        <f t="shared" si="131"/>
        <v>0</v>
      </c>
      <c r="HP132" s="75">
        <f t="shared" si="131"/>
        <v>0</v>
      </c>
      <c r="HQ132" s="75">
        <f t="shared" si="131"/>
        <v>0</v>
      </c>
      <c r="HR132" s="75">
        <f t="shared" si="131"/>
        <v>0</v>
      </c>
      <c r="HS132" s="75">
        <f t="shared" si="131"/>
        <v>0</v>
      </c>
      <c r="HT132" s="75">
        <f t="shared" si="131"/>
        <v>0</v>
      </c>
      <c r="HU132" s="75">
        <f t="shared" si="131"/>
        <v>0</v>
      </c>
      <c r="HV132" s="75">
        <f t="shared" si="131"/>
        <v>0</v>
      </c>
      <c r="HW132" s="75">
        <f t="shared" si="131"/>
        <v>0</v>
      </c>
      <c r="HX132" s="75">
        <f t="shared" si="131"/>
        <v>0</v>
      </c>
      <c r="HY132" s="75">
        <f t="shared" si="131"/>
        <v>0</v>
      </c>
      <c r="HZ132" s="75">
        <f t="shared" si="131"/>
        <v>0</v>
      </c>
      <c r="IA132" s="75">
        <f t="shared" si="131"/>
        <v>0</v>
      </c>
      <c r="IB132" s="75">
        <f t="shared" si="131"/>
        <v>0</v>
      </c>
      <c r="IC132" s="75">
        <f t="shared" si="131"/>
        <v>0</v>
      </c>
      <c r="ID132" s="75">
        <f t="shared" si="131"/>
        <v>0</v>
      </c>
      <c r="IE132" s="75">
        <f t="shared" si="131"/>
        <v>0</v>
      </c>
      <c r="IF132" s="75">
        <f t="shared" si="131"/>
        <v>0</v>
      </c>
      <c r="IG132" s="75">
        <f t="shared" si="131"/>
        <v>0</v>
      </c>
      <c r="IH132" s="75">
        <f t="shared" si="131"/>
        <v>0</v>
      </c>
      <c r="II132" s="75">
        <f t="shared" si="131"/>
        <v>0</v>
      </c>
      <c r="IJ132" s="75">
        <f t="shared" si="131"/>
        <v>0</v>
      </c>
      <c r="IK132" s="75">
        <f t="shared" si="131"/>
        <v>0</v>
      </c>
      <c r="IL132" s="75">
        <f t="shared" si="131"/>
        <v>0</v>
      </c>
      <c r="IM132" s="75">
        <f t="shared" si="131"/>
        <v>0</v>
      </c>
      <c r="IN132" s="75">
        <f t="shared" si="131"/>
        <v>0</v>
      </c>
      <c r="IO132" s="75">
        <f t="shared" si="131"/>
        <v>0</v>
      </c>
      <c r="IP132" s="75">
        <f t="shared" si="131"/>
        <v>0</v>
      </c>
      <c r="IQ132" s="75">
        <f t="shared" si="131"/>
        <v>0</v>
      </c>
      <c r="IR132" s="75">
        <f t="shared" si="131"/>
        <v>0</v>
      </c>
      <c r="IS132" s="75">
        <f t="shared" si="131"/>
        <v>0</v>
      </c>
      <c r="IT132" s="75">
        <f t="shared" si="131"/>
        <v>0</v>
      </c>
      <c r="IU132" s="75">
        <f t="shared" si="131"/>
        <v>0</v>
      </c>
      <c r="IV132" s="75">
        <f t="shared" si="131"/>
        <v>0</v>
      </c>
      <c r="IW132" s="75">
        <f t="shared" si="131"/>
        <v>0</v>
      </c>
      <c r="IX132" s="75">
        <f t="shared" si="131"/>
        <v>0</v>
      </c>
      <c r="IY132" s="75">
        <f t="shared" si="131"/>
        <v>0</v>
      </c>
      <c r="IZ132" s="75">
        <f t="shared" si="131"/>
        <v>0</v>
      </c>
      <c r="JA132" s="75">
        <f t="shared" si="131"/>
        <v>0</v>
      </c>
      <c r="JB132" s="75">
        <f t="shared" si="131"/>
        <v>0</v>
      </c>
      <c r="JC132" s="75">
        <f t="shared" si="131"/>
        <v>0</v>
      </c>
      <c r="JD132" s="75">
        <f t="shared" si="131"/>
        <v>0</v>
      </c>
      <c r="JE132" s="75">
        <f t="shared" si="131"/>
        <v>0</v>
      </c>
      <c r="JF132" s="75">
        <f t="shared" si="131"/>
        <v>0</v>
      </c>
      <c r="JG132" s="75">
        <f t="shared" si="131"/>
        <v>0</v>
      </c>
      <c r="JH132" s="75">
        <f t="shared" si="131"/>
        <v>0</v>
      </c>
      <c r="JI132" s="75">
        <f t="shared" si="131"/>
        <v>0</v>
      </c>
      <c r="JJ132" s="75">
        <f t="shared" si="131"/>
        <v>0</v>
      </c>
      <c r="JK132" s="75">
        <f t="shared" si="131"/>
        <v>0</v>
      </c>
      <c r="JL132" s="75">
        <f t="shared" si="131"/>
        <v>0</v>
      </c>
      <c r="JM132" s="75">
        <f t="shared" si="131"/>
        <v>0</v>
      </c>
      <c r="JN132" s="75">
        <f t="shared" si="131"/>
        <v>0</v>
      </c>
      <c r="JO132" s="75">
        <f t="shared" si="131"/>
        <v>0</v>
      </c>
      <c r="JP132" s="75">
        <f t="shared" si="131"/>
        <v>0</v>
      </c>
      <c r="JQ132" s="75">
        <f t="shared" si="131"/>
        <v>0</v>
      </c>
      <c r="JR132" s="75">
        <f t="shared" ref="JR132:KV132" si="132">IF(JR$7="",0,SUMPRODUCT(JR107:JR117,JR120:JR130))</f>
        <v>0</v>
      </c>
      <c r="JS132" s="75">
        <f t="shared" si="132"/>
        <v>0</v>
      </c>
      <c r="JT132" s="75">
        <f t="shared" si="132"/>
        <v>0</v>
      </c>
      <c r="JU132" s="75">
        <f t="shared" si="132"/>
        <v>0</v>
      </c>
      <c r="JV132" s="75">
        <f t="shared" si="132"/>
        <v>0</v>
      </c>
      <c r="JW132" s="75">
        <f t="shared" si="132"/>
        <v>0</v>
      </c>
      <c r="JX132" s="75">
        <f t="shared" si="132"/>
        <v>0</v>
      </c>
      <c r="JY132" s="75">
        <f t="shared" si="132"/>
        <v>0</v>
      </c>
      <c r="JZ132" s="75">
        <f t="shared" si="132"/>
        <v>0</v>
      </c>
      <c r="KA132" s="75">
        <f t="shared" si="132"/>
        <v>0</v>
      </c>
      <c r="KB132" s="75">
        <f t="shared" si="132"/>
        <v>0</v>
      </c>
      <c r="KC132" s="75">
        <f t="shared" si="132"/>
        <v>0</v>
      </c>
      <c r="KD132" s="75">
        <f t="shared" si="132"/>
        <v>0</v>
      </c>
      <c r="KE132" s="75">
        <f t="shared" si="132"/>
        <v>0</v>
      </c>
      <c r="KF132" s="75">
        <f t="shared" si="132"/>
        <v>0</v>
      </c>
      <c r="KG132" s="75">
        <f t="shared" si="132"/>
        <v>0</v>
      </c>
      <c r="KH132" s="75">
        <f t="shared" si="132"/>
        <v>0</v>
      </c>
      <c r="KI132" s="75">
        <f t="shared" si="132"/>
        <v>0</v>
      </c>
      <c r="KJ132" s="75">
        <f t="shared" si="132"/>
        <v>0</v>
      </c>
      <c r="KK132" s="75">
        <f t="shared" si="132"/>
        <v>0</v>
      </c>
      <c r="KL132" s="75">
        <f t="shared" si="132"/>
        <v>0</v>
      </c>
      <c r="KM132" s="75">
        <f t="shared" si="132"/>
        <v>0</v>
      </c>
      <c r="KN132" s="75">
        <f t="shared" si="132"/>
        <v>0</v>
      </c>
      <c r="KO132" s="75">
        <f t="shared" si="132"/>
        <v>0</v>
      </c>
      <c r="KP132" s="75">
        <f t="shared" si="132"/>
        <v>0</v>
      </c>
      <c r="KQ132" s="75">
        <f t="shared" si="132"/>
        <v>0</v>
      </c>
      <c r="KR132" s="75">
        <f t="shared" si="132"/>
        <v>0</v>
      </c>
      <c r="KS132" s="75">
        <f t="shared" si="132"/>
        <v>0</v>
      </c>
      <c r="KT132" s="75">
        <f t="shared" si="132"/>
        <v>0</v>
      </c>
      <c r="KU132" s="75">
        <f t="shared" si="132"/>
        <v>0</v>
      </c>
      <c r="KV132" s="75">
        <f t="shared" si="132"/>
        <v>0</v>
      </c>
      <c r="KW132" s="70"/>
      <c r="KX132" s="70"/>
    </row>
    <row r="133" spans="1:310" ht="4.05" customHeight="1" x14ac:dyDescent="0.25">
      <c r="A133" s="1"/>
      <c r="B133" s="79"/>
      <c r="C133" s="79"/>
      <c r="D133" s="79"/>
      <c r="E133" s="1"/>
      <c r="F133" s="1"/>
      <c r="G133" s="1"/>
      <c r="H133" s="11"/>
      <c r="I133" s="1"/>
      <c r="J133" s="1"/>
      <c r="K133" s="36"/>
      <c r="L133" s="1"/>
      <c r="M133" s="5"/>
      <c r="N133" s="1"/>
      <c r="O133" s="19"/>
      <c r="P133" s="1"/>
      <c r="Q133" s="1"/>
      <c r="R133" s="4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</row>
    <row r="134" spans="1:310" s="76" customFormat="1" x14ac:dyDescent="0.25">
      <c r="A134" s="70"/>
      <c r="B134" s="82"/>
      <c r="C134" s="82" t="s">
        <v>27</v>
      </c>
      <c r="D134" s="82" t="s">
        <v>28</v>
      </c>
      <c r="E134" s="71" t="str">
        <f>kpi!$E$47</f>
        <v>соцсборы</v>
      </c>
      <c r="F134" s="70"/>
      <c r="G134" s="70"/>
      <c r="H134" s="72" t="str">
        <f>IF(OR($E134="",$E134=0),"",INDEX(kpi!$I:$I,SUMIFS(kpi!$A:$A,kpi!$E:$E,$E134)))</f>
        <v>руб.</v>
      </c>
      <c r="I134" s="70"/>
      <c r="J134" s="70"/>
      <c r="K134" s="77"/>
      <c r="L134" s="70"/>
      <c r="M134" s="73"/>
      <c r="N134" s="74"/>
      <c r="O134" s="73"/>
      <c r="P134" s="70"/>
      <c r="Q134" s="70"/>
      <c r="R134" s="78">
        <f>SUMIFS($T134:$KW134,$T$1:$KW$1,"&gt;="&amp;1,$T$1:$KW$1,"&lt;="&amp;MAX($1:$1))</f>
        <v>14755257.804266248</v>
      </c>
      <c r="S134" s="70"/>
      <c r="T134" s="73"/>
      <c r="U134" s="75">
        <f>IF(U$7="",0,U132*условия!$N$148)</f>
        <v>561816.89433299995</v>
      </c>
      <c r="V134" s="75">
        <f>IF(V$7="",0,V132*условия!$N$148)</f>
        <v>563398.03405874991</v>
      </c>
      <c r="W134" s="75">
        <f>IF(W$7="",0,W132*условия!$N$148)</f>
        <v>565100.79991724994</v>
      </c>
      <c r="X134" s="75">
        <f>IF(X$7="",0,X132*условия!$N$148)</f>
        <v>566925.19190849992</v>
      </c>
      <c r="Y134" s="75">
        <f>IF(Y$7="",0,Y132*условия!$N$148)</f>
        <v>568750.08857249992</v>
      </c>
      <c r="Z134" s="75">
        <f>IF(Z$7="",0,Z132*условия!$N$148)</f>
        <v>570686.51791424991</v>
      </c>
      <c r="AA134" s="75">
        <f>IF(AA$7="",0,AA132*условия!$N$148)</f>
        <v>572219.71372875001</v>
      </c>
      <c r="AB134" s="75">
        <f>IF(AB$7="",0,AB132*условия!$N$148)</f>
        <v>573821.54503724992</v>
      </c>
      <c r="AC134" s="75">
        <f>IF(AC$7="",0,AC132*условия!$N$148)</f>
        <v>575492.01183974999</v>
      </c>
      <c r="AD134" s="75">
        <f>IF(AD$7="",0,AD132*условия!$N$148)</f>
        <v>577231.11413624999</v>
      </c>
      <c r="AE134" s="75">
        <f>IF(AE$7="",0,AE132*условия!$N$148)</f>
        <v>579038.85192674992</v>
      </c>
      <c r="AF134" s="75">
        <f>IF(AF$7="",0,AF132*условия!$N$148)</f>
        <v>580915.22521125001</v>
      </c>
      <c r="AG134" s="75">
        <f>IF(AG$7="",0,AG132*условия!$N$148)</f>
        <v>594860.23398975004</v>
      </c>
      <c r="AH134" s="75">
        <f>IF(AH$7="",0,AH132*условия!$N$148)</f>
        <v>596873.87826224999</v>
      </c>
      <c r="AI134" s="75">
        <f>IF(AI$7="",0,AI132*условия!$N$148)</f>
        <v>598956.15802874998</v>
      </c>
      <c r="AJ134" s="75">
        <f>IF(AJ$7="",0,AJ132*условия!$N$148)</f>
        <v>601107.07328925002</v>
      </c>
      <c r="AK134" s="75">
        <f>IF(AK$7="",0,AK132*условия!$N$148)</f>
        <v>603326.62404374999</v>
      </c>
      <c r="AL134" s="75">
        <f>IF(AL$7="",0,AL132*условия!$N$148)</f>
        <v>605614.81029224989</v>
      </c>
      <c r="AM134" s="75">
        <f>IF(AM$7="",0,AM132*условия!$N$148)</f>
        <v>607971.63203474996</v>
      </c>
      <c r="AN134" s="75">
        <f>IF(AN$7="",0,AN132*условия!$N$148)</f>
        <v>610397.08927124995</v>
      </c>
      <c r="AO134" s="75">
        <f>IF(AO$7="",0,AO132*условия!$N$148)</f>
        <v>612891.18200174998</v>
      </c>
      <c r="AP134" s="75">
        <f>IF(AP$7="",0,AP132*условия!$N$148)</f>
        <v>615453.91022624995</v>
      </c>
      <c r="AQ134" s="75">
        <f>IF(AQ$7="",0,AQ132*условия!$N$148)</f>
        <v>618085.27394474996</v>
      </c>
      <c r="AR134" s="75">
        <f>IF(AR$7="",0,AR132*условия!$N$148)</f>
        <v>620785.2731572499</v>
      </c>
      <c r="AS134" s="75">
        <f>IF(AS$7="",0,AS132*условия!$N$148)</f>
        <v>613538.67713999993</v>
      </c>
      <c r="AT134" s="75">
        <f>IF(AT$7="",0,AT132*условия!$N$148)</f>
        <v>0</v>
      </c>
      <c r="AU134" s="75">
        <f>IF(AU$7="",0,AU132*условия!$N$148)</f>
        <v>0</v>
      </c>
      <c r="AV134" s="75">
        <f>IF(AV$7="",0,AV132*условия!$N$148)</f>
        <v>0</v>
      </c>
      <c r="AW134" s="75">
        <f>IF(AW$7="",0,AW132*условия!$N$148)</f>
        <v>0</v>
      </c>
      <c r="AX134" s="75">
        <f>IF(AX$7="",0,AX132*условия!$N$148)</f>
        <v>0</v>
      </c>
      <c r="AY134" s="75">
        <f>IF(AY$7="",0,AY132*условия!$N$148)</f>
        <v>0</v>
      </c>
      <c r="AZ134" s="75">
        <f>IF(AZ$7="",0,AZ132*условия!$N$148)</f>
        <v>0</v>
      </c>
      <c r="BA134" s="75">
        <f>IF(BA$7="",0,BA132*условия!$N$148)</f>
        <v>0</v>
      </c>
      <c r="BB134" s="75">
        <f>IF(BB$7="",0,BB132*условия!$N$148)</f>
        <v>0</v>
      </c>
      <c r="BC134" s="75">
        <f>IF(BC$7="",0,BC132*условия!$N$148)</f>
        <v>0</v>
      </c>
      <c r="BD134" s="75">
        <f>IF(BD$7="",0,BD132*условия!$N$148)</f>
        <v>0</v>
      </c>
      <c r="BE134" s="75">
        <f>IF(BE$7="",0,BE132*условия!$N$148)</f>
        <v>0</v>
      </c>
      <c r="BF134" s="75">
        <f>IF(BF$7="",0,BF132*условия!$N$148)</f>
        <v>0</v>
      </c>
      <c r="BG134" s="75">
        <f>IF(BG$7="",0,BG132*условия!$N$148)</f>
        <v>0</v>
      </c>
      <c r="BH134" s="75">
        <f>IF(BH$7="",0,BH132*условия!$N$148)</f>
        <v>0</v>
      </c>
      <c r="BI134" s="75">
        <f>IF(BI$7="",0,BI132*условия!$N$148)</f>
        <v>0</v>
      </c>
      <c r="BJ134" s="75">
        <f>IF(BJ$7="",0,BJ132*условия!$N$148)</f>
        <v>0</v>
      </c>
      <c r="BK134" s="75">
        <f>IF(BK$7="",0,BK132*условия!$N$148)</f>
        <v>0</v>
      </c>
      <c r="BL134" s="75">
        <f>IF(BL$7="",0,BL132*условия!$N$148)</f>
        <v>0</v>
      </c>
      <c r="BM134" s="75">
        <f>IF(BM$7="",0,BM132*условия!$N$148)</f>
        <v>0</v>
      </c>
      <c r="BN134" s="75">
        <f>IF(BN$7="",0,BN132*условия!$N$148)</f>
        <v>0</v>
      </c>
      <c r="BO134" s="75">
        <f>IF(BO$7="",0,BO132*условия!$N$148)</f>
        <v>0</v>
      </c>
      <c r="BP134" s="75">
        <f>IF(BP$7="",0,BP132*условия!$N$148)</f>
        <v>0</v>
      </c>
      <c r="BQ134" s="75">
        <f>IF(BQ$7="",0,BQ132*условия!$N$148)</f>
        <v>0</v>
      </c>
      <c r="BR134" s="75">
        <f>IF(BR$7="",0,BR132*условия!$N$148)</f>
        <v>0</v>
      </c>
      <c r="BS134" s="75">
        <f>IF(BS$7="",0,BS132*условия!$N$148)</f>
        <v>0</v>
      </c>
      <c r="BT134" s="75">
        <f>IF(BT$7="",0,BT132*условия!$N$148)</f>
        <v>0</v>
      </c>
      <c r="BU134" s="75">
        <f>IF(BU$7="",0,BU132*условия!$N$148)</f>
        <v>0</v>
      </c>
      <c r="BV134" s="75">
        <f>IF(BV$7="",0,BV132*условия!$N$148)</f>
        <v>0</v>
      </c>
      <c r="BW134" s="75">
        <f>IF(BW$7="",0,BW132*условия!$N$148)</f>
        <v>0</v>
      </c>
      <c r="BX134" s="75">
        <f>IF(BX$7="",0,BX132*условия!$N$148)</f>
        <v>0</v>
      </c>
      <c r="BY134" s="75">
        <f>IF(BY$7="",0,BY132*условия!$N$148)</f>
        <v>0</v>
      </c>
      <c r="BZ134" s="75">
        <f>IF(BZ$7="",0,BZ132*условия!$N$148)</f>
        <v>0</v>
      </c>
      <c r="CA134" s="75">
        <f>IF(CA$7="",0,CA132*условия!$N$148)</f>
        <v>0</v>
      </c>
      <c r="CB134" s="75">
        <f>IF(CB$7="",0,CB132*условия!$N$148)</f>
        <v>0</v>
      </c>
      <c r="CC134" s="75">
        <f>IF(CC$7="",0,CC132*условия!$N$148)</f>
        <v>0</v>
      </c>
      <c r="CD134" s="75">
        <f>IF(CD$7="",0,CD132*условия!$N$148)</f>
        <v>0</v>
      </c>
      <c r="CE134" s="75">
        <f>IF(CE$7="",0,CE132*условия!$N$148)</f>
        <v>0</v>
      </c>
      <c r="CF134" s="75">
        <f>IF(CF$7="",0,CF132*условия!$N$148)</f>
        <v>0</v>
      </c>
      <c r="CG134" s="75">
        <f>IF(CG$7="",0,CG132*условия!$N$148)</f>
        <v>0</v>
      </c>
      <c r="CH134" s="75">
        <f>IF(CH$7="",0,CH132*условия!$N$148)</f>
        <v>0</v>
      </c>
      <c r="CI134" s="75">
        <f>IF(CI$7="",0,CI132*условия!$N$148)</f>
        <v>0</v>
      </c>
      <c r="CJ134" s="75">
        <f>IF(CJ$7="",0,CJ132*условия!$N$148)</f>
        <v>0</v>
      </c>
      <c r="CK134" s="75">
        <f>IF(CK$7="",0,CK132*условия!$N$148)</f>
        <v>0</v>
      </c>
      <c r="CL134" s="75">
        <f>IF(CL$7="",0,CL132*условия!$N$148)</f>
        <v>0</v>
      </c>
      <c r="CM134" s="75">
        <f>IF(CM$7="",0,CM132*условия!$N$148)</f>
        <v>0</v>
      </c>
      <c r="CN134" s="75">
        <f>IF(CN$7="",0,CN132*условия!$N$148)</f>
        <v>0</v>
      </c>
      <c r="CO134" s="75">
        <f>IF(CO$7="",0,CO132*условия!$N$148)</f>
        <v>0</v>
      </c>
      <c r="CP134" s="75">
        <f>IF(CP$7="",0,CP132*условия!$N$148)</f>
        <v>0</v>
      </c>
      <c r="CQ134" s="75">
        <f>IF(CQ$7="",0,CQ132*условия!$N$148)</f>
        <v>0</v>
      </c>
      <c r="CR134" s="75">
        <f>IF(CR$7="",0,CR132*условия!$N$148)</f>
        <v>0</v>
      </c>
      <c r="CS134" s="75">
        <f>IF(CS$7="",0,CS132*условия!$N$148)</f>
        <v>0</v>
      </c>
      <c r="CT134" s="75">
        <f>IF(CT$7="",0,CT132*условия!$N$148)</f>
        <v>0</v>
      </c>
      <c r="CU134" s="75">
        <f>IF(CU$7="",0,CU132*условия!$N$148)</f>
        <v>0</v>
      </c>
      <c r="CV134" s="75">
        <f>IF(CV$7="",0,CV132*условия!$N$148)</f>
        <v>0</v>
      </c>
      <c r="CW134" s="75">
        <f>IF(CW$7="",0,CW132*условия!$N$148)</f>
        <v>0</v>
      </c>
      <c r="CX134" s="75">
        <f>IF(CX$7="",0,CX132*условия!$N$148)</f>
        <v>0</v>
      </c>
      <c r="CY134" s="75">
        <f>IF(CY$7="",0,CY132*условия!$N$148)</f>
        <v>0</v>
      </c>
      <c r="CZ134" s="75">
        <f>IF(CZ$7="",0,CZ132*условия!$N$148)</f>
        <v>0</v>
      </c>
      <c r="DA134" s="75">
        <f>IF(DA$7="",0,DA132*условия!$N$148)</f>
        <v>0</v>
      </c>
      <c r="DB134" s="75">
        <f>IF(DB$7="",0,DB132*условия!$N$148)</f>
        <v>0</v>
      </c>
      <c r="DC134" s="75">
        <f>IF(DC$7="",0,DC132*условия!$N$148)</f>
        <v>0</v>
      </c>
      <c r="DD134" s="75">
        <f>IF(DD$7="",0,DD132*условия!$N$148)</f>
        <v>0</v>
      </c>
      <c r="DE134" s="75">
        <f>IF(DE$7="",0,DE132*условия!$N$148)</f>
        <v>0</v>
      </c>
      <c r="DF134" s="75">
        <f>IF(DF$7="",0,DF132*условия!$N$148)</f>
        <v>0</v>
      </c>
      <c r="DG134" s="75">
        <f>IF(DG$7="",0,DG132*условия!$N$148)</f>
        <v>0</v>
      </c>
      <c r="DH134" s="75">
        <f>IF(DH$7="",0,DH132*условия!$N$148)</f>
        <v>0</v>
      </c>
      <c r="DI134" s="75">
        <f>IF(DI$7="",0,DI132*условия!$N$148)</f>
        <v>0</v>
      </c>
      <c r="DJ134" s="75">
        <f>IF(DJ$7="",0,DJ132*условия!$N$148)</f>
        <v>0</v>
      </c>
      <c r="DK134" s="75">
        <f>IF(DK$7="",0,DK132*условия!$N$148)</f>
        <v>0</v>
      </c>
      <c r="DL134" s="75">
        <f>IF(DL$7="",0,DL132*условия!$N$148)</f>
        <v>0</v>
      </c>
      <c r="DM134" s="75">
        <f>IF(DM$7="",0,DM132*условия!$N$148)</f>
        <v>0</v>
      </c>
      <c r="DN134" s="75">
        <f>IF(DN$7="",0,DN132*условия!$N$148)</f>
        <v>0</v>
      </c>
      <c r="DO134" s="75">
        <f>IF(DO$7="",0,DO132*условия!$N$148)</f>
        <v>0</v>
      </c>
      <c r="DP134" s="75">
        <f>IF(DP$7="",0,DP132*условия!$N$148)</f>
        <v>0</v>
      </c>
      <c r="DQ134" s="75">
        <f>IF(DQ$7="",0,DQ132*условия!$N$148)</f>
        <v>0</v>
      </c>
      <c r="DR134" s="75">
        <f>IF(DR$7="",0,DR132*условия!$N$148)</f>
        <v>0</v>
      </c>
      <c r="DS134" s="75">
        <f>IF(DS$7="",0,DS132*условия!$N$148)</f>
        <v>0</v>
      </c>
      <c r="DT134" s="75">
        <f>IF(DT$7="",0,DT132*условия!$N$148)</f>
        <v>0</v>
      </c>
      <c r="DU134" s="75">
        <f>IF(DU$7="",0,DU132*условия!$N$148)</f>
        <v>0</v>
      </c>
      <c r="DV134" s="75">
        <f>IF(DV$7="",0,DV132*условия!$N$148)</f>
        <v>0</v>
      </c>
      <c r="DW134" s="75">
        <f>IF(DW$7="",0,DW132*условия!$N$148)</f>
        <v>0</v>
      </c>
      <c r="DX134" s="75">
        <f>IF(DX$7="",0,DX132*условия!$N$148)</f>
        <v>0</v>
      </c>
      <c r="DY134" s="75">
        <f>IF(DY$7="",0,DY132*условия!$N$148)</f>
        <v>0</v>
      </c>
      <c r="DZ134" s="75">
        <f>IF(DZ$7="",0,DZ132*условия!$N$148)</f>
        <v>0</v>
      </c>
      <c r="EA134" s="75">
        <f>IF(EA$7="",0,EA132*условия!$N$148)</f>
        <v>0</v>
      </c>
      <c r="EB134" s="75">
        <f>IF(EB$7="",0,EB132*условия!$N$148)</f>
        <v>0</v>
      </c>
      <c r="EC134" s="75">
        <f>IF(EC$7="",0,EC132*условия!$N$148)</f>
        <v>0</v>
      </c>
      <c r="ED134" s="75">
        <f>IF(ED$7="",0,ED132*условия!$N$148)</f>
        <v>0</v>
      </c>
      <c r="EE134" s="75">
        <f>IF(EE$7="",0,EE132*условия!$N$148)</f>
        <v>0</v>
      </c>
      <c r="EF134" s="75">
        <f>IF(EF$7="",0,EF132*условия!$N$148)</f>
        <v>0</v>
      </c>
      <c r="EG134" s="75">
        <f>IF(EG$7="",0,EG132*условия!$N$148)</f>
        <v>0</v>
      </c>
      <c r="EH134" s="75">
        <f>IF(EH$7="",0,EH132*условия!$N$148)</f>
        <v>0</v>
      </c>
      <c r="EI134" s="75">
        <f>IF(EI$7="",0,EI132*условия!$N$148)</f>
        <v>0</v>
      </c>
      <c r="EJ134" s="75">
        <f>IF(EJ$7="",0,EJ132*условия!$N$148)</f>
        <v>0</v>
      </c>
      <c r="EK134" s="75">
        <f>IF(EK$7="",0,EK132*условия!$N$148)</f>
        <v>0</v>
      </c>
      <c r="EL134" s="75">
        <f>IF(EL$7="",0,EL132*условия!$N$148)</f>
        <v>0</v>
      </c>
      <c r="EM134" s="75">
        <f>IF(EM$7="",0,EM132*условия!$N$148)</f>
        <v>0</v>
      </c>
      <c r="EN134" s="75">
        <f>IF(EN$7="",0,EN132*условия!$N$148)</f>
        <v>0</v>
      </c>
      <c r="EO134" s="75">
        <f>IF(EO$7="",0,EO132*условия!$N$148)</f>
        <v>0</v>
      </c>
      <c r="EP134" s="75">
        <f>IF(EP$7="",0,EP132*условия!$N$148)</f>
        <v>0</v>
      </c>
      <c r="EQ134" s="75">
        <f>IF(EQ$7="",0,EQ132*условия!$N$148)</f>
        <v>0</v>
      </c>
      <c r="ER134" s="75">
        <f>IF(ER$7="",0,ER132*условия!$N$148)</f>
        <v>0</v>
      </c>
      <c r="ES134" s="75">
        <f>IF(ES$7="",0,ES132*условия!$N$148)</f>
        <v>0</v>
      </c>
      <c r="ET134" s="75">
        <f>IF(ET$7="",0,ET132*условия!$N$148)</f>
        <v>0</v>
      </c>
      <c r="EU134" s="75">
        <f>IF(EU$7="",0,EU132*условия!$N$148)</f>
        <v>0</v>
      </c>
      <c r="EV134" s="75">
        <f>IF(EV$7="",0,EV132*условия!$N$148)</f>
        <v>0</v>
      </c>
      <c r="EW134" s="75">
        <f>IF(EW$7="",0,EW132*условия!$N$148)</f>
        <v>0</v>
      </c>
      <c r="EX134" s="75">
        <f>IF(EX$7="",0,EX132*условия!$N$148)</f>
        <v>0</v>
      </c>
      <c r="EY134" s="75">
        <f>IF(EY$7="",0,EY132*условия!$N$148)</f>
        <v>0</v>
      </c>
      <c r="EZ134" s="75">
        <f>IF(EZ$7="",0,EZ132*условия!$N$148)</f>
        <v>0</v>
      </c>
      <c r="FA134" s="75">
        <f>IF(FA$7="",0,FA132*условия!$N$148)</f>
        <v>0</v>
      </c>
      <c r="FB134" s="75">
        <f>IF(FB$7="",0,FB132*условия!$N$148)</f>
        <v>0</v>
      </c>
      <c r="FC134" s="75">
        <f>IF(FC$7="",0,FC132*условия!$N$148)</f>
        <v>0</v>
      </c>
      <c r="FD134" s="75">
        <f>IF(FD$7="",0,FD132*условия!$N$148)</f>
        <v>0</v>
      </c>
      <c r="FE134" s="75">
        <f>IF(FE$7="",0,FE132*условия!$N$148)</f>
        <v>0</v>
      </c>
      <c r="FF134" s="75">
        <f>IF(FF$7="",0,FF132*условия!$N$148)</f>
        <v>0</v>
      </c>
      <c r="FG134" s="75">
        <f>IF(FG$7="",0,FG132*условия!$N$148)</f>
        <v>0</v>
      </c>
      <c r="FH134" s="75">
        <f>IF(FH$7="",0,FH132*условия!$N$148)</f>
        <v>0</v>
      </c>
      <c r="FI134" s="75">
        <f>IF(FI$7="",0,FI132*условия!$N$148)</f>
        <v>0</v>
      </c>
      <c r="FJ134" s="75">
        <f>IF(FJ$7="",0,FJ132*условия!$N$148)</f>
        <v>0</v>
      </c>
      <c r="FK134" s="75">
        <f>IF(FK$7="",0,FK132*условия!$N$148)</f>
        <v>0</v>
      </c>
      <c r="FL134" s="75">
        <f>IF(FL$7="",0,FL132*условия!$N$148)</f>
        <v>0</v>
      </c>
      <c r="FM134" s="75">
        <f>IF(FM$7="",0,FM132*условия!$N$148)</f>
        <v>0</v>
      </c>
      <c r="FN134" s="75">
        <f>IF(FN$7="",0,FN132*условия!$N$148)</f>
        <v>0</v>
      </c>
      <c r="FO134" s="75">
        <f>IF(FO$7="",0,FO132*условия!$N$148)</f>
        <v>0</v>
      </c>
      <c r="FP134" s="75">
        <f>IF(FP$7="",0,FP132*условия!$N$148)</f>
        <v>0</v>
      </c>
      <c r="FQ134" s="75">
        <f>IF(FQ$7="",0,FQ132*условия!$N$148)</f>
        <v>0</v>
      </c>
      <c r="FR134" s="75">
        <f>IF(FR$7="",0,FR132*условия!$N$148)</f>
        <v>0</v>
      </c>
      <c r="FS134" s="75">
        <f>IF(FS$7="",0,FS132*условия!$N$148)</f>
        <v>0</v>
      </c>
      <c r="FT134" s="75">
        <f>IF(FT$7="",0,FT132*условия!$N$148)</f>
        <v>0</v>
      </c>
      <c r="FU134" s="75">
        <f>IF(FU$7="",0,FU132*условия!$N$148)</f>
        <v>0</v>
      </c>
      <c r="FV134" s="75">
        <f>IF(FV$7="",0,FV132*условия!$N$148)</f>
        <v>0</v>
      </c>
      <c r="FW134" s="75">
        <f>IF(FW$7="",0,FW132*условия!$N$148)</f>
        <v>0</v>
      </c>
      <c r="FX134" s="75">
        <f>IF(FX$7="",0,FX132*условия!$N$148)</f>
        <v>0</v>
      </c>
      <c r="FY134" s="75">
        <f>IF(FY$7="",0,FY132*условия!$N$148)</f>
        <v>0</v>
      </c>
      <c r="FZ134" s="75">
        <f>IF(FZ$7="",0,FZ132*условия!$N$148)</f>
        <v>0</v>
      </c>
      <c r="GA134" s="75">
        <f>IF(GA$7="",0,GA132*условия!$N$148)</f>
        <v>0</v>
      </c>
      <c r="GB134" s="75">
        <f>IF(GB$7="",0,GB132*условия!$N$148)</f>
        <v>0</v>
      </c>
      <c r="GC134" s="75">
        <f>IF(GC$7="",0,GC132*условия!$N$148)</f>
        <v>0</v>
      </c>
      <c r="GD134" s="75">
        <f>IF(GD$7="",0,GD132*условия!$N$148)</f>
        <v>0</v>
      </c>
      <c r="GE134" s="75">
        <f>IF(GE$7="",0,GE132*условия!$N$148)</f>
        <v>0</v>
      </c>
      <c r="GF134" s="75">
        <f>IF(GF$7="",0,GF132*условия!$N$148)</f>
        <v>0</v>
      </c>
      <c r="GG134" s="75">
        <f>IF(GG$7="",0,GG132*условия!$N$148)</f>
        <v>0</v>
      </c>
      <c r="GH134" s="75">
        <f>IF(GH$7="",0,GH132*условия!$N$148)</f>
        <v>0</v>
      </c>
      <c r="GI134" s="75">
        <f>IF(GI$7="",0,GI132*условия!$N$148)</f>
        <v>0</v>
      </c>
      <c r="GJ134" s="75">
        <f>IF(GJ$7="",0,GJ132*условия!$N$148)</f>
        <v>0</v>
      </c>
      <c r="GK134" s="75">
        <f>IF(GK$7="",0,GK132*условия!$N$148)</f>
        <v>0</v>
      </c>
      <c r="GL134" s="75">
        <f>IF(GL$7="",0,GL132*условия!$N$148)</f>
        <v>0</v>
      </c>
      <c r="GM134" s="75">
        <f>IF(GM$7="",0,GM132*условия!$N$148)</f>
        <v>0</v>
      </c>
      <c r="GN134" s="75">
        <f>IF(GN$7="",0,GN132*условия!$N$148)</f>
        <v>0</v>
      </c>
      <c r="GO134" s="75">
        <f>IF(GO$7="",0,GO132*условия!$N$148)</f>
        <v>0</v>
      </c>
      <c r="GP134" s="75">
        <f>IF(GP$7="",0,GP132*условия!$N$148)</f>
        <v>0</v>
      </c>
      <c r="GQ134" s="75">
        <f>IF(GQ$7="",0,GQ132*условия!$N$148)</f>
        <v>0</v>
      </c>
      <c r="GR134" s="75">
        <f>IF(GR$7="",0,GR132*условия!$N$148)</f>
        <v>0</v>
      </c>
      <c r="GS134" s="75">
        <f>IF(GS$7="",0,GS132*условия!$N$148)</f>
        <v>0</v>
      </c>
      <c r="GT134" s="75">
        <f>IF(GT$7="",0,GT132*условия!$N$148)</f>
        <v>0</v>
      </c>
      <c r="GU134" s="75">
        <f>IF(GU$7="",0,GU132*условия!$N$148)</f>
        <v>0</v>
      </c>
      <c r="GV134" s="75">
        <f>IF(GV$7="",0,GV132*условия!$N$148)</f>
        <v>0</v>
      </c>
      <c r="GW134" s="75">
        <f>IF(GW$7="",0,GW132*условия!$N$148)</f>
        <v>0</v>
      </c>
      <c r="GX134" s="75">
        <f>IF(GX$7="",0,GX132*условия!$N$148)</f>
        <v>0</v>
      </c>
      <c r="GY134" s="75">
        <f>IF(GY$7="",0,GY132*условия!$N$148)</f>
        <v>0</v>
      </c>
      <c r="GZ134" s="75">
        <f>IF(GZ$7="",0,GZ132*условия!$N$148)</f>
        <v>0</v>
      </c>
      <c r="HA134" s="75">
        <f>IF(HA$7="",0,HA132*условия!$N$148)</f>
        <v>0</v>
      </c>
      <c r="HB134" s="75">
        <f>IF(HB$7="",0,HB132*условия!$N$148)</f>
        <v>0</v>
      </c>
      <c r="HC134" s="75">
        <f>IF(HC$7="",0,HC132*условия!$N$148)</f>
        <v>0</v>
      </c>
      <c r="HD134" s="75">
        <f>IF(HD$7="",0,HD132*условия!$N$148)</f>
        <v>0</v>
      </c>
      <c r="HE134" s="75">
        <f>IF(HE$7="",0,HE132*условия!$N$148)</f>
        <v>0</v>
      </c>
      <c r="HF134" s="75">
        <f>IF(HF$7="",0,HF132*условия!$N$148)</f>
        <v>0</v>
      </c>
      <c r="HG134" s="75">
        <f>IF(HG$7="",0,HG132*условия!$N$148)</f>
        <v>0</v>
      </c>
      <c r="HH134" s="75">
        <f>IF(HH$7="",0,HH132*условия!$N$148)</f>
        <v>0</v>
      </c>
      <c r="HI134" s="75">
        <f>IF(HI$7="",0,HI132*условия!$N$148)</f>
        <v>0</v>
      </c>
      <c r="HJ134" s="75">
        <f>IF(HJ$7="",0,HJ132*условия!$N$148)</f>
        <v>0</v>
      </c>
      <c r="HK134" s="75">
        <f>IF(HK$7="",0,HK132*условия!$N$148)</f>
        <v>0</v>
      </c>
      <c r="HL134" s="75">
        <f>IF(HL$7="",0,HL132*условия!$N$148)</f>
        <v>0</v>
      </c>
      <c r="HM134" s="75">
        <f>IF(HM$7="",0,HM132*условия!$N$148)</f>
        <v>0</v>
      </c>
      <c r="HN134" s="75">
        <f>IF(HN$7="",0,HN132*условия!$N$148)</f>
        <v>0</v>
      </c>
      <c r="HO134" s="75">
        <f>IF(HO$7="",0,HO132*условия!$N$148)</f>
        <v>0</v>
      </c>
      <c r="HP134" s="75">
        <f>IF(HP$7="",0,HP132*условия!$N$148)</f>
        <v>0</v>
      </c>
      <c r="HQ134" s="75">
        <f>IF(HQ$7="",0,HQ132*условия!$N$148)</f>
        <v>0</v>
      </c>
      <c r="HR134" s="75">
        <f>IF(HR$7="",0,HR132*условия!$N$148)</f>
        <v>0</v>
      </c>
      <c r="HS134" s="75">
        <f>IF(HS$7="",0,HS132*условия!$N$148)</f>
        <v>0</v>
      </c>
      <c r="HT134" s="75">
        <f>IF(HT$7="",0,HT132*условия!$N$148)</f>
        <v>0</v>
      </c>
      <c r="HU134" s="75">
        <f>IF(HU$7="",0,HU132*условия!$N$148)</f>
        <v>0</v>
      </c>
      <c r="HV134" s="75">
        <f>IF(HV$7="",0,HV132*условия!$N$148)</f>
        <v>0</v>
      </c>
      <c r="HW134" s="75">
        <f>IF(HW$7="",0,HW132*условия!$N$148)</f>
        <v>0</v>
      </c>
      <c r="HX134" s="75">
        <f>IF(HX$7="",0,HX132*условия!$N$148)</f>
        <v>0</v>
      </c>
      <c r="HY134" s="75">
        <f>IF(HY$7="",0,HY132*условия!$N$148)</f>
        <v>0</v>
      </c>
      <c r="HZ134" s="75">
        <f>IF(HZ$7="",0,HZ132*условия!$N$148)</f>
        <v>0</v>
      </c>
      <c r="IA134" s="75">
        <f>IF(IA$7="",0,IA132*условия!$N$148)</f>
        <v>0</v>
      </c>
      <c r="IB134" s="75">
        <f>IF(IB$7="",0,IB132*условия!$N$148)</f>
        <v>0</v>
      </c>
      <c r="IC134" s="75">
        <f>IF(IC$7="",0,IC132*условия!$N$148)</f>
        <v>0</v>
      </c>
      <c r="ID134" s="75">
        <f>IF(ID$7="",0,ID132*условия!$N$148)</f>
        <v>0</v>
      </c>
      <c r="IE134" s="75">
        <f>IF(IE$7="",0,IE132*условия!$N$148)</f>
        <v>0</v>
      </c>
      <c r="IF134" s="75">
        <f>IF(IF$7="",0,IF132*условия!$N$148)</f>
        <v>0</v>
      </c>
      <c r="IG134" s="75">
        <f>IF(IG$7="",0,IG132*условия!$N$148)</f>
        <v>0</v>
      </c>
      <c r="IH134" s="75">
        <f>IF(IH$7="",0,IH132*условия!$N$148)</f>
        <v>0</v>
      </c>
      <c r="II134" s="75">
        <f>IF(II$7="",0,II132*условия!$N$148)</f>
        <v>0</v>
      </c>
      <c r="IJ134" s="75">
        <f>IF(IJ$7="",0,IJ132*условия!$N$148)</f>
        <v>0</v>
      </c>
      <c r="IK134" s="75">
        <f>IF(IK$7="",0,IK132*условия!$N$148)</f>
        <v>0</v>
      </c>
      <c r="IL134" s="75">
        <f>IF(IL$7="",0,IL132*условия!$N$148)</f>
        <v>0</v>
      </c>
      <c r="IM134" s="75">
        <f>IF(IM$7="",0,IM132*условия!$N$148)</f>
        <v>0</v>
      </c>
      <c r="IN134" s="75">
        <f>IF(IN$7="",0,IN132*условия!$N$148)</f>
        <v>0</v>
      </c>
      <c r="IO134" s="75">
        <f>IF(IO$7="",0,IO132*условия!$N$148)</f>
        <v>0</v>
      </c>
      <c r="IP134" s="75">
        <f>IF(IP$7="",0,IP132*условия!$N$148)</f>
        <v>0</v>
      </c>
      <c r="IQ134" s="75">
        <f>IF(IQ$7="",0,IQ132*условия!$N$148)</f>
        <v>0</v>
      </c>
      <c r="IR134" s="75">
        <f>IF(IR$7="",0,IR132*условия!$N$148)</f>
        <v>0</v>
      </c>
      <c r="IS134" s="75">
        <f>IF(IS$7="",0,IS132*условия!$N$148)</f>
        <v>0</v>
      </c>
      <c r="IT134" s="75">
        <f>IF(IT$7="",0,IT132*условия!$N$148)</f>
        <v>0</v>
      </c>
      <c r="IU134" s="75">
        <f>IF(IU$7="",0,IU132*условия!$N$148)</f>
        <v>0</v>
      </c>
      <c r="IV134" s="75">
        <f>IF(IV$7="",0,IV132*условия!$N$148)</f>
        <v>0</v>
      </c>
      <c r="IW134" s="75">
        <f>IF(IW$7="",0,IW132*условия!$N$148)</f>
        <v>0</v>
      </c>
      <c r="IX134" s="75">
        <f>IF(IX$7="",0,IX132*условия!$N$148)</f>
        <v>0</v>
      </c>
      <c r="IY134" s="75">
        <f>IF(IY$7="",0,IY132*условия!$N$148)</f>
        <v>0</v>
      </c>
      <c r="IZ134" s="75">
        <f>IF(IZ$7="",0,IZ132*условия!$N$148)</f>
        <v>0</v>
      </c>
      <c r="JA134" s="75">
        <f>IF(JA$7="",0,JA132*условия!$N$148)</f>
        <v>0</v>
      </c>
      <c r="JB134" s="75">
        <f>IF(JB$7="",0,JB132*условия!$N$148)</f>
        <v>0</v>
      </c>
      <c r="JC134" s="75">
        <f>IF(JC$7="",0,JC132*условия!$N$148)</f>
        <v>0</v>
      </c>
      <c r="JD134" s="75">
        <f>IF(JD$7="",0,JD132*условия!$N$148)</f>
        <v>0</v>
      </c>
      <c r="JE134" s="75">
        <f>IF(JE$7="",0,JE132*условия!$N$148)</f>
        <v>0</v>
      </c>
      <c r="JF134" s="75">
        <f>IF(JF$7="",0,JF132*условия!$N$148)</f>
        <v>0</v>
      </c>
      <c r="JG134" s="75">
        <f>IF(JG$7="",0,JG132*условия!$N$148)</f>
        <v>0</v>
      </c>
      <c r="JH134" s="75">
        <f>IF(JH$7="",0,JH132*условия!$N$148)</f>
        <v>0</v>
      </c>
      <c r="JI134" s="75">
        <f>IF(JI$7="",0,JI132*условия!$N$148)</f>
        <v>0</v>
      </c>
      <c r="JJ134" s="75">
        <f>IF(JJ$7="",0,JJ132*условия!$N$148)</f>
        <v>0</v>
      </c>
      <c r="JK134" s="75">
        <f>IF(JK$7="",0,JK132*условия!$N$148)</f>
        <v>0</v>
      </c>
      <c r="JL134" s="75">
        <f>IF(JL$7="",0,JL132*условия!$N$148)</f>
        <v>0</v>
      </c>
      <c r="JM134" s="75">
        <f>IF(JM$7="",0,JM132*условия!$N$148)</f>
        <v>0</v>
      </c>
      <c r="JN134" s="75">
        <f>IF(JN$7="",0,JN132*условия!$N$148)</f>
        <v>0</v>
      </c>
      <c r="JO134" s="75">
        <f>IF(JO$7="",0,JO132*условия!$N$148)</f>
        <v>0</v>
      </c>
      <c r="JP134" s="75">
        <f>IF(JP$7="",0,JP132*условия!$N$148)</f>
        <v>0</v>
      </c>
      <c r="JQ134" s="75">
        <f>IF(JQ$7="",0,JQ132*условия!$N$148)</f>
        <v>0</v>
      </c>
      <c r="JR134" s="75">
        <f>IF(JR$7="",0,JR132*условия!$N$148)</f>
        <v>0</v>
      </c>
      <c r="JS134" s="75">
        <f>IF(JS$7="",0,JS132*условия!$N$148)</f>
        <v>0</v>
      </c>
      <c r="JT134" s="75">
        <f>IF(JT$7="",0,JT132*условия!$N$148)</f>
        <v>0</v>
      </c>
      <c r="JU134" s="75">
        <f>IF(JU$7="",0,JU132*условия!$N$148)</f>
        <v>0</v>
      </c>
      <c r="JV134" s="75">
        <f>IF(JV$7="",0,JV132*условия!$N$148)</f>
        <v>0</v>
      </c>
      <c r="JW134" s="75">
        <f>IF(JW$7="",0,JW132*условия!$N$148)</f>
        <v>0</v>
      </c>
      <c r="JX134" s="75">
        <f>IF(JX$7="",0,JX132*условия!$N$148)</f>
        <v>0</v>
      </c>
      <c r="JY134" s="75">
        <f>IF(JY$7="",0,JY132*условия!$N$148)</f>
        <v>0</v>
      </c>
      <c r="JZ134" s="75">
        <f>IF(JZ$7="",0,JZ132*условия!$N$148)</f>
        <v>0</v>
      </c>
      <c r="KA134" s="75">
        <f>IF(KA$7="",0,KA132*условия!$N$148)</f>
        <v>0</v>
      </c>
      <c r="KB134" s="75">
        <f>IF(KB$7="",0,KB132*условия!$N$148)</f>
        <v>0</v>
      </c>
      <c r="KC134" s="75">
        <f>IF(KC$7="",0,KC132*условия!$N$148)</f>
        <v>0</v>
      </c>
      <c r="KD134" s="75">
        <f>IF(KD$7="",0,KD132*условия!$N$148)</f>
        <v>0</v>
      </c>
      <c r="KE134" s="75">
        <f>IF(KE$7="",0,KE132*условия!$N$148)</f>
        <v>0</v>
      </c>
      <c r="KF134" s="75">
        <f>IF(KF$7="",0,KF132*условия!$N$148)</f>
        <v>0</v>
      </c>
      <c r="KG134" s="75">
        <f>IF(KG$7="",0,KG132*условия!$N$148)</f>
        <v>0</v>
      </c>
      <c r="KH134" s="75">
        <f>IF(KH$7="",0,KH132*условия!$N$148)</f>
        <v>0</v>
      </c>
      <c r="KI134" s="75">
        <f>IF(KI$7="",0,KI132*условия!$N$148)</f>
        <v>0</v>
      </c>
      <c r="KJ134" s="75">
        <f>IF(KJ$7="",0,KJ132*условия!$N$148)</f>
        <v>0</v>
      </c>
      <c r="KK134" s="75">
        <f>IF(KK$7="",0,KK132*условия!$N$148)</f>
        <v>0</v>
      </c>
      <c r="KL134" s="75">
        <f>IF(KL$7="",0,KL132*условия!$N$148)</f>
        <v>0</v>
      </c>
      <c r="KM134" s="75">
        <f>IF(KM$7="",0,KM132*условия!$N$148)</f>
        <v>0</v>
      </c>
      <c r="KN134" s="75">
        <f>IF(KN$7="",0,KN132*условия!$N$148)</f>
        <v>0</v>
      </c>
      <c r="KO134" s="75">
        <f>IF(KO$7="",0,KO132*условия!$N$148)</f>
        <v>0</v>
      </c>
      <c r="KP134" s="75">
        <f>IF(KP$7="",0,KP132*условия!$N$148)</f>
        <v>0</v>
      </c>
      <c r="KQ134" s="75">
        <f>IF(KQ$7="",0,KQ132*условия!$N$148)</f>
        <v>0</v>
      </c>
      <c r="KR134" s="75">
        <f>IF(KR$7="",0,KR132*условия!$N$148)</f>
        <v>0</v>
      </c>
      <c r="KS134" s="75">
        <f>IF(KS$7="",0,KS132*условия!$N$148)</f>
        <v>0</v>
      </c>
      <c r="KT134" s="75">
        <f>IF(KT$7="",0,KT132*условия!$N$148)</f>
        <v>0</v>
      </c>
      <c r="KU134" s="75">
        <f>IF(KU$7="",0,KU132*условия!$N$148)</f>
        <v>0</v>
      </c>
      <c r="KV134" s="75">
        <f>IF(KV$7="",0,KV132*условия!$N$148)</f>
        <v>0</v>
      </c>
      <c r="KW134" s="70"/>
      <c r="KX134" s="70"/>
    </row>
    <row r="135" spans="1:310" ht="4.05" customHeight="1" x14ac:dyDescent="0.25">
      <c r="A135" s="1"/>
      <c r="B135" s="79"/>
      <c r="C135" s="79"/>
      <c r="D135" s="79"/>
      <c r="E135" s="1"/>
      <c r="F135" s="1"/>
      <c r="G135" s="1"/>
      <c r="H135" s="11"/>
      <c r="I135" s="1"/>
      <c r="J135" s="1"/>
      <c r="K135" s="36"/>
      <c r="L135" s="1"/>
      <c r="M135" s="5"/>
      <c r="N135" s="1"/>
      <c r="O135" s="19"/>
      <c r="P135" s="1"/>
      <c r="Q135" s="1"/>
      <c r="R135" s="4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</row>
    <row r="136" spans="1:310" ht="7.95" customHeight="1" x14ac:dyDescent="0.25">
      <c r="A136" s="1"/>
      <c r="B136" s="79"/>
      <c r="C136" s="79"/>
      <c r="D136" s="79"/>
      <c r="E136" s="1"/>
      <c r="F136" s="1"/>
      <c r="G136" s="1"/>
      <c r="H136" s="11"/>
      <c r="I136" s="1"/>
      <c r="J136" s="1"/>
      <c r="K136" s="1"/>
      <c r="L136" s="1"/>
      <c r="M136" s="5"/>
      <c r="N136" s="1"/>
      <c r="O136" s="19"/>
      <c r="P136" s="1"/>
      <c r="Q136" s="1"/>
      <c r="R136" s="4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</row>
    <row r="137" spans="1:310" s="76" customFormat="1" x14ac:dyDescent="0.25">
      <c r="A137" s="70"/>
      <c r="B137" s="82" t="s">
        <v>29</v>
      </c>
      <c r="C137" s="82" t="s">
        <v>27</v>
      </c>
      <c r="D137" s="82" t="s">
        <v>28</v>
      </c>
      <c r="E137" s="71" t="str">
        <f>kpi!$E$66</f>
        <v>агентские партнеров</v>
      </c>
      <c r="F137" s="70"/>
      <c r="G137" s="70"/>
      <c r="H137" s="72" t="str">
        <f>IF(OR($E137="",$E137=0),"",INDEX(kpi!$I:$I,SUMIFS(kpi!$A:$A,kpi!$E:$E,$E137)))</f>
        <v>руб.</v>
      </c>
      <c r="I137" s="70"/>
      <c r="J137" s="70"/>
      <c r="K137" s="77"/>
      <c r="L137" s="70"/>
      <c r="M137" s="73"/>
      <c r="N137" s="74"/>
      <c r="O137" s="73"/>
      <c r="P137" s="70"/>
      <c r="Q137" s="70"/>
      <c r="R137" s="78">
        <f>SUMIFS($T137:$KW137,$T$1:$KW$1,"&gt;="&amp;1,$T$1:$KW$1,"&lt;="&amp;MAX($1:$1))</f>
        <v>399628.90213312488</v>
      </c>
      <c r="S137" s="70"/>
      <c r="T137" s="73"/>
      <c r="U137" s="75">
        <f>IF(U$7="",0,U53*условия!$V$81*условия!$V$96)</f>
        <v>4908.4471664999992</v>
      </c>
      <c r="V137" s="75">
        <f>IF(V$7="",0,V53*условия!$V$81*условия!$V$96)</f>
        <v>5699.0170293749989</v>
      </c>
      <c r="W137" s="75">
        <f>IF(W$7="",0,W53*условия!$V$81*условия!$V$96)</f>
        <v>6550.3999586249993</v>
      </c>
      <c r="X137" s="75">
        <f>IF(X$7="",0,X53*условия!$V$81*условия!$V$96)</f>
        <v>7462.5959542499995</v>
      </c>
      <c r="Y137" s="75">
        <f>IF(Y$7="",0,Y53*условия!$V$81*условия!$V$96)</f>
        <v>8375.0442862499985</v>
      </c>
      <c r="Z137" s="75">
        <f>IF(Z$7="",0,Z53*условия!$V$81*условия!$V$96)</f>
        <v>9343.2589571249973</v>
      </c>
      <c r="AA137" s="75">
        <f>IF(AA$7="",0,AA53*условия!$V$81*условия!$V$96)</f>
        <v>10109.856864374999</v>
      </c>
      <c r="AB137" s="75">
        <f>IF(AB$7="",0,AB53*условия!$V$81*условия!$V$96)</f>
        <v>10910.772518624999</v>
      </c>
      <c r="AC137" s="75">
        <f>IF(AC$7="",0,AC53*условия!$V$81*условия!$V$96)</f>
        <v>11746.005919874999</v>
      </c>
      <c r="AD137" s="75">
        <f>IF(AD$7="",0,AD53*условия!$V$81*условия!$V$96)</f>
        <v>12615.557068124999</v>
      </c>
      <c r="AE137" s="75">
        <f>IF(AE$7="",0,AE53*условия!$V$81*условия!$V$96)</f>
        <v>13519.425963374997</v>
      </c>
      <c r="AF137" s="75">
        <f>IF(AF$7="",0,AF53*условия!$V$81*условия!$V$96)</f>
        <v>14457.612605625</v>
      </c>
      <c r="AG137" s="75">
        <f>IF(AG$7="",0,AG53*условия!$V$81*условия!$V$96)</f>
        <v>15430.116994874998</v>
      </c>
      <c r="AH137" s="75">
        <f>IF(AH$7="",0,AH53*условия!$V$81*условия!$V$96)</f>
        <v>16436.939131124996</v>
      </c>
      <c r="AI137" s="75">
        <f>IF(AI$7="",0,AI53*условия!$V$81*условия!$V$96)</f>
        <v>17478.079014374998</v>
      </c>
      <c r="AJ137" s="75">
        <f>IF(AJ$7="",0,AJ53*условия!$V$81*условия!$V$96)</f>
        <v>18553.536644624997</v>
      </c>
      <c r="AK137" s="75">
        <f>IF(AK$7="",0,AK53*условия!$V$81*условия!$V$96)</f>
        <v>19663.312021874994</v>
      </c>
      <c r="AL137" s="75">
        <f>IF(AL$7="",0,AL53*условия!$V$81*условия!$V$96)</f>
        <v>20807.405146124995</v>
      </c>
      <c r="AM137" s="75">
        <f>IF(AM$7="",0,AM53*условия!$V$81*условия!$V$96)</f>
        <v>21985.816017374993</v>
      </c>
      <c r="AN137" s="75">
        <f>IF(AN$7="",0,AN53*условия!$V$81*условия!$V$96)</f>
        <v>23198.544635624996</v>
      </c>
      <c r="AO137" s="75">
        <f>IF(AO$7="",0,AO53*условия!$V$81*условия!$V$96)</f>
        <v>24445.591000874996</v>
      </c>
      <c r="AP137" s="75">
        <f>IF(AP$7="",0,AP53*условия!$V$81*условия!$V$96)</f>
        <v>25726.955113124994</v>
      </c>
      <c r="AQ137" s="75">
        <f>IF(AQ$7="",0,AQ53*условия!$V$81*условия!$V$96)</f>
        <v>27042.636972374996</v>
      </c>
      <c r="AR137" s="75">
        <f>IF(AR$7="",0,AR53*условия!$V$81*условия!$V$96)</f>
        <v>28392.636578624999</v>
      </c>
      <c r="AS137" s="75">
        <f>IF(AS$7="",0,AS53*условия!$V$81*условия!$V$96)</f>
        <v>24769.338569999996</v>
      </c>
      <c r="AT137" s="75">
        <f>IF(AT$7="",0,AT53*условия!$V$81*условия!$V$96)</f>
        <v>0</v>
      </c>
      <c r="AU137" s="75">
        <f>IF(AU$7="",0,AU53*условия!$V$81*условия!$V$96)</f>
        <v>0</v>
      </c>
      <c r="AV137" s="75">
        <f>IF(AV$7="",0,AV53*условия!$V$81*условия!$V$96)</f>
        <v>0</v>
      </c>
      <c r="AW137" s="75">
        <f>IF(AW$7="",0,AW53*условия!$V$81*условия!$V$96)</f>
        <v>0</v>
      </c>
      <c r="AX137" s="75">
        <f>IF(AX$7="",0,AX53*условия!$V$81*условия!$V$96)</f>
        <v>0</v>
      </c>
      <c r="AY137" s="75">
        <f>IF(AY$7="",0,AY53*условия!$V$81*условия!$V$96)</f>
        <v>0</v>
      </c>
      <c r="AZ137" s="75">
        <f>IF(AZ$7="",0,AZ53*условия!$V$81*условия!$V$96)</f>
        <v>0</v>
      </c>
      <c r="BA137" s="75">
        <f>IF(BA$7="",0,BA53*условия!$V$81*условия!$V$96)</f>
        <v>0</v>
      </c>
      <c r="BB137" s="75">
        <f>IF(BB$7="",0,BB53*условия!$V$81*условия!$V$96)</f>
        <v>0</v>
      </c>
      <c r="BC137" s="75">
        <f>IF(BC$7="",0,BC53*условия!$V$81*условия!$V$96)</f>
        <v>0</v>
      </c>
      <c r="BD137" s="75">
        <f>IF(BD$7="",0,BD53*условия!$V$81*условия!$V$96)</f>
        <v>0</v>
      </c>
      <c r="BE137" s="75">
        <f>IF(BE$7="",0,BE53*условия!$V$81*условия!$V$96)</f>
        <v>0</v>
      </c>
      <c r="BF137" s="75">
        <f>IF(BF$7="",0,BF53*условия!$V$81*условия!$V$96)</f>
        <v>0</v>
      </c>
      <c r="BG137" s="75">
        <f>IF(BG$7="",0,BG53*условия!$V$81*условия!$V$96)</f>
        <v>0</v>
      </c>
      <c r="BH137" s="75">
        <f>IF(BH$7="",0,BH53*условия!$V$81*условия!$V$96)</f>
        <v>0</v>
      </c>
      <c r="BI137" s="75">
        <f>IF(BI$7="",0,BI53*условия!$V$81*условия!$V$96)</f>
        <v>0</v>
      </c>
      <c r="BJ137" s="75">
        <f>IF(BJ$7="",0,BJ53*условия!$V$81*условия!$V$96)</f>
        <v>0</v>
      </c>
      <c r="BK137" s="75">
        <f>IF(BK$7="",0,BK53*условия!$V$81*условия!$V$96)</f>
        <v>0</v>
      </c>
      <c r="BL137" s="75">
        <f>IF(BL$7="",0,BL53*условия!$V$81*условия!$V$96)</f>
        <v>0</v>
      </c>
      <c r="BM137" s="75">
        <f>IF(BM$7="",0,BM53*условия!$V$81*условия!$V$96)</f>
        <v>0</v>
      </c>
      <c r="BN137" s="75">
        <f>IF(BN$7="",0,BN53*условия!$V$81*условия!$V$96)</f>
        <v>0</v>
      </c>
      <c r="BO137" s="75">
        <f>IF(BO$7="",0,BO53*условия!$V$81*условия!$V$96)</f>
        <v>0</v>
      </c>
      <c r="BP137" s="75">
        <f>IF(BP$7="",0,BP53*условия!$V$81*условия!$V$96)</f>
        <v>0</v>
      </c>
      <c r="BQ137" s="75">
        <f>IF(BQ$7="",0,BQ53*условия!$V$81*условия!$V$96)</f>
        <v>0</v>
      </c>
      <c r="BR137" s="75">
        <f>IF(BR$7="",0,BR53*условия!$V$81*условия!$V$96)</f>
        <v>0</v>
      </c>
      <c r="BS137" s="75">
        <f>IF(BS$7="",0,BS53*условия!$V$81*условия!$V$96)</f>
        <v>0</v>
      </c>
      <c r="BT137" s="75">
        <f>IF(BT$7="",0,BT53*условия!$V$81*условия!$V$96)</f>
        <v>0</v>
      </c>
      <c r="BU137" s="75">
        <f>IF(BU$7="",0,BU53*условия!$V$81*условия!$V$96)</f>
        <v>0</v>
      </c>
      <c r="BV137" s="75">
        <f>IF(BV$7="",0,BV53*условия!$V$81*условия!$V$96)</f>
        <v>0</v>
      </c>
      <c r="BW137" s="75">
        <f>IF(BW$7="",0,BW53*условия!$V$81*условия!$V$96)</f>
        <v>0</v>
      </c>
      <c r="BX137" s="75">
        <f>IF(BX$7="",0,BX53*условия!$V$81*условия!$V$96)</f>
        <v>0</v>
      </c>
      <c r="BY137" s="75">
        <f>IF(BY$7="",0,BY53*условия!$V$81*условия!$V$96)</f>
        <v>0</v>
      </c>
      <c r="BZ137" s="75">
        <f>IF(BZ$7="",0,BZ53*условия!$V$81*условия!$V$96)</f>
        <v>0</v>
      </c>
      <c r="CA137" s="75">
        <f>IF(CA$7="",0,CA53*условия!$V$81*условия!$V$96)</f>
        <v>0</v>
      </c>
      <c r="CB137" s="75">
        <f>IF(CB$7="",0,CB53*условия!$V$81*условия!$V$96)</f>
        <v>0</v>
      </c>
      <c r="CC137" s="75">
        <f>IF(CC$7="",0,CC53*условия!$V$81*условия!$V$96)</f>
        <v>0</v>
      </c>
      <c r="CD137" s="75">
        <f>IF(CD$7="",0,CD53*условия!$V$81*условия!$V$96)</f>
        <v>0</v>
      </c>
      <c r="CE137" s="75">
        <f>IF(CE$7="",0,CE53*условия!$V$81*условия!$V$96)</f>
        <v>0</v>
      </c>
      <c r="CF137" s="75">
        <f>IF(CF$7="",0,CF53*условия!$V$81*условия!$V$96)</f>
        <v>0</v>
      </c>
      <c r="CG137" s="75">
        <f>IF(CG$7="",0,CG53*условия!$V$81*условия!$V$96)</f>
        <v>0</v>
      </c>
      <c r="CH137" s="75">
        <f>IF(CH$7="",0,CH53*условия!$V$81*условия!$V$96)</f>
        <v>0</v>
      </c>
      <c r="CI137" s="75">
        <f>IF(CI$7="",0,CI53*условия!$V$81*условия!$V$96)</f>
        <v>0</v>
      </c>
      <c r="CJ137" s="75">
        <f>IF(CJ$7="",0,CJ53*условия!$V$81*условия!$V$96)</f>
        <v>0</v>
      </c>
      <c r="CK137" s="75">
        <f>IF(CK$7="",0,CK53*условия!$V$81*условия!$V$96)</f>
        <v>0</v>
      </c>
      <c r="CL137" s="75">
        <f>IF(CL$7="",0,CL53*условия!$V$81*условия!$V$96)</f>
        <v>0</v>
      </c>
      <c r="CM137" s="75">
        <f>IF(CM$7="",0,CM53*условия!$V$81*условия!$V$96)</f>
        <v>0</v>
      </c>
      <c r="CN137" s="75">
        <f>IF(CN$7="",0,CN53*условия!$V$81*условия!$V$96)</f>
        <v>0</v>
      </c>
      <c r="CO137" s="75">
        <f>IF(CO$7="",0,CO53*условия!$V$81*условия!$V$96)</f>
        <v>0</v>
      </c>
      <c r="CP137" s="75">
        <f>IF(CP$7="",0,CP53*условия!$V$81*условия!$V$96)</f>
        <v>0</v>
      </c>
      <c r="CQ137" s="75">
        <f>IF(CQ$7="",0,CQ53*условия!$V$81*условия!$V$96)</f>
        <v>0</v>
      </c>
      <c r="CR137" s="75">
        <f>IF(CR$7="",0,CR53*условия!$V$81*условия!$V$96)</f>
        <v>0</v>
      </c>
      <c r="CS137" s="75">
        <f>IF(CS$7="",0,CS53*условия!$V$81*условия!$V$96)</f>
        <v>0</v>
      </c>
      <c r="CT137" s="75">
        <f>IF(CT$7="",0,CT53*условия!$V$81*условия!$V$96)</f>
        <v>0</v>
      </c>
      <c r="CU137" s="75">
        <f>IF(CU$7="",0,CU53*условия!$V$81*условия!$V$96)</f>
        <v>0</v>
      </c>
      <c r="CV137" s="75">
        <f>IF(CV$7="",0,CV53*условия!$V$81*условия!$V$96)</f>
        <v>0</v>
      </c>
      <c r="CW137" s="75">
        <f>IF(CW$7="",0,CW53*условия!$V$81*условия!$V$96)</f>
        <v>0</v>
      </c>
      <c r="CX137" s="75">
        <f>IF(CX$7="",0,CX53*условия!$V$81*условия!$V$96)</f>
        <v>0</v>
      </c>
      <c r="CY137" s="75">
        <f>IF(CY$7="",0,CY53*условия!$V$81*условия!$V$96)</f>
        <v>0</v>
      </c>
      <c r="CZ137" s="75">
        <f>IF(CZ$7="",0,CZ53*условия!$V$81*условия!$V$96)</f>
        <v>0</v>
      </c>
      <c r="DA137" s="75">
        <f>IF(DA$7="",0,DA53*условия!$V$81*условия!$V$96)</f>
        <v>0</v>
      </c>
      <c r="DB137" s="75">
        <f>IF(DB$7="",0,DB53*условия!$V$81*условия!$V$96)</f>
        <v>0</v>
      </c>
      <c r="DC137" s="75">
        <f>IF(DC$7="",0,DC53*условия!$V$81*условия!$V$96)</f>
        <v>0</v>
      </c>
      <c r="DD137" s="75">
        <f>IF(DD$7="",0,DD53*условия!$V$81*условия!$V$96)</f>
        <v>0</v>
      </c>
      <c r="DE137" s="75">
        <f>IF(DE$7="",0,DE53*условия!$V$81*условия!$V$96)</f>
        <v>0</v>
      </c>
      <c r="DF137" s="75">
        <f>IF(DF$7="",0,DF53*условия!$V$81*условия!$V$96)</f>
        <v>0</v>
      </c>
      <c r="DG137" s="75">
        <f>IF(DG$7="",0,DG53*условия!$V$81*условия!$V$96)</f>
        <v>0</v>
      </c>
      <c r="DH137" s="75">
        <f>IF(DH$7="",0,DH53*условия!$V$81*условия!$V$96)</f>
        <v>0</v>
      </c>
      <c r="DI137" s="75">
        <f>IF(DI$7="",0,DI53*условия!$V$81*условия!$V$96)</f>
        <v>0</v>
      </c>
      <c r="DJ137" s="75">
        <f>IF(DJ$7="",0,DJ53*условия!$V$81*условия!$V$96)</f>
        <v>0</v>
      </c>
      <c r="DK137" s="75">
        <f>IF(DK$7="",0,DK53*условия!$V$81*условия!$V$96)</f>
        <v>0</v>
      </c>
      <c r="DL137" s="75">
        <f>IF(DL$7="",0,DL53*условия!$V$81*условия!$V$96)</f>
        <v>0</v>
      </c>
      <c r="DM137" s="75">
        <f>IF(DM$7="",0,DM53*условия!$V$81*условия!$V$96)</f>
        <v>0</v>
      </c>
      <c r="DN137" s="75">
        <f>IF(DN$7="",0,DN53*условия!$V$81*условия!$V$96)</f>
        <v>0</v>
      </c>
      <c r="DO137" s="75">
        <f>IF(DO$7="",0,DO53*условия!$V$81*условия!$V$96)</f>
        <v>0</v>
      </c>
      <c r="DP137" s="75">
        <f>IF(DP$7="",0,DP53*условия!$V$81*условия!$V$96)</f>
        <v>0</v>
      </c>
      <c r="DQ137" s="75">
        <f>IF(DQ$7="",0,DQ53*условия!$V$81*условия!$V$96)</f>
        <v>0</v>
      </c>
      <c r="DR137" s="75">
        <f>IF(DR$7="",0,DR53*условия!$V$81*условия!$V$96)</f>
        <v>0</v>
      </c>
      <c r="DS137" s="75">
        <f>IF(DS$7="",0,DS53*условия!$V$81*условия!$V$96)</f>
        <v>0</v>
      </c>
      <c r="DT137" s="75">
        <f>IF(DT$7="",0,DT53*условия!$V$81*условия!$V$96)</f>
        <v>0</v>
      </c>
      <c r="DU137" s="75">
        <f>IF(DU$7="",0,DU53*условия!$V$81*условия!$V$96)</f>
        <v>0</v>
      </c>
      <c r="DV137" s="75">
        <f>IF(DV$7="",0,DV53*условия!$V$81*условия!$V$96)</f>
        <v>0</v>
      </c>
      <c r="DW137" s="75">
        <f>IF(DW$7="",0,DW53*условия!$V$81*условия!$V$96)</f>
        <v>0</v>
      </c>
      <c r="DX137" s="75">
        <f>IF(DX$7="",0,DX53*условия!$V$81*условия!$V$96)</f>
        <v>0</v>
      </c>
      <c r="DY137" s="75">
        <f>IF(DY$7="",0,DY53*условия!$V$81*условия!$V$96)</f>
        <v>0</v>
      </c>
      <c r="DZ137" s="75">
        <f>IF(DZ$7="",0,DZ53*условия!$V$81*условия!$V$96)</f>
        <v>0</v>
      </c>
      <c r="EA137" s="75">
        <f>IF(EA$7="",0,EA53*условия!$V$81*условия!$V$96)</f>
        <v>0</v>
      </c>
      <c r="EB137" s="75">
        <f>IF(EB$7="",0,EB53*условия!$V$81*условия!$V$96)</f>
        <v>0</v>
      </c>
      <c r="EC137" s="75">
        <f>IF(EC$7="",0,EC53*условия!$V$81*условия!$V$96)</f>
        <v>0</v>
      </c>
      <c r="ED137" s="75">
        <f>IF(ED$7="",0,ED53*условия!$V$81*условия!$V$96)</f>
        <v>0</v>
      </c>
      <c r="EE137" s="75">
        <f>IF(EE$7="",0,EE53*условия!$V$81*условия!$V$96)</f>
        <v>0</v>
      </c>
      <c r="EF137" s="75">
        <f>IF(EF$7="",0,EF53*условия!$V$81*условия!$V$96)</f>
        <v>0</v>
      </c>
      <c r="EG137" s="75">
        <f>IF(EG$7="",0,EG53*условия!$V$81*условия!$V$96)</f>
        <v>0</v>
      </c>
      <c r="EH137" s="75">
        <f>IF(EH$7="",0,EH53*условия!$V$81*условия!$V$96)</f>
        <v>0</v>
      </c>
      <c r="EI137" s="75">
        <f>IF(EI$7="",0,EI53*условия!$V$81*условия!$V$96)</f>
        <v>0</v>
      </c>
      <c r="EJ137" s="75">
        <f>IF(EJ$7="",0,EJ53*условия!$V$81*условия!$V$96)</f>
        <v>0</v>
      </c>
      <c r="EK137" s="75">
        <f>IF(EK$7="",0,EK53*условия!$V$81*условия!$V$96)</f>
        <v>0</v>
      </c>
      <c r="EL137" s="75">
        <f>IF(EL$7="",0,EL53*условия!$V$81*условия!$V$96)</f>
        <v>0</v>
      </c>
      <c r="EM137" s="75">
        <f>IF(EM$7="",0,EM53*условия!$V$81*условия!$V$96)</f>
        <v>0</v>
      </c>
      <c r="EN137" s="75">
        <f>IF(EN$7="",0,EN53*условия!$V$81*условия!$V$96)</f>
        <v>0</v>
      </c>
      <c r="EO137" s="75">
        <f>IF(EO$7="",0,EO53*условия!$V$81*условия!$V$96)</f>
        <v>0</v>
      </c>
      <c r="EP137" s="75">
        <f>IF(EP$7="",0,EP53*условия!$V$81*условия!$V$96)</f>
        <v>0</v>
      </c>
      <c r="EQ137" s="75">
        <f>IF(EQ$7="",0,EQ53*условия!$V$81*условия!$V$96)</f>
        <v>0</v>
      </c>
      <c r="ER137" s="75">
        <f>IF(ER$7="",0,ER53*условия!$V$81*условия!$V$96)</f>
        <v>0</v>
      </c>
      <c r="ES137" s="75">
        <f>IF(ES$7="",0,ES53*условия!$V$81*условия!$V$96)</f>
        <v>0</v>
      </c>
      <c r="ET137" s="75">
        <f>IF(ET$7="",0,ET53*условия!$V$81*условия!$V$96)</f>
        <v>0</v>
      </c>
      <c r="EU137" s="75">
        <f>IF(EU$7="",0,EU53*условия!$V$81*условия!$V$96)</f>
        <v>0</v>
      </c>
      <c r="EV137" s="75">
        <f>IF(EV$7="",0,EV53*условия!$V$81*условия!$V$96)</f>
        <v>0</v>
      </c>
      <c r="EW137" s="75">
        <f>IF(EW$7="",0,EW53*условия!$V$81*условия!$V$96)</f>
        <v>0</v>
      </c>
      <c r="EX137" s="75">
        <f>IF(EX$7="",0,EX53*условия!$V$81*условия!$V$96)</f>
        <v>0</v>
      </c>
      <c r="EY137" s="75">
        <f>IF(EY$7="",0,EY53*условия!$V$81*условия!$V$96)</f>
        <v>0</v>
      </c>
      <c r="EZ137" s="75">
        <f>IF(EZ$7="",0,EZ53*условия!$V$81*условия!$V$96)</f>
        <v>0</v>
      </c>
      <c r="FA137" s="75">
        <f>IF(FA$7="",0,FA53*условия!$V$81*условия!$V$96)</f>
        <v>0</v>
      </c>
      <c r="FB137" s="75">
        <f>IF(FB$7="",0,FB53*условия!$V$81*условия!$V$96)</f>
        <v>0</v>
      </c>
      <c r="FC137" s="75">
        <f>IF(FC$7="",0,FC53*условия!$V$81*условия!$V$96)</f>
        <v>0</v>
      </c>
      <c r="FD137" s="75">
        <f>IF(FD$7="",0,FD53*условия!$V$81*условия!$V$96)</f>
        <v>0</v>
      </c>
      <c r="FE137" s="75">
        <f>IF(FE$7="",0,FE53*условия!$V$81*условия!$V$96)</f>
        <v>0</v>
      </c>
      <c r="FF137" s="75">
        <f>IF(FF$7="",0,FF53*условия!$V$81*условия!$V$96)</f>
        <v>0</v>
      </c>
      <c r="FG137" s="75">
        <f>IF(FG$7="",0,FG53*условия!$V$81*условия!$V$96)</f>
        <v>0</v>
      </c>
      <c r="FH137" s="75">
        <f>IF(FH$7="",0,FH53*условия!$V$81*условия!$V$96)</f>
        <v>0</v>
      </c>
      <c r="FI137" s="75">
        <f>IF(FI$7="",0,FI53*условия!$V$81*условия!$V$96)</f>
        <v>0</v>
      </c>
      <c r="FJ137" s="75">
        <f>IF(FJ$7="",0,FJ53*условия!$V$81*условия!$V$96)</f>
        <v>0</v>
      </c>
      <c r="FK137" s="75">
        <f>IF(FK$7="",0,FK53*условия!$V$81*условия!$V$96)</f>
        <v>0</v>
      </c>
      <c r="FL137" s="75">
        <f>IF(FL$7="",0,FL53*условия!$V$81*условия!$V$96)</f>
        <v>0</v>
      </c>
      <c r="FM137" s="75">
        <f>IF(FM$7="",0,FM53*условия!$V$81*условия!$V$96)</f>
        <v>0</v>
      </c>
      <c r="FN137" s="75">
        <f>IF(FN$7="",0,FN53*условия!$V$81*условия!$V$96)</f>
        <v>0</v>
      </c>
      <c r="FO137" s="75">
        <f>IF(FO$7="",0,FO53*условия!$V$81*условия!$V$96)</f>
        <v>0</v>
      </c>
      <c r="FP137" s="75">
        <f>IF(FP$7="",0,FP53*условия!$V$81*условия!$V$96)</f>
        <v>0</v>
      </c>
      <c r="FQ137" s="75">
        <f>IF(FQ$7="",0,FQ53*условия!$V$81*условия!$V$96)</f>
        <v>0</v>
      </c>
      <c r="FR137" s="75">
        <f>IF(FR$7="",0,FR53*условия!$V$81*условия!$V$96)</f>
        <v>0</v>
      </c>
      <c r="FS137" s="75">
        <f>IF(FS$7="",0,FS53*условия!$V$81*условия!$V$96)</f>
        <v>0</v>
      </c>
      <c r="FT137" s="75">
        <f>IF(FT$7="",0,FT53*условия!$V$81*условия!$V$96)</f>
        <v>0</v>
      </c>
      <c r="FU137" s="75">
        <f>IF(FU$7="",0,FU53*условия!$V$81*условия!$V$96)</f>
        <v>0</v>
      </c>
      <c r="FV137" s="75">
        <f>IF(FV$7="",0,FV53*условия!$V$81*условия!$V$96)</f>
        <v>0</v>
      </c>
      <c r="FW137" s="75">
        <f>IF(FW$7="",0,FW53*условия!$V$81*условия!$V$96)</f>
        <v>0</v>
      </c>
      <c r="FX137" s="75">
        <f>IF(FX$7="",0,FX53*условия!$V$81*условия!$V$96)</f>
        <v>0</v>
      </c>
      <c r="FY137" s="75">
        <f>IF(FY$7="",0,FY53*условия!$V$81*условия!$V$96)</f>
        <v>0</v>
      </c>
      <c r="FZ137" s="75">
        <f>IF(FZ$7="",0,FZ53*условия!$V$81*условия!$V$96)</f>
        <v>0</v>
      </c>
      <c r="GA137" s="75">
        <f>IF(GA$7="",0,GA53*условия!$V$81*условия!$V$96)</f>
        <v>0</v>
      </c>
      <c r="GB137" s="75">
        <f>IF(GB$7="",0,GB53*условия!$V$81*условия!$V$96)</f>
        <v>0</v>
      </c>
      <c r="GC137" s="75">
        <f>IF(GC$7="",0,GC53*условия!$V$81*условия!$V$96)</f>
        <v>0</v>
      </c>
      <c r="GD137" s="75">
        <f>IF(GD$7="",0,GD53*условия!$V$81*условия!$V$96)</f>
        <v>0</v>
      </c>
      <c r="GE137" s="75">
        <f>IF(GE$7="",0,GE53*условия!$V$81*условия!$V$96)</f>
        <v>0</v>
      </c>
      <c r="GF137" s="75">
        <f>IF(GF$7="",0,GF53*условия!$V$81*условия!$V$96)</f>
        <v>0</v>
      </c>
      <c r="GG137" s="75">
        <f>IF(GG$7="",0,GG53*условия!$V$81*условия!$V$96)</f>
        <v>0</v>
      </c>
      <c r="GH137" s="75">
        <f>IF(GH$7="",0,GH53*условия!$V$81*условия!$V$96)</f>
        <v>0</v>
      </c>
      <c r="GI137" s="75">
        <f>IF(GI$7="",0,GI53*условия!$V$81*условия!$V$96)</f>
        <v>0</v>
      </c>
      <c r="GJ137" s="75">
        <f>IF(GJ$7="",0,GJ53*условия!$V$81*условия!$V$96)</f>
        <v>0</v>
      </c>
      <c r="GK137" s="75">
        <f>IF(GK$7="",0,GK53*условия!$V$81*условия!$V$96)</f>
        <v>0</v>
      </c>
      <c r="GL137" s="75">
        <f>IF(GL$7="",0,GL53*условия!$V$81*условия!$V$96)</f>
        <v>0</v>
      </c>
      <c r="GM137" s="75">
        <f>IF(GM$7="",0,GM53*условия!$V$81*условия!$V$96)</f>
        <v>0</v>
      </c>
      <c r="GN137" s="75">
        <f>IF(GN$7="",0,GN53*условия!$V$81*условия!$V$96)</f>
        <v>0</v>
      </c>
      <c r="GO137" s="75">
        <f>IF(GO$7="",0,GO53*условия!$V$81*условия!$V$96)</f>
        <v>0</v>
      </c>
      <c r="GP137" s="75">
        <f>IF(GP$7="",0,GP53*условия!$V$81*условия!$V$96)</f>
        <v>0</v>
      </c>
      <c r="GQ137" s="75">
        <f>IF(GQ$7="",0,GQ53*условия!$V$81*условия!$V$96)</f>
        <v>0</v>
      </c>
      <c r="GR137" s="75">
        <f>IF(GR$7="",0,GR53*условия!$V$81*условия!$V$96)</f>
        <v>0</v>
      </c>
      <c r="GS137" s="75">
        <f>IF(GS$7="",0,GS53*условия!$V$81*условия!$V$96)</f>
        <v>0</v>
      </c>
      <c r="GT137" s="75">
        <f>IF(GT$7="",0,GT53*условия!$V$81*условия!$V$96)</f>
        <v>0</v>
      </c>
      <c r="GU137" s="75">
        <f>IF(GU$7="",0,GU53*условия!$V$81*условия!$V$96)</f>
        <v>0</v>
      </c>
      <c r="GV137" s="75">
        <f>IF(GV$7="",0,GV53*условия!$V$81*условия!$V$96)</f>
        <v>0</v>
      </c>
      <c r="GW137" s="75">
        <f>IF(GW$7="",0,GW53*условия!$V$81*условия!$V$96)</f>
        <v>0</v>
      </c>
      <c r="GX137" s="75">
        <f>IF(GX$7="",0,GX53*условия!$V$81*условия!$V$96)</f>
        <v>0</v>
      </c>
      <c r="GY137" s="75">
        <f>IF(GY$7="",0,GY53*условия!$V$81*условия!$V$96)</f>
        <v>0</v>
      </c>
      <c r="GZ137" s="75">
        <f>IF(GZ$7="",0,GZ53*условия!$V$81*условия!$V$96)</f>
        <v>0</v>
      </c>
      <c r="HA137" s="75">
        <f>IF(HA$7="",0,HA53*условия!$V$81*условия!$V$96)</f>
        <v>0</v>
      </c>
      <c r="HB137" s="75">
        <f>IF(HB$7="",0,HB53*условия!$V$81*условия!$V$96)</f>
        <v>0</v>
      </c>
      <c r="HC137" s="75">
        <f>IF(HC$7="",0,HC53*условия!$V$81*условия!$V$96)</f>
        <v>0</v>
      </c>
      <c r="HD137" s="75">
        <f>IF(HD$7="",0,HD53*условия!$V$81*условия!$V$96)</f>
        <v>0</v>
      </c>
      <c r="HE137" s="75">
        <f>IF(HE$7="",0,HE53*условия!$V$81*условия!$V$96)</f>
        <v>0</v>
      </c>
      <c r="HF137" s="75">
        <f>IF(HF$7="",0,HF53*условия!$V$81*условия!$V$96)</f>
        <v>0</v>
      </c>
      <c r="HG137" s="75">
        <f>IF(HG$7="",0,HG53*условия!$V$81*условия!$V$96)</f>
        <v>0</v>
      </c>
      <c r="HH137" s="75">
        <f>IF(HH$7="",0,HH53*условия!$V$81*условия!$V$96)</f>
        <v>0</v>
      </c>
      <c r="HI137" s="75">
        <f>IF(HI$7="",0,HI53*условия!$V$81*условия!$V$96)</f>
        <v>0</v>
      </c>
      <c r="HJ137" s="75">
        <f>IF(HJ$7="",0,HJ53*условия!$V$81*условия!$V$96)</f>
        <v>0</v>
      </c>
      <c r="HK137" s="75">
        <f>IF(HK$7="",0,HK53*условия!$V$81*условия!$V$96)</f>
        <v>0</v>
      </c>
      <c r="HL137" s="75">
        <f>IF(HL$7="",0,HL53*условия!$V$81*условия!$V$96)</f>
        <v>0</v>
      </c>
      <c r="HM137" s="75">
        <f>IF(HM$7="",0,HM53*условия!$V$81*условия!$V$96)</f>
        <v>0</v>
      </c>
      <c r="HN137" s="75">
        <f>IF(HN$7="",0,HN53*условия!$V$81*условия!$V$96)</f>
        <v>0</v>
      </c>
      <c r="HO137" s="75">
        <f>IF(HO$7="",0,HO53*условия!$V$81*условия!$V$96)</f>
        <v>0</v>
      </c>
      <c r="HP137" s="75">
        <f>IF(HP$7="",0,HP53*условия!$V$81*условия!$V$96)</f>
        <v>0</v>
      </c>
      <c r="HQ137" s="75">
        <f>IF(HQ$7="",0,HQ53*условия!$V$81*условия!$V$96)</f>
        <v>0</v>
      </c>
      <c r="HR137" s="75">
        <f>IF(HR$7="",0,HR53*условия!$V$81*условия!$V$96)</f>
        <v>0</v>
      </c>
      <c r="HS137" s="75">
        <f>IF(HS$7="",0,HS53*условия!$V$81*условия!$V$96)</f>
        <v>0</v>
      </c>
      <c r="HT137" s="75">
        <f>IF(HT$7="",0,HT53*условия!$V$81*условия!$V$96)</f>
        <v>0</v>
      </c>
      <c r="HU137" s="75">
        <f>IF(HU$7="",0,HU53*условия!$V$81*условия!$V$96)</f>
        <v>0</v>
      </c>
      <c r="HV137" s="75">
        <f>IF(HV$7="",0,HV53*условия!$V$81*условия!$V$96)</f>
        <v>0</v>
      </c>
      <c r="HW137" s="75">
        <f>IF(HW$7="",0,HW53*условия!$V$81*условия!$V$96)</f>
        <v>0</v>
      </c>
      <c r="HX137" s="75">
        <f>IF(HX$7="",0,HX53*условия!$V$81*условия!$V$96)</f>
        <v>0</v>
      </c>
      <c r="HY137" s="75">
        <f>IF(HY$7="",0,HY53*условия!$V$81*условия!$V$96)</f>
        <v>0</v>
      </c>
      <c r="HZ137" s="75">
        <f>IF(HZ$7="",0,HZ53*условия!$V$81*условия!$V$96)</f>
        <v>0</v>
      </c>
      <c r="IA137" s="75">
        <f>IF(IA$7="",0,IA53*условия!$V$81*условия!$V$96)</f>
        <v>0</v>
      </c>
      <c r="IB137" s="75">
        <f>IF(IB$7="",0,IB53*условия!$V$81*условия!$V$96)</f>
        <v>0</v>
      </c>
      <c r="IC137" s="75">
        <f>IF(IC$7="",0,IC53*условия!$V$81*условия!$V$96)</f>
        <v>0</v>
      </c>
      <c r="ID137" s="75">
        <f>IF(ID$7="",0,ID53*условия!$V$81*условия!$V$96)</f>
        <v>0</v>
      </c>
      <c r="IE137" s="75">
        <f>IF(IE$7="",0,IE53*условия!$V$81*условия!$V$96)</f>
        <v>0</v>
      </c>
      <c r="IF137" s="75">
        <f>IF(IF$7="",0,IF53*условия!$V$81*условия!$V$96)</f>
        <v>0</v>
      </c>
      <c r="IG137" s="75">
        <f>IF(IG$7="",0,IG53*условия!$V$81*условия!$V$96)</f>
        <v>0</v>
      </c>
      <c r="IH137" s="75">
        <f>IF(IH$7="",0,IH53*условия!$V$81*условия!$V$96)</f>
        <v>0</v>
      </c>
      <c r="II137" s="75">
        <f>IF(II$7="",0,II53*условия!$V$81*условия!$V$96)</f>
        <v>0</v>
      </c>
      <c r="IJ137" s="75">
        <f>IF(IJ$7="",0,IJ53*условия!$V$81*условия!$V$96)</f>
        <v>0</v>
      </c>
      <c r="IK137" s="75">
        <f>IF(IK$7="",0,IK53*условия!$V$81*условия!$V$96)</f>
        <v>0</v>
      </c>
      <c r="IL137" s="75">
        <f>IF(IL$7="",0,IL53*условия!$V$81*условия!$V$96)</f>
        <v>0</v>
      </c>
      <c r="IM137" s="75">
        <f>IF(IM$7="",0,IM53*условия!$V$81*условия!$V$96)</f>
        <v>0</v>
      </c>
      <c r="IN137" s="75">
        <f>IF(IN$7="",0,IN53*условия!$V$81*условия!$V$96)</f>
        <v>0</v>
      </c>
      <c r="IO137" s="75">
        <f>IF(IO$7="",0,IO53*условия!$V$81*условия!$V$96)</f>
        <v>0</v>
      </c>
      <c r="IP137" s="75">
        <f>IF(IP$7="",0,IP53*условия!$V$81*условия!$V$96)</f>
        <v>0</v>
      </c>
      <c r="IQ137" s="75">
        <f>IF(IQ$7="",0,IQ53*условия!$V$81*условия!$V$96)</f>
        <v>0</v>
      </c>
      <c r="IR137" s="75">
        <f>IF(IR$7="",0,IR53*условия!$V$81*условия!$V$96)</f>
        <v>0</v>
      </c>
      <c r="IS137" s="75">
        <f>IF(IS$7="",0,IS53*условия!$V$81*условия!$V$96)</f>
        <v>0</v>
      </c>
      <c r="IT137" s="75">
        <f>IF(IT$7="",0,IT53*условия!$V$81*условия!$V$96)</f>
        <v>0</v>
      </c>
      <c r="IU137" s="75">
        <f>IF(IU$7="",0,IU53*условия!$V$81*условия!$V$96)</f>
        <v>0</v>
      </c>
      <c r="IV137" s="75">
        <f>IF(IV$7="",0,IV53*условия!$V$81*условия!$V$96)</f>
        <v>0</v>
      </c>
      <c r="IW137" s="75">
        <f>IF(IW$7="",0,IW53*условия!$V$81*условия!$V$96)</f>
        <v>0</v>
      </c>
      <c r="IX137" s="75">
        <f>IF(IX$7="",0,IX53*условия!$V$81*условия!$V$96)</f>
        <v>0</v>
      </c>
      <c r="IY137" s="75">
        <f>IF(IY$7="",0,IY53*условия!$V$81*условия!$V$96)</f>
        <v>0</v>
      </c>
      <c r="IZ137" s="75">
        <f>IF(IZ$7="",0,IZ53*условия!$V$81*условия!$V$96)</f>
        <v>0</v>
      </c>
      <c r="JA137" s="75">
        <f>IF(JA$7="",0,JA53*условия!$V$81*условия!$V$96)</f>
        <v>0</v>
      </c>
      <c r="JB137" s="75">
        <f>IF(JB$7="",0,JB53*условия!$V$81*условия!$V$96)</f>
        <v>0</v>
      </c>
      <c r="JC137" s="75">
        <f>IF(JC$7="",0,JC53*условия!$V$81*условия!$V$96)</f>
        <v>0</v>
      </c>
      <c r="JD137" s="75">
        <f>IF(JD$7="",0,JD53*условия!$V$81*условия!$V$96)</f>
        <v>0</v>
      </c>
      <c r="JE137" s="75">
        <f>IF(JE$7="",0,JE53*условия!$V$81*условия!$V$96)</f>
        <v>0</v>
      </c>
      <c r="JF137" s="75">
        <f>IF(JF$7="",0,JF53*условия!$V$81*условия!$V$96)</f>
        <v>0</v>
      </c>
      <c r="JG137" s="75">
        <f>IF(JG$7="",0,JG53*условия!$V$81*условия!$V$96)</f>
        <v>0</v>
      </c>
      <c r="JH137" s="75">
        <f>IF(JH$7="",0,JH53*условия!$V$81*условия!$V$96)</f>
        <v>0</v>
      </c>
      <c r="JI137" s="75">
        <f>IF(JI$7="",0,JI53*условия!$V$81*условия!$V$96)</f>
        <v>0</v>
      </c>
      <c r="JJ137" s="75">
        <f>IF(JJ$7="",0,JJ53*условия!$V$81*условия!$V$96)</f>
        <v>0</v>
      </c>
      <c r="JK137" s="75">
        <f>IF(JK$7="",0,JK53*условия!$V$81*условия!$V$96)</f>
        <v>0</v>
      </c>
      <c r="JL137" s="75">
        <f>IF(JL$7="",0,JL53*условия!$V$81*условия!$V$96)</f>
        <v>0</v>
      </c>
      <c r="JM137" s="75">
        <f>IF(JM$7="",0,JM53*условия!$V$81*условия!$V$96)</f>
        <v>0</v>
      </c>
      <c r="JN137" s="75">
        <f>IF(JN$7="",0,JN53*условия!$V$81*условия!$V$96)</f>
        <v>0</v>
      </c>
      <c r="JO137" s="75">
        <f>IF(JO$7="",0,JO53*условия!$V$81*условия!$V$96)</f>
        <v>0</v>
      </c>
      <c r="JP137" s="75">
        <f>IF(JP$7="",0,JP53*условия!$V$81*условия!$V$96)</f>
        <v>0</v>
      </c>
      <c r="JQ137" s="75">
        <f>IF(JQ$7="",0,JQ53*условия!$V$81*условия!$V$96)</f>
        <v>0</v>
      </c>
      <c r="JR137" s="75">
        <f>IF(JR$7="",0,JR53*условия!$V$81*условия!$V$96)</f>
        <v>0</v>
      </c>
      <c r="JS137" s="75">
        <f>IF(JS$7="",0,JS53*условия!$V$81*условия!$V$96)</f>
        <v>0</v>
      </c>
      <c r="JT137" s="75">
        <f>IF(JT$7="",0,JT53*условия!$V$81*условия!$V$96)</f>
        <v>0</v>
      </c>
      <c r="JU137" s="75">
        <f>IF(JU$7="",0,JU53*условия!$V$81*условия!$V$96)</f>
        <v>0</v>
      </c>
      <c r="JV137" s="75">
        <f>IF(JV$7="",0,JV53*условия!$V$81*условия!$V$96)</f>
        <v>0</v>
      </c>
      <c r="JW137" s="75">
        <f>IF(JW$7="",0,JW53*условия!$V$81*условия!$V$96)</f>
        <v>0</v>
      </c>
      <c r="JX137" s="75">
        <f>IF(JX$7="",0,JX53*условия!$V$81*условия!$V$96)</f>
        <v>0</v>
      </c>
      <c r="JY137" s="75">
        <f>IF(JY$7="",0,JY53*условия!$V$81*условия!$V$96)</f>
        <v>0</v>
      </c>
      <c r="JZ137" s="75">
        <f>IF(JZ$7="",0,JZ53*условия!$V$81*условия!$V$96)</f>
        <v>0</v>
      </c>
      <c r="KA137" s="75">
        <f>IF(KA$7="",0,KA53*условия!$V$81*условия!$V$96)</f>
        <v>0</v>
      </c>
      <c r="KB137" s="75">
        <f>IF(KB$7="",0,KB53*условия!$V$81*условия!$V$96)</f>
        <v>0</v>
      </c>
      <c r="KC137" s="75">
        <f>IF(KC$7="",0,KC53*условия!$V$81*условия!$V$96)</f>
        <v>0</v>
      </c>
      <c r="KD137" s="75">
        <f>IF(KD$7="",0,KD53*условия!$V$81*условия!$V$96)</f>
        <v>0</v>
      </c>
      <c r="KE137" s="75">
        <f>IF(KE$7="",0,KE53*условия!$V$81*условия!$V$96)</f>
        <v>0</v>
      </c>
      <c r="KF137" s="75">
        <f>IF(KF$7="",0,KF53*условия!$V$81*условия!$V$96)</f>
        <v>0</v>
      </c>
      <c r="KG137" s="75">
        <f>IF(KG$7="",0,KG53*условия!$V$81*условия!$V$96)</f>
        <v>0</v>
      </c>
      <c r="KH137" s="75">
        <f>IF(KH$7="",0,KH53*условия!$V$81*условия!$V$96)</f>
        <v>0</v>
      </c>
      <c r="KI137" s="75">
        <f>IF(KI$7="",0,KI53*условия!$V$81*условия!$V$96)</f>
        <v>0</v>
      </c>
      <c r="KJ137" s="75">
        <f>IF(KJ$7="",0,KJ53*условия!$V$81*условия!$V$96)</f>
        <v>0</v>
      </c>
      <c r="KK137" s="75">
        <f>IF(KK$7="",0,KK53*условия!$V$81*условия!$V$96)</f>
        <v>0</v>
      </c>
      <c r="KL137" s="75">
        <f>IF(KL$7="",0,KL53*условия!$V$81*условия!$V$96)</f>
        <v>0</v>
      </c>
      <c r="KM137" s="75">
        <f>IF(KM$7="",0,KM53*условия!$V$81*условия!$V$96)</f>
        <v>0</v>
      </c>
      <c r="KN137" s="75">
        <f>IF(KN$7="",0,KN53*условия!$V$81*условия!$V$96)</f>
        <v>0</v>
      </c>
      <c r="KO137" s="75">
        <f>IF(KO$7="",0,KO53*условия!$V$81*условия!$V$96)</f>
        <v>0</v>
      </c>
      <c r="KP137" s="75">
        <f>IF(KP$7="",0,KP53*условия!$V$81*условия!$V$96)</f>
        <v>0</v>
      </c>
      <c r="KQ137" s="75">
        <f>IF(KQ$7="",0,KQ53*условия!$V$81*условия!$V$96)</f>
        <v>0</v>
      </c>
      <c r="KR137" s="75">
        <f>IF(KR$7="",0,KR53*условия!$V$81*условия!$V$96)</f>
        <v>0</v>
      </c>
      <c r="KS137" s="75">
        <f>IF(KS$7="",0,KS53*условия!$V$81*условия!$V$96)</f>
        <v>0</v>
      </c>
      <c r="KT137" s="75">
        <f>IF(KT$7="",0,KT53*условия!$V$81*условия!$V$96)</f>
        <v>0</v>
      </c>
      <c r="KU137" s="75">
        <f>IF(KU$7="",0,KU53*условия!$V$81*условия!$V$96)</f>
        <v>0</v>
      </c>
      <c r="KV137" s="75">
        <f>IF(KV$7="",0,KV53*условия!$V$81*условия!$V$96)</f>
        <v>0</v>
      </c>
      <c r="KW137" s="70"/>
      <c r="KX137" s="70"/>
    </row>
    <row r="138" spans="1:310" ht="4.05" customHeight="1" x14ac:dyDescent="0.25">
      <c r="A138" s="1"/>
      <c r="B138" s="79"/>
      <c r="C138" s="79"/>
      <c r="D138" s="79"/>
      <c r="E138" s="1"/>
      <c r="F138" s="1"/>
      <c r="G138" s="1"/>
      <c r="H138" s="11"/>
      <c r="I138" s="1"/>
      <c r="J138" s="1"/>
      <c r="K138" s="36"/>
      <c r="L138" s="1"/>
      <c r="M138" s="5"/>
      <c r="N138" s="1"/>
      <c r="O138" s="19"/>
      <c r="P138" s="1"/>
      <c r="Q138" s="1"/>
      <c r="R138" s="4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</row>
    <row r="139" spans="1:310" s="76" customFormat="1" x14ac:dyDescent="0.25">
      <c r="A139" s="70"/>
      <c r="B139" s="82" t="s">
        <v>29</v>
      </c>
      <c r="C139" s="82" t="s">
        <v>27</v>
      </c>
      <c r="D139" s="82" t="s">
        <v>28</v>
      </c>
      <c r="E139" s="71" t="str">
        <f>kpi!$E$70</f>
        <v>расходы на CRM и IP-телефонию</v>
      </c>
      <c r="F139" s="70"/>
      <c r="G139" s="70"/>
      <c r="H139" s="72" t="str">
        <f>IF(OR($E139="",$E139=0),"",INDEX(kpi!$I:$I,SUMIFS(kpi!$A:$A,kpi!$E:$E,$E139)))</f>
        <v>руб.</v>
      </c>
      <c r="I139" s="70"/>
      <c r="J139" s="70"/>
      <c r="K139" s="77"/>
      <c r="L139" s="70"/>
      <c r="M139" s="73"/>
      <c r="N139" s="74"/>
      <c r="O139" s="73"/>
      <c r="P139" s="70"/>
      <c r="Q139" s="70"/>
      <c r="R139" s="78">
        <f>SUMIFS($T139:$KW139,$T$1:$KW$1,"&gt;="&amp;1,$T$1:$KW$1,"&lt;="&amp;MAX($1:$1))</f>
        <v>875000</v>
      </c>
      <c r="S139" s="70"/>
      <c r="T139" s="73"/>
      <c r="U139" s="75">
        <f>IF(U$7="",0,U107*условия!$V$104)</f>
        <v>35000</v>
      </c>
      <c r="V139" s="75">
        <f>IF(V$7="",0,V107*условия!$V$104)</f>
        <v>35000</v>
      </c>
      <c r="W139" s="75">
        <f>IF(W$7="",0,W107*условия!$V$104)</f>
        <v>35000</v>
      </c>
      <c r="X139" s="75">
        <f>IF(X$7="",0,X107*условия!$V$104)</f>
        <v>35000</v>
      </c>
      <c r="Y139" s="75">
        <f>IF(Y$7="",0,Y107*условия!$V$104)</f>
        <v>35000</v>
      </c>
      <c r="Z139" s="75">
        <f>IF(Z$7="",0,Z107*условия!$V$104)</f>
        <v>35000</v>
      </c>
      <c r="AA139" s="75">
        <f>IF(AA$7="",0,AA107*условия!$V$104)</f>
        <v>35000</v>
      </c>
      <c r="AB139" s="75">
        <f>IF(AB$7="",0,AB107*условия!$V$104)</f>
        <v>35000</v>
      </c>
      <c r="AC139" s="75">
        <f>IF(AC$7="",0,AC107*условия!$V$104)</f>
        <v>35000</v>
      </c>
      <c r="AD139" s="75">
        <f>IF(AD$7="",0,AD107*условия!$V$104)</f>
        <v>35000</v>
      </c>
      <c r="AE139" s="75">
        <f>IF(AE$7="",0,AE107*условия!$V$104)</f>
        <v>35000</v>
      </c>
      <c r="AF139" s="75">
        <f>IF(AF$7="",0,AF107*условия!$V$104)</f>
        <v>35000</v>
      </c>
      <c r="AG139" s="75">
        <f>IF(AG$7="",0,AG107*условия!$V$104)</f>
        <v>35000</v>
      </c>
      <c r="AH139" s="75">
        <f>IF(AH$7="",0,AH107*условия!$V$104)</f>
        <v>35000</v>
      </c>
      <c r="AI139" s="75">
        <f>IF(AI$7="",0,AI107*условия!$V$104)</f>
        <v>35000</v>
      </c>
      <c r="AJ139" s="75">
        <f>IF(AJ$7="",0,AJ107*условия!$V$104)</f>
        <v>35000</v>
      </c>
      <c r="AK139" s="75">
        <f>IF(AK$7="",0,AK107*условия!$V$104)</f>
        <v>35000</v>
      </c>
      <c r="AL139" s="75">
        <f>IF(AL$7="",0,AL107*условия!$V$104)</f>
        <v>35000</v>
      </c>
      <c r="AM139" s="75">
        <f>IF(AM$7="",0,AM107*условия!$V$104)</f>
        <v>35000</v>
      </c>
      <c r="AN139" s="75">
        <f>IF(AN$7="",0,AN107*условия!$V$104)</f>
        <v>35000</v>
      </c>
      <c r="AO139" s="75">
        <f>IF(AO$7="",0,AO107*условия!$V$104)</f>
        <v>35000</v>
      </c>
      <c r="AP139" s="75">
        <f>IF(AP$7="",0,AP107*условия!$V$104)</f>
        <v>35000</v>
      </c>
      <c r="AQ139" s="75">
        <f>IF(AQ$7="",0,AQ107*условия!$V$104)</f>
        <v>35000</v>
      </c>
      <c r="AR139" s="75">
        <f>IF(AR$7="",0,AR107*условия!$V$104)</f>
        <v>35000</v>
      </c>
      <c r="AS139" s="75">
        <f>IF(AS$7="",0,AS107*условия!$V$104)</f>
        <v>35000</v>
      </c>
      <c r="AT139" s="75">
        <f>IF(AT$7="",0,AT107*условия!$V$104)</f>
        <v>0</v>
      </c>
      <c r="AU139" s="75">
        <f>IF(AU$7="",0,AU107*условия!$V$104)</f>
        <v>0</v>
      </c>
      <c r="AV139" s="75">
        <f>IF(AV$7="",0,AV107*условия!$V$104)</f>
        <v>0</v>
      </c>
      <c r="AW139" s="75">
        <f>IF(AW$7="",0,AW107*условия!$V$104)</f>
        <v>0</v>
      </c>
      <c r="AX139" s="75">
        <f>IF(AX$7="",0,AX107*условия!$V$104)</f>
        <v>0</v>
      </c>
      <c r="AY139" s="75">
        <f>IF(AY$7="",0,AY107*условия!$V$104)</f>
        <v>0</v>
      </c>
      <c r="AZ139" s="75">
        <f>IF(AZ$7="",0,AZ107*условия!$V$104)</f>
        <v>0</v>
      </c>
      <c r="BA139" s="75">
        <f>IF(BA$7="",0,BA107*условия!$V$104)</f>
        <v>0</v>
      </c>
      <c r="BB139" s="75">
        <f>IF(BB$7="",0,BB107*условия!$V$104)</f>
        <v>0</v>
      </c>
      <c r="BC139" s="75">
        <f>IF(BC$7="",0,BC107*условия!$V$104)</f>
        <v>0</v>
      </c>
      <c r="BD139" s="75">
        <f>IF(BD$7="",0,BD107*условия!$V$104)</f>
        <v>0</v>
      </c>
      <c r="BE139" s="75">
        <f>IF(BE$7="",0,BE107*условия!$V$104)</f>
        <v>0</v>
      </c>
      <c r="BF139" s="75">
        <f>IF(BF$7="",0,BF107*условия!$V$104)</f>
        <v>0</v>
      </c>
      <c r="BG139" s="75">
        <f>IF(BG$7="",0,BG107*условия!$V$104)</f>
        <v>0</v>
      </c>
      <c r="BH139" s="75">
        <f>IF(BH$7="",0,BH107*условия!$V$104)</f>
        <v>0</v>
      </c>
      <c r="BI139" s="75">
        <f>IF(BI$7="",0,BI107*условия!$V$104)</f>
        <v>0</v>
      </c>
      <c r="BJ139" s="75">
        <f>IF(BJ$7="",0,BJ107*условия!$V$104)</f>
        <v>0</v>
      </c>
      <c r="BK139" s="75">
        <f>IF(BK$7="",0,BK107*условия!$V$104)</f>
        <v>0</v>
      </c>
      <c r="BL139" s="75">
        <f>IF(BL$7="",0,BL107*условия!$V$104)</f>
        <v>0</v>
      </c>
      <c r="BM139" s="75">
        <f>IF(BM$7="",0,BM107*условия!$V$104)</f>
        <v>0</v>
      </c>
      <c r="BN139" s="75">
        <f>IF(BN$7="",0,BN107*условия!$V$104)</f>
        <v>0</v>
      </c>
      <c r="BO139" s="75">
        <f>IF(BO$7="",0,BO107*условия!$V$104)</f>
        <v>0</v>
      </c>
      <c r="BP139" s="75">
        <f>IF(BP$7="",0,BP107*условия!$V$104)</f>
        <v>0</v>
      </c>
      <c r="BQ139" s="75">
        <f>IF(BQ$7="",0,BQ107*условия!$V$104)</f>
        <v>0</v>
      </c>
      <c r="BR139" s="75">
        <f>IF(BR$7="",0,BR107*условия!$V$104)</f>
        <v>0</v>
      </c>
      <c r="BS139" s="75">
        <f>IF(BS$7="",0,BS107*условия!$V$104)</f>
        <v>0</v>
      </c>
      <c r="BT139" s="75">
        <f>IF(BT$7="",0,BT107*условия!$V$104)</f>
        <v>0</v>
      </c>
      <c r="BU139" s="75">
        <f>IF(BU$7="",0,BU107*условия!$V$104)</f>
        <v>0</v>
      </c>
      <c r="BV139" s="75">
        <f>IF(BV$7="",0,BV107*условия!$V$104)</f>
        <v>0</v>
      </c>
      <c r="BW139" s="75">
        <f>IF(BW$7="",0,BW107*условия!$V$104)</f>
        <v>0</v>
      </c>
      <c r="BX139" s="75">
        <f>IF(BX$7="",0,BX107*условия!$V$104)</f>
        <v>0</v>
      </c>
      <c r="BY139" s="75">
        <f>IF(BY$7="",0,BY107*условия!$V$104)</f>
        <v>0</v>
      </c>
      <c r="BZ139" s="75">
        <f>IF(BZ$7="",0,BZ107*условия!$V$104)</f>
        <v>0</v>
      </c>
      <c r="CA139" s="75">
        <f>IF(CA$7="",0,CA107*условия!$V$104)</f>
        <v>0</v>
      </c>
      <c r="CB139" s="75">
        <f>IF(CB$7="",0,CB107*условия!$V$104)</f>
        <v>0</v>
      </c>
      <c r="CC139" s="75">
        <f>IF(CC$7="",0,CC107*условия!$V$104)</f>
        <v>0</v>
      </c>
      <c r="CD139" s="75">
        <f>IF(CD$7="",0,CD107*условия!$V$104)</f>
        <v>0</v>
      </c>
      <c r="CE139" s="75">
        <f>IF(CE$7="",0,CE107*условия!$V$104)</f>
        <v>0</v>
      </c>
      <c r="CF139" s="75">
        <f>IF(CF$7="",0,CF107*условия!$V$104)</f>
        <v>0</v>
      </c>
      <c r="CG139" s="75">
        <f>IF(CG$7="",0,CG107*условия!$V$104)</f>
        <v>0</v>
      </c>
      <c r="CH139" s="75">
        <f>IF(CH$7="",0,CH107*условия!$V$104)</f>
        <v>0</v>
      </c>
      <c r="CI139" s="75">
        <f>IF(CI$7="",0,CI107*условия!$V$104)</f>
        <v>0</v>
      </c>
      <c r="CJ139" s="75">
        <f>IF(CJ$7="",0,CJ107*условия!$V$104)</f>
        <v>0</v>
      </c>
      <c r="CK139" s="75">
        <f>IF(CK$7="",0,CK107*условия!$V$104)</f>
        <v>0</v>
      </c>
      <c r="CL139" s="75">
        <f>IF(CL$7="",0,CL107*условия!$V$104)</f>
        <v>0</v>
      </c>
      <c r="CM139" s="75">
        <f>IF(CM$7="",0,CM107*условия!$V$104)</f>
        <v>0</v>
      </c>
      <c r="CN139" s="75">
        <f>IF(CN$7="",0,CN107*условия!$V$104)</f>
        <v>0</v>
      </c>
      <c r="CO139" s="75">
        <f>IF(CO$7="",0,CO107*условия!$V$104)</f>
        <v>0</v>
      </c>
      <c r="CP139" s="75">
        <f>IF(CP$7="",0,CP107*условия!$V$104)</f>
        <v>0</v>
      </c>
      <c r="CQ139" s="75">
        <f>IF(CQ$7="",0,CQ107*условия!$V$104)</f>
        <v>0</v>
      </c>
      <c r="CR139" s="75">
        <f>IF(CR$7="",0,CR107*условия!$V$104)</f>
        <v>0</v>
      </c>
      <c r="CS139" s="75">
        <f>IF(CS$7="",0,CS107*условия!$V$104)</f>
        <v>0</v>
      </c>
      <c r="CT139" s="75">
        <f>IF(CT$7="",0,CT107*условия!$V$104)</f>
        <v>0</v>
      </c>
      <c r="CU139" s="75">
        <f>IF(CU$7="",0,CU107*условия!$V$104)</f>
        <v>0</v>
      </c>
      <c r="CV139" s="75">
        <f>IF(CV$7="",0,CV107*условия!$V$104)</f>
        <v>0</v>
      </c>
      <c r="CW139" s="75">
        <f>IF(CW$7="",0,CW107*условия!$V$104)</f>
        <v>0</v>
      </c>
      <c r="CX139" s="75">
        <f>IF(CX$7="",0,CX107*условия!$V$104)</f>
        <v>0</v>
      </c>
      <c r="CY139" s="75">
        <f>IF(CY$7="",0,CY107*условия!$V$104)</f>
        <v>0</v>
      </c>
      <c r="CZ139" s="75">
        <f>IF(CZ$7="",0,CZ107*условия!$V$104)</f>
        <v>0</v>
      </c>
      <c r="DA139" s="75">
        <f>IF(DA$7="",0,DA107*условия!$V$104)</f>
        <v>0</v>
      </c>
      <c r="DB139" s="75">
        <f>IF(DB$7="",0,DB107*условия!$V$104)</f>
        <v>0</v>
      </c>
      <c r="DC139" s="75">
        <f>IF(DC$7="",0,DC107*условия!$V$104)</f>
        <v>0</v>
      </c>
      <c r="DD139" s="75">
        <f>IF(DD$7="",0,DD107*условия!$V$104)</f>
        <v>0</v>
      </c>
      <c r="DE139" s="75">
        <f>IF(DE$7="",0,DE107*условия!$V$104)</f>
        <v>0</v>
      </c>
      <c r="DF139" s="75">
        <f>IF(DF$7="",0,DF107*условия!$V$104)</f>
        <v>0</v>
      </c>
      <c r="DG139" s="75">
        <f>IF(DG$7="",0,DG107*условия!$V$104)</f>
        <v>0</v>
      </c>
      <c r="DH139" s="75">
        <f>IF(DH$7="",0,DH107*условия!$V$104)</f>
        <v>0</v>
      </c>
      <c r="DI139" s="75">
        <f>IF(DI$7="",0,DI107*условия!$V$104)</f>
        <v>0</v>
      </c>
      <c r="DJ139" s="75">
        <f>IF(DJ$7="",0,DJ107*условия!$V$104)</f>
        <v>0</v>
      </c>
      <c r="DK139" s="75">
        <f>IF(DK$7="",0,DK107*условия!$V$104)</f>
        <v>0</v>
      </c>
      <c r="DL139" s="75">
        <f>IF(DL$7="",0,DL107*условия!$V$104)</f>
        <v>0</v>
      </c>
      <c r="DM139" s="75">
        <f>IF(DM$7="",0,DM107*условия!$V$104)</f>
        <v>0</v>
      </c>
      <c r="DN139" s="75">
        <f>IF(DN$7="",0,DN107*условия!$V$104)</f>
        <v>0</v>
      </c>
      <c r="DO139" s="75">
        <f>IF(DO$7="",0,DO107*условия!$V$104)</f>
        <v>0</v>
      </c>
      <c r="DP139" s="75">
        <f>IF(DP$7="",0,DP107*условия!$V$104)</f>
        <v>0</v>
      </c>
      <c r="DQ139" s="75">
        <f>IF(DQ$7="",0,DQ107*условия!$V$104)</f>
        <v>0</v>
      </c>
      <c r="DR139" s="75">
        <f>IF(DR$7="",0,DR107*условия!$V$104)</f>
        <v>0</v>
      </c>
      <c r="DS139" s="75">
        <f>IF(DS$7="",0,DS107*условия!$V$104)</f>
        <v>0</v>
      </c>
      <c r="DT139" s="75">
        <f>IF(DT$7="",0,DT107*условия!$V$104)</f>
        <v>0</v>
      </c>
      <c r="DU139" s="75">
        <f>IF(DU$7="",0,DU107*условия!$V$104)</f>
        <v>0</v>
      </c>
      <c r="DV139" s="75">
        <f>IF(DV$7="",0,DV107*условия!$V$104)</f>
        <v>0</v>
      </c>
      <c r="DW139" s="75">
        <f>IF(DW$7="",0,DW107*условия!$V$104)</f>
        <v>0</v>
      </c>
      <c r="DX139" s="75">
        <f>IF(DX$7="",0,DX107*условия!$V$104)</f>
        <v>0</v>
      </c>
      <c r="DY139" s="75">
        <f>IF(DY$7="",0,DY107*условия!$V$104)</f>
        <v>0</v>
      </c>
      <c r="DZ139" s="75">
        <f>IF(DZ$7="",0,DZ107*условия!$V$104)</f>
        <v>0</v>
      </c>
      <c r="EA139" s="75">
        <f>IF(EA$7="",0,EA107*условия!$V$104)</f>
        <v>0</v>
      </c>
      <c r="EB139" s="75">
        <f>IF(EB$7="",0,EB107*условия!$V$104)</f>
        <v>0</v>
      </c>
      <c r="EC139" s="75">
        <f>IF(EC$7="",0,EC107*условия!$V$104)</f>
        <v>0</v>
      </c>
      <c r="ED139" s="75">
        <f>IF(ED$7="",0,ED107*условия!$V$104)</f>
        <v>0</v>
      </c>
      <c r="EE139" s="75">
        <f>IF(EE$7="",0,EE107*условия!$V$104)</f>
        <v>0</v>
      </c>
      <c r="EF139" s="75">
        <f>IF(EF$7="",0,EF107*условия!$V$104)</f>
        <v>0</v>
      </c>
      <c r="EG139" s="75">
        <f>IF(EG$7="",0,EG107*условия!$V$104)</f>
        <v>0</v>
      </c>
      <c r="EH139" s="75">
        <f>IF(EH$7="",0,EH107*условия!$V$104)</f>
        <v>0</v>
      </c>
      <c r="EI139" s="75">
        <f>IF(EI$7="",0,EI107*условия!$V$104)</f>
        <v>0</v>
      </c>
      <c r="EJ139" s="75">
        <f>IF(EJ$7="",0,EJ107*условия!$V$104)</f>
        <v>0</v>
      </c>
      <c r="EK139" s="75">
        <f>IF(EK$7="",0,EK107*условия!$V$104)</f>
        <v>0</v>
      </c>
      <c r="EL139" s="75">
        <f>IF(EL$7="",0,EL107*условия!$V$104)</f>
        <v>0</v>
      </c>
      <c r="EM139" s="75">
        <f>IF(EM$7="",0,EM107*условия!$V$104)</f>
        <v>0</v>
      </c>
      <c r="EN139" s="75">
        <f>IF(EN$7="",0,EN107*условия!$V$104)</f>
        <v>0</v>
      </c>
      <c r="EO139" s="75">
        <f>IF(EO$7="",0,EO107*условия!$V$104)</f>
        <v>0</v>
      </c>
      <c r="EP139" s="75">
        <f>IF(EP$7="",0,EP107*условия!$V$104)</f>
        <v>0</v>
      </c>
      <c r="EQ139" s="75">
        <f>IF(EQ$7="",0,EQ107*условия!$V$104)</f>
        <v>0</v>
      </c>
      <c r="ER139" s="75">
        <f>IF(ER$7="",0,ER107*условия!$V$104)</f>
        <v>0</v>
      </c>
      <c r="ES139" s="75">
        <f>IF(ES$7="",0,ES107*условия!$V$104)</f>
        <v>0</v>
      </c>
      <c r="ET139" s="75">
        <f>IF(ET$7="",0,ET107*условия!$V$104)</f>
        <v>0</v>
      </c>
      <c r="EU139" s="75">
        <f>IF(EU$7="",0,EU107*условия!$V$104)</f>
        <v>0</v>
      </c>
      <c r="EV139" s="75">
        <f>IF(EV$7="",0,EV107*условия!$V$104)</f>
        <v>0</v>
      </c>
      <c r="EW139" s="75">
        <f>IF(EW$7="",0,EW107*условия!$V$104)</f>
        <v>0</v>
      </c>
      <c r="EX139" s="75">
        <f>IF(EX$7="",0,EX107*условия!$V$104)</f>
        <v>0</v>
      </c>
      <c r="EY139" s="75">
        <f>IF(EY$7="",0,EY107*условия!$V$104)</f>
        <v>0</v>
      </c>
      <c r="EZ139" s="75">
        <f>IF(EZ$7="",0,EZ107*условия!$V$104)</f>
        <v>0</v>
      </c>
      <c r="FA139" s="75">
        <f>IF(FA$7="",0,FA107*условия!$V$104)</f>
        <v>0</v>
      </c>
      <c r="FB139" s="75">
        <f>IF(FB$7="",0,FB107*условия!$V$104)</f>
        <v>0</v>
      </c>
      <c r="FC139" s="75">
        <f>IF(FC$7="",0,FC107*условия!$V$104)</f>
        <v>0</v>
      </c>
      <c r="FD139" s="75">
        <f>IF(FD$7="",0,FD107*условия!$V$104)</f>
        <v>0</v>
      </c>
      <c r="FE139" s="75">
        <f>IF(FE$7="",0,FE107*условия!$V$104)</f>
        <v>0</v>
      </c>
      <c r="FF139" s="75">
        <f>IF(FF$7="",0,FF107*условия!$V$104)</f>
        <v>0</v>
      </c>
      <c r="FG139" s="75">
        <f>IF(FG$7="",0,FG107*условия!$V$104)</f>
        <v>0</v>
      </c>
      <c r="FH139" s="75">
        <f>IF(FH$7="",0,FH107*условия!$V$104)</f>
        <v>0</v>
      </c>
      <c r="FI139" s="75">
        <f>IF(FI$7="",0,FI107*условия!$V$104)</f>
        <v>0</v>
      </c>
      <c r="FJ139" s="75">
        <f>IF(FJ$7="",0,FJ107*условия!$V$104)</f>
        <v>0</v>
      </c>
      <c r="FK139" s="75">
        <f>IF(FK$7="",0,FK107*условия!$V$104)</f>
        <v>0</v>
      </c>
      <c r="FL139" s="75">
        <f>IF(FL$7="",0,FL107*условия!$V$104)</f>
        <v>0</v>
      </c>
      <c r="FM139" s="75">
        <f>IF(FM$7="",0,FM107*условия!$V$104)</f>
        <v>0</v>
      </c>
      <c r="FN139" s="75">
        <f>IF(FN$7="",0,FN107*условия!$V$104)</f>
        <v>0</v>
      </c>
      <c r="FO139" s="75">
        <f>IF(FO$7="",0,FO107*условия!$V$104)</f>
        <v>0</v>
      </c>
      <c r="FP139" s="75">
        <f>IF(FP$7="",0,FP107*условия!$V$104)</f>
        <v>0</v>
      </c>
      <c r="FQ139" s="75">
        <f>IF(FQ$7="",0,FQ107*условия!$V$104)</f>
        <v>0</v>
      </c>
      <c r="FR139" s="75">
        <f>IF(FR$7="",0,FR107*условия!$V$104)</f>
        <v>0</v>
      </c>
      <c r="FS139" s="75">
        <f>IF(FS$7="",0,FS107*условия!$V$104)</f>
        <v>0</v>
      </c>
      <c r="FT139" s="75">
        <f>IF(FT$7="",0,FT107*условия!$V$104)</f>
        <v>0</v>
      </c>
      <c r="FU139" s="75">
        <f>IF(FU$7="",0,FU107*условия!$V$104)</f>
        <v>0</v>
      </c>
      <c r="FV139" s="75">
        <f>IF(FV$7="",0,FV107*условия!$V$104)</f>
        <v>0</v>
      </c>
      <c r="FW139" s="75">
        <f>IF(FW$7="",0,FW107*условия!$V$104)</f>
        <v>0</v>
      </c>
      <c r="FX139" s="75">
        <f>IF(FX$7="",0,FX107*условия!$V$104)</f>
        <v>0</v>
      </c>
      <c r="FY139" s="75">
        <f>IF(FY$7="",0,FY107*условия!$V$104)</f>
        <v>0</v>
      </c>
      <c r="FZ139" s="75">
        <f>IF(FZ$7="",0,FZ107*условия!$V$104)</f>
        <v>0</v>
      </c>
      <c r="GA139" s="75">
        <f>IF(GA$7="",0,GA107*условия!$V$104)</f>
        <v>0</v>
      </c>
      <c r="GB139" s="75">
        <f>IF(GB$7="",0,GB107*условия!$V$104)</f>
        <v>0</v>
      </c>
      <c r="GC139" s="75">
        <f>IF(GC$7="",0,GC107*условия!$V$104)</f>
        <v>0</v>
      </c>
      <c r="GD139" s="75">
        <f>IF(GD$7="",0,GD107*условия!$V$104)</f>
        <v>0</v>
      </c>
      <c r="GE139" s="75">
        <f>IF(GE$7="",0,GE107*условия!$V$104)</f>
        <v>0</v>
      </c>
      <c r="GF139" s="75">
        <f>IF(GF$7="",0,GF107*условия!$V$104)</f>
        <v>0</v>
      </c>
      <c r="GG139" s="75">
        <f>IF(GG$7="",0,GG107*условия!$V$104)</f>
        <v>0</v>
      </c>
      <c r="GH139" s="75">
        <f>IF(GH$7="",0,GH107*условия!$V$104)</f>
        <v>0</v>
      </c>
      <c r="GI139" s="75">
        <f>IF(GI$7="",0,GI107*условия!$V$104)</f>
        <v>0</v>
      </c>
      <c r="GJ139" s="75">
        <f>IF(GJ$7="",0,GJ107*условия!$V$104)</f>
        <v>0</v>
      </c>
      <c r="GK139" s="75">
        <f>IF(GK$7="",0,GK107*условия!$V$104)</f>
        <v>0</v>
      </c>
      <c r="GL139" s="75">
        <f>IF(GL$7="",0,GL107*условия!$V$104)</f>
        <v>0</v>
      </c>
      <c r="GM139" s="75">
        <f>IF(GM$7="",0,GM107*условия!$V$104)</f>
        <v>0</v>
      </c>
      <c r="GN139" s="75">
        <f>IF(GN$7="",0,GN107*условия!$V$104)</f>
        <v>0</v>
      </c>
      <c r="GO139" s="75">
        <f>IF(GO$7="",0,GO107*условия!$V$104)</f>
        <v>0</v>
      </c>
      <c r="GP139" s="75">
        <f>IF(GP$7="",0,GP107*условия!$V$104)</f>
        <v>0</v>
      </c>
      <c r="GQ139" s="75">
        <f>IF(GQ$7="",0,GQ107*условия!$V$104)</f>
        <v>0</v>
      </c>
      <c r="GR139" s="75">
        <f>IF(GR$7="",0,GR107*условия!$V$104)</f>
        <v>0</v>
      </c>
      <c r="GS139" s="75">
        <f>IF(GS$7="",0,GS107*условия!$V$104)</f>
        <v>0</v>
      </c>
      <c r="GT139" s="75">
        <f>IF(GT$7="",0,GT107*условия!$V$104)</f>
        <v>0</v>
      </c>
      <c r="GU139" s="75">
        <f>IF(GU$7="",0,GU107*условия!$V$104)</f>
        <v>0</v>
      </c>
      <c r="GV139" s="75">
        <f>IF(GV$7="",0,GV107*условия!$V$104)</f>
        <v>0</v>
      </c>
      <c r="GW139" s="75">
        <f>IF(GW$7="",0,GW107*условия!$V$104)</f>
        <v>0</v>
      </c>
      <c r="GX139" s="75">
        <f>IF(GX$7="",0,GX107*условия!$V$104)</f>
        <v>0</v>
      </c>
      <c r="GY139" s="75">
        <f>IF(GY$7="",0,GY107*условия!$V$104)</f>
        <v>0</v>
      </c>
      <c r="GZ139" s="75">
        <f>IF(GZ$7="",0,GZ107*условия!$V$104)</f>
        <v>0</v>
      </c>
      <c r="HA139" s="75">
        <f>IF(HA$7="",0,HA107*условия!$V$104)</f>
        <v>0</v>
      </c>
      <c r="HB139" s="75">
        <f>IF(HB$7="",0,HB107*условия!$V$104)</f>
        <v>0</v>
      </c>
      <c r="HC139" s="75">
        <f>IF(HC$7="",0,HC107*условия!$V$104)</f>
        <v>0</v>
      </c>
      <c r="HD139" s="75">
        <f>IF(HD$7="",0,HD107*условия!$V$104)</f>
        <v>0</v>
      </c>
      <c r="HE139" s="75">
        <f>IF(HE$7="",0,HE107*условия!$V$104)</f>
        <v>0</v>
      </c>
      <c r="HF139" s="75">
        <f>IF(HF$7="",0,HF107*условия!$V$104)</f>
        <v>0</v>
      </c>
      <c r="HG139" s="75">
        <f>IF(HG$7="",0,HG107*условия!$V$104)</f>
        <v>0</v>
      </c>
      <c r="HH139" s="75">
        <f>IF(HH$7="",0,HH107*условия!$V$104)</f>
        <v>0</v>
      </c>
      <c r="HI139" s="75">
        <f>IF(HI$7="",0,HI107*условия!$V$104)</f>
        <v>0</v>
      </c>
      <c r="HJ139" s="75">
        <f>IF(HJ$7="",0,HJ107*условия!$V$104)</f>
        <v>0</v>
      </c>
      <c r="HK139" s="75">
        <f>IF(HK$7="",0,HK107*условия!$V$104)</f>
        <v>0</v>
      </c>
      <c r="HL139" s="75">
        <f>IF(HL$7="",0,HL107*условия!$V$104)</f>
        <v>0</v>
      </c>
      <c r="HM139" s="75">
        <f>IF(HM$7="",0,HM107*условия!$V$104)</f>
        <v>0</v>
      </c>
      <c r="HN139" s="75">
        <f>IF(HN$7="",0,HN107*условия!$V$104)</f>
        <v>0</v>
      </c>
      <c r="HO139" s="75">
        <f>IF(HO$7="",0,HO107*условия!$V$104)</f>
        <v>0</v>
      </c>
      <c r="HP139" s="75">
        <f>IF(HP$7="",0,HP107*условия!$V$104)</f>
        <v>0</v>
      </c>
      <c r="HQ139" s="75">
        <f>IF(HQ$7="",0,HQ107*условия!$V$104)</f>
        <v>0</v>
      </c>
      <c r="HR139" s="75">
        <f>IF(HR$7="",0,HR107*условия!$V$104)</f>
        <v>0</v>
      </c>
      <c r="HS139" s="75">
        <f>IF(HS$7="",0,HS107*условия!$V$104)</f>
        <v>0</v>
      </c>
      <c r="HT139" s="75">
        <f>IF(HT$7="",0,HT107*условия!$V$104)</f>
        <v>0</v>
      </c>
      <c r="HU139" s="75">
        <f>IF(HU$7="",0,HU107*условия!$V$104)</f>
        <v>0</v>
      </c>
      <c r="HV139" s="75">
        <f>IF(HV$7="",0,HV107*условия!$V$104)</f>
        <v>0</v>
      </c>
      <c r="HW139" s="75">
        <f>IF(HW$7="",0,HW107*условия!$V$104)</f>
        <v>0</v>
      </c>
      <c r="HX139" s="75">
        <f>IF(HX$7="",0,HX107*условия!$V$104)</f>
        <v>0</v>
      </c>
      <c r="HY139" s="75">
        <f>IF(HY$7="",0,HY107*условия!$V$104)</f>
        <v>0</v>
      </c>
      <c r="HZ139" s="75">
        <f>IF(HZ$7="",0,HZ107*условия!$V$104)</f>
        <v>0</v>
      </c>
      <c r="IA139" s="75">
        <f>IF(IA$7="",0,IA107*условия!$V$104)</f>
        <v>0</v>
      </c>
      <c r="IB139" s="75">
        <f>IF(IB$7="",0,IB107*условия!$V$104)</f>
        <v>0</v>
      </c>
      <c r="IC139" s="75">
        <f>IF(IC$7="",0,IC107*условия!$V$104)</f>
        <v>0</v>
      </c>
      <c r="ID139" s="75">
        <f>IF(ID$7="",0,ID107*условия!$V$104)</f>
        <v>0</v>
      </c>
      <c r="IE139" s="75">
        <f>IF(IE$7="",0,IE107*условия!$V$104)</f>
        <v>0</v>
      </c>
      <c r="IF139" s="75">
        <f>IF(IF$7="",0,IF107*условия!$V$104)</f>
        <v>0</v>
      </c>
      <c r="IG139" s="75">
        <f>IF(IG$7="",0,IG107*условия!$V$104)</f>
        <v>0</v>
      </c>
      <c r="IH139" s="75">
        <f>IF(IH$7="",0,IH107*условия!$V$104)</f>
        <v>0</v>
      </c>
      <c r="II139" s="75">
        <f>IF(II$7="",0,II107*условия!$V$104)</f>
        <v>0</v>
      </c>
      <c r="IJ139" s="75">
        <f>IF(IJ$7="",0,IJ107*условия!$V$104)</f>
        <v>0</v>
      </c>
      <c r="IK139" s="75">
        <f>IF(IK$7="",0,IK107*условия!$V$104)</f>
        <v>0</v>
      </c>
      <c r="IL139" s="75">
        <f>IF(IL$7="",0,IL107*условия!$V$104)</f>
        <v>0</v>
      </c>
      <c r="IM139" s="75">
        <f>IF(IM$7="",0,IM107*условия!$V$104)</f>
        <v>0</v>
      </c>
      <c r="IN139" s="75">
        <f>IF(IN$7="",0,IN107*условия!$V$104)</f>
        <v>0</v>
      </c>
      <c r="IO139" s="75">
        <f>IF(IO$7="",0,IO107*условия!$V$104)</f>
        <v>0</v>
      </c>
      <c r="IP139" s="75">
        <f>IF(IP$7="",0,IP107*условия!$V$104)</f>
        <v>0</v>
      </c>
      <c r="IQ139" s="75">
        <f>IF(IQ$7="",0,IQ107*условия!$V$104)</f>
        <v>0</v>
      </c>
      <c r="IR139" s="75">
        <f>IF(IR$7="",0,IR107*условия!$V$104)</f>
        <v>0</v>
      </c>
      <c r="IS139" s="75">
        <f>IF(IS$7="",0,IS107*условия!$V$104)</f>
        <v>0</v>
      </c>
      <c r="IT139" s="75">
        <f>IF(IT$7="",0,IT107*условия!$V$104)</f>
        <v>0</v>
      </c>
      <c r="IU139" s="75">
        <f>IF(IU$7="",0,IU107*условия!$V$104)</f>
        <v>0</v>
      </c>
      <c r="IV139" s="75">
        <f>IF(IV$7="",0,IV107*условия!$V$104)</f>
        <v>0</v>
      </c>
      <c r="IW139" s="75">
        <f>IF(IW$7="",0,IW107*условия!$V$104)</f>
        <v>0</v>
      </c>
      <c r="IX139" s="75">
        <f>IF(IX$7="",0,IX107*условия!$V$104)</f>
        <v>0</v>
      </c>
      <c r="IY139" s="75">
        <f>IF(IY$7="",0,IY107*условия!$V$104)</f>
        <v>0</v>
      </c>
      <c r="IZ139" s="75">
        <f>IF(IZ$7="",0,IZ107*условия!$V$104)</f>
        <v>0</v>
      </c>
      <c r="JA139" s="75">
        <f>IF(JA$7="",0,JA107*условия!$V$104)</f>
        <v>0</v>
      </c>
      <c r="JB139" s="75">
        <f>IF(JB$7="",0,JB107*условия!$V$104)</f>
        <v>0</v>
      </c>
      <c r="JC139" s="75">
        <f>IF(JC$7="",0,JC107*условия!$V$104)</f>
        <v>0</v>
      </c>
      <c r="JD139" s="75">
        <f>IF(JD$7="",0,JD107*условия!$V$104)</f>
        <v>0</v>
      </c>
      <c r="JE139" s="75">
        <f>IF(JE$7="",0,JE107*условия!$V$104)</f>
        <v>0</v>
      </c>
      <c r="JF139" s="75">
        <f>IF(JF$7="",0,JF107*условия!$V$104)</f>
        <v>0</v>
      </c>
      <c r="JG139" s="75">
        <f>IF(JG$7="",0,JG107*условия!$V$104)</f>
        <v>0</v>
      </c>
      <c r="JH139" s="75">
        <f>IF(JH$7="",0,JH107*условия!$V$104)</f>
        <v>0</v>
      </c>
      <c r="JI139" s="75">
        <f>IF(JI$7="",0,JI107*условия!$V$104)</f>
        <v>0</v>
      </c>
      <c r="JJ139" s="75">
        <f>IF(JJ$7="",0,JJ107*условия!$V$104)</f>
        <v>0</v>
      </c>
      <c r="JK139" s="75">
        <f>IF(JK$7="",0,JK107*условия!$V$104)</f>
        <v>0</v>
      </c>
      <c r="JL139" s="75">
        <f>IF(JL$7="",0,JL107*условия!$V$104)</f>
        <v>0</v>
      </c>
      <c r="JM139" s="75">
        <f>IF(JM$7="",0,JM107*условия!$V$104)</f>
        <v>0</v>
      </c>
      <c r="JN139" s="75">
        <f>IF(JN$7="",0,JN107*условия!$V$104)</f>
        <v>0</v>
      </c>
      <c r="JO139" s="75">
        <f>IF(JO$7="",0,JO107*условия!$V$104)</f>
        <v>0</v>
      </c>
      <c r="JP139" s="75">
        <f>IF(JP$7="",0,JP107*условия!$V$104)</f>
        <v>0</v>
      </c>
      <c r="JQ139" s="75">
        <f>IF(JQ$7="",0,JQ107*условия!$V$104)</f>
        <v>0</v>
      </c>
      <c r="JR139" s="75">
        <f>IF(JR$7="",0,JR107*условия!$V$104)</f>
        <v>0</v>
      </c>
      <c r="JS139" s="75">
        <f>IF(JS$7="",0,JS107*условия!$V$104)</f>
        <v>0</v>
      </c>
      <c r="JT139" s="75">
        <f>IF(JT$7="",0,JT107*условия!$V$104)</f>
        <v>0</v>
      </c>
      <c r="JU139" s="75">
        <f>IF(JU$7="",0,JU107*условия!$V$104)</f>
        <v>0</v>
      </c>
      <c r="JV139" s="75">
        <f>IF(JV$7="",0,JV107*условия!$V$104)</f>
        <v>0</v>
      </c>
      <c r="JW139" s="75">
        <f>IF(JW$7="",0,JW107*условия!$V$104)</f>
        <v>0</v>
      </c>
      <c r="JX139" s="75">
        <f>IF(JX$7="",0,JX107*условия!$V$104)</f>
        <v>0</v>
      </c>
      <c r="JY139" s="75">
        <f>IF(JY$7="",0,JY107*условия!$V$104)</f>
        <v>0</v>
      </c>
      <c r="JZ139" s="75">
        <f>IF(JZ$7="",0,JZ107*условия!$V$104)</f>
        <v>0</v>
      </c>
      <c r="KA139" s="75">
        <f>IF(KA$7="",0,KA107*условия!$V$104)</f>
        <v>0</v>
      </c>
      <c r="KB139" s="75">
        <f>IF(KB$7="",0,KB107*условия!$V$104)</f>
        <v>0</v>
      </c>
      <c r="KC139" s="75">
        <f>IF(KC$7="",0,KC107*условия!$V$104)</f>
        <v>0</v>
      </c>
      <c r="KD139" s="75">
        <f>IF(KD$7="",0,KD107*условия!$V$104)</f>
        <v>0</v>
      </c>
      <c r="KE139" s="75">
        <f>IF(KE$7="",0,KE107*условия!$V$104)</f>
        <v>0</v>
      </c>
      <c r="KF139" s="75">
        <f>IF(KF$7="",0,KF107*условия!$V$104)</f>
        <v>0</v>
      </c>
      <c r="KG139" s="75">
        <f>IF(KG$7="",0,KG107*условия!$V$104)</f>
        <v>0</v>
      </c>
      <c r="KH139" s="75">
        <f>IF(KH$7="",0,KH107*условия!$V$104)</f>
        <v>0</v>
      </c>
      <c r="KI139" s="75">
        <f>IF(KI$7="",0,KI107*условия!$V$104)</f>
        <v>0</v>
      </c>
      <c r="KJ139" s="75">
        <f>IF(KJ$7="",0,KJ107*условия!$V$104)</f>
        <v>0</v>
      </c>
      <c r="KK139" s="75">
        <f>IF(KK$7="",0,KK107*условия!$V$104)</f>
        <v>0</v>
      </c>
      <c r="KL139" s="75">
        <f>IF(KL$7="",0,KL107*условия!$V$104)</f>
        <v>0</v>
      </c>
      <c r="KM139" s="75">
        <f>IF(KM$7="",0,KM107*условия!$V$104)</f>
        <v>0</v>
      </c>
      <c r="KN139" s="75">
        <f>IF(KN$7="",0,KN107*условия!$V$104)</f>
        <v>0</v>
      </c>
      <c r="KO139" s="75">
        <f>IF(KO$7="",0,KO107*условия!$V$104)</f>
        <v>0</v>
      </c>
      <c r="KP139" s="75">
        <f>IF(KP$7="",0,KP107*условия!$V$104)</f>
        <v>0</v>
      </c>
      <c r="KQ139" s="75">
        <f>IF(KQ$7="",0,KQ107*условия!$V$104)</f>
        <v>0</v>
      </c>
      <c r="KR139" s="75">
        <f>IF(KR$7="",0,KR107*условия!$V$104)</f>
        <v>0</v>
      </c>
      <c r="KS139" s="75">
        <f>IF(KS$7="",0,KS107*условия!$V$104)</f>
        <v>0</v>
      </c>
      <c r="KT139" s="75">
        <f>IF(KT$7="",0,KT107*условия!$V$104)</f>
        <v>0</v>
      </c>
      <c r="KU139" s="75">
        <f>IF(KU$7="",0,KU107*условия!$V$104)</f>
        <v>0</v>
      </c>
      <c r="KV139" s="75">
        <f>IF(KV$7="",0,KV107*условия!$V$104)</f>
        <v>0</v>
      </c>
      <c r="KW139" s="70"/>
      <c r="KX139" s="70"/>
    </row>
    <row r="140" spans="1:310" ht="4.05" customHeight="1" x14ac:dyDescent="0.25">
      <c r="A140" s="1"/>
      <c r="B140" s="79"/>
      <c r="C140" s="79"/>
      <c r="D140" s="79"/>
      <c r="E140" s="1"/>
      <c r="F140" s="1"/>
      <c r="G140" s="1"/>
      <c r="H140" s="11"/>
      <c r="I140" s="1"/>
      <c r="J140" s="1"/>
      <c r="K140" s="36"/>
      <c r="L140" s="1"/>
      <c r="M140" s="5"/>
      <c r="N140" s="1"/>
      <c r="O140" s="19"/>
      <c r="P140" s="1"/>
      <c r="Q140" s="1"/>
      <c r="R140" s="4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s="76" customFormat="1" x14ac:dyDescent="0.25">
      <c r="A141" s="70"/>
      <c r="B141" s="82" t="s">
        <v>29</v>
      </c>
      <c r="C141" s="82" t="s">
        <v>27</v>
      </c>
      <c r="D141" s="82" t="s">
        <v>28</v>
      </c>
      <c r="E141" s="71" t="str">
        <f>kpi!$E$74</f>
        <v>представительские расх. менеджеров по продажам</v>
      </c>
      <c r="F141" s="70"/>
      <c r="G141" s="70"/>
      <c r="H141" s="72" t="str">
        <f>IF(OR($E141="",$E141=0),"",INDEX(kpi!$I:$I,SUMIFS(kpi!$A:$A,kpi!$E:$E,$E141)))</f>
        <v>руб.</v>
      </c>
      <c r="I141" s="70"/>
      <c r="J141" s="70"/>
      <c r="K141" s="77"/>
      <c r="L141" s="70"/>
      <c r="M141" s="73"/>
      <c r="N141" s="74"/>
      <c r="O141" s="73"/>
      <c r="P141" s="70"/>
      <c r="Q141" s="70"/>
      <c r="R141" s="78">
        <f>SUMIFS($T141:$KW141,$T$1:$KW$1,"&gt;="&amp;1,$T$1:$KW$1,"&lt;="&amp;MAX($1:$1))</f>
        <v>2660000</v>
      </c>
      <c r="S141" s="70"/>
      <c r="T141" s="73"/>
      <c r="U141" s="75">
        <f>IF(U$7="",0,U108*условия!$V$112)</f>
        <v>70000</v>
      </c>
      <c r="V141" s="75">
        <f>IF(V$7="",0,V108*условия!$V$112)</f>
        <v>70000</v>
      </c>
      <c r="W141" s="75">
        <f>IF(W$7="",0,W108*условия!$V$112)</f>
        <v>70000</v>
      </c>
      <c r="X141" s="75">
        <f>IF(X$7="",0,X108*условия!$V$112)</f>
        <v>70000</v>
      </c>
      <c r="Y141" s="75">
        <f>IF(Y$7="",0,Y108*условия!$V$112)</f>
        <v>70000</v>
      </c>
      <c r="Z141" s="75">
        <f>IF(Z$7="",0,Z108*условия!$V$112)</f>
        <v>70000</v>
      </c>
      <c r="AA141" s="75">
        <f>IF(AA$7="",0,AA108*условия!$V$112)</f>
        <v>70000</v>
      </c>
      <c r="AB141" s="75">
        <f>IF(AB$7="",0,AB108*условия!$V$112)</f>
        <v>70000</v>
      </c>
      <c r="AC141" s="75">
        <f>IF(AC$7="",0,AC108*условия!$V$112)</f>
        <v>70000</v>
      </c>
      <c r="AD141" s="75">
        <f>IF(AD$7="",0,AD108*условия!$V$112)</f>
        <v>70000</v>
      </c>
      <c r="AE141" s="75">
        <f>IF(AE$7="",0,AE108*условия!$V$112)</f>
        <v>70000</v>
      </c>
      <c r="AF141" s="75">
        <f>IF(AF$7="",0,AF108*условия!$V$112)</f>
        <v>70000</v>
      </c>
      <c r="AG141" s="75">
        <f>IF(AG$7="",0,AG108*условия!$V$112)</f>
        <v>140000</v>
      </c>
      <c r="AH141" s="75">
        <f>IF(AH$7="",0,AH108*условия!$V$112)</f>
        <v>140000</v>
      </c>
      <c r="AI141" s="75">
        <f>IF(AI$7="",0,AI108*условия!$V$112)</f>
        <v>140000</v>
      </c>
      <c r="AJ141" s="75">
        <f>IF(AJ$7="",0,AJ108*условия!$V$112)</f>
        <v>140000</v>
      </c>
      <c r="AK141" s="75">
        <f>IF(AK$7="",0,AK108*условия!$V$112)</f>
        <v>140000</v>
      </c>
      <c r="AL141" s="75">
        <f>IF(AL$7="",0,AL108*условия!$V$112)</f>
        <v>140000</v>
      </c>
      <c r="AM141" s="75">
        <f>IF(AM$7="",0,AM108*условия!$V$112)</f>
        <v>140000</v>
      </c>
      <c r="AN141" s="75">
        <f>IF(AN$7="",0,AN108*условия!$V$112)</f>
        <v>140000</v>
      </c>
      <c r="AO141" s="75">
        <f>IF(AO$7="",0,AO108*условия!$V$112)</f>
        <v>140000</v>
      </c>
      <c r="AP141" s="75">
        <f>IF(AP$7="",0,AP108*условия!$V$112)</f>
        <v>140000</v>
      </c>
      <c r="AQ141" s="75">
        <f>IF(AQ$7="",0,AQ108*условия!$V$112)</f>
        <v>140000</v>
      </c>
      <c r="AR141" s="75">
        <f>IF(AR$7="",0,AR108*условия!$V$112)</f>
        <v>140000</v>
      </c>
      <c r="AS141" s="75">
        <f>IF(AS$7="",0,AS108*условия!$V$112)</f>
        <v>140000</v>
      </c>
      <c r="AT141" s="75">
        <f>IF(AT$7="",0,AT108*условия!$V$112)</f>
        <v>0</v>
      </c>
      <c r="AU141" s="75">
        <f>IF(AU$7="",0,AU108*условия!$V$112)</f>
        <v>0</v>
      </c>
      <c r="AV141" s="75">
        <f>IF(AV$7="",0,AV108*условия!$V$112)</f>
        <v>0</v>
      </c>
      <c r="AW141" s="75">
        <f>IF(AW$7="",0,AW108*условия!$V$112)</f>
        <v>0</v>
      </c>
      <c r="AX141" s="75">
        <f>IF(AX$7="",0,AX108*условия!$V$112)</f>
        <v>0</v>
      </c>
      <c r="AY141" s="75">
        <f>IF(AY$7="",0,AY108*условия!$V$112)</f>
        <v>0</v>
      </c>
      <c r="AZ141" s="75">
        <f>IF(AZ$7="",0,AZ108*условия!$V$112)</f>
        <v>0</v>
      </c>
      <c r="BA141" s="75">
        <f>IF(BA$7="",0,BA108*условия!$V$112)</f>
        <v>0</v>
      </c>
      <c r="BB141" s="75">
        <f>IF(BB$7="",0,BB108*условия!$V$112)</f>
        <v>0</v>
      </c>
      <c r="BC141" s="75">
        <f>IF(BC$7="",0,BC108*условия!$V$112)</f>
        <v>0</v>
      </c>
      <c r="BD141" s="75">
        <f>IF(BD$7="",0,BD108*условия!$V$112)</f>
        <v>0</v>
      </c>
      <c r="BE141" s="75">
        <f>IF(BE$7="",0,BE108*условия!$V$112)</f>
        <v>0</v>
      </c>
      <c r="BF141" s="75">
        <f>IF(BF$7="",0,BF108*условия!$V$112)</f>
        <v>0</v>
      </c>
      <c r="BG141" s="75">
        <f>IF(BG$7="",0,BG108*условия!$V$112)</f>
        <v>0</v>
      </c>
      <c r="BH141" s="75">
        <f>IF(BH$7="",0,BH108*условия!$V$112)</f>
        <v>0</v>
      </c>
      <c r="BI141" s="75">
        <f>IF(BI$7="",0,BI108*условия!$V$112)</f>
        <v>0</v>
      </c>
      <c r="BJ141" s="75">
        <f>IF(BJ$7="",0,BJ108*условия!$V$112)</f>
        <v>0</v>
      </c>
      <c r="BK141" s="75">
        <f>IF(BK$7="",0,BK108*условия!$V$112)</f>
        <v>0</v>
      </c>
      <c r="BL141" s="75">
        <f>IF(BL$7="",0,BL108*условия!$V$112)</f>
        <v>0</v>
      </c>
      <c r="BM141" s="75">
        <f>IF(BM$7="",0,BM108*условия!$V$112)</f>
        <v>0</v>
      </c>
      <c r="BN141" s="75">
        <f>IF(BN$7="",0,BN108*условия!$V$112)</f>
        <v>0</v>
      </c>
      <c r="BO141" s="75">
        <f>IF(BO$7="",0,BO108*условия!$V$112)</f>
        <v>0</v>
      </c>
      <c r="BP141" s="75">
        <f>IF(BP$7="",0,BP108*условия!$V$112)</f>
        <v>0</v>
      </c>
      <c r="BQ141" s="75">
        <f>IF(BQ$7="",0,BQ108*условия!$V$112)</f>
        <v>0</v>
      </c>
      <c r="BR141" s="75">
        <f>IF(BR$7="",0,BR108*условия!$V$112)</f>
        <v>0</v>
      </c>
      <c r="BS141" s="75">
        <f>IF(BS$7="",0,BS108*условия!$V$112)</f>
        <v>0</v>
      </c>
      <c r="BT141" s="75">
        <f>IF(BT$7="",0,BT108*условия!$V$112)</f>
        <v>0</v>
      </c>
      <c r="BU141" s="75">
        <f>IF(BU$7="",0,BU108*условия!$V$112)</f>
        <v>0</v>
      </c>
      <c r="BV141" s="75">
        <f>IF(BV$7="",0,BV108*условия!$V$112)</f>
        <v>0</v>
      </c>
      <c r="BW141" s="75">
        <f>IF(BW$7="",0,BW108*условия!$V$112)</f>
        <v>0</v>
      </c>
      <c r="BX141" s="75">
        <f>IF(BX$7="",0,BX108*условия!$V$112)</f>
        <v>0</v>
      </c>
      <c r="BY141" s="75">
        <f>IF(BY$7="",0,BY108*условия!$V$112)</f>
        <v>0</v>
      </c>
      <c r="BZ141" s="75">
        <f>IF(BZ$7="",0,BZ108*условия!$V$112)</f>
        <v>0</v>
      </c>
      <c r="CA141" s="75">
        <f>IF(CA$7="",0,CA108*условия!$V$112)</f>
        <v>0</v>
      </c>
      <c r="CB141" s="75">
        <f>IF(CB$7="",0,CB108*условия!$V$112)</f>
        <v>0</v>
      </c>
      <c r="CC141" s="75">
        <f>IF(CC$7="",0,CC108*условия!$V$112)</f>
        <v>0</v>
      </c>
      <c r="CD141" s="75">
        <f>IF(CD$7="",0,CD108*условия!$V$112)</f>
        <v>0</v>
      </c>
      <c r="CE141" s="75">
        <f>IF(CE$7="",0,CE108*условия!$V$112)</f>
        <v>0</v>
      </c>
      <c r="CF141" s="75">
        <f>IF(CF$7="",0,CF108*условия!$V$112)</f>
        <v>0</v>
      </c>
      <c r="CG141" s="75">
        <f>IF(CG$7="",0,CG108*условия!$V$112)</f>
        <v>0</v>
      </c>
      <c r="CH141" s="75">
        <f>IF(CH$7="",0,CH108*условия!$V$112)</f>
        <v>0</v>
      </c>
      <c r="CI141" s="75">
        <f>IF(CI$7="",0,CI108*условия!$V$112)</f>
        <v>0</v>
      </c>
      <c r="CJ141" s="75">
        <f>IF(CJ$7="",0,CJ108*условия!$V$112)</f>
        <v>0</v>
      </c>
      <c r="CK141" s="75">
        <f>IF(CK$7="",0,CK108*условия!$V$112)</f>
        <v>0</v>
      </c>
      <c r="CL141" s="75">
        <f>IF(CL$7="",0,CL108*условия!$V$112)</f>
        <v>0</v>
      </c>
      <c r="CM141" s="75">
        <f>IF(CM$7="",0,CM108*условия!$V$112)</f>
        <v>0</v>
      </c>
      <c r="CN141" s="75">
        <f>IF(CN$7="",0,CN108*условия!$V$112)</f>
        <v>0</v>
      </c>
      <c r="CO141" s="75">
        <f>IF(CO$7="",0,CO108*условия!$V$112)</f>
        <v>0</v>
      </c>
      <c r="CP141" s="75">
        <f>IF(CP$7="",0,CP108*условия!$V$112)</f>
        <v>0</v>
      </c>
      <c r="CQ141" s="75">
        <f>IF(CQ$7="",0,CQ108*условия!$V$112)</f>
        <v>0</v>
      </c>
      <c r="CR141" s="75">
        <f>IF(CR$7="",0,CR108*условия!$V$112)</f>
        <v>0</v>
      </c>
      <c r="CS141" s="75">
        <f>IF(CS$7="",0,CS108*условия!$V$112)</f>
        <v>0</v>
      </c>
      <c r="CT141" s="75">
        <f>IF(CT$7="",0,CT108*условия!$V$112)</f>
        <v>0</v>
      </c>
      <c r="CU141" s="75">
        <f>IF(CU$7="",0,CU108*условия!$V$112)</f>
        <v>0</v>
      </c>
      <c r="CV141" s="75">
        <f>IF(CV$7="",0,CV108*условия!$V$112)</f>
        <v>0</v>
      </c>
      <c r="CW141" s="75">
        <f>IF(CW$7="",0,CW108*условия!$V$112)</f>
        <v>0</v>
      </c>
      <c r="CX141" s="75">
        <f>IF(CX$7="",0,CX108*условия!$V$112)</f>
        <v>0</v>
      </c>
      <c r="CY141" s="75">
        <f>IF(CY$7="",0,CY108*условия!$V$112)</f>
        <v>0</v>
      </c>
      <c r="CZ141" s="75">
        <f>IF(CZ$7="",0,CZ108*условия!$V$112)</f>
        <v>0</v>
      </c>
      <c r="DA141" s="75">
        <f>IF(DA$7="",0,DA108*условия!$V$112)</f>
        <v>0</v>
      </c>
      <c r="DB141" s="75">
        <f>IF(DB$7="",0,DB108*условия!$V$112)</f>
        <v>0</v>
      </c>
      <c r="DC141" s="75">
        <f>IF(DC$7="",0,DC108*условия!$V$112)</f>
        <v>0</v>
      </c>
      <c r="DD141" s="75">
        <f>IF(DD$7="",0,DD108*условия!$V$112)</f>
        <v>0</v>
      </c>
      <c r="DE141" s="75">
        <f>IF(DE$7="",0,DE108*условия!$V$112)</f>
        <v>0</v>
      </c>
      <c r="DF141" s="75">
        <f>IF(DF$7="",0,DF108*условия!$V$112)</f>
        <v>0</v>
      </c>
      <c r="DG141" s="75">
        <f>IF(DG$7="",0,DG108*условия!$V$112)</f>
        <v>0</v>
      </c>
      <c r="DH141" s="75">
        <f>IF(DH$7="",0,DH108*условия!$V$112)</f>
        <v>0</v>
      </c>
      <c r="DI141" s="75">
        <f>IF(DI$7="",0,DI108*условия!$V$112)</f>
        <v>0</v>
      </c>
      <c r="DJ141" s="75">
        <f>IF(DJ$7="",0,DJ108*условия!$V$112)</f>
        <v>0</v>
      </c>
      <c r="DK141" s="75">
        <f>IF(DK$7="",0,DK108*условия!$V$112)</f>
        <v>0</v>
      </c>
      <c r="DL141" s="75">
        <f>IF(DL$7="",0,DL108*условия!$V$112)</f>
        <v>0</v>
      </c>
      <c r="DM141" s="75">
        <f>IF(DM$7="",0,DM108*условия!$V$112)</f>
        <v>0</v>
      </c>
      <c r="DN141" s="75">
        <f>IF(DN$7="",0,DN108*условия!$V$112)</f>
        <v>0</v>
      </c>
      <c r="DO141" s="75">
        <f>IF(DO$7="",0,DO108*условия!$V$112)</f>
        <v>0</v>
      </c>
      <c r="DP141" s="75">
        <f>IF(DP$7="",0,DP108*условия!$V$112)</f>
        <v>0</v>
      </c>
      <c r="DQ141" s="75">
        <f>IF(DQ$7="",0,DQ108*условия!$V$112)</f>
        <v>0</v>
      </c>
      <c r="DR141" s="75">
        <f>IF(DR$7="",0,DR108*условия!$V$112)</f>
        <v>0</v>
      </c>
      <c r="DS141" s="75">
        <f>IF(DS$7="",0,DS108*условия!$V$112)</f>
        <v>0</v>
      </c>
      <c r="DT141" s="75">
        <f>IF(DT$7="",0,DT108*условия!$V$112)</f>
        <v>0</v>
      </c>
      <c r="DU141" s="75">
        <f>IF(DU$7="",0,DU108*условия!$V$112)</f>
        <v>0</v>
      </c>
      <c r="DV141" s="75">
        <f>IF(DV$7="",0,DV108*условия!$V$112)</f>
        <v>0</v>
      </c>
      <c r="DW141" s="75">
        <f>IF(DW$7="",0,DW108*условия!$V$112)</f>
        <v>0</v>
      </c>
      <c r="DX141" s="75">
        <f>IF(DX$7="",0,DX108*условия!$V$112)</f>
        <v>0</v>
      </c>
      <c r="DY141" s="75">
        <f>IF(DY$7="",0,DY108*условия!$V$112)</f>
        <v>0</v>
      </c>
      <c r="DZ141" s="75">
        <f>IF(DZ$7="",0,DZ108*условия!$V$112)</f>
        <v>0</v>
      </c>
      <c r="EA141" s="75">
        <f>IF(EA$7="",0,EA108*условия!$V$112)</f>
        <v>0</v>
      </c>
      <c r="EB141" s="75">
        <f>IF(EB$7="",0,EB108*условия!$V$112)</f>
        <v>0</v>
      </c>
      <c r="EC141" s="75">
        <f>IF(EC$7="",0,EC108*условия!$V$112)</f>
        <v>0</v>
      </c>
      <c r="ED141" s="75">
        <f>IF(ED$7="",0,ED108*условия!$V$112)</f>
        <v>0</v>
      </c>
      <c r="EE141" s="75">
        <f>IF(EE$7="",0,EE108*условия!$V$112)</f>
        <v>0</v>
      </c>
      <c r="EF141" s="75">
        <f>IF(EF$7="",0,EF108*условия!$V$112)</f>
        <v>0</v>
      </c>
      <c r="EG141" s="75">
        <f>IF(EG$7="",0,EG108*условия!$V$112)</f>
        <v>0</v>
      </c>
      <c r="EH141" s="75">
        <f>IF(EH$7="",0,EH108*условия!$V$112)</f>
        <v>0</v>
      </c>
      <c r="EI141" s="75">
        <f>IF(EI$7="",0,EI108*условия!$V$112)</f>
        <v>0</v>
      </c>
      <c r="EJ141" s="75">
        <f>IF(EJ$7="",0,EJ108*условия!$V$112)</f>
        <v>0</v>
      </c>
      <c r="EK141" s="75">
        <f>IF(EK$7="",0,EK108*условия!$V$112)</f>
        <v>0</v>
      </c>
      <c r="EL141" s="75">
        <f>IF(EL$7="",0,EL108*условия!$V$112)</f>
        <v>0</v>
      </c>
      <c r="EM141" s="75">
        <f>IF(EM$7="",0,EM108*условия!$V$112)</f>
        <v>0</v>
      </c>
      <c r="EN141" s="75">
        <f>IF(EN$7="",0,EN108*условия!$V$112)</f>
        <v>0</v>
      </c>
      <c r="EO141" s="75">
        <f>IF(EO$7="",0,EO108*условия!$V$112)</f>
        <v>0</v>
      </c>
      <c r="EP141" s="75">
        <f>IF(EP$7="",0,EP108*условия!$V$112)</f>
        <v>0</v>
      </c>
      <c r="EQ141" s="75">
        <f>IF(EQ$7="",0,EQ108*условия!$V$112)</f>
        <v>0</v>
      </c>
      <c r="ER141" s="75">
        <f>IF(ER$7="",0,ER108*условия!$V$112)</f>
        <v>0</v>
      </c>
      <c r="ES141" s="75">
        <f>IF(ES$7="",0,ES108*условия!$V$112)</f>
        <v>0</v>
      </c>
      <c r="ET141" s="75">
        <f>IF(ET$7="",0,ET108*условия!$V$112)</f>
        <v>0</v>
      </c>
      <c r="EU141" s="75">
        <f>IF(EU$7="",0,EU108*условия!$V$112)</f>
        <v>0</v>
      </c>
      <c r="EV141" s="75">
        <f>IF(EV$7="",0,EV108*условия!$V$112)</f>
        <v>0</v>
      </c>
      <c r="EW141" s="75">
        <f>IF(EW$7="",0,EW108*условия!$V$112)</f>
        <v>0</v>
      </c>
      <c r="EX141" s="75">
        <f>IF(EX$7="",0,EX108*условия!$V$112)</f>
        <v>0</v>
      </c>
      <c r="EY141" s="75">
        <f>IF(EY$7="",0,EY108*условия!$V$112)</f>
        <v>0</v>
      </c>
      <c r="EZ141" s="75">
        <f>IF(EZ$7="",0,EZ108*условия!$V$112)</f>
        <v>0</v>
      </c>
      <c r="FA141" s="75">
        <f>IF(FA$7="",0,FA108*условия!$V$112)</f>
        <v>0</v>
      </c>
      <c r="FB141" s="75">
        <f>IF(FB$7="",0,FB108*условия!$V$112)</f>
        <v>0</v>
      </c>
      <c r="FC141" s="75">
        <f>IF(FC$7="",0,FC108*условия!$V$112)</f>
        <v>0</v>
      </c>
      <c r="FD141" s="75">
        <f>IF(FD$7="",0,FD108*условия!$V$112)</f>
        <v>0</v>
      </c>
      <c r="FE141" s="75">
        <f>IF(FE$7="",0,FE108*условия!$V$112)</f>
        <v>0</v>
      </c>
      <c r="FF141" s="75">
        <f>IF(FF$7="",0,FF108*условия!$V$112)</f>
        <v>0</v>
      </c>
      <c r="FG141" s="75">
        <f>IF(FG$7="",0,FG108*условия!$V$112)</f>
        <v>0</v>
      </c>
      <c r="FH141" s="75">
        <f>IF(FH$7="",0,FH108*условия!$V$112)</f>
        <v>0</v>
      </c>
      <c r="FI141" s="75">
        <f>IF(FI$7="",0,FI108*условия!$V$112)</f>
        <v>0</v>
      </c>
      <c r="FJ141" s="75">
        <f>IF(FJ$7="",0,FJ108*условия!$V$112)</f>
        <v>0</v>
      </c>
      <c r="FK141" s="75">
        <f>IF(FK$7="",0,FK108*условия!$V$112)</f>
        <v>0</v>
      </c>
      <c r="FL141" s="75">
        <f>IF(FL$7="",0,FL108*условия!$V$112)</f>
        <v>0</v>
      </c>
      <c r="FM141" s="75">
        <f>IF(FM$7="",0,FM108*условия!$V$112)</f>
        <v>0</v>
      </c>
      <c r="FN141" s="75">
        <f>IF(FN$7="",0,FN108*условия!$V$112)</f>
        <v>0</v>
      </c>
      <c r="FO141" s="75">
        <f>IF(FO$7="",0,FO108*условия!$V$112)</f>
        <v>0</v>
      </c>
      <c r="FP141" s="75">
        <f>IF(FP$7="",0,FP108*условия!$V$112)</f>
        <v>0</v>
      </c>
      <c r="FQ141" s="75">
        <f>IF(FQ$7="",0,FQ108*условия!$V$112)</f>
        <v>0</v>
      </c>
      <c r="FR141" s="75">
        <f>IF(FR$7="",0,FR108*условия!$V$112)</f>
        <v>0</v>
      </c>
      <c r="FS141" s="75">
        <f>IF(FS$7="",0,FS108*условия!$V$112)</f>
        <v>0</v>
      </c>
      <c r="FT141" s="75">
        <f>IF(FT$7="",0,FT108*условия!$V$112)</f>
        <v>0</v>
      </c>
      <c r="FU141" s="75">
        <f>IF(FU$7="",0,FU108*условия!$V$112)</f>
        <v>0</v>
      </c>
      <c r="FV141" s="75">
        <f>IF(FV$7="",0,FV108*условия!$V$112)</f>
        <v>0</v>
      </c>
      <c r="FW141" s="75">
        <f>IF(FW$7="",0,FW108*условия!$V$112)</f>
        <v>0</v>
      </c>
      <c r="FX141" s="75">
        <f>IF(FX$7="",0,FX108*условия!$V$112)</f>
        <v>0</v>
      </c>
      <c r="FY141" s="75">
        <f>IF(FY$7="",0,FY108*условия!$V$112)</f>
        <v>0</v>
      </c>
      <c r="FZ141" s="75">
        <f>IF(FZ$7="",0,FZ108*условия!$V$112)</f>
        <v>0</v>
      </c>
      <c r="GA141" s="75">
        <f>IF(GA$7="",0,GA108*условия!$V$112)</f>
        <v>0</v>
      </c>
      <c r="GB141" s="75">
        <f>IF(GB$7="",0,GB108*условия!$V$112)</f>
        <v>0</v>
      </c>
      <c r="GC141" s="75">
        <f>IF(GC$7="",0,GC108*условия!$V$112)</f>
        <v>0</v>
      </c>
      <c r="GD141" s="75">
        <f>IF(GD$7="",0,GD108*условия!$V$112)</f>
        <v>0</v>
      </c>
      <c r="GE141" s="75">
        <f>IF(GE$7="",0,GE108*условия!$V$112)</f>
        <v>0</v>
      </c>
      <c r="GF141" s="75">
        <f>IF(GF$7="",0,GF108*условия!$V$112)</f>
        <v>0</v>
      </c>
      <c r="GG141" s="75">
        <f>IF(GG$7="",0,GG108*условия!$V$112)</f>
        <v>0</v>
      </c>
      <c r="GH141" s="75">
        <f>IF(GH$7="",0,GH108*условия!$V$112)</f>
        <v>0</v>
      </c>
      <c r="GI141" s="75">
        <f>IF(GI$7="",0,GI108*условия!$V$112)</f>
        <v>0</v>
      </c>
      <c r="GJ141" s="75">
        <f>IF(GJ$7="",0,GJ108*условия!$V$112)</f>
        <v>0</v>
      </c>
      <c r="GK141" s="75">
        <f>IF(GK$7="",0,GK108*условия!$V$112)</f>
        <v>0</v>
      </c>
      <c r="GL141" s="75">
        <f>IF(GL$7="",0,GL108*условия!$V$112)</f>
        <v>0</v>
      </c>
      <c r="GM141" s="75">
        <f>IF(GM$7="",0,GM108*условия!$V$112)</f>
        <v>0</v>
      </c>
      <c r="GN141" s="75">
        <f>IF(GN$7="",0,GN108*условия!$V$112)</f>
        <v>0</v>
      </c>
      <c r="GO141" s="75">
        <f>IF(GO$7="",0,GO108*условия!$V$112)</f>
        <v>0</v>
      </c>
      <c r="GP141" s="75">
        <f>IF(GP$7="",0,GP108*условия!$V$112)</f>
        <v>0</v>
      </c>
      <c r="GQ141" s="75">
        <f>IF(GQ$7="",0,GQ108*условия!$V$112)</f>
        <v>0</v>
      </c>
      <c r="GR141" s="75">
        <f>IF(GR$7="",0,GR108*условия!$V$112)</f>
        <v>0</v>
      </c>
      <c r="GS141" s="75">
        <f>IF(GS$7="",0,GS108*условия!$V$112)</f>
        <v>0</v>
      </c>
      <c r="GT141" s="75">
        <f>IF(GT$7="",0,GT108*условия!$V$112)</f>
        <v>0</v>
      </c>
      <c r="GU141" s="75">
        <f>IF(GU$7="",0,GU108*условия!$V$112)</f>
        <v>0</v>
      </c>
      <c r="GV141" s="75">
        <f>IF(GV$7="",0,GV108*условия!$V$112)</f>
        <v>0</v>
      </c>
      <c r="GW141" s="75">
        <f>IF(GW$7="",0,GW108*условия!$V$112)</f>
        <v>0</v>
      </c>
      <c r="GX141" s="75">
        <f>IF(GX$7="",0,GX108*условия!$V$112)</f>
        <v>0</v>
      </c>
      <c r="GY141" s="75">
        <f>IF(GY$7="",0,GY108*условия!$V$112)</f>
        <v>0</v>
      </c>
      <c r="GZ141" s="75">
        <f>IF(GZ$7="",0,GZ108*условия!$V$112)</f>
        <v>0</v>
      </c>
      <c r="HA141" s="75">
        <f>IF(HA$7="",0,HA108*условия!$V$112)</f>
        <v>0</v>
      </c>
      <c r="HB141" s="75">
        <f>IF(HB$7="",0,HB108*условия!$V$112)</f>
        <v>0</v>
      </c>
      <c r="HC141" s="75">
        <f>IF(HC$7="",0,HC108*условия!$V$112)</f>
        <v>0</v>
      </c>
      <c r="HD141" s="75">
        <f>IF(HD$7="",0,HD108*условия!$V$112)</f>
        <v>0</v>
      </c>
      <c r="HE141" s="75">
        <f>IF(HE$7="",0,HE108*условия!$V$112)</f>
        <v>0</v>
      </c>
      <c r="HF141" s="75">
        <f>IF(HF$7="",0,HF108*условия!$V$112)</f>
        <v>0</v>
      </c>
      <c r="HG141" s="75">
        <f>IF(HG$7="",0,HG108*условия!$V$112)</f>
        <v>0</v>
      </c>
      <c r="HH141" s="75">
        <f>IF(HH$7="",0,HH108*условия!$V$112)</f>
        <v>0</v>
      </c>
      <c r="HI141" s="75">
        <f>IF(HI$7="",0,HI108*условия!$V$112)</f>
        <v>0</v>
      </c>
      <c r="HJ141" s="75">
        <f>IF(HJ$7="",0,HJ108*условия!$V$112)</f>
        <v>0</v>
      </c>
      <c r="HK141" s="75">
        <f>IF(HK$7="",0,HK108*условия!$V$112)</f>
        <v>0</v>
      </c>
      <c r="HL141" s="75">
        <f>IF(HL$7="",0,HL108*условия!$V$112)</f>
        <v>0</v>
      </c>
      <c r="HM141" s="75">
        <f>IF(HM$7="",0,HM108*условия!$V$112)</f>
        <v>0</v>
      </c>
      <c r="HN141" s="75">
        <f>IF(HN$7="",0,HN108*условия!$V$112)</f>
        <v>0</v>
      </c>
      <c r="HO141" s="75">
        <f>IF(HO$7="",0,HO108*условия!$V$112)</f>
        <v>0</v>
      </c>
      <c r="HP141" s="75">
        <f>IF(HP$7="",0,HP108*условия!$V$112)</f>
        <v>0</v>
      </c>
      <c r="HQ141" s="75">
        <f>IF(HQ$7="",0,HQ108*условия!$V$112)</f>
        <v>0</v>
      </c>
      <c r="HR141" s="75">
        <f>IF(HR$7="",0,HR108*условия!$V$112)</f>
        <v>0</v>
      </c>
      <c r="HS141" s="75">
        <f>IF(HS$7="",0,HS108*условия!$V$112)</f>
        <v>0</v>
      </c>
      <c r="HT141" s="75">
        <f>IF(HT$7="",0,HT108*условия!$V$112)</f>
        <v>0</v>
      </c>
      <c r="HU141" s="75">
        <f>IF(HU$7="",0,HU108*условия!$V$112)</f>
        <v>0</v>
      </c>
      <c r="HV141" s="75">
        <f>IF(HV$7="",0,HV108*условия!$V$112)</f>
        <v>0</v>
      </c>
      <c r="HW141" s="75">
        <f>IF(HW$7="",0,HW108*условия!$V$112)</f>
        <v>0</v>
      </c>
      <c r="HX141" s="75">
        <f>IF(HX$7="",0,HX108*условия!$V$112)</f>
        <v>0</v>
      </c>
      <c r="HY141" s="75">
        <f>IF(HY$7="",0,HY108*условия!$V$112)</f>
        <v>0</v>
      </c>
      <c r="HZ141" s="75">
        <f>IF(HZ$7="",0,HZ108*условия!$V$112)</f>
        <v>0</v>
      </c>
      <c r="IA141" s="75">
        <f>IF(IA$7="",0,IA108*условия!$V$112)</f>
        <v>0</v>
      </c>
      <c r="IB141" s="75">
        <f>IF(IB$7="",0,IB108*условия!$V$112)</f>
        <v>0</v>
      </c>
      <c r="IC141" s="75">
        <f>IF(IC$7="",0,IC108*условия!$V$112)</f>
        <v>0</v>
      </c>
      <c r="ID141" s="75">
        <f>IF(ID$7="",0,ID108*условия!$V$112)</f>
        <v>0</v>
      </c>
      <c r="IE141" s="75">
        <f>IF(IE$7="",0,IE108*условия!$V$112)</f>
        <v>0</v>
      </c>
      <c r="IF141" s="75">
        <f>IF(IF$7="",0,IF108*условия!$V$112)</f>
        <v>0</v>
      </c>
      <c r="IG141" s="75">
        <f>IF(IG$7="",0,IG108*условия!$V$112)</f>
        <v>0</v>
      </c>
      <c r="IH141" s="75">
        <f>IF(IH$7="",0,IH108*условия!$V$112)</f>
        <v>0</v>
      </c>
      <c r="II141" s="75">
        <f>IF(II$7="",0,II108*условия!$V$112)</f>
        <v>0</v>
      </c>
      <c r="IJ141" s="75">
        <f>IF(IJ$7="",0,IJ108*условия!$V$112)</f>
        <v>0</v>
      </c>
      <c r="IK141" s="75">
        <f>IF(IK$7="",0,IK108*условия!$V$112)</f>
        <v>0</v>
      </c>
      <c r="IL141" s="75">
        <f>IF(IL$7="",0,IL108*условия!$V$112)</f>
        <v>0</v>
      </c>
      <c r="IM141" s="75">
        <f>IF(IM$7="",0,IM108*условия!$V$112)</f>
        <v>0</v>
      </c>
      <c r="IN141" s="75">
        <f>IF(IN$7="",0,IN108*условия!$V$112)</f>
        <v>0</v>
      </c>
      <c r="IO141" s="75">
        <f>IF(IO$7="",0,IO108*условия!$V$112)</f>
        <v>0</v>
      </c>
      <c r="IP141" s="75">
        <f>IF(IP$7="",0,IP108*условия!$V$112)</f>
        <v>0</v>
      </c>
      <c r="IQ141" s="75">
        <f>IF(IQ$7="",0,IQ108*условия!$V$112)</f>
        <v>0</v>
      </c>
      <c r="IR141" s="75">
        <f>IF(IR$7="",0,IR108*условия!$V$112)</f>
        <v>0</v>
      </c>
      <c r="IS141" s="75">
        <f>IF(IS$7="",0,IS108*условия!$V$112)</f>
        <v>0</v>
      </c>
      <c r="IT141" s="75">
        <f>IF(IT$7="",0,IT108*условия!$V$112)</f>
        <v>0</v>
      </c>
      <c r="IU141" s="75">
        <f>IF(IU$7="",0,IU108*условия!$V$112)</f>
        <v>0</v>
      </c>
      <c r="IV141" s="75">
        <f>IF(IV$7="",0,IV108*условия!$V$112)</f>
        <v>0</v>
      </c>
      <c r="IW141" s="75">
        <f>IF(IW$7="",0,IW108*условия!$V$112)</f>
        <v>0</v>
      </c>
      <c r="IX141" s="75">
        <f>IF(IX$7="",0,IX108*условия!$V$112)</f>
        <v>0</v>
      </c>
      <c r="IY141" s="75">
        <f>IF(IY$7="",0,IY108*условия!$V$112)</f>
        <v>0</v>
      </c>
      <c r="IZ141" s="75">
        <f>IF(IZ$7="",0,IZ108*условия!$V$112)</f>
        <v>0</v>
      </c>
      <c r="JA141" s="75">
        <f>IF(JA$7="",0,JA108*условия!$V$112)</f>
        <v>0</v>
      </c>
      <c r="JB141" s="75">
        <f>IF(JB$7="",0,JB108*условия!$V$112)</f>
        <v>0</v>
      </c>
      <c r="JC141" s="75">
        <f>IF(JC$7="",0,JC108*условия!$V$112)</f>
        <v>0</v>
      </c>
      <c r="JD141" s="75">
        <f>IF(JD$7="",0,JD108*условия!$V$112)</f>
        <v>0</v>
      </c>
      <c r="JE141" s="75">
        <f>IF(JE$7="",0,JE108*условия!$V$112)</f>
        <v>0</v>
      </c>
      <c r="JF141" s="75">
        <f>IF(JF$7="",0,JF108*условия!$V$112)</f>
        <v>0</v>
      </c>
      <c r="JG141" s="75">
        <f>IF(JG$7="",0,JG108*условия!$V$112)</f>
        <v>0</v>
      </c>
      <c r="JH141" s="75">
        <f>IF(JH$7="",0,JH108*условия!$V$112)</f>
        <v>0</v>
      </c>
      <c r="JI141" s="75">
        <f>IF(JI$7="",0,JI108*условия!$V$112)</f>
        <v>0</v>
      </c>
      <c r="JJ141" s="75">
        <f>IF(JJ$7="",0,JJ108*условия!$V$112)</f>
        <v>0</v>
      </c>
      <c r="JK141" s="75">
        <f>IF(JK$7="",0,JK108*условия!$V$112)</f>
        <v>0</v>
      </c>
      <c r="JL141" s="75">
        <f>IF(JL$7="",0,JL108*условия!$V$112)</f>
        <v>0</v>
      </c>
      <c r="JM141" s="75">
        <f>IF(JM$7="",0,JM108*условия!$V$112)</f>
        <v>0</v>
      </c>
      <c r="JN141" s="75">
        <f>IF(JN$7="",0,JN108*условия!$V$112)</f>
        <v>0</v>
      </c>
      <c r="JO141" s="75">
        <f>IF(JO$7="",0,JO108*условия!$V$112)</f>
        <v>0</v>
      </c>
      <c r="JP141" s="75">
        <f>IF(JP$7="",0,JP108*условия!$V$112)</f>
        <v>0</v>
      </c>
      <c r="JQ141" s="75">
        <f>IF(JQ$7="",0,JQ108*условия!$V$112)</f>
        <v>0</v>
      </c>
      <c r="JR141" s="75">
        <f>IF(JR$7="",0,JR108*условия!$V$112)</f>
        <v>0</v>
      </c>
      <c r="JS141" s="75">
        <f>IF(JS$7="",0,JS108*условия!$V$112)</f>
        <v>0</v>
      </c>
      <c r="JT141" s="75">
        <f>IF(JT$7="",0,JT108*условия!$V$112)</f>
        <v>0</v>
      </c>
      <c r="JU141" s="75">
        <f>IF(JU$7="",0,JU108*условия!$V$112)</f>
        <v>0</v>
      </c>
      <c r="JV141" s="75">
        <f>IF(JV$7="",0,JV108*условия!$V$112)</f>
        <v>0</v>
      </c>
      <c r="JW141" s="75">
        <f>IF(JW$7="",0,JW108*условия!$V$112)</f>
        <v>0</v>
      </c>
      <c r="JX141" s="75">
        <f>IF(JX$7="",0,JX108*условия!$V$112)</f>
        <v>0</v>
      </c>
      <c r="JY141" s="75">
        <f>IF(JY$7="",0,JY108*условия!$V$112)</f>
        <v>0</v>
      </c>
      <c r="JZ141" s="75">
        <f>IF(JZ$7="",0,JZ108*условия!$V$112)</f>
        <v>0</v>
      </c>
      <c r="KA141" s="75">
        <f>IF(KA$7="",0,KA108*условия!$V$112)</f>
        <v>0</v>
      </c>
      <c r="KB141" s="75">
        <f>IF(KB$7="",0,KB108*условия!$V$112)</f>
        <v>0</v>
      </c>
      <c r="KC141" s="75">
        <f>IF(KC$7="",0,KC108*условия!$V$112)</f>
        <v>0</v>
      </c>
      <c r="KD141" s="75">
        <f>IF(KD$7="",0,KD108*условия!$V$112)</f>
        <v>0</v>
      </c>
      <c r="KE141" s="75">
        <f>IF(KE$7="",0,KE108*условия!$V$112)</f>
        <v>0</v>
      </c>
      <c r="KF141" s="75">
        <f>IF(KF$7="",0,KF108*условия!$V$112)</f>
        <v>0</v>
      </c>
      <c r="KG141" s="75">
        <f>IF(KG$7="",0,KG108*условия!$V$112)</f>
        <v>0</v>
      </c>
      <c r="KH141" s="75">
        <f>IF(KH$7="",0,KH108*условия!$V$112)</f>
        <v>0</v>
      </c>
      <c r="KI141" s="75">
        <f>IF(KI$7="",0,KI108*условия!$V$112)</f>
        <v>0</v>
      </c>
      <c r="KJ141" s="75">
        <f>IF(KJ$7="",0,KJ108*условия!$V$112)</f>
        <v>0</v>
      </c>
      <c r="KK141" s="75">
        <f>IF(KK$7="",0,KK108*условия!$V$112)</f>
        <v>0</v>
      </c>
      <c r="KL141" s="75">
        <f>IF(KL$7="",0,KL108*условия!$V$112)</f>
        <v>0</v>
      </c>
      <c r="KM141" s="75">
        <f>IF(KM$7="",0,KM108*условия!$V$112)</f>
        <v>0</v>
      </c>
      <c r="KN141" s="75">
        <f>IF(KN$7="",0,KN108*условия!$V$112)</f>
        <v>0</v>
      </c>
      <c r="KO141" s="75">
        <f>IF(KO$7="",0,KO108*условия!$V$112)</f>
        <v>0</v>
      </c>
      <c r="KP141" s="75">
        <f>IF(KP$7="",0,KP108*условия!$V$112)</f>
        <v>0</v>
      </c>
      <c r="KQ141" s="75">
        <f>IF(KQ$7="",0,KQ108*условия!$V$112)</f>
        <v>0</v>
      </c>
      <c r="KR141" s="75">
        <f>IF(KR$7="",0,KR108*условия!$V$112)</f>
        <v>0</v>
      </c>
      <c r="KS141" s="75">
        <f>IF(KS$7="",0,KS108*условия!$V$112)</f>
        <v>0</v>
      </c>
      <c r="KT141" s="75">
        <f>IF(KT$7="",0,KT108*условия!$V$112)</f>
        <v>0</v>
      </c>
      <c r="KU141" s="75">
        <f>IF(KU$7="",0,KU108*условия!$V$112)</f>
        <v>0</v>
      </c>
      <c r="KV141" s="75">
        <f>IF(KV$7="",0,KV108*условия!$V$112)</f>
        <v>0</v>
      </c>
      <c r="KW141" s="70"/>
      <c r="KX141" s="70"/>
    </row>
    <row r="142" spans="1:310" ht="4.05" customHeight="1" x14ac:dyDescent="0.25">
      <c r="A142" s="1"/>
      <c r="B142" s="79"/>
      <c r="C142" s="79"/>
      <c r="D142" s="79"/>
      <c r="E142" s="1"/>
      <c r="F142" s="1"/>
      <c r="G142" s="1"/>
      <c r="H142" s="11"/>
      <c r="I142" s="1"/>
      <c r="J142" s="1"/>
      <c r="K142" s="36"/>
      <c r="L142" s="1"/>
      <c r="M142" s="5"/>
      <c r="N142" s="1"/>
      <c r="O142" s="19"/>
      <c r="P142" s="1"/>
      <c r="Q142" s="1"/>
      <c r="R142" s="4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</row>
    <row r="143" spans="1:310" s="76" customFormat="1" x14ac:dyDescent="0.25">
      <c r="A143" s="70"/>
      <c r="B143" s="82" t="s">
        <v>29</v>
      </c>
      <c r="C143" s="82" t="s">
        <v>27</v>
      </c>
      <c r="D143" s="82" t="s">
        <v>28</v>
      </c>
      <c r="E143" s="71" t="str">
        <f>kpi!$E$49</f>
        <v>стоимость платного Интернет-траффика</v>
      </c>
      <c r="F143" s="70"/>
      <c r="G143" s="70"/>
      <c r="H143" s="72" t="str">
        <f>IF(OR($E143="",$E143=0),"",INDEX(kpi!$I:$I,SUMIFS(kpi!$A:$A,kpi!$E:$E,$E143)))</f>
        <v>руб.</v>
      </c>
      <c r="I143" s="70"/>
      <c r="J143" s="70"/>
      <c r="K143" s="71"/>
      <c r="L143" s="70"/>
      <c r="M143" s="73"/>
      <c r="N143" s="78"/>
      <c r="O143" s="73"/>
      <c r="P143" s="70"/>
      <c r="Q143" s="70"/>
      <c r="R143" s="78">
        <f>SUMIFS($T143:$KW143,$T$1:$KW$1,"&gt;="&amp;1,$T$1:$KW$1,"&lt;="&amp;MAX($1:$1))</f>
        <v>1875000.0000000002</v>
      </c>
      <c r="S143" s="70"/>
      <c r="T143" s="70"/>
      <c r="U143" s="75">
        <f>IF(U$7="",0,IF(OR(условия!$V$116=0),0,U101/условия!$V$116*условия!$V$118))</f>
        <v>37500.000000000007</v>
      </c>
      <c r="V143" s="75">
        <f>IF(V$7="",0,IF(OR(условия!$V$116=0),0,V101/условия!$V$116*условия!$V$118))</f>
        <v>40625.000000000007</v>
      </c>
      <c r="W143" s="75">
        <f>IF(W$7="",0,IF(OR(условия!$V$116=0),0,W101/условия!$V$116*условия!$V$118))</f>
        <v>43750.000000000007</v>
      </c>
      <c r="X143" s="75">
        <f>IF(X$7="",0,IF(OR(условия!$V$116=0),0,X101/условия!$V$116*условия!$V$118))</f>
        <v>46875.000000000007</v>
      </c>
      <c r="Y143" s="75">
        <f>IF(Y$7="",0,IF(OR(условия!$V$116=0),0,Y101/условия!$V$116*условия!$V$118))</f>
        <v>50000.000000000007</v>
      </c>
      <c r="Z143" s="75">
        <f>IF(Z$7="",0,IF(OR(условия!$V$116=0),0,Z101/условия!$V$116*условия!$V$118))</f>
        <v>53125.000000000015</v>
      </c>
      <c r="AA143" s="75">
        <f>IF(AA$7="",0,IF(OR(условия!$V$116=0),0,AA101/условия!$V$116*условия!$V$118))</f>
        <v>56250.000000000015</v>
      </c>
      <c r="AB143" s="75">
        <f>IF(AB$7="",0,IF(OR(условия!$V$116=0),0,AB101/условия!$V$116*условия!$V$118))</f>
        <v>59375.000000000015</v>
      </c>
      <c r="AC143" s="75">
        <f>IF(AC$7="",0,IF(OR(условия!$V$116=0),0,AC101/условия!$V$116*условия!$V$118))</f>
        <v>62500.000000000015</v>
      </c>
      <c r="AD143" s="75">
        <f>IF(AD$7="",0,IF(OR(условия!$V$116=0),0,AD101/условия!$V$116*условия!$V$118))</f>
        <v>65625.000000000015</v>
      </c>
      <c r="AE143" s="75">
        <f>IF(AE$7="",0,IF(OR(условия!$V$116=0),0,AE101/условия!$V$116*условия!$V$118))</f>
        <v>68750.000000000015</v>
      </c>
      <c r="AF143" s="75">
        <f>IF(AF$7="",0,IF(OR(условия!$V$116=0),0,AF101/условия!$V$116*условия!$V$118))</f>
        <v>71875.000000000015</v>
      </c>
      <c r="AG143" s="75">
        <f>IF(AG$7="",0,IF(OR(условия!$V$116=0),0,AG101/условия!$V$116*условия!$V$118))</f>
        <v>75000.000000000015</v>
      </c>
      <c r="AH143" s="75">
        <f>IF(AH$7="",0,IF(OR(условия!$V$116=0),0,AH101/условия!$V$116*условия!$V$118))</f>
        <v>78125.000000000015</v>
      </c>
      <c r="AI143" s="75">
        <f>IF(AI$7="",0,IF(OR(условия!$V$116=0),0,AI101/условия!$V$116*условия!$V$118))</f>
        <v>81250.000000000015</v>
      </c>
      <c r="AJ143" s="75">
        <f>IF(AJ$7="",0,IF(OR(условия!$V$116=0),0,AJ101/условия!$V$116*условия!$V$118))</f>
        <v>84375.000000000015</v>
      </c>
      <c r="AK143" s="75">
        <f>IF(AK$7="",0,IF(OR(условия!$V$116=0),0,AK101/условия!$V$116*условия!$V$118))</f>
        <v>87500.000000000015</v>
      </c>
      <c r="AL143" s="75">
        <f>IF(AL$7="",0,IF(OR(условия!$V$116=0),0,AL101/условия!$V$116*условия!$V$118))</f>
        <v>90625.000000000015</v>
      </c>
      <c r="AM143" s="75">
        <f>IF(AM$7="",0,IF(OR(условия!$V$116=0),0,AM101/условия!$V$116*условия!$V$118))</f>
        <v>93750.000000000015</v>
      </c>
      <c r="AN143" s="75">
        <f>IF(AN$7="",0,IF(OR(условия!$V$116=0),0,AN101/условия!$V$116*условия!$V$118))</f>
        <v>96875.000000000015</v>
      </c>
      <c r="AO143" s="75">
        <f>IF(AO$7="",0,IF(OR(условия!$V$116=0),0,AO101/условия!$V$116*условия!$V$118))</f>
        <v>100000.00000000001</v>
      </c>
      <c r="AP143" s="75">
        <f>IF(AP$7="",0,IF(OR(условия!$V$116=0),0,AP101/условия!$V$116*условия!$V$118))</f>
        <v>103125.00000000003</v>
      </c>
      <c r="AQ143" s="75">
        <f>IF(AQ$7="",0,IF(OR(условия!$V$116=0),0,AQ101/условия!$V$116*условия!$V$118))</f>
        <v>106250.00000000003</v>
      </c>
      <c r="AR143" s="75">
        <f>IF(AR$7="",0,IF(OR(условия!$V$116=0),0,AR101/условия!$V$116*условия!$V$118))</f>
        <v>109375.00000000003</v>
      </c>
      <c r="AS143" s="75">
        <f>IF(AS$7="",0,IF(OR(условия!$V$116=0),0,AS101/условия!$V$116*условия!$V$118))</f>
        <v>112500.00000000003</v>
      </c>
      <c r="AT143" s="75">
        <f>IF(AT$7="",0,IF(OR(условия!$V$116=0),0,AT101/условия!$V$116*условия!$V$118))</f>
        <v>0</v>
      </c>
      <c r="AU143" s="75">
        <f>IF(AU$7="",0,IF(OR(условия!$V$116=0),0,AU101/условия!$V$116*условия!$V$118))</f>
        <v>0</v>
      </c>
      <c r="AV143" s="75">
        <f>IF(AV$7="",0,IF(OR(условия!$V$116=0),0,AV101/условия!$V$116*условия!$V$118))</f>
        <v>0</v>
      </c>
      <c r="AW143" s="75">
        <f>IF(AW$7="",0,IF(OR(условия!$V$116=0),0,AW101/условия!$V$116*условия!$V$118))</f>
        <v>0</v>
      </c>
      <c r="AX143" s="75">
        <f>IF(AX$7="",0,IF(OR(условия!$V$116=0),0,AX101/условия!$V$116*условия!$V$118))</f>
        <v>0</v>
      </c>
      <c r="AY143" s="75">
        <f>IF(AY$7="",0,IF(OR(условия!$V$116=0),0,AY101/условия!$V$116*условия!$V$118))</f>
        <v>0</v>
      </c>
      <c r="AZ143" s="75">
        <f>IF(AZ$7="",0,IF(OR(условия!$V$116=0),0,AZ101/условия!$V$116*условия!$V$118))</f>
        <v>0</v>
      </c>
      <c r="BA143" s="75">
        <f>IF(BA$7="",0,IF(OR(условия!$V$116=0),0,BA101/условия!$V$116*условия!$V$118))</f>
        <v>0</v>
      </c>
      <c r="BB143" s="75">
        <f>IF(BB$7="",0,IF(OR(условия!$V$116=0),0,BB101/условия!$V$116*условия!$V$118))</f>
        <v>0</v>
      </c>
      <c r="BC143" s="75">
        <f>IF(BC$7="",0,IF(OR(условия!$V$116=0),0,BC101/условия!$V$116*условия!$V$118))</f>
        <v>0</v>
      </c>
      <c r="BD143" s="75">
        <f>IF(BD$7="",0,IF(OR(условия!$V$116=0),0,BD101/условия!$V$116*условия!$V$118))</f>
        <v>0</v>
      </c>
      <c r="BE143" s="75">
        <f>IF(BE$7="",0,IF(OR(условия!$V$116=0),0,BE101/условия!$V$116*условия!$V$118))</f>
        <v>0</v>
      </c>
      <c r="BF143" s="75">
        <f>IF(BF$7="",0,IF(OR(условия!$V$116=0),0,BF101/условия!$V$116*условия!$V$118))</f>
        <v>0</v>
      </c>
      <c r="BG143" s="75">
        <f>IF(BG$7="",0,IF(OR(условия!$V$116=0),0,BG101/условия!$V$116*условия!$V$118))</f>
        <v>0</v>
      </c>
      <c r="BH143" s="75">
        <f>IF(BH$7="",0,IF(OR(условия!$V$116=0),0,BH101/условия!$V$116*условия!$V$118))</f>
        <v>0</v>
      </c>
      <c r="BI143" s="75">
        <f>IF(BI$7="",0,IF(OR(условия!$V$116=0),0,BI101/условия!$V$116*условия!$V$118))</f>
        <v>0</v>
      </c>
      <c r="BJ143" s="75">
        <f>IF(BJ$7="",0,IF(OR(условия!$V$116=0),0,BJ101/условия!$V$116*условия!$V$118))</f>
        <v>0</v>
      </c>
      <c r="BK143" s="75">
        <f>IF(BK$7="",0,IF(OR(условия!$V$116=0),0,BK101/условия!$V$116*условия!$V$118))</f>
        <v>0</v>
      </c>
      <c r="BL143" s="75">
        <f>IF(BL$7="",0,IF(OR(условия!$V$116=0),0,BL101/условия!$V$116*условия!$V$118))</f>
        <v>0</v>
      </c>
      <c r="BM143" s="75">
        <f>IF(BM$7="",0,IF(OR(условия!$V$116=0),0,BM101/условия!$V$116*условия!$V$118))</f>
        <v>0</v>
      </c>
      <c r="BN143" s="75">
        <f>IF(BN$7="",0,IF(OR(условия!$V$116=0),0,BN101/условия!$V$116*условия!$V$118))</f>
        <v>0</v>
      </c>
      <c r="BO143" s="75">
        <f>IF(BO$7="",0,IF(OR(условия!$V$116=0),0,BO101/условия!$V$116*условия!$V$118))</f>
        <v>0</v>
      </c>
      <c r="BP143" s="75">
        <f>IF(BP$7="",0,IF(OR(условия!$V$116=0),0,BP101/условия!$V$116*условия!$V$118))</f>
        <v>0</v>
      </c>
      <c r="BQ143" s="75">
        <f>IF(BQ$7="",0,IF(OR(условия!$V$116=0),0,BQ101/условия!$V$116*условия!$V$118))</f>
        <v>0</v>
      </c>
      <c r="BR143" s="75">
        <f>IF(BR$7="",0,IF(OR(условия!$V$116=0),0,BR101/условия!$V$116*условия!$V$118))</f>
        <v>0</v>
      </c>
      <c r="BS143" s="75">
        <f>IF(BS$7="",0,IF(OR(условия!$V$116=0),0,BS101/условия!$V$116*условия!$V$118))</f>
        <v>0</v>
      </c>
      <c r="BT143" s="75">
        <f>IF(BT$7="",0,IF(OR(условия!$V$116=0),0,BT101/условия!$V$116*условия!$V$118))</f>
        <v>0</v>
      </c>
      <c r="BU143" s="75">
        <f>IF(BU$7="",0,IF(OR(условия!$V$116=0),0,BU101/условия!$V$116*условия!$V$118))</f>
        <v>0</v>
      </c>
      <c r="BV143" s="75">
        <f>IF(BV$7="",0,IF(OR(условия!$V$116=0),0,BV101/условия!$V$116*условия!$V$118))</f>
        <v>0</v>
      </c>
      <c r="BW143" s="75">
        <f>IF(BW$7="",0,IF(OR(условия!$V$116=0),0,BW101/условия!$V$116*условия!$V$118))</f>
        <v>0</v>
      </c>
      <c r="BX143" s="75">
        <f>IF(BX$7="",0,IF(OR(условия!$V$116=0),0,BX101/условия!$V$116*условия!$V$118))</f>
        <v>0</v>
      </c>
      <c r="BY143" s="75">
        <f>IF(BY$7="",0,IF(OR(условия!$V$116=0),0,BY101/условия!$V$116*условия!$V$118))</f>
        <v>0</v>
      </c>
      <c r="BZ143" s="75">
        <f>IF(BZ$7="",0,IF(OR(условия!$V$116=0),0,BZ101/условия!$V$116*условия!$V$118))</f>
        <v>0</v>
      </c>
      <c r="CA143" s="75">
        <f>IF(CA$7="",0,IF(OR(условия!$V$116=0),0,CA101/условия!$V$116*условия!$V$118))</f>
        <v>0</v>
      </c>
      <c r="CB143" s="75">
        <f>IF(CB$7="",0,IF(OR(условия!$V$116=0),0,CB101/условия!$V$116*условия!$V$118))</f>
        <v>0</v>
      </c>
      <c r="CC143" s="75">
        <f>IF(CC$7="",0,IF(OR(условия!$V$116=0),0,CC101/условия!$V$116*условия!$V$118))</f>
        <v>0</v>
      </c>
      <c r="CD143" s="75">
        <f>IF(CD$7="",0,IF(OR(условия!$V$116=0),0,CD101/условия!$V$116*условия!$V$118))</f>
        <v>0</v>
      </c>
      <c r="CE143" s="75">
        <f>IF(CE$7="",0,IF(OR(условия!$V$116=0),0,CE101/условия!$V$116*условия!$V$118))</f>
        <v>0</v>
      </c>
      <c r="CF143" s="75">
        <f>IF(CF$7="",0,IF(OR(условия!$V$116=0),0,CF101/условия!$V$116*условия!$V$118))</f>
        <v>0</v>
      </c>
      <c r="CG143" s="75">
        <f>IF(CG$7="",0,IF(OR(условия!$V$116=0),0,CG101/условия!$V$116*условия!$V$118))</f>
        <v>0</v>
      </c>
      <c r="CH143" s="75">
        <f>IF(CH$7="",0,IF(OR(условия!$V$116=0),0,CH101/условия!$V$116*условия!$V$118))</f>
        <v>0</v>
      </c>
      <c r="CI143" s="75">
        <f>IF(CI$7="",0,IF(OR(условия!$V$116=0),0,CI101/условия!$V$116*условия!$V$118))</f>
        <v>0</v>
      </c>
      <c r="CJ143" s="75">
        <f>IF(CJ$7="",0,IF(OR(условия!$V$116=0),0,CJ101/условия!$V$116*условия!$V$118))</f>
        <v>0</v>
      </c>
      <c r="CK143" s="75">
        <f>IF(CK$7="",0,IF(OR(условия!$V$116=0),0,CK101/условия!$V$116*условия!$V$118))</f>
        <v>0</v>
      </c>
      <c r="CL143" s="75">
        <f>IF(CL$7="",0,IF(OR(условия!$V$116=0),0,CL101/условия!$V$116*условия!$V$118))</f>
        <v>0</v>
      </c>
      <c r="CM143" s="75">
        <f>IF(CM$7="",0,IF(OR(условия!$V$116=0),0,CM101/условия!$V$116*условия!$V$118))</f>
        <v>0</v>
      </c>
      <c r="CN143" s="75">
        <f>IF(CN$7="",0,IF(OR(условия!$V$116=0),0,CN101/условия!$V$116*условия!$V$118))</f>
        <v>0</v>
      </c>
      <c r="CO143" s="75">
        <f>IF(CO$7="",0,IF(OR(условия!$V$116=0),0,CO101/условия!$V$116*условия!$V$118))</f>
        <v>0</v>
      </c>
      <c r="CP143" s="75">
        <f>IF(CP$7="",0,IF(OR(условия!$V$116=0),0,CP101/условия!$V$116*условия!$V$118))</f>
        <v>0</v>
      </c>
      <c r="CQ143" s="75">
        <f>IF(CQ$7="",0,IF(OR(условия!$V$116=0),0,CQ101/условия!$V$116*условия!$V$118))</f>
        <v>0</v>
      </c>
      <c r="CR143" s="75">
        <f>IF(CR$7="",0,IF(OR(условия!$V$116=0),0,CR101/условия!$V$116*условия!$V$118))</f>
        <v>0</v>
      </c>
      <c r="CS143" s="75">
        <f>IF(CS$7="",0,IF(OR(условия!$V$116=0),0,CS101/условия!$V$116*условия!$V$118))</f>
        <v>0</v>
      </c>
      <c r="CT143" s="75">
        <f>IF(CT$7="",0,IF(OR(условия!$V$116=0),0,CT101/условия!$V$116*условия!$V$118))</f>
        <v>0</v>
      </c>
      <c r="CU143" s="75">
        <f>IF(CU$7="",0,IF(OR(условия!$V$116=0),0,CU101/условия!$V$116*условия!$V$118))</f>
        <v>0</v>
      </c>
      <c r="CV143" s="75">
        <f>IF(CV$7="",0,IF(OR(условия!$V$116=0),0,CV101/условия!$V$116*условия!$V$118))</f>
        <v>0</v>
      </c>
      <c r="CW143" s="75">
        <f>IF(CW$7="",0,IF(OR(условия!$V$116=0),0,CW101/условия!$V$116*условия!$V$118))</f>
        <v>0</v>
      </c>
      <c r="CX143" s="75">
        <f>IF(CX$7="",0,IF(OR(условия!$V$116=0),0,CX101/условия!$V$116*условия!$V$118))</f>
        <v>0</v>
      </c>
      <c r="CY143" s="75">
        <f>IF(CY$7="",0,IF(OR(условия!$V$116=0),0,CY101/условия!$V$116*условия!$V$118))</f>
        <v>0</v>
      </c>
      <c r="CZ143" s="75">
        <f>IF(CZ$7="",0,IF(OR(условия!$V$116=0),0,CZ101/условия!$V$116*условия!$V$118))</f>
        <v>0</v>
      </c>
      <c r="DA143" s="75">
        <f>IF(DA$7="",0,IF(OR(условия!$V$116=0),0,DA101/условия!$V$116*условия!$V$118))</f>
        <v>0</v>
      </c>
      <c r="DB143" s="75">
        <f>IF(DB$7="",0,IF(OR(условия!$V$116=0),0,DB101/условия!$V$116*условия!$V$118))</f>
        <v>0</v>
      </c>
      <c r="DC143" s="75">
        <f>IF(DC$7="",0,IF(OR(условия!$V$116=0),0,DC101/условия!$V$116*условия!$V$118))</f>
        <v>0</v>
      </c>
      <c r="DD143" s="75">
        <f>IF(DD$7="",0,IF(OR(условия!$V$116=0),0,DD101/условия!$V$116*условия!$V$118))</f>
        <v>0</v>
      </c>
      <c r="DE143" s="75">
        <f>IF(DE$7="",0,IF(OR(условия!$V$116=0),0,DE101/условия!$V$116*условия!$V$118))</f>
        <v>0</v>
      </c>
      <c r="DF143" s="75">
        <f>IF(DF$7="",0,IF(OR(условия!$V$116=0),0,DF101/условия!$V$116*условия!$V$118))</f>
        <v>0</v>
      </c>
      <c r="DG143" s="75">
        <f>IF(DG$7="",0,IF(OR(условия!$V$116=0),0,DG101/условия!$V$116*условия!$V$118))</f>
        <v>0</v>
      </c>
      <c r="DH143" s="75">
        <f>IF(DH$7="",0,IF(OR(условия!$V$116=0),0,DH101/условия!$V$116*условия!$V$118))</f>
        <v>0</v>
      </c>
      <c r="DI143" s="75">
        <f>IF(DI$7="",0,IF(OR(условия!$V$116=0),0,DI101/условия!$V$116*условия!$V$118))</f>
        <v>0</v>
      </c>
      <c r="DJ143" s="75">
        <f>IF(DJ$7="",0,IF(OR(условия!$V$116=0),0,DJ101/условия!$V$116*условия!$V$118))</f>
        <v>0</v>
      </c>
      <c r="DK143" s="75">
        <f>IF(DK$7="",0,IF(OR(условия!$V$116=0),0,DK101/условия!$V$116*условия!$V$118))</f>
        <v>0</v>
      </c>
      <c r="DL143" s="75">
        <f>IF(DL$7="",0,IF(OR(условия!$V$116=0),0,DL101/условия!$V$116*условия!$V$118))</f>
        <v>0</v>
      </c>
      <c r="DM143" s="75">
        <f>IF(DM$7="",0,IF(OR(условия!$V$116=0),0,DM101/условия!$V$116*условия!$V$118))</f>
        <v>0</v>
      </c>
      <c r="DN143" s="75">
        <f>IF(DN$7="",0,IF(OR(условия!$V$116=0),0,DN101/условия!$V$116*условия!$V$118))</f>
        <v>0</v>
      </c>
      <c r="DO143" s="75">
        <f>IF(DO$7="",0,IF(OR(условия!$V$116=0),0,DO101/условия!$V$116*условия!$V$118))</f>
        <v>0</v>
      </c>
      <c r="DP143" s="75">
        <f>IF(DP$7="",0,IF(OR(условия!$V$116=0),0,DP101/условия!$V$116*условия!$V$118))</f>
        <v>0</v>
      </c>
      <c r="DQ143" s="75">
        <f>IF(DQ$7="",0,IF(OR(условия!$V$116=0),0,DQ101/условия!$V$116*условия!$V$118))</f>
        <v>0</v>
      </c>
      <c r="DR143" s="75">
        <f>IF(DR$7="",0,IF(OR(условия!$V$116=0),0,DR101/условия!$V$116*условия!$V$118))</f>
        <v>0</v>
      </c>
      <c r="DS143" s="75">
        <f>IF(DS$7="",0,IF(OR(условия!$V$116=0),0,DS101/условия!$V$116*условия!$V$118))</f>
        <v>0</v>
      </c>
      <c r="DT143" s="75">
        <f>IF(DT$7="",0,IF(OR(условия!$V$116=0),0,DT101/условия!$V$116*условия!$V$118))</f>
        <v>0</v>
      </c>
      <c r="DU143" s="75">
        <f>IF(DU$7="",0,IF(OR(условия!$V$116=0),0,DU101/условия!$V$116*условия!$V$118))</f>
        <v>0</v>
      </c>
      <c r="DV143" s="75">
        <f>IF(DV$7="",0,IF(OR(условия!$V$116=0),0,DV101/условия!$V$116*условия!$V$118))</f>
        <v>0</v>
      </c>
      <c r="DW143" s="75">
        <f>IF(DW$7="",0,IF(OR(условия!$V$116=0),0,DW101/условия!$V$116*условия!$V$118))</f>
        <v>0</v>
      </c>
      <c r="DX143" s="75">
        <f>IF(DX$7="",0,IF(OR(условия!$V$116=0),0,DX101/условия!$V$116*условия!$V$118))</f>
        <v>0</v>
      </c>
      <c r="DY143" s="75">
        <f>IF(DY$7="",0,IF(OR(условия!$V$116=0),0,DY101/условия!$V$116*условия!$V$118))</f>
        <v>0</v>
      </c>
      <c r="DZ143" s="75">
        <f>IF(DZ$7="",0,IF(OR(условия!$V$116=0),0,DZ101/условия!$V$116*условия!$V$118))</f>
        <v>0</v>
      </c>
      <c r="EA143" s="75">
        <f>IF(EA$7="",0,IF(OR(условия!$V$116=0),0,EA101/условия!$V$116*условия!$V$118))</f>
        <v>0</v>
      </c>
      <c r="EB143" s="75">
        <f>IF(EB$7="",0,IF(OR(условия!$V$116=0),0,EB101/условия!$V$116*условия!$V$118))</f>
        <v>0</v>
      </c>
      <c r="EC143" s="75">
        <f>IF(EC$7="",0,IF(OR(условия!$V$116=0),0,EC101/условия!$V$116*условия!$V$118))</f>
        <v>0</v>
      </c>
      <c r="ED143" s="75">
        <f>IF(ED$7="",0,IF(OR(условия!$V$116=0),0,ED101/условия!$V$116*условия!$V$118))</f>
        <v>0</v>
      </c>
      <c r="EE143" s="75">
        <f>IF(EE$7="",0,IF(OR(условия!$V$116=0),0,EE101/условия!$V$116*условия!$V$118))</f>
        <v>0</v>
      </c>
      <c r="EF143" s="75">
        <f>IF(EF$7="",0,IF(OR(условия!$V$116=0),0,EF101/условия!$V$116*условия!$V$118))</f>
        <v>0</v>
      </c>
      <c r="EG143" s="75">
        <f>IF(EG$7="",0,IF(OR(условия!$V$116=0),0,EG101/условия!$V$116*условия!$V$118))</f>
        <v>0</v>
      </c>
      <c r="EH143" s="75">
        <f>IF(EH$7="",0,IF(OR(условия!$V$116=0),0,EH101/условия!$V$116*условия!$V$118))</f>
        <v>0</v>
      </c>
      <c r="EI143" s="75">
        <f>IF(EI$7="",0,IF(OR(условия!$V$116=0),0,EI101/условия!$V$116*условия!$V$118))</f>
        <v>0</v>
      </c>
      <c r="EJ143" s="75">
        <f>IF(EJ$7="",0,IF(OR(условия!$V$116=0),0,EJ101/условия!$V$116*условия!$V$118))</f>
        <v>0</v>
      </c>
      <c r="EK143" s="75">
        <f>IF(EK$7="",0,IF(OR(условия!$V$116=0),0,EK101/условия!$V$116*условия!$V$118))</f>
        <v>0</v>
      </c>
      <c r="EL143" s="75">
        <f>IF(EL$7="",0,IF(OR(условия!$V$116=0),0,EL101/условия!$V$116*условия!$V$118))</f>
        <v>0</v>
      </c>
      <c r="EM143" s="75">
        <f>IF(EM$7="",0,IF(OR(условия!$V$116=0),0,EM101/условия!$V$116*условия!$V$118))</f>
        <v>0</v>
      </c>
      <c r="EN143" s="75">
        <f>IF(EN$7="",0,IF(OR(условия!$V$116=0),0,EN101/условия!$V$116*условия!$V$118))</f>
        <v>0</v>
      </c>
      <c r="EO143" s="75">
        <f>IF(EO$7="",0,IF(OR(условия!$V$116=0),0,EO101/условия!$V$116*условия!$V$118))</f>
        <v>0</v>
      </c>
      <c r="EP143" s="75">
        <f>IF(EP$7="",0,IF(OR(условия!$V$116=0),0,EP101/условия!$V$116*условия!$V$118))</f>
        <v>0</v>
      </c>
      <c r="EQ143" s="75">
        <f>IF(EQ$7="",0,IF(OR(условия!$V$116=0),0,EQ101/условия!$V$116*условия!$V$118))</f>
        <v>0</v>
      </c>
      <c r="ER143" s="75">
        <f>IF(ER$7="",0,IF(OR(условия!$V$116=0),0,ER101/условия!$V$116*условия!$V$118))</f>
        <v>0</v>
      </c>
      <c r="ES143" s="75">
        <f>IF(ES$7="",0,IF(OR(условия!$V$116=0),0,ES101/условия!$V$116*условия!$V$118))</f>
        <v>0</v>
      </c>
      <c r="ET143" s="75">
        <f>IF(ET$7="",0,IF(OR(условия!$V$116=0),0,ET101/условия!$V$116*условия!$V$118))</f>
        <v>0</v>
      </c>
      <c r="EU143" s="75">
        <f>IF(EU$7="",0,IF(OR(условия!$V$116=0),0,EU101/условия!$V$116*условия!$V$118))</f>
        <v>0</v>
      </c>
      <c r="EV143" s="75">
        <f>IF(EV$7="",0,IF(OR(условия!$V$116=0),0,EV101/условия!$V$116*условия!$V$118))</f>
        <v>0</v>
      </c>
      <c r="EW143" s="75">
        <f>IF(EW$7="",0,IF(OR(условия!$V$116=0),0,EW101/условия!$V$116*условия!$V$118))</f>
        <v>0</v>
      </c>
      <c r="EX143" s="75">
        <f>IF(EX$7="",0,IF(OR(условия!$V$116=0),0,EX101/условия!$V$116*условия!$V$118))</f>
        <v>0</v>
      </c>
      <c r="EY143" s="75">
        <f>IF(EY$7="",0,IF(OR(условия!$V$116=0),0,EY101/условия!$V$116*условия!$V$118))</f>
        <v>0</v>
      </c>
      <c r="EZ143" s="75">
        <f>IF(EZ$7="",0,IF(OR(условия!$V$116=0),0,EZ101/условия!$V$116*условия!$V$118))</f>
        <v>0</v>
      </c>
      <c r="FA143" s="75">
        <f>IF(FA$7="",0,IF(OR(условия!$V$116=0),0,FA101/условия!$V$116*условия!$V$118))</f>
        <v>0</v>
      </c>
      <c r="FB143" s="75">
        <f>IF(FB$7="",0,IF(OR(условия!$V$116=0),0,FB101/условия!$V$116*условия!$V$118))</f>
        <v>0</v>
      </c>
      <c r="FC143" s="75">
        <f>IF(FC$7="",0,IF(OR(условия!$V$116=0),0,FC101/условия!$V$116*условия!$V$118))</f>
        <v>0</v>
      </c>
      <c r="FD143" s="75">
        <f>IF(FD$7="",0,IF(OR(условия!$V$116=0),0,FD101/условия!$V$116*условия!$V$118))</f>
        <v>0</v>
      </c>
      <c r="FE143" s="75">
        <f>IF(FE$7="",0,IF(OR(условия!$V$116=0),0,FE101/условия!$V$116*условия!$V$118))</f>
        <v>0</v>
      </c>
      <c r="FF143" s="75">
        <f>IF(FF$7="",0,IF(OR(условия!$V$116=0),0,FF101/условия!$V$116*условия!$V$118))</f>
        <v>0</v>
      </c>
      <c r="FG143" s="75">
        <f>IF(FG$7="",0,IF(OR(условия!$V$116=0),0,FG101/условия!$V$116*условия!$V$118))</f>
        <v>0</v>
      </c>
      <c r="FH143" s="75">
        <f>IF(FH$7="",0,IF(OR(условия!$V$116=0),0,FH101/условия!$V$116*условия!$V$118))</f>
        <v>0</v>
      </c>
      <c r="FI143" s="75">
        <f>IF(FI$7="",0,IF(OR(условия!$V$116=0),0,FI101/условия!$V$116*условия!$V$118))</f>
        <v>0</v>
      </c>
      <c r="FJ143" s="75">
        <f>IF(FJ$7="",0,IF(OR(условия!$V$116=0),0,FJ101/условия!$V$116*условия!$V$118))</f>
        <v>0</v>
      </c>
      <c r="FK143" s="75">
        <f>IF(FK$7="",0,IF(OR(условия!$V$116=0),0,FK101/условия!$V$116*условия!$V$118))</f>
        <v>0</v>
      </c>
      <c r="FL143" s="75">
        <f>IF(FL$7="",0,IF(OR(условия!$V$116=0),0,FL101/условия!$V$116*условия!$V$118))</f>
        <v>0</v>
      </c>
      <c r="FM143" s="75">
        <f>IF(FM$7="",0,IF(OR(условия!$V$116=0),0,FM101/условия!$V$116*условия!$V$118))</f>
        <v>0</v>
      </c>
      <c r="FN143" s="75">
        <f>IF(FN$7="",0,IF(OR(условия!$V$116=0),0,FN101/условия!$V$116*условия!$V$118))</f>
        <v>0</v>
      </c>
      <c r="FO143" s="75">
        <f>IF(FO$7="",0,IF(OR(условия!$V$116=0),0,FO101/условия!$V$116*условия!$V$118))</f>
        <v>0</v>
      </c>
      <c r="FP143" s="75">
        <f>IF(FP$7="",0,IF(OR(условия!$V$116=0),0,FP101/условия!$V$116*условия!$V$118))</f>
        <v>0</v>
      </c>
      <c r="FQ143" s="75">
        <f>IF(FQ$7="",0,IF(OR(условия!$V$116=0),0,FQ101/условия!$V$116*условия!$V$118))</f>
        <v>0</v>
      </c>
      <c r="FR143" s="75">
        <f>IF(FR$7="",0,IF(OR(условия!$V$116=0),0,FR101/условия!$V$116*условия!$V$118))</f>
        <v>0</v>
      </c>
      <c r="FS143" s="75">
        <f>IF(FS$7="",0,IF(OR(условия!$V$116=0),0,FS101/условия!$V$116*условия!$V$118))</f>
        <v>0</v>
      </c>
      <c r="FT143" s="75">
        <f>IF(FT$7="",0,IF(OR(условия!$V$116=0),0,FT101/условия!$V$116*условия!$V$118))</f>
        <v>0</v>
      </c>
      <c r="FU143" s="75">
        <f>IF(FU$7="",0,IF(OR(условия!$V$116=0),0,FU101/условия!$V$116*условия!$V$118))</f>
        <v>0</v>
      </c>
      <c r="FV143" s="75">
        <f>IF(FV$7="",0,IF(OR(условия!$V$116=0),0,FV101/условия!$V$116*условия!$V$118))</f>
        <v>0</v>
      </c>
      <c r="FW143" s="75">
        <f>IF(FW$7="",0,IF(OR(условия!$V$116=0),0,FW101/условия!$V$116*условия!$V$118))</f>
        <v>0</v>
      </c>
      <c r="FX143" s="75">
        <f>IF(FX$7="",0,IF(OR(условия!$V$116=0),0,FX101/условия!$V$116*условия!$V$118))</f>
        <v>0</v>
      </c>
      <c r="FY143" s="75">
        <f>IF(FY$7="",0,IF(OR(условия!$V$116=0),0,FY101/условия!$V$116*условия!$V$118))</f>
        <v>0</v>
      </c>
      <c r="FZ143" s="75">
        <f>IF(FZ$7="",0,IF(OR(условия!$V$116=0),0,FZ101/условия!$V$116*условия!$V$118))</f>
        <v>0</v>
      </c>
      <c r="GA143" s="75">
        <f>IF(GA$7="",0,IF(OR(условия!$V$116=0),0,GA101/условия!$V$116*условия!$V$118))</f>
        <v>0</v>
      </c>
      <c r="GB143" s="75">
        <f>IF(GB$7="",0,IF(OR(условия!$V$116=0),0,GB101/условия!$V$116*условия!$V$118))</f>
        <v>0</v>
      </c>
      <c r="GC143" s="75">
        <f>IF(GC$7="",0,IF(OR(условия!$V$116=0),0,GC101/условия!$V$116*условия!$V$118))</f>
        <v>0</v>
      </c>
      <c r="GD143" s="75">
        <f>IF(GD$7="",0,IF(OR(условия!$V$116=0),0,GD101/условия!$V$116*условия!$V$118))</f>
        <v>0</v>
      </c>
      <c r="GE143" s="75">
        <f>IF(GE$7="",0,IF(OR(условия!$V$116=0),0,GE101/условия!$V$116*условия!$V$118))</f>
        <v>0</v>
      </c>
      <c r="GF143" s="75">
        <f>IF(GF$7="",0,IF(OR(условия!$V$116=0),0,GF101/условия!$V$116*условия!$V$118))</f>
        <v>0</v>
      </c>
      <c r="GG143" s="75">
        <f>IF(GG$7="",0,IF(OR(условия!$V$116=0),0,GG101/условия!$V$116*условия!$V$118))</f>
        <v>0</v>
      </c>
      <c r="GH143" s="75">
        <f>IF(GH$7="",0,IF(OR(условия!$V$116=0),0,GH101/условия!$V$116*условия!$V$118))</f>
        <v>0</v>
      </c>
      <c r="GI143" s="75">
        <f>IF(GI$7="",0,IF(OR(условия!$V$116=0),0,GI101/условия!$V$116*условия!$V$118))</f>
        <v>0</v>
      </c>
      <c r="GJ143" s="75">
        <f>IF(GJ$7="",0,IF(OR(условия!$V$116=0),0,GJ101/условия!$V$116*условия!$V$118))</f>
        <v>0</v>
      </c>
      <c r="GK143" s="75">
        <f>IF(GK$7="",0,IF(OR(условия!$V$116=0),0,GK101/условия!$V$116*условия!$V$118))</f>
        <v>0</v>
      </c>
      <c r="GL143" s="75">
        <f>IF(GL$7="",0,IF(OR(условия!$V$116=0),0,GL101/условия!$V$116*условия!$V$118))</f>
        <v>0</v>
      </c>
      <c r="GM143" s="75">
        <f>IF(GM$7="",0,IF(OR(условия!$V$116=0),0,GM101/условия!$V$116*условия!$V$118))</f>
        <v>0</v>
      </c>
      <c r="GN143" s="75">
        <f>IF(GN$7="",0,IF(OR(условия!$V$116=0),0,GN101/условия!$V$116*условия!$V$118))</f>
        <v>0</v>
      </c>
      <c r="GO143" s="75">
        <f>IF(GO$7="",0,IF(OR(условия!$V$116=0),0,GO101/условия!$V$116*условия!$V$118))</f>
        <v>0</v>
      </c>
      <c r="GP143" s="75">
        <f>IF(GP$7="",0,IF(OR(условия!$V$116=0),0,GP101/условия!$V$116*условия!$V$118))</f>
        <v>0</v>
      </c>
      <c r="GQ143" s="75">
        <f>IF(GQ$7="",0,IF(OR(условия!$V$116=0),0,GQ101/условия!$V$116*условия!$V$118))</f>
        <v>0</v>
      </c>
      <c r="GR143" s="75">
        <f>IF(GR$7="",0,IF(OR(условия!$V$116=0),0,GR101/условия!$V$116*условия!$V$118))</f>
        <v>0</v>
      </c>
      <c r="GS143" s="75">
        <f>IF(GS$7="",0,IF(OR(условия!$V$116=0),0,GS101/условия!$V$116*условия!$V$118))</f>
        <v>0</v>
      </c>
      <c r="GT143" s="75">
        <f>IF(GT$7="",0,IF(OR(условия!$V$116=0),0,GT101/условия!$V$116*условия!$V$118))</f>
        <v>0</v>
      </c>
      <c r="GU143" s="75">
        <f>IF(GU$7="",0,IF(OR(условия!$V$116=0),0,GU101/условия!$V$116*условия!$V$118))</f>
        <v>0</v>
      </c>
      <c r="GV143" s="75">
        <f>IF(GV$7="",0,IF(OR(условия!$V$116=0),0,GV101/условия!$V$116*условия!$V$118))</f>
        <v>0</v>
      </c>
      <c r="GW143" s="75">
        <f>IF(GW$7="",0,IF(OR(условия!$V$116=0),0,GW101/условия!$V$116*условия!$V$118))</f>
        <v>0</v>
      </c>
      <c r="GX143" s="75">
        <f>IF(GX$7="",0,IF(OR(условия!$V$116=0),0,GX101/условия!$V$116*условия!$V$118))</f>
        <v>0</v>
      </c>
      <c r="GY143" s="75">
        <f>IF(GY$7="",0,IF(OR(условия!$V$116=0),0,GY101/условия!$V$116*условия!$V$118))</f>
        <v>0</v>
      </c>
      <c r="GZ143" s="75">
        <f>IF(GZ$7="",0,IF(OR(условия!$V$116=0),0,GZ101/условия!$V$116*условия!$V$118))</f>
        <v>0</v>
      </c>
      <c r="HA143" s="75">
        <f>IF(HA$7="",0,IF(OR(условия!$V$116=0),0,HA101/условия!$V$116*условия!$V$118))</f>
        <v>0</v>
      </c>
      <c r="HB143" s="75">
        <f>IF(HB$7="",0,IF(OR(условия!$V$116=0),0,HB101/условия!$V$116*условия!$V$118))</f>
        <v>0</v>
      </c>
      <c r="HC143" s="75">
        <f>IF(HC$7="",0,IF(OR(условия!$V$116=0),0,HC101/условия!$V$116*условия!$V$118))</f>
        <v>0</v>
      </c>
      <c r="HD143" s="75">
        <f>IF(HD$7="",0,IF(OR(условия!$V$116=0),0,HD101/условия!$V$116*условия!$V$118))</f>
        <v>0</v>
      </c>
      <c r="HE143" s="75">
        <f>IF(HE$7="",0,IF(OR(условия!$V$116=0),0,HE101/условия!$V$116*условия!$V$118))</f>
        <v>0</v>
      </c>
      <c r="HF143" s="75">
        <f>IF(HF$7="",0,IF(OR(условия!$V$116=0),0,HF101/условия!$V$116*условия!$V$118))</f>
        <v>0</v>
      </c>
      <c r="HG143" s="75">
        <f>IF(HG$7="",0,IF(OR(условия!$V$116=0),0,HG101/условия!$V$116*условия!$V$118))</f>
        <v>0</v>
      </c>
      <c r="HH143" s="75">
        <f>IF(HH$7="",0,IF(OR(условия!$V$116=0),0,HH101/условия!$V$116*условия!$V$118))</f>
        <v>0</v>
      </c>
      <c r="HI143" s="75">
        <f>IF(HI$7="",0,IF(OR(условия!$V$116=0),0,HI101/условия!$V$116*условия!$V$118))</f>
        <v>0</v>
      </c>
      <c r="HJ143" s="75">
        <f>IF(HJ$7="",0,IF(OR(условия!$V$116=0),0,HJ101/условия!$V$116*условия!$V$118))</f>
        <v>0</v>
      </c>
      <c r="HK143" s="75">
        <f>IF(HK$7="",0,IF(OR(условия!$V$116=0),0,HK101/условия!$V$116*условия!$V$118))</f>
        <v>0</v>
      </c>
      <c r="HL143" s="75">
        <f>IF(HL$7="",0,IF(OR(условия!$V$116=0),0,HL101/условия!$V$116*условия!$V$118))</f>
        <v>0</v>
      </c>
      <c r="HM143" s="75">
        <f>IF(HM$7="",0,IF(OR(условия!$V$116=0),0,HM101/условия!$V$116*условия!$V$118))</f>
        <v>0</v>
      </c>
      <c r="HN143" s="75">
        <f>IF(HN$7="",0,IF(OR(условия!$V$116=0),0,HN101/условия!$V$116*условия!$V$118))</f>
        <v>0</v>
      </c>
      <c r="HO143" s="75">
        <f>IF(HO$7="",0,IF(OR(условия!$V$116=0),0,HO101/условия!$V$116*условия!$V$118))</f>
        <v>0</v>
      </c>
      <c r="HP143" s="75">
        <f>IF(HP$7="",0,IF(OR(условия!$V$116=0),0,HP101/условия!$V$116*условия!$V$118))</f>
        <v>0</v>
      </c>
      <c r="HQ143" s="75">
        <f>IF(HQ$7="",0,IF(OR(условия!$V$116=0),0,HQ101/условия!$V$116*условия!$V$118))</f>
        <v>0</v>
      </c>
      <c r="HR143" s="75">
        <f>IF(HR$7="",0,IF(OR(условия!$V$116=0),0,HR101/условия!$V$116*условия!$V$118))</f>
        <v>0</v>
      </c>
      <c r="HS143" s="75">
        <f>IF(HS$7="",0,IF(OR(условия!$V$116=0),0,HS101/условия!$V$116*условия!$V$118))</f>
        <v>0</v>
      </c>
      <c r="HT143" s="75">
        <f>IF(HT$7="",0,IF(OR(условия!$V$116=0),0,HT101/условия!$V$116*условия!$V$118))</f>
        <v>0</v>
      </c>
      <c r="HU143" s="75">
        <f>IF(HU$7="",0,IF(OR(условия!$V$116=0),0,HU101/условия!$V$116*условия!$V$118))</f>
        <v>0</v>
      </c>
      <c r="HV143" s="75">
        <f>IF(HV$7="",0,IF(OR(условия!$V$116=0),0,HV101/условия!$V$116*условия!$V$118))</f>
        <v>0</v>
      </c>
      <c r="HW143" s="75">
        <f>IF(HW$7="",0,IF(OR(условия!$V$116=0),0,HW101/условия!$V$116*условия!$V$118))</f>
        <v>0</v>
      </c>
      <c r="HX143" s="75">
        <f>IF(HX$7="",0,IF(OR(условия!$V$116=0),0,HX101/условия!$V$116*условия!$V$118))</f>
        <v>0</v>
      </c>
      <c r="HY143" s="75">
        <f>IF(HY$7="",0,IF(OR(условия!$V$116=0),0,HY101/условия!$V$116*условия!$V$118))</f>
        <v>0</v>
      </c>
      <c r="HZ143" s="75">
        <f>IF(HZ$7="",0,IF(OR(условия!$V$116=0),0,HZ101/условия!$V$116*условия!$V$118))</f>
        <v>0</v>
      </c>
      <c r="IA143" s="75">
        <f>IF(IA$7="",0,IF(OR(условия!$V$116=0),0,IA101/условия!$V$116*условия!$V$118))</f>
        <v>0</v>
      </c>
      <c r="IB143" s="75">
        <f>IF(IB$7="",0,IF(OR(условия!$V$116=0),0,IB101/условия!$V$116*условия!$V$118))</f>
        <v>0</v>
      </c>
      <c r="IC143" s="75">
        <f>IF(IC$7="",0,IF(OR(условия!$V$116=0),0,IC101/условия!$V$116*условия!$V$118))</f>
        <v>0</v>
      </c>
      <c r="ID143" s="75">
        <f>IF(ID$7="",0,IF(OR(условия!$V$116=0),0,ID101/условия!$V$116*условия!$V$118))</f>
        <v>0</v>
      </c>
      <c r="IE143" s="75">
        <f>IF(IE$7="",0,IF(OR(условия!$V$116=0),0,IE101/условия!$V$116*условия!$V$118))</f>
        <v>0</v>
      </c>
      <c r="IF143" s="75">
        <f>IF(IF$7="",0,IF(OR(условия!$V$116=0),0,IF101/условия!$V$116*условия!$V$118))</f>
        <v>0</v>
      </c>
      <c r="IG143" s="75">
        <f>IF(IG$7="",0,IF(OR(условия!$V$116=0),0,IG101/условия!$V$116*условия!$V$118))</f>
        <v>0</v>
      </c>
      <c r="IH143" s="75">
        <f>IF(IH$7="",0,IF(OR(условия!$V$116=0),0,IH101/условия!$V$116*условия!$V$118))</f>
        <v>0</v>
      </c>
      <c r="II143" s="75">
        <f>IF(II$7="",0,IF(OR(условия!$V$116=0),0,II101/условия!$V$116*условия!$V$118))</f>
        <v>0</v>
      </c>
      <c r="IJ143" s="75">
        <f>IF(IJ$7="",0,IF(OR(условия!$V$116=0),0,IJ101/условия!$V$116*условия!$V$118))</f>
        <v>0</v>
      </c>
      <c r="IK143" s="75">
        <f>IF(IK$7="",0,IF(OR(условия!$V$116=0),0,IK101/условия!$V$116*условия!$V$118))</f>
        <v>0</v>
      </c>
      <c r="IL143" s="75">
        <f>IF(IL$7="",0,IF(OR(условия!$V$116=0),0,IL101/условия!$V$116*условия!$V$118))</f>
        <v>0</v>
      </c>
      <c r="IM143" s="75">
        <f>IF(IM$7="",0,IF(OR(условия!$V$116=0),0,IM101/условия!$V$116*условия!$V$118))</f>
        <v>0</v>
      </c>
      <c r="IN143" s="75">
        <f>IF(IN$7="",0,IF(OR(условия!$V$116=0),0,IN101/условия!$V$116*условия!$V$118))</f>
        <v>0</v>
      </c>
      <c r="IO143" s="75">
        <f>IF(IO$7="",0,IF(OR(условия!$V$116=0),0,IO101/условия!$V$116*условия!$V$118))</f>
        <v>0</v>
      </c>
      <c r="IP143" s="75">
        <f>IF(IP$7="",0,IF(OR(условия!$V$116=0),0,IP101/условия!$V$116*условия!$V$118))</f>
        <v>0</v>
      </c>
      <c r="IQ143" s="75">
        <f>IF(IQ$7="",0,IF(OR(условия!$V$116=0),0,IQ101/условия!$V$116*условия!$V$118))</f>
        <v>0</v>
      </c>
      <c r="IR143" s="75">
        <f>IF(IR$7="",0,IF(OR(условия!$V$116=0),0,IR101/условия!$V$116*условия!$V$118))</f>
        <v>0</v>
      </c>
      <c r="IS143" s="75">
        <f>IF(IS$7="",0,IF(OR(условия!$V$116=0),0,IS101/условия!$V$116*условия!$V$118))</f>
        <v>0</v>
      </c>
      <c r="IT143" s="75">
        <f>IF(IT$7="",0,IF(OR(условия!$V$116=0),0,IT101/условия!$V$116*условия!$V$118))</f>
        <v>0</v>
      </c>
      <c r="IU143" s="75">
        <f>IF(IU$7="",0,IF(OR(условия!$V$116=0),0,IU101/условия!$V$116*условия!$V$118))</f>
        <v>0</v>
      </c>
      <c r="IV143" s="75">
        <f>IF(IV$7="",0,IF(OR(условия!$V$116=0),0,IV101/условия!$V$116*условия!$V$118))</f>
        <v>0</v>
      </c>
      <c r="IW143" s="75">
        <f>IF(IW$7="",0,IF(OR(условия!$V$116=0),0,IW101/условия!$V$116*условия!$V$118))</f>
        <v>0</v>
      </c>
      <c r="IX143" s="75">
        <f>IF(IX$7="",0,IF(OR(условия!$V$116=0),0,IX101/условия!$V$116*условия!$V$118))</f>
        <v>0</v>
      </c>
      <c r="IY143" s="75">
        <f>IF(IY$7="",0,IF(OR(условия!$V$116=0),0,IY101/условия!$V$116*условия!$V$118))</f>
        <v>0</v>
      </c>
      <c r="IZ143" s="75">
        <f>IF(IZ$7="",0,IF(OR(условия!$V$116=0),0,IZ101/условия!$V$116*условия!$V$118))</f>
        <v>0</v>
      </c>
      <c r="JA143" s="75">
        <f>IF(JA$7="",0,IF(OR(условия!$V$116=0),0,JA101/условия!$V$116*условия!$V$118))</f>
        <v>0</v>
      </c>
      <c r="JB143" s="75">
        <f>IF(JB$7="",0,IF(OR(условия!$V$116=0),0,JB101/условия!$V$116*условия!$V$118))</f>
        <v>0</v>
      </c>
      <c r="JC143" s="75">
        <f>IF(JC$7="",0,IF(OR(условия!$V$116=0),0,JC101/условия!$V$116*условия!$V$118))</f>
        <v>0</v>
      </c>
      <c r="JD143" s="75">
        <f>IF(JD$7="",0,IF(OR(условия!$V$116=0),0,JD101/условия!$V$116*условия!$V$118))</f>
        <v>0</v>
      </c>
      <c r="JE143" s="75">
        <f>IF(JE$7="",0,IF(OR(условия!$V$116=0),0,JE101/условия!$V$116*условия!$V$118))</f>
        <v>0</v>
      </c>
      <c r="JF143" s="75">
        <f>IF(JF$7="",0,IF(OR(условия!$V$116=0),0,JF101/условия!$V$116*условия!$V$118))</f>
        <v>0</v>
      </c>
      <c r="JG143" s="75">
        <f>IF(JG$7="",0,IF(OR(условия!$V$116=0),0,JG101/условия!$V$116*условия!$V$118))</f>
        <v>0</v>
      </c>
      <c r="JH143" s="75">
        <f>IF(JH$7="",0,IF(OR(условия!$V$116=0),0,JH101/условия!$V$116*условия!$V$118))</f>
        <v>0</v>
      </c>
      <c r="JI143" s="75">
        <f>IF(JI$7="",0,IF(OR(условия!$V$116=0),0,JI101/условия!$V$116*условия!$V$118))</f>
        <v>0</v>
      </c>
      <c r="JJ143" s="75">
        <f>IF(JJ$7="",0,IF(OR(условия!$V$116=0),0,JJ101/условия!$V$116*условия!$V$118))</f>
        <v>0</v>
      </c>
      <c r="JK143" s="75">
        <f>IF(JK$7="",0,IF(OR(условия!$V$116=0),0,JK101/условия!$V$116*условия!$V$118))</f>
        <v>0</v>
      </c>
      <c r="JL143" s="75">
        <f>IF(JL$7="",0,IF(OR(условия!$V$116=0),0,JL101/условия!$V$116*условия!$V$118))</f>
        <v>0</v>
      </c>
      <c r="JM143" s="75">
        <f>IF(JM$7="",0,IF(OR(условия!$V$116=0),0,JM101/условия!$V$116*условия!$V$118))</f>
        <v>0</v>
      </c>
      <c r="JN143" s="75">
        <f>IF(JN$7="",0,IF(OR(условия!$V$116=0),0,JN101/условия!$V$116*условия!$V$118))</f>
        <v>0</v>
      </c>
      <c r="JO143" s="75">
        <f>IF(JO$7="",0,IF(OR(условия!$V$116=0),0,JO101/условия!$V$116*условия!$V$118))</f>
        <v>0</v>
      </c>
      <c r="JP143" s="75">
        <f>IF(JP$7="",0,IF(OR(условия!$V$116=0),0,JP101/условия!$V$116*условия!$V$118))</f>
        <v>0</v>
      </c>
      <c r="JQ143" s="75">
        <f>IF(JQ$7="",0,IF(OR(условия!$V$116=0),0,JQ101/условия!$V$116*условия!$V$118))</f>
        <v>0</v>
      </c>
      <c r="JR143" s="75">
        <f>IF(JR$7="",0,IF(OR(условия!$V$116=0),0,JR101/условия!$V$116*условия!$V$118))</f>
        <v>0</v>
      </c>
      <c r="JS143" s="75">
        <f>IF(JS$7="",0,IF(OR(условия!$V$116=0),0,JS101/условия!$V$116*условия!$V$118))</f>
        <v>0</v>
      </c>
      <c r="JT143" s="75">
        <f>IF(JT$7="",0,IF(OR(условия!$V$116=0),0,JT101/условия!$V$116*условия!$V$118))</f>
        <v>0</v>
      </c>
      <c r="JU143" s="75">
        <f>IF(JU$7="",0,IF(OR(условия!$V$116=0),0,JU101/условия!$V$116*условия!$V$118))</f>
        <v>0</v>
      </c>
      <c r="JV143" s="75">
        <f>IF(JV$7="",0,IF(OR(условия!$V$116=0),0,JV101/условия!$V$116*условия!$V$118))</f>
        <v>0</v>
      </c>
      <c r="JW143" s="75">
        <f>IF(JW$7="",0,IF(OR(условия!$V$116=0),0,JW101/условия!$V$116*условия!$V$118))</f>
        <v>0</v>
      </c>
      <c r="JX143" s="75">
        <f>IF(JX$7="",0,IF(OR(условия!$V$116=0),0,JX101/условия!$V$116*условия!$V$118))</f>
        <v>0</v>
      </c>
      <c r="JY143" s="75">
        <f>IF(JY$7="",0,IF(OR(условия!$V$116=0),0,JY101/условия!$V$116*условия!$V$118))</f>
        <v>0</v>
      </c>
      <c r="JZ143" s="75">
        <f>IF(JZ$7="",0,IF(OR(условия!$V$116=0),0,JZ101/условия!$V$116*условия!$V$118))</f>
        <v>0</v>
      </c>
      <c r="KA143" s="75">
        <f>IF(KA$7="",0,IF(OR(условия!$V$116=0),0,KA101/условия!$V$116*условия!$V$118))</f>
        <v>0</v>
      </c>
      <c r="KB143" s="75">
        <f>IF(KB$7="",0,IF(OR(условия!$V$116=0),0,KB101/условия!$V$116*условия!$V$118))</f>
        <v>0</v>
      </c>
      <c r="KC143" s="75">
        <f>IF(KC$7="",0,IF(OR(условия!$V$116=0),0,KC101/условия!$V$116*условия!$V$118))</f>
        <v>0</v>
      </c>
      <c r="KD143" s="75">
        <f>IF(KD$7="",0,IF(OR(условия!$V$116=0),0,KD101/условия!$V$116*условия!$V$118))</f>
        <v>0</v>
      </c>
      <c r="KE143" s="75">
        <f>IF(KE$7="",0,IF(OR(условия!$V$116=0),0,KE101/условия!$V$116*условия!$V$118))</f>
        <v>0</v>
      </c>
      <c r="KF143" s="75">
        <f>IF(KF$7="",0,IF(OR(условия!$V$116=0),0,KF101/условия!$V$116*условия!$V$118))</f>
        <v>0</v>
      </c>
      <c r="KG143" s="75">
        <f>IF(KG$7="",0,IF(OR(условия!$V$116=0),0,KG101/условия!$V$116*условия!$V$118))</f>
        <v>0</v>
      </c>
      <c r="KH143" s="75">
        <f>IF(KH$7="",0,IF(OR(условия!$V$116=0),0,KH101/условия!$V$116*условия!$V$118))</f>
        <v>0</v>
      </c>
      <c r="KI143" s="75">
        <f>IF(KI$7="",0,IF(OR(условия!$V$116=0),0,KI101/условия!$V$116*условия!$V$118))</f>
        <v>0</v>
      </c>
      <c r="KJ143" s="75">
        <f>IF(KJ$7="",0,IF(OR(условия!$V$116=0),0,KJ101/условия!$V$116*условия!$V$118))</f>
        <v>0</v>
      </c>
      <c r="KK143" s="75">
        <f>IF(KK$7="",0,IF(OR(условия!$V$116=0),0,KK101/условия!$V$116*условия!$V$118))</f>
        <v>0</v>
      </c>
      <c r="KL143" s="75">
        <f>IF(KL$7="",0,IF(OR(условия!$V$116=0),0,KL101/условия!$V$116*условия!$V$118))</f>
        <v>0</v>
      </c>
      <c r="KM143" s="75">
        <f>IF(KM$7="",0,IF(OR(условия!$V$116=0),0,KM101/условия!$V$116*условия!$V$118))</f>
        <v>0</v>
      </c>
      <c r="KN143" s="75">
        <f>IF(KN$7="",0,IF(OR(условия!$V$116=0),0,KN101/условия!$V$116*условия!$V$118))</f>
        <v>0</v>
      </c>
      <c r="KO143" s="75">
        <f>IF(KO$7="",0,IF(OR(условия!$V$116=0),0,KO101/условия!$V$116*условия!$V$118))</f>
        <v>0</v>
      </c>
      <c r="KP143" s="75">
        <f>IF(KP$7="",0,IF(OR(условия!$V$116=0),0,KP101/условия!$V$116*условия!$V$118))</f>
        <v>0</v>
      </c>
      <c r="KQ143" s="75">
        <f>IF(KQ$7="",0,IF(OR(условия!$V$116=0),0,KQ101/условия!$V$116*условия!$V$118))</f>
        <v>0</v>
      </c>
      <c r="KR143" s="75">
        <f>IF(KR$7="",0,IF(OR(условия!$V$116=0),0,KR101/условия!$V$116*условия!$V$118))</f>
        <v>0</v>
      </c>
      <c r="KS143" s="75">
        <f>IF(KS$7="",0,IF(OR(условия!$V$116=0),0,KS101/условия!$V$116*условия!$V$118))</f>
        <v>0</v>
      </c>
      <c r="KT143" s="75">
        <f>IF(KT$7="",0,IF(OR(условия!$V$116=0),0,KT101/условия!$V$116*условия!$V$118))</f>
        <v>0</v>
      </c>
      <c r="KU143" s="75">
        <f>IF(KU$7="",0,IF(OR(условия!$V$116=0),0,KU101/условия!$V$116*условия!$V$118))</f>
        <v>0</v>
      </c>
      <c r="KV143" s="75">
        <f>IF(KV$7="",0,IF(OR(условия!$V$116=0),0,KV101/условия!$V$116*условия!$V$118))</f>
        <v>0</v>
      </c>
      <c r="KW143" s="70"/>
      <c r="KX143" s="70"/>
    </row>
    <row r="144" spans="1:310" ht="4.05" customHeight="1" x14ac:dyDescent="0.25">
      <c r="A144" s="1"/>
      <c r="B144" s="79"/>
      <c r="C144" s="79"/>
      <c r="D144" s="79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4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</row>
    <row r="145" spans="1:310" ht="4.05" customHeight="1" x14ac:dyDescent="0.25">
      <c r="A145" s="1"/>
      <c r="B145" s="79"/>
      <c r="C145" s="79"/>
      <c r="D145" s="79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6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4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kpi!$E$50</f>
        <v>капитальные затраты на маркетинг и рекламу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1"/>
      <c r="L147" s="70"/>
      <c r="M147" s="73"/>
      <c r="N147" s="78"/>
      <c r="O147" s="73"/>
      <c r="P147" s="70"/>
      <c r="Q147" s="70"/>
      <c r="R147" s="78">
        <f>SUMIFS($T147:$KW147,$T$1:$KW$1,"&gt;="&amp;1,$T$1:$KW$1,"&lt;="&amp;MAX($1:$1))</f>
        <v>1750000</v>
      </c>
      <c r="S147" s="70"/>
      <c r="T147" s="70"/>
      <c r="U147" s="75">
        <f>IF(U$7="",0,(условия!$V$40-условия!$U$40)*100*условия!$V$130)</f>
        <v>1750000</v>
      </c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1"/>
      <c r="L148" s="1"/>
      <c r="M148" s="5"/>
      <c r="N148" s="1"/>
      <c r="O148" s="19"/>
      <c r="P148" s="1"/>
      <c r="Q148" s="1"/>
      <c r="R148" s="4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ht="4.05" customHeight="1" x14ac:dyDescent="0.25">
      <c r="A149" s="1"/>
      <c r="B149" s="79"/>
      <c r="C149" s="79"/>
      <c r="D149" s="79"/>
      <c r="E149" s="64"/>
      <c r="F149" s="1"/>
      <c r="G149" s="1"/>
      <c r="H149" s="11"/>
      <c r="I149" s="1"/>
      <c r="J149" s="1"/>
      <c r="K149" s="64"/>
      <c r="L149" s="1"/>
      <c r="M149" s="5"/>
      <c r="N149" s="64"/>
      <c r="O149" s="19"/>
      <c r="P149" s="1"/>
      <c r="Q149" s="1"/>
      <c r="R149" s="6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</row>
    <row r="150" spans="1:310" ht="4.9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1"/>
      <c r="L150" s="1"/>
      <c r="M150" s="5"/>
      <c r="N150" s="1"/>
      <c r="O150" s="19"/>
      <c r="P150" s="1"/>
      <c r="Q150" s="1"/>
      <c r="R150" s="4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kpi!$E$52</f>
        <v>капитальные затраты на повышение уровня сервиса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1"/>
      <c r="L151" s="70"/>
      <c r="M151" s="73"/>
      <c r="N151" s="78"/>
      <c r="O151" s="73"/>
      <c r="P151" s="70"/>
      <c r="Q151" s="70"/>
      <c r="R151" s="78">
        <f>SUMIFS($T151:$KW151,$T$1:$KW$1,"&gt;="&amp;1,$T$1:$KW$1,"&lt;="&amp;MAX($1:$1))</f>
        <v>10000000</v>
      </c>
      <c r="S151" s="70"/>
      <c r="T151" s="70"/>
      <c r="U151" s="75">
        <f>IF(U$7="",0,(условия!$V$116-условия!$U$116)*1000*условия!$V$126)</f>
        <v>10000000</v>
      </c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1"/>
      <c r="L152" s="1"/>
      <c r="M152" s="5"/>
      <c r="N152" s="1"/>
      <c r="O152" s="19"/>
      <c r="P152" s="1"/>
      <c r="Q152" s="1"/>
      <c r="R152" s="4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ht="4.05" customHeight="1" x14ac:dyDescent="0.25">
      <c r="A153" s="1"/>
      <c r="B153" s="79"/>
      <c r="C153" s="79"/>
      <c r="D153" s="79"/>
      <c r="E153" s="64"/>
      <c r="F153" s="1"/>
      <c r="G153" s="1"/>
      <c r="H153" s="11"/>
      <c r="I153" s="1"/>
      <c r="J153" s="1"/>
      <c r="K153" s="64"/>
      <c r="L153" s="1"/>
      <c r="M153" s="5"/>
      <c r="N153" s="64"/>
      <c r="O153" s="19"/>
      <c r="P153" s="1"/>
      <c r="Q153" s="1"/>
      <c r="R153" s="6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</row>
    <row r="154" spans="1:310" ht="4.9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s="76" customFormat="1" x14ac:dyDescent="0.25">
      <c r="A155" s="70"/>
      <c r="B155" s="82" t="s">
        <v>29</v>
      </c>
      <c r="C155" s="82" t="s">
        <v>27</v>
      </c>
      <c r="D155" s="82" t="s">
        <v>28</v>
      </c>
      <c r="E155" s="71" t="str">
        <f>kpi!$E$54</f>
        <v>прочие расходы</v>
      </c>
      <c r="F155" s="70"/>
      <c r="G155" s="70"/>
      <c r="H155" s="72" t="str">
        <f>IF(OR($E155="",$E155=0),"",INDEX(kpi!$I:$I,SUMIFS(kpi!$A:$A,kpi!$E:$E,$E155)))</f>
        <v>руб.</v>
      </c>
      <c r="I155" s="70"/>
      <c r="J155" s="70"/>
      <c r="K155" s="77"/>
      <c r="L155" s="70"/>
      <c r="M155" s="73"/>
      <c r="N155" s="74"/>
      <c r="O155" s="73"/>
      <c r="P155" s="70"/>
      <c r="Q155" s="70"/>
      <c r="R155" s="78">
        <f>SUM(R156:R166)</f>
        <v>2500000</v>
      </c>
      <c r="S155" s="70"/>
      <c r="T155" s="73"/>
      <c r="U155" s="75">
        <f>SUM(U156:U166)</f>
        <v>100000</v>
      </c>
      <c r="V155" s="75">
        <f t="shared" ref="V155:CG155" si="133">SUM(V156:V166)</f>
        <v>100000</v>
      </c>
      <c r="W155" s="75">
        <f t="shared" si="133"/>
        <v>100000</v>
      </c>
      <c r="X155" s="75">
        <f t="shared" si="133"/>
        <v>100000</v>
      </c>
      <c r="Y155" s="75">
        <f t="shared" si="133"/>
        <v>100000</v>
      </c>
      <c r="Z155" s="75">
        <f t="shared" si="133"/>
        <v>100000</v>
      </c>
      <c r="AA155" s="75">
        <f t="shared" si="133"/>
        <v>100000</v>
      </c>
      <c r="AB155" s="75">
        <f t="shared" si="133"/>
        <v>100000</v>
      </c>
      <c r="AC155" s="75">
        <f t="shared" si="133"/>
        <v>100000</v>
      </c>
      <c r="AD155" s="75">
        <f t="shared" si="133"/>
        <v>100000</v>
      </c>
      <c r="AE155" s="75">
        <f t="shared" si="133"/>
        <v>100000</v>
      </c>
      <c r="AF155" s="75">
        <f t="shared" si="133"/>
        <v>100000</v>
      </c>
      <c r="AG155" s="75">
        <f t="shared" si="133"/>
        <v>100000</v>
      </c>
      <c r="AH155" s="75">
        <f t="shared" si="133"/>
        <v>100000</v>
      </c>
      <c r="AI155" s="75">
        <f t="shared" si="133"/>
        <v>100000</v>
      </c>
      <c r="AJ155" s="75">
        <f t="shared" si="133"/>
        <v>100000</v>
      </c>
      <c r="AK155" s="75">
        <f t="shared" si="133"/>
        <v>100000</v>
      </c>
      <c r="AL155" s="75">
        <f t="shared" si="133"/>
        <v>100000</v>
      </c>
      <c r="AM155" s="75">
        <f t="shared" si="133"/>
        <v>100000</v>
      </c>
      <c r="AN155" s="75">
        <f t="shared" si="133"/>
        <v>100000</v>
      </c>
      <c r="AO155" s="75">
        <f t="shared" si="133"/>
        <v>100000</v>
      </c>
      <c r="AP155" s="75">
        <f t="shared" si="133"/>
        <v>100000</v>
      </c>
      <c r="AQ155" s="75">
        <f t="shared" si="133"/>
        <v>100000</v>
      </c>
      <c r="AR155" s="75">
        <f t="shared" si="133"/>
        <v>100000</v>
      </c>
      <c r="AS155" s="75">
        <f t="shared" si="133"/>
        <v>100000</v>
      </c>
      <c r="AT155" s="75">
        <f t="shared" si="133"/>
        <v>100000</v>
      </c>
      <c r="AU155" s="75">
        <f t="shared" si="133"/>
        <v>100000</v>
      </c>
      <c r="AV155" s="75">
        <f t="shared" si="133"/>
        <v>100000</v>
      </c>
      <c r="AW155" s="75">
        <f t="shared" si="133"/>
        <v>100000</v>
      </c>
      <c r="AX155" s="75">
        <f t="shared" si="133"/>
        <v>100000</v>
      </c>
      <c r="AY155" s="75">
        <f t="shared" si="133"/>
        <v>100000</v>
      </c>
      <c r="AZ155" s="75">
        <f t="shared" si="133"/>
        <v>100000</v>
      </c>
      <c r="BA155" s="75">
        <f t="shared" si="133"/>
        <v>100000</v>
      </c>
      <c r="BB155" s="75">
        <f t="shared" si="133"/>
        <v>100000</v>
      </c>
      <c r="BC155" s="75">
        <f t="shared" si="133"/>
        <v>100000</v>
      </c>
      <c r="BD155" s="75">
        <f t="shared" si="133"/>
        <v>100000</v>
      </c>
      <c r="BE155" s="75">
        <f t="shared" si="133"/>
        <v>100000</v>
      </c>
      <c r="BF155" s="75">
        <f t="shared" si="133"/>
        <v>100000</v>
      </c>
      <c r="BG155" s="75">
        <f t="shared" si="133"/>
        <v>100000</v>
      </c>
      <c r="BH155" s="75">
        <f t="shared" si="133"/>
        <v>100000</v>
      </c>
      <c r="BI155" s="75">
        <f t="shared" si="133"/>
        <v>100000</v>
      </c>
      <c r="BJ155" s="75">
        <f t="shared" si="133"/>
        <v>100000</v>
      </c>
      <c r="BK155" s="75">
        <f t="shared" si="133"/>
        <v>100000</v>
      </c>
      <c r="BL155" s="75">
        <f t="shared" si="133"/>
        <v>100000</v>
      </c>
      <c r="BM155" s="75">
        <f t="shared" si="133"/>
        <v>100000</v>
      </c>
      <c r="BN155" s="75">
        <f t="shared" si="133"/>
        <v>100000</v>
      </c>
      <c r="BO155" s="75">
        <f t="shared" si="133"/>
        <v>100000</v>
      </c>
      <c r="BP155" s="75">
        <f t="shared" si="133"/>
        <v>100000</v>
      </c>
      <c r="BQ155" s="75">
        <f t="shared" si="133"/>
        <v>100000</v>
      </c>
      <c r="BR155" s="75">
        <f t="shared" si="133"/>
        <v>100000</v>
      </c>
      <c r="BS155" s="75">
        <f t="shared" si="133"/>
        <v>100000</v>
      </c>
      <c r="BT155" s="75">
        <f t="shared" si="133"/>
        <v>100000</v>
      </c>
      <c r="BU155" s="75">
        <f t="shared" si="133"/>
        <v>100000</v>
      </c>
      <c r="BV155" s="75">
        <f t="shared" si="133"/>
        <v>100000</v>
      </c>
      <c r="BW155" s="75">
        <f t="shared" si="133"/>
        <v>100000</v>
      </c>
      <c r="BX155" s="75">
        <f t="shared" si="133"/>
        <v>100000</v>
      </c>
      <c r="BY155" s="75">
        <f t="shared" si="133"/>
        <v>100000</v>
      </c>
      <c r="BZ155" s="75">
        <f t="shared" si="133"/>
        <v>100000</v>
      </c>
      <c r="CA155" s="75">
        <f t="shared" si="133"/>
        <v>100000</v>
      </c>
      <c r="CB155" s="75">
        <f t="shared" si="133"/>
        <v>100000</v>
      </c>
      <c r="CC155" s="75">
        <f t="shared" si="133"/>
        <v>100000</v>
      </c>
      <c r="CD155" s="75">
        <f t="shared" si="133"/>
        <v>100000</v>
      </c>
      <c r="CE155" s="75">
        <f t="shared" si="133"/>
        <v>100000</v>
      </c>
      <c r="CF155" s="75">
        <f t="shared" si="133"/>
        <v>100000</v>
      </c>
      <c r="CG155" s="75">
        <f t="shared" si="133"/>
        <v>100000</v>
      </c>
      <c r="CH155" s="75">
        <f t="shared" ref="CH155:ES155" si="134">SUM(CH156:CH166)</f>
        <v>100000</v>
      </c>
      <c r="CI155" s="75">
        <f t="shared" si="134"/>
        <v>100000</v>
      </c>
      <c r="CJ155" s="75">
        <f t="shared" si="134"/>
        <v>100000</v>
      </c>
      <c r="CK155" s="75">
        <f t="shared" si="134"/>
        <v>100000</v>
      </c>
      <c r="CL155" s="75">
        <f t="shared" si="134"/>
        <v>100000</v>
      </c>
      <c r="CM155" s="75">
        <f t="shared" si="134"/>
        <v>100000</v>
      </c>
      <c r="CN155" s="75">
        <f t="shared" si="134"/>
        <v>100000</v>
      </c>
      <c r="CO155" s="75">
        <f t="shared" si="134"/>
        <v>100000</v>
      </c>
      <c r="CP155" s="75">
        <f t="shared" si="134"/>
        <v>100000</v>
      </c>
      <c r="CQ155" s="75">
        <f t="shared" si="134"/>
        <v>100000</v>
      </c>
      <c r="CR155" s="75">
        <f t="shared" si="134"/>
        <v>100000</v>
      </c>
      <c r="CS155" s="75">
        <f t="shared" si="134"/>
        <v>100000</v>
      </c>
      <c r="CT155" s="75">
        <f t="shared" si="134"/>
        <v>100000</v>
      </c>
      <c r="CU155" s="75">
        <f t="shared" si="134"/>
        <v>100000</v>
      </c>
      <c r="CV155" s="75">
        <f t="shared" si="134"/>
        <v>100000</v>
      </c>
      <c r="CW155" s="75">
        <f t="shared" si="134"/>
        <v>100000</v>
      </c>
      <c r="CX155" s="75">
        <f t="shared" si="134"/>
        <v>100000</v>
      </c>
      <c r="CY155" s="75">
        <f t="shared" si="134"/>
        <v>100000</v>
      </c>
      <c r="CZ155" s="75">
        <f t="shared" si="134"/>
        <v>100000</v>
      </c>
      <c r="DA155" s="75">
        <f t="shared" si="134"/>
        <v>100000</v>
      </c>
      <c r="DB155" s="75">
        <f t="shared" si="134"/>
        <v>100000</v>
      </c>
      <c r="DC155" s="75">
        <f t="shared" si="134"/>
        <v>100000</v>
      </c>
      <c r="DD155" s="75">
        <f t="shared" si="134"/>
        <v>100000</v>
      </c>
      <c r="DE155" s="75">
        <f t="shared" si="134"/>
        <v>100000</v>
      </c>
      <c r="DF155" s="75">
        <f t="shared" si="134"/>
        <v>100000</v>
      </c>
      <c r="DG155" s="75">
        <f t="shared" si="134"/>
        <v>100000</v>
      </c>
      <c r="DH155" s="75">
        <f t="shared" si="134"/>
        <v>100000</v>
      </c>
      <c r="DI155" s="75">
        <f t="shared" si="134"/>
        <v>100000</v>
      </c>
      <c r="DJ155" s="75">
        <f t="shared" si="134"/>
        <v>100000</v>
      </c>
      <c r="DK155" s="75">
        <f t="shared" si="134"/>
        <v>100000</v>
      </c>
      <c r="DL155" s="75">
        <f t="shared" si="134"/>
        <v>100000</v>
      </c>
      <c r="DM155" s="75">
        <f t="shared" si="134"/>
        <v>100000</v>
      </c>
      <c r="DN155" s="75">
        <f t="shared" si="134"/>
        <v>100000</v>
      </c>
      <c r="DO155" s="75">
        <f t="shared" si="134"/>
        <v>100000</v>
      </c>
      <c r="DP155" s="75">
        <f t="shared" si="134"/>
        <v>100000</v>
      </c>
      <c r="DQ155" s="75">
        <f t="shared" si="134"/>
        <v>100000</v>
      </c>
      <c r="DR155" s="75">
        <f t="shared" si="134"/>
        <v>100000</v>
      </c>
      <c r="DS155" s="75">
        <f t="shared" si="134"/>
        <v>100000</v>
      </c>
      <c r="DT155" s="75">
        <f t="shared" si="134"/>
        <v>100000</v>
      </c>
      <c r="DU155" s="75">
        <f t="shared" si="134"/>
        <v>100000</v>
      </c>
      <c r="DV155" s="75">
        <f t="shared" si="134"/>
        <v>100000</v>
      </c>
      <c r="DW155" s="75">
        <f t="shared" si="134"/>
        <v>100000</v>
      </c>
      <c r="DX155" s="75">
        <f t="shared" si="134"/>
        <v>100000</v>
      </c>
      <c r="DY155" s="75">
        <f t="shared" si="134"/>
        <v>100000</v>
      </c>
      <c r="DZ155" s="75">
        <f t="shared" si="134"/>
        <v>100000</v>
      </c>
      <c r="EA155" s="75">
        <f t="shared" si="134"/>
        <v>100000</v>
      </c>
      <c r="EB155" s="75">
        <f t="shared" si="134"/>
        <v>100000</v>
      </c>
      <c r="EC155" s="75">
        <f t="shared" si="134"/>
        <v>100000</v>
      </c>
      <c r="ED155" s="75">
        <f t="shared" si="134"/>
        <v>100000</v>
      </c>
      <c r="EE155" s="75">
        <f t="shared" si="134"/>
        <v>100000</v>
      </c>
      <c r="EF155" s="75">
        <f t="shared" si="134"/>
        <v>100000</v>
      </c>
      <c r="EG155" s="75">
        <f t="shared" si="134"/>
        <v>100000</v>
      </c>
      <c r="EH155" s="75">
        <f t="shared" si="134"/>
        <v>100000</v>
      </c>
      <c r="EI155" s="75">
        <f t="shared" si="134"/>
        <v>100000</v>
      </c>
      <c r="EJ155" s="75">
        <f t="shared" si="134"/>
        <v>100000</v>
      </c>
      <c r="EK155" s="75">
        <f t="shared" si="134"/>
        <v>100000</v>
      </c>
      <c r="EL155" s="75">
        <f t="shared" si="134"/>
        <v>100000</v>
      </c>
      <c r="EM155" s="75">
        <f t="shared" si="134"/>
        <v>100000</v>
      </c>
      <c r="EN155" s="75">
        <f t="shared" si="134"/>
        <v>100000</v>
      </c>
      <c r="EO155" s="75">
        <f t="shared" si="134"/>
        <v>100000</v>
      </c>
      <c r="EP155" s="75">
        <f t="shared" si="134"/>
        <v>100000</v>
      </c>
      <c r="EQ155" s="75">
        <f t="shared" si="134"/>
        <v>100000</v>
      </c>
      <c r="ER155" s="75">
        <f t="shared" si="134"/>
        <v>100000</v>
      </c>
      <c r="ES155" s="75">
        <f t="shared" si="134"/>
        <v>100000</v>
      </c>
      <c r="ET155" s="75">
        <f t="shared" ref="ET155:HE155" si="135">SUM(ET156:ET166)</f>
        <v>100000</v>
      </c>
      <c r="EU155" s="75">
        <f t="shared" si="135"/>
        <v>100000</v>
      </c>
      <c r="EV155" s="75">
        <f t="shared" si="135"/>
        <v>100000</v>
      </c>
      <c r="EW155" s="75">
        <f t="shared" si="135"/>
        <v>100000</v>
      </c>
      <c r="EX155" s="75">
        <f t="shared" si="135"/>
        <v>100000</v>
      </c>
      <c r="EY155" s="75">
        <f t="shared" si="135"/>
        <v>100000</v>
      </c>
      <c r="EZ155" s="75">
        <f t="shared" si="135"/>
        <v>100000</v>
      </c>
      <c r="FA155" s="75">
        <f t="shared" si="135"/>
        <v>100000</v>
      </c>
      <c r="FB155" s="75">
        <f t="shared" si="135"/>
        <v>100000</v>
      </c>
      <c r="FC155" s="75">
        <f t="shared" si="135"/>
        <v>100000</v>
      </c>
      <c r="FD155" s="75">
        <f t="shared" si="135"/>
        <v>100000</v>
      </c>
      <c r="FE155" s="75">
        <f t="shared" si="135"/>
        <v>100000</v>
      </c>
      <c r="FF155" s="75">
        <f t="shared" si="135"/>
        <v>100000</v>
      </c>
      <c r="FG155" s="75">
        <f t="shared" si="135"/>
        <v>100000</v>
      </c>
      <c r="FH155" s="75">
        <f t="shared" si="135"/>
        <v>100000</v>
      </c>
      <c r="FI155" s="75">
        <f t="shared" si="135"/>
        <v>100000</v>
      </c>
      <c r="FJ155" s="75">
        <f t="shared" si="135"/>
        <v>100000</v>
      </c>
      <c r="FK155" s="75">
        <f t="shared" si="135"/>
        <v>100000</v>
      </c>
      <c r="FL155" s="75">
        <f t="shared" si="135"/>
        <v>100000</v>
      </c>
      <c r="FM155" s="75">
        <f t="shared" si="135"/>
        <v>100000</v>
      </c>
      <c r="FN155" s="75">
        <f t="shared" si="135"/>
        <v>100000</v>
      </c>
      <c r="FO155" s="75">
        <f t="shared" si="135"/>
        <v>100000</v>
      </c>
      <c r="FP155" s="75">
        <f t="shared" si="135"/>
        <v>100000</v>
      </c>
      <c r="FQ155" s="75">
        <f t="shared" si="135"/>
        <v>100000</v>
      </c>
      <c r="FR155" s="75">
        <f t="shared" si="135"/>
        <v>100000</v>
      </c>
      <c r="FS155" s="75">
        <f t="shared" si="135"/>
        <v>100000</v>
      </c>
      <c r="FT155" s="75">
        <f t="shared" si="135"/>
        <v>100000</v>
      </c>
      <c r="FU155" s="75">
        <f t="shared" si="135"/>
        <v>100000</v>
      </c>
      <c r="FV155" s="75">
        <f t="shared" si="135"/>
        <v>100000</v>
      </c>
      <c r="FW155" s="75">
        <f t="shared" si="135"/>
        <v>100000</v>
      </c>
      <c r="FX155" s="75">
        <f t="shared" si="135"/>
        <v>100000</v>
      </c>
      <c r="FY155" s="75">
        <f t="shared" si="135"/>
        <v>100000</v>
      </c>
      <c r="FZ155" s="75">
        <f t="shared" si="135"/>
        <v>100000</v>
      </c>
      <c r="GA155" s="75">
        <f t="shared" si="135"/>
        <v>100000</v>
      </c>
      <c r="GB155" s="75">
        <f t="shared" si="135"/>
        <v>100000</v>
      </c>
      <c r="GC155" s="75">
        <f t="shared" si="135"/>
        <v>100000</v>
      </c>
      <c r="GD155" s="75">
        <f t="shared" si="135"/>
        <v>100000</v>
      </c>
      <c r="GE155" s="75">
        <f t="shared" si="135"/>
        <v>100000</v>
      </c>
      <c r="GF155" s="75">
        <f t="shared" si="135"/>
        <v>100000</v>
      </c>
      <c r="GG155" s="75">
        <f t="shared" si="135"/>
        <v>100000</v>
      </c>
      <c r="GH155" s="75">
        <f t="shared" si="135"/>
        <v>100000</v>
      </c>
      <c r="GI155" s="75">
        <f t="shared" si="135"/>
        <v>100000</v>
      </c>
      <c r="GJ155" s="75">
        <f t="shared" si="135"/>
        <v>100000</v>
      </c>
      <c r="GK155" s="75">
        <f t="shared" si="135"/>
        <v>100000</v>
      </c>
      <c r="GL155" s="75">
        <f t="shared" si="135"/>
        <v>100000</v>
      </c>
      <c r="GM155" s="75">
        <f t="shared" si="135"/>
        <v>100000</v>
      </c>
      <c r="GN155" s="75">
        <f t="shared" si="135"/>
        <v>100000</v>
      </c>
      <c r="GO155" s="75">
        <f t="shared" si="135"/>
        <v>100000</v>
      </c>
      <c r="GP155" s="75">
        <f t="shared" si="135"/>
        <v>100000</v>
      </c>
      <c r="GQ155" s="75">
        <f t="shared" si="135"/>
        <v>100000</v>
      </c>
      <c r="GR155" s="75">
        <f t="shared" si="135"/>
        <v>100000</v>
      </c>
      <c r="GS155" s="75">
        <f t="shared" si="135"/>
        <v>100000</v>
      </c>
      <c r="GT155" s="75">
        <f t="shared" si="135"/>
        <v>100000</v>
      </c>
      <c r="GU155" s="75">
        <f t="shared" si="135"/>
        <v>100000</v>
      </c>
      <c r="GV155" s="75">
        <f t="shared" si="135"/>
        <v>100000</v>
      </c>
      <c r="GW155" s="75">
        <f t="shared" si="135"/>
        <v>100000</v>
      </c>
      <c r="GX155" s="75">
        <f t="shared" si="135"/>
        <v>100000</v>
      </c>
      <c r="GY155" s="75">
        <f t="shared" si="135"/>
        <v>100000</v>
      </c>
      <c r="GZ155" s="75">
        <f t="shared" si="135"/>
        <v>100000</v>
      </c>
      <c r="HA155" s="75">
        <f t="shared" si="135"/>
        <v>100000</v>
      </c>
      <c r="HB155" s="75">
        <f t="shared" si="135"/>
        <v>100000</v>
      </c>
      <c r="HC155" s="75">
        <f t="shared" si="135"/>
        <v>100000</v>
      </c>
      <c r="HD155" s="75">
        <f t="shared" si="135"/>
        <v>100000</v>
      </c>
      <c r="HE155" s="75">
        <f t="shared" si="135"/>
        <v>100000</v>
      </c>
      <c r="HF155" s="75">
        <f t="shared" ref="HF155:JQ155" si="136">SUM(HF156:HF166)</f>
        <v>100000</v>
      </c>
      <c r="HG155" s="75">
        <f t="shared" si="136"/>
        <v>100000</v>
      </c>
      <c r="HH155" s="75">
        <f t="shared" si="136"/>
        <v>100000</v>
      </c>
      <c r="HI155" s="75">
        <f t="shared" si="136"/>
        <v>100000</v>
      </c>
      <c r="HJ155" s="75">
        <f t="shared" si="136"/>
        <v>100000</v>
      </c>
      <c r="HK155" s="75">
        <f t="shared" si="136"/>
        <v>100000</v>
      </c>
      <c r="HL155" s="75">
        <f t="shared" si="136"/>
        <v>100000</v>
      </c>
      <c r="HM155" s="75">
        <f t="shared" si="136"/>
        <v>100000</v>
      </c>
      <c r="HN155" s="75">
        <f t="shared" si="136"/>
        <v>100000</v>
      </c>
      <c r="HO155" s="75">
        <f t="shared" si="136"/>
        <v>100000</v>
      </c>
      <c r="HP155" s="75">
        <f t="shared" si="136"/>
        <v>100000</v>
      </c>
      <c r="HQ155" s="75">
        <f t="shared" si="136"/>
        <v>100000</v>
      </c>
      <c r="HR155" s="75">
        <f t="shared" si="136"/>
        <v>100000</v>
      </c>
      <c r="HS155" s="75">
        <f t="shared" si="136"/>
        <v>100000</v>
      </c>
      <c r="HT155" s="75">
        <f t="shared" si="136"/>
        <v>100000</v>
      </c>
      <c r="HU155" s="75">
        <f t="shared" si="136"/>
        <v>100000</v>
      </c>
      <c r="HV155" s="75">
        <f t="shared" si="136"/>
        <v>100000</v>
      </c>
      <c r="HW155" s="75">
        <f t="shared" si="136"/>
        <v>100000</v>
      </c>
      <c r="HX155" s="75">
        <f t="shared" si="136"/>
        <v>100000</v>
      </c>
      <c r="HY155" s="75">
        <f t="shared" si="136"/>
        <v>100000</v>
      </c>
      <c r="HZ155" s="75">
        <f t="shared" si="136"/>
        <v>100000</v>
      </c>
      <c r="IA155" s="75">
        <f t="shared" si="136"/>
        <v>100000</v>
      </c>
      <c r="IB155" s="75">
        <f t="shared" si="136"/>
        <v>100000</v>
      </c>
      <c r="IC155" s="75">
        <f t="shared" si="136"/>
        <v>100000</v>
      </c>
      <c r="ID155" s="75">
        <f t="shared" si="136"/>
        <v>100000</v>
      </c>
      <c r="IE155" s="75">
        <f t="shared" si="136"/>
        <v>100000</v>
      </c>
      <c r="IF155" s="75">
        <f t="shared" si="136"/>
        <v>100000</v>
      </c>
      <c r="IG155" s="75">
        <f t="shared" si="136"/>
        <v>100000</v>
      </c>
      <c r="IH155" s="75">
        <f t="shared" si="136"/>
        <v>100000</v>
      </c>
      <c r="II155" s="75">
        <f t="shared" si="136"/>
        <v>100000</v>
      </c>
      <c r="IJ155" s="75">
        <f t="shared" si="136"/>
        <v>100000</v>
      </c>
      <c r="IK155" s="75">
        <f t="shared" si="136"/>
        <v>100000</v>
      </c>
      <c r="IL155" s="75">
        <f t="shared" si="136"/>
        <v>100000</v>
      </c>
      <c r="IM155" s="75">
        <f t="shared" si="136"/>
        <v>100000</v>
      </c>
      <c r="IN155" s="75">
        <f t="shared" si="136"/>
        <v>100000</v>
      </c>
      <c r="IO155" s="75">
        <f t="shared" si="136"/>
        <v>100000</v>
      </c>
      <c r="IP155" s="75">
        <f t="shared" si="136"/>
        <v>100000</v>
      </c>
      <c r="IQ155" s="75">
        <f t="shared" si="136"/>
        <v>100000</v>
      </c>
      <c r="IR155" s="75">
        <f t="shared" si="136"/>
        <v>100000</v>
      </c>
      <c r="IS155" s="75">
        <f t="shared" si="136"/>
        <v>100000</v>
      </c>
      <c r="IT155" s="75">
        <f t="shared" si="136"/>
        <v>100000</v>
      </c>
      <c r="IU155" s="75">
        <f t="shared" si="136"/>
        <v>100000</v>
      </c>
      <c r="IV155" s="75">
        <f t="shared" si="136"/>
        <v>100000</v>
      </c>
      <c r="IW155" s="75">
        <f t="shared" si="136"/>
        <v>100000</v>
      </c>
      <c r="IX155" s="75">
        <f t="shared" si="136"/>
        <v>100000</v>
      </c>
      <c r="IY155" s="75">
        <f t="shared" si="136"/>
        <v>100000</v>
      </c>
      <c r="IZ155" s="75">
        <f t="shared" si="136"/>
        <v>100000</v>
      </c>
      <c r="JA155" s="75">
        <f t="shared" si="136"/>
        <v>100000</v>
      </c>
      <c r="JB155" s="75">
        <f t="shared" si="136"/>
        <v>100000</v>
      </c>
      <c r="JC155" s="75">
        <f t="shared" si="136"/>
        <v>100000</v>
      </c>
      <c r="JD155" s="75">
        <f t="shared" si="136"/>
        <v>100000</v>
      </c>
      <c r="JE155" s="75">
        <f t="shared" si="136"/>
        <v>100000</v>
      </c>
      <c r="JF155" s="75">
        <f t="shared" si="136"/>
        <v>100000</v>
      </c>
      <c r="JG155" s="75">
        <f t="shared" si="136"/>
        <v>100000</v>
      </c>
      <c r="JH155" s="75">
        <f t="shared" si="136"/>
        <v>100000</v>
      </c>
      <c r="JI155" s="75">
        <f t="shared" si="136"/>
        <v>100000</v>
      </c>
      <c r="JJ155" s="75">
        <f t="shared" si="136"/>
        <v>100000</v>
      </c>
      <c r="JK155" s="75">
        <f t="shared" si="136"/>
        <v>100000</v>
      </c>
      <c r="JL155" s="75">
        <f t="shared" si="136"/>
        <v>100000</v>
      </c>
      <c r="JM155" s="75">
        <f t="shared" si="136"/>
        <v>100000</v>
      </c>
      <c r="JN155" s="75">
        <f t="shared" si="136"/>
        <v>100000</v>
      </c>
      <c r="JO155" s="75">
        <f t="shared" si="136"/>
        <v>100000</v>
      </c>
      <c r="JP155" s="75">
        <f t="shared" si="136"/>
        <v>100000</v>
      </c>
      <c r="JQ155" s="75">
        <f t="shared" si="136"/>
        <v>100000</v>
      </c>
      <c r="JR155" s="75">
        <f t="shared" ref="JR155:KV155" si="137">SUM(JR156:JR166)</f>
        <v>100000</v>
      </c>
      <c r="JS155" s="75">
        <f t="shared" si="137"/>
        <v>100000</v>
      </c>
      <c r="JT155" s="75">
        <f t="shared" si="137"/>
        <v>100000</v>
      </c>
      <c r="JU155" s="75">
        <f t="shared" si="137"/>
        <v>100000</v>
      </c>
      <c r="JV155" s="75">
        <f t="shared" si="137"/>
        <v>100000</v>
      </c>
      <c r="JW155" s="75">
        <f t="shared" si="137"/>
        <v>100000</v>
      </c>
      <c r="JX155" s="75">
        <f t="shared" si="137"/>
        <v>100000</v>
      </c>
      <c r="JY155" s="75">
        <f t="shared" si="137"/>
        <v>100000</v>
      </c>
      <c r="JZ155" s="75">
        <f t="shared" si="137"/>
        <v>100000</v>
      </c>
      <c r="KA155" s="75">
        <f t="shared" si="137"/>
        <v>100000</v>
      </c>
      <c r="KB155" s="75">
        <f t="shared" si="137"/>
        <v>100000</v>
      </c>
      <c r="KC155" s="75">
        <f t="shared" si="137"/>
        <v>100000</v>
      </c>
      <c r="KD155" s="75">
        <f t="shared" si="137"/>
        <v>100000</v>
      </c>
      <c r="KE155" s="75">
        <f t="shared" si="137"/>
        <v>100000</v>
      </c>
      <c r="KF155" s="75">
        <f t="shared" si="137"/>
        <v>100000</v>
      </c>
      <c r="KG155" s="75">
        <f t="shared" si="137"/>
        <v>100000</v>
      </c>
      <c r="KH155" s="75">
        <f t="shared" si="137"/>
        <v>100000</v>
      </c>
      <c r="KI155" s="75">
        <f t="shared" si="137"/>
        <v>100000</v>
      </c>
      <c r="KJ155" s="75">
        <f t="shared" si="137"/>
        <v>100000</v>
      </c>
      <c r="KK155" s="75">
        <f t="shared" si="137"/>
        <v>100000</v>
      </c>
      <c r="KL155" s="75">
        <f t="shared" si="137"/>
        <v>100000</v>
      </c>
      <c r="KM155" s="75">
        <f t="shared" si="137"/>
        <v>100000</v>
      </c>
      <c r="KN155" s="75">
        <f t="shared" si="137"/>
        <v>100000</v>
      </c>
      <c r="KO155" s="75">
        <f t="shared" si="137"/>
        <v>100000</v>
      </c>
      <c r="KP155" s="75">
        <f t="shared" si="137"/>
        <v>100000</v>
      </c>
      <c r="KQ155" s="75">
        <f t="shared" si="137"/>
        <v>100000</v>
      </c>
      <c r="KR155" s="75">
        <f t="shared" si="137"/>
        <v>100000</v>
      </c>
      <c r="KS155" s="75">
        <f t="shared" si="137"/>
        <v>100000</v>
      </c>
      <c r="KT155" s="75">
        <f t="shared" si="137"/>
        <v>100000</v>
      </c>
      <c r="KU155" s="75">
        <f t="shared" si="137"/>
        <v>100000</v>
      </c>
      <c r="KV155" s="75">
        <f t="shared" si="137"/>
        <v>100000</v>
      </c>
      <c r="KW155" s="70"/>
      <c r="KX155" s="70"/>
    </row>
    <row r="156" spans="1:310" x14ac:dyDescent="0.25">
      <c r="A156" s="1"/>
      <c r="B156" s="79"/>
      <c r="C156" s="79"/>
      <c r="D156" s="79"/>
      <c r="E156" s="43" t="str">
        <f>kpi!E55</f>
        <v>регулярные расходы на интернет рекламу в регионах</v>
      </c>
      <c r="F156" s="1"/>
      <c r="G156" s="1"/>
      <c r="H156" s="11" t="str">
        <f>H155</f>
        <v>руб.</v>
      </c>
      <c r="I156" s="1"/>
      <c r="J156" s="1"/>
      <c r="K156" s="36"/>
      <c r="L156" s="1"/>
      <c r="M156" s="5"/>
      <c r="N156" s="52"/>
      <c r="O156" s="19"/>
      <c r="P156" s="1"/>
      <c r="Q156" s="1"/>
      <c r="R156" s="40">
        <f>SUMIFS($T156:$KW156,$T$1:$KW$1,"&gt;="&amp;1,$T$1:$KW$1,"&lt;="&amp;MAX($1:$1))</f>
        <v>750000</v>
      </c>
      <c r="S156" s="1"/>
      <c r="T156" s="5" t="s">
        <v>0</v>
      </c>
      <c r="U156" s="40">
        <v>30000</v>
      </c>
      <c r="V156" s="40">
        <f t="shared" ref="V156:CG159" si="138">U156</f>
        <v>30000</v>
      </c>
      <c r="W156" s="40">
        <f t="shared" si="138"/>
        <v>30000</v>
      </c>
      <c r="X156" s="40">
        <f t="shared" si="138"/>
        <v>30000</v>
      </c>
      <c r="Y156" s="40">
        <f t="shared" si="138"/>
        <v>30000</v>
      </c>
      <c r="Z156" s="40">
        <f t="shared" si="138"/>
        <v>30000</v>
      </c>
      <c r="AA156" s="40">
        <f t="shared" si="138"/>
        <v>30000</v>
      </c>
      <c r="AB156" s="40">
        <f t="shared" si="138"/>
        <v>30000</v>
      </c>
      <c r="AC156" s="40">
        <f t="shared" si="138"/>
        <v>30000</v>
      </c>
      <c r="AD156" s="40">
        <f t="shared" si="138"/>
        <v>30000</v>
      </c>
      <c r="AE156" s="40">
        <f t="shared" si="138"/>
        <v>30000</v>
      </c>
      <c r="AF156" s="40">
        <f t="shared" si="138"/>
        <v>30000</v>
      </c>
      <c r="AG156" s="40">
        <f t="shared" si="138"/>
        <v>30000</v>
      </c>
      <c r="AH156" s="40">
        <f t="shared" si="138"/>
        <v>30000</v>
      </c>
      <c r="AI156" s="40">
        <f t="shared" si="138"/>
        <v>30000</v>
      </c>
      <c r="AJ156" s="40">
        <f t="shared" si="138"/>
        <v>30000</v>
      </c>
      <c r="AK156" s="40">
        <f t="shared" si="138"/>
        <v>30000</v>
      </c>
      <c r="AL156" s="40">
        <f t="shared" si="138"/>
        <v>30000</v>
      </c>
      <c r="AM156" s="40">
        <f t="shared" si="138"/>
        <v>30000</v>
      </c>
      <c r="AN156" s="40">
        <f t="shared" si="138"/>
        <v>30000</v>
      </c>
      <c r="AO156" s="40">
        <f t="shared" si="138"/>
        <v>30000</v>
      </c>
      <c r="AP156" s="40">
        <f t="shared" si="138"/>
        <v>30000</v>
      </c>
      <c r="AQ156" s="40">
        <f t="shared" si="138"/>
        <v>30000</v>
      </c>
      <c r="AR156" s="40">
        <f t="shared" si="138"/>
        <v>30000</v>
      </c>
      <c r="AS156" s="40">
        <f t="shared" si="138"/>
        <v>30000</v>
      </c>
      <c r="AT156" s="40">
        <f t="shared" si="138"/>
        <v>30000</v>
      </c>
      <c r="AU156" s="40">
        <f t="shared" si="138"/>
        <v>30000</v>
      </c>
      <c r="AV156" s="40">
        <f t="shared" si="138"/>
        <v>30000</v>
      </c>
      <c r="AW156" s="40">
        <f t="shared" si="138"/>
        <v>30000</v>
      </c>
      <c r="AX156" s="40">
        <f t="shared" si="138"/>
        <v>30000</v>
      </c>
      <c r="AY156" s="40">
        <f t="shared" si="138"/>
        <v>30000</v>
      </c>
      <c r="AZ156" s="40">
        <f t="shared" si="138"/>
        <v>30000</v>
      </c>
      <c r="BA156" s="40">
        <f t="shared" si="138"/>
        <v>30000</v>
      </c>
      <c r="BB156" s="40">
        <f t="shared" si="138"/>
        <v>30000</v>
      </c>
      <c r="BC156" s="40">
        <f t="shared" si="138"/>
        <v>30000</v>
      </c>
      <c r="BD156" s="40">
        <f t="shared" si="138"/>
        <v>30000</v>
      </c>
      <c r="BE156" s="40">
        <f t="shared" si="138"/>
        <v>30000</v>
      </c>
      <c r="BF156" s="40">
        <f t="shared" si="138"/>
        <v>30000</v>
      </c>
      <c r="BG156" s="40">
        <f t="shared" si="138"/>
        <v>30000</v>
      </c>
      <c r="BH156" s="40">
        <f t="shared" si="138"/>
        <v>30000</v>
      </c>
      <c r="BI156" s="40">
        <f t="shared" si="138"/>
        <v>30000</v>
      </c>
      <c r="BJ156" s="40">
        <f t="shared" si="138"/>
        <v>30000</v>
      </c>
      <c r="BK156" s="40">
        <f t="shared" si="138"/>
        <v>30000</v>
      </c>
      <c r="BL156" s="40">
        <f t="shared" si="138"/>
        <v>30000</v>
      </c>
      <c r="BM156" s="40">
        <f t="shared" si="138"/>
        <v>30000</v>
      </c>
      <c r="BN156" s="40">
        <f t="shared" si="138"/>
        <v>30000</v>
      </c>
      <c r="BO156" s="40">
        <f t="shared" si="138"/>
        <v>30000</v>
      </c>
      <c r="BP156" s="40">
        <f t="shared" si="138"/>
        <v>30000</v>
      </c>
      <c r="BQ156" s="40">
        <f t="shared" si="138"/>
        <v>30000</v>
      </c>
      <c r="BR156" s="40">
        <f t="shared" si="138"/>
        <v>30000</v>
      </c>
      <c r="BS156" s="40">
        <f t="shared" si="138"/>
        <v>30000</v>
      </c>
      <c r="BT156" s="40">
        <f t="shared" si="138"/>
        <v>30000</v>
      </c>
      <c r="BU156" s="40">
        <f t="shared" si="138"/>
        <v>30000</v>
      </c>
      <c r="BV156" s="40">
        <f t="shared" si="138"/>
        <v>30000</v>
      </c>
      <c r="BW156" s="40">
        <f t="shared" si="138"/>
        <v>30000</v>
      </c>
      <c r="BX156" s="40">
        <f t="shared" si="138"/>
        <v>30000</v>
      </c>
      <c r="BY156" s="40">
        <f t="shared" si="138"/>
        <v>30000</v>
      </c>
      <c r="BZ156" s="40">
        <f t="shared" si="138"/>
        <v>30000</v>
      </c>
      <c r="CA156" s="40">
        <f t="shared" si="138"/>
        <v>30000</v>
      </c>
      <c r="CB156" s="40">
        <f t="shared" si="138"/>
        <v>30000</v>
      </c>
      <c r="CC156" s="40">
        <f t="shared" si="138"/>
        <v>30000</v>
      </c>
      <c r="CD156" s="40">
        <f t="shared" si="138"/>
        <v>30000</v>
      </c>
      <c r="CE156" s="40">
        <f t="shared" si="138"/>
        <v>30000</v>
      </c>
      <c r="CF156" s="40">
        <f t="shared" si="138"/>
        <v>30000</v>
      </c>
      <c r="CG156" s="40">
        <f t="shared" si="138"/>
        <v>30000</v>
      </c>
      <c r="CH156" s="40">
        <f t="shared" ref="CH156:ES159" si="139">CG156</f>
        <v>30000</v>
      </c>
      <c r="CI156" s="40">
        <f t="shared" si="139"/>
        <v>30000</v>
      </c>
      <c r="CJ156" s="40">
        <f t="shared" si="139"/>
        <v>30000</v>
      </c>
      <c r="CK156" s="40">
        <f t="shared" si="139"/>
        <v>30000</v>
      </c>
      <c r="CL156" s="40">
        <f t="shared" si="139"/>
        <v>30000</v>
      </c>
      <c r="CM156" s="40">
        <f t="shared" si="139"/>
        <v>30000</v>
      </c>
      <c r="CN156" s="40">
        <f t="shared" si="139"/>
        <v>30000</v>
      </c>
      <c r="CO156" s="40">
        <f t="shared" si="139"/>
        <v>30000</v>
      </c>
      <c r="CP156" s="40">
        <f t="shared" si="139"/>
        <v>30000</v>
      </c>
      <c r="CQ156" s="40">
        <f t="shared" si="139"/>
        <v>30000</v>
      </c>
      <c r="CR156" s="40">
        <f t="shared" si="139"/>
        <v>30000</v>
      </c>
      <c r="CS156" s="40">
        <f t="shared" si="139"/>
        <v>30000</v>
      </c>
      <c r="CT156" s="40">
        <f t="shared" si="139"/>
        <v>30000</v>
      </c>
      <c r="CU156" s="40">
        <f t="shared" si="139"/>
        <v>30000</v>
      </c>
      <c r="CV156" s="40">
        <f t="shared" si="139"/>
        <v>30000</v>
      </c>
      <c r="CW156" s="40">
        <f t="shared" si="139"/>
        <v>30000</v>
      </c>
      <c r="CX156" s="40">
        <f t="shared" si="139"/>
        <v>30000</v>
      </c>
      <c r="CY156" s="40">
        <f t="shared" si="139"/>
        <v>30000</v>
      </c>
      <c r="CZ156" s="40">
        <f t="shared" si="139"/>
        <v>30000</v>
      </c>
      <c r="DA156" s="40">
        <f t="shared" si="139"/>
        <v>30000</v>
      </c>
      <c r="DB156" s="40">
        <f t="shared" si="139"/>
        <v>30000</v>
      </c>
      <c r="DC156" s="40">
        <f t="shared" si="139"/>
        <v>30000</v>
      </c>
      <c r="DD156" s="40">
        <f t="shared" si="139"/>
        <v>30000</v>
      </c>
      <c r="DE156" s="40">
        <f t="shared" si="139"/>
        <v>30000</v>
      </c>
      <c r="DF156" s="40">
        <f t="shared" si="139"/>
        <v>30000</v>
      </c>
      <c r="DG156" s="40">
        <f t="shared" si="139"/>
        <v>30000</v>
      </c>
      <c r="DH156" s="40">
        <f t="shared" si="139"/>
        <v>30000</v>
      </c>
      <c r="DI156" s="40">
        <f t="shared" si="139"/>
        <v>30000</v>
      </c>
      <c r="DJ156" s="40">
        <f t="shared" si="139"/>
        <v>30000</v>
      </c>
      <c r="DK156" s="40">
        <f t="shared" si="139"/>
        <v>30000</v>
      </c>
      <c r="DL156" s="40">
        <f t="shared" si="139"/>
        <v>30000</v>
      </c>
      <c r="DM156" s="40">
        <f t="shared" si="139"/>
        <v>30000</v>
      </c>
      <c r="DN156" s="40">
        <f t="shared" si="139"/>
        <v>30000</v>
      </c>
      <c r="DO156" s="40">
        <f t="shared" si="139"/>
        <v>30000</v>
      </c>
      <c r="DP156" s="40">
        <f t="shared" si="139"/>
        <v>30000</v>
      </c>
      <c r="DQ156" s="40">
        <f t="shared" si="139"/>
        <v>30000</v>
      </c>
      <c r="DR156" s="40">
        <f t="shared" si="139"/>
        <v>30000</v>
      </c>
      <c r="DS156" s="40">
        <f t="shared" si="139"/>
        <v>30000</v>
      </c>
      <c r="DT156" s="40">
        <f t="shared" si="139"/>
        <v>30000</v>
      </c>
      <c r="DU156" s="40">
        <f t="shared" si="139"/>
        <v>30000</v>
      </c>
      <c r="DV156" s="40">
        <f t="shared" si="139"/>
        <v>30000</v>
      </c>
      <c r="DW156" s="40">
        <f t="shared" si="139"/>
        <v>30000</v>
      </c>
      <c r="DX156" s="40">
        <f t="shared" si="139"/>
        <v>30000</v>
      </c>
      <c r="DY156" s="40">
        <f t="shared" si="139"/>
        <v>30000</v>
      </c>
      <c r="DZ156" s="40">
        <f t="shared" si="139"/>
        <v>30000</v>
      </c>
      <c r="EA156" s="40">
        <f t="shared" si="139"/>
        <v>30000</v>
      </c>
      <c r="EB156" s="40">
        <f t="shared" si="139"/>
        <v>30000</v>
      </c>
      <c r="EC156" s="40">
        <f t="shared" si="139"/>
        <v>30000</v>
      </c>
      <c r="ED156" s="40">
        <f t="shared" si="139"/>
        <v>30000</v>
      </c>
      <c r="EE156" s="40">
        <f t="shared" si="139"/>
        <v>30000</v>
      </c>
      <c r="EF156" s="40">
        <f t="shared" si="139"/>
        <v>30000</v>
      </c>
      <c r="EG156" s="40">
        <f t="shared" si="139"/>
        <v>30000</v>
      </c>
      <c r="EH156" s="40">
        <f t="shared" si="139"/>
        <v>30000</v>
      </c>
      <c r="EI156" s="40">
        <f t="shared" si="139"/>
        <v>30000</v>
      </c>
      <c r="EJ156" s="40">
        <f t="shared" si="139"/>
        <v>30000</v>
      </c>
      <c r="EK156" s="40">
        <f t="shared" si="139"/>
        <v>30000</v>
      </c>
      <c r="EL156" s="40">
        <f t="shared" si="139"/>
        <v>30000</v>
      </c>
      <c r="EM156" s="40">
        <f t="shared" si="139"/>
        <v>30000</v>
      </c>
      <c r="EN156" s="40">
        <f t="shared" si="139"/>
        <v>30000</v>
      </c>
      <c r="EO156" s="40">
        <f t="shared" si="139"/>
        <v>30000</v>
      </c>
      <c r="EP156" s="40">
        <f t="shared" si="139"/>
        <v>30000</v>
      </c>
      <c r="EQ156" s="40">
        <f t="shared" si="139"/>
        <v>30000</v>
      </c>
      <c r="ER156" s="40">
        <f t="shared" si="139"/>
        <v>30000</v>
      </c>
      <c r="ES156" s="40">
        <f t="shared" si="139"/>
        <v>30000</v>
      </c>
      <c r="ET156" s="40">
        <f t="shared" ref="ET156:HE159" si="140">ES156</f>
        <v>30000</v>
      </c>
      <c r="EU156" s="40">
        <f t="shared" si="140"/>
        <v>30000</v>
      </c>
      <c r="EV156" s="40">
        <f t="shared" si="140"/>
        <v>30000</v>
      </c>
      <c r="EW156" s="40">
        <f t="shared" si="140"/>
        <v>30000</v>
      </c>
      <c r="EX156" s="40">
        <f t="shared" si="140"/>
        <v>30000</v>
      </c>
      <c r="EY156" s="40">
        <f t="shared" si="140"/>
        <v>30000</v>
      </c>
      <c r="EZ156" s="40">
        <f t="shared" si="140"/>
        <v>30000</v>
      </c>
      <c r="FA156" s="40">
        <f t="shared" si="140"/>
        <v>30000</v>
      </c>
      <c r="FB156" s="40">
        <f t="shared" si="140"/>
        <v>30000</v>
      </c>
      <c r="FC156" s="40">
        <f t="shared" si="140"/>
        <v>30000</v>
      </c>
      <c r="FD156" s="40">
        <f t="shared" si="140"/>
        <v>30000</v>
      </c>
      <c r="FE156" s="40">
        <f t="shared" si="140"/>
        <v>30000</v>
      </c>
      <c r="FF156" s="40">
        <f t="shared" si="140"/>
        <v>30000</v>
      </c>
      <c r="FG156" s="40">
        <f t="shared" si="140"/>
        <v>30000</v>
      </c>
      <c r="FH156" s="40">
        <f t="shared" si="140"/>
        <v>30000</v>
      </c>
      <c r="FI156" s="40">
        <f t="shared" si="140"/>
        <v>30000</v>
      </c>
      <c r="FJ156" s="40">
        <f t="shared" si="140"/>
        <v>30000</v>
      </c>
      <c r="FK156" s="40">
        <f t="shared" si="140"/>
        <v>30000</v>
      </c>
      <c r="FL156" s="40">
        <f t="shared" si="140"/>
        <v>30000</v>
      </c>
      <c r="FM156" s="40">
        <f t="shared" si="140"/>
        <v>30000</v>
      </c>
      <c r="FN156" s="40">
        <f t="shared" si="140"/>
        <v>30000</v>
      </c>
      <c r="FO156" s="40">
        <f t="shared" si="140"/>
        <v>30000</v>
      </c>
      <c r="FP156" s="40">
        <f t="shared" si="140"/>
        <v>30000</v>
      </c>
      <c r="FQ156" s="40">
        <f t="shared" si="140"/>
        <v>30000</v>
      </c>
      <c r="FR156" s="40">
        <f t="shared" si="140"/>
        <v>30000</v>
      </c>
      <c r="FS156" s="40">
        <f t="shared" si="140"/>
        <v>30000</v>
      </c>
      <c r="FT156" s="40">
        <f t="shared" si="140"/>
        <v>30000</v>
      </c>
      <c r="FU156" s="40">
        <f t="shared" si="140"/>
        <v>30000</v>
      </c>
      <c r="FV156" s="40">
        <f t="shared" si="140"/>
        <v>30000</v>
      </c>
      <c r="FW156" s="40">
        <f t="shared" si="140"/>
        <v>30000</v>
      </c>
      <c r="FX156" s="40">
        <f t="shared" si="140"/>
        <v>30000</v>
      </c>
      <c r="FY156" s="40">
        <f t="shared" si="140"/>
        <v>30000</v>
      </c>
      <c r="FZ156" s="40">
        <f t="shared" si="140"/>
        <v>30000</v>
      </c>
      <c r="GA156" s="40">
        <f t="shared" si="140"/>
        <v>30000</v>
      </c>
      <c r="GB156" s="40">
        <f t="shared" si="140"/>
        <v>30000</v>
      </c>
      <c r="GC156" s="40">
        <f t="shared" si="140"/>
        <v>30000</v>
      </c>
      <c r="GD156" s="40">
        <f t="shared" si="140"/>
        <v>30000</v>
      </c>
      <c r="GE156" s="40">
        <f t="shared" si="140"/>
        <v>30000</v>
      </c>
      <c r="GF156" s="40">
        <f t="shared" si="140"/>
        <v>30000</v>
      </c>
      <c r="GG156" s="40">
        <f t="shared" si="140"/>
        <v>30000</v>
      </c>
      <c r="GH156" s="40">
        <f t="shared" si="140"/>
        <v>30000</v>
      </c>
      <c r="GI156" s="40">
        <f t="shared" si="140"/>
        <v>30000</v>
      </c>
      <c r="GJ156" s="40">
        <f t="shared" si="140"/>
        <v>30000</v>
      </c>
      <c r="GK156" s="40">
        <f t="shared" si="140"/>
        <v>30000</v>
      </c>
      <c r="GL156" s="40">
        <f t="shared" si="140"/>
        <v>30000</v>
      </c>
      <c r="GM156" s="40">
        <f t="shared" si="140"/>
        <v>30000</v>
      </c>
      <c r="GN156" s="40">
        <f t="shared" si="140"/>
        <v>30000</v>
      </c>
      <c r="GO156" s="40">
        <f t="shared" si="140"/>
        <v>30000</v>
      </c>
      <c r="GP156" s="40">
        <f t="shared" si="140"/>
        <v>30000</v>
      </c>
      <c r="GQ156" s="40">
        <f t="shared" si="140"/>
        <v>30000</v>
      </c>
      <c r="GR156" s="40">
        <f t="shared" si="140"/>
        <v>30000</v>
      </c>
      <c r="GS156" s="40">
        <f t="shared" si="140"/>
        <v>30000</v>
      </c>
      <c r="GT156" s="40">
        <f t="shared" si="140"/>
        <v>30000</v>
      </c>
      <c r="GU156" s="40">
        <f t="shared" si="140"/>
        <v>30000</v>
      </c>
      <c r="GV156" s="40">
        <f t="shared" si="140"/>
        <v>30000</v>
      </c>
      <c r="GW156" s="40">
        <f t="shared" si="140"/>
        <v>30000</v>
      </c>
      <c r="GX156" s="40">
        <f t="shared" si="140"/>
        <v>30000</v>
      </c>
      <c r="GY156" s="40">
        <f t="shared" si="140"/>
        <v>30000</v>
      </c>
      <c r="GZ156" s="40">
        <f t="shared" si="140"/>
        <v>30000</v>
      </c>
      <c r="HA156" s="40">
        <f t="shared" si="140"/>
        <v>30000</v>
      </c>
      <c r="HB156" s="40">
        <f t="shared" si="140"/>
        <v>30000</v>
      </c>
      <c r="HC156" s="40">
        <f t="shared" si="140"/>
        <v>30000</v>
      </c>
      <c r="HD156" s="40">
        <f t="shared" si="140"/>
        <v>30000</v>
      </c>
      <c r="HE156" s="40">
        <f t="shared" si="140"/>
        <v>30000</v>
      </c>
      <c r="HF156" s="40">
        <f t="shared" ref="HF156:JQ159" si="141">HE156</f>
        <v>30000</v>
      </c>
      <c r="HG156" s="40">
        <f t="shared" si="141"/>
        <v>30000</v>
      </c>
      <c r="HH156" s="40">
        <f t="shared" si="141"/>
        <v>30000</v>
      </c>
      <c r="HI156" s="40">
        <f t="shared" si="141"/>
        <v>30000</v>
      </c>
      <c r="HJ156" s="40">
        <f t="shared" si="141"/>
        <v>30000</v>
      </c>
      <c r="HK156" s="40">
        <f t="shared" si="141"/>
        <v>30000</v>
      </c>
      <c r="HL156" s="40">
        <f t="shared" si="141"/>
        <v>30000</v>
      </c>
      <c r="HM156" s="40">
        <f t="shared" si="141"/>
        <v>30000</v>
      </c>
      <c r="HN156" s="40">
        <f t="shared" si="141"/>
        <v>30000</v>
      </c>
      <c r="HO156" s="40">
        <f t="shared" si="141"/>
        <v>30000</v>
      </c>
      <c r="HP156" s="40">
        <f t="shared" si="141"/>
        <v>30000</v>
      </c>
      <c r="HQ156" s="40">
        <f t="shared" si="141"/>
        <v>30000</v>
      </c>
      <c r="HR156" s="40">
        <f t="shared" si="141"/>
        <v>30000</v>
      </c>
      <c r="HS156" s="40">
        <f t="shared" si="141"/>
        <v>30000</v>
      </c>
      <c r="HT156" s="40">
        <f t="shared" si="141"/>
        <v>30000</v>
      </c>
      <c r="HU156" s="40">
        <f t="shared" si="141"/>
        <v>30000</v>
      </c>
      <c r="HV156" s="40">
        <f t="shared" si="141"/>
        <v>30000</v>
      </c>
      <c r="HW156" s="40">
        <f t="shared" si="141"/>
        <v>30000</v>
      </c>
      <c r="HX156" s="40">
        <f t="shared" si="141"/>
        <v>30000</v>
      </c>
      <c r="HY156" s="40">
        <f t="shared" si="141"/>
        <v>30000</v>
      </c>
      <c r="HZ156" s="40">
        <f t="shared" si="141"/>
        <v>30000</v>
      </c>
      <c r="IA156" s="40">
        <f t="shared" si="141"/>
        <v>30000</v>
      </c>
      <c r="IB156" s="40">
        <f t="shared" si="141"/>
        <v>30000</v>
      </c>
      <c r="IC156" s="40">
        <f t="shared" si="141"/>
        <v>30000</v>
      </c>
      <c r="ID156" s="40">
        <f t="shared" si="141"/>
        <v>30000</v>
      </c>
      <c r="IE156" s="40">
        <f t="shared" si="141"/>
        <v>30000</v>
      </c>
      <c r="IF156" s="40">
        <f t="shared" si="141"/>
        <v>30000</v>
      </c>
      <c r="IG156" s="40">
        <f t="shared" si="141"/>
        <v>30000</v>
      </c>
      <c r="IH156" s="40">
        <f t="shared" si="141"/>
        <v>30000</v>
      </c>
      <c r="II156" s="40">
        <f t="shared" si="141"/>
        <v>30000</v>
      </c>
      <c r="IJ156" s="40">
        <f t="shared" si="141"/>
        <v>30000</v>
      </c>
      <c r="IK156" s="40">
        <f t="shared" si="141"/>
        <v>30000</v>
      </c>
      <c r="IL156" s="40">
        <f t="shared" si="141"/>
        <v>30000</v>
      </c>
      <c r="IM156" s="40">
        <f t="shared" si="141"/>
        <v>30000</v>
      </c>
      <c r="IN156" s="40">
        <f t="shared" si="141"/>
        <v>30000</v>
      </c>
      <c r="IO156" s="40">
        <f t="shared" si="141"/>
        <v>30000</v>
      </c>
      <c r="IP156" s="40">
        <f t="shared" si="141"/>
        <v>30000</v>
      </c>
      <c r="IQ156" s="40">
        <f t="shared" si="141"/>
        <v>30000</v>
      </c>
      <c r="IR156" s="40">
        <f t="shared" si="141"/>
        <v>30000</v>
      </c>
      <c r="IS156" s="40">
        <f t="shared" si="141"/>
        <v>30000</v>
      </c>
      <c r="IT156" s="40">
        <f t="shared" si="141"/>
        <v>30000</v>
      </c>
      <c r="IU156" s="40">
        <f t="shared" si="141"/>
        <v>30000</v>
      </c>
      <c r="IV156" s="40">
        <f t="shared" si="141"/>
        <v>30000</v>
      </c>
      <c r="IW156" s="40">
        <f t="shared" si="141"/>
        <v>30000</v>
      </c>
      <c r="IX156" s="40">
        <f t="shared" si="141"/>
        <v>30000</v>
      </c>
      <c r="IY156" s="40">
        <f t="shared" si="141"/>
        <v>30000</v>
      </c>
      <c r="IZ156" s="40">
        <f t="shared" si="141"/>
        <v>30000</v>
      </c>
      <c r="JA156" s="40">
        <f t="shared" si="141"/>
        <v>30000</v>
      </c>
      <c r="JB156" s="40">
        <f t="shared" si="141"/>
        <v>30000</v>
      </c>
      <c r="JC156" s="40">
        <f t="shared" si="141"/>
        <v>30000</v>
      </c>
      <c r="JD156" s="40">
        <f t="shared" si="141"/>
        <v>30000</v>
      </c>
      <c r="JE156" s="40">
        <f t="shared" si="141"/>
        <v>30000</v>
      </c>
      <c r="JF156" s="40">
        <f t="shared" si="141"/>
        <v>30000</v>
      </c>
      <c r="JG156" s="40">
        <f t="shared" si="141"/>
        <v>30000</v>
      </c>
      <c r="JH156" s="40">
        <f t="shared" si="141"/>
        <v>30000</v>
      </c>
      <c r="JI156" s="40">
        <f t="shared" si="141"/>
        <v>30000</v>
      </c>
      <c r="JJ156" s="40">
        <f t="shared" si="141"/>
        <v>30000</v>
      </c>
      <c r="JK156" s="40">
        <f t="shared" si="141"/>
        <v>30000</v>
      </c>
      <c r="JL156" s="40">
        <f t="shared" si="141"/>
        <v>30000</v>
      </c>
      <c r="JM156" s="40">
        <f t="shared" si="141"/>
        <v>30000</v>
      </c>
      <c r="JN156" s="40">
        <f t="shared" si="141"/>
        <v>30000</v>
      </c>
      <c r="JO156" s="40">
        <f t="shared" si="141"/>
        <v>30000</v>
      </c>
      <c r="JP156" s="40">
        <f t="shared" si="141"/>
        <v>30000</v>
      </c>
      <c r="JQ156" s="40">
        <f t="shared" si="141"/>
        <v>30000</v>
      </c>
      <c r="JR156" s="40">
        <f t="shared" ref="JR156:KV164" si="142">JQ156</f>
        <v>30000</v>
      </c>
      <c r="JS156" s="40">
        <f t="shared" si="142"/>
        <v>30000</v>
      </c>
      <c r="JT156" s="40">
        <f t="shared" si="142"/>
        <v>30000</v>
      </c>
      <c r="JU156" s="40">
        <f t="shared" si="142"/>
        <v>30000</v>
      </c>
      <c r="JV156" s="40">
        <f t="shared" si="142"/>
        <v>30000</v>
      </c>
      <c r="JW156" s="40">
        <f t="shared" si="142"/>
        <v>30000</v>
      </c>
      <c r="JX156" s="40">
        <f t="shared" si="142"/>
        <v>30000</v>
      </c>
      <c r="JY156" s="40">
        <f t="shared" si="142"/>
        <v>30000</v>
      </c>
      <c r="JZ156" s="40">
        <f t="shared" si="142"/>
        <v>30000</v>
      </c>
      <c r="KA156" s="40">
        <f t="shared" si="142"/>
        <v>30000</v>
      </c>
      <c r="KB156" s="40">
        <f t="shared" si="142"/>
        <v>30000</v>
      </c>
      <c r="KC156" s="40">
        <f t="shared" si="142"/>
        <v>30000</v>
      </c>
      <c r="KD156" s="40">
        <f t="shared" si="142"/>
        <v>30000</v>
      </c>
      <c r="KE156" s="40">
        <f t="shared" si="142"/>
        <v>30000</v>
      </c>
      <c r="KF156" s="40">
        <f t="shared" si="142"/>
        <v>30000</v>
      </c>
      <c r="KG156" s="40">
        <f t="shared" si="142"/>
        <v>30000</v>
      </c>
      <c r="KH156" s="40">
        <f t="shared" si="142"/>
        <v>30000</v>
      </c>
      <c r="KI156" s="40">
        <f t="shared" si="142"/>
        <v>30000</v>
      </c>
      <c r="KJ156" s="40">
        <f t="shared" si="142"/>
        <v>30000</v>
      </c>
      <c r="KK156" s="40">
        <f t="shared" si="142"/>
        <v>30000</v>
      </c>
      <c r="KL156" s="40">
        <f t="shared" si="142"/>
        <v>30000</v>
      </c>
      <c r="KM156" s="40">
        <f t="shared" si="142"/>
        <v>30000</v>
      </c>
      <c r="KN156" s="40">
        <f t="shared" si="142"/>
        <v>30000</v>
      </c>
      <c r="KO156" s="40">
        <f t="shared" si="142"/>
        <v>30000</v>
      </c>
      <c r="KP156" s="40">
        <f t="shared" si="142"/>
        <v>30000</v>
      </c>
      <c r="KQ156" s="40">
        <f t="shared" si="142"/>
        <v>30000</v>
      </c>
      <c r="KR156" s="40">
        <f t="shared" si="142"/>
        <v>30000</v>
      </c>
      <c r="KS156" s="40">
        <f t="shared" si="142"/>
        <v>30000</v>
      </c>
      <c r="KT156" s="40">
        <f t="shared" si="142"/>
        <v>30000</v>
      </c>
      <c r="KU156" s="40">
        <f t="shared" si="142"/>
        <v>30000</v>
      </c>
      <c r="KV156" s="40">
        <f t="shared" si="142"/>
        <v>30000</v>
      </c>
      <c r="KW156" s="1"/>
      <c r="KX156" s="1"/>
    </row>
    <row r="157" spans="1:310" x14ac:dyDescent="0.25">
      <c r="A157" s="1"/>
      <c r="B157" s="79"/>
      <c r="C157" s="79"/>
      <c r="D157" s="79"/>
      <c r="E157" s="1" t="str">
        <f>kpi!E56</f>
        <v xml:space="preserve">регулярные расходы на развитие системы сервиса </v>
      </c>
      <c r="F157" s="1"/>
      <c r="G157" s="1"/>
      <c r="H157" s="11" t="str">
        <f t="shared" ref="H157:H163" si="143">H156</f>
        <v>руб.</v>
      </c>
      <c r="I157" s="1"/>
      <c r="J157" s="1"/>
      <c r="K157" s="1"/>
      <c r="L157" s="1"/>
      <c r="M157" s="5"/>
      <c r="N157" s="52"/>
      <c r="O157" s="19"/>
      <c r="P157" s="1"/>
      <c r="Q157" s="1"/>
      <c r="R157" s="40">
        <f t="shared" ref="R157:R165" si="144">SUMIFS($T157:$KW157,$T$1:$KW$1,"&gt;="&amp;1,$T$1:$KW$1,"&lt;="&amp;MAX($1:$1))</f>
        <v>500000</v>
      </c>
      <c r="S157" s="1"/>
      <c r="T157" s="5" t="s">
        <v>0</v>
      </c>
      <c r="U157" s="40">
        <v>20000</v>
      </c>
      <c r="V157" s="40">
        <f t="shared" si="138"/>
        <v>20000</v>
      </c>
      <c r="W157" s="40">
        <f t="shared" si="138"/>
        <v>20000</v>
      </c>
      <c r="X157" s="40">
        <f t="shared" si="138"/>
        <v>20000</v>
      </c>
      <c r="Y157" s="40">
        <f t="shared" si="138"/>
        <v>20000</v>
      </c>
      <c r="Z157" s="40">
        <f t="shared" si="138"/>
        <v>20000</v>
      </c>
      <c r="AA157" s="40">
        <f t="shared" si="138"/>
        <v>20000</v>
      </c>
      <c r="AB157" s="40">
        <f t="shared" si="138"/>
        <v>20000</v>
      </c>
      <c r="AC157" s="40">
        <f t="shared" si="138"/>
        <v>20000</v>
      </c>
      <c r="AD157" s="40">
        <f t="shared" si="138"/>
        <v>20000</v>
      </c>
      <c r="AE157" s="40">
        <f t="shared" si="138"/>
        <v>20000</v>
      </c>
      <c r="AF157" s="40">
        <f t="shared" si="138"/>
        <v>20000</v>
      </c>
      <c r="AG157" s="40">
        <f t="shared" si="138"/>
        <v>20000</v>
      </c>
      <c r="AH157" s="40">
        <f t="shared" si="138"/>
        <v>20000</v>
      </c>
      <c r="AI157" s="40">
        <f t="shared" si="138"/>
        <v>20000</v>
      </c>
      <c r="AJ157" s="40">
        <f t="shared" si="138"/>
        <v>20000</v>
      </c>
      <c r="AK157" s="40">
        <f t="shared" si="138"/>
        <v>20000</v>
      </c>
      <c r="AL157" s="40">
        <f t="shared" si="138"/>
        <v>20000</v>
      </c>
      <c r="AM157" s="40">
        <f t="shared" si="138"/>
        <v>20000</v>
      </c>
      <c r="AN157" s="40">
        <f t="shared" si="138"/>
        <v>20000</v>
      </c>
      <c r="AO157" s="40">
        <f t="shared" si="138"/>
        <v>20000</v>
      </c>
      <c r="AP157" s="40">
        <f t="shared" si="138"/>
        <v>20000</v>
      </c>
      <c r="AQ157" s="40">
        <f t="shared" si="138"/>
        <v>20000</v>
      </c>
      <c r="AR157" s="40">
        <f t="shared" si="138"/>
        <v>20000</v>
      </c>
      <c r="AS157" s="40">
        <f t="shared" si="138"/>
        <v>20000</v>
      </c>
      <c r="AT157" s="40">
        <f t="shared" si="138"/>
        <v>20000</v>
      </c>
      <c r="AU157" s="40">
        <f t="shared" si="138"/>
        <v>20000</v>
      </c>
      <c r="AV157" s="40">
        <f t="shared" si="138"/>
        <v>20000</v>
      </c>
      <c r="AW157" s="40">
        <f t="shared" si="138"/>
        <v>20000</v>
      </c>
      <c r="AX157" s="40">
        <f t="shared" si="138"/>
        <v>20000</v>
      </c>
      <c r="AY157" s="40">
        <f t="shared" si="138"/>
        <v>20000</v>
      </c>
      <c r="AZ157" s="40">
        <f t="shared" si="138"/>
        <v>20000</v>
      </c>
      <c r="BA157" s="40">
        <f t="shared" si="138"/>
        <v>20000</v>
      </c>
      <c r="BB157" s="40">
        <f t="shared" si="138"/>
        <v>20000</v>
      </c>
      <c r="BC157" s="40">
        <f t="shared" si="138"/>
        <v>20000</v>
      </c>
      <c r="BD157" s="40">
        <f t="shared" si="138"/>
        <v>20000</v>
      </c>
      <c r="BE157" s="40">
        <f t="shared" si="138"/>
        <v>20000</v>
      </c>
      <c r="BF157" s="40">
        <f t="shared" si="138"/>
        <v>20000</v>
      </c>
      <c r="BG157" s="40">
        <f t="shared" si="138"/>
        <v>20000</v>
      </c>
      <c r="BH157" s="40">
        <f t="shared" si="138"/>
        <v>20000</v>
      </c>
      <c r="BI157" s="40">
        <f t="shared" si="138"/>
        <v>20000</v>
      </c>
      <c r="BJ157" s="40">
        <f t="shared" si="138"/>
        <v>20000</v>
      </c>
      <c r="BK157" s="40">
        <f t="shared" si="138"/>
        <v>20000</v>
      </c>
      <c r="BL157" s="40">
        <f t="shared" si="138"/>
        <v>20000</v>
      </c>
      <c r="BM157" s="40">
        <f t="shared" si="138"/>
        <v>20000</v>
      </c>
      <c r="BN157" s="40">
        <f t="shared" si="138"/>
        <v>20000</v>
      </c>
      <c r="BO157" s="40">
        <f t="shared" si="138"/>
        <v>20000</v>
      </c>
      <c r="BP157" s="40">
        <f t="shared" si="138"/>
        <v>20000</v>
      </c>
      <c r="BQ157" s="40">
        <f t="shared" si="138"/>
        <v>20000</v>
      </c>
      <c r="BR157" s="40">
        <f t="shared" si="138"/>
        <v>20000</v>
      </c>
      <c r="BS157" s="40">
        <f t="shared" si="138"/>
        <v>20000</v>
      </c>
      <c r="BT157" s="40">
        <f t="shared" si="138"/>
        <v>20000</v>
      </c>
      <c r="BU157" s="40">
        <f t="shared" si="138"/>
        <v>20000</v>
      </c>
      <c r="BV157" s="40">
        <f t="shared" si="138"/>
        <v>20000</v>
      </c>
      <c r="BW157" s="40">
        <f t="shared" si="138"/>
        <v>20000</v>
      </c>
      <c r="BX157" s="40">
        <f t="shared" si="138"/>
        <v>20000</v>
      </c>
      <c r="BY157" s="40">
        <f t="shared" si="138"/>
        <v>20000</v>
      </c>
      <c r="BZ157" s="40">
        <f t="shared" si="138"/>
        <v>20000</v>
      </c>
      <c r="CA157" s="40">
        <f t="shared" si="138"/>
        <v>20000</v>
      </c>
      <c r="CB157" s="40">
        <f t="shared" si="138"/>
        <v>20000</v>
      </c>
      <c r="CC157" s="40">
        <f t="shared" si="138"/>
        <v>20000</v>
      </c>
      <c r="CD157" s="40">
        <f t="shared" si="138"/>
        <v>20000</v>
      </c>
      <c r="CE157" s="40">
        <f t="shared" si="138"/>
        <v>20000</v>
      </c>
      <c r="CF157" s="40">
        <f t="shared" si="138"/>
        <v>20000</v>
      </c>
      <c r="CG157" s="40">
        <f t="shared" si="138"/>
        <v>20000</v>
      </c>
      <c r="CH157" s="40">
        <f t="shared" si="139"/>
        <v>20000</v>
      </c>
      <c r="CI157" s="40">
        <f t="shared" si="139"/>
        <v>20000</v>
      </c>
      <c r="CJ157" s="40">
        <f t="shared" si="139"/>
        <v>20000</v>
      </c>
      <c r="CK157" s="40">
        <f t="shared" si="139"/>
        <v>20000</v>
      </c>
      <c r="CL157" s="40">
        <f t="shared" si="139"/>
        <v>20000</v>
      </c>
      <c r="CM157" s="40">
        <f t="shared" si="139"/>
        <v>20000</v>
      </c>
      <c r="CN157" s="40">
        <f t="shared" si="139"/>
        <v>20000</v>
      </c>
      <c r="CO157" s="40">
        <f t="shared" si="139"/>
        <v>20000</v>
      </c>
      <c r="CP157" s="40">
        <f t="shared" si="139"/>
        <v>20000</v>
      </c>
      <c r="CQ157" s="40">
        <f t="shared" si="139"/>
        <v>20000</v>
      </c>
      <c r="CR157" s="40">
        <f t="shared" si="139"/>
        <v>20000</v>
      </c>
      <c r="CS157" s="40">
        <f t="shared" si="139"/>
        <v>20000</v>
      </c>
      <c r="CT157" s="40">
        <f t="shared" si="139"/>
        <v>20000</v>
      </c>
      <c r="CU157" s="40">
        <f t="shared" si="139"/>
        <v>20000</v>
      </c>
      <c r="CV157" s="40">
        <f t="shared" si="139"/>
        <v>20000</v>
      </c>
      <c r="CW157" s="40">
        <f t="shared" si="139"/>
        <v>20000</v>
      </c>
      <c r="CX157" s="40">
        <f t="shared" si="139"/>
        <v>20000</v>
      </c>
      <c r="CY157" s="40">
        <f t="shared" si="139"/>
        <v>20000</v>
      </c>
      <c r="CZ157" s="40">
        <f t="shared" si="139"/>
        <v>20000</v>
      </c>
      <c r="DA157" s="40">
        <f t="shared" si="139"/>
        <v>20000</v>
      </c>
      <c r="DB157" s="40">
        <f t="shared" si="139"/>
        <v>20000</v>
      </c>
      <c r="DC157" s="40">
        <f t="shared" si="139"/>
        <v>20000</v>
      </c>
      <c r="DD157" s="40">
        <f t="shared" si="139"/>
        <v>20000</v>
      </c>
      <c r="DE157" s="40">
        <f t="shared" si="139"/>
        <v>20000</v>
      </c>
      <c r="DF157" s="40">
        <f t="shared" si="139"/>
        <v>20000</v>
      </c>
      <c r="DG157" s="40">
        <f t="shared" si="139"/>
        <v>20000</v>
      </c>
      <c r="DH157" s="40">
        <f t="shared" si="139"/>
        <v>20000</v>
      </c>
      <c r="DI157" s="40">
        <f t="shared" si="139"/>
        <v>20000</v>
      </c>
      <c r="DJ157" s="40">
        <f t="shared" si="139"/>
        <v>20000</v>
      </c>
      <c r="DK157" s="40">
        <f t="shared" si="139"/>
        <v>20000</v>
      </c>
      <c r="DL157" s="40">
        <f t="shared" si="139"/>
        <v>20000</v>
      </c>
      <c r="DM157" s="40">
        <f t="shared" si="139"/>
        <v>20000</v>
      </c>
      <c r="DN157" s="40">
        <f t="shared" si="139"/>
        <v>20000</v>
      </c>
      <c r="DO157" s="40">
        <f t="shared" si="139"/>
        <v>20000</v>
      </c>
      <c r="DP157" s="40">
        <f t="shared" si="139"/>
        <v>20000</v>
      </c>
      <c r="DQ157" s="40">
        <f t="shared" si="139"/>
        <v>20000</v>
      </c>
      <c r="DR157" s="40">
        <f t="shared" si="139"/>
        <v>20000</v>
      </c>
      <c r="DS157" s="40">
        <f t="shared" si="139"/>
        <v>20000</v>
      </c>
      <c r="DT157" s="40">
        <f t="shared" si="139"/>
        <v>20000</v>
      </c>
      <c r="DU157" s="40">
        <f t="shared" si="139"/>
        <v>20000</v>
      </c>
      <c r="DV157" s="40">
        <f t="shared" si="139"/>
        <v>20000</v>
      </c>
      <c r="DW157" s="40">
        <f t="shared" si="139"/>
        <v>20000</v>
      </c>
      <c r="DX157" s="40">
        <f t="shared" si="139"/>
        <v>20000</v>
      </c>
      <c r="DY157" s="40">
        <f t="shared" si="139"/>
        <v>20000</v>
      </c>
      <c r="DZ157" s="40">
        <f t="shared" si="139"/>
        <v>20000</v>
      </c>
      <c r="EA157" s="40">
        <f t="shared" si="139"/>
        <v>20000</v>
      </c>
      <c r="EB157" s="40">
        <f t="shared" si="139"/>
        <v>20000</v>
      </c>
      <c r="EC157" s="40">
        <f t="shared" si="139"/>
        <v>20000</v>
      </c>
      <c r="ED157" s="40">
        <f t="shared" si="139"/>
        <v>20000</v>
      </c>
      <c r="EE157" s="40">
        <f t="shared" si="139"/>
        <v>20000</v>
      </c>
      <c r="EF157" s="40">
        <f t="shared" si="139"/>
        <v>20000</v>
      </c>
      <c r="EG157" s="40">
        <f t="shared" si="139"/>
        <v>20000</v>
      </c>
      <c r="EH157" s="40">
        <f t="shared" si="139"/>
        <v>20000</v>
      </c>
      <c r="EI157" s="40">
        <f t="shared" si="139"/>
        <v>20000</v>
      </c>
      <c r="EJ157" s="40">
        <f t="shared" si="139"/>
        <v>20000</v>
      </c>
      <c r="EK157" s="40">
        <f t="shared" si="139"/>
        <v>20000</v>
      </c>
      <c r="EL157" s="40">
        <f t="shared" si="139"/>
        <v>20000</v>
      </c>
      <c r="EM157" s="40">
        <f t="shared" si="139"/>
        <v>20000</v>
      </c>
      <c r="EN157" s="40">
        <f t="shared" si="139"/>
        <v>20000</v>
      </c>
      <c r="EO157" s="40">
        <f t="shared" si="139"/>
        <v>20000</v>
      </c>
      <c r="EP157" s="40">
        <f t="shared" si="139"/>
        <v>20000</v>
      </c>
      <c r="EQ157" s="40">
        <f t="shared" si="139"/>
        <v>20000</v>
      </c>
      <c r="ER157" s="40">
        <f t="shared" si="139"/>
        <v>20000</v>
      </c>
      <c r="ES157" s="40">
        <f t="shared" si="139"/>
        <v>20000</v>
      </c>
      <c r="ET157" s="40">
        <f t="shared" si="140"/>
        <v>20000</v>
      </c>
      <c r="EU157" s="40">
        <f t="shared" si="140"/>
        <v>20000</v>
      </c>
      <c r="EV157" s="40">
        <f t="shared" si="140"/>
        <v>20000</v>
      </c>
      <c r="EW157" s="40">
        <f t="shared" si="140"/>
        <v>20000</v>
      </c>
      <c r="EX157" s="40">
        <f t="shared" si="140"/>
        <v>20000</v>
      </c>
      <c r="EY157" s="40">
        <f t="shared" si="140"/>
        <v>20000</v>
      </c>
      <c r="EZ157" s="40">
        <f t="shared" si="140"/>
        <v>20000</v>
      </c>
      <c r="FA157" s="40">
        <f t="shared" si="140"/>
        <v>20000</v>
      </c>
      <c r="FB157" s="40">
        <f t="shared" si="140"/>
        <v>20000</v>
      </c>
      <c r="FC157" s="40">
        <f t="shared" si="140"/>
        <v>20000</v>
      </c>
      <c r="FD157" s="40">
        <f t="shared" si="140"/>
        <v>20000</v>
      </c>
      <c r="FE157" s="40">
        <f t="shared" si="140"/>
        <v>20000</v>
      </c>
      <c r="FF157" s="40">
        <f t="shared" si="140"/>
        <v>20000</v>
      </c>
      <c r="FG157" s="40">
        <f t="shared" si="140"/>
        <v>20000</v>
      </c>
      <c r="FH157" s="40">
        <f t="shared" si="140"/>
        <v>20000</v>
      </c>
      <c r="FI157" s="40">
        <f t="shared" si="140"/>
        <v>20000</v>
      </c>
      <c r="FJ157" s="40">
        <f t="shared" si="140"/>
        <v>20000</v>
      </c>
      <c r="FK157" s="40">
        <f t="shared" si="140"/>
        <v>20000</v>
      </c>
      <c r="FL157" s="40">
        <f t="shared" si="140"/>
        <v>20000</v>
      </c>
      <c r="FM157" s="40">
        <f t="shared" si="140"/>
        <v>20000</v>
      </c>
      <c r="FN157" s="40">
        <f t="shared" si="140"/>
        <v>20000</v>
      </c>
      <c r="FO157" s="40">
        <f t="shared" si="140"/>
        <v>20000</v>
      </c>
      <c r="FP157" s="40">
        <f t="shared" si="140"/>
        <v>20000</v>
      </c>
      <c r="FQ157" s="40">
        <f t="shared" si="140"/>
        <v>20000</v>
      </c>
      <c r="FR157" s="40">
        <f t="shared" si="140"/>
        <v>20000</v>
      </c>
      <c r="FS157" s="40">
        <f t="shared" si="140"/>
        <v>20000</v>
      </c>
      <c r="FT157" s="40">
        <f t="shared" si="140"/>
        <v>20000</v>
      </c>
      <c r="FU157" s="40">
        <f t="shared" si="140"/>
        <v>20000</v>
      </c>
      <c r="FV157" s="40">
        <f t="shared" si="140"/>
        <v>20000</v>
      </c>
      <c r="FW157" s="40">
        <f t="shared" si="140"/>
        <v>20000</v>
      </c>
      <c r="FX157" s="40">
        <f t="shared" si="140"/>
        <v>20000</v>
      </c>
      <c r="FY157" s="40">
        <f t="shared" si="140"/>
        <v>20000</v>
      </c>
      <c r="FZ157" s="40">
        <f t="shared" si="140"/>
        <v>20000</v>
      </c>
      <c r="GA157" s="40">
        <f t="shared" si="140"/>
        <v>20000</v>
      </c>
      <c r="GB157" s="40">
        <f t="shared" si="140"/>
        <v>20000</v>
      </c>
      <c r="GC157" s="40">
        <f t="shared" si="140"/>
        <v>20000</v>
      </c>
      <c r="GD157" s="40">
        <f t="shared" si="140"/>
        <v>20000</v>
      </c>
      <c r="GE157" s="40">
        <f t="shared" si="140"/>
        <v>20000</v>
      </c>
      <c r="GF157" s="40">
        <f t="shared" si="140"/>
        <v>20000</v>
      </c>
      <c r="GG157" s="40">
        <f t="shared" si="140"/>
        <v>20000</v>
      </c>
      <c r="GH157" s="40">
        <f t="shared" si="140"/>
        <v>20000</v>
      </c>
      <c r="GI157" s="40">
        <f t="shared" si="140"/>
        <v>20000</v>
      </c>
      <c r="GJ157" s="40">
        <f t="shared" si="140"/>
        <v>20000</v>
      </c>
      <c r="GK157" s="40">
        <f t="shared" si="140"/>
        <v>20000</v>
      </c>
      <c r="GL157" s="40">
        <f t="shared" si="140"/>
        <v>20000</v>
      </c>
      <c r="GM157" s="40">
        <f t="shared" si="140"/>
        <v>20000</v>
      </c>
      <c r="GN157" s="40">
        <f t="shared" si="140"/>
        <v>20000</v>
      </c>
      <c r="GO157" s="40">
        <f t="shared" si="140"/>
        <v>20000</v>
      </c>
      <c r="GP157" s="40">
        <f t="shared" si="140"/>
        <v>20000</v>
      </c>
      <c r="GQ157" s="40">
        <f t="shared" si="140"/>
        <v>20000</v>
      </c>
      <c r="GR157" s="40">
        <f t="shared" si="140"/>
        <v>20000</v>
      </c>
      <c r="GS157" s="40">
        <f t="shared" si="140"/>
        <v>20000</v>
      </c>
      <c r="GT157" s="40">
        <f t="shared" si="140"/>
        <v>20000</v>
      </c>
      <c r="GU157" s="40">
        <f t="shared" si="140"/>
        <v>20000</v>
      </c>
      <c r="GV157" s="40">
        <f t="shared" si="140"/>
        <v>20000</v>
      </c>
      <c r="GW157" s="40">
        <f t="shared" si="140"/>
        <v>20000</v>
      </c>
      <c r="GX157" s="40">
        <f t="shared" si="140"/>
        <v>20000</v>
      </c>
      <c r="GY157" s="40">
        <f t="shared" si="140"/>
        <v>20000</v>
      </c>
      <c r="GZ157" s="40">
        <f t="shared" si="140"/>
        <v>20000</v>
      </c>
      <c r="HA157" s="40">
        <f t="shared" si="140"/>
        <v>20000</v>
      </c>
      <c r="HB157" s="40">
        <f t="shared" si="140"/>
        <v>20000</v>
      </c>
      <c r="HC157" s="40">
        <f t="shared" si="140"/>
        <v>20000</v>
      </c>
      <c r="HD157" s="40">
        <f t="shared" si="140"/>
        <v>20000</v>
      </c>
      <c r="HE157" s="40">
        <f t="shared" si="140"/>
        <v>20000</v>
      </c>
      <c r="HF157" s="40">
        <f t="shared" si="141"/>
        <v>20000</v>
      </c>
      <c r="HG157" s="40">
        <f t="shared" si="141"/>
        <v>20000</v>
      </c>
      <c r="HH157" s="40">
        <f t="shared" si="141"/>
        <v>20000</v>
      </c>
      <c r="HI157" s="40">
        <f t="shared" si="141"/>
        <v>20000</v>
      </c>
      <c r="HJ157" s="40">
        <f t="shared" si="141"/>
        <v>20000</v>
      </c>
      <c r="HK157" s="40">
        <f t="shared" si="141"/>
        <v>20000</v>
      </c>
      <c r="HL157" s="40">
        <f t="shared" si="141"/>
        <v>20000</v>
      </c>
      <c r="HM157" s="40">
        <f t="shared" si="141"/>
        <v>20000</v>
      </c>
      <c r="HN157" s="40">
        <f t="shared" si="141"/>
        <v>20000</v>
      </c>
      <c r="HO157" s="40">
        <f t="shared" si="141"/>
        <v>20000</v>
      </c>
      <c r="HP157" s="40">
        <f t="shared" si="141"/>
        <v>20000</v>
      </c>
      <c r="HQ157" s="40">
        <f t="shared" si="141"/>
        <v>20000</v>
      </c>
      <c r="HR157" s="40">
        <f t="shared" si="141"/>
        <v>20000</v>
      </c>
      <c r="HS157" s="40">
        <f t="shared" si="141"/>
        <v>20000</v>
      </c>
      <c r="HT157" s="40">
        <f t="shared" si="141"/>
        <v>20000</v>
      </c>
      <c r="HU157" s="40">
        <f t="shared" si="141"/>
        <v>20000</v>
      </c>
      <c r="HV157" s="40">
        <f t="shared" si="141"/>
        <v>20000</v>
      </c>
      <c r="HW157" s="40">
        <f t="shared" si="141"/>
        <v>20000</v>
      </c>
      <c r="HX157" s="40">
        <f t="shared" si="141"/>
        <v>20000</v>
      </c>
      <c r="HY157" s="40">
        <f t="shared" si="141"/>
        <v>20000</v>
      </c>
      <c r="HZ157" s="40">
        <f t="shared" si="141"/>
        <v>20000</v>
      </c>
      <c r="IA157" s="40">
        <f t="shared" si="141"/>
        <v>20000</v>
      </c>
      <c r="IB157" s="40">
        <f t="shared" si="141"/>
        <v>20000</v>
      </c>
      <c r="IC157" s="40">
        <f t="shared" si="141"/>
        <v>20000</v>
      </c>
      <c r="ID157" s="40">
        <f t="shared" si="141"/>
        <v>20000</v>
      </c>
      <c r="IE157" s="40">
        <f t="shared" si="141"/>
        <v>20000</v>
      </c>
      <c r="IF157" s="40">
        <f t="shared" si="141"/>
        <v>20000</v>
      </c>
      <c r="IG157" s="40">
        <f t="shared" si="141"/>
        <v>20000</v>
      </c>
      <c r="IH157" s="40">
        <f t="shared" si="141"/>
        <v>20000</v>
      </c>
      <c r="II157" s="40">
        <f t="shared" si="141"/>
        <v>20000</v>
      </c>
      <c r="IJ157" s="40">
        <f t="shared" si="141"/>
        <v>20000</v>
      </c>
      <c r="IK157" s="40">
        <f t="shared" si="141"/>
        <v>20000</v>
      </c>
      <c r="IL157" s="40">
        <f t="shared" si="141"/>
        <v>20000</v>
      </c>
      <c r="IM157" s="40">
        <f t="shared" si="141"/>
        <v>20000</v>
      </c>
      <c r="IN157" s="40">
        <f t="shared" si="141"/>
        <v>20000</v>
      </c>
      <c r="IO157" s="40">
        <f t="shared" si="141"/>
        <v>20000</v>
      </c>
      <c r="IP157" s="40">
        <f t="shared" si="141"/>
        <v>20000</v>
      </c>
      <c r="IQ157" s="40">
        <f t="shared" si="141"/>
        <v>20000</v>
      </c>
      <c r="IR157" s="40">
        <f t="shared" si="141"/>
        <v>20000</v>
      </c>
      <c r="IS157" s="40">
        <f t="shared" si="141"/>
        <v>20000</v>
      </c>
      <c r="IT157" s="40">
        <f t="shared" si="141"/>
        <v>20000</v>
      </c>
      <c r="IU157" s="40">
        <f t="shared" si="141"/>
        <v>20000</v>
      </c>
      <c r="IV157" s="40">
        <f t="shared" si="141"/>
        <v>20000</v>
      </c>
      <c r="IW157" s="40">
        <f t="shared" si="141"/>
        <v>20000</v>
      </c>
      <c r="IX157" s="40">
        <f t="shared" si="141"/>
        <v>20000</v>
      </c>
      <c r="IY157" s="40">
        <f t="shared" si="141"/>
        <v>20000</v>
      </c>
      <c r="IZ157" s="40">
        <f t="shared" si="141"/>
        <v>20000</v>
      </c>
      <c r="JA157" s="40">
        <f t="shared" si="141"/>
        <v>20000</v>
      </c>
      <c r="JB157" s="40">
        <f t="shared" si="141"/>
        <v>20000</v>
      </c>
      <c r="JC157" s="40">
        <f t="shared" si="141"/>
        <v>20000</v>
      </c>
      <c r="JD157" s="40">
        <f t="shared" si="141"/>
        <v>20000</v>
      </c>
      <c r="JE157" s="40">
        <f t="shared" si="141"/>
        <v>20000</v>
      </c>
      <c r="JF157" s="40">
        <f t="shared" si="141"/>
        <v>20000</v>
      </c>
      <c r="JG157" s="40">
        <f t="shared" si="141"/>
        <v>20000</v>
      </c>
      <c r="JH157" s="40">
        <f t="shared" si="141"/>
        <v>20000</v>
      </c>
      <c r="JI157" s="40">
        <f t="shared" si="141"/>
        <v>20000</v>
      </c>
      <c r="JJ157" s="40">
        <f t="shared" si="141"/>
        <v>20000</v>
      </c>
      <c r="JK157" s="40">
        <f t="shared" si="141"/>
        <v>20000</v>
      </c>
      <c r="JL157" s="40">
        <f t="shared" si="141"/>
        <v>20000</v>
      </c>
      <c r="JM157" s="40">
        <f t="shared" si="141"/>
        <v>20000</v>
      </c>
      <c r="JN157" s="40">
        <f t="shared" si="141"/>
        <v>20000</v>
      </c>
      <c r="JO157" s="40">
        <f t="shared" si="141"/>
        <v>20000</v>
      </c>
      <c r="JP157" s="40">
        <f t="shared" si="141"/>
        <v>20000</v>
      </c>
      <c r="JQ157" s="40">
        <f t="shared" si="141"/>
        <v>20000</v>
      </c>
      <c r="JR157" s="40">
        <f t="shared" si="142"/>
        <v>20000</v>
      </c>
      <c r="JS157" s="40">
        <f t="shared" si="142"/>
        <v>20000</v>
      </c>
      <c r="JT157" s="40">
        <f t="shared" si="142"/>
        <v>20000</v>
      </c>
      <c r="JU157" s="40">
        <f t="shared" si="142"/>
        <v>20000</v>
      </c>
      <c r="JV157" s="40">
        <f t="shared" si="142"/>
        <v>20000</v>
      </c>
      <c r="JW157" s="40">
        <f t="shared" si="142"/>
        <v>20000</v>
      </c>
      <c r="JX157" s="40">
        <f t="shared" si="142"/>
        <v>20000</v>
      </c>
      <c r="JY157" s="40">
        <f t="shared" si="142"/>
        <v>20000</v>
      </c>
      <c r="JZ157" s="40">
        <f t="shared" si="142"/>
        <v>20000</v>
      </c>
      <c r="KA157" s="40">
        <f t="shared" si="142"/>
        <v>20000</v>
      </c>
      <c r="KB157" s="40">
        <f t="shared" si="142"/>
        <v>20000</v>
      </c>
      <c r="KC157" s="40">
        <f t="shared" si="142"/>
        <v>20000</v>
      </c>
      <c r="KD157" s="40">
        <f t="shared" si="142"/>
        <v>20000</v>
      </c>
      <c r="KE157" s="40">
        <f t="shared" si="142"/>
        <v>20000</v>
      </c>
      <c r="KF157" s="40">
        <f t="shared" si="142"/>
        <v>20000</v>
      </c>
      <c r="KG157" s="40">
        <f t="shared" si="142"/>
        <v>20000</v>
      </c>
      <c r="KH157" s="40">
        <f t="shared" si="142"/>
        <v>20000</v>
      </c>
      <c r="KI157" s="40">
        <f t="shared" si="142"/>
        <v>20000</v>
      </c>
      <c r="KJ157" s="40">
        <f t="shared" si="142"/>
        <v>20000</v>
      </c>
      <c r="KK157" s="40">
        <f t="shared" si="142"/>
        <v>20000</v>
      </c>
      <c r="KL157" s="40">
        <f t="shared" si="142"/>
        <v>20000</v>
      </c>
      <c r="KM157" s="40">
        <f t="shared" si="142"/>
        <v>20000</v>
      </c>
      <c r="KN157" s="40">
        <f t="shared" si="142"/>
        <v>20000</v>
      </c>
      <c r="KO157" s="40">
        <f t="shared" si="142"/>
        <v>20000</v>
      </c>
      <c r="KP157" s="40">
        <f t="shared" si="142"/>
        <v>20000</v>
      </c>
      <c r="KQ157" s="40">
        <f t="shared" si="142"/>
        <v>20000</v>
      </c>
      <c r="KR157" s="40">
        <f t="shared" si="142"/>
        <v>20000</v>
      </c>
      <c r="KS157" s="40">
        <f t="shared" si="142"/>
        <v>20000</v>
      </c>
      <c r="KT157" s="40">
        <f t="shared" si="142"/>
        <v>20000</v>
      </c>
      <c r="KU157" s="40">
        <f t="shared" si="142"/>
        <v>20000</v>
      </c>
      <c r="KV157" s="40">
        <f t="shared" si="142"/>
        <v>20000</v>
      </c>
      <c r="KW157" s="1"/>
      <c r="KX157" s="1"/>
    </row>
    <row r="158" spans="1:310" x14ac:dyDescent="0.25">
      <c r="A158" s="1"/>
      <c r="B158" s="79"/>
      <c r="C158" s="79"/>
      <c r="D158" s="79"/>
      <c r="E158" s="1" t="str">
        <f>kpi!E57</f>
        <v xml:space="preserve"> Аренда офисов</v>
      </c>
      <c r="F158" s="1"/>
      <c r="G158" s="1"/>
      <c r="H158" s="11" t="str">
        <f t="shared" si="143"/>
        <v>руб.</v>
      </c>
      <c r="I158" s="1"/>
      <c r="J158" s="1"/>
      <c r="K158" s="1"/>
      <c r="L158" s="1"/>
      <c r="M158" s="5"/>
      <c r="N158" s="52"/>
      <c r="O158" s="19"/>
      <c r="P158" s="1"/>
      <c r="Q158" s="1"/>
      <c r="R158" s="40">
        <f t="shared" si="144"/>
        <v>625000</v>
      </c>
      <c r="S158" s="1"/>
      <c r="T158" s="5" t="s">
        <v>0</v>
      </c>
      <c r="U158" s="40">
        <v>25000</v>
      </c>
      <c r="V158" s="40">
        <f t="shared" si="138"/>
        <v>25000</v>
      </c>
      <c r="W158" s="40">
        <f t="shared" si="138"/>
        <v>25000</v>
      </c>
      <c r="X158" s="40">
        <f t="shared" si="138"/>
        <v>25000</v>
      </c>
      <c r="Y158" s="40">
        <f t="shared" si="138"/>
        <v>25000</v>
      </c>
      <c r="Z158" s="40">
        <f t="shared" si="138"/>
        <v>25000</v>
      </c>
      <c r="AA158" s="40">
        <f t="shared" si="138"/>
        <v>25000</v>
      </c>
      <c r="AB158" s="40">
        <f t="shared" si="138"/>
        <v>25000</v>
      </c>
      <c r="AC158" s="40">
        <f t="shared" si="138"/>
        <v>25000</v>
      </c>
      <c r="AD158" s="40">
        <f t="shared" si="138"/>
        <v>25000</v>
      </c>
      <c r="AE158" s="40">
        <f t="shared" si="138"/>
        <v>25000</v>
      </c>
      <c r="AF158" s="40">
        <f t="shared" si="138"/>
        <v>25000</v>
      </c>
      <c r="AG158" s="40">
        <f t="shared" si="138"/>
        <v>25000</v>
      </c>
      <c r="AH158" s="40">
        <f t="shared" si="138"/>
        <v>25000</v>
      </c>
      <c r="AI158" s="40">
        <f t="shared" si="138"/>
        <v>25000</v>
      </c>
      <c r="AJ158" s="40">
        <f t="shared" si="138"/>
        <v>25000</v>
      </c>
      <c r="AK158" s="40">
        <f t="shared" si="138"/>
        <v>25000</v>
      </c>
      <c r="AL158" s="40">
        <f t="shared" si="138"/>
        <v>25000</v>
      </c>
      <c r="AM158" s="40">
        <f t="shared" si="138"/>
        <v>25000</v>
      </c>
      <c r="AN158" s="40">
        <f t="shared" si="138"/>
        <v>25000</v>
      </c>
      <c r="AO158" s="40">
        <f t="shared" si="138"/>
        <v>25000</v>
      </c>
      <c r="AP158" s="40">
        <f t="shared" si="138"/>
        <v>25000</v>
      </c>
      <c r="AQ158" s="40">
        <f t="shared" si="138"/>
        <v>25000</v>
      </c>
      <c r="AR158" s="40">
        <f t="shared" si="138"/>
        <v>25000</v>
      </c>
      <c r="AS158" s="40">
        <f t="shared" si="138"/>
        <v>25000</v>
      </c>
      <c r="AT158" s="40">
        <f t="shared" si="138"/>
        <v>25000</v>
      </c>
      <c r="AU158" s="40">
        <f t="shared" si="138"/>
        <v>25000</v>
      </c>
      <c r="AV158" s="40">
        <f t="shared" si="138"/>
        <v>25000</v>
      </c>
      <c r="AW158" s="40">
        <f t="shared" si="138"/>
        <v>25000</v>
      </c>
      <c r="AX158" s="40">
        <f t="shared" si="138"/>
        <v>25000</v>
      </c>
      <c r="AY158" s="40">
        <f t="shared" si="138"/>
        <v>25000</v>
      </c>
      <c r="AZ158" s="40">
        <f t="shared" si="138"/>
        <v>25000</v>
      </c>
      <c r="BA158" s="40">
        <f t="shared" si="138"/>
        <v>25000</v>
      </c>
      <c r="BB158" s="40">
        <f t="shared" si="138"/>
        <v>25000</v>
      </c>
      <c r="BC158" s="40">
        <f t="shared" si="138"/>
        <v>25000</v>
      </c>
      <c r="BD158" s="40">
        <f t="shared" si="138"/>
        <v>25000</v>
      </c>
      <c r="BE158" s="40">
        <f t="shared" si="138"/>
        <v>25000</v>
      </c>
      <c r="BF158" s="40">
        <f t="shared" si="138"/>
        <v>25000</v>
      </c>
      <c r="BG158" s="40">
        <f t="shared" si="138"/>
        <v>25000</v>
      </c>
      <c r="BH158" s="40">
        <f t="shared" si="138"/>
        <v>25000</v>
      </c>
      <c r="BI158" s="40">
        <f t="shared" si="138"/>
        <v>25000</v>
      </c>
      <c r="BJ158" s="40">
        <f t="shared" si="138"/>
        <v>25000</v>
      </c>
      <c r="BK158" s="40">
        <f t="shared" si="138"/>
        <v>25000</v>
      </c>
      <c r="BL158" s="40">
        <f t="shared" si="138"/>
        <v>25000</v>
      </c>
      <c r="BM158" s="40">
        <f t="shared" si="138"/>
        <v>25000</v>
      </c>
      <c r="BN158" s="40">
        <f t="shared" si="138"/>
        <v>25000</v>
      </c>
      <c r="BO158" s="40">
        <f t="shared" si="138"/>
        <v>25000</v>
      </c>
      <c r="BP158" s="40">
        <f t="shared" si="138"/>
        <v>25000</v>
      </c>
      <c r="BQ158" s="40">
        <f t="shared" si="138"/>
        <v>25000</v>
      </c>
      <c r="BR158" s="40">
        <f t="shared" si="138"/>
        <v>25000</v>
      </c>
      <c r="BS158" s="40">
        <f t="shared" si="138"/>
        <v>25000</v>
      </c>
      <c r="BT158" s="40">
        <f t="shared" si="138"/>
        <v>25000</v>
      </c>
      <c r="BU158" s="40">
        <f t="shared" si="138"/>
        <v>25000</v>
      </c>
      <c r="BV158" s="40">
        <f t="shared" si="138"/>
        <v>25000</v>
      </c>
      <c r="BW158" s="40">
        <f t="shared" si="138"/>
        <v>25000</v>
      </c>
      <c r="BX158" s="40">
        <f t="shared" si="138"/>
        <v>25000</v>
      </c>
      <c r="BY158" s="40">
        <f t="shared" si="138"/>
        <v>25000</v>
      </c>
      <c r="BZ158" s="40">
        <f t="shared" si="138"/>
        <v>25000</v>
      </c>
      <c r="CA158" s="40">
        <f t="shared" si="138"/>
        <v>25000</v>
      </c>
      <c r="CB158" s="40">
        <f t="shared" si="138"/>
        <v>25000</v>
      </c>
      <c r="CC158" s="40">
        <f t="shared" si="138"/>
        <v>25000</v>
      </c>
      <c r="CD158" s="40">
        <f t="shared" si="138"/>
        <v>25000</v>
      </c>
      <c r="CE158" s="40">
        <f t="shared" si="138"/>
        <v>25000</v>
      </c>
      <c r="CF158" s="40">
        <f t="shared" si="138"/>
        <v>25000</v>
      </c>
      <c r="CG158" s="40">
        <f t="shared" si="138"/>
        <v>25000</v>
      </c>
      <c r="CH158" s="40">
        <f t="shared" si="139"/>
        <v>25000</v>
      </c>
      <c r="CI158" s="40">
        <f t="shared" si="139"/>
        <v>25000</v>
      </c>
      <c r="CJ158" s="40">
        <f t="shared" si="139"/>
        <v>25000</v>
      </c>
      <c r="CK158" s="40">
        <f t="shared" si="139"/>
        <v>25000</v>
      </c>
      <c r="CL158" s="40">
        <f t="shared" si="139"/>
        <v>25000</v>
      </c>
      <c r="CM158" s="40">
        <f t="shared" si="139"/>
        <v>25000</v>
      </c>
      <c r="CN158" s="40">
        <f t="shared" si="139"/>
        <v>25000</v>
      </c>
      <c r="CO158" s="40">
        <f t="shared" si="139"/>
        <v>25000</v>
      </c>
      <c r="CP158" s="40">
        <f t="shared" si="139"/>
        <v>25000</v>
      </c>
      <c r="CQ158" s="40">
        <f t="shared" si="139"/>
        <v>25000</v>
      </c>
      <c r="CR158" s="40">
        <f t="shared" si="139"/>
        <v>25000</v>
      </c>
      <c r="CS158" s="40">
        <f t="shared" si="139"/>
        <v>25000</v>
      </c>
      <c r="CT158" s="40">
        <f t="shared" si="139"/>
        <v>25000</v>
      </c>
      <c r="CU158" s="40">
        <f t="shared" si="139"/>
        <v>25000</v>
      </c>
      <c r="CV158" s="40">
        <f t="shared" si="139"/>
        <v>25000</v>
      </c>
      <c r="CW158" s="40">
        <f t="shared" si="139"/>
        <v>25000</v>
      </c>
      <c r="CX158" s="40">
        <f t="shared" si="139"/>
        <v>25000</v>
      </c>
      <c r="CY158" s="40">
        <f t="shared" si="139"/>
        <v>25000</v>
      </c>
      <c r="CZ158" s="40">
        <f t="shared" si="139"/>
        <v>25000</v>
      </c>
      <c r="DA158" s="40">
        <f t="shared" si="139"/>
        <v>25000</v>
      </c>
      <c r="DB158" s="40">
        <f t="shared" si="139"/>
        <v>25000</v>
      </c>
      <c r="DC158" s="40">
        <f t="shared" si="139"/>
        <v>25000</v>
      </c>
      <c r="DD158" s="40">
        <f t="shared" si="139"/>
        <v>25000</v>
      </c>
      <c r="DE158" s="40">
        <f t="shared" si="139"/>
        <v>25000</v>
      </c>
      <c r="DF158" s="40">
        <f t="shared" si="139"/>
        <v>25000</v>
      </c>
      <c r="DG158" s="40">
        <f t="shared" si="139"/>
        <v>25000</v>
      </c>
      <c r="DH158" s="40">
        <f t="shared" si="139"/>
        <v>25000</v>
      </c>
      <c r="DI158" s="40">
        <f t="shared" si="139"/>
        <v>25000</v>
      </c>
      <c r="DJ158" s="40">
        <f t="shared" si="139"/>
        <v>25000</v>
      </c>
      <c r="DK158" s="40">
        <f t="shared" si="139"/>
        <v>25000</v>
      </c>
      <c r="DL158" s="40">
        <f t="shared" si="139"/>
        <v>25000</v>
      </c>
      <c r="DM158" s="40">
        <f t="shared" si="139"/>
        <v>25000</v>
      </c>
      <c r="DN158" s="40">
        <f t="shared" si="139"/>
        <v>25000</v>
      </c>
      <c r="DO158" s="40">
        <f t="shared" si="139"/>
        <v>25000</v>
      </c>
      <c r="DP158" s="40">
        <f t="shared" si="139"/>
        <v>25000</v>
      </c>
      <c r="DQ158" s="40">
        <f t="shared" si="139"/>
        <v>25000</v>
      </c>
      <c r="DR158" s="40">
        <f t="shared" si="139"/>
        <v>25000</v>
      </c>
      <c r="DS158" s="40">
        <f t="shared" si="139"/>
        <v>25000</v>
      </c>
      <c r="DT158" s="40">
        <f t="shared" si="139"/>
        <v>25000</v>
      </c>
      <c r="DU158" s="40">
        <f t="shared" si="139"/>
        <v>25000</v>
      </c>
      <c r="DV158" s="40">
        <f t="shared" si="139"/>
        <v>25000</v>
      </c>
      <c r="DW158" s="40">
        <f t="shared" si="139"/>
        <v>25000</v>
      </c>
      <c r="DX158" s="40">
        <f t="shared" si="139"/>
        <v>25000</v>
      </c>
      <c r="DY158" s="40">
        <f t="shared" si="139"/>
        <v>25000</v>
      </c>
      <c r="DZ158" s="40">
        <f t="shared" si="139"/>
        <v>25000</v>
      </c>
      <c r="EA158" s="40">
        <f t="shared" si="139"/>
        <v>25000</v>
      </c>
      <c r="EB158" s="40">
        <f t="shared" si="139"/>
        <v>25000</v>
      </c>
      <c r="EC158" s="40">
        <f t="shared" si="139"/>
        <v>25000</v>
      </c>
      <c r="ED158" s="40">
        <f t="shared" si="139"/>
        <v>25000</v>
      </c>
      <c r="EE158" s="40">
        <f t="shared" si="139"/>
        <v>25000</v>
      </c>
      <c r="EF158" s="40">
        <f t="shared" si="139"/>
        <v>25000</v>
      </c>
      <c r="EG158" s="40">
        <f t="shared" si="139"/>
        <v>25000</v>
      </c>
      <c r="EH158" s="40">
        <f t="shared" si="139"/>
        <v>25000</v>
      </c>
      <c r="EI158" s="40">
        <f t="shared" si="139"/>
        <v>25000</v>
      </c>
      <c r="EJ158" s="40">
        <f t="shared" si="139"/>
        <v>25000</v>
      </c>
      <c r="EK158" s="40">
        <f t="shared" si="139"/>
        <v>25000</v>
      </c>
      <c r="EL158" s="40">
        <f t="shared" si="139"/>
        <v>25000</v>
      </c>
      <c r="EM158" s="40">
        <f t="shared" si="139"/>
        <v>25000</v>
      </c>
      <c r="EN158" s="40">
        <f t="shared" si="139"/>
        <v>25000</v>
      </c>
      <c r="EO158" s="40">
        <f t="shared" si="139"/>
        <v>25000</v>
      </c>
      <c r="EP158" s="40">
        <f t="shared" si="139"/>
        <v>25000</v>
      </c>
      <c r="EQ158" s="40">
        <f t="shared" si="139"/>
        <v>25000</v>
      </c>
      <c r="ER158" s="40">
        <f t="shared" si="139"/>
        <v>25000</v>
      </c>
      <c r="ES158" s="40">
        <f t="shared" si="139"/>
        <v>25000</v>
      </c>
      <c r="ET158" s="40">
        <f t="shared" si="140"/>
        <v>25000</v>
      </c>
      <c r="EU158" s="40">
        <f t="shared" si="140"/>
        <v>25000</v>
      </c>
      <c r="EV158" s="40">
        <f t="shared" si="140"/>
        <v>25000</v>
      </c>
      <c r="EW158" s="40">
        <f t="shared" si="140"/>
        <v>25000</v>
      </c>
      <c r="EX158" s="40">
        <f t="shared" si="140"/>
        <v>25000</v>
      </c>
      <c r="EY158" s="40">
        <f t="shared" si="140"/>
        <v>25000</v>
      </c>
      <c r="EZ158" s="40">
        <f t="shared" si="140"/>
        <v>25000</v>
      </c>
      <c r="FA158" s="40">
        <f t="shared" si="140"/>
        <v>25000</v>
      </c>
      <c r="FB158" s="40">
        <f t="shared" si="140"/>
        <v>25000</v>
      </c>
      <c r="FC158" s="40">
        <f t="shared" si="140"/>
        <v>25000</v>
      </c>
      <c r="FD158" s="40">
        <f t="shared" si="140"/>
        <v>25000</v>
      </c>
      <c r="FE158" s="40">
        <f t="shared" si="140"/>
        <v>25000</v>
      </c>
      <c r="FF158" s="40">
        <f t="shared" si="140"/>
        <v>25000</v>
      </c>
      <c r="FG158" s="40">
        <f t="shared" si="140"/>
        <v>25000</v>
      </c>
      <c r="FH158" s="40">
        <f t="shared" si="140"/>
        <v>25000</v>
      </c>
      <c r="FI158" s="40">
        <f t="shared" si="140"/>
        <v>25000</v>
      </c>
      <c r="FJ158" s="40">
        <f t="shared" si="140"/>
        <v>25000</v>
      </c>
      <c r="FK158" s="40">
        <f t="shared" si="140"/>
        <v>25000</v>
      </c>
      <c r="FL158" s="40">
        <f t="shared" si="140"/>
        <v>25000</v>
      </c>
      <c r="FM158" s="40">
        <f t="shared" si="140"/>
        <v>25000</v>
      </c>
      <c r="FN158" s="40">
        <f t="shared" si="140"/>
        <v>25000</v>
      </c>
      <c r="FO158" s="40">
        <f t="shared" si="140"/>
        <v>25000</v>
      </c>
      <c r="FP158" s="40">
        <f t="shared" si="140"/>
        <v>25000</v>
      </c>
      <c r="FQ158" s="40">
        <f t="shared" si="140"/>
        <v>25000</v>
      </c>
      <c r="FR158" s="40">
        <f t="shared" si="140"/>
        <v>25000</v>
      </c>
      <c r="FS158" s="40">
        <f t="shared" si="140"/>
        <v>25000</v>
      </c>
      <c r="FT158" s="40">
        <f t="shared" si="140"/>
        <v>25000</v>
      </c>
      <c r="FU158" s="40">
        <f t="shared" si="140"/>
        <v>25000</v>
      </c>
      <c r="FV158" s="40">
        <f t="shared" si="140"/>
        <v>25000</v>
      </c>
      <c r="FW158" s="40">
        <f t="shared" si="140"/>
        <v>25000</v>
      </c>
      <c r="FX158" s="40">
        <f t="shared" si="140"/>
        <v>25000</v>
      </c>
      <c r="FY158" s="40">
        <f t="shared" si="140"/>
        <v>25000</v>
      </c>
      <c r="FZ158" s="40">
        <f t="shared" si="140"/>
        <v>25000</v>
      </c>
      <c r="GA158" s="40">
        <f t="shared" si="140"/>
        <v>25000</v>
      </c>
      <c r="GB158" s="40">
        <f t="shared" si="140"/>
        <v>25000</v>
      </c>
      <c r="GC158" s="40">
        <f t="shared" si="140"/>
        <v>25000</v>
      </c>
      <c r="GD158" s="40">
        <f t="shared" si="140"/>
        <v>25000</v>
      </c>
      <c r="GE158" s="40">
        <f t="shared" si="140"/>
        <v>25000</v>
      </c>
      <c r="GF158" s="40">
        <f t="shared" si="140"/>
        <v>25000</v>
      </c>
      <c r="GG158" s="40">
        <f t="shared" si="140"/>
        <v>25000</v>
      </c>
      <c r="GH158" s="40">
        <f t="shared" si="140"/>
        <v>25000</v>
      </c>
      <c r="GI158" s="40">
        <f t="shared" si="140"/>
        <v>25000</v>
      </c>
      <c r="GJ158" s="40">
        <f t="shared" si="140"/>
        <v>25000</v>
      </c>
      <c r="GK158" s="40">
        <f t="shared" si="140"/>
        <v>25000</v>
      </c>
      <c r="GL158" s="40">
        <f t="shared" si="140"/>
        <v>25000</v>
      </c>
      <c r="GM158" s="40">
        <f t="shared" si="140"/>
        <v>25000</v>
      </c>
      <c r="GN158" s="40">
        <f t="shared" si="140"/>
        <v>25000</v>
      </c>
      <c r="GO158" s="40">
        <f t="shared" si="140"/>
        <v>25000</v>
      </c>
      <c r="GP158" s="40">
        <f t="shared" si="140"/>
        <v>25000</v>
      </c>
      <c r="GQ158" s="40">
        <f t="shared" si="140"/>
        <v>25000</v>
      </c>
      <c r="GR158" s="40">
        <f t="shared" si="140"/>
        <v>25000</v>
      </c>
      <c r="GS158" s="40">
        <f t="shared" si="140"/>
        <v>25000</v>
      </c>
      <c r="GT158" s="40">
        <f t="shared" si="140"/>
        <v>25000</v>
      </c>
      <c r="GU158" s="40">
        <f t="shared" si="140"/>
        <v>25000</v>
      </c>
      <c r="GV158" s="40">
        <f t="shared" si="140"/>
        <v>25000</v>
      </c>
      <c r="GW158" s="40">
        <f t="shared" si="140"/>
        <v>25000</v>
      </c>
      <c r="GX158" s="40">
        <f t="shared" si="140"/>
        <v>25000</v>
      </c>
      <c r="GY158" s="40">
        <f t="shared" si="140"/>
        <v>25000</v>
      </c>
      <c r="GZ158" s="40">
        <f t="shared" si="140"/>
        <v>25000</v>
      </c>
      <c r="HA158" s="40">
        <f t="shared" si="140"/>
        <v>25000</v>
      </c>
      <c r="HB158" s="40">
        <f t="shared" si="140"/>
        <v>25000</v>
      </c>
      <c r="HC158" s="40">
        <f t="shared" si="140"/>
        <v>25000</v>
      </c>
      <c r="HD158" s="40">
        <f t="shared" si="140"/>
        <v>25000</v>
      </c>
      <c r="HE158" s="40">
        <f t="shared" si="140"/>
        <v>25000</v>
      </c>
      <c r="HF158" s="40">
        <f t="shared" si="141"/>
        <v>25000</v>
      </c>
      <c r="HG158" s="40">
        <f t="shared" si="141"/>
        <v>25000</v>
      </c>
      <c r="HH158" s="40">
        <f t="shared" si="141"/>
        <v>25000</v>
      </c>
      <c r="HI158" s="40">
        <f t="shared" si="141"/>
        <v>25000</v>
      </c>
      <c r="HJ158" s="40">
        <f t="shared" si="141"/>
        <v>25000</v>
      </c>
      <c r="HK158" s="40">
        <f t="shared" si="141"/>
        <v>25000</v>
      </c>
      <c r="HL158" s="40">
        <f t="shared" si="141"/>
        <v>25000</v>
      </c>
      <c r="HM158" s="40">
        <f t="shared" si="141"/>
        <v>25000</v>
      </c>
      <c r="HN158" s="40">
        <f t="shared" si="141"/>
        <v>25000</v>
      </c>
      <c r="HO158" s="40">
        <f t="shared" si="141"/>
        <v>25000</v>
      </c>
      <c r="HP158" s="40">
        <f t="shared" si="141"/>
        <v>25000</v>
      </c>
      <c r="HQ158" s="40">
        <f t="shared" si="141"/>
        <v>25000</v>
      </c>
      <c r="HR158" s="40">
        <f t="shared" si="141"/>
        <v>25000</v>
      </c>
      <c r="HS158" s="40">
        <f t="shared" si="141"/>
        <v>25000</v>
      </c>
      <c r="HT158" s="40">
        <f t="shared" si="141"/>
        <v>25000</v>
      </c>
      <c r="HU158" s="40">
        <f t="shared" si="141"/>
        <v>25000</v>
      </c>
      <c r="HV158" s="40">
        <f t="shared" si="141"/>
        <v>25000</v>
      </c>
      <c r="HW158" s="40">
        <f t="shared" si="141"/>
        <v>25000</v>
      </c>
      <c r="HX158" s="40">
        <f t="shared" si="141"/>
        <v>25000</v>
      </c>
      <c r="HY158" s="40">
        <f t="shared" si="141"/>
        <v>25000</v>
      </c>
      <c r="HZ158" s="40">
        <f t="shared" si="141"/>
        <v>25000</v>
      </c>
      <c r="IA158" s="40">
        <f t="shared" si="141"/>
        <v>25000</v>
      </c>
      <c r="IB158" s="40">
        <f t="shared" si="141"/>
        <v>25000</v>
      </c>
      <c r="IC158" s="40">
        <f t="shared" si="141"/>
        <v>25000</v>
      </c>
      <c r="ID158" s="40">
        <f t="shared" si="141"/>
        <v>25000</v>
      </c>
      <c r="IE158" s="40">
        <f t="shared" si="141"/>
        <v>25000</v>
      </c>
      <c r="IF158" s="40">
        <f t="shared" si="141"/>
        <v>25000</v>
      </c>
      <c r="IG158" s="40">
        <f t="shared" si="141"/>
        <v>25000</v>
      </c>
      <c r="IH158" s="40">
        <f t="shared" si="141"/>
        <v>25000</v>
      </c>
      <c r="II158" s="40">
        <f t="shared" si="141"/>
        <v>25000</v>
      </c>
      <c r="IJ158" s="40">
        <f t="shared" si="141"/>
        <v>25000</v>
      </c>
      <c r="IK158" s="40">
        <f t="shared" si="141"/>
        <v>25000</v>
      </c>
      <c r="IL158" s="40">
        <f t="shared" si="141"/>
        <v>25000</v>
      </c>
      <c r="IM158" s="40">
        <f t="shared" si="141"/>
        <v>25000</v>
      </c>
      <c r="IN158" s="40">
        <f t="shared" si="141"/>
        <v>25000</v>
      </c>
      <c r="IO158" s="40">
        <f t="shared" si="141"/>
        <v>25000</v>
      </c>
      <c r="IP158" s="40">
        <f t="shared" si="141"/>
        <v>25000</v>
      </c>
      <c r="IQ158" s="40">
        <f t="shared" si="141"/>
        <v>25000</v>
      </c>
      <c r="IR158" s="40">
        <f t="shared" si="141"/>
        <v>25000</v>
      </c>
      <c r="IS158" s="40">
        <f t="shared" si="141"/>
        <v>25000</v>
      </c>
      <c r="IT158" s="40">
        <f t="shared" si="141"/>
        <v>25000</v>
      </c>
      <c r="IU158" s="40">
        <f t="shared" si="141"/>
        <v>25000</v>
      </c>
      <c r="IV158" s="40">
        <f t="shared" si="141"/>
        <v>25000</v>
      </c>
      <c r="IW158" s="40">
        <f t="shared" si="141"/>
        <v>25000</v>
      </c>
      <c r="IX158" s="40">
        <f t="shared" si="141"/>
        <v>25000</v>
      </c>
      <c r="IY158" s="40">
        <f t="shared" si="141"/>
        <v>25000</v>
      </c>
      <c r="IZ158" s="40">
        <f t="shared" si="141"/>
        <v>25000</v>
      </c>
      <c r="JA158" s="40">
        <f t="shared" si="141"/>
        <v>25000</v>
      </c>
      <c r="JB158" s="40">
        <f t="shared" si="141"/>
        <v>25000</v>
      </c>
      <c r="JC158" s="40">
        <f t="shared" si="141"/>
        <v>25000</v>
      </c>
      <c r="JD158" s="40">
        <f t="shared" si="141"/>
        <v>25000</v>
      </c>
      <c r="JE158" s="40">
        <f t="shared" si="141"/>
        <v>25000</v>
      </c>
      <c r="JF158" s="40">
        <f t="shared" si="141"/>
        <v>25000</v>
      </c>
      <c r="JG158" s="40">
        <f t="shared" si="141"/>
        <v>25000</v>
      </c>
      <c r="JH158" s="40">
        <f t="shared" si="141"/>
        <v>25000</v>
      </c>
      <c r="JI158" s="40">
        <f t="shared" si="141"/>
        <v>25000</v>
      </c>
      <c r="JJ158" s="40">
        <f t="shared" si="141"/>
        <v>25000</v>
      </c>
      <c r="JK158" s="40">
        <f t="shared" si="141"/>
        <v>25000</v>
      </c>
      <c r="JL158" s="40">
        <f t="shared" si="141"/>
        <v>25000</v>
      </c>
      <c r="JM158" s="40">
        <f t="shared" si="141"/>
        <v>25000</v>
      </c>
      <c r="JN158" s="40">
        <f t="shared" si="141"/>
        <v>25000</v>
      </c>
      <c r="JO158" s="40">
        <f t="shared" si="141"/>
        <v>25000</v>
      </c>
      <c r="JP158" s="40">
        <f t="shared" si="141"/>
        <v>25000</v>
      </c>
      <c r="JQ158" s="40">
        <f t="shared" si="141"/>
        <v>25000</v>
      </c>
      <c r="JR158" s="40">
        <f t="shared" si="142"/>
        <v>25000</v>
      </c>
      <c r="JS158" s="40">
        <f t="shared" si="142"/>
        <v>25000</v>
      </c>
      <c r="JT158" s="40">
        <f t="shared" si="142"/>
        <v>25000</v>
      </c>
      <c r="JU158" s="40">
        <f t="shared" si="142"/>
        <v>25000</v>
      </c>
      <c r="JV158" s="40">
        <f t="shared" si="142"/>
        <v>25000</v>
      </c>
      <c r="JW158" s="40">
        <f t="shared" si="142"/>
        <v>25000</v>
      </c>
      <c r="JX158" s="40">
        <f t="shared" si="142"/>
        <v>25000</v>
      </c>
      <c r="JY158" s="40">
        <f t="shared" si="142"/>
        <v>25000</v>
      </c>
      <c r="JZ158" s="40">
        <f t="shared" si="142"/>
        <v>25000</v>
      </c>
      <c r="KA158" s="40">
        <f t="shared" si="142"/>
        <v>25000</v>
      </c>
      <c r="KB158" s="40">
        <f t="shared" si="142"/>
        <v>25000</v>
      </c>
      <c r="KC158" s="40">
        <f t="shared" si="142"/>
        <v>25000</v>
      </c>
      <c r="KD158" s="40">
        <f t="shared" si="142"/>
        <v>25000</v>
      </c>
      <c r="KE158" s="40">
        <f t="shared" si="142"/>
        <v>25000</v>
      </c>
      <c r="KF158" s="40">
        <f t="shared" si="142"/>
        <v>25000</v>
      </c>
      <c r="KG158" s="40">
        <f t="shared" si="142"/>
        <v>25000</v>
      </c>
      <c r="KH158" s="40">
        <f t="shared" si="142"/>
        <v>25000</v>
      </c>
      <c r="KI158" s="40">
        <f t="shared" si="142"/>
        <v>25000</v>
      </c>
      <c r="KJ158" s="40">
        <f t="shared" si="142"/>
        <v>25000</v>
      </c>
      <c r="KK158" s="40">
        <f t="shared" si="142"/>
        <v>25000</v>
      </c>
      <c r="KL158" s="40">
        <f t="shared" si="142"/>
        <v>25000</v>
      </c>
      <c r="KM158" s="40">
        <f t="shared" si="142"/>
        <v>25000</v>
      </c>
      <c r="KN158" s="40">
        <f t="shared" si="142"/>
        <v>25000</v>
      </c>
      <c r="KO158" s="40">
        <f t="shared" si="142"/>
        <v>25000</v>
      </c>
      <c r="KP158" s="40">
        <f t="shared" si="142"/>
        <v>25000</v>
      </c>
      <c r="KQ158" s="40">
        <f t="shared" si="142"/>
        <v>25000</v>
      </c>
      <c r="KR158" s="40">
        <f t="shared" si="142"/>
        <v>25000</v>
      </c>
      <c r="KS158" s="40">
        <f t="shared" si="142"/>
        <v>25000</v>
      </c>
      <c r="KT158" s="40">
        <f t="shared" si="142"/>
        <v>25000</v>
      </c>
      <c r="KU158" s="40">
        <f t="shared" si="142"/>
        <v>25000</v>
      </c>
      <c r="KV158" s="40">
        <f t="shared" si="142"/>
        <v>25000</v>
      </c>
      <c r="KW158" s="1"/>
      <c r="KX158" s="1"/>
    </row>
    <row r="159" spans="1:310" x14ac:dyDescent="0.25">
      <c r="A159" s="1"/>
      <c r="B159" s="79"/>
      <c r="C159" s="79"/>
      <c r="D159" s="79"/>
      <c r="E159" s="1" t="str">
        <f>kpi!E58</f>
        <v xml:space="preserve"> Сервер и интернет </v>
      </c>
      <c r="F159" s="1"/>
      <c r="G159" s="1"/>
      <c r="H159" s="11" t="str">
        <f t="shared" si="143"/>
        <v>руб.</v>
      </c>
      <c r="I159" s="1"/>
      <c r="J159" s="1"/>
      <c r="K159" s="1"/>
      <c r="L159" s="1"/>
      <c r="M159" s="5"/>
      <c r="N159" s="52"/>
      <c r="O159" s="19"/>
      <c r="P159" s="1"/>
      <c r="Q159" s="1"/>
      <c r="R159" s="40">
        <f t="shared" si="144"/>
        <v>125000</v>
      </c>
      <c r="S159" s="1"/>
      <c r="T159" s="5" t="s">
        <v>0</v>
      </c>
      <c r="U159" s="40">
        <v>5000</v>
      </c>
      <c r="V159" s="40">
        <f>U159</f>
        <v>5000</v>
      </c>
      <c r="W159" s="40">
        <f t="shared" si="138"/>
        <v>5000</v>
      </c>
      <c r="X159" s="40">
        <f t="shared" si="138"/>
        <v>5000</v>
      </c>
      <c r="Y159" s="40">
        <f t="shared" si="138"/>
        <v>5000</v>
      </c>
      <c r="Z159" s="40">
        <f t="shared" si="138"/>
        <v>5000</v>
      </c>
      <c r="AA159" s="40">
        <f t="shared" si="138"/>
        <v>5000</v>
      </c>
      <c r="AB159" s="40">
        <f t="shared" si="138"/>
        <v>5000</v>
      </c>
      <c r="AC159" s="40">
        <f t="shared" si="138"/>
        <v>5000</v>
      </c>
      <c r="AD159" s="40">
        <f t="shared" si="138"/>
        <v>5000</v>
      </c>
      <c r="AE159" s="40">
        <f t="shared" si="138"/>
        <v>5000</v>
      </c>
      <c r="AF159" s="40">
        <f t="shared" si="138"/>
        <v>5000</v>
      </c>
      <c r="AG159" s="40">
        <f t="shared" si="138"/>
        <v>5000</v>
      </c>
      <c r="AH159" s="40">
        <f t="shared" si="138"/>
        <v>5000</v>
      </c>
      <c r="AI159" s="40">
        <f t="shared" si="138"/>
        <v>5000</v>
      </c>
      <c r="AJ159" s="40">
        <f t="shared" si="138"/>
        <v>5000</v>
      </c>
      <c r="AK159" s="40">
        <f t="shared" si="138"/>
        <v>5000</v>
      </c>
      <c r="AL159" s="40">
        <f t="shared" si="138"/>
        <v>5000</v>
      </c>
      <c r="AM159" s="40">
        <f t="shared" si="138"/>
        <v>5000</v>
      </c>
      <c r="AN159" s="40">
        <f t="shared" si="138"/>
        <v>5000</v>
      </c>
      <c r="AO159" s="40">
        <f t="shared" si="138"/>
        <v>5000</v>
      </c>
      <c r="AP159" s="40">
        <f t="shared" si="138"/>
        <v>5000</v>
      </c>
      <c r="AQ159" s="40">
        <f t="shared" si="138"/>
        <v>5000</v>
      </c>
      <c r="AR159" s="40">
        <f t="shared" si="138"/>
        <v>5000</v>
      </c>
      <c r="AS159" s="40">
        <f t="shared" si="138"/>
        <v>5000</v>
      </c>
      <c r="AT159" s="40">
        <f t="shared" si="138"/>
        <v>5000</v>
      </c>
      <c r="AU159" s="40">
        <f t="shared" si="138"/>
        <v>5000</v>
      </c>
      <c r="AV159" s="40">
        <f t="shared" si="138"/>
        <v>5000</v>
      </c>
      <c r="AW159" s="40">
        <f t="shared" si="138"/>
        <v>5000</v>
      </c>
      <c r="AX159" s="40">
        <f t="shared" si="138"/>
        <v>5000</v>
      </c>
      <c r="AY159" s="40">
        <f t="shared" si="138"/>
        <v>5000</v>
      </c>
      <c r="AZ159" s="40">
        <f t="shared" si="138"/>
        <v>5000</v>
      </c>
      <c r="BA159" s="40">
        <f t="shared" si="138"/>
        <v>5000</v>
      </c>
      <c r="BB159" s="40">
        <f t="shared" si="138"/>
        <v>5000</v>
      </c>
      <c r="BC159" s="40">
        <f t="shared" si="138"/>
        <v>5000</v>
      </c>
      <c r="BD159" s="40">
        <f t="shared" si="138"/>
        <v>5000</v>
      </c>
      <c r="BE159" s="40">
        <f t="shared" si="138"/>
        <v>5000</v>
      </c>
      <c r="BF159" s="40">
        <f t="shared" si="138"/>
        <v>5000</v>
      </c>
      <c r="BG159" s="40">
        <f t="shared" si="138"/>
        <v>5000</v>
      </c>
      <c r="BH159" s="40">
        <f t="shared" si="138"/>
        <v>5000</v>
      </c>
      <c r="BI159" s="40">
        <f t="shared" si="138"/>
        <v>5000</v>
      </c>
      <c r="BJ159" s="40">
        <f t="shared" si="138"/>
        <v>5000</v>
      </c>
      <c r="BK159" s="40">
        <f t="shared" si="138"/>
        <v>5000</v>
      </c>
      <c r="BL159" s="40">
        <f t="shared" si="138"/>
        <v>5000</v>
      </c>
      <c r="BM159" s="40">
        <f t="shared" si="138"/>
        <v>5000</v>
      </c>
      <c r="BN159" s="40">
        <f t="shared" si="138"/>
        <v>5000</v>
      </c>
      <c r="BO159" s="40">
        <f t="shared" si="138"/>
        <v>5000</v>
      </c>
      <c r="BP159" s="40">
        <f t="shared" si="138"/>
        <v>5000</v>
      </c>
      <c r="BQ159" s="40">
        <f t="shared" si="138"/>
        <v>5000</v>
      </c>
      <c r="BR159" s="40">
        <f t="shared" si="138"/>
        <v>5000</v>
      </c>
      <c r="BS159" s="40">
        <f t="shared" si="138"/>
        <v>5000</v>
      </c>
      <c r="BT159" s="40">
        <f t="shared" si="138"/>
        <v>5000</v>
      </c>
      <c r="BU159" s="40">
        <f t="shared" si="138"/>
        <v>5000</v>
      </c>
      <c r="BV159" s="40">
        <f t="shared" si="138"/>
        <v>5000</v>
      </c>
      <c r="BW159" s="40">
        <f t="shared" si="138"/>
        <v>5000</v>
      </c>
      <c r="BX159" s="40">
        <f t="shared" si="138"/>
        <v>5000</v>
      </c>
      <c r="BY159" s="40">
        <f t="shared" si="138"/>
        <v>5000</v>
      </c>
      <c r="BZ159" s="40">
        <f t="shared" si="138"/>
        <v>5000</v>
      </c>
      <c r="CA159" s="40">
        <f t="shared" si="138"/>
        <v>5000</v>
      </c>
      <c r="CB159" s="40">
        <f t="shared" si="138"/>
        <v>5000</v>
      </c>
      <c r="CC159" s="40">
        <f t="shared" si="138"/>
        <v>5000</v>
      </c>
      <c r="CD159" s="40">
        <f t="shared" si="138"/>
        <v>5000</v>
      </c>
      <c r="CE159" s="40">
        <f t="shared" si="138"/>
        <v>5000</v>
      </c>
      <c r="CF159" s="40">
        <f t="shared" si="138"/>
        <v>5000</v>
      </c>
      <c r="CG159" s="40">
        <f t="shared" si="138"/>
        <v>5000</v>
      </c>
      <c r="CH159" s="40">
        <f t="shared" si="139"/>
        <v>5000</v>
      </c>
      <c r="CI159" s="40">
        <f t="shared" si="139"/>
        <v>5000</v>
      </c>
      <c r="CJ159" s="40">
        <f t="shared" si="139"/>
        <v>5000</v>
      </c>
      <c r="CK159" s="40">
        <f t="shared" si="139"/>
        <v>5000</v>
      </c>
      <c r="CL159" s="40">
        <f t="shared" si="139"/>
        <v>5000</v>
      </c>
      <c r="CM159" s="40">
        <f t="shared" si="139"/>
        <v>5000</v>
      </c>
      <c r="CN159" s="40">
        <f t="shared" si="139"/>
        <v>5000</v>
      </c>
      <c r="CO159" s="40">
        <f t="shared" si="139"/>
        <v>5000</v>
      </c>
      <c r="CP159" s="40">
        <f t="shared" si="139"/>
        <v>5000</v>
      </c>
      <c r="CQ159" s="40">
        <f t="shared" si="139"/>
        <v>5000</v>
      </c>
      <c r="CR159" s="40">
        <f t="shared" si="139"/>
        <v>5000</v>
      </c>
      <c r="CS159" s="40">
        <f t="shared" si="139"/>
        <v>5000</v>
      </c>
      <c r="CT159" s="40">
        <f t="shared" si="139"/>
        <v>5000</v>
      </c>
      <c r="CU159" s="40">
        <f t="shared" si="139"/>
        <v>5000</v>
      </c>
      <c r="CV159" s="40">
        <f t="shared" si="139"/>
        <v>5000</v>
      </c>
      <c r="CW159" s="40">
        <f t="shared" si="139"/>
        <v>5000</v>
      </c>
      <c r="CX159" s="40">
        <f t="shared" si="139"/>
        <v>5000</v>
      </c>
      <c r="CY159" s="40">
        <f t="shared" si="139"/>
        <v>5000</v>
      </c>
      <c r="CZ159" s="40">
        <f t="shared" si="139"/>
        <v>5000</v>
      </c>
      <c r="DA159" s="40">
        <f t="shared" si="139"/>
        <v>5000</v>
      </c>
      <c r="DB159" s="40">
        <f t="shared" si="139"/>
        <v>5000</v>
      </c>
      <c r="DC159" s="40">
        <f t="shared" si="139"/>
        <v>5000</v>
      </c>
      <c r="DD159" s="40">
        <f t="shared" si="139"/>
        <v>5000</v>
      </c>
      <c r="DE159" s="40">
        <f t="shared" si="139"/>
        <v>5000</v>
      </c>
      <c r="DF159" s="40">
        <f t="shared" si="139"/>
        <v>5000</v>
      </c>
      <c r="DG159" s="40">
        <f t="shared" si="139"/>
        <v>5000</v>
      </c>
      <c r="DH159" s="40">
        <f t="shared" si="139"/>
        <v>5000</v>
      </c>
      <c r="DI159" s="40">
        <f t="shared" si="139"/>
        <v>5000</v>
      </c>
      <c r="DJ159" s="40">
        <f t="shared" si="139"/>
        <v>5000</v>
      </c>
      <c r="DK159" s="40">
        <f t="shared" si="139"/>
        <v>5000</v>
      </c>
      <c r="DL159" s="40">
        <f t="shared" si="139"/>
        <v>5000</v>
      </c>
      <c r="DM159" s="40">
        <f t="shared" si="139"/>
        <v>5000</v>
      </c>
      <c r="DN159" s="40">
        <f t="shared" si="139"/>
        <v>5000</v>
      </c>
      <c r="DO159" s="40">
        <f t="shared" si="139"/>
        <v>5000</v>
      </c>
      <c r="DP159" s="40">
        <f t="shared" si="139"/>
        <v>5000</v>
      </c>
      <c r="DQ159" s="40">
        <f t="shared" si="139"/>
        <v>5000</v>
      </c>
      <c r="DR159" s="40">
        <f t="shared" si="139"/>
        <v>5000</v>
      </c>
      <c r="DS159" s="40">
        <f t="shared" si="139"/>
        <v>5000</v>
      </c>
      <c r="DT159" s="40">
        <f t="shared" si="139"/>
        <v>5000</v>
      </c>
      <c r="DU159" s="40">
        <f t="shared" si="139"/>
        <v>5000</v>
      </c>
      <c r="DV159" s="40">
        <f t="shared" si="139"/>
        <v>5000</v>
      </c>
      <c r="DW159" s="40">
        <f t="shared" si="139"/>
        <v>5000</v>
      </c>
      <c r="DX159" s="40">
        <f t="shared" si="139"/>
        <v>5000</v>
      </c>
      <c r="DY159" s="40">
        <f t="shared" si="139"/>
        <v>5000</v>
      </c>
      <c r="DZ159" s="40">
        <f t="shared" si="139"/>
        <v>5000</v>
      </c>
      <c r="EA159" s="40">
        <f t="shared" si="139"/>
        <v>5000</v>
      </c>
      <c r="EB159" s="40">
        <f t="shared" si="139"/>
        <v>5000</v>
      </c>
      <c r="EC159" s="40">
        <f t="shared" si="139"/>
        <v>5000</v>
      </c>
      <c r="ED159" s="40">
        <f t="shared" si="139"/>
        <v>5000</v>
      </c>
      <c r="EE159" s="40">
        <f t="shared" si="139"/>
        <v>5000</v>
      </c>
      <c r="EF159" s="40">
        <f t="shared" si="139"/>
        <v>5000</v>
      </c>
      <c r="EG159" s="40">
        <f t="shared" si="139"/>
        <v>5000</v>
      </c>
      <c r="EH159" s="40">
        <f t="shared" si="139"/>
        <v>5000</v>
      </c>
      <c r="EI159" s="40">
        <f t="shared" si="139"/>
        <v>5000</v>
      </c>
      <c r="EJ159" s="40">
        <f t="shared" si="139"/>
        <v>5000</v>
      </c>
      <c r="EK159" s="40">
        <f t="shared" si="139"/>
        <v>5000</v>
      </c>
      <c r="EL159" s="40">
        <f t="shared" si="139"/>
        <v>5000</v>
      </c>
      <c r="EM159" s="40">
        <f t="shared" si="139"/>
        <v>5000</v>
      </c>
      <c r="EN159" s="40">
        <f t="shared" si="139"/>
        <v>5000</v>
      </c>
      <c r="EO159" s="40">
        <f t="shared" si="139"/>
        <v>5000</v>
      </c>
      <c r="EP159" s="40">
        <f t="shared" si="139"/>
        <v>5000</v>
      </c>
      <c r="EQ159" s="40">
        <f t="shared" si="139"/>
        <v>5000</v>
      </c>
      <c r="ER159" s="40">
        <f t="shared" si="139"/>
        <v>5000</v>
      </c>
      <c r="ES159" s="40">
        <f t="shared" ref="ES159:FH165" si="145">ER159</f>
        <v>5000</v>
      </c>
      <c r="ET159" s="40">
        <f t="shared" si="145"/>
        <v>5000</v>
      </c>
      <c r="EU159" s="40">
        <f t="shared" si="140"/>
        <v>5000</v>
      </c>
      <c r="EV159" s="40">
        <f t="shared" si="140"/>
        <v>5000</v>
      </c>
      <c r="EW159" s="40">
        <f t="shared" si="140"/>
        <v>5000</v>
      </c>
      <c r="EX159" s="40">
        <f t="shared" si="140"/>
        <v>5000</v>
      </c>
      <c r="EY159" s="40">
        <f t="shared" si="140"/>
        <v>5000</v>
      </c>
      <c r="EZ159" s="40">
        <f t="shared" si="140"/>
        <v>5000</v>
      </c>
      <c r="FA159" s="40">
        <f t="shared" si="140"/>
        <v>5000</v>
      </c>
      <c r="FB159" s="40">
        <f t="shared" si="140"/>
        <v>5000</v>
      </c>
      <c r="FC159" s="40">
        <f t="shared" si="140"/>
        <v>5000</v>
      </c>
      <c r="FD159" s="40">
        <f t="shared" si="140"/>
        <v>5000</v>
      </c>
      <c r="FE159" s="40">
        <f t="shared" si="140"/>
        <v>5000</v>
      </c>
      <c r="FF159" s="40">
        <f t="shared" si="140"/>
        <v>5000</v>
      </c>
      <c r="FG159" s="40">
        <f t="shared" si="140"/>
        <v>5000</v>
      </c>
      <c r="FH159" s="40">
        <f t="shared" si="140"/>
        <v>5000</v>
      </c>
      <c r="FI159" s="40">
        <f t="shared" si="140"/>
        <v>5000</v>
      </c>
      <c r="FJ159" s="40">
        <f t="shared" si="140"/>
        <v>5000</v>
      </c>
      <c r="FK159" s="40">
        <f t="shared" si="140"/>
        <v>5000</v>
      </c>
      <c r="FL159" s="40">
        <f t="shared" si="140"/>
        <v>5000</v>
      </c>
      <c r="FM159" s="40">
        <f t="shared" si="140"/>
        <v>5000</v>
      </c>
      <c r="FN159" s="40">
        <f t="shared" si="140"/>
        <v>5000</v>
      </c>
      <c r="FO159" s="40">
        <f t="shared" si="140"/>
        <v>5000</v>
      </c>
      <c r="FP159" s="40">
        <f t="shared" si="140"/>
        <v>5000</v>
      </c>
      <c r="FQ159" s="40">
        <f t="shared" si="140"/>
        <v>5000</v>
      </c>
      <c r="FR159" s="40">
        <f t="shared" si="140"/>
        <v>5000</v>
      </c>
      <c r="FS159" s="40">
        <f t="shared" si="140"/>
        <v>5000</v>
      </c>
      <c r="FT159" s="40">
        <f t="shared" si="140"/>
        <v>5000</v>
      </c>
      <c r="FU159" s="40">
        <f t="shared" si="140"/>
        <v>5000</v>
      </c>
      <c r="FV159" s="40">
        <f t="shared" si="140"/>
        <v>5000</v>
      </c>
      <c r="FW159" s="40">
        <f t="shared" si="140"/>
        <v>5000</v>
      </c>
      <c r="FX159" s="40">
        <f t="shared" si="140"/>
        <v>5000</v>
      </c>
      <c r="FY159" s="40">
        <f t="shared" si="140"/>
        <v>5000</v>
      </c>
      <c r="FZ159" s="40">
        <f t="shared" si="140"/>
        <v>5000</v>
      </c>
      <c r="GA159" s="40">
        <f t="shared" si="140"/>
        <v>5000</v>
      </c>
      <c r="GB159" s="40">
        <f t="shared" si="140"/>
        <v>5000</v>
      </c>
      <c r="GC159" s="40">
        <f t="shared" si="140"/>
        <v>5000</v>
      </c>
      <c r="GD159" s="40">
        <f t="shared" si="140"/>
        <v>5000</v>
      </c>
      <c r="GE159" s="40">
        <f t="shared" si="140"/>
        <v>5000</v>
      </c>
      <c r="GF159" s="40">
        <f t="shared" si="140"/>
        <v>5000</v>
      </c>
      <c r="GG159" s="40">
        <f t="shared" si="140"/>
        <v>5000</v>
      </c>
      <c r="GH159" s="40">
        <f t="shared" si="140"/>
        <v>5000</v>
      </c>
      <c r="GI159" s="40">
        <f t="shared" si="140"/>
        <v>5000</v>
      </c>
      <c r="GJ159" s="40">
        <f t="shared" si="140"/>
        <v>5000</v>
      </c>
      <c r="GK159" s="40">
        <f t="shared" si="140"/>
        <v>5000</v>
      </c>
      <c r="GL159" s="40">
        <f t="shared" si="140"/>
        <v>5000</v>
      </c>
      <c r="GM159" s="40">
        <f t="shared" si="140"/>
        <v>5000</v>
      </c>
      <c r="GN159" s="40">
        <f t="shared" si="140"/>
        <v>5000</v>
      </c>
      <c r="GO159" s="40">
        <f t="shared" si="140"/>
        <v>5000</v>
      </c>
      <c r="GP159" s="40">
        <f t="shared" si="140"/>
        <v>5000</v>
      </c>
      <c r="GQ159" s="40">
        <f t="shared" si="140"/>
        <v>5000</v>
      </c>
      <c r="GR159" s="40">
        <f t="shared" si="140"/>
        <v>5000</v>
      </c>
      <c r="GS159" s="40">
        <f t="shared" si="140"/>
        <v>5000</v>
      </c>
      <c r="GT159" s="40">
        <f t="shared" si="140"/>
        <v>5000</v>
      </c>
      <c r="GU159" s="40">
        <f t="shared" si="140"/>
        <v>5000</v>
      </c>
      <c r="GV159" s="40">
        <f t="shared" si="140"/>
        <v>5000</v>
      </c>
      <c r="GW159" s="40">
        <f t="shared" si="140"/>
        <v>5000</v>
      </c>
      <c r="GX159" s="40">
        <f t="shared" si="140"/>
        <v>5000</v>
      </c>
      <c r="GY159" s="40">
        <f t="shared" si="140"/>
        <v>5000</v>
      </c>
      <c r="GZ159" s="40">
        <f t="shared" si="140"/>
        <v>5000</v>
      </c>
      <c r="HA159" s="40">
        <f t="shared" si="140"/>
        <v>5000</v>
      </c>
      <c r="HB159" s="40">
        <f t="shared" si="140"/>
        <v>5000</v>
      </c>
      <c r="HC159" s="40">
        <f t="shared" si="140"/>
        <v>5000</v>
      </c>
      <c r="HD159" s="40">
        <f t="shared" si="140"/>
        <v>5000</v>
      </c>
      <c r="HE159" s="40">
        <f t="shared" si="140"/>
        <v>5000</v>
      </c>
      <c r="HF159" s="40">
        <f t="shared" si="141"/>
        <v>5000</v>
      </c>
      <c r="HG159" s="40">
        <f t="shared" si="141"/>
        <v>5000</v>
      </c>
      <c r="HH159" s="40">
        <f t="shared" si="141"/>
        <v>5000</v>
      </c>
      <c r="HI159" s="40">
        <f t="shared" si="141"/>
        <v>5000</v>
      </c>
      <c r="HJ159" s="40">
        <f t="shared" si="141"/>
        <v>5000</v>
      </c>
      <c r="HK159" s="40">
        <f t="shared" si="141"/>
        <v>5000</v>
      </c>
      <c r="HL159" s="40">
        <f t="shared" si="141"/>
        <v>5000</v>
      </c>
      <c r="HM159" s="40">
        <f t="shared" si="141"/>
        <v>5000</v>
      </c>
      <c r="HN159" s="40">
        <f t="shared" si="141"/>
        <v>5000</v>
      </c>
      <c r="HO159" s="40">
        <f t="shared" si="141"/>
        <v>5000</v>
      </c>
      <c r="HP159" s="40">
        <f t="shared" si="141"/>
        <v>5000</v>
      </c>
      <c r="HQ159" s="40">
        <f t="shared" si="141"/>
        <v>5000</v>
      </c>
      <c r="HR159" s="40">
        <f t="shared" si="141"/>
        <v>5000</v>
      </c>
      <c r="HS159" s="40">
        <f t="shared" si="141"/>
        <v>5000</v>
      </c>
      <c r="HT159" s="40">
        <f t="shared" si="141"/>
        <v>5000</v>
      </c>
      <c r="HU159" s="40">
        <f t="shared" si="141"/>
        <v>5000</v>
      </c>
      <c r="HV159" s="40">
        <f t="shared" si="141"/>
        <v>5000</v>
      </c>
      <c r="HW159" s="40">
        <f t="shared" si="141"/>
        <v>5000</v>
      </c>
      <c r="HX159" s="40">
        <f t="shared" si="141"/>
        <v>5000</v>
      </c>
      <c r="HY159" s="40">
        <f t="shared" si="141"/>
        <v>5000</v>
      </c>
      <c r="HZ159" s="40">
        <f t="shared" si="141"/>
        <v>5000</v>
      </c>
      <c r="IA159" s="40">
        <f t="shared" si="141"/>
        <v>5000</v>
      </c>
      <c r="IB159" s="40">
        <f t="shared" si="141"/>
        <v>5000</v>
      </c>
      <c r="IC159" s="40">
        <f t="shared" si="141"/>
        <v>5000</v>
      </c>
      <c r="ID159" s="40">
        <f t="shared" si="141"/>
        <v>5000</v>
      </c>
      <c r="IE159" s="40">
        <f t="shared" si="141"/>
        <v>5000</v>
      </c>
      <c r="IF159" s="40">
        <f t="shared" si="141"/>
        <v>5000</v>
      </c>
      <c r="IG159" s="40">
        <f t="shared" si="141"/>
        <v>5000</v>
      </c>
      <c r="IH159" s="40">
        <f t="shared" si="141"/>
        <v>5000</v>
      </c>
      <c r="II159" s="40">
        <f t="shared" si="141"/>
        <v>5000</v>
      </c>
      <c r="IJ159" s="40">
        <f t="shared" si="141"/>
        <v>5000</v>
      </c>
      <c r="IK159" s="40">
        <f t="shared" si="141"/>
        <v>5000</v>
      </c>
      <c r="IL159" s="40">
        <f t="shared" si="141"/>
        <v>5000</v>
      </c>
      <c r="IM159" s="40">
        <f t="shared" si="141"/>
        <v>5000</v>
      </c>
      <c r="IN159" s="40">
        <f t="shared" si="141"/>
        <v>5000</v>
      </c>
      <c r="IO159" s="40">
        <f t="shared" si="141"/>
        <v>5000</v>
      </c>
      <c r="IP159" s="40">
        <f t="shared" si="141"/>
        <v>5000</v>
      </c>
      <c r="IQ159" s="40">
        <f t="shared" si="141"/>
        <v>5000</v>
      </c>
      <c r="IR159" s="40">
        <f t="shared" si="141"/>
        <v>5000</v>
      </c>
      <c r="IS159" s="40">
        <f t="shared" si="141"/>
        <v>5000</v>
      </c>
      <c r="IT159" s="40">
        <f t="shared" si="141"/>
        <v>5000</v>
      </c>
      <c r="IU159" s="40">
        <f t="shared" si="141"/>
        <v>5000</v>
      </c>
      <c r="IV159" s="40">
        <f t="shared" si="141"/>
        <v>5000</v>
      </c>
      <c r="IW159" s="40">
        <f t="shared" si="141"/>
        <v>5000</v>
      </c>
      <c r="IX159" s="40">
        <f t="shared" si="141"/>
        <v>5000</v>
      </c>
      <c r="IY159" s="40">
        <f t="shared" si="141"/>
        <v>5000</v>
      </c>
      <c r="IZ159" s="40">
        <f t="shared" si="141"/>
        <v>5000</v>
      </c>
      <c r="JA159" s="40">
        <f t="shared" si="141"/>
        <v>5000</v>
      </c>
      <c r="JB159" s="40">
        <f t="shared" si="141"/>
        <v>5000</v>
      </c>
      <c r="JC159" s="40">
        <f t="shared" si="141"/>
        <v>5000</v>
      </c>
      <c r="JD159" s="40">
        <f t="shared" si="141"/>
        <v>5000</v>
      </c>
      <c r="JE159" s="40">
        <f t="shared" si="141"/>
        <v>5000</v>
      </c>
      <c r="JF159" s="40">
        <f t="shared" si="141"/>
        <v>5000</v>
      </c>
      <c r="JG159" s="40">
        <f t="shared" si="141"/>
        <v>5000</v>
      </c>
      <c r="JH159" s="40">
        <f t="shared" si="141"/>
        <v>5000</v>
      </c>
      <c r="JI159" s="40">
        <f t="shared" si="141"/>
        <v>5000</v>
      </c>
      <c r="JJ159" s="40">
        <f t="shared" si="141"/>
        <v>5000</v>
      </c>
      <c r="JK159" s="40">
        <f t="shared" si="141"/>
        <v>5000</v>
      </c>
      <c r="JL159" s="40">
        <f t="shared" si="141"/>
        <v>5000</v>
      </c>
      <c r="JM159" s="40">
        <f t="shared" si="141"/>
        <v>5000</v>
      </c>
      <c r="JN159" s="40">
        <f t="shared" si="141"/>
        <v>5000</v>
      </c>
      <c r="JO159" s="40">
        <f t="shared" si="141"/>
        <v>5000</v>
      </c>
      <c r="JP159" s="40">
        <f t="shared" si="141"/>
        <v>5000</v>
      </c>
      <c r="JQ159" s="40">
        <f t="shared" ref="JQ159:KF165" si="146">JP159</f>
        <v>5000</v>
      </c>
      <c r="JR159" s="40">
        <f t="shared" si="146"/>
        <v>5000</v>
      </c>
      <c r="JS159" s="40">
        <f t="shared" si="142"/>
        <v>5000</v>
      </c>
      <c r="JT159" s="40">
        <f t="shared" si="142"/>
        <v>5000</v>
      </c>
      <c r="JU159" s="40">
        <f t="shared" si="142"/>
        <v>5000</v>
      </c>
      <c r="JV159" s="40">
        <f t="shared" si="142"/>
        <v>5000</v>
      </c>
      <c r="JW159" s="40">
        <f t="shared" si="142"/>
        <v>5000</v>
      </c>
      <c r="JX159" s="40">
        <f t="shared" si="142"/>
        <v>5000</v>
      </c>
      <c r="JY159" s="40">
        <f t="shared" si="142"/>
        <v>5000</v>
      </c>
      <c r="JZ159" s="40">
        <f t="shared" si="142"/>
        <v>5000</v>
      </c>
      <c r="KA159" s="40">
        <f t="shared" si="142"/>
        <v>5000</v>
      </c>
      <c r="KB159" s="40">
        <f t="shared" si="142"/>
        <v>5000</v>
      </c>
      <c r="KC159" s="40">
        <f t="shared" si="142"/>
        <v>5000</v>
      </c>
      <c r="KD159" s="40">
        <f t="shared" si="142"/>
        <v>5000</v>
      </c>
      <c r="KE159" s="40">
        <f t="shared" si="142"/>
        <v>5000</v>
      </c>
      <c r="KF159" s="40">
        <f t="shared" si="142"/>
        <v>5000</v>
      </c>
      <c r="KG159" s="40">
        <f t="shared" si="142"/>
        <v>5000</v>
      </c>
      <c r="KH159" s="40">
        <f t="shared" si="142"/>
        <v>5000</v>
      </c>
      <c r="KI159" s="40">
        <f t="shared" si="142"/>
        <v>5000</v>
      </c>
      <c r="KJ159" s="40">
        <f t="shared" si="142"/>
        <v>5000</v>
      </c>
      <c r="KK159" s="40">
        <f t="shared" si="142"/>
        <v>5000</v>
      </c>
      <c r="KL159" s="40">
        <f t="shared" si="142"/>
        <v>5000</v>
      </c>
      <c r="KM159" s="40">
        <f t="shared" si="142"/>
        <v>5000</v>
      </c>
      <c r="KN159" s="40">
        <f t="shared" si="142"/>
        <v>5000</v>
      </c>
      <c r="KO159" s="40">
        <f t="shared" si="142"/>
        <v>5000</v>
      </c>
      <c r="KP159" s="40">
        <f t="shared" si="142"/>
        <v>5000</v>
      </c>
      <c r="KQ159" s="40">
        <f t="shared" si="142"/>
        <v>5000</v>
      </c>
      <c r="KR159" s="40">
        <f t="shared" si="142"/>
        <v>5000</v>
      </c>
      <c r="KS159" s="40">
        <f t="shared" si="142"/>
        <v>5000</v>
      </c>
      <c r="KT159" s="40">
        <f t="shared" si="142"/>
        <v>5000</v>
      </c>
      <c r="KU159" s="40">
        <f t="shared" si="142"/>
        <v>5000</v>
      </c>
      <c r="KV159" s="40">
        <f t="shared" si="142"/>
        <v>5000</v>
      </c>
      <c r="KW159" s="1"/>
      <c r="KX159" s="1"/>
    </row>
    <row r="160" spans="1:310" x14ac:dyDescent="0.25">
      <c r="A160" s="1"/>
      <c r="B160" s="79"/>
      <c r="C160" s="79"/>
      <c r="D160" s="79"/>
      <c r="E160" s="1" t="str">
        <f>kpi!E59</f>
        <v xml:space="preserve"> Консультант плюс </v>
      </c>
      <c r="F160" s="1"/>
      <c r="G160" s="1"/>
      <c r="H160" s="11" t="str">
        <f t="shared" si="143"/>
        <v>руб.</v>
      </c>
      <c r="I160" s="1"/>
      <c r="J160" s="1"/>
      <c r="K160" s="1"/>
      <c r="L160" s="1"/>
      <c r="M160" s="5"/>
      <c r="N160" s="52"/>
      <c r="O160" s="19"/>
      <c r="P160" s="1"/>
      <c r="Q160" s="1"/>
      <c r="R160" s="40">
        <f t="shared" si="144"/>
        <v>50000</v>
      </c>
      <c r="S160" s="1"/>
      <c r="T160" s="5" t="s">
        <v>0</v>
      </c>
      <c r="U160" s="40">
        <v>2000</v>
      </c>
      <c r="V160" s="40">
        <f t="shared" ref="V160:AK164" si="147">U160</f>
        <v>2000</v>
      </c>
      <c r="W160" s="40">
        <f t="shared" si="147"/>
        <v>2000</v>
      </c>
      <c r="X160" s="40">
        <f t="shared" si="147"/>
        <v>2000</v>
      </c>
      <c r="Y160" s="40">
        <f t="shared" si="147"/>
        <v>2000</v>
      </c>
      <c r="Z160" s="40">
        <f t="shared" si="147"/>
        <v>2000</v>
      </c>
      <c r="AA160" s="40">
        <f t="shared" si="147"/>
        <v>2000</v>
      </c>
      <c r="AB160" s="40">
        <f t="shared" si="147"/>
        <v>2000</v>
      </c>
      <c r="AC160" s="40">
        <f t="shared" si="147"/>
        <v>2000</v>
      </c>
      <c r="AD160" s="40">
        <f t="shared" si="147"/>
        <v>2000</v>
      </c>
      <c r="AE160" s="40">
        <f t="shared" si="147"/>
        <v>2000</v>
      </c>
      <c r="AF160" s="40">
        <f t="shared" si="147"/>
        <v>2000</v>
      </c>
      <c r="AG160" s="40">
        <f t="shared" si="147"/>
        <v>2000</v>
      </c>
      <c r="AH160" s="40">
        <f t="shared" si="147"/>
        <v>2000</v>
      </c>
      <c r="AI160" s="40">
        <f t="shared" si="147"/>
        <v>2000</v>
      </c>
      <c r="AJ160" s="40">
        <f t="shared" si="147"/>
        <v>2000</v>
      </c>
      <c r="AK160" s="40">
        <f t="shared" si="147"/>
        <v>2000</v>
      </c>
      <c r="AL160" s="40">
        <f t="shared" ref="AL160:BA164" si="148">AK160</f>
        <v>2000</v>
      </c>
      <c r="AM160" s="40">
        <f t="shared" si="148"/>
        <v>2000</v>
      </c>
      <c r="AN160" s="40">
        <f t="shared" si="148"/>
        <v>2000</v>
      </c>
      <c r="AO160" s="40">
        <f t="shared" si="148"/>
        <v>2000</v>
      </c>
      <c r="AP160" s="40">
        <f t="shared" si="148"/>
        <v>2000</v>
      </c>
      <c r="AQ160" s="40">
        <f t="shared" si="148"/>
        <v>2000</v>
      </c>
      <c r="AR160" s="40">
        <f t="shared" si="148"/>
        <v>2000</v>
      </c>
      <c r="AS160" s="40">
        <f t="shared" si="148"/>
        <v>2000</v>
      </c>
      <c r="AT160" s="40">
        <f t="shared" si="148"/>
        <v>2000</v>
      </c>
      <c r="AU160" s="40">
        <f t="shared" si="148"/>
        <v>2000</v>
      </c>
      <c r="AV160" s="40">
        <f t="shared" si="148"/>
        <v>2000</v>
      </c>
      <c r="AW160" s="40">
        <f t="shared" si="148"/>
        <v>2000</v>
      </c>
      <c r="AX160" s="40">
        <f t="shared" si="148"/>
        <v>2000</v>
      </c>
      <c r="AY160" s="40">
        <f t="shared" si="148"/>
        <v>2000</v>
      </c>
      <c r="AZ160" s="40">
        <f t="shared" si="148"/>
        <v>2000</v>
      </c>
      <c r="BA160" s="40">
        <f t="shared" si="148"/>
        <v>2000</v>
      </c>
      <c r="BB160" s="40">
        <f t="shared" ref="BB160:BQ164" si="149">BA160</f>
        <v>2000</v>
      </c>
      <c r="BC160" s="40">
        <f t="shared" si="149"/>
        <v>2000</v>
      </c>
      <c r="BD160" s="40">
        <f t="shared" si="149"/>
        <v>2000</v>
      </c>
      <c r="BE160" s="40">
        <f t="shared" si="149"/>
        <v>2000</v>
      </c>
      <c r="BF160" s="40">
        <f t="shared" si="149"/>
        <v>2000</v>
      </c>
      <c r="BG160" s="40">
        <f t="shared" si="149"/>
        <v>2000</v>
      </c>
      <c r="BH160" s="40">
        <f t="shared" si="149"/>
        <v>2000</v>
      </c>
      <c r="BI160" s="40">
        <f t="shared" si="149"/>
        <v>2000</v>
      </c>
      <c r="BJ160" s="40">
        <f t="shared" si="149"/>
        <v>2000</v>
      </c>
      <c r="BK160" s="40">
        <f t="shared" si="149"/>
        <v>2000</v>
      </c>
      <c r="BL160" s="40">
        <f t="shared" si="149"/>
        <v>2000</v>
      </c>
      <c r="BM160" s="40">
        <f t="shared" si="149"/>
        <v>2000</v>
      </c>
      <c r="BN160" s="40">
        <f t="shared" si="149"/>
        <v>2000</v>
      </c>
      <c r="BO160" s="40">
        <f t="shared" si="149"/>
        <v>2000</v>
      </c>
      <c r="BP160" s="40">
        <f t="shared" si="149"/>
        <v>2000</v>
      </c>
      <c r="BQ160" s="40">
        <f t="shared" si="149"/>
        <v>2000</v>
      </c>
      <c r="BR160" s="40">
        <f t="shared" ref="BR160:CG164" si="150">BQ160</f>
        <v>2000</v>
      </c>
      <c r="BS160" s="40">
        <f t="shared" si="150"/>
        <v>2000</v>
      </c>
      <c r="BT160" s="40">
        <f t="shared" si="150"/>
        <v>2000</v>
      </c>
      <c r="BU160" s="40">
        <f t="shared" si="150"/>
        <v>2000</v>
      </c>
      <c r="BV160" s="40">
        <f t="shared" si="150"/>
        <v>2000</v>
      </c>
      <c r="BW160" s="40">
        <f t="shared" si="150"/>
        <v>2000</v>
      </c>
      <c r="BX160" s="40">
        <f t="shared" si="150"/>
        <v>2000</v>
      </c>
      <c r="BY160" s="40">
        <f t="shared" si="150"/>
        <v>2000</v>
      </c>
      <c r="BZ160" s="40">
        <f t="shared" si="150"/>
        <v>2000</v>
      </c>
      <c r="CA160" s="40">
        <f t="shared" si="150"/>
        <v>2000</v>
      </c>
      <c r="CB160" s="40">
        <f t="shared" si="150"/>
        <v>2000</v>
      </c>
      <c r="CC160" s="40">
        <f t="shared" si="150"/>
        <v>2000</v>
      </c>
      <c r="CD160" s="40">
        <f t="shared" si="150"/>
        <v>2000</v>
      </c>
      <c r="CE160" s="40">
        <f t="shared" si="150"/>
        <v>2000</v>
      </c>
      <c r="CF160" s="40">
        <f t="shared" si="150"/>
        <v>2000</v>
      </c>
      <c r="CG160" s="40">
        <f t="shared" si="150"/>
        <v>2000</v>
      </c>
      <c r="CH160" s="40">
        <f t="shared" ref="CH160:CW165" si="151">CG160</f>
        <v>2000</v>
      </c>
      <c r="CI160" s="40">
        <f t="shared" si="151"/>
        <v>2000</v>
      </c>
      <c r="CJ160" s="40">
        <f t="shared" si="151"/>
        <v>2000</v>
      </c>
      <c r="CK160" s="40">
        <f t="shared" si="151"/>
        <v>2000</v>
      </c>
      <c r="CL160" s="40">
        <f t="shared" si="151"/>
        <v>2000</v>
      </c>
      <c r="CM160" s="40">
        <f t="shared" si="151"/>
        <v>2000</v>
      </c>
      <c r="CN160" s="40">
        <f t="shared" si="151"/>
        <v>2000</v>
      </c>
      <c r="CO160" s="40">
        <f t="shared" si="151"/>
        <v>2000</v>
      </c>
      <c r="CP160" s="40">
        <f t="shared" si="151"/>
        <v>2000</v>
      </c>
      <c r="CQ160" s="40">
        <f t="shared" si="151"/>
        <v>2000</v>
      </c>
      <c r="CR160" s="40">
        <f t="shared" si="151"/>
        <v>2000</v>
      </c>
      <c r="CS160" s="40">
        <f t="shared" si="151"/>
        <v>2000</v>
      </c>
      <c r="CT160" s="40">
        <f t="shared" si="151"/>
        <v>2000</v>
      </c>
      <c r="CU160" s="40">
        <f t="shared" si="151"/>
        <v>2000</v>
      </c>
      <c r="CV160" s="40">
        <f t="shared" si="151"/>
        <v>2000</v>
      </c>
      <c r="CW160" s="40">
        <f t="shared" si="151"/>
        <v>2000</v>
      </c>
      <c r="CX160" s="40">
        <f t="shared" ref="CX160:DM165" si="152">CW160</f>
        <v>2000</v>
      </c>
      <c r="CY160" s="40">
        <f t="shared" si="152"/>
        <v>2000</v>
      </c>
      <c r="CZ160" s="40">
        <f t="shared" si="152"/>
        <v>2000</v>
      </c>
      <c r="DA160" s="40">
        <f t="shared" si="152"/>
        <v>2000</v>
      </c>
      <c r="DB160" s="40">
        <f t="shared" si="152"/>
        <v>2000</v>
      </c>
      <c r="DC160" s="40">
        <f t="shared" si="152"/>
        <v>2000</v>
      </c>
      <c r="DD160" s="40">
        <f t="shared" si="152"/>
        <v>2000</v>
      </c>
      <c r="DE160" s="40">
        <f t="shared" si="152"/>
        <v>2000</v>
      </c>
      <c r="DF160" s="40">
        <f t="shared" si="152"/>
        <v>2000</v>
      </c>
      <c r="DG160" s="40">
        <f t="shared" si="152"/>
        <v>2000</v>
      </c>
      <c r="DH160" s="40">
        <f t="shared" si="152"/>
        <v>2000</v>
      </c>
      <c r="DI160" s="40">
        <f t="shared" si="152"/>
        <v>2000</v>
      </c>
      <c r="DJ160" s="40">
        <f t="shared" si="152"/>
        <v>2000</v>
      </c>
      <c r="DK160" s="40">
        <f t="shared" si="152"/>
        <v>2000</v>
      </c>
      <c r="DL160" s="40">
        <f t="shared" si="152"/>
        <v>2000</v>
      </c>
      <c r="DM160" s="40">
        <f t="shared" si="152"/>
        <v>2000</v>
      </c>
      <c r="DN160" s="40">
        <f t="shared" ref="DN160:EC165" si="153">DM160</f>
        <v>2000</v>
      </c>
      <c r="DO160" s="40">
        <f t="shared" si="153"/>
        <v>2000</v>
      </c>
      <c r="DP160" s="40">
        <f t="shared" si="153"/>
        <v>2000</v>
      </c>
      <c r="DQ160" s="40">
        <f t="shared" si="153"/>
        <v>2000</v>
      </c>
      <c r="DR160" s="40">
        <f t="shared" si="153"/>
        <v>2000</v>
      </c>
      <c r="DS160" s="40">
        <f t="shared" si="153"/>
        <v>2000</v>
      </c>
      <c r="DT160" s="40">
        <f t="shared" si="153"/>
        <v>2000</v>
      </c>
      <c r="DU160" s="40">
        <f t="shared" si="153"/>
        <v>2000</v>
      </c>
      <c r="DV160" s="40">
        <f t="shared" si="153"/>
        <v>2000</v>
      </c>
      <c r="DW160" s="40">
        <f t="shared" si="153"/>
        <v>2000</v>
      </c>
      <c r="DX160" s="40">
        <f t="shared" si="153"/>
        <v>2000</v>
      </c>
      <c r="DY160" s="40">
        <f t="shared" si="153"/>
        <v>2000</v>
      </c>
      <c r="DZ160" s="40">
        <f t="shared" si="153"/>
        <v>2000</v>
      </c>
      <c r="EA160" s="40">
        <f t="shared" si="153"/>
        <v>2000</v>
      </c>
      <c r="EB160" s="40">
        <f t="shared" si="153"/>
        <v>2000</v>
      </c>
      <c r="EC160" s="40">
        <f t="shared" si="153"/>
        <v>2000</v>
      </c>
      <c r="ED160" s="40">
        <f t="shared" ref="ED160:ES165" si="154">EC160</f>
        <v>2000</v>
      </c>
      <c r="EE160" s="40">
        <f t="shared" si="154"/>
        <v>2000</v>
      </c>
      <c r="EF160" s="40">
        <f t="shared" si="154"/>
        <v>2000</v>
      </c>
      <c r="EG160" s="40">
        <f t="shared" si="154"/>
        <v>2000</v>
      </c>
      <c r="EH160" s="40">
        <f t="shared" si="154"/>
        <v>2000</v>
      </c>
      <c r="EI160" s="40">
        <f t="shared" si="154"/>
        <v>2000</v>
      </c>
      <c r="EJ160" s="40">
        <f t="shared" si="154"/>
        <v>2000</v>
      </c>
      <c r="EK160" s="40">
        <f t="shared" si="154"/>
        <v>2000</v>
      </c>
      <c r="EL160" s="40">
        <f t="shared" si="154"/>
        <v>2000</v>
      </c>
      <c r="EM160" s="40">
        <f t="shared" si="154"/>
        <v>2000</v>
      </c>
      <c r="EN160" s="40">
        <f t="shared" si="154"/>
        <v>2000</v>
      </c>
      <c r="EO160" s="40">
        <f t="shared" si="154"/>
        <v>2000</v>
      </c>
      <c r="EP160" s="40">
        <f t="shared" si="154"/>
        <v>2000</v>
      </c>
      <c r="EQ160" s="40">
        <f t="shared" si="154"/>
        <v>2000</v>
      </c>
      <c r="ER160" s="40">
        <f t="shared" si="154"/>
        <v>2000</v>
      </c>
      <c r="ES160" s="40">
        <f t="shared" si="154"/>
        <v>2000</v>
      </c>
      <c r="ET160" s="40">
        <f t="shared" si="145"/>
        <v>2000</v>
      </c>
      <c r="EU160" s="40">
        <f t="shared" si="145"/>
        <v>2000</v>
      </c>
      <c r="EV160" s="40">
        <f t="shared" si="145"/>
        <v>2000</v>
      </c>
      <c r="EW160" s="40">
        <f t="shared" si="145"/>
        <v>2000</v>
      </c>
      <c r="EX160" s="40">
        <f t="shared" si="145"/>
        <v>2000</v>
      </c>
      <c r="EY160" s="40">
        <f t="shared" si="145"/>
        <v>2000</v>
      </c>
      <c r="EZ160" s="40">
        <f t="shared" si="145"/>
        <v>2000</v>
      </c>
      <c r="FA160" s="40">
        <f t="shared" si="145"/>
        <v>2000</v>
      </c>
      <c r="FB160" s="40">
        <f t="shared" si="145"/>
        <v>2000</v>
      </c>
      <c r="FC160" s="40">
        <f t="shared" si="145"/>
        <v>2000</v>
      </c>
      <c r="FD160" s="40">
        <f t="shared" si="145"/>
        <v>2000</v>
      </c>
      <c r="FE160" s="40">
        <f t="shared" si="145"/>
        <v>2000</v>
      </c>
      <c r="FF160" s="40">
        <f t="shared" si="145"/>
        <v>2000</v>
      </c>
      <c r="FG160" s="40">
        <f t="shared" si="145"/>
        <v>2000</v>
      </c>
      <c r="FH160" s="40">
        <f t="shared" si="145"/>
        <v>2000</v>
      </c>
      <c r="FI160" s="40">
        <f t="shared" ref="FI160:FX165" si="155">FH160</f>
        <v>2000</v>
      </c>
      <c r="FJ160" s="40">
        <f t="shared" si="155"/>
        <v>2000</v>
      </c>
      <c r="FK160" s="40">
        <f t="shared" si="155"/>
        <v>2000</v>
      </c>
      <c r="FL160" s="40">
        <f t="shared" si="155"/>
        <v>2000</v>
      </c>
      <c r="FM160" s="40">
        <f t="shared" si="155"/>
        <v>2000</v>
      </c>
      <c r="FN160" s="40">
        <f t="shared" si="155"/>
        <v>2000</v>
      </c>
      <c r="FO160" s="40">
        <f t="shared" si="155"/>
        <v>2000</v>
      </c>
      <c r="FP160" s="40">
        <f t="shared" si="155"/>
        <v>2000</v>
      </c>
      <c r="FQ160" s="40">
        <f t="shared" si="155"/>
        <v>2000</v>
      </c>
      <c r="FR160" s="40">
        <f t="shared" si="155"/>
        <v>2000</v>
      </c>
      <c r="FS160" s="40">
        <f t="shared" si="155"/>
        <v>2000</v>
      </c>
      <c r="FT160" s="40">
        <f t="shared" si="155"/>
        <v>2000</v>
      </c>
      <c r="FU160" s="40">
        <f t="shared" si="155"/>
        <v>2000</v>
      </c>
      <c r="FV160" s="40">
        <f t="shared" si="155"/>
        <v>2000</v>
      </c>
      <c r="FW160" s="40">
        <f t="shared" si="155"/>
        <v>2000</v>
      </c>
      <c r="FX160" s="40">
        <f t="shared" si="155"/>
        <v>2000</v>
      </c>
      <c r="FY160" s="40">
        <f t="shared" ref="FY160:GN165" si="156">FX160</f>
        <v>2000</v>
      </c>
      <c r="FZ160" s="40">
        <f t="shared" si="156"/>
        <v>2000</v>
      </c>
      <c r="GA160" s="40">
        <f t="shared" si="156"/>
        <v>2000</v>
      </c>
      <c r="GB160" s="40">
        <f t="shared" si="156"/>
        <v>2000</v>
      </c>
      <c r="GC160" s="40">
        <f t="shared" si="156"/>
        <v>2000</v>
      </c>
      <c r="GD160" s="40">
        <f t="shared" si="156"/>
        <v>2000</v>
      </c>
      <c r="GE160" s="40">
        <f t="shared" si="156"/>
        <v>2000</v>
      </c>
      <c r="GF160" s="40">
        <f t="shared" si="156"/>
        <v>2000</v>
      </c>
      <c r="GG160" s="40">
        <f t="shared" si="156"/>
        <v>2000</v>
      </c>
      <c r="GH160" s="40">
        <f t="shared" si="156"/>
        <v>2000</v>
      </c>
      <c r="GI160" s="40">
        <f t="shared" si="156"/>
        <v>2000</v>
      </c>
      <c r="GJ160" s="40">
        <f t="shared" si="156"/>
        <v>2000</v>
      </c>
      <c r="GK160" s="40">
        <f t="shared" si="156"/>
        <v>2000</v>
      </c>
      <c r="GL160" s="40">
        <f t="shared" si="156"/>
        <v>2000</v>
      </c>
      <c r="GM160" s="40">
        <f t="shared" si="156"/>
        <v>2000</v>
      </c>
      <c r="GN160" s="40">
        <f t="shared" si="156"/>
        <v>2000</v>
      </c>
      <c r="GO160" s="40">
        <f t="shared" ref="GO160:HD165" si="157">GN160</f>
        <v>2000</v>
      </c>
      <c r="GP160" s="40">
        <f t="shared" si="157"/>
        <v>2000</v>
      </c>
      <c r="GQ160" s="40">
        <f t="shared" si="157"/>
        <v>2000</v>
      </c>
      <c r="GR160" s="40">
        <f t="shared" si="157"/>
        <v>2000</v>
      </c>
      <c r="GS160" s="40">
        <f t="shared" si="157"/>
        <v>2000</v>
      </c>
      <c r="GT160" s="40">
        <f t="shared" si="157"/>
        <v>2000</v>
      </c>
      <c r="GU160" s="40">
        <f t="shared" si="157"/>
        <v>2000</v>
      </c>
      <c r="GV160" s="40">
        <f t="shared" si="157"/>
        <v>2000</v>
      </c>
      <c r="GW160" s="40">
        <f t="shared" si="157"/>
        <v>2000</v>
      </c>
      <c r="GX160" s="40">
        <f t="shared" si="157"/>
        <v>2000</v>
      </c>
      <c r="GY160" s="40">
        <f t="shared" si="157"/>
        <v>2000</v>
      </c>
      <c r="GZ160" s="40">
        <f t="shared" si="157"/>
        <v>2000</v>
      </c>
      <c r="HA160" s="40">
        <f t="shared" si="157"/>
        <v>2000</v>
      </c>
      <c r="HB160" s="40">
        <f t="shared" si="157"/>
        <v>2000</v>
      </c>
      <c r="HC160" s="40">
        <f t="shared" si="157"/>
        <v>2000</v>
      </c>
      <c r="HD160" s="40">
        <f t="shared" si="157"/>
        <v>2000</v>
      </c>
      <c r="HE160" s="40">
        <f t="shared" ref="HE160:HT165" si="158">HD160</f>
        <v>2000</v>
      </c>
      <c r="HF160" s="40">
        <f t="shared" si="158"/>
        <v>2000</v>
      </c>
      <c r="HG160" s="40">
        <f t="shared" si="158"/>
        <v>2000</v>
      </c>
      <c r="HH160" s="40">
        <f t="shared" si="158"/>
        <v>2000</v>
      </c>
      <c r="HI160" s="40">
        <f t="shared" si="158"/>
        <v>2000</v>
      </c>
      <c r="HJ160" s="40">
        <f t="shared" si="158"/>
        <v>2000</v>
      </c>
      <c r="HK160" s="40">
        <f t="shared" si="158"/>
        <v>2000</v>
      </c>
      <c r="HL160" s="40">
        <f t="shared" si="158"/>
        <v>2000</v>
      </c>
      <c r="HM160" s="40">
        <f t="shared" si="158"/>
        <v>2000</v>
      </c>
      <c r="HN160" s="40">
        <f t="shared" si="158"/>
        <v>2000</v>
      </c>
      <c r="HO160" s="40">
        <f t="shared" si="158"/>
        <v>2000</v>
      </c>
      <c r="HP160" s="40">
        <f t="shared" si="158"/>
        <v>2000</v>
      </c>
      <c r="HQ160" s="40">
        <f t="shared" si="158"/>
        <v>2000</v>
      </c>
      <c r="HR160" s="40">
        <f t="shared" si="158"/>
        <v>2000</v>
      </c>
      <c r="HS160" s="40">
        <f t="shared" si="158"/>
        <v>2000</v>
      </c>
      <c r="HT160" s="40">
        <f t="shared" si="158"/>
        <v>2000</v>
      </c>
      <c r="HU160" s="40">
        <f t="shared" ref="HU160:IJ165" si="159">HT160</f>
        <v>2000</v>
      </c>
      <c r="HV160" s="40">
        <f t="shared" si="159"/>
        <v>2000</v>
      </c>
      <c r="HW160" s="40">
        <f t="shared" si="159"/>
        <v>2000</v>
      </c>
      <c r="HX160" s="40">
        <f t="shared" si="159"/>
        <v>2000</v>
      </c>
      <c r="HY160" s="40">
        <f t="shared" si="159"/>
        <v>2000</v>
      </c>
      <c r="HZ160" s="40">
        <f t="shared" si="159"/>
        <v>2000</v>
      </c>
      <c r="IA160" s="40">
        <f t="shared" si="159"/>
        <v>2000</v>
      </c>
      <c r="IB160" s="40">
        <f t="shared" si="159"/>
        <v>2000</v>
      </c>
      <c r="IC160" s="40">
        <f t="shared" si="159"/>
        <v>2000</v>
      </c>
      <c r="ID160" s="40">
        <f t="shared" si="159"/>
        <v>2000</v>
      </c>
      <c r="IE160" s="40">
        <f t="shared" si="159"/>
        <v>2000</v>
      </c>
      <c r="IF160" s="40">
        <f t="shared" si="159"/>
        <v>2000</v>
      </c>
      <c r="IG160" s="40">
        <f t="shared" si="159"/>
        <v>2000</v>
      </c>
      <c r="IH160" s="40">
        <f t="shared" si="159"/>
        <v>2000</v>
      </c>
      <c r="II160" s="40">
        <f t="shared" si="159"/>
        <v>2000</v>
      </c>
      <c r="IJ160" s="40">
        <f t="shared" si="159"/>
        <v>2000</v>
      </c>
      <c r="IK160" s="40">
        <f t="shared" ref="IK160:IZ165" si="160">IJ160</f>
        <v>2000</v>
      </c>
      <c r="IL160" s="40">
        <f t="shared" si="160"/>
        <v>2000</v>
      </c>
      <c r="IM160" s="40">
        <f t="shared" si="160"/>
        <v>2000</v>
      </c>
      <c r="IN160" s="40">
        <f t="shared" si="160"/>
        <v>2000</v>
      </c>
      <c r="IO160" s="40">
        <f t="shared" si="160"/>
        <v>2000</v>
      </c>
      <c r="IP160" s="40">
        <f t="shared" si="160"/>
        <v>2000</v>
      </c>
      <c r="IQ160" s="40">
        <f t="shared" si="160"/>
        <v>2000</v>
      </c>
      <c r="IR160" s="40">
        <f t="shared" si="160"/>
        <v>2000</v>
      </c>
      <c r="IS160" s="40">
        <f t="shared" si="160"/>
        <v>2000</v>
      </c>
      <c r="IT160" s="40">
        <f t="shared" si="160"/>
        <v>2000</v>
      </c>
      <c r="IU160" s="40">
        <f t="shared" si="160"/>
        <v>2000</v>
      </c>
      <c r="IV160" s="40">
        <f t="shared" si="160"/>
        <v>2000</v>
      </c>
      <c r="IW160" s="40">
        <f t="shared" si="160"/>
        <v>2000</v>
      </c>
      <c r="IX160" s="40">
        <f t="shared" si="160"/>
        <v>2000</v>
      </c>
      <c r="IY160" s="40">
        <f t="shared" si="160"/>
        <v>2000</v>
      </c>
      <c r="IZ160" s="40">
        <f t="shared" si="160"/>
        <v>2000</v>
      </c>
      <c r="JA160" s="40">
        <f t="shared" ref="JA160:JP165" si="161">IZ160</f>
        <v>2000</v>
      </c>
      <c r="JB160" s="40">
        <f t="shared" si="161"/>
        <v>2000</v>
      </c>
      <c r="JC160" s="40">
        <f t="shared" si="161"/>
        <v>2000</v>
      </c>
      <c r="JD160" s="40">
        <f t="shared" si="161"/>
        <v>2000</v>
      </c>
      <c r="JE160" s="40">
        <f t="shared" si="161"/>
        <v>2000</v>
      </c>
      <c r="JF160" s="40">
        <f t="shared" si="161"/>
        <v>2000</v>
      </c>
      <c r="JG160" s="40">
        <f t="shared" si="161"/>
        <v>2000</v>
      </c>
      <c r="JH160" s="40">
        <f t="shared" si="161"/>
        <v>2000</v>
      </c>
      <c r="JI160" s="40">
        <f t="shared" si="161"/>
        <v>2000</v>
      </c>
      <c r="JJ160" s="40">
        <f t="shared" si="161"/>
        <v>2000</v>
      </c>
      <c r="JK160" s="40">
        <f t="shared" si="161"/>
        <v>2000</v>
      </c>
      <c r="JL160" s="40">
        <f t="shared" si="161"/>
        <v>2000</v>
      </c>
      <c r="JM160" s="40">
        <f t="shared" si="161"/>
        <v>2000</v>
      </c>
      <c r="JN160" s="40">
        <f t="shared" si="161"/>
        <v>2000</v>
      </c>
      <c r="JO160" s="40">
        <f t="shared" si="161"/>
        <v>2000</v>
      </c>
      <c r="JP160" s="40">
        <f t="shared" si="161"/>
        <v>2000</v>
      </c>
      <c r="JQ160" s="40">
        <f t="shared" si="146"/>
        <v>2000</v>
      </c>
      <c r="JR160" s="40">
        <f t="shared" si="146"/>
        <v>2000</v>
      </c>
      <c r="JS160" s="40">
        <f t="shared" si="142"/>
        <v>2000</v>
      </c>
      <c r="JT160" s="40">
        <f t="shared" si="142"/>
        <v>2000</v>
      </c>
      <c r="JU160" s="40">
        <f t="shared" si="142"/>
        <v>2000</v>
      </c>
      <c r="JV160" s="40">
        <f t="shared" si="142"/>
        <v>2000</v>
      </c>
      <c r="JW160" s="40">
        <f t="shared" si="142"/>
        <v>2000</v>
      </c>
      <c r="JX160" s="40">
        <f t="shared" si="142"/>
        <v>2000</v>
      </c>
      <c r="JY160" s="40">
        <f t="shared" si="142"/>
        <v>2000</v>
      </c>
      <c r="JZ160" s="40">
        <f t="shared" si="142"/>
        <v>2000</v>
      </c>
      <c r="KA160" s="40">
        <f t="shared" si="142"/>
        <v>2000</v>
      </c>
      <c r="KB160" s="40">
        <f t="shared" si="142"/>
        <v>2000</v>
      </c>
      <c r="KC160" s="40">
        <f t="shared" si="142"/>
        <v>2000</v>
      </c>
      <c r="KD160" s="40">
        <f t="shared" si="142"/>
        <v>2000</v>
      </c>
      <c r="KE160" s="40">
        <f t="shared" si="142"/>
        <v>2000</v>
      </c>
      <c r="KF160" s="40">
        <f t="shared" si="142"/>
        <v>2000</v>
      </c>
      <c r="KG160" s="40">
        <f t="shared" si="142"/>
        <v>2000</v>
      </c>
      <c r="KH160" s="40">
        <f t="shared" si="142"/>
        <v>2000</v>
      </c>
      <c r="KI160" s="40">
        <f t="shared" si="142"/>
        <v>2000</v>
      </c>
      <c r="KJ160" s="40">
        <f t="shared" si="142"/>
        <v>2000</v>
      </c>
      <c r="KK160" s="40">
        <f t="shared" si="142"/>
        <v>2000</v>
      </c>
      <c r="KL160" s="40">
        <f t="shared" si="142"/>
        <v>2000</v>
      </c>
      <c r="KM160" s="40">
        <f t="shared" si="142"/>
        <v>2000</v>
      </c>
      <c r="KN160" s="40">
        <f t="shared" si="142"/>
        <v>2000</v>
      </c>
      <c r="KO160" s="40">
        <f t="shared" si="142"/>
        <v>2000</v>
      </c>
      <c r="KP160" s="40">
        <f t="shared" si="142"/>
        <v>2000</v>
      </c>
      <c r="KQ160" s="40">
        <f t="shared" si="142"/>
        <v>2000</v>
      </c>
      <c r="KR160" s="40">
        <f t="shared" si="142"/>
        <v>2000</v>
      </c>
      <c r="KS160" s="40">
        <f t="shared" si="142"/>
        <v>2000</v>
      </c>
      <c r="KT160" s="40">
        <f t="shared" si="142"/>
        <v>2000</v>
      </c>
      <c r="KU160" s="40">
        <f t="shared" si="142"/>
        <v>2000</v>
      </c>
      <c r="KV160" s="40">
        <f t="shared" si="142"/>
        <v>2000</v>
      </c>
      <c r="KW160" s="1"/>
      <c r="KX160" s="1"/>
    </row>
    <row r="161" spans="1:310" x14ac:dyDescent="0.25">
      <c r="A161" s="1"/>
      <c r="B161" s="79"/>
      <c r="C161" s="79"/>
      <c r="D161" s="79"/>
      <c r="E161" s="1" t="str">
        <f>kpi!E60</f>
        <v xml:space="preserve"> Почта и транспорт </v>
      </c>
      <c r="F161" s="1"/>
      <c r="G161" s="1"/>
      <c r="H161" s="11" t="str">
        <f t="shared" si="143"/>
        <v>руб.</v>
      </c>
      <c r="I161" s="1"/>
      <c r="J161" s="1"/>
      <c r="K161" s="1"/>
      <c r="L161" s="1"/>
      <c r="M161" s="5"/>
      <c r="N161" s="52"/>
      <c r="O161" s="19"/>
      <c r="P161" s="1"/>
      <c r="Q161" s="1"/>
      <c r="R161" s="40">
        <f t="shared" si="144"/>
        <v>125000</v>
      </c>
      <c r="S161" s="1"/>
      <c r="T161" s="5" t="s">
        <v>0</v>
      </c>
      <c r="U161" s="40">
        <v>5000</v>
      </c>
      <c r="V161" s="40">
        <f t="shared" si="147"/>
        <v>5000</v>
      </c>
      <c r="W161" s="40">
        <f t="shared" si="147"/>
        <v>5000</v>
      </c>
      <c r="X161" s="40">
        <f t="shared" si="147"/>
        <v>5000</v>
      </c>
      <c r="Y161" s="40">
        <f t="shared" si="147"/>
        <v>5000</v>
      </c>
      <c r="Z161" s="40">
        <f t="shared" si="147"/>
        <v>5000</v>
      </c>
      <c r="AA161" s="40">
        <f t="shared" si="147"/>
        <v>5000</v>
      </c>
      <c r="AB161" s="40">
        <f t="shared" si="147"/>
        <v>5000</v>
      </c>
      <c r="AC161" s="40">
        <f t="shared" si="147"/>
        <v>5000</v>
      </c>
      <c r="AD161" s="40">
        <f t="shared" si="147"/>
        <v>5000</v>
      </c>
      <c r="AE161" s="40">
        <f t="shared" si="147"/>
        <v>5000</v>
      </c>
      <c r="AF161" s="40">
        <f t="shared" si="147"/>
        <v>5000</v>
      </c>
      <c r="AG161" s="40">
        <f t="shared" si="147"/>
        <v>5000</v>
      </c>
      <c r="AH161" s="40">
        <f t="shared" si="147"/>
        <v>5000</v>
      </c>
      <c r="AI161" s="40">
        <f t="shared" si="147"/>
        <v>5000</v>
      </c>
      <c r="AJ161" s="40">
        <f t="shared" si="147"/>
        <v>5000</v>
      </c>
      <c r="AK161" s="40">
        <f t="shared" si="147"/>
        <v>5000</v>
      </c>
      <c r="AL161" s="40">
        <f t="shared" si="148"/>
        <v>5000</v>
      </c>
      <c r="AM161" s="40">
        <f t="shared" si="148"/>
        <v>5000</v>
      </c>
      <c r="AN161" s="40">
        <f t="shared" si="148"/>
        <v>5000</v>
      </c>
      <c r="AO161" s="40">
        <f t="shared" si="148"/>
        <v>5000</v>
      </c>
      <c r="AP161" s="40">
        <f t="shared" si="148"/>
        <v>5000</v>
      </c>
      <c r="AQ161" s="40">
        <f t="shared" si="148"/>
        <v>5000</v>
      </c>
      <c r="AR161" s="40">
        <f t="shared" si="148"/>
        <v>5000</v>
      </c>
      <c r="AS161" s="40">
        <f t="shared" si="148"/>
        <v>5000</v>
      </c>
      <c r="AT161" s="40">
        <f t="shared" si="148"/>
        <v>5000</v>
      </c>
      <c r="AU161" s="40">
        <f t="shared" si="148"/>
        <v>5000</v>
      </c>
      <c r="AV161" s="40">
        <f t="shared" si="148"/>
        <v>5000</v>
      </c>
      <c r="AW161" s="40">
        <f t="shared" si="148"/>
        <v>5000</v>
      </c>
      <c r="AX161" s="40">
        <f t="shared" si="148"/>
        <v>5000</v>
      </c>
      <c r="AY161" s="40">
        <f t="shared" si="148"/>
        <v>5000</v>
      </c>
      <c r="AZ161" s="40">
        <f t="shared" si="148"/>
        <v>5000</v>
      </c>
      <c r="BA161" s="40">
        <f t="shared" si="148"/>
        <v>5000</v>
      </c>
      <c r="BB161" s="40">
        <f t="shared" si="149"/>
        <v>5000</v>
      </c>
      <c r="BC161" s="40">
        <f t="shared" si="149"/>
        <v>5000</v>
      </c>
      <c r="BD161" s="40">
        <f t="shared" si="149"/>
        <v>5000</v>
      </c>
      <c r="BE161" s="40">
        <f t="shared" si="149"/>
        <v>5000</v>
      </c>
      <c r="BF161" s="40">
        <f t="shared" si="149"/>
        <v>5000</v>
      </c>
      <c r="BG161" s="40">
        <f t="shared" si="149"/>
        <v>5000</v>
      </c>
      <c r="BH161" s="40">
        <f t="shared" si="149"/>
        <v>5000</v>
      </c>
      <c r="BI161" s="40">
        <f t="shared" si="149"/>
        <v>5000</v>
      </c>
      <c r="BJ161" s="40">
        <f t="shared" si="149"/>
        <v>5000</v>
      </c>
      <c r="BK161" s="40">
        <f t="shared" si="149"/>
        <v>5000</v>
      </c>
      <c r="BL161" s="40">
        <f t="shared" si="149"/>
        <v>5000</v>
      </c>
      <c r="BM161" s="40">
        <f t="shared" si="149"/>
        <v>5000</v>
      </c>
      <c r="BN161" s="40">
        <f t="shared" si="149"/>
        <v>5000</v>
      </c>
      <c r="BO161" s="40">
        <f t="shared" si="149"/>
        <v>5000</v>
      </c>
      <c r="BP161" s="40">
        <f t="shared" si="149"/>
        <v>5000</v>
      </c>
      <c r="BQ161" s="40">
        <f t="shared" si="149"/>
        <v>5000</v>
      </c>
      <c r="BR161" s="40">
        <f t="shared" si="150"/>
        <v>5000</v>
      </c>
      <c r="BS161" s="40">
        <f t="shared" si="150"/>
        <v>5000</v>
      </c>
      <c r="BT161" s="40">
        <f t="shared" si="150"/>
        <v>5000</v>
      </c>
      <c r="BU161" s="40">
        <f t="shared" si="150"/>
        <v>5000</v>
      </c>
      <c r="BV161" s="40">
        <f t="shared" si="150"/>
        <v>5000</v>
      </c>
      <c r="BW161" s="40">
        <f t="shared" si="150"/>
        <v>5000</v>
      </c>
      <c r="BX161" s="40">
        <f t="shared" si="150"/>
        <v>5000</v>
      </c>
      <c r="BY161" s="40">
        <f t="shared" si="150"/>
        <v>5000</v>
      </c>
      <c r="BZ161" s="40">
        <f t="shared" si="150"/>
        <v>5000</v>
      </c>
      <c r="CA161" s="40">
        <f t="shared" si="150"/>
        <v>5000</v>
      </c>
      <c r="CB161" s="40">
        <f t="shared" si="150"/>
        <v>5000</v>
      </c>
      <c r="CC161" s="40">
        <f t="shared" si="150"/>
        <v>5000</v>
      </c>
      <c r="CD161" s="40">
        <f t="shared" si="150"/>
        <v>5000</v>
      </c>
      <c r="CE161" s="40">
        <f t="shared" si="150"/>
        <v>5000</v>
      </c>
      <c r="CF161" s="40">
        <f t="shared" si="150"/>
        <v>5000</v>
      </c>
      <c r="CG161" s="40">
        <f t="shared" si="150"/>
        <v>5000</v>
      </c>
      <c r="CH161" s="40">
        <f t="shared" si="151"/>
        <v>5000</v>
      </c>
      <c r="CI161" s="40">
        <f t="shared" si="151"/>
        <v>5000</v>
      </c>
      <c r="CJ161" s="40">
        <f t="shared" si="151"/>
        <v>5000</v>
      </c>
      <c r="CK161" s="40">
        <f t="shared" si="151"/>
        <v>5000</v>
      </c>
      <c r="CL161" s="40">
        <f t="shared" si="151"/>
        <v>5000</v>
      </c>
      <c r="CM161" s="40">
        <f t="shared" si="151"/>
        <v>5000</v>
      </c>
      <c r="CN161" s="40">
        <f t="shared" si="151"/>
        <v>5000</v>
      </c>
      <c r="CO161" s="40">
        <f t="shared" si="151"/>
        <v>5000</v>
      </c>
      <c r="CP161" s="40">
        <f t="shared" si="151"/>
        <v>5000</v>
      </c>
      <c r="CQ161" s="40">
        <f t="shared" si="151"/>
        <v>5000</v>
      </c>
      <c r="CR161" s="40">
        <f t="shared" si="151"/>
        <v>5000</v>
      </c>
      <c r="CS161" s="40">
        <f t="shared" si="151"/>
        <v>5000</v>
      </c>
      <c r="CT161" s="40">
        <f t="shared" si="151"/>
        <v>5000</v>
      </c>
      <c r="CU161" s="40">
        <f t="shared" si="151"/>
        <v>5000</v>
      </c>
      <c r="CV161" s="40">
        <f t="shared" si="151"/>
        <v>5000</v>
      </c>
      <c r="CW161" s="40">
        <f t="shared" si="151"/>
        <v>5000</v>
      </c>
      <c r="CX161" s="40">
        <f t="shared" si="152"/>
        <v>5000</v>
      </c>
      <c r="CY161" s="40">
        <f t="shared" si="152"/>
        <v>5000</v>
      </c>
      <c r="CZ161" s="40">
        <f t="shared" si="152"/>
        <v>5000</v>
      </c>
      <c r="DA161" s="40">
        <f t="shared" si="152"/>
        <v>5000</v>
      </c>
      <c r="DB161" s="40">
        <f t="shared" si="152"/>
        <v>5000</v>
      </c>
      <c r="DC161" s="40">
        <f t="shared" si="152"/>
        <v>5000</v>
      </c>
      <c r="DD161" s="40">
        <f t="shared" si="152"/>
        <v>5000</v>
      </c>
      <c r="DE161" s="40">
        <f t="shared" si="152"/>
        <v>5000</v>
      </c>
      <c r="DF161" s="40">
        <f t="shared" si="152"/>
        <v>5000</v>
      </c>
      <c r="DG161" s="40">
        <f t="shared" si="152"/>
        <v>5000</v>
      </c>
      <c r="DH161" s="40">
        <f t="shared" si="152"/>
        <v>5000</v>
      </c>
      <c r="DI161" s="40">
        <f t="shared" si="152"/>
        <v>5000</v>
      </c>
      <c r="DJ161" s="40">
        <f t="shared" si="152"/>
        <v>5000</v>
      </c>
      <c r="DK161" s="40">
        <f t="shared" si="152"/>
        <v>5000</v>
      </c>
      <c r="DL161" s="40">
        <f t="shared" si="152"/>
        <v>5000</v>
      </c>
      <c r="DM161" s="40">
        <f t="shared" si="152"/>
        <v>5000</v>
      </c>
      <c r="DN161" s="40">
        <f t="shared" si="153"/>
        <v>5000</v>
      </c>
      <c r="DO161" s="40">
        <f t="shared" si="153"/>
        <v>5000</v>
      </c>
      <c r="DP161" s="40">
        <f t="shared" si="153"/>
        <v>5000</v>
      </c>
      <c r="DQ161" s="40">
        <f t="shared" si="153"/>
        <v>5000</v>
      </c>
      <c r="DR161" s="40">
        <f t="shared" si="153"/>
        <v>5000</v>
      </c>
      <c r="DS161" s="40">
        <f t="shared" si="153"/>
        <v>5000</v>
      </c>
      <c r="DT161" s="40">
        <f t="shared" si="153"/>
        <v>5000</v>
      </c>
      <c r="DU161" s="40">
        <f t="shared" si="153"/>
        <v>5000</v>
      </c>
      <c r="DV161" s="40">
        <f t="shared" si="153"/>
        <v>5000</v>
      </c>
      <c r="DW161" s="40">
        <f t="shared" si="153"/>
        <v>5000</v>
      </c>
      <c r="DX161" s="40">
        <f t="shared" si="153"/>
        <v>5000</v>
      </c>
      <c r="DY161" s="40">
        <f t="shared" si="153"/>
        <v>5000</v>
      </c>
      <c r="DZ161" s="40">
        <f t="shared" si="153"/>
        <v>5000</v>
      </c>
      <c r="EA161" s="40">
        <f t="shared" si="153"/>
        <v>5000</v>
      </c>
      <c r="EB161" s="40">
        <f t="shared" si="153"/>
        <v>5000</v>
      </c>
      <c r="EC161" s="40">
        <f t="shared" si="153"/>
        <v>5000</v>
      </c>
      <c r="ED161" s="40">
        <f t="shared" si="154"/>
        <v>5000</v>
      </c>
      <c r="EE161" s="40">
        <f t="shared" si="154"/>
        <v>5000</v>
      </c>
      <c r="EF161" s="40">
        <f t="shared" si="154"/>
        <v>5000</v>
      </c>
      <c r="EG161" s="40">
        <f t="shared" si="154"/>
        <v>5000</v>
      </c>
      <c r="EH161" s="40">
        <f t="shared" si="154"/>
        <v>5000</v>
      </c>
      <c r="EI161" s="40">
        <f t="shared" si="154"/>
        <v>5000</v>
      </c>
      <c r="EJ161" s="40">
        <f t="shared" si="154"/>
        <v>5000</v>
      </c>
      <c r="EK161" s="40">
        <f t="shared" si="154"/>
        <v>5000</v>
      </c>
      <c r="EL161" s="40">
        <f t="shared" si="154"/>
        <v>5000</v>
      </c>
      <c r="EM161" s="40">
        <f t="shared" si="154"/>
        <v>5000</v>
      </c>
      <c r="EN161" s="40">
        <f t="shared" si="154"/>
        <v>5000</v>
      </c>
      <c r="EO161" s="40">
        <f t="shared" si="154"/>
        <v>5000</v>
      </c>
      <c r="EP161" s="40">
        <f t="shared" si="154"/>
        <v>5000</v>
      </c>
      <c r="EQ161" s="40">
        <f t="shared" si="154"/>
        <v>5000</v>
      </c>
      <c r="ER161" s="40">
        <f t="shared" si="154"/>
        <v>5000</v>
      </c>
      <c r="ES161" s="40">
        <f t="shared" si="154"/>
        <v>5000</v>
      </c>
      <c r="ET161" s="40">
        <f t="shared" si="145"/>
        <v>5000</v>
      </c>
      <c r="EU161" s="40">
        <f t="shared" si="145"/>
        <v>5000</v>
      </c>
      <c r="EV161" s="40">
        <f t="shared" si="145"/>
        <v>5000</v>
      </c>
      <c r="EW161" s="40">
        <f t="shared" si="145"/>
        <v>5000</v>
      </c>
      <c r="EX161" s="40">
        <f t="shared" si="145"/>
        <v>5000</v>
      </c>
      <c r="EY161" s="40">
        <f t="shared" si="145"/>
        <v>5000</v>
      </c>
      <c r="EZ161" s="40">
        <f t="shared" si="145"/>
        <v>5000</v>
      </c>
      <c r="FA161" s="40">
        <f t="shared" si="145"/>
        <v>5000</v>
      </c>
      <c r="FB161" s="40">
        <f t="shared" si="145"/>
        <v>5000</v>
      </c>
      <c r="FC161" s="40">
        <f t="shared" si="145"/>
        <v>5000</v>
      </c>
      <c r="FD161" s="40">
        <f t="shared" si="145"/>
        <v>5000</v>
      </c>
      <c r="FE161" s="40">
        <f t="shared" si="145"/>
        <v>5000</v>
      </c>
      <c r="FF161" s="40">
        <f t="shared" si="145"/>
        <v>5000</v>
      </c>
      <c r="FG161" s="40">
        <f t="shared" si="145"/>
        <v>5000</v>
      </c>
      <c r="FH161" s="40">
        <f t="shared" si="145"/>
        <v>5000</v>
      </c>
      <c r="FI161" s="40">
        <f t="shared" si="155"/>
        <v>5000</v>
      </c>
      <c r="FJ161" s="40">
        <f t="shared" si="155"/>
        <v>5000</v>
      </c>
      <c r="FK161" s="40">
        <f t="shared" si="155"/>
        <v>5000</v>
      </c>
      <c r="FL161" s="40">
        <f t="shared" si="155"/>
        <v>5000</v>
      </c>
      <c r="FM161" s="40">
        <f t="shared" si="155"/>
        <v>5000</v>
      </c>
      <c r="FN161" s="40">
        <f t="shared" si="155"/>
        <v>5000</v>
      </c>
      <c r="FO161" s="40">
        <f t="shared" si="155"/>
        <v>5000</v>
      </c>
      <c r="FP161" s="40">
        <f t="shared" si="155"/>
        <v>5000</v>
      </c>
      <c r="FQ161" s="40">
        <f t="shared" si="155"/>
        <v>5000</v>
      </c>
      <c r="FR161" s="40">
        <f t="shared" si="155"/>
        <v>5000</v>
      </c>
      <c r="FS161" s="40">
        <f t="shared" si="155"/>
        <v>5000</v>
      </c>
      <c r="FT161" s="40">
        <f t="shared" si="155"/>
        <v>5000</v>
      </c>
      <c r="FU161" s="40">
        <f t="shared" si="155"/>
        <v>5000</v>
      </c>
      <c r="FV161" s="40">
        <f t="shared" si="155"/>
        <v>5000</v>
      </c>
      <c r="FW161" s="40">
        <f t="shared" si="155"/>
        <v>5000</v>
      </c>
      <c r="FX161" s="40">
        <f t="shared" si="155"/>
        <v>5000</v>
      </c>
      <c r="FY161" s="40">
        <f t="shared" si="156"/>
        <v>5000</v>
      </c>
      <c r="FZ161" s="40">
        <f t="shared" si="156"/>
        <v>5000</v>
      </c>
      <c r="GA161" s="40">
        <f t="shared" si="156"/>
        <v>5000</v>
      </c>
      <c r="GB161" s="40">
        <f t="shared" si="156"/>
        <v>5000</v>
      </c>
      <c r="GC161" s="40">
        <f t="shared" si="156"/>
        <v>5000</v>
      </c>
      <c r="GD161" s="40">
        <f t="shared" si="156"/>
        <v>5000</v>
      </c>
      <c r="GE161" s="40">
        <f t="shared" si="156"/>
        <v>5000</v>
      </c>
      <c r="GF161" s="40">
        <f t="shared" si="156"/>
        <v>5000</v>
      </c>
      <c r="GG161" s="40">
        <f t="shared" si="156"/>
        <v>5000</v>
      </c>
      <c r="GH161" s="40">
        <f t="shared" si="156"/>
        <v>5000</v>
      </c>
      <c r="GI161" s="40">
        <f t="shared" si="156"/>
        <v>5000</v>
      </c>
      <c r="GJ161" s="40">
        <f t="shared" si="156"/>
        <v>5000</v>
      </c>
      <c r="GK161" s="40">
        <f t="shared" si="156"/>
        <v>5000</v>
      </c>
      <c r="GL161" s="40">
        <f t="shared" si="156"/>
        <v>5000</v>
      </c>
      <c r="GM161" s="40">
        <f t="shared" si="156"/>
        <v>5000</v>
      </c>
      <c r="GN161" s="40">
        <f t="shared" si="156"/>
        <v>5000</v>
      </c>
      <c r="GO161" s="40">
        <f t="shared" si="157"/>
        <v>5000</v>
      </c>
      <c r="GP161" s="40">
        <f t="shared" si="157"/>
        <v>5000</v>
      </c>
      <c r="GQ161" s="40">
        <f t="shared" si="157"/>
        <v>5000</v>
      </c>
      <c r="GR161" s="40">
        <f t="shared" si="157"/>
        <v>5000</v>
      </c>
      <c r="GS161" s="40">
        <f t="shared" si="157"/>
        <v>5000</v>
      </c>
      <c r="GT161" s="40">
        <f t="shared" si="157"/>
        <v>5000</v>
      </c>
      <c r="GU161" s="40">
        <f t="shared" si="157"/>
        <v>5000</v>
      </c>
      <c r="GV161" s="40">
        <f t="shared" si="157"/>
        <v>5000</v>
      </c>
      <c r="GW161" s="40">
        <f t="shared" si="157"/>
        <v>5000</v>
      </c>
      <c r="GX161" s="40">
        <f t="shared" si="157"/>
        <v>5000</v>
      </c>
      <c r="GY161" s="40">
        <f t="shared" si="157"/>
        <v>5000</v>
      </c>
      <c r="GZ161" s="40">
        <f t="shared" si="157"/>
        <v>5000</v>
      </c>
      <c r="HA161" s="40">
        <f t="shared" si="157"/>
        <v>5000</v>
      </c>
      <c r="HB161" s="40">
        <f t="shared" si="157"/>
        <v>5000</v>
      </c>
      <c r="HC161" s="40">
        <f t="shared" si="157"/>
        <v>5000</v>
      </c>
      <c r="HD161" s="40">
        <f t="shared" si="157"/>
        <v>5000</v>
      </c>
      <c r="HE161" s="40">
        <f t="shared" si="158"/>
        <v>5000</v>
      </c>
      <c r="HF161" s="40">
        <f t="shared" si="158"/>
        <v>5000</v>
      </c>
      <c r="HG161" s="40">
        <f t="shared" si="158"/>
        <v>5000</v>
      </c>
      <c r="HH161" s="40">
        <f t="shared" si="158"/>
        <v>5000</v>
      </c>
      <c r="HI161" s="40">
        <f t="shared" si="158"/>
        <v>5000</v>
      </c>
      <c r="HJ161" s="40">
        <f t="shared" si="158"/>
        <v>5000</v>
      </c>
      <c r="HK161" s="40">
        <f t="shared" si="158"/>
        <v>5000</v>
      </c>
      <c r="HL161" s="40">
        <f t="shared" si="158"/>
        <v>5000</v>
      </c>
      <c r="HM161" s="40">
        <f t="shared" si="158"/>
        <v>5000</v>
      </c>
      <c r="HN161" s="40">
        <f t="shared" si="158"/>
        <v>5000</v>
      </c>
      <c r="HO161" s="40">
        <f t="shared" si="158"/>
        <v>5000</v>
      </c>
      <c r="HP161" s="40">
        <f t="shared" si="158"/>
        <v>5000</v>
      </c>
      <c r="HQ161" s="40">
        <f t="shared" si="158"/>
        <v>5000</v>
      </c>
      <c r="HR161" s="40">
        <f t="shared" si="158"/>
        <v>5000</v>
      </c>
      <c r="HS161" s="40">
        <f t="shared" si="158"/>
        <v>5000</v>
      </c>
      <c r="HT161" s="40">
        <f t="shared" si="158"/>
        <v>5000</v>
      </c>
      <c r="HU161" s="40">
        <f t="shared" si="159"/>
        <v>5000</v>
      </c>
      <c r="HV161" s="40">
        <f t="shared" si="159"/>
        <v>5000</v>
      </c>
      <c r="HW161" s="40">
        <f t="shared" si="159"/>
        <v>5000</v>
      </c>
      <c r="HX161" s="40">
        <f t="shared" si="159"/>
        <v>5000</v>
      </c>
      <c r="HY161" s="40">
        <f t="shared" si="159"/>
        <v>5000</v>
      </c>
      <c r="HZ161" s="40">
        <f t="shared" si="159"/>
        <v>5000</v>
      </c>
      <c r="IA161" s="40">
        <f t="shared" si="159"/>
        <v>5000</v>
      </c>
      <c r="IB161" s="40">
        <f t="shared" si="159"/>
        <v>5000</v>
      </c>
      <c r="IC161" s="40">
        <f t="shared" si="159"/>
        <v>5000</v>
      </c>
      <c r="ID161" s="40">
        <f t="shared" si="159"/>
        <v>5000</v>
      </c>
      <c r="IE161" s="40">
        <f t="shared" si="159"/>
        <v>5000</v>
      </c>
      <c r="IF161" s="40">
        <f t="shared" si="159"/>
        <v>5000</v>
      </c>
      <c r="IG161" s="40">
        <f t="shared" si="159"/>
        <v>5000</v>
      </c>
      <c r="IH161" s="40">
        <f t="shared" si="159"/>
        <v>5000</v>
      </c>
      <c r="II161" s="40">
        <f t="shared" si="159"/>
        <v>5000</v>
      </c>
      <c r="IJ161" s="40">
        <f t="shared" si="159"/>
        <v>5000</v>
      </c>
      <c r="IK161" s="40">
        <f t="shared" si="160"/>
        <v>5000</v>
      </c>
      <c r="IL161" s="40">
        <f t="shared" si="160"/>
        <v>5000</v>
      </c>
      <c r="IM161" s="40">
        <f t="shared" si="160"/>
        <v>5000</v>
      </c>
      <c r="IN161" s="40">
        <f t="shared" si="160"/>
        <v>5000</v>
      </c>
      <c r="IO161" s="40">
        <f t="shared" si="160"/>
        <v>5000</v>
      </c>
      <c r="IP161" s="40">
        <f t="shared" si="160"/>
        <v>5000</v>
      </c>
      <c r="IQ161" s="40">
        <f t="shared" si="160"/>
        <v>5000</v>
      </c>
      <c r="IR161" s="40">
        <f t="shared" si="160"/>
        <v>5000</v>
      </c>
      <c r="IS161" s="40">
        <f t="shared" si="160"/>
        <v>5000</v>
      </c>
      <c r="IT161" s="40">
        <f t="shared" si="160"/>
        <v>5000</v>
      </c>
      <c r="IU161" s="40">
        <f t="shared" si="160"/>
        <v>5000</v>
      </c>
      <c r="IV161" s="40">
        <f t="shared" si="160"/>
        <v>5000</v>
      </c>
      <c r="IW161" s="40">
        <f t="shared" si="160"/>
        <v>5000</v>
      </c>
      <c r="IX161" s="40">
        <f t="shared" si="160"/>
        <v>5000</v>
      </c>
      <c r="IY161" s="40">
        <f t="shared" si="160"/>
        <v>5000</v>
      </c>
      <c r="IZ161" s="40">
        <f t="shared" si="160"/>
        <v>5000</v>
      </c>
      <c r="JA161" s="40">
        <f t="shared" si="161"/>
        <v>5000</v>
      </c>
      <c r="JB161" s="40">
        <f t="shared" si="161"/>
        <v>5000</v>
      </c>
      <c r="JC161" s="40">
        <f t="shared" si="161"/>
        <v>5000</v>
      </c>
      <c r="JD161" s="40">
        <f t="shared" si="161"/>
        <v>5000</v>
      </c>
      <c r="JE161" s="40">
        <f t="shared" si="161"/>
        <v>5000</v>
      </c>
      <c r="JF161" s="40">
        <f t="shared" si="161"/>
        <v>5000</v>
      </c>
      <c r="JG161" s="40">
        <f t="shared" si="161"/>
        <v>5000</v>
      </c>
      <c r="JH161" s="40">
        <f t="shared" si="161"/>
        <v>5000</v>
      </c>
      <c r="JI161" s="40">
        <f t="shared" si="161"/>
        <v>5000</v>
      </c>
      <c r="JJ161" s="40">
        <f t="shared" si="161"/>
        <v>5000</v>
      </c>
      <c r="JK161" s="40">
        <f t="shared" si="161"/>
        <v>5000</v>
      </c>
      <c r="JL161" s="40">
        <f t="shared" si="161"/>
        <v>5000</v>
      </c>
      <c r="JM161" s="40">
        <f t="shared" si="161"/>
        <v>5000</v>
      </c>
      <c r="JN161" s="40">
        <f t="shared" si="161"/>
        <v>5000</v>
      </c>
      <c r="JO161" s="40">
        <f t="shared" si="161"/>
        <v>5000</v>
      </c>
      <c r="JP161" s="40">
        <f t="shared" si="161"/>
        <v>5000</v>
      </c>
      <c r="JQ161" s="40">
        <f t="shared" si="146"/>
        <v>5000</v>
      </c>
      <c r="JR161" s="40">
        <f t="shared" si="146"/>
        <v>5000</v>
      </c>
      <c r="JS161" s="40">
        <f t="shared" si="142"/>
        <v>5000</v>
      </c>
      <c r="JT161" s="40">
        <f t="shared" si="142"/>
        <v>5000</v>
      </c>
      <c r="JU161" s="40">
        <f t="shared" si="142"/>
        <v>5000</v>
      </c>
      <c r="JV161" s="40">
        <f t="shared" si="142"/>
        <v>5000</v>
      </c>
      <c r="JW161" s="40">
        <f t="shared" si="142"/>
        <v>5000</v>
      </c>
      <c r="JX161" s="40">
        <f t="shared" si="142"/>
        <v>5000</v>
      </c>
      <c r="JY161" s="40">
        <f t="shared" si="142"/>
        <v>5000</v>
      </c>
      <c r="JZ161" s="40">
        <f t="shared" si="142"/>
        <v>5000</v>
      </c>
      <c r="KA161" s="40">
        <f t="shared" si="142"/>
        <v>5000</v>
      </c>
      <c r="KB161" s="40">
        <f t="shared" si="142"/>
        <v>5000</v>
      </c>
      <c r="KC161" s="40">
        <f t="shared" si="142"/>
        <v>5000</v>
      </c>
      <c r="KD161" s="40">
        <f t="shared" si="142"/>
        <v>5000</v>
      </c>
      <c r="KE161" s="40">
        <f t="shared" si="142"/>
        <v>5000</v>
      </c>
      <c r="KF161" s="40">
        <f t="shared" si="142"/>
        <v>5000</v>
      </c>
      <c r="KG161" s="40">
        <f t="shared" si="142"/>
        <v>5000</v>
      </c>
      <c r="KH161" s="40">
        <f t="shared" si="142"/>
        <v>5000</v>
      </c>
      <c r="KI161" s="40">
        <f t="shared" si="142"/>
        <v>5000</v>
      </c>
      <c r="KJ161" s="40">
        <f t="shared" si="142"/>
        <v>5000</v>
      </c>
      <c r="KK161" s="40">
        <f t="shared" si="142"/>
        <v>5000</v>
      </c>
      <c r="KL161" s="40">
        <f t="shared" si="142"/>
        <v>5000</v>
      </c>
      <c r="KM161" s="40">
        <f t="shared" si="142"/>
        <v>5000</v>
      </c>
      <c r="KN161" s="40">
        <f t="shared" si="142"/>
        <v>5000</v>
      </c>
      <c r="KO161" s="40">
        <f t="shared" si="142"/>
        <v>5000</v>
      </c>
      <c r="KP161" s="40">
        <f t="shared" si="142"/>
        <v>5000</v>
      </c>
      <c r="KQ161" s="40">
        <f t="shared" si="142"/>
        <v>5000</v>
      </c>
      <c r="KR161" s="40">
        <f t="shared" si="142"/>
        <v>5000</v>
      </c>
      <c r="KS161" s="40">
        <f t="shared" si="142"/>
        <v>5000</v>
      </c>
      <c r="KT161" s="40">
        <f t="shared" si="142"/>
        <v>5000</v>
      </c>
      <c r="KU161" s="40">
        <f t="shared" si="142"/>
        <v>5000</v>
      </c>
      <c r="KV161" s="40">
        <f t="shared" si="142"/>
        <v>5000</v>
      </c>
      <c r="KW161" s="1"/>
      <c r="KX161" s="1"/>
    </row>
    <row r="162" spans="1:310" x14ac:dyDescent="0.25">
      <c r="A162" s="1"/>
      <c r="B162" s="79"/>
      <c r="C162" s="79"/>
      <c r="D162" s="79"/>
      <c r="E162" s="1" t="str">
        <f>kpi!E61</f>
        <v xml:space="preserve"> Офисные закупки </v>
      </c>
      <c r="F162" s="1"/>
      <c r="G162" s="1"/>
      <c r="H162" s="11" t="str">
        <f t="shared" si="143"/>
        <v>руб.</v>
      </c>
      <c r="I162" s="1"/>
      <c r="J162" s="1"/>
      <c r="K162" s="1"/>
      <c r="L162" s="1"/>
      <c r="M162" s="5"/>
      <c r="N162" s="52"/>
      <c r="O162" s="19"/>
      <c r="P162" s="1"/>
      <c r="Q162" s="1"/>
      <c r="R162" s="40">
        <f t="shared" si="144"/>
        <v>250000</v>
      </c>
      <c r="S162" s="1"/>
      <c r="T162" s="5" t="s">
        <v>0</v>
      </c>
      <c r="U162" s="40">
        <v>10000</v>
      </c>
      <c r="V162" s="40">
        <f t="shared" si="147"/>
        <v>10000</v>
      </c>
      <c r="W162" s="40">
        <f t="shared" si="147"/>
        <v>10000</v>
      </c>
      <c r="X162" s="40">
        <f t="shared" si="147"/>
        <v>10000</v>
      </c>
      <c r="Y162" s="40">
        <f t="shared" si="147"/>
        <v>10000</v>
      </c>
      <c r="Z162" s="40">
        <f t="shared" si="147"/>
        <v>10000</v>
      </c>
      <c r="AA162" s="40">
        <f t="shared" si="147"/>
        <v>10000</v>
      </c>
      <c r="AB162" s="40">
        <f t="shared" si="147"/>
        <v>10000</v>
      </c>
      <c r="AC162" s="40">
        <f t="shared" si="147"/>
        <v>10000</v>
      </c>
      <c r="AD162" s="40">
        <f t="shared" si="147"/>
        <v>10000</v>
      </c>
      <c r="AE162" s="40">
        <f t="shared" si="147"/>
        <v>10000</v>
      </c>
      <c r="AF162" s="40">
        <f t="shared" si="147"/>
        <v>10000</v>
      </c>
      <c r="AG162" s="40">
        <f t="shared" si="147"/>
        <v>10000</v>
      </c>
      <c r="AH162" s="40">
        <f t="shared" si="147"/>
        <v>10000</v>
      </c>
      <c r="AI162" s="40">
        <f t="shared" si="147"/>
        <v>10000</v>
      </c>
      <c r="AJ162" s="40">
        <f t="shared" si="147"/>
        <v>10000</v>
      </c>
      <c r="AK162" s="40">
        <f t="shared" si="147"/>
        <v>10000</v>
      </c>
      <c r="AL162" s="40">
        <f t="shared" si="148"/>
        <v>10000</v>
      </c>
      <c r="AM162" s="40">
        <f t="shared" si="148"/>
        <v>10000</v>
      </c>
      <c r="AN162" s="40">
        <f t="shared" si="148"/>
        <v>10000</v>
      </c>
      <c r="AO162" s="40">
        <f t="shared" si="148"/>
        <v>10000</v>
      </c>
      <c r="AP162" s="40">
        <f t="shared" si="148"/>
        <v>10000</v>
      </c>
      <c r="AQ162" s="40">
        <f t="shared" si="148"/>
        <v>10000</v>
      </c>
      <c r="AR162" s="40">
        <f t="shared" si="148"/>
        <v>10000</v>
      </c>
      <c r="AS162" s="40">
        <f t="shared" si="148"/>
        <v>10000</v>
      </c>
      <c r="AT162" s="40">
        <f t="shared" si="148"/>
        <v>10000</v>
      </c>
      <c r="AU162" s="40">
        <f t="shared" si="148"/>
        <v>10000</v>
      </c>
      <c r="AV162" s="40">
        <f t="shared" si="148"/>
        <v>10000</v>
      </c>
      <c r="AW162" s="40">
        <f t="shared" si="148"/>
        <v>10000</v>
      </c>
      <c r="AX162" s="40">
        <f t="shared" si="148"/>
        <v>10000</v>
      </c>
      <c r="AY162" s="40">
        <f t="shared" si="148"/>
        <v>10000</v>
      </c>
      <c r="AZ162" s="40">
        <f t="shared" si="148"/>
        <v>10000</v>
      </c>
      <c r="BA162" s="40">
        <f t="shared" si="148"/>
        <v>10000</v>
      </c>
      <c r="BB162" s="40">
        <f t="shared" si="149"/>
        <v>10000</v>
      </c>
      <c r="BC162" s="40">
        <f t="shared" si="149"/>
        <v>10000</v>
      </c>
      <c r="BD162" s="40">
        <f t="shared" si="149"/>
        <v>10000</v>
      </c>
      <c r="BE162" s="40">
        <f t="shared" si="149"/>
        <v>10000</v>
      </c>
      <c r="BF162" s="40">
        <f t="shared" si="149"/>
        <v>10000</v>
      </c>
      <c r="BG162" s="40">
        <f t="shared" si="149"/>
        <v>10000</v>
      </c>
      <c r="BH162" s="40">
        <f t="shared" si="149"/>
        <v>10000</v>
      </c>
      <c r="BI162" s="40">
        <f t="shared" si="149"/>
        <v>10000</v>
      </c>
      <c r="BJ162" s="40">
        <f t="shared" si="149"/>
        <v>10000</v>
      </c>
      <c r="BK162" s="40">
        <f t="shared" si="149"/>
        <v>10000</v>
      </c>
      <c r="BL162" s="40">
        <f t="shared" si="149"/>
        <v>10000</v>
      </c>
      <c r="BM162" s="40">
        <f t="shared" si="149"/>
        <v>10000</v>
      </c>
      <c r="BN162" s="40">
        <f t="shared" si="149"/>
        <v>10000</v>
      </c>
      <c r="BO162" s="40">
        <f t="shared" si="149"/>
        <v>10000</v>
      </c>
      <c r="BP162" s="40">
        <f t="shared" si="149"/>
        <v>10000</v>
      </c>
      <c r="BQ162" s="40">
        <f t="shared" si="149"/>
        <v>10000</v>
      </c>
      <c r="BR162" s="40">
        <f t="shared" si="150"/>
        <v>10000</v>
      </c>
      <c r="BS162" s="40">
        <f t="shared" si="150"/>
        <v>10000</v>
      </c>
      <c r="BT162" s="40">
        <f t="shared" si="150"/>
        <v>10000</v>
      </c>
      <c r="BU162" s="40">
        <f t="shared" si="150"/>
        <v>10000</v>
      </c>
      <c r="BV162" s="40">
        <f t="shared" si="150"/>
        <v>10000</v>
      </c>
      <c r="BW162" s="40">
        <f t="shared" si="150"/>
        <v>10000</v>
      </c>
      <c r="BX162" s="40">
        <f t="shared" si="150"/>
        <v>10000</v>
      </c>
      <c r="BY162" s="40">
        <f t="shared" si="150"/>
        <v>10000</v>
      </c>
      <c r="BZ162" s="40">
        <f t="shared" si="150"/>
        <v>10000</v>
      </c>
      <c r="CA162" s="40">
        <f t="shared" si="150"/>
        <v>10000</v>
      </c>
      <c r="CB162" s="40">
        <f t="shared" si="150"/>
        <v>10000</v>
      </c>
      <c r="CC162" s="40">
        <f t="shared" si="150"/>
        <v>10000</v>
      </c>
      <c r="CD162" s="40">
        <f t="shared" si="150"/>
        <v>10000</v>
      </c>
      <c r="CE162" s="40">
        <f t="shared" si="150"/>
        <v>10000</v>
      </c>
      <c r="CF162" s="40">
        <f t="shared" si="150"/>
        <v>10000</v>
      </c>
      <c r="CG162" s="40">
        <f t="shared" si="150"/>
        <v>10000</v>
      </c>
      <c r="CH162" s="40">
        <f t="shared" si="151"/>
        <v>10000</v>
      </c>
      <c r="CI162" s="40">
        <f t="shared" si="151"/>
        <v>10000</v>
      </c>
      <c r="CJ162" s="40">
        <f t="shared" si="151"/>
        <v>10000</v>
      </c>
      <c r="CK162" s="40">
        <f t="shared" si="151"/>
        <v>10000</v>
      </c>
      <c r="CL162" s="40">
        <f t="shared" si="151"/>
        <v>10000</v>
      </c>
      <c r="CM162" s="40">
        <f t="shared" si="151"/>
        <v>10000</v>
      </c>
      <c r="CN162" s="40">
        <f t="shared" si="151"/>
        <v>10000</v>
      </c>
      <c r="CO162" s="40">
        <f t="shared" si="151"/>
        <v>10000</v>
      </c>
      <c r="CP162" s="40">
        <f t="shared" si="151"/>
        <v>10000</v>
      </c>
      <c r="CQ162" s="40">
        <f t="shared" si="151"/>
        <v>10000</v>
      </c>
      <c r="CR162" s="40">
        <f t="shared" si="151"/>
        <v>10000</v>
      </c>
      <c r="CS162" s="40">
        <f t="shared" si="151"/>
        <v>10000</v>
      </c>
      <c r="CT162" s="40">
        <f t="shared" si="151"/>
        <v>10000</v>
      </c>
      <c r="CU162" s="40">
        <f t="shared" si="151"/>
        <v>10000</v>
      </c>
      <c r="CV162" s="40">
        <f t="shared" si="151"/>
        <v>10000</v>
      </c>
      <c r="CW162" s="40">
        <f t="shared" si="151"/>
        <v>10000</v>
      </c>
      <c r="CX162" s="40">
        <f t="shared" si="152"/>
        <v>10000</v>
      </c>
      <c r="CY162" s="40">
        <f t="shared" si="152"/>
        <v>10000</v>
      </c>
      <c r="CZ162" s="40">
        <f t="shared" si="152"/>
        <v>10000</v>
      </c>
      <c r="DA162" s="40">
        <f t="shared" si="152"/>
        <v>10000</v>
      </c>
      <c r="DB162" s="40">
        <f t="shared" si="152"/>
        <v>10000</v>
      </c>
      <c r="DC162" s="40">
        <f t="shared" si="152"/>
        <v>10000</v>
      </c>
      <c r="DD162" s="40">
        <f t="shared" si="152"/>
        <v>10000</v>
      </c>
      <c r="DE162" s="40">
        <f t="shared" si="152"/>
        <v>10000</v>
      </c>
      <c r="DF162" s="40">
        <f t="shared" si="152"/>
        <v>10000</v>
      </c>
      <c r="DG162" s="40">
        <f t="shared" si="152"/>
        <v>10000</v>
      </c>
      <c r="DH162" s="40">
        <f t="shared" si="152"/>
        <v>10000</v>
      </c>
      <c r="DI162" s="40">
        <f t="shared" si="152"/>
        <v>10000</v>
      </c>
      <c r="DJ162" s="40">
        <f t="shared" si="152"/>
        <v>10000</v>
      </c>
      <c r="DK162" s="40">
        <f t="shared" si="152"/>
        <v>10000</v>
      </c>
      <c r="DL162" s="40">
        <f t="shared" si="152"/>
        <v>10000</v>
      </c>
      <c r="DM162" s="40">
        <f t="shared" si="152"/>
        <v>10000</v>
      </c>
      <c r="DN162" s="40">
        <f t="shared" si="153"/>
        <v>10000</v>
      </c>
      <c r="DO162" s="40">
        <f t="shared" si="153"/>
        <v>10000</v>
      </c>
      <c r="DP162" s="40">
        <f t="shared" si="153"/>
        <v>10000</v>
      </c>
      <c r="DQ162" s="40">
        <f t="shared" si="153"/>
        <v>10000</v>
      </c>
      <c r="DR162" s="40">
        <f t="shared" si="153"/>
        <v>10000</v>
      </c>
      <c r="DS162" s="40">
        <f t="shared" si="153"/>
        <v>10000</v>
      </c>
      <c r="DT162" s="40">
        <f t="shared" si="153"/>
        <v>10000</v>
      </c>
      <c r="DU162" s="40">
        <f t="shared" si="153"/>
        <v>10000</v>
      </c>
      <c r="DV162" s="40">
        <f t="shared" si="153"/>
        <v>10000</v>
      </c>
      <c r="DW162" s="40">
        <f t="shared" si="153"/>
        <v>10000</v>
      </c>
      <c r="DX162" s="40">
        <f t="shared" si="153"/>
        <v>10000</v>
      </c>
      <c r="DY162" s="40">
        <f t="shared" si="153"/>
        <v>10000</v>
      </c>
      <c r="DZ162" s="40">
        <f t="shared" si="153"/>
        <v>10000</v>
      </c>
      <c r="EA162" s="40">
        <f t="shared" si="153"/>
        <v>10000</v>
      </c>
      <c r="EB162" s="40">
        <f t="shared" si="153"/>
        <v>10000</v>
      </c>
      <c r="EC162" s="40">
        <f t="shared" si="153"/>
        <v>10000</v>
      </c>
      <c r="ED162" s="40">
        <f t="shared" si="154"/>
        <v>10000</v>
      </c>
      <c r="EE162" s="40">
        <f t="shared" si="154"/>
        <v>10000</v>
      </c>
      <c r="EF162" s="40">
        <f t="shared" si="154"/>
        <v>10000</v>
      </c>
      <c r="EG162" s="40">
        <f t="shared" si="154"/>
        <v>10000</v>
      </c>
      <c r="EH162" s="40">
        <f t="shared" si="154"/>
        <v>10000</v>
      </c>
      <c r="EI162" s="40">
        <f t="shared" si="154"/>
        <v>10000</v>
      </c>
      <c r="EJ162" s="40">
        <f t="shared" si="154"/>
        <v>10000</v>
      </c>
      <c r="EK162" s="40">
        <f t="shared" si="154"/>
        <v>10000</v>
      </c>
      <c r="EL162" s="40">
        <f t="shared" si="154"/>
        <v>10000</v>
      </c>
      <c r="EM162" s="40">
        <f t="shared" si="154"/>
        <v>10000</v>
      </c>
      <c r="EN162" s="40">
        <f t="shared" si="154"/>
        <v>10000</v>
      </c>
      <c r="EO162" s="40">
        <f t="shared" si="154"/>
        <v>10000</v>
      </c>
      <c r="EP162" s="40">
        <f t="shared" si="154"/>
        <v>10000</v>
      </c>
      <c r="EQ162" s="40">
        <f t="shared" si="154"/>
        <v>10000</v>
      </c>
      <c r="ER162" s="40">
        <f t="shared" si="154"/>
        <v>10000</v>
      </c>
      <c r="ES162" s="40">
        <f t="shared" si="154"/>
        <v>10000</v>
      </c>
      <c r="ET162" s="40">
        <f t="shared" si="145"/>
        <v>10000</v>
      </c>
      <c r="EU162" s="40">
        <f t="shared" si="145"/>
        <v>10000</v>
      </c>
      <c r="EV162" s="40">
        <f t="shared" si="145"/>
        <v>10000</v>
      </c>
      <c r="EW162" s="40">
        <f t="shared" si="145"/>
        <v>10000</v>
      </c>
      <c r="EX162" s="40">
        <f t="shared" si="145"/>
        <v>10000</v>
      </c>
      <c r="EY162" s="40">
        <f t="shared" si="145"/>
        <v>10000</v>
      </c>
      <c r="EZ162" s="40">
        <f t="shared" si="145"/>
        <v>10000</v>
      </c>
      <c r="FA162" s="40">
        <f t="shared" si="145"/>
        <v>10000</v>
      </c>
      <c r="FB162" s="40">
        <f t="shared" si="145"/>
        <v>10000</v>
      </c>
      <c r="FC162" s="40">
        <f t="shared" si="145"/>
        <v>10000</v>
      </c>
      <c r="FD162" s="40">
        <f t="shared" si="145"/>
        <v>10000</v>
      </c>
      <c r="FE162" s="40">
        <f t="shared" si="145"/>
        <v>10000</v>
      </c>
      <c r="FF162" s="40">
        <f t="shared" si="145"/>
        <v>10000</v>
      </c>
      <c r="FG162" s="40">
        <f t="shared" si="145"/>
        <v>10000</v>
      </c>
      <c r="FH162" s="40">
        <f t="shared" si="145"/>
        <v>10000</v>
      </c>
      <c r="FI162" s="40">
        <f t="shared" si="155"/>
        <v>10000</v>
      </c>
      <c r="FJ162" s="40">
        <f t="shared" si="155"/>
        <v>10000</v>
      </c>
      <c r="FK162" s="40">
        <f t="shared" si="155"/>
        <v>10000</v>
      </c>
      <c r="FL162" s="40">
        <f t="shared" si="155"/>
        <v>10000</v>
      </c>
      <c r="FM162" s="40">
        <f t="shared" si="155"/>
        <v>10000</v>
      </c>
      <c r="FN162" s="40">
        <f t="shared" si="155"/>
        <v>10000</v>
      </c>
      <c r="FO162" s="40">
        <f t="shared" si="155"/>
        <v>10000</v>
      </c>
      <c r="FP162" s="40">
        <f t="shared" si="155"/>
        <v>10000</v>
      </c>
      <c r="FQ162" s="40">
        <f t="shared" si="155"/>
        <v>10000</v>
      </c>
      <c r="FR162" s="40">
        <f t="shared" si="155"/>
        <v>10000</v>
      </c>
      <c r="FS162" s="40">
        <f t="shared" si="155"/>
        <v>10000</v>
      </c>
      <c r="FT162" s="40">
        <f t="shared" si="155"/>
        <v>10000</v>
      </c>
      <c r="FU162" s="40">
        <f t="shared" si="155"/>
        <v>10000</v>
      </c>
      <c r="FV162" s="40">
        <f t="shared" si="155"/>
        <v>10000</v>
      </c>
      <c r="FW162" s="40">
        <f t="shared" si="155"/>
        <v>10000</v>
      </c>
      <c r="FX162" s="40">
        <f t="shared" si="155"/>
        <v>10000</v>
      </c>
      <c r="FY162" s="40">
        <f t="shared" si="156"/>
        <v>10000</v>
      </c>
      <c r="FZ162" s="40">
        <f t="shared" si="156"/>
        <v>10000</v>
      </c>
      <c r="GA162" s="40">
        <f t="shared" si="156"/>
        <v>10000</v>
      </c>
      <c r="GB162" s="40">
        <f t="shared" si="156"/>
        <v>10000</v>
      </c>
      <c r="GC162" s="40">
        <f t="shared" si="156"/>
        <v>10000</v>
      </c>
      <c r="GD162" s="40">
        <f t="shared" si="156"/>
        <v>10000</v>
      </c>
      <c r="GE162" s="40">
        <f t="shared" si="156"/>
        <v>10000</v>
      </c>
      <c r="GF162" s="40">
        <f t="shared" si="156"/>
        <v>10000</v>
      </c>
      <c r="GG162" s="40">
        <f t="shared" si="156"/>
        <v>10000</v>
      </c>
      <c r="GH162" s="40">
        <f t="shared" si="156"/>
        <v>10000</v>
      </c>
      <c r="GI162" s="40">
        <f t="shared" si="156"/>
        <v>10000</v>
      </c>
      <c r="GJ162" s="40">
        <f t="shared" si="156"/>
        <v>10000</v>
      </c>
      <c r="GK162" s="40">
        <f t="shared" si="156"/>
        <v>10000</v>
      </c>
      <c r="GL162" s="40">
        <f t="shared" si="156"/>
        <v>10000</v>
      </c>
      <c r="GM162" s="40">
        <f t="shared" si="156"/>
        <v>10000</v>
      </c>
      <c r="GN162" s="40">
        <f t="shared" si="156"/>
        <v>10000</v>
      </c>
      <c r="GO162" s="40">
        <f t="shared" si="157"/>
        <v>10000</v>
      </c>
      <c r="GP162" s="40">
        <f t="shared" si="157"/>
        <v>10000</v>
      </c>
      <c r="GQ162" s="40">
        <f t="shared" si="157"/>
        <v>10000</v>
      </c>
      <c r="GR162" s="40">
        <f t="shared" si="157"/>
        <v>10000</v>
      </c>
      <c r="GS162" s="40">
        <f t="shared" si="157"/>
        <v>10000</v>
      </c>
      <c r="GT162" s="40">
        <f t="shared" si="157"/>
        <v>10000</v>
      </c>
      <c r="GU162" s="40">
        <f t="shared" si="157"/>
        <v>10000</v>
      </c>
      <c r="GV162" s="40">
        <f t="shared" si="157"/>
        <v>10000</v>
      </c>
      <c r="GW162" s="40">
        <f t="shared" si="157"/>
        <v>10000</v>
      </c>
      <c r="GX162" s="40">
        <f t="shared" si="157"/>
        <v>10000</v>
      </c>
      <c r="GY162" s="40">
        <f t="shared" si="157"/>
        <v>10000</v>
      </c>
      <c r="GZ162" s="40">
        <f t="shared" si="157"/>
        <v>10000</v>
      </c>
      <c r="HA162" s="40">
        <f t="shared" si="157"/>
        <v>10000</v>
      </c>
      <c r="HB162" s="40">
        <f t="shared" si="157"/>
        <v>10000</v>
      </c>
      <c r="HC162" s="40">
        <f t="shared" si="157"/>
        <v>10000</v>
      </c>
      <c r="HD162" s="40">
        <f t="shared" si="157"/>
        <v>10000</v>
      </c>
      <c r="HE162" s="40">
        <f t="shared" si="158"/>
        <v>10000</v>
      </c>
      <c r="HF162" s="40">
        <f t="shared" si="158"/>
        <v>10000</v>
      </c>
      <c r="HG162" s="40">
        <f t="shared" si="158"/>
        <v>10000</v>
      </c>
      <c r="HH162" s="40">
        <f t="shared" si="158"/>
        <v>10000</v>
      </c>
      <c r="HI162" s="40">
        <f t="shared" si="158"/>
        <v>10000</v>
      </c>
      <c r="HJ162" s="40">
        <f t="shared" si="158"/>
        <v>10000</v>
      </c>
      <c r="HK162" s="40">
        <f t="shared" si="158"/>
        <v>10000</v>
      </c>
      <c r="HL162" s="40">
        <f t="shared" si="158"/>
        <v>10000</v>
      </c>
      <c r="HM162" s="40">
        <f t="shared" si="158"/>
        <v>10000</v>
      </c>
      <c r="HN162" s="40">
        <f t="shared" si="158"/>
        <v>10000</v>
      </c>
      <c r="HO162" s="40">
        <f t="shared" si="158"/>
        <v>10000</v>
      </c>
      <c r="HP162" s="40">
        <f t="shared" si="158"/>
        <v>10000</v>
      </c>
      <c r="HQ162" s="40">
        <f t="shared" si="158"/>
        <v>10000</v>
      </c>
      <c r="HR162" s="40">
        <f t="shared" si="158"/>
        <v>10000</v>
      </c>
      <c r="HS162" s="40">
        <f t="shared" si="158"/>
        <v>10000</v>
      </c>
      <c r="HT162" s="40">
        <f t="shared" si="158"/>
        <v>10000</v>
      </c>
      <c r="HU162" s="40">
        <f t="shared" si="159"/>
        <v>10000</v>
      </c>
      <c r="HV162" s="40">
        <f t="shared" si="159"/>
        <v>10000</v>
      </c>
      <c r="HW162" s="40">
        <f t="shared" si="159"/>
        <v>10000</v>
      </c>
      <c r="HX162" s="40">
        <f t="shared" si="159"/>
        <v>10000</v>
      </c>
      <c r="HY162" s="40">
        <f t="shared" si="159"/>
        <v>10000</v>
      </c>
      <c r="HZ162" s="40">
        <f t="shared" si="159"/>
        <v>10000</v>
      </c>
      <c r="IA162" s="40">
        <f t="shared" si="159"/>
        <v>10000</v>
      </c>
      <c r="IB162" s="40">
        <f t="shared" si="159"/>
        <v>10000</v>
      </c>
      <c r="IC162" s="40">
        <f t="shared" si="159"/>
        <v>10000</v>
      </c>
      <c r="ID162" s="40">
        <f t="shared" si="159"/>
        <v>10000</v>
      </c>
      <c r="IE162" s="40">
        <f t="shared" si="159"/>
        <v>10000</v>
      </c>
      <c r="IF162" s="40">
        <f t="shared" si="159"/>
        <v>10000</v>
      </c>
      <c r="IG162" s="40">
        <f t="shared" si="159"/>
        <v>10000</v>
      </c>
      <c r="IH162" s="40">
        <f t="shared" si="159"/>
        <v>10000</v>
      </c>
      <c r="II162" s="40">
        <f t="shared" si="159"/>
        <v>10000</v>
      </c>
      <c r="IJ162" s="40">
        <f t="shared" si="159"/>
        <v>10000</v>
      </c>
      <c r="IK162" s="40">
        <f t="shared" si="160"/>
        <v>10000</v>
      </c>
      <c r="IL162" s="40">
        <f t="shared" si="160"/>
        <v>10000</v>
      </c>
      <c r="IM162" s="40">
        <f t="shared" si="160"/>
        <v>10000</v>
      </c>
      <c r="IN162" s="40">
        <f t="shared" si="160"/>
        <v>10000</v>
      </c>
      <c r="IO162" s="40">
        <f t="shared" si="160"/>
        <v>10000</v>
      </c>
      <c r="IP162" s="40">
        <f t="shared" si="160"/>
        <v>10000</v>
      </c>
      <c r="IQ162" s="40">
        <f t="shared" si="160"/>
        <v>10000</v>
      </c>
      <c r="IR162" s="40">
        <f t="shared" si="160"/>
        <v>10000</v>
      </c>
      <c r="IS162" s="40">
        <f t="shared" si="160"/>
        <v>10000</v>
      </c>
      <c r="IT162" s="40">
        <f t="shared" si="160"/>
        <v>10000</v>
      </c>
      <c r="IU162" s="40">
        <f t="shared" si="160"/>
        <v>10000</v>
      </c>
      <c r="IV162" s="40">
        <f t="shared" si="160"/>
        <v>10000</v>
      </c>
      <c r="IW162" s="40">
        <f t="shared" si="160"/>
        <v>10000</v>
      </c>
      <c r="IX162" s="40">
        <f t="shared" si="160"/>
        <v>10000</v>
      </c>
      <c r="IY162" s="40">
        <f t="shared" si="160"/>
        <v>10000</v>
      </c>
      <c r="IZ162" s="40">
        <f t="shared" si="160"/>
        <v>10000</v>
      </c>
      <c r="JA162" s="40">
        <f t="shared" si="161"/>
        <v>10000</v>
      </c>
      <c r="JB162" s="40">
        <f t="shared" si="161"/>
        <v>10000</v>
      </c>
      <c r="JC162" s="40">
        <f t="shared" si="161"/>
        <v>10000</v>
      </c>
      <c r="JD162" s="40">
        <f t="shared" si="161"/>
        <v>10000</v>
      </c>
      <c r="JE162" s="40">
        <f t="shared" si="161"/>
        <v>10000</v>
      </c>
      <c r="JF162" s="40">
        <f t="shared" si="161"/>
        <v>10000</v>
      </c>
      <c r="JG162" s="40">
        <f t="shared" si="161"/>
        <v>10000</v>
      </c>
      <c r="JH162" s="40">
        <f t="shared" si="161"/>
        <v>10000</v>
      </c>
      <c r="JI162" s="40">
        <f t="shared" si="161"/>
        <v>10000</v>
      </c>
      <c r="JJ162" s="40">
        <f t="shared" si="161"/>
        <v>10000</v>
      </c>
      <c r="JK162" s="40">
        <f t="shared" si="161"/>
        <v>10000</v>
      </c>
      <c r="JL162" s="40">
        <f t="shared" si="161"/>
        <v>10000</v>
      </c>
      <c r="JM162" s="40">
        <f t="shared" si="161"/>
        <v>10000</v>
      </c>
      <c r="JN162" s="40">
        <f t="shared" si="161"/>
        <v>10000</v>
      </c>
      <c r="JO162" s="40">
        <f t="shared" si="161"/>
        <v>10000</v>
      </c>
      <c r="JP162" s="40">
        <f t="shared" si="161"/>
        <v>10000</v>
      </c>
      <c r="JQ162" s="40">
        <f t="shared" si="146"/>
        <v>10000</v>
      </c>
      <c r="JR162" s="40">
        <f t="shared" si="146"/>
        <v>10000</v>
      </c>
      <c r="JS162" s="40">
        <f t="shared" si="142"/>
        <v>10000</v>
      </c>
      <c r="JT162" s="40">
        <f t="shared" si="142"/>
        <v>10000</v>
      </c>
      <c r="JU162" s="40">
        <f t="shared" si="142"/>
        <v>10000</v>
      </c>
      <c r="JV162" s="40">
        <f t="shared" si="142"/>
        <v>10000</v>
      </c>
      <c r="JW162" s="40">
        <f t="shared" si="142"/>
        <v>10000</v>
      </c>
      <c r="JX162" s="40">
        <f t="shared" si="142"/>
        <v>10000</v>
      </c>
      <c r="JY162" s="40">
        <f t="shared" si="142"/>
        <v>10000</v>
      </c>
      <c r="JZ162" s="40">
        <f t="shared" si="142"/>
        <v>10000</v>
      </c>
      <c r="KA162" s="40">
        <f t="shared" si="142"/>
        <v>10000</v>
      </c>
      <c r="KB162" s="40">
        <f t="shared" si="142"/>
        <v>10000</v>
      </c>
      <c r="KC162" s="40">
        <f t="shared" si="142"/>
        <v>10000</v>
      </c>
      <c r="KD162" s="40">
        <f t="shared" si="142"/>
        <v>10000</v>
      </c>
      <c r="KE162" s="40">
        <f t="shared" si="142"/>
        <v>10000</v>
      </c>
      <c r="KF162" s="40">
        <f t="shared" si="142"/>
        <v>10000</v>
      </c>
      <c r="KG162" s="40">
        <f t="shared" si="142"/>
        <v>10000</v>
      </c>
      <c r="KH162" s="40">
        <f t="shared" si="142"/>
        <v>10000</v>
      </c>
      <c r="KI162" s="40">
        <f t="shared" si="142"/>
        <v>10000</v>
      </c>
      <c r="KJ162" s="40">
        <f t="shared" si="142"/>
        <v>10000</v>
      </c>
      <c r="KK162" s="40">
        <f t="shared" si="142"/>
        <v>10000</v>
      </c>
      <c r="KL162" s="40">
        <f t="shared" si="142"/>
        <v>10000</v>
      </c>
      <c r="KM162" s="40">
        <f t="shared" si="142"/>
        <v>10000</v>
      </c>
      <c r="KN162" s="40">
        <f t="shared" si="142"/>
        <v>10000</v>
      </c>
      <c r="KO162" s="40">
        <f t="shared" si="142"/>
        <v>10000</v>
      </c>
      <c r="KP162" s="40">
        <f t="shared" si="142"/>
        <v>10000</v>
      </c>
      <c r="KQ162" s="40">
        <f t="shared" si="142"/>
        <v>10000</v>
      </c>
      <c r="KR162" s="40">
        <f t="shared" si="142"/>
        <v>10000</v>
      </c>
      <c r="KS162" s="40">
        <f t="shared" si="142"/>
        <v>10000</v>
      </c>
      <c r="KT162" s="40">
        <f t="shared" si="142"/>
        <v>10000</v>
      </c>
      <c r="KU162" s="40">
        <f t="shared" si="142"/>
        <v>10000</v>
      </c>
      <c r="KV162" s="40">
        <f t="shared" si="142"/>
        <v>10000</v>
      </c>
      <c r="KW162" s="1"/>
      <c r="KX162" s="1"/>
    </row>
    <row r="163" spans="1:310" x14ac:dyDescent="0.25">
      <c r="A163" s="1"/>
      <c r="B163" s="79"/>
      <c r="C163" s="79"/>
      <c r="D163" s="79"/>
      <c r="E163" s="1" t="str">
        <f>kpi!E62</f>
        <v>прочие расходы-8</v>
      </c>
      <c r="F163" s="1"/>
      <c r="G163" s="1"/>
      <c r="H163" s="11" t="str">
        <f t="shared" si="143"/>
        <v>руб.</v>
      </c>
      <c r="I163" s="1"/>
      <c r="J163" s="1"/>
      <c r="K163" s="1"/>
      <c r="L163" s="1"/>
      <c r="M163" s="5"/>
      <c r="N163" s="52"/>
      <c r="O163" s="19"/>
      <c r="P163" s="1"/>
      <c r="Q163" s="1"/>
      <c r="R163" s="40">
        <f t="shared" si="144"/>
        <v>25000</v>
      </c>
      <c r="S163" s="1"/>
      <c r="T163" s="5" t="s">
        <v>0</v>
      </c>
      <c r="U163" s="40">
        <v>1000</v>
      </c>
      <c r="V163" s="40">
        <f t="shared" si="147"/>
        <v>1000</v>
      </c>
      <c r="W163" s="40">
        <f t="shared" si="147"/>
        <v>1000</v>
      </c>
      <c r="X163" s="40">
        <f t="shared" si="147"/>
        <v>1000</v>
      </c>
      <c r="Y163" s="40">
        <f t="shared" si="147"/>
        <v>1000</v>
      </c>
      <c r="Z163" s="40">
        <f t="shared" si="147"/>
        <v>1000</v>
      </c>
      <c r="AA163" s="40">
        <f t="shared" si="147"/>
        <v>1000</v>
      </c>
      <c r="AB163" s="40">
        <f t="shared" si="147"/>
        <v>1000</v>
      </c>
      <c r="AC163" s="40">
        <f t="shared" si="147"/>
        <v>1000</v>
      </c>
      <c r="AD163" s="40">
        <f t="shared" si="147"/>
        <v>1000</v>
      </c>
      <c r="AE163" s="40">
        <f t="shared" si="147"/>
        <v>1000</v>
      </c>
      <c r="AF163" s="40">
        <f t="shared" si="147"/>
        <v>1000</v>
      </c>
      <c r="AG163" s="40">
        <f t="shared" si="147"/>
        <v>1000</v>
      </c>
      <c r="AH163" s="40">
        <f t="shared" si="147"/>
        <v>1000</v>
      </c>
      <c r="AI163" s="40">
        <f t="shared" si="147"/>
        <v>1000</v>
      </c>
      <c r="AJ163" s="40">
        <f t="shared" si="147"/>
        <v>1000</v>
      </c>
      <c r="AK163" s="40">
        <f t="shared" si="147"/>
        <v>1000</v>
      </c>
      <c r="AL163" s="40">
        <f t="shared" si="148"/>
        <v>1000</v>
      </c>
      <c r="AM163" s="40">
        <f t="shared" si="148"/>
        <v>1000</v>
      </c>
      <c r="AN163" s="40">
        <f t="shared" si="148"/>
        <v>1000</v>
      </c>
      <c r="AO163" s="40">
        <f t="shared" si="148"/>
        <v>1000</v>
      </c>
      <c r="AP163" s="40">
        <f t="shared" si="148"/>
        <v>1000</v>
      </c>
      <c r="AQ163" s="40">
        <f t="shared" si="148"/>
        <v>1000</v>
      </c>
      <c r="AR163" s="40">
        <f t="shared" si="148"/>
        <v>1000</v>
      </c>
      <c r="AS163" s="40">
        <f t="shared" si="148"/>
        <v>1000</v>
      </c>
      <c r="AT163" s="40">
        <f t="shared" si="148"/>
        <v>1000</v>
      </c>
      <c r="AU163" s="40">
        <f t="shared" si="148"/>
        <v>1000</v>
      </c>
      <c r="AV163" s="40">
        <f t="shared" si="148"/>
        <v>1000</v>
      </c>
      <c r="AW163" s="40">
        <f t="shared" si="148"/>
        <v>1000</v>
      </c>
      <c r="AX163" s="40">
        <f t="shared" si="148"/>
        <v>1000</v>
      </c>
      <c r="AY163" s="40">
        <f t="shared" si="148"/>
        <v>1000</v>
      </c>
      <c r="AZ163" s="40">
        <f t="shared" si="148"/>
        <v>1000</v>
      </c>
      <c r="BA163" s="40">
        <f t="shared" si="148"/>
        <v>1000</v>
      </c>
      <c r="BB163" s="40">
        <f t="shared" si="149"/>
        <v>1000</v>
      </c>
      <c r="BC163" s="40">
        <f t="shared" si="149"/>
        <v>1000</v>
      </c>
      <c r="BD163" s="40">
        <f t="shared" si="149"/>
        <v>1000</v>
      </c>
      <c r="BE163" s="40">
        <f t="shared" si="149"/>
        <v>1000</v>
      </c>
      <c r="BF163" s="40">
        <f t="shared" si="149"/>
        <v>1000</v>
      </c>
      <c r="BG163" s="40">
        <f t="shared" si="149"/>
        <v>1000</v>
      </c>
      <c r="BH163" s="40">
        <f t="shared" si="149"/>
        <v>1000</v>
      </c>
      <c r="BI163" s="40">
        <f t="shared" si="149"/>
        <v>1000</v>
      </c>
      <c r="BJ163" s="40">
        <f t="shared" si="149"/>
        <v>1000</v>
      </c>
      <c r="BK163" s="40">
        <f t="shared" si="149"/>
        <v>1000</v>
      </c>
      <c r="BL163" s="40">
        <f t="shared" si="149"/>
        <v>1000</v>
      </c>
      <c r="BM163" s="40">
        <f t="shared" si="149"/>
        <v>1000</v>
      </c>
      <c r="BN163" s="40">
        <f t="shared" si="149"/>
        <v>1000</v>
      </c>
      <c r="BO163" s="40">
        <f t="shared" si="149"/>
        <v>1000</v>
      </c>
      <c r="BP163" s="40">
        <f t="shared" si="149"/>
        <v>1000</v>
      </c>
      <c r="BQ163" s="40">
        <f t="shared" si="149"/>
        <v>1000</v>
      </c>
      <c r="BR163" s="40">
        <f t="shared" si="150"/>
        <v>1000</v>
      </c>
      <c r="BS163" s="40">
        <f t="shared" si="150"/>
        <v>1000</v>
      </c>
      <c r="BT163" s="40">
        <f t="shared" si="150"/>
        <v>1000</v>
      </c>
      <c r="BU163" s="40">
        <f t="shared" si="150"/>
        <v>1000</v>
      </c>
      <c r="BV163" s="40">
        <f t="shared" si="150"/>
        <v>1000</v>
      </c>
      <c r="BW163" s="40">
        <f t="shared" si="150"/>
        <v>1000</v>
      </c>
      <c r="BX163" s="40">
        <f t="shared" si="150"/>
        <v>1000</v>
      </c>
      <c r="BY163" s="40">
        <f t="shared" si="150"/>
        <v>1000</v>
      </c>
      <c r="BZ163" s="40">
        <f t="shared" si="150"/>
        <v>1000</v>
      </c>
      <c r="CA163" s="40">
        <f t="shared" si="150"/>
        <v>1000</v>
      </c>
      <c r="CB163" s="40">
        <f t="shared" si="150"/>
        <v>1000</v>
      </c>
      <c r="CC163" s="40">
        <f t="shared" si="150"/>
        <v>1000</v>
      </c>
      <c r="CD163" s="40">
        <f t="shared" si="150"/>
        <v>1000</v>
      </c>
      <c r="CE163" s="40">
        <f t="shared" si="150"/>
        <v>1000</v>
      </c>
      <c r="CF163" s="40">
        <f t="shared" si="150"/>
        <v>1000</v>
      </c>
      <c r="CG163" s="40">
        <f t="shared" si="150"/>
        <v>1000</v>
      </c>
      <c r="CH163" s="40">
        <f t="shared" si="151"/>
        <v>1000</v>
      </c>
      <c r="CI163" s="40">
        <f t="shared" si="151"/>
        <v>1000</v>
      </c>
      <c r="CJ163" s="40">
        <f t="shared" si="151"/>
        <v>1000</v>
      </c>
      <c r="CK163" s="40">
        <f t="shared" si="151"/>
        <v>1000</v>
      </c>
      <c r="CL163" s="40">
        <f t="shared" si="151"/>
        <v>1000</v>
      </c>
      <c r="CM163" s="40">
        <f t="shared" si="151"/>
        <v>1000</v>
      </c>
      <c r="CN163" s="40">
        <f t="shared" si="151"/>
        <v>1000</v>
      </c>
      <c r="CO163" s="40">
        <f t="shared" si="151"/>
        <v>1000</v>
      </c>
      <c r="CP163" s="40">
        <f t="shared" si="151"/>
        <v>1000</v>
      </c>
      <c r="CQ163" s="40">
        <f t="shared" si="151"/>
        <v>1000</v>
      </c>
      <c r="CR163" s="40">
        <f t="shared" si="151"/>
        <v>1000</v>
      </c>
      <c r="CS163" s="40">
        <f t="shared" si="151"/>
        <v>1000</v>
      </c>
      <c r="CT163" s="40">
        <f t="shared" si="151"/>
        <v>1000</v>
      </c>
      <c r="CU163" s="40">
        <f t="shared" si="151"/>
        <v>1000</v>
      </c>
      <c r="CV163" s="40">
        <f t="shared" si="151"/>
        <v>1000</v>
      </c>
      <c r="CW163" s="40">
        <f t="shared" si="151"/>
        <v>1000</v>
      </c>
      <c r="CX163" s="40">
        <f t="shared" si="152"/>
        <v>1000</v>
      </c>
      <c r="CY163" s="40">
        <f t="shared" si="152"/>
        <v>1000</v>
      </c>
      <c r="CZ163" s="40">
        <f t="shared" si="152"/>
        <v>1000</v>
      </c>
      <c r="DA163" s="40">
        <f t="shared" si="152"/>
        <v>1000</v>
      </c>
      <c r="DB163" s="40">
        <f t="shared" si="152"/>
        <v>1000</v>
      </c>
      <c r="DC163" s="40">
        <f t="shared" si="152"/>
        <v>1000</v>
      </c>
      <c r="DD163" s="40">
        <f t="shared" si="152"/>
        <v>1000</v>
      </c>
      <c r="DE163" s="40">
        <f t="shared" si="152"/>
        <v>1000</v>
      </c>
      <c r="DF163" s="40">
        <f t="shared" si="152"/>
        <v>1000</v>
      </c>
      <c r="DG163" s="40">
        <f t="shared" si="152"/>
        <v>1000</v>
      </c>
      <c r="DH163" s="40">
        <f t="shared" si="152"/>
        <v>1000</v>
      </c>
      <c r="DI163" s="40">
        <f t="shared" si="152"/>
        <v>1000</v>
      </c>
      <c r="DJ163" s="40">
        <f t="shared" si="152"/>
        <v>1000</v>
      </c>
      <c r="DK163" s="40">
        <f t="shared" si="152"/>
        <v>1000</v>
      </c>
      <c r="DL163" s="40">
        <f t="shared" si="152"/>
        <v>1000</v>
      </c>
      <c r="DM163" s="40">
        <f t="shared" si="152"/>
        <v>1000</v>
      </c>
      <c r="DN163" s="40">
        <f t="shared" si="153"/>
        <v>1000</v>
      </c>
      <c r="DO163" s="40">
        <f t="shared" si="153"/>
        <v>1000</v>
      </c>
      <c r="DP163" s="40">
        <f t="shared" si="153"/>
        <v>1000</v>
      </c>
      <c r="DQ163" s="40">
        <f t="shared" si="153"/>
        <v>1000</v>
      </c>
      <c r="DR163" s="40">
        <f t="shared" si="153"/>
        <v>1000</v>
      </c>
      <c r="DS163" s="40">
        <f t="shared" si="153"/>
        <v>1000</v>
      </c>
      <c r="DT163" s="40">
        <f t="shared" si="153"/>
        <v>1000</v>
      </c>
      <c r="DU163" s="40">
        <f t="shared" si="153"/>
        <v>1000</v>
      </c>
      <c r="DV163" s="40">
        <f t="shared" si="153"/>
        <v>1000</v>
      </c>
      <c r="DW163" s="40">
        <f t="shared" si="153"/>
        <v>1000</v>
      </c>
      <c r="DX163" s="40">
        <f t="shared" si="153"/>
        <v>1000</v>
      </c>
      <c r="DY163" s="40">
        <f t="shared" si="153"/>
        <v>1000</v>
      </c>
      <c r="DZ163" s="40">
        <f t="shared" si="153"/>
        <v>1000</v>
      </c>
      <c r="EA163" s="40">
        <f t="shared" si="153"/>
        <v>1000</v>
      </c>
      <c r="EB163" s="40">
        <f t="shared" si="153"/>
        <v>1000</v>
      </c>
      <c r="EC163" s="40">
        <f t="shared" si="153"/>
        <v>1000</v>
      </c>
      <c r="ED163" s="40">
        <f t="shared" si="154"/>
        <v>1000</v>
      </c>
      <c r="EE163" s="40">
        <f t="shared" si="154"/>
        <v>1000</v>
      </c>
      <c r="EF163" s="40">
        <f t="shared" si="154"/>
        <v>1000</v>
      </c>
      <c r="EG163" s="40">
        <f t="shared" si="154"/>
        <v>1000</v>
      </c>
      <c r="EH163" s="40">
        <f t="shared" si="154"/>
        <v>1000</v>
      </c>
      <c r="EI163" s="40">
        <f t="shared" si="154"/>
        <v>1000</v>
      </c>
      <c r="EJ163" s="40">
        <f t="shared" si="154"/>
        <v>1000</v>
      </c>
      <c r="EK163" s="40">
        <f t="shared" si="154"/>
        <v>1000</v>
      </c>
      <c r="EL163" s="40">
        <f t="shared" si="154"/>
        <v>1000</v>
      </c>
      <c r="EM163" s="40">
        <f t="shared" si="154"/>
        <v>1000</v>
      </c>
      <c r="EN163" s="40">
        <f t="shared" si="154"/>
        <v>1000</v>
      </c>
      <c r="EO163" s="40">
        <f t="shared" si="154"/>
        <v>1000</v>
      </c>
      <c r="EP163" s="40">
        <f t="shared" si="154"/>
        <v>1000</v>
      </c>
      <c r="EQ163" s="40">
        <f t="shared" si="154"/>
        <v>1000</v>
      </c>
      <c r="ER163" s="40">
        <f t="shared" si="154"/>
        <v>1000</v>
      </c>
      <c r="ES163" s="40">
        <f t="shared" si="154"/>
        <v>1000</v>
      </c>
      <c r="ET163" s="40">
        <f t="shared" si="145"/>
        <v>1000</v>
      </c>
      <c r="EU163" s="40">
        <f t="shared" si="145"/>
        <v>1000</v>
      </c>
      <c r="EV163" s="40">
        <f t="shared" si="145"/>
        <v>1000</v>
      </c>
      <c r="EW163" s="40">
        <f t="shared" si="145"/>
        <v>1000</v>
      </c>
      <c r="EX163" s="40">
        <f t="shared" si="145"/>
        <v>1000</v>
      </c>
      <c r="EY163" s="40">
        <f t="shared" si="145"/>
        <v>1000</v>
      </c>
      <c r="EZ163" s="40">
        <f t="shared" si="145"/>
        <v>1000</v>
      </c>
      <c r="FA163" s="40">
        <f t="shared" si="145"/>
        <v>1000</v>
      </c>
      <c r="FB163" s="40">
        <f t="shared" si="145"/>
        <v>1000</v>
      </c>
      <c r="FC163" s="40">
        <f t="shared" si="145"/>
        <v>1000</v>
      </c>
      <c r="FD163" s="40">
        <f t="shared" si="145"/>
        <v>1000</v>
      </c>
      <c r="FE163" s="40">
        <f t="shared" si="145"/>
        <v>1000</v>
      </c>
      <c r="FF163" s="40">
        <f t="shared" si="145"/>
        <v>1000</v>
      </c>
      <c r="FG163" s="40">
        <f t="shared" si="145"/>
        <v>1000</v>
      </c>
      <c r="FH163" s="40">
        <f t="shared" si="145"/>
        <v>1000</v>
      </c>
      <c r="FI163" s="40">
        <f t="shared" si="155"/>
        <v>1000</v>
      </c>
      <c r="FJ163" s="40">
        <f t="shared" si="155"/>
        <v>1000</v>
      </c>
      <c r="FK163" s="40">
        <f t="shared" si="155"/>
        <v>1000</v>
      </c>
      <c r="FL163" s="40">
        <f t="shared" si="155"/>
        <v>1000</v>
      </c>
      <c r="FM163" s="40">
        <f t="shared" si="155"/>
        <v>1000</v>
      </c>
      <c r="FN163" s="40">
        <f t="shared" si="155"/>
        <v>1000</v>
      </c>
      <c r="FO163" s="40">
        <f t="shared" si="155"/>
        <v>1000</v>
      </c>
      <c r="FP163" s="40">
        <f t="shared" si="155"/>
        <v>1000</v>
      </c>
      <c r="FQ163" s="40">
        <f t="shared" si="155"/>
        <v>1000</v>
      </c>
      <c r="FR163" s="40">
        <f t="shared" si="155"/>
        <v>1000</v>
      </c>
      <c r="FS163" s="40">
        <f t="shared" si="155"/>
        <v>1000</v>
      </c>
      <c r="FT163" s="40">
        <f t="shared" si="155"/>
        <v>1000</v>
      </c>
      <c r="FU163" s="40">
        <f t="shared" si="155"/>
        <v>1000</v>
      </c>
      <c r="FV163" s="40">
        <f t="shared" si="155"/>
        <v>1000</v>
      </c>
      <c r="FW163" s="40">
        <f t="shared" si="155"/>
        <v>1000</v>
      </c>
      <c r="FX163" s="40">
        <f t="shared" si="155"/>
        <v>1000</v>
      </c>
      <c r="FY163" s="40">
        <f t="shared" si="156"/>
        <v>1000</v>
      </c>
      <c r="FZ163" s="40">
        <f t="shared" si="156"/>
        <v>1000</v>
      </c>
      <c r="GA163" s="40">
        <f t="shared" si="156"/>
        <v>1000</v>
      </c>
      <c r="GB163" s="40">
        <f t="shared" si="156"/>
        <v>1000</v>
      </c>
      <c r="GC163" s="40">
        <f t="shared" si="156"/>
        <v>1000</v>
      </c>
      <c r="GD163" s="40">
        <f t="shared" si="156"/>
        <v>1000</v>
      </c>
      <c r="GE163" s="40">
        <f t="shared" si="156"/>
        <v>1000</v>
      </c>
      <c r="GF163" s="40">
        <f t="shared" si="156"/>
        <v>1000</v>
      </c>
      <c r="GG163" s="40">
        <f t="shared" si="156"/>
        <v>1000</v>
      </c>
      <c r="GH163" s="40">
        <f t="shared" si="156"/>
        <v>1000</v>
      </c>
      <c r="GI163" s="40">
        <f t="shared" si="156"/>
        <v>1000</v>
      </c>
      <c r="GJ163" s="40">
        <f t="shared" si="156"/>
        <v>1000</v>
      </c>
      <c r="GK163" s="40">
        <f t="shared" si="156"/>
        <v>1000</v>
      </c>
      <c r="GL163" s="40">
        <f t="shared" si="156"/>
        <v>1000</v>
      </c>
      <c r="GM163" s="40">
        <f t="shared" si="156"/>
        <v>1000</v>
      </c>
      <c r="GN163" s="40">
        <f t="shared" si="156"/>
        <v>1000</v>
      </c>
      <c r="GO163" s="40">
        <f t="shared" si="157"/>
        <v>1000</v>
      </c>
      <c r="GP163" s="40">
        <f t="shared" si="157"/>
        <v>1000</v>
      </c>
      <c r="GQ163" s="40">
        <f t="shared" si="157"/>
        <v>1000</v>
      </c>
      <c r="GR163" s="40">
        <f t="shared" si="157"/>
        <v>1000</v>
      </c>
      <c r="GS163" s="40">
        <f t="shared" si="157"/>
        <v>1000</v>
      </c>
      <c r="GT163" s="40">
        <f t="shared" si="157"/>
        <v>1000</v>
      </c>
      <c r="GU163" s="40">
        <f t="shared" si="157"/>
        <v>1000</v>
      </c>
      <c r="GV163" s="40">
        <f t="shared" si="157"/>
        <v>1000</v>
      </c>
      <c r="GW163" s="40">
        <f t="shared" si="157"/>
        <v>1000</v>
      </c>
      <c r="GX163" s="40">
        <f t="shared" si="157"/>
        <v>1000</v>
      </c>
      <c r="GY163" s="40">
        <f t="shared" si="157"/>
        <v>1000</v>
      </c>
      <c r="GZ163" s="40">
        <f t="shared" si="157"/>
        <v>1000</v>
      </c>
      <c r="HA163" s="40">
        <f t="shared" si="157"/>
        <v>1000</v>
      </c>
      <c r="HB163" s="40">
        <f t="shared" si="157"/>
        <v>1000</v>
      </c>
      <c r="HC163" s="40">
        <f t="shared" si="157"/>
        <v>1000</v>
      </c>
      <c r="HD163" s="40">
        <f t="shared" si="157"/>
        <v>1000</v>
      </c>
      <c r="HE163" s="40">
        <f t="shared" si="158"/>
        <v>1000</v>
      </c>
      <c r="HF163" s="40">
        <f t="shared" si="158"/>
        <v>1000</v>
      </c>
      <c r="HG163" s="40">
        <f t="shared" si="158"/>
        <v>1000</v>
      </c>
      <c r="HH163" s="40">
        <f t="shared" si="158"/>
        <v>1000</v>
      </c>
      <c r="HI163" s="40">
        <f t="shared" si="158"/>
        <v>1000</v>
      </c>
      <c r="HJ163" s="40">
        <f t="shared" si="158"/>
        <v>1000</v>
      </c>
      <c r="HK163" s="40">
        <f t="shared" si="158"/>
        <v>1000</v>
      </c>
      <c r="HL163" s="40">
        <f t="shared" si="158"/>
        <v>1000</v>
      </c>
      <c r="HM163" s="40">
        <f t="shared" si="158"/>
        <v>1000</v>
      </c>
      <c r="HN163" s="40">
        <f t="shared" si="158"/>
        <v>1000</v>
      </c>
      <c r="HO163" s="40">
        <f t="shared" si="158"/>
        <v>1000</v>
      </c>
      <c r="HP163" s="40">
        <f t="shared" si="158"/>
        <v>1000</v>
      </c>
      <c r="HQ163" s="40">
        <f t="shared" si="158"/>
        <v>1000</v>
      </c>
      <c r="HR163" s="40">
        <f t="shared" si="158"/>
        <v>1000</v>
      </c>
      <c r="HS163" s="40">
        <f t="shared" si="158"/>
        <v>1000</v>
      </c>
      <c r="HT163" s="40">
        <f t="shared" si="158"/>
        <v>1000</v>
      </c>
      <c r="HU163" s="40">
        <f t="shared" si="159"/>
        <v>1000</v>
      </c>
      <c r="HV163" s="40">
        <f t="shared" si="159"/>
        <v>1000</v>
      </c>
      <c r="HW163" s="40">
        <f t="shared" si="159"/>
        <v>1000</v>
      </c>
      <c r="HX163" s="40">
        <f t="shared" si="159"/>
        <v>1000</v>
      </c>
      <c r="HY163" s="40">
        <f t="shared" si="159"/>
        <v>1000</v>
      </c>
      <c r="HZ163" s="40">
        <f t="shared" si="159"/>
        <v>1000</v>
      </c>
      <c r="IA163" s="40">
        <f t="shared" si="159"/>
        <v>1000</v>
      </c>
      <c r="IB163" s="40">
        <f t="shared" si="159"/>
        <v>1000</v>
      </c>
      <c r="IC163" s="40">
        <f t="shared" si="159"/>
        <v>1000</v>
      </c>
      <c r="ID163" s="40">
        <f t="shared" si="159"/>
        <v>1000</v>
      </c>
      <c r="IE163" s="40">
        <f t="shared" si="159"/>
        <v>1000</v>
      </c>
      <c r="IF163" s="40">
        <f t="shared" si="159"/>
        <v>1000</v>
      </c>
      <c r="IG163" s="40">
        <f t="shared" si="159"/>
        <v>1000</v>
      </c>
      <c r="IH163" s="40">
        <f t="shared" si="159"/>
        <v>1000</v>
      </c>
      <c r="II163" s="40">
        <f t="shared" si="159"/>
        <v>1000</v>
      </c>
      <c r="IJ163" s="40">
        <f t="shared" si="159"/>
        <v>1000</v>
      </c>
      <c r="IK163" s="40">
        <f t="shared" si="160"/>
        <v>1000</v>
      </c>
      <c r="IL163" s="40">
        <f t="shared" si="160"/>
        <v>1000</v>
      </c>
      <c r="IM163" s="40">
        <f t="shared" si="160"/>
        <v>1000</v>
      </c>
      <c r="IN163" s="40">
        <f t="shared" si="160"/>
        <v>1000</v>
      </c>
      <c r="IO163" s="40">
        <f t="shared" si="160"/>
        <v>1000</v>
      </c>
      <c r="IP163" s="40">
        <f t="shared" si="160"/>
        <v>1000</v>
      </c>
      <c r="IQ163" s="40">
        <f t="shared" si="160"/>
        <v>1000</v>
      </c>
      <c r="IR163" s="40">
        <f t="shared" si="160"/>
        <v>1000</v>
      </c>
      <c r="IS163" s="40">
        <f t="shared" si="160"/>
        <v>1000</v>
      </c>
      <c r="IT163" s="40">
        <f t="shared" si="160"/>
        <v>1000</v>
      </c>
      <c r="IU163" s="40">
        <f t="shared" si="160"/>
        <v>1000</v>
      </c>
      <c r="IV163" s="40">
        <f t="shared" si="160"/>
        <v>1000</v>
      </c>
      <c r="IW163" s="40">
        <f t="shared" si="160"/>
        <v>1000</v>
      </c>
      <c r="IX163" s="40">
        <f t="shared" si="160"/>
        <v>1000</v>
      </c>
      <c r="IY163" s="40">
        <f t="shared" si="160"/>
        <v>1000</v>
      </c>
      <c r="IZ163" s="40">
        <f t="shared" si="160"/>
        <v>1000</v>
      </c>
      <c r="JA163" s="40">
        <f t="shared" si="161"/>
        <v>1000</v>
      </c>
      <c r="JB163" s="40">
        <f t="shared" si="161"/>
        <v>1000</v>
      </c>
      <c r="JC163" s="40">
        <f t="shared" si="161"/>
        <v>1000</v>
      </c>
      <c r="JD163" s="40">
        <f t="shared" si="161"/>
        <v>1000</v>
      </c>
      <c r="JE163" s="40">
        <f t="shared" si="161"/>
        <v>1000</v>
      </c>
      <c r="JF163" s="40">
        <f t="shared" si="161"/>
        <v>1000</v>
      </c>
      <c r="JG163" s="40">
        <f t="shared" si="161"/>
        <v>1000</v>
      </c>
      <c r="JH163" s="40">
        <f t="shared" si="161"/>
        <v>1000</v>
      </c>
      <c r="JI163" s="40">
        <f t="shared" si="161"/>
        <v>1000</v>
      </c>
      <c r="JJ163" s="40">
        <f t="shared" si="161"/>
        <v>1000</v>
      </c>
      <c r="JK163" s="40">
        <f t="shared" si="161"/>
        <v>1000</v>
      </c>
      <c r="JL163" s="40">
        <f t="shared" si="161"/>
        <v>1000</v>
      </c>
      <c r="JM163" s="40">
        <f t="shared" si="161"/>
        <v>1000</v>
      </c>
      <c r="JN163" s="40">
        <f t="shared" si="161"/>
        <v>1000</v>
      </c>
      <c r="JO163" s="40">
        <f t="shared" si="161"/>
        <v>1000</v>
      </c>
      <c r="JP163" s="40">
        <f t="shared" si="161"/>
        <v>1000</v>
      </c>
      <c r="JQ163" s="40">
        <f t="shared" si="146"/>
        <v>1000</v>
      </c>
      <c r="JR163" s="40">
        <f t="shared" si="146"/>
        <v>1000</v>
      </c>
      <c r="JS163" s="40">
        <f t="shared" si="142"/>
        <v>1000</v>
      </c>
      <c r="JT163" s="40">
        <f t="shared" si="142"/>
        <v>1000</v>
      </c>
      <c r="JU163" s="40">
        <f t="shared" si="142"/>
        <v>1000</v>
      </c>
      <c r="JV163" s="40">
        <f t="shared" si="142"/>
        <v>1000</v>
      </c>
      <c r="JW163" s="40">
        <f t="shared" si="142"/>
        <v>1000</v>
      </c>
      <c r="JX163" s="40">
        <f t="shared" si="142"/>
        <v>1000</v>
      </c>
      <c r="JY163" s="40">
        <f t="shared" si="142"/>
        <v>1000</v>
      </c>
      <c r="JZ163" s="40">
        <f t="shared" si="142"/>
        <v>1000</v>
      </c>
      <c r="KA163" s="40">
        <f t="shared" si="142"/>
        <v>1000</v>
      </c>
      <c r="KB163" s="40">
        <f t="shared" si="142"/>
        <v>1000</v>
      </c>
      <c r="KC163" s="40">
        <f t="shared" si="142"/>
        <v>1000</v>
      </c>
      <c r="KD163" s="40">
        <f t="shared" si="142"/>
        <v>1000</v>
      </c>
      <c r="KE163" s="40">
        <f t="shared" si="142"/>
        <v>1000</v>
      </c>
      <c r="KF163" s="40">
        <f t="shared" si="142"/>
        <v>1000</v>
      </c>
      <c r="KG163" s="40">
        <f t="shared" si="142"/>
        <v>1000</v>
      </c>
      <c r="KH163" s="40">
        <f t="shared" si="142"/>
        <v>1000</v>
      </c>
      <c r="KI163" s="40">
        <f t="shared" si="142"/>
        <v>1000</v>
      </c>
      <c r="KJ163" s="40">
        <f t="shared" si="142"/>
        <v>1000</v>
      </c>
      <c r="KK163" s="40">
        <f t="shared" si="142"/>
        <v>1000</v>
      </c>
      <c r="KL163" s="40">
        <f t="shared" si="142"/>
        <v>1000</v>
      </c>
      <c r="KM163" s="40">
        <f t="shared" si="142"/>
        <v>1000</v>
      </c>
      <c r="KN163" s="40">
        <f t="shared" si="142"/>
        <v>1000</v>
      </c>
      <c r="KO163" s="40">
        <f t="shared" si="142"/>
        <v>1000</v>
      </c>
      <c r="KP163" s="40">
        <f t="shared" si="142"/>
        <v>1000</v>
      </c>
      <c r="KQ163" s="40">
        <f t="shared" si="142"/>
        <v>1000</v>
      </c>
      <c r="KR163" s="40">
        <f t="shared" si="142"/>
        <v>1000</v>
      </c>
      <c r="KS163" s="40">
        <f t="shared" si="142"/>
        <v>1000</v>
      </c>
      <c r="KT163" s="40">
        <f t="shared" si="142"/>
        <v>1000</v>
      </c>
      <c r="KU163" s="40">
        <f t="shared" si="142"/>
        <v>1000</v>
      </c>
      <c r="KV163" s="40">
        <f t="shared" si="142"/>
        <v>1000</v>
      </c>
      <c r="KW163" s="1"/>
      <c r="KX163" s="1"/>
    </row>
    <row r="164" spans="1:310" x14ac:dyDescent="0.25">
      <c r="A164" s="1"/>
      <c r="B164" s="79"/>
      <c r="C164" s="79"/>
      <c r="D164" s="79"/>
      <c r="E164" s="1" t="str">
        <f>kpi!E63</f>
        <v>прочие расходы-9</v>
      </c>
      <c r="F164" s="1"/>
      <c r="G164" s="1"/>
      <c r="H164" s="11" t="str">
        <f>H161</f>
        <v>руб.</v>
      </c>
      <c r="I164" s="1"/>
      <c r="J164" s="1"/>
      <c r="K164" s="1"/>
      <c r="L164" s="1"/>
      <c r="M164" s="5"/>
      <c r="N164" s="52"/>
      <c r="O164" s="19"/>
      <c r="P164" s="1"/>
      <c r="Q164" s="1"/>
      <c r="R164" s="40">
        <f t="shared" si="144"/>
        <v>25000</v>
      </c>
      <c r="S164" s="1"/>
      <c r="T164" s="5" t="s">
        <v>0</v>
      </c>
      <c r="U164" s="40">
        <v>1000</v>
      </c>
      <c r="V164" s="40">
        <f>U164</f>
        <v>1000</v>
      </c>
      <c r="W164" s="40">
        <f t="shared" si="147"/>
        <v>1000</v>
      </c>
      <c r="X164" s="40">
        <f t="shared" si="147"/>
        <v>1000</v>
      </c>
      <c r="Y164" s="40">
        <f t="shared" si="147"/>
        <v>1000</v>
      </c>
      <c r="Z164" s="40">
        <f t="shared" si="147"/>
        <v>1000</v>
      </c>
      <c r="AA164" s="40">
        <f t="shared" si="147"/>
        <v>1000</v>
      </c>
      <c r="AB164" s="40">
        <f t="shared" si="147"/>
        <v>1000</v>
      </c>
      <c r="AC164" s="40">
        <f t="shared" si="147"/>
        <v>1000</v>
      </c>
      <c r="AD164" s="40">
        <f t="shared" si="147"/>
        <v>1000</v>
      </c>
      <c r="AE164" s="40">
        <f t="shared" si="147"/>
        <v>1000</v>
      </c>
      <c r="AF164" s="40">
        <f t="shared" si="147"/>
        <v>1000</v>
      </c>
      <c r="AG164" s="40">
        <f t="shared" si="147"/>
        <v>1000</v>
      </c>
      <c r="AH164" s="40">
        <f t="shared" si="147"/>
        <v>1000</v>
      </c>
      <c r="AI164" s="40">
        <f t="shared" si="147"/>
        <v>1000</v>
      </c>
      <c r="AJ164" s="40">
        <f t="shared" si="147"/>
        <v>1000</v>
      </c>
      <c r="AK164" s="40">
        <f t="shared" si="147"/>
        <v>1000</v>
      </c>
      <c r="AL164" s="40">
        <f t="shared" si="148"/>
        <v>1000</v>
      </c>
      <c r="AM164" s="40">
        <f t="shared" si="148"/>
        <v>1000</v>
      </c>
      <c r="AN164" s="40">
        <f t="shared" si="148"/>
        <v>1000</v>
      </c>
      <c r="AO164" s="40">
        <f t="shared" si="148"/>
        <v>1000</v>
      </c>
      <c r="AP164" s="40">
        <f t="shared" si="148"/>
        <v>1000</v>
      </c>
      <c r="AQ164" s="40">
        <f t="shared" si="148"/>
        <v>1000</v>
      </c>
      <c r="AR164" s="40">
        <f t="shared" si="148"/>
        <v>1000</v>
      </c>
      <c r="AS164" s="40">
        <f t="shared" si="148"/>
        <v>1000</v>
      </c>
      <c r="AT164" s="40">
        <f t="shared" si="148"/>
        <v>1000</v>
      </c>
      <c r="AU164" s="40">
        <f t="shared" si="148"/>
        <v>1000</v>
      </c>
      <c r="AV164" s="40">
        <f t="shared" si="148"/>
        <v>1000</v>
      </c>
      <c r="AW164" s="40">
        <f t="shared" si="148"/>
        <v>1000</v>
      </c>
      <c r="AX164" s="40">
        <f t="shared" si="148"/>
        <v>1000</v>
      </c>
      <c r="AY164" s="40">
        <f t="shared" si="148"/>
        <v>1000</v>
      </c>
      <c r="AZ164" s="40">
        <f t="shared" si="148"/>
        <v>1000</v>
      </c>
      <c r="BA164" s="40">
        <f t="shared" si="148"/>
        <v>1000</v>
      </c>
      <c r="BB164" s="40">
        <f t="shared" si="149"/>
        <v>1000</v>
      </c>
      <c r="BC164" s="40">
        <f t="shared" si="149"/>
        <v>1000</v>
      </c>
      <c r="BD164" s="40">
        <f t="shared" si="149"/>
        <v>1000</v>
      </c>
      <c r="BE164" s="40">
        <f t="shared" si="149"/>
        <v>1000</v>
      </c>
      <c r="BF164" s="40">
        <f t="shared" si="149"/>
        <v>1000</v>
      </c>
      <c r="BG164" s="40">
        <f t="shared" si="149"/>
        <v>1000</v>
      </c>
      <c r="BH164" s="40">
        <f t="shared" si="149"/>
        <v>1000</v>
      </c>
      <c r="BI164" s="40">
        <f t="shared" si="149"/>
        <v>1000</v>
      </c>
      <c r="BJ164" s="40">
        <f t="shared" si="149"/>
        <v>1000</v>
      </c>
      <c r="BK164" s="40">
        <f t="shared" si="149"/>
        <v>1000</v>
      </c>
      <c r="BL164" s="40">
        <f t="shared" si="149"/>
        <v>1000</v>
      </c>
      <c r="BM164" s="40">
        <f t="shared" si="149"/>
        <v>1000</v>
      </c>
      <c r="BN164" s="40">
        <f t="shared" si="149"/>
        <v>1000</v>
      </c>
      <c r="BO164" s="40">
        <f t="shared" si="149"/>
        <v>1000</v>
      </c>
      <c r="BP164" s="40">
        <f t="shared" si="149"/>
        <v>1000</v>
      </c>
      <c r="BQ164" s="40">
        <f t="shared" si="149"/>
        <v>1000</v>
      </c>
      <c r="BR164" s="40">
        <f t="shared" si="150"/>
        <v>1000</v>
      </c>
      <c r="BS164" s="40">
        <f t="shared" si="150"/>
        <v>1000</v>
      </c>
      <c r="BT164" s="40">
        <f t="shared" si="150"/>
        <v>1000</v>
      </c>
      <c r="BU164" s="40">
        <f t="shared" si="150"/>
        <v>1000</v>
      </c>
      <c r="BV164" s="40">
        <f t="shared" si="150"/>
        <v>1000</v>
      </c>
      <c r="BW164" s="40">
        <f t="shared" si="150"/>
        <v>1000</v>
      </c>
      <c r="BX164" s="40">
        <f t="shared" si="150"/>
        <v>1000</v>
      </c>
      <c r="BY164" s="40">
        <f t="shared" si="150"/>
        <v>1000</v>
      </c>
      <c r="BZ164" s="40">
        <f t="shared" si="150"/>
        <v>1000</v>
      </c>
      <c r="CA164" s="40">
        <f t="shared" si="150"/>
        <v>1000</v>
      </c>
      <c r="CB164" s="40">
        <f t="shared" si="150"/>
        <v>1000</v>
      </c>
      <c r="CC164" s="40">
        <f t="shared" si="150"/>
        <v>1000</v>
      </c>
      <c r="CD164" s="40">
        <f t="shared" si="150"/>
        <v>1000</v>
      </c>
      <c r="CE164" s="40">
        <f t="shared" si="150"/>
        <v>1000</v>
      </c>
      <c r="CF164" s="40">
        <f t="shared" si="150"/>
        <v>1000</v>
      </c>
      <c r="CG164" s="40">
        <f t="shared" si="150"/>
        <v>1000</v>
      </c>
      <c r="CH164" s="40">
        <f t="shared" si="151"/>
        <v>1000</v>
      </c>
      <c r="CI164" s="40">
        <f t="shared" si="151"/>
        <v>1000</v>
      </c>
      <c r="CJ164" s="40">
        <f t="shared" si="151"/>
        <v>1000</v>
      </c>
      <c r="CK164" s="40">
        <f t="shared" si="151"/>
        <v>1000</v>
      </c>
      <c r="CL164" s="40">
        <f t="shared" si="151"/>
        <v>1000</v>
      </c>
      <c r="CM164" s="40">
        <f t="shared" si="151"/>
        <v>1000</v>
      </c>
      <c r="CN164" s="40">
        <f t="shared" si="151"/>
        <v>1000</v>
      </c>
      <c r="CO164" s="40">
        <f t="shared" si="151"/>
        <v>1000</v>
      </c>
      <c r="CP164" s="40">
        <f t="shared" si="151"/>
        <v>1000</v>
      </c>
      <c r="CQ164" s="40">
        <f t="shared" si="151"/>
        <v>1000</v>
      </c>
      <c r="CR164" s="40">
        <f t="shared" si="151"/>
        <v>1000</v>
      </c>
      <c r="CS164" s="40">
        <f t="shared" si="151"/>
        <v>1000</v>
      </c>
      <c r="CT164" s="40">
        <f t="shared" si="151"/>
        <v>1000</v>
      </c>
      <c r="CU164" s="40">
        <f t="shared" si="151"/>
        <v>1000</v>
      </c>
      <c r="CV164" s="40">
        <f t="shared" si="151"/>
        <v>1000</v>
      </c>
      <c r="CW164" s="40">
        <f t="shared" si="151"/>
        <v>1000</v>
      </c>
      <c r="CX164" s="40">
        <f t="shared" si="152"/>
        <v>1000</v>
      </c>
      <c r="CY164" s="40">
        <f t="shared" si="152"/>
        <v>1000</v>
      </c>
      <c r="CZ164" s="40">
        <f t="shared" si="152"/>
        <v>1000</v>
      </c>
      <c r="DA164" s="40">
        <f t="shared" si="152"/>
        <v>1000</v>
      </c>
      <c r="DB164" s="40">
        <f t="shared" si="152"/>
        <v>1000</v>
      </c>
      <c r="DC164" s="40">
        <f t="shared" si="152"/>
        <v>1000</v>
      </c>
      <c r="DD164" s="40">
        <f t="shared" si="152"/>
        <v>1000</v>
      </c>
      <c r="DE164" s="40">
        <f t="shared" si="152"/>
        <v>1000</v>
      </c>
      <c r="DF164" s="40">
        <f t="shared" si="152"/>
        <v>1000</v>
      </c>
      <c r="DG164" s="40">
        <f t="shared" si="152"/>
        <v>1000</v>
      </c>
      <c r="DH164" s="40">
        <f t="shared" si="152"/>
        <v>1000</v>
      </c>
      <c r="DI164" s="40">
        <f t="shared" si="152"/>
        <v>1000</v>
      </c>
      <c r="DJ164" s="40">
        <f t="shared" si="152"/>
        <v>1000</v>
      </c>
      <c r="DK164" s="40">
        <f t="shared" si="152"/>
        <v>1000</v>
      </c>
      <c r="DL164" s="40">
        <f t="shared" si="152"/>
        <v>1000</v>
      </c>
      <c r="DM164" s="40">
        <f t="shared" si="152"/>
        <v>1000</v>
      </c>
      <c r="DN164" s="40">
        <f t="shared" si="153"/>
        <v>1000</v>
      </c>
      <c r="DO164" s="40">
        <f t="shared" si="153"/>
        <v>1000</v>
      </c>
      <c r="DP164" s="40">
        <f t="shared" si="153"/>
        <v>1000</v>
      </c>
      <c r="DQ164" s="40">
        <f t="shared" si="153"/>
        <v>1000</v>
      </c>
      <c r="DR164" s="40">
        <f t="shared" si="153"/>
        <v>1000</v>
      </c>
      <c r="DS164" s="40">
        <f t="shared" si="153"/>
        <v>1000</v>
      </c>
      <c r="DT164" s="40">
        <f t="shared" si="153"/>
        <v>1000</v>
      </c>
      <c r="DU164" s="40">
        <f t="shared" si="153"/>
        <v>1000</v>
      </c>
      <c r="DV164" s="40">
        <f t="shared" si="153"/>
        <v>1000</v>
      </c>
      <c r="DW164" s="40">
        <f t="shared" si="153"/>
        <v>1000</v>
      </c>
      <c r="DX164" s="40">
        <f t="shared" si="153"/>
        <v>1000</v>
      </c>
      <c r="DY164" s="40">
        <f t="shared" si="153"/>
        <v>1000</v>
      </c>
      <c r="DZ164" s="40">
        <f t="shared" si="153"/>
        <v>1000</v>
      </c>
      <c r="EA164" s="40">
        <f t="shared" si="153"/>
        <v>1000</v>
      </c>
      <c r="EB164" s="40">
        <f t="shared" si="153"/>
        <v>1000</v>
      </c>
      <c r="EC164" s="40">
        <f t="shared" si="153"/>
        <v>1000</v>
      </c>
      <c r="ED164" s="40">
        <f t="shared" si="154"/>
        <v>1000</v>
      </c>
      <c r="EE164" s="40">
        <f t="shared" si="154"/>
        <v>1000</v>
      </c>
      <c r="EF164" s="40">
        <f t="shared" si="154"/>
        <v>1000</v>
      </c>
      <c r="EG164" s="40">
        <f t="shared" si="154"/>
        <v>1000</v>
      </c>
      <c r="EH164" s="40">
        <f t="shared" si="154"/>
        <v>1000</v>
      </c>
      <c r="EI164" s="40">
        <f t="shared" si="154"/>
        <v>1000</v>
      </c>
      <c r="EJ164" s="40">
        <f t="shared" si="154"/>
        <v>1000</v>
      </c>
      <c r="EK164" s="40">
        <f t="shared" si="154"/>
        <v>1000</v>
      </c>
      <c r="EL164" s="40">
        <f t="shared" si="154"/>
        <v>1000</v>
      </c>
      <c r="EM164" s="40">
        <f t="shared" si="154"/>
        <v>1000</v>
      </c>
      <c r="EN164" s="40">
        <f t="shared" si="154"/>
        <v>1000</v>
      </c>
      <c r="EO164" s="40">
        <f t="shared" si="154"/>
        <v>1000</v>
      </c>
      <c r="EP164" s="40">
        <f t="shared" si="154"/>
        <v>1000</v>
      </c>
      <c r="EQ164" s="40">
        <f t="shared" si="154"/>
        <v>1000</v>
      </c>
      <c r="ER164" s="40">
        <f t="shared" si="154"/>
        <v>1000</v>
      </c>
      <c r="ES164" s="40">
        <f t="shared" si="154"/>
        <v>1000</v>
      </c>
      <c r="ET164" s="40">
        <f t="shared" si="145"/>
        <v>1000</v>
      </c>
      <c r="EU164" s="40">
        <f t="shared" si="145"/>
        <v>1000</v>
      </c>
      <c r="EV164" s="40">
        <f t="shared" si="145"/>
        <v>1000</v>
      </c>
      <c r="EW164" s="40">
        <f t="shared" si="145"/>
        <v>1000</v>
      </c>
      <c r="EX164" s="40">
        <f t="shared" si="145"/>
        <v>1000</v>
      </c>
      <c r="EY164" s="40">
        <f t="shared" si="145"/>
        <v>1000</v>
      </c>
      <c r="EZ164" s="40">
        <f t="shared" si="145"/>
        <v>1000</v>
      </c>
      <c r="FA164" s="40">
        <f t="shared" si="145"/>
        <v>1000</v>
      </c>
      <c r="FB164" s="40">
        <f t="shared" si="145"/>
        <v>1000</v>
      </c>
      <c r="FC164" s="40">
        <f t="shared" si="145"/>
        <v>1000</v>
      </c>
      <c r="FD164" s="40">
        <f t="shared" si="145"/>
        <v>1000</v>
      </c>
      <c r="FE164" s="40">
        <f t="shared" si="145"/>
        <v>1000</v>
      </c>
      <c r="FF164" s="40">
        <f t="shared" si="145"/>
        <v>1000</v>
      </c>
      <c r="FG164" s="40">
        <f t="shared" si="145"/>
        <v>1000</v>
      </c>
      <c r="FH164" s="40">
        <f t="shared" si="145"/>
        <v>1000</v>
      </c>
      <c r="FI164" s="40">
        <f t="shared" si="155"/>
        <v>1000</v>
      </c>
      <c r="FJ164" s="40">
        <f t="shared" si="155"/>
        <v>1000</v>
      </c>
      <c r="FK164" s="40">
        <f t="shared" si="155"/>
        <v>1000</v>
      </c>
      <c r="FL164" s="40">
        <f t="shared" si="155"/>
        <v>1000</v>
      </c>
      <c r="FM164" s="40">
        <f t="shared" si="155"/>
        <v>1000</v>
      </c>
      <c r="FN164" s="40">
        <f t="shared" si="155"/>
        <v>1000</v>
      </c>
      <c r="FO164" s="40">
        <f t="shared" si="155"/>
        <v>1000</v>
      </c>
      <c r="FP164" s="40">
        <f t="shared" si="155"/>
        <v>1000</v>
      </c>
      <c r="FQ164" s="40">
        <f t="shared" si="155"/>
        <v>1000</v>
      </c>
      <c r="FR164" s="40">
        <f t="shared" si="155"/>
        <v>1000</v>
      </c>
      <c r="FS164" s="40">
        <f t="shared" si="155"/>
        <v>1000</v>
      </c>
      <c r="FT164" s="40">
        <f t="shared" si="155"/>
        <v>1000</v>
      </c>
      <c r="FU164" s="40">
        <f t="shared" si="155"/>
        <v>1000</v>
      </c>
      <c r="FV164" s="40">
        <f t="shared" si="155"/>
        <v>1000</v>
      </c>
      <c r="FW164" s="40">
        <f t="shared" si="155"/>
        <v>1000</v>
      </c>
      <c r="FX164" s="40">
        <f t="shared" si="155"/>
        <v>1000</v>
      </c>
      <c r="FY164" s="40">
        <f t="shared" si="156"/>
        <v>1000</v>
      </c>
      <c r="FZ164" s="40">
        <f t="shared" si="156"/>
        <v>1000</v>
      </c>
      <c r="GA164" s="40">
        <f t="shared" si="156"/>
        <v>1000</v>
      </c>
      <c r="GB164" s="40">
        <f t="shared" si="156"/>
        <v>1000</v>
      </c>
      <c r="GC164" s="40">
        <f t="shared" si="156"/>
        <v>1000</v>
      </c>
      <c r="GD164" s="40">
        <f t="shared" si="156"/>
        <v>1000</v>
      </c>
      <c r="GE164" s="40">
        <f t="shared" si="156"/>
        <v>1000</v>
      </c>
      <c r="GF164" s="40">
        <f t="shared" si="156"/>
        <v>1000</v>
      </c>
      <c r="GG164" s="40">
        <f t="shared" si="156"/>
        <v>1000</v>
      </c>
      <c r="GH164" s="40">
        <f t="shared" si="156"/>
        <v>1000</v>
      </c>
      <c r="GI164" s="40">
        <f t="shared" si="156"/>
        <v>1000</v>
      </c>
      <c r="GJ164" s="40">
        <f t="shared" si="156"/>
        <v>1000</v>
      </c>
      <c r="GK164" s="40">
        <f t="shared" si="156"/>
        <v>1000</v>
      </c>
      <c r="GL164" s="40">
        <f t="shared" si="156"/>
        <v>1000</v>
      </c>
      <c r="GM164" s="40">
        <f t="shared" si="156"/>
        <v>1000</v>
      </c>
      <c r="GN164" s="40">
        <f t="shared" si="156"/>
        <v>1000</v>
      </c>
      <c r="GO164" s="40">
        <f t="shared" si="157"/>
        <v>1000</v>
      </c>
      <c r="GP164" s="40">
        <f t="shared" si="157"/>
        <v>1000</v>
      </c>
      <c r="GQ164" s="40">
        <f t="shared" si="157"/>
        <v>1000</v>
      </c>
      <c r="GR164" s="40">
        <f t="shared" si="157"/>
        <v>1000</v>
      </c>
      <c r="GS164" s="40">
        <f t="shared" si="157"/>
        <v>1000</v>
      </c>
      <c r="GT164" s="40">
        <f t="shared" si="157"/>
        <v>1000</v>
      </c>
      <c r="GU164" s="40">
        <f t="shared" si="157"/>
        <v>1000</v>
      </c>
      <c r="GV164" s="40">
        <f t="shared" si="157"/>
        <v>1000</v>
      </c>
      <c r="GW164" s="40">
        <f t="shared" si="157"/>
        <v>1000</v>
      </c>
      <c r="GX164" s="40">
        <f t="shared" si="157"/>
        <v>1000</v>
      </c>
      <c r="GY164" s="40">
        <f t="shared" si="157"/>
        <v>1000</v>
      </c>
      <c r="GZ164" s="40">
        <f t="shared" si="157"/>
        <v>1000</v>
      </c>
      <c r="HA164" s="40">
        <f t="shared" si="157"/>
        <v>1000</v>
      </c>
      <c r="HB164" s="40">
        <f t="shared" si="157"/>
        <v>1000</v>
      </c>
      <c r="HC164" s="40">
        <f t="shared" si="157"/>
        <v>1000</v>
      </c>
      <c r="HD164" s="40">
        <f t="shared" si="157"/>
        <v>1000</v>
      </c>
      <c r="HE164" s="40">
        <f t="shared" si="158"/>
        <v>1000</v>
      </c>
      <c r="HF164" s="40">
        <f t="shared" si="158"/>
        <v>1000</v>
      </c>
      <c r="HG164" s="40">
        <f t="shared" si="158"/>
        <v>1000</v>
      </c>
      <c r="HH164" s="40">
        <f t="shared" si="158"/>
        <v>1000</v>
      </c>
      <c r="HI164" s="40">
        <f t="shared" si="158"/>
        <v>1000</v>
      </c>
      <c r="HJ164" s="40">
        <f t="shared" si="158"/>
        <v>1000</v>
      </c>
      <c r="HK164" s="40">
        <f t="shared" si="158"/>
        <v>1000</v>
      </c>
      <c r="HL164" s="40">
        <f t="shared" si="158"/>
        <v>1000</v>
      </c>
      <c r="HM164" s="40">
        <f t="shared" si="158"/>
        <v>1000</v>
      </c>
      <c r="HN164" s="40">
        <f t="shared" si="158"/>
        <v>1000</v>
      </c>
      <c r="HO164" s="40">
        <f t="shared" si="158"/>
        <v>1000</v>
      </c>
      <c r="HP164" s="40">
        <f t="shared" si="158"/>
        <v>1000</v>
      </c>
      <c r="HQ164" s="40">
        <f t="shared" si="158"/>
        <v>1000</v>
      </c>
      <c r="HR164" s="40">
        <f t="shared" si="158"/>
        <v>1000</v>
      </c>
      <c r="HS164" s="40">
        <f t="shared" si="158"/>
        <v>1000</v>
      </c>
      <c r="HT164" s="40">
        <f t="shared" si="158"/>
        <v>1000</v>
      </c>
      <c r="HU164" s="40">
        <f t="shared" si="159"/>
        <v>1000</v>
      </c>
      <c r="HV164" s="40">
        <f t="shared" si="159"/>
        <v>1000</v>
      </c>
      <c r="HW164" s="40">
        <f t="shared" si="159"/>
        <v>1000</v>
      </c>
      <c r="HX164" s="40">
        <f t="shared" si="159"/>
        <v>1000</v>
      </c>
      <c r="HY164" s="40">
        <f t="shared" si="159"/>
        <v>1000</v>
      </c>
      <c r="HZ164" s="40">
        <f t="shared" si="159"/>
        <v>1000</v>
      </c>
      <c r="IA164" s="40">
        <f t="shared" si="159"/>
        <v>1000</v>
      </c>
      <c r="IB164" s="40">
        <f t="shared" si="159"/>
        <v>1000</v>
      </c>
      <c r="IC164" s="40">
        <f t="shared" si="159"/>
        <v>1000</v>
      </c>
      <c r="ID164" s="40">
        <f t="shared" si="159"/>
        <v>1000</v>
      </c>
      <c r="IE164" s="40">
        <f t="shared" si="159"/>
        <v>1000</v>
      </c>
      <c r="IF164" s="40">
        <f t="shared" si="159"/>
        <v>1000</v>
      </c>
      <c r="IG164" s="40">
        <f t="shared" si="159"/>
        <v>1000</v>
      </c>
      <c r="IH164" s="40">
        <f t="shared" si="159"/>
        <v>1000</v>
      </c>
      <c r="II164" s="40">
        <f t="shared" si="159"/>
        <v>1000</v>
      </c>
      <c r="IJ164" s="40">
        <f t="shared" si="159"/>
        <v>1000</v>
      </c>
      <c r="IK164" s="40">
        <f t="shared" si="160"/>
        <v>1000</v>
      </c>
      <c r="IL164" s="40">
        <f t="shared" si="160"/>
        <v>1000</v>
      </c>
      <c r="IM164" s="40">
        <f t="shared" si="160"/>
        <v>1000</v>
      </c>
      <c r="IN164" s="40">
        <f t="shared" si="160"/>
        <v>1000</v>
      </c>
      <c r="IO164" s="40">
        <f t="shared" si="160"/>
        <v>1000</v>
      </c>
      <c r="IP164" s="40">
        <f t="shared" si="160"/>
        <v>1000</v>
      </c>
      <c r="IQ164" s="40">
        <f t="shared" si="160"/>
        <v>1000</v>
      </c>
      <c r="IR164" s="40">
        <f t="shared" si="160"/>
        <v>1000</v>
      </c>
      <c r="IS164" s="40">
        <f t="shared" si="160"/>
        <v>1000</v>
      </c>
      <c r="IT164" s="40">
        <f t="shared" si="160"/>
        <v>1000</v>
      </c>
      <c r="IU164" s="40">
        <f t="shared" si="160"/>
        <v>1000</v>
      </c>
      <c r="IV164" s="40">
        <f t="shared" si="160"/>
        <v>1000</v>
      </c>
      <c r="IW164" s="40">
        <f t="shared" si="160"/>
        <v>1000</v>
      </c>
      <c r="IX164" s="40">
        <f t="shared" si="160"/>
        <v>1000</v>
      </c>
      <c r="IY164" s="40">
        <f t="shared" si="160"/>
        <v>1000</v>
      </c>
      <c r="IZ164" s="40">
        <f t="shared" si="160"/>
        <v>1000</v>
      </c>
      <c r="JA164" s="40">
        <f t="shared" si="161"/>
        <v>1000</v>
      </c>
      <c r="JB164" s="40">
        <f t="shared" si="161"/>
        <v>1000</v>
      </c>
      <c r="JC164" s="40">
        <f t="shared" si="161"/>
        <v>1000</v>
      </c>
      <c r="JD164" s="40">
        <f t="shared" si="161"/>
        <v>1000</v>
      </c>
      <c r="JE164" s="40">
        <f t="shared" si="161"/>
        <v>1000</v>
      </c>
      <c r="JF164" s="40">
        <f t="shared" si="161"/>
        <v>1000</v>
      </c>
      <c r="JG164" s="40">
        <f t="shared" si="161"/>
        <v>1000</v>
      </c>
      <c r="JH164" s="40">
        <f t="shared" si="161"/>
        <v>1000</v>
      </c>
      <c r="JI164" s="40">
        <f t="shared" si="161"/>
        <v>1000</v>
      </c>
      <c r="JJ164" s="40">
        <f t="shared" si="161"/>
        <v>1000</v>
      </c>
      <c r="JK164" s="40">
        <f t="shared" si="161"/>
        <v>1000</v>
      </c>
      <c r="JL164" s="40">
        <f t="shared" si="161"/>
        <v>1000</v>
      </c>
      <c r="JM164" s="40">
        <f t="shared" si="161"/>
        <v>1000</v>
      </c>
      <c r="JN164" s="40">
        <f t="shared" si="161"/>
        <v>1000</v>
      </c>
      <c r="JO164" s="40">
        <f t="shared" si="161"/>
        <v>1000</v>
      </c>
      <c r="JP164" s="40">
        <f t="shared" si="161"/>
        <v>1000</v>
      </c>
      <c r="JQ164" s="40">
        <f t="shared" si="146"/>
        <v>1000</v>
      </c>
      <c r="JR164" s="40">
        <f t="shared" si="146"/>
        <v>1000</v>
      </c>
      <c r="JS164" s="40">
        <f t="shared" si="142"/>
        <v>1000</v>
      </c>
      <c r="JT164" s="40">
        <f t="shared" si="142"/>
        <v>1000</v>
      </c>
      <c r="JU164" s="40">
        <f t="shared" si="142"/>
        <v>1000</v>
      </c>
      <c r="JV164" s="40">
        <f t="shared" si="142"/>
        <v>1000</v>
      </c>
      <c r="JW164" s="40">
        <f t="shared" si="142"/>
        <v>1000</v>
      </c>
      <c r="JX164" s="40">
        <f t="shared" si="142"/>
        <v>1000</v>
      </c>
      <c r="JY164" s="40">
        <f t="shared" si="142"/>
        <v>1000</v>
      </c>
      <c r="JZ164" s="40">
        <f t="shared" si="142"/>
        <v>1000</v>
      </c>
      <c r="KA164" s="40">
        <f t="shared" si="142"/>
        <v>1000</v>
      </c>
      <c r="KB164" s="40">
        <f t="shared" si="142"/>
        <v>1000</v>
      </c>
      <c r="KC164" s="40">
        <f t="shared" si="142"/>
        <v>1000</v>
      </c>
      <c r="KD164" s="40">
        <f t="shared" si="142"/>
        <v>1000</v>
      </c>
      <c r="KE164" s="40">
        <f t="shared" ref="KE164:KV165" si="162">KD164</f>
        <v>1000</v>
      </c>
      <c r="KF164" s="40">
        <f t="shared" si="162"/>
        <v>1000</v>
      </c>
      <c r="KG164" s="40">
        <f t="shared" si="162"/>
        <v>1000</v>
      </c>
      <c r="KH164" s="40">
        <f t="shared" si="162"/>
        <v>1000</v>
      </c>
      <c r="KI164" s="40">
        <f t="shared" si="162"/>
        <v>1000</v>
      </c>
      <c r="KJ164" s="40">
        <f t="shared" si="162"/>
        <v>1000</v>
      </c>
      <c r="KK164" s="40">
        <f t="shared" si="162"/>
        <v>1000</v>
      </c>
      <c r="KL164" s="40">
        <f t="shared" si="162"/>
        <v>1000</v>
      </c>
      <c r="KM164" s="40">
        <f t="shared" si="162"/>
        <v>1000</v>
      </c>
      <c r="KN164" s="40">
        <f t="shared" si="162"/>
        <v>1000</v>
      </c>
      <c r="KO164" s="40">
        <f t="shared" si="162"/>
        <v>1000</v>
      </c>
      <c r="KP164" s="40">
        <f t="shared" si="162"/>
        <v>1000</v>
      </c>
      <c r="KQ164" s="40">
        <f t="shared" si="162"/>
        <v>1000</v>
      </c>
      <c r="KR164" s="40">
        <f t="shared" si="162"/>
        <v>1000</v>
      </c>
      <c r="KS164" s="40">
        <f t="shared" si="162"/>
        <v>1000</v>
      </c>
      <c r="KT164" s="40">
        <f t="shared" si="162"/>
        <v>1000</v>
      </c>
      <c r="KU164" s="40">
        <f t="shared" si="162"/>
        <v>1000</v>
      </c>
      <c r="KV164" s="40">
        <f t="shared" si="162"/>
        <v>1000</v>
      </c>
      <c r="KW164" s="1"/>
      <c r="KX164" s="1"/>
    </row>
    <row r="165" spans="1:310" x14ac:dyDescent="0.25">
      <c r="A165" s="1"/>
      <c r="B165" s="79"/>
      <c r="C165" s="79"/>
      <c r="D165" s="79"/>
      <c r="E165" s="1" t="str">
        <f>kpi!E64</f>
        <v>прочие расходы-10</v>
      </c>
      <c r="F165" s="1"/>
      <c r="G165" s="1"/>
      <c r="H165" s="11" t="str">
        <f>H159</f>
        <v>руб.</v>
      </c>
      <c r="I165" s="1"/>
      <c r="J165" s="1"/>
      <c r="K165" s="1"/>
      <c r="L165" s="1"/>
      <c r="M165" s="5"/>
      <c r="N165" s="52"/>
      <c r="O165" s="19"/>
      <c r="P165" s="1"/>
      <c r="Q165" s="1"/>
      <c r="R165" s="40">
        <f t="shared" si="144"/>
        <v>25000</v>
      </c>
      <c r="S165" s="1"/>
      <c r="T165" s="5" t="s">
        <v>0</v>
      </c>
      <c r="U165" s="40">
        <v>1000</v>
      </c>
      <c r="V165" s="40">
        <f t="shared" ref="V165:CG165" si="163">U165</f>
        <v>1000</v>
      </c>
      <c r="W165" s="40">
        <f t="shared" si="163"/>
        <v>1000</v>
      </c>
      <c r="X165" s="40">
        <f t="shared" si="163"/>
        <v>1000</v>
      </c>
      <c r="Y165" s="40">
        <f t="shared" si="163"/>
        <v>1000</v>
      </c>
      <c r="Z165" s="40">
        <f t="shared" si="163"/>
        <v>1000</v>
      </c>
      <c r="AA165" s="40">
        <f t="shared" si="163"/>
        <v>1000</v>
      </c>
      <c r="AB165" s="40">
        <f t="shared" si="163"/>
        <v>1000</v>
      </c>
      <c r="AC165" s="40">
        <f t="shared" si="163"/>
        <v>1000</v>
      </c>
      <c r="AD165" s="40">
        <f t="shared" si="163"/>
        <v>1000</v>
      </c>
      <c r="AE165" s="40">
        <f t="shared" si="163"/>
        <v>1000</v>
      </c>
      <c r="AF165" s="40">
        <f t="shared" si="163"/>
        <v>1000</v>
      </c>
      <c r="AG165" s="40">
        <f t="shared" si="163"/>
        <v>1000</v>
      </c>
      <c r="AH165" s="40">
        <f t="shared" si="163"/>
        <v>1000</v>
      </c>
      <c r="AI165" s="40">
        <f t="shared" si="163"/>
        <v>1000</v>
      </c>
      <c r="AJ165" s="40">
        <f t="shared" si="163"/>
        <v>1000</v>
      </c>
      <c r="AK165" s="40">
        <f t="shared" si="163"/>
        <v>1000</v>
      </c>
      <c r="AL165" s="40">
        <f t="shared" si="163"/>
        <v>1000</v>
      </c>
      <c r="AM165" s="40">
        <f t="shared" si="163"/>
        <v>1000</v>
      </c>
      <c r="AN165" s="40">
        <f t="shared" si="163"/>
        <v>1000</v>
      </c>
      <c r="AO165" s="40">
        <f t="shared" si="163"/>
        <v>1000</v>
      </c>
      <c r="AP165" s="40">
        <f t="shared" si="163"/>
        <v>1000</v>
      </c>
      <c r="AQ165" s="40">
        <f t="shared" si="163"/>
        <v>1000</v>
      </c>
      <c r="AR165" s="40">
        <f t="shared" si="163"/>
        <v>1000</v>
      </c>
      <c r="AS165" s="40">
        <f t="shared" si="163"/>
        <v>1000</v>
      </c>
      <c r="AT165" s="40">
        <f t="shared" si="163"/>
        <v>1000</v>
      </c>
      <c r="AU165" s="40">
        <f t="shared" si="163"/>
        <v>1000</v>
      </c>
      <c r="AV165" s="40">
        <f t="shared" si="163"/>
        <v>1000</v>
      </c>
      <c r="AW165" s="40">
        <f t="shared" si="163"/>
        <v>1000</v>
      </c>
      <c r="AX165" s="40">
        <f t="shared" si="163"/>
        <v>1000</v>
      </c>
      <c r="AY165" s="40">
        <f t="shared" si="163"/>
        <v>1000</v>
      </c>
      <c r="AZ165" s="40">
        <f t="shared" si="163"/>
        <v>1000</v>
      </c>
      <c r="BA165" s="40">
        <f t="shared" si="163"/>
        <v>1000</v>
      </c>
      <c r="BB165" s="40">
        <f t="shared" si="163"/>
        <v>1000</v>
      </c>
      <c r="BC165" s="40">
        <f t="shared" si="163"/>
        <v>1000</v>
      </c>
      <c r="BD165" s="40">
        <f t="shared" si="163"/>
        <v>1000</v>
      </c>
      <c r="BE165" s="40">
        <f t="shared" si="163"/>
        <v>1000</v>
      </c>
      <c r="BF165" s="40">
        <f t="shared" si="163"/>
        <v>1000</v>
      </c>
      <c r="BG165" s="40">
        <f t="shared" si="163"/>
        <v>1000</v>
      </c>
      <c r="BH165" s="40">
        <f t="shared" si="163"/>
        <v>1000</v>
      </c>
      <c r="BI165" s="40">
        <f t="shared" si="163"/>
        <v>1000</v>
      </c>
      <c r="BJ165" s="40">
        <f t="shared" si="163"/>
        <v>1000</v>
      </c>
      <c r="BK165" s="40">
        <f t="shared" si="163"/>
        <v>1000</v>
      </c>
      <c r="BL165" s="40">
        <f t="shared" si="163"/>
        <v>1000</v>
      </c>
      <c r="BM165" s="40">
        <f t="shared" si="163"/>
        <v>1000</v>
      </c>
      <c r="BN165" s="40">
        <f t="shared" si="163"/>
        <v>1000</v>
      </c>
      <c r="BO165" s="40">
        <f t="shared" si="163"/>
        <v>1000</v>
      </c>
      <c r="BP165" s="40">
        <f t="shared" si="163"/>
        <v>1000</v>
      </c>
      <c r="BQ165" s="40">
        <f t="shared" si="163"/>
        <v>1000</v>
      </c>
      <c r="BR165" s="40">
        <f t="shared" si="163"/>
        <v>1000</v>
      </c>
      <c r="BS165" s="40">
        <f t="shared" si="163"/>
        <v>1000</v>
      </c>
      <c r="BT165" s="40">
        <f t="shared" si="163"/>
        <v>1000</v>
      </c>
      <c r="BU165" s="40">
        <f t="shared" si="163"/>
        <v>1000</v>
      </c>
      <c r="BV165" s="40">
        <f t="shared" si="163"/>
        <v>1000</v>
      </c>
      <c r="BW165" s="40">
        <f t="shared" si="163"/>
        <v>1000</v>
      </c>
      <c r="BX165" s="40">
        <f t="shared" si="163"/>
        <v>1000</v>
      </c>
      <c r="BY165" s="40">
        <f t="shared" si="163"/>
        <v>1000</v>
      </c>
      <c r="BZ165" s="40">
        <f t="shared" si="163"/>
        <v>1000</v>
      </c>
      <c r="CA165" s="40">
        <f t="shared" si="163"/>
        <v>1000</v>
      </c>
      <c r="CB165" s="40">
        <f t="shared" si="163"/>
        <v>1000</v>
      </c>
      <c r="CC165" s="40">
        <f t="shared" si="163"/>
        <v>1000</v>
      </c>
      <c r="CD165" s="40">
        <f t="shared" si="163"/>
        <v>1000</v>
      </c>
      <c r="CE165" s="40">
        <f t="shared" si="163"/>
        <v>1000</v>
      </c>
      <c r="CF165" s="40">
        <f t="shared" si="163"/>
        <v>1000</v>
      </c>
      <c r="CG165" s="40">
        <f t="shared" si="163"/>
        <v>1000</v>
      </c>
      <c r="CH165" s="40">
        <f t="shared" si="151"/>
        <v>1000</v>
      </c>
      <c r="CI165" s="40">
        <f t="shared" si="151"/>
        <v>1000</v>
      </c>
      <c r="CJ165" s="40">
        <f t="shared" si="151"/>
        <v>1000</v>
      </c>
      <c r="CK165" s="40">
        <f t="shared" si="151"/>
        <v>1000</v>
      </c>
      <c r="CL165" s="40">
        <f t="shared" si="151"/>
        <v>1000</v>
      </c>
      <c r="CM165" s="40">
        <f t="shared" si="151"/>
        <v>1000</v>
      </c>
      <c r="CN165" s="40">
        <f t="shared" si="151"/>
        <v>1000</v>
      </c>
      <c r="CO165" s="40">
        <f t="shared" si="151"/>
        <v>1000</v>
      </c>
      <c r="CP165" s="40">
        <f t="shared" si="151"/>
        <v>1000</v>
      </c>
      <c r="CQ165" s="40">
        <f t="shared" si="151"/>
        <v>1000</v>
      </c>
      <c r="CR165" s="40">
        <f t="shared" si="151"/>
        <v>1000</v>
      </c>
      <c r="CS165" s="40">
        <f t="shared" si="151"/>
        <v>1000</v>
      </c>
      <c r="CT165" s="40">
        <f t="shared" si="151"/>
        <v>1000</v>
      </c>
      <c r="CU165" s="40">
        <f t="shared" si="151"/>
        <v>1000</v>
      </c>
      <c r="CV165" s="40">
        <f t="shared" si="151"/>
        <v>1000</v>
      </c>
      <c r="CW165" s="40">
        <f t="shared" si="151"/>
        <v>1000</v>
      </c>
      <c r="CX165" s="40">
        <f t="shared" si="152"/>
        <v>1000</v>
      </c>
      <c r="CY165" s="40">
        <f t="shared" si="152"/>
        <v>1000</v>
      </c>
      <c r="CZ165" s="40">
        <f t="shared" si="152"/>
        <v>1000</v>
      </c>
      <c r="DA165" s="40">
        <f t="shared" si="152"/>
        <v>1000</v>
      </c>
      <c r="DB165" s="40">
        <f t="shared" si="152"/>
        <v>1000</v>
      </c>
      <c r="DC165" s="40">
        <f t="shared" si="152"/>
        <v>1000</v>
      </c>
      <c r="DD165" s="40">
        <f t="shared" si="152"/>
        <v>1000</v>
      </c>
      <c r="DE165" s="40">
        <f t="shared" si="152"/>
        <v>1000</v>
      </c>
      <c r="DF165" s="40">
        <f t="shared" si="152"/>
        <v>1000</v>
      </c>
      <c r="DG165" s="40">
        <f t="shared" si="152"/>
        <v>1000</v>
      </c>
      <c r="DH165" s="40">
        <f t="shared" si="152"/>
        <v>1000</v>
      </c>
      <c r="DI165" s="40">
        <f t="shared" si="152"/>
        <v>1000</v>
      </c>
      <c r="DJ165" s="40">
        <f t="shared" si="152"/>
        <v>1000</v>
      </c>
      <c r="DK165" s="40">
        <f t="shared" si="152"/>
        <v>1000</v>
      </c>
      <c r="DL165" s="40">
        <f t="shared" si="152"/>
        <v>1000</v>
      </c>
      <c r="DM165" s="40">
        <f t="shared" si="152"/>
        <v>1000</v>
      </c>
      <c r="DN165" s="40">
        <f t="shared" si="153"/>
        <v>1000</v>
      </c>
      <c r="DO165" s="40">
        <f t="shared" si="153"/>
        <v>1000</v>
      </c>
      <c r="DP165" s="40">
        <f t="shared" si="153"/>
        <v>1000</v>
      </c>
      <c r="DQ165" s="40">
        <f t="shared" si="153"/>
        <v>1000</v>
      </c>
      <c r="DR165" s="40">
        <f t="shared" si="153"/>
        <v>1000</v>
      </c>
      <c r="DS165" s="40">
        <f t="shared" si="153"/>
        <v>1000</v>
      </c>
      <c r="DT165" s="40">
        <f t="shared" si="153"/>
        <v>1000</v>
      </c>
      <c r="DU165" s="40">
        <f t="shared" si="153"/>
        <v>1000</v>
      </c>
      <c r="DV165" s="40">
        <f t="shared" si="153"/>
        <v>1000</v>
      </c>
      <c r="DW165" s="40">
        <f t="shared" si="153"/>
        <v>1000</v>
      </c>
      <c r="DX165" s="40">
        <f t="shared" si="153"/>
        <v>1000</v>
      </c>
      <c r="DY165" s="40">
        <f t="shared" si="153"/>
        <v>1000</v>
      </c>
      <c r="DZ165" s="40">
        <f t="shared" si="153"/>
        <v>1000</v>
      </c>
      <c r="EA165" s="40">
        <f t="shared" si="153"/>
        <v>1000</v>
      </c>
      <c r="EB165" s="40">
        <f t="shared" si="153"/>
        <v>1000</v>
      </c>
      <c r="EC165" s="40">
        <f t="shared" si="153"/>
        <v>1000</v>
      </c>
      <c r="ED165" s="40">
        <f t="shared" si="154"/>
        <v>1000</v>
      </c>
      <c r="EE165" s="40">
        <f t="shared" si="154"/>
        <v>1000</v>
      </c>
      <c r="EF165" s="40">
        <f t="shared" si="154"/>
        <v>1000</v>
      </c>
      <c r="EG165" s="40">
        <f t="shared" si="154"/>
        <v>1000</v>
      </c>
      <c r="EH165" s="40">
        <f t="shared" si="154"/>
        <v>1000</v>
      </c>
      <c r="EI165" s="40">
        <f t="shared" si="154"/>
        <v>1000</v>
      </c>
      <c r="EJ165" s="40">
        <f t="shared" si="154"/>
        <v>1000</v>
      </c>
      <c r="EK165" s="40">
        <f t="shared" si="154"/>
        <v>1000</v>
      </c>
      <c r="EL165" s="40">
        <f t="shared" si="154"/>
        <v>1000</v>
      </c>
      <c r="EM165" s="40">
        <f t="shared" si="154"/>
        <v>1000</v>
      </c>
      <c r="EN165" s="40">
        <f t="shared" si="154"/>
        <v>1000</v>
      </c>
      <c r="EO165" s="40">
        <f t="shared" si="154"/>
        <v>1000</v>
      </c>
      <c r="EP165" s="40">
        <f t="shared" si="154"/>
        <v>1000</v>
      </c>
      <c r="EQ165" s="40">
        <f t="shared" si="154"/>
        <v>1000</v>
      </c>
      <c r="ER165" s="40">
        <f t="shared" si="154"/>
        <v>1000</v>
      </c>
      <c r="ES165" s="40">
        <f t="shared" si="154"/>
        <v>1000</v>
      </c>
      <c r="ET165" s="40">
        <f t="shared" si="145"/>
        <v>1000</v>
      </c>
      <c r="EU165" s="40">
        <f t="shared" si="145"/>
        <v>1000</v>
      </c>
      <c r="EV165" s="40">
        <f t="shared" si="145"/>
        <v>1000</v>
      </c>
      <c r="EW165" s="40">
        <f t="shared" si="145"/>
        <v>1000</v>
      </c>
      <c r="EX165" s="40">
        <f t="shared" si="145"/>
        <v>1000</v>
      </c>
      <c r="EY165" s="40">
        <f t="shared" si="145"/>
        <v>1000</v>
      </c>
      <c r="EZ165" s="40">
        <f t="shared" si="145"/>
        <v>1000</v>
      </c>
      <c r="FA165" s="40">
        <f t="shared" si="145"/>
        <v>1000</v>
      </c>
      <c r="FB165" s="40">
        <f t="shared" si="145"/>
        <v>1000</v>
      </c>
      <c r="FC165" s="40">
        <f t="shared" si="145"/>
        <v>1000</v>
      </c>
      <c r="FD165" s="40">
        <f t="shared" si="145"/>
        <v>1000</v>
      </c>
      <c r="FE165" s="40">
        <f t="shared" si="145"/>
        <v>1000</v>
      </c>
      <c r="FF165" s="40">
        <f t="shared" si="145"/>
        <v>1000</v>
      </c>
      <c r="FG165" s="40">
        <f t="shared" si="145"/>
        <v>1000</v>
      </c>
      <c r="FH165" s="40">
        <f t="shared" si="145"/>
        <v>1000</v>
      </c>
      <c r="FI165" s="40">
        <f t="shared" si="155"/>
        <v>1000</v>
      </c>
      <c r="FJ165" s="40">
        <f t="shared" si="155"/>
        <v>1000</v>
      </c>
      <c r="FK165" s="40">
        <f t="shared" si="155"/>
        <v>1000</v>
      </c>
      <c r="FL165" s="40">
        <f t="shared" si="155"/>
        <v>1000</v>
      </c>
      <c r="FM165" s="40">
        <f t="shared" si="155"/>
        <v>1000</v>
      </c>
      <c r="FN165" s="40">
        <f t="shared" si="155"/>
        <v>1000</v>
      </c>
      <c r="FO165" s="40">
        <f t="shared" si="155"/>
        <v>1000</v>
      </c>
      <c r="FP165" s="40">
        <f t="shared" si="155"/>
        <v>1000</v>
      </c>
      <c r="FQ165" s="40">
        <f t="shared" si="155"/>
        <v>1000</v>
      </c>
      <c r="FR165" s="40">
        <f t="shared" si="155"/>
        <v>1000</v>
      </c>
      <c r="FS165" s="40">
        <f t="shared" si="155"/>
        <v>1000</v>
      </c>
      <c r="FT165" s="40">
        <f t="shared" si="155"/>
        <v>1000</v>
      </c>
      <c r="FU165" s="40">
        <f t="shared" si="155"/>
        <v>1000</v>
      </c>
      <c r="FV165" s="40">
        <f t="shared" si="155"/>
        <v>1000</v>
      </c>
      <c r="FW165" s="40">
        <f t="shared" si="155"/>
        <v>1000</v>
      </c>
      <c r="FX165" s="40">
        <f t="shared" si="155"/>
        <v>1000</v>
      </c>
      <c r="FY165" s="40">
        <f t="shared" si="156"/>
        <v>1000</v>
      </c>
      <c r="FZ165" s="40">
        <f t="shared" si="156"/>
        <v>1000</v>
      </c>
      <c r="GA165" s="40">
        <f t="shared" si="156"/>
        <v>1000</v>
      </c>
      <c r="GB165" s="40">
        <f t="shared" si="156"/>
        <v>1000</v>
      </c>
      <c r="GC165" s="40">
        <f t="shared" si="156"/>
        <v>1000</v>
      </c>
      <c r="GD165" s="40">
        <f t="shared" si="156"/>
        <v>1000</v>
      </c>
      <c r="GE165" s="40">
        <f t="shared" si="156"/>
        <v>1000</v>
      </c>
      <c r="GF165" s="40">
        <f t="shared" si="156"/>
        <v>1000</v>
      </c>
      <c r="GG165" s="40">
        <f t="shared" si="156"/>
        <v>1000</v>
      </c>
      <c r="GH165" s="40">
        <f t="shared" si="156"/>
        <v>1000</v>
      </c>
      <c r="GI165" s="40">
        <f t="shared" si="156"/>
        <v>1000</v>
      </c>
      <c r="GJ165" s="40">
        <f t="shared" si="156"/>
        <v>1000</v>
      </c>
      <c r="GK165" s="40">
        <f t="shared" si="156"/>
        <v>1000</v>
      </c>
      <c r="GL165" s="40">
        <f t="shared" si="156"/>
        <v>1000</v>
      </c>
      <c r="GM165" s="40">
        <f t="shared" si="156"/>
        <v>1000</v>
      </c>
      <c r="GN165" s="40">
        <f t="shared" si="156"/>
        <v>1000</v>
      </c>
      <c r="GO165" s="40">
        <f t="shared" si="157"/>
        <v>1000</v>
      </c>
      <c r="GP165" s="40">
        <f t="shared" si="157"/>
        <v>1000</v>
      </c>
      <c r="GQ165" s="40">
        <f t="shared" si="157"/>
        <v>1000</v>
      </c>
      <c r="GR165" s="40">
        <f t="shared" si="157"/>
        <v>1000</v>
      </c>
      <c r="GS165" s="40">
        <f t="shared" si="157"/>
        <v>1000</v>
      </c>
      <c r="GT165" s="40">
        <f t="shared" si="157"/>
        <v>1000</v>
      </c>
      <c r="GU165" s="40">
        <f t="shared" si="157"/>
        <v>1000</v>
      </c>
      <c r="GV165" s="40">
        <f t="shared" si="157"/>
        <v>1000</v>
      </c>
      <c r="GW165" s="40">
        <f t="shared" si="157"/>
        <v>1000</v>
      </c>
      <c r="GX165" s="40">
        <f t="shared" si="157"/>
        <v>1000</v>
      </c>
      <c r="GY165" s="40">
        <f t="shared" si="157"/>
        <v>1000</v>
      </c>
      <c r="GZ165" s="40">
        <f t="shared" si="157"/>
        <v>1000</v>
      </c>
      <c r="HA165" s="40">
        <f t="shared" si="157"/>
        <v>1000</v>
      </c>
      <c r="HB165" s="40">
        <f t="shared" si="157"/>
        <v>1000</v>
      </c>
      <c r="HC165" s="40">
        <f t="shared" si="157"/>
        <v>1000</v>
      </c>
      <c r="HD165" s="40">
        <f t="shared" si="157"/>
        <v>1000</v>
      </c>
      <c r="HE165" s="40">
        <f t="shared" si="158"/>
        <v>1000</v>
      </c>
      <c r="HF165" s="40">
        <f t="shared" si="158"/>
        <v>1000</v>
      </c>
      <c r="HG165" s="40">
        <f t="shared" si="158"/>
        <v>1000</v>
      </c>
      <c r="HH165" s="40">
        <f t="shared" si="158"/>
        <v>1000</v>
      </c>
      <c r="HI165" s="40">
        <f t="shared" si="158"/>
        <v>1000</v>
      </c>
      <c r="HJ165" s="40">
        <f t="shared" si="158"/>
        <v>1000</v>
      </c>
      <c r="HK165" s="40">
        <f t="shared" si="158"/>
        <v>1000</v>
      </c>
      <c r="HL165" s="40">
        <f t="shared" si="158"/>
        <v>1000</v>
      </c>
      <c r="HM165" s="40">
        <f t="shared" si="158"/>
        <v>1000</v>
      </c>
      <c r="HN165" s="40">
        <f t="shared" si="158"/>
        <v>1000</v>
      </c>
      <c r="HO165" s="40">
        <f t="shared" si="158"/>
        <v>1000</v>
      </c>
      <c r="HP165" s="40">
        <f t="shared" si="158"/>
        <v>1000</v>
      </c>
      <c r="HQ165" s="40">
        <f t="shared" si="158"/>
        <v>1000</v>
      </c>
      <c r="HR165" s="40">
        <f t="shared" si="158"/>
        <v>1000</v>
      </c>
      <c r="HS165" s="40">
        <f t="shared" si="158"/>
        <v>1000</v>
      </c>
      <c r="HT165" s="40">
        <f t="shared" si="158"/>
        <v>1000</v>
      </c>
      <c r="HU165" s="40">
        <f t="shared" si="159"/>
        <v>1000</v>
      </c>
      <c r="HV165" s="40">
        <f t="shared" si="159"/>
        <v>1000</v>
      </c>
      <c r="HW165" s="40">
        <f t="shared" si="159"/>
        <v>1000</v>
      </c>
      <c r="HX165" s="40">
        <f t="shared" si="159"/>
        <v>1000</v>
      </c>
      <c r="HY165" s="40">
        <f t="shared" si="159"/>
        <v>1000</v>
      </c>
      <c r="HZ165" s="40">
        <f t="shared" si="159"/>
        <v>1000</v>
      </c>
      <c r="IA165" s="40">
        <f t="shared" si="159"/>
        <v>1000</v>
      </c>
      <c r="IB165" s="40">
        <f t="shared" si="159"/>
        <v>1000</v>
      </c>
      <c r="IC165" s="40">
        <f t="shared" si="159"/>
        <v>1000</v>
      </c>
      <c r="ID165" s="40">
        <f t="shared" si="159"/>
        <v>1000</v>
      </c>
      <c r="IE165" s="40">
        <f t="shared" si="159"/>
        <v>1000</v>
      </c>
      <c r="IF165" s="40">
        <f t="shared" si="159"/>
        <v>1000</v>
      </c>
      <c r="IG165" s="40">
        <f t="shared" si="159"/>
        <v>1000</v>
      </c>
      <c r="IH165" s="40">
        <f t="shared" si="159"/>
        <v>1000</v>
      </c>
      <c r="II165" s="40">
        <f t="shared" si="159"/>
        <v>1000</v>
      </c>
      <c r="IJ165" s="40">
        <f t="shared" si="159"/>
        <v>1000</v>
      </c>
      <c r="IK165" s="40">
        <f t="shared" si="160"/>
        <v>1000</v>
      </c>
      <c r="IL165" s="40">
        <f t="shared" si="160"/>
        <v>1000</v>
      </c>
      <c r="IM165" s="40">
        <f t="shared" si="160"/>
        <v>1000</v>
      </c>
      <c r="IN165" s="40">
        <f t="shared" si="160"/>
        <v>1000</v>
      </c>
      <c r="IO165" s="40">
        <f t="shared" si="160"/>
        <v>1000</v>
      </c>
      <c r="IP165" s="40">
        <f t="shared" si="160"/>
        <v>1000</v>
      </c>
      <c r="IQ165" s="40">
        <f t="shared" si="160"/>
        <v>1000</v>
      </c>
      <c r="IR165" s="40">
        <f t="shared" si="160"/>
        <v>1000</v>
      </c>
      <c r="IS165" s="40">
        <f t="shared" si="160"/>
        <v>1000</v>
      </c>
      <c r="IT165" s="40">
        <f t="shared" si="160"/>
        <v>1000</v>
      </c>
      <c r="IU165" s="40">
        <f t="shared" si="160"/>
        <v>1000</v>
      </c>
      <c r="IV165" s="40">
        <f t="shared" si="160"/>
        <v>1000</v>
      </c>
      <c r="IW165" s="40">
        <f t="shared" si="160"/>
        <v>1000</v>
      </c>
      <c r="IX165" s="40">
        <f t="shared" si="160"/>
        <v>1000</v>
      </c>
      <c r="IY165" s="40">
        <f t="shared" si="160"/>
        <v>1000</v>
      </c>
      <c r="IZ165" s="40">
        <f t="shared" si="160"/>
        <v>1000</v>
      </c>
      <c r="JA165" s="40">
        <f t="shared" si="161"/>
        <v>1000</v>
      </c>
      <c r="JB165" s="40">
        <f t="shared" si="161"/>
        <v>1000</v>
      </c>
      <c r="JC165" s="40">
        <f t="shared" si="161"/>
        <v>1000</v>
      </c>
      <c r="JD165" s="40">
        <f t="shared" si="161"/>
        <v>1000</v>
      </c>
      <c r="JE165" s="40">
        <f t="shared" si="161"/>
        <v>1000</v>
      </c>
      <c r="JF165" s="40">
        <f t="shared" si="161"/>
        <v>1000</v>
      </c>
      <c r="JG165" s="40">
        <f t="shared" si="161"/>
        <v>1000</v>
      </c>
      <c r="JH165" s="40">
        <f t="shared" si="161"/>
        <v>1000</v>
      </c>
      <c r="JI165" s="40">
        <f t="shared" si="161"/>
        <v>1000</v>
      </c>
      <c r="JJ165" s="40">
        <f t="shared" si="161"/>
        <v>1000</v>
      </c>
      <c r="JK165" s="40">
        <f t="shared" si="161"/>
        <v>1000</v>
      </c>
      <c r="JL165" s="40">
        <f t="shared" si="161"/>
        <v>1000</v>
      </c>
      <c r="JM165" s="40">
        <f t="shared" si="161"/>
        <v>1000</v>
      </c>
      <c r="JN165" s="40">
        <f t="shared" si="161"/>
        <v>1000</v>
      </c>
      <c r="JO165" s="40">
        <f t="shared" si="161"/>
        <v>1000</v>
      </c>
      <c r="JP165" s="40">
        <f t="shared" si="161"/>
        <v>1000</v>
      </c>
      <c r="JQ165" s="40">
        <f t="shared" si="146"/>
        <v>1000</v>
      </c>
      <c r="JR165" s="40">
        <f t="shared" si="146"/>
        <v>1000</v>
      </c>
      <c r="JS165" s="40">
        <f t="shared" si="146"/>
        <v>1000</v>
      </c>
      <c r="JT165" s="40">
        <f t="shared" si="146"/>
        <v>1000</v>
      </c>
      <c r="JU165" s="40">
        <f t="shared" si="146"/>
        <v>1000</v>
      </c>
      <c r="JV165" s="40">
        <f t="shared" si="146"/>
        <v>1000</v>
      </c>
      <c r="JW165" s="40">
        <f t="shared" si="146"/>
        <v>1000</v>
      </c>
      <c r="JX165" s="40">
        <f t="shared" si="146"/>
        <v>1000</v>
      </c>
      <c r="JY165" s="40">
        <f t="shared" si="146"/>
        <v>1000</v>
      </c>
      <c r="JZ165" s="40">
        <f t="shared" si="146"/>
        <v>1000</v>
      </c>
      <c r="KA165" s="40">
        <f t="shared" si="146"/>
        <v>1000</v>
      </c>
      <c r="KB165" s="40">
        <f t="shared" si="146"/>
        <v>1000</v>
      </c>
      <c r="KC165" s="40">
        <f t="shared" si="146"/>
        <v>1000</v>
      </c>
      <c r="KD165" s="40">
        <f t="shared" si="146"/>
        <v>1000</v>
      </c>
      <c r="KE165" s="40">
        <f t="shared" si="146"/>
        <v>1000</v>
      </c>
      <c r="KF165" s="40">
        <f t="shared" si="146"/>
        <v>1000</v>
      </c>
      <c r="KG165" s="40">
        <f t="shared" si="162"/>
        <v>1000</v>
      </c>
      <c r="KH165" s="40">
        <f t="shared" si="162"/>
        <v>1000</v>
      </c>
      <c r="KI165" s="40">
        <f t="shared" si="162"/>
        <v>1000</v>
      </c>
      <c r="KJ165" s="40">
        <f t="shared" si="162"/>
        <v>1000</v>
      </c>
      <c r="KK165" s="40">
        <f t="shared" si="162"/>
        <v>1000</v>
      </c>
      <c r="KL165" s="40">
        <f t="shared" si="162"/>
        <v>1000</v>
      </c>
      <c r="KM165" s="40">
        <f t="shared" si="162"/>
        <v>1000</v>
      </c>
      <c r="KN165" s="40">
        <f t="shared" si="162"/>
        <v>1000</v>
      </c>
      <c r="KO165" s="40">
        <f t="shared" si="162"/>
        <v>1000</v>
      </c>
      <c r="KP165" s="40">
        <f t="shared" si="162"/>
        <v>1000</v>
      </c>
      <c r="KQ165" s="40">
        <f t="shared" si="162"/>
        <v>1000</v>
      </c>
      <c r="KR165" s="40">
        <f t="shared" si="162"/>
        <v>1000</v>
      </c>
      <c r="KS165" s="40">
        <f t="shared" si="162"/>
        <v>1000</v>
      </c>
      <c r="KT165" s="40">
        <f t="shared" si="162"/>
        <v>1000</v>
      </c>
      <c r="KU165" s="40">
        <f t="shared" si="162"/>
        <v>1000</v>
      </c>
      <c r="KV165" s="40">
        <f t="shared" si="162"/>
        <v>1000</v>
      </c>
      <c r="KW165" s="1"/>
      <c r="KX165" s="1"/>
    </row>
    <row r="166" spans="1:310" ht="4.05" customHeight="1" x14ac:dyDescent="0.25">
      <c r="A166" s="1"/>
      <c r="B166" s="79"/>
      <c r="C166" s="79"/>
      <c r="D166" s="79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68"/>
      <c r="S166" s="1"/>
      <c r="T166" s="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</row>
    <row r="167" spans="1:310" ht="4.95" customHeight="1" x14ac:dyDescent="0.25">
      <c r="A167" s="1"/>
      <c r="B167" s="79"/>
      <c r="C167" s="79"/>
      <c r="D167" s="79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4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</row>
    <row r="168" spans="1:310" ht="4.05" customHeight="1" x14ac:dyDescent="0.25">
      <c r="A168" s="1"/>
      <c r="B168" s="79"/>
      <c r="C168" s="79"/>
      <c r="D168" s="79"/>
      <c r="E168" s="21"/>
      <c r="F168" s="1"/>
      <c r="G168" s="1"/>
      <c r="H168" s="11"/>
      <c r="I168" s="1"/>
      <c r="J168" s="1"/>
      <c r="K168" s="21"/>
      <c r="L168" s="1"/>
      <c r="M168" s="5"/>
      <c r="N168" s="21"/>
      <c r="O168" s="19"/>
      <c r="P168" s="1"/>
      <c r="Q168" s="1"/>
      <c r="R168" s="84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</row>
    <row r="169" spans="1:310" ht="4.05" customHeight="1" x14ac:dyDescent="0.25">
      <c r="A169" s="1"/>
      <c r="B169" s="79"/>
      <c r="C169" s="79"/>
      <c r="D169" s="79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4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</row>
    <row r="170" spans="1:310" ht="4.05" customHeight="1" x14ac:dyDescent="0.25">
      <c r="A170" s="1"/>
      <c r="B170" s="79"/>
      <c r="C170" s="79"/>
      <c r="D170" s="79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4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</row>
    <row r="171" spans="1:310" s="4" customFormat="1" x14ac:dyDescent="0.25">
      <c r="A171" s="3"/>
      <c r="B171" s="85"/>
      <c r="C171" s="86" t="s">
        <v>25</v>
      </c>
      <c r="D171" s="85"/>
      <c r="E171" s="3" t="str">
        <f>kpi!$E$80</f>
        <v>выручка</v>
      </c>
      <c r="F171" s="3"/>
      <c r="G171" s="3"/>
      <c r="H171" s="39" t="str">
        <f>IF(OR($E171="",$E171=0),"",INDEX(kpi!$I:$I,SUMIFS(kpi!$A:$A,kpi!$E:$E,$E171)))</f>
        <v>руб.</v>
      </c>
      <c r="I171" s="3"/>
      <c r="J171" s="3"/>
      <c r="K171" s="3"/>
      <c r="L171" s="3"/>
      <c r="M171" s="5"/>
      <c r="N171" s="3"/>
      <c r="O171" s="19"/>
      <c r="P171" s="3"/>
      <c r="Q171" s="3"/>
      <c r="R171" s="41">
        <f t="shared" ref="R171:R173" si="164">SUMIFS($T171:$KW171,$T$1:$KW$1,"&gt;="&amp;1,$T$1:$KW$1,"&lt;="&amp;MAX($1:$1))</f>
        <v>201306422.69624999</v>
      </c>
      <c r="S171" s="3"/>
      <c r="T171" s="3"/>
      <c r="U171" s="41">
        <f>IF(U$7="",0,SUMIFS(U$1:U170,$C$1:$C170,$C171))</f>
        <v>3340766.0369999995</v>
      </c>
      <c r="V171" s="41">
        <f>IF(V$7="",0,SUMIFS(V$1:V170,$C$1:$C170,$C171))</f>
        <v>3703948.2287499998</v>
      </c>
      <c r="W171" s="41">
        <f>IF(W$7="",0,SUMIFS(W$1:W170,$C$1:$C170,$C171))</f>
        <v>4080644.4352499996</v>
      </c>
      <c r="X171" s="41">
        <f>IF(X$7="",0,SUMIFS(X$1:X170,$C$1:$C170,$C171))</f>
        <v>4470854.6564999996</v>
      </c>
      <c r="Y171" s="41">
        <f>IF(Y$7="",0,SUMIFS(Y$1:Y170,$C$1:$C170,$C171))</f>
        <v>4861120.9524999997</v>
      </c>
      <c r="Z171" s="41">
        <f>IF(Z$7="",0,SUMIFS(Z$1:Z170,$C$1:$C170,$C171))</f>
        <v>5263779.7682499997</v>
      </c>
      <c r="AA171" s="41">
        <f>IF(AA$7="",0,SUMIFS(AA$1:AA170,$C$1:$C170,$C171))</f>
        <v>5621634.8587499997</v>
      </c>
      <c r="AB171" s="41">
        <f>IF(AB$7="",0,SUMIFS(AB$1:AB170,$C$1:$C170,$C171))</f>
        <v>5987116.1152499998</v>
      </c>
      <c r="AC171" s="41">
        <f>IF(AC$7="",0,SUMIFS(AC$1:AC170,$C$1:$C170,$C171))</f>
        <v>6360223.5377500001</v>
      </c>
      <c r="AD171" s="41">
        <f>IF(AD$7="",0,SUMIFS(AD$1:AD170,$C$1:$C170,$C171))</f>
        <v>6740957.1262499997</v>
      </c>
      <c r="AE171" s="41">
        <f>IF(AE$7="",0,SUMIFS(AE$1:AE170,$C$1:$C170,$C171))</f>
        <v>7129316.8807499995</v>
      </c>
      <c r="AF171" s="41">
        <f>IF(AF$7="",0,SUMIFS(AF$1:AF170,$C$1:$C170,$C171))</f>
        <v>7525302.8012499996</v>
      </c>
      <c r="AG171" s="41">
        <f>IF(AG$7="",0,SUMIFS(AG$1:AG170,$C$1:$C170,$C171))</f>
        <v>7928914.8877499998</v>
      </c>
      <c r="AH171" s="41">
        <f>IF(AH$7="",0,SUMIFS(AH$1:AH170,$C$1:$C170,$C171))</f>
        <v>8340153.1402499992</v>
      </c>
      <c r="AI171" s="41">
        <f>IF(AI$7="",0,SUMIFS(AI$1:AI170,$C$1:$C170,$C171))</f>
        <v>8759017.5587499999</v>
      </c>
      <c r="AJ171" s="41">
        <f>IF(AJ$7="",0,SUMIFS(AJ$1:AJ170,$C$1:$C170,$C171))</f>
        <v>9185508.1432499997</v>
      </c>
      <c r="AK171" s="41">
        <f>IF(AK$7="",0,SUMIFS(AK$1:AK170,$C$1:$C170,$C171))</f>
        <v>9619624.8937499989</v>
      </c>
      <c r="AL171" s="41">
        <f>IF(AL$7="",0,SUMIFS(AL$1:AL170,$C$1:$C170,$C171))</f>
        <v>10061367.810249999</v>
      </c>
      <c r="AM171" s="41">
        <f>IF(AM$7="",0,SUMIFS(AM$1:AM170,$C$1:$C170,$C171))</f>
        <v>10510736.892749999</v>
      </c>
      <c r="AN171" s="41">
        <f>IF(AN$7="",0,SUMIFS(AN$1:AN170,$C$1:$C170,$C171))</f>
        <v>10967732.141249999</v>
      </c>
      <c r="AO171" s="41">
        <f>IF(AO$7="",0,SUMIFS(AO$1:AO170,$C$1:$C170,$C171))</f>
        <v>11432353.555749999</v>
      </c>
      <c r="AP171" s="41">
        <f>IF(AP$7="",0,SUMIFS(AP$1:AP170,$C$1:$C170,$C171))</f>
        <v>11904601.136249999</v>
      </c>
      <c r="AQ171" s="41">
        <f>IF(AQ$7="",0,SUMIFS(AQ$1:AQ170,$C$1:$C170,$C171))</f>
        <v>12384474.882749999</v>
      </c>
      <c r="AR171" s="41">
        <f>IF(AR$7="",0,SUMIFS(AR$1:AR170,$C$1:$C170,$C171))</f>
        <v>12871974.795249999</v>
      </c>
      <c r="AS171" s="41">
        <f>IF(AS$7="",0,SUMIFS(AS$1:AS170,$C$1:$C170,$C171))</f>
        <v>12254297.459999999</v>
      </c>
      <c r="AT171" s="41">
        <f>IF(AT$7="",0,SUMIFS(AT$1:AT170,$C$1:$C170,$C171))</f>
        <v>0</v>
      </c>
      <c r="AU171" s="41">
        <f>IF(AU$7="",0,SUMIFS(AU$1:AU170,$C$1:$C170,$C171))</f>
        <v>0</v>
      </c>
      <c r="AV171" s="41">
        <f>IF(AV$7="",0,SUMIFS(AV$1:AV170,$C$1:$C170,$C171))</f>
        <v>0</v>
      </c>
      <c r="AW171" s="41">
        <f>IF(AW$7="",0,SUMIFS(AW$1:AW170,$C$1:$C170,$C171))</f>
        <v>0</v>
      </c>
      <c r="AX171" s="41">
        <f>IF(AX$7="",0,SUMIFS(AX$1:AX170,$C$1:$C170,$C171))</f>
        <v>0</v>
      </c>
      <c r="AY171" s="41">
        <f>IF(AY$7="",0,SUMIFS(AY$1:AY170,$C$1:$C170,$C171))</f>
        <v>0</v>
      </c>
      <c r="AZ171" s="41">
        <f>IF(AZ$7="",0,SUMIFS(AZ$1:AZ170,$C$1:$C170,$C171))</f>
        <v>0</v>
      </c>
      <c r="BA171" s="41">
        <f>IF(BA$7="",0,SUMIFS(BA$1:BA170,$C$1:$C170,$C171))</f>
        <v>0</v>
      </c>
      <c r="BB171" s="41">
        <f>IF(BB$7="",0,SUMIFS(BB$1:BB170,$C$1:$C170,$C171))</f>
        <v>0</v>
      </c>
      <c r="BC171" s="41">
        <f>IF(BC$7="",0,SUMIFS(BC$1:BC170,$C$1:$C170,$C171))</f>
        <v>0</v>
      </c>
      <c r="BD171" s="41">
        <f>IF(BD$7="",0,SUMIFS(BD$1:BD170,$C$1:$C170,$C171))</f>
        <v>0</v>
      </c>
      <c r="BE171" s="41">
        <f>IF(BE$7="",0,SUMIFS(BE$1:BE170,$C$1:$C170,$C171))</f>
        <v>0</v>
      </c>
      <c r="BF171" s="41">
        <f>IF(BF$7="",0,SUMIFS(BF$1:BF170,$C$1:$C170,$C171))</f>
        <v>0</v>
      </c>
      <c r="BG171" s="41">
        <f>IF(BG$7="",0,SUMIFS(BG$1:BG170,$C$1:$C170,$C171))</f>
        <v>0</v>
      </c>
      <c r="BH171" s="41">
        <f>IF(BH$7="",0,SUMIFS(BH$1:BH170,$C$1:$C170,$C171))</f>
        <v>0</v>
      </c>
      <c r="BI171" s="41">
        <f>IF(BI$7="",0,SUMIFS(BI$1:BI170,$C$1:$C170,$C171))</f>
        <v>0</v>
      </c>
      <c r="BJ171" s="41">
        <f>IF(BJ$7="",0,SUMIFS(BJ$1:BJ170,$C$1:$C170,$C171))</f>
        <v>0</v>
      </c>
      <c r="BK171" s="41">
        <f>IF(BK$7="",0,SUMIFS(BK$1:BK170,$C$1:$C170,$C171))</f>
        <v>0</v>
      </c>
      <c r="BL171" s="41">
        <f>IF(BL$7="",0,SUMIFS(BL$1:BL170,$C$1:$C170,$C171))</f>
        <v>0</v>
      </c>
      <c r="BM171" s="41">
        <f>IF(BM$7="",0,SUMIFS(BM$1:BM170,$C$1:$C170,$C171))</f>
        <v>0</v>
      </c>
      <c r="BN171" s="41">
        <f>IF(BN$7="",0,SUMIFS(BN$1:BN170,$C$1:$C170,$C171))</f>
        <v>0</v>
      </c>
      <c r="BO171" s="41">
        <f>IF(BO$7="",0,SUMIFS(BO$1:BO170,$C$1:$C170,$C171))</f>
        <v>0</v>
      </c>
      <c r="BP171" s="41">
        <f>IF(BP$7="",0,SUMIFS(BP$1:BP170,$C$1:$C170,$C171))</f>
        <v>0</v>
      </c>
      <c r="BQ171" s="41">
        <f>IF(BQ$7="",0,SUMIFS(BQ$1:BQ170,$C$1:$C170,$C171))</f>
        <v>0</v>
      </c>
      <c r="BR171" s="41">
        <f>IF(BR$7="",0,SUMIFS(BR$1:BR170,$C$1:$C170,$C171))</f>
        <v>0</v>
      </c>
      <c r="BS171" s="41">
        <f>IF(BS$7="",0,SUMIFS(BS$1:BS170,$C$1:$C170,$C171))</f>
        <v>0</v>
      </c>
      <c r="BT171" s="41">
        <f>IF(BT$7="",0,SUMIFS(BT$1:BT170,$C$1:$C170,$C171))</f>
        <v>0</v>
      </c>
      <c r="BU171" s="41">
        <f>IF(BU$7="",0,SUMIFS(BU$1:BU170,$C$1:$C170,$C171))</f>
        <v>0</v>
      </c>
      <c r="BV171" s="41">
        <f>IF(BV$7="",0,SUMIFS(BV$1:BV170,$C$1:$C170,$C171))</f>
        <v>0</v>
      </c>
      <c r="BW171" s="41">
        <f>IF(BW$7="",0,SUMIFS(BW$1:BW170,$C$1:$C170,$C171))</f>
        <v>0</v>
      </c>
      <c r="BX171" s="41">
        <f>IF(BX$7="",0,SUMIFS(BX$1:BX170,$C$1:$C170,$C171))</f>
        <v>0</v>
      </c>
      <c r="BY171" s="41">
        <f>IF(BY$7="",0,SUMIFS(BY$1:BY170,$C$1:$C170,$C171))</f>
        <v>0</v>
      </c>
      <c r="BZ171" s="41">
        <f>IF(BZ$7="",0,SUMIFS(BZ$1:BZ170,$C$1:$C170,$C171))</f>
        <v>0</v>
      </c>
      <c r="CA171" s="41">
        <f>IF(CA$7="",0,SUMIFS(CA$1:CA170,$C$1:$C170,$C171))</f>
        <v>0</v>
      </c>
      <c r="CB171" s="41">
        <f>IF(CB$7="",0,SUMIFS(CB$1:CB170,$C$1:$C170,$C171))</f>
        <v>0</v>
      </c>
      <c r="CC171" s="41">
        <f>IF(CC$7="",0,SUMIFS(CC$1:CC170,$C$1:$C170,$C171))</f>
        <v>0</v>
      </c>
      <c r="CD171" s="41">
        <f>IF(CD$7="",0,SUMIFS(CD$1:CD170,$C$1:$C170,$C171))</f>
        <v>0</v>
      </c>
      <c r="CE171" s="41">
        <f>IF(CE$7="",0,SUMIFS(CE$1:CE170,$C$1:$C170,$C171))</f>
        <v>0</v>
      </c>
      <c r="CF171" s="41">
        <f>IF(CF$7="",0,SUMIFS(CF$1:CF170,$C$1:$C170,$C171))</f>
        <v>0</v>
      </c>
      <c r="CG171" s="41">
        <f>IF(CG$7="",0,SUMIFS(CG$1:CG170,$C$1:$C170,$C171))</f>
        <v>0</v>
      </c>
      <c r="CH171" s="41">
        <f>IF(CH$7="",0,SUMIFS(CH$1:CH170,$C$1:$C170,$C171))</f>
        <v>0</v>
      </c>
      <c r="CI171" s="41">
        <f>IF(CI$7="",0,SUMIFS(CI$1:CI170,$C$1:$C170,$C171))</f>
        <v>0</v>
      </c>
      <c r="CJ171" s="41">
        <f>IF(CJ$7="",0,SUMIFS(CJ$1:CJ170,$C$1:$C170,$C171))</f>
        <v>0</v>
      </c>
      <c r="CK171" s="41">
        <f>IF(CK$7="",0,SUMIFS(CK$1:CK170,$C$1:$C170,$C171))</f>
        <v>0</v>
      </c>
      <c r="CL171" s="41">
        <f>IF(CL$7="",0,SUMIFS(CL$1:CL170,$C$1:$C170,$C171))</f>
        <v>0</v>
      </c>
      <c r="CM171" s="41">
        <f>IF(CM$7="",0,SUMIFS(CM$1:CM170,$C$1:$C170,$C171))</f>
        <v>0</v>
      </c>
      <c r="CN171" s="41">
        <f>IF(CN$7="",0,SUMIFS(CN$1:CN170,$C$1:$C170,$C171))</f>
        <v>0</v>
      </c>
      <c r="CO171" s="41">
        <f>IF(CO$7="",0,SUMIFS(CO$1:CO170,$C$1:$C170,$C171))</f>
        <v>0</v>
      </c>
      <c r="CP171" s="41">
        <f>IF(CP$7="",0,SUMIFS(CP$1:CP170,$C$1:$C170,$C171))</f>
        <v>0</v>
      </c>
      <c r="CQ171" s="41">
        <f>IF(CQ$7="",0,SUMIFS(CQ$1:CQ170,$C$1:$C170,$C171))</f>
        <v>0</v>
      </c>
      <c r="CR171" s="41">
        <f>IF(CR$7="",0,SUMIFS(CR$1:CR170,$C$1:$C170,$C171))</f>
        <v>0</v>
      </c>
      <c r="CS171" s="41">
        <f>IF(CS$7="",0,SUMIFS(CS$1:CS170,$C$1:$C170,$C171))</f>
        <v>0</v>
      </c>
      <c r="CT171" s="41">
        <f>IF(CT$7="",0,SUMIFS(CT$1:CT170,$C$1:$C170,$C171))</f>
        <v>0</v>
      </c>
      <c r="CU171" s="41">
        <f>IF(CU$7="",0,SUMIFS(CU$1:CU170,$C$1:$C170,$C171))</f>
        <v>0</v>
      </c>
      <c r="CV171" s="41">
        <f>IF(CV$7="",0,SUMIFS(CV$1:CV170,$C$1:$C170,$C171))</f>
        <v>0</v>
      </c>
      <c r="CW171" s="41">
        <f>IF(CW$7="",0,SUMIFS(CW$1:CW170,$C$1:$C170,$C171))</f>
        <v>0</v>
      </c>
      <c r="CX171" s="41">
        <f>IF(CX$7="",0,SUMIFS(CX$1:CX170,$C$1:$C170,$C171))</f>
        <v>0</v>
      </c>
      <c r="CY171" s="41">
        <f>IF(CY$7="",0,SUMIFS(CY$1:CY170,$C$1:$C170,$C171))</f>
        <v>0</v>
      </c>
      <c r="CZ171" s="41">
        <f>IF(CZ$7="",0,SUMIFS(CZ$1:CZ170,$C$1:$C170,$C171))</f>
        <v>0</v>
      </c>
      <c r="DA171" s="41">
        <f>IF(DA$7="",0,SUMIFS(DA$1:DA170,$C$1:$C170,$C171))</f>
        <v>0</v>
      </c>
      <c r="DB171" s="41">
        <f>IF(DB$7="",0,SUMIFS(DB$1:DB170,$C$1:$C170,$C171))</f>
        <v>0</v>
      </c>
      <c r="DC171" s="41">
        <f>IF(DC$7="",0,SUMIFS(DC$1:DC170,$C$1:$C170,$C171))</f>
        <v>0</v>
      </c>
      <c r="DD171" s="41">
        <f>IF(DD$7="",0,SUMIFS(DD$1:DD170,$C$1:$C170,$C171))</f>
        <v>0</v>
      </c>
      <c r="DE171" s="41">
        <f>IF(DE$7="",0,SUMIFS(DE$1:DE170,$C$1:$C170,$C171))</f>
        <v>0</v>
      </c>
      <c r="DF171" s="41">
        <f>IF(DF$7="",0,SUMIFS(DF$1:DF170,$C$1:$C170,$C171))</f>
        <v>0</v>
      </c>
      <c r="DG171" s="41">
        <f>IF(DG$7="",0,SUMIFS(DG$1:DG170,$C$1:$C170,$C171))</f>
        <v>0</v>
      </c>
      <c r="DH171" s="41">
        <f>IF(DH$7="",0,SUMIFS(DH$1:DH170,$C$1:$C170,$C171))</f>
        <v>0</v>
      </c>
      <c r="DI171" s="41">
        <f>IF(DI$7="",0,SUMIFS(DI$1:DI170,$C$1:$C170,$C171))</f>
        <v>0</v>
      </c>
      <c r="DJ171" s="41">
        <f>IF(DJ$7="",0,SUMIFS(DJ$1:DJ170,$C$1:$C170,$C171))</f>
        <v>0</v>
      </c>
      <c r="DK171" s="41">
        <f>IF(DK$7="",0,SUMIFS(DK$1:DK170,$C$1:$C170,$C171))</f>
        <v>0</v>
      </c>
      <c r="DL171" s="41">
        <f>IF(DL$7="",0,SUMIFS(DL$1:DL170,$C$1:$C170,$C171))</f>
        <v>0</v>
      </c>
      <c r="DM171" s="41">
        <f>IF(DM$7="",0,SUMIFS(DM$1:DM170,$C$1:$C170,$C171))</f>
        <v>0</v>
      </c>
      <c r="DN171" s="41">
        <f>IF(DN$7="",0,SUMIFS(DN$1:DN170,$C$1:$C170,$C171))</f>
        <v>0</v>
      </c>
      <c r="DO171" s="41">
        <f>IF(DO$7="",0,SUMIFS(DO$1:DO170,$C$1:$C170,$C171))</f>
        <v>0</v>
      </c>
      <c r="DP171" s="41">
        <f>IF(DP$7="",0,SUMIFS(DP$1:DP170,$C$1:$C170,$C171))</f>
        <v>0</v>
      </c>
      <c r="DQ171" s="41">
        <f>IF(DQ$7="",0,SUMIFS(DQ$1:DQ170,$C$1:$C170,$C171))</f>
        <v>0</v>
      </c>
      <c r="DR171" s="41">
        <f>IF(DR$7="",0,SUMIFS(DR$1:DR170,$C$1:$C170,$C171))</f>
        <v>0</v>
      </c>
      <c r="DS171" s="41">
        <f>IF(DS$7="",0,SUMIFS(DS$1:DS170,$C$1:$C170,$C171))</f>
        <v>0</v>
      </c>
      <c r="DT171" s="41">
        <f>IF(DT$7="",0,SUMIFS(DT$1:DT170,$C$1:$C170,$C171))</f>
        <v>0</v>
      </c>
      <c r="DU171" s="41">
        <f>IF(DU$7="",0,SUMIFS(DU$1:DU170,$C$1:$C170,$C171))</f>
        <v>0</v>
      </c>
      <c r="DV171" s="41">
        <f>IF(DV$7="",0,SUMIFS(DV$1:DV170,$C$1:$C170,$C171))</f>
        <v>0</v>
      </c>
      <c r="DW171" s="41">
        <f>IF(DW$7="",0,SUMIFS(DW$1:DW170,$C$1:$C170,$C171))</f>
        <v>0</v>
      </c>
      <c r="DX171" s="41">
        <f>IF(DX$7="",0,SUMIFS(DX$1:DX170,$C$1:$C170,$C171))</f>
        <v>0</v>
      </c>
      <c r="DY171" s="41">
        <f>IF(DY$7="",0,SUMIFS(DY$1:DY170,$C$1:$C170,$C171))</f>
        <v>0</v>
      </c>
      <c r="DZ171" s="41">
        <f>IF(DZ$7="",0,SUMIFS(DZ$1:DZ170,$C$1:$C170,$C171))</f>
        <v>0</v>
      </c>
      <c r="EA171" s="41">
        <f>IF(EA$7="",0,SUMIFS(EA$1:EA170,$C$1:$C170,$C171))</f>
        <v>0</v>
      </c>
      <c r="EB171" s="41">
        <f>IF(EB$7="",0,SUMIFS(EB$1:EB170,$C$1:$C170,$C171))</f>
        <v>0</v>
      </c>
      <c r="EC171" s="41">
        <f>IF(EC$7="",0,SUMIFS(EC$1:EC170,$C$1:$C170,$C171))</f>
        <v>0</v>
      </c>
      <c r="ED171" s="41">
        <f>IF(ED$7="",0,SUMIFS(ED$1:ED170,$C$1:$C170,$C171))</f>
        <v>0</v>
      </c>
      <c r="EE171" s="41">
        <f>IF(EE$7="",0,SUMIFS(EE$1:EE170,$C$1:$C170,$C171))</f>
        <v>0</v>
      </c>
      <c r="EF171" s="41">
        <f>IF(EF$7="",0,SUMIFS(EF$1:EF170,$C$1:$C170,$C171))</f>
        <v>0</v>
      </c>
      <c r="EG171" s="41">
        <f>IF(EG$7="",0,SUMIFS(EG$1:EG170,$C$1:$C170,$C171))</f>
        <v>0</v>
      </c>
      <c r="EH171" s="41">
        <f>IF(EH$7="",0,SUMIFS(EH$1:EH170,$C$1:$C170,$C171))</f>
        <v>0</v>
      </c>
      <c r="EI171" s="41">
        <f>IF(EI$7="",0,SUMIFS(EI$1:EI170,$C$1:$C170,$C171))</f>
        <v>0</v>
      </c>
      <c r="EJ171" s="41">
        <f>IF(EJ$7="",0,SUMIFS(EJ$1:EJ170,$C$1:$C170,$C171))</f>
        <v>0</v>
      </c>
      <c r="EK171" s="41">
        <f>IF(EK$7="",0,SUMIFS(EK$1:EK170,$C$1:$C170,$C171))</f>
        <v>0</v>
      </c>
      <c r="EL171" s="41">
        <f>IF(EL$7="",0,SUMIFS(EL$1:EL170,$C$1:$C170,$C171))</f>
        <v>0</v>
      </c>
      <c r="EM171" s="41">
        <f>IF(EM$7="",0,SUMIFS(EM$1:EM170,$C$1:$C170,$C171))</f>
        <v>0</v>
      </c>
      <c r="EN171" s="41">
        <f>IF(EN$7="",0,SUMIFS(EN$1:EN170,$C$1:$C170,$C171))</f>
        <v>0</v>
      </c>
      <c r="EO171" s="41">
        <f>IF(EO$7="",0,SUMIFS(EO$1:EO170,$C$1:$C170,$C171))</f>
        <v>0</v>
      </c>
      <c r="EP171" s="41">
        <f>IF(EP$7="",0,SUMIFS(EP$1:EP170,$C$1:$C170,$C171))</f>
        <v>0</v>
      </c>
      <c r="EQ171" s="41">
        <f>IF(EQ$7="",0,SUMIFS(EQ$1:EQ170,$C$1:$C170,$C171))</f>
        <v>0</v>
      </c>
      <c r="ER171" s="41">
        <f>IF(ER$7="",0,SUMIFS(ER$1:ER170,$C$1:$C170,$C171))</f>
        <v>0</v>
      </c>
      <c r="ES171" s="41">
        <f>IF(ES$7="",0,SUMIFS(ES$1:ES170,$C$1:$C170,$C171))</f>
        <v>0</v>
      </c>
      <c r="ET171" s="41">
        <f>IF(ET$7="",0,SUMIFS(ET$1:ET170,$C$1:$C170,$C171))</f>
        <v>0</v>
      </c>
      <c r="EU171" s="41">
        <f>IF(EU$7="",0,SUMIFS(EU$1:EU170,$C$1:$C170,$C171))</f>
        <v>0</v>
      </c>
      <c r="EV171" s="41">
        <f>IF(EV$7="",0,SUMIFS(EV$1:EV170,$C$1:$C170,$C171))</f>
        <v>0</v>
      </c>
      <c r="EW171" s="41">
        <f>IF(EW$7="",0,SUMIFS(EW$1:EW170,$C$1:$C170,$C171))</f>
        <v>0</v>
      </c>
      <c r="EX171" s="41">
        <f>IF(EX$7="",0,SUMIFS(EX$1:EX170,$C$1:$C170,$C171))</f>
        <v>0</v>
      </c>
      <c r="EY171" s="41">
        <f>IF(EY$7="",0,SUMIFS(EY$1:EY170,$C$1:$C170,$C171))</f>
        <v>0</v>
      </c>
      <c r="EZ171" s="41">
        <f>IF(EZ$7="",0,SUMIFS(EZ$1:EZ170,$C$1:$C170,$C171))</f>
        <v>0</v>
      </c>
      <c r="FA171" s="41">
        <f>IF(FA$7="",0,SUMIFS(FA$1:FA170,$C$1:$C170,$C171))</f>
        <v>0</v>
      </c>
      <c r="FB171" s="41">
        <f>IF(FB$7="",0,SUMIFS(FB$1:FB170,$C$1:$C170,$C171))</f>
        <v>0</v>
      </c>
      <c r="FC171" s="41">
        <f>IF(FC$7="",0,SUMIFS(FC$1:FC170,$C$1:$C170,$C171))</f>
        <v>0</v>
      </c>
      <c r="FD171" s="41">
        <f>IF(FD$7="",0,SUMIFS(FD$1:FD170,$C$1:$C170,$C171))</f>
        <v>0</v>
      </c>
      <c r="FE171" s="41">
        <f>IF(FE$7="",0,SUMIFS(FE$1:FE170,$C$1:$C170,$C171))</f>
        <v>0</v>
      </c>
      <c r="FF171" s="41">
        <f>IF(FF$7="",0,SUMIFS(FF$1:FF170,$C$1:$C170,$C171))</f>
        <v>0</v>
      </c>
      <c r="FG171" s="41">
        <f>IF(FG$7="",0,SUMIFS(FG$1:FG170,$C$1:$C170,$C171))</f>
        <v>0</v>
      </c>
      <c r="FH171" s="41">
        <f>IF(FH$7="",0,SUMIFS(FH$1:FH170,$C$1:$C170,$C171))</f>
        <v>0</v>
      </c>
      <c r="FI171" s="41">
        <f>IF(FI$7="",0,SUMIFS(FI$1:FI170,$C$1:$C170,$C171))</f>
        <v>0</v>
      </c>
      <c r="FJ171" s="41">
        <f>IF(FJ$7="",0,SUMIFS(FJ$1:FJ170,$C$1:$C170,$C171))</f>
        <v>0</v>
      </c>
      <c r="FK171" s="41">
        <f>IF(FK$7="",0,SUMIFS(FK$1:FK170,$C$1:$C170,$C171))</f>
        <v>0</v>
      </c>
      <c r="FL171" s="41">
        <f>IF(FL$7="",0,SUMIFS(FL$1:FL170,$C$1:$C170,$C171))</f>
        <v>0</v>
      </c>
      <c r="FM171" s="41">
        <f>IF(FM$7="",0,SUMIFS(FM$1:FM170,$C$1:$C170,$C171))</f>
        <v>0</v>
      </c>
      <c r="FN171" s="41">
        <f>IF(FN$7="",0,SUMIFS(FN$1:FN170,$C$1:$C170,$C171))</f>
        <v>0</v>
      </c>
      <c r="FO171" s="41">
        <f>IF(FO$7="",0,SUMIFS(FO$1:FO170,$C$1:$C170,$C171))</f>
        <v>0</v>
      </c>
      <c r="FP171" s="41">
        <f>IF(FP$7="",0,SUMIFS(FP$1:FP170,$C$1:$C170,$C171))</f>
        <v>0</v>
      </c>
      <c r="FQ171" s="41">
        <f>IF(FQ$7="",0,SUMIFS(FQ$1:FQ170,$C$1:$C170,$C171))</f>
        <v>0</v>
      </c>
      <c r="FR171" s="41">
        <f>IF(FR$7="",0,SUMIFS(FR$1:FR170,$C$1:$C170,$C171))</f>
        <v>0</v>
      </c>
      <c r="FS171" s="41">
        <f>IF(FS$7="",0,SUMIFS(FS$1:FS170,$C$1:$C170,$C171))</f>
        <v>0</v>
      </c>
      <c r="FT171" s="41">
        <f>IF(FT$7="",0,SUMIFS(FT$1:FT170,$C$1:$C170,$C171))</f>
        <v>0</v>
      </c>
      <c r="FU171" s="41">
        <f>IF(FU$7="",0,SUMIFS(FU$1:FU170,$C$1:$C170,$C171))</f>
        <v>0</v>
      </c>
      <c r="FV171" s="41">
        <f>IF(FV$7="",0,SUMIFS(FV$1:FV170,$C$1:$C170,$C171))</f>
        <v>0</v>
      </c>
      <c r="FW171" s="41">
        <f>IF(FW$7="",0,SUMIFS(FW$1:FW170,$C$1:$C170,$C171))</f>
        <v>0</v>
      </c>
      <c r="FX171" s="41">
        <f>IF(FX$7="",0,SUMIFS(FX$1:FX170,$C$1:$C170,$C171))</f>
        <v>0</v>
      </c>
      <c r="FY171" s="41">
        <f>IF(FY$7="",0,SUMIFS(FY$1:FY170,$C$1:$C170,$C171))</f>
        <v>0</v>
      </c>
      <c r="FZ171" s="41">
        <f>IF(FZ$7="",0,SUMIFS(FZ$1:FZ170,$C$1:$C170,$C171))</f>
        <v>0</v>
      </c>
      <c r="GA171" s="41">
        <f>IF(GA$7="",0,SUMIFS(GA$1:GA170,$C$1:$C170,$C171))</f>
        <v>0</v>
      </c>
      <c r="GB171" s="41">
        <f>IF(GB$7="",0,SUMIFS(GB$1:GB170,$C$1:$C170,$C171))</f>
        <v>0</v>
      </c>
      <c r="GC171" s="41">
        <f>IF(GC$7="",0,SUMIFS(GC$1:GC170,$C$1:$C170,$C171))</f>
        <v>0</v>
      </c>
      <c r="GD171" s="41">
        <f>IF(GD$7="",0,SUMIFS(GD$1:GD170,$C$1:$C170,$C171))</f>
        <v>0</v>
      </c>
      <c r="GE171" s="41">
        <f>IF(GE$7="",0,SUMIFS(GE$1:GE170,$C$1:$C170,$C171))</f>
        <v>0</v>
      </c>
      <c r="GF171" s="41">
        <f>IF(GF$7="",0,SUMIFS(GF$1:GF170,$C$1:$C170,$C171))</f>
        <v>0</v>
      </c>
      <c r="GG171" s="41">
        <f>IF(GG$7="",0,SUMIFS(GG$1:GG170,$C$1:$C170,$C171))</f>
        <v>0</v>
      </c>
      <c r="GH171" s="41">
        <f>IF(GH$7="",0,SUMIFS(GH$1:GH170,$C$1:$C170,$C171))</f>
        <v>0</v>
      </c>
      <c r="GI171" s="41">
        <f>IF(GI$7="",0,SUMIFS(GI$1:GI170,$C$1:$C170,$C171))</f>
        <v>0</v>
      </c>
      <c r="GJ171" s="41">
        <f>IF(GJ$7="",0,SUMIFS(GJ$1:GJ170,$C$1:$C170,$C171))</f>
        <v>0</v>
      </c>
      <c r="GK171" s="41">
        <f>IF(GK$7="",0,SUMIFS(GK$1:GK170,$C$1:$C170,$C171))</f>
        <v>0</v>
      </c>
      <c r="GL171" s="41">
        <f>IF(GL$7="",0,SUMIFS(GL$1:GL170,$C$1:$C170,$C171))</f>
        <v>0</v>
      </c>
      <c r="GM171" s="41">
        <f>IF(GM$7="",0,SUMIFS(GM$1:GM170,$C$1:$C170,$C171))</f>
        <v>0</v>
      </c>
      <c r="GN171" s="41">
        <f>IF(GN$7="",0,SUMIFS(GN$1:GN170,$C$1:$C170,$C171))</f>
        <v>0</v>
      </c>
      <c r="GO171" s="41">
        <f>IF(GO$7="",0,SUMIFS(GO$1:GO170,$C$1:$C170,$C171))</f>
        <v>0</v>
      </c>
      <c r="GP171" s="41">
        <f>IF(GP$7="",0,SUMIFS(GP$1:GP170,$C$1:$C170,$C171))</f>
        <v>0</v>
      </c>
      <c r="GQ171" s="41">
        <f>IF(GQ$7="",0,SUMIFS(GQ$1:GQ170,$C$1:$C170,$C171))</f>
        <v>0</v>
      </c>
      <c r="GR171" s="41">
        <f>IF(GR$7="",0,SUMIFS(GR$1:GR170,$C$1:$C170,$C171))</f>
        <v>0</v>
      </c>
      <c r="GS171" s="41">
        <f>IF(GS$7="",0,SUMIFS(GS$1:GS170,$C$1:$C170,$C171))</f>
        <v>0</v>
      </c>
      <c r="GT171" s="41">
        <f>IF(GT$7="",0,SUMIFS(GT$1:GT170,$C$1:$C170,$C171))</f>
        <v>0</v>
      </c>
      <c r="GU171" s="41">
        <f>IF(GU$7="",0,SUMIFS(GU$1:GU170,$C$1:$C170,$C171))</f>
        <v>0</v>
      </c>
      <c r="GV171" s="41">
        <f>IF(GV$7="",0,SUMIFS(GV$1:GV170,$C$1:$C170,$C171))</f>
        <v>0</v>
      </c>
      <c r="GW171" s="41">
        <f>IF(GW$7="",0,SUMIFS(GW$1:GW170,$C$1:$C170,$C171))</f>
        <v>0</v>
      </c>
      <c r="GX171" s="41">
        <f>IF(GX$7="",0,SUMIFS(GX$1:GX170,$C$1:$C170,$C171))</f>
        <v>0</v>
      </c>
      <c r="GY171" s="41">
        <f>IF(GY$7="",0,SUMIFS(GY$1:GY170,$C$1:$C170,$C171))</f>
        <v>0</v>
      </c>
      <c r="GZ171" s="41">
        <f>IF(GZ$7="",0,SUMIFS(GZ$1:GZ170,$C$1:$C170,$C171))</f>
        <v>0</v>
      </c>
      <c r="HA171" s="41">
        <f>IF(HA$7="",0,SUMIFS(HA$1:HA170,$C$1:$C170,$C171))</f>
        <v>0</v>
      </c>
      <c r="HB171" s="41">
        <f>IF(HB$7="",0,SUMIFS(HB$1:HB170,$C$1:$C170,$C171))</f>
        <v>0</v>
      </c>
      <c r="HC171" s="41">
        <f>IF(HC$7="",0,SUMIFS(HC$1:HC170,$C$1:$C170,$C171))</f>
        <v>0</v>
      </c>
      <c r="HD171" s="41">
        <f>IF(HD$7="",0,SUMIFS(HD$1:HD170,$C$1:$C170,$C171))</f>
        <v>0</v>
      </c>
      <c r="HE171" s="41">
        <f>IF(HE$7="",0,SUMIFS(HE$1:HE170,$C$1:$C170,$C171))</f>
        <v>0</v>
      </c>
      <c r="HF171" s="41">
        <f>IF(HF$7="",0,SUMIFS(HF$1:HF170,$C$1:$C170,$C171))</f>
        <v>0</v>
      </c>
      <c r="HG171" s="41">
        <f>IF(HG$7="",0,SUMIFS(HG$1:HG170,$C$1:$C170,$C171))</f>
        <v>0</v>
      </c>
      <c r="HH171" s="41">
        <f>IF(HH$7="",0,SUMIFS(HH$1:HH170,$C$1:$C170,$C171))</f>
        <v>0</v>
      </c>
      <c r="HI171" s="41">
        <f>IF(HI$7="",0,SUMIFS(HI$1:HI170,$C$1:$C170,$C171))</f>
        <v>0</v>
      </c>
      <c r="HJ171" s="41">
        <f>IF(HJ$7="",0,SUMIFS(HJ$1:HJ170,$C$1:$C170,$C171))</f>
        <v>0</v>
      </c>
      <c r="HK171" s="41">
        <f>IF(HK$7="",0,SUMIFS(HK$1:HK170,$C$1:$C170,$C171))</f>
        <v>0</v>
      </c>
      <c r="HL171" s="41">
        <f>IF(HL$7="",0,SUMIFS(HL$1:HL170,$C$1:$C170,$C171))</f>
        <v>0</v>
      </c>
      <c r="HM171" s="41">
        <f>IF(HM$7="",0,SUMIFS(HM$1:HM170,$C$1:$C170,$C171))</f>
        <v>0</v>
      </c>
      <c r="HN171" s="41">
        <f>IF(HN$7="",0,SUMIFS(HN$1:HN170,$C$1:$C170,$C171))</f>
        <v>0</v>
      </c>
      <c r="HO171" s="41">
        <f>IF(HO$7="",0,SUMIFS(HO$1:HO170,$C$1:$C170,$C171))</f>
        <v>0</v>
      </c>
      <c r="HP171" s="41">
        <f>IF(HP$7="",0,SUMIFS(HP$1:HP170,$C$1:$C170,$C171))</f>
        <v>0</v>
      </c>
      <c r="HQ171" s="41">
        <f>IF(HQ$7="",0,SUMIFS(HQ$1:HQ170,$C$1:$C170,$C171))</f>
        <v>0</v>
      </c>
      <c r="HR171" s="41">
        <f>IF(HR$7="",0,SUMIFS(HR$1:HR170,$C$1:$C170,$C171))</f>
        <v>0</v>
      </c>
      <c r="HS171" s="41">
        <f>IF(HS$7="",0,SUMIFS(HS$1:HS170,$C$1:$C170,$C171))</f>
        <v>0</v>
      </c>
      <c r="HT171" s="41">
        <f>IF(HT$7="",0,SUMIFS(HT$1:HT170,$C$1:$C170,$C171))</f>
        <v>0</v>
      </c>
      <c r="HU171" s="41">
        <f>IF(HU$7="",0,SUMIFS(HU$1:HU170,$C$1:$C170,$C171))</f>
        <v>0</v>
      </c>
      <c r="HV171" s="41">
        <f>IF(HV$7="",0,SUMIFS(HV$1:HV170,$C$1:$C170,$C171))</f>
        <v>0</v>
      </c>
      <c r="HW171" s="41">
        <f>IF(HW$7="",0,SUMIFS(HW$1:HW170,$C$1:$C170,$C171))</f>
        <v>0</v>
      </c>
      <c r="HX171" s="41">
        <f>IF(HX$7="",0,SUMIFS(HX$1:HX170,$C$1:$C170,$C171))</f>
        <v>0</v>
      </c>
      <c r="HY171" s="41">
        <f>IF(HY$7="",0,SUMIFS(HY$1:HY170,$C$1:$C170,$C171))</f>
        <v>0</v>
      </c>
      <c r="HZ171" s="41">
        <f>IF(HZ$7="",0,SUMIFS(HZ$1:HZ170,$C$1:$C170,$C171))</f>
        <v>0</v>
      </c>
      <c r="IA171" s="41">
        <f>IF(IA$7="",0,SUMIFS(IA$1:IA170,$C$1:$C170,$C171))</f>
        <v>0</v>
      </c>
      <c r="IB171" s="41">
        <f>IF(IB$7="",0,SUMIFS(IB$1:IB170,$C$1:$C170,$C171))</f>
        <v>0</v>
      </c>
      <c r="IC171" s="41">
        <f>IF(IC$7="",0,SUMIFS(IC$1:IC170,$C$1:$C170,$C171))</f>
        <v>0</v>
      </c>
      <c r="ID171" s="41">
        <f>IF(ID$7="",0,SUMIFS(ID$1:ID170,$C$1:$C170,$C171))</f>
        <v>0</v>
      </c>
      <c r="IE171" s="41">
        <f>IF(IE$7="",0,SUMIFS(IE$1:IE170,$C$1:$C170,$C171))</f>
        <v>0</v>
      </c>
      <c r="IF171" s="41">
        <f>IF(IF$7="",0,SUMIFS(IF$1:IF170,$C$1:$C170,$C171))</f>
        <v>0</v>
      </c>
      <c r="IG171" s="41">
        <f>IF(IG$7="",0,SUMIFS(IG$1:IG170,$C$1:$C170,$C171))</f>
        <v>0</v>
      </c>
      <c r="IH171" s="41">
        <f>IF(IH$7="",0,SUMIFS(IH$1:IH170,$C$1:$C170,$C171))</f>
        <v>0</v>
      </c>
      <c r="II171" s="41">
        <f>IF(II$7="",0,SUMIFS(II$1:II170,$C$1:$C170,$C171))</f>
        <v>0</v>
      </c>
      <c r="IJ171" s="41">
        <f>IF(IJ$7="",0,SUMIFS(IJ$1:IJ170,$C$1:$C170,$C171))</f>
        <v>0</v>
      </c>
      <c r="IK171" s="41">
        <f>IF(IK$7="",0,SUMIFS(IK$1:IK170,$C$1:$C170,$C171))</f>
        <v>0</v>
      </c>
      <c r="IL171" s="41">
        <f>IF(IL$7="",0,SUMIFS(IL$1:IL170,$C$1:$C170,$C171))</f>
        <v>0</v>
      </c>
      <c r="IM171" s="41">
        <f>IF(IM$7="",0,SUMIFS(IM$1:IM170,$C$1:$C170,$C171))</f>
        <v>0</v>
      </c>
      <c r="IN171" s="41">
        <f>IF(IN$7="",0,SUMIFS(IN$1:IN170,$C$1:$C170,$C171))</f>
        <v>0</v>
      </c>
      <c r="IO171" s="41">
        <f>IF(IO$7="",0,SUMIFS(IO$1:IO170,$C$1:$C170,$C171))</f>
        <v>0</v>
      </c>
      <c r="IP171" s="41">
        <f>IF(IP$7="",0,SUMIFS(IP$1:IP170,$C$1:$C170,$C171))</f>
        <v>0</v>
      </c>
      <c r="IQ171" s="41">
        <f>IF(IQ$7="",0,SUMIFS(IQ$1:IQ170,$C$1:$C170,$C171))</f>
        <v>0</v>
      </c>
      <c r="IR171" s="41">
        <f>IF(IR$7="",0,SUMIFS(IR$1:IR170,$C$1:$C170,$C171))</f>
        <v>0</v>
      </c>
      <c r="IS171" s="41">
        <f>IF(IS$7="",0,SUMIFS(IS$1:IS170,$C$1:$C170,$C171))</f>
        <v>0</v>
      </c>
      <c r="IT171" s="41">
        <f>IF(IT$7="",0,SUMIFS(IT$1:IT170,$C$1:$C170,$C171))</f>
        <v>0</v>
      </c>
      <c r="IU171" s="41">
        <f>IF(IU$7="",0,SUMIFS(IU$1:IU170,$C$1:$C170,$C171))</f>
        <v>0</v>
      </c>
      <c r="IV171" s="41">
        <f>IF(IV$7="",0,SUMIFS(IV$1:IV170,$C$1:$C170,$C171))</f>
        <v>0</v>
      </c>
      <c r="IW171" s="41">
        <f>IF(IW$7="",0,SUMIFS(IW$1:IW170,$C$1:$C170,$C171))</f>
        <v>0</v>
      </c>
      <c r="IX171" s="41">
        <f>IF(IX$7="",0,SUMIFS(IX$1:IX170,$C$1:$C170,$C171))</f>
        <v>0</v>
      </c>
      <c r="IY171" s="41">
        <f>IF(IY$7="",0,SUMIFS(IY$1:IY170,$C$1:$C170,$C171))</f>
        <v>0</v>
      </c>
      <c r="IZ171" s="41">
        <f>IF(IZ$7="",0,SUMIFS(IZ$1:IZ170,$C$1:$C170,$C171))</f>
        <v>0</v>
      </c>
      <c r="JA171" s="41">
        <f>IF(JA$7="",0,SUMIFS(JA$1:JA170,$C$1:$C170,$C171))</f>
        <v>0</v>
      </c>
      <c r="JB171" s="41">
        <f>IF(JB$7="",0,SUMIFS(JB$1:JB170,$C$1:$C170,$C171))</f>
        <v>0</v>
      </c>
      <c r="JC171" s="41">
        <f>IF(JC$7="",0,SUMIFS(JC$1:JC170,$C$1:$C170,$C171))</f>
        <v>0</v>
      </c>
      <c r="JD171" s="41">
        <f>IF(JD$7="",0,SUMIFS(JD$1:JD170,$C$1:$C170,$C171))</f>
        <v>0</v>
      </c>
      <c r="JE171" s="41">
        <f>IF(JE$7="",0,SUMIFS(JE$1:JE170,$C$1:$C170,$C171))</f>
        <v>0</v>
      </c>
      <c r="JF171" s="41">
        <f>IF(JF$7="",0,SUMIFS(JF$1:JF170,$C$1:$C170,$C171))</f>
        <v>0</v>
      </c>
      <c r="JG171" s="41">
        <f>IF(JG$7="",0,SUMIFS(JG$1:JG170,$C$1:$C170,$C171))</f>
        <v>0</v>
      </c>
      <c r="JH171" s="41">
        <f>IF(JH$7="",0,SUMIFS(JH$1:JH170,$C$1:$C170,$C171))</f>
        <v>0</v>
      </c>
      <c r="JI171" s="41">
        <f>IF(JI$7="",0,SUMIFS(JI$1:JI170,$C$1:$C170,$C171))</f>
        <v>0</v>
      </c>
      <c r="JJ171" s="41">
        <f>IF(JJ$7="",0,SUMIFS(JJ$1:JJ170,$C$1:$C170,$C171))</f>
        <v>0</v>
      </c>
      <c r="JK171" s="41">
        <f>IF(JK$7="",0,SUMIFS(JK$1:JK170,$C$1:$C170,$C171))</f>
        <v>0</v>
      </c>
      <c r="JL171" s="41">
        <f>IF(JL$7="",0,SUMIFS(JL$1:JL170,$C$1:$C170,$C171))</f>
        <v>0</v>
      </c>
      <c r="JM171" s="41">
        <f>IF(JM$7="",0,SUMIFS(JM$1:JM170,$C$1:$C170,$C171))</f>
        <v>0</v>
      </c>
      <c r="JN171" s="41">
        <f>IF(JN$7="",0,SUMIFS(JN$1:JN170,$C$1:$C170,$C171))</f>
        <v>0</v>
      </c>
      <c r="JO171" s="41">
        <f>IF(JO$7="",0,SUMIFS(JO$1:JO170,$C$1:$C170,$C171))</f>
        <v>0</v>
      </c>
      <c r="JP171" s="41">
        <f>IF(JP$7="",0,SUMIFS(JP$1:JP170,$C$1:$C170,$C171))</f>
        <v>0</v>
      </c>
      <c r="JQ171" s="41">
        <f>IF(JQ$7="",0,SUMIFS(JQ$1:JQ170,$C$1:$C170,$C171))</f>
        <v>0</v>
      </c>
      <c r="JR171" s="41">
        <f>IF(JR$7="",0,SUMIFS(JR$1:JR170,$C$1:$C170,$C171))</f>
        <v>0</v>
      </c>
      <c r="JS171" s="41">
        <f>IF(JS$7="",0,SUMIFS(JS$1:JS170,$C$1:$C170,$C171))</f>
        <v>0</v>
      </c>
      <c r="JT171" s="41">
        <f>IF(JT$7="",0,SUMIFS(JT$1:JT170,$C$1:$C170,$C171))</f>
        <v>0</v>
      </c>
      <c r="JU171" s="41">
        <f>IF(JU$7="",0,SUMIFS(JU$1:JU170,$C$1:$C170,$C171))</f>
        <v>0</v>
      </c>
      <c r="JV171" s="41">
        <f>IF(JV$7="",0,SUMIFS(JV$1:JV170,$C$1:$C170,$C171))</f>
        <v>0</v>
      </c>
      <c r="JW171" s="41">
        <f>IF(JW$7="",0,SUMIFS(JW$1:JW170,$C$1:$C170,$C171))</f>
        <v>0</v>
      </c>
      <c r="JX171" s="41">
        <f>IF(JX$7="",0,SUMIFS(JX$1:JX170,$C$1:$C170,$C171))</f>
        <v>0</v>
      </c>
      <c r="JY171" s="41">
        <f>IF(JY$7="",0,SUMIFS(JY$1:JY170,$C$1:$C170,$C171))</f>
        <v>0</v>
      </c>
      <c r="JZ171" s="41">
        <f>IF(JZ$7="",0,SUMIFS(JZ$1:JZ170,$C$1:$C170,$C171))</f>
        <v>0</v>
      </c>
      <c r="KA171" s="41">
        <f>IF(KA$7="",0,SUMIFS(KA$1:KA170,$C$1:$C170,$C171))</f>
        <v>0</v>
      </c>
      <c r="KB171" s="41">
        <f>IF(KB$7="",0,SUMIFS(KB$1:KB170,$C$1:$C170,$C171))</f>
        <v>0</v>
      </c>
      <c r="KC171" s="41">
        <f>IF(KC$7="",0,SUMIFS(KC$1:KC170,$C$1:$C170,$C171))</f>
        <v>0</v>
      </c>
      <c r="KD171" s="41">
        <f>IF(KD$7="",0,SUMIFS(KD$1:KD170,$C$1:$C170,$C171))</f>
        <v>0</v>
      </c>
      <c r="KE171" s="41">
        <f>IF(KE$7="",0,SUMIFS(KE$1:KE170,$C$1:$C170,$C171))</f>
        <v>0</v>
      </c>
      <c r="KF171" s="41">
        <f>IF(KF$7="",0,SUMIFS(KF$1:KF170,$C$1:$C170,$C171))</f>
        <v>0</v>
      </c>
      <c r="KG171" s="41">
        <f>IF(KG$7="",0,SUMIFS(KG$1:KG170,$C$1:$C170,$C171))</f>
        <v>0</v>
      </c>
      <c r="KH171" s="41">
        <f>IF(KH$7="",0,SUMIFS(KH$1:KH170,$C$1:$C170,$C171))</f>
        <v>0</v>
      </c>
      <c r="KI171" s="41">
        <f>IF(KI$7="",0,SUMIFS(KI$1:KI170,$C$1:$C170,$C171))</f>
        <v>0</v>
      </c>
      <c r="KJ171" s="41">
        <f>IF(KJ$7="",0,SUMIFS(KJ$1:KJ170,$C$1:$C170,$C171))</f>
        <v>0</v>
      </c>
      <c r="KK171" s="41">
        <f>IF(KK$7="",0,SUMIFS(KK$1:KK170,$C$1:$C170,$C171))</f>
        <v>0</v>
      </c>
      <c r="KL171" s="41">
        <f>IF(KL$7="",0,SUMIFS(KL$1:KL170,$C$1:$C170,$C171))</f>
        <v>0</v>
      </c>
      <c r="KM171" s="41">
        <f>IF(KM$7="",0,SUMIFS(KM$1:KM170,$C$1:$C170,$C171))</f>
        <v>0</v>
      </c>
      <c r="KN171" s="41">
        <f>IF(KN$7="",0,SUMIFS(KN$1:KN170,$C$1:$C170,$C171))</f>
        <v>0</v>
      </c>
      <c r="KO171" s="41">
        <f>IF(KO$7="",0,SUMIFS(KO$1:KO170,$C$1:$C170,$C171))</f>
        <v>0</v>
      </c>
      <c r="KP171" s="41">
        <f>IF(KP$7="",0,SUMIFS(KP$1:KP170,$C$1:$C170,$C171))</f>
        <v>0</v>
      </c>
      <c r="KQ171" s="41">
        <f>IF(KQ$7="",0,SUMIFS(KQ$1:KQ170,$C$1:$C170,$C171))</f>
        <v>0</v>
      </c>
      <c r="KR171" s="41">
        <f>IF(KR$7="",0,SUMIFS(KR$1:KR170,$C$1:$C170,$C171))</f>
        <v>0</v>
      </c>
      <c r="KS171" s="41">
        <f>IF(KS$7="",0,SUMIFS(KS$1:KS170,$C$1:$C170,$C171))</f>
        <v>0</v>
      </c>
      <c r="KT171" s="41">
        <f>IF(KT$7="",0,SUMIFS(KT$1:KT170,$C$1:$C170,$C171))</f>
        <v>0</v>
      </c>
      <c r="KU171" s="41">
        <f>IF(KU$7="",0,SUMIFS(KU$1:KU170,$C$1:$C170,$C171))</f>
        <v>0</v>
      </c>
      <c r="KV171" s="41">
        <f>IF(KV$7="",0,SUMIFS(KV$1:KV170,$C$1:$C170,$C171))</f>
        <v>0</v>
      </c>
      <c r="KW171" s="3"/>
      <c r="KX171" s="3"/>
    </row>
    <row r="172" spans="1:310" s="76" customFormat="1" x14ac:dyDescent="0.25">
      <c r="A172" s="70"/>
      <c r="B172" s="72" t="s">
        <v>29</v>
      </c>
      <c r="C172" s="93" t="s">
        <v>27</v>
      </c>
      <c r="D172" s="72"/>
      <c r="E172" s="70" t="str">
        <f>kpi!$E$81</f>
        <v>операционные расходы (без НДС)</v>
      </c>
      <c r="F172" s="70"/>
      <c r="G172" s="70"/>
      <c r="H172" s="72" t="str">
        <f>IF(OR($E172="",$E172=0),"",INDEX(kpi!$I:$I,SUMIFS(kpi!$A:$A,kpi!$E:$E,$E172)))</f>
        <v>руб.</v>
      </c>
      <c r="I172" s="70"/>
      <c r="J172" s="70"/>
      <c r="K172" s="70"/>
      <c r="L172" s="70"/>
      <c r="M172" s="73"/>
      <c r="N172" s="70"/>
      <c r="O172" s="73"/>
      <c r="P172" s="70"/>
      <c r="Q172" s="70"/>
      <c r="R172" s="75">
        <f t="shared" si="164"/>
        <v>199776023.37794071</v>
      </c>
      <c r="S172" s="70"/>
      <c r="T172" s="70"/>
      <c r="U172" s="75">
        <f>IF(U$7="",0,SUMIFS(U$1:U171,$C$1:$C171,$C172)-SUMIFS(U$1:U171,$C$1:$C171,$C172,$B$1:$B171,$B172)*условия!$N$150/(1+условия!$N$150))</f>
        <v>14495992.798418719</v>
      </c>
      <c r="V172" s="75">
        <f>IF(V$7="",0,SUMIFS(V$1:V171,$C$1:$C171,$C172)-SUMIFS(V$1:V171,$C$1:$C171,$C172,$B$1:$B171,$B172)*условия!$N$150/(1+условия!$N$150))</f>
        <v>4925845.6123939324</v>
      </c>
      <c r="W172" s="75">
        <f>IF(W$7="",0,SUMIFS(W$1:W171,$C$1:$C171,$C172)-SUMIFS(W$1:W171,$C$1:$C171,$C172,$B$1:$B171,$B172)*условия!$N$150/(1+условия!$N$150))</f>
        <v>5154228.7710339073</v>
      </c>
      <c r="X172" s="75">
        <f>IF(X$7="",0,SUMIFS(X$1:X171,$C$1:$C171,$C172)-SUMIFS(X$1:X171,$C$1:$C171,$C172,$B$1:$B171,$B172)*условия!$N$150/(1+условия!$N$150))</f>
        <v>5389475.6076719733</v>
      </c>
      <c r="Y172" s="75">
        <f>IF(Y$7="",0,SUMIFS(Y$1:Y171,$C$1:$C171,$C172)-SUMIFS(Y$1:Y171,$C$1:$C171,$C172,$B$1:$B171,$B172)*условия!$N$150/(1+условия!$N$150))</f>
        <v>5624750.9243017323</v>
      </c>
      <c r="Z172" s="75">
        <f>IF(Z$7="",0,SUMIFS(Z$1:Z171,$C$1:$C171,$C172)-SUMIFS(Z$1:Z171,$C$1:$C171,$C172,$B$1:$B171,$B172)*условия!$N$150/(1+условия!$N$150))</f>
        <v>5866320.3190957196</v>
      </c>
      <c r="AA172" s="75">
        <f>IF(AA$7="",0,SUMIFS(AA$1:AA171,$C$1:$C171,$C172)-SUMIFS(AA$1:AA171,$C$1:$C171,$C172,$B$1:$B171,$B172)*условия!$N$150/(1+условия!$N$150))</f>
        <v>6085134.200526733</v>
      </c>
      <c r="AB172" s="75">
        <f>IF(AB$7="",0,SUMIFS(AB$1:AB171,$C$1:$C171,$C172)-SUMIFS(AB$1:AB171,$C$1:$C171,$C172,$B$1:$B171,$B172)*условия!$N$150/(1+условия!$N$150))</f>
        <v>6307821.3608280402</v>
      </c>
      <c r="AC172" s="75">
        <f>IF(AC$7="",0,SUMIFS(AC$1:AC171,$C$1:$C171,$C172)-SUMIFS(AC$1:AC171,$C$1:$C171,$C172,$B$1:$B171,$B172)*условия!$N$150/(1+условия!$N$150))</f>
        <v>6534381.7999996394</v>
      </c>
      <c r="AD172" s="75">
        <f>IF(AD$7="",0,SUMIFS(AD$1:AD171,$C$1:$C171,$C172)-SUMIFS(AD$1:AD171,$C$1:$C171,$C172,$B$1:$B171,$B172)*условия!$N$150/(1+условия!$N$150))</f>
        <v>6764815.5180415325</v>
      </c>
      <c r="AE172" s="75">
        <f>IF(AE$7="",0,SUMIFS(AE$1:AE171,$C$1:$C171,$C172)-SUMIFS(AE$1:AE171,$C$1:$C171,$C172,$B$1:$B171,$B172)*условия!$N$150/(1+условия!$N$150))</f>
        <v>6999122.5149537195</v>
      </c>
      <c r="AF172" s="75">
        <f>IF(AF$7="",0,SUMIFS(AF$1:AF171,$C$1:$C171,$C172)-SUMIFS(AF$1:AF171,$C$1:$C171,$C172,$B$1:$B171,$B172)*условия!$N$150/(1+условия!$N$150))</f>
        <v>7237302.7907361984</v>
      </c>
      <c r="AG172" s="75">
        <f>IF(AG$7="",0,SUMIFS(AG$1:AG171,$C$1:$C171,$C172)-SUMIFS(AG$1:AG171,$C$1:$C171,$C172,$B$1:$B171,$B172)*условия!$N$150/(1+условия!$N$150))</f>
        <v>7589689.6787223052</v>
      </c>
      <c r="AH172" s="75">
        <f>IF(AH$7="",0,SUMIFS(AH$1:AH171,$C$1:$C171,$C172)-SUMIFS(AH$1:AH171,$C$1:$C171,$C172,$B$1:$B171,$B172)*условия!$N$150/(1+условия!$N$150))</f>
        <v>7835616.5122453738</v>
      </c>
      <c r="AI172" s="75">
        <f>IF(AI$7="",0,SUMIFS(AI$1:AI171,$C$1:$C171,$C172)-SUMIFS(AI$1:AI171,$C$1:$C171,$C172,$B$1:$B171,$B172)*условия!$N$150/(1+условия!$N$150))</f>
        <v>8085416.6246387325</v>
      </c>
      <c r="AJ172" s="75">
        <f>IF(AJ$7="",0,SUMIFS(AJ$1:AJ171,$C$1:$C171,$C172)-SUMIFS(AJ$1:AJ171,$C$1:$C171,$C172,$B$1:$B171,$B172)*условия!$N$150/(1+условия!$N$150))</f>
        <v>8339090.0159023851</v>
      </c>
      <c r="AK172" s="75">
        <f>IF(AK$7="",0,SUMIFS(AK$1:AK171,$C$1:$C171,$C172)-SUMIFS(AK$1:AK171,$C$1:$C171,$C172,$B$1:$B171,$B172)*условия!$N$150/(1+условия!$N$150))</f>
        <v>8596636.6860363334</v>
      </c>
      <c r="AL172" s="75">
        <f>IF(AL$7="",0,SUMIFS(AL$1:AL171,$C$1:$C171,$C172)-SUMIFS(AL$1:AL171,$C$1:$C171,$C172,$B$1:$B171,$B172)*условия!$N$150/(1+условия!$N$150))</f>
        <v>8858056.6350405738</v>
      </c>
      <c r="AM172" s="75">
        <f>IF(AM$7="",0,SUMIFS(AM$1:AM171,$C$1:$C171,$C172)-SUMIFS(AM$1:AM171,$C$1:$C171,$C172,$B$1:$B171,$B172)*условия!$N$150/(1+условия!$N$150))</f>
        <v>9123349.8629151061</v>
      </c>
      <c r="AN172" s="75">
        <f>IF(AN$7="",0,SUMIFS(AN$1:AN171,$C$1:$C171,$C172)-SUMIFS(AN$1:AN171,$C$1:$C171,$C172,$B$1:$B171,$B172)*условия!$N$150/(1+условия!$N$150))</f>
        <v>9392516.3696599323</v>
      </c>
      <c r="AO172" s="75">
        <f>IF(AO$7="",0,SUMIFS(AO$1:AO171,$C$1:$C171,$C172)-SUMIFS(AO$1:AO171,$C$1:$C171,$C172,$B$1:$B171,$B172)*условия!$N$150/(1+условия!$N$150))</f>
        <v>9665556.1552750543</v>
      </c>
      <c r="AP172" s="75">
        <f>IF(AP$7="",0,SUMIFS(AP$1:AP171,$C$1:$C171,$C172)-SUMIFS(AP$1:AP171,$C$1:$C171,$C172,$B$1:$B171,$B172)*условия!$N$150/(1+условия!$N$150))</f>
        <v>9942469.2197604645</v>
      </c>
      <c r="AQ172" s="75">
        <f>IF(AQ$7="",0,SUMIFS(AQ$1:AQ171,$C$1:$C171,$C172)-SUMIFS(AQ$1:AQ171,$C$1:$C171,$C172,$B$1:$B171,$B172)*условия!$N$150/(1+условия!$N$150))</f>
        <v>10223255.563116172</v>
      </c>
      <c r="AR172" s="75">
        <f>IF(AR$7="",0,SUMIFS(AR$1:AR171,$C$1:$C171,$C172)-SUMIFS(AR$1:AR171,$C$1:$C171,$C172,$B$1:$B171,$B172)*условия!$N$150/(1+условия!$N$150))</f>
        <v>10507915.185342172</v>
      </c>
      <c r="AS172" s="75">
        <f>IF(AS$7="",0,SUMIFS(AS$1:AS171,$C$1:$C171,$C172)-SUMIFS(AS$1:AS171,$C$1:$C171,$C172,$B$1:$B171,$B172)*условия!$N$150/(1+условия!$N$150))</f>
        <v>10231262.651284266</v>
      </c>
      <c r="AT172" s="75">
        <f>IF(AT$7="",0,SUMIFS(AT$1:AT171,$C$1:$C171,$C172)-SUMIFS(AT$1:AT171,$C$1:$C171,$C172,$B$1:$B171,$B172)*условия!$N$150/(1+условия!$N$150))</f>
        <v>0</v>
      </c>
      <c r="AU172" s="75">
        <f>IF(AU$7="",0,SUMIFS(AU$1:AU171,$C$1:$C171,$C172)-SUMIFS(AU$1:AU171,$C$1:$C171,$C172,$B$1:$B171,$B172)*условия!$N$150/(1+условия!$N$150))</f>
        <v>0</v>
      </c>
      <c r="AV172" s="75">
        <f>IF(AV$7="",0,SUMIFS(AV$1:AV171,$C$1:$C171,$C172)-SUMIFS(AV$1:AV171,$C$1:$C171,$C172,$B$1:$B171,$B172)*условия!$N$150/(1+условия!$N$150))</f>
        <v>0</v>
      </c>
      <c r="AW172" s="75">
        <f>IF(AW$7="",0,SUMIFS(AW$1:AW171,$C$1:$C171,$C172)-SUMIFS(AW$1:AW171,$C$1:$C171,$C172,$B$1:$B171,$B172)*условия!$N$150/(1+условия!$N$150))</f>
        <v>0</v>
      </c>
      <c r="AX172" s="75">
        <f>IF(AX$7="",0,SUMIFS(AX$1:AX171,$C$1:$C171,$C172)-SUMIFS(AX$1:AX171,$C$1:$C171,$C172,$B$1:$B171,$B172)*условия!$N$150/(1+условия!$N$150))</f>
        <v>0</v>
      </c>
      <c r="AY172" s="75">
        <f>IF(AY$7="",0,SUMIFS(AY$1:AY171,$C$1:$C171,$C172)-SUMIFS(AY$1:AY171,$C$1:$C171,$C172,$B$1:$B171,$B172)*условия!$N$150/(1+условия!$N$150))</f>
        <v>0</v>
      </c>
      <c r="AZ172" s="75">
        <f>IF(AZ$7="",0,SUMIFS(AZ$1:AZ171,$C$1:$C171,$C172)-SUMIFS(AZ$1:AZ171,$C$1:$C171,$C172,$B$1:$B171,$B172)*условия!$N$150/(1+условия!$N$150))</f>
        <v>0</v>
      </c>
      <c r="BA172" s="75">
        <f>IF(BA$7="",0,SUMIFS(BA$1:BA171,$C$1:$C171,$C172)-SUMIFS(BA$1:BA171,$C$1:$C171,$C172,$B$1:$B171,$B172)*условия!$N$150/(1+условия!$N$150))</f>
        <v>0</v>
      </c>
      <c r="BB172" s="75">
        <f>IF(BB$7="",0,SUMIFS(BB$1:BB171,$C$1:$C171,$C172)-SUMIFS(BB$1:BB171,$C$1:$C171,$C172,$B$1:$B171,$B172)*условия!$N$150/(1+условия!$N$150))</f>
        <v>0</v>
      </c>
      <c r="BC172" s="75">
        <f>IF(BC$7="",0,SUMIFS(BC$1:BC171,$C$1:$C171,$C172)-SUMIFS(BC$1:BC171,$C$1:$C171,$C172,$B$1:$B171,$B172)*условия!$N$150/(1+условия!$N$150))</f>
        <v>0</v>
      </c>
      <c r="BD172" s="75">
        <f>IF(BD$7="",0,SUMIFS(BD$1:BD171,$C$1:$C171,$C172)-SUMIFS(BD$1:BD171,$C$1:$C171,$C172,$B$1:$B171,$B172)*условия!$N$150/(1+условия!$N$150))</f>
        <v>0</v>
      </c>
      <c r="BE172" s="75">
        <f>IF(BE$7="",0,SUMIFS(BE$1:BE171,$C$1:$C171,$C172)-SUMIFS(BE$1:BE171,$C$1:$C171,$C172,$B$1:$B171,$B172)*условия!$N$150/(1+условия!$N$150))</f>
        <v>0</v>
      </c>
      <c r="BF172" s="75">
        <f>IF(BF$7="",0,SUMIFS(BF$1:BF171,$C$1:$C171,$C172)-SUMIFS(BF$1:BF171,$C$1:$C171,$C172,$B$1:$B171,$B172)*условия!$N$150/(1+условия!$N$150))</f>
        <v>0</v>
      </c>
      <c r="BG172" s="75">
        <f>IF(BG$7="",0,SUMIFS(BG$1:BG171,$C$1:$C171,$C172)-SUMIFS(BG$1:BG171,$C$1:$C171,$C172,$B$1:$B171,$B172)*условия!$N$150/(1+условия!$N$150))</f>
        <v>0</v>
      </c>
      <c r="BH172" s="75">
        <f>IF(BH$7="",0,SUMIFS(BH$1:BH171,$C$1:$C171,$C172)-SUMIFS(BH$1:BH171,$C$1:$C171,$C172,$B$1:$B171,$B172)*условия!$N$150/(1+условия!$N$150))</f>
        <v>0</v>
      </c>
      <c r="BI172" s="75">
        <f>IF(BI$7="",0,SUMIFS(BI$1:BI171,$C$1:$C171,$C172)-SUMIFS(BI$1:BI171,$C$1:$C171,$C172,$B$1:$B171,$B172)*условия!$N$150/(1+условия!$N$150))</f>
        <v>0</v>
      </c>
      <c r="BJ172" s="75">
        <f>IF(BJ$7="",0,SUMIFS(BJ$1:BJ171,$C$1:$C171,$C172)-SUMIFS(BJ$1:BJ171,$C$1:$C171,$C172,$B$1:$B171,$B172)*условия!$N$150/(1+условия!$N$150))</f>
        <v>0</v>
      </c>
      <c r="BK172" s="75">
        <f>IF(BK$7="",0,SUMIFS(BK$1:BK171,$C$1:$C171,$C172)-SUMIFS(BK$1:BK171,$C$1:$C171,$C172,$B$1:$B171,$B172)*условия!$N$150/(1+условия!$N$150))</f>
        <v>0</v>
      </c>
      <c r="BL172" s="75">
        <f>IF(BL$7="",0,SUMIFS(BL$1:BL171,$C$1:$C171,$C172)-SUMIFS(BL$1:BL171,$C$1:$C171,$C172,$B$1:$B171,$B172)*условия!$N$150/(1+условия!$N$150))</f>
        <v>0</v>
      </c>
      <c r="BM172" s="75">
        <f>IF(BM$7="",0,SUMIFS(BM$1:BM171,$C$1:$C171,$C172)-SUMIFS(BM$1:BM171,$C$1:$C171,$C172,$B$1:$B171,$B172)*условия!$N$150/(1+условия!$N$150))</f>
        <v>0</v>
      </c>
      <c r="BN172" s="75">
        <f>IF(BN$7="",0,SUMIFS(BN$1:BN171,$C$1:$C171,$C172)-SUMIFS(BN$1:BN171,$C$1:$C171,$C172,$B$1:$B171,$B172)*условия!$N$150/(1+условия!$N$150))</f>
        <v>0</v>
      </c>
      <c r="BO172" s="75">
        <f>IF(BO$7="",0,SUMIFS(BO$1:BO171,$C$1:$C171,$C172)-SUMIFS(BO$1:BO171,$C$1:$C171,$C172,$B$1:$B171,$B172)*условия!$N$150/(1+условия!$N$150))</f>
        <v>0</v>
      </c>
      <c r="BP172" s="75">
        <f>IF(BP$7="",0,SUMIFS(BP$1:BP171,$C$1:$C171,$C172)-SUMIFS(BP$1:BP171,$C$1:$C171,$C172,$B$1:$B171,$B172)*условия!$N$150/(1+условия!$N$150))</f>
        <v>0</v>
      </c>
      <c r="BQ172" s="75">
        <f>IF(BQ$7="",0,SUMIFS(BQ$1:BQ171,$C$1:$C171,$C172)-SUMIFS(BQ$1:BQ171,$C$1:$C171,$C172,$B$1:$B171,$B172)*условия!$N$150/(1+условия!$N$150))</f>
        <v>0</v>
      </c>
      <c r="BR172" s="75">
        <f>IF(BR$7="",0,SUMIFS(BR$1:BR171,$C$1:$C171,$C172)-SUMIFS(BR$1:BR171,$C$1:$C171,$C172,$B$1:$B171,$B172)*условия!$N$150/(1+условия!$N$150))</f>
        <v>0</v>
      </c>
      <c r="BS172" s="75">
        <f>IF(BS$7="",0,SUMIFS(BS$1:BS171,$C$1:$C171,$C172)-SUMIFS(BS$1:BS171,$C$1:$C171,$C172,$B$1:$B171,$B172)*условия!$N$150/(1+условия!$N$150))</f>
        <v>0</v>
      </c>
      <c r="BT172" s="75">
        <f>IF(BT$7="",0,SUMIFS(BT$1:BT171,$C$1:$C171,$C172)-SUMIFS(BT$1:BT171,$C$1:$C171,$C172,$B$1:$B171,$B172)*условия!$N$150/(1+условия!$N$150))</f>
        <v>0</v>
      </c>
      <c r="BU172" s="75">
        <f>IF(BU$7="",0,SUMIFS(BU$1:BU171,$C$1:$C171,$C172)-SUMIFS(BU$1:BU171,$C$1:$C171,$C172,$B$1:$B171,$B172)*условия!$N$150/(1+условия!$N$150))</f>
        <v>0</v>
      </c>
      <c r="BV172" s="75">
        <f>IF(BV$7="",0,SUMIFS(BV$1:BV171,$C$1:$C171,$C172)-SUMIFS(BV$1:BV171,$C$1:$C171,$C172,$B$1:$B171,$B172)*условия!$N$150/(1+условия!$N$150))</f>
        <v>0</v>
      </c>
      <c r="BW172" s="75">
        <f>IF(BW$7="",0,SUMIFS(BW$1:BW171,$C$1:$C171,$C172)-SUMIFS(BW$1:BW171,$C$1:$C171,$C172,$B$1:$B171,$B172)*условия!$N$150/(1+условия!$N$150))</f>
        <v>0</v>
      </c>
      <c r="BX172" s="75">
        <f>IF(BX$7="",0,SUMIFS(BX$1:BX171,$C$1:$C171,$C172)-SUMIFS(BX$1:BX171,$C$1:$C171,$C172,$B$1:$B171,$B172)*условия!$N$150/(1+условия!$N$150))</f>
        <v>0</v>
      </c>
      <c r="BY172" s="75">
        <f>IF(BY$7="",0,SUMIFS(BY$1:BY171,$C$1:$C171,$C172)-SUMIFS(BY$1:BY171,$C$1:$C171,$C172,$B$1:$B171,$B172)*условия!$N$150/(1+условия!$N$150))</f>
        <v>0</v>
      </c>
      <c r="BZ172" s="75">
        <f>IF(BZ$7="",0,SUMIFS(BZ$1:BZ171,$C$1:$C171,$C172)-SUMIFS(BZ$1:BZ171,$C$1:$C171,$C172,$B$1:$B171,$B172)*условия!$N$150/(1+условия!$N$150))</f>
        <v>0</v>
      </c>
      <c r="CA172" s="75">
        <f>IF(CA$7="",0,SUMIFS(CA$1:CA171,$C$1:$C171,$C172)-SUMIFS(CA$1:CA171,$C$1:$C171,$C172,$B$1:$B171,$B172)*условия!$N$150/(1+условия!$N$150))</f>
        <v>0</v>
      </c>
      <c r="CB172" s="75">
        <f>IF(CB$7="",0,SUMIFS(CB$1:CB171,$C$1:$C171,$C172)-SUMIFS(CB$1:CB171,$C$1:$C171,$C172,$B$1:$B171,$B172)*условия!$N$150/(1+условия!$N$150))</f>
        <v>0</v>
      </c>
      <c r="CC172" s="75">
        <f>IF(CC$7="",0,SUMIFS(CC$1:CC171,$C$1:$C171,$C172)-SUMIFS(CC$1:CC171,$C$1:$C171,$C172,$B$1:$B171,$B172)*условия!$N$150/(1+условия!$N$150))</f>
        <v>0</v>
      </c>
      <c r="CD172" s="75">
        <f>IF(CD$7="",0,SUMIFS(CD$1:CD171,$C$1:$C171,$C172)-SUMIFS(CD$1:CD171,$C$1:$C171,$C172,$B$1:$B171,$B172)*условия!$N$150/(1+условия!$N$150))</f>
        <v>0</v>
      </c>
      <c r="CE172" s="75">
        <f>IF(CE$7="",0,SUMIFS(CE$1:CE171,$C$1:$C171,$C172)-SUMIFS(CE$1:CE171,$C$1:$C171,$C172,$B$1:$B171,$B172)*условия!$N$150/(1+условия!$N$150))</f>
        <v>0</v>
      </c>
      <c r="CF172" s="75">
        <f>IF(CF$7="",0,SUMIFS(CF$1:CF171,$C$1:$C171,$C172)-SUMIFS(CF$1:CF171,$C$1:$C171,$C172,$B$1:$B171,$B172)*условия!$N$150/(1+условия!$N$150))</f>
        <v>0</v>
      </c>
      <c r="CG172" s="75">
        <f>IF(CG$7="",0,SUMIFS(CG$1:CG171,$C$1:$C171,$C172)-SUMIFS(CG$1:CG171,$C$1:$C171,$C172,$B$1:$B171,$B172)*условия!$N$150/(1+условия!$N$150))</f>
        <v>0</v>
      </c>
      <c r="CH172" s="75">
        <f>IF(CH$7="",0,SUMIFS(CH$1:CH171,$C$1:$C171,$C172)-SUMIFS(CH$1:CH171,$C$1:$C171,$C172,$B$1:$B171,$B172)*условия!$N$150/(1+условия!$N$150))</f>
        <v>0</v>
      </c>
      <c r="CI172" s="75">
        <f>IF(CI$7="",0,SUMIFS(CI$1:CI171,$C$1:$C171,$C172)-SUMIFS(CI$1:CI171,$C$1:$C171,$C172,$B$1:$B171,$B172)*условия!$N$150/(1+условия!$N$150))</f>
        <v>0</v>
      </c>
      <c r="CJ172" s="75">
        <f>IF(CJ$7="",0,SUMIFS(CJ$1:CJ171,$C$1:$C171,$C172)-SUMIFS(CJ$1:CJ171,$C$1:$C171,$C172,$B$1:$B171,$B172)*условия!$N$150/(1+условия!$N$150))</f>
        <v>0</v>
      </c>
      <c r="CK172" s="75">
        <f>IF(CK$7="",0,SUMIFS(CK$1:CK171,$C$1:$C171,$C172)-SUMIFS(CK$1:CK171,$C$1:$C171,$C172,$B$1:$B171,$B172)*условия!$N$150/(1+условия!$N$150))</f>
        <v>0</v>
      </c>
      <c r="CL172" s="75">
        <f>IF(CL$7="",0,SUMIFS(CL$1:CL171,$C$1:$C171,$C172)-SUMIFS(CL$1:CL171,$C$1:$C171,$C172,$B$1:$B171,$B172)*условия!$N$150/(1+условия!$N$150))</f>
        <v>0</v>
      </c>
      <c r="CM172" s="75">
        <f>IF(CM$7="",0,SUMIFS(CM$1:CM171,$C$1:$C171,$C172)-SUMIFS(CM$1:CM171,$C$1:$C171,$C172,$B$1:$B171,$B172)*условия!$N$150/(1+условия!$N$150))</f>
        <v>0</v>
      </c>
      <c r="CN172" s="75">
        <f>IF(CN$7="",0,SUMIFS(CN$1:CN171,$C$1:$C171,$C172)-SUMIFS(CN$1:CN171,$C$1:$C171,$C172,$B$1:$B171,$B172)*условия!$N$150/(1+условия!$N$150))</f>
        <v>0</v>
      </c>
      <c r="CO172" s="75">
        <f>IF(CO$7="",0,SUMIFS(CO$1:CO171,$C$1:$C171,$C172)-SUMIFS(CO$1:CO171,$C$1:$C171,$C172,$B$1:$B171,$B172)*условия!$N$150/(1+условия!$N$150))</f>
        <v>0</v>
      </c>
      <c r="CP172" s="75">
        <f>IF(CP$7="",0,SUMIFS(CP$1:CP171,$C$1:$C171,$C172)-SUMIFS(CP$1:CP171,$C$1:$C171,$C172,$B$1:$B171,$B172)*условия!$N$150/(1+условия!$N$150))</f>
        <v>0</v>
      </c>
      <c r="CQ172" s="75">
        <f>IF(CQ$7="",0,SUMIFS(CQ$1:CQ171,$C$1:$C171,$C172)-SUMIFS(CQ$1:CQ171,$C$1:$C171,$C172,$B$1:$B171,$B172)*условия!$N$150/(1+условия!$N$150))</f>
        <v>0</v>
      </c>
      <c r="CR172" s="75">
        <f>IF(CR$7="",0,SUMIFS(CR$1:CR171,$C$1:$C171,$C172)-SUMIFS(CR$1:CR171,$C$1:$C171,$C172,$B$1:$B171,$B172)*условия!$N$150/(1+условия!$N$150))</f>
        <v>0</v>
      </c>
      <c r="CS172" s="75">
        <f>IF(CS$7="",0,SUMIFS(CS$1:CS171,$C$1:$C171,$C172)-SUMIFS(CS$1:CS171,$C$1:$C171,$C172,$B$1:$B171,$B172)*условия!$N$150/(1+условия!$N$150))</f>
        <v>0</v>
      </c>
      <c r="CT172" s="75">
        <f>IF(CT$7="",0,SUMIFS(CT$1:CT171,$C$1:$C171,$C172)-SUMIFS(CT$1:CT171,$C$1:$C171,$C172,$B$1:$B171,$B172)*условия!$N$150/(1+условия!$N$150))</f>
        <v>0</v>
      </c>
      <c r="CU172" s="75">
        <f>IF(CU$7="",0,SUMIFS(CU$1:CU171,$C$1:$C171,$C172)-SUMIFS(CU$1:CU171,$C$1:$C171,$C172,$B$1:$B171,$B172)*условия!$N$150/(1+условия!$N$150))</f>
        <v>0</v>
      </c>
      <c r="CV172" s="75">
        <f>IF(CV$7="",0,SUMIFS(CV$1:CV171,$C$1:$C171,$C172)-SUMIFS(CV$1:CV171,$C$1:$C171,$C172,$B$1:$B171,$B172)*условия!$N$150/(1+условия!$N$150))</f>
        <v>0</v>
      </c>
      <c r="CW172" s="75">
        <f>IF(CW$7="",0,SUMIFS(CW$1:CW171,$C$1:$C171,$C172)-SUMIFS(CW$1:CW171,$C$1:$C171,$C172,$B$1:$B171,$B172)*условия!$N$150/(1+условия!$N$150))</f>
        <v>0</v>
      </c>
      <c r="CX172" s="75">
        <f>IF(CX$7="",0,SUMIFS(CX$1:CX171,$C$1:$C171,$C172)-SUMIFS(CX$1:CX171,$C$1:$C171,$C172,$B$1:$B171,$B172)*условия!$N$150/(1+условия!$N$150))</f>
        <v>0</v>
      </c>
      <c r="CY172" s="75">
        <f>IF(CY$7="",0,SUMIFS(CY$1:CY171,$C$1:$C171,$C172)-SUMIFS(CY$1:CY171,$C$1:$C171,$C172,$B$1:$B171,$B172)*условия!$N$150/(1+условия!$N$150))</f>
        <v>0</v>
      </c>
      <c r="CZ172" s="75">
        <f>IF(CZ$7="",0,SUMIFS(CZ$1:CZ171,$C$1:$C171,$C172)-SUMIFS(CZ$1:CZ171,$C$1:$C171,$C172,$B$1:$B171,$B172)*условия!$N$150/(1+условия!$N$150))</f>
        <v>0</v>
      </c>
      <c r="DA172" s="75">
        <f>IF(DA$7="",0,SUMIFS(DA$1:DA171,$C$1:$C171,$C172)-SUMIFS(DA$1:DA171,$C$1:$C171,$C172,$B$1:$B171,$B172)*условия!$N$150/(1+условия!$N$150))</f>
        <v>0</v>
      </c>
      <c r="DB172" s="75">
        <f>IF(DB$7="",0,SUMIFS(DB$1:DB171,$C$1:$C171,$C172)-SUMIFS(DB$1:DB171,$C$1:$C171,$C172,$B$1:$B171,$B172)*условия!$N$150/(1+условия!$N$150))</f>
        <v>0</v>
      </c>
      <c r="DC172" s="75">
        <f>IF(DC$7="",0,SUMIFS(DC$1:DC171,$C$1:$C171,$C172)-SUMIFS(DC$1:DC171,$C$1:$C171,$C172,$B$1:$B171,$B172)*условия!$N$150/(1+условия!$N$150))</f>
        <v>0</v>
      </c>
      <c r="DD172" s="75">
        <f>IF(DD$7="",0,SUMIFS(DD$1:DD171,$C$1:$C171,$C172)-SUMIFS(DD$1:DD171,$C$1:$C171,$C172,$B$1:$B171,$B172)*условия!$N$150/(1+условия!$N$150))</f>
        <v>0</v>
      </c>
      <c r="DE172" s="75">
        <f>IF(DE$7="",0,SUMIFS(DE$1:DE171,$C$1:$C171,$C172)-SUMIFS(DE$1:DE171,$C$1:$C171,$C172,$B$1:$B171,$B172)*условия!$N$150/(1+условия!$N$150))</f>
        <v>0</v>
      </c>
      <c r="DF172" s="75">
        <f>IF(DF$7="",0,SUMIFS(DF$1:DF171,$C$1:$C171,$C172)-SUMIFS(DF$1:DF171,$C$1:$C171,$C172,$B$1:$B171,$B172)*условия!$N$150/(1+условия!$N$150))</f>
        <v>0</v>
      </c>
      <c r="DG172" s="75">
        <f>IF(DG$7="",0,SUMIFS(DG$1:DG171,$C$1:$C171,$C172)-SUMIFS(DG$1:DG171,$C$1:$C171,$C172,$B$1:$B171,$B172)*условия!$N$150/(1+условия!$N$150))</f>
        <v>0</v>
      </c>
      <c r="DH172" s="75">
        <f>IF(DH$7="",0,SUMIFS(DH$1:DH171,$C$1:$C171,$C172)-SUMIFS(DH$1:DH171,$C$1:$C171,$C172,$B$1:$B171,$B172)*условия!$N$150/(1+условия!$N$150))</f>
        <v>0</v>
      </c>
      <c r="DI172" s="75">
        <f>IF(DI$7="",0,SUMIFS(DI$1:DI171,$C$1:$C171,$C172)-SUMIFS(DI$1:DI171,$C$1:$C171,$C172,$B$1:$B171,$B172)*условия!$N$150/(1+условия!$N$150))</f>
        <v>0</v>
      </c>
      <c r="DJ172" s="75">
        <f>IF(DJ$7="",0,SUMIFS(DJ$1:DJ171,$C$1:$C171,$C172)-SUMIFS(DJ$1:DJ171,$C$1:$C171,$C172,$B$1:$B171,$B172)*условия!$N$150/(1+условия!$N$150))</f>
        <v>0</v>
      </c>
      <c r="DK172" s="75">
        <f>IF(DK$7="",0,SUMIFS(DK$1:DK171,$C$1:$C171,$C172)-SUMIFS(DK$1:DK171,$C$1:$C171,$C172,$B$1:$B171,$B172)*условия!$N$150/(1+условия!$N$150))</f>
        <v>0</v>
      </c>
      <c r="DL172" s="75">
        <f>IF(DL$7="",0,SUMIFS(DL$1:DL171,$C$1:$C171,$C172)-SUMIFS(DL$1:DL171,$C$1:$C171,$C172,$B$1:$B171,$B172)*условия!$N$150/(1+условия!$N$150))</f>
        <v>0</v>
      </c>
      <c r="DM172" s="75">
        <f>IF(DM$7="",0,SUMIFS(DM$1:DM171,$C$1:$C171,$C172)-SUMIFS(DM$1:DM171,$C$1:$C171,$C172,$B$1:$B171,$B172)*условия!$N$150/(1+условия!$N$150))</f>
        <v>0</v>
      </c>
      <c r="DN172" s="75">
        <f>IF(DN$7="",0,SUMIFS(DN$1:DN171,$C$1:$C171,$C172)-SUMIFS(DN$1:DN171,$C$1:$C171,$C172,$B$1:$B171,$B172)*условия!$N$150/(1+условия!$N$150))</f>
        <v>0</v>
      </c>
      <c r="DO172" s="75">
        <f>IF(DO$7="",0,SUMIFS(DO$1:DO171,$C$1:$C171,$C172)-SUMIFS(DO$1:DO171,$C$1:$C171,$C172,$B$1:$B171,$B172)*условия!$N$150/(1+условия!$N$150))</f>
        <v>0</v>
      </c>
      <c r="DP172" s="75">
        <f>IF(DP$7="",0,SUMIFS(DP$1:DP171,$C$1:$C171,$C172)-SUMIFS(DP$1:DP171,$C$1:$C171,$C172,$B$1:$B171,$B172)*условия!$N$150/(1+условия!$N$150))</f>
        <v>0</v>
      </c>
      <c r="DQ172" s="75">
        <f>IF(DQ$7="",0,SUMIFS(DQ$1:DQ171,$C$1:$C171,$C172)-SUMIFS(DQ$1:DQ171,$C$1:$C171,$C172,$B$1:$B171,$B172)*условия!$N$150/(1+условия!$N$150))</f>
        <v>0</v>
      </c>
      <c r="DR172" s="75">
        <f>IF(DR$7="",0,SUMIFS(DR$1:DR171,$C$1:$C171,$C172)-SUMIFS(DR$1:DR171,$C$1:$C171,$C172,$B$1:$B171,$B172)*условия!$N$150/(1+условия!$N$150))</f>
        <v>0</v>
      </c>
      <c r="DS172" s="75">
        <f>IF(DS$7="",0,SUMIFS(DS$1:DS171,$C$1:$C171,$C172)-SUMIFS(DS$1:DS171,$C$1:$C171,$C172,$B$1:$B171,$B172)*условия!$N$150/(1+условия!$N$150))</f>
        <v>0</v>
      </c>
      <c r="DT172" s="75">
        <f>IF(DT$7="",0,SUMIFS(DT$1:DT171,$C$1:$C171,$C172)-SUMIFS(DT$1:DT171,$C$1:$C171,$C172,$B$1:$B171,$B172)*условия!$N$150/(1+условия!$N$150))</f>
        <v>0</v>
      </c>
      <c r="DU172" s="75">
        <f>IF(DU$7="",0,SUMIFS(DU$1:DU171,$C$1:$C171,$C172)-SUMIFS(DU$1:DU171,$C$1:$C171,$C172,$B$1:$B171,$B172)*условия!$N$150/(1+условия!$N$150))</f>
        <v>0</v>
      </c>
      <c r="DV172" s="75">
        <f>IF(DV$7="",0,SUMIFS(DV$1:DV171,$C$1:$C171,$C172)-SUMIFS(DV$1:DV171,$C$1:$C171,$C172,$B$1:$B171,$B172)*условия!$N$150/(1+условия!$N$150))</f>
        <v>0</v>
      </c>
      <c r="DW172" s="75">
        <f>IF(DW$7="",0,SUMIFS(DW$1:DW171,$C$1:$C171,$C172)-SUMIFS(DW$1:DW171,$C$1:$C171,$C172,$B$1:$B171,$B172)*условия!$N$150/(1+условия!$N$150))</f>
        <v>0</v>
      </c>
      <c r="DX172" s="75">
        <f>IF(DX$7="",0,SUMIFS(DX$1:DX171,$C$1:$C171,$C172)-SUMIFS(DX$1:DX171,$C$1:$C171,$C172,$B$1:$B171,$B172)*условия!$N$150/(1+условия!$N$150))</f>
        <v>0</v>
      </c>
      <c r="DY172" s="75">
        <f>IF(DY$7="",0,SUMIFS(DY$1:DY171,$C$1:$C171,$C172)-SUMIFS(DY$1:DY171,$C$1:$C171,$C172,$B$1:$B171,$B172)*условия!$N$150/(1+условия!$N$150))</f>
        <v>0</v>
      </c>
      <c r="DZ172" s="75">
        <f>IF(DZ$7="",0,SUMIFS(DZ$1:DZ171,$C$1:$C171,$C172)-SUMIFS(DZ$1:DZ171,$C$1:$C171,$C172,$B$1:$B171,$B172)*условия!$N$150/(1+условия!$N$150))</f>
        <v>0</v>
      </c>
      <c r="EA172" s="75">
        <f>IF(EA$7="",0,SUMIFS(EA$1:EA171,$C$1:$C171,$C172)-SUMIFS(EA$1:EA171,$C$1:$C171,$C172,$B$1:$B171,$B172)*условия!$N$150/(1+условия!$N$150))</f>
        <v>0</v>
      </c>
      <c r="EB172" s="75">
        <f>IF(EB$7="",0,SUMIFS(EB$1:EB171,$C$1:$C171,$C172)-SUMIFS(EB$1:EB171,$C$1:$C171,$C172,$B$1:$B171,$B172)*условия!$N$150/(1+условия!$N$150))</f>
        <v>0</v>
      </c>
      <c r="EC172" s="75">
        <f>IF(EC$7="",0,SUMIFS(EC$1:EC171,$C$1:$C171,$C172)-SUMIFS(EC$1:EC171,$C$1:$C171,$C172,$B$1:$B171,$B172)*условия!$N$150/(1+условия!$N$150))</f>
        <v>0</v>
      </c>
      <c r="ED172" s="75">
        <f>IF(ED$7="",0,SUMIFS(ED$1:ED171,$C$1:$C171,$C172)-SUMIFS(ED$1:ED171,$C$1:$C171,$C172,$B$1:$B171,$B172)*условия!$N$150/(1+условия!$N$150))</f>
        <v>0</v>
      </c>
      <c r="EE172" s="75">
        <f>IF(EE$7="",0,SUMIFS(EE$1:EE171,$C$1:$C171,$C172)-SUMIFS(EE$1:EE171,$C$1:$C171,$C172,$B$1:$B171,$B172)*условия!$N$150/(1+условия!$N$150))</f>
        <v>0</v>
      </c>
      <c r="EF172" s="75">
        <f>IF(EF$7="",0,SUMIFS(EF$1:EF171,$C$1:$C171,$C172)-SUMIFS(EF$1:EF171,$C$1:$C171,$C172,$B$1:$B171,$B172)*условия!$N$150/(1+условия!$N$150))</f>
        <v>0</v>
      </c>
      <c r="EG172" s="75">
        <f>IF(EG$7="",0,SUMIFS(EG$1:EG171,$C$1:$C171,$C172)-SUMIFS(EG$1:EG171,$C$1:$C171,$C172,$B$1:$B171,$B172)*условия!$N$150/(1+условия!$N$150))</f>
        <v>0</v>
      </c>
      <c r="EH172" s="75">
        <f>IF(EH$7="",0,SUMIFS(EH$1:EH171,$C$1:$C171,$C172)-SUMIFS(EH$1:EH171,$C$1:$C171,$C172,$B$1:$B171,$B172)*условия!$N$150/(1+условия!$N$150))</f>
        <v>0</v>
      </c>
      <c r="EI172" s="75">
        <f>IF(EI$7="",0,SUMIFS(EI$1:EI171,$C$1:$C171,$C172)-SUMIFS(EI$1:EI171,$C$1:$C171,$C172,$B$1:$B171,$B172)*условия!$N$150/(1+условия!$N$150))</f>
        <v>0</v>
      </c>
      <c r="EJ172" s="75">
        <f>IF(EJ$7="",0,SUMIFS(EJ$1:EJ171,$C$1:$C171,$C172)-SUMIFS(EJ$1:EJ171,$C$1:$C171,$C172,$B$1:$B171,$B172)*условия!$N$150/(1+условия!$N$150))</f>
        <v>0</v>
      </c>
      <c r="EK172" s="75">
        <f>IF(EK$7="",0,SUMIFS(EK$1:EK171,$C$1:$C171,$C172)-SUMIFS(EK$1:EK171,$C$1:$C171,$C172,$B$1:$B171,$B172)*условия!$N$150/(1+условия!$N$150))</f>
        <v>0</v>
      </c>
      <c r="EL172" s="75">
        <f>IF(EL$7="",0,SUMIFS(EL$1:EL171,$C$1:$C171,$C172)-SUMIFS(EL$1:EL171,$C$1:$C171,$C172,$B$1:$B171,$B172)*условия!$N$150/(1+условия!$N$150))</f>
        <v>0</v>
      </c>
      <c r="EM172" s="75">
        <f>IF(EM$7="",0,SUMIFS(EM$1:EM171,$C$1:$C171,$C172)-SUMIFS(EM$1:EM171,$C$1:$C171,$C172,$B$1:$B171,$B172)*условия!$N$150/(1+условия!$N$150))</f>
        <v>0</v>
      </c>
      <c r="EN172" s="75">
        <f>IF(EN$7="",0,SUMIFS(EN$1:EN171,$C$1:$C171,$C172)-SUMIFS(EN$1:EN171,$C$1:$C171,$C172,$B$1:$B171,$B172)*условия!$N$150/(1+условия!$N$150))</f>
        <v>0</v>
      </c>
      <c r="EO172" s="75">
        <f>IF(EO$7="",0,SUMIFS(EO$1:EO171,$C$1:$C171,$C172)-SUMIFS(EO$1:EO171,$C$1:$C171,$C172,$B$1:$B171,$B172)*условия!$N$150/(1+условия!$N$150))</f>
        <v>0</v>
      </c>
      <c r="EP172" s="75">
        <f>IF(EP$7="",0,SUMIFS(EP$1:EP171,$C$1:$C171,$C172)-SUMIFS(EP$1:EP171,$C$1:$C171,$C172,$B$1:$B171,$B172)*условия!$N$150/(1+условия!$N$150))</f>
        <v>0</v>
      </c>
      <c r="EQ172" s="75">
        <f>IF(EQ$7="",0,SUMIFS(EQ$1:EQ171,$C$1:$C171,$C172)-SUMIFS(EQ$1:EQ171,$C$1:$C171,$C172,$B$1:$B171,$B172)*условия!$N$150/(1+условия!$N$150))</f>
        <v>0</v>
      </c>
      <c r="ER172" s="75">
        <f>IF(ER$7="",0,SUMIFS(ER$1:ER171,$C$1:$C171,$C172)-SUMIFS(ER$1:ER171,$C$1:$C171,$C172,$B$1:$B171,$B172)*условия!$N$150/(1+условия!$N$150))</f>
        <v>0</v>
      </c>
      <c r="ES172" s="75">
        <f>IF(ES$7="",0,SUMIFS(ES$1:ES171,$C$1:$C171,$C172)-SUMIFS(ES$1:ES171,$C$1:$C171,$C172,$B$1:$B171,$B172)*условия!$N$150/(1+условия!$N$150))</f>
        <v>0</v>
      </c>
      <c r="ET172" s="75">
        <f>IF(ET$7="",0,SUMIFS(ET$1:ET171,$C$1:$C171,$C172)-SUMIFS(ET$1:ET171,$C$1:$C171,$C172,$B$1:$B171,$B172)*условия!$N$150/(1+условия!$N$150))</f>
        <v>0</v>
      </c>
      <c r="EU172" s="75">
        <f>IF(EU$7="",0,SUMIFS(EU$1:EU171,$C$1:$C171,$C172)-SUMIFS(EU$1:EU171,$C$1:$C171,$C172,$B$1:$B171,$B172)*условия!$N$150/(1+условия!$N$150))</f>
        <v>0</v>
      </c>
      <c r="EV172" s="75">
        <f>IF(EV$7="",0,SUMIFS(EV$1:EV171,$C$1:$C171,$C172)-SUMIFS(EV$1:EV171,$C$1:$C171,$C172,$B$1:$B171,$B172)*условия!$N$150/(1+условия!$N$150))</f>
        <v>0</v>
      </c>
      <c r="EW172" s="75">
        <f>IF(EW$7="",0,SUMIFS(EW$1:EW171,$C$1:$C171,$C172)-SUMIFS(EW$1:EW171,$C$1:$C171,$C172,$B$1:$B171,$B172)*условия!$N$150/(1+условия!$N$150))</f>
        <v>0</v>
      </c>
      <c r="EX172" s="75">
        <f>IF(EX$7="",0,SUMIFS(EX$1:EX171,$C$1:$C171,$C172)-SUMIFS(EX$1:EX171,$C$1:$C171,$C172,$B$1:$B171,$B172)*условия!$N$150/(1+условия!$N$150))</f>
        <v>0</v>
      </c>
      <c r="EY172" s="75">
        <f>IF(EY$7="",0,SUMIFS(EY$1:EY171,$C$1:$C171,$C172)-SUMIFS(EY$1:EY171,$C$1:$C171,$C172,$B$1:$B171,$B172)*условия!$N$150/(1+условия!$N$150))</f>
        <v>0</v>
      </c>
      <c r="EZ172" s="75">
        <f>IF(EZ$7="",0,SUMIFS(EZ$1:EZ171,$C$1:$C171,$C172)-SUMIFS(EZ$1:EZ171,$C$1:$C171,$C172,$B$1:$B171,$B172)*условия!$N$150/(1+условия!$N$150))</f>
        <v>0</v>
      </c>
      <c r="FA172" s="75">
        <f>IF(FA$7="",0,SUMIFS(FA$1:FA171,$C$1:$C171,$C172)-SUMIFS(FA$1:FA171,$C$1:$C171,$C172,$B$1:$B171,$B172)*условия!$N$150/(1+условия!$N$150))</f>
        <v>0</v>
      </c>
      <c r="FB172" s="75">
        <f>IF(FB$7="",0,SUMIFS(FB$1:FB171,$C$1:$C171,$C172)-SUMIFS(FB$1:FB171,$C$1:$C171,$C172,$B$1:$B171,$B172)*условия!$N$150/(1+условия!$N$150))</f>
        <v>0</v>
      </c>
      <c r="FC172" s="75">
        <f>IF(FC$7="",0,SUMIFS(FC$1:FC171,$C$1:$C171,$C172)-SUMIFS(FC$1:FC171,$C$1:$C171,$C172,$B$1:$B171,$B172)*условия!$N$150/(1+условия!$N$150))</f>
        <v>0</v>
      </c>
      <c r="FD172" s="75">
        <f>IF(FD$7="",0,SUMIFS(FD$1:FD171,$C$1:$C171,$C172)-SUMIFS(FD$1:FD171,$C$1:$C171,$C172,$B$1:$B171,$B172)*условия!$N$150/(1+условия!$N$150))</f>
        <v>0</v>
      </c>
      <c r="FE172" s="75">
        <f>IF(FE$7="",0,SUMIFS(FE$1:FE171,$C$1:$C171,$C172)-SUMIFS(FE$1:FE171,$C$1:$C171,$C172,$B$1:$B171,$B172)*условия!$N$150/(1+условия!$N$150))</f>
        <v>0</v>
      </c>
      <c r="FF172" s="75">
        <f>IF(FF$7="",0,SUMIFS(FF$1:FF171,$C$1:$C171,$C172)-SUMIFS(FF$1:FF171,$C$1:$C171,$C172,$B$1:$B171,$B172)*условия!$N$150/(1+условия!$N$150))</f>
        <v>0</v>
      </c>
      <c r="FG172" s="75">
        <f>IF(FG$7="",0,SUMIFS(FG$1:FG171,$C$1:$C171,$C172)-SUMIFS(FG$1:FG171,$C$1:$C171,$C172,$B$1:$B171,$B172)*условия!$N$150/(1+условия!$N$150))</f>
        <v>0</v>
      </c>
      <c r="FH172" s="75">
        <f>IF(FH$7="",0,SUMIFS(FH$1:FH171,$C$1:$C171,$C172)-SUMIFS(FH$1:FH171,$C$1:$C171,$C172,$B$1:$B171,$B172)*условия!$N$150/(1+условия!$N$150))</f>
        <v>0</v>
      </c>
      <c r="FI172" s="75">
        <f>IF(FI$7="",0,SUMIFS(FI$1:FI171,$C$1:$C171,$C172)-SUMIFS(FI$1:FI171,$C$1:$C171,$C172,$B$1:$B171,$B172)*условия!$N$150/(1+условия!$N$150))</f>
        <v>0</v>
      </c>
      <c r="FJ172" s="75">
        <f>IF(FJ$7="",0,SUMIFS(FJ$1:FJ171,$C$1:$C171,$C172)-SUMIFS(FJ$1:FJ171,$C$1:$C171,$C172,$B$1:$B171,$B172)*условия!$N$150/(1+условия!$N$150))</f>
        <v>0</v>
      </c>
      <c r="FK172" s="75">
        <f>IF(FK$7="",0,SUMIFS(FK$1:FK171,$C$1:$C171,$C172)-SUMIFS(FK$1:FK171,$C$1:$C171,$C172,$B$1:$B171,$B172)*условия!$N$150/(1+условия!$N$150))</f>
        <v>0</v>
      </c>
      <c r="FL172" s="75">
        <f>IF(FL$7="",0,SUMIFS(FL$1:FL171,$C$1:$C171,$C172)-SUMIFS(FL$1:FL171,$C$1:$C171,$C172,$B$1:$B171,$B172)*условия!$N$150/(1+условия!$N$150))</f>
        <v>0</v>
      </c>
      <c r="FM172" s="75">
        <f>IF(FM$7="",0,SUMIFS(FM$1:FM171,$C$1:$C171,$C172)-SUMIFS(FM$1:FM171,$C$1:$C171,$C172,$B$1:$B171,$B172)*условия!$N$150/(1+условия!$N$150))</f>
        <v>0</v>
      </c>
      <c r="FN172" s="75">
        <f>IF(FN$7="",0,SUMIFS(FN$1:FN171,$C$1:$C171,$C172)-SUMIFS(FN$1:FN171,$C$1:$C171,$C172,$B$1:$B171,$B172)*условия!$N$150/(1+условия!$N$150))</f>
        <v>0</v>
      </c>
      <c r="FO172" s="75">
        <f>IF(FO$7="",0,SUMIFS(FO$1:FO171,$C$1:$C171,$C172)-SUMIFS(FO$1:FO171,$C$1:$C171,$C172,$B$1:$B171,$B172)*условия!$N$150/(1+условия!$N$150))</f>
        <v>0</v>
      </c>
      <c r="FP172" s="75">
        <f>IF(FP$7="",0,SUMIFS(FP$1:FP171,$C$1:$C171,$C172)-SUMIFS(FP$1:FP171,$C$1:$C171,$C172,$B$1:$B171,$B172)*условия!$N$150/(1+условия!$N$150))</f>
        <v>0</v>
      </c>
      <c r="FQ172" s="75">
        <f>IF(FQ$7="",0,SUMIFS(FQ$1:FQ171,$C$1:$C171,$C172)-SUMIFS(FQ$1:FQ171,$C$1:$C171,$C172,$B$1:$B171,$B172)*условия!$N$150/(1+условия!$N$150))</f>
        <v>0</v>
      </c>
      <c r="FR172" s="75">
        <f>IF(FR$7="",0,SUMIFS(FR$1:FR171,$C$1:$C171,$C172)-SUMIFS(FR$1:FR171,$C$1:$C171,$C172,$B$1:$B171,$B172)*условия!$N$150/(1+условия!$N$150))</f>
        <v>0</v>
      </c>
      <c r="FS172" s="75">
        <f>IF(FS$7="",0,SUMIFS(FS$1:FS171,$C$1:$C171,$C172)-SUMIFS(FS$1:FS171,$C$1:$C171,$C172,$B$1:$B171,$B172)*условия!$N$150/(1+условия!$N$150))</f>
        <v>0</v>
      </c>
      <c r="FT172" s="75">
        <f>IF(FT$7="",0,SUMIFS(FT$1:FT171,$C$1:$C171,$C172)-SUMIFS(FT$1:FT171,$C$1:$C171,$C172,$B$1:$B171,$B172)*условия!$N$150/(1+условия!$N$150))</f>
        <v>0</v>
      </c>
      <c r="FU172" s="75">
        <f>IF(FU$7="",0,SUMIFS(FU$1:FU171,$C$1:$C171,$C172)-SUMIFS(FU$1:FU171,$C$1:$C171,$C172,$B$1:$B171,$B172)*условия!$N$150/(1+условия!$N$150))</f>
        <v>0</v>
      </c>
      <c r="FV172" s="75">
        <f>IF(FV$7="",0,SUMIFS(FV$1:FV171,$C$1:$C171,$C172)-SUMIFS(FV$1:FV171,$C$1:$C171,$C172,$B$1:$B171,$B172)*условия!$N$150/(1+условия!$N$150))</f>
        <v>0</v>
      </c>
      <c r="FW172" s="75">
        <f>IF(FW$7="",0,SUMIFS(FW$1:FW171,$C$1:$C171,$C172)-SUMIFS(FW$1:FW171,$C$1:$C171,$C172,$B$1:$B171,$B172)*условия!$N$150/(1+условия!$N$150))</f>
        <v>0</v>
      </c>
      <c r="FX172" s="75">
        <f>IF(FX$7="",0,SUMIFS(FX$1:FX171,$C$1:$C171,$C172)-SUMIFS(FX$1:FX171,$C$1:$C171,$C172,$B$1:$B171,$B172)*условия!$N$150/(1+условия!$N$150))</f>
        <v>0</v>
      </c>
      <c r="FY172" s="75">
        <f>IF(FY$7="",0,SUMIFS(FY$1:FY171,$C$1:$C171,$C172)-SUMIFS(FY$1:FY171,$C$1:$C171,$C172,$B$1:$B171,$B172)*условия!$N$150/(1+условия!$N$150))</f>
        <v>0</v>
      </c>
      <c r="FZ172" s="75">
        <f>IF(FZ$7="",0,SUMIFS(FZ$1:FZ171,$C$1:$C171,$C172)-SUMIFS(FZ$1:FZ171,$C$1:$C171,$C172,$B$1:$B171,$B172)*условия!$N$150/(1+условия!$N$150))</f>
        <v>0</v>
      </c>
      <c r="GA172" s="75">
        <f>IF(GA$7="",0,SUMIFS(GA$1:GA171,$C$1:$C171,$C172)-SUMIFS(GA$1:GA171,$C$1:$C171,$C172,$B$1:$B171,$B172)*условия!$N$150/(1+условия!$N$150))</f>
        <v>0</v>
      </c>
      <c r="GB172" s="75">
        <f>IF(GB$7="",0,SUMIFS(GB$1:GB171,$C$1:$C171,$C172)-SUMIFS(GB$1:GB171,$C$1:$C171,$C172,$B$1:$B171,$B172)*условия!$N$150/(1+условия!$N$150))</f>
        <v>0</v>
      </c>
      <c r="GC172" s="75">
        <f>IF(GC$7="",0,SUMIFS(GC$1:GC171,$C$1:$C171,$C172)-SUMIFS(GC$1:GC171,$C$1:$C171,$C172,$B$1:$B171,$B172)*условия!$N$150/(1+условия!$N$150))</f>
        <v>0</v>
      </c>
      <c r="GD172" s="75">
        <f>IF(GD$7="",0,SUMIFS(GD$1:GD171,$C$1:$C171,$C172)-SUMIFS(GD$1:GD171,$C$1:$C171,$C172,$B$1:$B171,$B172)*условия!$N$150/(1+условия!$N$150))</f>
        <v>0</v>
      </c>
      <c r="GE172" s="75">
        <f>IF(GE$7="",0,SUMIFS(GE$1:GE171,$C$1:$C171,$C172)-SUMIFS(GE$1:GE171,$C$1:$C171,$C172,$B$1:$B171,$B172)*условия!$N$150/(1+условия!$N$150))</f>
        <v>0</v>
      </c>
      <c r="GF172" s="75">
        <f>IF(GF$7="",0,SUMIFS(GF$1:GF171,$C$1:$C171,$C172)-SUMIFS(GF$1:GF171,$C$1:$C171,$C172,$B$1:$B171,$B172)*условия!$N$150/(1+условия!$N$150))</f>
        <v>0</v>
      </c>
      <c r="GG172" s="75">
        <f>IF(GG$7="",0,SUMIFS(GG$1:GG171,$C$1:$C171,$C172)-SUMIFS(GG$1:GG171,$C$1:$C171,$C172,$B$1:$B171,$B172)*условия!$N$150/(1+условия!$N$150))</f>
        <v>0</v>
      </c>
      <c r="GH172" s="75">
        <f>IF(GH$7="",0,SUMIFS(GH$1:GH171,$C$1:$C171,$C172)-SUMIFS(GH$1:GH171,$C$1:$C171,$C172,$B$1:$B171,$B172)*условия!$N$150/(1+условия!$N$150))</f>
        <v>0</v>
      </c>
      <c r="GI172" s="75">
        <f>IF(GI$7="",0,SUMIFS(GI$1:GI171,$C$1:$C171,$C172)-SUMIFS(GI$1:GI171,$C$1:$C171,$C172,$B$1:$B171,$B172)*условия!$N$150/(1+условия!$N$150))</f>
        <v>0</v>
      </c>
      <c r="GJ172" s="75">
        <f>IF(GJ$7="",0,SUMIFS(GJ$1:GJ171,$C$1:$C171,$C172)-SUMIFS(GJ$1:GJ171,$C$1:$C171,$C172,$B$1:$B171,$B172)*условия!$N$150/(1+условия!$N$150))</f>
        <v>0</v>
      </c>
      <c r="GK172" s="75">
        <f>IF(GK$7="",0,SUMIFS(GK$1:GK171,$C$1:$C171,$C172)-SUMIFS(GK$1:GK171,$C$1:$C171,$C172,$B$1:$B171,$B172)*условия!$N$150/(1+условия!$N$150))</f>
        <v>0</v>
      </c>
      <c r="GL172" s="75">
        <f>IF(GL$7="",0,SUMIFS(GL$1:GL171,$C$1:$C171,$C172)-SUMIFS(GL$1:GL171,$C$1:$C171,$C172,$B$1:$B171,$B172)*условия!$N$150/(1+условия!$N$150))</f>
        <v>0</v>
      </c>
      <c r="GM172" s="75">
        <f>IF(GM$7="",0,SUMIFS(GM$1:GM171,$C$1:$C171,$C172)-SUMIFS(GM$1:GM171,$C$1:$C171,$C172,$B$1:$B171,$B172)*условия!$N$150/(1+условия!$N$150))</f>
        <v>0</v>
      </c>
      <c r="GN172" s="75">
        <f>IF(GN$7="",0,SUMIFS(GN$1:GN171,$C$1:$C171,$C172)-SUMIFS(GN$1:GN171,$C$1:$C171,$C172,$B$1:$B171,$B172)*условия!$N$150/(1+условия!$N$150))</f>
        <v>0</v>
      </c>
      <c r="GO172" s="75">
        <f>IF(GO$7="",0,SUMIFS(GO$1:GO171,$C$1:$C171,$C172)-SUMIFS(GO$1:GO171,$C$1:$C171,$C172,$B$1:$B171,$B172)*условия!$N$150/(1+условия!$N$150))</f>
        <v>0</v>
      </c>
      <c r="GP172" s="75">
        <f>IF(GP$7="",0,SUMIFS(GP$1:GP171,$C$1:$C171,$C172)-SUMIFS(GP$1:GP171,$C$1:$C171,$C172,$B$1:$B171,$B172)*условия!$N$150/(1+условия!$N$150))</f>
        <v>0</v>
      </c>
      <c r="GQ172" s="75">
        <f>IF(GQ$7="",0,SUMIFS(GQ$1:GQ171,$C$1:$C171,$C172)-SUMIFS(GQ$1:GQ171,$C$1:$C171,$C172,$B$1:$B171,$B172)*условия!$N$150/(1+условия!$N$150))</f>
        <v>0</v>
      </c>
      <c r="GR172" s="75">
        <f>IF(GR$7="",0,SUMIFS(GR$1:GR171,$C$1:$C171,$C172)-SUMIFS(GR$1:GR171,$C$1:$C171,$C172,$B$1:$B171,$B172)*условия!$N$150/(1+условия!$N$150))</f>
        <v>0</v>
      </c>
      <c r="GS172" s="75">
        <f>IF(GS$7="",0,SUMIFS(GS$1:GS171,$C$1:$C171,$C172)-SUMIFS(GS$1:GS171,$C$1:$C171,$C172,$B$1:$B171,$B172)*условия!$N$150/(1+условия!$N$150))</f>
        <v>0</v>
      </c>
      <c r="GT172" s="75">
        <f>IF(GT$7="",0,SUMIFS(GT$1:GT171,$C$1:$C171,$C172)-SUMIFS(GT$1:GT171,$C$1:$C171,$C172,$B$1:$B171,$B172)*условия!$N$150/(1+условия!$N$150))</f>
        <v>0</v>
      </c>
      <c r="GU172" s="75">
        <f>IF(GU$7="",0,SUMIFS(GU$1:GU171,$C$1:$C171,$C172)-SUMIFS(GU$1:GU171,$C$1:$C171,$C172,$B$1:$B171,$B172)*условия!$N$150/(1+условия!$N$150))</f>
        <v>0</v>
      </c>
      <c r="GV172" s="75">
        <f>IF(GV$7="",0,SUMIFS(GV$1:GV171,$C$1:$C171,$C172)-SUMIFS(GV$1:GV171,$C$1:$C171,$C172,$B$1:$B171,$B172)*условия!$N$150/(1+условия!$N$150))</f>
        <v>0</v>
      </c>
      <c r="GW172" s="75">
        <f>IF(GW$7="",0,SUMIFS(GW$1:GW171,$C$1:$C171,$C172)-SUMIFS(GW$1:GW171,$C$1:$C171,$C172,$B$1:$B171,$B172)*условия!$N$150/(1+условия!$N$150))</f>
        <v>0</v>
      </c>
      <c r="GX172" s="75">
        <f>IF(GX$7="",0,SUMIFS(GX$1:GX171,$C$1:$C171,$C172)-SUMIFS(GX$1:GX171,$C$1:$C171,$C172,$B$1:$B171,$B172)*условия!$N$150/(1+условия!$N$150))</f>
        <v>0</v>
      </c>
      <c r="GY172" s="75">
        <f>IF(GY$7="",0,SUMIFS(GY$1:GY171,$C$1:$C171,$C172)-SUMIFS(GY$1:GY171,$C$1:$C171,$C172,$B$1:$B171,$B172)*условия!$N$150/(1+условия!$N$150))</f>
        <v>0</v>
      </c>
      <c r="GZ172" s="75">
        <f>IF(GZ$7="",0,SUMIFS(GZ$1:GZ171,$C$1:$C171,$C172)-SUMIFS(GZ$1:GZ171,$C$1:$C171,$C172,$B$1:$B171,$B172)*условия!$N$150/(1+условия!$N$150))</f>
        <v>0</v>
      </c>
      <c r="HA172" s="75">
        <f>IF(HA$7="",0,SUMIFS(HA$1:HA171,$C$1:$C171,$C172)-SUMIFS(HA$1:HA171,$C$1:$C171,$C172,$B$1:$B171,$B172)*условия!$N$150/(1+условия!$N$150))</f>
        <v>0</v>
      </c>
      <c r="HB172" s="75">
        <f>IF(HB$7="",0,SUMIFS(HB$1:HB171,$C$1:$C171,$C172)-SUMIFS(HB$1:HB171,$C$1:$C171,$C172,$B$1:$B171,$B172)*условия!$N$150/(1+условия!$N$150))</f>
        <v>0</v>
      </c>
      <c r="HC172" s="75">
        <f>IF(HC$7="",0,SUMIFS(HC$1:HC171,$C$1:$C171,$C172)-SUMIFS(HC$1:HC171,$C$1:$C171,$C172,$B$1:$B171,$B172)*условия!$N$150/(1+условия!$N$150))</f>
        <v>0</v>
      </c>
      <c r="HD172" s="75">
        <f>IF(HD$7="",0,SUMIFS(HD$1:HD171,$C$1:$C171,$C172)-SUMIFS(HD$1:HD171,$C$1:$C171,$C172,$B$1:$B171,$B172)*условия!$N$150/(1+условия!$N$150))</f>
        <v>0</v>
      </c>
      <c r="HE172" s="75">
        <f>IF(HE$7="",0,SUMIFS(HE$1:HE171,$C$1:$C171,$C172)-SUMIFS(HE$1:HE171,$C$1:$C171,$C172,$B$1:$B171,$B172)*условия!$N$150/(1+условия!$N$150))</f>
        <v>0</v>
      </c>
      <c r="HF172" s="75">
        <f>IF(HF$7="",0,SUMIFS(HF$1:HF171,$C$1:$C171,$C172)-SUMIFS(HF$1:HF171,$C$1:$C171,$C172,$B$1:$B171,$B172)*условия!$N$150/(1+условия!$N$150))</f>
        <v>0</v>
      </c>
      <c r="HG172" s="75">
        <f>IF(HG$7="",0,SUMIFS(HG$1:HG171,$C$1:$C171,$C172)-SUMIFS(HG$1:HG171,$C$1:$C171,$C172,$B$1:$B171,$B172)*условия!$N$150/(1+условия!$N$150))</f>
        <v>0</v>
      </c>
      <c r="HH172" s="75">
        <f>IF(HH$7="",0,SUMIFS(HH$1:HH171,$C$1:$C171,$C172)-SUMIFS(HH$1:HH171,$C$1:$C171,$C172,$B$1:$B171,$B172)*условия!$N$150/(1+условия!$N$150))</f>
        <v>0</v>
      </c>
      <c r="HI172" s="75">
        <f>IF(HI$7="",0,SUMIFS(HI$1:HI171,$C$1:$C171,$C172)-SUMIFS(HI$1:HI171,$C$1:$C171,$C172,$B$1:$B171,$B172)*условия!$N$150/(1+условия!$N$150))</f>
        <v>0</v>
      </c>
      <c r="HJ172" s="75">
        <f>IF(HJ$7="",0,SUMIFS(HJ$1:HJ171,$C$1:$C171,$C172)-SUMIFS(HJ$1:HJ171,$C$1:$C171,$C172,$B$1:$B171,$B172)*условия!$N$150/(1+условия!$N$150))</f>
        <v>0</v>
      </c>
      <c r="HK172" s="75">
        <f>IF(HK$7="",0,SUMIFS(HK$1:HK171,$C$1:$C171,$C172)-SUMIFS(HK$1:HK171,$C$1:$C171,$C172,$B$1:$B171,$B172)*условия!$N$150/(1+условия!$N$150))</f>
        <v>0</v>
      </c>
      <c r="HL172" s="75">
        <f>IF(HL$7="",0,SUMIFS(HL$1:HL171,$C$1:$C171,$C172)-SUMIFS(HL$1:HL171,$C$1:$C171,$C172,$B$1:$B171,$B172)*условия!$N$150/(1+условия!$N$150))</f>
        <v>0</v>
      </c>
      <c r="HM172" s="75">
        <f>IF(HM$7="",0,SUMIFS(HM$1:HM171,$C$1:$C171,$C172)-SUMIFS(HM$1:HM171,$C$1:$C171,$C172,$B$1:$B171,$B172)*условия!$N$150/(1+условия!$N$150))</f>
        <v>0</v>
      </c>
      <c r="HN172" s="75">
        <f>IF(HN$7="",0,SUMIFS(HN$1:HN171,$C$1:$C171,$C172)-SUMIFS(HN$1:HN171,$C$1:$C171,$C172,$B$1:$B171,$B172)*условия!$N$150/(1+условия!$N$150))</f>
        <v>0</v>
      </c>
      <c r="HO172" s="75">
        <f>IF(HO$7="",0,SUMIFS(HO$1:HO171,$C$1:$C171,$C172)-SUMIFS(HO$1:HO171,$C$1:$C171,$C172,$B$1:$B171,$B172)*условия!$N$150/(1+условия!$N$150))</f>
        <v>0</v>
      </c>
      <c r="HP172" s="75">
        <f>IF(HP$7="",0,SUMIFS(HP$1:HP171,$C$1:$C171,$C172)-SUMIFS(HP$1:HP171,$C$1:$C171,$C172,$B$1:$B171,$B172)*условия!$N$150/(1+условия!$N$150))</f>
        <v>0</v>
      </c>
      <c r="HQ172" s="75">
        <f>IF(HQ$7="",0,SUMIFS(HQ$1:HQ171,$C$1:$C171,$C172)-SUMIFS(HQ$1:HQ171,$C$1:$C171,$C172,$B$1:$B171,$B172)*условия!$N$150/(1+условия!$N$150))</f>
        <v>0</v>
      </c>
      <c r="HR172" s="75">
        <f>IF(HR$7="",0,SUMIFS(HR$1:HR171,$C$1:$C171,$C172)-SUMIFS(HR$1:HR171,$C$1:$C171,$C172,$B$1:$B171,$B172)*условия!$N$150/(1+условия!$N$150))</f>
        <v>0</v>
      </c>
      <c r="HS172" s="75">
        <f>IF(HS$7="",0,SUMIFS(HS$1:HS171,$C$1:$C171,$C172)-SUMIFS(HS$1:HS171,$C$1:$C171,$C172,$B$1:$B171,$B172)*условия!$N$150/(1+условия!$N$150))</f>
        <v>0</v>
      </c>
      <c r="HT172" s="75">
        <f>IF(HT$7="",0,SUMIFS(HT$1:HT171,$C$1:$C171,$C172)-SUMIFS(HT$1:HT171,$C$1:$C171,$C172,$B$1:$B171,$B172)*условия!$N$150/(1+условия!$N$150))</f>
        <v>0</v>
      </c>
      <c r="HU172" s="75">
        <f>IF(HU$7="",0,SUMIFS(HU$1:HU171,$C$1:$C171,$C172)-SUMIFS(HU$1:HU171,$C$1:$C171,$C172,$B$1:$B171,$B172)*условия!$N$150/(1+условия!$N$150))</f>
        <v>0</v>
      </c>
      <c r="HV172" s="75">
        <f>IF(HV$7="",0,SUMIFS(HV$1:HV171,$C$1:$C171,$C172)-SUMIFS(HV$1:HV171,$C$1:$C171,$C172,$B$1:$B171,$B172)*условия!$N$150/(1+условия!$N$150))</f>
        <v>0</v>
      </c>
      <c r="HW172" s="75">
        <f>IF(HW$7="",0,SUMIFS(HW$1:HW171,$C$1:$C171,$C172)-SUMIFS(HW$1:HW171,$C$1:$C171,$C172,$B$1:$B171,$B172)*условия!$N$150/(1+условия!$N$150))</f>
        <v>0</v>
      </c>
      <c r="HX172" s="75">
        <f>IF(HX$7="",0,SUMIFS(HX$1:HX171,$C$1:$C171,$C172)-SUMIFS(HX$1:HX171,$C$1:$C171,$C172,$B$1:$B171,$B172)*условия!$N$150/(1+условия!$N$150))</f>
        <v>0</v>
      </c>
      <c r="HY172" s="75">
        <f>IF(HY$7="",0,SUMIFS(HY$1:HY171,$C$1:$C171,$C172)-SUMIFS(HY$1:HY171,$C$1:$C171,$C172,$B$1:$B171,$B172)*условия!$N$150/(1+условия!$N$150))</f>
        <v>0</v>
      </c>
      <c r="HZ172" s="75">
        <f>IF(HZ$7="",0,SUMIFS(HZ$1:HZ171,$C$1:$C171,$C172)-SUMIFS(HZ$1:HZ171,$C$1:$C171,$C172,$B$1:$B171,$B172)*условия!$N$150/(1+условия!$N$150))</f>
        <v>0</v>
      </c>
      <c r="IA172" s="75">
        <f>IF(IA$7="",0,SUMIFS(IA$1:IA171,$C$1:$C171,$C172)-SUMIFS(IA$1:IA171,$C$1:$C171,$C172,$B$1:$B171,$B172)*условия!$N$150/(1+условия!$N$150))</f>
        <v>0</v>
      </c>
      <c r="IB172" s="75">
        <f>IF(IB$7="",0,SUMIFS(IB$1:IB171,$C$1:$C171,$C172)-SUMIFS(IB$1:IB171,$C$1:$C171,$C172,$B$1:$B171,$B172)*условия!$N$150/(1+условия!$N$150))</f>
        <v>0</v>
      </c>
      <c r="IC172" s="75">
        <f>IF(IC$7="",0,SUMIFS(IC$1:IC171,$C$1:$C171,$C172)-SUMIFS(IC$1:IC171,$C$1:$C171,$C172,$B$1:$B171,$B172)*условия!$N$150/(1+условия!$N$150))</f>
        <v>0</v>
      </c>
      <c r="ID172" s="75">
        <f>IF(ID$7="",0,SUMIFS(ID$1:ID171,$C$1:$C171,$C172)-SUMIFS(ID$1:ID171,$C$1:$C171,$C172,$B$1:$B171,$B172)*условия!$N$150/(1+условия!$N$150))</f>
        <v>0</v>
      </c>
      <c r="IE172" s="75">
        <f>IF(IE$7="",0,SUMIFS(IE$1:IE171,$C$1:$C171,$C172)-SUMIFS(IE$1:IE171,$C$1:$C171,$C172,$B$1:$B171,$B172)*условия!$N$150/(1+условия!$N$150))</f>
        <v>0</v>
      </c>
      <c r="IF172" s="75">
        <f>IF(IF$7="",0,SUMIFS(IF$1:IF171,$C$1:$C171,$C172)-SUMIFS(IF$1:IF171,$C$1:$C171,$C172,$B$1:$B171,$B172)*условия!$N$150/(1+условия!$N$150))</f>
        <v>0</v>
      </c>
      <c r="IG172" s="75">
        <f>IF(IG$7="",0,SUMIFS(IG$1:IG171,$C$1:$C171,$C172)-SUMIFS(IG$1:IG171,$C$1:$C171,$C172,$B$1:$B171,$B172)*условия!$N$150/(1+условия!$N$150))</f>
        <v>0</v>
      </c>
      <c r="IH172" s="75">
        <f>IF(IH$7="",0,SUMIFS(IH$1:IH171,$C$1:$C171,$C172)-SUMIFS(IH$1:IH171,$C$1:$C171,$C172,$B$1:$B171,$B172)*условия!$N$150/(1+условия!$N$150))</f>
        <v>0</v>
      </c>
      <c r="II172" s="75">
        <f>IF(II$7="",0,SUMIFS(II$1:II171,$C$1:$C171,$C172)-SUMIFS(II$1:II171,$C$1:$C171,$C172,$B$1:$B171,$B172)*условия!$N$150/(1+условия!$N$150))</f>
        <v>0</v>
      </c>
      <c r="IJ172" s="75">
        <f>IF(IJ$7="",0,SUMIFS(IJ$1:IJ171,$C$1:$C171,$C172)-SUMIFS(IJ$1:IJ171,$C$1:$C171,$C172,$B$1:$B171,$B172)*условия!$N$150/(1+условия!$N$150))</f>
        <v>0</v>
      </c>
      <c r="IK172" s="75">
        <f>IF(IK$7="",0,SUMIFS(IK$1:IK171,$C$1:$C171,$C172)-SUMIFS(IK$1:IK171,$C$1:$C171,$C172,$B$1:$B171,$B172)*условия!$N$150/(1+условия!$N$150))</f>
        <v>0</v>
      </c>
      <c r="IL172" s="75">
        <f>IF(IL$7="",0,SUMIFS(IL$1:IL171,$C$1:$C171,$C172)-SUMIFS(IL$1:IL171,$C$1:$C171,$C172,$B$1:$B171,$B172)*условия!$N$150/(1+условия!$N$150))</f>
        <v>0</v>
      </c>
      <c r="IM172" s="75">
        <f>IF(IM$7="",0,SUMIFS(IM$1:IM171,$C$1:$C171,$C172)-SUMIFS(IM$1:IM171,$C$1:$C171,$C172,$B$1:$B171,$B172)*условия!$N$150/(1+условия!$N$150))</f>
        <v>0</v>
      </c>
      <c r="IN172" s="75">
        <f>IF(IN$7="",0,SUMIFS(IN$1:IN171,$C$1:$C171,$C172)-SUMIFS(IN$1:IN171,$C$1:$C171,$C172,$B$1:$B171,$B172)*условия!$N$150/(1+условия!$N$150))</f>
        <v>0</v>
      </c>
      <c r="IO172" s="75">
        <f>IF(IO$7="",0,SUMIFS(IO$1:IO171,$C$1:$C171,$C172)-SUMIFS(IO$1:IO171,$C$1:$C171,$C172,$B$1:$B171,$B172)*условия!$N$150/(1+условия!$N$150))</f>
        <v>0</v>
      </c>
      <c r="IP172" s="75">
        <f>IF(IP$7="",0,SUMIFS(IP$1:IP171,$C$1:$C171,$C172)-SUMIFS(IP$1:IP171,$C$1:$C171,$C172,$B$1:$B171,$B172)*условия!$N$150/(1+условия!$N$150))</f>
        <v>0</v>
      </c>
      <c r="IQ172" s="75">
        <f>IF(IQ$7="",0,SUMIFS(IQ$1:IQ171,$C$1:$C171,$C172)-SUMIFS(IQ$1:IQ171,$C$1:$C171,$C172,$B$1:$B171,$B172)*условия!$N$150/(1+условия!$N$150))</f>
        <v>0</v>
      </c>
      <c r="IR172" s="75">
        <f>IF(IR$7="",0,SUMIFS(IR$1:IR171,$C$1:$C171,$C172)-SUMIFS(IR$1:IR171,$C$1:$C171,$C172,$B$1:$B171,$B172)*условия!$N$150/(1+условия!$N$150))</f>
        <v>0</v>
      </c>
      <c r="IS172" s="75">
        <f>IF(IS$7="",0,SUMIFS(IS$1:IS171,$C$1:$C171,$C172)-SUMIFS(IS$1:IS171,$C$1:$C171,$C172,$B$1:$B171,$B172)*условия!$N$150/(1+условия!$N$150))</f>
        <v>0</v>
      </c>
      <c r="IT172" s="75">
        <f>IF(IT$7="",0,SUMIFS(IT$1:IT171,$C$1:$C171,$C172)-SUMIFS(IT$1:IT171,$C$1:$C171,$C172,$B$1:$B171,$B172)*условия!$N$150/(1+условия!$N$150))</f>
        <v>0</v>
      </c>
      <c r="IU172" s="75">
        <f>IF(IU$7="",0,SUMIFS(IU$1:IU171,$C$1:$C171,$C172)-SUMIFS(IU$1:IU171,$C$1:$C171,$C172,$B$1:$B171,$B172)*условия!$N$150/(1+условия!$N$150))</f>
        <v>0</v>
      </c>
      <c r="IV172" s="75">
        <f>IF(IV$7="",0,SUMIFS(IV$1:IV171,$C$1:$C171,$C172)-SUMIFS(IV$1:IV171,$C$1:$C171,$C172,$B$1:$B171,$B172)*условия!$N$150/(1+условия!$N$150))</f>
        <v>0</v>
      </c>
      <c r="IW172" s="75">
        <f>IF(IW$7="",0,SUMIFS(IW$1:IW171,$C$1:$C171,$C172)-SUMIFS(IW$1:IW171,$C$1:$C171,$C172,$B$1:$B171,$B172)*условия!$N$150/(1+условия!$N$150))</f>
        <v>0</v>
      </c>
      <c r="IX172" s="75">
        <f>IF(IX$7="",0,SUMIFS(IX$1:IX171,$C$1:$C171,$C172)-SUMIFS(IX$1:IX171,$C$1:$C171,$C172,$B$1:$B171,$B172)*условия!$N$150/(1+условия!$N$150))</f>
        <v>0</v>
      </c>
      <c r="IY172" s="75">
        <f>IF(IY$7="",0,SUMIFS(IY$1:IY171,$C$1:$C171,$C172)-SUMIFS(IY$1:IY171,$C$1:$C171,$C172,$B$1:$B171,$B172)*условия!$N$150/(1+условия!$N$150))</f>
        <v>0</v>
      </c>
      <c r="IZ172" s="75">
        <f>IF(IZ$7="",0,SUMIFS(IZ$1:IZ171,$C$1:$C171,$C172)-SUMIFS(IZ$1:IZ171,$C$1:$C171,$C172,$B$1:$B171,$B172)*условия!$N$150/(1+условия!$N$150))</f>
        <v>0</v>
      </c>
      <c r="JA172" s="75">
        <f>IF(JA$7="",0,SUMIFS(JA$1:JA171,$C$1:$C171,$C172)-SUMIFS(JA$1:JA171,$C$1:$C171,$C172,$B$1:$B171,$B172)*условия!$N$150/(1+условия!$N$150))</f>
        <v>0</v>
      </c>
      <c r="JB172" s="75">
        <f>IF(JB$7="",0,SUMIFS(JB$1:JB171,$C$1:$C171,$C172)-SUMIFS(JB$1:JB171,$C$1:$C171,$C172,$B$1:$B171,$B172)*условия!$N$150/(1+условия!$N$150))</f>
        <v>0</v>
      </c>
      <c r="JC172" s="75">
        <f>IF(JC$7="",0,SUMIFS(JC$1:JC171,$C$1:$C171,$C172)-SUMIFS(JC$1:JC171,$C$1:$C171,$C172,$B$1:$B171,$B172)*условия!$N$150/(1+условия!$N$150))</f>
        <v>0</v>
      </c>
      <c r="JD172" s="75">
        <f>IF(JD$7="",0,SUMIFS(JD$1:JD171,$C$1:$C171,$C172)-SUMIFS(JD$1:JD171,$C$1:$C171,$C172,$B$1:$B171,$B172)*условия!$N$150/(1+условия!$N$150))</f>
        <v>0</v>
      </c>
      <c r="JE172" s="75">
        <f>IF(JE$7="",0,SUMIFS(JE$1:JE171,$C$1:$C171,$C172)-SUMIFS(JE$1:JE171,$C$1:$C171,$C172,$B$1:$B171,$B172)*условия!$N$150/(1+условия!$N$150))</f>
        <v>0</v>
      </c>
      <c r="JF172" s="75">
        <f>IF(JF$7="",0,SUMIFS(JF$1:JF171,$C$1:$C171,$C172)-SUMIFS(JF$1:JF171,$C$1:$C171,$C172,$B$1:$B171,$B172)*условия!$N$150/(1+условия!$N$150))</f>
        <v>0</v>
      </c>
      <c r="JG172" s="75">
        <f>IF(JG$7="",0,SUMIFS(JG$1:JG171,$C$1:$C171,$C172)-SUMIFS(JG$1:JG171,$C$1:$C171,$C172,$B$1:$B171,$B172)*условия!$N$150/(1+условия!$N$150))</f>
        <v>0</v>
      </c>
      <c r="JH172" s="75">
        <f>IF(JH$7="",0,SUMIFS(JH$1:JH171,$C$1:$C171,$C172)-SUMIFS(JH$1:JH171,$C$1:$C171,$C172,$B$1:$B171,$B172)*условия!$N$150/(1+условия!$N$150))</f>
        <v>0</v>
      </c>
      <c r="JI172" s="75">
        <f>IF(JI$7="",0,SUMIFS(JI$1:JI171,$C$1:$C171,$C172)-SUMIFS(JI$1:JI171,$C$1:$C171,$C172,$B$1:$B171,$B172)*условия!$N$150/(1+условия!$N$150))</f>
        <v>0</v>
      </c>
      <c r="JJ172" s="75">
        <f>IF(JJ$7="",0,SUMIFS(JJ$1:JJ171,$C$1:$C171,$C172)-SUMIFS(JJ$1:JJ171,$C$1:$C171,$C172,$B$1:$B171,$B172)*условия!$N$150/(1+условия!$N$150))</f>
        <v>0</v>
      </c>
      <c r="JK172" s="75">
        <f>IF(JK$7="",0,SUMIFS(JK$1:JK171,$C$1:$C171,$C172)-SUMIFS(JK$1:JK171,$C$1:$C171,$C172,$B$1:$B171,$B172)*условия!$N$150/(1+условия!$N$150))</f>
        <v>0</v>
      </c>
      <c r="JL172" s="75">
        <f>IF(JL$7="",0,SUMIFS(JL$1:JL171,$C$1:$C171,$C172)-SUMIFS(JL$1:JL171,$C$1:$C171,$C172,$B$1:$B171,$B172)*условия!$N$150/(1+условия!$N$150))</f>
        <v>0</v>
      </c>
      <c r="JM172" s="75">
        <f>IF(JM$7="",0,SUMIFS(JM$1:JM171,$C$1:$C171,$C172)-SUMIFS(JM$1:JM171,$C$1:$C171,$C172,$B$1:$B171,$B172)*условия!$N$150/(1+условия!$N$150))</f>
        <v>0</v>
      </c>
      <c r="JN172" s="75">
        <f>IF(JN$7="",0,SUMIFS(JN$1:JN171,$C$1:$C171,$C172)-SUMIFS(JN$1:JN171,$C$1:$C171,$C172,$B$1:$B171,$B172)*условия!$N$150/(1+условия!$N$150))</f>
        <v>0</v>
      </c>
      <c r="JO172" s="75">
        <f>IF(JO$7="",0,SUMIFS(JO$1:JO171,$C$1:$C171,$C172)-SUMIFS(JO$1:JO171,$C$1:$C171,$C172,$B$1:$B171,$B172)*условия!$N$150/(1+условия!$N$150))</f>
        <v>0</v>
      </c>
      <c r="JP172" s="75">
        <f>IF(JP$7="",0,SUMIFS(JP$1:JP171,$C$1:$C171,$C172)-SUMIFS(JP$1:JP171,$C$1:$C171,$C172,$B$1:$B171,$B172)*условия!$N$150/(1+условия!$N$150))</f>
        <v>0</v>
      </c>
      <c r="JQ172" s="75">
        <f>IF(JQ$7="",0,SUMIFS(JQ$1:JQ171,$C$1:$C171,$C172)-SUMIFS(JQ$1:JQ171,$C$1:$C171,$C172,$B$1:$B171,$B172)*условия!$N$150/(1+условия!$N$150))</f>
        <v>0</v>
      </c>
      <c r="JR172" s="75">
        <f>IF(JR$7="",0,SUMIFS(JR$1:JR171,$C$1:$C171,$C172)-SUMIFS(JR$1:JR171,$C$1:$C171,$C172,$B$1:$B171,$B172)*условия!$N$150/(1+условия!$N$150))</f>
        <v>0</v>
      </c>
      <c r="JS172" s="75">
        <f>IF(JS$7="",0,SUMIFS(JS$1:JS171,$C$1:$C171,$C172)-SUMIFS(JS$1:JS171,$C$1:$C171,$C172,$B$1:$B171,$B172)*условия!$N$150/(1+условия!$N$150))</f>
        <v>0</v>
      </c>
      <c r="JT172" s="75">
        <f>IF(JT$7="",0,SUMIFS(JT$1:JT171,$C$1:$C171,$C172)-SUMIFS(JT$1:JT171,$C$1:$C171,$C172,$B$1:$B171,$B172)*условия!$N$150/(1+условия!$N$150))</f>
        <v>0</v>
      </c>
      <c r="JU172" s="75">
        <f>IF(JU$7="",0,SUMIFS(JU$1:JU171,$C$1:$C171,$C172)-SUMIFS(JU$1:JU171,$C$1:$C171,$C172,$B$1:$B171,$B172)*условия!$N$150/(1+условия!$N$150))</f>
        <v>0</v>
      </c>
      <c r="JV172" s="75">
        <f>IF(JV$7="",0,SUMIFS(JV$1:JV171,$C$1:$C171,$C172)-SUMIFS(JV$1:JV171,$C$1:$C171,$C172,$B$1:$B171,$B172)*условия!$N$150/(1+условия!$N$150))</f>
        <v>0</v>
      </c>
      <c r="JW172" s="75">
        <f>IF(JW$7="",0,SUMIFS(JW$1:JW171,$C$1:$C171,$C172)-SUMIFS(JW$1:JW171,$C$1:$C171,$C172,$B$1:$B171,$B172)*условия!$N$150/(1+условия!$N$150))</f>
        <v>0</v>
      </c>
      <c r="JX172" s="75">
        <f>IF(JX$7="",0,SUMIFS(JX$1:JX171,$C$1:$C171,$C172)-SUMIFS(JX$1:JX171,$C$1:$C171,$C172,$B$1:$B171,$B172)*условия!$N$150/(1+условия!$N$150))</f>
        <v>0</v>
      </c>
      <c r="JY172" s="75">
        <f>IF(JY$7="",0,SUMIFS(JY$1:JY171,$C$1:$C171,$C172)-SUMIFS(JY$1:JY171,$C$1:$C171,$C172,$B$1:$B171,$B172)*условия!$N$150/(1+условия!$N$150))</f>
        <v>0</v>
      </c>
      <c r="JZ172" s="75">
        <f>IF(JZ$7="",0,SUMIFS(JZ$1:JZ171,$C$1:$C171,$C172)-SUMIFS(JZ$1:JZ171,$C$1:$C171,$C172,$B$1:$B171,$B172)*условия!$N$150/(1+условия!$N$150))</f>
        <v>0</v>
      </c>
      <c r="KA172" s="75">
        <f>IF(KA$7="",0,SUMIFS(KA$1:KA171,$C$1:$C171,$C172)-SUMIFS(KA$1:KA171,$C$1:$C171,$C172,$B$1:$B171,$B172)*условия!$N$150/(1+условия!$N$150))</f>
        <v>0</v>
      </c>
      <c r="KB172" s="75">
        <f>IF(KB$7="",0,SUMIFS(KB$1:KB171,$C$1:$C171,$C172)-SUMIFS(KB$1:KB171,$C$1:$C171,$C172,$B$1:$B171,$B172)*условия!$N$150/(1+условия!$N$150))</f>
        <v>0</v>
      </c>
      <c r="KC172" s="75">
        <f>IF(KC$7="",0,SUMIFS(KC$1:KC171,$C$1:$C171,$C172)-SUMIFS(KC$1:KC171,$C$1:$C171,$C172,$B$1:$B171,$B172)*условия!$N$150/(1+условия!$N$150))</f>
        <v>0</v>
      </c>
      <c r="KD172" s="75">
        <f>IF(KD$7="",0,SUMIFS(KD$1:KD171,$C$1:$C171,$C172)-SUMIFS(KD$1:KD171,$C$1:$C171,$C172,$B$1:$B171,$B172)*условия!$N$150/(1+условия!$N$150))</f>
        <v>0</v>
      </c>
      <c r="KE172" s="75">
        <f>IF(KE$7="",0,SUMIFS(KE$1:KE171,$C$1:$C171,$C172)-SUMIFS(KE$1:KE171,$C$1:$C171,$C172,$B$1:$B171,$B172)*условия!$N$150/(1+условия!$N$150))</f>
        <v>0</v>
      </c>
      <c r="KF172" s="75">
        <f>IF(KF$7="",0,SUMIFS(KF$1:KF171,$C$1:$C171,$C172)-SUMIFS(KF$1:KF171,$C$1:$C171,$C172,$B$1:$B171,$B172)*условия!$N$150/(1+условия!$N$150))</f>
        <v>0</v>
      </c>
      <c r="KG172" s="75">
        <f>IF(KG$7="",0,SUMIFS(KG$1:KG171,$C$1:$C171,$C172)-SUMIFS(KG$1:KG171,$C$1:$C171,$C172,$B$1:$B171,$B172)*условия!$N$150/(1+условия!$N$150))</f>
        <v>0</v>
      </c>
      <c r="KH172" s="75">
        <f>IF(KH$7="",0,SUMIFS(KH$1:KH171,$C$1:$C171,$C172)-SUMIFS(KH$1:KH171,$C$1:$C171,$C172,$B$1:$B171,$B172)*условия!$N$150/(1+условия!$N$150))</f>
        <v>0</v>
      </c>
      <c r="KI172" s="75">
        <f>IF(KI$7="",0,SUMIFS(KI$1:KI171,$C$1:$C171,$C172)-SUMIFS(KI$1:KI171,$C$1:$C171,$C172,$B$1:$B171,$B172)*условия!$N$150/(1+условия!$N$150))</f>
        <v>0</v>
      </c>
      <c r="KJ172" s="75">
        <f>IF(KJ$7="",0,SUMIFS(KJ$1:KJ171,$C$1:$C171,$C172)-SUMIFS(KJ$1:KJ171,$C$1:$C171,$C172,$B$1:$B171,$B172)*условия!$N$150/(1+условия!$N$150))</f>
        <v>0</v>
      </c>
      <c r="KK172" s="75">
        <f>IF(KK$7="",0,SUMIFS(KK$1:KK171,$C$1:$C171,$C172)-SUMIFS(KK$1:KK171,$C$1:$C171,$C172,$B$1:$B171,$B172)*условия!$N$150/(1+условия!$N$150))</f>
        <v>0</v>
      </c>
      <c r="KL172" s="75">
        <f>IF(KL$7="",0,SUMIFS(KL$1:KL171,$C$1:$C171,$C172)-SUMIFS(KL$1:KL171,$C$1:$C171,$C172,$B$1:$B171,$B172)*условия!$N$150/(1+условия!$N$150))</f>
        <v>0</v>
      </c>
      <c r="KM172" s="75">
        <f>IF(KM$7="",0,SUMIFS(KM$1:KM171,$C$1:$C171,$C172)-SUMIFS(KM$1:KM171,$C$1:$C171,$C172,$B$1:$B171,$B172)*условия!$N$150/(1+условия!$N$150))</f>
        <v>0</v>
      </c>
      <c r="KN172" s="75">
        <f>IF(KN$7="",0,SUMIFS(KN$1:KN171,$C$1:$C171,$C172)-SUMIFS(KN$1:KN171,$C$1:$C171,$C172,$B$1:$B171,$B172)*условия!$N$150/(1+условия!$N$150))</f>
        <v>0</v>
      </c>
      <c r="KO172" s="75">
        <f>IF(KO$7="",0,SUMIFS(KO$1:KO171,$C$1:$C171,$C172)-SUMIFS(KO$1:KO171,$C$1:$C171,$C172,$B$1:$B171,$B172)*условия!$N$150/(1+условия!$N$150))</f>
        <v>0</v>
      </c>
      <c r="KP172" s="75">
        <f>IF(KP$7="",0,SUMIFS(KP$1:KP171,$C$1:$C171,$C172)-SUMIFS(KP$1:KP171,$C$1:$C171,$C172,$B$1:$B171,$B172)*условия!$N$150/(1+условия!$N$150))</f>
        <v>0</v>
      </c>
      <c r="KQ172" s="75">
        <f>IF(KQ$7="",0,SUMIFS(KQ$1:KQ171,$C$1:$C171,$C172)-SUMIFS(KQ$1:KQ171,$C$1:$C171,$C172,$B$1:$B171,$B172)*условия!$N$150/(1+условия!$N$150))</f>
        <v>0</v>
      </c>
      <c r="KR172" s="75">
        <f>IF(KR$7="",0,SUMIFS(KR$1:KR171,$C$1:$C171,$C172)-SUMIFS(KR$1:KR171,$C$1:$C171,$C172,$B$1:$B171,$B172)*условия!$N$150/(1+условия!$N$150))</f>
        <v>0</v>
      </c>
      <c r="KS172" s="75">
        <f>IF(KS$7="",0,SUMIFS(KS$1:KS171,$C$1:$C171,$C172)-SUMIFS(KS$1:KS171,$C$1:$C171,$C172,$B$1:$B171,$B172)*условия!$N$150/(1+условия!$N$150))</f>
        <v>0</v>
      </c>
      <c r="KT172" s="75">
        <f>IF(KT$7="",0,SUMIFS(KT$1:KT171,$C$1:$C171,$C172)-SUMIFS(KT$1:KT171,$C$1:$C171,$C172,$B$1:$B171,$B172)*условия!$N$150/(1+условия!$N$150))</f>
        <v>0</v>
      </c>
      <c r="KU172" s="75">
        <f>IF(KU$7="",0,SUMIFS(KU$1:KU171,$C$1:$C171,$C172)-SUMIFS(KU$1:KU171,$C$1:$C171,$C172,$B$1:$B171,$B172)*условия!$N$150/(1+условия!$N$150))</f>
        <v>0</v>
      </c>
      <c r="KV172" s="75">
        <f>IF(KV$7="",0,SUMIFS(KV$1:KV171,$C$1:$C171,$C172)-SUMIFS(KV$1:KV171,$C$1:$C171,$C172,$B$1:$B171,$B172)*условия!$N$150/(1+условия!$N$150))</f>
        <v>0</v>
      </c>
      <c r="KW172" s="70"/>
      <c r="KX172" s="70"/>
    </row>
    <row r="173" spans="1:310" s="4" customFormat="1" x14ac:dyDescent="0.25">
      <c r="A173" s="3"/>
      <c r="B173" s="85"/>
      <c r="C173" s="86"/>
      <c r="D173" s="85"/>
      <c r="E173" s="3" t="str">
        <f>kpi!$E$82</f>
        <v>EBITDA</v>
      </c>
      <c r="F173" s="3"/>
      <c r="G173" s="3"/>
      <c r="H173" s="39" t="str">
        <f>IF(OR($E173="",$E173=0),"",INDEX(kpi!$I:$I,SUMIFS(kpi!$A:$A,kpi!$E:$E,$E173)))</f>
        <v>руб.</v>
      </c>
      <c r="I173" s="3"/>
      <c r="J173" s="3"/>
      <c r="K173" s="3"/>
      <c r="L173" s="3"/>
      <c r="M173" s="5"/>
      <c r="N173" s="3"/>
      <c r="O173" s="19"/>
      <c r="P173" s="3"/>
      <c r="Q173" s="3"/>
      <c r="R173" s="41">
        <f t="shared" si="164"/>
        <v>1530399.3183092698</v>
      </c>
      <c r="S173" s="3"/>
      <c r="T173" s="3"/>
      <c r="U173" s="41">
        <f>IF(U$7="",0,U171-U172)</f>
        <v>-11155226.761418719</v>
      </c>
      <c r="V173" s="41">
        <f>IF(V$7="",0,V171-V172)</f>
        <v>-1221897.3836439326</v>
      </c>
      <c r="W173" s="41">
        <f t="shared" ref="W173:CH173" si="165">IF(W$7="",0,W171-W172)</f>
        <v>-1073584.3357839077</v>
      </c>
      <c r="X173" s="41">
        <f t="shared" si="165"/>
        <v>-918620.95117197372</v>
      </c>
      <c r="Y173" s="41">
        <f t="shared" si="165"/>
        <v>-763629.97180173267</v>
      </c>
      <c r="Z173" s="41">
        <f t="shared" si="165"/>
        <v>-602540.55084571987</v>
      </c>
      <c r="AA173" s="41">
        <f t="shared" si="165"/>
        <v>-463499.34177673329</v>
      </c>
      <c r="AB173" s="41">
        <f t="shared" si="165"/>
        <v>-320705.24557804037</v>
      </c>
      <c r="AC173" s="41">
        <f t="shared" si="165"/>
        <v>-174158.26224963926</v>
      </c>
      <c r="AD173" s="41">
        <f t="shared" si="165"/>
        <v>-23858.391791532747</v>
      </c>
      <c r="AE173" s="41">
        <f t="shared" si="165"/>
        <v>130194.36579628009</v>
      </c>
      <c r="AF173" s="41">
        <f t="shared" si="165"/>
        <v>288000.01051380113</v>
      </c>
      <c r="AG173" s="41">
        <f t="shared" si="165"/>
        <v>339225.20902769454</v>
      </c>
      <c r="AH173" s="41">
        <f t="shared" si="165"/>
        <v>504536.62800462544</v>
      </c>
      <c r="AI173" s="41">
        <f t="shared" si="165"/>
        <v>673600.93411126733</v>
      </c>
      <c r="AJ173" s="41">
        <f t="shared" si="165"/>
        <v>846418.12734761462</v>
      </c>
      <c r="AK173" s="41">
        <f t="shared" si="165"/>
        <v>1022988.2077136654</v>
      </c>
      <c r="AL173" s="41">
        <f t="shared" si="165"/>
        <v>1203311.1752094254</v>
      </c>
      <c r="AM173" s="41">
        <f t="shared" si="165"/>
        <v>1387387.0298348926</v>
      </c>
      <c r="AN173" s="41">
        <f t="shared" si="165"/>
        <v>1575215.7715900671</v>
      </c>
      <c r="AO173" s="41">
        <f t="shared" si="165"/>
        <v>1766797.4004749451</v>
      </c>
      <c r="AP173" s="41">
        <f t="shared" si="165"/>
        <v>1962131.9164895341</v>
      </c>
      <c r="AQ173" s="41">
        <f t="shared" si="165"/>
        <v>2161219.3196338266</v>
      </c>
      <c r="AR173" s="41">
        <f t="shared" si="165"/>
        <v>2364059.6099078264</v>
      </c>
      <c r="AS173" s="41">
        <f t="shared" si="165"/>
        <v>2023034.8087157328</v>
      </c>
      <c r="AT173" s="41">
        <f t="shared" si="165"/>
        <v>0</v>
      </c>
      <c r="AU173" s="41">
        <f t="shared" si="165"/>
        <v>0</v>
      </c>
      <c r="AV173" s="41">
        <f t="shared" si="165"/>
        <v>0</v>
      </c>
      <c r="AW173" s="41">
        <f t="shared" si="165"/>
        <v>0</v>
      </c>
      <c r="AX173" s="41">
        <f t="shared" si="165"/>
        <v>0</v>
      </c>
      <c r="AY173" s="41">
        <f t="shared" si="165"/>
        <v>0</v>
      </c>
      <c r="AZ173" s="41">
        <f t="shared" si="165"/>
        <v>0</v>
      </c>
      <c r="BA173" s="41">
        <f t="shared" si="165"/>
        <v>0</v>
      </c>
      <c r="BB173" s="41">
        <f t="shared" si="165"/>
        <v>0</v>
      </c>
      <c r="BC173" s="41">
        <f t="shared" si="165"/>
        <v>0</v>
      </c>
      <c r="BD173" s="41">
        <f t="shared" si="165"/>
        <v>0</v>
      </c>
      <c r="BE173" s="41">
        <f t="shared" si="165"/>
        <v>0</v>
      </c>
      <c r="BF173" s="41">
        <f t="shared" si="165"/>
        <v>0</v>
      </c>
      <c r="BG173" s="41">
        <f t="shared" si="165"/>
        <v>0</v>
      </c>
      <c r="BH173" s="41">
        <f t="shared" si="165"/>
        <v>0</v>
      </c>
      <c r="BI173" s="41">
        <f t="shared" si="165"/>
        <v>0</v>
      </c>
      <c r="BJ173" s="41">
        <f t="shared" si="165"/>
        <v>0</v>
      </c>
      <c r="BK173" s="41">
        <f t="shared" si="165"/>
        <v>0</v>
      </c>
      <c r="BL173" s="41">
        <f t="shared" si="165"/>
        <v>0</v>
      </c>
      <c r="BM173" s="41">
        <f t="shared" si="165"/>
        <v>0</v>
      </c>
      <c r="BN173" s="41">
        <f t="shared" si="165"/>
        <v>0</v>
      </c>
      <c r="BO173" s="41">
        <f t="shared" si="165"/>
        <v>0</v>
      </c>
      <c r="BP173" s="41">
        <f t="shared" si="165"/>
        <v>0</v>
      </c>
      <c r="BQ173" s="41">
        <f t="shared" si="165"/>
        <v>0</v>
      </c>
      <c r="BR173" s="41">
        <f t="shared" si="165"/>
        <v>0</v>
      </c>
      <c r="BS173" s="41">
        <f t="shared" si="165"/>
        <v>0</v>
      </c>
      <c r="BT173" s="41">
        <f t="shared" si="165"/>
        <v>0</v>
      </c>
      <c r="BU173" s="41">
        <f t="shared" si="165"/>
        <v>0</v>
      </c>
      <c r="BV173" s="41">
        <f t="shared" si="165"/>
        <v>0</v>
      </c>
      <c r="BW173" s="41">
        <f t="shared" si="165"/>
        <v>0</v>
      </c>
      <c r="BX173" s="41">
        <f t="shared" si="165"/>
        <v>0</v>
      </c>
      <c r="BY173" s="41">
        <f t="shared" si="165"/>
        <v>0</v>
      </c>
      <c r="BZ173" s="41">
        <f t="shared" si="165"/>
        <v>0</v>
      </c>
      <c r="CA173" s="41">
        <f t="shared" si="165"/>
        <v>0</v>
      </c>
      <c r="CB173" s="41">
        <f t="shared" si="165"/>
        <v>0</v>
      </c>
      <c r="CC173" s="41">
        <f t="shared" si="165"/>
        <v>0</v>
      </c>
      <c r="CD173" s="41">
        <f t="shared" si="165"/>
        <v>0</v>
      </c>
      <c r="CE173" s="41">
        <f t="shared" si="165"/>
        <v>0</v>
      </c>
      <c r="CF173" s="41">
        <f t="shared" si="165"/>
        <v>0</v>
      </c>
      <c r="CG173" s="41">
        <f t="shared" si="165"/>
        <v>0</v>
      </c>
      <c r="CH173" s="41">
        <f t="shared" si="165"/>
        <v>0</v>
      </c>
      <c r="CI173" s="41">
        <f t="shared" ref="CI173:ET173" si="166">IF(CI$7="",0,CI171-CI172)</f>
        <v>0</v>
      </c>
      <c r="CJ173" s="41">
        <f t="shared" si="166"/>
        <v>0</v>
      </c>
      <c r="CK173" s="41">
        <f t="shared" si="166"/>
        <v>0</v>
      </c>
      <c r="CL173" s="41">
        <f t="shared" si="166"/>
        <v>0</v>
      </c>
      <c r="CM173" s="41">
        <f t="shared" si="166"/>
        <v>0</v>
      </c>
      <c r="CN173" s="41">
        <f t="shared" si="166"/>
        <v>0</v>
      </c>
      <c r="CO173" s="41">
        <f t="shared" si="166"/>
        <v>0</v>
      </c>
      <c r="CP173" s="41">
        <f t="shared" si="166"/>
        <v>0</v>
      </c>
      <c r="CQ173" s="41">
        <f t="shared" si="166"/>
        <v>0</v>
      </c>
      <c r="CR173" s="41">
        <f t="shared" si="166"/>
        <v>0</v>
      </c>
      <c r="CS173" s="41">
        <f t="shared" si="166"/>
        <v>0</v>
      </c>
      <c r="CT173" s="41">
        <f t="shared" si="166"/>
        <v>0</v>
      </c>
      <c r="CU173" s="41">
        <f t="shared" si="166"/>
        <v>0</v>
      </c>
      <c r="CV173" s="41">
        <f t="shared" si="166"/>
        <v>0</v>
      </c>
      <c r="CW173" s="41">
        <f t="shared" si="166"/>
        <v>0</v>
      </c>
      <c r="CX173" s="41">
        <f t="shared" si="166"/>
        <v>0</v>
      </c>
      <c r="CY173" s="41">
        <f t="shared" si="166"/>
        <v>0</v>
      </c>
      <c r="CZ173" s="41">
        <f t="shared" si="166"/>
        <v>0</v>
      </c>
      <c r="DA173" s="41">
        <f t="shared" si="166"/>
        <v>0</v>
      </c>
      <c r="DB173" s="41">
        <f t="shared" si="166"/>
        <v>0</v>
      </c>
      <c r="DC173" s="41">
        <f t="shared" si="166"/>
        <v>0</v>
      </c>
      <c r="DD173" s="41">
        <f t="shared" si="166"/>
        <v>0</v>
      </c>
      <c r="DE173" s="41">
        <f t="shared" si="166"/>
        <v>0</v>
      </c>
      <c r="DF173" s="41">
        <f t="shared" si="166"/>
        <v>0</v>
      </c>
      <c r="DG173" s="41">
        <f t="shared" si="166"/>
        <v>0</v>
      </c>
      <c r="DH173" s="41">
        <f t="shared" si="166"/>
        <v>0</v>
      </c>
      <c r="DI173" s="41">
        <f t="shared" si="166"/>
        <v>0</v>
      </c>
      <c r="DJ173" s="41">
        <f t="shared" si="166"/>
        <v>0</v>
      </c>
      <c r="DK173" s="41">
        <f t="shared" si="166"/>
        <v>0</v>
      </c>
      <c r="DL173" s="41">
        <f t="shared" si="166"/>
        <v>0</v>
      </c>
      <c r="DM173" s="41">
        <f t="shared" si="166"/>
        <v>0</v>
      </c>
      <c r="DN173" s="41">
        <f t="shared" si="166"/>
        <v>0</v>
      </c>
      <c r="DO173" s="41">
        <f t="shared" si="166"/>
        <v>0</v>
      </c>
      <c r="DP173" s="41">
        <f t="shared" si="166"/>
        <v>0</v>
      </c>
      <c r="DQ173" s="41">
        <f t="shared" si="166"/>
        <v>0</v>
      </c>
      <c r="DR173" s="41">
        <f t="shared" si="166"/>
        <v>0</v>
      </c>
      <c r="DS173" s="41">
        <f t="shared" si="166"/>
        <v>0</v>
      </c>
      <c r="DT173" s="41">
        <f t="shared" si="166"/>
        <v>0</v>
      </c>
      <c r="DU173" s="41">
        <f t="shared" si="166"/>
        <v>0</v>
      </c>
      <c r="DV173" s="41">
        <f t="shared" si="166"/>
        <v>0</v>
      </c>
      <c r="DW173" s="41">
        <f t="shared" si="166"/>
        <v>0</v>
      </c>
      <c r="DX173" s="41">
        <f t="shared" si="166"/>
        <v>0</v>
      </c>
      <c r="DY173" s="41">
        <f t="shared" si="166"/>
        <v>0</v>
      </c>
      <c r="DZ173" s="41">
        <f t="shared" si="166"/>
        <v>0</v>
      </c>
      <c r="EA173" s="41">
        <f t="shared" si="166"/>
        <v>0</v>
      </c>
      <c r="EB173" s="41">
        <f t="shared" si="166"/>
        <v>0</v>
      </c>
      <c r="EC173" s="41">
        <f t="shared" si="166"/>
        <v>0</v>
      </c>
      <c r="ED173" s="41">
        <f t="shared" si="166"/>
        <v>0</v>
      </c>
      <c r="EE173" s="41">
        <f t="shared" si="166"/>
        <v>0</v>
      </c>
      <c r="EF173" s="41">
        <f t="shared" si="166"/>
        <v>0</v>
      </c>
      <c r="EG173" s="41">
        <f t="shared" si="166"/>
        <v>0</v>
      </c>
      <c r="EH173" s="41">
        <f t="shared" si="166"/>
        <v>0</v>
      </c>
      <c r="EI173" s="41">
        <f t="shared" si="166"/>
        <v>0</v>
      </c>
      <c r="EJ173" s="41">
        <f t="shared" si="166"/>
        <v>0</v>
      </c>
      <c r="EK173" s="41">
        <f t="shared" si="166"/>
        <v>0</v>
      </c>
      <c r="EL173" s="41">
        <f t="shared" si="166"/>
        <v>0</v>
      </c>
      <c r="EM173" s="41">
        <f t="shared" si="166"/>
        <v>0</v>
      </c>
      <c r="EN173" s="41">
        <f t="shared" si="166"/>
        <v>0</v>
      </c>
      <c r="EO173" s="41">
        <f t="shared" si="166"/>
        <v>0</v>
      </c>
      <c r="EP173" s="41">
        <f t="shared" si="166"/>
        <v>0</v>
      </c>
      <c r="EQ173" s="41">
        <f t="shared" si="166"/>
        <v>0</v>
      </c>
      <c r="ER173" s="41">
        <f t="shared" si="166"/>
        <v>0</v>
      </c>
      <c r="ES173" s="41">
        <f t="shared" si="166"/>
        <v>0</v>
      </c>
      <c r="ET173" s="41">
        <f t="shared" si="166"/>
        <v>0</v>
      </c>
      <c r="EU173" s="41">
        <f t="shared" ref="EU173:HF173" si="167">IF(EU$7="",0,EU171-EU172)</f>
        <v>0</v>
      </c>
      <c r="EV173" s="41">
        <f t="shared" si="167"/>
        <v>0</v>
      </c>
      <c r="EW173" s="41">
        <f t="shared" si="167"/>
        <v>0</v>
      </c>
      <c r="EX173" s="41">
        <f t="shared" si="167"/>
        <v>0</v>
      </c>
      <c r="EY173" s="41">
        <f t="shared" si="167"/>
        <v>0</v>
      </c>
      <c r="EZ173" s="41">
        <f t="shared" si="167"/>
        <v>0</v>
      </c>
      <c r="FA173" s="41">
        <f t="shared" si="167"/>
        <v>0</v>
      </c>
      <c r="FB173" s="41">
        <f t="shared" si="167"/>
        <v>0</v>
      </c>
      <c r="FC173" s="41">
        <f t="shared" si="167"/>
        <v>0</v>
      </c>
      <c r="FD173" s="41">
        <f t="shared" si="167"/>
        <v>0</v>
      </c>
      <c r="FE173" s="41">
        <f t="shared" si="167"/>
        <v>0</v>
      </c>
      <c r="FF173" s="41">
        <f t="shared" si="167"/>
        <v>0</v>
      </c>
      <c r="FG173" s="41">
        <f t="shared" si="167"/>
        <v>0</v>
      </c>
      <c r="FH173" s="41">
        <f t="shared" si="167"/>
        <v>0</v>
      </c>
      <c r="FI173" s="41">
        <f t="shared" si="167"/>
        <v>0</v>
      </c>
      <c r="FJ173" s="41">
        <f t="shared" si="167"/>
        <v>0</v>
      </c>
      <c r="FK173" s="41">
        <f t="shared" si="167"/>
        <v>0</v>
      </c>
      <c r="FL173" s="41">
        <f t="shared" si="167"/>
        <v>0</v>
      </c>
      <c r="FM173" s="41">
        <f t="shared" si="167"/>
        <v>0</v>
      </c>
      <c r="FN173" s="41">
        <f t="shared" si="167"/>
        <v>0</v>
      </c>
      <c r="FO173" s="41">
        <f t="shared" si="167"/>
        <v>0</v>
      </c>
      <c r="FP173" s="41">
        <f t="shared" si="167"/>
        <v>0</v>
      </c>
      <c r="FQ173" s="41">
        <f t="shared" si="167"/>
        <v>0</v>
      </c>
      <c r="FR173" s="41">
        <f t="shared" si="167"/>
        <v>0</v>
      </c>
      <c r="FS173" s="41">
        <f t="shared" si="167"/>
        <v>0</v>
      </c>
      <c r="FT173" s="41">
        <f t="shared" si="167"/>
        <v>0</v>
      </c>
      <c r="FU173" s="41">
        <f t="shared" si="167"/>
        <v>0</v>
      </c>
      <c r="FV173" s="41">
        <f t="shared" si="167"/>
        <v>0</v>
      </c>
      <c r="FW173" s="41">
        <f t="shared" si="167"/>
        <v>0</v>
      </c>
      <c r="FX173" s="41">
        <f t="shared" si="167"/>
        <v>0</v>
      </c>
      <c r="FY173" s="41">
        <f t="shared" si="167"/>
        <v>0</v>
      </c>
      <c r="FZ173" s="41">
        <f t="shared" si="167"/>
        <v>0</v>
      </c>
      <c r="GA173" s="41">
        <f t="shared" si="167"/>
        <v>0</v>
      </c>
      <c r="GB173" s="41">
        <f t="shared" si="167"/>
        <v>0</v>
      </c>
      <c r="GC173" s="41">
        <f t="shared" si="167"/>
        <v>0</v>
      </c>
      <c r="GD173" s="41">
        <f t="shared" si="167"/>
        <v>0</v>
      </c>
      <c r="GE173" s="41">
        <f t="shared" si="167"/>
        <v>0</v>
      </c>
      <c r="GF173" s="41">
        <f t="shared" si="167"/>
        <v>0</v>
      </c>
      <c r="GG173" s="41">
        <f t="shared" si="167"/>
        <v>0</v>
      </c>
      <c r="GH173" s="41">
        <f t="shared" si="167"/>
        <v>0</v>
      </c>
      <c r="GI173" s="41">
        <f t="shared" si="167"/>
        <v>0</v>
      </c>
      <c r="GJ173" s="41">
        <f t="shared" si="167"/>
        <v>0</v>
      </c>
      <c r="GK173" s="41">
        <f t="shared" si="167"/>
        <v>0</v>
      </c>
      <c r="GL173" s="41">
        <f t="shared" si="167"/>
        <v>0</v>
      </c>
      <c r="GM173" s="41">
        <f t="shared" si="167"/>
        <v>0</v>
      </c>
      <c r="GN173" s="41">
        <f t="shared" si="167"/>
        <v>0</v>
      </c>
      <c r="GO173" s="41">
        <f t="shared" si="167"/>
        <v>0</v>
      </c>
      <c r="GP173" s="41">
        <f t="shared" si="167"/>
        <v>0</v>
      </c>
      <c r="GQ173" s="41">
        <f t="shared" si="167"/>
        <v>0</v>
      </c>
      <c r="GR173" s="41">
        <f t="shared" si="167"/>
        <v>0</v>
      </c>
      <c r="GS173" s="41">
        <f t="shared" si="167"/>
        <v>0</v>
      </c>
      <c r="GT173" s="41">
        <f t="shared" si="167"/>
        <v>0</v>
      </c>
      <c r="GU173" s="41">
        <f t="shared" si="167"/>
        <v>0</v>
      </c>
      <c r="GV173" s="41">
        <f t="shared" si="167"/>
        <v>0</v>
      </c>
      <c r="GW173" s="41">
        <f t="shared" si="167"/>
        <v>0</v>
      </c>
      <c r="GX173" s="41">
        <f t="shared" si="167"/>
        <v>0</v>
      </c>
      <c r="GY173" s="41">
        <f t="shared" si="167"/>
        <v>0</v>
      </c>
      <c r="GZ173" s="41">
        <f t="shared" si="167"/>
        <v>0</v>
      </c>
      <c r="HA173" s="41">
        <f t="shared" si="167"/>
        <v>0</v>
      </c>
      <c r="HB173" s="41">
        <f t="shared" si="167"/>
        <v>0</v>
      </c>
      <c r="HC173" s="41">
        <f t="shared" si="167"/>
        <v>0</v>
      </c>
      <c r="HD173" s="41">
        <f t="shared" si="167"/>
        <v>0</v>
      </c>
      <c r="HE173" s="41">
        <f t="shared" si="167"/>
        <v>0</v>
      </c>
      <c r="HF173" s="41">
        <f t="shared" si="167"/>
        <v>0</v>
      </c>
      <c r="HG173" s="41">
        <f t="shared" ref="HG173:JR173" si="168">IF(HG$7="",0,HG171-HG172)</f>
        <v>0</v>
      </c>
      <c r="HH173" s="41">
        <f t="shared" si="168"/>
        <v>0</v>
      </c>
      <c r="HI173" s="41">
        <f t="shared" si="168"/>
        <v>0</v>
      </c>
      <c r="HJ173" s="41">
        <f t="shared" si="168"/>
        <v>0</v>
      </c>
      <c r="HK173" s="41">
        <f t="shared" si="168"/>
        <v>0</v>
      </c>
      <c r="HL173" s="41">
        <f t="shared" si="168"/>
        <v>0</v>
      </c>
      <c r="HM173" s="41">
        <f t="shared" si="168"/>
        <v>0</v>
      </c>
      <c r="HN173" s="41">
        <f t="shared" si="168"/>
        <v>0</v>
      </c>
      <c r="HO173" s="41">
        <f t="shared" si="168"/>
        <v>0</v>
      </c>
      <c r="HP173" s="41">
        <f t="shared" si="168"/>
        <v>0</v>
      </c>
      <c r="HQ173" s="41">
        <f t="shared" si="168"/>
        <v>0</v>
      </c>
      <c r="HR173" s="41">
        <f t="shared" si="168"/>
        <v>0</v>
      </c>
      <c r="HS173" s="41">
        <f t="shared" si="168"/>
        <v>0</v>
      </c>
      <c r="HT173" s="41">
        <f t="shared" si="168"/>
        <v>0</v>
      </c>
      <c r="HU173" s="41">
        <f t="shared" si="168"/>
        <v>0</v>
      </c>
      <c r="HV173" s="41">
        <f t="shared" si="168"/>
        <v>0</v>
      </c>
      <c r="HW173" s="41">
        <f t="shared" si="168"/>
        <v>0</v>
      </c>
      <c r="HX173" s="41">
        <f t="shared" si="168"/>
        <v>0</v>
      </c>
      <c r="HY173" s="41">
        <f t="shared" si="168"/>
        <v>0</v>
      </c>
      <c r="HZ173" s="41">
        <f t="shared" si="168"/>
        <v>0</v>
      </c>
      <c r="IA173" s="41">
        <f t="shared" si="168"/>
        <v>0</v>
      </c>
      <c r="IB173" s="41">
        <f t="shared" si="168"/>
        <v>0</v>
      </c>
      <c r="IC173" s="41">
        <f t="shared" si="168"/>
        <v>0</v>
      </c>
      <c r="ID173" s="41">
        <f t="shared" si="168"/>
        <v>0</v>
      </c>
      <c r="IE173" s="41">
        <f t="shared" si="168"/>
        <v>0</v>
      </c>
      <c r="IF173" s="41">
        <f t="shared" si="168"/>
        <v>0</v>
      </c>
      <c r="IG173" s="41">
        <f t="shared" si="168"/>
        <v>0</v>
      </c>
      <c r="IH173" s="41">
        <f t="shared" si="168"/>
        <v>0</v>
      </c>
      <c r="II173" s="41">
        <f t="shared" si="168"/>
        <v>0</v>
      </c>
      <c r="IJ173" s="41">
        <f t="shared" si="168"/>
        <v>0</v>
      </c>
      <c r="IK173" s="41">
        <f t="shared" si="168"/>
        <v>0</v>
      </c>
      <c r="IL173" s="41">
        <f t="shared" si="168"/>
        <v>0</v>
      </c>
      <c r="IM173" s="41">
        <f t="shared" si="168"/>
        <v>0</v>
      </c>
      <c r="IN173" s="41">
        <f t="shared" si="168"/>
        <v>0</v>
      </c>
      <c r="IO173" s="41">
        <f t="shared" si="168"/>
        <v>0</v>
      </c>
      <c r="IP173" s="41">
        <f t="shared" si="168"/>
        <v>0</v>
      </c>
      <c r="IQ173" s="41">
        <f t="shared" si="168"/>
        <v>0</v>
      </c>
      <c r="IR173" s="41">
        <f t="shared" si="168"/>
        <v>0</v>
      </c>
      <c r="IS173" s="41">
        <f t="shared" si="168"/>
        <v>0</v>
      </c>
      <c r="IT173" s="41">
        <f t="shared" si="168"/>
        <v>0</v>
      </c>
      <c r="IU173" s="41">
        <f t="shared" si="168"/>
        <v>0</v>
      </c>
      <c r="IV173" s="41">
        <f t="shared" si="168"/>
        <v>0</v>
      </c>
      <c r="IW173" s="41">
        <f t="shared" si="168"/>
        <v>0</v>
      </c>
      <c r="IX173" s="41">
        <f t="shared" si="168"/>
        <v>0</v>
      </c>
      <c r="IY173" s="41">
        <f t="shared" si="168"/>
        <v>0</v>
      </c>
      <c r="IZ173" s="41">
        <f t="shared" si="168"/>
        <v>0</v>
      </c>
      <c r="JA173" s="41">
        <f t="shared" si="168"/>
        <v>0</v>
      </c>
      <c r="JB173" s="41">
        <f t="shared" si="168"/>
        <v>0</v>
      </c>
      <c r="JC173" s="41">
        <f t="shared" si="168"/>
        <v>0</v>
      </c>
      <c r="JD173" s="41">
        <f t="shared" si="168"/>
        <v>0</v>
      </c>
      <c r="JE173" s="41">
        <f t="shared" si="168"/>
        <v>0</v>
      </c>
      <c r="JF173" s="41">
        <f t="shared" si="168"/>
        <v>0</v>
      </c>
      <c r="JG173" s="41">
        <f t="shared" si="168"/>
        <v>0</v>
      </c>
      <c r="JH173" s="41">
        <f t="shared" si="168"/>
        <v>0</v>
      </c>
      <c r="JI173" s="41">
        <f t="shared" si="168"/>
        <v>0</v>
      </c>
      <c r="JJ173" s="41">
        <f t="shared" si="168"/>
        <v>0</v>
      </c>
      <c r="JK173" s="41">
        <f t="shared" si="168"/>
        <v>0</v>
      </c>
      <c r="JL173" s="41">
        <f t="shared" si="168"/>
        <v>0</v>
      </c>
      <c r="JM173" s="41">
        <f t="shared" si="168"/>
        <v>0</v>
      </c>
      <c r="JN173" s="41">
        <f t="shared" si="168"/>
        <v>0</v>
      </c>
      <c r="JO173" s="41">
        <f t="shared" si="168"/>
        <v>0</v>
      </c>
      <c r="JP173" s="41">
        <f t="shared" si="168"/>
        <v>0</v>
      </c>
      <c r="JQ173" s="41">
        <f t="shared" si="168"/>
        <v>0</v>
      </c>
      <c r="JR173" s="41">
        <f t="shared" si="168"/>
        <v>0</v>
      </c>
      <c r="JS173" s="41">
        <f t="shared" ref="JS173:KV173" si="169">IF(JS$7="",0,JS171-JS172)</f>
        <v>0</v>
      </c>
      <c r="JT173" s="41">
        <f t="shared" si="169"/>
        <v>0</v>
      </c>
      <c r="JU173" s="41">
        <f t="shared" si="169"/>
        <v>0</v>
      </c>
      <c r="JV173" s="41">
        <f t="shared" si="169"/>
        <v>0</v>
      </c>
      <c r="JW173" s="41">
        <f t="shared" si="169"/>
        <v>0</v>
      </c>
      <c r="JX173" s="41">
        <f t="shared" si="169"/>
        <v>0</v>
      </c>
      <c r="JY173" s="41">
        <f t="shared" si="169"/>
        <v>0</v>
      </c>
      <c r="JZ173" s="41">
        <f t="shared" si="169"/>
        <v>0</v>
      </c>
      <c r="KA173" s="41">
        <f t="shared" si="169"/>
        <v>0</v>
      </c>
      <c r="KB173" s="41">
        <f t="shared" si="169"/>
        <v>0</v>
      </c>
      <c r="KC173" s="41">
        <f t="shared" si="169"/>
        <v>0</v>
      </c>
      <c r="KD173" s="41">
        <f t="shared" si="169"/>
        <v>0</v>
      </c>
      <c r="KE173" s="41">
        <f t="shared" si="169"/>
        <v>0</v>
      </c>
      <c r="KF173" s="41">
        <f t="shared" si="169"/>
        <v>0</v>
      </c>
      <c r="KG173" s="41">
        <f t="shared" si="169"/>
        <v>0</v>
      </c>
      <c r="KH173" s="41">
        <f t="shared" si="169"/>
        <v>0</v>
      </c>
      <c r="KI173" s="41">
        <f t="shared" si="169"/>
        <v>0</v>
      </c>
      <c r="KJ173" s="41">
        <f t="shared" si="169"/>
        <v>0</v>
      </c>
      <c r="KK173" s="41">
        <f t="shared" si="169"/>
        <v>0</v>
      </c>
      <c r="KL173" s="41">
        <f t="shared" si="169"/>
        <v>0</v>
      </c>
      <c r="KM173" s="41">
        <f t="shared" si="169"/>
        <v>0</v>
      </c>
      <c r="KN173" s="41">
        <f t="shared" si="169"/>
        <v>0</v>
      </c>
      <c r="KO173" s="41">
        <f t="shared" si="169"/>
        <v>0</v>
      </c>
      <c r="KP173" s="41">
        <f t="shared" si="169"/>
        <v>0</v>
      </c>
      <c r="KQ173" s="41">
        <f t="shared" si="169"/>
        <v>0</v>
      </c>
      <c r="KR173" s="41">
        <f t="shared" si="169"/>
        <v>0</v>
      </c>
      <c r="KS173" s="41">
        <f t="shared" si="169"/>
        <v>0</v>
      </c>
      <c r="KT173" s="41">
        <f t="shared" si="169"/>
        <v>0</v>
      </c>
      <c r="KU173" s="41">
        <f t="shared" si="169"/>
        <v>0</v>
      </c>
      <c r="KV173" s="41">
        <f t="shared" si="169"/>
        <v>0</v>
      </c>
      <c r="KW173" s="3"/>
      <c r="KX173" s="3"/>
    </row>
    <row r="174" spans="1:310" ht="4.05" customHeight="1" x14ac:dyDescent="0.25">
      <c r="A174" s="1"/>
      <c r="B174" s="79"/>
      <c r="C174" s="79"/>
      <c r="D174" s="79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4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</row>
    <row r="175" spans="1:310" ht="4.05" customHeight="1" x14ac:dyDescent="0.25">
      <c r="A175" s="1"/>
      <c r="B175" s="79"/>
      <c r="C175" s="79"/>
      <c r="D175" s="79"/>
      <c r="E175" s="64"/>
      <c r="F175" s="1"/>
      <c r="G175" s="1"/>
      <c r="H175" s="11"/>
      <c r="I175" s="1"/>
      <c r="J175" s="1"/>
      <c r="K175" s="64"/>
      <c r="L175" s="1"/>
      <c r="M175" s="5"/>
      <c r="N175" s="64"/>
      <c r="O175" s="19"/>
      <c r="P175" s="1"/>
      <c r="Q175" s="1"/>
      <c r="R175" s="6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</row>
    <row r="176" spans="1:310" ht="4.95" customHeight="1" x14ac:dyDescent="0.25">
      <c r="A176" s="1"/>
      <c r="B176" s="79"/>
      <c r="C176" s="79"/>
      <c r="D176" s="79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4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s="4" customFormat="1" x14ac:dyDescent="0.25">
      <c r="A177" s="3"/>
      <c r="B177" s="85"/>
      <c r="C177" s="86"/>
      <c r="D177" s="86"/>
      <c r="E177" s="3" t="str">
        <f>kpi!$E$87</f>
        <v>НДС к возмещению</v>
      </c>
      <c r="F177" s="3"/>
      <c r="G177" s="3"/>
      <c r="H177" s="39" t="str">
        <f>IF(OR($E177="",$E177=0),"",INDEX(kpi!$I:$I,SUMIFS(kpi!$A:$A,kpi!$E:$E,$E177)))</f>
        <v>руб.</v>
      </c>
      <c r="I177" s="3"/>
      <c r="J177" s="3"/>
      <c r="K177" s="3"/>
      <c r="L177" s="3"/>
      <c r="M177" s="5"/>
      <c r="N177" s="3"/>
      <c r="O177" s="19"/>
      <c r="P177" s="3"/>
      <c r="Q177" s="3"/>
      <c r="R177" s="41">
        <f t="shared" ref="R177:R178" si="170">SUMIFS($T177:$KW177,$T$1:$KW$1,"&gt;="&amp;1,$T$1:$KW$1,"&lt;="&amp;MAX($1:$1))</f>
        <v>27167314.578557394</v>
      </c>
      <c r="S177" s="3"/>
      <c r="T177" s="3"/>
      <c r="U177" s="41">
        <f>IF(U$7="",0,SUMIFS(U$1:U171,$C$1:$C171,$C172,$B$1:$B171,$B172)*условия!$N$150/(1+условия!$N$150))</f>
        <v>2412290.5845951447</v>
      </c>
      <c r="V177" s="41">
        <f>IF(V$7="",0,SUMIFS(V$1:V171,$C$1:$C171,$C172,$B$1:$B171,$B172)*условия!$N$150/(1+условия!$N$150))</f>
        <v>496890.82629453664</v>
      </c>
      <c r="W177" s="41">
        <f>IF(W$7="",0,SUMIFS(W$1:W171,$C$1:$C171,$C172,$B$1:$B171,$B172)*условия!$N$150/(1+условия!$N$150))</f>
        <v>541091.72761183139</v>
      </c>
      <c r="X177" s="41">
        <f>IF(X$7="",0,SUMIFS(X$1:X171,$C$1:$C171,$C172,$B$1:$B171,$B172)*условия!$N$150/(1+условия!$N$150))</f>
        <v>586559.95521369472</v>
      </c>
      <c r="Y177" s="41">
        <f>IF(Y$7="",0,SUMIFS(Y$1:Y171,$C$1:$C171,$C172,$B$1:$B171,$B172)*условия!$N$150/(1+условия!$N$150))</f>
        <v>632033.44143084669</v>
      </c>
      <c r="Z177" s="41">
        <f>IF(Z$7="",0,SUMIFS(Z$1:Z171,$C$1:$C171,$C172,$B$1:$B171,$B172)*условия!$N$150/(1+условия!$N$150))</f>
        <v>678669.08162679395</v>
      </c>
      <c r="AA177" s="41">
        <f>IF(AA$7="",0,SUMIFS(AA$1:AA171,$C$1:$C171,$C172,$B$1:$B171,$B172)*условия!$N$150/(1+условия!$N$150))</f>
        <v>721103.08820709668</v>
      </c>
      <c r="AB177" s="41">
        <f>IF(AB$7="",0,SUMIFS(AB$1:AB171,$C$1:$C171,$C172,$B$1:$B171,$B172)*условия!$N$150/(1+условия!$N$150))</f>
        <v>764252.26646665798</v>
      </c>
      <c r="AC177" s="41">
        <f>IF(AC$7="",0,SUMIFS(AC$1:AC171,$C$1:$C171,$C172,$B$1:$B171,$B172)*условия!$N$150/(1+условия!$N$150))</f>
        <v>808116.61640547798</v>
      </c>
      <c r="AD177" s="41">
        <f>IF(AD$7="",0,SUMIFS(AD$1:AD171,$C$1:$C171,$C172,$B$1:$B171,$B172)*условия!$N$150/(1+условия!$N$150))</f>
        <v>852696.13802355679</v>
      </c>
      <c r="AE177" s="41">
        <f>IF(AE$7="",0,SUMIFS(AE$1:AE171,$C$1:$C171,$C172,$B$1:$B171,$B172)*условия!$N$150/(1+условия!$N$150))</f>
        <v>897990.83132089407</v>
      </c>
      <c r="AF177" s="41">
        <f>IF(AF$7="",0,SUMIFS(AF$1:AF171,$C$1:$C171,$C172,$B$1:$B171,$B172)*условия!$N$150/(1+условия!$N$150))</f>
        <v>944000.69629748992</v>
      </c>
      <c r="AG177" s="41">
        <f>IF(AG$7="",0,SUMIFS(AG$1:AG171,$C$1:$C171,$C172,$B$1:$B171,$B172)*условия!$N$150/(1+условия!$N$150))</f>
        <v>1002392.3996200112</v>
      </c>
      <c r="AH177" s="41">
        <f>IF(AH$7="",0,SUMIFS(AH$1:AH171,$C$1:$C171,$C172,$B$1:$B171,$B172)*условия!$N$150/(1+условия!$N$150))</f>
        <v>1049832.6079551247</v>
      </c>
      <c r="AI177" s="41">
        <f>IF(AI$7="",0,SUMIFS(AI$1:AI171,$C$1:$C171,$C172,$B$1:$B171,$B172)*условия!$N$150/(1+условия!$N$150))</f>
        <v>1097987.9879694968</v>
      </c>
      <c r="AJ177" s="41">
        <f>IF(AJ$7="",0,SUMIFS(AJ$1:AJ171,$C$1:$C171,$C172,$B$1:$B171,$B172)*условия!$N$150/(1+условия!$N$150))</f>
        <v>1146858.5396631272</v>
      </c>
      <c r="AK177" s="41">
        <f>IF(AK$7="",0,SUMIFS(AK$1:AK171,$C$1:$C171,$C172,$B$1:$B171,$B172)*условия!$N$150/(1+условия!$N$150))</f>
        <v>1196444.2630360168</v>
      </c>
      <c r="AL177" s="41">
        <f>IF(AL$7="",0,SUMIFS(AL$1:AL171,$C$1:$C171,$C172,$B$1:$B171,$B172)*условия!$N$150/(1+условия!$N$150))</f>
        <v>1246745.1580881646</v>
      </c>
      <c r="AM177" s="41">
        <f>IF(AM$7="",0,SUMIFS(AM$1:AM171,$C$1:$C171,$C172,$B$1:$B171,$B172)*условия!$N$150/(1+условия!$N$150))</f>
        <v>1297761.2248195715</v>
      </c>
      <c r="AN177" s="41">
        <f>IF(AN$7="",0,SUMIFS(AN$1:AN171,$C$1:$C171,$C172,$B$1:$B171,$B172)*условия!$N$150/(1+условия!$N$150))</f>
        <v>1349492.4632302367</v>
      </c>
      <c r="AO177" s="41">
        <f>IF(AO$7="",0,SUMIFS(AO$1:AO171,$C$1:$C171,$C172,$B$1:$B171,$B172)*условия!$N$150/(1+условия!$N$150))</f>
        <v>1401938.8733201609</v>
      </c>
      <c r="AP177" s="41">
        <f>IF(AP$7="",0,SUMIFS(AP$1:AP171,$C$1:$C171,$C172,$B$1:$B171,$B172)*условия!$N$150/(1+условия!$N$150))</f>
        <v>1455100.4550893432</v>
      </c>
      <c r="AQ177" s="41">
        <f>IF(AQ$7="",0,SUMIFS(AQ$1:AQ171,$C$1:$C171,$C172,$B$1:$B171,$B172)*условия!$N$150/(1+условия!$N$150))</f>
        <v>1508977.2085377849</v>
      </c>
      <c r="AR177" s="41">
        <f>IF(AR$7="",0,SUMIFS(AR$1:AR171,$C$1:$C171,$C172,$B$1:$B171,$B172)*условия!$N$150/(1+условия!$N$150))</f>
        <v>1563569.1336654848</v>
      </c>
      <c r="AS177" s="41">
        <f>IF(AS$7="",0,SUMIFS(AS$1:AS171,$C$1:$C171,$C172,$B$1:$B171,$B172)*условия!$N$150/(1+условия!$N$150))</f>
        <v>1514519.0100688534</v>
      </c>
      <c r="AT177" s="41">
        <f>IF(AT$7="",0,SUMIFS(AT$1:AT171,$C$1:$C171,$C172,$B$1:$B171,$B172)*условия!$N$150/(1+условия!$N$150))</f>
        <v>0</v>
      </c>
      <c r="AU177" s="41">
        <f>IF(AU$7="",0,SUMIFS(AU$1:AU171,$C$1:$C171,$C172,$B$1:$B171,$B172)*условия!$N$150/(1+условия!$N$150))</f>
        <v>0</v>
      </c>
      <c r="AV177" s="41">
        <f>IF(AV$7="",0,SUMIFS(AV$1:AV171,$C$1:$C171,$C172,$B$1:$B171,$B172)*условия!$N$150/(1+условия!$N$150))</f>
        <v>0</v>
      </c>
      <c r="AW177" s="41">
        <f>IF(AW$7="",0,SUMIFS(AW$1:AW171,$C$1:$C171,$C172,$B$1:$B171,$B172)*условия!$N$150/(1+условия!$N$150))</f>
        <v>0</v>
      </c>
      <c r="AX177" s="41">
        <f>IF(AX$7="",0,SUMIFS(AX$1:AX171,$C$1:$C171,$C172,$B$1:$B171,$B172)*условия!$N$150/(1+условия!$N$150))</f>
        <v>0</v>
      </c>
      <c r="AY177" s="41">
        <f>IF(AY$7="",0,SUMIFS(AY$1:AY171,$C$1:$C171,$C172,$B$1:$B171,$B172)*условия!$N$150/(1+условия!$N$150))</f>
        <v>0</v>
      </c>
      <c r="AZ177" s="41">
        <f>IF(AZ$7="",0,SUMIFS(AZ$1:AZ171,$C$1:$C171,$C172,$B$1:$B171,$B172)*условия!$N$150/(1+условия!$N$150))</f>
        <v>0</v>
      </c>
      <c r="BA177" s="41">
        <f>IF(BA$7="",0,SUMIFS(BA$1:BA171,$C$1:$C171,$C172,$B$1:$B171,$B172)*условия!$N$150/(1+условия!$N$150))</f>
        <v>0</v>
      </c>
      <c r="BB177" s="41">
        <f>IF(BB$7="",0,SUMIFS(BB$1:BB171,$C$1:$C171,$C172,$B$1:$B171,$B172)*условия!$N$150/(1+условия!$N$150))</f>
        <v>0</v>
      </c>
      <c r="BC177" s="41">
        <f>IF(BC$7="",0,SUMIFS(BC$1:BC171,$C$1:$C171,$C172,$B$1:$B171,$B172)*условия!$N$150/(1+условия!$N$150))</f>
        <v>0</v>
      </c>
      <c r="BD177" s="41">
        <f>IF(BD$7="",0,SUMIFS(BD$1:BD171,$C$1:$C171,$C172,$B$1:$B171,$B172)*условия!$N$150/(1+условия!$N$150))</f>
        <v>0</v>
      </c>
      <c r="BE177" s="41">
        <f>IF(BE$7="",0,SUMIFS(BE$1:BE171,$C$1:$C171,$C172,$B$1:$B171,$B172)*условия!$N$150/(1+условия!$N$150))</f>
        <v>0</v>
      </c>
      <c r="BF177" s="41">
        <f>IF(BF$7="",0,SUMIFS(BF$1:BF171,$C$1:$C171,$C172,$B$1:$B171,$B172)*условия!$N$150/(1+условия!$N$150))</f>
        <v>0</v>
      </c>
      <c r="BG177" s="41">
        <f>IF(BG$7="",0,SUMIFS(BG$1:BG171,$C$1:$C171,$C172,$B$1:$B171,$B172)*условия!$N$150/(1+условия!$N$150))</f>
        <v>0</v>
      </c>
      <c r="BH177" s="41">
        <f>IF(BH$7="",0,SUMIFS(BH$1:BH171,$C$1:$C171,$C172,$B$1:$B171,$B172)*условия!$N$150/(1+условия!$N$150))</f>
        <v>0</v>
      </c>
      <c r="BI177" s="41">
        <f>IF(BI$7="",0,SUMIFS(BI$1:BI171,$C$1:$C171,$C172,$B$1:$B171,$B172)*условия!$N$150/(1+условия!$N$150))</f>
        <v>0</v>
      </c>
      <c r="BJ177" s="41">
        <f>IF(BJ$7="",0,SUMIFS(BJ$1:BJ171,$C$1:$C171,$C172,$B$1:$B171,$B172)*условия!$N$150/(1+условия!$N$150))</f>
        <v>0</v>
      </c>
      <c r="BK177" s="41">
        <f>IF(BK$7="",0,SUMIFS(BK$1:BK171,$C$1:$C171,$C172,$B$1:$B171,$B172)*условия!$N$150/(1+условия!$N$150))</f>
        <v>0</v>
      </c>
      <c r="BL177" s="41">
        <f>IF(BL$7="",0,SUMIFS(BL$1:BL171,$C$1:$C171,$C172,$B$1:$B171,$B172)*условия!$N$150/(1+условия!$N$150))</f>
        <v>0</v>
      </c>
      <c r="BM177" s="41">
        <f>IF(BM$7="",0,SUMIFS(BM$1:BM171,$C$1:$C171,$C172,$B$1:$B171,$B172)*условия!$N$150/(1+условия!$N$150))</f>
        <v>0</v>
      </c>
      <c r="BN177" s="41">
        <f>IF(BN$7="",0,SUMIFS(BN$1:BN171,$C$1:$C171,$C172,$B$1:$B171,$B172)*условия!$N$150/(1+условия!$N$150))</f>
        <v>0</v>
      </c>
      <c r="BO177" s="41">
        <f>IF(BO$7="",0,SUMIFS(BO$1:BO171,$C$1:$C171,$C172,$B$1:$B171,$B172)*условия!$N$150/(1+условия!$N$150))</f>
        <v>0</v>
      </c>
      <c r="BP177" s="41">
        <f>IF(BP$7="",0,SUMIFS(BP$1:BP171,$C$1:$C171,$C172,$B$1:$B171,$B172)*условия!$N$150/(1+условия!$N$150))</f>
        <v>0</v>
      </c>
      <c r="BQ177" s="41">
        <f>IF(BQ$7="",0,SUMIFS(BQ$1:BQ171,$C$1:$C171,$C172,$B$1:$B171,$B172)*условия!$N$150/(1+условия!$N$150))</f>
        <v>0</v>
      </c>
      <c r="BR177" s="41">
        <f>IF(BR$7="",0,SUMIFS(BR$1:BR171,$C$1:$C171,$C172,$B$1:$B171,$B172)*условия!$N$150/(1+условия!$N$150))</f>
        <v>0</v>
      </c>
      <c r="BS177" s="41">
        <f>IF(BS$7="",0,SUMIFS(BS$1:BS171,$C$1:$C171,$C172,$B$1:$B171,$B172)*условия!$N$150/(1+условия!$N$150))</f>
        <v>0</v>
      </c>
      <c r="BT177" s="41">
        <f>IF(BT$7="",0,SUMIFS(BT$1:BT171,$C$1:$C171,$C172,$B$1:$B171,$B172)*условия!$N$150/(1+условия!$N$150))</f>
        <v>0</v>
      </c>
      <c r="BU177" s="41">
        <f>IF(BU$7="",0,SUMIFS(BU$1:BU171,$C$1:$C171,$C172,$B$1:$B171,$B172)*условия!$N$150/(1+условия!$N$150))</f>
        <v>0</v>
      </c>
      <c r="BV177" s="41">
        <f>IF(BV$7="",0,SUMIFS(BV$1:BV171,$C$1:$C171,$C172,$B$1:$B171,$B172)*условия!$N$150/(1+условия!$N$150))</f>
        <v>0</v>
      </c>
      <c r="BW177" s="41">
        <f>IF(BW$7="",0,SUMIFS(BW$1:BW171,$C$1:$C171,$C172,$B$1:$B171,$B172)*условия!$N$150/(1+условия!$N$150))</f>
        <v>0</v>
      </c>
      <c r="BX177" s="41">
        <f>IF(BX$7="",0,SUMIFS(BX$1:BX171,$C$1:$C171,$C172,$B$1:$B171,$B172)*условия!$N$150/(1+условия!$N$150))</f>
        <v>0</v>
      </c>
      <c r="BY177" s="41">
        <f>IF(BY$7="",0,SUMIFS(BY$1:BY171,$C$1:$C171,$C172,$B$1:$B171,$B172)*условия!$N$150/(1+условия!$N$150))</f>
        <v>0</v>
      </c>
      <c r="BZ177" s="41">
        <f>IF(BZ$7="",0,SUMIFS(BZ$1:BZ171,$C$1:$C171,$C172,$B$1:$B171,$B172)*условия!$N$150/(1+условия!$N$150))</f>
        <v>0</v>
      </c>
      <c r="CA177" s="41">
        <f>IF(CA$7="",0,SUMIFS(CA$1:CA171,$C$1:$C171,$C172,$B$1:$B171,$B172)*условия!$N$150/(1+условия!$N$150))</f>
        <v>0</v>
      </c>
      <c r="CB177" s="41">
        <f>IF(CB$7="",0,SUMIFS(CB$1:CB171,$C$1:$C171,$C172,$B$1:$B171,$B172)*условия!$N$150/(1+условия!$N$150))</f>
        <v>0</v>
      </c>
      <c r="CC177" s="41">
        <f>IF(CC$7="",0,SUMIFS(CC$1:CC171,$C$1:$C171,$C172,$B$1:$B171,$B172)*условия!$N$150/(1+условия!$N$150))</f>
        <v>0</v>
      </c>
      <c r="CD177" s="41">
        <f>IF(CD$7="",0,SUMIFS(CD$1:CD171,$C$1:$C171,$C172,$B$1:$B171,$B172)*условия!$N$150/(1+условия!$N$150))</f>
        <v>0</v>
      </c>
      <c r="CE177" s="41">
        <f>IF(CE$7="",0,SUMIFS(CE$1:CE171,$C$1:$C171,$C172,$B$1:$B171,$B172)*условия!$N$150/(1+условия!$N$150))</f>
        <v>0</v>
      </c>
      <c r="CF177" s="41">
        <f>IF(CF$7="",0,SUMIFS(CF$1:CF171,$C$1:$C171,$C172,$B$1:$B171,$B172)*условия!$N$150/(1+условия!$N$150))</f>
        <v>0</v>
      </c>
      <c r="CG177" s="41">
        <f>IF(CG$7="",0,SUMIFS(CG$1:CG171,$C$1:$C171,$C172,$B$1:$B171,$B172)*условия!$N$150/(1+условия!$N$150))</f>
        <v>0</v>
      </c>
      <c r="CH177" s="41">
        <f>IF(CH$7="",0,SUMIFS(CH$1:CH171,$C$1:$C171,$C172,$B$1:$B171,$B172)*условия!$N$150/(1+условия!$N$150))</f>
        <v>0</v>
      </c>
      <c r="CI177" s="41">
        <f>IF(CI$7="",0,SUMIFS(CI$1:CI171,$C$1:$C171,$C172,$B$1:$B171,$B172)*условия!$N$150/(1+условия!$N$150))</f>
        <v>0</v>
      </c>
      <c r="CJ177" s="41">
        <f>IF(CJ$7="",0,SUMIFS(CJ$1:CJ171,$C$1:$C171,$C172,$B$1:$B171,$B172)*условия!$N$150/(1+условия!$N$150))</f>
        <v>0</v>
      </c>
      <c r="CK177" s="41">
        <f>IF(CK$7="",0,SUMIFS(CK$1:CK171,$C$1:$C171,$C172,$B$1:$B171,$B172)*условия!$N$150/(1+условия!$N$150))</f>
        <v>0</v>
      </c>
      <c r="CL177" s="41">
        <f>IF(CL$7="",0,SUMIFS(CL$1:CL171,$C$1:$C171,$C172,$B$1:$B171,$B172)*условия!$N$150/(1+условия!$N$150))</f>
        <v>0</v>
      </c>
      <c r="CM177" s="41">
        <f>IF(CM$7="",0,SUMIFS(CM$1:CM171,$C$1:$C171,$C172,$B$1:$B171,$B172)*условия!$N$150/(1+условия!$N$150))</f>
        <v>0</v>
      </c>
      <c r="CN177" s="41">
        <f>IF(CN$7="",0,SUMIFS(CN$1:CN171,$C$1:$C171,$C172,$B$1:$B171,$B172)*условия!$N$150/(1+условия!$N$150))</f>
        <v>0</v>
      </c>
      <c r="CO177" s="41">
        <f>IF(CO$7="",0,SUMIFS(CO$1:CO171,$C$1:$C171,$C172,$B$1:$B171,$B172)*условия!$N$150/(1+условия!$N$150))</f>
        <v>0</v>
      </c>
      <c r="CP177" s="41">
        <f>IF(CP$7="",0,SUMIFS(CP$1:CP171,$C$1:$C171,$C172,$B$1:$B171,$B172)*условия!$N$150/(1+условия!$N$150))</f>
        <v>0</v>
      </c>
      <c r="CQ177" s="41">
        <f>IF(CQ$7="",0,SUMIFS(CQ$1:CQ171,$C$1:$C171,$C172,$B$1:$B171,$B172)*условия!$N$150/(1+условия!$N$150))</f>
        <v>0</v>
      </c>
      <c r="CR177" s="41">
        <f>IF(CR$7="",0,SUMIFS(CR$1:CR171,$C$1:$C171,$C172,$B$1:$B171,$B172)*условия!$N$150/(1+условия!$N$150))</f>
        <v>0</v>
      </c>
      <c r="CS177" s="41">
        <f>IF(CS$7="",0,SUMIFS(CS$1:CS171,$C$1:$C171,$C172,$B$1:$B171,$B172)*условия!$N$150/(1+условия!$N$150))</f>
        <v>0</v>
      </c>
      <c r="CT177" s="41">
        <f>IF(CT$7="",0,SUMIFS(CT$1:CT171,$C$1:$C171,$C172,$B$1:$B171,$B172)*условия!$N$150/(1+условия!$N$150))</f>
        <v>0</v>
      </c>
      <c r="CU177" s="41">
        <f>IF(CU$7="",0,SUMIFS(CU$1:CU171,$C$1:$C171,$C172,$B$1:$B171,$B172)*условия!$N$150/(1+условия!$N$150))</f>
        <v>0</v>
      </c>
      <c r="CV177" s="41">
        <f>IF(CV$7="",0,SUMIFS(CV$1:CV171,$C$1:$C171,$C172,$B$1:$B171,$B172)*условия!$N$150/(1+условия!$N$150))</f>
        <v>0</v>
      </c>
      <c r="CW177" s="41">
        <f>IF(CW$7="",0,SUMIFS(CW$1:CW171,$C$1:$C171,$C172,$B$1:$B171,$B172)*условия!$N$150/(1+условия!$N$150))</f>
        <v>0</v>
      </c>
      <c r="CX177" s="41">
        <f>IF(CX$7="",0,SUMIFS(CX$1:CX171,$C$1:$C171,$C172,$B$1:$B171,$B172)*условия!$N$150/(1+условия!$N$150))</f>
        <v>0</v>
      </c>
      <c r="CY177" s="41">
        <f>IF(CY$7="",0,SUMIFS(CY$1:CY171,$C$1:$C171,$C172,$B$1:$B171,$B172)*условия!$N$150/(1+условия!$N$150))</f>
        <v>0</v>
      </c>
      <c r="CZ177" s="41">
        <f>IF(CZ$7="",0,SUMIFS(CZ$1:CZ171,$C$1:$C171,$C172,$B$1:$B171,$B172)*условия!$N$150/(1+условия!$N$150))</f>
        <v>0</v>
      </c>
      <c r="DA177" s="41">
        <f>IF(DA$7="",0,SUMIFS(DA$1:DA171,$C$1:$C171,$C172,$B$1:$B171,$B172)*условия!$N$150/(1+условия!$N$150))</f>
        <v>0</v>
      </c>
      <c r="DB177" s="41">
        <f>IF(DB$7="",0,SUMIFS(DB$1:DB171,$C$1:$C171,$C172,$B$1:$B171,$B172)*условия!$N$150/(1+условия!$N$150))</f>
        <v>0</v>
      </c>
      <c r="DC177" s="41">
        <f>IF(DC$7="",0,SUMIFS(DC$1:DC171,$C$1:$C171,$C172,$B$1:$B171,$B172)*условия!$N$150/(1+условия!$N$150))</f>
        <v>0</v>
      </c>
      <c r="DD177" s="41">
        <f>IF(DD$7="",0,SUMIFS(DD$1:DD171,$C$1:$C171,$C172,$B$1:$B171,$B172)*условия!$N$150/(1+условия!$N$150))</f>
        <v>0</v>
      </c>
      <c r="DE177" s="41">
        <f>IF(DE$7="",0,SUMIFS(DE$1:DE171,$C$1:$C171,$C172,$B$1:$B171,$B172)*условия!$N$150/(1+условия!$N$150))</f>
        <v>0</v>
      </c>
      <c r="DF177" s="41">
        <f>IF(DF$7="",0,SUMIFS(DF$1:DF171,$C$1:$C171,$C172,$B$1:$B171,$B172)*условия!$N$150/(1+условия!$N$150))</f>
        <v>0</v>
      </c>
      <c r="DG177" s="41">
        <f>IF(DG$7="",0,SUMIFS(DG$1:DG171,$C$1:$C171,$C172,$B$1:$B171,$B172)*условия!$N$150/(1+условия!$N$150))</f>
        <v>0</v>
      </c>
      <c r="DH177" s="41">
        <f>IF(DH$7="",0,SUMIFS(DH$1:DH171,$C$1:$C171,$C172,$B$1:$B171,$B172)*условия!$N$150/(1+условия!$N$150))</f>
        <v>0</v>
      </c>
      <c r="DI177" s="41">
        <f>IF(DI$7="",0,SUMIFS(DI$1:DI171,$C$1:$C171,$C172,$B$1:$B171,$B172)*условия!$N$150/(1+условия!$N$150))</f>
        <v>0</v>
      </c>
      <c r="DJ177" s="41">
        <f>IF(DJ$7="",0,SUMIFS(DJ$1:DJ171,$C$1:$C171,$C172,$B$1:$B171,$B172)*условия!$N$150/(1+условия!$N$150))</f>
        <v>0</v>
      </c>
      <c r="DK177" s="41">
        <f>IF(DK$7="",0,SUMIFS(DK$1:DK171,$C$1:$C171,$C172,$B$1:$B171,$B172)*условия!$N$150/(1+условия!$N$150))</f>
        <v>0</v>
      </c>
      <c r="DL177" s="41">
        <f>IF(DL$7="",0,SUMIFS(DL$1:DL171,$C$1:$C171,$C172,$B$1:$B171,$B172)*условия!$N$150/(1+условия!$N$150))</f>
        <v>0</v>
      </c>
      <c r="DM177" s="41">
        <f>IF(DM$7="",0,SUMIFS(DM$1:DM171,$C$1:$C171,$C172,$B$1:$B171,$B172)*условия!$N$150/(1+условия!$N$150))</f>
        <v>0</v>
      </c>
      <c r="DN177" s="41">
        <f>IF(DN$7="",0,SUMIFS(DN$1:DN171,$C$1:$C171,$C172,$B$1:$B171,$B172)*условия!$N$150/(1+условия!$N$150))</f>
        <v>0</v>
      </c>
      <c r="DO177" s="41">
        <f>IF(DO$7="",0,SUMIFS(DO$1:DO171,$C$1:$C171,$C172,$B$1:$B171,$B172)*условия!$N$150/(1+условия!$N$150))</f>
        <v>0</v>
      </c>
      <c r="DP177" s="41">
        <f>IF(DP$7="",0,SUMIFS(DP$1:DP171,$C$1:$C171,$C172,$B$1:$B171,$B172)*условия!$N$150/(1+условия!$N$150))</f>
        <v>0</v>
      </c>
      <c r="DQ177" s="41">
        <f>IF(DQ$7="",0,SUMIFS(DQ$1:DQ171,$C$1:$C171,$C172,$B$1:$B171,$B172)*условия!$N$150/(1+условия!$N$150))</f>
        <v>0</v>
      </c>
      <c r="DR177" s="41">
        <f>IF(DR$7="",0,SUMIFS(DR$1:DR171,$C$1:$C171,$C172,$B$1:$B171,$B172)*условия!$N$150/(1+условия!$N$150))</f>
        <v>0</v>
      </c>
      <c r="DS177" s="41">
        <f>IF(DS$7="",0,SUMIFS(DS$1:DS171,$C$1:$C171,$C172,$B$1:$B171,$B172)*условия!$N$150/(1+условия!$N$150))</f>
        <v>0</v>
      </c>
      <c r="DT177" s="41">
        <f>IF(DT$7="",0,SUMIFS(DT$1:DT171,$C$1:$C171,$C172,$B$1:$B171,$B172)*условия!$N$150/(1+условия!$N$150))</f>
        <v>0</v>
      </c>
      <c r="DU177" s="41">
        <f>IF(DU$7="",0,SUMIFS(DU$1:DU171,$C$1:$C171,$C172,$B$1:$B171,$B172)*условия!$N$150/(1+условия!$N$150))</f>
        <v>0</v>
      </c>
      <c r="DV177" s="41">
        <f>IF(DV$7="",0,SUMIFS(DV$1:DV171,$C$1:$C171,$C172,$B$1:$B171,$B172)*условия!$N$150/(1+условия!$N$150))</f>
        <v>0</v>
      </c>
      <c r="DW177" s="41">
        <f>IF(DW$7="",0,SUMIFS(DW$1:DW171,$C$1:$C171,$C172,$B$1:$B171,$B172)*условия!$N$150/(1+условия!$N$150))</f>
        <v>0</v>
      </c>
      <c r="DX177" s="41">
        <f>IF(DX$7="",0,SUMIFS(DX$1:DX171,$C$1:$C171,$C172,$B$1:$B171,$B172)*условия!$N$150/(1+условия!$N$150))</f>
        <v>0</v>
      </c>
      <c r="DY177" s="41">
        <f>IF(DY$7="",0,SUMIFS(DY$1:DY171,$C$1:$C171,$C172,$B$1:$B171,$B172)*условия!$N$150/(1+условия!$N$150))</f>
        <v>0</v>
      </c>
      <c r="DZ177" s="41">
        <f>IF(DZ$7="",0,SUMIFS(DZ$1:DZ171,$C$1:$C171,$C172,$B$1:$B171,$B172)*условия!$N$150/(1+условия!$N$150))</f>
        <v>0</v>
      </c>
      <c r="EA177" s="41">
        <f>IF(EA$7="",0,SUMIFS(EA$1:EA171,$C$1:$C171,$C172,$B$1:$B171,$B172)*условия!$N$150/(1+условия!$N$150))</f>
        <v>0</v>
      </c>
      <c r="EB177" s="41">
        <f>IF(EB$7="",0,SUMIFS(EB$1:EB171,$C$1:$C171,$C172,$B$1:$B171,$B172)*условия!$N$150/(1+условия!$N$150))</f>
        <v>0</v>
      </c>
      <c r="EC177" s="41">
        <f>IF(EC$7="",0,SUMIFS(EC$1:EC171,$C$1:$C171,$C172,$B$1:$B171,$B172)*условия!$N$150/(1+условия!$N$150))</f>
        <v>0</v>
      </c>
      <c r="ED177" s="41">
        <f>IF(ED$7="",0,SUMIFS(ED$1:ED171,$C$1:$C171,$C172,$B$1:$B171,$B172)*условия!$N$150/(1+условия!$N$150))</f>
        <v>0</v>
      </c>
      <c r="EE177" s="41">
        <f>IF(EE$7="",0,SUMIFS(EE$1:EE171,$C$1:$C171,$C172,$B$1:$B171,$B172)*условия!$N$150/(1+условия!$N$150))</f>
        <v>0</v>
      </c>
      <c r="EF177" s="41">
        <f>IF(EF$7="",0,SUMIFS(EF$1:EF171,$C$1:$C171,$C172,$B$1:$B171,$B172)*условия!$N$150/(1+условия!$N$150))</f>
        <v>0</v>
      </c>
      <c r="EG177" s="41">
        <f>IF(EG$7="",0,SUMIFS(EG$1:EG171,$C$1:$C171,$C172,$B$1:$B171,$B172)*условия!$N$150/(1+условия!$N$150))</f>
        <v>0</v>
      </c>
      <c r="EH177" s="41">
        <f>IF(EH$7="",0,SUMIFS(EH$1:EH171,$C$1:$C171,$C172,$B$1:$B171,$B172)*условия!$N$150/(1+условия!$N$150))</f>
        <v>0</v>
      </c>
      <c r="EI177" s="41">
        <f>IF(EI$7="",0,SUMIFS(EI$1:EI171,$C$1:$C171,$C172,$B$1:$B171,$B172)*условия!$N$150/(1+условия!$N$150))</f>
        <v>0</v>
      </c>
      <c r="EJ177" s="41">
        <f>IF(EJ$7="",0,SUMIFS(EJ$1:EJ171,$C$1:$C171,$C172,$B$1:$B171,$B172)*условия!$N$150/(1+условия!$N$150))</f>
        <v>0</v>
      </c>
      <c r="EK177" s="41">
        <f>IF(EK$7="",0,SUMIFS(EK$1:EK171,$C$1:$C171,$C172,$B$1:$B171,$B172)*условия!$N$150/(1+условия!$N$150))</f>
        <v>0</v>
      </c>
      <c r="EL177" s="41">
        <f>IF(EL$7="",0,SUMIFS(EL$1:EL171,$C$1:$C171,$C172,$B$1:$B171,$B172)*условия!$N$150/(1+условия!$N$150))</f>
        <v>0</v>
      </c>
      <c r="EM177" s="41">
        <f>IF(EM$7="",0,SUMIFS(EM$1:EM171,$C$1:$C171,$C172,$B$1:$B171,$B172)*условия!$N$150/(1+условия!$N$150))</f>
        <v>0</v>
      </c>
      <c r="EN177" s="41">
        <f>IF(EN$7="",0,SUMIFS(EN$1:EN171,$C$1:$C171,$C172,$B$1:$B171,$B172)*условия!$N$150/(1+условия!$N$150))</f>
        <v>0</v>
      </c>
      <c r="EO177" s="41">
        <f>IF(EO$7="",0,SUMIFS(EO$1:EO171,$C$1:$C171,$C172,$B$1:$B171,$B172)*условия!$N$150/(1+условия!$N$150))</f>
        <v>0</v>
      </c>
      <c r="EP177" s="41">
        <f>IF(EP$7="",0,SUMIFS(EP$1:EP171,$C$1:$C171,$C172,$B$1:$B171,$B172)*условия!$N$150/(1+условия!$N$150))</f>
        <v>0</v>
      </c>
      <c r="EQ177" s="41">
        <f>IF(EQ$7="",0,SUMIFS(EQ$1:EQ171,$C$1:$C171,$C172,$B$1:$B171,$B172)*условия!$N$150/(1+условия!$N$150))</f>
        <v>0</v>
      </c>
      <c r="ER177" s="41">
        <f>IF(ER$7="",0,SUMIFS(ER$1:ER171,$C$1:$C171,$C172,$B$1:$B171,$B172)*условия!$N$150/(1+условия!$N$150))</f>
        <v>0</v>
      </c>
      <c r="ES177" s="41">
        <f>IF(ES$7="",0,SUMIFS(ES$1:ES171,$C$1:$C171,$C172,$B$1:$B171,$B172)*условия!$N$150/(1+условия!$N$150))</f>
        <v>0</v>
      </c>
      <c r="ET177" s="41">
        <f>IF(ET$7="",0,SUMIFS(ET$1:ET171,$C$1:$C171,$C172,$B$1:$B171,$B172)*условия!$N$150/(1+условия!$N$150))</f>
        <v>0</v>
      </c>
      <c r="EU177" s="41">
        <f>IF(EU$7="",0,SUMIFS(EU$1:EU171,$C$1:$C171,$C172,$B$1:$B171,$B172)*условия!$N$150/(1+условия!$N$150))</f>
        <v>0</v>
      </c>
      <c r="EV177" s="41">
        <f>IF(EV$7="",0,SUMIFS(EV$1:EV171,$C$1:$C171,$C172,$B$1:$B171,$B172)*условия!$N$150/(1+условия!$N$150))</f>
        <v>0</v>
      </c>
      <c r="EW177" s="41">
        <f>IF(EW$7="",0,SUMIFS(EW$1:EW171,$C$1:$C171,$C172,$B$1:$B171,$B172)*условия!$N$150/(1+условия!$N$150))</f>
        <v>0</v>
      </c>
      <c r="EX177" s="41">
        <f>IF(EX$7="",0,SUMIFS(EX$1:EX171,$C$1:$C171,$C172,$B$1:$B171,$B172)*условия!$N$150/(1+условия!$N$150))</f>
        <v>0</v>
      </c>
      <c r="EY177" s="41">
        <f>IF(EY$7="",0,SUMIFS(EY$1:EY171,$C$1:$C171,$C172,$B$1:$B171,$B172)*условия!$N$150/(1+условия!$N$150))</f>
        <v>0</v>
      </c>
      <c r="EZ177" s="41">
        <f>IF(EZ$7="",0,SUMIFS(EZ$1:EZ171,$C$1:$C171,$C172,$B$1:$B171,$B172)*условия!$N$150/(1+условия!$N$150))</f>
        <v>0</v>
      </c>
      <c r="FA177" s="41">
        <f>IF(FA$7="",0,SUMIFS(FA$1:FA171,$C$1:$C171,$C172,$B$1:$B171,$B172)*условия!$N$150/(1+условия!$N$150))</f>
        <v>0</v>
      </c>
      <c r="FB177" s="41">
        <f>IF(FB$7="",0,SUMIFS(FB$1:FB171,$C$1:$C171,$C172,$B$1:$B171,$B172)*условия!$N$150/(1+условия!$N$150))</f>
        <v>0</v>
      </c>
      <c r="FC177" s="41">
        <f>IF(FC$7="",0,SUMIFS(FC$1:FC171,$C$1:$C171,$C172,$B$1:$B171,$B172)*условия!$N$150/(1+условия!$N$150))</f>
        <v>0</v>
      </c>
      <c r="FD177" s="41">
        <f>IF(FD$7="",0,SUMIFS(FD$1:FD171,$C$1:$C171,$C172,$B$1:$B171,$B172)*условия!$N$150/(1+условия!$N$150))</f>
        <v>0</v>
      </c>
      <c r="FE177" s="41">
        <f>IF(FE$7="",0,SUMIFS(FE$1:FE171,$C$1:$C171,$C172,$B$1:$B171,$B172)*условия!$N$150/(1+условия!$N$150))</f>
        <v>0</v>
      </c>
      <c r="FF177" s="41">
        <f>IF(FF$7="",0,SUMIFS(FF$1:FF171,$C$1:$C171,$C172,$B$1:$B171,$B172)*условия!$N$150/(1+условия!$N$150))</f>
        <v>0</v>
      </c>
      <c r="FG177" s="41">
        <f>IF(FG$7="",0,SUMIFS(FG$1:FG171,$C$1:$C171,$C172,$B$1:$B171,$B172)*условия!$N$150/(1+условия!$N$150))</f>
        <v>0</v>
      </c>
      <c r="FH177" s="41">
        <f>IF(FH$7="",0,SUMIFS(FH$1:FH171,$C$1:$C171,$C172,$B$1:$B171,$B172)*условия!$N$150/(1+условия!$N$150))</f>
        <v>0</v>
      </c>
      <c r="FI177" s="41">
        <f>IF(FI$7="",0,SUMIFS(FI$1:FI171,$C$1:$C171,$C172,$B$1:$B171,$B172)*условия!$N$150/(1+условия!$N$150))</f>
        <v>0</v>
      </c>
      <c r="FJ177" s="41">
        <f>IF(FJ$7="",0,SUMIFS(FJ$1:FJ171,$C$1:$C171,$C172,$B$1:$B171,$B172)*условия!$N$150/(1+условия!$N$150))</f>
        <v>0</v>
      </c>
      <c r="FK177" s="41">
        <f>IF(FK$7="",0,SUMIFS(FK$1:FK171,$C$1:$C171,$C172,$B$1:$B171,$B172)*условия!$N$150/(1+условия!$N$150))</f>
        <v>0</v>
      </c>
      <c r="FL177" s="41">
        <f>IF(FL$7="",0,SUMIFS(FL$1:FL171,$C$1:$C171,$C172,$B$1:$B171,$B172)*условия!$N$150/(1+условия!$N$150))</f>
        <v>0</v>
      </c>
      <c r="FM177" s="41">
        <f>IF(FM$7="",0,SUMIFS(FM$1:FM171,$C$1:$C171,$C172,$B$1:$B171,$B172)*условия!$N$150/(1+условия!$N$150))</f>
        <v>0</v>
      </c>
      <c r="FN177" s="41">
        <f>IF(FN$7="",0,SUMIFS(FN$1:FN171,$C$1:$C171,$C172,$B$1:$B171,$B172)*условия!$N$150/(1+условия!$N$150))</f>
        <v>0</v>
      </c>
      <c r="FO177" s="41">
        <f>IF(FO$7="",0,SUMIFS(FO$1:FO171,$C$1:$C171,$C172,$B$1:$B171,$B172)*условия!$N$150/(1+условия!$N$150))</f>
        <v>0</v>
      </c>
      <c r="FP177" s="41">
        <f>IF(FP$7="",0,SUMIFS(FP$1:FP171,$C$1:$C171,$C172,$B$1:$B171,$B172)*условия!$N$150/(1+условия!$N$150))</f>
        <v>0</v>
      </c>
      <c r="FQ177" s="41">
        <f>IF(FQ$7="",0,SUMIFS(FQ$1:FQ171,$C$1:$C171,$C172,$B$1:$B171,$B172)*условия!$N$150/(1+условия!$N$150))</f>
        <v>0</v>
      </c>
      <c r="FR177" s="41">
        <f>IF(FR$7="",0,SUMIFS(FR$1:FR171,$C$1:$C171,$C172,$B$1:$B171,$B172)*условия!$N$150/(1+условия!$N$150))</f>
        <v>0</v>
      </c>
      <c r="FS177" s="41">
        <f>IF(FS$7="",0,SUMIFS(FS$1:FS171,$C$1:$C171,$C172,$B$1:$B171,$B172)*условия!$N$150/(1+условия!$N$150))</f>
        <v>0</v>
      </c>
      <c r="FT177" s="41">
        <f>IF(FT$7="",0,SUMIFS(FT$1:FT171,$C$1:$C171,$C172,$B$1:$B171,$B172)*условия!$N$150/(1+условия!$N$150))</f>
        <v>0</v>
      </c>
      <c r="FU177" s="41">
        <f>IF(FU$7="",0,SUMIFS(FU$1:FU171,$C$1:$C171,$C172,$B$1:$B171,$B172)*условия!$N$150/(1+условия!$N$150))</f>
        <v>0</v>
      </c>
      <c r="FV177" s="41">
        <f>IF(FV$7="",0,SUMIFS(FV$1:FV171,$C$1:$C171,$C172,$B$1:$B171,$B172)*условия!$N$150/(1+условия!$N$150))</f>
        <v>0</v>
      </c>
      <c r="FW177" s="41">
        <f>IF(FW$7="",0,SUMIFS(FW$1:FW171,$C$1:$C171,$C172,$B$1:$B171,$B172)*условия!$N$150/(1+условия!$N$150))</f>
        <v>0</v>
      </c>
      <c r="FX177" s="41">
        <f>IF(FX$7="",0,SUMIFS(FX$1:FX171,$C$1:$C171,$C172,$B$1:$B171,$B172)*условия!$N$150/(1+условия!$N$150))</f>
        <v>0</v>
      </c>
      <c r="FY177" s="41">
        <f>IF(FY$7="",0,SUMIFS(FY$1:FY171,$C$1:$C171,$C172,$B$1:$B171,$B172)*условия!$N$150/(1+условия!$N$150))</f>
        <v>0</v>
      </c>
      <c r="FZ177" s="41">
        <f>IF(FZ$7="",0,SUMIFS(FZ$1:FZ171,$C$1:$C171,$C172,$B$1:$B171,$B172)*условия!$N$150/(1+условия!$N$150))</f>
        <v>0</v>
      </c>
      <c r="GA177" s="41">
        <f>IF(GA$7="",0,SUMIFS(GA$1:GA171,$C$1:$C171,$C172,$B$1:$B171,$B172)*условия!$N$150/(1+условия!$N$150))</f>
        <v>0</v>
      </c>
      <c r="GB177" s="41">
        <f>IF(GB$7="",0,SUMIFS(GB$1:GB171,$C$1:$C171,$C172,$B$1:$B171,$B172)*условия!$N$150/(1+условия!$N$150))</f>
        <v>0</v>
      </c>
      <c r="GC177" s="41">
        <f>IF(GC$7="",0,SUMIFS(GC$1:GC171,$C$1:$C171,$C172,$B$1:$B171,$B172)*условия!$N$150/(1+условия!$N$150))</f>
        <v>0</v>
      </c>
      <c r="GD177" s="41">
        <f>IF(GD$7="",0,SUMIFS(GD$1:GD171,$C$1:$C171,$C172,$B$1:$B171,$B172)*условия!$N$150/(1+условия!$N$150))</f>
        <v>0</v>
      </c>
      <c r="GE177" s="41">
        <f>IF(GE$7="",0,SUMIFS(GE$1:GE171,$C$1:$C171,$C172,$B$1:$B171,$B172)*условия!$N$150/(1+условия!$N$150))</f>
        <v>0</v>
      </c>
      <c r="GF177" s="41">
        <f>IF(GF$7="",0,SUMIFS(GF$1:GF171,$C$1:$C171,$C172,$B$1:$B171,$B172)*условия!$N$150/(1+условия!$N$150))</f>
        <v>0</v>
      </c>
      <c r="GG177" s="41">
        <f>IF(GG$7="",0,SUMIFS(GG$1:GG171,$C$1:$C171,$C172,$B$1:$B171,$B172)*условия!$N$150/(1+условия!$N$150))</f>
        <v>0</v>
      </c>
      <c r="GH177" s="41">
        <f>IF(GH$7="",0,SUMIFS(GH$1:GH171,$C$1:$C171,$C172,$B$1:$B171,$B172)*условия!$N$150/(1+условия!$N$150))</f>
        <v>0</v>
      </c>
      <c r="GI177" s="41">
        <f>IF(GI$7="",0,SUMIFS(GI$1:GI171,$C$1:$C171,$C172,$B$1:$B171,$B172)*условия!$N$150/(1+условия!$N$150))</f>
        <v>0</v>
      </c>
      <c r="GJ177" s="41">
        <f>IF(GJ$7="",0,SUMIFS(GJ$1:GJ171,$C$1:$C171,$C172,$B$1:$B171,$B172)*условия!$N$150/(1+условия!$N$150))</f>
        <v>0</v>
      </c>
      <c r="GK177" s="41">
        <f>IF(GK$7="",0,SUMIFS(GK$1:GK171,$C$1:$C171,$C172,$B$1:$B171,$B172)*условия!$N$150/(1+условия!$N$150))</f>
        <v>0</v>
      </c>
      <c r="GL177" s="41">
        <f>IF(GL$7="",0,SUMIFS(GL$1:GL171,$C$1:$C171,$C172,$B$1:$B171,$B172)*условия!$N$150/(1+условия!$N$150))</f>
        <v>0</v>
      </c>
      <c r="GM177" s="41">
        <f>IF(GM$7="",0,SUMIFS(GM$1:GM171,$C$1:$C171,$C172,$B$1:$B171,$B172)*условия!$N$150/(1+условия!$N$150))</f>
        <v>0</v>
      </c>
      <c r="GN177" s="41">
        <f>IF(GN$7="",0,SUMIFS(GN$1:GN171,$C$1:$C171,$C172,$B$1:$B171,$B172)*условия!$N$150/(1+условия!$N$150))</f>
        <v>0</v>
      </c>
      <c r="GO177" s="41">
        <f>IF(GO$7="",0,SUMIFS(GO$1:GO171,$C$1:$C171,$C172,$B$1:$B171,$B172)*условия!$N$150/(1+условия!$N$150))</f>
        <v>0</v>
      </c>
      <c r="GP177" s="41">
        <f>IF(GP$7="",0,SUMIFS(GP$1:GP171,$C$1:$C171,$C172,$B$1:$B171,$B172)*условия!$N$150/(1+условия!$N$150))</f>
        <v>0</v>
      </c>
      <c r="GQ177" s="41">
        <f>IF(GQ$7="",0,SUMIFS(GQ$1:GQ171,$C$1:$C171,$C172,$B$1:$B171,$B172)*условия!$N$150/(1+условия!$N$150))</f>
        <v>0</v>
      </c>
      <c r="GR177" s="41">
        <f>IF(GR$7="",0,SUMIFS(GR$1:GR171,$C$1:$C171,$C172,$B$1:$B171,$B172)*условия!$N$150/(1+условия!$N$150))</f>
        <v>0</v>
      </c>
      <c r="GS177" s="41">
        <f>IF(GS$7="",0,SUMIFS(GS$1:GS171,$C$1:$C171,$C172,$B$1:$B171,$B172)*условия!$N$150/(1+условия!$N$150))</f>
        <v>0</v>
      </c>
      <c r="GT177" s="41">
        <f>IF(GT$7="",0,SUMIFS(GT$1:GT171,$C$1:$C171,$C172,$B$1:$B171,$B172)*условия!$N$150/(1+условия!$N$150))</f>
        <v>0</v>
      </c>
      <c r="GU177" s="41">
        <f>IF(GU$7="",0,SUMIFS(GU$1:GU171,$C$1:$C171,$C172,$B$1:$B171,$B172)*условия!$N$150/(1+условия!$N$150))</f>
        <v>0</v>
      </c>
      <c r="GV177" s="41">
        <f>IF(GV$7="",0,SUMIFS(GV$1:GV171,$C$1:$C171,$C172,$B$1:$B171,$B172)*условия!$N$150/(1+условия!$N$150))</f>
        <v>0</v>
      </c>
      <c r="GW177" s="41">
        <f>IF(GW$7="",0,SUMIFS(GW$1:GW171,$C$1:$C171,$C172,$B$1:$B171,$B172)*условия!$N$150/(1+условия!$N$150))</f>
        <v>0</v>
      </c>
      <c r="GX177" s="41">
        <f>IF(GX$7="",0,SUMIFS(GX$1:GX171,$C$1:$C171,$C172,$B$1:$B171,$B172)*условия!$N$150/(1+условия!$N$150))</f>
        <v>0</v>
      </c>
      <c r="GY177" s="41">
        <f>IF(GY$7="",0,SUMIFS(GY$1:GY171,$C$1:$C171,$C172,$B$1:$B171,$B172)*условия!$N$150/(1+условия!$N$150))</f>
        <v>0</v>
      </c>
      <c r="GZ177" s="41">
        <f>IF(GZ$7="",0,SUMIFS(GZ$1:GZ171,$C$1:$C171,$C172,$B$1:$B171,$B172)*условия!$N$150/(1+условия!$N$150))</f>
        <v>0</v>
      </c>
      <c r="HA177" s="41">
        <f>IF(HA$7="",0,SUMIFS(HA$1:HA171,$C$1:$C171,$C172,$B$1:$B171,$B172)*условия!$N$150/(1+условия!$N$150))</f>
        <v>0</v>
      </c>
      <c r="HB177" s="41">
        <f>IF(HB$7="",0,SUMIFS(HB$1:HB171,$C$1:$C171,$C172,$B$1:$B171,$B172)*условия!$N$150/(1+условия!$N$150))</f>
        <v>0</v>
      </c>
      <c r="HC177" s="41">
        <f>IF(HC$7="",0,SUMIFS(HC$1:HC171,$C$1:$C171,$C172,$B$1:$B171,$B172)*условия!$N$150/(1+условия!$N$150))</f>
        <v>0</v>
      </c>
      <c r="HD177" s="41">
        <f>IF(HD$7="",0,SUMIFS(HD$1:HD171,$C$1:$C171,$C172,$B$1:$B171,$B172)*условия!$N$150/(1+условия!$N$150))</f>
        <v>0</v>
      </c>
      <c r="HE177" s="41">
        <f>IF(HE$7="",0,SUMIFS(HE$1:HE171,$C$1:$C171,$C172,$B$1:$B171,$B172)*условия!$N$150/(1+условия!$N$150))</f>
        <v>0</v>
      </c>
      <c r="HF177" s="41">
        <f>IF(HF$7="",0,SUMIFS(HF$1:HF171,$C$1:$C171,$C172,$B$1:$B171,$B172)*условия!$N$150/(1+условия!$N$150))</f>
        <v>0</v>
      </c>
      <c r="HG177" s="41">
        <f>IF(HG$7="",0,SUMIFS(HG$1:HG171,$C$1:$C171,$C172,$B$1:$B171,$B172)*условия!$N$150/(1+условия!$N$150))</f>
        <v>0</v>
      </c>
      <c r="HH177" s="41">
        <f>IF(HH$7="",0,SUMIFS(HH$1:HH171,$C$1:$C171,$C172,$B$1:$B171,$B172)*условия!$N$150/(1+условия!$N$150))</f>
        <v>0</v>
      </c>
      <c r="HI177" s="41">
        <f>IF(HI$7="",0,SUMIFS(HI$1:HI171,$C$1:$C171,$C172,$B$1:$B171,$B172)*условия!$N$150/(1+условия!$N$150))</f>
        <v>0</v>
      </c>
      <c r="HJ177" s="41">
        <f>IF(HJ$7="",0,SUMIFS(HJ$1:HJ171,$C$1:$C171,$C172,$B$1:$B171,$B172)*условия!$N$150/(1+условия!$N$150))</f>
        <v>0</v>
      </c>
      <c r="HK177" s="41">
        <f>IF(HK$7="",0,SUMIFS(HK$1:HK171,$C$1:$C171,$C172,$B$1:$B171,$B172)*условия!$N$150/(1+условия!$N$150))</f>
        <v>0</v>
      </c>
      <c r="HL177" s="41">
        <f>IF(HL$7="",0,SUMIFS(HL$1:HL171,$C$1:$C171,$C172,$B$1:$B171,$B172)*условия!$N$150/(1+условия!$N$150))</f>
        <v>0</v>
      </c>
      <c r="HM177" s="41">
        <f>IF(HM$7="",0,SUMIFS(HM$1:HM171,$C$1:$C171,$C172,$B$1:$B171,$B172)*условия!$N$150/(1+условия!$N$150))</f>
        <v>0</v>
      </c>
      <c r="HN177" s="41">
        <f>IF(HN$7="",0,SUMIFS(HN$1:HN171,$C$1:$C171,$C172,$B$1:$B171,$B172)*условия!$N$150/(1+условия!$N$150))</f>
        <v>0</v>
      </c>
      <c r="HO177" s="41">
        <f>IF(HO$7="",0,SUMIFS(HO$1:HO171,$C$1:$C171,$C172,$B$1:$B171,$B172)*условия!$N$150/(1+условия!$N$150))</f>
        <v>0</v>
      </c>
      <c r="HP177" s="41">
        <f>IF(HP$7="",0,SUMIFS(HP$1:HP171,$C$1:$C171,$C172,$B$1:$B171,$B172)*условия!$N$150/(1+условия!$N$150))</f>
        <v>0</v>
      </c>
      <c r="HQ177" s="41">
        <f>IF(HQ$7="",0,SUMIFS(HQ$1:HQ171,$C$1:$C171,$C172,$B$1:$B171,$B172)*условия!$N$150/(1+условия!$N$150))</f>
        <v>0</v>
      </c>
      <c r="HR177" s="41">
        <f>IF(HR$7="",0,SUMIFS(HR$1:HR171,$C$1:$C171,$C172,$B$1:$B171,$B172)*условия!$N$150/(1+условия!$N$150))</f>
        <v>0</v>
      </c>
      <c r="HS177" s="41">
        <f>IF(HS$7="",0,SUMIFS(HS$1:HS171,$C$1:$C171,$C172,$B$1:$B171,$B172)*условия!$N$150/(1+условия!$N$150))</f>
        <v>0</v>
      </c>
      <c r="HT177" s="41">
        <f>IF(HT$7="",0,SUMIFS(HT$1:HT171,$C$1:$C171,$C172,$B$1:$B171,$B172)*условия!$N$150/(1+условия!$N$150))</f>
        <v>0</v>
      </c>
      <c r="HU177" s="41">
        <f>IF(HU$7="",0,SUMIFS(HU$1:HU171,$C$1:$C171,$C172,$B$1:$B171,$B172)*условия!$N$150/(1+условия!$N$150))</f>
        <v>0</v>
      </c>
      <c r="HV177" s="41">
        <f>IF(HV$7="",0,SUMIFS(HV$1:HV171,$C$1:$C171,$C172,$B$1:$B171,$B172)*условия!$N$150/(1+условия!$N$150))</f>
        <v>0</v>
      </c>
      <c r="HW177" s="41">
        <f>IF(HW$7="",0,SUMIFS(HW$1:HW171,$C$1:$C171,$C172,$B$1:$B171,$B172)*условия!$N$150/(1+условия!$N$150))</f>
        <v>0</v>
      </c>
      <c r="HX177" s="41">
        <f>IF(HX$7="",0,SUMIFS(HX$1:HX171,$C$1:$C171,$C172,$B$1:$B171,$B172)*условия!$N$150/(1+условия!$N$150))</f>
        <v>0</v>
      </c>
      <c r="HY177" s="41">
        <f>IF(HY$7="",0,SUMIFS(HY$1:HY171,$C$1:$C171,$C172,$B$1:$B171,$B172)*условия!$N$150/(1+условия!$N$150))</f>
        <v>0</v>
      </c>
      <c r="HZ177" s="41">
        <f>IF(HZ$7="",0,SUMIFS(HZ$1:HZ171,$C$1:$C171,$C172,$B$1:$B171,$B172)*условия!$N$150/(1+условия!$N$150))</f>
        <v>0</v>
      </c>
      <c r="IA177" s="41">
        <f>IF(IA$7="",0,SUMIFS(IA$1:IA171,$C$1:$C171,$C172,$B$1:$B171,$B172)*условия!$N$150/(1+условия!$N$150))</f>
        <v>0</v>
      </c>
      <c r="IB177" s="41">
        <f>IF(IB$7="",0,SUMIFS(IB$1:IB171,$C$1:$C171,$C172,$B$1:$B171,$B172)*условия!$N$150/(1+условия!$N$150))</f>
        <v>0</v>
      </c>
      <c r="IC177" s="41">
        <f>IF(IC$7="",0,SUMIFS(IC$1:IC171,$C$1:$C171,$C172,$B$1:$B171,$B172)*условия!$N$150/(1+условия!$N$150))</f>
        <v>0</v>
      </c>
      <c r="ID177" s="41">
        <f>IF(ID$7="",0,SUMIFS(ID$1:ID171,$C$1:$C171,$C172,$B$1:$B171,$B172)*условия!$N$150/(1+условия!$N$150))</f>
        <v>0</v>
      </c>
      <c r="IE177" s="41">
        <f>IF(IE$7="",0,SUMIFS(IE$1:IE171,$C$1:$C171,$C172,$B$1:$B171,$B172)*условия!$N$150/(1+условия!$N$150))</f>
        <v>0</v>
      </c>
      <c r="IF177" s="41">
        <f>IF(IF$7="",0,SUMIFS(IF$1:IF171,$C$1:$C171,$C172,$B$1:$B171,$B172)*условия!$N$150/(1+условия!$N$150))</f>
        <v>0</v>
      </c>
      <c r="IG177" s="41">
        <f>IF(IG$7="",0,SUMIFS(IG$1:IG171,$C$1:$C171,$C172,$B$1:$B171,$B172)*условия!$N$150/(1+условия!$N$150))</f>
        <v>0</v>
      </c>
      <c r="IH177" s="41">
        <f>IF(IH$7="",0,SUMIFS(IH$1:IH171,$C$1:$C171,$C172,$B$1:$B171,$B172)*условия!$N$150/(1+условия!$N$150))</f>
        <v>0</v>
      </c>
      <c r="II177" s="41">
        <f>IF(II$7="",0,SUMIFS(II$1:II171,$C$1:$C171,$C172,$B$1:$B171,$B172)*условия!$N$150/(1+условия!$N$150))</f>
        <v>0</v>
      </c>
      <c r="IJ177" s="41">
        <f>IF(IJ$7="",0,SUMIFS(IJ$1:IJ171,$C$1:$C171,$C172,$B$1:$B171,$B172)*условия!$N$150/(1+условия!$N$150))</f>
        <v>0</v>
      </c>
      <c r="IK177" s="41">
        <f>IF(IK$7="",0,SUMIFS(IK$1:IK171,$C$1:$C171,$C172,$B$1:$B171,$B172)*условия!$N$150/(1+условия!$N$150))</f>
        <v>0</v>
      </c>
      <c r="IL177" s="41">
        <f>IF(IL$7="",0,SUMIFS(IL$1:IL171,$C$1:$C171,$C172,$B$1:$B171,$B172)*условия!$N$150/(1+условия!$N$150))</f>
        <v>0</v>
      </c>
      <c r="IM177" s="41">
        <f>IF(IM$7="",0,SUMIFS(IM$1:IM171,$C$1:$C171,$C172,$B$1:$B171,$B172)*условия!$N$150/(1+условия!$N$150))</f>
        <v>0</v>
      </c>
      <c r="IN177" s="41">
        <f>IF(IN$7="",0,SUMIFS(IN$1:IN171,$C$1:$C171,$C172,$B$1:$B171,$B172)*условия!$N$150/(1+условия!$N$150))</f>
        <v>0</v>
      </c>
      <c r="IO177" s="41">
        <f>IF(IO$7="",0,SUMIFS(IO$1:IO171,$C$1:$C171,$C172,$B$1:$B171,$B172)*условия!$N$150/(1+условия!$N$150))</f>
        <v>0</v>
      </c>
      <c r="IP177" s="41">
        <f>IF(IP$7="",0,SUMIFS(IP$1:IP171,$C$1:$C171,$C172,$B$1:$B171,$B172)*условия!$N$150/(1+условия!$N$150))</f>
        <v>0</v>
      </c>
      <c r="IQ177" s="41">
        <f>IF(IQ$7="",0,SUMIFS(IQ$1:IQ171,$C$1:$C171,$C172,$B$1:$B171,$B172)*условия!$N$150/(1+условия!$N$150))</f>
        <v>0</v>
      </c>
      <c r="IR177" s="41">
        <f>IF(IR$7="",0,SUMIFS(IR$1:IR171,$C$1:$C171,$C172,$B$1:$B171,$B172)*условия!$N$150/(1+условия!$N$150))</f>
        <v>0</v>
      </c>
      <c r="IS177" s="41">
        <f>IF(IS$7="",0,SUMIFS(IS$1:IS171,$C$1:$C171,$C172,$B$1:$B171,$B172)*условия!$N$150/(1+условия!$N$150))</f>
        <v>0</v>
      </c>
      <c r="IT177" s="41">
        <f>IF(IT$7="",0,SUMIFS(IT$1:IT171,$C$1:$C171,$C172,$B$1:$B171,$B172)*условия!$N$150/(1+условия!$N$150))</f>
        <v>0</v>
      </c>
      <c r="IU177" s="41">
        <f>IF(IU$7="",0,SUMIFS(IU$1:IU171,$C$1:$C171,$C172,$B$1:$B171,$B172)*условия!$N$150/(1+условия!$N$150))</f>
        <v>0</v>
      </c>
      <c r="IV177" s="41">
        <f>IF(IV$7="",0,SUMIFS(IV$1:IV171,$C$1:$C171,$C172,$B$1:$B171,$B172)*условия!$N$150/(1+условия!$N$150))</f>
        <v>0</v>
      </c>
      <c r="IW177" s="41">
        <f>IF(IW$7="",0,SUMIFS(IW$1:IW171,$C$1:$C171,$C172,$B$1:$B171,$B172)*условия!$N$150/(1+условия!$N$150))</f>
        <v>0</v>
      </c>
      <c r="IX177" s="41">
        <f>IF(IX$7="",0,SUMIFS(IX$1:IX171,$C$1:$C171,$C172,$B$1:$B171,$B172)*условия!$N$150/(1+условия!$N$150))</f>
        <v>0</v>
      </c>
      <c r="IY177" s="41">
        <f>IF(IY$7="",0,SUMIFS(IY$1:IY171,$C$1:$C171,$C172,$B$1:$B171,$B172)*условия!$N$150/(1+условия!$N$150))</f>
        <v>0</v>
      </c>
      <c r="IZ177" s="41">
        <f>IF(IZ$7="",0,SUMIFS(IZ$1:IZ171,$C$1:$C171,$C172,$B$1:$B171,$B172)*условия!$N$150/(1+условия!$N$150))</f>
        <v>0</v>
      </c>
      <c r="JA177" s="41">
        <f>IF(JA$7="",0,SUMIFS(JA$1:JA171,$C$1:$C171,$C172,$B$1:$B171,$B172)*условия!$N$150/(1+условия!$N$150))</f>
        <v>0</v>
      </c>
      <c r="JB177" s="41">
        <f>IF(JB$7="",0,SUMIFS(JB$1:JB171,$C$1:$C171,$C172,$B$1:$B171,$B172)*условия!$N$150/(1+условия!$N$150))</f>
        <v>0</v>
      </c>
      <c r="JC177" s="41">
        <f>IF(JC$7="",0,SUMIFS(JC$1:JC171,$C$1:$C171,$C172,$B$1:$B171,$B172)*условия!$N$150/(1+условия!$N$150))</f>
        <v>0</v>
      </c>
      <c r="JD177" s="41">
        <f>IF(JD$7="",0,SUMIFS(JD$1:JD171,$C$1:$C171,$C172,$B$1:$B171,$B172)*условия!$N$150/(1+условия!$N$150))</f>
        <v>0</v>
      </c>
      <c r="JE177" s="41">
        <f>IF(JE$7="",0,SUMIFS(JE$1:JE171,$C$1:$C171,$C172,$B$1:$B171,$B172)*условия!$N$150/(1+условия!$N$150))</f>
        <v>0</v>
      </c>
      <c r="JF177" s="41">
        <f>IF(JF$7="",0,SUMIFS(JF$1:JF171,$C$1:$C171,$C172,$B$1:$B171,$B172)*условия!$N$150/(1+условия!$N$150))</f>
        <v>0</v>
      </c>
      <c r="JG177" s="41">
        <f>IF(JG$7="",0,SUMIFS(JG$1:JG171,$C$1:$C171,$C172,$B$1:$B171,$B172)*условия!$N$150/(1+условия!$N$150))</f>
        <v>0</v>
      </c>
      <c r="JH177" s="41">
        <f>IF(JH$7="",0,SUMIFS(JH$1:JH171,$C$1:$C171,$C172,$B$1:$B171,$B172)*условия!$N$150/(1+условия!$N$150))</f>
        <v>0</v>
      </c>
      <c r="JI177" s="41">
        <f>IF(JI$7="",0,SUMIFS(JI$1:JI171,$C$1:$C171,$C172,$B$1:$B171,$B172)*условия!$N$150/(1+условия!$N$150))</f>
        <v>0</v>
      </c>
      <c r="JJ177" s="41">
        <f>IF(JJ$7="",0,SUMIFS(JJ$1:JJ171,$C$1:$C171,$C172,$B$1:$B171,$B172)*условия!$N$150/(1+условия!$N$150))</f>
        <v>0</v>
      </c>
      <c r="JK177" s="41">
        <f>IF(JK$7="",0,SUMIFS(JK$1:JK171,$C$1:$C171,$C172,$B$1:$B171,$B172)*условия!$N$150/(1+условия!$N$150))</f>
        <v>0</v>
      </c>
      <c r="JL177" s="41">
        <f>IF(JL$7="",0,SUMIFS(JL$1:JL171,$C$1:$C171,$C172,$B$1:$B171,$B172)*условия!$N$150/(1+условия!$N$150))</f>
        <v>0</v>
      </c>
      <c r="JM177" s="41">
        <f>IF(JM$7="",0,SUMIFS(JM$1:JM171,$C$1:$C171,$C172,$B$1:$B171,$B172)*условия!$N$150/(1+условия!$N$150))</f>
        <v>0</v>
      </c>
      <c r="JN177" s="41">
        <f>IF(JN$7="",0,SUMIFS(JN$1:JN171,$C$1:$C171,$C172,$B$1:$B171,$B172)*условия!$N$150/(1+условия!$N$150))</f>
        <v>0</v>
      </c>
      <c r="JO177" s="41">
        <f>IF(JO$7="",0,SUMIFS(JO$1:JO171,$C$1:$C171,$C172,$B$1:$B171,$B172)*условия!$N$150/(1+условия!$N$150))</f>
        <v>0</v>
      </c>
      <c r="JP177" s="41">
        <f>IF(JP$7="",0,SUMIFS(JP$1:JP171,$C$1:$C171,$C172,$B$1:$B171,$B172)*условия!$N$150/(1+условия!$N$150))</f>
        <v>0</v>
      </c>
      <c r="JQ177" s="41">
        <f>IF(JQ$7="",0,SUMIFS(JQ$1:JQ171,$C$1:$C171,$C172,$B$1:$B171,$B172)*условия!$N$150/(1+условия!$N$150))</f>
        <v>0</v>
      </c>
      <c r="JR177" s="41">
        <f>IF(JR$7="",0,SUMIFS(JR$1:JR171,$C$1:$C171,$C172,$B$1:$B171,$B172)*условия!$N$150/(1+условия!$N$150))</f>
        <v>0</v>
      </c>
      <c r="JS177" s="41">
        <f>IF(JS$7="",0,SUMIFS(JS$1:JS171,$C$1:$C171,$C172,$B$1:$B171,$B172)*условия!$N$150/(1+условия!$N$150))</f>
        <v>0</v>
      </c>
      <c r="JT177" s="41">
        <f>IF(JT$7="",0,SUMIFS(JT$1:JT171,$C$1:$C171,$C172,$B$1:$B171,$B172)*условия!$N$150/(1+условия!$N$150))</f>
        <v>0</v>
      </c>
      <c r="JU177" s="41">
        <f>IF(JU$7="",0,SUMIFS(JU$1:JU171,$C$1:$C171,$C172,$B$1:$B171,$B172)*условия!$N$150/(1+условия!$N$150))</f>
        <v>0</v>
      </c>
      <c r="JV177" s="41">
        <f>IF(JV$7="",0,SUMIFS(JV$1:JV171,$C$1:$C171,$C172,$B$1:$B171,$B172)*условия!$N$150/(1+условия!$N$150))</f>
        <v>0</v>
      </c>
      <c r="JW177" s="41">
        <f>IF(JW$7="",0,SUMIFS(JW$1:JW171,$C$1:$C171,$C172,$B$1:$B171,$B172)*условия!$N$150/(1+условия!$N$150))</f>
        <v>0</v>
      </c>
      <c r="JX177" s="41">
        <f>IF(JX$7="",0,SUMIFS(JX$1:JX171,$C$1:$C171,$C172,$B$1:$B171,$B172)*условия!$N$150/(1+условия!$N$150))</f>
        <v>0</v>
      </c>
      <c r="JY177" s="41">
        <f>IF(JY$7="",0,SUMIFS(JY$1:JY171,$C$1:$C171,$C172,$B$1:$B171,$B172)*условия!$N$150/(1+условия!$N$150))</f>
        <v>0</v>
      </c>
      <c r="JZ177" s="41">
        <f>IF(JZ$7="",0,SUMIFS(JZ$1:JZ171,$C$1:$C171,$C172,$B$1:$B171,$B172)*условия!$N$150/(1+условия!$N$150))</f>
        <v>0</v>
      </c>
      <c r="KA177" s="41">
        <f>IF(KA$7="",0,SUMIFS(KA$1:KA171,$C$1:$C171,$C172,$B$1:$B171,$B172)*условия!$N$150/(1+условия!$N$150))</f>
        <v>0</v>
      </c>
      <c r="KB177" s="41">
        <f>IF(KB$7="",0,SUMIFS(KB$1:KB171,$C$1:$C171,$C172,$B$1:$B171,$B172)*условия!$N$150/(1+условия!$N$150))</f>
        <v>0</v>
      </c>
      <c r="KC177" s="41">
        <f>IF(KC$7="",0,SUMIFS(KC$1:KC171,$C$1:$C171,$C172,$B$1:$B171,$B172)*условия!$N$150/(1+условия!$N$150))</f>
        <v>0</v>
      </c>
      <c r="KD177" s="41">
        <f>IF(KD$7="",0,SUMIFS(KD$1:KD171,$C$1:$C171,$C172,$B$1:$B171,$B172)*условия!$N$150/(1+условия!$N$150))</f>
        <v>0</v>
      </c>
      <c r="KE177" s="41">
        <f>IF(KE$7="",0,SUMIFS(KE$1:KE171,$C$1:$C171,$C172,$B$1:$B171,$B172)*условия!$N$150/(1+условия!$N$150))</f>
        <v>0</v>
      </c>
      <c r="KF177" s="41">
        <f>IF(KF$7="",0,SUMIFS(KF$1:KF171,$C$1:$C171,$C172,$B$1:$B171,$B172)*условия!$N$150/(1+условия!$N$150))</f>
        <v>0</v>
      </c>
      <c r="KG177" s="41">
        <f>IF(KG$7="",0,SUMIFS(KG$1:KG171,$C$1:$C171,$C172,$B$1:$B171,$B172)*условия!$N$150/(1+условия!$N$150))</f>
        <v>0</v>
      </c>
      <c r="KH177" s="41">
        <f>IF(KH$7="",0,SUMIFS(KH$1:KH171,$C$1:$C171,$C172,$B$1:$B171,$B172)*условия!$N$150/(1+условия!$N$150))</f>
        <v>0</v>
      </c>
      <c r="KI177" s="41">
        <f>IF(KI$7="",0,SUMIFS(KI$1:KI171,$C$1:$C171,$C172,$B$1:$B171,$B172)*условия!$N$150/(1+условия!$N$150))</f>
        <v>0</v>
      </c>
      <c r="KJ177" s="41">
        <f>IF(KJ$7="",0,SUMIFS(KJ$1:KJ171,$C$1:$C171,$C172,$B$1:$B171,$B172)*условия!$N$150/(1+условия!$N$150))</f>
        <v>0</v>
      </c>
      <c r="KK177" s="41">
        <f>IF(KK$7="",0,SUMIFS(KK$1:KK171,$C$1:$C171,$C172,$B$1:$B171,$B172)*условия!$N$150/(1+условия!$N$150))</f>
        <v>0</v>
      </c>
      <c r="KL177" s="41">
        <f>IF(KL$7="",0,SUMIFS(KL$1:KL171,$C$1:$C171,$C172,$B$1:$B171,$B172)*условия!$N$150/(1+условия!$N$150))</f>
        <v>0</v>
      </c>
      <c r="KM177" s="41">
        <f>IF(KM$7="",0,SUMIFS(KM$1:KM171,$C$1:$C171,$C172,$B$1:$B171,$B172)*условия!$N$150/(1+условия!$N$150))</f>
        <v>0</v>
      </c>
      <c r="KN177" s="41">
        <f>IF(KN$7="",0,SUMIFS(KN$1:KN171,$C$1:$C171,$C172,$B$1:$B171,$B172)*условия!$N$150/(1+условия!$N$150))</f>
        <v>0</v>
      </c>
      <c r="KO177" s="41">
        <f>IF(KO$7="",0,SUMIFS(KO$1:KO171,$C$1:$C171,$C172,$B$1:$B171,$B172)*условия!$N$150/(1+условия!$N$150))</f>
        <v>0</v>
      </c>
      <c r="KP177" s="41">
        <f>IF(KP$7="",0,SUMIFS(KP$1:KP171,$C$1:$C171,$C172,$B$1:$B171,$B172)*условия!$N$150/(1+условия!$N$150))</f>
        <v>0</v>
      </c>
      <c r="KQ177" s="41">
        <f>IF(KQ$7="",0,SUMIFS(KQ$1:KQ171,$C$1:$C171,$C172,$B$1:$B171,$B172)*условия!$N$150/(1+условия!$N$150))</f>
        <v>0</v>
      </c>
      <c r="KR177" s="41">
        <f>IF(KR$7="",0,SUMIFS(KR$1:KR171,$C$1:$C171,$C172,$B$1:$B171,$B172)*условия!$N$150/(1+условия!$N$150))</f>
        <v>0</v>
      </c>
      <c r="KS177" s="41">
        <f>IF(KS$7="",0,SUMIFS(KS$1:KS171,$C$1:$C171,$C172,$B$1:$B171,$B172)*условия!$N$150/(1+условия!$N$150))</f>
        <v>0</v>
      </c>
      <c r="KT177" s="41">
        <f>IF(KT$7="",0,SUMIFS(KT$1:KT171,$C$1:$C171,$C172,$B$1:$B171,$B172)*условия!$N$150/(1+условия!$N$150))</f>
        <v>0</v>
      </c>
      <c r="KU177" s="41">
        <f>IF(KU$7="",0,SUMIFS(KU$1:KU171,$C$1:$C171,$C172,$B$1:$B171,$B172)*условия!$N$150/(1+условия!$N$150))</f>
        <v>0</v>
      </c>
      <c r="KV177" s="41">
        <f>IF(KV$7="",0,SUMIFS(KV$1:KV171,$C$1:$C171,$C172,$B$1:$B171,$B172)*условия!$N$150/(1+условия!$N$150))</f>
        <v>0</v>
      </c>
      <c r="KW177" s="3"/>
      <c r="KX177" s="3"/>
    </row>
    <row r="178" spans="1:310" s="92" customFormat="1" x14ac:dyDescent="0.25">
      <c r="A178" s="87"/>
      <c r="B178" s="88"/>
      <c r="C178" s="89"/>
      <c r="D178" s="86" t="s">
        <v>26</v>
      </c>
      <c r="E178" s="87" t="str">
        <f>kpi!$E$88</f>
        <v>возмещение НДС</v>
      </c>
      <c r="F178" s="87"/>
      <c r="G178" s="87"/>
      <c r="H178" s="88" t="str">
        <f>IF(OR($E178="",$E178=0),"",INDEX(kpi!$I:$I,SUMIFS(kpi!$A:$A,kpi!$E:$E,$E178)))</f>
        <v>руб.</v>
      </c>
      <c r="I178" s="87"/>
      <c r="J178" s="87"/>
      <c r="K178" s="87" t="str">
        <f>kpi!$E$14</f>
        <v>кол-во дней на возврат НДС</v>
      </c>
      <c r="L178" s="87"/>
      <c r="M178" s="5"/>
      <c r="N178" s="57">
        <f>условия!$N$152</f>
        <v>90</v>
      </c>
      <c r="O178" s="90"/>
      <c r="P178" s="87"/>
      <c r="Q178" s="87"/>
      <c r="R178" s="91">
        <f t="shared" si="170"/>
        <v>27167314.578557394</v>
      </c>
      <c r="S178" s="87"/>
      <c r="T178" s="87"/>
      <c r="U178" s="91">
        <f>IF(U$7="",0,IF(U$1=MAX($1:$1),$R177-SUM($T178:T178),IF(U$1=1,SUMIFS(177:177,$1:$1,"&gt;="&amp;1,$1:$1,"&lt;="&amp;INT(-$N178/30))+(-$N178/30-INT(-$N178/30))*SUMIFS(177:177,$1:$1,INT(-$N178/30)+1),0)+(-$N178/30-INT(-$N178/30))*SUMIFS(177:177,$1:$1,U$1+INT(-$N178/30)+1)+(INT(-$N178/30)+1--$N178/30)*SUMIFS(177:177,$1:$1,U$1+INT(-$N178/30))))</f>
        <v>0</v>
      </c>
      <c r="V178" s="91">
        <f>IF(V$7="",0,IF(V$1=MAX($1:$1),$R177-SUM($T178:U178),IF(V$1=1,SUMIFS(177:177,$1:$1,"&gt;="&amp;1,$1:$1,"&lt;="&amp;INT(-$N178/30))+(-$N178/30-INT(-$N178/30))*SUMIFS(177:177,$1:$1,INT(-$N178/30)+1),0)+(-$N178/30-INT(-$N178/30))*SUMIFS(177:177,$1:$1,V$1+INT(-$N178/30)+1)+(INT(-$N178/30)+1--$N178/30)*SUMIFS(177:177,$1:$1,V$1+INT(-$N178/30))))</f>
        <v>0</v>
      </c>
      <c r="W178" s="91">
        <f>IF(W$7="",0,IF(W$1=MAX($1:$1),$R177-SUM($T178:V178),IF(W$1=1,SUMIFS(177:177,$1:$1,"&gt;="&amp;1,$1:$1,"&lt;="&amp;INT(-$N178/30))+(-$N178/30-INT(-$N178/30))*SUMIFS(177:177,$1:$1,INT(-$N178/30)+1),0)+(-$N178/30-INT(-$N178/30))*SUMIFS(177:177,$1:$1,W$1+INT(-$N178/30)+1)+(INT(-$N178/30)+1--$N178/30)*SUMIFS(177:177,$1:$1,W$1+INT(-$N178/30))))</f>
        <v>0</v>
      </c>
      <c r="X178" s="91">
        <f>IF(X$7="",0,IF(X$1=MAX($1:$1),$R177-SUM($T178:W178),IF(X$1=1,SUMIFS(177:177,$1:$1,"&gt;="&amp;1,$1:$1,"&lt;="&amp;INT(-$N178/30))+(-$N178/30-INT(-$N178/30))*SUMIFS(177:177,$1:$1,INT(-$N178/30)+1),0)+(-$N178/30-INT(-$N178/30))*SUMIFS(177:177,$1:$1,X$1+INT(-$N178/30)+1)+(INT(-$N178/30)+1--$N178/30)*SUMIFS(177:177,$1:$1,X$1+INT(-$N178/30))))</f>
        <v>2412290.5845951447</v>
      </c>
      <c r="Y178" s="91">
        <f>IF(Y$7="",0,IF(Y$1=MAX($1:$1),$R177-SUM($T178:X178),IF(Y$1=1,SUMIFS(177:177,$1:$1,"&gt;="&amp;1,$1:$1,"&lt;="&amp;INT(-$N178/30))+(-$N178/30-INT(-$N178/30))*SUMIFS(177:177,$1:$1,INT(-$N178/30)+1),0)+(-$N178/30-INT(-$N178/30))*SUMIFS(177:177,$1:$1,Y$1+INT(-$N178/30)+1)+(INT(-$N178/30)+1--$N178/30)*SUMIFS(177:177,$1:$1,Y$1+INT(-$N178/30))))</f>
        <v>496890.82629453664</v>
      </c>
      <c r="Z178" s="91">
        <f>IF(Z$7="",0,IF(Z$1=MAX($1:$1),$R177-SUM($T178:Y178),IF(Z$1=1,SUMIFS(177:177,$1:$1,"&gt;="&amp;1,$1:$1,"&lt;="&amp;INT(-$N178/30))+(-$N178/30-INT(-$N178/30))*SUMIFS(177:177,$1:$1,INT(-$N178/30)+1),0)+(-$N178/30-INT(-$N178/30))*SUMIFS(177:177,$1:$1,Z$1+INT(-$N178/30)+1)+(INT(-$N178/30)+1--$N178/30)*SUMIFS(177:177,$1:$1,Z$1+INT(-$N178/30))))</f>
        <v>541091.72761183139</v>
      </c>
      <c r="AA178" s="91">
        <f>IF(AA$7="",0,IF(AA$1=MAX($1:$1),$R177-SUM($T178:Z178),IF(AA$1=1,SUMIFS(177:177,$1:$1,"&gt;="&amp;1,$1:$1,"&lt;="&amp;INT(-$N178/30))+(-$N178/30-INT(-$N178/30))*SUMIFS(177:177,$1:$1,INT(-$N178/30)+1),0)+(-$N178/30-INT(-$N178/30))*SUMIFS(177:177,$1:$1,AA$1+INT(-$N178/30)+1)+(INT(-$N178/30)+1--$N178/30)*SUMIFS(177:177,$1:$1,AA$1+INT(-$N178/30))))</f>
        <v>586559.95521369472</v>
      </c>
      <c r="AB178" s="91">
        <f>IF(AB$7="",0,IF(AB$1=MAX($1:$1),$R177-SUM($T178:AA178),IF(AB$1=1,SUMIFS(177:177,$1:$1,"&gt;="&amp;1,$1:$1,"&lt;="&amp;INT(-$N178/30))+(-$N178/30-INT(-$N178/30))*SUMIFS(177:177,$1:$1,INT(-$N178/30)+1),0)+(-$N178/30-INT(-$N178/30))*SUMIFS(177:177,$1:$1,AB$1+INT(-$N178/30)+1)+(INT(-$N178/30)+1--$N178/30)*SUMIFS(177:177,$1:$1,AB$1+INT(-$N178/30))))</f>
        <v>632033.44143084669</v>
      </c>
      <c r="AC178" s="91">
        <f>IF(AC$7="",0,IF(AC$1=MAX($1:$1),$R177-SUM($T178:AB178),IF(AC$1=1,SUMIFS(177:177,$1:$1,"&gt;="&amp;1,$1:$1,"&lt;="&amp;INT(-$N178/30))+(-$N178/30-INT(-$N178/30))*SUMIFS(177:177,$1:$1,INT(-$N178/30)+1),0)+(-$N178/30-INT(-$N178/30))*SUMIFS(177:177,$1:$1,AC$1+INT(-$N178/30)+1)+(INT(-$N178/30)+1--$N178/30)*SUMIFS(177:177,$1:$1,AC$1+INT(-$N178/30))))</f>
        <v>678669.08162679395</v>
      </c>
      <c r="AD178" s="91">
        <f>IF(AD$7="",0,IF(AD$1=MAX($1:$1),$R177-SUM($T178:AC178),IF(AD$1=1,SUMIFS(177:177,$1:$1,"&gt;="&amp;1,$1:$1,"&lt;="&amp;INT(-$N178/30))+(-$N178/30-INT(-$N178/30))*SUMIFS(177:177,$1:$1,INT(-$N178/30)+1),0)+(-$N178/30-INT(-$N178/30))*SUMIFS(177:177,$1:$1,AD$1+INT(-$N178/30)+1)+(INT(-$N178/30)+1--$N178/30)*SUMIFS(177:177,$1:$1,AD$1+INT(-$N178/30))))</f>
        <v>721103.08820709668</v>
      </c>
      <c r="AE178" s="91">
        <f>IF(AE$7="",0,IF(AE$1=MAX($1:$1),$R177-SUM($T178:AD178),IF(AE$1=1,SUMIFS(177:177,$1:$1,"&gt;="&amp;1,$1:$1,"&lt;="&amp;INT(-$N178/30))+(-$N178/30-INT(-$N178/30))*SUMIFS(177:177,$1:$1,INT(-$N178/30)+1),0)+(-$N178/30-INT(-$N178/30))*SUMIFS(177:177,$1:$1,AE$1+INT(-$N178/30)+1)+(INT(-$N178/30)+1--$N178/30)*SUMIFS(177:177,$1:$1,AE$1+INT(-$N178/30))))</f>
        <v>764252.26646665798</v>
      </c>
      <c r="AF178" s="91">
        <f>IF(AF$7="",0,IF(AF$1=MAX($1:$1),$R177-SUM($T178:AE178),IF(AF$1=1,SUMIFS(177:177,$1:$1,"&gt;="&amp;1,$1:$1,"&lt;="&amp;INT(-$N178/30))+(-$N178/30-INT(-$N178/30))*SUMIFS(177:177,$1:$1,INT(-$N178/30)+1),0)+(-$N178/30-INT(-$N178/30))*SUMIFS(177:177,$1:$1,AF$1+INT(-$N178/30)+1)+(INT(-$N178/30)+1--$N178/30)*SUMIFS(177:177,$1:$1,AF$1+INT(-$N178/30))))</f>
        <v>808116.61640547798</v>
      </c>
      <c r="AG178" s="91">
        <f>IF(AG$7="",0,IF(AG$1=MAX($1:$1),$R177-SUM($T178:AF178),IF(AG$1=1,SUMIFS(177:177,$1:$1,"&gt;="&amp;1,$1:$1,"&lt;="&amp;INT(-$N178/30))+(-$N178/30-INT(-$N178/30))*SUMIFS(177:177,$1:$1,INT(-$N178/30)+1),0)+(-$N178/30-INT(-$N178/30))*SUMIFS(177:177,$1:$1,AG$1+INT(-$N178/30)+1)+(INT(-$N178/30)+1--$N178/30)*SUMIFS(177:177,$1:$1,AG$1+INT(-$N178/30))))</f>
        <v>852696.13802355679</v>
      </c>
      <c r="AH178" s="91">
        <f>IF(AH$7="",0,IF(AH$1=MAX($1:$1),$R177-SUM($T178:AG178),IF(AH$1=1,SUMIFS(177:177,$1:$1,"&gt;="&amp;1,$1:$1,"&lt;="&amp;INT(-$N178/30))+(-$N178/30-INT(-$N178/30))*SUMIFS(177:177,$1:$1,INT(-$N178/30)+1),0)+(-$N178/30-INT(-$N178/30))*SUMIFS(177:177,$1:$1,AH$1+INT(-$N178/30)+1)+(INT(-$N178/30)+1--$N178/30)*SUMIFS(177:177,$1:$1,AH$1+INT(-$N178/30))))</f>
        <v>897990.83132089407</v>
      </c>
      <c r="AI178" s="91">
        <f>IF(AI$7="",0,IF(AI$1=MAX($1:$1),$R177-SUM($T178:AH178),IF(AI$1=1,SUMIFS(177:177,$1:$1,"&gt;="&amp;1,$1:$1,"&lt;="&amp;INT(-$N178/30))+(-$N178/30-INT(-$N178/30))*SUMIFS(177:177,$1:$1,INT(-$N178/30)+1),0)+(-$N178/30-INT(-$N178/30))*SUMIFS(177:177,$1:$1,AI$1+INT(-$N178/30)+1)+(INT(-$N178/30)+1--$N178/30)*SUMIFS(177:177,$1:$1,AI$1+INT(-$N178/30))))</f>
        <v>944000.69629748992</v>
      </c>
      <c r="AJ178" s="91">
        <f>IF(AJ$7="",0,IF(AJ$1=MAX($1:$1),$R177-SUM($T178:AI178),IF(AJ$1=1,SUMIFS(177:177,$1:$1,"&gt;="&amp;1,$1:$1,"&lt;="&amp;INT(-$N178/30))+(-$N178/30-INT(-$N178/30))*SUMIFS(177:177,$1:$1,INT(-$N178/30)+1),0)+(-$N178/30-INT(-$N178/30))*SUMIFS(177:177,$1:$1,AJ$1+INT(-$N178/30)+1)+(INT(-$N178/30)+1--$N178/30)*SUMIFS(177:177,$1:$1,AJ$1+INT(-$N178/30))))</f>
        <v>1002392.3996200112</v>
      </c>
      <c r="AK178" s="91">
        <f>IF(AK$7="",0,IF(AK$1=MAX($1:$1),$R177-SUM($T178:AJ178),IF(AK$1=1,SUMIFS(177:177,$1:$1,"&gt;="&amp;1,$1:$1,"&lt;="&amp;INT(-$N178/30))+(-$N178/30-INT(-$N178/30))*SUMIFS(177:177,$1:$1,INT(-$N178/30)+1),0)+(-$N178/30-INT(-$N178/30))*SUMIFS(177:177,$1:$1,AK$1+INT(-$N178/30)+1)+(INT(-$N178/30)+1--$N178/30)*SUMIFS(177:177,$1:$1,AK$1+INT(-$N178/30))))</f>
        <v>1049832.6079551247</v>
      </c>
      <c r="AL178" s="91">
        <f>IF(AL$7="",0,IF(AL$1=MAX($1:$1),$R177-SUM($T178:AK178),IF(AL$1=1,SUMIFS(177:177,$1:$1,"&gt;="&amp;1,$1:$1,"&lt;="&amp;INT(-$N178/30))+(-$N178/30-INT(-$N178/30))*SUMIFS(177:177,$1:$1,INT(-$N178/30)+1),0)+(-$N178/30-INT(-$N178/30))*SUMIFS(177:177,$1:$1,AL$1+INT(-$N178/30)+1)+(INT(-$N178/30)+1--$N178/30)*SUMIFS(177:177,$1:$1,AL$1+INT(-$N178/30))))</f>
        <v>1097987.9879694968</v>
      </c>
      <c r="AM178" s="91">
        <f>IF(AM$7="",0,IF(AM$1=MAX($1:$1),$R177-SUM($T178:AL178),IF(AM$1=1,SUMIFS(177:177,$1:$1,"&gt;="&amp;1,$1:$1,"&lt;="&amp;INT(-$N178/30))+(-$N178/30-INT(-$N178/30))*SUMIFS(177:177,$1:$1,INT(-$N178/30)+1),0)+(-$N178/30-INT(-$N178/30))*SUMIFS(177:177,$1:$1,AM$1+INT(-$N178/30)+1)+(INT(-$N178/30)+1--$N178/30)*SUMIFS(177:177,$1:$1,AM$1+INT(-$N178/30))))</f>
        <v>1146858.5396631272</v>
      </c>
      <c r="AN178" s="91">
        <f>IF(AN$7="",0,IF(AN$1=MAX($1:$1),$R177-SUM($T178:AM178),IF(AN$1=1,SUMIFS(177:177,$1:$1,"&gt;="&amp;1,$1:$1,"&lt;="&amp;INT(-$N178/30))+(-$N178/30-INT(-$N178/30))*SUMIFS(177:177,$1:$1,INT(-$N178/30)+1),0)+(-$N178/30-INT(-$N178/30))*SUMIFS(177:177,$1:$1,AN$1+INT(-$N178/30)+1)+(INT(-$N178/30)+1--$N178/30)*SUMIFS(177:177,$1:$1,AN$1+INT(-$N178/30))))</f>
        <v>1196444.2630360168</v>
      </c>
      <c r="AO178" s="91">
        <f>IF(AO$7="",0,IF(AO$1=MAX($1:$1),$R177-SUM($T178:AN178),IF(AO$1=1,SUMIFS(177:177,$1:$1,"&gt;="&amp;1,$1:$1,"&lt;="&amp;INT(-$N178/30))+(-$N178/30-INT(-$N178/30))*SUMIFS(177:177,$1:$1,INT(-$N178/30)+1),0)+(-$N178/30-INT(-$N178/30))*SUMIFS(177:177,$1:$1,AO$1+INT(-$N178/30)+1)+(INT(-$N178/30)+1--$N178/30)*SUMIFS(177:177,$1:$1,AO$1+INT(-$N178/30))))</f>
        <v>1246745.1580881646</v>
      </c>
      <c r="AP178" s="91">
        <f>IF(AP$7="",0,IF(AP$1=MAX($1:$1),$R177-SUM($T178:AO178),IF(AP$1=1,SUMIFS(177:177,$1:$1,"&gt;="&amp;1,$1:$1,"&lt;="&amp;INT(-$N178/30))+(-$N178/30-INT(-$N178/30))*SUMIFS(177:177,$1:$1,INT(-$N178/30)+1),0)+(-$N178/30-INT(-$N178/30))*SUMIFS(177:177,$1:$1,AP$1+INT(-$N178/30)+1)+(INT(-$N178/30)+1--$N178/30)*SUMIFS(177:177,$1:$1,AP$1+INT(-$N178/30))))</f>
        <v>1297761.2248195715</v>
      </c>
      <c r="AQ178" s="91">
        <f>IF(AQ$7="",0,IF(AQ$1=MAX($1:$1),$R177-SUM($T178:AP178),IF(AQ$1=1,SUMIFS(177:177,$1:$1,"&gt;="&amp;1,$1:$1,"&lt;="&amp;INT(-$N178/30))+(-$N178/30-INT(-$N178/30))*SUMIFS(177:177,$1:$1,INT(-$N178/30)+1),0)+(-$N178/30-INT(-$N178/30))*SUMIFS(177:177,$1:$1,AQ$1+INT(-$N178/30)+1)+(INT(-$N178/30)+1--$N178/30)*SUMIFS(177:177,$1:$1,AQ$1+INT(-$N178/30))))</f>
        <v>1349492.4632302367</v>
      </c>
      <c r="AR178" s="91">
        <f>IF(AR$7="",0,IF(AR$1=MAX($1:$1),$R177-SUM($T178:AQ178),IF(AR$1=1,SUMIFS(177:177,$1:$1,"&gt;="&amp;1,$1:$1,"&lt;="&amp;INT(-$N178/30))+(-$N178/30-INT(-$N178/30))*SUMIFS(177:177,$1:$1,INT(-$N178/30)+1),0)+(-$N178/30-INT(-$N178/30))*SUMIFS(177:177,$1:$1,AR$1+INT(-$N178/30)+1)+(INT(-$N178/30)+1--$N178/30)*SUMIFS(177:177,$1:$1,AR$1+INT(-$N178/30))))</f>
        <v>1401938.8733201609</v>
      </c>
      <c r="AS178" s="91">
        <f>IF(AS$7="",0,IF(AS$1=MAX($1:$1),$R177-SUM($T178:AR178),IF(AS$1=1,SUMIFS(177:177,$1:$1,"&gt;="&amp;1,$1:$1,"&lt;="&amp;INT(-$N178/30))+(-$N178/30-INT(-$N178/30))*SUMIFS(177:177,$1:$1,INT(-$N178/30)+1),0)+(-$N178/30-INT(-$N178/30))*SUMIFS(177:177,$1:$1,AS$1+INT(-$N178/30)+1)+(INT(-$N178/30)+1--$N178/30)*SUMIFS(177:177,$1:$1,AS$1+INT(-$N178/30))))</f>
        <v>6042165.8073614612</v>
      </c>
      <c r="AT178" s="91">
        <f>IF(AT$7="",0,IF(AT$1=MAX($1:$1),$R177-SUM($T178:AS178),IF(AT$1=1,SUMIFS(177:177,$1:$1,"&gt;="&amp;1,$1:$1,"&lt;="&amp;INT(-$N178/30))+(-$N178/30-INT(-$N178/30))*SUMIFS(177:177,$1:$1,INT(-$N178/30)+1),0)+(-$N178/30-INT(-$N178/30))*SUMIFS(177:177,$1:$1,AT$1+INT(-$N178/30)+1)+(INT(-$N178/30)+1--$N178/30)*SUMIFS(177:177,$1:$1,AT$1+INT(-$N178/30))))</f>
        <v>0</v>
      </c>
      <c r="AU178" s="91">
        <f>IF(AU$7="",0,IF(AU$1=MAX($1:$1),$R177-SUM($T178:AT178),IF(AU$1=1,SUMIFS(177:177,$1:$1,"&gt;="&amp;1,$1:$1,"&lt;="&amp;INT(-$N178/30))+(-$N178/30-INT(-$N178/30))*SUMIFS(177:177,$1:$1,INT(-$N178/30)+1),0)+(-$N178/30-INT(-$N178/30))*SUMIFS(177:177,$1:$1,AU$1+INT(-$N178/30)+1)+(INT(-$N178/30)+1--$N178/30)*SUMIFS(177:177,$1:$1,AU$1+INT(-$N178/30))))</f>
        <v>0</v>
      </c>
      <c r="AV178" s="91">
        <f>IF(AV$7="",0,IF(AV$1=MAX($1:$1),$R177-SUM($T178:AU178),IF(AV$1=1,SUMIFS(177:177,$1:$1,"&gt;="&amp;1,$1:$1,"&lt;="&amp;INT(-$N178/30))+(-$N178/30-INT(-$N178/30))*SUMIFS(177:177,$1:$1,INT(-$N178/30)+1),0)+(-$N178/30-INT(-$N178/30))*SUMIFS(177:177,$1:$1,AV$1+INT(-$N178/30)+1)+(INT(-$N178/30)+1--$N178/30)*SUMIFS(177:177,$1:$1,AV$1+INT(-$N178/30))))</f>
        <v>0</v>
      </c>
      <c r="AW178" s="91">
        <f>IF(AW$7="",0,IF(AW$1=MAX($1:$1),$R177-SUM($T178:AV178),IF(AW$1=1,SUMIFS(177:177,$1:$1,"&gt;="&amp;1,$1:$1,"&lt;="&amp;INT(-$N178/30))+(-$N178/30-INT(-$N178/30))*SUMIFS(177:177,$1:$1,INT(-$N178/30)+1),0)+(-$N178/30-INT(-$N178/30))*SUMIFS(177:177,$1:$1,AW$1+INT(-$N178/30)+1)+(INT(-$N178/30)+1--$N178/30)*SUMIFS(177:177,$1:$1,AW$1+INT(-$N178/30))))</f>
        <v>0</v>
      </c>
      <c r="AX178" s="91">
        <f>IF(AX$7="",0,IF(AX$1=MAX($1:$1),$R177-SUM($T178:AW178),IF(AX$1=1,SUMIFS(177:177,$1:$1,"&gt;="&amp;1,$1:$1,"&lt;="&amp;INT(-$N178/30))+(-$N178/30-INT(-$N178/30))*SUMIFS(177:177,$1:$1,INT(-$N178/30)+1),0)+(-$N178/30-INT(-$N178/30))*SUMIFS(177:177,$1:$1,AX$1+INT(-$N178/30)+1)+(INT(-$N178/30)+1--$N178/30)*SUMIFS(177:177,$1:$1,AX$1+INT(-$N178/30))))</f>
        <v>0</v>
      </c>
      <c r="AY178" s="91">
        <f>IF(AY$7="",0,IF(AY$1=MAX($1:$1),$R177-SUM($T178:AX178),IF(AY$1=1,SUMIFS(177:177,$1:$1,"&gt;="&amp;1,$1:$1,"&lt;="&amp;INT(-$N178/30))+(-$N178/30-INT(-$N178/30))*SUMIFS(177:177,$1:$1,INT(-$N178/30)+1),0)+(-$N178/30-INT(-$N178/30))*SUMIFS(177:177,$1:$1,AY$1+INT(-$N178/30)+1)+(INT(-$N178/30)+1--$N178/30)*SUMIFS(177:177,$1:$1,AY$1+INT(-$N178/30))))</f>
        <v>0</v>
      </c>
      <c r="AZ178" s="91">
        <f>IF(AZ$7="",0,IF(AZ$1=MAX($1:$1),$R177-SUM($T178:AY178),IF(AZ$1=1,SUMIFS(177:177,$1:$1,"&gt;="&amp;1,$1:$1,"&lt;="&amp;INT(-$N178/30))+(-$N178/30-INT(-$N178/30))*SUMIFS(177:177,$1:$1,INT(-$N178/30)+1),0)+(-$N178/30-INT(-$N178/30))*SUMIFS(177:177,$1:$1,AZ$1+INT(-$N178/30)+1)+(INT(-$N178/30)+1--$N178/30)*SUMIFS(177:177,$1:$1,AZ$1+INT(-$N178/30))))</f>
        <v>0</v>
      </c>
      <c r="BA178" s="91">
        <f>IF(BA$7="",0,IF(BA$1=MAX($1:$1),$R177-SUM($T178:AZ178),IF(BA$1=1,SUMIFS(177:177,$1:$1,"&gt;="&amp;1,$1:$1,"&lt;="&amp;INT(-$N178/30))+(-$N178/30-INT(-$N178/30))*SUMIFS(177:177,$1:$1,INT(-$N178/30)+1),0)+(-$N178/30-INT(-$N178/30))*SUMIFS(177:177,$1:$1,BA$1+INT(-$N178/30)+1)+(INT(-$N178/30)+1--$N178/30)*SUMIFS(177:177,$1:$1,BA$1+INT(-$N178/30))))</f>
        <v>0</v>
      </c>
      <c r="BB178" s="91">
        <f>IF(BB$7="",0,IF(BB$1=MAX($1:$1),$R177-SUM($T178:BA178),IF(BB$1=1,SUMIFS(177:177,$1:$1,"&gt;="&amp;1,$1:$1,"&lt;="&amp;INT(-$N178/30))+(-$N178/30-INT(-$N178/30))*SUMIFS(177:177,$1:$1,INT(-$N178/30)+1),0)+(-$N178/30-INT(-$N178/30))*SUMIFS(177:177,$1:$1,BB$1+INT(-$N178/30)+1)+(INT(-$N178/30)+1--$N178/30)*SUMIFS(177:177,$1:$1,BB$1+INT(-$N178/30))))</f>
        <v>0</v>
      </c>
      <c r="BC178" s="91">
        <f>IF(BC$7="",0,IF(BC$1=MAX($1:$1),$R177-SUM($T178:BB178),IF(BC$1=1,SUMIFS(177:177,$1:$1,"&gt;="&amp;1,$1:$1,"&lt;="&amp;INT(-$N178/30))+(-$N178/30-INT(-$N178/30))*SUMIFS(177:177,$1:$1,INT(-$N178/30)+1),0)+(-$N178/30-INT(-$N178/30))*SUMIFS(177:177,$1:$1,BC$1+INT(-$N178/30)+1)+(INT(-$N178/30)+1--$N178/30)*SUMIFS(177:177,$1:$1,BC$1+INT(-$N178/30))))</f>
        <v>0</v>
      </c>
      <c r="BD178" s="91">
        <f>IF(BD$7="",0,IF(BD$1=MAX($1:$1),$R177-SUM($T178:BC178),IF(BD$1=1,SUMIFS(177:177,$1:$1,"&gt;="&amp;1,$1:$1,"&lt;="&amp;INT(-$N178/30))+(-$N178/30-INT(-$N178/30))*SUMIFS(177:177,$1:$1,INT(-$N178/30)+1),0)+(-$N178/30-INT(-$N178/30))*SUMIFS(177:177,$1:$1,BD$1+INT(-$N178/30)+1)+(INT(-$N178/30)+1--$N178/30)*SUMIFS(177:177,$1:$1,BD$1+INT(-$N178/30))))</f>
        <v>0</v>
      </c>
      <c r="BE178" s="91">
        <f>IF(BE$7="",0,IF(BE$1=MAX($1:$1),$R177-SUM($T178:BD178),IF(BE$1=1,SUMIFS(177:177,$1:$1,"&gt;="&amp;1,$1:$1,"&lt;="&amp;INT(-$N178/30))+(-$N178/30-INT(-$N178/30))*SUMIFS(177:177,$1:$1,INT(-$N178/30)+1),0)+(-$N178/30-INT(-$N178/30))*SUMIFS(177:177,$1:$1,BE$1+INT(-$N178/30)+1)+(INT(-$N178/30)+1--$N178/30)*SUMIFS(177:177,$1:$1,BE$1+INT(-$N178/30))))</f>
        <v>0</v>
      </c>
      <c r="BF178" s="91">
        <f>IF(BF$7="",0,IF(BF$1=MAX($1:$1),$R177-SUM($T178:BE178),IF(BF$1=1,SUMIFS(177:177,$1:$1,"&gt;="&amp;1,$1:$1,"&lt;="&amp;INT(-$N178/30))+(-$N178/30-INT(-$N178/30))*SUMIFS(177:177,$1:$1,INT(-$N178/30)+1),0)+(-$N178/30-INT(-$N178/30))*SUMIFS(177:177,$1:$1,BF$1+INT(-$N178/30)+1)+(INT(-$N178/30)+1--$N178/30)*SUMIFS(177:177,$1:$1,BF$1+INT(-$N178/30))))</f>
        <v>0</v>
      </c>
      <c r="BG178" s="91">
        <f>IF(BG$7="",0,IF(BG$1=MAX($1:$1),$R177-SUM($T178:BF178),IF(BG$1=1,SUMIFS(177:177,$1:$1,"&gt;="&amp;1,$1:$1,"&lt;="&amp;INT(-$N178/30))+(-$N178/30-INT(-$N178/30))*SUMIFS(177:177,$1:$1,INT(-$N178/30)+1),0)+(-$N178/30-INT(-$N178/30))*SUMIFS(177:177,$1:$1,BG$1+INT(-$N178/30)+1)+(INT(-$N178/30)+1--$N178/30)*SUMIFS(177:177,$1:$1,BG$1+INT(-$N178/30))))</f>
        <v>0</v>
      </c>
      <c r="BH178" s="91">
        <f>IF(BH$7="",0,IF(BH$1=MAX($1:$1),$R177-SUM($T178:BG178),IF(BH$1=1,SUMIFS(177:177,$1:$1,"&gt;="&amp;1,$1:$1,"&lt;="&amp;INT(-$N178/30))+(-$N178/30-INT(-$N178/30))*SUMIFS(177:177,$1:$1,INT(-$N178/30)+1),0)+(-$N178/30-INT(-$N178/30))*SUMIFS(177:177,$1:$1,BH$1+INT(-$N178/30)+1)+(INT(-$N178/30)+1--$N178/30)*SUMIFS(177:177,$1:$1,BH$1+INT(-$N178/30))))</f>
        <v>0</v>
      </c>
      <c r="BI178" s="91">
        <f>IF(BI$7="",0,IF(BI$1=MAX($1:$1),$R177-SUM($T178:BH178),IF(BI$1=1,SUMIFS(177:177,$1:$1,"&gt;="&amp;1,$1:$1,"&lt;="&amp;INT(-$N178/30))+(-$N178/30-INT(-$N178/30))*SUMIFS(177:177,$1:$1,INT(-$N178/30)+1),0)+(-$N178/30-INT(-$N178/30))*SUMIFS(177:177,$1:$1,BI$1+INT(-$N178/30)+1)+(INT(-$N178/30)+1--$N178/30)*SUMIFS(177:177,$1:$1,BI$1+INT(-$N178/30))))</f>
        <v>0</v>
      </c>
      <c r="BJ178" s="91">
        <f>IF(BJ$7="",0,IF(BJ$1=MAX($1:$1),$R177-SUM($T178:BI178),IF(BJ$1=1,SUMIFS(177:177,$1:$1,"&gt;="&amp;1,$1:$1,"&lt;="&amp;INT(-$N178/30))+(-$N178/30-INT(-$N178/30))*SUMIFS(177:177,$1:$1,INT(-$N178/30)+1),0)+(-$N178/30-INT(-$N178/30))*SUMIFS(177:177,$1:$1,BJ$1+INT(-$N178/30)+1)+(INT(-$N178/30)+1--$N178/30)*SUMIFS(177:177,$1:$1,BJ$1+INT(-$N178/30))))</f>
        <v>0</v>
      </c>
      <c r="BK178" s="91">
        <f>IF(BK$7="",0,IF(BK$1=MAX($1:$1),$R177-SUM($T178:BJ178),IF(BK$1=1,SUMIFS(177:177,$1:$1,"&gt;="&amp;1,$1:$1,"&lt;="&amp;INT(-$N178/30))+(-$N178/30-INT(-$N178/30))*SUMIFS(177:177,$1:$1,INT(-$N178/30)+1),0)+(-$N178/30-INT(-$N178/30))*SUMIFS(177:177,$1:$1,BK$1+INT(-$N178/30)+1)+(INT(-$N178/30)+1--$N178/30)*SUMIFS(177:177,$1:$1,BK$1+INT(-$N178/30))))</f>
        <v>0</v>
      </c>
      <c r="BL178" s="91">
        <f>IF(BL$7="",0,IF(BL$1=MAX($1:$1),$R177-SUM($T178:BK178),IF(BL$1=1,SUMIFS(177:177,$1:$1,"&gt;="&amp;1,$1:$1,"&lt;="&amp;INT(-$N178/30))+(-$N178/30-INT(-$N178/30))*SUMIFS(177:177,$1:$1,INT(-$N178/30)+1),0)+(-$N178/30-INT(-$N178/30))*SUMIFS(177:177,$1:$1,BL$1+INT(-$N178/30)+1)+(INT(-$N178/30)+1--$N178/30)*SUMIFS(177:177,$1:$1,BL$1+INT(-$N178/30))))</f>
        <v>0</v>
      </c>
      <c r="BM178" s="91">
        <f>IF(BM$7="",0,IF(BM$1=MAX($1:$1),$R177-SUM($T178:BL178),IF(BM$1=1,SUMIFS(177:177,$1:$1,"&gt;="&amp;1,$1:$1,"&lt;="&amp;INT(-$N178/30))+(-$N178/30-INT(-$N178/30))*SUMIFS(177:177,$1:$1,INT(-$N178/30)+1),0)+(-$N178/30-INT(-$N178/30))*SUMIFS(177:177,$1:$1,BM$1+INT(-$N178/30)+1)+(INT(-$N178/30)+1--$N178/30)*SUMIFS(177:177,$1:$1,BM$1+INT(-$N178/30))))</f>
        <v>0</v>
      </c>
      <c r="BN178" s="91">
        <f>IF(BN$7="",0,IF(BN$1=MAX($1:$1),$R177-SUM($T178:BM178),IF(BN$1=1,SUMIFS(177:177,$1:$1,"&gt;="&amp;1,$1:$1,"&lt;="&amp;INT(-$N178/30))+(-$N178/30-INT(-$N178/30))*SUMIFS(177:177,$1:$1,INT(-$N178/30)+1),0)+(-$N178/30-INT(-$N178/30))*SUMIFS(177:177,$1:$1,BN$1+INT(-$N178/30)+1)+(INT(-$N178/30)+1--$N178/30)*SUMIFS(177:177,$1:$1,BN$1+INT(-$N178/30))))</f>
        <v>0</v>
      </c>
      <c r="BO178" s="91">
        <f>IF(BO$7="",0,IF(BO$1=MAX($1:$1),$R177-SUM($T178:BN178),IF(BO$1=1,SUMIFS(177:177,$1:$1,"&gt;="&amp;1,$1:$1,"&lt;="&amp;INT(-$N178/30))+(-$N178/30-INT(-$N178/30))*SUMIFS(177:177,$1:$1,INT(-$N178/30)+1),0)+(-$N178/30-INT(-$N178/30))*SUMIFS(177:177,$1:$1,BO$1+INT(-$N178/30)+1)+(INT(-$N178/30)+1--$N178/30)*SUMIFS(177:177,$1:$1,BO$1+INT(-$N178/30))))</f>
        <v>0</v>
      </c>
      <c r="BP178" s="91">
        <f>IF(BP$7="",0,IF(BP$1=MAX($1:$1),$R177-SUM($T178:BO178),IF(BP$1=1,SUMIFS(177:177,$1:$1,"&gt;="&amp;1,$1:$1,"&lt;="&amp;INT(-$N178/30))+(-$N178/30-INT(-$N178/30))*SUMIFS(177:177,$1:$1,INT(-$N178/30)+1),0)+(-$N178/30-INT(-$N178/30))*SUMIFS(177:177,$1:$1,BP$1+INT(-$N178/30)+1)+(INT(-$N178/30)+1--$N178/30)*SUMIFS(177:177,$1:$1,BP$1+INT(-$N178/30))))</f>
        <v>0</v>
      </c>
      <c r="BQ178" s="91">
        <f>IF(BQ$7="",0,IF(BQ$1=MAX($1:$1),$R177-SUM($T178:BP178),IF(BQ$1=1,SUMIFS(177:177,$1:$1,"&gt;="&amp;1,$1:$1,"&lt;="&amp;INT(-$N178/30))+(-$N178/30-INT(-$N178/30))*SUMIFS(177:177,$1:$1,INT(-$N178/30)+1),0)+(-$N178/30-INT(-$N178/30))*SUMIFS(177:177,$1:$1,BQ$1+INT(-$N178/30)+1)+(INT(-$N178/30)+1--$N178/30)*SUMIFS(177:177,$1:$1,BQ$1+INT(-$N178/30))))</f>
        <v>0</v>
      </c>
      <c r="BR178" s="91">
        <f>IF(BR$7="",0,IF(BR$1=MAX($1:$1),$R177-SUM($T178:BQ178),IF(BR$1=1,SUMIFS(177:177,$1:$1,"&gt;="&amp;1,$1:$1,"&lt;="&amp;INT(-$N178/30))+(-$N178/30-INT(-$N178/30))*SUMIFS(177:177,$1:$1,INT(-$N178/30)+1),0)+(-$N178/30-INT(-$N178/30))*SUMIFS(177:177,$1:$1,BR$1+INT(-$N178/30)+1)+(INT(-$N178/30)+1--$N178/30)*SUMIFS(177:177,$1:$1,BR$1+INT(-$N178/30))))</f>
        <v>0</v>
      </c>
      <c r="BS178" s="91">
        <f>IF(BS$7="",0,IF(BS$1=MAX($1:$1),$R177-SUM($T178:BR178),IF(BS$1=1,SUMIFS(177:177,$1:$1,"&gt;="&amp;1,$1:$1,"&lt;="&amp;INT(-$N178/30))+(-$N178/30-INT(-$N178/30))*SUMIFS(177:177,$1:$1,INT(-$N178/30)+1),0)+(-$N178/30-INT(-$N178/30))*SUMIFS(177:177,$1:$1,BS$1+INT(-$N178/30)+1)+(INT(-$N178/30)+1--$N178/30)*SUMIFS(177:177,$1:$1,BS$1+INT(-$N178/30))))</f>
        <v>0</v>
      </c>
      <c r="BT178" s="91">
        <f>IF(BT$7="",0,IF(BT$1=MAX($1:$1),$R177-SUM($T178:BS178),IF(BT$1=1,SUMIFS(177:177,$1:$1,"&gt;="&amp;1,$1:$1,"&lt;="&amp;INT(-$N178/30))+(-$N178/30-INT(-$N178/30))*SUMIFS(177:177,$1:$1,INT(-$N178/30)+1),0)+(-$N178/30-INT(-$N178/30))*SUMIFS(177:177,$1:$1,BT$1+INT(-$N178/30)+1)+(INT(-$N178/30)+1--$N178/30)*SUMIFS(177:177,$1:$1,BT$1+INT(-$N178/30))))</f>
        <v>0</v>
      </c>
      <c r="BU178" s="91">
        <f>IF(BU$7="",0,IF(BU$1=MAX($1:$1),$R177-SUM($T178:BT178),IF(BU$1=1,SUMIFS(177:177,$1:$1,"&gt;="&amp;1,$1:$1,"&lt;="&amp;INT(-$N178/30))+(-$N178/30-INT(-$N178/30))*SUMIFS(177:177,$1:$1,INT(-$N178/30)+1),0)+(-$N178/30-INT(-$N178/30))*SUMIFS(177:177,$1:$1,BU$1+INT(-$N178/30)+1)+(INT(-$N178/30)+1--$N178/30)*SUMIFS(177:177,$1:$1,BU$1+INT(-$N178/30))))</f>
        <v>0</v>
      </c>
      <c r="BV178" s="91">
        <f>IF(BV$7="",0,IF(BV$1=MAX($1:$1),$R177-SUM($T178:BU178),IF(BV$1=1,SUMIFS(177:177,$1:$1,"&gt;="&amp;1,$1:$1,"&lt;="&amp;INT(-$N178/30))+(-$N178/30-INT(-$N178/30))*SUMIFS(177:177,$1:$1,INT(-$N178/30)+1),0)+(-$N178/30-INT(-$N178/30))*SUMIFS(177:177,$1:$1,BV$1+INT(-$N178/30)+1)+(INT(-$N178/30)+1--$N178/30)*SUMIFS(177:177,$1:$1,BV$1+INT(-$N178/30))))</f>
        <v>0</v>
      </c>
      <c r="BW178" s="91">
        <f>IF(BW$7="",0,IF(BW$1=MAX($1:$1),$R177-SUM($T178:BV178),IF(BW$1=1,SUMIFS(177:177,$1:$1,"&gt;="&amp;1,$1:$1,"&lt;="&amp;INT(-$N178/30))+(-$N178/30-INT(-$N178/30))*SUMIFS(177:177,$1:$1,INT(-$N178/30)+1),0)+(-$N178/30-INT(-$N178/30))*SUMIFS(177:177,$1:$1,BW$1+INT(-$N178/30)+1)+(INT(-$N178/30)+1--$N178/30)*SUMIFS(177:177,$1:$1,BW$1+INT(-$N178/30))))</f>
        <v>0</v>
      </c>
      <c r="BX178" s="91">
        <f>IF(BX$7="",0,IF(BX$1=MAX($1:$1),$R177-SUM($T178:BW178),IF(BX$1=1,SUMIFS(177:177,$1:$1,"&gt;="&amp;1,$1:$1,"&lt;="&amp;INT(-$N178/30))+(-$N178/30-INT(-$N178/30))*SUMIFS(177:177,$1:$1,INT(-$N178/30)+1),0)+(-$N178/30-INT(-$N178/30))*SUMIFS(177:177,$1:$1,BX$1+INT(-$N178/30)+1)+(INT(-$N178/30)+1--$N178/30)*SUMIFS(177:177,$1:$1,BX$1+INT(-$N178/30))))</f>
        <v>0</v>
      </c>
      <c r="BY178" s="91">
        <f>IF(BY$7="",0,IF(BY$1=MAX($1:$1),$R177-SUM($T178:BX178),IF(BY$1=1,SUMIFS(177:177,$1:$1,"&gt;="&amp;1,$1:$1,"&lt;="&amp;INT(-$N178/30))+(-$N178/30-INT(-$N178/30))*SUMIFS(177:177,$1:$1,INT(-$N178/30)+1),0)+(-$N178/30-INT(-$N178/30))*SUMIFS(177:177,$1:$1,BY$1+INT(-$N178/30)+1)+(INT(-$N178/30)+1--$N178/30)*SUMIFS(177:177,$1:$1,BY$1+INT(-$N178/30))))</f>
        <v>0</v>
      </c>
      <c r="BZ178" s="91">
        <f>IF(BZ$7="",0,IF(BZ$1=MAX($1:$1),$R177-SUM($T178:BY178),IF(BZ$1=1,SUMIFS(177:177,$1:$1,"&gt;="&amp;1,$1:$1,"&lt;="&amp;INT(-$N178/30))+(-$N178/30-INT(-$N178/30))*SUMIFS(177:177,$1:$1,INT(-$N178/30)+1),0)+(-$N178/30-INT(-$N178/30))*SUMIFS(177:177,$1:$1,BZ$1+INT(-$N178/30)+1)+(INT(-$N178/30)+1--$N178/30)*SUMIFS(177:177,$1:$1,BZ$1+INT(-$N178/30))))</f>
        <v>0</v>
      </c>
      <c r="CA178" s="91">
        <f>IF(CA$7="",0,IF(CA$1=MAX($1:$1),$R177-SUM($T178:BZ178),IF(CA$1=1,SUMIFS(177:177,$1:$1,"&gt;="&amp;1,$1:$1,"&lt;="&amp;INT(-$N178/30))+(-$N178/30-INT(-$N178/30))*SUMIFS(177:177,$1:$1,INT(-$N178/30)+1),0)+(-$N178/30-INT(-$N178/30))*SUMIFS(177:177,$1:$1,CA$1+INT(-$N178/30)+1)+(INT(-$N178/30)+1--$N178/30)*SUMIFS(177:177,$1:$1,CA$1+INT(-$N178/30))))</f>
        <v>0</v>
      </c>
      <c r="CB178" s="91">
        <f>IF(CB$7="",0,IF(CB$1=MAX($1:$1),$R177-SUM($T178:CA178),IF(CB$1=1,SUMIFS(177:177,$1:$1,"&gt;="&amp;1,$1:$1,"&lt;="&amp;INT(-$N178/30))+(-$N178/30-INT(-$N178/30))*SUMIFS(177:177,$1:$1,INT(-$N178/30)+1),0)+(-$N178/30-INT(-$N178/30))*SUMIFS(177:177,$1:$1,CB$1+INT(-$N178/30)+1)+(INT(-$N178/30)+1--$N178/30)*SUMIFS(177:177,$1:$1,CB$1+INT(-$N178/30))))</f>
        <v>0</v>
      </c>
      <c r="CC178" s="91">
        <f>IF(CC$7="",0,IF(CC$1=MAX($1:$1),$R177-SUM($T178:CB178),IF(CC$1=1,SUMIFS(177:177,$1:$1,"&gt;="&amp;1,$1:$1,"&lt;="&amp;INT(-$N178/30))+(-$N178/30-INT(-$N178/30))*SUMIFS(177:177,$1:$1,INT(-$N178/30)+1),0)+(-$N178/30-INT(-$N178/30))*SUMIFS(177:177,$1:$1,CC$1+INT(-$N178/30)+1)+(INT(-$N178/30)+1--$N178/30)*SUMIFS(177:177,$1:$1,CC$1+INT(-$N178/30))))</f>
        <v>0</v>
      </c>
      <c r="CD178" s="91">
        <f>IF(CD$7="",0,IF(CD$1=MAX($1:$1),$R177-SUM($T178:CC178),IF(CD$1=1,SUMIFS(177:177,$1:$1,"&gt;="&amp;1,$1:$1,"&lt;="&amp;INT(-$N178/30))+(-$N178/30-INT(-$N178/30))*SUMIFS(177:177,$1:$1,INT(-$N178/30)+1),0)+(-$N178/30-INT(-$N178/30))*SUMIFS(177:177,$1:$1,CD$1+INT(-$N178/30)+1)+(INT(-$N178/30)+1--$N178/30)*SUMIFS(177:177,$1:$1,CD$1+INT(-$N178/30))))</f>
        <v>0</v>
      </c>
      <c r="CE178" s="91">
        <f>IF(CE$7="",0,IF(CE$1=MAX($1:$1),$R177-SUM($T178:CD178),IF(CE$1=1,SUMIFS(177:177,$1:$1,"&gt;="&amp;1,$1:$1,"&lt;="&amp;INT(-$N178/30))+(-$N178/30-INT(-$N178/30))*SUMIFS(177:177,$1:$1,INT(-$N178/30)+1),0)+(-$N178/30-INT(-$N178/30))*SUMIFS(177:177,$1:$1,CE$1+INT(-$N178/30)+1)+(INT(-$N178/30)+1--$N178/30)*SUMIFS(177:177,$1:$1,CE$1+INT(-$N178/30))))</f>
        <v>0</v>
      </c>
      <c r="CF178" s="91">
        <f>IF(CF$7="",0,IF(CF$1=MAX($1:$1),$R177-SUM($T178:CE178),IF(CF$1=1,SUMIFS(177:177,$1:$1,"&gt;="&amp;1,$1:$1,"&lt;="&amp;INT(-$N178/30))+(-$N178/30-INT(-$N178/30))*SUMIFS(177:177,$1:$1,INT(-$N178/30)+1),0)+(-$N178/30-INT(-$N178/30))*SUMIFS(177:177,$1:$1,CF$1+INT(-$N178/30)+1)+(INT(-$N178/30)+1--$N178/30)*SUMIFS(177:177,$1:$1,CF$1+INT(-$N178/30))))</f>
        <v>0</v>
      </c>
      <c r="CG178" s="91">
        <f>IF(CG$7="",0,IF(CG$1=MAX($1:$1),$R177-SUM($T178:CF178),IF(CG$1=1,SUMIFS(177:177,$1:$1,"&gt;="&amp;1,$1:$1,"&lt;="&amp;INT(-$N178/30))+(-$N178/30-INT(-$N178/30))*SUMIFS(177:177,$1:$1,INT(-$N178/30)+1),0)+(-$N178/30-INT(-$N178/30))*SUMIFS(177:177,$1:$1,CG$1+INT(-$N178/30)+1)+(INT(-$N178/30)+1--$N178/30)*SUMIFS(177:177,$1:$1,CG$1+INT(-$N178/30))))</f>
        <v>0</v>
      </c>
      <c r="CH178" s="91">
        <f>IF(CH$7="",0,IF(CH$1=MAX($1:$1),$R177-SUM($T178:CG178),IF(CH$1=1,SUMIFS(177:177,$1:$1,"&gt;="&amp;1,$1:$1,"&lt;="&amp;INT(-$N178/30))+(-$N178/30-INT(-$N178/30))*SUMIFS(177:177,$1:$1,INT(-$N178/30)+1),0)+(-$N178/30-INT(-$N178/30))*SUMIFS(177:177,$1:$1,CH$1+INT(-$N178/30)+1)+(INT(-$N178/30)+1--$N178/30)*SUMIFS(177:177,$1:$1,CH$1+INT(-$N178/30))))</f>
        <v>0</v>
      </c>
      <c r="CI178" s="91">
        <f>IF(CI$7="",0,IF(CI$1=MAX($1:$1),$R177-SUM($T178:CH178),IF(CI$1=1,SUMIFS(177:177,$1:$1,"&gt;="&amp;1,$1:$1,"&lt;="&amp;INT(-$N178/30))+(-$N178/30-INT(-$N178/30))*SUMIFS(177:177,$1:$1,INT(-$N178/30)+1),0)+(-$N178/30-INT(-$N178/30))*SUMIFS(177:177,$1:$1,CI$1+INT(-$N178/30)+1)+(INT(-$N178/30)+1--$N178/30)*SUMIFS(177:177,$1:$1,CI$1+INT(-$N178/30))))</f>
        <v>0</v>
      </c>
      <c r="CJ178" s="91">
        <f>IF(CJ$7="",0,IF(CJ$1=MAX($1:$1),$R177-SUM($T178:CI178),IF(CJ$1=1,SUMIFS(177:177,$1:$1,"&gt;="&amp;1,$1:$1,"&lt;="&amp;INT(-$N178/30))+(-$N178/30-INT(-$N178/30))*SUMIFS(177:177,$1:$1,INT(-$N178/30)+1),0)+(-$N178/30-INT(-$N178/30))*SUMIFS(177:177,$1:$1,CJ$1+INT(-$N178/30)+1)+(INT(-$N178/30)+1--$N178/30)*SUMIFS(177:177,$1:$1,CJ$1+INT(-$N178/30))))</f>
        <v>0</v>
      </c>
      <c r="CK178" s="91">
        <f>IF(CK$7="",0,IF(CK$1=MAX($1:$1),$R177-SUM($T178:CJ178),IF(CK$1=1,SUMIFS(177:177,$1:$1,"&gt;="&amp;1,$1:$1,"&lt;="&amp;INT(-$N178/30))+(-$N178/30-INT(-$N178/30))*SUMIFS(177:177,$1:$1,INT(-$N178/30)+1),0)+(-$N178/30-INT(-$N178/30))*SUMIFS(177:177,$1:$1,CK$1+INT(-$N178/30)+1)+(INT(-$N178/30)+1--$N178/30)*SUMIFS(177:177,$1:$1,CK$1+INT(-$N178/30))))</f>
        <v>0</v>
      </c>
      <c r="CL178" s="91">
        <f>IF(CL$7="",0,IF(CL$1=MAX($1:$1),$R177-SUM($T178:CK178),IF(CL$1=1,SUMIFS(177:177,$1:$1,"&gt;="&amp;1,$1:$1,"&lt;="&amp;INT(-$N178/30))+(-$N178/30-INT(-$N178/30))*SUMIFS(177:177,$1:$1,INT(-$N178/30)+1),0)+(-$N178/30-INT(-$N178/30))*SUMIFS(177:177,$1:$1,CL$1+INT(-$N178/30)+1)+(INT(-$N178/30)+1--$N178/30)*SUMIFS(177:177,$1:$1,CL$1+INT(-$N178/30))))</f>
        <v>0</v>
      </c>
      <c r="CM178" s="91">
        <f>IF(CM$7="",0,IF(CM$1=MAX($1:$1),$R177-SUM($T178:CL178),IF(CM$1=1,SUMIFS(177:177,$1:$1,"&gt;="&amp;1,$1:$1,"&lt;="&amp;INT(-$N178/30))+(-$N178/30-INT(-$N178/30))*SUMIFS(177:177,$1:$1,INT(-$N178/30)+1),0)+(-$N178/30-INT(-$N178/30))*SUMIFS(177:177,$1:$1,CM$1+INT(-$N178/30)+1)+(INT(-$N178/30)+1--$N178/30)*SUMIFS(177:177,$1:$1,CM$1+INT(-$N178/30))))</f>
        <v>0</v>
      </c>
      <c r="CN178" s="91">
        <f>IF(CN$7="",0,IF(CN$1=MAX($1:$1),$R177-SUM($T178:CM178),IF(CN$1=1,SUMIFS(177:177,$1:$1,"&gt;="&amp;1,$1:$1,"&lt;="&amp;INT(-$N178/30))+(-$N178/30-INT(-$N178/30))*SUMIFS(177:177,$1:$1,INT(-$N178/30)+1),0)+(-$N178/30-INT(-$N178/30))*SUMIFS(177:177,$1:$1,CN$1+INT(-$N178/30)+1)+(INT(-$N178/30)+1--$N178/30)*SUMIFS(177:177,$1:$1,CN$1+INT(-$N178/30))))</f>
        <v>0</v>
      </c>
      <c r="CO178" s="91">
        <f>IF(CO$7="",0,IF(CO$1=MAX($1:$1),$R177-SUM($T178:CN178),IF(CO$1=1,SUMIFS(177:177,$1:$1,"&gt;="&amp;1,$1:$1,"&lt;="&amp;INT(-$N178/30))+(-$N178/30-INT(-$N178/30))*SUMIFS(177:177,$1:$1,INT(-$N178/30)+1),0)+(-$N178/30-INT(-$N178/30))*SUMIFS(177:177,$1:$1,CO$1+INT(-$N178/30)+1)+(INT(-$N178/30)+1--$N178/30)*SUMIFS(177:177,$1:$1,CO$1+INT(-$N178/30))))</f>
        <v>0</v>
      </c>
      <c r="CP178" s="91">
        <f>IF(CP$7="",0,IF(CP$1=MAX($1:$1),$R177-SUM($T178:CO178),IF(CP$1=1,SUMIFS(177:177,$1:$1,"&gt;="&amp;1,$1:$1,"&lt;="&amp;INT(-$N178/30))+(-$N178/30-INT(-$N178/30))*SUMIFS(177:177,$1:$1,INT(-$N178/30)+1),0)+(-$N178/30-INT(-$N178/30))*SUMIFS(177:177,$1:$1,CP$1+INT(-$N178/30)+1)+(INT(-$N178/30)+1--$N178/30)*SUMIFS(177:177,$1:$1,CP$1+INT(-$N178/30))))</f>
        <v>0</v>
      </c>
      <c r="CQ178" s="91">
        <f>IF(CQ$7="",0,IF(CQ$1=MAX($1:$1),$R177-SUM($T178:CP178),IF(CQ$1=1,SUMIFS(177:177,$1:$1,"&gt;="&amp;1,$1:$1,"&lt;="&amp;INT(-$N178/30))+(-$N178/30-INT(-$N178/30))*SUMIFS(177:177,$1:$1,INT(-$N178/30)+1),0)+(-$N178/30-INT(-$N178/30))*SUMIFS(177:177,$1:$1,CQ$1+INT(-$N178/30)+1)+(INT(-$N178/30)+1--$N178/30)*SUMIFS(177:177,$1:$1,CQ$1+INT(-$N178/30))))</f>
        <v>0</v>
      </c>
      <c r="CR178" s="91">
        <f>IF(CR$7="",0,IF(CR$1=MAX($1:$1),$R177-SUM($T178:CQ178),IF(CR$1=1,SUMIFS(177:177,$1:$1,"&gt;="&amp;1,$1:$1,"&lt;="&amp;INT(-$N178/30))+(-$N178/30-INT(-$N178/30))*SUMIFS(177:177,$1:$1,INT(-$N178/30)+1),0)+(-$N178/30-INT(-$N178/30))*SUMIFS(177:177,$1:$1,CR$1+INT(-$N178/30)+1)+(INT(-$N178/30)+1--$N178/30)*SUMIFS(177:177,$1:$1,CR$1+INT(-$N178/30))))</f>
        <v>0</v>
      </c>
      <c r="CS178" s="91">
        <f>IF(CS$7="",0,IF(CS$1=MAX($1:$1),$R177-SUM($T178:CR178),IF(CS$1=1,SUMIFS(177:177,$1:$1,"&gt;="&amp;1,$1:$1,"&lt;="&amp;INT(-$N178/30))+(-$N178/30-INT(-$N178/30))*SUMIFS(177:177,$1:$1,INT(-$N178/30)+1),0)+(-$N178/30-INT(-$N178/30))*SUMIFS(177:177,$1:$1,CS$1+INT(-$N178/30)+1)+(INT(-$N178/30)+1--$N178/30)*SUMIFS(177:177,$1:$1,CS$1+INT(-$N178/30))))</f>
        <v>0</v>
      </c>
      <c r="CT178" s="91">
        <f>IF(CT$7="",0,IF(CT$1=MAX($1:$1),$R177-SUM($T178:CS178),IF(CT$1=1,SUMIFS(177:177,$1:$1,"&gt;="&amp;1,$1:$1,"&lt;="&amp;INT(-$N178/30))+(-$N178/30-INT(-$N178/30))*SUMIFS(177:177,$1:$1,INT(-$N178/30)+1),0)+(-$N178/30-INT(-$N178/30))*SUMIFS(177:177,$1:$1,CT$1+INT(-$N178/30)+1)+(INT(-$N178/30)+1--$N178/30)*SUMIFS(177:177,$1:$1,CT$1+INT(-$N178/30))))</f>
        <v>0</v>
      </c>
      <c r="CU178" s="91">
        <f>IF(CU$7="",0,IF(CU$1=MAX($1:$1),$R177-SUM($T178:CT178),IF(CU$1=1,SUMIFS(177:177,$1:$1,"&gt;="&amp;1,$1:$1,"&lt;="&amp;INT(-$N178/30))+(-$N178/30-INT(-$N178/30))*SUMIFS(177:177,$1:$1,INT(-$N178/30)+1),0)+(-$N178/30-INT(-$N178/30))*SUMIFS(177:177,$1:$1,CU$1+INT(-$N178/30)+1)+(INT(-$N178/30)+1--$N178/30)*SUMIFS(177:177,$1:$1,CU$1+INT(-$N178/30))))</f>
        <v>0</v>
      </c>
      <c r="CV178" s="91">
        <f>IF(CV$7="",0,IF(CV$1=MAX($1:$1),$R177-SUM($T178:CU178),IF(CV$1=1,SUMIFS(177:177,$1:$1,"&gt;="&amp;1,$1:$1,"&lt;="&amp;INT(-$N178/30))+(-$N178/30-INT(-$N178/30))*SUMIFS(177:177,$1:$1,INT(-$N178/30)+1),0)+(-$N178/30-INT(-$N178/30))*SUMIFS(177:177,$1:$1,CV$1+INT(-$N178/30)+1)+(INT(-$N178/30)+1--$N178/30)*SUMIFS(177:177,$1:$1,CV$1+INT(-$N178/30))))</f>
        <v>0</v>
      </c>
      <c r="CW178" s="91">
        <f>IF(CW$7="",0,IF(CW$1=MAX($1:$1),$R177-SUM($T178:CV178),IF(CW$1=1,SUMIFS(177:177,$1:$1,"&gt;="&amp;1,$1:$1,"&lt;="&amp;INT(-$N178/30))+(-$N178/30-INT(-$N178/30))*SUMIFS(177:177,$1:$1,INT(-$N178/30)+1),0)+(-$N178/30-INT(-$N178/30))*SUMIFS(177:177,$1:$1,CW$1+INT(-$N178/30)+1)+(INT(-$N178/30)+1--$N178/30)*SUMIFS(177:177,$1:$1,CW$1+INT(-$N178/30))))</f>
        <v>0</v>
      </c>
      <c r="CX178" s="91">
        <f>IF(CX$7="",0,IF(CX$1=MAX($1:$1),$R177-SUM($T178:CW178),IF(CX$1=1,SUMIFS(177:177,$1:$1,"&gt;="&amp;1,$1:$1,"&lt;="&amp;INT(-$N178/30))+(-$N178/30-INT(-$N178/30))*SUMIFS(177:177,$1:$1,INT(-$N178/30)+1),0)+(-$N178/30-INT(-$N178/30))*SUMIFS(177:177,$1:$1,CX$1+INT(-$N178/30)+1)+(INT(-$N178/30)+1--$N178/30)*SUMIFS(177:177,$1:$1,CX$1+INT(-$N178/30))))</f>
        <v>0</v>
      </c>
      <c r="CY178" s="91">
        <f>IF(CY$7="",0,IF(CY$1=MAX($1:$1),$R177-SUM($T178:CX178),IF(CY$1=1,SUMIFS(177:177,$1:$1,"&gt;="&amp;1,$1:$1,"&lt;="&amp;INT(-$N178/30))+(-$N178/30-INT(-$N178/30))*SUMIFS(177:177,$1:$1,INT(-$N178/30)+1),0)+(-$N178/30-INT(-$N178/30))*SUMIFS(177:177,$1:$1,CY$1+INT(-$N178/30)+1)+(INT(-$N178/30)+1--$N178/30)*SUMIFS(177:177,$1:$1,CY$1+INT(-$N178/30))))</f>
        <v>0</v>
      </c>
      <c r="CZ178" s="91">
        <f>IF(CZ$7="",0,IF(CZ$1=MAX($1:$1),$R177-SUM($T178:CY178),IF(CZ$1=1,SUMIFS(177:177,$1:$1,"&gt;="&amp;1,$1:$1,"&lt;="&amp;INT(-$N178/30))+(-$N178/30-INT(-$N178/30))*SUMIFS(177:177,$1:$1,INT(-$N178/30)+1),0)+(-$N178/30-INT(-$N178/30))*SUMIFS(177:177,$1:$1,CZ$1+INT(-$N178/30)+1)+(INT(-$N178/30)+1--$N178/30)*SUMIFS(177:177,$1:$1,CZ$1+INT(-$N178/30))))</f>
        <v>0</v>
      </c>
      <c r="DA178" s="91">
        <f>IF(DA$7="",0,IF(DA$1=MAX($1:$1),$R177-SUM($T178:CZ178),IF(DA$1=1,SUMIFS(177:177,$1:$1,"&gt;="&amp;1,$1:$1,"&lt;="&amp;INT(-$N178/30))+(-$N178/30-INT(-$N178/30))*SUMIFS(177:177,$1:$1,INT(-$N178/30)+1),0)+(-$N178/30-INT(-$N178/30))*SUMIFS(177:177,$1:$1,DA$1+INT(-$N178/30)+1)+(INT(-$N178/30)+1--$N178/30)*SUMIFS(177:177,$1:$1,DA$1+INT(-$N178/30))))</f>
        <v>0</v>
      </c>
      <c r="DB178" s="91">
        <f>IF(DB$7="",0,IF(DB$1=MAX($1:$1),$R177-SUM($T178:DA178),IF(DB$1=1,SUMIFS(177:177,$1:$1,"&gt;="&amp;1,$1:$1,"&lt;="&amp;INT(-$N178/30))+(-$N178/30-INT(-$N178/30))*SUMIFS(177:177,$1:$1,INT(-$N178/30)+1),0)+(-$N178/30-INT(-$N178/30))*SUMIFS(177:177,$1:$1,DB$1+INT(-$N178/30)+1)+(INT(-$N178/30)+1--$N178/30)*SUMIFS(177:177,$1:$1,DB$1+INT(-$N178/30))))</f>
        <v>0</v>
      </c>
      <c r="DC178" s="91">
        <f>IF(DC$7="",0,IF(DC$1=MAX($1:$1),$R177-SUM($T178:DB178),IF(DC$1=1,SUMIFS(177:177,$1:$1,"&gt;="&amp;1,$1:$1,"&lt;="&amp;INT(-$N178/30))+(-$N178/30-INT(-$N178/30))*SUMIFS(177:177,$1:$1,INT(-$N178/30)+1),0)+(-$N178/30-INT(-$N178/30))*SUMIFS(177:177,$1:$1,DC$1+INT(-$N178/30)+1)+(INT(-$N178/30)+1--$N178/30)*SUMIFS(177:177,$1:$1,DC$1+INT(-$N178/30))))</f>
        <v>0</v>
      </c>
      <c r="DD178" s="91">
        <f>IF(DD$7="",0,IF(DD$1=MAX($1:$1),$R177-SUM($T178:DC178),IF(DD$1=1,SUMIFS(177:177,$1:$1,"&gt;="&amp;1,$1:$1,"&lt;="&amp;INT(-$N178/30))+(-$N178/30-INT(-$N178/30))*SUMIFS(177:177,$1:$1,INT(-$N178/30)+1),0)+(-$N178/30-INT(-$N178/30))*SUMIFS(177:177,$1:$1,DD$1+INT(-$N178/30)+1)+(INT(-$N178/30)+1--$N178/30)*SUMIFS(177:177,$1:$1,DD$1+INT(-$N178/30))))</f>
        <v>0</v>
      </c>
      <c r="DE178" s="91">
        <f>IF(DE$7="",0,IF(DE$1=MAX($1:$1),$R177-SUM($T178:DD178),IF(DE$1=1,SUMIFS(177:177,$1:$1,"&gt;="&amp;1,$1:$1,"&lt;="&amp;INT(-$N178/30))+(-$N178/30-INT(-$N178/30))*SUMIFS(177:177,$1:$1,INT(-$N178/30)+1),0)+(-$N178/30-INT(-$N178/30))*SUMIFS(177:177,$1:$1,DE$1+INT(-$N178/30)+1)+(INT(-$N178/30)+1--$N178/30)*SUMIFS(177:177,$1:$1,DE$1+INT(-$N178/30))))</f>
        <v>0</v>
      </c>
      <c r="DF178" s="91">
        <f>IF(DF$7="",0,IF(DF$1=MAX($1:$1),$R177-SUM($T178:DE178),IF(DF$1=1,SUMIFS(177:177,$1:$1,"&gt;="&amp;1,$1:$1,"&lt;="&amp;INT(-$N178/30))+(-$N178/30-INT(-$N178/30))*SUMIFS(177:177,$1:$1,INT(-$N178/30)+1),0)+(-$N178/30-INT(-$N178/30))*SUMIFS(177:177,$1:$1,DF$1+INT(-$N178/30)+1)+(INT(-$N178/30)+1--$N178/30)*SUMIFS(177:177,$1:$1,DF$1+INT(-$N178/30))))</f>
        <v>0</v>
      </c>
      <c r="DG178" s="91">
        <f>IF(DG$7="",0,IF(DG$1=MAX($1:$1),$R177-SUM($T178:DF178),IF(DG$1=1,SUMIFS(177:177,$1:$1,"&gt;="&amp;1,$1:$1,"&lt;="&amp;INT(-$N178/30))+(-$N178/30-INT(-$N178/30))*SUMIFS(177:177,$1:$1,INT(-$N178/30)+1),0)+(-$N178/30-INT(-$N178/30))*SUMIFS(177:177,$1:$1,DG$1+INT(-$N178/30)+1)+(INT(-$N178/30)+1--$N178/30)*SUMIFS(177:177,$1:$1,DG$1+INT(-$N178/30))))</f>
        <v>0</v>
      </c>
      <c r="DH178" s="91">
        <f>IF(DH$7="",0,IF(DH$1=MAX($1:$1),$R177-SUM($T178:DG178),IF(DH$1=1,SUMIFS(177:177,$1:$1,"&gt;="&amp;1,$1:$1,"&lt;="&amp;INT(-$N178/30))+(-$N178/30-INT(-$N178/30))*SUMIFS(177:177,$1:$1,INT(-$N178/30)+1),0)+(-$N178/30-INT(-$N178/30))*SUMIFS(177:177,$1:$1,DH$1+INT(-$N178/30)+1)+(INT(-$N178/30)+1--$N178/30)*SUMIFS(177:177,$1:$1,DH$1+INT(-$N178/30))))</f>
        <v>0</v>
      </c>
      <c r="DI178" s="91">
        <f>IF(DI$7="",0,IF(DI$1=MAX($1:$1),$R177-SUM($T178:DH178),IF(DI$1=1,SUMIFS(177:177,$1:$1,"&gt;="&amp;1,$1:$1,"&lt;="&amp;INT(-$N178/30))+(-$N178/30-INT(-$N178/30))*SUMIFS(177:177,$1:$1,INT(-$N178/30)+1),0)+(-$N178/30-INT(-$N178/30))*SUMIFS(177:177,$1:$1,DI$1+INT(-$N178/30)+1)+(INT(-$N178/30)+1--$N178/30)*SUMIFS(177:177,$1:$1,DI$1+INT(-$N178/30))))</f>
        <v>0</v>
      </c>
      <c r="DJ178" s="91">
        <f>IF(DJ$7="",0,IF(DJ$1=MAX($1:$1),$R177-SUM($T178:DI178),IF(DJ$1=1,SUMIFS(177:177,$1:$1,"&gt;="&amp;1,$1:$1,"&lt;="&amp;INT(-$N178/30))+(-$N178/30-INT(-$N178/30))*SUMIFS(177:177,$1:$1,INT(-$N178/30)+1),0)+(-$N178/30-INT(-$N178/30))*SUMIFS(177:177,$1:$1,DJ$1+INT(-$N178/30)+1)+(INT(-$N178/30)+1--$N178/30)*SUMIFS(177:177,$1:$1,DJ$1+INT(-$N178/30))))</f>
        <v>0</v>
      </c>
      <c r="DK178" s="91">
        <f>IF(DK$7="",0,IF(DK$1=MAX($1:$1),$R177-SUM($T178:DJ178),IF(DK$1=1,SUMIFS(177:177,$1:$1,"&gt;="&amp;1,$1:$1,"&lt;="&amp;INT(-$N178/30))+(-$N178/30-INT(-$N178/30))*SUMIFS(177:177,$1:$1,INT(-$N178/30)+1),0)+(-$N178/30-INT(-$N178/30))*SUMIFS(177:177,$1:$1,DK$1+INT(-$N178/30)+1)+(INT(-$N178/30)+1--$N178/30)*SUMIFS(177:177,$1:$1,DK$1+INT(-$N178/30))))</f>
        <v>0</v>
      </c>
      <c r="DL178" s="91">
        <f>IF(DL$7="",0,IF(DL$1=MAX($1:$1),$R177-SUM($T178:DK178),IF(DL$1=1,SUMIFS(177:177,$1:$1,"&gt;="&amp;1,$1:$1,"&lt;="&amp;INT(-$N178/30))+(-$N178/30-INT(-$N178/30))*SUMIFS(177:177,$1:$1,INT(-$N178/30)+1),0)+(-$N178/30-INT(-$N178/30))*SUMIFS(177:177,$1:$1,DL$1+INT(-$N178/30)+1)+(INT(-$N178/30)+1--$N178/30)*SUMIFS(177:177,$1:$1,DL$1+INT(-$N178/30))))</f>
        <v>0</v>
      </c>
      <c r="DM178" s="91">
        <f>IF(DM$7="",0,IF(DM$1=MAX($1:$1),$R177-SUM($T178:DL178),IF(DM$1=1,SUMIFS(177:177,$1:$1,"&gt;="&amp;1,$1:$1,"&lt;="&amp;INT(-$N178/30))+(-$N178/30-INT(-$N178/30))*SUMIFS(177:177,$1:$1,INT(-$N178/30)+1),0)+(-$N178/30-INT(-$N178/30))*SUMIFS(177:177,$1:$1,DM$1+INT(-$N178/30)+1)+(INT(-$N178/30)+1--$N178/30)*SUMIFS(177:177,$1:$1,DM$1+INT(-$N178/30))))</f>
        <v>0</v>
      </c>
      <c r="DN178" s="91">
        <f>IF(DN$7="",0,IF(DN$1=MAX($1:$1),$R177-SUM($T178:DM178),IF(DN$1=1,SUMIFS(177:177,$1:$1,"&gt;="&amp;1,$1:$1,"&lt;="&amp;INT(-$N178/30))+(-$N178/30-INT(-$N178/30))*SUMIFS(177:177,$1:$1,INT(-$N178/30)+1),0)+(-$N178/30-INT(-$N178/30))*SUMIFS(177:177,$1:$1,DN$1+INT(-$N178/30)+1)+(INT(-$N178/30)+1--$N178/30)*SUMIFS(177:177,$1:$1,DN$1+INT(-$N178/30))))</f>
        <v>0</v>
      </c>
      <c r="DO178" s="91">
        <f>IF(DO$7="",0,IF(DO$1=MAX($1:$1),$R177-SUM($T178:DN178),IF(DO$1=1,SUMIFS(177:177,$1:$1,"&gt;="&amp;1,$1:$1,"&lt;="&amp;INT(-$N178/30))+(-$N178/30-INT(-$N178/30))*SUMIFS(177:177,$1:$1,INT(-$N178/30)+1),0)+(-$N178/30-INT(-$N178/30))*SUMIFS(177:177,$1:$1,DO$1+INT(-$N178/30)+1)+(INT(-$N178/30)+1--$N178/30)*SUMIFS(177:177,$1:$1,DO$1+INT(-$N178/30))))</f>
        <v>0</v>
      </c>
      <c r="DP178" s="91">
        <f>IF(DP$7="",0,IF(DP$1=MAX($1:$1),$R177-SUM($T178:DO178),IF(DP$1=1,SUMIFS(177:177,$1:$1,"&gt;="&amp;1,$1:$1,"&lt;="&amp;INT(-$N178/30))+(-$N178/30-INT(-$N178/30))*SUMIFS(177:177,$1:$1,INT(-$N178/30)+1),0)+(-$N178/30-INT(-$N178/30))*SUMIFS(177:177,$1:$1,DP$1+INT(-$N178/30)+1)+(INT(-$N178/30)+1--$N178/30)*SUMIFS(177:177,$1:$1,DP$1+INT(-$N178/30))))</f>
        <v>0</v>
      </c>
      <c r="DQ178" s="91">
        <f>IF(DQ$7="",0,IF(DQ$1=MAX($1:$1),$R177-SUM($T178:DP178),IF(DQ$1=1,SUMIFS(177:177,$1:$1,"&gt;="&amp;1,$1:$1,"&lt;="&amp;INT(-$N178/30))+(-$N178/30-INT(-$N178/30))*SUMIFS(177:177,$1:$1,INT(-$N178/30)+1),0)+(-$N178/30-INT(-$N178/30))*SUMIFS(177:177,$1:$1,DQ$1+INT(-$N178/30)+1)+(INT(-$N178/30)+1--$N178/30)*SUMIFS(177:177,$1:$1,DQ$1+INT(-$N178/30))))</f>
        <v>0</v>
      </c>
      <c r="DR178" s="91">
        <f>IF(DR$7="",0,IF(DR$1=MAX($1:$1),$R177-SUM($T178:DQ178),IF(DR$1=1,SUMIFS(177:177,$1:$1,"&gt;="&amp;1,$1:$1,"&lt;="&amp;INT(-$N178/30))+(-$N178/30-INT(-$N178/30))*SUMIFS(177:177,$1:$1,INT(-$N178/30)+1),0)+(-$N178/30-INT(-$N178/30))*SUMIFS(177:177,$1:$1,DR$1+INT(-$N178/30)+1)+(INT(-$N178/30)+1--$N178/30)*SUMIFS(177:177,$1:$1,DR$1+INT(-$N178/30))))</f>
        <v>0</v>
      </c>
      <c r="DS178" s="91">
        <f>IF(DS$7="",0,IF(DS$1=MAX($1:$1),$R177-SUM($T178:DR178),IF(DS$1=1,SUMIFS(177:177,$1:$1,"&gt;="&amp;1,$1:$1,"&lt;="&amp;INT(-$N178/30))+(-$N178/30-INT(-$N178/30))*SUMIFS(177:177,$1:$1,INT(-$N178/30)+1),0)+(-$N178/30-INT(-$N178/30))*SUMIFS(177:177,$1:$1,DS$1+INT(-$N178/30)+1)+(INT(-$N178/30)+1--$N178/30)*SUMIFS(177:177,$1:$1,DS$1+INT(-$N178/30))))</f>
        <v>0</v>
      </c>
      <c r="DT178" s="91">
        <f>IF(DT$7="",0,IF(DT$1=MAX($1:$1),$R177-SUM($T178:DS178),IF(DT$1=1,SUMIFS(177:177,$1:$1,"&gt;="&amp;1,$1:$1,"&lt;="&amp;INT(-$N178/30))+(-$N178/30-INT(-$N178/30))*SUMIFS(177:177,$1:$1,INT(-$N178/30)+1),0)+(-$N178/30-INT(-$N178/30))*SUMIFS(177:177,$1:$1,DT$1+INT(-$N178/30)+1)+(INT(-$N178/30)+1--$N178/30)*SUMIFS(177:177,$1:$1,DT$1+INT(-$N178/30))))</f>
        <v>0</v>
      </c>
      <c r="DU178" s="91">
        <f>IF(DU$7="",0,IF(DU$1=MAX($1:$1),$R177-SUM($T178:DT178),IF(DU$1=1,SUMIFS(177:177,$1:$1,"&gt;="&amp;1,$1:$1,"&lt;="&amp;INT(-$N178/30))+(-$N178/30-INT(-$N178/30))*SUMIFS(177:177,$1:$1,INT(-$N178/30)+1),0)+(-$N178/30-INT(-$N178/30))*SUMIFS(177:177,$1:$1,DU$1+INT(-$N178/30)+1)+(INT(-$N178/30)+1--$N178/30)*SUMIFS(177:177,$1:$1,DU$1+INT(-$N178/30))))</f>
        <v>0</v>
      </c>
      <c r="DV178" s="91">
        <f>IF(DV$7="",0,IF(DV$1=MAX($1:$1),$R177-SUM($T178:DU178),IF(DV$1=1,SUMIFS(177:177,$1:$1,"&gt;="&amp;1,$1:$1,"&lt;="&amp;INT(-$N178/30))+(-$N178/30-INT(-$N178/30))*SUMIFS(177:177,$1:$1,INT(-$N178/30)+1),0)+(-$N178/30-INT(-$N178/30))*SUMIFS(177:177,$1:$1,DV$1+INT(-$N178/30)+1)+(INT(-$N178/30)+1--$N178/30)*SUMIFS(177:177,$1:$1,DV$1+INT(-$N178/30))))</f>
        <v>0</v>
      </c>
      <c r="DW178" s="91">
        <f>IF(DW$7="",0,IF(DW$1=MAX($1:$1),$R177-SUM($T178:DV178),IF(DW$1=1,SUMIFS(177:177,$1:$1,"&gt;="&amp;1,$1:$1,"&lt;="&amp;INT(-$N178/30))+(-$N178/30-INT(-$N178/30))*SUMIFS(177:177,$1:$1,INT(-$N178/30)+1),0)+(-$N178/30-INT(-$N178/30))*SUMIFS(177:177,$1:$1,DW$1+INT(-$N178/30)+1)+(INT(-$N178/30)+1--$N178/30)*SUMIFS(177:177,$1:$1,DW$1+INT(-$N178/30))))</f>
        <v>0</v>
      </c>
      <c r="DX178" s="91">
        <f>IF(DX$7="",0,IF(DX$1=MAX($1:$1),$R177-SUM($T178:DW178),IF(DX$1=1,SUMIFS(177:177,$1:$1,"&gt;="&amp;1,$1:$1,"&lt;="&amp;INT(-$N178/30))+(-$N178/30-INT(-$N178/30))*SUMIFS(177:177,$1:$1,INT(-$N178/30)+1),0)+(-$N178/30-INT(-$N178/30))*SUMIFS(177:177,$1:$1,DX$1+INT(-$N178/30)+1)+(INT(-$N178/30)+1--$N178/30)*SUMIFS(177:177,$1:$1,DX$1+INT(-$N178/30))))</f>
        <v>0</v>
      </c>
      <c r="DY178" s="91">
        <f>IF(DY$7="",0,IF(DY$1=MAX($1:$1),$R177-SUM($T178:DX178),IF(DY$1=1,SUMIFS(177:177,$1:$1,"&gt;="&amp;1,$1:$1,"&lt;="&amp;INT(-$N178/30))+(-$N178/30-INT(-$N178/30))*SUMIFS(177:177,$1:$1,INT(-$N178/30)+1),0)+(-$N178/30-INT(-$N178/30))*SUMIFS(177:177,$1:$1,DY$1+INT(-$N178/30)+1)+(INT(-$N178/30)+1--$N178/30)*SUMIFS(177:177,$1:$1,DY$1+INT(-$N178/30))))</f>
        <v>0</v>
      </c>
      <c r="DZ178" s="91">
        <f>IF(DZ$7="",0,IF(DZ$1=MAX($1:$1),$R177-SUM($T178:DY178),IF(DZ$1=1,SUMIFS(177:177,$1:$1,"&gt;="&amp;1,$1:$1,"&lt;="&amp;INT(-$N178/30))+(-$N178/30-INT(-$N178/30))*SUMIFS(177:177,$1:$1,INT(-$N178/30)+1),0)+(-$N178/30-INT(-$N178/30))*SUMIFS(177:177,$1:$1,DZ$1+INT(-$N178/30)+1)+(INT(-$N178/30)+1--$N178/30)*SUMIFS(177:177,$1:$1,DZ$1+INT(-$N178/30))))</f>
        <v>0</v>
      </c>
      <c r="EA178" s="91">
        <f>IF(EA$7="",0,IF(EA$1=MAX($1:$1),$R177-SUM($T178:DZ178),IF(EA$1=1,SUMIFS(177:177,$1:$1,"&gt;="&amp;1,$1:$1,"&lt;="&amp;INT(-$N178/30))+(-$N178/30-INT(-$N178/30))*SUMIFS(177:177,$1:$1,INT(-$N178/30)+1),0)+(-$N178/30-INT(-$N178/30))*SUMIFS(177:177,$1:$1,EA$1+INT(-$N178/30)+1)+(INT(-$N178/30)+1--$N178/30)*SUMIFS(177:177,$1:$1,EA$1+INT(-$N178/30))))</f>
        <v>0</v>
      </c>
      <c r="EB178" s="91">
        <f>IF(EB$7="",0,IF(EB$1=MAX($1:$1),$R177-SUM($T178:EA178),IF(EB$1=1,SUMIFS(177:177,$1:$1,"&gt;="&amp;1,$1:$1,"&lt;="&amp;INT(-$N178/30))+(-$N178/30-INT(-$N178/30))*SUMIFS(177:177,$1:$1,INT(-$N178/30)+1),0)+(-$N178/30-INT(-$N178/30))*SUMIFS(177:177,$1:$1,EB$1+INT(-$N178/30)+1)+(INT(-$N178/30)+1--$N178/30)*SUMIFS(177:177,$1:$1,EB$1+INT(-$N178/30))))</f>
        <v>0</v>
      </c>
      <c r="EC178" s="91">
        <f>IF(EC$7="",0,IF(EC$1=MAX($1:$1),$R177-SUM($T178:EB178),IF(EC$1=1,SUMIFS(177:177,$1:$1,"&gt;="&amp;1,$1:$1,"&lt;="&amp;INT(-$N178/30))+(-$N178/30-INT(-$N178/30))*SUMIFS(177:177,$1:$1,INT(-$N178/30)+1),0)+(-$N178/30-INT(-$N178/30))*SUMIFS(177:177,$1:$1,EC$1+INT(-$N178/30)+1)+(INT(-$N178/30)+1--$N178/30)*SUMIFS(177:177,$1:$1,EC$1+INT(-$N178/30))))</f>
        <v>0</v>
      </c>
      <c r="ED178" s="91">
        <f>IF(ED$7="",0,IF(ED$1=MAX($1:$1),$R177-SUM($T178:EC178),IF(ED$1=1,SUMIFS(177:177,$1:$1,"&gt;="&amp;1,$1:$1,"&lt;="&amp;INT(-$N178/30))+(-$N178/30-INT(-$N178/30))*SUMIFS(177:177,$1:$1,INT(-$N178/30)+1),0)+(-$N178/30-INT(-$N178/30))*SUMIFS(177:177,$1:$1,ED$1+INT(-$N178/30)+1)+(INT(-$N178/30)+1--$N178/30)*SUMIFS(177:177,$1:$1,ED$1+INT(-$N178/30))))</f>
        <v>0</v>
      </c>
      <c r="EE178" s="91">
        <f>IF(EE$7="",0,IF(EE$1=MAX($1:$1),$R177-SUM($T178:ED178),IF(EE$1=1,SUMIFS(177:177,$1:$1,"&gt;="&amp;1,$1:$1,"&lt;="&amp;INT(-$N178/30))+(-$N178/30-INT(-$N178/30))*SUMIFS(177:177,$1:$1,INT(-$N178/30)+1),0)+(-$N178/30-INT(-$N178/30))*SUMIFS(177:177,$1:$1,EE$1+INT(-$N178/30)+1)+(INT(-$N178/30)+1--$N178/30)*SUMIFS(177:177,$1:$1,EE$1+INT(-$N178/30))))</f>
        <v>0</v>
      </c>
      <c r="EF178" s="91">
        <f>IF(EF$7="",0,IF(EF$1=MAX($1:$1),$R177-SUM($T178:EE178),IF(EF$1=1,SUMIFS(177:177,$1:$1,"&gt;="&amp;1,$1:$1,"&lt;="&amp;INT(-$N178/30))+(-$N178/30-INT(-$N178/30))*SUMIFS(177:177,$1:$1,INT(-$N178/30)+1),0)+(-$N178/30-INT(-$N178/30))*SUMIFS(177:177,$1:$1,EF$1+INT(-$N178/30)+1)+(INT(-$N178/30)+1--$N178/30)*SUMIFS(177:177,$1:$1,EF$1+INT(-$N178/30))))</f>
        <v>0</v>
      </c>
      <c r="EG178" s="91">
        <f>IF(EG$7="",0,IF(EG$1=MAX($1:$1),$R177-SUM($T178:EF178),IF(EG$1=1,SUMIFS(177:177,$1:$1,"&gt;="&amp;1,$1:$1,"&lt;="&amp;INT(-$N178/30))+(-$N178/30-INT(-$N178/30))*SUMIFS(177:177,$1:$1,INT(-$N178/30)+1),0)+(-$N178/30-INT(-$N178/30))*SUMIFS(177:177,$1:$1,EG$1+INT(-$N178/30)+1)+(INT(-$N178/30)+1--$N178/30)*SUMIFS(177:177,$1:$1,EG$1+INT(-$N178/30))))</f>
        <v>0</v>
      </c>
      <c r="EH178" s="91">
        <f>IF(EH$7="",0,IF(EH$1=MAX($1:$1),$R177-SUM($T178:EG178),IF(EH$1=1,SUMIFS(177:177,$1:$1,"&gt;="&amp;1,$1:$1,"&lt;="&amp;INT(-$N178/30))+(-$N178/30-INT(-$N178/30))*SUMIFS(177:177,$1:$1,INT(-$N178/30)+1),0)+(-$N178/30-INT(-$N178/30))*SUMIFS(177:177,$1:$1,EH$1+INT(-$N178/30)+1)+(INT(-$N178/30)+1--$N178/30)*SUMIFS(177:177,$1:$1,EH$1+INT(-$N178/30))))</f>
        <v>0</v>
      </c>
      <c r="EI178" s="91">
        <f>IF(EI$7="",0,IF(EI$1=MAX($1:$1),$R177-SUM($T178:EH178),IF(EI$1=1,SUMIFS(177:177,$1:$1,"&gt;="&amp;1,$1:$1,"&lt;="&amp;INT(-$N178/30))+(-$N178/30-INT(-$N178/30))*SUMIFS(177:177,$1:$1,INT(-$N178/30)+1),0)+(-$N178/30-INT(-$N178/30))*SUMIFS(177:177,$1:$1,EI$1+INT(-$N178/30)+1)+(INT(-$N178/30)+1--$N178/30)*SUMIFS(177:177,$1:$1,EI$1+INT(-$N178/30))))</f>
        <v>0</v>
      </c>
      <c r="EJ178" s="91">
        <f>IF(EJ$7="",0,IF(EJ$1=MAX($1:$1),$R177-SUM($T178:EI178),IF(EJ$1=1,SUMIFS(177:177,$1:$1,"&gt;="&amp;1,$1:$1,"&lt;="&amp;INT(-$N178/30))+(-$N178/30-INT(-$N178/30))*SUMIFS(177:177,$1:$1,INT(-$N178/30)+1),0)+(-$N178/30-INT(-$N178/30))*SUMIFS(177:177,$1:$1,EJ$1+INT(-$N178/30)+1)+(INT(-$N178/30)+1--$N178/30)*SUMIFS(177:177,$1:$1,EJ$1+INT(-$N178/30))))</f>
        <v>0</v>
      </c>
      <c r="EK178" s="91">
        <f>IF(EK$7="",0,IF(EK$1=MAX($1:$1),$R177-SUM($T178:EJ178),IF(EK$1=1,SUMIFS(177:177,$1:$1,"&gt;="&amp;1,$1:$1,"&lt;="&amp;INT(-$N178/30))+(-$N178/30-INT(-$N178/30))*SUMIFS(177:177,$1:$1,INT(-$N178/30)+1),0)+(-$N178/30-INT(-$N178/30))*SUMIFS(177:177,$1:$1,EK$1+INT(-$N178/30)+1)+(INT(-$N178/30)+1--$N178/30)*SUMIFS(177:177,$1:$1,EK$1+INT(-$N178/30))))</f>
        <v>0</v>
      </c>
      <c r="EL178" s="91">
        <f>IF(EL$7="",0,IF(EL$1=MAX($1:$1),$R177-SUM($T178:EK178),IF(EL$1=1,SUMIFS(177:177,$1:$1,"&gt;="&amp;1,$1:$1,"&lt;="&amp;INT(-$N178/30))+(-$N178/30-INT(-$N178/30))*SUMIFS(177:177,$1:$1,INT(-$N178/30)+1),0)+(-$N178/30-INT(-$N178/30))*SUMIFS(177:177,$1:$1,EL$1+INT(-$N178/30)+1)+(INT(-$N178/30)+1--$N178/30)*SUMIFS(177:177,$1:$1,EL$1+INT(-$N178/30))))</f>
        <v>0</v>
      </c>
      <c r="EM178" s="91">
        <f>IF(EM$7="",0,IF(EM$1=MAX($1:$1),$R177-SUM($T178:EL178),IF(EM$1=1,SUMIFS(177:177,$1:$1,"&gt;="&amp;1,$1:$1,"&lt;="&amp;INT(-$N178/30))+(-$N178/30-INT(-$N178/30))*SUMIFS(177:177,$1:$1,INT(-$N178/30)+1),0)+(-$N178/30-INT(-$N178/30))*SUMIFS(177:177,$1:$1,EM$1+INT(-$N178/30)+1)+(INT(-$N178/30)+1--$N178/30)*SUMIFS(177:177,$1:$1,EM$1+INT(-$N178/30))))</f>
        <v>0</v>
      </c>
      <c r="EN178" s="91">
        <f>IF(EN$7="",0,IF(EN$1=MAX($1:$1),$R177-SUM($T178:EM178),IF(EN$1=1,SUMIFS(177:177,$1:$1,"&gt;="&amp;1,$1:$1,"&lt;="&amp;INT(-$N178/30))+(-$N178/30-INT(-$N178/30))*SUMIFS(177:177,$1:$1,INT(-$N178/30)+1),0)+(-$N178/30-INT(-$N178/30))*SUMIFS(177:177,$1:$1,EN$1+INT(-$N178/30)+1)+(INT(-$N178/30)+1--$N178/30)*SUMIFS(177:177,$1:$1,EN$1+INT(-$N178/30))))</f>
        <v>0</v>
      </c>
      <c r="EO178" s="91">
        <f>IF(EO$7="",0,IF(EO$1=MAX($1:$1),$R177-SUM($T178:EN178),IF(EO$1=1,SUMIFS(177:177,$1:$1,"&gt;="&amp;1,$1:$1,"&lt;="&amp;INT(-$N178/30))+(-$N178/30-INT(-$N178/30))*SUMIFS(177:177,$1:$1,INT(-$N178/30)+1),0)+(-$N178/30-INT(-$N178/30))*SUMIFS(177:177,$1:$1,EO$1+INT(-$N178/30)+1)+(INT(-$N178/30)+1--$N178/30)*SUMIFS(177:177,$1:$1,EO$1+INT(-$N178/30))))</f>
        <v>0</v>
      </c>
      <c r="EP178" s="91">
        <f>IF(EP$7="",0,IF(EP$1=MAX($1:$1),$R177-SUM($T178:EO178),IF(EP$1=1,SUMIFS(177:177,$1:$1,"&gt;="&amp;1,$1:$1,"&lt;="&amp;INT(-$N178/30))+(-$N178/30-INT(-$N178/30))*SUMIFS(177:177,$1:$1,INT(-$N178/30)+1),0)+(-$N178/30-INT(-$N178/30))*SUMIFS(177:177,$1:$1,EP$1+INT(-$N178/30)+1)+(INT(-$N178/30)+1--$N178/30)*SUMIFS(177:177,$1:$1,EP$1+INT(-$N178/30))))</f>
        <v>0</v>
      </c>
      <c r="EQ178" s="91">
        <f>IF(EQ$7="",0,IF(EQ$1=MAX($1:$1),$R177-SUM($T178:EP178),IF(EQ$1=1,SUMIFS(177:177,$1:$1,"&gt;="&amp;1,$1:$1,"&lt;="&amp;INT(-$N178/30))+(-$N178/30-INT(-$N178/30))*SUMIFS(177:177,$1:$1,INT(-$N178/30)+1),0)+(-$N178/30-INT(-$N178/30))*SUMIFS(177:177,$1:$1,EQ$1+INT(-$N178/30)+1)+(INT(-$N178/30)+1--$N178/30)*SUMIFS(177:177,$1:$1,EQ$1+INT(-$N178/30))))</f>
        <v>0</v>
      </c>
      <c r="ER178" s="91">
        <f>IF(ER$7="",0,IF(ER$1=MAX($1:$1),$R177-SUM($T178:EQ178),IF(ER$1=1,SUMIFS(177:177,$1:$1,"&gt;="&amp;1,$1:$1,"&lt;="&amp;INT(-$N178/30))+(-$N178/30-INT(-$N178/30))*SUMIFS(177:177,$1:$1,INT(-$N178/30)+1),0)+(-$N178/30-INT(-$N178/30))*SUMIFS(177:177,$1:$1,ER$1+INT(-$N178/30)+1)+(INT(-$N178/30)+1--$N178/30)*SUMIFS(177:177,$1:$1,ER$1+INT(-$N178/30))))</f>
        <v>0</v>
      </c>
      <c r="ES178" s="91">
        <f>IF(ES$7="",0,IF(ES$1=MAX($1:$1),$R177-SUM($T178:ER178),IF(ES$1=1,SUMIFS(177:177,$1:$1,"&gt;="&amp;1,$1:$1,"&lt;="&amp;INT(-$N178/30))+(-$N178/30-INT(-$N178/30))*SUMIFS(177:177,$1:$1,INT(-$N178/30)+1),0)+(-$N178/30-INT(-$N178/30))*SUMIFS(177:177,$1:$1,ES$1+INT(-$N178/30)+1)+(INT(-$N178/30)+1--$N178/30)*SUMIFS(177:177,$1:$1,ES$1+INT(-$N178/30))))</f>
        <v>0</v>
      </c>
      <c r="ET178" s="91">
        <f>IF(ET$7="",0,IF(ET$1=MAX($1:$1),$R177-SUM($T178:ES178),IF(ET$1=1,SUMIFS(177:177,$1:$1,"&gt;="&amp;1,$1:$1,"&lt;="&amp;INT(-$N178/30))+(-$N178/30-INT(-$N178/30))*SUMIFS(177:177,$1:$1,INT(-$N178/30)+1),0)+(-$N178/30-INT(-$N178/30))*SUMIFS(177:177,$1:$1,ET$1+INT(-$N178/30)+1)+(INT(-$N178/30)+1--$N178/30)*SUMIFS(177:177,$1:$1,ET$1+INT(-$N178/30))))</f>
        <v>0</v>
      </c>
      <c r="EU178" s="91">
        <f>IF(EU$7="",0,IF(EU$1=MAX($1:$1),$R177-SUM($T178:ET178),IF(EU$1=1,SUMIFS(177:177,$1:$1,"&gt;="&amp;1,$1:$1,"&lt;="&amp;INT(-$N178/30))+(-$N178/30-INT(-$N178/30))*SUMIFS(177:177,$1:$1,INT(-$N178/30)+1),0)+(-$N178/30-INT(-$N178/30))*SUMIFS(177:177,$1:$1,EU$1+INT(-$N178/30)+1)+(INT(-$N178/30)+1--$N178/30)*SUMIFS(177:177,$1:$1,EU$1+INT(-$N178/30))))</f>
        <v>0</v>
      </c>
      <c r="EV178" s="91">
        <f>IF(EV$7="",0,IF(EV$1=MAX($1:$1),$R177-SUM($T178:EU178),IF(EV$1=1,SUMIFS(177:177,$1:$1,"&gt;="&amp;1,$1:$1,"&lt;="&amp;INT(-$N178/30))+(-$N178/30-INT(-$N178/30))*SUMIFS(177:177,$1:$1,INT(-$N178/30)+1),0)+(-$N178/30-INT(-$N178/30))*SUMIFS(177:177,$1:$1,EV$1+INT(-$N178/30)+1)+(INT(-$N178/30)+1--$N178/30)*SUMIFS(177:177,$1:$1,EV$1+INT(-$N178/30))))</f>
        <v>0</v>
      </c>
      <c r="EW178" s="91">
        <f>IF(EW$7="",0,IF(EW$1=MAX($1:$1),$R177-SUM($T178:EV178),IF(EW$1=1,SUMIFS(177:177,$1:$1,"&gt;="&amp;1,$1:$1,"&lt;="&amp;INT(-$N178/30))+(-$N178/30-INT(-$N178/30))*SUMIFS(177:177,$1:$1,INT(-$N178/30)+1),0)+(-$N178/30-INT(-$N178/30))*SUMIFS(177:177,$1:$1,EW$1+INT(-$N178/30)+1)+(INT(-$N178/30)+1--$N178/30)*SUMIFS(177:177,$1:$1,EW$1+INT(-$N178/30))))</f>
        <v>0</v>
      </c>
      <c r="EX178" s="91">
        <f>IF(EX$7="",0,IF(EX$1=MAX($1:$1),$R177-SUM($T178:EW178),IF(EX$1=1,SUMIFS(177:177,$1:$1,"&gt;="&amp;1,$1:$1,"&lt;="&amp;INT(-$N178/30))+(-$N178/30-INT(-$N178/30))*SUMIFS(177:177,$1:$1,INT(-$N178/30)+1),0)+(-$N178/30-INT(-$N178/30))*SUMIFS(177:177,$1:$1,EX$1+INT(-$N178/30)+1)+(INT(-$N178/30)+1--$N178/30)*SUMIFS(177:177,$1:$1,EX$1+INT(-$N178/30))))</f>
        <v>0</v>
      </c>
      <c r="EY178" s="91">
        <f>IF(EY$7="",0,IF(EY$1=MAX($1:$1),$R177-SUM($T178:EX178),IF(EY$1=1,SUMIFS(177:177,$1:$1,"&gt;="&amp;1,$1:$1,"&lt;="&amp;INT(-$N178/30))+(-$N178/30-INT(-$N178/30))*SUMIFS(177:177,$1:$1,INT(-$N178/30)+1),0)+(-$N178/30-INT(-$N178/30))*SUMIFS(177:177,$1:$1,EY$1+INT(-$N178/30)+1)+(INT(-$N178/30)+1--$N178/30)*SUMIFS(177:177,$1:$1,EY$1+INT(-$N178/30))))</f>
        <v>0</v>
      </c>
      <c r="EZ178" s="91">
        <f>IF(EZ$7="",0,IF(EZ$1=MAX($1:$1),$R177-SUM($T178:EY178),IF(EZ$1=1,SUMIFS(177:177,$1:$1,"&gt;="&amp;1,$1:$1,"&lt;="&amp;INT(-$N178/30))+(-$N178/30-INT(-$N178/30))*SUMIFS(177:177,$1:$1,INT(-$N178/30)+1),0)+(-$N178/30-INT(-$N178/30))*SUMIFS(177:177,$1:$1,EZ$1+INT(-$N178/30)+1)+(INT(-$N178/30)+1--$N178/30)*SUMIFS(177:177,$1:$1,EZ$1+INT(-$N178/30))))</f>
        <v>0</v>
      </c>
      <c r="FA178" s="91">
        <f>IF(FA$7="",0,IF(FA$1=MAX($1:$1),$R177-SUM($T178:EZ178),IF(FA$1=1,SUMIFS(177:177,$1:$1,"&gt;="&amp;1,$1:$1,"&lt;="&amp;INT(-$N178/30))+(-$N178/30-INT(-$N178/30))*SUMIFS(177:177,$1:$1,INT(-$N178/30)+1),0)+(-$N178/30-INT(-$N178/30))*SUMIFS(177:177,$1:$1,FA$1+INT(-$N178/30)+1)+(INT(-$N178/30)+1--$N178/30)*SUMIFS(177:177,$1:$1,FA$1+INT(-$N178/30))))</f>
        <v>0</v>
      </c>
      <c r="FB178" s="91">
        <f>IF(FB$7="",0,IF(FB$1=MAX($1:$1),$R177-SUM($T178:FA178),IF(FB$1=1,SUMIFS(177:177,$1:$1,"&gt;="&amp;1,$1:$1,"&lt;="&amp;INT(-$N178/30))+(-$N178/30-INT(-$N178/30))*SUMIFS(177:177,$1:$1,INT(-$N178/30)+1),0)+(-$N178/30-INT(-$N178/30))*SUMIFS(177:177,$1:$1,FB$1+INT(-$N178/30)+1)+(INT(-$N178/30)+1--$N178/30)*SUMIFS(177:177,$1:$1,FB$1+INT(-$N178/30))))</f>
        <v>0</v>
      </c>
      <c r="FC178" s="91">
        <f>IF(FC$7="",0,IF(FC$1=MAX($1:$1),$R177-SUM($T178:FB178),IF(FC$1=1,SUMIFS(177:177,$1:$1,"&gt;="&amp;1,$1:$1,"&lt;="&amp;INT(-$N178/30))+(-$N178/30-INT(-$N178/30))*SUMIFS(177:177,$1:$1,INT(-$N178/30)+1),0)+(-$N178/30-INT(-$N178/30))*SUMIFS(177:177,$1:$1,FC$1+INT(-$N178/30)+1)+(INT(-$N178/30)+1--$N178/30)*SUMIFS(177:177,$1:$1,FC$1+INT(-$N178/30))))</f>
        <v>0</v>
      </c>
      <c r="FD178" s="91">
        <f>IF(FD$7="",0,IF(FD$1=MAX($1:$1),$R177-SUM($T178:FC178),IF(FD$1=1,SUMIFS(177:177,$1:$1,"&gt;="&amp;1,$1:$1,"&lt;="&amp;INT(-$N178/30))+(-$N178/30-INT(-$N178/30))*SUMIFS(177:177,$1:$1,INT(-$N178/30)+1),0)+(-$N178/30-INT(-$N178/30))*SUMIFS(177:177,$1:$1,FD$1+INT(-$N178/30)+1)+(INT(-$N178/30)+1--$N178/30)*SUMIFS(177:177,$1:$1,FD$1+INT(-$N178/30))))</f>
        <v>0</v>
      </c>
      <c r="FE178" s="91">
        <f>IF(FE$7="",0,IF(FE$1=MAX($1:$1),$R177-SUM($T178:FD178),IF(FE$1=1,SUMIFS(177:177,$1:$1,"&gt;="&amp;1,$1:$1,"&lt;="&amp;INT(-$N178/30))+(-$N178/30-INT(-$N178/30))*SUMIFS(177:177,$1:$1,INT(-$N178/30)+1),0)+(-$N178/30-INT(-$N178/30))*SUMIFS(177:177,$1:$1,FE$1+INT(-$N178/30)+1)+(INT(-$N178/30)+1--$N178/30)*SUMIFS(177:177,$1:$1,FE$1+INT(-$N178/30))))</f>
        <v>0</v>
      </c>
      <c r="FF178" s="91">
        <f>IF(FF$7="",0,IF(FF$1=MAX($1:$1),$R177-SUM($T178:FE178),IF(FF$1=1,SUMIFS(177:177,$1:$1,"&gt;="&amp;1,$1:$1,"&lt;="&amp;INT(-$N178/30))+(-$N178/30-INT(-$N178/30))*SUMIFS(177:177,$1:$1,INT(-$N178/30)+1),0)+(-$N178/30-INT(-$N178/30))*SUMIFS(177:177,$1:$1,FF$1+INT(-$N178/30)+1)+(INT(-$N178/30)+1--$N178/30)*SUMIFS(177:177,$1:$1,FF$1+INT(-$N178/30))))</f>
        <v>0</v>
      </c>
      <c r="FG178" s="91">
        <f>IF(FG$7="",0,IF(FG$1=MAX($1:$1),$R177-SUM($T178:FF178),IF(FG$1=1,SUMIFS(177:177,$1:$1,"&gt;="&amp;1,$1:$1,"&lt;="&amp;INT(-$N178/30))+(-$N178/30-INT(-$N178/30))*SUMIFS(177:177,$1:$1,INT(-$N178/30)+1),0)+(-$N178/30-INT(-$N178/30))*SUMIFS(177:177,$1:$1,FG$1+INT(-$N178/30)+1)+(INT(-$N178/30)+1--$N178/30)*SUMIFS(177:177,$1:$1,FG$1+INT(-$N178/30))))</f>
        <v>0</v>
      </c>
      <c r="FH178" s="91">
        <f>IF(FH$7="",0,IF(FH$1=MAX($1:$1),$R177-SUM($T178:FG178),IF(FH$1=1,SUMIFS(177:177,$1:$1,"&gt;="&amp;1,$1:$1,"&lt;="&amp;INT(-$N178/30))+(-$N178/30-INT(-$N178/30))*SUMIFS(177:177,$1:$1,INT(-$N178/30)+1),0)+(-$N178/30-INT(-$N178/30))*SUMIFS(177:177,$1:$1,FH$1+INT(-$N178/30)+1)+(INT(-$N178/30)+1--$N178/30)*SUMIFS(177:177,$1:$1,FH$1+INT(-$N178/30))))</f>
        <v>0</v>
      </c>
      <c r="FI178" s="91">
        <f>IF(FI$7="",0,IF(FI$1=MAX($1:$1),$R177-SUM($T178:FH178),IF(FI$1=1,SUMIFS(177:177,$1:$1,"&gt;="&amp;1,$1:$1,"&lt;="&amp;INT(-$N178/30))+(-$N178/30-INT(-$N178/30))*SUMIFS(177:177,$1:$1,INT(-$N178/30)+1),0)+(-$N178/30-INT(-$N178/30))*SUMIFS(177:177,$1:$1,FI$1+INT(-$N178/30)+1)+(INT(-$N178/30)+1--$N178/30)*SUMIFS(177:177,$1:$1,FI$1+INT(-$N178/30))))</f>
        <v>0</v>
      </c>
      <c r="FJ178" s="91">
        <f>IF(FJ$7="",0,IF(FJ$1=MAX($1:$1),$R177-SUM($T178:FI178),IF(FJ$1=1,SUMIFS(177:177,$1:$1,"&gt;="&amp;1,$1:$1,"&lt;="&amp;INT(-$N178/30))+(-$N178/30-INT(-$N178/30))*SUMIFS(177:177,$1:$1,INT(-$N178/30)+1),0)+(-$N178/30-INT(-$N178/30))*SUMIFS(177:177,$1:$1,FJ$1+INT(-$N178/30)+1)+(INT(-$N178/30)+1--$N178/30)*SUMIFS(177:177,$1:$1,FJ$1+INT(-$N178/30))))</f>
        <v>0</v>
      </c>
      <c r="FK178" s="91">
        <f>IF(FK$7="",0,IF(FK$1=MAX($1:$1),$R177-SUM($T178:FJ178),IF(FK$1=1,SUMIFS(177:177,$1:$1,"&gt;="&amp;1,$1:$1,"&lt;="&amp;INT(-$N178/30))+(-$N178/30-INT(-$N178/30))*SUMIFS(177:177,$1:$1,INT(-$N178/30)+1),0)+(-$N178/30-INT(-$N178/30))*SUMIFS(177:177,$1:$1,FK$1+INT(-$N178/30)+1)+(INT(-$N178/30)+1--$N178/30)*SUMIFS(177:177,$1:$1,FK$1+INT(-$N178/30))))</f>
        <v>0</v>
      </c>
      <c r="FL178" s="91">
        <f>IF(FL$7="",0,IF(FL$1=MAX($1:$1),$R177-SUM($T178:FK178),IF(FL$1=1,SUMIFS(177:177,$1:$1,"&gt;="&amp;1,$1:$1,"&lt;="&amp;INT(-$N178/30))+(-$N178/30-INT(-$N178/30))*SUMIFS(177:177,$1:$1,INT(-$N178/30)+1),0)+(-$N178/30-INT(-$N178/30))*SUMIFS(177:177,$1:$1,FL$1+INT(-$N178/30)+1)+(INT(-$N178/30)+1--$N178/30)*SUMIFS(177:177,$1:$1,FL$1+INT(-$N178/30))))</f>
        <v>0</v>
      </c>
      <c r="FM178" s="91">
        <f>IF(FM$7="",0,IF(FM$1=MAX($1:$1),$R177-SUM($T178:FL178),IF(FM$1=1,SUMIFS(177:177,$1:$1,"&gt;="&amp;1,$1:$1,"&lt;="&amp;INT(-$N178/30))+(-$N178/30-INT(-$N178/30))*SUMIFS(177:177,$1:$1,INT(-$N178/30)+1),0)+(-$N178/30-INT(-$N178/30))*SUMIFS(177:177,$1:$1,FM$1+INT(-$N178/30)+1)+(INT(-$N178/30)+1--$N178/30)*SUMIFS(177:177,$1:$1,FM$1+INT(-$N178/30))))</f>
        <v>0</v>
      </c>
      <c r="FN178" s="91">
        <f>IF(FN$7="",0,IF(FN$1=MAX($1:$1),$R177-SUM($T178:FM178),IF(FN$1=1,SUMIFS(177:177,$1:$1,"&gt;="&amp;1,$1:$1,"&lt;="&amp;INT(-$N178/30))+(-$N178/30-INT(-$N178/30))*SUMIFS(177:177,$1:$1,INT(-$N178/30)+1),0)+(-$N178/30-INT(-$N178/30))*SUMIFS(177:177,$1:$1,FN$1+INT(-$N178/30)+1)+(INT(-$N178/30)+1--$N178/30)*SUMIFS(177:177,$1:$1,FN$1+INT(-$N178/30))))</f>
        <v>0</v>
      </c>
      <c r="FO178" s="91">
        <f>IF(FO$7="",0,IF(FO$1=MAX($1:$1),$R177-SUM($T178:FN178),IF(FO$1=1,SUMIFS(177:177,$1:$1,"&gt;="&amp;1,$1:$1,"&lt;="&amp;INT(-$N178/30))+(-$N178/30-INT(-$N178/30))*SUMIFS(177:177,$1:$1,INT(-$N178/30)+1),0)+(-$N178/30-INT(-$N178/30))*SUMIFS(177:177,$1:$1,FO$1+INT(-$N178/30)+1)+(INT(-$N178/30)+1--$N178/30)*SUMIFS(177:177,$1:$1,FO$1+INT(-$N178/30))))</f>
        <v>0</v>
      </c>
      <c r="FP178" s="91">
        <f>IF(FP$7="",0,IF(FP$1=MAX($1:$1),$R177-SUM($T178:FO178),IF(FP$1=1,SUMIFS(177:177,$1:$1,"&gt;="&amp;1,$1:$1,"&lt;="&amp;INT(-$N178/30))+(-$N178/30-INT(-$N178/30))*SUMIFS(177:177,$1:$1,INT(-$N178/30)+1),0)+(-$N178/30-INT(-$N178/30))*SUMIFS(177:177,$1:$1,FP$1+INT(-$N178/30)+1)+(INT(-$N178/30)+1--$N178/30)*SUMIFS(177:177,$1:$1,FP$1+INT(-$N178/30))))</f>
        <v>0</v>
      </c>
      <c r="FQ178" s="91">
        <f>IF(FQ$7="",0,IF(FQ$1=MAX($1:$1),$R177-SUM($T178:FP178),IF(FQ$1=1,SUMIFS(177:177,$1:$1,"&gt;="&amp;1,$1:$1,"&lt;="&amp;INT(-$N178/30))+(-$N178/30-INT(-$N178/30))*SUMIFS(177:177,$1:$1,INT(-$N178/30)+1),0)+(-$N178/30-INT(-$N178/30))*SUMIFS(177:177,$1:$1,FQ$1+INT(-$N178/30)+1)+(INT(-$N178/30)+1--$N178/30)*SUMIFS(177:177,$1:$1,FQ$1+INT(-$N178/30))))</f>
        <v>0</v>
      </c>
      <c r="FR178" s="91">
        <f>IF(FR$7="",0,IF(FR$1=MAX($1:$1),$R177-SUM($T178:FQ178),IF(FR$1=1,SUMIFS(177:177,$1:$1,"&gt;="&amp;1,$1:$1,"&lt;="&amp;INT(-$N178/30))+(-$N178/30-INT(-$N178/30))*SUMIFS(177:177,$1:$1,INT(-$N178/30)+1),0)+(-$N178/30-INT(-$N178/30))*SUMIFS(177:177,$1:$1,FR$1+INT(-$N178/30)+1)+(INT(-$N178/30)+1--$N178/30)*SUMIFS(177:177,$1:$1,FR$1+INT(-$N178/30))))</f>
        <v>0</v>
      </c>
      <c r="FS178" s="91">
        <f>IF(FS$7="",0,IF(FS$1=MAX($1:$1),$R177-SUM($T178:FR178),IF(FS$1=1,SUMIFS(177:177,$1:$1,"&gt;="&amp;1,$1:$1,"&lt;="&amp;INT(-$N178/30))+(-$N178/30-INT(-$N178/30))*SUMIFS(177:177,$1:$1,INT(-$N178/30)+1),0)+(-$N178/30-INT(-$N178/30))*SUMIFS(177:177,$1:$1,FS$1+INT(-$N178/30)+1)+(INT(-$N178/30)+1--$N178/30)*SUMIFS(177:177,$1:$1,FS$1+INT(-$N178/30))))</f>
        <v>0</v>
      </c>
      <c r="FT178" s="91">
        <f>IF(FT$7="",0,IF(FT$1=MAX($1:$1),$R177-SUM($T178:FS178),IF(FT$1=1,SUMIFS(177:177,$1:$1,"&gt;="&amp;1,$1:$1,"&lt;="&amp;INT(-$N178/30))+(-$N178/30-INT(-$N178/30))*SUMIFS(177:177,$1:$1,INT(-$N178/30)+1),0)+(-$N178/30-INT(-$N178/30))*SUMIFS(177:177,$1:$1,FT$1+INT(-$N178/30)+1)+(INT(-$N178/30)+1--$N178/30)*SUMIFS(177:177,$1:$1,FT$1+INT(-$N178/30))))</f>
        <v>0</v>
      </c>
      <c r="FU178" s="91">
        <f>IF(FU$7="",0,IF(FU$1=MAX($1:$1),$R177-SUM($T178:FT178),IF(FU$1=1,SUMIFS(177:177,$1:$1,"&gt;="&amp;1,$1:$1,"&lt;="&amp;INT(-$N178/30))+(-$N178/30-INT(-$N178/30))*SUMIFS(177:177,$1:$1,INT(-$N178/30)+1),0)+(-$N178/30-INT(-$N178/30))*SUMIFS(177:177,$1:$1,FU$1+INT(-$N178/30)+1)+(INT(-$N178/30)+1--$N178/30)*SUMIFS(177:177,$1:$1,FU$1+INT(-$N178/30))))</f>
        <v>0</v>
      </c>
      <c r="FV178" s="91">
        <f>IF(FV$7="",0,IF(FV$1=MAX($1:$1),$R177-SUM($T178:FU178),IF(FV$1=1,SUMIFS(177:177,$1:$1,"&gt;="&amp;1,$1:$1,"&lt;="&amp;INT(-$N178/30))+(-$N178/30-INT(-$N178/30))*SUMIFS(177:177,$1:$1,INT(-$N178/30)+1),0)+(-$N178/30-INT(-$N178/30))*SUMIFS(177:177,$1:$1,FV$1+INT(-$N178/30)+1)+(INT(-$N178/30)+1--$N178/30)*SUMIFS(177:177,$1:$1,FV$1+INT(-$N178/30))))</f>
        <v>0</v>
      </c>
      <c r="FW178" s="91">
        <f>IF(FW$7="",0,IF(FW$1=MAX($1:$1),$R177-SUM($T178:FV178),IF(FW$1=1,SUMIFS(177:177,$1:$1,"&gt;="&amp;1,$1:$1,"&lt;="&amp;INT(-$N178/30))+(-$N178/30-INT(-$N178/30))*SUMIFS(177:177,$1:$1,INT(-$N178/30)+1),0)+(-$N178/30-INT(-$N178/30))*SUMIFS(177:177,$1:$1,FW$1+INT(-$N178/30)+1)+(INT(-$N178/30)+1--$N178/30)*SUMIFS(177:177,$1:$1,FW$1+INT(-$N178/30))))</f>
        <v>0</v>
      </c>
      <c r="FX178" s="91">
        <f>IF(FX$7="",0,IF(FX$1=MAX($1:$1),$R177-SUM($T178:FW178),IF(FX$1=1,SUMIFS(177:177,$1:$1,"&gt;="&amp;1,$1:$1,"&lt;="&amp;INT(-$N178/30))+(-$N178/30-INT(-$N178/30))*SUMIFS(177:177,$1:$1,INT(-$N178/30)+1),0)+(-$N178/30-INT(-$N178/30))*SUMIFS(177:177,$1:$1,FX$1+INT(-$N178/30)+1)+(INT(-$N178/30)+1--$N178/30)*SUMIFS(177:177,$1:$1,FX$1+INT(-$N178/30))))</f>
        <v>0</v>
      </c>
      <c r="FY178" s="91">
        <f>IF(FY$7="",0,IF(FY$1=MAX($1:$1),$R177-SUM($T178:FX178),IF(FY$1=1,SUMIFS(177:177,$1:$1,"&gt;="&amp;1,$1:$1,"&lt;="&amp;INT(-$N178/30))+(-$N178/30-INT(-$N178/30))*SUMIFS(177:177,$1:$1,INT(-$N178/30)+1),0)+(-$N178/30-INT(-$N178/30))*SUMIFS(177:177,$1:$1,FY$1+INT(-$N178/30)+1)+(INT(-$N178/30)+1--$N178/30)*SUMIFS(177:177,$1:$1,FY$1+INT(-$N178/30))))</f>
        <v>0</v>
      </c>
      <c r="FZ178" s="91">
        <f>IF(FZ$7="",0,IF(FZ$1=MAX($1:$1),$R177-SUM($T178:FY178),IF(FZ$1=1,SUMIFS(177:177,$1:$1,"&gt;="&amp;1,$1:$1,"&lt;="&amp;INT(-$N178/30))+(-$N178/30-INT(-$N178/30))*SUMIFS(177:177,$1:$1,INT(-$N178/30)+1),0)+(-$N178/30-INT(-$N178/30))*SUMIFS(177:177,$1:$1,FZ$1+INT(-$N178/30)+1)+(INT(-$N178/30)+1--$N178/30)*SUMIFS(177:177,$1:$1,FZ$1+INT(-$N178/30))))</f>
        <v>0</v>
      </c>
      <c r="GA178" s="91">
        <f>IF(GA$7="",0,IF(GA$1=MAX($1:$1),$R177-SUM($T178:FZ178),IF(GA$1=1,SUMIFS(177:177,$1:$1,"&gt;="&amp;1,$1:$1,"&lt;="&amp;INT(-$N178/30))+(-$N178/30-INT(-$N178/30))*SUMIFS(177:177,$1:$1,INT(-$N178/30)+1),0)+(-$N178/30-INT(-$N178/30))*SUMIFS(177:177,$1:$1,GA$1+INT(-$N178/30)+1)+(INT(-$N178/30)+1--$N178/30)*SUMIFS(177:177,$1:$1,GA$1+INT(-$N178/30))))</f>
        <v>0</v>
      </c>
      <c r="GB178" s="91">
        <f>IF(GB$7="",0,IF(GB$1=MAX($1:$1),$R177-SUM($T178:GA178),IF(GB$1=1,SUMIFS(177:177,$1:$1,"&gt;="&amp;1,$1:$1,"&lt;="&amp;INT(-$N178/30))+(-$N178/30-INT(-$N178/30))*SUMIFS(177:177,$1:$1,INT(-$N178/30)+1),0)+(-$N178/30-INT(-$N178/30))*SUMIFS(177:177,$1:$1,GB$1+INT(-$N178/30)+1)+(INT(-$N178/30)+1--$N178/30)*SUMIFS(177:177,$1:$1,GB$1+INT(-$N178/30))))</f>
        <v>0</v>
      </c>
      <c r="GC178" s="91">
        <f>IF(GC$7="",0,IF(GC$1=MAX($1:$1),$R177-SUM($T178:GB178),IF(GC$1=1,SUMIFS(177:177,$1:$1,"&gt;="&amp;1,$1:$1,"&lt;="&amp;INT(-$N178/30))+(-$N178/30-INT(-$N178/30))*SUMIFS(177:177,$1:$1,INT(-$N178/30)+1),0)+(-$N178/30-INT(-$N178/30))*SUMIFS(177:177,$1:$1,GC$1+INT(-$N178/30)+1)+(INT(-$N178/30)+1--$N178/30)*SUMIFS(177:177,$1:$1,GC$1+INT(-$N178/30))))</f>
        <v>0</v>
      </c>
      <c r="GD178" s="91">
        <f>IF(GD$7="",0,IF(GD$1=MAX($1:$1),$R177-SUM($T178:GC178),IF(GD$1=1,SUMIFS(177:177,$1:$1,"&gt;="&amp;1,$1:$1,"&lt;="&amp;INT(-$N178/30))+(-$N178/30-INT(-$N178/30))*SUMIFS(177:177,$1:$1,INT(-$N178/30)+1),0)+(-$N178/30-INT(-$N178/30))*SUMIFS(177:177,$1:$1,GD$1+INT(-$N178/30)+1)+(INT(-$N178/30)+1--$N178/30)*SUMIFS(177:177,$1:$1,GD$1+INT(-$N178/30))))</f>
        <v>0</v>
      </c>
      <c r="GE178" s="91">
        <f>IF(GE$7="",0,IF(GE$1=MAX($1:$1),$R177-SUM($T178:GD178),IF(GE$1=1,SUMIFS(177:177,$1:$1,"&gt;="&amp;1,$1:$1,"&lt;="&amp;INT(-$N178/30))+(-$N178/30-INT(-$N178/30))*SUMIFS(177:177,$1:$1,INT(-$N178/30)+1),0)+(-$N178/30-INT(-$N178/30))*SUMIFS(177:177,$1:$1,GE$1+INT(-$N178/30)+1)+(INT(-$N178/30)+1--$N178/30)*SUMIFS(177:177,$1:$1,GE$1+INT(-$N178/30))))</f>
        <v>0</v>
      </c>
      <c r="GF178" s="91">
        <f>IF(GF$7="",0,IF(GF$1=MAX($1:$1),$R177-SUM($T178:GE178),IF(GF$1=1,SUMIFS(177:177,$1:$1,"&gt;="&amp;1,$1:$1,"&lt;="&amp;INT(-$N178/30))+(-$N178/30-INT(-$N178/30))*SUMIFS(177:177,$1:$1,INT(-$N178/30)+1),0)+(-$N178/30-INT(-$N178/30))*SUMIFS(177:177,$1:$1,GF$1+INT(-$N178/30)+1)+(INT(-$N178/30)+1--$N178/30)*SUMIFS(177:177,$1:$1,GF$1+INT(-$N178/30))))</f>
        <v>0</v>
      </c>
      <c r="GG178" s="91">
        <f>IF(GG$7="",0,IF(GG$1=MAX($1:$1),$R177-SUM($T178:GF178),IF(GG$1=1,SUMIFS(177:177,$1:$1,"&gt;="&amp;1,$1:$1,"&lt;="&amp;INT(-$N178/30))+(-$N178/30-INT(-$N178/30))*SUMIFS(177:177,$1:$1,INT(-$N178/30)+1),0)+(-$N178/30-INT(-$N178/30))*SUMIFS(177:177,$1:$1,GG$1+INT(-$N178/30)+1)+(INT(-$N178/30)+1--$N178/30)*SUMIFS(177:177,$1:$1,GG$1+INT(-$N178/30))))</f>
        <v>0</v>
      </c>
      <c r="GH178" s="91">
        <f>IF(GH$7="",0,IF(GH$1=MAX($1:$1),$R177-SUM($T178:GG178),IF(GH$1=1,SUMIFS(177:177,$1:$1,"&gt;="&amp;1,$1:$1,"&lt;="&amp;INT(-$N178/30))+(-$N178/30-INT(-$N178/30))*SUMIFS(177:177,$1:$1,INT(-$N178/30)+1),0)+(-$N178/30-INT(-$N178/30))*SUMIFS(177:177,$1:$1,GH$1+INT(-$N178/30)+1)+(INT(-$N178/30)+1--$N178/30)*SUMIFS(177:177,$1:$1,GH$1+INT(-$N178/30))))</f>
        <v>0</v>
      </c>
      <c r="GI178" s="91">
        <f>IF(GI$7="",0,IF(GI$1=MAX($1:$1),$R177-SUM($T178:GH178),IF(GI$1=1,SUMIFS(177:177,$1:$1,"&gt;="&amp;1,$1:$1,"&lt;="&amp;INT(-$N178/30))+(-$N178/30-INT(-$N178/30))*SUMIFS(177:177,$1:$1,INT(-$N178/30)+1),0)+(-$N178/30-INT(-$N178/30))*SUMIFS(177:177,$1:$1,GI$1+INT(-$N178/30)+1)+(INT(-$N178/30)+1--$N178/30)*SUMIFS(177:177,$1:$1,GI$1+INT(-$N178/30))))</f>
        <v>0</v>
      </c>
      <c r="GJ178" s="91">
        <f>IF(GJ$7="",0,IF(GJ$1=MAX($1:$1),$R177-SUM($T178:GI178),IF(GJ$1=1,SUMIFS(177:177,$1:$1,"&gt;="&amp;1,$1:$1,"&lt;="&amp;INT(-$N178/30))+(-$N178/30-INT(-$N178/30))*SUMIFS(177:177,$1:$1,INT(-$N178/30)+1),0)+(-$N178/30-INT(-$N178/30))*SUMIFS(177:177,$1:$1,GJ$1+INT(-$N178/30)+1)+(INT(-$N178/30)+1--$N178/30)*SUMIFS(177:177,$1:$1,GJ$1+INT(-$N178/30))))</f>
        <v>0</v>
      </c>
      <c r="GK178" s="91">
        <f>IF(GK$7="",0,IF(GK$1=MAX($1:$1),$R177-SUM($T178:GJ178),IF(GK$1=1,SUMIFS(177:177,$1:$1,"&gt;="&amp;1,$1:$1,"&lt;="&amp;INT(-$N178/30))+(-$N178/30-INT(-$N178/30))*SUMIFS(177:177,$1:$1,INT(-$N178/30)+1),0)+(-$N178/30-INT(-$N178/30))*SUMIFS(177:177,$1:$1,GK$1+INT(-$N178/30)+1)+(INT(-$N178/30)+1--$N178/30)*SUMIFS(177:177,$1:$1,GK$1+INT(-$N178/30))))</f>
        <v>0</v>
      </c>
      <c r="GL178" s="91">
        <f>IF(GL$7="",0,IF(GL$1=MAX($1:$1),$R177-SUM($T178:GK178),IF(GL$1=1,SUMIFS(177:177,$1:$1,"&gt;="&amp;1,$1:$1,"&lt;="&amp;INT(-$N178/30))+(-$N178/30-INT(-$N178/30))*SUMIFS(177:177,$1:$1,INT(-$N178/30)+1),0)+(-$N178/30-INT(-$N178/30))*SUMIFS(177:177,$1:$1,GL$1+INT(-$N178/30)+1)+(INT(-$N178/30)+1--$N178/30)*SUMIFS(177:177,$1:$1,GL$1+INT(-$N178/30))))</f>
        <v>0</v>
      </c>
      <c r="GM178" s="91">
        <f>IF(GM$7="",0,IF(GM$1=MAX($1:$1),$R177-SUM($T178:GL178),IF(GM$1=1,SUMIFS(177:177,$1:$1,"&gt;="&amp;1,$1:$1,"&lt;="&amp;INT(-$N178/30))+(-$N178/30-INT(-$N178/30))*SUMIFS(177:177,$1:$1,INT(-$N178/30)+1),0)+(-$N178/30-INT(-$N178/30))*SUMIFS(177:177,$1:$1,GM$1+INT(-$N178/30)+1)+(INT(-$N178/30)+1--$N178/30)*SUMIFS(177:177,$1:$1,GM$1+INT(-$N178/30))))</f>
        <v>0</v>
      </c>
      <c r="GN178" s="91">
        <f>IF(GN$7="",0,IF(GN$1=MAX($1:$1),$R177-SUM($T178:GM178),IF(GN$1=1,SUMIFS(177:177,$1:$1,"&gt;="&amp;1,$1:$1,"&lt;="&amp;INT(-$N178/30))+(-$N178/30-INT(-$N178/30))*SUMIFS(177:177,$1:$1,INT(-$N178/30)+1),0)+(-$N178/30-INT(-$N178/30))*SUMIFS(177:177,$1:$1,GN$1+INT(-$N178/30)+1)+(INT(-$N178/30)+1--$N178/30)*SUMIFS(177:177,$1:$1,GN$1+INT(-$N178/30))))</f>
        <v>0</v>
      </c>
      <c r="GO178" s="91">
        <f>IF(GO$7="",0,IF(GO$1=MAX($1:$1),$R177-SUM($T178:GN178),IF(GO$1=1,SUMIFS(177:177,$1:$1,"&gt;="&amp;1,$1:$1,"&lt;="&amp;INT(-$N178/30))+(-$N178/30-INT(-$N178/30))*SUMIFS(177:177,$1:$1,INT(-$N178/30)+1),0)+(-$N178/30-INT(-$N178/30))*SUMIFS(177:177,$1:$1,GO$1+INT(-$N178/30)+1)+(INT(-$N178/30)+1--$N178/30)*SUMIFS(177:177,$1:$1,GO$1+INT(-$N178/30))))</f>
        <v>0</v>
      </c>
      <c r="GP178" s="91">
        <f>IF(GP$7="",0,IF(GP$1=MAX($1:$1),$R177-SUM($T178:GO178),IF(GP$1=1,SUMIFS(177:177,$1:$1,"&gt;="&amp;1,$1:$1,"&lt;="&amp;INT(-$N178/30))+(-$N178/30-INT(-$N178/30))*SUMIFS(177:177,$1:$1,INT(-$N178/30)+1),0)+(-$N178/30-INT(-$N178/30))*SUMIFS(177:177,$1:$1,GP$1+INT(-$N178/30)+1)+(INT(-$N178/30)+1--$N178/30)*SUMIFS(177:177,$1:$1,GP$1+INT(-$N178/30))))</f>
        <v>0</v>
      </c>
      <c r="GQ178" s="91">
        <f>IF(GQ$7="",0,IF(GQ$1=MAX($1:$1),$R177-SUM($T178:GP178),IF(GQ$1=1,SUMIFS(177:177,$1:$1,"&gt;="&amp;1,$1:$1,"&lt;="&amp;INT(-$N178/30))+(-$N178/30-INT(-$N178/30))*SUMIFS(177:177,$1:$1,INT(-$N178/30)+1),0)+(-$N178/30-INT(-$N178/30))*SUMIFS(177:177,$1:$1,GQ$1+INT(-$N178/30)+1)+(INT(-$N178/30)+1--$N178/30)*SUMIFS(177:177,$1:$1,GQ$1+INT(-$N178/30))))</f>
        <v>0</v>
      </c>
      <c r="GR178" s="91">
        <f>IF(GR$7="",0,IF(GR$1=MAX($1:$1),$R177-SUM($T178:GQ178),IF(GR$1=1,SUMIFS(177:177,$1:$1,"&gt;="&amp;1,$1:$1,"&lt;="&amp;INT(-$N178/30))+(-$N178/30-INT(-$N178/30))*SUMIFS(177:177,$1:$1,INT(-$N178/30)+1),0)+(-$N178/30-INT(-$N178/30))*SUMIFS(177:177,$1:$1,GR$1+INT(-$N178/30)+1)+(INT(-$N178/30)+1--$N178/30)*SUMIFS(177:177,$1:$1,GR$1+INT(-$N178/30))))</f>
        <v>0</v>
      </c>
      <c r="GS178" s="91">
        <f>IF(GS$7="",0,IF(GS$1=MAX($1:$1),$R177-SUM($T178:GR178),IF(GS$1=1,SUMIFS(177:177,$1:$1,"&gt;="&amp;1,$1:$1,"&lt;="&amp;INT(-$N178/30))+(-$N178/30-INT(-$N178/30))*SUMIFS(177:177,$1:$1,INT(-$N178/30)+1),0)+(-$N178/30-INT(-$N178/30))*SUMIFS(177:177,$1:$1,GS$1+INT(-$N178/30)+1)+(INT(-$N178/30)+1--$N178/30)*SUMIFS(177:177,$1:$1,GS$1+INT(-$N178/30))))</f>
        <v>0</v>
      </c>
      <c r="GT178" s="91">
        <f>IF(GT$7="",0,IF(GT$1=MAX($1:$1),$R177-SUM($T178:GS178),IF(GT$1=1,SUMIFS(177:177,$1:$1,"&gt;="&amp;1,$1:$1,"&lt;="&amp;INT(-$N178/30))+(-$N178/30-INT(-$N178/30))*SUMIFS(177:177,$1:$1,INT(-$N178/30)+1),0)+(-$N178/30-INT(-$N178/30))*SUMIFS(177:177,$1:$1,GT$1+INT(-$N178/30)+1)+(INT(-$N178/30)+1--$N178/30)*SUMIFS(177:177,$1:$1,GT$1+INT(-$N178/30))))</f>
        <v>0</v>
      </c>
      <c r="GU178" s="91">
        <f>IF(GU$7="",0,IF(GU$1=MAX($1:$1),$R177-SUM($T178:GT178),IF(GU$1=1,SUMIFS(177:177,$1:$1,"&gt;="&amp;1,$1:$1,"&lt;="&amp;INT(-$N178/30))+(-$N178/30-INT(-$N178/30))*SUMIFS(177:177,$1:$1,INT(-$N178/30)+1),0)+(-$N178/30-INT(-$N178/30))*SUMIFS(177:177,$1:$1,GU$1+INT(-$N178/30)+1)+(INT(-$N178/30)+1--$N178/30)*SUMIFS(177:177,$1:$1,GU$1+INT(-$N178/30))))</f>
        <v>0</v>
      </c>
      <c r="GV178" s="91">
        <f>IF(GV$7="",0,IF(GV$1=MAX($1:$1),$R177-SUM($T178:GU178),IF(GV$1=1,SUMIFS(177:177,$1:$1,"&gt;="&amp;1,$1:$1,"&lt;="&amp;INT(-$N178/30))+(-$N178/30-INT(-$N178/30))*SUMIFS(177:177,$1:$1,INT(-$N178/30)+1),0)+(-$N178/30-INT(-$N178/30))*SUMIFS(177:177,$1:$1,GV$1+INT(-$N178/30)+1)+(INT(-$N178/30)+1--$N178/30)*SUMIFS(177:177,$1:$1,GV$1+INT(-$N178/30))))</f>
        <v>0</v>
      </c>
      <c r="GW178" s="91">
        <f>IF(GW$7="",0,IF(GW$1=MAX($1:$1),$R177-SUM($T178:GV178),IF(GW$1=1,SUMIFS(177:177,$1:$1,"&gt;="&amp;1,$1:$1,"&lt;="&amp;INT(-$N178/30))+(-$N178/30-INT(-$N178/30))*SUMIFS(177:177,$1:$1,INT(-$N178/30)+1),0)+(-$N178/30-INT(-$N178/30))*SUMIFS(177:177,$1:$1,GW$1+INT(-$N178/30)+1)+(INT(-$N178/30)+1--$N178/30)*SUMIFS(177:177,$1:$1,GW$1+INT(-$N178/30))))</f>
        <v>0</v>
      </c>
      <c r="GX178" s="91">
        <f>IF(GX$7="",0,IF(GX$1=MAX($1:$1),$R177-SUM($T178:GW178),IF(GX$1=1,SUMIFS(177:177,$1:$1,"&gt;="&amp;1,$1:$1,"&lt;="&amp;INT(-$N178/30))+(-$N178/30-INT(-$N178/30))*SUMIFS(177:177,$1:$1,INT(-$N178/30)+1),0)+(-$N178/30-INT(-$N178/30))*SUMIFS(177:177,$1:$1,GX$1+INT(-$N178/30)+1)+(INT(-$N178/30)+1--$N178/30)*SUMIFS(177:177,$1:$1,GX$1+INT(-$N178/30))))</f>
        <v>0</v>
      </c>
      <c r="GY178" s="91">
        <f>IF(GY$7="",0,IF(GY$1=MAX($1:$1),$R177-SUM($T178:GX178),IF(GY$1=1,SUMIFS(177:177,$1:$1,"&gt;="&amp;1,$1:$1,"&lt;="&amp;INT(-$N178/30))+(-$N178/30-INT(-$N178/30))*SUMIFS(177:177,$1:$1,INT(-$N178/30)+1),0)+(-$N178/30-INT(-$N178/30))*SUMIFS(177:177,$1:$1,GY$1+INT(-$N178/30)+1)+(INT(-$N178/30)+1--$N178/30)*SUMIFS(177:177,$1:$1,GY$1+INT(-$N178/30))))</f>
        <v>0</v>
      </c>
      <c r="GZ178" s="91">
        <f>IF(GZ$7="",0,IF(GZ$1=MAX($1:$1),$R177-SUM($T178:GY178),IF(GZ$1=1,SUMIFS(177:177,$1:$1,"&gt;="&amp;1,$1:$1,"&lt;="&amp;INT(-$N178/30))+(-$N178/30-INT(-$N178/30))*SUMIFS(177:177,$1:$1,INT(-$N178/30)+1),0)+(-$N178/30-INT(-$N178/30))*SUMIFS(177:177,$1:$1,GZ$1+INT(-$N178/30)+1)+(INT(-$N178/30)+1--$N178/30)*SUMIFS(177:177,$1:$1,GZ$1+INT(-$N178/30))))</f>
        <v>0</v>
      </c>
      <c r="HA178" s="91">
        <f>IF(HA$7="",0,IF(HA$1=MAX($1:$1),$R177-SUM($T178:GZ178),IF(HA$1=1,SUMIFS(177:177,$1:$1,"&gt;="&amp;1,$1:$1,"&lt;="&amp;INT(-$N178/30))+(-$N178/30-INT(-$N178/30))*SUMIFS(177:177,$1:$1,INT(-$N178/30)+1),0)+(-$N178/30-INT(-$N178/30))*SUMIFS(177:177,$1:$1,HA$1+INT(-$N178/30)+1)+(INT(-$N178/30)+1--$N178/30)*SUMIFS(177:177,$1:$1,HA$1+INT(-$N178/30))))</f>
        <v>0</v>
      </c>
      <c r="HB178" s="91">
        <f>IF(HB$7="",0,IF(HB$1=MAX($1:$1),$R177-SUM($T178:HA178),IF(HB$1=1,SUMIFS(177:177,$1:$1,"&gt;="&amp;1,$1:$1,"&lt;="&amp;INT(-$N178/30))+(-$N178/30-INT(-$N178/30))*SUMIFS(177:177,$1:$1,INT(-$N178/30)+1),0)+(-$N178/30-INT(-$N178/30))*SUMIFS(177:177,$1:$1,HB$1+INT(-$N178/30)+1)+(INT(-$N178/30)+1--$N178/30)*SUMIFS(177:177,$1:$1,HB$1+INT(-$N178/30))))</f>
        <v>0</v>
      </c>
      <c r="HC178" s="91">
        <f>IF(HC$7="",0,IF(HC$1=MAX($1:$1),$R177-SUM($T178:HB178),IF(HC$1=1,SUMIFS(177:177,$1:$1,"&gt;="&amp;1,$1:$1,"&lt;="&amp;INT(-$N178/30))+(-$N178/30-INT(-$N178/30))*SUMIFS(177:177,$1:$1,INT(-$N178/30)+1),0)+(-$N178/30-INT(-$N178/30))*SUMIFS(177:177,$1:$1,HC$1+INT(-$N178/30)+1)+(INT(-$N178/30)+1--$N178/30)*SUMIFS(177:177,$1:$1,HC$1+INT(-$N178/30))))</f>
        <v>0</v>
      </c>
      <c r="HD178" s="91">
        <f>IF(HD$7="",0,IF(HD$1=MAX($1:$1),$R177-SUM($T178:HC178),IF(HD$1=1,SUMIFS(177:177,$1:$1,"&gt;="&amp;1,$1:$1,"&lt;="&amp;INT(-$N178/30))+(-$N178/30-INT(-$N178/30))*SUMIFS(177:177,$1:$1,INT(-$N178/30)+1),0)+(-$N178/30-INT(-$N178/30))*SUMIFS(177:177,$1:$1,HD$1+INT(-$N178/30)+1)+(INT(-$N178/30)+1--$N178/30)*SUMIFS(177:177,$1:$1,HD$1+INT(-$N178/30))))</f>
        <v>0</v>
      </c>
      <c r="HE178" s="91">
        <f>IF(HE$7="",0,IF(HE$1=MAX($1:$1),$R177-SUM($T178:HD178),IF(HE$1=1,SUMIFS(177:177,$1:$1,"&gt;="&amp;1,$1:$1,"&lt;="&amp;INT(-$N178/30))+(-$N178/30-INT(-$N178/30))*SUMIFS(177:177,$1:$1,INT(-$N178/30)+1),0)+(-$N178/30-INT(-$N178/30))*SUMIFS(177:177,$1:$1,HE$1+INT(-$N178/30)+1)+(INT(-$N178/30)+1--$N178/30)*SUMIFS(177:177,$1:$1,HE$1+INT(-$N178/30))))</f>
        <v>0</v>
      </c>
      <c r="HF178" s="91">
        <f>IF(HF$7="",0,IF(HF$1=MAX($1:$1),$R177-SUM($T178:HE178),IF(HF$1=1,SUMIFS(177:177,$1:$1,"&gt;="&amp;1,$1:$1,"&lt;="&amp;INT(-$N178/30))+(-$N178/30-INT(-$N178/30))*SUMIFS(177:177,$1:$1,INT(-$N178/30)+1),0)+(-$N178/30-INT(-$N178/30))*SUMIFS(177:177,$1:$1,HF$1+INT(-$N178/30)+1)+(INT(-$N178/30)+1--$N178/30)*SUMIFS(177:177,$1:$1,HF$1+INT(-$N178/30))))</f>
        <v>0</v>
      </c>
      <c r="HG178" s="91">
        <f>IF(HG$7="",0,IF(HG$1=MAX($1:$1),$R177-SUM($T178:HF178),IF(HG$1=1,SUMIFS(177:177,$1:$1,"&gt;="&amp;1,$1:$1,"&lt;="&amp;INT(-$N178/30))+(-$N178/30-INT(-$N178/30))*SUMIFS(177:177,$1:$1,INT(-$N178/30)+1),0)+(-$N178/30-INT(-$N178/30))*SUMIFS(177:177,$1:$1,HG$1+INT(-$N178/30)+1)+(INT(-$N178/30)+1--$N178/30)*SUMIFS(177:177,$1:$1,HG$1+INT(-$N178/30))))</f>
        <v>0</v>
      </c>
      <c r="HH178" s="91">
        <f>IF(HH$7="",0,IF(HH$1=MAX($1:$1),$R177-SUM($T178:HG178),IF(HH$1=1,SUMIFS(177:177,$1:$1,"&gt;="&amp;1,$1:$1,"&lt;="&amp;INT(-$N178/30))+(-$N178/30-INT(-$N178/30))*SUMIFS(177:177,$1:$1,INT(-$N178/30)+1),0)+(-$N178/30-INT(-$N178/30))*SUMIFS(177:177,$1:$1,HH$1+INT(-$N178/30)+1)+(INT(-$N178/30)+1--$N178/30)*SUMIFS(177:177,$1:$1,HH$1+INT(-$N178/30))))</f>
        <v>0</v>
      </c>
      <c r="HI178" s="91">
        <f>IF(HI$7="",0,IF(HI$1=MAX($1:$1),$R177-SUM($T178:HH178),IF(HI$1=1,SUMIFS(177:177,$1:$1,"&gt;="&amp;1,$1:$1,"&lt;="&amp;INT(-$N178/30))+(-$N178/30-INT(-$N178/30))*SUMIFS(177:177,$1:$1,INT(-$N178/30)+1),0)+(-$N178/30-INT(-$N178/30))*SUMIFS(177:177,$1:$1,HI$1+INT(-$N178/30)+1)+(INT(-$N178/30)+1--$N178/30)*SUMIFS(177:177,$1:$1,HI$1+INT(-$N178/30))))</f>
        <v>0</v>
      </c>
      <c r="HJ178" s="91">
        <f>IF(HJ$7="",0,IF(HJ$1=MAX($1:$1),$R177-SUM($T178:HI178),IF(HJ$1=1,SUMIFS(177:177,$1:$1,"&gt;="&amp;1,$1:$1,"&lt;="&amp;INT(-$N178/30))+(-$N178/30-INT(-$N178/30))*SUMIFS(177:177,$1:$1,INT(-$N178/30)+1),0)+(-$N178/30-INT(-$N178/30))*SUMIFS(177:177,$1:$1,HJ$1+INT(-$N178/30)+1)+(INT(-$N178/30)+1--$N178/30)*SUMIFS(177:177,$1:$1,HJ$1+INT(-$N178/30))))</f>
        <v>0</v>
      </c>
      <c r="HK178" s="91">
        <f>IF(HK$7="",0,IF(HK$1=MAX($1:$1),$R177-SUM($T178:HJ178),IF(HK$1=1,SUMIFS(177:177,$1:$1,"&gt;="&amp;1,$1:$1,"&lt;="&amp;INT(-$N178/30))+(-$N178/30-INT(-$N178/30))*SUMIFS(177:177,$1:$1,INT(-$N178/30)+1),0)+(-$N178/30-INT(-$N178/30))*SUMIFS(177:177,$1:$1,HK$1+INT(-$N178/30)+1)+(INT(-$N178/30)+1--$N178/30)*SUMIFS(177:177,$1:$1,HK$1+INT(-$N178/30))))</f>
        <v>0</v>
      </c>
      <c r="HL178" s="91">
        <f>IF(HL$7="",0,IF(HL$1=MAX($1:$1),$R177-SUM($T178:HK178),IF(HL$1=1,SUMIFS(177:177,$1:$1,"&gt;="&amp;1,$1:$1,"&lt;="&amp;INT(-$N178/30))+(-$N178/30-INT(-$N178/30))*SUMIFS(177:177,$1:$1,INT(-$N178/30)+1),0)+(-$N178/30-INT(-$N178/30))*SUMIFS(177:177,$1:$1,HL$1+INT(-$N178/30)+1)+(INT(-$N178/30)+1--$N178/30)*SUMIFS(177:177,$1:$1,HL$1+INT(-$N178/30))))</f>
        <v>0</v>
      </c>
      <c r="HM178" s="91">
        <f>IF(HM$7="",0,IF(HM$1=MAX($1:$1),$R177-SUM($T178:HL178),IF(HM$1=1,SUMIFS(177:177,$1:$1,"&gt;="&amp;1,$1:$1,"&lt;="&amp;INT(-$N178/30))+(-$N178/30-INT(-$N178/30))*SUMIFS(177:177,$1:$1,INT(-$N178/30)+1),0)+(-$N178/30-INT(-$N178/30))*SUMIFS(177:177,$1:$1,HM$1+INT(-$N178/30)+1)+(INT(-$N178/30)+1--$N178/30)*SUMIFS(177:177,$1:$1,HM$1+INT(-$N178/30))))</f>
        <v>0</v>
      </c>
      <c r="HN178" s="91">
        <f>IF(HN$7="",0,IF(HN$1=MAX($1:$1),$R177-SUM($T178:HM178),IF(HN$1=1,SUMIFS(177:177,$1:$1,"&gt;="&amp;1,$1:$1,"&lt;="&amp;INT(-$N178/30))+(-$N178/30-INT(-$N178/30))*SUMIFS(177:177,$1:$1,INT(-$N178/30)+1),0)+(-$N178/30-INT(-$N178/30))*SUMIFS(177:177,$1:$1,HN$1+INT(-$N178/30)+1)+(INT(-$N178/30)+1--$N178/30)*SUMIFS(177:177,$1:$1,HN$1+INT(-$N178/30))))</f>
        <v>0</v>
      </c>
      <c r="HO178" s="91">
        <f>IF(HO$7="",0,IF(HO$1=MAX($1:$1),$R177-SUM($T178:HN178),IF(HO$1=1,SUMIFS(177:177,$1:$1,"&gt;="&amp;1,$1:$1,"&lt;="&amp;INT(-$N178/30))+(-$N178/30-INT(-$N178/30))*SUMIFS(177:177,$1:$1,INT(-$N178/30)+1),0)+(-$N178/30-INT(-$N178/30))*SUMIFS(177:177,$1:$1,HO$1+INT(-$N178/30)+1)+(INT(-$N178/30)+1--$N178/30)*SUMIFS(177:177,$1:$1,HO$1+INT(-$N178/30))))</f>
        <v>0</v>
      </c>
      <c r="HP178" s="91">
        <f>IF(HP$7="",0,IF(HP$1=MAX($1:$1),$R177-SUM($T178:HO178),IF(HP$1=1,SUMIFS(177:177,$1:$1,"&gt;="&amp;1,$1:$1,"&lt;="&amp;INT(-$N178/30))+(-$N178/30-INT(-$N178/30))*SUMIFS(177:177,$1:$1,INT(-$N178/30)+1),0)+(-$N178/30-INT(-$N178/30))*SUMIFS(177:177,$1:$1,HP$1+INT(-$N178/30)+1)+(INT(-$N178/30)+1--$N178/30)*SUMIFS(177:177,$1:$1,HP$1+INT(-$N178/30))))</f>
        <v>0</v>
      </c>
      <c r="HQ178" s="91">
        <f>IF(HQ$7="",0,IF(HQ$1=MAX($1:$1),$R177-SUM($T178:HP178),IF(HQ$1=1,SUMIFS(177:177,$1:$1,"&gt;="&amp;1,$1:$1,"&lt;="&amp;INT(-$N178/30))+(-$N178/30-INT(-$N178/30))*SUMIFS(177:177,$1:$1,INT(-$N178/30)+1),0)+(-$N178/30-INT(-$N178/30))*SUMIFS(177:177,$1:$1,HQ$1+INT(-$N178/30)+1)+(INT(-$N178/30)+1--$N178/30)*SUMIFS(177:177,$1:$1,HQ$1+INT(-$N178/30))))</f>
        <v>0</v>
      </c>
      <c r="HR178" s="91">
        <f>IF(HR$7="",0,IF(HR$1=MAX($1:$1),$R177-SUM($T178:HQ178),IF(HR$1=1,SUMIFS(177:177,$1:$1,"&gt;="&amp;1,$1:$1,"&lt;="&amp;INT(-$N178/30))+(-$N178/30-INT(-$N178/30))*SUMIFS(177:177,$1:$1,INT(-$N178/30)+1),0)+(-$N178/30-INT(-$N178/30))*SUMIFS(177:177,$1:$1,HR$1+INT(-$N178/30)+1)+(INT(-$N178/30)+1--$N178/30)*SUMIFS(177:177,$1:$1,HR$1+INT(-$N178/30))))</f>
        <v>0</v>
      </c>
      <c r="HS178" s="91">
        <f>IF(HS$7="",0,IF(HS$1=MAX($1:$1),$R177-SUM($T178:HR178),IF(HS$1=1,SUMIFS(177:177,$1:$1,"&gt;="&amp;1,$1:$1,"&lt;="&amp;INT(-$N178/30))+(-$N178/30-INT(-$N178/30))*SUMIFS(177:177,$1:$1,INT(-$N178/30)+1),0)+(-$N178/30-INT(-$N178/30))*SUMIFS(177:177,$1:$1,HS$1+INT(-$N178/30)+1)+(INT(-$N178/30)+1--$N178/30)*SUMIFS(177:177,$1:$1,HS$1+INT(-$N178/30))))</f>
        <v>0</v>
      </c>
      <c r="HT178" s="91">
        <f>IF(HT$7="",0,IF(HT$1=MAX($1:$1),$R177-SUM($T178:HS178),IF(HT$1=1,SUMIFS(177:177,$1:$1,"&gt;="&amp;1,$1:$1,"&lt;="&amp;INT(-$N178/30))+(-$N178/30-INT(-$N178/30))*SUMIFS(177:177,$1:$1,INT(-$N178/30)+1),0)+(-$N178/30-INT(-$N178/30))*SUMIFS(177:177,$1:$1,HT$1+INT(-$N178/30)+1)+(INT(-$N178/30)+1--$N178/30)*SUMIFS(177:177,$1:$1,HT$1+INT(-$N178/30))))</f>
        <v>0</v>
      </c>
      <c r="HU178" s="91">
        <f>IF(HU$7="",0,IF(HU$1=MAX($1:$1),$R177-SUM($T178:HT178),IF(HU$1=1,SUMIFS(177:177,$1:$1,"&gt;="&amp;1,$1:$1,"&lt;="&amp;INT(-$N178/30))+(-$N178/30-INT(-$N178/30))*SUMIFS(177:177,$1:$1,INT(-$N178/30)+1),0)+(-$N178/30-INT(-$N178/30))*SUMIFS(177:177,$1:$1,HU$1+INT(-$N178/30)+1)+(INT(-$N178/30)+1--$N178/30)*SUMIFS(177:177,$1:$1,HU$1+INT(-$N178/30))))</f>
        <v>0</v>
      </c>
      <c r="HV178" s="91">
        <f>IF(HV$7="",0,IF(HV$1=MAX($1:$1),$R177-SUM($T178:HU178),IF(HV$1=1,SUMIFS(177:177,$1:$1,"&gt;="&amp;1,$1:$1,"&lt;="&amp;INT(-$N178/30))+(-$N178/30-INT(-$N178/30))*SUMIFS(177:177,$1:$1,INT(-$N178/30)+1),0)+(-$N178/30-INT(-$N178/30))*SUMIFS(177:177,$1:$1,HV$1+INT(-$N178/30)+1)+(INT(-$N178/30)+1--$N178/30)*SUMIFS(177:177,$1:$1,HV$1+INT(-$N178/30))))</f>
        <v>0</v>
      </c>
      <c r="HW178" s="91">
        <f>IF(HW$7="",0,IF(HW$1=MAX($1:$1),$R177-SUM($T178:HV178),IF(HW$1=1,SUMIFS(177:177,$1:$1,"&gt;="&amp;1,$1:$1,"&lt;="&amp;INT(-$N178/30))+(-$N178/30-INT(-$N178/30))*SUMIFS(177:177,$1:$1,INT(-$N178/30)+1),0)+(-$N178/30-INT(-$N178/30))*SUMIFS(177:177,$1:$1,HW$1+INT(-$N178/30)+1)+(INT(-$N178/30)+1--$N178/30)*SUMIFS(177:177,$1:$1,HW$1+INT(-$N178/30))))</f>
        <v>0</v>
      </c>
      <c r="HX178" s="91">
        <f>IF(HX$7="",0,IF(HX$1=MAX($1:$1),$R177-SUM($T178:HW178),IF(HX$1=1,SUMIFS(177:177,$1:$1,"&gt;="&amp;1,$1:$1,"&lt;="&amp;INT(-$N178/30))+(-$N178/30-INT(-$N178/30))*SUMIFS(177:177,$1:$1,INT(-$N178/30)+1),0)+(-$N178/30-INT(-$N178/30))*SUMIFS(177:177,$1:$1,HX$1+INT(-$N178/30)+1)+(INT(-$N178/30)+1--$N178/30)*SUMIFS(177:177,$1:$1,HX$1+INT(-$N178/30))))</f>
        <v>0</v>
      </c>
      <c r="HY178" s="91">
        <f>IF(HY$7="",0,IF(HY$1=MAX($1:$1),$R177-SUM($T178:HX178),IF(HY$1=1,SUMIFS(177:177,$1:$1,"&gt;="&amp;1,$1:$1,"&lt;="&amp;INT(-$N178/30))+(-$N178/30-INT(-$N178/30))*SUMIFS(177:177,$1:$1,INT(-$N178/30)+1),0)+(-$N178/30-INT(-$N178/30))*SUMIFS(177:177,$1:$1,HY$1+INT(-$N178/30)+1)+(INT(-$N178/30)+1--$N178/30)*SUMIFS(177:177,$1:$1,HY$1+INT(-$N178/30))))</f>
        <v>0</v>
      </c>
      <c r="HZ178" s="91">
        <f>IF(HZ$7="",0,IF(HZ$1=MAX($1:$1),$R177-SUM($T178:HY178),IF(HZ$1=1,SUMIFS(177:177,$1:$1,"&gt;="&amp;1,$1:$1,"&lt;="&amp;INT(-$N178/30))+(-$N178/30-INT(-$N178/30))*SUMIFS(177:177,$1:$1,INT(-$N178/30)+1),0)+(-$N178/30-INT(-$N178/30))*SUMIFS(177:177,$1:$1,HZ$1+INT(-$N178/30)+1)+(INT(-$N178/30)+1--$N178/30)*SUMIFS(177:177,$1:$1,HZ$1+INT(-$N178/30))))</f>
        <v>0</v>
      </c>
      <c r="IA178" s="91">
        <f>IF(IA$7="",0,IF(IA$1=MAX($1:$1),$R177-SUM($T178:HZ178),IF(IA$1=1,SUMIFS(177:177,$1:$1,"&gt;="&amp;1,$1:$1,"&lt;="&amp;INT(-$N178/30))+(-$N178/30-INT(-$N178/30))*SUMIFS(177:177,$1:$1,INT(-$N178/30)+1),0)+(-$N178/30-INT(-$N178/30))*SUMIFS(177:177,$1:$1,IA$1+INT(-$N178/30)+1)+(INT(-$N178/30)+1--$N178/30)*SUMIFS(177:177,$1:$1,IA$1+INT(-$N178/30))))</f>
        <v>0</v>
      </c>
      <c r="IB178" s="91">
        <f>IF(IB$7="",0,IF(IB$1=MAX($1:$1),$R177-SUM($T178:IA178),IF(IB$1=1,SUMIFS(177:177,$1:$1,"&gt;="&amp;1,$1:$1,"&lt;="&amp;INT(-$N178/30))+(-$N178/30-INT(-$N178/30))*SUMIFS(177:177,$1:$1,INT(-$N178/30)+1),0)+(-$N178/30-INT(-$N178/30))*SUMIFS(177:177,$1:$1,IB$1+INT(-$N178/30)+1)+(INT(-$N178/30)+1--$N178/30)*SUMIFS(177:177,$1:$1,IB$1+INT(-$N178/30))))</f>
        <v>0</v>
      </c>
      <c r="IC178" s="91">
        <f>IF(IC$7="",0,IF(IC$1=MAX($1:$1),$R177-SUM($T178:IB178),IF(IC$1=1,SUMIFS(177:177,$1:$1,"&gt;="&amp;1,$1:$1,"&lt;="&amp;INT(-$N178/30))+(-$N178/30-INT(-$N178/30))*SUMIFS(177:177,$1:$1,INT(-$N178/30)+1),0)+(-$N178/30-INT(-$N178/30))*SUMIFS(177:177,$1:$1,IC$1+INT(-$N178/30)+1)+(INT(-$N178/30)+1--$N178/30)*SUMIFS(177:177,$1:$1,IC$1+INT(-$N178/30))))</f>
        <v>0</v>
      </c>
      <c r="ID178" s="91">
        <f>IF(ID$7="",0,IF(ID$1=MAX($1:$1),$R177-SUM($T178:IC178),IF(ID$1=1,SUMIFS(177:177,$1:$1,"&gt;="&amp;1,$1:$1,"&lt;="&amp;INT(-$N178/30))+(-$N178/30-INT(-$N178/30))*SUMIFS(177:177,$1:$1,INT(-$N178/30)+1),0)+(-$N178/30-INT(-$N178/30))*SUMIFS(177:177,$1:$1,ID$1+INT(-$N178/30)+1)+(INT(-$N178/30)+1--$N178/30)*SUMIFS(177:177,$1:$1,ID$1+INT(-$N178/30))))</f>
        <v>0</v>
      </c>
      <c r="IE178" s="91">
        <f>IF(IE$7="",0,IF(IE$1=MAX($1:$1),$R177-SUM($T178:ID178),IF(IE$1=1,SUMIFS(177:177,$1:$1,"&gt;="&amp;1,$1:$1,"&lt;="&amp;INT(-$N178/30))+(-$N178/30-INT(-$N178/30))*SUMIFS(177:177,$1:$1,INT(-$N178/30)+1),0)+(-$N178/30-INT(-$N178/30))*SUMIFS(177:177,$1:$1,IE$1+INT(-$N178/30)+1)+(INT(-$N178/30)+1--$N178/30)*SUMIFS(177:177,$1:$1,IE$1+INT(-$N178/30))))</f>
        <v>0</v>
      </c>
      <c r="IF178" s="91">
        <f>IF(IF$7="",0,IF(IF$1=MAX($1:$1),$R177-SUM($T178:IE178),IF(IF$1=1,SUMIFS(177:177,$1:$1,"&gt;="&amp;1,$1:$1,"&lt;="&amp;INT(-$N178/30))+(-$N178/30-INT(-$N178/30))*SUMIFS(177:177,$1:$1,INT(-$N178/30)+1),0)+(-$N178/30-INT(-$N178/30))*SUMIFS(177:177,$1:$1,IF$1+INT(-$N178/30)+1)+(INT(-$N178/30)+1--$N178/30)*SUMIFS(177:177,$1:$1,IF$1+INT(-$N178/30))))</f>
        <v>0</v>
      </c>
      <c r="IG178" s="91">
        <f>IF(IG$7="",0,IF(IG$1=MAX($1:$1),$R177-SUM($T178:IF178),IF(IG$1=1,SUMIFS(177:177,$1:$1,"&gt;="&amp;1,$1:$1,"&lt;="&amp;INT(-$N178/30))+(-$N178/30-INT(-$N178/30))*SUMIFS(177:177,$1:$1,INT(-$N178/30)+1),0)+(-$N178/30-INT(-$N178/30))*SUMIFS(177:177,$1:$1,IG$1+INT(-$N178/30)+1)+(INT(-$N178/30)+1--$N178/30)*SUMIFS(177:177,$1:$1,IG$1+INT(-$N178/30))))</f>
        <v>0</v>
      </c>
      <c r="IH178" s="91">
        <f>IF(IH$7="",0,IF(IH$1=MAX($1:$1),$R177-SUM($T178:IG178),IF(IH$1=1,SUMIFS(177:177,$1:$1,"&gt;="&amp;1,$1:$1,"&lt;="&amp;INT(-$N178/30))+(-$N178/30-INT(-$N178/30))*SUMIFS(177:177,$1:$1,INT(-$N178/30)+1),0)+(-$N178/30-INT(-$N178/30))*SUMIFS(177:177,$1:$1,IH$1+INT(-$N178/30)+1)+(INT(-$N178/30)+1--$N178/30)*SUMIFS(177:177,$1:$1,IH$1+INT(-$N178/30))))</f>
        <v>0</v>
      </c>
      <c r="II178" s="91">
        <f>IF(II$7="",0,IF(II$1=MAX($1:$1),$R177-SUM($T178:IH178),IF(II$1=1,SUMIFS(177:177,$1:$1,"&gt;="&amp;1,$1:$1,"&lt;="&amp;INT(-$N178/30))+(-$N178/30-INT(-$N178/30))*SUMIFS(177:177,$1:$1,INT(-$N178/30)+1),0)+(-$N178/30-INT(-$N178/30))*SUMIFS(177:177,$1:$1,II$1+INT(-$N178/30)+1)+(INT(-$N178/30)+1--$N178/30)*SUMIFS(177:177,$1:$1,II$1+INT(-$N178/30))))</f>
        <v>0</v>
      </c>
      <c r="IJ178" s="91">
        <f>IF(IJ$7="",0,IF(IJ$1=MAX($1:$1),$R177-SUM($T178:II178),IF(IJ$1=1,SUMIFS(177:177,$1:$1,"&gt;="&amp;1,$1:$1,"&lt;="&amp;INT(-$N178/30))+(-$N178/30-INT(-$N178/30))*SUMIFS(177:177,$1:$1,INT(-$N178/30)+1),0)+(-$N178/30-INT(-$N178/30))*SUMIFS(177:177,$1:$1,IJ$1+INT(-$N178/30)+1)+(INT(-$N178/30)+1--$N178/30)*SUMIFS(177:177,$1:$1,IJ$1+INT(-$N178/30))))</f>
        <v>0</v>
      </c>
      <c r="IK178" s="91">
        <f>IF(IK$7="",0,IF(IK$1=MAX($1:$1),$R177-SUM($T178:IJ178),IF(IK$1=1,SUMIFS(177:177,$1:$1,"&gt;="&amp;1,$1:$1,"&lt;="&amp;INT(-$N178/30))+(-$N178/30-INT(-$N178/30))*SUMIFS(177:177,$1:$1,INT(-$N178/30)+1),0)+(-$N178/30-INT(-$N178/30))*SUMIFS(177:177,$1:$1,IK$1+INT(-$N178/30)+1)+(INT(-$N178/30)+1--$N178/30)*SUMIFS(177:177,$1:$1,IK$1+INT(-$N178/30))))</f>
        <v>0</v>
      </c>
      <c r="IL178" s="91">
        <f>IF(IL$7="",0,IF(IL$1=MAX($1:$1),$R177-SUM($T178:IK178),IF(IL$1=1,SUMIFS(177:177,$1:$1,"&gt;="&amp;1,$1:$1,"&lt;="&amp;INT(-$N178/30))+(-$N178/30-INT(-$N178/30))*SUMIFS(177:177,$1:$1,INT(-$N178/30)+1),0)+(-$N178/30-INT(-$N178/30))*SUMIFS(177:177,$1:$1,IL$1+INT(-$N178/30)+1)+(INT(-$N178/30)+1--$N178/30)*SUMIFS(177:177,$1:$1,IL$1+INT(-$N178/30))))</f>
        <v>0</v>
      </c>
      <c r="IM178" s="91">
        <f>IF(IM$7="",0,IF(IM$1=MAX($1:$1),$R177-SUM($T178:IL178),IF(IM$1=1,SUMIFS(177:177,$1:$1,"&gt;="&amp;1,$1:$1,"&lt;="&amp;INT(-$N178/30))+(-$N178/30-INT(-$N178/30))*SUMIFS(177:177,$1:$1,INT(-$N178/30)+1),0)+(-$N178/30-INT(-$N178/30))*SUMIFS(177:177,$1:$1,IM$1+INT(-$N178/30)+1)+(INT(-$N178/30)+1--$N178/30)*SUMIFS(177:177,$1:$1,IM$1+INT(-$N178/30))))</f>
        <v>0</v>
      </c>
      <c r="IN178" s="91">
        <f>IF(IN$7="",0,IF(IN$1=MAX($1:$1),$R177-SUM($T178:IM178),IF(IN$1=1,SUMIFS(177:177,$1:$1,"&gt;="&amp;1,$1:$1,"&lt;="&amp;INT(-$N178/30))+(-$N178/30-INT(-$N178/30))*SUMIFS(177:177,$1:$1,INT(-$N178/30)+1),0)+(-$N178/30-INT(-$N178/30))*SUMIFS(177:177,$1:$1,IN$1+INT(-$N178/30)+1)+(INT(-$N178/30)+1--$N178/30)*SUMIFS(177:177,$1:$1,IN$1+INT(-$N178/30))))</f>
        <v>0</v>
      </c>
      <c r="IO178" s="91">
        <f>IF(IO$7="",0,IF(IO$1=MAX($1:$1),$R177-SUM($T178:IN178),IF(IO$1=1,SUMIFS(177:177,$1:$1,"&gt;="&amp;1,$1:$1,"&lt;="&amp;INT(-$N178/30))+(-$N178/30-INT(-$N178/30))*SUMIFS(177:177,$1:$1,INT(-$N178/30)+1),0)+(-$N178/30-INT(-$N178/30))*SUMIFS(177:177,$1:$1,IO$1+INT(-$N178/30)+1)+(INT(-$N178/30)+1--$N178/30)*SUMIFS(177:177,$1:$1,IO$1+INT(-$N178/30))))</f>
        <v>0</v>
      </c>
      <c r="IP178" s="91">
        <f>IF(IP$7="",0,IF(IP$1=MAX($1:$1),$R177-SUM($T178:IO178),IF(IP$1=1,SUMIFS(177:177,$1:$1,"&gt;="&amp;1,$1:$1,"&lt;="&amp;INT(-$N178/30))+(-$N178/30-INT(-$N178/30))*SUMIFS(177:177,$1:$1,INT(-$N178/30)+1),0)+(-$N178/30-INT(-$N178/30))*SUMIFS(177:177,$1:$1,IP$1+INT(-$N178/30)+1)+(INT(-$N178/30)+1--$N178/30)*SUMIFS(177:177,$1:$1,IP$1+INT(-$N178/30))))</f>
        <v>0</v>
      </c>
      <c r="IQ178" s="91">
        <f>IF(IQ$7="",0,IF(IQ$1=MAX($1:$1),$R177-SUM($T178:IP178),IF(IQ$1=1,SUMIFS(177:177,$1:$1,"&gt;="&amp;1,$1:$1,"&lt;="&amp;INT(-$N178/30))+(-$N178/30-INT(-$N178/30))*SUMIFS(177:177,$1:$1,INT(-$N178/30)+1),0)+(-$N178/30-INT(-$N178/30))*SUMIFS(177:177,$1:$1,IQ$1+INT(-$N178/30)+1)+(INT(-$N178/30)+1--$N178/30)*SUMIFS(177:177,$1:$1,IQ$1+INT(-$N178/30))))</f>
        <v>0</v>
      </c>
      <c r="IR178" s="91">
        <f>IF(IR$7="",0,IF(IR$1=MAX($1:$1),$R177-SUM($T178:IQ178),IF(IR$1=1,SUMIFS(177:177,$1:$1,"&gt;="&amp;1,$1:$1,"&lt;="&amp;INT(-$N178/30))+(-$N178/30-INT(-$N178/30))*SUMIFS(177:177,$1:$1,INT(-$N178/30)+1),0)+(-$N178/30-INT(-$N178/30))*SUMIFS(177:177,$1:$1,IR$1+INT(-$N178/30)+1)+(INT(-$N178/30)+1--$N178/30)*SUMIFS(177:177,$1:$1,IR$1+INT(-$N178/30))))</f>
        <v>0</v>
      </c>
      <c r="IS178" s="91">
        <f>IF(IS$7="",0,IF(IS$1=MAX($1:$1),$R177-SUM($T178:IR178),IF(IS$1=1,SUMIFS(177:177,$1:$1,"&gt;="&amp;1,$1:$1,"&lt;="&amp;INT(-$N178/30))+(-$N178/30-INT(-$N178/30))*SUMIFS(177:177,$1:$1,INT(-$N178/30)+1),0)+(-$N178/30-INT(-$N178/30))*SUMIFS(177:177,$1:$1,IS$1+INT(-$N178/30)+1)+(INT(-$N178/30)+1--$N178/30)*SUMIFS(177:177,$1:$1,IS$1+INT(-$N178/30))))</f>
        <v>0</v>
      </c>
      <c r="IT178" s="91">
        <f>IF(IT$7="",0,IF(IT$1=MAX($1:$1),$R177-SUM($T178:IS178),IF(IT$1=1,SUMIFS(177:177,$1:$1,"&gt;="&amp;1,$1:$1,"&lt;="&amp;INT(-$N178/30))+(-$N178/30-INT(-$N178/30))*SUMIFS(177:177,$1:$1,INT(-$N178/30)+1),0)+(-$N178/30-INT(-$N178/30))*SUMIFS(177:177,$1:$1,IT$1+INT(-$N178/30)+1)+(INT(-$N178/30)+1--$N178/30)*SUMIFS(177:177,$1:$1,IT$1+INT(-$N178/30))))</f>
        <v>0</v>
      </c>
      <c r="IU178" s="91">
        <f>IF(IU$7="",0,IF(IU$1=MAX($1:$1),$R177-SUM($T178:IT178),IF(IU$1=1,SUMIFS(177:177,$1:$1,"&gt;="&amp;1,$1:$1,"&lt;="&amp;INT(-$N178/30))+(-$N178/30-INT(-$N178/30))*SUMIFS(177:177,$1:$1,INT(-$N178/30)+1),0)+(-$N178/30-INT(-$N178/30))*SUMIFS(177:177,$1:$1,IU$1+INT(-$N178/30)+1)+(INT(-$N178/30)+1--$N178/30)*SUMIFS(177:177,$1:$1,IU$1+INT(-$N178/30))))</f>
        <v>0</v>
      </c>
      <c r="IV178" s="91">
        <f>IF(IV$7="",0,IF(IV$1=MAX($1:$1),$R177-SUM($T178:IU178),IF(IV$1=1,SUMIFS(177:177,$1:$1,"&gt;="&amp;1,$1:$1,"&lt;="&amp;INT(-$N178/30))+(-$N178/30-INT(-$N178/30))*SUMIFS(177:177,$1:$1,INT(-$N178/30)+1),0)+(-$N178/30-INT(-$N178/30))*SUMIFS(177:177,$1:$1,IV$1+INT(-$N178/30)+1)+(INT(-$N178/30)+1--$N178/30)*SUMIFS(177:177,$1:$1,IV$1+INT(-$N178/30))))</f>
        <v>0</v>
      </c>
      <c r="IW178" s="91">
        <f>IF(IW$7="",0,IF(IW$1=MAX($1:$1),$R177-SUM($T178:IV178),IF(IW$1=1,SUMIFS(177:177,$1:$1,"&gt;="&amp;1,$1:$1,"&lt;="&amp;INT(-$N178/30))+(-$N178/30-INT(-$N178/30))*SUMIFS(177:177,$1:$1,INT(-$N178/30)+1),0)+(-$N178/30-INT(-$N178/30))*SUMIFS(177:177,$1:$1,IW$1+INT(-$N178/30)+1)+(INT(-$N178/30)+1--$N178/30)*SUMIFS(177:177,$1:$1,IW$1+INT(-$N178/30))))</f>
        <v>0</v>
      </c>
      <c r="IX178" s="91">
        <f>IF(IX$7="",0,IF(IX$1=MAX($1:$1),$R177-SUM($T178:IW178),IF(IX$1=1,SUMIFS(177:177,$1:$1,"&gt;="&amp;1,$1:$1,"&lt;="&amp;INT(-$N178/30))+(-$N178/30-INT(-$N178/30))*SUMIFS(177:177,$1:$1,INT(-$N178/30)+1),0)+(-$N178/30-INT(-$N178/30))*SUMIFS(177:177,$1:$1,IX$1+INT(-$N178/30)+1)+(INT(-$N178/30)+1--$N178/30)*SUMIFS(177:177,$1:$1,IX$1+INT(-$N178/30))))</f>
        <v>0</v>
      </c>
      <c r="IY178" s="91">
        <f>IF(IY$7="",0,IF(IY$1=MAX($1:$1),$R177-SUM($T178:IX178),IF(IY$1=1,SUMIFS(177:177,$1:$1,"&gt;="&amp;1,$1:$1,"&lt;="&amp;INT(-$N178/30))+(-$N178/30-INT(-$N178/30))*SUMIFS(177:177,$1:$1,INT(-$N178/30)+1),0)+(-$N178/30-INT(-$N178/30))*SUMIFS(177:177,$1:$1,IY$1+INT(-$N178/30)+1)+(INT(-$N178/30)+1--$N178/30)*SUMIFS(177:177,$1:$1,IY$1+INT(-$N178/30))))</f>
        <v>0</v>
      </c>
      <c r="IZ178" s="91">
        <f>IF(IZ$7="",0,IF(IZ$1=MAX($1:$1),$R177-SUM($T178:IY178),IF(IZ$1=1,SUMIFS(177:177,$1:$1,"&gt;="&amp;1,$1:$1,"&lt;="&amp;INT(-$N178/30))+(-$N178/30-INT(-$N178/30))*SUMIFS(177:177,$1:$1,INT(-$N178/30)+1),0)+(-$N178/30-INT(-$N178/30))*SUMIFS(177:177,$1:$1,IZ$1+INT(-$N178/30)+1)+(INT(-$N178/30)+1--$N178/30)*SUMIFS(177:177,$1:$1,IZ$1+INT(-$N178/30))))</f>
        <v>0</v>
      </c>
      <c r="JA178" s="91">
        <f>IF(JA$7="",0,IF(JA$1=MAX($1:$1),$R177-SUM($T178:IZ178),IF(JA$1=1,SUMIFS(177:177,$1:$1,"&gt;="&amp;1,$1:$1,"&lt;="&amp;INT(-$N178/30))+(-$N178/30-INT(-$N178/30))*SUMIFS(177:177,$1:$1,INT(-$N178/30)+1),0)+(-$N178/30-INT(-$N178/30))*SUMIFS(177:177,$1:$1,JA$1+INT(-$N178/30)+1)+(INT(-$N178/30)+1--$N178/30)*SUMIFS(177:177,$1:$1,JA$1+INT(-$N178/30))))</f>
        <v>0</v>
      </c>
      <c r="JB178" s="91">
        <f>IF(JB$7="",0,IF(JB$1=MAX($1:$1),$R177-SUM($T178:JA178),IF(JB$1=1,SUMIFS(177:177,$1:$1,"&gt;="&amp;1,$1:$1,"&lt;="&amp;INT(-$N178/30))+(-$N178/30-INT(-$N178/30))*SUMIFS(177:177,$1:$1,INT(-$N178/30)+1),0)+(-$N178/30-INT(-$N178/30))*SUMIFS(177:177,$1:$1,JB$1+INT(-$N178/30)+1)+(INT(-$N178/30)+1--$N178/30)*SUMIFS(177:177,$1:$1,JB$1+INT(-$N178/30))))</f>
        <v>0</v>
      </c>
      <c r="JC178" s="91">
        <f>IF(JC$7="",0,IF(JC$1=MAX($1:$1),$R177-SUM($T178:JB178),IF(JC$1=1,SUMIFS(177:177,$1:$1,"&gt;="&amp;1,$1:$1,"&lt;="&amp;INT(-$N178/30))+(-$N178/30-INT(-$N178/30))*SUMIFS(177:177,$1:$1,INT(-$N178/30)+1),0)+(-$N178/30-INT(-$N178/30))*SUMIFS(177:177,$1:$1,JC$1+INT(-$N178/30)+1)+(INT(-$N178/30)+1--$N178/30)*SUMIFS(177:177,$1:$1,JC$1+INT(-$N178/30))))</f>
        <v>0</v>
      </c>
      <c r="JD178" s="91">
        <f>IF(JD$7="",0,IF(JD$1=MAX($1:$1),$R177-SUM($T178:JC178),IF(JD$1=1,SUMIFS(177:177,$1:$1,"&gt;="&amp;1,$1:$1,"&lt;="&amp;INT(-$N178/30))+(-$N178/30-INT(-$N178/30))*SUMIFS(177:177,$1:$1,INT(-$N178/30)+1),0)+(-$N178/30-INT(-$N178/30))*SUMIFS(177:177,$1:$1,JD$1+INT(-$N178/30)+1)+(INT(-$N178/30)+1--$N178/30)*SUMIFS(177:177,$1:$1,JD$1+INT(-$N178/30))))</f>
        <v>0</v>
      </c>
      <c r="JE178" s="91">
        <f>IF(JE$7="",0,IF(JE$1=MAX($1:$1),$R177-SUM($T178:JD178),IF(JE$1=1,SUMIFS(177:177,$1:$1,"&gt;="&amp;1,$1:$1,"&lt;="&amp;INT(-$N178/30))+(-$N178/30-INT(-$N178/30))*SUMIFS(177:177,$1:$1,INT(-$N178/30)+1),0)+(-$N178/30-INT(-$N178/30))*SUMIFS(177:177,$1:$1,JE$1+INT(-$N178/30)+1)+(INT(-$N178/30)+1--$N178/30)*SUMIFS(177:177,$1:$1,JE$1+INT(-$N178/30))))</f>
        <v>0</v>
      </c>
      <c r="JF178" s="91">
        <f>IF(JF$7="",0,IF(JF$1=MAX($1:$1),$R177-SUM($T178:JE178),IF(JF$1=1,SUMIFS(177:177,$1:$1,"&gt;="&amp;1,$1:$1,"&lt;="&amp;INT(-$N178/30))+(-$N178/30-INT(-$N178/30))*SUMIFS(177:177,$1:$1,INT(-$N178/30)+1),0)+(-$N178/30-INT(-$N178/30))*SUMIFS(177:177,$1:$1,JF$1+INT(-$N178/30)+1)+(INT(-$N178/30)+1--$N178/30)*SUMIFS(177:177,$1:$1,JF$1+INT(-$N178/30))))</f>
        <v>0</v>
      </c>
      <c r="JG178" s="91">
        <f>IF(JG$7="",0,IF(JG$1=MAX($1:$1),$R177-SUM($T178:JF178),IF(JG$1=1,SUMIFS(177:177,$1:$1,"&gt;="&amp;1,$1:$1,"&lt;="&amp;INT(-$N178/30))+(-$N178/30-INT(-$N178/30))*SUMIFS(177:177,$1:$1,INT(-$N178/30)+1),0)+(-$N178/30-INT(-$N178/30))*SUMIFS(177:177,$1:$1,JG$1+INT(-$N178/30)+1)+(INT(-$N178/30)+1--$N178/30)*SUMIFS(177:177,$1:$1,JG$1+INT(-$N178/30))))</f>
        <v>0</v>
      </c>
      <c r="JH178" s="91">
        <f>IF(JH$7="",0,IF(JH$1=MAX($1:$1),$R177-SUM($T178:JG178),IF(JH$1=1,SUMIFS(177:177,$1:$1,"&gt;="&amp;1,$1:$1,"&lt;="&amp;INT(-$N178/30))+(-$N178/30-INT(-$N178/30))*SUMIFS(177:177,$1:$1,INT(-$N178/30)+1),0)+(-$N178/30-INT(-$N178/30))*SUMIFS(177:177,$1:$1,JH$1+INT(-$N178/30)+1)+(INT(-$N178/30)+1--$N178/30)*SUMIFS(177:177,$1:$1,JH$1+INT(-$N178/30))))</f>
        <v>0</v>
      </c>
      <c r="JI178" s="91">
        <f>IF(JI$7="",0,IF(JI$1=MAX($1:$1),$R177-SUM($T178:JH178),IF(JI$1=1,SUMIFS(177:177,$1:$1,"&gt;="&amp;1,$1:$1,"&lt;="&amp;INT(-$N178/30))+(-$N178/30-INT(-$N178/30))*SUMIFS(177:177,$1:$1,INT(-$N178/30)+1),0)+(-$N178/30-INT(-$N178/30))*SUMIFS(177:177,$1:$1,JI$1+INT(-$N178/30)+1)+(INT(-$N178/30)+1--$N178/30)*SUMIFS(177:177,$1:$1,JI$1+INT(-$N178/30))))</f>
        <v>0</v>
      </c>
      <c r="JJ178" s="91">
        <f>IF(JJ$7="",0,IF(JJ$1=MAX($1:$1),$R177-SUM($T178:JI178),IF(JJ$1=1,SUMIFS(177:177,$1:$1,"&gt;="&amp;1,$1:$1,"&lt;="&amp;INT(-$N178/30))+(-$N178/30-INT(-$N178/30))*SUMIFS(177:177,$1:$1,INT(-$N178/30)+1),0)+(-$N178/30-INT(-$N178/30))*SUMIFS(177:177,$1:$1,JJ$1+INT(-$N178/30)+1)+(INT(-$N178/30)+1--$N178/30)*SUMIFS(177:177,$1:$1,JJ$1+INT(-$N178/30))))</f>
        <v>0</v>
      </c>
      <c r="JK178" s="91">
        <f>IF(JK$7="",0,IF(JK$1=MAX($1:$1),$R177-SUM($T178:JJ178),IF(JK$1=1,SUMIFS(177:177,$1:$1,"&gt;="&amp;1,$1:$1,"&lt;="&amp;INT(-$N178/30))+(-$N178/30-INT(-$N178/30))*SUMIFS(177:177,$1:$1,INT(-$N178/30)+1),0)+(-$N178/30-INT(-$N178/30))*SUMIFS(177:177,$1:$1,JK$1+INT(-$N178/30)+1)+(INT(-$N178/30)+1--$N178/30)*SUMIFS(177:177,$1:$1,JK$1+INT(-$N178/30))))</f>
        <v>0</v>
      </c>
      <c r="JL178" s="91">
        <f>IF(JL$7="",0,IF(JL$1=MAX($1:$1),$R177-SUM($T178:JK178),IF(JL$1=1,SUMIFS(177:177,$1:$1,"&gt;="&amp;1,$1:$1,"&lt;="&amp;INT(-$N178/30))+(-$N178/30-INT(-$N178/30))*SUMIFS(177:177,$1:$1,INT(-$N178/30)+1),0)+(-$N178/30-INT(-$N178/30))*SUMIFS(177:177,$1:$1,JL$1+INT(-$N178/30)+1)+(INT(-$N178/30)+1--$N178/30)*SUMIFS(177:177,$1:$1,JL$1+INT(-$N178/30))))</f>
        <v>0</v>
      </c>
      <c r="JM178" s="91">
        <f>IF(JM$7="",0,IF(JM$1=MAX($1:$1),$R177-SUM($T178:JL178),IF(JM$1=1,SUMIFS(177:177,$1:$1,"&gt;="&amp;1,$1:$1,"&lt;="&amp;INT(-$N178/30))+(-$N178/30-INT(-$N178/30))*SUMIFS(177:177,$1:$1,INT(-$N178/30)+1),0)+(-$N178/30-INT(-$N178/30))*SUMIFS(177:177,$1:$1,JM$1+INT(-$N178/30)+1)+(INT(-$N178/30)+1--$N178/30)*SUMIFS(177:177,$1:$1,JM$1+INT(-$N178/30))))</f>
        <v>0</v>
      </c>
      <c r="JN178" s="91">
        <f>IF(JN$7="",0,IF(JN$1=MAX($1:$1),$R177-SUM($T178:JM178),IF(JN$1=1,SUMIFS(177:177,$1:$1,"&gt;="&amp;1,$1:$1,"&lt;="&amp;INT(-$N178/30))+(-$N178/30-INT(-$N178/30))*SUMIFS(177:177,$1:$1,INT(-$N178/30)+1),0)+(-$N178/30-INT(-$N178/30))*SUMIFS(177:177,$1:$1,JN$1+INT(-$N178/30)+1)+(INT(-$N178/30)+1--$N178/30)*SUMIFS(177:177,$1:$1,JN$1+INT(-$N178/30))))</f>
        <v>0</v>
      </c>
      <c r="JO178" s="91">
        <f>IF(JO$7="",0,IF(JO$1=MAX($1:$1),$R177-SUM($T178:JN178),IF(JO$1=1,SUMIFS(177:177,$1:$1,"&gt;="&amp;1,$1:$1,"&lt;="&amp;INT(-$N178/30))+(-$N178/30-INT(-$N178/30))*SUMIFS(177:177,$1:$1,INT(-$N178/30)+1),0)+(-$N178/30-INT(-$N178/30))*SUMIFS(177:177,$1:$1,JO$1+INT(-$N178/30)+1)+(INT(-$N178/30)+1--$N178/30)*SUMIFS(177:177,$1:$1,JO$1+INT(-$N178/30))))</f>
        <v>0</v>
      </c>
      <c r="JP178" s="91">
        <f>IF(JP$7="",0,IF(JP$1=MAX($1:$1),$R177-SUM($T178:JO178),IF(JP$1=1,SUMIFS(177:177,$1:$1,"&gt;="&amp;1,$1:$1,"&lt;="&amp;INT(-$N178/30))+(-$N178/30-INT(-$N178/30))*SUMIFS(177:177,$1:$1,INT(-$N178/30)+1),0)+(-$N178/30-INT(-$N178/30))*SUMIFS(177:177,$1:$1,JP$1+INT(-$N178/30)+1)+(INT(-$N178/30)+1--$N178/30)*SUMIFS(177:177,$1:$1,JP$1+INT(-$N178/30))))</f>
        <v>0</v>
      </c>
      <c r="JQ178" s="91">
        <f>IF(JQ$7="",0,IF(JQ$1=MAX($1:$1),$R177-SUM($T178:JP178),IF(JQ$1=1,SUMIFS(177:177,$1:$1,"&gt;="&amp;1,$1:$1,"&lt;="&amp;INT(-$N178/30))+(-$N178/30-INT(-$N178/30))*SUMIFS(177:177,$1:$1,INT(-$N178/30)+1),0)+(-$N178/30-INT(-$N178/30))*SUMIFS(177:177,$1:$1,JQ$1+INT(-$N178/30)+1)+(INT(-$N178/30)+1--$N178/30)*SUMIFS(177:177,$1:$1,JQ$1+INT(-$N178/30))))</f>
        <v>0</v>
      </c>
      <c r="JR178" s="91">
        <f>IF(JR$7="",0,IF(JR$1=MAX($1:$1),$R177-SUM($T178:JQ178),IF(JR$1=1,SUMIFS(177:177,$1:$1,"&gt;="&amp;1,$1:$1,"&lt;="&amp;INT(-$N178/30))+(-$N178/30-INT(-$N178/30))*SUMIFS(177:177,$1:$1,INT(-$N178/30)+1),0)+(-$N178/30-INT(-$N178/30))*SUMIFS(177:177,$1:$1,JR$1+INT(-$N178/30)+1)+(INT(-$N178/30)+1--$N178/30)*SUMIFS(177:177,$1:$1,JR$1+INT(-$N178/30))))</f>
        <v>0</v>
      </c>
      <c r="JS178" s="91">
        <f>IF(JS$7="",0,IF(JS$1=MAX($1:$1),$R177-SUM($T178:JR178),IF(JS$1=1,SUMIFS(177:177,$1:$1,"&gt;="&amp;1,$1:$1,"&lt;="&amp;INT(-$N178/30))+(-$N178/30-INT(-$N178/30))*SUMIFS(177:177,$1:$1,INT(-$N178/30)+1),0)+(-$N178/30-INT(-$N178/30))*SUMIFS(177:177,$1:$1,JS$1+INT(-$N178/30)+1)+(INT(-$N178/30)+1--$N178/30)*SUMIFS(177:177,$1:$1,JS$1+INT(-$N178/30))))</f>
        <v>0</v>
      </c>
      <c r="JT178" s="91">
        <f>IF(JT$7="",0,IF(JT$1=MAX($1:$1),$R177-SUM($T178:JS178),IF(JT$1=1,SUMIFS(177:177,$1:$1,"&gt;="&amp;1,$1:$1,"&lt;="&amp;INT(-$N178/30))+(-$N178/30-INT(-$N178/30))*SUMIFS(177:177,$1:$1,INT(-$N178/30)+1),0)+(-$N178/30-INT(-$N178/30))*SUMIFS(177:177,$1:$1,JT$1+INT(-$N178/30)+1)+(INT(-$N178/30)+1--$N178/30)*SUMIFS(177:177,$1:$1,JT$1+INT(-$N178/30))))</f>
        <v>0</v>
      </c>
      <c r="JU178" s="91">
        <f>IF(JU$7="",0,IF(JU$1=MAX($1:$1),$R177-SUM($T178:JT178),IF(JU$1=1,SUMIFS(177:177,$1:$1,"&gt;="&amp;1,$1:$1,"&lt;="&amp;INT(-$N178/30))+(-$N178/30-INT(-$N178/30))*SUMIFS(177:177,$1:$1,INT(-$N178/30)+1),0)+(-$N178/30-INT(-$N178/30))*SUMIFS(177:177,$1:$1,JU$1+INT(-$N178/30)+1)+(INT(-$N178/30)+1--$N178/30)*SUMIFS(177:177,$1:$1,JU$1+INT(-$N178/30))))</f>
        <v>0</v>
      </c>
      <c r="JV178" s="91">
        <f>IF(JV$7="",0,IF(JV$1=MAX($1:$1),$R177-SUM($T178:JU178),IF(JV$1=1,SUMIFS(177:177,$1:$1,"&gt;="&amp;1,$1:$1,"&lt;="&amp;INT(-$N178/30))+(-$N178/30-INT(-$N178/30))*SUMIFS(177:177,$1:$1,INT(-$N178/30)+1),0)+(-$N178/30-INT(-$N178/30))*SUMIFS(177:177,$1:$1,JV$1+INT(-$N178/30)+1)+(INT(-$N178/30)+1--$N178/30)*SUMIFS(177:177,$1:$1,JV$1+INT(-$N178/30))))</f>
        <v>0</v>
      </c>
      <c r="JW178" s="91">
        <f>IF(JW$7="",0,IF(JW$1=MAX($1:$1),$R177-SUM($T178:JV178),IF(JW$1=1,SUMIFS(177:177,$1:$1,"&gt;="&amp;1,$1:$1,"&lt;="&amp;INT(-$N178/30))+(-$N178/30-INT(-$N178/30))*SUMIFS(177:177,$1:$1,INT(-$N178/30)+1),0)+(-$N178/30-INT(-$N178/30))*SUMIFS(177:177,$1:$1,JW$1+INT(-$N178/30)+1)+(INT(-$N178/30)+1--$N178/30)*SUMIFS(177:177,$1:$1,JW$1+INT(-$N178/30))))</f>
        <v>0</v>
      </c>
      <c r="JX178" s="91">
        <f>IF(JX$7="",0,IF(JX$1=MAX($1:$1),$R177-SUM($T178:JW178),IF(JX$1=1,SUMIFS(177:177,$1:$1,"&gt;="&amp;1,$1:$1,"&lt;="&amp;INT(-$N178/30))+(-$N178/30-INT(-$N178/30))*SUMIFS(177:177,$1:$1,INT(-$N178/30)+1),0)+(-$N178/30-INT(-$N178/30))*SUMIFS(177:177,$1:$1,JX$1+INT(-$N178/30)+1)+(INT(-$N178/30)+1--$N178/30)*SUMIFS(177:177,$1:$1,JX$1+INT(-$N178/30))))</f>
        <v>0</v>
      </c>
      <c r="JY178" s="91">
        <f>IF(JY$7="",0,IF(JY$1=MAX($1:$1),$R177-SUM($T178:JX178),IF(JY$1=1,SUMIFS(177:177,$1:$1,"&gt;="&amp;1,$1:$1,"&lt;="&amp;INT(-$N178/30))+(-$N178/30-INT(-$N178/30))*SUMIFS(177:177,$1:$1,INT(-$N178/30)+1),0)+(-$N178/30-INT(-$N178/30))*SUMIFS(177:177,$1:$1,JY$1+INT(-$N178/30)+1)+(INT(-$N178/30)+1--$N178/30)*SUMIFS(177:177,$1:$1,JY$1+INT(-$N178/30))))</f>
        <v>0</v>
      </c>
      <c r="JZ178" s="91">
        <f>IF(JZ$7="",0,IF(JZ$1=MAX($1:$1),$R177-SUM($T178:JY178),IF(JZ$1=1,SUMIFS(177:177,$1:$1,"&gt;="&amp;1,$1:$1,"&lt;="&amp;INT(-$N178/30))+(-$N178/30-INT(-$N178/30))*SUMIFS(177:177,$1:$1,INT(-$N178/30)+1),0)+(-$N178/30-INT(-$N178/30))*SUMIFS(177:177,$1:$1,JZ$1+INT(-$N178/30)+1)+(INT(-$N178/30)+1--$N178/30)*SUMIFS(177:177,$1:$1,JZ$1+INT(-$N178/30))))</f>
        <v>0</v>
      </c>
      <c r="KA178" s="91">
        <f>IF(KA$7="",0,IF(KA$1=MAX($1:$1),$R177-SUM($T178:JZ178),IF(KA$1=1,SUMIFS(177:177,$1:$1,"&gt;="&amp;1,$1:$1,"&lt;="&amp;INT(-$N178/30))+(-$N178/30-INT(-$N178/30))*SUMIFS(177:177,$1:$1,INT(-$N178/30)+1),0)+(-$N178/30-INT(-$N178/30))*SUMIFS(177:177,$1:$1,KA$1+INT(-$N178/30)+1)+(INT(-$N178/30)+1--$N178/30)*SUMIFS(177:177,$1:$1,KA$1+INT(-$N178/30))))</f>
        <v>0</v>
      </c>
      <c r="KB178" s="91">
        <f>IF(KB$7="",0,IF(KB$1=MAX($1:$1),$R177-SUM($T178:KA178),IF(KB$1=1,SUMIFS(177:177,$1:$1,"&gt;="&amp;1,$1:$1,"&lt;="&amp;INT(-$N178/30))+(-$N178/30-INT(-$N178/30))*SUMIFS(177:177,$1:$1,INT(-$N178/30)+1),0)+(-$N178/30-INT(-$N178/30))*SUMIFS(177:177,$1:$1,KB$1+INT(-$N178/30)+1)+(INT(-$N178/30)+1--$N178/30)*SUMIFS(177:177,$1:$1,KB$1+INT(-$N178/30))))</f>
        <v>0</v>
      </c>
      <c r="KC178" s="91">
        <f>IF(KC$7="",0,IF(KC$1=MAX($1:$1),$R177-SUM($T178:KB178),IF(KC$1=1,SUMIFS(177:177,$1:$1,"&gt;="&amp;1,$1:$1,"&lt;="&amp;INT(-$N178/30))+(-$N178/30-INT(-$N178/30))*SUMIFS(177:177,$1:$1,INT(-$N178/30)+1),0)+(-$N178/30-INT(-$N178/30))*SUMIFS(177:177,$1:$1,KC$1+INT(-$N178/30)+1)+(INT(-$N178/30)+1--$N178/30)*SUMIFS(177:177,$1:$1,KC$1+INT(-$N178/30))))</f>
        <v>0</v>
      </c>
      <c r="KD178" s="91">
        <f>IF(KD$7="",0,IF(KD$1=MAX($1:$1),$R177-SUM($T178:KC178),IF(KD$1=1,SUMIFS(177:177,$1:$1,"&gt;="&amp;1,$1:$1,"&lt;="&amp;INT(-$N178/30))+(-$N178/30-INT(-$N178/30))*SUMIFS(177:177,$1:$1,INT(-$N178/30)+1),0)+(-$N178/30-INT(-$N178/30))*SUMIFS(177:177,$1:$1,KD$1+INT(-$N178/30)+1)+(INT(-$N178/30)+1--$N178/30)*SUMIFS(177:177,$1:$1,KD$1+INT(-$N178/30))))</f>
        <v>0</v>
      </c>
      <c r="KE178" s="91">
        <f>IF(KE$7="",0,IF(KE$1=MAX($1:$1),$R177-SUM($T178:KD178),IF(KE$1=1,SUMIFS(177:177,$1:$1,"&gt;="&amp;1,$1:$1,"&lt;="&amp;INT(-$N178/30))+(-$N178/30-INT(-$N178/30))*SUMIFS(177:177,$1:$1,INT(-$N178/30)+1),0)+(-$N178/30-INT(-$N178/30))*SUMIFS(177:177,$1:$1,KE$1+INT(-$N178/30)+1)+(INT(-$N178/30)+1--$N178/30)*SUMIFS(177:177,$1:$1,KE$1+INT(-$N178/30))))</f>
        <v>0</v>
      </c>
      <c r="KF178" s="91">
        <f>IF(KF$7="",0,IF(KF$1=MAX($1:$1),$R177-SUM($T178:KE178),IF(KF$1=1,SUMIFS(177:177,$1:$1,"&gt;="&amp;1,$1:$1,"&lt;="&amp;INT(-$N178/30))+(-$N178/30-INT(-$N178/30))*SUMIFS(177:177,$1:$1,INT(-$N178/30)+1),0)+(-$N178/30-INT(-$N178/30))*SUMIFS(177:177,$1:$1,KF$1+INT(-$N178/30)+1)+(INT(-$N178/30)+1--$N178/30)*SUMIFS(177:177,$1:$1,KF$1+INT(-$N178/30))))</f>
        <v>0</v>
      </c>
      <c r="KG178" s="91">
        <f>IF(KG$7="",0,IF(KG$1=MAX($1:$1),$R177-SUM($T178:KF178),IF(KG$1=1,SUMIFS(177:177,$1:$1,"&gt;="&amp;1,$1:$1,"&lt;="&amp;INT(-$N178/30))+(-$N178/30-INT(-$N178/30))*SUMIFS(177:177,$1:$1,INT(-$N178/30)+1),0)+(-$N178/30-INT(-$N178/30))*SUMIFS(177:177,$1:$1,KG$1+INT(-$N178/30)+1)+(INT(-$N178/30)+1--$N178/30)*SUMIFS(177:177,$1:$1,KG$1+INT(-$N178/30))))</f>
        <v>0</v>
      </c>
      <c r="KH178" s="91">
        <f>IF(KH$7="",0,IF(KH$1=MAX($1:$1),$R177-SUM($T178:KG178),IF(KH$1=1,SUMIFS(177:177,$1:$1,"&gt;="&amp;1,$1:$1,"&lt;="&amp;INT(-$N178/30))+(-$N178/30-INT(-$N178/30))*SUMIFS(177:177,$1:$1,INT(-$N178/30)+1),0)+(-$N178/30-INT(-$N178/30))*SUMIFS(177:177,$1:$1,KH$1+INT(-$N178/30)+1)+(INT(-$N178/30)+1--$N178/30)*SUMIFS(177:177,$1:$1,KH$1+INT(-$N178/30))))</f>
        <v>0</v>
      </c>
      <c r="KI178" s="91">
        <f>IF(KI$7="",0,IF(KI$1=MAX($1:$1),$R177-SUM($T178:KH178),IF(KI$1=1,SUMIFS(177:177,$1:$1,"&gt;="&amp;1,$1:$1,"&lt;="&amp;INT(-$N178/30))+(-$N178/30-INT(-$N178/30))*SUMIFS(177:177,$1:$1,INT(-$N178/30)+1),0)+(-$N178/30-INT(-$N178/30))*SUMIFS(177:177,$1:$1,KI$1+INT(-$N178/30)+1)+(INT(-$N178/30)+1--$N178/30)*SUMIFS(177:177,$1:$1,KI$1+INT(-$N178/30))))</f>
        <v>0</v>
      </c>
      <c r="KJ178" s="91">
        <f>IF(KJ$7="",0,IF(KJ$1=MAX($1:$1),$R177-SUM($T178:KI178),IF(KJ$1=1,SUMIFS(177:177,$1:$1,"&gt;="&amp;1,$1:$1,"&lt;="&amp;INT(-$N178/30))+(-$N178/30-INT(-$N178/30))*SUMIFS(177:177,$1:$1,INT(-$N178/30)+1),0)+(-$N178/30-INT(-$N178/30))*SUMIFS(177:177,$1:$1,KJ$1+INT(-$N178/30)+1)+(INT(-$N178/30)+1--$N178/30)*SUMIFS(177:177,$1:$1,KJ$1+INT(-$N178/30))))</f>
        <v>0</v>
      </c>
      <c r="KK178" s="91">
        <f>IF(KK$7="",0,IF(KK$1=MAX($1:$1),$R177-SUM($T178:KJ178),IF(KK$1=1,SUMIFS(177:177,$1:$1,"&gt;="&amp;1,$1:$1,"&lt;="&amp;INT(-$N178/30))+(-$N178/30-INT(-$N178/30))*SUMIFS(177:177,$1:$1,INT(-$N178/30)+1),0)+(-$N178/30-INT(-$N178/30))*SUMIFS(177:177,$1:$1,KK$1+INT(-$N178/30)+1)+(INT(-$N178/30)+1--$N178/30)*SUMIFS(177:177,$1:$1,KK$1+INT(-$N178/30))))</f>
        <v>0</v>
      </c>
      <c r="KL178" s="91">
        <f>IF(KL$7="",0,IF(KL$1=MAX($1:$1),$R177-SUM($T178:KK178),IF(KL$1=1,SUMIFS(177:177,$1:$1,"&gt;="&amp;1,$1:$1,"&lt;="&amp;INT(-$N178/30))+(-$N178/30-INT(-$N178/30))*SUMIFS(177:177,$1:$1,INT(-$N178/30)+1),0)+(-$N178/30-INT(-$N178/30))*SUMIFS(177:177,$1:$1,KL$1+INT(-$N178/30)+1)+(INT(-$N178/30)+1--$N178/30)*SUMIFS(177:177,$1:$1,KL$1+INT(-$N178/30))))</f>
        <v>0</v>
      </c>
      <c r="KM178" s="91">
        <f>IF(KM$7="",0,IF(KM$1=MAX($1:$1),$R177-SUM($T178:KL178),IF(KM$1=1,SUMIFS(177:177,$1:$1,"&gt;="&amp;1,$1:$1,"&lt;="&amp;INT(-$N178/30))+(-$N178/30-INT(-$N178/30))*SUMIFS(177:177,$1:$1,INT(-$N178/30)+1),0)+(-$N178/30-INT(-$N178/30))*SUMIFS(177:177,$1:$1,KM$1+INT(-$N178/30)+1)+(INT(-$N178/30)+1--$N178/30)*SUMIFS(177:177,$1:$1,KM$1+INT(-$N178/30))))</f>
        <v>0</v>
      </c>
      <c r="KN178" s="91">
        <f>IF(KN$7="",0,IF(KN$1=MAX($1:$1),$R177-SUM($T178:KM178),IF(KN$1=1,SUMIFS(177:177,$1:$1,"&gt;="&amp;1,$1:$1,"&lt;="&amp;INT(-$N178/30))+(-$N178/30-INT(-$N178/30))*SUMIFS(177:177,$1:$1,INT(-$N178/30)+1),0)+(-$N178/30-INT(-$N178/30))*SUMIFS(177:177,$1:$1,KN$1+INT(-$N178/30)+1)+(INT(-$N178/30)+1--$N178/30)*SUMIFS(177:177,$1:$1,KN$1+INT(-$N178/30))))</f>
        <v>0</v>
      </c>
      <c r="KO178" s="91">
        <f>IF(KO$7="",0,IF(KO$1=MAX($1:$1),$R177-SUM($T178:KN178),IF(KO$1=1,SUMIFS(177:177,$1:$1,"&gt;="&amp;1,$1:$1,"&lt;="&amp;INT(-$N178/30))+(-$N178/30-INT(-$N178/30))*SUMIFS(177:177,$1:$1,INT(-$N178/30)+1),0)+(-$N178/30-INT(-$N178/30))*SUMIFS(177:177,$1:$1,KO$1+INT(-$N178/30)+1)+(INT(-$N178/30)+1--$N178/30)*SUMIFS(177:177,$1:$1,KO$1+INT(-$N178/30))))</f>
        <v>0</v>
      </c>
      <c r="KP178" s="91">
        <f>IF(KP$7="",0,IF(KP$1=MAX($1:$1),$R177-SUM($T178:KO178),IF(KP$1=1,SUMIFS(177:177,$1:$1,"&gt;="&amp;1,$1:$1,"&lt;="&amp;INT(-$N178/30))+(-$N178/30-INT(-$N178/30))*SUMIFS(177:177,$1:$1,INT(-$N178/30)+1),0)+(-$N178/30-INT(-$N178/30))*SUMIFS(177:177,$1:$1,KP$1+INT(-$N178/30)+1)+(INT(-$N178/30)+1--$N178/30)*SUMIFS(177:177,$1:$1,KP$1+INT(-$N178/30))))</f>
        <v>0</v>
      </c>
      <c r="KQ178" s="91">
        <f>IF(KQ$7="",0,IF(KQ$1=MAX($1:$1),$R177-SUM($T178:KP178),IF(KQ$1=1,SUMIFS(177:177,$1:$1,"&gt;="&amp;1,$1:$1,"&lt;="&amp;INT(-$N178/30))+(-$N178/30-INT(-$N178/30))*SUMIFS(177:177,$1:$1,INT(-$N178/30)+1),0)+(-$N178/30-INT(-$N178/30))*SUMIFS(177:177,$1:$1,KQ$1+INT(-$N178/30)+1)+(INT(-$N178/30)+1--$N178/30)*SUMIFS(177:177,$1:$1,KQ$1+INT(-$N178/30))))</f>
        <v>0</v>
      </c>
      <c r="KR178" s="91">
        <f>IF(KR$7="",0,IF(KR$1=MAX($1:$1),$R177-SUM($T178:KQ178),IF(KR$1=1,SUMIFS(177:177,$1:$1,"&gt;="&amp;1,$1:$1,"&lt;="&amp;INT(-$N178/30))+(-$N178/30-INT(-$N178/30))*SUMIFS(177:177,$1:$1,INT(-$N178/30)+1),0)+(-$N178/30-INT(-$N178/30))*SUMIFS(177:177,$1:$1,KR$1+INT(-$N178/30)+1)+(INT(-$N178/30)+1--$N178/30)*SUMIFS(177:177,$1:$1,KR$1+INT(-$N178/30))))</f>
        <v>0</v>
      </c>
      <c r="KS178" s="91">
        <f>IF(KS$7="",0,IF(KS$1=MAX($1:$1),$R177-SUM($T178:KR178),IF(KS$1=1,SUMIFS(177:177,$1:$1,"&gt;="&amp;1,$1:$1,"&lt;="&amp;INT(-$N178/30))+(-$N178/30-INT(-$N178/30))*SUMIFS(177:177,$1:$1,INT(-$N178/30)+1),0)+(-$N178/30-INT(-$N178/30))*SUMIFS(177:177,$1:$1,KS$1+INT(-$N178/30)+1)+(INT(-$N178/30)+1--$N178/30)*SUMIFS(177:177,$1:$1,KS$1+INT(-$N178/30))))</f>
        <v>0</v>
      </c>
      <c r="KT178" s="91">
        <f>IF(KT$7="",0,IF(KT$1=MAX($1:$1),$R177-SUM($T178:KS178),IF(KT$1=1,SUMIFS(177:177,$1:$1,"&gt;="&amp;1,$1:$1,"&lt;="&amp;INT(-$N178/30))+(-$N178/30-INT(-$N178/30))*SUMIFS(177:177,$1:$1,INT(-$N178/30)+1),0)+(-$N178/30-INT(-$N178/30))*SUMIFS(177:177,$1:$1,KT$1+INT(-$N178/30)+1)+(INT(-$N178/30)+1--$N178/30)*SUMIFS(177:177,$1:$1,KT$1+INT(-$N178/30))))</f>
        <v>0</v>
      </c>
      <c r="KU178" s="91">
        <f>IF(KU$7="",0,IF(KU$1=MAX($1:$1),$R177-SUM($T178:KT178),IF(KU$1=1,SUMIFS(177:177,$1:$1,"&gt;="&amp;1,$1:$1,"&lt;="&amp;INT(-$N178/30))+(-$N178/30-INT(-$N178/30))*SUMIFS(177:177,$1:$1,INT(-$N178/30)+1),0)+(-$N178/30-INT(-$N178/30))*SUMIFS(177:177,$1:$1,KU$1+INT(-$N178/30)+1)+(INT(-$N178/30)+1--$N178/30)*SUMIFS(177:177,$1:$1,KU$1+INT(-$N178/30))))</f>
        <v>0</v>
      </c>
      <c r="KV178" s="91">
        <f>IF(KV$7="",0,IF(KV$1=MAX($1:$1),$R177-SUM($T178:KU178),IF(KV$1=1,SUMIFS(177:177,$1:$1,"&gt;="&amp;1,$1:$1,"&lt;="&amp;INT(-$N178/30))+(-$N178/30-INT(-$N178/30))*SUMIFS(177:177,$1:$1,INT(-$N178/30)+1),0)+(-$N178/30-INT(-$N178/30))*SUMIFS(177:177,$1:$1,KV$1+INT(-$N178/30)+1)+(INT(-$N178/30)+1--$N178/30)*SUMIFS(177:177,$1:$1,KV$1+INT(-$N178/30))))</f>
        <v>0</v>
      </c>
      <c r="KW178" s="87"/>
      <c r="KX178" s="87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64"/>
      <c r="F180" s="1"/>
      <c r="G180" s="1"/>
      <c r="H180" s="11"/>
      <c r="I180" s="1"/>
      <c r="J180" s="1"/>
      <c r="K180" s="64"/>
      <c r="L180" s="1"/>
      <c r="M180" s="5"/>
      <c r="N180" s="64"/>
      <c r="O180" s="19"/>
      <c r="P180" s="1"/>
      <c r="Q180" s="1"/>
      <c r="R180" s="6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ht="4.95" customHeight="1" x14ac:dyDescent="0.25">
      <c r="A181" s="1"/>
      <c r="B181" s="79"/>
      <c r="C181" s="79"/>
      <c r="D181" s="79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4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</row>
    <row r="182" spans="1:310" s="4" customFormat="1" x14ac:dyDescent="0.25">
      <c r="A182" s="3"/>
      <c r="B182" s="72"/>
      <c r="C182" s="86"/>
      <c r="D182" s="86" t="s">
        <v>26</v>
      </c>
      <c r="E182" s="3" t="str">
        <f>kpi!$E$83</f>
        <v>поступления ДС по основной деят-ти</v>
      </c>
      <c r="F182" s="3"/>
      <c r="G182" s="3"/>
      <c r="H182" s="39" t="str">
        <f>IF(OR($E182="",$E182=0),"",INDEX(kpi!$I:$I,SUMIFS(kpi!$A:$A,kpi!$E:$E,$E182)))</f>
        <v>руб.</v>
      </c>
      <c r="I182" s="3"/>
      <c r="J182" s="3"/>
      <c r="K182" s="3"/>
      <c r="L182" s="3"/>
      <c r="M182" s="5"/>
      <c r="N182" s="3"/>
      <c r="O182" s="19"/>
      <c r="P182" s="3"/>
      <c r="Q182" s="3"/>
      <c r="R182" s="41">
        <f t="shared" ref="R182:R184" si="171">SUMIFS($T182:$KW182,$T$1:$KW$1,"&gt;="&amp;1,$T$1:$KW$1,"&lt;="&amp;MAX($1:$1))</f>
        <v>228473737.27480739</v>
      </c>
      <c r="S182" s="3"/>
      <c r="T182" s="3"/>
      <c r="U182" s="41">
        <f>IF(U$7="",0,SUMIFS(U$1:U181,$D$1:$D181,$D182))</f>
        <v>2496344.2053399999</v>
      </c>
      <c r="V182" s="41">
        <f>IF(V$7="",0,SUMIFS(V$1:V181,$D$1:$D181,$D182))</f>
        <v>3517709.1223683329</v>
      </c>
      <c r="W182" s="41">
        <f>IF(W$7="",0,SUMIFS(W$1:W181,$D$1:$D181,$D182))</f>
        <v>3880333.5572716664</v>
      </c>
      <c r="X182" s="41">
        <f>IF(X$7="",0,SUMIFS(X$1:X181,$D$1:$D181,$D182))</f>
        <v>6668762.5915201446</v>
      </c>
      <c r="Y182" s="41">
        <f>IF(Y$7="",0,SUMIFS(Y$1:Y181,$D$1:$D181,$D182))</f>
        <v>5143015.2976228697</v>
      </c>
      <c r="Z182" s="41">
        <f>IF(Z$7="",0,SUMIFS(Z$1:Z181,$D$1:$D181,$D182))</f>
        <v>5583653.7080934979</v>
      </c>
      <c r="AA182" s="41">
        <f>IF(AA$7="",0,SUMIFS(AA$1:AA181,$D$1:$D181,$D182))</f>
        <v>6031783.7420986947</v>
      </c>
      <c r="AB182" s="41">
        <f>IF(AB$7="",0,SUMIFS(AB$1:AB181,$D$1:$D181,$D182))</f>
        <v>6463713.4319691788</v>
      </c>
      <c r="AC182" s="41">
        <f>IF(AC$7="",0,SUMIFS(AC$1:AC181,$D$1:$D181,$D182))</f>
        <v>6878216.4961934602</v>
      </c>
      <c r="AD182" s="41">
        <f>IF(AD$7="",0,SUMIFS(AD$1:AD181,$D$1:$D181,$D182))</f>
        <v>7296144.0928020971</v>
      </c>
      <c r="AE182" s="41">
        <f>IF(AE$7="",0,SUMIFS(AE$1:AE181,$D$1:$D181,$D182))</f>
        <v>7722413.0270899897</v>
      </c>
      <c r="AF182" s="41">
        <f>IF(AF$7="",0,SUMIFS(AF$1:AF181,$D$1:$D181,$D182))</f>
        <v>8157023.2990571447</v>
      </c>
      <c r="AG182" s="41">
        <f>IF(AG$7="",0,SUMIFS(AG$1:AG181,$D$1:$D181,$D182))</f>
        <v>8599974.9087035563</v>
      </c>
      <c r="AH182" s="41">
        <f>IF(AH$7="",0,SUMIFS(AH$1:AH181,$D$1:$D181,$D182))</f>
        <v>9051267.8560292274</v>
      </c>
      <c r="AI182" s="41">
        <f>IF(AI$7="",0,SUMIFS(AI$1:AI181,$D$1:$D181,$D182))</f>
        <v>9510902.1410341561</v>
      </c>
      <c r="AJ182" s="41">
        <f>IF(AJ$7="",0,SUMIFS(AJ$1:AJ181,$D$1:$D181,$D182))</f>
        <v>9990544.4303850103</v>
      </c>
      <c r="AK182" s="41">
        <f>IF(AK$7="",0,SUMIFS(AK$1:AK181,$D$1:$D181,$D182))</f>
        <v>10466861.390748456</v>
      </c>
      <c r="AL182" s="41">
        <f>IF(AL$7="",0,SUMIFS(AL$1:AL181,$D$1:$D181,$D182))</f>
        <v>10951519.688791163</v>
      </c>
      <c r="AM182" s="41">
        <f>IF(AM$7="",0,SUMIFS(AM$1:AM181,$D$1:$D181,$D182))</f>
        <v>11444519.324513124</v>
      </c>
      <c r="AN182" s="41">
        <f>IF(AN$7="",0,SUMIFS(AN$1:AN181,$D$1:$D181,$D182))</f>
        <v>11945860.297914349</v>
      </c>
      <c r="AO182" s="41">
        <f>IF(AO$7="",0,SUMIFS(AO$1:AO181,$D$1:$D181,$D182))</f>
        <v>12455542.608994829</v>
      </c>
      <c r="AP182" s="41">
        <f>IF(AP$7="",0,SUMIFS(AP$1:AP181,$D$1:$D181,$D182))</f>
        <v>12973566.25775457</v>
      </c>
      <c r="AQ182" s="41">
        <f>IF(AQ$7="",0,SUMIFS(AQ$1:AQ181,$D$1:$D181,$D182))</f>
        <v>13499931.244193569</v>
      </c>
      <c r="AR182" s="41">
        <f>IF(AR$7="",0,SUMIFS(AR$1:AR181,$D$1:$D181,$D182))</f>
        <v>14034637.568311827</v>
      </c>
      <c r="AS182" s="41">
        <f>IF(AS$7="",0,SUMIFS(AS$1:AS181,$D$1:$D181,$D182))</f>
        <v>23709496.986006454</v>
      </c>
      <c r="AT182" s="41">
        <f>IF(AT$7="",0,SUMIFS(AT$1:AT181,$D$1:$D181,$D182))</f>
        <v>0</v>
      </c>
      <c r="AU182" s="41">
        <f>IF(AU$7="",0,SUMIFS(AU$1:AU181,$D$1:$D181,$D182))</f>
        <v>0</v>
      </c>
      <c r="AV182" s="41">
        <f>IF(AV$7="",0,SUMIFS(AV$1:AV181,$D$1:$D181,$D182))</f>
        <v>0</v>
      </c>
      <c r="AW182" s="41">
        <f>IF(AW$7="",0,SUMIFS(AW$1:AW181,$D$1:$D181,$D182))</f>
        <v>0</v>
      </c>
      <c r="AX182" s="41">
        <f>IF(AX$7="",0,SUMIFS(AX$1:AX181,$D$1:$D181,$D182))</f>
        <v>0</v>
      </c>
      <c r="AY182" s="41">
        <f>IF(AY$7="",0,SUMIFS(AY$1:AY181,$D$1:$D181,$D182))</f>
        <v>0</v>
      </c>
      <c r="AZ182" s="41">
        <f>IF(AZ$7="",0,SUMIFS(AZ$1:AZ181,$D$1:$D181,$D182))</f>
        <v>0</v>
      </c>
      <c r="BA182" s="41">
        <f>IF(BA$7="",0,SUMIFS(BA$1:BA181,$D$1:$D181,$D182))</f>
        <v>0</v>
      </c>
      <c r="BB182" s="41">
        <f>IF(BB$7="",0,SUMIFS(BB$1:BB181,$D$1:$D181,$D182))</f>
        <v>0</v>
      </c>
      <c r="BC182" s="41">
        <f>IF(BC$7="",0,SUMIFS(BC$1:BC181,$D$1:$D181,$D182))</f>
        <v>0</v>
      </c>
      <c r="BD182" s="41">
        <f>IF(BD$7="",0,SUMIFS(BD$1:BD181,$D$1:$D181,$D182))</f>
        <v>0</v>
      </c>
      <c r="BE182" s="41">
        <f>IF(BE$7="",0,SUMIFS(BE$1:BE181,$D$1:$D181,$D182))</f>
        <v>0</v>
      </c>
      <c r="BF182" s="41">
        <f>IF(BF$7="",0,SUMIFS(BF$1:BF181,$D$1:$D181,$D182))</f>
        <v>0</v>
      </c>
      <c r="BG182" s="41">
        <f>IF(BG$7="",0,SUMIFS(BG$1:BG181,$D$1:$D181,$D182))</f>
        <v>0</v>
      </c>
      <c r="BH182" s="41">
        <f>IF(BH$7="",0,SUMIFS(BH$1:BH181,$D$1:$D181,$D182))</f>
        <v>0</v>
      </c>
      <c r="BI182" s="41">
        <f>IF(BI$7="",0,SUMIFS(BI$1:BI181,$D$1:$D181,$D182))</f>
        <v>0</v>
      </c>
      <c r="BJ182" s="41">
        <f>IF(BJ$7="",0,SUMIFS(BJ$1:BJ181,$D$1:$D181,$D182))</f>
        <v>0</v>
      </c>
      <c r="BK182" s="41">
        <f>IF(BK$7="",0,SUMIFS(BK$1:BK181,$D$1:$D181,$D182))</f>
        <v>0</v>
      </c>
      <c r="BL182" s="41">
        <f>IF(BL$7="",0,SUMIFS(BL$1:BL181,$D$1:$D181,$D182))</f>
        <v>0</v>
      </c>
      <c r="BM182" s="41">
        <f>IF(BM$7="",0,SUMIFS(BM$1:BM181,$D$1:$D181,$D182))</f>
        <v>0</v>
      </c>
      <c r="BN182" s="41">
        <f>IF(BN$7="",0,SUMIFS(BN$1:BN181,$D$1:$D181,$D182))</f>
        <v>0</v>
      </c>
      <c r="BO182" s="41">
        <f>IF(BO$7="",0,SUMIFS(BO$1:BO181,$D$1:$D181,$D182))</f>
        <v>0</v>
      </c>
      <c r="BP182" s="41">
        <f>IF(BP$7="",0,SUMIFS(BP$1:BP181,$D$1:$D181,$D182))</f>
        <v>0</v>
      </c>
      <c r="BQ182" s="41">
        <f>IF(BQ$7="",0,SUMIFS(BQ$1:BQ181,$D$1:$D181,$D182))</f>
        <v>0</v>
      </c>
      <c r="BR182" s="41">
        <f>IF(BR$7="",0,SUMIFS(BR$1:BR181,$D$1:$D181,$D182))</f>
        <v>0</v>
      </c>
      <c r="BS182" s="41">
        <f>IF(BS$7="",0,SUMIFS(BS$1:BS181,$D$1:$D181,$D182))</f>
        <v>0</v>
      </c>
      <c r="BT182" s="41">
        <f>IF(BT$7="",0,SUMIFS(BT$1:BT181,$D$1:$D181,$D182))</f>
        <v>0</v>
      </c>
      <c r="BU182" s="41">
        <f>IF(BU$7="",0,SUMIFS(BU$1:BU181,$D$1:$D181,$D182))</f>
        <v>0</v>
      </c>
      <c r="BV182" s="41">
        <f>IF(BV$7="",0,SUMIFS(BV$1:BV181,$D$1:$D181,$D182))</f>
        <v>0</v>
      </c>
      <c r="BW182" s="41">
        <f>IF(BW$7="",0,SUMIFS(BW$1:BW181,$D$1:$D181,$D182))</f>
        <v>0</v>
      </c>
      <c r="BX182" s="41">
        <f>IF(BX$7="",0,SUMIFS(BX$1:BX181,$D$1:$D181,$D182))</f>
        <v>0</v>
      </c>
      <c r="BY182" s="41">
        <f>IF(BY$7="",0,SUMIFS(BY$1:BY181,$D$1:$D181,$D182))</f>
        <v>0</v>
      </c>
      <c r="BZ182" s="41">
        <f>IF(BZ$7="",0,SUMIFS(BZ$1:BZ181,$D$1:$D181,$D182))</f>
        <v>0</v>
      </c>
      <c r="CA182" s="41">
        <f>IF(CA$7="",0,SUMIFS(CA$1:CA181,$D$1:$D181,$D182))</f>
        <v>0</v>
      </c>
      <c r="CB182" s="41">
        <f>IF(CB$7="",0,SUMIFS(CB$1:CB181,$D$1:$D181,$D182))</f>
        <v>0</v>
      </c>
      <c r="CC182" s="41">
        <f>IF(CC$7="",0,SUMIFS(CC$1:CC181,$D$1:$D181,$D182))</f>
        <v>0</v>
      </c>
      <c r="CD182" s="41">
        <f>IF(CD$7="",0,SUMIFS(CD$1:CD181,$D$1:$D181,$D182))</f>
        <v>0</v>
      </c>
      <c r="CE182" s="41">
        <f>IF(CE$7="",0,SUMIFS(CE$1:CE181,$D$1:$D181,$D182))</f>
        <v>0</v>
      </c>
      <c r="CF182" s="41">
        <f>IF(CF$7="",0,SUMIFS(CF$1:CF181,$D$1:$D181,$D182))</f>
        <v>0</v>
      </c>
      <c r="CG182" s="41">
        <f>IF(CG$7="",0,SUMIFS(CG$1:CG181,$D$1:$D181,$D182))</f>
        <v>0</v>
      </c>
      <c r="CH182" s="41">
        <f>IF(CH$7="",0,SUMIFS(CH$1:CH181,$D$1:$D181,$D182))</f>
        <v>0</v>
      </c>
      <c r="CI182" s="41">
        <f>IF(CI$7="",0,SUMIFS(CI$1:CI181,$D$1:$D181,$D182))</f>
        <v>0</v>
      </c>
      <c r="CJ182" s="41">
        <f>IF(CJ$7="",0,SUMIFS(CJ$1:CJ181,$D$1:$D181,$D182))</f>
        <v>0</v>
      </c>
      <c r="CK182" s="41">
        <f>IF(CK$7="",0,SUMIFS(CK$1:CK181,$D$1:$D181,$D182))</f>
        <v>0</v>
      </c>
      <c r="CL182" s="41">
        <f>IF(CL$7="",0,SUMIFS(CL$1:CL181,$D$1:$D181,$D182))</f>
        <v>0</v>
      </c>
      <c r="CM182" s="41">
        <f>IF(CM$7="",0,SUMIFS(CM$1:CM181,$D$1:$D181,$D182))</f>
        <v>0</v>
      </c>
      <c r="CN182" s="41">
        <f>IF(CN$7="",0,SUMIFS(CN$1:CN181,$D$1:$D181,$D182))</f>
        <v>0</v>
      </c>
      <c r="CO182" s="41">
        <f>IF(CO$7="",0,SUMIFS(CO$1:CO181,$D$1:$D181,$D182))</f>
        <v>0</v>
      </c>
      <c r="CP182" s="41">
        <f>IF(CP$7="",0,SUMIFS(CP$1:CP181,$D$1:$D181,$D182))</f>
        <v>0</v>
      </c>
      <c r="CQ182" s="41">
        <f>IF(CQ$7="",0,SUMIFS(CQ$1:CQ181,$D$1:$D181,$D182))</f>
        <v>0</v>
      </c>
      <c r="CR182" s="41">
        <f>IF(CR$7="",0,SUMIFS(CR$1:CR181,$D$1:$D181,$D182))</f>
        <v>0</v>
      </c>
      <c r="CS182" s="41">
        <f>IF(CS$7="",0,SUMIFS(CS$1:CS181,$D$1:$D181,$D182))</f>
        <v>0</v>
      </c>
      <c r="CT182" s="41">
        <f>IF(CT$7="",0,SUMIFS(CT$1:CT181,$D$1:$D181,$D182))</f>
        <v>0</v>
      </c>
      <c r="CU182" s="41">
        <f>IF(CU$7="",0,SUMIFS(CU$1:CU181,$D$1:$D181,$D182))</f>
        <v>0</v>
      </c>
      <c r="CV182" s="41">
        <f>IF(CV$7="",0,SUMIFS(CV$1:CV181,$D$1:$D181,$D182))</f>
        <v>0</v>
      </c>
      <c r="CW182" s="41">
        <f>IF(CW$7="",0,SUMIFS(CW$1:CW181,$D$1:$D181,$D182))</f>
        <v>0</v>
      </c>
      <c r="CX182" s="41">
        <f>IF(CX$7="",0,SUMIFS(CX$1:CX181,$D$1:$D181,$D182))</f>
        <v>0</v>
      </c>
      <c r="CY182" s="41">
        <f>IF(CY$7="",0,SUMIFS(CY$1:CY181,$D$1:$D181,$D182))</f>
        <v>0</v>
      </c>
      <c r="CZ182" s="41">
        <f>IF(CZ$7="",0,SUMIFS(CZ$1:CZ181,$D$1:$D181,$D182))</f>
        <v>0</v>
      </c>
      <c r="DA182" s="41">
        <f>IF(DA$7="",0,SUMIFS(DA$1:DA181,$D$1:$D181,$D182))</f>
        <v>0</v>
      </c>
      <c r="DB182" s="41">
        <f>IF(DB$7="",0,SUMIFS(DB$1:DB181,$D$1:$D181,$D182))</f>
        <v>0</v>
      </c>
      <c r="DC182" s="41">
        <f>IF(DC$7="",0,SUMIFS(DC$1:DC181,$D$1:$D181,$D182))</f>
        <v>0</v>
      </c>
      <c r="DD182" s="41">
        <f>IF(DD$7="",0,SUMIFS(DD$1:DD181,$D$1:$D181,$D182))</f>
        <v>0</v>
      </c>
      <c r="DE182" s="41">
        <f>IF(DE$7="",0,SUMIFS(DE$1:DE181,$D$1:$D181,$D182))</f>
        <v>0</v>
      </c>
      <c r="DF182" s="41">
        <f>IF(DF$7="",0,SUMIFS(DF$1:DF181,$D$1:$D181,$D182))</f>
        <v>0</v>
      </c>
      <c r="DG182" s="41">
        <f>IF(DG$7="",0,SUMIFS(DG$1:DG181,$D$1:$D181,$D182))</f>
        <v>0</v>
      </c>
      <c r="DH182" s="41">
        <f>IF(DH$7="",0,SUMIFS(DH$1:DH181,$D$1:$D181,$D182))</f>
        <v>0</v>
      </c>
      <c r="DI182" s="41">
        <f>IF(DI$7="",0,SUMIFS(DI$1:DI181,$D$1:$D181,$D182))</f>
        <v>0</v>
      </c>
      <c r="DJ182" s="41">
        <f>IF(DJ$7="",0,SUMIFS(DJ$1:DJ181,$D$1:$D181,$D182))</f>
        <v>0</v>
      </c>
      <c r="DK182" s="41">
        <f>IF(DK$7="",0,SUMIFS(DK$1:DK181,$D$1:$D181,$D182))</f>
        <v>0</v>
      </c>
      <c r="DL182" s="41">
        <f>IF(DL$7="",0,SUMIFS(DL$1:DL181,$D$1:$D181,$D182))</f>
        <v>0</v>
      </c>
      <c r="DM182" s="41">
        <f>IF(DM$7="",0,SUMIFS(DM$1:DM181,$D$1:$D181,$D182))</f>
        <v>0</v>
      </c>
      <c r="DN182" s="41">
        <f>IF(DN$7="",0,SUMIFS(DN$1:DN181,$D$1:$D181,$D182))</f>
        <v>0</v>
      </c>
      <c r="DO182" s="41">
        <f>IF(DO$7="",0,SUMIFS(DO$1:DO181,$D$1:$D181,$D182))</f>
        <v>0</v>
      </c>
      <c r="DP182" s="41">
        <f>IF(DP$7="",0,SUMIFS(DP$1:DP181,$D$1:$D181,$D182))</f>
        <v>0</v>
      </c>
      <c r="DQ182" s="41">
        <f>IF(DQ$7="",0,SUMIFS(DQ$1:DQ181,$D$1:$D181,$D182))</f>
        <v>0</v>
      </c>
      <c r="DR182" s="41">
        <f>IF(DR$7="",0,SUMIFS(DR$1:DR181,$D$1:$D181,$D182))</f>
        <v>0</v>
      </c>
      <c r="DS182" s="41">
        <f>IF(DS$7="",0,SUMIFS(DS$1:DS181,$D$1:$D181,$D182))</f>
        <v>0</v>
      </c>
      <c r="DT182" s="41">
        <f>IF(DT$7="",0,SUMIFS(DT$1:DT181,$D$1:$D181,$D182))</f>
        <v>0</v>
      </c>
      <c r="DU182" s="41">
        <f>IF(DU$7="",0,SUMIFS(DU$1:DU181,$D$1:$D181,$D182))</f>
        <v>0</v>
      </c>
      <c r="DV182" s="41">
        <f>IF(DV$7="",0,SUMIFS(DV$1:DV181,$D$1:$D181,$D182))</f>
        <v>0</v>
      </c>
      <c r="DW182" s="41">
        <f>IF(DW$7="",0,SUMIFS(DW$1:DW181,$D$1:$D181,$D182))</f>
        <v>0</v>
      </c>
      <c r="DX182" s="41">
        <f>IF(DX$7="",0,SUMIFS(DX$1:DX181,$D$1:$D181,$D182))</f>
        <v>0</v>
      </c>
      <c r="DY182" s="41">
        <f>IF(DY$7="",0,SUMIFS(DY$1:DY181,$D$1:$D181,$D182))</f>
        <v>0</v>
      </c>
      <c r="DZ182" s="41">
        <f>IF(DZ$7="",0,SUMIFS(DZ$1:DZ181,$D$1:$D181,$D182))</f>
        <v>0</v>
      </c>
      <c r="EA182" s="41">
        <f>IF(EA$7="",0,SUMIFS(EA$1:EA181,$D$1:$D181,$D182))</f>
        <v>0</v>
      </c>
      <c r="EB182" s="41">
        <f>IF(EB$7="",0,SUMIFS(EB$1:EB181,$D$1:$D181,$D182))</f>
        <v>0</v>
      </c>
      <c r="EC182" s="41">
        <f>IF(EC$7="",0,SUMIFS(EC$1:EC181,$D$1:$D181,$D182))</f>
        <v>0</v>
      </c>
      <c r="ED182" s="41">
        <f>IF(ED$7="",0,SUMIFS(ED$1:ED181,$D$1:$D181,$D182))</f>
        <v>0</v>
      </c>
      <c r="EE182" s="41">
        <f>IF(EE$7="",0,SUMIFS(EE$1:EE181,$D$1:$D181,$D182))</f>
        <v>0</v>
      </c>
      <c r="EF182" s="41">
        <f>IF(EF$7="",0,SUMIFS(EF$1:EF181,$D$1:$D181,$D182))</f>
        <v>0</v>
      </c>
      <c r="EG182" s="41">
        <f>IF(EG$7="",0,SUMIFS(EG$1:EG181,$D$1:$D181,$D182))</f>
        <v>0</v>
      </c>
      <c r="EH182" s="41">
        <f>IF(EH$7="",0,SUMIFS(EH$1:EH181,$D$1:$D181,$D182))</f>
        <v>0</v>
      </c>
      <c r="EI182" s="41">
        <f>IF(EI$7="",0,SUMIFS(EI$1:EI181,$D$1:$D181,$D182))</f>
        <v>0</v>
      </c>
      <c r="EJ182" s="41">
        <f>IF(EJ$7="",0,SUMIFS(EJ$1:EJ181,$D$1:$D181,$D182))</f>
        <v>0</v>
      </c>
      <c r="EK182" s="41">
        <f>IF(EK$7="",0,SUMIFS(EK$1:EK181,$D$1:$D181,$D182))</f>
        <v>0</v>
      </c>
      <c r="EL182" s="41">
        <f>IF(EL$7="",0,SUMIFS(EL$1:EL181,$D$1:$D181,$D182))</f>
        <v>0</v>
      </c>
      <c r="EM182" s="41">
        <f>IF(EM$7="",0,SUMIFS(EM$1:EM181,$D$1:$D181,$D182))</f>
        <v>0</v>
      </c>
      <c r="EN182" s="41">
        <f>IF(EN$7="",0,SUMIFS(EN$1:EN181,$D$1:$D181,$D182))</f>
        <v>0</v>
      </c>
      <c r="EO182" s="41">
        <f>IF(EO$7="",0,SUMIFS(EO$1:EO181,$D$1:$D181,$D182))</f>
        <v>0</v>
      </c>
      <c r="EP182" s="41">
        <f>IF(EP$7="",0,SUMIFS(EP$1:EP181,$D$1:$D181,$D182))</f>
        <v>0</v>
      </c>
      <c r="EQ182" s="41">
        <f>IF(EQ$7="",0,SUMIFS(EQ$1:EQ181,$D$1:$D181,$D182))</f>
        <v>0</v>
      </c>
      <c r="ER182" s="41">
        <f>IF(ER$7="",0,SUMIFS(ER$1:ER181,$D$1:$D181,$D182))</f>
        <v>0</v>
      </c>
      <c r="ES182" s="41">
        <f>IF(ES$7="",0,SUMIFS(ES$1:ES181,$D$1:$D181,$D182))</f>
        <v>0</v>
      </c>
      <c r="ET182" s="41">
        <f>IF(ET$7="",0,SUMIFS(ET$1:ET181,$D$1:$D181,$D182))</f>
        <v>0</v>
      </c>
      <c r="EU182" s="41">
        <f>IF(EU$7="",0,SUMIFS(EU$1:EU181,$D$1:$D181,$D182))</f>
        <v>0</v>
      </c>
      <c r="EV182" s="41">
        <f>IF(EV$7="",0,SUMIFS(EV$1:EV181,$D$1:$D181,$D182))</f>
        <v>0</v>
      </c>
      <c r="EW182" s="41">
        <f>IF(EW$7="",0,SUMIFS(EW$1:EW181,$D$1:$D181,$D182))</f>
        <v>0</v>
      </c>
      <c r="EX182" s="41">
        <f>IF(EX$7="",0,SUMIFS(EX$1:EX181,$D$1:$D181,$D182))</f>
        <v>0</v>
      </c>
      <c r="EY182" s="41">
        <f>IF(EY$7="",0,SUMIFS(EY$1:EY181,$D$1:$D181,$D182))</f>
        <v>0</v>
      </c>
      <c r="EZ182" s="41">
        <f>IF(EZ$7="",0,SUMIFS(EZ$1:EZ181,$D$1:$D181,$D182))</f>
        <v>0</v>
      </c>
      <c r="FA182" s="41">
        <f>IF(FA$7="",0,SUMIFS(FA$1:FA181,$D$1:$D181,$D182))</f>
        <v>0</v>
      </c>
      <c r="FB182" s="41">
        <f>IF(FB$7="",0,SUMIFS(FB$1:FB181,$D$1:$D181,$D182))</f>
        <v>0</v>
      </c>
      <c r="FC182" s="41">
        <f>IF(FC$7="",0,SUMIFS(FC$1:FC181,$D$1:$D181,$D182))</f>
        <v>0</v>
      </c>
      <c r="FD182" s="41">
        <f>IF(FD$7="",0,SUMIFS(FD$1:FD181,$D$1:$D181,$D182))</f>
        <v>0</v>
      </c>
      <c r="FE182" s="41">
        <f>IF(FE$7="",0,SUMIFS(FE$1:FE181,$D$1:$D181,$D182))</f>
        <v>0</v>
      </c>
      <c r="FF182" s="41">
        <f>IF(FF$7="",0,SUMIFS(FF$1:FF181,$D$1:$D181,$D182))</f>
        <v>0</v>
      </c>
      <c r="FG182" s="41">
        <f>IF(FG$7="",0,SUMIFS(FG$1:FG181,$D$1:$D181,$D182))</f>
        <v>0</v>
      </c>
      <c r="FH182" s="41">
        <f>IF(FH$7="",0,SUMIFS(FH$1:FH181,$D$1:$D181,$D182))</f>
        <v>0</v>
      </c>
      <c r="FI182" s="41">
        <f>IF(FI$7="",0,SUMIFS(FI$1:FI181,$D$1:$D181,$D182))</f>
        <v>0</v>
      </c>
      <c r="FJ182" s="41">
        <f>IF(FJ$7="",0,SUMIFS(FJ$1:FJ181,$D$1:$D181,$D182))</f>
        <v>0</v>
      </c>
      <c r="FK182" s="41">
        <f>IF(FK$7="",0,SUMIFS(FK$1:FK181,$D$1:$D181,$D182))</f>
        <v>0</v>
      </c>
      <c r="FL182" s="41">
        <f>IF(FL$7="",0,SUMIFS(FL$1:FL181,$D$1:$D181,$D182))</f>
        <v>0</v>
      </c>
      <c r="FM182" s="41">
        <f>IF(FM$7="",0,SUMIFS(FM$1:FM181,$D$1:$D181,$D182))</f>
        <v>0</v>
      </c>
      <c r="FN182" s="41">
        <f>IF(FN$7="",0,SUMIFS(FN$1:FN181,$D$1:$D181,$D182))</f>
        <v>0</v>
      </c>
      <c r="FO182" s="41">
        <f>IF(FO$7="",0,SUMIFS(FO$1:FO181,$D$1:$D181,$D182))</f>
        <v>0</v>
      </c>
      <c r="FP182" s="41">
        <f>IF(FP$7="",0,SUMIFS(FP$1:FP181,$D$1:$D181,$D182))</f>
        <v>0</v>
      </c>
      <c r="FQ182" s="41">
        <f>IF(FQ$7="",0,SUMIFS(FQ$1:FQ181,$D$1:$D181,$D182))</f>
        <v>0</v>
      </c>
      <c r="FR182" s="41">
        <f>IF(FR$7="",0,SUMIFS(FR$1:FR181,$D$1:$D181,$D182))</f>
        <v>0</v>
      </c>
      <c r="FS182" s="41">
        <f>IF(FS$7="",0,SUMIFS(FS$1:FS181,$D$1:$D181,$D182))</f>
        <v>0</v>
      </c>
      <c r="FT182" s="41">
        <f>IF(FT$7="",0,SUMIFS(FT$1:FT181,$D$1:$D181,$D182))</f>
        <v>0</v>
      </c>
      <c r="FU182" s="41">
        <f>IF(FU$7="",0,SUMIFS(FU$1:FU181,$D$1:$D181,$D182))</f>
        <v>0</v>
      </c>
      <c r="FV182" s="41">
        <f>IF(FV$7="",0,SUMIFS(FV$1:FV181,$D$1:$D181,$D182))</f>
        <v>0</v>
      </c>
      <c r="FW182" s="41">
        <f>IF(FW$7="",0,SUMIFS(FW$1:FW181,$D$1:$D181,$D182))</f>
        <v>0</v>
      </c>
      <c r="FX182" s="41">
        <f>IF(FX$7="",0,SUMIFS(FX$1:FX181,$D$1:$D181,$D182))</f>
        <v>0</v>
      </c>
      <c r="FY182" s="41">
        <f>IF(FY$7="",0,SUMIFS(FY$1:FY181,$D$1:$D181,$D182))</f>
        <v>0</v>
      </c>
      <c r="FZ182" s="41">
        <f>IF(FZ$7="",0,SUMIFS(FZ$1:FZ181,$D$1:$D181,$D182))</f>
        <v>0</v>
      </c>
      <c r="GA182" s="41">
        <f>IF(GA$7="",0,SUMIFS(GA$1:GA181,$D$1:$D181,$D182))</f>
        <v>0</v>
      </c>
      <c r="GB182" s="41">
        <f>IF(GB$7="",0,SUMIFS(GB$1:GB181,$D$1:$D181,$D182))</f>
        <v>0</v>
      </c>
      <c r="GC182" s="41">
        <f>IF(GC$7="",0,SUMIFS(GC$1:GC181,$D$1:$D181,$D182))</f>
        <v>0</v>
      </c>
      <c r="GD182" s="41">
        <f>IF(GD$7="",0,SUMIFS(GD$1:GD181,$D$1:$D181,$D182))</f>
        <v>0</v>
      </c>
      <c r="GE182" s="41">
        <f>IF(GE$7="",0,SUMIFS(GE$1:GE181,$D$1:$D181,$D182))</f>
        <v>0</v>
      </c>
      <c r="GF182" s="41">
        <f>IF(GF$7="",0,SUMIFS(GF$1:GF181,$D$1:$D181,$D182))</f>
        <v>0</v>
      </c>
      <c r="GG182" s="41">
        <f>IF(GG$7="",0,SUMIFS(GG$1:GG181,$D$1:$D181,$D182))</f>
        <v>0</v>
      </c>
      <c r="GH182" s="41">
        <f>IF(GH$7="",0,SUMIFS(GH$1:GH181,$D$1:$D181,$D182))</f>
        <v>0</v>
      </c>
      <c r="GI182" s="41">
        <f>IF(GI$7="",0,SUMIFS(GI$1:GI181,$D$1:$D181,$D182))</f>
        <v>0</v>
      </c>
      <c r="GJ182" s="41">
        <f>IF(GJ$7="",0,SUMIFS(GJ$1:GJ181,$D$1:$D181,$D182))</f>
        <v>0</v>
      </c>
      <c r="GK182" s="41">
        <f>IF(GK$7="",0,SUMIFS(GK$1:GK181,$D$1:$D181,$D182))</f>
        <v>0</v>
      </c>
      <c r="GL182" s="41">
        <f>IF(GL$7="",0,SUMIFS(GL$1:GL181,$D$1:$D181,$D182))</f>
        <v>0</v>
      </c>
      <c r="GM182" s="41">
        <f>IF(GM$7="",0,SUMIFS(GM$1:GM181,$D$1:$D181,$D182))</f>
        <v>0</v>
      </c>
      <c r="GN182" s="41">
        <f>IF(GN$7="",0,SUMIFS(GN$1:GN181,$D$1:$D181,$D182))</f>
        <v>0</v>
      </c>
      <c r="GO182" s="41">
        <f>IF(GO$7="",0,SUMIFS(GO$1:GO181,$D$1:$D181,$D182))</f>
        <v>0</v>
      </c>
      <c r="GP182" s="41">
        <f>IF(GP$7="",0,SUMIFS(GP$1:GP181,$D$1:$D181,$D182))</f>
        <v>0</v>
      </c>
      <c r="GQ182" s="41">
        <f>IF(GQ$7="",0,SUMIFS(GQ$1:GQ181,$D$1:$D181,$D182))</f>
        <v>0</v>
      </c>
      <c r="GR182" s="41">
        <f>IF(GR$7="",0,SUMIFS(GR$1:GR181,$D$1:$D181,$D182))</f>
        <v>0</v>
      </c>
      <c r="GS182" s="41">
        <f>IF(GS$7="",0,SUMIFS(GS$1:GS181,$D$1:$D181,$D182))</f>
        <v>0</v>
      </c>
      <c r="GT182" s="41">
        <f>IF(GT$7="",0,SUMIFS(GT$1:GT181,$D$1:$D181,$D182))</f>
        <v>0</v>
      </c>
      <c r="GU182" s="41">
        <f>IF(GU$7="",0,SUMIFS(GU$1:GU181,$D$1:$D181,$D182))</f>
        <v>0</v>
      </c>
      <c r="GV182" s="41">
        <f>IF(GV$7="",0,SUMIFS(GV$1:GV181,$D$1:$D181,$D182))</f>
        <v>0</v>
      </c>
      <c r="GW182" s="41">
        <f>IF(GW$7="",0,SUMIFS(GW$1:GW181,$D$1:$D181,$D182))</f>
        <v>0</v>
      </c>
      <c r="GX182" s="41">
        <f>IF(GX$7="",0,SUMIFS(GX$1:GX181,$D$1:$D181,$D182))</f>
        <v>0</v>
      </c>
      <c r="GY182" s="41">
        <f>IF(GY$7="",0,SUMIFS(GY$1:GY181,$D$1:$D181,$D182))</f>
        <v>0</v>
      </c>
      <c r="GZ182" s="41">
        <f>IF(GZ$7="",0,SUMIFS(GZ$1:GZ181,$D$1:$D181,$D182))</f>
        <v>0</v>
      </c>
      <c r="HA182" s="41">
        <f>IF(HA$7="",0,SUMIFS(HA$1:HA181,$D$1:$D181,$D182))</f>
        <v>0</v>
      </c>
      <c r="HB182" s="41">
        <f>IF(HB$7="",0,SUMIFS(HB$1:HB181,$D$1:$D181,$D182))</f>
        <v>0</v>
      </c>
      <c r="HC182" s="41">
        <f>IF(HC$7="",0,SUMIFS(HC$1:HC181,$D$1:$D181,$D182))</f>
        <v>0</v>
      </c>
      <c r="HD182" s="41">
        <f>IF(HD$7="",0,SUMIFS(HD$1:HD181,$D$1:$D181,$D182))</f>
        <v>0</v>
      </c>
      <c r="HE182" s="41">
        <f>IF(HE$7="",0,SUMIFS(HE$1:HE181,$D$1:$D181,$D182))</f>
        <v>0</v>
      </c>
      <c r="HF182" s="41">
        <f>IF(HF$7="",0,SUMIFS(HF$1:HF181,$D$1:$D181,$D182))</f>
        <v>0</v>
      </c>
      <c r="HG182" s="41">
        <f>IF(HG$7="",0,SUMIFS(HG$1:HG181,$D$1:$D181,$D182))</f>
        <v>0</v>
      </c>
      <c r="HH182" s="41">
        <f>IF(HH$7="",0,SUMIFS(HH$1:HH181,$D$1:$D181,$D182))</f>
        <v>0</v>
      </c>
      <c r="HI182" s="41">
        <f>IF(HI$7="",0,SUMIFS(HI$1:HI181,$D$1:$D181,$D182))</f>
        <v>0</v>
      </c>
      <c r="HJ182" s="41">
        <f>IF(HJ$7="",0,SUMIFS(HJ$1:HJ181,$D$1:$D181,$D182))</f>
        <v>0</v>
      </c>
      <c r="HK182" s="41">
        <f>IF(HK$7="",0,SUMIFS(HK$1:HK181,$D$1:$D181,$D182))</f>
        <v>0</v>
      </c>
      <c r="HL182" s="41">
        <f>IF(HL$7="",0,SUMIFS(HL$1:HL181,$D$1:$D181,$D182))</f>
        <v>0</v>
      </c>
      <c r="HM182" s="41">
        <f>IF(HM$7="",0,SUMIFS(HM$1:HM181,$D$1:$D181,$D182))</f>
        <v>0</v>
      </c>
      <c r="HN182" s="41">
        <f>IF(HN$7="",0,SUMIFS(HN$1:HN181,$D$1:$D181,$D182))</f>
        <v>0</v>
      </c>
      <c r="HO182" s="41">
        <f>IF(HO$7="",0,SUMIFS(HO$1:HO181,$D$1:$D181,$D182))</f>
        <v>0</v>
      </c>
      <c r="HP182" s="41">
        <f>IF(HP$7="",0,SUMIFS(HP$1:HP181,$D$1:$D181,$D182))</f>
        <v>0</v>
      </c>
      <c r="HQ182" s="41">
        <f>IF(HQ$7="",0,SUMIFS(HQ$1:HQ181,$D$1:$D181,$D182))</f>
        <v>0</v>
      </c>
      <c r="HR182" s="41">
        <f>IF(HR$7="",0,SUMIFS(HR$1:HR181,$D$1:$D181,$D182))</f>
        <v>0</v>
      </c>
      <c r="HS182" s="41">
        <f>IF(HS$7="",0,SUMIFS(HS$1:HS181,$D$1:$D181,$D182))</f>
        <v>0</v>
      </c>
      <c r="HT182" s="41">
        <f>IF(HT$7="",0,SUMIFS(HT$1:HT181,$D$1:$D181,$D182))</f>
        <v>0</v>
      </c>
      <c r="HU182" s="41">
        <f>IF(HU$7="",0,SUMIFS(HU$1:HU181,$D$1:$D181,$D182))</f>
        <v>0</v>
      </c>
      <c r="HV182" s="41">
        <f>IF(HV$7="",0,SUMIFS(HV$1:HV181,$D$1:$D181,$D182))</f>
        <v>0</v>
      </c>
      <c r="HW182" s="41">
        <f>IF(HW$7="",0,SUMIFS(HW$1:HW181,$D$1:$D181,$D182))</f>
        <v>0</v>
      </c>
      <c r="HX182" s="41">
        <f>IF(HX$7="",0,SUMIFS(HX$1:HX181,$D$1:$D181,$D182))</f>
        <v>0</v>
      </c>
      <c r="HY182" s="41">
        <f>IF(HY$7="",0,SUMIFS(HY$1:HY181,$D$1:$D181,$D182))</f>
        <v>0</v>
      </c>
      <c r="HZ182" s="41">
        <f>IF(HZ$7="",0,SUMIFS(HZ$1:HZ181,$D$1:$D181,$D182))</f>
        <v>0</v>
      </c>
      <c r="IA182" s="41">
        <f>IF(IA$7="",0,SUMIFS(IA$1:IA181,$D$1:$D181,$D182))</f>
        <v>0</v>
      </c>
      <c r="IB182" s="41">
        <f>IF(IB$7="",0,SUMIFS(IB$1:IB181,$D$1:$D181,$D182))</f>
        <v>0</v>
      </c>
      <c r="IC182" s="41">
        <f>IF(IC$7="",0,SUMIFS(IC$1:IC181,$D$1:$D181,$D182))</f>
        <v>0</v>
      </c>
      <c r="ID182" s="41">
        <f>IF(ID$7="",0,SUMIFS(ID$1:ID181,$D$1:$D181,$D182))</f>
        <v>0</v>
      </c>
      <c r="IE182" s="41">
        <f>IF(IE$7="",0,SUMIFS(IE$1:IE181,$D$1:$D181,$D182))</f>
        <v>0</v>
      </c>
      <c r="IF182" s="41">
        <f>IF(IF$7="",0,SUMIFS(IF$1:IF181,$D$1:$D181,$D182))</f>
        <v>0</v>
      </c>
      <c r="IG182" s="41">
        <f>IF(IG$7="",0,SUMIFS(IG$1:IG181,$D$1:$D181,$D182))</f>
        <v>0</v>
      </c>
      <c r="IH182" s="41">
        <f>IF(IH$7="",0,SUMIFS(IH$1:IH181,$D$1:$D181,$D182))</f>
        <v>0</v>
      </c>
      <c r="II182" s="41">
        <f>IF(II$7="",0,SUMIFS(II$1:II181,$D$1:$D181,$D182))</f>
        <v>0</v>
      </c>
      <c r="IJ182" s="41">
        <f>IF(IJ$7="",0,SUMIFS(IJ$1:IJ181,$D$1:$D181,$D182))</f>
        <v>0</v>
      </c>
      <c r="IK182" s="41">
        <f>IF(IK$7="",0,SUMIFS(IK$1:IK181,$D$1:$D181,$D182))</f>
        <v>0</v>
      </c>
      <c r="IL182" s="41">
        <f>IF(IL$7="",0,SUMIFS(IL$1:IL181,$D$1:$D181,$D182))</f>
        <v>0</v>
      </c>
      <c r="IM182" s="41">
        <f>IF(IM$7="",0,SUMIFS(IM$1:IM181,$D$1:$D181,$D182))</f>
        <v>0</v>
      </c>
      <c r="IN182" s="41">
        <f>IF(IN$7="",0,SUMIFS(IN$1:IN181,$D$1:$D181,$D182))</f>
        <v>0</v>
      </c>
      <c r="IO182" s="41">
        <f>IF(IO$7="",0,SUMIFS(IO$1:IO181,$D$1:$D181,$D182))</f>
        <v>0</v>
      </c>
      <c r="IP182" s="41">
        <f>IF(IP$7="",0,SUMIFS(IP$1:IP181,$D$1:$D181,$D182))</f>
        <v>0</v>
      </c>
      <c r="IQ182" s="41">
        <f>IF(IQ$7="",0,SUMIFS(IQ$1:IQ181,$D$1:$D181,$D182))</f>
        <v>0</v>
      </c>
      <c r="IR182" s="41">
        <f>IF(IR$7="",0,SUMIFS(IR$1:IR181,$D$1:$D181,$D182))</f>
        <v>0</v>
      </c>
      <c r="IS182" s="41">
        <f>IF(IS$7="",0,SUMIFS(IS$1:IS181,$D$1:$D181,$D182))</f>
        <v>0</v>
      </c>
      <c r="IT182" s="41">
        <f>IF(IT$7="",0,SUMIFS(IT$1:IT181,$D$1:$D181,$D182))</f>
        <v>0</v>
      </c>
      <c r="IU182" s="41">
        <f>IF(IU$7="",0,SUMIFS(IU$1:IU181,$D$1:$D181,$D182))</f>
        <v>0</v>
      </c>
      <c r="IV182" s="41">
        <f>IF(IV$7="",0,SUMIFS(IV$1:IV181,$D$1:$D181,$D182))</f>
        <v>0</v>
      </c>
      <c r="IW182" s="41">
        <f>IF(IW$7="",0,SUMIFS(IW$1:IW181,$D$1:$D181,$D182))</f>
        <v>0</v>
      </c>
      <c r="IX182" s="41">
        <f>IF(IX$7="",0,SUMIFS(IX$1:IX181,$D$1:$D181,$D182))</f>
        <v>0</v>
      </c>
      <c r="IY182" s="41">
        <f>IF(IY$7="",0,SUMIFS(IY$1:IY181,$D$1:$D181,$D182))</f>
        <v>0</v>
      </c>
      <c r="IZ182" s="41">
        <f>IF(IZ$7="",0,SUMIFS(IZ$1:IZ181,$D$1:$D181,$D182))</f>
        <v>0</v>
      </c>
      <c r="JA182" s="41">
        <f>IF(JA$7="",0,SUMIFS(JA$1:JA181,$D$1:$D181,$D182))</f>
        <v>0</v>
      </c>
      <c r="JB182" s="41">
        <f>IF(JB$7="",0,SUMIFS(JB$1:JB181,$D$1:$D181,$D182))</f>
        <v>0</v>
      </c>
      <c r="JC182" s="41">
        <f>IF(JC$7="",0,SUMIFS(JC$1:JC181,$D$1:$D181,$D182))</f>
        <v>0</v>
      </c>
      <c r="JD182" s="41">
        <f>IF(JD$7="",0,SUMIFS(JD$1:JD181,$D$1:$D181,$D182))</f>
        <v>0</v>
      </c>
      <c r="JE182" s="41">
        <f>IF(JE$7="",0,SUMIFS(JE$1:JE181,$D$1:$D181,$D182))</f>
        <v>0</v>
      </c>
      <c r="JF182" s="41">
        <f>IF(JF$7="",0,SUMIFS(JF$1:JF181,$D$1:$D181,$D182))</f>
        <v>0</v>
      </c>
      <c r="JG182" s="41">
        <f>IF(JG$7="",0,SUMIFS(JG$1:JG181,$D$1:$D181,$D182))</f>
        <v>0</v>
      </c>
      <c r="JH182" s="41">
        <f>IF(JH$7="",0,SUMIFS(JH$1:JH181,$D$1:$D181,$D182))</f>
        <v>0</v>
      </c>
      <c r="JI182" s="41">
        <f>IF(JI$7="",0,SUMIFS(JI$1:JI181,$D$1:$D181,$D182))</f>
        <v>0</v>
      </c>
      <c r="JJ182" s="41">
        <f>IF(JJ$7="",0,SUMIFS(JJ$1:JJ181,$D$1:$D181,$D182))</f>
        <v>0</v>
      </c>
      <c r="JK182" s="41">
        <f>IF(JK$7="",0,SUMIFS(JK$1:JK181,$D$1:$D181,$D182))</f>
        <v>0</v>
      </c>
      <c r="JL182" s="41">
        <f>IF(JL$7="",0,SUMIFS(JL$1:JL181,$D$1:$D181,$D182))</f>
        <v>0</v>
      </c>
      <c r="JM182" s="41">
        <f>IF(JM$7="",0,SUMIFS(JM$1:JM181,$D$1:$D181,$D182))</f>
        <v>0</v>
      </c>
      <c r="JN182" s="41">
        <f>IF(JN$7="",0,SUMIFS(JN$1:JN181,$D$1:$D181,$D182))</f>
        <v>0</v>
      </c>
      <c r="JO182" s="41">
        <f>IF(JO$7="",0,SUMIFS(JO$1:JO181,$D$1:$D181,$D182))</f>
        <v>0</v>
      </c>
      <c r="JP182" s="41">
        <f>IF(JP$7="",0,SUMIFS(JP$1:JP181,$D$1:$D181,$D182))</f>
        <v>0</v>
      </c>
      <c r="JQ182" s="41">
        <f>IF(JQ$7="",0,SUMIFS(JQ$1:JQ181,$D$1:$D181,$D182))</f>
        <v>0</v>
      </c>
      <c r="JR182" s="41">
        <f>IF(JR$7="",0,SUMIFS(JR$1:JR181,$D$1:$D181,$D182))</f>
        <v>0</v>
      </c>
      <c r="JS182" s="41">
        <f>IF(JS$7="",0,SUMIFS(JS$1:JS181,$D$1:$D181,$D182))</f>
        <v>0</v>
      </c>
      <c r="JT182" s="41">
        <f>IF(JT$7="",0,SUMIFS(JT$1:JT181,$D$1:$D181,$D182))</f>
        <v>0</v>
      </c>
      <c r="JU182" s="41">
        <f>IF(JU$7="",0,SUMIFS(JU$1:JU181,$D$1:$D181,$D182))</f>
        <v>0</v>
      </c>
      <c r="JV182" s="41">
        <f>IF(JV$7="",0,SUMIFS(JV$1:JV181,$D$1:$D181,$D182))</f>
        <v>0</v>
      </c>
      <c r="JW182" s="41">
        <f>IF(JW$7="",0,SUMIFS(JW$1:JW181,$D$1:$D181,$D182))</f>
        <v>0</v>
      </c>
      <c r="JX182" s="41">
        <f>IF(JX$7="",0,SUMIFS(JX$1:JX181,$D$1:$D181,$D182))</f>
        <v>0</v>
      </c>
      <c r="JY182" s="41">
        <f>IF(JY$7="",0,SUMIFS(JY$1:JY181,$D$1:$D181,$D182))</f>
        <v>0</v>
      </c>
      <c r="JZ182" s="41">
        <f>IF(JZ$7="",0,SUMIFS(JZ$1:JZ181,$D$1:$D181,$D182))</f>
        <v>0</v>
      </c>
      <c r="KA182" s="41">
        <f>IF(KA$7="",0,SUMIFS(KA$1:KA181,$D$1:$D181,$D182))</f>
        <v>0</v>
      </c>
      <c r="KB182" s="41">
        <f>IF(KB$7="",0,SUMIFS(KB$1:KB181,$D$1:$D181,$D182))</f>
        <v>0</v>
      </c>
      <c r="KC182" s="41">
        <f>IF(KC$7="",0,SUMIFS(KC$1:KC181,$D$1:$D181,$D182))</f>
        <v>0</v>
      </c>
      <c r="KD182" s="41">
        <f>IF(KD$7="",0,SUMIFS(KD$1:KD181,$D$1:$D181,$D182))</f>
        <v>0</v>
      </c>
      <c r="KE182" s="41">
        <f>IF(KE$7="",0,SUMIFS(KE$1:KE181,$D$1:$D181,$D182))</f>
        <v>0</v>
      </c>
      <c r="KF182" s="41">
        <f>IF(KF$7="",0,SUMIFS(KF$1:KF181,$D$1:$D181,$D182))</f>
        <v>0</v>
      </c>
      <c r="KG182" s="41">
        <f>IF(KG$7="",0,SUMIFS(KG$1:KG181,$D$1:$D181,$D182))</f>
        <v>0</v>
      </c>
      <c r="KH182" s="41">
        <f>IF(KH$7="",0,SUMIFS(KH$1:KH181,$D$1:$D181,$D182))</f>
        <v>0</v>
      </c>
      <c r="KI182" s="41">
        <f>IF(KI$7="",0,SUMIFS(KI$1:KI181,$D$1:$D181,$D182))</f>
        <v>0</v>
      </c>
      <c r="KJ182" s="41">
        <f>IF(KJ$7="",0,SUMIFS(KJ$1:KJ181,$D$1:$D181,$D182))</f>
        <v>0</v>
      </c>
      <c r="KK182" s="41">
        <f>IF(KK$7="",0,SUMIFS(KK$1:KK181,$D$1:$D181,$D182))</f>
        <v>0</v>
      </c>
      <c r="KL182" s="41">
        <f>IF(KL$7="",0,SUMIFS(KL$1:KL181,$D$1:$D181,$D182))</f>
        <v>0</v>
      </c>
      <c r="KM182" s="41">
        <f>IF(KM$7="",0,SUMIFS(KM$1:KM181,$D$1:$D181,$D182))</f>
        <v>0</v>
      </c>
      <c r="KN182" s="41">
        <f>IF(KN$7="",0,SUMIFS(KN$1:KN181,$D$1:$D181,$D182))</f>
        <v>0</v>
      </c>
      <c r="KO182" s="41">
        <f>IF(KO$7="",0,SUMIFS(KO$1:KO181,$D$1:$D181,$D182))</f>
        <v>0</v>
      </c>
      <c r="KP182" s="41">
        <f>IF(KP$7="",0,SUMIFS(KP$1:KP181,$D$1:$D181,$D182))</f>
        <v>0</v>
      </c>
      <c r="KQ182" s="41">
        <f>IF(KQ$7="",0,SUMIFS(KQ$1:KQ181,$D$1:$D181,$D182))</f>
        <v>0</v>
      </c>
      <c r="KR182" s="41">
        <f>IF(KR$7="",0,SUMIFS(KR$1:KR181,$D$1:$D181,$D182))</f>
        <v>0</v>
      </c>
      <c r="KS182" s="41">
        <f>IF(KS$7="",0,SUMIFS(KS$1:KS181,$D$1:$D181,$D182))</f>
        <v>0</v>
      </c>
      <c r="KT182" s="41">
        <f>IF(KT$7="",0,SUMIFS(KT$1:KT181,$D$1:$D181,$D182))</f>
        <v>0</v>
      </c>
      <c r="KU182" s="41">
        <f>IF(KU$7="",0,SUMIFS(KU$1:KU181,$D$1:$D181,$D182))</f>
        <v>0</v>
      </c>
      <c r="KV182" s="41">
        <f>IF(KV$7="",0,SUMIFS(KV$1:KV181,$D$1:$D181,$D182))</f>
        <v>0</v>
      </c>
      <c r="KW182" s="3"/>
      <c r="KX182" s="3"/>
    </row>
    <row r="183" spans="1:310" s="76" customFormat="1" x14ac:dyDescent="0.25">
      <c r="A183" s="70"/>
      <c r="B183" s="72"/>
      <c r="C183" s="93"/>
      <c r="D183" s="93" t="s">
        <v>28</v>
      </c>
      <c r="E183" s="70" t="str">
        <f>kpi!$E$84</f>
        <v>отток ДС по основной деят-ти</v>
      </c>
      <c r="F183" s="70"/>
      <c r="G183" s="70"/>
      <c r="H183" s="72" t="str">
        <f>IF(OR($E183="",$E183=0),"",INDEX(kpi!$I:$I,SUMIFS(kpi!$A:$A,kpi!$E:$E,$E183)))</f>
        <v>руб.</v>
      </c>
      <c r="I183" s="70"/>
      <c r="J183" s="70"/>
      <c r="K183" s="70"/>
      <c r="L183" s="70"/>
      <c r="M183" s="73"/>
      <c r="N183" s="70"/>
      <c r="O183" s="73"/>
      <c r="P183" s="70"/>
      <c r="Q183" s="70"/>
      <c r="R183" s="75">
        <f t="shared" si="171"/>
        <v>226943337.95649815</v>
      </c>
      <c r="S183" s="70"/>
      <c r="T183" s="70"/>
      <c r="U183" s="75">
        <f>IF(U$7="",0,SUMIFS(U$1:U182,$D$1:$D182,$D183))</f>
        <v>17733793.853382789</v>
      </c>
      <c r="V183" s="75">
        <f>IF(V$7="",0,SUMIFS(V$1:V182,$D$1:$D182,$D183))</f>
        <v>5511850.9511757279</v>
      </c>
      <c r="W183" s="75">
        <f>IF(W$7="",0,SUMIFS(W$1:W182,$D$1:$D182,$D183))</f>
        <v>5788206.5834535155</v>
      </c>
      <c r="X183" s="75">
        <f>IF(X$7="",0,SUMIFS(X$1:X182,$D$1:$D182,$D183))</f>
        <v>6068937.297371123</v>
      </c>
      <c r="Y183" s="75">
        <f>IF(Y$7="",0,SUMIFS(Y$1:Y182,$D$1:$D182,$D183))</f>
        <v>6353144.6789849848</v>
      </c>
      <c r="Z183" s="75">
        <f>IF(Z$7="",0,SUMIFS(Z$1:Z182,$D$1:$D182,$D183))</f>
        <v>6628845.6215097969</v>
      </c>
      <c r="AA183" s="75">
        <f>IF(AA$7="",0,SUMIFS(AA$1:AA182,$D$1:$D182,$D183))</f>
        <v>6892221.8656853894</v>
      </c>
      <c r="AB183" s="75">
        <f>IF(AB$7="",0,SUMIFS(AB$1:AB182,$D$1:$D182,$D183))</f>
        <v>7160186.5604105331</v>
      </c>
      <c r="AC183" s="75">
        <f>IF(AC$7="",0,SUMIFS(AC$1:AC182,$D$1:$D182,$D183))</f>
        <v>7432739.7056852281</v>
      </c>
      <c r="AD183" s="75">
        <f>IF(AD$7="",0,SUMIFS(AD$1:AD182,$D$1:$D182,$D183))</f>
        <v>7709881.3015094772</v>
      </c>
      <c r="AE183" s="75">
        <f>IF(AE$7="",0,SUMIFS(AE$1:AE182,$D$1:$D182,$D183))</f>
        <v>7991611.3478832766</v>
      </c>
      <c r="AF183" s="75">
        <f>IF(AF$7="",0,SUMIFS(AF$1:AF182,$D$1:$D182,$D183))</f>
        <v>8277929.8448066274</v>
      </c>
      <c r="AG183" s="75">
        <f>IF(AG$7="",0,SUMIFS(AG$1:AG182,$D$1:$D182,$D183))</f>
        <v>8690836.7922795322</v>
      </c>
      <c r="AH183" s="75">
        <f>IF(AH$7="",0,SUMIFS(AH$1:AH182,$D$1:$D182,$D183))</f>
        <v>8986332.1903019901</v>
      </c>
      <c r="AI183" s="75">
        <f>IF(AI$7="",0,SUMIFS(AI$1:AI182,$D$1:$D182,$D183))</f>
        <v>9286416.0388739966</v>
      </c>
      <c r="AJ183" s="75">
        <f>IF(AJ$7="",0,SUMIFS(AJ$1:AJ182,$D$1:$D182,$D183))</f>
        <v>9591088.3379955571</v>
      </c>
      <c r="AK183" s="75">
        <f>IF(AK$7="",0,SUMIFS(AK$1:AK182,$D$1:$D182,$D183))</f>
        <v>9900349.087666668</v>
      </c>
      <c r="AL183" s="75">
        <f>IF(AL$7="",0,SUMIFS(AL$1:AL182,$D$1:$D182,$D183))</f>
        <v>10214198.287887333</v>
      </c>
      <c r="AM183" s="75">
        <f>IF(AM$7="",0,SUMIFS(AM$1:AM182,$D$1:$D182,$D183))</f>
        <v>10532635.938657548</v>
      </c>
      <c r="AN183" s="75">
        <f>IF(AN$7="",0,SUMIFS(AN$1:AN182,$D$1:$D182,$D183))</f>
        <v>10855662.039977316</v>
      </c>
      <c r="AO183" s="75">
        <f>IF(AO$7="",0,SUMIFS(AO$1:AO182,$D$1:$D182,$D183))</f>
        <v>11183276.591846636</v>
      </c>
      <c r="AP183" s="75">
        <f>IF(AP$7="",0,SUMIFS(AP$1:AP182,$D$1:$D182,$D183))</f>
        <v>11515479.594265508</v>
      </c>
      <c r="AQ183" s="75">
        <f>IF(AQ$7="",0,SUMIFS(AQ$1:AQ182,$D$1:$D182,$D183))</f>
        <v>11852271.047233932</v>
      </c>
      <c r="AR183" s="75">
        <f>IF(AR$7="",0,SUMIFS(AR$1:AR182,$D$1:$D182,$D183))</f>
        <v>11883083.097222075</v>
      </c>
      <c r="AS183" s="75">
        <f>IF(AS$7="",0,SUMIFS(AS$1:AS182,$D$1:$D182,$D183))</f>
        <v>8902359.3004315477</v>
      </c>
      <c r="AT183" s="75">
        <f>IF(AT$7="",0,SUMIFS(AT$1:AT182,$D$1:$D182,$D183))</f>
        <v>0</v>
      </c>
      <c r="AU183" s="75">
        <f>IF(AU$7="",0,SUMIFS(AU$1:AU182,$D$1:$D182,$D183))</f>
        <v>0</v>
      </c>
      <c r="AV183" s="75">
        <f>IF(AV$7="",0,SUMIFS(AV$1:AV182,$D$1:$D182,$D183))</f>
        <v>0</v>
      </c>
      <c r="AW183" s="75">
        <f>IF(AW$7="",0,SUMIFS(AW$1:AW182,$D$1:$D182,$D183))</f>
        <v>0</v>
      </c>
      <c r="AX183" s="75">
        <f>IF(AX$7="",0,SUMIFS(AX$1:AX182,$D$1:$D182,$D183))</f>
        <v>0</v>
      </c>
      <c r="AY183" s="75">
        <f>IF(AY$7="",0,SUMIFS(AY$1:AY182,$D$1:$D182,$D183))</f>
        <v>0</v>
      </c>
      <c r="AZ183" s="75">
        <f>IF(AZ$7="",0,SUMIFS(AZ$1:AZ182,$D$1:$D182,$D183))</f>
        <v>0</v>
      </c>
      <c r="BA183" s="75">
        <f>IF(BA$7="",0,SUMIFS(BA$1:BA182,$D$1:$D182,$D183))</f>
        <v>0</v>
      </c>
      <c r="BB183" s="75">
        <f>IF(BB$7="",0,SUMIFS(BB$1:BB182,$D$1:$D182,$D183))</f>
        <v>0</v>
      </c>
      <c r="BC183" s="75">
        <f>IF(BC$7="",0,SUMIFS(BC$1:BC182,$D$1:$D182,$D183))</f>
        <v>0</v>
      </c>
      <c r="BD183" s="75">
        <f>IF(BD$7="",0,SUMIFS(BD$1:BD182,$D$1:$D182,$D183))</f>
        <v>0</v>
      </c>
      <c r="BE183" s="75">
        <f>IF(BE$7="",0,SUMIFS(BE$1:BE182,$D$1:$D182,$D183))</f>
        <v>0</v>
      </c>
      <c r="BF183" s="75">
        <f>IF(BF$7="",0,SUMIFS(BF$1:BF182,$D$1:$D182,$D183))</f>
        <v>0</v>
      </c>
      <c r="BG183" s="75">
        <f>IF(BG$7="",0,SUMIFS(BG$1:BG182,$D$1:$D182,$D183))</f>
        <v>0</v>
      </c>
      <c r="BH183" s="75">
        <f>IF(BH$7="",0,SUMIFS(BH$1:BH182,$D$1:$D182,$D183))</f>
        <v>0</v>
      </c>
      <c r="BI183" s="75">
        <f>IF(BI$7="",0,SUMIFS(BI$1:BI182,$D$1:$D182,$D183))</f>
        <v>0</v>
      </c>
      <c r="BJ183" s="75">
        <f>IF(BJ$7="",0,SUMIFS(BJ$1:BJ182,$D$1:$D182,$D183))</f>
        <v>0</v>
      </c>
      <c r="BK183" s="75">
        <f>IF(BK$7="",0,SUMIFS(BK$1:BK182,$D$1:$D182,$D183))</f>
        <v>0</v>
      </c>
      <c r="BL183" s="75">
        <f>IF(BL$7="",0,SUMIFS(BL$1:BL182,$D$1:$D182,$D183))</f>
        <v>0</v>
      </c>
      <c r="BM183" s="75">
        <f>IF(BM$7="",0,SUMIFS(BM$1:BM182,$D$1:$D182,$D183))</f>
        <v>0</v>
      </c>
      <c r="BN183" s="75">
        <f>IF(BN$7="",0,SUMIFS(BN$1:BN182,$D$1:$D182,$D183))</f>
        <v>0</v>
      </c>
      <c r="BO183" s="75">
        <f>IF(BO$7="",0,SUMIFS(BO$1:BO182,$D$1:$D182,$D183))</f>
        <v>0</v>
      </c>
      <c r="BP183" s="75">
        <f>IF(BP$7="",0,SUMIFS(BP$1:BP182,$D$1:$D182,$D183))</f>
        <v>0</v>
      </c>
      <c r="BQ183" s="75">
        <f>IF(BQ$7="",0,SUMIFS(BQ$1:BQ182,$D$1:$D182,$D183))</f>
        <v>0</v>
      </c>
      <c r="BR183" s="75">
        <f>IF(BR$7="",0,SUMIFS(BR$1:BR182,$D$1:$D182,$D183))</f>
        <v>0</v>
      </c>
      <c r="BS183" s="75">
        <f>IF(BS$7="",0,SUMIFS(BS$1:BS182,$D$1:$D182,$D183))</f>
        <v>0</v>
      </c>
      <c r="BT183" s="75">
        <f>IF(BT$7="",0,SUMIFS(BT$1:BT182,$D$1:$D182,$D183))</f>
        <v>0</v>
      </c>
      <c r="BU183" s="75">
        <f>IF(BU$7="",0,SUMIFS(BU$1:BU182,$D$1:$D182,$D183))</f>
        <v>0</v>
      </c>
      <c r="BV183" s="75">
        <f>IF(BV$7="",0,SUMIFS(BV$1:BV182,$D$1:$D182,$D183))</f>
        <v>0</v>
      </c>
      <c r="BW183" s="75">
        <f>IF(BW$7="",0,SUMIFS(BW$1:BW182,$D$1:$D182,$D183))</f>
        <v>0</v>
      </c>
      <c r="BX183" s="75">
        <f>IF(BX$7="",0,SUMIFS(BX$1:BX182,$D$1:$D182,$D183))</f>
        <v>0</v>
      </c>
      <c r="BY183" s="75">
        <f>IF(BY$7="",0,SUMIFS(BY$1:BY182,$D$1:$D182,$D183))</f>
        <v>0</v>
      </c>
      <c r="BZ183" s="75">
        <f>IF(BZ$7="",0,SUMIFS(BZ$1:BZ182,$D$1:$D182,$D183))</f>
        <v>0</v>
      </c>
      <c r="CA183" s="75">
        <f>IF(CA$7="",0,SUMIFS(CA$1:CA182,$D$1:$D182,$D183))</f>
        <v>0</v>
      </c>
      <c r="CB183" s="75">
        <f>IF(CB$7="",0,SUMIFS(CB$1:CB182,$D$1:$D182,$D183))</f>
        <v>0</v>
      </c>
      <c r="CC183" s="75">
        <f>IF(CC$7="",0,SUMIFS(CC$1:CC182,$D$1:$D182,$D183))</f>
        <v>0</v>
      </c>
      <c r="CD183" s="75">
        <f>IF(CD$7="",0,SUMIFS(CD$1:CD182,$D$1:$D182,$D183))</f>
        <v>0</v>
      </c>
      <c r="CE183" s="75">
        <f>IF(CE$7="",0,SUMIFS(CE$1:CE182,$D$1:$D182,$D183))</f>
        <v>0</v>
      </c>
      <c r="CF183" s="75">
        <f>IF(CF$7="",0,SUMIFS(CF$1:CF182,$D$1:$D182,$D183))</f>
        <v>0</v>
      </c>
      <c r="CG183" s="75">
        <f>IF(CG$7="",0,SUMIFS(CG$1:CG182,$D$1:$D182,$D183))</f>
        <v>0</v>
      </c>
      <c r="CH183" s="75">
        <f>IF(CH$7="",0,SUMIFS(CH$1:CH182,$D$1:$D182,$D183))</f>
        <v>0</v>
      </c>
      <c r="CI183" s="75">
        <f>IF(CI$7="",0,SUMIFS(CI$1:CI182,$D$1:$D182,$D183))</f>
        <v>0</v>
      </c>
      <c r="CJ183" s="75">
        <f>IF(CJ$7="",0,SUMIFS(CJ$1:CJ182,$D$1:$D182,$D183))</f>
        <v>0</v>
      </c>
      <c r="CK183" s="75">
        <f>IF(CK$7="",0,SUMIFS(CK$1:CK182,$D$1:$D182,$D183))</f>
        <v>0</v>
      </c>
      <c r="CL183" s="75">
        <f>IF(CL$7="",0,SUMIFS(CL$1:CL182,$D$1:$D182,$D183))</f>
        <v>0</v>
      </c>
      <c r="CM183" s="75">
        <f>IF(CM$7="",0,SUMIFS(CM$1:CM182,$D$1:$D182,$D183))</f>
        <v>0</v>
      </c>
      <c r="CN183" s="75">
        <f>IF(CN$7="",0,SUMIFS(CN$1:CN182,$D$1:$D182,$D183))</f>
        <v>0</v>
      </c>
      <c r="CO183" s="75">
        <f>IF(CO$7="",0,SUMIFS(CO$1:CO182,$D$1:$D182,$D183))</f>
        <v>0</v>
      </c>
      <c r="CP183" s="75">
        <f>IF(CP$7="",0,SUMIFS(CP$1:CP182,$D$1:$D182,$D183))</f>
        <v>0</v>
      </c>
      <c r="CQ183" s="75">
        <f>IF(CQ$7="",0,SUMIFS(CQ$1:CQ182,$D$1:$D182,$D183))</f>
        <v>0</v>
      </c>
      <c r="CR183" s="75">
        <f>IF(CR$7="",0,SUMIFS(CR$1:CR182,$D$1:$D182,$D183))</f>
        <v>0</v>
      </c>
      <c r="CS183" s="75">
        <f>IF(CS$7="",0,SUMIFS(CS$1:CS182,$D$1:$D182,$D183))</f>
        <v>0</v>
      </c>
      <c r="CT183" s="75">
        <f>IF(CT$7="",0,SUMIFS(CT$1:CT182,$D$1:$D182,$D183))</f>
        <v>0</v>
      </c>
      <c r="CU183" s="75">
        <f>IF(CU$7="",0,SUMIFS(CU$1:CU182,$D$1:$D182,$D183))</f>
        <v>0</v>
      </c>
      <c r="CV183" s="75">
        <f>IF(CV$7="",0,SUMIFS(CV$1:CV182,$D$1:$D182,$D183))</f>
        <v>0</v>
      </c>
      <c r="CW183" s="75">
        <f>IF(CW$7="",0,SUMIFS(CW$1:CW182,$D$1:$D182,$D183))</f>
        <v>0</v>
      </c>
      <c r="CX183" s="75">
        <f>IF(CX$7="",0,SUMIFS(CX$1:CX182,$D$1:$D182,$D183))</f>
        <v>0</v>
      </c>
      <c r="CY183" s="75">
        <f>IF(CY$7="",0,SUMIFS(CY$1:CY182,$D$1:$D182,$D183))</f>
        <v>0</v>
      </c>
      <c r="CZ183" s="75">
        <f>IF(CZ$7="",0,SUMIFS(CZ$1:CZ182,$D$1:$D182,$D183))</f>
        <v>0</v>
      </c>
      <c r="DA183" s="75">
        <f>IF(DA$7="",0,SUMIFS(DA$1:DA182,$D$1:$D182,$D183))</f>
        <v>0</v>
      </c>
      <c r="DB183" s="75">
        <f>IF(DB$7="",0,SUMIFS(DB$1:DB182,$D$1:$D182,$D183))</f>
        <v>0</v>
      </c>
      <c r="DC183" s="75">
        <f>IF(DC$7="",0,SUMIFS(DC$1:DC182,$D$1:$D182,$D183))</f>
        <v>0</v>
      </c>
      <c r="DD183" s="75">
        <f>IF(DD$7="",0,SUMIFS(DD$1:DD182,$D$1:$D182,$D183))</f>
        <v>0</v>
      </c>
      <c r="DE183" s="75">
        <f>IF(DE$7="",0,SUMIFS(DE$1:DE182,$D$1:$D182,$D183))</f>
        <v>0</v>
      </c>
      <c r="DF183" s="75">
        <f>IF(DF$7="",0,SUMIFS(DF$1:DF182,$D$1:$D182,$D183))</f>
        <v>0</v>
      </c>
      <c r="DG183" s="75">
        <f>IF(DG$7="",0,SUMIFS(DG$1:DG182,$D$1:$D182,$D183))</f>
        <v>0</v>
      </c>
      <c r="DH183" s="75">
        <f>IF(DH$7="",0,SUMIFS(DH$1:DH182,$D$1:$D182,$D183))</f>
        <v>0</v>
      </c>
      <c r="DI183" s="75">
        <f>IF(DI$7="",0,SUMIFS(DI$1:DI182,$D$1:$D182,$D183))</f>
        <v>0</v>
      </c>
      <c r="DJ183" s="75">
        <f>IF(DJ$7="",0,SUMIFS(DJ$1:DJ182,$D$1:$D182,$D183))</f>
        <v>0</v>
      </c>
      <c r="DK183" s="75">
        <f>IF(DK$7="",0,SUMIFS(DK$1:DK182,$D$1:$D182,$D183))</f>
        <v>0</v>
      </c>
      <c r="DL183" s="75">
        <f>IF(DL$7="",0,SUMIFS(DL$1:DL182,$D$1:$D182,$D183))</f>
        <v>0</v>
      </c>
      <c r="DM183" s="75">
        <f>IF(DM$7="",0,SUMIFS(DM$1:DM182,$D$1:$D182,$D183))</f>
        <v>0</v>
      </c>
      <c r="DN183" s="75">
        <f>IF(DN$7="",0,SUMIFS(DN$1:DN182,$D$1:$D182,$D183))</f>
        <v>0</v>
      </c>
      <c r="DO183" s="75">
        <f>IF(DO$7="",0,SUMIFS(DO$1:DO182,$D$1:$D182,$D183))</f>
        <v>0</v>
      </c>
      <c r="DP183" s="75">
        <f>IF(DP$7="",0,SUMIFS(DP$1:DP182,$D$1:$D182,$D183))</f>
        <v>0</v>
      </c>
      <c r="DQ183" s="75">
        <f>IF(DQ$7="",0,SUMIFS(DQ$1:DQ182,$D$1:$D182,$D183))</f>
        <v>0</v>
      </c>
      <c r="DR183" s="75">
        <f>IF(DR$7="",0,SUMIFS(DR$1:DR182,$D$1:$D182,$D183))</f>
        <v>0</v>
      </c>
      <c r="DS183" s="75">
        <f>IF(DS$7="",0,SUMIFS(DS$1:DS182,$D$1:$D182,$D183))</f>
        <v>0</v>
      </c>
      <c r="DT183" s="75">
        <f>IF(DT$7="",0,SUMIFS(DT$1:DT182,$D$1:$D182,$D183))</f>
        <v>0</v>
      </c>
      <c r="DU183" s="75">
        <f>IF(DU$7="",0,SUMIFS(DU$1:DU182,$D$1:$D182,$D183))</f>
        <v>0</v>
      </c>
      <c r="DV183" s="75">
        <f>IF(DV$7="",0,SUMIFS(DV$1:DV182,$D$1:$D182,$D183))</f>
        <v>0</v>
      </c>
      <c r="DW183" s="75">
        <f>IF(DW$7="",0,SUMIFS(DW$1:DW182,$D$1:$D182,$D183))</f>
        <v>0</v>
      </c>
      <c r="DX183" s="75">
        <f>IF(DX$7="",0,SUMIFS(DX$1:DX182,$D$1:$D182,$D183))</f>
        <v>0</v>
      </c>
      <c r="DY183" s="75">
        <f>IF(DY$7="",0,SUMIFS(DY$1:DY182,$D$1:$D182,$D183))</f>
        <v>0</v>
      </c>
      <c r="DZ183" s="75">
        <f>IF(DZ$7="",0,SUMIFS(DZ$1:DZ182,$D$1:$D182,$D183))</f>
        <v>0</v>
      </c>
      <c r="EA183" s="75">
        <f>IF(EA$7="",0,SUMIFS(EA$1:EA182,$D$1:$D182,$D183))</f>
        <v>0</v>
      </c>
      <c r="EB183" s="75">
        <f>IF(EB$7="",0,SUMIFS(EB$1:EB182,$D$1:$D182,$D183))</f>
        <v>0</v>
      </c>
      <c r="EC183" s="75">
        <f>IF(EC$7="",0,SUMIFS(EC$1:EC182,$D$1:$D182,$D183))</f>
        <v>0</v>
      </c>
      <c r="ED183" s="75">
        <f>IF(ED$7="",0,SUMIFS(ED$1:ED182,$D$1:$D182,$D183))</f>
        <v>0</v>
      </c>
      <c r="EE183" s="75">
        <f>IF(EE$7="",0,SUMIFS(EE$1:EE182,$D$1:$D182,$D183))</f>
        <v>0</v>
      </c>
      <c r="EF183" s="75">
        <f>IF(EF$7="",0,SUMIFS(EF$1:EF182,$D$1:$D182,$D183))</f>
        <v>0</v>
      </c>
      <c r="EG183" s="75">
        <f>IF(EG$7="",0,SUMIFS(EG$1:EG182,$D$1:$D182,$D183))</f>
        <v>0</v>
      </c>
      <c r="EH183" s="75">
        <f>IF(EH$7="",0,SUMIFS(EH$1:EH182,$D$1:$D182,$D183))</f>
        <v>0</v>
      </c>
      <c r="EI183" s="75">
        <f>IF(EI$7="",0,SUMIFS(EI$1:EI182,$D$1:$D182,$D183))</f>
        <v>0</v>
      </c>
      <c r="EJ183" s="75">
        <f>IF(EJ$7="",0,SUMIFS(EJ$1:EJ182,$D$1:$D182,$D183))</f>
        <v>0</v>
      </c>
      <c r="EK183" s="75">
        <f>IF(EK$7="",0,SUMIFS(EK$1:EK182,$D$1:$D182,$D183))</f>
        <v>0</v>
      </c>
      <c r="EL183" s="75">
        <f>IF(EL$7="",0,SUMIFS(EL$1:EL182,$D$1:$D182,$D183))</f>
        <v>0</v>
      </c>
      <c r="EM183" s="75">
        <f>IF(EM$7="",0,SUMIFS(EM$1:EM182,$D$1:$D182,$D183))</f>
        <v>0</v>
      </c>
      <c r="EN183" s="75">
        <f>IF(EN$7="",0,SUMIFS(EN$1:EN182,$D$1:$D182,$D183))</f>
        <v>0</v>
      </c>
      <c r="EO183" s="75">
        <f>IF(EO$7="",0,SUMIFS(EO$1:EO182,$D$1:$D182,$D183))</f>
        <v>0</v>
      </c>
      <c r="EP183" s="75">
        <f>IF(EP$7="",0,SUMIFS(EP$1:EP182,$D$1:$D182,$D183))</f>
        <v>0</v>
      </c>
      <c r="EQ183" s="75">
        <f>IF(EQ$7="",0,SUMIFS(EQ$1:EQ182,$D$1:$D182,$D183))</f>
        <v>0</v>
      </c>
      <c r="ER183" s="75">
        <f>IF(ER$7="",0,SUMIFS(ER$1:ER182,$D$1:$D182,$D183))</f>
        <v>0</v>
      </c>
      <c r="ES183" s="75">
        <f>IF(ES$7="",0,SUMIFS(ES$1:ES182,$D$1:$D182,$D183))</f>
        <v>0</v>
      </c>
      <c r="ET183" s="75">
        <f>IF(ET$7="",0,SUMIFS(ET$1:ET182,$D$1:$D182,$D183))</f>
        <v>0</v>
      </c>
      <c r="EU183" s="75">
        <f>IF(EU$7="",0,SUMIFS(EU$1:EU182,$D$1:$D182,$D183))</f>
        <v>0</v>
      </c>
      <c r="EV183" s="75">
        <f>IF(EV$7="",0,SUMIFS(EV$1:EV182,$D$1:$D182,$D183))</f>
        <v>0</v>
      </c>
      <c r="EW183" s="75">
        <f>IF(EW$7="",0,SUMIFS(EW$1:EW182,$D$1:$D182,$D183))</f>
        <v>0</v>
      </c>
      <c r="EX183" s="75">
        <f>IF(EX$7="",0,SUMIFS(EX$1:EX182,$D$1:$D182,$D183))</f>
        <v>0</v>
      </c>
      <c r="EY183" s="75">
        <f>IF(EY$7="",0,SUMIFS(EY$1:EY182,$D$1:$D182,$D183))</f>
        <v>0</v>
      </c>
      <c r="EZ183" s="75">
        <f>IF(EZ$7="",0,SUMIFS(EZ$1:EZ182,$D$1:$D182,$D183))</f>
        <v>0</v>
      </c>
      <c r="FA183" s="75">
        <f>IF(FA$7="",0,SUMIFS(FA$1:FA182,$D$1:$D182,$D183))</f>
        <v>0</v>
      </c>
      <c r="FB183" s="75">
        <f>IF(FB$7="",0,SUMIFS(FB$1:FB182,$D$1:$D182,$D183))</f>
        <v>0</v>
      </c>
      <c r="FC183" s="75">
        <f>IF(FC$7="",0,SUMIFS(FC$1:FC182,$D$1:$D182,$D183))</f>
        <v>0</v>
      </c>
      <c r="FD183" s="75">
        <f>IF(FD$7="",0,SUMIFS(FD$1:FD182,$D$1:$D182,$D183))</f>
        <v>0</v>
      </c>
      <c r="FE183" s="75">
        <f>IF(FE$7="",0,SUMIFS(FE$1:FE182,$D$1:$D182,$D183))</f>
        <v>0</v>
      </c>
      <c r="FF183" s="75">
        <f>IF(FF$7="",0,SUMIFS(FF$1:FF182,$D$1:$D182,$D183))</f>
        <v>0</v>
      </c>
      <c r="FG183" s="75">
        <f>IF(FG$7="",0,SUMIFS(FG$1:FG182,$D$1:$D182,$D183))</f>
        <v>0</v>
      </c>
      <c r="FH183" s="75">
        <f>IF(FH$7="",0,SUMIFS(FH$1:FH182,$D$1:$D182,$D183))</f>
        <v>0</v>
      </c>
      <c r="FI183" s="75">
        <f>IF(FI$7="",0,SUMIFS(FI$1:FI182,$D$1:$D182,$D183))</f>
        <v>0</v>
      </c>
      <c r="FJ183" s="75">
        <f>IF(FJ$7="",0,SUMIFS(FJ$1:FJ182,$D$1:$D182,$D183))</f>
        <v>0</v>
      </c>
      <c r="FK183" s="75">
        <f>IF(FK$7="",0,SUMIFS(FK$1:FK182,$D$1:$D182,$D183))</f>
        <v>0</v>
      </c>
      <c r="FL183" s="75">
        <f>IF(FL$7="",0,SUMIFS(FL$1:FL182,$D$1:$D182,$D183))</f>
        <v>0</v>
      </c>
      <c r="FM183" s="75">
        <f>IF(FM$7="",0,SUMIFS(FM$1:FM182,$D$1:$D182,$D183))</f>
        <v>0</v>
      </c>
      <c r="FN183" s="75">
        <f>IF(FN$7="",0,SUMIFS(FN$1:FN182,$D$1:$D182,$D183))</f>
        <v>0</v>
      </c>
      <c r="FO183" s="75">
        <f>IF(FO$7="",0,SUMIFS(FO$1:FO182,$D$1:$D182,$D183))</f>
        <v>0</v>
      </c>
      <c r="FP183" s="75">
        <f>IF(FP$7="",0,SUMIFS(FP$1:FP182,$D$1:$D182,$D183))</f>
        <v>0</v>
      </c>
      <c r="FQ183" s="75">
        <f>IF(FQ$7="",0,SUMIFS(FQ$1:FQ182,$D$1:$D182,$D183))</f>
        <v>0</v>
      </c>
      <c r="FR183" s="75">
        <f>IF(FR$7="",0,SUMIFS(FR$1:FR182,$D$1:$D182,$D183))</f>
        <v>0</v>
      </c>
      <c r="FS183" s="75">
        <f>IF(FS$7="",0,SUMIFS(FS$1:FS182,$D$1:$D182,$D183))</f>
        <v>0</v>
      </c>
      <c r="FT183" s="75">
        <f>IF(FT$7="",0,SUMIFS(FT$1:FT182,$D$1:$D182,$D183))</f>
        <v>0</v>
      </c>
      <c r="FU183" s="75">
        <f>IF(FU$7="",0,SUMIFS(FU$1:FU182,$D$1:$D182,$D183))</f>
        <v>0</v>
      </c>
      <c r="FV183" s="75">
        <f>IF(FV$7="",0,SUMIFS(FV$1:FV182,$D$1:$D182,$D183))</f>
        <v>0</v>
      </c>
      <c r="FW183" s="75">
        <f>IF(FW$7="",0,SUMIFS(FW$1:FW182,$D$1:$D182,$D183))</f>
        <v>0</v>
      </c>
      <c r="FX183" s="75">
        <f>IF(FX$7="",0,SUMIFS(FX$1:FX182,$D$1:$D182,$D183))</f>
        <v>0</v>
      </c>
      <c r="FY183" s="75">
        <f>IF(FY$7="",0,SUMIFS(FY$1:FY182,$D$1:$D182,$D183))</f>
        <v>0</v>
      </c>
      <c r="FZ183" s="75">
        <f>IF(FZ$7="",0,SUMIFS(FZ$1:FZ182,$D$1:$D182,$D183))</f>
        <v>0</v>
      </c>
      <c r="GA183" s="75">
        <f>IF(GA$7="",0,SUMIFS(GA$1:GA182,$D$1:$D182,$D183))</f>
        <v>0</v>
      </c>
      <c r="GB183" s="75">
        <f>IF(GB$7="",0,SUMIFS(GB$1:GB182,$D$1:$D182,$D183))</f>
        <v>0</v>
      </c>
      <c r="GC183" s="75">
        <f>IF(GC$7="",0,SUMIFS(GC$1:GC182,$D$1:$D182,$D183))</f>
        <v>0</v>
      </c>
      <c r="GD183" s="75">
        <f>IF(GD$7="",0,SUMIFS(GD$1:GD182,$D$1:$D182,$D183))</f>
        <v>0</v>
      </c>
      <c r="GE183" s="75">
        <f>IF(GE$7="",0,SUMIFS(GE$1:GE182,$D$1:$D182,$D183))</f>
        <v>0</v>
      </c>
      <c r="GF183" s="75">
        <f>IF(GF$7="",0,SUMIFS(GF$1:GF182,$D$1:$D182,$D183))</f>
        <v>0</v>
      </c>
      <c r="GG183" s="75">
        <f>IF(GG$7="",0,SUMIFS(GG$1:GG182,$D$1:$D182,$D183))</f>
        <v>0</v>
      </c>
      <c r="GH183" s="75">
        <f>IF(GH$7="",0,SUMIFS(GH$1:GH182,$D$1:$D182,$D183))</f>
        <v>0</v>
      </c>
      <c r="GI183" s="75">
        <f>IF(GI$7="",0,SUMIFS(GI$1:GI182,$D$1:$D182,$D183))</f>
        <v>0</v>
      </c>
      <c r="GJ183" s="75">
        <f>IF(GJ$7="",0,SUMIFS(GJ$1:GJ182,$D$1:$D182,$D183))</f>
        <v>0</v>
      </c>
      <c r="GK183" s="75">
        <f>IF(GK$7="",0,SUMIFS(GK$1:GK182,$D$1:$D182,$D183))</f>
        <v>0</v>
      </c>
      <c r="GL183" s="75">
        <f>IF(GL$7="",0,SUMIFS(GL$1:GL182,$D$1:$D182,$D183))</f>
        <v>0</v>
      </c>
      <c r="GM183" s="75">
        <f>IF(GM$7="",0,SUMIFS(GM$1:GM182,$D$1:$D182,$D183))</f>
        <v>0</v>
      </c>
      <c r="GN183" s="75">
        <f>IF(GN$7="",0,SUMIFS(GN$1:GN182,$D$1:$D182,$D183))</f>
        <v>0</v>
      </c>
      <c r="GO183" s="75">
        <f>IF(GO$7="",0,SUMIFS(GO$1:GO182,$D$1:$D182,$D183))</f>
        <v>0</v>
      </c>
      <c r="GP183" s="75">
        <f>IF(GP$7="",0,SUMIFS(GP$1:GP182,$D$1:$D182,$D183))</f>
        <v>0</v>
      </c>
      <c r="GQ183" s="75">
        <f>IF(GQ$7="",0,SUMIFS(GQ$1:GQ182,$D$1:$D182,$D183))</f>
        <v>0</v>
      </c>
      <c r="GR183" s="75">
        <f>IF(GR$7="",0,SUMIFS(GR$1:GR182,$D$1:$D182,$D183))</f>
        <v>0</v>
      </c>
      <c r="GS183" s="75">
        <f>IF(GS$7="",0,SUMIFS(GS$1:GS182,$D$1:$D182,$D183))</f>
        <v>0</v>
      </c>
      <c r="GT183" s="75">
        <f>IF(GT$7="",0,SUMIFS(GT$1:GT182,$D$1:$D182,$D183))</f>
        <v>0</v>
      </c>
      <c r="GU183" s="75">
        <f>IF(GU$7="",0,SUMIFS(GU$1:GU182,$D$1:$D182,$D183))</f>
        <v>0</v>
      </c>
      <c r="GV183" s="75">
        <f>IF(GV$7="",0,SUMIFS(GV$1:GV182,$D$1:$D182,$D183))</f>
        <v>0</v>
      </c>
      <c r="GW183" s="75">
        <f>IF(GW$7="",0,SUMIFS(GW$1:GW182,$D$1:$D182,$D183))</f>
        <v>0</v>
      </c>
      <c r="GX183" s="75">
        <f>IF(GX$7="",0,SUMIFS(GX$1:GX182,$D$1:$D182,$D183))</f>
        <v>0</v>
      </c>
      <c r="GY183" s="75">
        <f>IF(GY$7="",0,SUMIFS(GY$1:GY182,$D$1:$D182,$D183))</f>
        <v>0</v>
      </c>
      <c r="GZ183" s="75">
        <f>IF(GZ$7="",0,SUMIFS(GZ$1:GZ182,$D$1:$D182,$D183))</f>
        <v>0</v>
      </c>
      <c r="HA183" s="75">
        <f>IF(HA$7="",0,SUMIFS(HA$1:HA182,$D$1:$D182,$D183))</f>
        <v>0</v>
      </c>
      <c r="HB183" s="75">
        <f>IF(HB$7="",0,SUMIFS(HB$1:HB182,$D$1:$D182,$D183))</f>
        <v>0</v>
      </c>
      <c r="HC183" s="75">
        <f>IF(HC$7="",0,SUMIFS(HC$1:HC182,$D$1:$D182,$D183))</f>
        <v>0</v>
      </c>
      <c r="HD183" s="75">
        <f>IF(HD$7="",0,SUMIFS(HD$1:HD182,$D$1:$D182,$D183))</f>
        <v>0</v>
      </c>
      <c r="HE183" s="75">
        <f>IF(HE$7="",0,SUMIFS(HE$1:HE182,$D$1:$D182,$D183))</f>
        <v>0</v>
      </c>
      <c r="HF183" s="75">
        <f>IF(HF$7="",0,SUMIFS(HF$1:HF182,$D$1:$D182,$D183))</f>
        <v>0</v>
      </c>
      <c r="HG183" s="75">
        <f>IF(HG$7="",0,SUMIFS(HG$1:HG182,$D$1:$D182,$D183))</f>
        <v>0</v>
      </c>
      <c r="HH183" s="75">
        <f>IF(HH$7="",0,SUMIFS(HH$1:HH182,$D$1:$D182,$D183))</f>
        <v>0</v>
      </c>
      <c r="HI183" s="75">
        <f>IF(HI$7="",0,SUMIFS(HI$1:HI182,$D$1:$D182,$D183))</f>
        <v>0</v>
      </c>
      <c r="HJ183" s="75">
        <f>IF(HJ$7="",0,SUMIFS(HJ$1:HJ182,$D$1:$D182,$D183))</f>
        <v>0</v>
      </c>
      <c r="HK183" s="75">
        <f>IF(HK$7="",0,SUMIFS(HK$1:HK182,$D$1:$D182,$D183))</f>
        <v>0</v>
      </c>
      <c r="HL183" s="75">
        <f>IF(HL$7="",0,SUMIFS(HL$1:HL182,$D$1:$D182,$D183))</f>
        <v>0</v>
      </c>
      <c r="HM183" s="75">
        <f>IF(HM$7="",0,SUMIFS(HM$1:HM182,$D$1:$D182,$D183))</f>
        <v>0</v>
      </c>
      <c r="HN183" s="75">
        <f>IF(HN$7="",0,SUMIFS(HN$1:HN182,$D$1:$D182,$D183))</f>
        <v>0</v>
      </c>
      <c r="HO183" s="75">
        <f>IF(HO$7="",0,SUMIFS(HO$1:HO182,$D$1:$D182,$D183))</f>
        <v>0</v>
      </c>
      <c r="HP183" s="75">
        <f>IF(HP$7="",0,SUMIFS(HP$1:HP182,$D$1:$D182,$D183))</f>
        <v>0</v>
      </c>
      <c r="HQ183" s="75">
        <f>IF(HQ$7="",0,SUMIFS(HQ$1:HQ182,$D$1:$D182,$D183))</f>
        <v>0</v>
      </c>
      <c r="HR183" s="75">
        <f>IF(HR$7="",0,SUMIFS(HR$1:HR182,$D$1:$D182,$D183))</f>
        <v>0</v>
      </c>
      <c r="HS183" s="75">
        <f>IF(HS$7="",0,SUMIFS(HS$1:HS182,$D$1:$D182,$D183))</f>
        <v>0</v>
      </c>
      <c r="HT183" s="75">
        <f>IF(HT$7="",0,SUMIFS(HT$1:HT182,$D$1:$D182,$D183))</f>
        <v>0</v>
      </c>
      <c r="HU183" s="75">
        <f>IF(HU$7="",0,SUMIFS(HU$1:HU182,$D$1:$D182,$D183))</f>
        <v>0</v>
      </c>
      <c r="HV183" s="75">
        <f>IF(HV$7="",0,SUMIFS(HV$1:HV182,$D$1:$D182,$D183))</f>
        <v>0</v>
      </c>
      <c r="HW183" s="75">
        <f>IF(HW$7="",0,SUMIFS(HW$1:HW182,$D$1:$D182,$D183))</f>
        <v>0</v>
      </c>
      <c r="HX183" s="75">
        <f>IF(HX$7="",0,SUMIFS(HX$1:HX182,$D$1:$D182,$D183))</f>
        <v>0</v>
      </c>
      <c r="HY183" s="75">
        <f>IF(HY$7="",0,SUMIFS(HY$1:HY182,$D$1:$D182,$D183))</f>
        <v>0</v>
      </c>
      <c r="HZ183" s="75">
        <f>IF(HZ$7="",0,SUMIFS(HZ$1:HZ182,$D$1:$D182,$D183))</f>
        <v>0</v>
      </c>
      <c r="IA183" s="75">
        <f>IF(IA$7="",0,SUMIFS(IA$1:IA182,$D$1:$D182,$D183))</f>
        <v>0</v>
      </c>
      <c r="IB183" s="75">
        <f>IF(IB$7="",0,SUMIFS(IB$1:IB182,$D$1:$D182,$D183))</f>
        <v>0</v>
      </c>
      <c r="IC183" s="75">
        <f>IF(IC$7="",0,SUMIFS(IC$1:IC182,$D$1:$D182,$D183))</f>
        <v>0</v>
      </c>
      <c r="ID183" s="75">
        <f>IF(ID$7="",0,SUMIFS(ID$1:ID182,$D$1:$D182,$D183))</f>
        <v>0</v>
      </c>
      <c r="IE183" s="75">
        <f>IF(IE$7="",0,SUMIFS(IE$1:IE182,$D$1:$D182,$D183))</f>
        <v>0</v>
      </c>
      <c r="IF183" s="75">
        <f>IF(IF$7="",0,SUMIFS(IF$1:IF182,$D$1:$D182,$D183))</f>
        <v>0</v>
      </c>
      <c r="IG183" s="75">
        <f>IF(IG$7="",0,SUMIFS(IG$1:IG182,$D$1:$D182,$D183))</f>
        <v>0</v>
      </c>
      <c r="IH183" s="75">
        <f>IF(IH$7="",0,SUMIFS(IH$1:IH182,$D$1:$D182,$D183))</f>
        <v>0</v>
      </c>
      <c r="II183" s="75">
        <f>IF(II$7="",0,SUMIFS(II$1:II182,$D$1:$D182,$D183))</f>
        <v>0</v>
      </c>
      <c r="IJ183" s="75">
        <f>IF(IJ$7="",0,SUMIFS(IJ$1:IJ182,$D$1:$D182,$D183))</f>
        <v>0</v>
      </c>
      <c r="IK183" s="75">
        <f>IF(IK$7="",0,SUMIFS(IK$1:IK182,$D$1:$D182,$D183))</f>
        <v>0</v>
      </c>
      <c r="IL183" s="75">
        <f>IF(IL$7="",0,SUMIFS(IL$1:IL182,$D$1:$D182,$D183))</f>
        <v>0</v>
      </c>
      <c r="IM183" s="75">
        <f>IF(IM$7="",0,SUMIFS(IM$1:IM182,$D$1:$D182,$D183))</f>
        <v>0</v>
      </c>
      <c r="IN183" s="75">
        <f>IF(IN$7="",0,SUMIFS(IN$1:IN182,$D$1:$D182,$D183))</f>
        <v>0</v>
      </c>
      <c r="IO183" s="75">
        <f>IF(IO$7="",0,SUMIFS(IO$1:IO182,$D$1:$D182,$D183))</f>
        <v>0</v>
      </c>
      <c r="IP183" s="75">
        <f>IF(IP$7="",0,SUMIFS(IP$1:IP182,$D$1:$D182,$D183))</f>
        <v>0</v>
      </c>
      <c r="IQ183" s="75">
        <f>IF(IQ$7="",0,SUMIFS(IQ$1:IQ182,$D$1:$D182,$D183))</f>
        <v>0</v>
      </c>
      <c r="IR183" s="75">
        <f>IF(IR$7="",0,SUMIFS(IR$1:IR182,$D$1:$D182,$D183))</f>
        <v>0</v>
      </c>
      <c r="IS183" s="75">
        <f>IF(IS$7="",0,SUMIFS(IS$1:IS182,$D$1:$D182,$D183))</f>
        <v>0</v>
      </c>
      <c r="IT183" s="75">
        <f>IF(IT$7="",0,SUMIFS(IT$1:IT182,$D$1:$D182,$D183))</f>
        <v>0</v>
      </c>
      <c r="IU183" s="75">
        <f>IF(IU$7="",0,SUMIFS(IU$1:IU182,$D$1:$D182,$D183))</f>
        <v>0</v>
      </c>
      <c r="IV183" s="75">
        <f>IF(IV$7="",0,SUMIFS(IV$1:IV182,$D$1:$D182,$D183))</f>
        <v>0</v>
      </c>
      <c r="IW183" s="75">
        <f>IF(IW$7="",0,SUMIFS(IW$1:IW182,$D$1:$D182,$D183))</f>
        <v>0</v>
      </c>
      <c r="IX183" s="75">
        <f>IF(IX$7="",0,SUMIFS(IX$1:IX182,$D$1:$D182,$D183))</f>
        <v>0</v>
      </c>
      <c r="IY183" s="75">
        <f>IF(IY$7="",0,SUMIFS(IY$1:IY182,$D$1:$D182,$D183))</f>
        <v>0</v>
      </c>
      <c r="IZ183" s="75">
        <f>IF(IZ$7="",0,SUMIFS(IZ$1:IZ182,$D$1:$D182,$D183))</f>
        <v>0</v>
      </c>
      <c r="JA183" s="75">
        <f>IF(JA$7="",0,SUMIFS(JA$1:JA182,$D$1:$D182,$D183))</f>
        <v>0</v>
      </c>
      <c r="JB183" s="75">
        <f>IF(JB$7="",0,SUMIFS(JB$1:JB182,$D$1:$D182,$D183))</f>
        <v>0</v>
      </c>
      <c r="JC183" s="75">
        <f>IF(JC$7="",0,SUMIFS(JC$1:JC182,$D$1:$D182,$D183))</f>
        <v>0</v>
      </c>
      <c r="JD183" s="75">
        <f>IF(JD$7="",0,SUMIFS(JD$1:JD182,$D$1:$D182,$D183))</f>
        <v>0</v>
      </c>
      <c r="JE183" s="75">
        <f>IF(JE$7="",0,SUMIFS(JE$1:JE182,$D$1:$D182,$D183))</f>
        <v>0</v>
      </c>
      <c r="JF183" s="75">
        <f>IF(JF$7="",0,SUMIFS(JF$1:JF182,$D$1:$D182,$D183))</f>
        <v>0</v>
      </c>
      <c r="JG183" s="75">
        <f>IF(JG$7="",0,SUMIFS(JG$1:JG182,$D$1:$D182,$D183))</f>
        <v>0</v>
      </c>
      <c r="JH183" s="75">
        <f>IF(JH$7="",0,SUMIFS(JH$1:JH182,$D$1:$D182,$D183))</f>
        <v>0</v>
      </c>
      <c r="JI183" s="75">
        <f>IF(JI$7="",0,SUMIFS(JI$1:JI182,$D$1:$D182,$D183))</f>
        <v>0</v>
      </c>
      <c r="JJ183" s="75">
        <f>IF(JJ$7="",0,SUMIFS(JJ$1:JJ182,$D$1:$D182,$D183))</f>
        <v>0</v>
      </c>
      <c r="JK183" s="75">
        <f>IF(JK$7="",0,SUMIFS(JK$1:JK182,$D$1:$D182,$D183))</f>
        <v>0</v>
      </c>
      <c r="JL183" s="75">
        <f>IF(JL$7="",0,SUMIFS(JL$1:JL182,$D$1:$D182,$D183))</f>
        <v>0</v>
      </c>
      <c r="JM183" s="75">
        <f>IF(JM$7="",0,SUMIFS(JM$1:JM182,$D$1:$D182,$D183))</f>
        <v>0</v>
      </c>
      <c r="JN183" s="75">
        <f>IF(JN$7="",0,SUMIFS(JN$1:JN182,$D$1:$D182,$D183))</f>
        <v>0</v>
      </c>
      <c r="JO183" s="75">
        <f>IF(JO$7="",0,SUMIFS(JO$1:JO182,$D$1:$D182,$D183))</f>
        <v>0</v>
      </c>
      <c r="JP183" s="75">
        <f>IF(JP$7="",0,SUMIFS(JP$1:JP182,$D$1:$D182,$D183))</f>
        <v>0</v>
      </c>
      <c r="JQ183" s="75">
        <f>IF(JQ$7="",0,SUMIFS(JQ$1:JQ182,$D$1:$D182,$D183))</f>
        <v>0</v>
      </c>
      <c r="JR183" s="75">
        <f>IF(JR$7="",0,SUMIFS(JR$1:JR182,$D$1:$D182,$D183))</f>
        <v>0</v>
      </c>
      <c r="JS183" s="75">
        <f>IF(JS$7="",0,SUMIFS(JS$1:JS182,$D$1:$D182,$D183))</f>
        <v>0</v>
      </c>
      <c r="JT183" s="75">
        <f>IF(JT$7="",0,SUMIFS(JT$1:JT182,$D$1:$D182,$D183))</f>
        <v>0</v>
      </c>
      <c r="JU183" s="75">
        <f>IF(JU$7="",0,SUMIFS(JU$1:JU182,$D$1:$D182,$D183))</f>
        <v>0</v>
      </c>
      <c r="JV183" s="75">
        <f>IF(JV$7="",0,SUMIFS(JV$1:JV182,$D$1:$D182,$D183))</f>
        <v>0</v>
      </c>
      <c r="JW183" s="75">
        <f>IF(JW$7="",0,SUMIFS(JW$1:JW182,$D$1:$D182,$D183))</f>
        <v>0</v>
      </c>
      <c r="JX183" s="75">
        <f>IF(JX$7="",0,SUMIFS(JX$1:JX182,$D$1:$D182,$D183))</f>
        <v>0</v>
      </c>
      <c r="JY183" s="75">
        <f>IF(JY$7="",0,SUMIFS(JY$1:JY182,$D$1:$D182,$D183))</f>
        <v>0</v>
      </c>
      <c r="JZ183" s="75">
        <f>IF(JZ$7="",0,SUMIFS(JZ$1:JZ182,$D$1:$D182,$D183))</f>
        <v>0</v>
      </c>
      <c r="KA183" s="75">
        <f>IF(KA$7="",0,SUMIFS(KA$1:KA182,$D$1:$D182,$D183))</f>
        <v>0</v>
      </c>
      <c r="KB183" s="75">
        <f>IF(KB$7="",0,SUMIFS(KB$1:KB182,$D$1:$D182,$D183))</f>
        <v>0</v>
      </c>
      <c r="KC183" s="75">
        <f>IF(KC$7="",0,SUMIFS(KC$1:KC182,$D$1:$D182,$D183))</f>
        <v>0</v>
      </c>
      <c r="KD183" s="75">
        <f>IF(KD$7="",0,SUMIFS(KD$1:KD182,$D$1:$D182,$D183))</f>
        <v>0</v>
      </c>
      <c r="KE183" s="75">
        <f>IF(KE$7="",0,SUMIFS(KE$1:KE182,$D$1:$D182,$D183))</f>
        <v>0</v>
      </c>
      <c r="KF183" s="75">
        <f>IF(KF$7="",0,SUMIFS(KF$1:KF182,$D$1:$D182,$D183))</f>
        <v>0</v>
      </c>
      <c r="KG183" s="75">
        <f>IF(KG$7="",0,SUMIFS(KG$1:KG182,$D$1:$D182,$D183))</f>
        <v>0</v>
      </c>
      <c r="KH183" s="75">
        <f>IF(KH$7="",0,SUMIFS(KH$1:KH182,$D$1:$D182,$D183))</f>
        <v>0</v>
      </c>
      <c r="KI183" s="75">
        <f>IF(KI$7="",0,SUMIFS(KI$1:KI182,$D$1:$D182,$D183))</f>
        <v>0</v>
      </c>
      <c r="KJ183" s="75">
        <f>IF(KJ$7="",0,SUMIFS(KJ$1:KJ182,$D$1:$D182,$D183))</f>
        <v>0</v>
      </c>
      <c r="KK183" s="75">
        <f>IF(KK$7="",0,SUMIFS(KK$1:KK182,$D$1:$D182,$D183))</f>
        <v>0</v>
      </c>
      <c r="KL183" s="75">
        <f>IF(KL$7="",0,SUMIFS(KL$1:KL182,$D$1:$D182,$D183))</f>
        <v>0</v>
      </c>
      <c r="KM183" s="75">
        <f>IF(KM$7="",0,SUMIFS(KM$1:KM182,$D$1:$D182,$D183))</f>
        <v>0</v>
      </c>
      <c r="KN183" s="75">
        <f>IF(KN$7="",0,SUMIFS(KN$1:KN182,$D$1:$D182,$D183))</f>
        <v>0</v>
      </c>
      <c r="KO183" s="75">
        <f>IF(KO$7="",0,SUMIFS(KO$1:KO182,$D$1:$D182,$D183))</f>
        <v>0</v>
      </c>
      <c r="KP183" s="75">
        <f>IF(KP$7="",0,SUMIFS(KP$1:KP182,$D$1:$D182,$D183))</f>
        <v>0</v>
      </c>
      <c r="KQ183" s="75">
        <f>IF(KQ$7="",0,SUMIFS(KQ$1:KQ182,$D$1:$D182,$D183))</f>
        <v>0</v>
      </c>
      <c r="KR183" s="75">
        <f>IF(KR$7="",0,SUMIFS(KR$1:KR182,$D$1:$D182,$D183))</f>
        <v>0</v>
      </c>
      <c r="KS183" s="75">
        <f>IF(KS$7="",0,SUMIFS(KS$1:KS182,$D$1:$D182,$D183))</f>
        <v>0</v>
      </c>
      <c r="KT183" s="75">
        <f>IF(KT$7="",0,SUMIFS(KT$1:KT182,$D$1:$D182,$D183))</f>
        <v>0</v>
      </c>
      <c r="KU183" s="75">
        <f>IF(KU$7="",0,SUMIFS(KU$1:KU182,$D$1:$D182,$D183))</f>
        <v>0</v>
      </c>
      <c r="KV183" s="75">
        <f>IF(KV$7="",0,SUMIFS(KV$1:KV182,$D$1:$D182,$D183))</f>
        <v>0</v>
      </c>
      <c r="KW183" s="70"/>
      <c r="KX183" s="70"/>
    </row>
    <row r="184" spans="1:310" s="4" customFormat="1" x14ac:dyDescent="0.25">
      <c r="A184" s="3"/>
      <c r="B184" s="85"/>
      <c r="C184" s="86"/>
      <c r="D184" s="85"/>
      <c r="E184" s="3" t="str">
        <f>kpi!$E$85</f>
        <v>финансовый поток проекта</v>
      </c>
      <c r="F184" s="3"/>
      <c r="G184" s="3"/>
      <c r="H184" s="39" t="str">
        <f>IF(OR($E184="",$E184=0),"",INDEX(kpi!$I:$I,SUMIFS(kpi!$A:$A,kpi!$E:$E,$E184)))</f>
        <v>руб.</v>
      </c>
      <c r="I184" s="3"/>
      <c r="J184" s="3"/>
      <c r="K184" s="3"/>
      <c r="L184" s="3"/>
      <c r="M184" s="5"/>
      <c r="N184" s="3"/>
      <c r="O184" s="19"/>
      <c r="P184" s="3"/>
      <c r="Q184" s="3"/>
      <c r="R184" s="41">
        <f t="shared" si="171"/>
        <v>1530399.3183092624</v>
      </c>
      <c r="S184" s="3"/>
      <c r="T184" s="3"/>
      <c r="U184" s="41">
        <f>IF(U$7="",0,U182-U183)</f>
        <v>-15237449.648042789</v>
      </c>
      <c r="V184" s="41">
        <f>IF(V$7="",0,V182-V183)</f>
        <v>-1994141.828807395</v>
      </c>
      <c r="W184" s="41">
        <f t="shared" ref="W184:CH184" si="172">IF(W$7="",0,W182-W183)</f>
        <v>-1907873.0261818492</v>
      </c>
      <c r="X184" s="41">
        <f t="shared" si="172"/>
        <v>599825.29414902162</v>
      </c>
      <c r="Y184" s="41">
        <f t="shared" si="172"/>
        <v>-1210129.381362115</v>
      </c>
      <c r="Z184" s="41">
        <f t="shared" si="172"/>
        <v>-1045191.913416299</v>
      </c>
      <c r="AA184" s="41">
        <f t="shared" si="172"/>
        <v>-860438.12358669471</v>
      </c>
      <c r="AB184" s="41">
        <f t="shared" si="172"/>
        <v>-696473.12844135426</v>
      </c>
      <c r="AC184" s="41">
        <f t="shared" si="172"/>
        <v>-554523.20949176792</v>
      </c>
      <c r="AD184" s="41">
        <f t="shared" si="172"/>
        <v>-413737.20870738011</v>
      </c>
      <c r="AE184" s="41">
        <f t="shared" si="172"/>
        <v>-269198.3207932869</v>
      </c>
      <c r="AF184" s="41">
        <f t="shared" si="172"/>
        <v>-120906.5457494827</v>
      </c>
      <c r="AG184" s="41">
        <f t="shared" si="172"/>
        <v>-90861.883575975895</v>
      </c>
      <c r="AH184" s="41">
        <f t="shared" si="172"/>
        <v>64935.665727237239</v>
      </c>
      <c r="AI184" s="41">
        <f t="shared" si="172"/>
        <v>224486.1021601595</v>
      </c>
      <c r="AJ184" s="41">
        <f t="shared" si="172"/>
        <v>399456.0923894532</v>
      </c>
      <c r="AK184" s="41">
        <f t="shared" si="172"/>
        <v>566512.30308178812</v>
      </c>
      <c r="AL184" s="41">
        <f t="shared" si="172"/>
        <v>737321.4009038303</v>
      </c>
      <c r="AM184" s="41">
        <f t="shared" si="172"/>
        <v>911883.38585557602</v>
      </c>
      <c r="AN184" s="41">
        <f t="shared" si="172"/>
        <v>1090198.2579370327</v>
      </c>
      <c r="AO184" s="41">
        <f t="shared" si="172"/>
        <v>1272266.017148193</v>
      </c>
      <c r="AP184" s="41">
        <f t="shared" si="172"/>
        <v>1458086.6634890623</v>
      </c>
      <c r="AQ184" s="41">
        <f t="shared" si="172"/>
        <v>1647660.1969596371</v>
      </c>
      <c r="AR184" s="41">
        <f t="shared" si="172"/>
        <v>2151554.4710897524</v>
      </c>
      <c r="AS184" s="41">
        <f t="shared" si="172"/>
        <v>14807137.685574906</v>
      </c>
      <c r="AT184" s="41">
        <f t="shared" si="172"/>
        <v>0</v>
      </c>
      <c r="AU184" s="41">
        <f t="shared" si="172"/>
        <v>0</v>
      </c>
      <c r="AV184" s="41">
        <f t="shared" si="172"/>
        <v>0</v>
      </c>
      <c r="AW184" s="41">
        <f t="shared" si="172"/>
        <v>0</v>
      </c>
      <c r="AX184" s="41">
        <f t="shared" si="172"/>
        <v>0</v>
      </c>
      <c r="AY184" s="41">
        <f t="shared" si="172"/>
        <v>0</v>
      </c>
      <c r="AZ184" s="41">
        <f t="shared" si="172"/>
        <v>0</v>
      </c>
      <c r="BA184" s="41">
        <f t="shared" si="172"/>
        <v>0</v>
      </c>
      <c r="BB184" s="41">
        <f t="shared" si="172"/>
        <v>0</v>
      </c>
      <c r="BC184" s="41">
        <f t="shared" si="172"/>
        <v>0</v>
      </c>
      <c r="BD184" s="41">
        <f t="shared" si="172"/>
        <v>0</v>
      </c>
      <c r="BE184" s="41">
        <f t="shared" si="172"/>
        <v>0</v>
      </c>
      <c r="BF184" s="41">
        <f t="shared" si="172"/>
        <v>0</v>
      </c>
      <c r="BG184" s="41">
        <f t="shared" si="172"/>
        <v>0</v>
      </c>
      <c r="BH184" s="41">
        <f t="shared" si="172"/>
        <v>0</v>
      </c>
      <c r="BI184" s="41">
        <f t="shared" si="172"/>
        <v>0</v>
      </c>
      <c r="BJ184" s="41">
        <f t="shared" si="172"/>
        <v>0</v>
      </c>
      <c r="BK184" s="41">
        <f t="shared" si="172"/>
        <v>0</v>
      </c>
      <c r="BL184" s="41">
        <f t="shared" si="172"/>
        <v>0</v>
      </c>
      <c r="BM184" s="41">
        <f t="shared" si="172"/>
        <v>0</v>
      </c>
      <c r="BN184" s="41">
        <f t="shared" si="172"/>
        <v>0</v>
      </c>
      <c r="BO184" s="41">
        <f t="shared" si="172"/>
        <v>0</v>
      </c>
      <c r="BP184" s="41">
        <f t="shared" si="172"/>
        <v>0</v>
      </c>
      <c r="BQ184" s="41">
        <f t="shared" si="172"/>
        <v>0</v>
      </c>
      <c r="BR184" s="41">
        <f t="shared" si="172"/>
        <v>0</v>
      </c>
      <c r="BS184" s="41">
        <f t="shared" si="172"/>
        <v>0</v>
      </c>
      <c r="BT184" s="41">
        <f t="shared" si="172"/>
        <v>0</v>
      </c>
      <c r="BU184" s="41">
        <f t="shared" si="172"/>
        <v>0</v>
      </c>
      <c r="BV184" s="41">
        <f t="shared" si="172"/>
        <v>0</v>
      </c>
      <c r="BW184" s="41">
        <f t="shared" si="172"/>
        <v>0</v>
      </c>
      <c r="BX184" s="41">
        <f t="shared" si="172"/>
        <v>0</v>
      </c>
      <c r="BY184" s="41">
        <f t="shared" si="172"/>
        <v>0</v>
      </c>
      <c r="BZ184" s="41">
        <f t="shared" si="172"/>
        <v>0</v>
      </c>
      <c r="CA184" s="41">
        <f t="shared" si="172"/>
        <v>0</v>
      </c>
      <c r="CB184" s="41">
        <f t="shared" si="172"/>
        <v>0</v>
      </c>
      <c r="CC184" s="41">
        <f t="shared" si="172"/>
        <v>0</v>
      </c>
      <c r="CD184" s="41">
        <f t="shared" si="172"/>
        <v>0</v>
      </c>
      <c r="CE184" s="41">
        <f t="shared" si="172"/>
        <v>0</v>
      </c>
      <c r="CF184" s="41">
        <f t="shared" si="172"/>
        <v>0</v>
      </c>
      <c r="CG184" s="41">
        <f t="shared" si="172"/>
        <v>0</v>
      </c>
      <c r="CH184" s="41">
        <f t="shared" si="172"/>
        <v>0</v>
      </c>
      <c r="CI184" s="41">
        <f t="shared" ref="CI184:ET184" si="173">IF(CI$7="",0,CI182-CI183)</f>
        <v>0</v>
      </c>
      <c r="CJ184" s="41">
        <f t="shared" si="173"/>
        <v>0</v>
      </c>
      <c r="CK184" s="41">
        <f t="shared" si="173"/>
        <v>0</v>
      </c>
      <c r="CL184" s="41">
        <f t="shared" si="173"/>
        <v>0</v>
      </c>
      <c r="CM184" s="41">
        <f t="shared" si="173"/>
        <v>0</v>
      </c>
      <c r="CN184" s="41">
        <f t="shared" si="173"/>
        <v>0</v>
      </c>
      <c r="CO184" s="41">
        <f t="shared" si="173"/>
        <v>0</v>
      </c>
      <c r="CP184" s="41">
        <f t="shared" si="173"/>
        <v>0</v>
      </c>
      <c r="CQ184" s="41">
        <f t="shared" si="173"/>
        <v>0</v>
      </c>
      <c r="CR184" s="41">
        <f t="shared" si="173"/>
        <v>0</v>
      </c>
      <c r="CS184" s="41">
        <f t="shared" si="173"/>
        <v>0</v>
      </c>
      <c r="CT184" s="41">
        <f t="shared" si="173"/>
        <v>0</v>
      </c>
      <c r="CU184" s="41">
        <f t="shared" si="173"/>
        <v>0</v>
      </c>
      <c r="CV184" s="41">
        <f t="shared" si="173"/>
        <v>0</v>
      </c>
      <c r="CW184" s="41">
        <f t="shared" si="173"/>
        <v>0</v>
      </c>
      <c r="CX184" s="41">
        <f t="shared" si="173"/>
        <v>0</v>
      </c>
      <c r="CY184" s="41">
        <f t="shared" si="173"/>
        <v>0</v>
      </c>
      <c r="CZ184" s="41">
        <f t="shared" si="173"/>
        <v>0</v>
      </c>
      <c r="DA184" s="41">
        <f t="shared" si="173"/>
        <v>0</v>
      </c>
      <c r="DB184" s="41">
        <f t="shared" si="173"/>
        <v>0</v>
      </c>
      <c r="DC184" s="41">
        <f t="shared" si="173"/>
        <v>0</v>
      </c>
      <c r="DD184" s="41">
        <f t="shared" si="173"/>
        <v>0</v>
      </c>
      <c r="DE184" s="41">
        <f t="shared" si="173"/>
        <v>0</v>
      </c>
      <c r="DF184" s="41">
        <f t="shared" si="173"/>
        <v>0</v>
      </c>
      <c r="DG184" s="41">
        <f t="shared" si="173"/>
        <v>0</v>
      </c>
      <c r="DH184" s="41">
        <f t="shared" si="173"/>
        <v>0</v>
      </c>
      <c r="DI184" s="41">
        <f t="shared" si="173"/>
        <v>0</v>
      </c>
      <c r="DJ184" s="41">
        <f t="shared" si="173"/>
        <v>0</v>
      </c>
      <c r="DK184" s="41">
        <f t="shared" si="173"/>
        <v>0</v>
      </c>
      <c r="DL184" s="41">
        <f t="shared" si="173"/>
        <v>0</v>
      </c>
      <c r="DM184" s="41">
        <f t="shared" si="173"/>
        <v>0</v>
      </c>
      <c r="DN184" s="41">
        <f t="shared" si="173"/>
        <v>0</v>
      </c>
      <c r="DO184" s="41">
        <f t="shared" si="173"/>
        <v>0</v>
      </c>
      <c r="DP184" s="41">
        <f t="shared" si="173"/>
        <v>0</v>
      </c>
      <c r="DQ184" s="41">
        <f t="shared" si="173"/>
        <v>0</v>
      </c>
      <c r="DR184" s="41">
        <f t="shared" si="173"/>
        <v>0</v>
      </c>
      <c r="DS184" s="41">
        <f t="shared" si="173"/>
        <v>0</v>
      </c>
      <c r="DT184" s="41">
        <f t="shared" si="173"/>
        <v>0</v>
      </c>
      <c r="DU184" s="41">
        <f t="shared" si="173"/>
        <v>0</v>
      </c>
      <c r="DV184" s="41">
        <f t="shared" si="173"/>
        <v>0</v>
      </c>
      <c r="DW184" s="41">
        <f t="shared" si="173"/>
        <v>0</v>
      </c>
      <c r="DX184" s="41">
        <f t="shared" si="173"/>
        <v>0</v>
      </c>
      <c r="DY184" s="41">
        <f t="shared" si="173"/>
        <v>0</v>
      </c>
      <c r="DZ184" s="41">
        <f t="shared" si="173"/>
        <v>0</v>
      </c>
      <c r="EA184" s="41">
        <f t="shared" si="173"/>
        <v>0</v>
      </c>
      <c r="EB184" s="41">
        <f t="shared" si="173"/>
        <v>0</v>
      </c>
      <c r="EC184" s="41">
        <f t="shared" si="173"/>
        <v>0</v>
      </c>
      <c r="ED184" s="41">
        <f t="shared" si="173"/>
        <v>0</v>
      </c>
      <c r="EE184" s="41">
        <f t="shared" si="173"/>
        <v>0</v>
      </c>
      <c r="EF184" s="41">
        <f t="shared" si="173"/>
        <v>0</v>
      </c>
      <c r="EG184" s="41">
        <f t="shared" si="173"/>
        <v>0</v>
      </c>
      <c r="EH184" s="41">
        <f t="shared" si="173"/>
        <v>0</v>
      </c>
      <c r="EI184" s="41">
        <f t="shared" si="173"/>
        <v>0</v>
      </c>
      <c r="EJ184" s="41">
        <f t="shared" si="173"/>
        <v>0</v>
      </c>
      <c r="EK184" s="41">
        <f t="shared" si="173"/>
        <v>0</v>
      </c>
      <c r="EL184" s="41">
        <f t="shared" si="173"/>
        <v>0</v>
      </c>
      <c r="EM184" s="41">
        <f t="shared" si="173"/>
        <v>0</v>
      </c>
      <c r="EN184" s="41">
        <f t="shared" si="173"/>
        <v>0</v>
      </c>
      <c r="EO184" s="41">
        <f t="shared" si="173"/>
        <v>0</v>
      </c>
      <c r="EP184" s="41">
        <f t="shared" si="173"/>
        <v>0</v>
      </c>
      <c r="EQ184" s="41">
        <f t="shared" si="173"/>
        <v>0</v>
      </c>
      <c r="ER184" s="41">
        <f t="shared" si="173"/>
        <v>0</v>
      </c>
      <c r="ES184" s="41">
        <f t="shared" si="173"/>
        <v>0</v>
      </c>
      <c r="ET184" s="41">
        <f t="shared" si="173"/>
        <v>0</v>
      </c>
      <c r="EU184" s="41">
        <f t="shared" ref="EU184:HF184" si="174">IF(EU$7="",0,EU182-EU183)</f>
        <v>0</v>
      </c>
      <c r="EV184" s="41">
        <f t="shared" si="174"/>
        <v>0</v>
      </c>
      <c r="EW184" s="41">
        <f t="shared" si="174"/>
        <v>0</v>
      </c>
      <c r="EX184" s="41">
        <f t="shared" si="174"/>
        <v>0</v>
      </c>
      <c r="EY184" s="41">
        <f t="shared" si="174"/>
        <v>0</v>
      </c>
      <c r="EZ184" s="41">
        <f t="shared" si="174"/>
        <v>0</v>
      </c>
      <c r="FA184" s="41">
        <f t="shared" si="174"/>
        <v>0</v>
      </c>
      <c r="FB184" s="41">
        <f t="shared" si="174"/>
        <v>0</v>
      </c>
      <c r="FC184" s="41">
        <f t="shared" si="174"/>
        <v>0</v>
      </c>
      <c r="FD184" s="41">
        <f t="shared" si="174"/>
        <v>0</v>
      </c>
      <c r="FE184" s="41">
        <f t="shared" si="174"/>
        <v>0</v>
      </c>
      <c r="FF184" s="41">
        <f t="shared" si="174"/>
        <v>0</v>
      </c>
      <c r="FG184" s="41">
        <f t="shared" si="174"/>
        <v>0</v>
      </c>
      <c r="FH184" s="41">
        <f t="shared" si="174"/>
        <v>0</v>
      </c>
      <c r="FI184" s="41">
        <f t="shared" si="174"/>
        <v>0</v>
      </c>
      <c r="FJ184" s="41">
        <f t="shared" si="174"/>
        <v>0</v>
      </c>
      <c r="FK184" s="41">
        <f t="shared" si="174"/>
        <v>0</v>
      </c>
      <c r="FL184" s="41">
        <f t="shared" si="174"/>
        <v>0</v>
      </c>
      <c r="FM184" s="41">
        <f t="shared" si="174"/>
        <v>0</v>
      </c>
      <c r="FN184" s="41">
        <f t="shared" si="174"/>
        <v>0</v>
      </c>
      <c r="FO184" s="41">
        <f t="shared" si="174"/>
        <v>0</v>
      </c>
      <c r="FP184" s="41">
        <f t="shared" si="174"/>
        <v>0</v>
      </c>
      <c r="FQ184" s="41">
        <f t="shared" si="174"/>
        <v>0</v>
      </c>
      <c r="FR184" s="41">
        <f t="shared" si="174"/>
        <v>0</v>
      </c>
      <c r="FS184" s="41">
        <f t="shared" si="174"/>
        <v>0</v>
      </c>
      <c r="FT184" s="41">
        <f t="shared" si="174"/>
        <v>0</v>
      </c>
      <c r="FU184" s="41">
        <f t="shared" si="174"/>
        <v>0</v>
      </c>
      <c r="FV184" s="41">
        <f t="shared" si="174"/>
        <v>0</v>
      </c>
      <c r="FW184" s="41">
        <f t="shared" si="174"/>
        <v>0</v>
      </c>
      <c r="FX184" s="41">
        <f t="shared" si="174"/>
        <v>0</v>
      </c>
      <c r="FY184" s="41">
        <f t="shared" si="174"/>
        <v>0</v>
      </c>
      <c r="FZ184" s="41">
        <f t="shared" si="174"/>
        <v>0</v>
      </c>
      <c r="GA184" s="41">
        <f t="shared" si="174"/>
        <v>0</v>
      </c>
      <c r="GB184" s="41">
        <f t="shared" si="174"/>
        <v>0</v>
      </c>
      <c r="GC184" s="41">
        <f t="shared" si="174"/>
        <v>0</v>
      </c>
      <c r="GD184" s="41">
        <f t="shared" si="174"/>
        <v>0</v>
      </c>
      <c r="GE184" s="41">
        <f t="shared" si="174"/>
        <v>0</v>
      </c>
      <c r="GF184" s="41">
        <f t="shared" si="174"/>
        <v>0</v>
      </c>
      <c r="GG184" s="41">
        <f t="shared" si="174"/>
        <v>0</v>
      </c>
      <c r="GH184" s="41">
        <f t="shared" si="174"/>
        <v>0</v>
      </c>
      <c r="GI184" s="41">
        <f t="shared" si="174"/>
        <v>0</v>
      </c>
      <c r="GJ184" s="41">
        <f t="shared" si="174"/>
        <v>0</v>
      </c>
      <c r="GK184" s="41">
        <f t="shared" si="174"/>
        <v>0</v>
      </c>
      <c r="GL184" s="41">
        <f t="shared" si="174"/>
        <v>0</v>
      </c>
      <c r="GM184" s="41">
        <f t="shared" si="174"/>
        <v>0</v>
      </c>
      <c r="GN184" s="41">
        <f t="shared" si="174"/>
        <v>0</v>
      </c>
      <c r="GO184" s="41">
        <f t="shared" si="174"/>
        <v>0</v>
      </c>
      <c r="GP184" s="41">
        <f t="shared" si="174"/>
        <v>0</v>
      </c>
      <c r="GQ184" s="41">
        <f t="shared" si="174"/>
        <v>0</v>
      </c>
      <c r="GR184" s="41">
        <f t="shared" si="174"/>
        <v>0</v>
      </c>
      <c r="GS184" s="41">
        <f t="shared" si="174"/>
        <v>0</v>
      </c>
      <c r="GT184" s="41">
        <f t="shared" si="174"/>
        <v>0</v>
      </c>
      <c r="GU184" s="41">
        <f t="shared" si="174"/>
        <v>0</v>
      </c>
      <c r="GV184" s="41">
        <f t="shared" si="174"/>
        <v>0</v>
      </c>
      <c r="GW184" s="41">
        <f t="shared" si="174"/>
        <v>0</v>
      </c>
      <c r="GX184" s="41">
        <f t="shared" si="174"/>
        <v>0</v>
      </c>
      <c r="GY184" s="41">
        <f t="shared" si="174"/>
        <v>0</v>
      </c>
      <c r="GZ184" s="41">
        <f t="shared" si="174"/>
        <v>0</v>
      </c>
      <c r="HA184" s="41">
        <f t="shared" si="174"/>
        <v>0</v>
      </c>
      <c r="HB184" s="41">
        <f t="shared" si="174"/>
        <v>0</v>
      </c>
      <c r="HC184" s="41">
        <f t="shared" si="174"/>
        <v>0</v>
      </c>
      <c r="HD184" s="41">
        <f t="shared" si="174"/>
        <v>0</v>
      </c>
      <c r="HE184" s="41">
        <f t="shared" si="174"/>
        <v>0</v>
      </c>
      <c r="HF184" s="41">
        <f t="shared" si="174"/>
        <v>0</v>
      </c>
      <c r="HG184" s="41">
        <f t="shared" ref="HG184:JR184" si="175">IF(HG$7="",0,HG182-HG183)</f>
        <v>0</v>
      </c>
      <c r="HH184" s="41">
        <f t="shared" si="175"/>
        <v>0</v>
      </c>
      <c r="HI184" s="41">
        <f t="shared" si="175"/>
        <v>0</v>
      </c>
      <c r="HJ184" s="41">
        <f t="shared" si="175"/>
        <v>0</v>
      </c>
      <c r="HK184" s="41">
        <f t="shared" si="175"/>
        <v>0</v>
      </c>
      <c r="HL184" s="41">
        <f t="shared" si="175"/>
        <v>0</v>
      </c>
      <c r="HM184" s="41">
        <f t="shared" si="175"/>
        <v>0</v>
      </c>
      <c r="HN184" s="41">
        <f t="shared" si="175"/>
        <v>0</v>
      </c>
      <c r="HO184" s="41">
        <f t="shared" si="175"/>
        <v>0</v>
      </c>
      <c r="HP184" s="41">
        <f t="shared" si="175"/>
        <v>0</v>
      </c>
      <c r="HQ184" s="41">
        <f t="shared" si="175"/>
        <v>0</v>
      </c>
      <c r="HR184" s="41">
        <f t="shared" si="175"/>
        <v>0</v>
      </c>
      <c r="HS184" s="41">
        <f t="shared" si="175"/>
        <v>0</v>
      </c>
      <c r="HT184" s="41">
        <f t="shared" si="175"/>
        <v>0</v>
      </c>
      <c r="HU184" s="41">
        <f t="shared" si="175"/>
        <v>0</v>
      </c>
      <c r="HV184" s="41">
        <f t="shared" si="175"/>
        <v>0</v>
      </c>
      <c r="HW184" s="41">
        <f t="shared" si="175"/>
        <v>0</v>
      </c>
      <c r="HX184" s="41">
        <f t="shared" si="175"/>
        <v>0</v>
      </c>
      <c r="HY184" s="41">
        <f t="shared" si="175"/>
        <v>0</v>
      </c>
      <c r="HZ184" s="41">
        <f t="shared" si="175"/>
        <v>0</v>
      </c>
      <c r="IA184" s="41">
        <f t="shared" si="175"/>
        <v>0</v>
      </c>
      <c r="IB184" s="41">
        <f t="shared" si="175"/>
        <v>0</v>
      </c>
      <c r="IC184" s="41">
        <f t="shared" si="175"/>
        <v>0</v>
      </c>
      <c r="ID184" s="41">
        <f t="shared" si="175"/>
        <v>0</v>
      </c>
      <c r="IE184" s="41">
        <f t="shared" si="175"/>
        <v>0</v>
      </c>
      <c r="IF184" s="41">
        <f t="shared" si="175"/>
        <v>0</v>
      </c>
      <c r="IG184" s="41">
        <f t="shared" si="175"/>
        <v>0</v>
      </c>
      <c r="IH184" s="41">
        <f t="shared" si="175"/>
        <v>0</v>
      </c>
      <c r="II184" s="41">
        <f t="shared" si="175"/>
        <v>0</v>
      </c>
      <c r="IJ184" s="41">
        <f t="shared" si="175"/>
        <v>0</v>
      </c>
      <c r="IK184" s="41">
        <f t="shared" si="175"/>
        <v>0</v>
      </c>
      <c r="IL184" s="41">
        <f t="shared" si="175"/>
        <v>0</v>
      </c>
      <c r="IM184" s="41">
        <f t="shared" si="175"/>
        <v>0</v>
      </c>
      <c r="IN184" s="41">
        <f t="shared" si="175"/>
        <v>0</v>
      </c>
      <c r="IO184" s="41">
        <f t="shared" si="175"/>
        <v>0</v>
      </c>
      <c r="IP184" s="41">
        <f t="shared" si="175"/>
        <v>0</v>
      </c>
      <c r="IQ184" s="41">
        <f t="shared" si="175"/>
        <v>0</v>
      </c>
      <c r="IR184" s="41">
        <f t="shared" si="175"/>
        <v>0</v>
      </c>
      <c r="IS184" s="41">
        <f t="shared" si="175"/>
        <v>0</v>
      </c>
      <c r="IT184" s="41">
        <f t="shared" si="175"/>
        <v>0</v>
      </c>
      <c r="IU184" s="41">
        <f t="shared" si="175"/>
        <v>0</v>
      </c>
      <c r="IV184" s="41">
        <f t="shared" si="175"/>
        <v>0</v>
      </c>
      <c r="IW184" s="41">
        <f t="shared" si="175"/>
        <v>0</v>
      </c>
      <c r="IX184" s="41">
        <f t="shared" si="175"/>
        <v>0</v>
      </c>
      <c r="IY184" s="41">
        <f t="shared" si="175"/>
        <v>0</v>
      </c>
      <c r="IZ184" s="41">
        <f t="shared" si="175"/>
        <v>0</v>
      </c>
      <c r="JA184" s="41">
        <f t="shared" si="175"/>
        <v>0</v>
      </c>
      <c r="JB184" s="41">
        <f t="shared" si="175"/>
        <v>0</v>
      </c>
      <c r="JC184" s="41">
        <f t="shared" si="175"/>
        <v>0</v>
      </c>
      <c r="JD184" s="41">
        <f t="shared" si="175"/>
        <v>0</v>
      </c>
      <c r="JE184" s="41">
        <f t="shared" si="175"/>
        <v>0</v>
      </c>
      <c r="JF184" s="41">
        <f t="shared" si="175"/>
        <v>0</v>
      </c>
      <c r="JG184" s="41">
        <f t="shared" si="175"/>
        <v>0</v>
      </c>
      <c r="JH184" s="41">
        <f t="shared" si="175"/>
        <v>0</v>
      </c>
      <c r="JI184" s="41">
        <f t="shared" si="175"/>
        <v>0</v>
      </c>
      <c r="JJ184" s="41">
        <f t="shared" si="175"/>
        <v>0</v>
      </c>
      <c r="JK184" s="41">
        <f t="shared" si="175"/>
        <v>0</v>
      </c>
      <c r="JL184" s="41">
        <f t="shared" si="175"/>
        <v>0</v>
      </c>
      <c r="JM184" s="41">
        <f t="shared" si="175"/>
        <v>0</v>
      </c>
      <c r="JN184" s="41">
        <f t="shared" si="175"/>
        <v>0</v>
      </c>
      <c r="JO184" s="41">
        <f t="shared" si="175"/>
        <v>0</v>
      </c>
      <c r="JP184" s="41">
        <f t="shared" si="175"/>
        <v>0</v>
      </c>
      <c r="JQ184" s="41">
        <f t="shared" si="175"/>
        <v>0</v>
      </c>
      <c r="JR184" s="41">
        <f t="shared" si="175"/>
        <v>0</v>
      </c>
      <c r="JS184" s="41">
        <f t="shared" ref="JS184:KV184" si="176">IF(JS$7="",0,JS182-JS183)</f>
        <v>0</v>
      </c>
      <c r="JT184" s="41">
        <f t="shared" si="176"/>
        <v>0</v>
      </c>
      <c r="JU184" s="41">
        <f t="shared" si="176"/>
        <v>0</v>
      </c>
      <c r="JV184" s="41">
        <f t="shared" si="176"/>
        <v>0</v>
      </c>
      <c r="JW184" s="41">
        <f t="shared" si="176"/>
        <v>0</v>
      </c>
      <c r="JX184" s="41">
        <f t="shared" si="176"/>
        <v>0</v>
      </c>
      <c r="JY184" s="41">
        <f t="shared" si="176"/>
        <v>0</v>
      </c>
      <c r="JZ184" s="41">
        <f t="shared" si="176"/>
        <v>0</v>
      </c>
      <c r="KA184" s="41">
        <f t="shared" si="176"/>
        <v>0</v>
      </c>
      <c r="KB184" s="41">
        <f t="shared" si="176"/>
        <v>0</v>
      </c>
      <c r="KC184" s="41">
        <f t="shared" si="176"/>
        <v>0</v>
      </c>
      <c r="KD184" s="41">
        <f t="shared" si="176"/>
        <v>0</v>
      </c>
      <c r="KE184" s="41">
        <f t="shared" si="176"/>
        <v>0</v>
      </c>
      <c r="KF184" s="41">
        <f t="shared" si="176"/>
        <v>0</v>
      </c>
      <c r="KG184" s="41">
        <f t="shared" si="176"/>
        <v>0</v>
      </c>
      <c r="KH184" s="41">
        <f t="shared" si="176"/>
        <v>0</v>
      </c>
      <c r="KI184" s="41">
        <f t="shared" si="176"/>
        <v>0</v>
      </c>
      <c r="KJ184" s="41">
        <f t="shared" si="176"/>
        <v>0</v>
      </c>
      <c r="KK184" s="41">
        <f t="shared" si="176"/>
        <v>0</v>
      </c>
      <c r="KL184" s="41">
        <f t="shared" si="176"/>
        <v>0</v>
      </c>
      <c r="KM184" s="41">
        <f t="shared" si="176"/>
        <v>0</v>
      </c>
      <c r="KN184" s="41">
        <f t="shared" si="176"/>
        <v>0</v>
      </c>
      <c r="KO184" s="41">
        <f t="shared" si="176"/>
        <v>0</v>
      </c>
      <c r="KP184" s="41">
        <f t="shared" si="176"/>
        <v>0</v>
      </c>
      <c r="KQ184" s="41">
        <f t="shared" si="176"/>
        <v>0</v>
      </c>
      <c r="KR184" s="41">
        <f t="shared" si="176"/>
        <v>0</v>
      </c>
      <c r="KS184" s="41">
        <f t="shared" si="176"/>
        <v>0</v>
      </c>
      <c r="KT184" s="41">
        <f t="shared" si="176"/>
        <v>0</v>
      </c>
      <c r="KU184" s="41">
        <f t="shared" si="176"/>
        <v>0</v>
      </c>
      <c r="KV184" s="41">
        <f t="shared" si="176"/>
        <v>0</v>
      </c>
      <c r="KW184" s="3"/>
      <c r="KX184" s="3"/>
    </row>
    <row r="185" spans="1:310" ht="4.05" customHeight="1" x14ac:dyDescent="0.25">
      <c r="A185" s="1"/>
      <c r="B185" s="79"/>
      <c r="C185" s="79"/>
      <c r="D185" s="79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4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05" customHeight="1" x14ac:dyDescent="0.25">
      <c r="A186" s="1"/>
      <c r="B186" s="79"/>
      <c r="C186" s="79"/>
      <c r="D186" s="79"/>
      <c r="E186" s="64"/>
      <c r="F186" s="1"/>
      <c r="G186" s="1"/>
      <c r="H186" s="11"/>
      <c r="I186" s="1"/>
      <c r="J186" s="1"/>
      <c r="K186" s="64"/>
      <c r="L186" s="1"/>
      <c r="M186" s="5"/>
      <c r="N186" s="64"/>
      <c r="O186" s="19"/>
      <c r="P186" s="1"/>
      <c r="Q186" s="1"/>
      <c r="R186" s="6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ht="4.95" customHeight="1" x14ac:dyDescent="0.25">
      <c r="A187" s="1"/>
      <c r="B187" s="79"/>
      <c r="C187" s="79"/>
      <c r="D187" s="79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4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</row>
    <row r="188" spans="1:310" x14ac:dyDescent="0.25">
      <c r="A188" s="1"/>
      <c r="B188" s="79"/>
      <c r="C188" s="79"/>
      <c r="D188" s="79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40"/>
      <c r="S188" s="1"/>
      <c r="T188" s="1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1"/>
      <c r="KX188" s="1"/>
    </row>
    <row r="189" spans="1:310" ht="4.95" customHeight="1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</row>
    <row r="190" spans="1:310" ht="4.05" customHeight="1" x14ac:dyDescent="0.25">
      <c r="A190" s="1"/>
      <c r="B190" s="1"/>
      <c r="C190" s="1"/>
      <c r="D190" s="1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40"/>
      <c r="S190" s="1"/>
      <c r="T190" s="233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</row>
    <row r="191" spans="1:310" ht="4.05" customHeight="1" x14ac:dyDescent="0.25">
      <c r="A191" s="1"/>
      <c r="B191" s="1"/>
      <c r="C191" s="1"/>
      <c r="D191" s="1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1"/>
      <c r="S191" s="1"/>
      <c r="T191" s="40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</row>
    <row r="192" spans="1:310" x14ac:dyDescent="0.25">
      <c r="A192" s="1"/>
      <c r="B192" s="1"/>
      <c r="C192" s="1"/>
      <c r="D192" s="1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1"/>
      <c r="S192" s="1"/>
      <c r="T192" s="40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</row>
    <row r="193" spans="1:310" x14ac:dyDescent="0.25">
      <c r="A193" s="1"/>
      <c r="B193" s="1"/>
      <c r="C193" s="1"/>
      <c r="D193" s="1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1"/>
      <c r="S193" s="1"/>
      <c r="T193" s="40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</row>
  </sheetData>
  <conditionalFormatting sqref="U6:KV7">
    <cfRule type="containsBlanks" dxfId="728" priority="261">
      <formula>LEN(TRIM(U6))=0</formula>
    </cfRule>
  </conditionalFormatting>
  <conditionalFormatting sqref="A190:XFD190">
    <cfRule type="cellIs" dxfId="727" priority="258" operator="equal">
      <formula>0</formula>
    </cfRule>
  </conditionalFormatting>
  <conditionalFormatting sqref="N6:R6">
    <cfRule type="cellIs" dxfId="726" priority="244" operator="equal">
      <formula>0</formula>
    </cfRule>
  </conditionalFormatting>
  <conditionalFormatting sqref="D2:D4">
    <cfRule type="cellIs" dxfId="725" priority="228" operator="equal">
      <formula>0</formula>
    </cfRule>
  </conditionalFormatting>
  <conditionalFormatting sqref="A11:XFD32">
    <cfRule type="cellIs" dxfId="724" priority="211" operator="equal">
      <formula>0</formula>
    </cfRule>
  </conditionalFormatting>
  <conditionalFormatting sqref="E11:K17">
    <cfRule type="cellIs" dxfId="723" priority="216" operator="equal">
      <formula>0</formula>
    </cfRule>
  </conditionalFormatting>
  <conditionalFormatting sqref="E19:E20">
    <cfRule type="cellIs" dxfId="722" priority="215" operator="equal">
      <formula>0</formula>
    </cfRule>
  </conditionalFormatting>
  <conditionalFormatting sqref="K19:K20">
    <cfRule type="cellIs" dxfId="721" priority="214" operator="equal">
      <formula>0</formula>
    </cfRule>
  </conditionalFormatting>
  <conditionalFormatting sqref="N19:N20">
    <cfRule type="cellIs" dxfId="720" priority="213" operator="equal">
      <formula>0</formula>
    </cfRule>
  </conditionalFormatting>
  <conditionalFormatting sqref="R19:R20">
    <cfRule type="cellIs" dxfId="719" priority="212" operator="equal">
      <formula>0</formula>
    </cfRule>
  </conditionalFormatting>
  <conditionalFormatting sqref="E22:K28">
    <cfRule type="cellIs" dxfId="718" priority="210" operator="equal">
      <formula>0</formula>
    </cfRule>
  </conditionalFormatting>
  <conditionalFormatting sqref="E30:E31">
    <cfRule type="cellIs" dxfId="717" priority="209" operator="equal">
      <formula>0</formula>
    </cfRule>
  </conditionalFormatting>
  <conditionalFormatting sqref="K30:K31">
    <cfRule type="cellIs" dxfId="716" priority="208" operator="equal">
      <formula>0</formula>
    </cfRule>
  </conditionalFormatting>
  <conditionalFormatting sqref="N30:N31">
    <cfRule type="cellIs" dxfId="715" priority="207" operator="equal">
      <formula>0</formula>
    </cfRule>
  </conditionalFormatting>
  <conditionalFormatting sqref="R30:R31">
    <cfRule type="cellIs" dxfId="714" priority="206" operator="equal">
      <formula>0</formula>
    </cfRule>
  </conditionalFormatting>
  <conditionalFormatting sqref="A33:XFD40 A42:XFD42 A41:D41 S41:XFD41 A52:T52 A51:D51 S51:T51 A66:XFD67 A61:D61 S61:XFD61 A60:XFD60 A53:B53 D53:T53 A54:T59 A50:T50 KW43:XFD59 A43:Q49 S43:T49">
    <cfRule type="cellIs" dxfId="713" priority="205" operator="equal">
      <formula>0</formula>
    </cfRule>
  </conditionalFormatting>
  <conditionalFormatting sqref="E33:K39">
    <cfRule type="cellIs" dxfId="712" priority="204" operator="equal">
      <formula>0</formula>
    </cfRule>
  </conditionalFormatting>
  <conditionalFormatting sqref="R66:R67">
    <cfRule type="cellIs" dxfId="711" priority="188" operator="equal">
      <formula>0</formula>
    </cfRule>
  </conditionalFormatting>
  <conditionalFormatting sqref="E30">
    <cfRule type="cellIs" dxfId="710" priority="187" operator="equal">
      <formula>0</formula>
    </cfRule>
  </conditionalFormatting>
  <conditionalFormatting sqref="K30">
    <cfRule type="cellIs" dxfId="709" priority="186" operator="equal">
      <formula>0</formula>
    </cfRule>
  </conditionalFormatting>
  <conditionalFormatting sqref="N30">
    <cfRule type="cellIs" dxfId="708" priority="185" operator="equal">
      <formula>0</formula>
    </cfRule>
  </conditionalFormatting>
  <conditionalFormatting sqref="E43:K49">
    <cfRule type="cellIs" dxfId="707" priority="199" operator="equal">
      <formula>0</formula>
    </cfRule>
  </conditionalFormatting>
  <conditionalFormatting sqref="E53:K59">
    <cfRule type="cellIs" dxfId="706" priority="194" operator="equal">
      <formula>0</formula>
    </cfRule>
  </conditionalFormatting>
  <conditionalFormatting sqref="N66:N67">
    <cfRule type="cellIs" dxfId="705" priority="189" operator="equal">
      <formula>0</formula>
    </cfRule>
  </conditionalFormatting>
  <conditionalFormatting sqref="E61:R61">
    <cfRule type="cellIs" dxfId="704" priority="169" operator="equal">
      <formula>0</formula>
    </cfRule>
  </conditionalFormatting>
  <conditionalFormatting sqref="R30">
    <cfRule type="cellIs" dxfId="703" priority="184" operator="equal">
      <formula>0</formula>
    </cfRule>
  </conditionalFormatting>
  <conditionalFormatting sqref="E41:R41">
    <cfRule type="cellIs" dxfId="702" priority="179" operator="equal">
      <formula>0</formula>
    </cfRule>
  </conditionalFormatting>
  <conditionalFormatting sqref="E41">
    <cfRule type="cellIs" dxfId="701" priority="183" operator="equal">
      <formula>0</formula>
    </cfRule>
  </conditionalFormatting>
  <conditionalFormatting sqref="K41">
    <cfRule type="cellIs" dxfId="700" priority="182" operator="equal">
      <formula>0</formula>
    </cfRule>
  </conditionalFormatting>
  <conditionalFormatting sqref="N41">
    <cfRule type="cellIs" dxfId="699" priority="181" operator="equal">
      <formula>0</formula>
    </cfRule>
  </conditionalFormatting>
  <conditionalFormatting sqref="R41">
    <cfRule type="cellIs" dxfId="698" priority="180" operator="equal">
      <formula>0</formula>
    </cfRule>
  </conditionalFormatting>
  <conditionalFormatting sqref="E51:R51">
    <cfRule type="cellIs" dxfId="697" priority="174" operator="equal">
      <formula>0</formula>
    </cfRule>
  </conditionalFormatting>
  <conditionalFormatting sqref="E51">
    <cfRule type="cellIs" dxfId="696" priority="178" operator="equal">
      <formula>0</formula>
    </cfRule>
  </conditionalFormatting>
  <conditionalFormatting sqref="K51">
    <cfRule type="cellIs" dxfId="695" priority="177" operator="equal">
      <formula>0</formula>
    </cfRule>
  </conditionalFormatting>
  <conditionalFormatting sqref="N51">
    <cfRule type="cellIs" dxfId="694" priority="176" operator="equal">
      <formula>0</formula>
    </cfRule>
  </conditionalFormatting>
  <conditionalFormatting sqref="R51">
    <cfRule type="cellIs" dxfId="693" priority="175" operator="equal">
      <formula>0</formula>
    </cfRule>
  </conditionalFormatting>
  <conditionalFormatting sqref="E61">
    <cfRule type="cellIs" dxfId="692" priority="173" operator="equal">
      <formula>0</formula>
    </cfRule>
  </conditionalFormatting>
  <conditionalFormatting sqref="K61">
    <cfRule type="cellIs" dxfId="691" priority="172" operator="equal">
      <formula>0</formula>
    </cfRule>
  </conditionalFormatting>
  <conditionalFormatting sqref="N61">
    <cfRule type="cellIs" dxfId="690" priority="171" operator="equal">
      <formula>0</formula>
    </cfRule>
  </conditionalFormatting>
  <conditionalFormatting sqref="R61">
    <cfRule type="cellIs" dxfId="689" priority="170" operator="equal">
      <formula>0</formula>
    </cfRule>
  </conditionalFormatting>
  <conditionalFormatting sqref="A97:XFD102 A103:D103 S103:XFD103 A189:XFD189 A104:XFD105">
    <cfRule type="cellIs" dxfId="688" priority="168" operator="equal">
      <formula>0</formula>
    </cfRule>
  </conditionalFormatting>
  <conditionalFormatting sqref="E97:K101">
    <cfRule type="cellIs" dxfId="687" priority="167" operator="equal">
      <formula>0</formula>
    </cfRule>
  </conditionalFormatting>
  <conditionalFormatting sqref="E104:E105">
    <cfRule type="cellIs" dxfId="686" priority="166" operator="equal">
      <formula>0</formula>
    </cfRule>
  </conditionalFormatting>
  <conditionalFormatting sqref="K104:K105">
    <cfRule type="cellIs" dxfId="685" priority="165" operator="equal">
      <formula>0</formula>
    </cfRule>
  </conditionalFormatting>
  <conditionalFormatting sqref="N104:N105">
    <cfRule type="cellIs" dxfId="684" priority="164" operator="equal">
      <formula>0</formula>
    </cfRule>
  </conditionalFormatting>
  <conditionalFormatting sqref="R104:R105">
    <cfRule type="cellIs" dxfId="683" priority="163" operator="equal">
      <formula>0</formula>
    </cfRule>
  </conditionalFormatting>
  <conditionalFormatting sqref="E103:R103">
    <cfRule type="cellIs" dxfId="682" priority="158" operator="equal">
      <formula>0</formula>
    </cfRule>
  </conditionalFormatting>
  <conditionalFormatting sqref="E103">
    <cfRule type="cellIs" dxfId="681" priority="162" operator="equal">
      <formula>0</formula>
    </cfRule>
  </conditionalFormatting>
  <conditionalFormatting sqref="K103">
    <cfRule type="cellIs" dxfId="680" priority="161" operator="equal">
      <formula>0</formula>
    </cfRule>
  </conditionalFormatting>
  <conditionalFormatting sqref="N103">
    <cfRule type="cellIs" dxfId="679" priority="160" operator="equal">
      <formula>0</formula>
    </cfRule>
  </conditionalFormatting>
  <conditionalFormatting sqref="R103">
    <cfRule type="cellIs" dxfId="678" priority="159" operator="equal">
      <formula>0</formula>
    </cfRule>
  </conditionalFormatting>
  <conditionalFormatting sqref="E68:K74">
    <cfRule type="cellIs" dxfId="677" priority="156" operator="equal">
      <formula>0</formula>
    </cfRule>
  </conditionalFormatting>
  <conditionalFormatting sqref="E77">
    <cfRule type="cellIs" dxfId="676" priority="155" operator="equal">
      <formula>0</formula>
    </cfRule>
  </conditionalFormatting>
  <conditionalFormatting sqref="K77">
    <cfRule type="cellIs" dxfId="675" priority="154" operator="equal">
      <formula>0</formula>
    </cfRule>
  </conditionalFormatting>
  <conditionalFormatting sqref="N77">
    <cfRule type="cellIs" dxfId="674" priority="153" operator="equal">
      <formula>0</formula>
    </cfRule>
  </conditionalFormatting>
  <conditionalFormatting sqref="R77">
    <cfRule type="cellIs" dxfId="673" priority="152" operator="equal">
      <formula>0</formula>
    </cfRule>
  </conditionalFormatting>
  <conditionalFormatting sqref="A68:C68 E68:XFD68 A69:XFD75 A77:XFD78 A76:D76 S76:XFD76">
    <cfRule type="cellIs" dxfId="672" priority="157" operator="equal">
      <formula>0</formula>
    </cfRule>
  </conditionalFormatting>
  <conditionalFormatting sqref="D68">
    <cfRule type="cellIs" dxfId="671" priority="151" operator="equal">
      <formula>0</formula>
    </cfRule>
  </conditionalFormatting>
  <conditionalFormatting sqref="E76:R76">
    <cfRule type="cellIs" dxfId="670" priority="146" operator="equal">
      <formula>0</formula>
    </cfRule>
  </conditionalFormatting>
  <conditionalFormatting sqref="E76">
    <cfRule type="cellIs" dxfId="669" priority="150" operator="equal">
      <formula>0</formula>
    </cfRule>
  </conditionalFormatting>
  <conditionalFormatting sqref="K76">
    <cfRule type="cellIs" dxfId="668" priority="149" operator="equal">
      <formula>0</formula>
    </cfRule>
  </conditionalFormatting>
  <conditionalFormatting sqref="N76">
    <cfRule type="cellIs" dxfId="667" priority="148" operator="equal">
      <formula>0</formula>
    </cfRule>
  </conditionalFormatting>
  <conditionalFormatting sqref="R76">
    <cfRule type="cellIs" dxfId="666" priority="147" operator="equal">
      <formula>0</formula>
    </cfRule>
  </conditionalFormatting>
  <conditionalFormatting sqref="C53">
    <cfRule type="cellIs" dxfId="665" priority="82" operator="equal">
      <formula>0</formula>
    </cfRule>
  </conditionalFormatting>
  <conditionalFormatting sqref="A171:D171 I171:XFD171 A174:XFD176 A188:XFD188 A106:XFD155 A166:XFD170 A156:T165 V156:XFD165">
    <cfRule type="cellIs" dxfId="664" priority="81" operator="equal">
      <formula>0</formula>
    </cfRule>
  </conditionalFormatting>
  <conditionalFormatting sqref="E143:K143">
    <cfRule type="cellIs" dxfId="663" priority="78" operator="equal">
      <formula>0</formula>
    </cfRule>
  </conditionalFormatting>
  <conditionalFormatting sqref="E145">
    <cfRule type="cellIs" dxfId="662" priority="77" operator="equal">
      <formula>0</formula>
    </cfRule>
  </conditionalFormatting>
  <conditionalFormatting sqref="K145">
    <cfRule type="cellIs" dxfId="661" priority="76" operator="equal">
      <formula>0</formula>
    </cfRule>
  </conditionalFormatting>
  <conditionalFormatting sqref="N145">
    <cfRule type="cellIs" dxfId="660" priority="75" operator="equal">
      <formula>0</formula>
    </cfRule>
  </conditionalFormatting>
  <conditionalFormatting sqref="R145">
    <cfRule type="cellIs" dxfId="659" priority="74" operator="equal">
      <formula>0</formula>
    </cfRule>
  </conditionalFormatting>
  <conditionalFormatting sqref="E147:K147">
    <cfRule type="cellIs" dxfId="658" priority="73" operator="equal">
      <formula>0</formula>
    </cfRule>
  </conditionalFormatting>
  <conditionalFormatting sqref="E149">
    <cfRule type="cellIs" dxfId="657" priority="72" operator="equal">
      <formula>0</formula>
    </cfRule>
  </conditionalFormatting>
  <conditionalFormatting sqref="K149">
    <cfRule type="cellIs" dxfId="656" priority="71" operator="equal">
      <formula>0</formula>
    </cfRule>
  </conditionalFormatting>
  <conditionalFormatting sqref="N149">
    <cfRule type="cellIs" dxfId="655" priority="70" operator="equal">
      <formula>0</formula>
    </cfRule>
  </conditionalFormatting>
  <conditionalFormatting sqref="R149">
    <cfRule type="cellIs" dxfId="654" priority="69" operator="equal">
      <formula>0</formula>
    </cfRule>
  </conditionalFormatting>
  <conditionalFormatting sqref="A172:D172 I172:XFD172">
    <cfRule type="cellIs" dxfId="653" priority="66" operator="equal">
      <formula>0</formula>
    </cfRule>
  </conditionalFormatting>
  <conditionalFormatting sqref="A173:D173 I173:XFD173">
    <cfRule type="cellIs" dxfId="652" priority="65" operator="equal">
      <formula>0</formula>
    </cfRule>
  </conditionalFormatting>
  <conditionalFormatting sqref="R175">
    <cfRule type="cellIs" dxfId="651" priority="61" operator="equal">
      <formula>0</formula>
    </cfRule>
  </conditionalFormatting>
  <conditionalFormatting sqref="E175">
    <cfRule type="cellIs" dxfId="650" priority="64" operator="equal">
      <formula>0</formula>
    </cfRule>
  </conditionalFormatting>
  <conditionalFormatting sqref="K175">
    <cfRule type="cellIs" dxfId="649" priority="63" operator="equal">
      <formula>0</formula>
    </cfRule>
  </conditionalFormatting>
  <conditionalFormatting sqref="N175">
    <cfRule type="cellIs" dxfId="648" priority="62" operator="equal">
      <formula>0</formula>
    </cfRule>
  </conditionalFormatting>
  <conditionalFormatting sqref="A182 A185:XFD187 C182 I182:XFD182">
    <cfRule type="cellIs" dxfId="647" priority="60" operator="equal">
      <formula>0</formula>
    </cfRule>
  </conditionalFormatting>
  <conditionalFormatting sqref="A183:D183 I183:XFD183">
    <cfRule type="cellIs" dxfId="646" priority="59" operator="equal">
      <formula>0</formula>
    </cfRule>
  </conditionalFormatting>
  <conditionalFormatting sqref="A184:D184 I184:XFD184">
    <cfRule type="cellIs" dxfId="645" priority="58" operator="equal">
      <formula>0</formula>
    </cfRule>
  </conditionalFormatting>
  <conditionalFormatting sqref="R186">
    <cfRule type="cellIs" dxfId="644" priority="54" operator="equal">
      <formula>0</formula>
    </cfRule>
  </conditionalFormatting>
  <conditionalFormatting sqref="E186">
    <cfRule type="cellIs" dxfId="643" priority="57" operator="equal">
      <formula>0</formula>
    </cfRule>
  </conditionalFormatting>
  <conditionalFormatting sqref="K186">
    <cfRule type="cellIs" dxfId="642" priority="56" operator="equal">
      <formula>0</formula>
    </cfRule>
  </conditionalFormatting>
  <conditionalFormatting sqref="N186">
    <cfRule type="cellIs" dxfId="641" priority="55" operator="equal">
      <formula>0</formula>
    </cfRule>
  </conditionalFormatting>
  <conditionalFormatting sqref="A177:D177 A179:XFD181 D178 I177:XFD177">
    <cfRule type="cellIs" dxfId="640" priority="53" operator="equal">
      <formula>0</formula>
    </cfRule>
  </conditionalFormatting>
  <conditionalFormatting sqref="A178:C178 I178:L178 O178:XFD178">
    <cfRule type="cellIs" dxfId="639" priority="52" operator="equal">
      <formula>0</formula>
    </cfRule>
  </conditionalFormatting>
  <conditionalFormatting sqref="N180">
    <cfRule type="cellIs" dxfId="638" priority="49" operator="equal">
      <formula>0</formula>
    </cfRule>
  </conditionalFormatting>
  <conditionalFormatting sqref="R180">
    <cfRule type="cellIs" dxfId="637" priority="48" operator="equal">
      <formula>0</formula>
    </cfRule>
  </conditionalFormatting>
  <conditionalFormatting sqref="E180">
    <cfRule type="cellIs" dxfId="636" priority="51" operator="equal">
      <formula>0</formula>
    </cfRule>
  </conditionalFormatting>
  <conditionalFormatting sqref="K180">
    <cfRule type="cellIs" dxfId="635" priority="50" operator="equal">
      <formula>0</formula>
    </cfRule>
  </conditionalFormatting>
  <conditionalFormatting sqref="B182">
    <cfRule type="cellIs" dxfId="634" priority="47" operator="equal">
      <formula>0</formula>
    </cfRule>
  </conditionalFormatting>
  <conditionalFormatting sqref="M178:N178">
    <cfRule type="cellIs" dxfId="633" priority="46" operator="equal">
      <formula>0</formula>
    </cfRule>
  </conditionalFormatting>
  <conditionalFormatting sqref="D182">
    <cfRule type="cellIs" dxfId="632" priority="44" operator="equal">
      <formula>0</formula>
    </cfRule>
  </conditionalFormatting>
  <conditionalFormatting sqref="E151:K151">
    <cfRule type="cellIs" dxfId="631" priority="43" operator="equal">
      <formula>0</formula>
    </cfRule>
  </conditionalFormatting>
  <conditionalFormatting sqref="E153">
    <cfRule type="cellIs" dxfId="630" priority="42" operator="equal">
      <formula>0</formula>
    </cfRule>
  </conditionalFormatting>
  <conditionalFormatting sqref="K153">
    <cfRule type="cellIs" dxfId="629" priority="41" operator="equal">
      <formula>0</formula>
    </cfRule>
  </conditionalFormatting>
  <conditionalFormatting sqref="N153">
    <cfRule type="cellIs" dxfId="628" priority="40" operator="equal">
      <formula>0</formula>
    </cfRule>
  </conditionalFormatting>
  <conditionalFormatting sqref="R153">
    <cfRule type="cellIs" dxfId="627" priority="39" operator="equal">
      <formula>0</formula>
    </cfRule>
  </conditionalFormatting>
  <conditionalFormatting sqref="D5">
    <cfRule type="cellIs" dxfId="626" priority="38" operator="equal">
      <formula>0</formula>
    </cfRule>
  </conditionalFormatting>
  <conditionalFormatting sqref="U43:KV59">
    <cfRule type="cellIs" dxfId="625" priority="37" operator="equal">
      <formula>0</formula>
    </cfRule>
  </conditionalFormatting>
  <conditionalFormatting sqref="R43:R49">
    <cfRule type="cellIs" dxfId="624" priority="36" operator="equal">
      <formula>0</formula>
    </cfRule>
  </conditionalFormatting>
  <conditionalFormatting sqref="A62:XFD64">
    <cfRule type="cellIs" dxfId="623" priority="35" operator="equal">
      <formula>0</formula>
    </cfRule>
  </conditionalFormatting>
  <conditionalFormatting sqref="E65:K65">
    <cfRule type="cellIs" dxfId="622" priority="33" operator="equal">
      <formula>0</formula>
    </cfRule>
  </conditionalFormatting>
  <conditionalFormatting sqref="A65:C65 E65:XFD65">
    <cfRule type="cellIs" dxfId="621" priority="34" operator="equal">
      <formula>0</formula>
    </cfRule>
  </conditionalFormatting>
  <conditionalFormatting sqref="D65">
    <cfRule type="cellIs" dxfId="620" priority="32" operator="equal">
      <formula>0</formula>
    </cfRule>
  </conditionalFormatting>
  <conditionalFormatting sqref="A91:XFD93 A80:XFD83">
    <cfRule type="cellIs" dxfId="619" priority="31" operator="equal">
      <formula>0</formula>
    </cfRule>
  </conditionalFormatting>
  <conditionalFormatting sqref="A79:B79 D79:XFD79 A88:XFD89">
    <cfRule type="cellIs" dxfId="618" priority="30" operator="equal">
      <formula>0</formula>
    </cfRule>
  </conditionalFormatting>
  <conditionalFormatting sqref="E79:K81">
    <cfRule type="cellIs" dxfId="617" priority="29" operator="equal">
      <formula>0</formula>
    </cfRule>
  </conditionalFormatting>
  <conditionalFormatting sqref="E83">
    <cfRule type="cellIs" dxfId="616" priority="28" operator="equal">
      <formula>0</formula>
    </cfRule>
  </conditionalFormatting>
  <conditionalFormatting sqref="K83">
    <cfRule type="cellIs" dxfId="615" priority="27" operator="equal">
      <formula>0</formula>
    </cfRule>
  </conditionalFormatting>
  <conditionalFormatting sqref="N83">
    <cfRule type="cellIs" dxfId="614" priority="26" operator="equal">
      <formula>0</formula>
    </cfRule>
  </conditionalFormatting>
  <conditionalFormatting sqref="R83">
    <cfRule type="cellIs" dxfId="613" priority="25" operator="equal">
      <formula>0</formula>
    </cfRule>
  </conditionalFormatting>
  <conditionalFormatting sqref="R83 R88:R89">
    <cfRule type="cellIs" dxfId="612" priority="23" operator="equal">
      <formula>0</formula>
    </cfRule>
  </conditionalFormatting>
  <conditionalFormatting sqref="N83 N88:N89">
    <cfRule type="cellIs" dxfId="611" priority="24" operator="equal">
      <formula>0</formula>
    </cfRule>
  </conditionalFormatting>
  <conditionalFormatting sqref="C79">
    <cfRule type="cellIs" dxfId="610" priority="22" operator="equal">
      <formula>0</formula>
    </cfRule>
  </conditionalFormatting>
  <conditionalFormatting sqref="E90:K92">
    <cfRule type="cellIs" dxfId="609" priority="20" operator="equal">
      <formula>0</formula>
    </cfRule>
  </conditionalFormatting>
  <conditionalFormatting sqref="E95">
    <cfRule type="cellIs" dxfId="608" priority="19" operator="equal">
      <formula>0</formula>
    </cfRule>
  </conditionalFormatting>
  <conditionalFormatting sqref="K95">
    <cfRule type="cellIs" dxfId="607" priority="18" operator="equal">
      <formula>0</formula>
    </cfRule>
  </conditionalFormatting>
  <conditionalFormatting sqref="N95">
    <cfRule type="cellIs" dxfId="606" priority="17" operator="equal">
      <formula>0</formula>
    </cfRule>
  </conditionalFormatting>
  <conditionalFormatting sqref="R95">
    <cfRule type="cellIs" dxfId="605" priority="16" operator="equal">
      <formula>0</formula>
    </cfRule>
  </conditionalFormatting>
  <conditionalFormatting sqref="A90:C90 E90:XFD90 A95:XFD96 A94:D94 S94:XFD94">
    <cfRule type="cellIs" dxfId="604" priority="21" operator="equal">
      <formula>0</formula>
    </cfRule>
  </conditionalFormatting>
  <conditionalFormatting sqref="D90">
    <cfRule type="cellIs" dxfId="603" priority="15" operator="equal">
      <formula>0</formula>
    </cfRule>
  </conditionalFormatting>
  <conditionalFormatting sqref="R94">
    <cfRule type="cellIs" dxfId="602" priority="8" operator="equal">
      <formula>0</formula>
    </cfRule>
  </conditionalFormatting>
  <conditionalFormatting sqref="K94">
    <cfRule type="cellIs" dxfId="601" priority="12" operator="equal">
      <formula>0</formula>
    </cfRule>
  </conditionalFormatting>
  <conditionalFormatting sqref="N94">
    <cfRule type="cellIs" dxfId="600" priority="11" operator="equal">
      <formula>0</formula>
    </cfRule>
  </conditionalFormatting>
  <conditionalFormatting sqref="R94">
    <cfRule type="cellIs" dxfId="599" priority="10" operator="equal">
      <formula>0</formula>
    </cfRule>
  </conditionalFormatting>
  <conditionalFormatting sqref="N94">
    <cfRule type="cellIs" dxfId="598" priority="9" operator="equal">
      <formula>0</formula>
    </cfRule>
  </conditionalFormatting>
  <conditionalFormatting sqref="E94:R94">
    <cfRule type="cellIs" dxfId="597" priority="14" operator="equal">
      <formula>0</formula>
    </cfRule>
  </conditionalFormatting>
  <conditionalFormatting sqref="E94">
    <cfRule type="cellIs" dxfId="596" priority="13" operator="equal">
      <formula>0</formula>
    </cfRule>
  </conditionalFormatting>
  <conditionalFormatting sqref="A84:XFD86">
    <cfRule type="cellIs" dxfId="595" priority="7" operator="equal">
      <formula>0</formula>
    </cfRule>
  </conditionalFormatting>
  <conditionalFormatting sqref="E87:K87">
    <cfRule type="cellIs" dxfId="594" priority="5" operator="equal">
      <formula>0</formula>
    </cfRule>
  </conditionalFormatting>
  <conditionalFormatting sqref="A87:C87 E87:XFD87">
    <cfRule type="cellIs" dxfId="593" priority="6" operator="equal">
      <formula>0</formula>
    </cfRule>
  </conditionalFormatting>
  <conditionalFormatting sqref="D87">
    <cfRule type="cellIs" dxfId="592" priority="4" operator="equal">
      <formula>0</formula>
    </cfRule>
  </conditionalFormatting>
  <conditionalFormatting sqref="U156:U165">
    <cfRule type="cellIs" dxfId="591" priority="1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45" id="{E1457A2A-BEB9-47A2-99D4-F8FD35E78054}">
            <xm:f>LEN(TRIM(раунд3!N178))=0</xm:f>
            <x14:dxf>
              <fill>
                <patternFill>
                  <bgColor theme="5" tint="0.59996337778862885"/>
                </patternFill>
              </fill>
            </x14:dxf>
          </x14:cfRule>
          <xm:sqref>N178</xm:sqref>
        </x14:conditionalFormatting>
        <x14:conditionalFormatting xmlns:xm="http://schemas.microsoft.com/office/excel/2006/main">
          <x14:cfRule type="containsBlanks" priority="432" id="{AAA27919-43DE-4BFD-A9F8-7D1C6746A860}">
            <xm:f>LEN(TRIM(раунд3!U107))=0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33" id="{AAFD23E3-62E1-4D6A-AB42-601C7840ECE7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U107:KV116 U120:KV129 V156:KV165</xm:sqref>
        </x14:conditionalFormatting>
        <x14:conditionalFormatting xmlns:xm="http://schemas.microsoft.com/office/excel/2006/main">
          <x14:cfRule type="containsBlanks" priority="2" id="{45E2C704-0466-443D-8D03-357559BE344A}">
            <xm:f>LEN(TRIM(раунд3!U156))=0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3" id="{0A54CB54-9436-4728-8C21-47B472AC387F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U156:U165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X19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1.77734375" style="51" customWidth="1"/>
    <col min="19" max="20" width="1.77734375" style="2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>
        <f t="shared" si="0"/>
        <v>14</v>
      </c>
      <c r="AI1" s="30">
        <f t="shared" si="0"/>
        <v>15</v>
      </c>
      <c r="AJ1" s="30">
        <f t="shared" si="0"/>
        <v>16</v>
      </c>
      <c r="AK1" s="30">
        <f t="shared" si="0"/>
        <v>17</v>
      </c>
      <c r="AL1" s="30">
        <f t="shared" si="0"/>
        <v>18</v>
      </c>
      <c r="AM1" s="30">
        <f t="shared" si="0"/>
        <v>19</v>
      </c>
      <c r="AN1" s="30">
        <f t="shared" si="0"/>
        <v>20</v>
      </c>
      <c r="AO1" s="30">
        <f t="shared" si="0"/>
        <v>21</v>
      </c>
      <c r="AP1" s="30">
        <f t="shared" si="0"/>
        <v>22</v>
      </c>
      <c r="AQ1" s="30">
        <f t="shared" si="0"/>
        <v>23</v>
      </c>
      <c r="AR1" s="30">
        <f t="shared" si="0"/>
        <v>24</v>
      </c>
      <c r="AS1" s="30">
        <f t="shared" si="0"/>
        <v>25</v>
      </c>
      <c r="AT1" s="30">
        <f t="shared" si="0"/>
        <v>26</v>
      </c>
      <c r="AU1" s="30">
        <f t="shared" si="0"/>
        <v>27</v>
      </c>
      <c r="AV1" s="30">
        <f t="shared" si="0"/>
        <v>28</v>
      </c>
      <c r="AW1" s="30">
        <f t="shared" si="0"/>
        <v>29</v>
      </c>
      <c r="AX1" s="30">
        <f t="shared" si="0"/>
        <v>30</v>
      </c>
      <c r="AY1" s="30">
        <f t="shared" si="0"/>
        <v>31</v>
      </c>
      <c r="AZ1" s="30">
        <f t="shared" si="0"/>
        <v>32</v>
      </c>
      <c r="BA1" s="30">
        <f t="shared" si="0"/>
        <v>33</v>
      </c>
      <c r="BB1" s="30">
        <f t="shared" si="0"/>
        <v>34</v>
      </c>
      <c r="BC1" s="30">
        <f t="shared" si="0"/>
        <v>35</v>
      </c>
      <c r="BD1" s="30">
        <f t="shared" si="0"/>
        <v>36</v>
      </c>
      <c r="BE1" s="30">
        <f t="shared" si="0"/>
        <v>37</v>
      </c>
      <c r="BF1" s="30">
        <f t="shared" si="0"/>
        <v>38</v>
      </c>
      <c r="BG1" s="30">
        <f t="shared" si="0"/>
        <v>39</v>
      </c>
      <c r="BH1" s="30">
        <f t="shared" si="0"/>
        <v>40</v>
      </c>
      <c r="BI1" s="30">
        <f t="shared" si="0"/>
        <v>41</v>
      </c>
      <c r="BJ1" s="30">
        <f t="shared" si="0"/>
        <v>42</v>
      </c>
      <c r="BK1" s="30">
        <f t="shared" si="0"/>
        <v>43</v>
      </c>
      <c r="BL1" s="30">
        <f t="shared" si="0"/>
        <v>44</v>
      </c>
      <c r="BM1" s="30">
        <f t="shared" si="0"/>
        <v>45</v>
      </c>
      <c r="BN1" s="30">
        <f t="shared" si="0"/>
        <v>46</v>
      </c>
      <c r="BO1" s="30">
        <f t="shared" si="0"/>
        <v>47</v>
      </c>
      <c r="BP1" s="30">
        <f t="shared" si="0"/>
        <v>48</v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ht="13.8" x14ac:dyDescent="0.25">
      <c r="A5" s="1"/>
      <c r="B5" s="79"/>
      <c r="C5" s="79"/>
      <c r="D5" s="222" t="s">
        <v>135</v>
      </c>
      <c r="E5" s="1"/>
      <c r="F5" s="1"/>
      <c r="G5" s="1"/>
      <c r="H5" s="11"/>
      <c r="I5" s="1"/>
      <c r="J5" s="1"/>
      <c r="K5" s="101" t="s">
        <v>236</v>
      </c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3"/>
      <c r="U6" s="35">
        <f>IF(OR(главная!$N$15=0,главная!$N$15=""),"",главная!$N$15)</f>
        <v>45292</v>
      </c>
      <c r="V6" s="32">
        <f>IF(U7="","",IF(U7+1&gt;EOMONTH(главная!$N$17,0),"",U7+1))</f>
        <v>45323</v>
      </c>
      <c r="W6" s="32">
        <f>IF(V7="","",IF(V7+1&gt;EOMONTH(главная!$N$17,0),"",V7+1))</f>
        <v>45352</v>
      </c>
      <c r="X6" s="32">
        <f>IF(W7="","",IF(W7+1&gt;EOMONTH(главная!$N$17,0),"",W7+1))</f>
        <v>45383</v>
      </c>
      <c r="Y6" s="32">
        <f>IF(X7="","",IF(X7+1&gt;EOMONTH(главная!$N$17,0),"",X7+1))</f>
        <v>45413</v>
      </c>
      <c r="Z6" s="32">
        <f>IF(Y7="","",IF(Y7+1&gt;EOMONTH(главная!$N$17,0),"",Y7+1))</f>
        <v>45444</v>
      </c>
      <c r="AA6" s="32">
        <f>IF(Z7="","",IF(Z7+1&gt;EOMONTH(главная!$N$17,0),"",Z7+1))</f>
        <v>45474</v>
      </c>
      <c r="AB6" s="32">
        <f>IF(AA7="","",IF(AA7+1&gt;EOMONTH(главная!$N$17,0),"",AA7+1))</f>
        <v>45505</v>
      </c>
      <c r="AC6" s="32">
        <f>IF(AB7="","",IF(AB7+1&gt;EOMONTH(главная!$N$17,0),"",AB7+1))</f>
        <v>45536</v>
      </c>
      <c r="AD6" s="32">
        <f>IF(AC7="","",IF(AC7+1&gt;EOMONTH(главная!$N$17,0),"",AC7+1))</f>
        <v>45566</v>
      </c>
      <c r="AE6" s="32">
        <f>IF(AD7="","",IF(AD7+1&gt;EOMONTH(главная!$N$17,0),"",AD7+1))</f>
        <v>45597</v>
      </c>
      <c r="AF6" s="32">
        <f>IF(AE7="","",IF(AE7+1&gt;EOMONTH(главная!$N$17,0),"",AE7+1))</f>
        <v>45627</v>
      </c>
      <c r="AG6" s="32">
        <f>IF(AF7="","",IF(AF7+1&gt;EOMONTH(главная!$N$17,0),"",AF7+1))</f>
        <v>45658</v>
      </c>
      <c r="AH6" s="32">
        <f>IF(AG7="","",IF(AG7+1&gt;EOMONTH(главная!$N$17,0),"",AG7+1))</f>
        <v>45689</v>
      </c>
      <c r="AI6" s="32">
        <f>IF(AH7="","",IF(AH7+1&gt;EOMONTH(главная!$N$17,0),"",AH7+1))</f>
        <v>45717</v>
      </c>
      <c r="AJ6" s="32">
        <f>IF(AI7="","",IF(AI7+1&gt;EOMONTH(главная!$N$17,0),"",AI7+1))</f>
        <v>45748</v>
      </c>
      <c r="AK6" s="32">
        <f>IF(AJ7="","",IF(AJ7+1&gt;EOMONTH(главная!$N$17,0),"",AJ7+1))</f>
        <v>45778</v>
      </c>
      <c r="AL6" s="32">
        <f>IF(AK7="","",IF(AK7+1&gt;EOMONTH(главная!$N$17,0),"",AK7+1))</f>
        <v>45809</v>
      </c>
      <c r="AM6" s="32">
        <f>IF(AL7="","",IF(AL7+1&gt;EOMONTH(главная!$N$17,0),"",AL7+1))</f>
        <v>45839</v>
      </c>
      <c r="AN6" s="32">
        <f>IF(AM7="","",IF(AM7+1&gt;EOMONTH(главная!$N$17,0),"",AM7+1))</f>
        <v>45870</v>
      </c>
      <c r="AO6" s="32">
        <f>IF(AN7="","",IF(AN7+1&gt;EOMONTH(главная!$N$17,0),"",AN7+1))</f>
        <v>45901</v>
      </c>
      <c r="AP6" s="32">
        <f>IF(AO7="","",IF(AO7+1&gt;EOMONTH(главная!$N$17,0),"",AO7+1))</f>
        <v>45931</v>
      </c>
      <c r="AQ6" s="32">
        <f>IF(AP7="","",IF(AP7+1&gt;EOMONTH(главная!$N$17,0),"",AP7+1))</f>
        <v>45962</v>
      </c>
      <c r="AR6" s="32">
        <f>IF(AQ7="","",IF(AQ7+1&gt;EOMONTH(главная!$N$17,0),"",AQ7+1))</f>
        <v>45992</v>
      </c>
      <c r="AS6" s="32">
        <f>IF(AR7="","",IF(AR7+1&gt;EOMONTH(главная!$N$17,0),"",AR7+1))</f>
        <v>46023</v>
      </c>
      <c r="AT6" s="32">
        <f>IF(AS7="","",IF(AS7+1&gt;EOMONTH(главная!$N$17,0),"",AS7+1))</f>
        <v>46054</v>
      </c>
      <c r="AU6" s="32">
        <f>IF(AT7="","",IF(AT7+1&gt;EOMONTH(главная!$N$17,0),"",AT7+1))</f>
        <v>46082</v>
      </c>
      <c r="AV6" s="32">
        <f>IF(AU7="","",IF(AU7+1&gt;EOMONTH(главная!$N$17,0),"",AU7+1))</f>
        <v>46113</v>
      </c>
      <c r="AW6" s="32">
        <f>IF(AV7="","",IF(AV7+1&gt;EOMONTH(главная!$N$17,0),"",AV7+1))</f>
        <v>46143</v>
      </c>
      <c r="AX6" s="32">
        <f>IF(AW7="","",IF(AW7+1&gt;EOMONTH(главная!$N$17,0),"",AW7+1))</f>
        <v>46174</v>
      </c>
      <c r="AY6" s="32">
        <f>IF(AX7="","",IF(AX7+1&gt;EOMONTH(главная!$N$17,0),"",AX7+1))</f>
        <v>46204</v>
      </c>
      <c r="AZ6" s="32">
        <f>IF(AY7="","",IF(AY7+1&gt;EOMONTH(главная!$N$17,0),"",AY7+1))</f>
        <v>46235</v>
      </c>
      <c r="BA6" s="32">
        <f>IF(AZ7="","",IF(AZ7+1&gt;EOMONTH(главная!$N$17,0),"",AZ7+1))</f>
        <v>46266</v>
      </c>
      <c r="BB6" s="32">
        <f>IF(BA7="","",IF(BA7+1&gt;EOMONTH(главная!$N$17,0),"",BA7+1))</f>
        <v>46296</v>
      </c>
      <c r="BC6" s="32">
        <f>IF(BB7="","",IF(BB7+1&gt;EOMONTH(главная!$N$17,0),"",BB7+1))</f>
        <v>46327</v>
      </c>
      <c r="BD6" s="32">
        <f>IF(BC7="","",IF(BC7+1&gt;EOMONTH(главная!$N$17,0),"",BC7+1))</f>
        <v>46357</v>
      </c>
      <c r="BE6" s="32">
        <f>IF(BD7="","",IF(BD7+1&gt;EOMONTH(главная!$N$17,0),"",BD7+1))</f>
        <v>46388</v>
      </c>
      <c r="BF6" s="32">
        <f>IF(BE7="","",IF(BE7+1&gt;EOMONTH(главная!$N$17,0),"",BE7+1))</f>
        <v>46419</v>
      </c>
      <c r="BG6" s="32">
        <f>IF(BF7="","",IF(BF7+1&gt;EOMONTH(главная!$N$17,0),"",BF7+1))</f>
        <v>46447</v>
      </c>
      <c r="BH6" s="32">
        <f>IF(BG7="","",IF(BG7+1&gt;EOMONTH(главная!$N$17,0),"",BG7+1))</f>
        <v>46478</v>
      </c>
      <c r="BI6" s="32">
        <f>IF(BH7="","",IF(BH7+1&gt;EOMONTH(главная!$N$17,0),"",BH7+1))</f>
        <v>46508</v>
      </c>
      <c r="BJ6" s="32">
        <f>IF(BI7="","",IF(BI7+1&gt;EOMONTH(главная!$N$17,0),"",BI7+1))</f>
        <v>46539</v>
      </c>
      <c r="BK6" s="32">
        <f>IF(BJ7="","",IF(BJ7+1&gt;EOMONTH(главная!$N$17,0),"",BJ7+1))</f>
        <v>46569</v>
      </c>
      <c r="BL6" s="32">
        <f>IF(BK7="","",IF(BK7+1&gt;EOMONTH(главная!$N$17,0),"",BK7+1))</f>
        <v>46600</v>
      </c>
      <c r="BM6" s="32">
        <f>IF(BL7="","",IF(BL7+1&gt;EOMONTH(главная!$N$17,0),"",BL7+1))</f>
        <v>46631</v>
      </c>
      <c r="BN6" s="32">
        <f>IF(BM7="","",IF(BM7+1&gt;EOMONTH(главная!$N$17,0),"",BM7+1))</f>
        <v>46661</v>
      </c>
      <c r="BO6" s="32">
        <f>IF(BN7="","",IF(BN7+1&gt;EOMONTH(главная!$N$17,0),"",BN7+1))</f>
        <v>46692</v>
      </c>
      <c r="BP6" s="32">
        <f>IF(BO7="","",IF(BO7+1&gt;EOMONTH(главная!$N$17,0),"",BO7+1))</f>
        <v>46722</v>
      </c>
      <c r="BQ6" s="32" t="str">
        <f>IF(BP7="","",IF(BP7+1&gt;EOMONTH(главная!$N$17,0),"",BP7+1))</f>
        <v/>
      </c>
      <c r="BR6" s="32" t="str">
        <f>IF(BQ7="","",IF(BQ7+1&gt;EOMONTH(главная!$N$17,0),"",BQ7+1))</f>
        <v/>
      </c>
      <c r="BS6" s="32" t="str">
        <f>IF(BR7="","",IF(BR7+1&gt;EOMONTH(главная!$N$17,0),"",BR7+1))</f>
        <v/>
      </c>
      <c r="BT6" s="32" t="str">
        <f>IF(BS7="","",IF(BS7+1&gt;EOMONTH(главная!$N$17,0),"",BS7+1))</f>
        <v/>
      </c>
      <c r="BU6" s="32" t="str">
        <f>IF(BT7="","",IF(BT7+1&gt;EOMONTH(главная!$N$17,0),"",BT7+1))</f>
        <v/>
      </c>
      <c r="BV6" s="32" t="str">
        <f>IF(BU7="","",IF(BU7+1&gt;EOMONTH(главная!$N$17,0),"",BU7+1))</f>
        <v/>
      </c>
      <c r="BW6" s="32" t="str">
        <f>IF(BV7="","",IF(BV7+1&gt;EOMONTH(главная!$N$17,0),"",BV7+1))</f>
        <v/>
      </c>
      <c r="BX6" s="32" t="str">
        <f>IF(BW7="","",IF(BW7+1&gt;EOMONTH(главная!$N$17,0),"",BW7+1))</f>
        <v/>
      </c>
      <c r="BY6" s="32" t="str">
        <f>IF(BX7="","",IF(BX7+1&gt;EOMONTH(главная!$N$17,0),"",BX7+1))</f>
        <v/>
      </c>
      <c r="BZ6" s="32" t="str">
        <f>IF(BY7="","",IF(BY7+1&gt;EOMONTH(главная!$N$17,0),"",BY7+1))</f>
        <v/>
      </c>
      <c r="CA6" s="32" t="str">
        <f>IF(BZ7="","",IF(BZ7+1&gt;EOMONTH(главная!$N$17,0),"",BZ7+1))</f>
        <v/>
      </c>
      <c r="CB6" s="32" t="str">
        <f>IF(CA7="","",IF(CA7+1&gt;EOMONTH(главная!$N$17,0),"",CA7+1))</f>
        <v/>
      </c>
      <c r="CC6" s="32" t="str">
        <f>IF(CB7="","",IF(CB7+1&gt;EOMONTH(главная!$N$17,0),"",CB7+1))</f>
        <v/>
      </c>
      <c r="CD6" s="32" t="str">
        <f>IF(CC7="","",IF(CC7+1&gt;EOMONTH(главная!$N$17,0),"",CC7+1))</f>
        <v/>
      </c>
      <c r="CE6" s="32" t="str">
        <f>IF(CD7="","",IF(CD7+1&gt;EOMONTH(главная!$N$17,0),"",CD7+1))</f>
        <v/>
      </c>
      <c r="CF6" s="32" t="str">
        <f>IF(CE7="","",IF(CE7+1&gt;EOMONTH(главная!$N$17,0),"",CE7+1))</f>
        <v/>
      </c>
      <c r="CG6" s="32" t="str">
        <f>IF(CF7="","",IF(CF7+1&gt;EOMONTH(главная!$N$17,0),"",CF7+1))</f>
        <v/>
      </c>
      <c r="CH6" s="32" t="str">
        <f>IF(CG7="","",IF(CG7+1&gt;EOMONTH(главная!$N$17,0),"",CG7+1))</f>
        <v/>
      </c>
      <c r="CI6" s="32" t="str">
        <f>IF(CH7="","",IF(CH7+1&gt;EOMONTH(главная!$N$17,0),"",CH7+1))</f>
        <v/>
      </c>
      <c r="CJ6" s="32" t="str">
        <f>IF(CI7="","",IF(CI7+1&gt;EOMONTH(главная!$N$17,0),"",CI7+1))</f>
        <v/>
      </c>
      <c r="CK6" s="32" t="str">
        <f>IF(CJ7="","",IF(CJ7+1&gt;EOMONTH(главная!$N$17,0),"",CJ7+1))</f>
        <v/>
      </c>
      <c r="CL6" s="32" t="str">
        <f>IF(CK7="","",IF(CK7+1&gt;EOMONTH(главная!$N$17,0),"",CK7+1))</f>
        <v/>
      </c>
      <c r="CM6" s="32" t="str">
        <f>IF(CL7="","",IF(CL7+1&gt;EOMONTH(главная!$N$17,0),"",CL7+1))</f>
        <v/>
      </c>
      <c r="CN6" s="32" t="str">
        <f>IF(CM7="","",IF(CM7+1&gt;EOMONTH(главная!$N$17,0),"",CM7+1))</f>
        <v/>
      </c>
      <c r="CO6" s="32" t="str">
        <f>IF(CN7="","",IF(CN7+1&gt;EOMONTH(главная!$N$17,0),"",CN7+1))</f>
        <v/>
      </c>
      <c r="CP6" s="32" t="str">
        <f>IF(CO7="","",IF(CO7+1&gt;EOMONTH(главная!$N$17,0),"",CO7+1))</f>
        <v/>
      </c>
      <c r="CQ6" s="32" t="str">
        <f>IF(CP7="","",IF(CP7+1&gt;EOMONTH(главная!$N$17,0),"",CP7+1))</f>
        <v/>
      </c>
      <c r="CR6" s="32" t="str">
        <f>IF(CQ7="","",IF(CQ7+1&gt;EOMONTH(главная!$N$17,0),"",CQ7+1))</f>
        <v/>
      </c>
      <c r="CS6" s="32" t="str">
        <f>IF(CR7="","",IF(CR7+1&gt;EOMONTH(главная!$N$17,0),"",CR7+1))</f>
        <v/>
      </c>
      <c r="CT6" s="32" t="str">
        <f>IF(CS7="","",IF(CS7+1&gt;EOMONTH(главная!$N$17,0),"",CS7+1))</f>
        <v/>
      </c>
      <c r="CU6" s="32" t="str">
        <f>IF(CT7="","",IF(CT7+1&gt;EOMONTH(главная!$N$17,0),"",CT7+1))</f>
        <v/>
      </c>
      <c r="CV6" s="32" t="str">
        <f>IF(CU7="","",IF(CU7+1&gt;EOMONTH(главная!$N$17,0),"",CU7+1))</f>
        <v/>
      </c>
      <c r="CW6" s="32" t="str">
        <f>IF(CV7="","",IF(CV7+1&gt;EOMONTH(главная!$N$17,0),"",CV7+1))</f>
        <v/>
      </c>
      <c r="CX6" s="32" t="str">
        <f>IF(CW7="","",IF(CW7+1&gt;EOMONTH(главная!$N$17,0),"",CW7+1))</f>
        <v/>
      </c>
      <c r="CY6" s="32" t="str">
        <f>IF(CX7="","",IF(CX7+1&gt;EOMONTH(главная!$N$17,0),"",CX7+1))</f>
        <v/>
      </c>
      <c r="CZ6" s="32" t="str">
        <f>IF(CY7="","",IF(CY7+1&gt;EOMONTH(главная!$N$17,0),"",CY7+1))</f>
        <v/>
      </c>
      <c r="DA6" s="32" t="str">
        <f>IF(CZ7="","",IF(CZ7+1&gt;EOMONTH(главная!$N$17,0),"",CZ7+1))</f>
        <v/>
      </c>
      <c r="DB6" s="32" t="str">
        <f>IF(DA7="","",IF(DA7+1&gt;EOMONTH(главная!$N$17,0),"",DA7+1))</f>
        <v/>
      </c>
      <c r="DC6" s="32" t="str">
        <f>IF(DB7="","",IF(DB7+1&gt;EOMONTH(главная!$N$17,0),"",DB7+1))</f>
        <v/>
      </c>
      <c r="DD6" s="32" t="str">
        <f>IF(DC7="","",IF(DC7+1&gt;EOMONTH(главная!$N$17,0),"",DC7+1))</f>
        <v/>
      </c>
      <c r="DE6" s="32" t="str">
        <f>IF(DD7="","",IF(DD7+1&gt;EOMONTH(главная!$N$17,0),"",DD7+1))</f>
        <v/>
      </c>
      <c r="DF6" s="32" t="str">
        <f>IF(DE7="","",IF(DE7+1&gt;EOMONTH(главная!$N$17,0),"",DE7+1))</f>
        <v/>
      </c>
      <c r="DG6" s="32" t="str">
        <f>IF(DF7="","",IF(DF7+1&gt;EOMONTH(главная!$N$17,0),"",DF7+1))</f>
        <v/>
      </c>
      <c r="DH6" s="32" t="str">
        <f>IF(DG7="","",IF(DG7+1&gt;EOMONTH(главная!$N$17,0),"",DG7+1))</f>
        <v/>
      </c>
      <c r="DI6" s="32" t="str">
        <f>IF(DH7="","",IF(DH7+1&gt;EOMONTH(главная!$N$17,0),"",DH7+1))</f>
        <v/>
      </c>
      <c r="DJ6" s="32" t="str">
        <f>IF(DI7="","",IF(DI7+1&gt;EOMONTH(главная!$N$17,0),"",DI7+1))</f>
        <v/>
      </c>
      <c r="DK6" s="32" t="str">
        <f>IF(DJ7="","",IF(DJ7+1&gt;EOMONTH(главная!$N$17,0),"",DJ7+1))</f>
        <v/>
      </c>
      <c r="DL6" s="32" t="str">
        <f>IF(DK7="","",IF(DK7+1&gt;EOMONTH(главная!$N$17,0),"",DK7+1))</f>
        <v/>
      </c>
      <c r="DM6" s="32" t="str">
        <f>IF(DL7="","",IF(DL7+1&gt;EOMONTH(главная!$N$17,0),"",DL7+1))</f>
        <v/>
      </c>
      <c r="DN6" s="32" t="str">
        <f>IF(DM7="","",IF(DM7+1&gt;EOMONTH(главная!$N$17,0),"",DM7+1))</f>
        <v/>
      </c>
      <c r="DO6" s="32" t="str">
        <f>IF(DN7="","",IF(DN7+1&gt;EOMONTH(главная!$N$17,0),"",DN7+1))</f>
        <v/>
      </c>
      <c r="DP6" s="32" t="str">
        <f>IF(DO7="","",IF(DO7+1&gt;EOMONTH(главная!$N$17,0),"",DO7+1))</f>
        <v/>
      </c>
      <c r="DQ6" s="32" t="str">
        <f>IF(DP7="","",IF(DP7+1&gt;EOMONTH(главная!$N$17,0),"",DP7+1))</f>
        <v/>
      </c>
      <c r="DR6" s="32" t="str">
        <f>IF(DQ7="","",IF(DQ7+1&gt;EOMONTH(главная!$N$17,0),"",DQ7+1))</f>
        <v/>
      </c>
      <c r="DS6" s="32" t="str">
        <f>IF(DR7="","",IF(DR7+1&gt;EOMONTH(главная!$N$17,0),"",DR7+1))</f>
        <v/>
      </c>
      <c r="DT6" s="32" t="str">
        <f>IF(DS7="","",IF(DS7+1&gt;EOMONTH(главная!$N$17,0),"",DS7+1))</f>
        <v/>
      </c>
      <c r="DU6" s="32" t="str">
        <f>IF(DT7="","",IF(DT7+1&gt;EOMONTH(главная!$N$17,0),"",DT7+1))</f>
        <v/>
      </c>
      <c r="DV6" s="32" t="str">
        <f>IF(DU7="","",IF(DU7+1&gt;EOMONTH(главная!$N$17,0),"",DU7+1))</f>
        <v/>
      </c>
      <c r="DW6" s="32" t="str">
        <f>IF(DV7="","",IF(DV7+1&gt;EOMONTH(главная!$N$17,0),"",DV7+1))</f>
        <v/>
      </c>
      <c r="DX6" s="32" t="str">
        <f>IF(DW7="","",IF(DW7+1&gt;EOMONTH(главная!$N$17,0),"",DW7+1))</f>
        <v/>
      </c>
      <c r="DY6" s="32" t="str">
        <f>IF(DX7="","",IF(DX7+1&gt;EOMONTH(главная!$N$17,0),"",DX7+1))</f>
        <v/>
      </c>
      <c r="DZ6" s="32" t="str">
        <f>IF(DY7="","",IF(DY7+1&gt;EOMONTH(главная!$N$17,0),"",DY7+1))</f>
        <v/>
      </c>
      <c r="EA6" s="32" t="str">
        <f>IF(DZ7="","",IF(DZ7+1&gt;EOMONTH(главная!$N$17,0),"",DZ7+1))</f>
        <v/>
      </c>
      <c r="EB6" s="32" t="str">
        <f>IF(EA7="","",IF(EA7+1&gt;EOMONTH(главная!$N$17,0),"",EA7+1))</f>
        <v/>
      </c>
      <c r="EC6" s="32" t="str">
        <f>IF(EB7="","",IF(EB7+1&gt;EOMONTH(главная!$N$17,0),"",EB7+1))</f>
        <v/>
      </c>
      <c r="ED6" s="32" t="str">
        <f>IF(EC7="","",IF(EC7+1&gt;EOMONTH(главная!$N$17,0),"",EC7+1))</f>
        <v/>
      </c>
      <c r="EE6" s="32" t="str">
        <f>IF(ED7="","",IF(ED7+1&gt;EOMONTH(главная!$N$17,0),"",ED7+1))</f>
        <v/>
      </c>
      <c r="EF6" s="32" t="str">
        <f>IF(EE7="","",IF(EE7+1&gt;EOMONTH(главная!$N$17,0),"",EE7+1))</f>
        <v/>
      </c>
      <c r="EG6" s="32" t="str">
        <f>IF(EF7="","",IF(EF7+1&gt;EOMONTH(главная!$N$17,0),"",EF7+1))</f>
        <v/>
      </c>
      <c r="EH6" s="32" t="str">
        <f>IF(EG7="","",IF(EG7+1&gt;EOMONTH(главная!$N$17,0),"",EG7+1))</f>
        <v/>
      </c>
      <c r="EI6" s="32" t="str">
        <f>IF(EH7="","",IF(EH7+1&gt;EOMONTH(главная!$N$17,0),"",EH7+1))</f>
        <v/>
      </c>
      <c r="EJ6" s="32" t="str">
        <f>IF(EI7="","",IF(EI7+1&gt;EOMONTH(главная!$N$17,0),"",EI7+1))</f>
        <v/>
      </c>
      <c r="EK6" s="32" t="str">
        <f>IF(EJ7="","",IF(EJ7+1&gt;EOMONTH(главная!$N$17,0),"",EJ7+1))</f>
        <v/>
      </c>
      <c r="EL6" s="32" t="str">
        <f>IF(EK7="","",IF(EK7+1&gt;EOMONTH(главная!$N$17,0),"",EK7+1))</f>
        <v/>
      </c>
      <c r="EM6" s="32" t="str">
        <f>IF(EL7="","",IF(EL7+1&gt;EOMONTH(главная!$N$17,0),"",EL7+1))</f>
        <v/>
      </c>
      <c r="EN6" s="32" t="str">
        <f>IF(EM7="","",IF(EM7+1&gt;EOMONTH(главная!$N$17,0),"",EM7+1))</f>
        <v/>
      </c>
      <c r="EO6" s="32" t="str">
        <f>IF(EN7="","",IF(EN7+1&gt;EOMONTH(главная!$N$17,0),"",EN7+1))</f>
        <v/>
      </c>
      <c r="EP6" s="32" t="str">
        <f>IF(EO7="","",IF(EO7+1&gt;EOMONTH(главная!$N$17,0),"",EO7+1))</f>
        <v/>
      </c>
      <c r="EQ6" s="32" t="str">
        <f>IF(EP7="","",IF(EP7+1&gt;EOMONTH(главная!$N$17,0),"",EP7+1))</f>
        <v/>
      </c>
      <c r="ER6" s="32" t="str">
        <f>IF(EQ7="","",IF(EQ7+1&gt;EOMONTH(главная!$N$17,0),"",EQ7+1))</f>
        <v/>
      </c>
      <c r="ES6" s="32" t="str">
        <f>IF(ER7="","",IF(ER7+1&gt;EOMONTH(главная!$N$17,0),"",ER7+1))</f>
        <v/>
      </c>
      <c r="ET6" s="32" t="str">
        <f>IF(ES7="","",IF(ES7+1&gt;EOMONTH(главная!$N$17,0),"",ES7+1))</f>
        <v/>
      </c>
      <c r="EU6" s="32" t="str">
        <f>IF(ET7="","",IF(ET7+1&gt;EOMONTH(главная!$N$17,0),"",ET7+1))</f>
        <v/>
      </c>
      <c r="EV6" s="32" t="str">
        <f>IF(EU7="","",IF(EU7+1&gt;EOMONTH(главная!$N$17,0),"",EU7+1))</f>
        <v/>
      </c>
      <c r="EW6" s="32" t="str">
        <f>IF(EV7="","",IF(EV7+1&gt;EOMONTH(главная!$N$17,0),"",EV7+1))</f>
        <v/>
      </c>
      <c r="EX6" s="32" t="str">
        <f>IF(EW7="","",IF(EW7+1&gt;EOMONTH(главная!$N$17,0),"",EW7+1))</f>
        <v/>
      </c>
      <c r="EY6" s="32" t="str">
        <f>IF(EX7="","",IF(EX7+1&gt;EOMONTH(главная!$N$17,0),"",EX7+1))</f>
        <v/>
      </c>
      <c r="EZ6" s="32" t="str">
        <f>IF(EY7="","",IF(EY7+1&gt;EOMONTH(главная!$N$17,0),"",EY7+1))</f>
        <v/>
      </c>
      <c r="FA6" s="32" t="str">
        <f>IF(EZ7="","",IF(EZ7+1&gt;EOMONTH(главная!$N$17,0),"",EZ7+1))</f>
        <v/>
      </c>
      <c r="FB6" s="32" t="str">
        <f>IF(FA7="","",IF(FA7+1&gt;EOMONTH(главная!$N$17,0),"",FA7+1))</f>
        <v/>
      </c>
      <c r="FC6" s="32" t="str">
        <f>IF(FB7="","",IF(FB7+1&gt;EOMONTH(главная!$N$17,0),"",FB7+1))</f>
        <v/>
      </c>
      <c r="FD6" s="32" t="str">
        <f>IF(FC7="","",IF(FC7+1&gt;EOMONTH(главная!$N$17,0),"",FC7+1))</f>
        <v/>
      </c>
      <c r="FE6" s="32" t="str">
        <f>IF(FD7="","",IF(FD7+1&gt;EOMONTH(главная!$N$17,0),"",FD7+1))</f>
        <v/>
      </c>
      <c r="FF6" s="32" t="str">
        <f>IF(FE7="","",IF(FE7+1&gt;EOMONTH(главная!$N$17,0),"",FE7+1))</f>
        <v/>
      </c>
      <c r="FG6" s="32" t="str">
        <f>IF(FF7="","",IF(FF7+1&gt;EOMONTH(главная!$N$17,0),"",FF7+1))</f>
        <v/>
      </c>
      <c r="FH6" s="32" t="str">
        <f>IF(FG7="","",IF(FG7+1&gt;EOMONTH(главная!$N$17,0),"",FG7+1))</f>
        <v/>
      </c>
      <c r="FI6" s="32" t="str">
        <f>IF(FH7="","",IF(FH7+1&gt;EOMONTH(главная!$N$17,0),"",FH7+1))</f>
        <v/>
      </c>
      <c r="FJ6" s="32" t="str">
        <f>IF(FI7="","",IF(FI7+1&gt;EOMONTH(главная!$N$17,0),"",FI7+1))</f>
        <v/>
      </c>
      <c r="FK6" s="32" t="str">
        <f>IF(FJ7="","",IF(FJ7+1&gt;EOMONTH(главная!$N$17,0),"",FJ7+1))</f>
        <v/>
      </c>
      <c r="FL6" s="32" t="str">
        <f>IF(FK7="","",IF(FK7+1&gt;EOMONTH(главная!$N$17,0),"",FK7+1))</f>
        <v/>
      </c>
      <c r="FM6" s="32" t="str">
        <f>IF(FL7="","",IF(FL7+1&gt;EOMONTH(главная!$N$17,0),"",FL7+1))</f>
        <v/>
      </c>
      <c r="FN6" s="32" t="str">
        <f>IF(FM7="","",IF(FM7+1&gt;EOMONTH(главная!$N$17,0),"",FM7+1))</f>
        <v/>
      </c>
      <c r="FO6" s="32" t="str">
        <f>IF(FN7="","",IF(FN7+1&gt;EOMONTH(главная!$N$17,0),"",FN7+1))</f>
        <v/>
      </c>
      <c r="FP6" s="32" t="str">
        <f>IF(FO7="","",IF(FO7+1&gt;EOMONTH(главная!$N$17,0),"",FO7+1))</f>
        <v/>
      </c>
      <c r="FQ6" s="32" t="str">
        <f>IF(FP7="","",IF(FP7+1&gt;EOMONTH(главная!$N$17,0),"",FP7+1))</f>
        <v/>
      </c>
      <c r="FR6" s="32" t="str">
        <f>IF(FQ7="","",IF(FQ7+1&gt;EOMONTH(главная!$N$17,0),"",FQ7+1))</f>
        <v/>
      </c>
      <c r="FS6" s="32" t="str">
        <f>IF(FR7="","",IF(FR7+1&gt;EOMONTH(главная!$N$17,0),"",FR7+1))</f>
        <v/>
      </c>
      <c r="FT6" s="32" t="str">
        <f>IF(FS7="","",IF(FS7+1&gt;EOMONTH(главная!$N$17,0),"",FS7+1))</f>
        <v/>
      </c>
      <c r="FU6" s="32" t="str">
        <f>IF(FT7="","",IF(FT7+1&gt;EOMONTH(главная!$N$17,0),"",FT7+1))</f>
        <v/>
      </c>
      <c r="FV6" s="32" t="str">
        <f>IF(FU7="","",IF(FU7+1&gt;EOMONTH(главная!$N$17,0),"",FU7+1))</f>
        <v/>
      </c>
      <c r="FW6" s="32" t="str">
        <f>IF(FV7="","",IF(FV7+1&gt;EOMONTH(главная!$N$17,0),"",FV7+1))</f>
        <v/>
      </c>
      <c r="FX6" s="32" t="str">
        <f>IF(FW7="","",IF(FW7+1&gt;EOMONTH(главная!$N$17,0),"",FW7+1))</f>
        <v/>
      </c>
      <c r="FY6" s="32" t="str">
        <f>IF(FX7="","",IF(FX7+1&gt;EOMONTH(главная!$N$17,0),"",FX7+1))</f>
        <v/>
      </c>
      <c r="FZ6" s="32" t="str">
        <f>IF(FY7="","",IF(FY7+1&gt;EOMONTH(главная!$N$17,0),"",FY7+1))</f>
        <v/>
      </c>
      <c r="GA6" s="32" t="str">
        <f>IF(FZ7="","",IF(FZ7+1&gt;EOMONTH(главная!$N$17,0),"",FZ7+1))</f>
        <v/>
      </c>
      <c r="GB6" s="32" t="str">
        <f>IF(GA7="","",IF(GA7+1&gt;EOMONTH(главная!$N$17,0),"",GA7+1))</f>
        <v/>
      </c>
      <c r="GC6" s="32" t="str">
        <f>IF(GB7="","",IF(GB7+1&gt;EOMONTH(главная!$N$17,0),"",GB7+1))</f>
        <v/>
      </c>
      <c r="GD6" s="32" t="str">
        <f>IF(GC7="","",IF(GC7+1&gt;EOMONTH(главная!$N$17,0),"",GC7+1))</f>
        <v/>
      </c>
      <c r="GE6" s="32" t="str">
        <f>IF(GD7="","",IF(GD7+1&gt;EOMONTH(главная!$N$17,0),"",GD7+1))</f>
        <v/>
      </c>
      <c r="GF6" s="32" t="str">
        <f>IF(GE7="","",IF(GE7+1&gt;EOMONTH(главная!$N$17,0),"",GE7+1))</f>
        <v/>
      </c>
      <c r="GG6" s="32" t="str">
        <f>IF(GF7="","",IF(GF7+1&gt;EOMONTH(главная!$N$17,0),"",GF7+1))</f>
        <v/>
      </c>
      <c r="GH6" s="32" t="str">
        <f>IF(GG7="","",IF(GG7+1&gt;EOMONTH(главная!$N$17,0),"",GG7+1))</f>
        <v/>
      </c>
      <c r="GI6" s="32" t="str">
        <f>IF(GH7="","",IF(GH7+1&gt;EOMONTH(главная!$N$17,0),"",GH7+1))</f>
        <v/>
      </c>
      <c r="GJ6" s="32" t="str">
        <f>IF(GI7="","",IF(GI7+1&gt;EOMONTH(главная!$N$17,0),"",GI7+1))</f>
        <v/>
      </c>
      <c r="GK6" s="32" t="str">
        <f>IF(GJ7="","",IF(GJ7+1&gt;EOMONTH(главная!$N$17,0),"",GJ7+1))</f>
        <v/>
      </c>
      <c r="GL6" s="32" t="str">
        <f>IF(GK7="","",IF(GK7+1&gt;EOMONTH(главная!$N$17,0),"",GK7+1))</f>
        <v/>
      </c>
      <c r="GM6" s="32" t="str">
        <f>IF(GL7="","",IF(GL7+1&gt;EOMONTH(главная!$N$17,0),"",GL7+1))</f>
        <v/>
      </c>
      <c r="GN6" s="32" t="str">
        <f>IF(GM7="","",IF(GM7+1&gt;EOMONTH(главная!$N$17,0),"",GM7+1))</f>
        <v/>
      </c>
      <c r="GO6" s="32" t="str">
        <f>IF(GN7="","",IF(GN7+1&gt;EOMONTH(главная!$N$17,0),"",GN7+1))</f>
        <v/>
      </c>
      <c r="GP6" s="32" t="str">
        <f>IF(GO7="","",IF(GO7+1&gt;EOMONTH(главная!$N$17,0),"",GO7+1))</f>
        <v/>
      </c>
      <c r="GQ6" s="32" t="str">
        <f>IF(GP7="","",IF(GP7+1&gt;EOMONTH(главная!$N$17,0),"",GP7+1))</f>
        <v/>
      </c>
      <c r="GR6" s="32" t="str">
        <f>IF(GQ7="","",IF(GQ7+1&gt;EOMONTH(главная!$N$17,0),"",GQ7+1))</f>
        <v/>
      </c>
      <c r="GS6" s="32" t="str">
        <f>IF(GR7="","",IF(GR7+1&gt;EOMONTH(главная!$N$17,0),"",GR7+1))</f>
        <v/>
      </c>
      <c r="GT6" s="32" t="str">
        <f>IF(GS7="","",IF(GS7+1&gt;EOMONTH(главная!$N$17,0),"",GS7+1))</f>
        <v/>
      </c>
      <c r="GU6" s="32" t="str">
        <f>IF(GT7="","",IF(GT7+1&gt;EOMONTH(главная!$N$17,0),"",GT7+1))</f>
        <v/>
      </c>
      <c r="GV6" s="32" t="str">
        <f>IF(GU7="","",IF(GU7+1&gt;EOMONTH(главная!$N$17,0),"",GU7+1))</f>
        <v/>
      </c>
      <c r="GW6" s="32" t="str">
        <f>IF(GV7="","",IF(GV7+1&gt;EOMONTH(главная!$N$17,0),"",GV7+1))</f>
        <v/>
      </c>
      <c r="GX6" s="32" t="str">
        <f>IF(GW7="","",IF(GW7+1&gt;EOMONTH(главная!$N$17,0),"",GW7+1))</f>
        <v/>
      </c>
      <c r="GY6" s="32" t="str">
        <f>IF(GX7="","",IF(GX7+1&gt;EOMONTH(главная!$N$17,0),"",GX7+1))</f>
        <v/>
      </c>
      <c r="GZ6" s="32" t="str">
        <f>IF(GY7="","",IF(GY7+1&gt;EOMONTH(главная!$N$17,0),"",GY7+1))</f>
        <v/>
      </c>
      <c r="HA6" s="32" t="str">
        <f>IF(GZ7="","",IF(GZ7+1&gt;EOMONTH(главная!$N$17,0),"",GZ7+1))</f>
        <v/>
      </c>
      <c r="HB6" s="32" t="str">
        <f>IF(HA7="","",IF(HA7+1&gt;EOMONTH(главная!$N$17,0),"",HA7+1))</f>
        <v/>
      </c>
      <c r="HC6" s="32" t="str">
        <f>IF(HB7="","",IF(HB7+1&gt;EOMONTH(главная!$N$17,0),"",HB7+1))</f>
        <v/>
      </c>
      <c r="HD6" s="32" t="str">
        <f>IF(HC7="","",IF(HC7+1&gt;EOMONTH(главная!$N$17,0),"",HC7+1))</f>
        <v/>
      </c>
      <c r="HE6" s="32" t="str">
        <f>IF(HD7="","",IF(HD7+1&gt;EOMONTH(главная!$N$17,0),"",HD7+1))</f>
        <v/>
      </c>
      <c r="HF6" s="32" t="str">
        <f>IF(HE7="","",IF(HE7+1&gt;EOMONTH(главная!$N$17,0),"",HE7+1))</f>
        <v/>
      </c>
      <c r="HG6" s="32" t="str">
        <f>IF(HF7="","",IF(HF7+1&gt;EOMONTH(главная!$N$17,0),"",HF7+1))</f>
        <v/>
      </c>
      <c r="HH6" s="32" t="str">
        <f>IF(HG7="","",IF(HG7+1&gt;EOMONTH(главная!$N$17,0),"",HG7+1))</f>
        <v/>
      </c>
      <c r="HI6" s="32" t="str">
        <f>IF(HH7="","",IF(HH7+1&gt;EOMONTH(главная!$N$17,0),"",HH7+1))</f>
        <v/>
      </c>
      <c r="HJ6" s="32" t="str">
        <f>IF(HI7="","",IF(HI7+1&gt;EOMONTH(главная!$N$17,0),"",HI7+1))</f>
        <v/>
      </c>
      <c r="HK6" s="32" t="str">
        <f>IF(HJ7="","",IF(HJ7+1&gt;EOMONTH(главная!$N$17,0),"",HJ7+1))</f>
        <v/>
      </c>
      <c r="HL6" s="32" t="str">
        <f>IF(HK7="","",IF(HK7+1&gt;EOMONTH(главная!$N$17,0),"",HK7+1))</f>
        <v/>
      </c>
      <c r="HM6" s="32" t="str">
        <f>IF(HL7="","",IF(HL7+1&gt;EOMONTH(главная!$N$17,0),"",HL7+1))</f>
        <v/>
      </c>
      <c r="HN6" s="32" t="str">
        <f>IF(HM7="","",IF(HM7+1&gt;EOMONTH(главная!$N$17,0),"",HM7+1))</f>
        <v/>
      </c>
      <c r="HO6" s="32" t="str">
        <f>IF(HN7="","",IF(HN7+1&gt;EOMONTH(главная!$N$17,0),"",HN7+1))</f>
        <v/>
      </c>
      <c r="HP6" s="32" t="str">
        <f>IF(HO7="","",IF(HO7+1&gt;EOMONTH(главная!$N$17,0),"",HO7+1))</f>
        <v/>
      </c>
      <c r="HQ6" s="32" t="str">
        <f>IF(HP7="","",IF(HP7+1&gt;EOMONTH(главная!$N$17,0),"",HP7+1))</f>
        <v/>
      </c>
      <c r="HR6" s="32" t="str">
        <f>IF(HQ7="","",IF(HQ7+1&gt;EOMONTH(главная!$N$17,0),"",HQ7+1))</f>
        <v/>
      </c>
      <c r="HS6" s="32" t="str">
        <f>IF(HR7="","",IF(HR7+1&gt;EOMONTH(главная!$N$17,0),"",HR7+1))</f>
        <v/>
      </c>
      <c r="HT6" s="32" t="str">
        <f>IF(HS7="","",IF(HS7+1&gt;EOMONTH(главная!$N$17,0),"",HS7+1))</f>
        <v/>
      </c>
      <c r="HU6" s="32" t="str">
        <f>IF(HT7="","",IF(HT7+1&gt;EOMONTH(главная!$N$17,0),"",HT7+1))</f>
        <v/>
      </c>
      <c r="HV6" s="32" t="str">
        <f>IF(HU7="","",IF(HU7+1&gt;EOMONTH(главная!$N$17,0),"",HU7+1))</f>
        <v/>
      </c>
      <c r="HW6" s="32" t="str">
        <f>IF(HV7="","",IF(HV7+1&gt;EOMONTH(главная!$N$17,0),"",HV7+1))</f>
        <v/>
      </c>
      <c r="HX6" s="32" t="str">
        <f>IF(HW7="","",IF(HW7+1&gt;EOMONTH(главная!$N$17,0),"",HW7+1))</f>
        <v/>
      </c>
      <c r="HY6" s="32" t="str">
        <f>IF(HX7="","",IF(HX7+1&gt;EOMONTH(главная!$N$17,0),"",HX7+1))</f>
        <v/>
      </c>
      <c r="HZ6" s="32" t="str">
        <f>IF(HY7="","",IF(HY7+1&gt;EOMONTH(главная!$N$17,0),"",HY7+1))</f>
        <v/>
      </c>
      <c r="IA6" s="32" t="str">
        <f>IF(HZ7="","",IF(HZ7+1&gt;EOMONTH(главная!$N$17,0),"",HZ7+1))</f>
        <v/>
      </c>
      <c r="IB6" s="32" t="str">
        <f>IF(IA7="","",IF(IA7+1&gt;EOMONTH(главная!$N$17,0),"",IA7+1))</f>
        <v/>
      </c>
      <c r="IC6" s="32" t="str">
        <f>IF(IB7="","",IF(IB7+1&gt;EOMONTH(главная!$N$17,0),"",IB7+1))</f>
        <v/>
      </c>
      <c r="ID6" s="32" t="str">
        <f>IF(IC7="","",IF(IC7+1&gt;EOMONTH(главная!$N$17,0),"",IC7+1))</f>
        <v/>
      </c>
      <c r="IE6" s="32" t="str">
        <f>IF(ID7="","",IF(ID7+1&gt;EOMONTH(главная!$N$17,0),"",ID7+1))</f>
        <v/>
      </c>
      <c r="IF6" s="32" t="str">
        <f>IF(IE7="","",IF(IE7+1&gt;EOMONTH(главная!$N$17,0),"",IE7+1))</f>
        <v/>
      </c>
      <c r="IG6" s="32" t="str">
        <f>IF(IF7="","",IF(IF7+1&gt;EOMONTH(главная!$N$17,0),"",IF7+1))</f>
        <v/>
      </c>
      <c r="IH6" s="32" t="str">
        <f>IF(IG7="","",IF(IG7+1&gt;EOMONTH(главная!$N$17,0),"",IG7+1))</f>
        <v/>
      </c>
      <c r="II6" s="32" t="str">
        <f>IF(IH7="","",IF(IH7+1&gt;EOMONTH(главная!$N$17,0),"",IH7+1))</f>
        <v/>
      </c>
      <c r="IJ6" s="32" t="str">
        <f>IF(II7="","",IF(II7+1&gt;EOMONTH(главная!$N$17,0),"",II7+1))</f>
        <v/>
      </c>
      <c r="IK6" s="32" t="str">
        <f>IF(IJ7="","",IF(IJ7+1&gt;EOMONTH(главная!$N$17,0),"",IJ7+1))</f>
        <v/>
      </c>
      <c r="IL6" s="32" t="str">
        <f>IF(IK7="","",IF(IK7+1&gt;EOMONTH(главная!$N$17,0),"",IK7+1))</f>
        <v/>
      </c>
      <c r="IM6" s="32" t="str">
        <f>IF(IL7="","",IF(IL7+1&gt;EOMONTH(главная!$N$17,0),"",IL7+1))</f>
        <v/>
      </c>
      <c r="IN6" s="32" t="str">
        <f>IF(IM7="","",IF(IM7+1&gt;EOMONTH(главная!$N$17,0),"",IM7+1))</f>
        <v/>
      </c>
      <c r="IO6" s="32" t="str">
        <f>IF(IN7="","",IF(IN7+1&gt;EOMONTH(главная!$N$17,0),"",IN7+1))</f>
        <v/>
      </c>
      <c r="IP6" s="32" t="str">
        <f>IF(IO7="","",IF(IO7+1&gt;EOMONTH(главная!$N$17,0),"",IO7+1))</f>
        <v/>
      </c>
      <c r="IQ6" s="32" t="str">
        <f>IF(IP7="","",IF(IP7+1&gt;EOMONTH(главная!$N$17,0),"",IP7+1))</f>
        <v/>
      </c>
      <c r="IR6" s="32" t="str">
        <f>IF(IQ7="","",IF(IQ7+1&gt;EOMONTH(главная!$N$17,0),"",IQ7+1))</f>
        <v/>
      </c>
      <c r="IS6" s="32" t="str">
        <f>IF(IR7="","",IF(IR7+1&gt;EOMONTH(главная!$N$17,0),"",IR7+1))</f>
        <v/>
      </c>
      <c r="IT6" s="32" t="str">
        <f>IF(IS7="","",IF(IS7+1&gt;EOMONTH(главная!$N$17,0),"",IS7+1))</f>
        <v/>
      </c>
      <c r="IU6" s="32" t="str">
        <f>IF(IT7="","",IF(IT7+1&gt;EOMONTH(главная!$N$17,0),"",IT7+1))</f>
        <v/>
      </c>
      <c r="IV6" s="32" t="str">
        <f>IF(IU7="","",IF(IU7+1&gt;EOMONTH(главная!$N$17,0),"",IU7+1))</f>
        <v/>
      </c>
      <c r="IW6" s="32" t="str">
        <f>IF(IV7="","",IF(IV7+1&gt;EOMONTH(главная!$N$17,0),"",IV7+1))</f>
        <v/>
      </c>
      <c r="IX6" s="32" t="str">
        <f>IF(IW7="","",IF(IW7+1&gt;EOMONTH(главная!$N$17,0),"",IW7+1))</f>
        <v/>
      </c>
      <c r="IY6" s="32" t="str">
        <f>IF(IX7="","",IF(IX7+1&gt;EOMONTH(главная!$N$17,0),"",IX7+1))</f>
        <v/>
      </c>
      <c r="IZ6" s="32" t="str">
        <f>IF(IY7="","",IF(IY7+1&gt;EOMONTH(главная!$N$17,0),"",IY7+1))</f>
        <v/>
      </c>
      <c r="JA6" s="32" t="str">
        <f>IF(IZ7="","",IF(IZ7+1&gt;EOMONTH(главная!$N$17,0),"",IZ7+1))</f>
        <v/>
      </c>
      <c r="JB6" s="32" t="str">
        <f>IF(JA7="","",IF(JA7+1&gt;EOMONTH(главная!$N$17,0),"",JA7+1))</f>
        <v/>
      </c>
      <c r="JC6" s="32" t="str">
        <f>IF(JB7="","",IF(JB7+1&gt;EOMONTH(главная!$N$17,0),"",JB7+1))</f>
        <v/>
      </c>
      <c r="JD6" s="32" t="str">
        <f>IF(JC7="","",IF(JC7+1&gt;EOMONTH(главная!$N$17,0),"",JC7+1))</f>
        <v/>
      </c>
      <c r="JE6" s="32" t="str">
        <f>IF(JD7="","",IF(JD7+1&gt;EOMONTH(главная!$N$17,0),"",JD7+1))</f>
        <v/>
      </c>
      <c r="JF6" s="32" t="str">
        <f>IF(JE7="","",IF(JE7+1&gt;EOMONTH(главная!$N$17,0),"",JE7+1))</f>
        <v/>
      </c>
      <c r="JG6" s="32" t="str">
        <f>IF(JF7="","",IF(JF7+1&gt;EOMONTH(главная!$N$17,0),"",JF7+1))</f>
        <v/>
      </c>
      <c r="JH6" s="32" t="str">
        <f>IF(JG7="","",IF(JG7+1&gt;EOMONTH(главная!$N$17,0),"",JG7+1))</f>
        <v/>
      </c>
      <c r="JI6" s="32" t="str">
        <f>IF(JH7="","",IF(JH7+1&gt;EOMONTH(главная!$N$17,0),"",JH7+1))</f>
        <v/>
      </c>
      <c r="JJ6" s="32" t="str">
        <f>IF(JI7="","",IF(JI7+1&gt;EOMONTH(главная!$N$17,0),"",JI7+1))</f>
        <v/>
      </c>
      <c r="JK6" s="32" t="str">
        <f>IF(JJ7="","",IF(JJ7+1&gt;EOMONTH(главная!$N$17,0),"",JJ7+1))</f>
        <v/>
      </c>
      <c r="JL6" s="32" t="str">
        <f>IF(JK7="","",IF(JK7+1&gt;EOMONTH(главная!$N$17,0),"",JK7+1))</f>
        <v/>
      </c>
      <c r="JM6" s="32" t="str">
        <f>IF(JL7="","",IF(JL7+1&gt;EOMONTH(главная!$N$17,0),"",JL7+1))</f>
        <v/>
      </c>
      <c r="JN6" s="32" t="str">
        <f>IF(JM7="","",IF(JM7+1&gt;EOMONTH(главная!$N$17,0),"",JM7+1))</f>
        <v/>
      </c>
      <c r="JO6" s="32" t="str">
        <f>IF(JN7="","",IF(JN7+1&gt;EOMONTH(главная!$N$17,0),"",JN7+1))</f>
        <v/>
      </c>
      <c r="JP6" s="32" t="str">
        <f>IF(JO7="","",IF(JO7+1&gt;EOMONTH(главная!$N$17,0),"",JO7+1))</f>
        <v/>
      </c>
      <c r="JQ6" s="32" t="str">
        <f>IF(JP7="","",IF(JP7+1&gt;EOMONTH(главная!$N$17,0),"",JP7+1))</f>
        <v/>
      </c>
      <c r="JR6" s="32" t="str">
        <f>IF(JQ7="","",IF(JQ7+1&gt;EOMONTH(главная!$N$17,0),"",JQ7+1))</f>
        <v/>
      </c>
      <c r="JS6" s="32" t="str">
        <f>IF(JR7="","",IF(JR7+1&gt;EOMONTH(главная!$N$17,0),"",JR7+1))</f>
        <v/>
      </c>
      <c r="JT6" s="32" t="str">
        <f>IF(JS7="","",IF(JS7+1&gt;EOMONTH(главная!$N$17,0),"",JS7+1))</f>
        <v/>
      </c>
      <c r="JU6" s="32" t="str">
        <f>IF(JT7="","",IF(JT7+1&gt;EOMONTH(главная!$N$17,0),"",JT7+1))</f>
        <v/>
      </c>
      <c r="JV6" s="32" t="str">
        <f>IF(JU7="","",IF(JU7+1&gt;EOMONTH(главная!$N$17,0),"",JU7+1))</f>
        <v/>
      </c>
      <c r="JW6" s="32" t="str">
        <f>IF(JV7="","",IF(JV7+1&gt;EOMONTH(главная!$N$17,0),"",JV7+1))</f>
        <v/>
      </c>
      <c r="JX6" s="32" t="str">
        <f>IF(JW7="","",IF(JW7+1&gt;EOMONTH(главная!$N$17,0),"",JW7+1))</f>
        <v/>
      </c>
      <c r="JY6" s="32" t="str">
        <f>IF(JX7="","",IF(JX7+1&gt;EOMONTH(главная!$N$17,0),"",JX7+1))</f>
        <v/>
      </c>
      <c r="JZ6" s="32" t="str">
        <f>IF(JY7="","",IF(JY7+1&gt;EOMONTH(главная!$N$17,0),"",JY7+1))</f>
        <v/>
      </c>
      <c r="KA6" s="32" t="str">
        <f>IF(JZ7="","",IF(JZ7+1&gt;EOMONTH(главная!$N$17,0),"",JZ7+1))</f>
        <v/>
      </c>
      <c r="KB6" s="32" t="str">
        <f>IF(KA7="","",IF(KA7+1&gt;EOMONTH(главная!$N$17,0),"",KA7+1))</f>
        <v/>
      </c>
      <c r="KC6" s="32" t="str">
        <f>IF(KB7="","",IF(KB7+1&gt;EOMONTH(главная!$N$17,0),"",KB7+1))</f>
        <v/>
      </c>
      <c r="KD6" s="32" t="str">
        <f>IF(KC7="","",IF(KC7+1&gt;EOMONTH(главная!$N$17,0),"",KC7+1))</f>
        <v/>
      </c>
      <c r="KE6" s="32" t="str">
        <f>IF(KD7="","",IF(KD7+1&gt;EOMONTH(главная!$N$17,0),"",KD7+1))</f>
        <v/>
      </c>
      <c r="KF6" s="32" t="str">
        <f>IF(KE7="","",IF(KE7+1&gt;EOMONTH(главная!$N$17,0),"",KE7+1))</f>
        <v/>
      </c>
      <c r="KG6" s="32" t="str">
        <f>IF(KF7="","",IF(KF7+1&gt;EOMONTH(главная!$N$17,0),"",KF7+1))</f>
        <v/>
      </c>
      <c r="KH6" s="32" t="str">
        <f>IF(KG7="","",IF(KG7+1&gt;EOMONTH(главная!$N$17,0),"",KG7+1))</f>
        <v/>
      </c>
      <c r="KI6" s="32" t="str">
        <f>IF(KH7="","",IF(KH7+1&gt;EOMONTH(главная!$N$17,0),"",KH7+1))</f>
        <v/>
      </c>
      <c r="KJ6" s="32" t="str">
        <f>IF(KI7="","",IF(KI7+1&gt;EOMONTH(главная!$N$17,0),"",KI7+1))</f>
        <v/>
      </c>
      <c r="KK6" s="32" t="str">
        <f>IF(KJ7="","",IF(KJ7+1&gt;EOMONTH(главная!$N$17,0),"",KJ7+1))</f>
        <v/>
      </c>
      <c r="KL6" s="32" t="str">
        <f>IF(KK7="","",IF(KK7+1&gt;EOMONTH(главная!$N$17,0),"",KK7+1))</f>
        <v/>
      </c>
      <c r="KM6" s="32" t="str">
        <f>IF(KL7="","",IF(KL7+1&gt;EOMONTH(главная!$N$17,0),"",KL7+1))</f>
        <v/>
      </c>
      <c r="KN6" s="32" t="str">
        <f>IF(KM7="","",IF(KM7+1&gt;EOMONTH(главная!$N$17,0),"",KM7+1))</f>
        <v/>
      </c>
      <c r="KO6" s="32" t="str">
        <f>IF(KN7="","",IF(KN7+1&gt;EOMONTH(главная!$N$17,0),"",KN7+1))</f>
        <v/>
      </c>
      <c r="KP6" s="32" t="str">
        <f>IF(KO7="","",IF(KO7+1&gt;EOMONTH(главная!$N$17,0),"",KO7+1))</f>
        <v/>
      </c>
      <c r="KQ6" s="32" t="str">
        <f>IF(KP7="","",IF(KP7+1&gt;EOMONTH(главная!$N$17,0),"",KP7+1))</f>
        <v/>
      </c>
      <c r="KR6" s="32" t="str">
        <f>IF(KQ7="","",IF(KQ7+1&gt;EOMONTH(главная!$N$17,0),"",KQ7+1))</f>
        <v/>
      </c>
      <c r="KS6" s="32" t="str">
        <f>IF(KR7="","",IF(KR7+1&gt;EOMONTH(главная!$N$17,0),"",KR7+1))</f>
        <v/>
      </c>
      <c r="KT6" s="32" t="str">
        <f>IF(KS7="","",IF(KS7+1&gt;EOMONTH(главная!$N$17,0),"",KS7+1))</f>
        <v/>
      </c>
      <c r="KU6" s="32" t="str">
        <f>IF(KT7="","",IF(KT7+1&gt;EOMONTH(главная!$N$17,0),"",KT7+1))</f>
        <v/>
      </c>
      <c r="KV6" s="32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32">
        <f>IF(U6="","",EOMONTH(U6,0))</f>
        <v>45322</v>
      </c>
      <c r="V7" s="32">
        <f>IF(V6="","",EOMONTH(V6,0))</f>
        <v>45351</v>
      </c>
      <c r="W7" s="32">
        <f t="shared" ref="W7:CH7" si="5">IF(W6="","",EOMONTH(W6,0))</f>
        <v>45382</v>
      </c>
      <c r="X7" s="32">
        <f t="shared" si="5"/>
        <v>45412</v>
      </c>
      <c r="Y7" s="32">
        <f t="shared" si="5"/>
        <v>45443</v>
      </c>
      <c r="Z7" s="32">
        <f t="shared" si="5"/>
        <v>45473</v>
      </c>
      <c r="AA7" s="32">
        <f t="shared" si="5"/>
        <v>45504</v>
      </c>
      <c r="AB7" s="32">
        <f t="shared" si="5"/>
        <v>45535</v>
      </c>
      <c r="AC7" s="32">
        <f t="shared" si="5"/>
        <v>45565</v>
      </c>
      <c r="AD7" s="32">
        <f t="shared" si="5"/>
        <v>45596</v>
      </c>
      <c r="AE7" s="32">
        <f t="shared" si="5"/>
        <v>45626</v>
      </c>
      <c r="AF7" s="32">
        <f t="shared" si="5"/>
        <v>45657</v>
      </c>
      <c r="AG7" s="32">
        <f t="shared" si="5"/>
        <v>45688</v>
      </c>
      <c r="AH7" s="32">
        <f t="shared" si="5"/>
        <v>45716</v>
      </c>
      <c r="AI7" s="32">
        <f t="shared" si="5"/>
        <v>45747</v>
      </c>
      <c r="AJ7" s="32">
        <f t="shared" si="5"/>
        <v>45777</v>
      </c>
      <c r="AK7" s="32">
        <f t="shared" si="5"/>
        <v>45808</v>
      </c>
      <c r="AL7" s="32">
        <f t="shared" si="5"/>
        <v>45838</v>
      </c>
      <c r="AM7" s="32">
        <f t="shared" si="5"/>
        <v>45869</v>
      </c>
      <c r="AN7" s="32">
        <f t="shared" si="5"/>
        <v>45900</v>
      </c>
      <c r="AO7" s="32">
        <f t="shared" si="5"/>
        <v>45930</v>
      </c>
      <c r="AP7" s="32">
        <f t="shared" si="5"/>
        <v>45961</v>
      </c>
      <c r="AQ7" s="32">
        <f t="shared" si="5"/>
        <v>45991</v>
      </c>
      <c r="AR7" s="32">
        <f t="shared" si="5"/>
        <v>46022</v>
      </c>
      <c r="AS7" s="32">
        <f t="shared" si="5"/>
        <v>46053</v>
      </c>
      <c r="AT7" s="32">
        <f t="shared" si="5"/>
        <v>46081</v>
      </c>
      <c r="AU7" s="32">
        <f t="shared" si="5"/>
        <v>46112</v>
      </c>
      <c r="AV7" s="32">
        <f t="shared" si="5"/>
        <v>46142</v>
      </c>
      <c r="AW7" s="32">
        <f t="shared" si="5"/>
        <v>46173</v>
      </c>
      <c r="AX7" s="32">
        <f t="shared" si="5"/>
        <v>46203</v>
      </c>
      <c r="AY7" s="32">
        <f t="shared" si="5"/>
        <v>46234</v>
      </c>
      <c r="AZ7" s="32">
        <f t="shared" si="5"/>
        <v>46265</v>
      </c>
      <c r="BA7" s="32">
        <f t="shared" si="5"/>
        <v>46295</v>
      </c>
      <c r="BB7" s="32">
        <f t="shared" si="5"/>
        <v>46326</v>
      </c>
      <c r="BC7" s="32">
        <f t="shared" si="5"/>
        <v>46356</v>
      </c>
      <c r="BD7" s="32">
        <f t="shared" si="5"/>
        <v>46387</v>
      </c>
      <c r="BE7" s="32">
        <f t="shared" si="5"/>
        <v>46418</v>
      </c>
      <c r="BF7" s="32">
        <f t="shared" si="5"/>
        <v>46446</v>
      </c>
      <c r="BG7" s="32">
        <f t="shared" si="5"/>
        <v>46477</v>
      </c>
      <c r="BH7" s="32">
        <f t="shared" si="5"/>
        <v>46507</v>
      </c>
      <c r="BI7" s="32">
        <f t="shared" si="5"/>
        <v>46538</v>
      </c>
      <c r="BJ7" s="32">
        <f t="shared" si="5"/>
        <v>46568</v>
      </c>
      <c r="BK7" s="32">
        <f t="shared" si="5"/>
        <v>46599</v>
      </c>
      <c r="BL7" s="32">
        <f t="shared" si="5"/>
        <v>46630</v>
      </c>
      <c r="BM7" s="32">
        <f t="shared" si="5"/>
        <v>46660</v>
      </c>
      <c r="BN7" s="32">
        <f t="shared" si="5"/>
        <v>46691</v>
      </c>
      <c r="BO7" s="32">
        <f t="shared" si="5"/>
        <v>46721</v>
      </c>
      <c r="BP7" s="32">
        <f t="shared" si="5"/>
        <v>46752</v>
      </c>
      <c r="BQ7" s="32" t="str">
        <f t="shared" si="5"/>
        <v/>
      </c>
      <c r="BR7" s="32" t="str">
        <f t="shared" si="5"/>
        <v/>
      </c>
      <c r="BS7" s="32" t="str">
        <f t="shared" si="5"/>
        <v/>
      </c>
      <c r="BT7" s="32" t="str">
        <f t="shared" si="5"/>
        <v/>
      </c>
      <c r="BU7" s="32" t="str">
        <f t="shared" si="5"/>
        <v/>
      </c>
      <c r="BV7" s="32" t="str">
        <f t="shared" si="5"/>
        <v/>
      </c>
      <c r="BW7" s="32" t="str">
        <f t="shared" si="5"/>
        <v/>
      </c>
      <c r="BX7" s="32" t="str">
        <f t="shared" si="5"/>
        <v/>
      </c>
      <c r="BY7" s="32" t="str">
        <f t="shared" si="5"/>
        <v/>
      </c>
      <c r="BZ7" s="32" t="str">
        <f t="shared" si="5"/>
        <v/>
      </c>
      <c r="CA7" s="32" t="str">
        <f t="shared" si="5"/>
        <v/>
      </c>
      <c r="CB7" s="32" t="str">
        <f t="shared" si="5"/>
        <v/>
      </c>
      <c r="CC7" s="32" t="str">
        <f t="shared" si="5"/>
        <v/>
      </c>
      <c r="CD7" s="32" t="str">
        <f t="shared" si="5"/>
        <v/>
      </c>
      <c r="CE7" s="32" t="str">
        <f t="shared" si="5"/>
        <v/>
      </c>
      <c r="CF7" s="32" t="str">
        <f t="shared" si="5"/>
        <v/>
      </c>
      <c r="CG7" s="32" t="str">
        <f t="shared" si="5"/>
        <v/>
      </c>
      <c r="CH7" s="32" t="str">
        <f t="shared" si="5"/>
        <v/>
      </c>
      <c r="CI7" s="32" t="str">
        <f t="shared" ref="CI7:ET7" si="6">IF(CI6="","",EOMONTH(CI6,0))</f>
        <v/>
      </c>
      <c r="CJ7" s="32" t="str">
        <f t="shared" si="6"/>
        <v/>
      </c>
      <c r="CK7" s="32" t="str">
        <f t="shared" si="6"/>
        <v/>
      </c>
      <c r="CL7" s="32" t="str">
        <f t="shared" si="6"/>
        <v/>
      </c>
      <c r="CM7" s="32" t="str">
        <f t="shared" si="6"/>
        <v/>
      </c>
      <c r="CN7" s="32" t="str">
        <f t="shared" si="6"/>
        <v/>
      </c>
      <c r="CO7" s="32" t="str">
        <f t="shared" si="6"/>
        <v/>
      </c>
      <c r="CP7" s="32" t="str">
        <f t="shared" si="6"/>
        <v/>
      </c>
      <c r="CQ7" s="32" t="str">
        <f t="shared" si="6"/>
        <v/>
      </c>
      <c r="CR7" s="32" t="str">
        <f t="shared" si="6"/>
        <v/>
      </c>
      <c r="CS7" s="32" t="str">
        <f t="shared" si="6"/>
        <v/>
      </c>
      <c r="CT7" s="32" t="str">
        <f t="shared" si="6"/>
        <v/>
      </c>
      <c r="CU7" s="32" t="str">
        <f t="shared" si="6"/>
        <v/>
      </c>
      <c r="CV7" s="32" t="str">
        <f t="shared" si="6"/>
        <v/>
      </c>
      <c r="CW7" s="32" t="str">
        <f t="shared" si="6"/>
        <v/>
      </c>
      <c r="CX7" s="32" t="str">
        <f t="shared" si="6"/>
        <v/>
      </c>
      <c r="CY7" s="32" t="str">
        <f t="shared" si="6"/>
        <v/>
      </c>
      <c r="CZ7" s="32" t="str">
        <f t="shared" si="6"/>
        <v/>
      </c>
      <c r="DA7" s="32" t="str">
        <f t="shared" si="6"/>
        <v/>
      </c>
      <c r="DB7" s="32" t="str">
        <f t="shared" si="6"/>
        <v/>
      </c>
      <c r="DC7" s="32" t="str">
        <f t="shared" si="6"/>
        <v/>
      </c>
      <c r="DD7" s="32" t="str">
        <f t="shared" si="6"/>
        <v/>
      </c>
      <c r="DE7" s="32" t="str">
        <f t="shared" si="6"/>
        <v/>
      </c>
      <c r="DF7" s="32" t="str">
        <f t="shared" si="6"/>
        <v/>
      </c>
      <c r="DG7" s="32" t="str">
        <f t="shared" si="6"/>
        <v/>
      </c>
      <c r="DH7" s="32" t="str">
        <f t="shared" si="6"/>
        <v/>
      </c>
      <c r="DI7" s="32" t="str">
        <f t="shared" si="6"/>
        <v/>
      </c>
      <c r="DJ7" s="32" t="str">
        <f t="shared" si="6"/>
        <v/>
      </c>
      <c r="DK7" s="32" t="str">
        <f t="shared" si="6"/>
        <v/>
      </c>
      <c r="DL7" s="32" t="str">
        <f t="shared" si="6"/>
        <v/>
      </c>
      <c r="DM7" s="32" t="str">
        <f t="shared" si="6"/>
        <v/>
      </c>
      <c r="DN7" s="32" t="str">
        <f t="shared" si="6"/>
        <v/>
      </c>
      <c r="DO7" s="32" t="str">
        <f t="shared" si="6"/>
        <v/>
      </c>
      <c r="DP7" s="32" t="str">
        <f t="shared" si="6"/>
        <v/>
      </c>
      <c r="DQ7" s="32" t="str">
        <f t="shared" si="6"/>
        <v/>
      </c>
      <c r="DR7" s="32" t="str">
        <f t="shared" si="6"/>
        <v/>
      </c>
      <c r="DS7" s="32" t="str">
        <f t="shared" si="6"/>
        <v/>
      </c>
      <c r="DT7" s="32" t="str">
        <f t="shared" si="6"/>
        <v/>
      </c>
      <c r="DU7" s="32" t="str">
        <f t="shared" si="6"/>
        <v/>
      </c>
      <c r="DV7" s="32" t="str">
        <f t="shared" si="6"/>
        <v/>
      </c>
      <c r="DW7" s="32" t="str">
        <f t="shared" si="6"/>
        <v/>
      </c>
      <c r="DX7" s="32" t="str">
        <f t="shared" si="6"/>
        <v/>
      </c>
      <c r="DY7" s="32" t="str">
        <f t="shared" si="6"/>
        <v/>
      </c>
      <c r="DZ7" s="32" t="str">
        <f t="shared" si="6"/>
        <v/>
      </c>
      <c r="EA7" s="32" t="str">
        <f t="shared" si="6"/>
        <v/>
      </c>
      <c r="EB7" s="32" t="str">
        <f t="shared" si="6"/>
        <v/>
      </c>
      <c r="EC7" s="32" t="str">
        <f t="shared" si="6"/>
        <v/>
      </c>
      <c r="ED7" s="32" t="str">
        <f t="shared" si="6"/>
        <v/>
      </c>
      <c r="EE7" s="32" t="str">
        <f t="shared" si="6"/>
        <v/>
      </c>
      <c r="EF7" s="32" t="str">
        <f t="shared" si="6"/>
        <v/>
      </c>
      <c r="EG7" s="32" t="str">
        <f t="shared" si="6"/>
        <v/>
      </c>
      <c r="EH7" s="32" t="str">
        <f t="shared" si="6"/>
        <v/>
      </c>
      <c r="EI7" s="32" t="str">
        <f t="shared" si="6"/>
        <v/>
      </c>
      <c r="EJ7" s="32" t="str">
        <f t="shared" si="6"/>
        <v/>
      </c>
      <c r="EK7" s="32" t="str">
        <f t="shared" si="6"/>
        <v/>
      </c>
      <c r="EL7" s="32" t="str">
        <f t="shared" si="6"/>
        <v/>
      </c>
      <c r="EM7" s="32" t="str">
        <f t="shared" si="6"/>
        <v/>
      </c>
      <c r="EN7" s="32" t="str">
        <f t="shared" si="6"/>
        <v/>
      </c>
      <c r="EO7" s="32" t="str">
        <f t="shared" si="6"/>
        <v/>
      </c>
      <c r="EP7" s="32" t="str">
        <f t="shared" si="6"/>
        <v/>
      </c>
      <c r="EQ7" s="32" t="str">
        <f t="shared" si="6"/>
        <v/>
      </c>
      <c r="ER7" s="32" t="str">
        <f t="shared" si="6"/>
        <v/>
      </c>
      <c r="ES7" s="32" t="str">
        <f t="shared" si="6"/>
        <v/>
      </c>
      <c r="ET7" s="32" t="str">
        <f t="shared" si="6"/>
        <v/>
      </c>
      <c r="EU7" s="32" t="str">
        <f t="shared" ref="EU7:HF7" si="7">IF(EU6="","",EOMONTH(EU6,0))</f>
        <v/>
      </c>
      <c r="EV7" s="32" t="str">
        <f t="shared" si="7"/>
        <v/>
      </c>
      <c r="EW7" s="32" t="str">
        <f t="shared" si="7"/>
        <v/>
      </c>
      <c r="EX7" s="32" t="str">
        <f t="shared" si="7"/>
        <v/>
      </c>
      <c r="EY7" s="32" t="str">
        <f t="shared" si="7"/>
        <v/>
      </c>
      <c r="EZ7" s="32" t="str">
        <f t="shared" si="7"/>
        <v/>
      </c>
      <c r="FA7" s="32" t="str">
        <f t="shared" si="7"/>
        <v/>
      </c>
      <c r="FB7" s="32" t="str">
        <f t="shared" si="7"/>
        <v/>
      </c>
      <c r="FC7" s="32" t="str">
        <f t="shared" si="7"/>
        <v/>
      </c>
      <c r="FD7" s="32" t="str">
        <f t="shared" si="7"/>
        <v/>
      </c>
      <c r="FE7" s="32" t="str">
        <f t="shared" si="7"/>
        <v/>
      </c>
      <c r="FF7" s="32" t="str">
        <f t="shared" si="7"/>
        <v/>
      </c>
      <c r="FG7" s="32" t="str">
        <f t="shared" si="7"/>
        <v/>
      </c>
      <c r="FH7" s="32" t="str">
        <f t="shared" si="7"/>
        <v/>
      </c>
      <c r="FI7" s="32" t="str">
        <f t="shared" si="7"/>
        <v/>
      </c>
      <c r="FJ7" s="32" t="str">
        <f t="shared" si="7"/>
        <v/>
      </c>
      <c r="FK7" s="32" t="str">
        <f t="shared" si="7"/>
        <v/>
      </c>
      <c r="FL7" s="32" t="str">
        <f t="shared" si="7"/>
        <v/>
      </c>
      <c r="FM7" s="32" t="str">
        <f t="shared" si="7"/>
        <v/>
      </c>
      <c r="FN7" s="32" t="str">
        <f t="shared" si="7"/>
        <v/>
      </c>
      <c r="FO7" s="32" t="str">
        <f t="shared" si="7"/>
        <v/>
      </c>
      <c r="FP7" s="32" t="str">
        <f t="shared" si="7"/>
        <v/>
      </c>
      <c r="FQ7" s="32" t="str">
        <f t="shared" si="7"/>
        <v/>
      </c>
      <c r="FR7" s="32" t="str">
        <f t="shared" si="7"/>
        <v/>
      </c>
      <c r="FS7" s="32" t="str">
        <f t="shared" si="7"/>
        <v/>
      </c>
      <c r="FT7" s="32" t="str">
        <f t="shared" si="7"/>
        <v/>
      </c>
      <c r="FU7" s="32" t="str">
        <f t="shared" si="7"/>
        <v/>
      </c>
      <c r="FV7" s="32" t="str">
        <f t="shared" si="7"/>
        <v/>
      </c>
      <c r="FW7" s="32" t="str">
        <f t="shared" si="7"/>
        <v/>
      </c>
      <c r="FX7" s="32" t="str">
        <f t="shared" si="7"/>
        <v/>
      </c>
      <c r="FY7" s="32" t="str">
        <f t="shared" si="7"/>
        <v/>
      </c>
      <c r="FZ7" s="32" t="str">
        <f t="shared" si="7"/>
        <v/>
      </c>
      <c r="GA7" s="32" t="str">
        <f t="shared" si="7"/>
        <v/>
      </c>
      <c r="GB7" s="32" t="str">
        <f t="shared" si="7"/>
        <v/>
      </c>
      <c r="GC7" s="32" t="str">
        <f t="shared" si="7"/>
        <v/>
      </c>
      <c r="GD7" s="32" t="str">
        <f t="shared" si="7"/>
        <v/>
      </c>
      <c r="GE7" s="32" t="str">
        <f t="shared" si="7"/>
        <v/>
      </c>
      <c r="GF7" s="32" t="str">
        <f t="shared" si="7"/>
        <v/>
      </c>
      <c r="GG7" s="32" t="str">
        <f t="shared" si="7"/>
        <v/>
      </c>
      <c r="GH7" s="32" t="str">
        <f t="shared" si="7"/>
        <v/>
      </c>
      <c r="GI7" s="32" t="str">
        <f t="shared" si="7"/>
        <v/>
      </c>
      <c r="GJ7" s="32" t="str">
        <f t="shared" si="7"/>
        <v/>
      </c>
      <c r="GK7" s="32" t="str">
        <f t="shared" si="7"/>
        <v/>
      </c>
      <c r="GL7" s="32" t="str">
        <f t="shared" si="7"/>
        <v/>
      </c>
      <c r="GM7" s="32" t="str">
        <f t="shared" si="7"/>
        <v/>
      </c>
      <c r="GN7" s="32" t="str">
        <f t="shared" si="7"/>
        <v/>
      </c>
      <c r="GO7" s="32" t="str">
        <f t="shared" si="7"/>
        <v/>
      </c>
      <c r="GP7" s="32" t="str">
        <f t="shared" si="7"/>
        <v/>
      </c>
      <c r="GQ7" s="32" t="str">
        <f t="shared" si="7"/>
        <v/>
      </c>
      <c r="GR7" s="32" t="str">
        <f t="shared" si="7"/>
        <v/>
      </c>
      <c r="GS7" s="32" t="str">
        <f t="shared" si="7"/>
        <v/>
      </c>
      <c r="GT7" s="32" t="str">
        <f t="shared" si="7"/>
        <v/>
      </c>
      <c r="GU7" s="32" t="str">
        <f t="shared" si="7"/>
        <v/>
      </c>
      <c r="GV7" s="32" t="str">
        <f t="shared" si="7"/>
        <v/>
      </c>
      <c r="GW7" s="32" t="str">
        <f t="shared" si="7"/>
        <v/>
      </c>
      <c r="GX7" s="32" t="str">
        <f t="shared" si="7"/>
        <v/>
      </c>
      <c r="GY7" s="32" t="str">
        <f t="shared" si="7"/>
        <v/>
      </c>
      <c r="GZ7" s="32" t="str">
        <f t="shared" si="7"/>
        <v/>
      </c>
      <c r="HA7" s="32" t="str">
        <f t="shared" si="7"/>
        <v/>
      </c>
      <c r="HB7" s="32" t="str">
        <f t="shared" si="7"/>
        <v/>
      </c>
      <c r="HC7" s="32" t="str">
        <f t="shared" si="7"/>
        <v/>
      </c>
      <c r="HD7" s="32" t="str">
        <f t="shared" si="7"/>
        <v/>
      </c>
      <c r="HE7" s="32" t="str">
        <f t="shared" si="7"/>
        <v/>
      </c>
      <c r="HF7" s="32" t="str">
        <f t="shared" si="7"/>
        <v/>
      </c>
      <c r="HG7" s="32" t="str">
        <f t="shared" ref="HG7:JR7" si="8">IF(HG6="","",EOMONTH(HG6,0))</f>
        <v/>
      </c>
      <c r="HH7" s="32" t="str">
        <f t="shared" si="8"/>
        <v/>
      </c>
      <c r="HI7" s="32" t="str">
        <f t="shared" si="8"/>
        <v/>
      </c>
      <c r="HJ7" s="32" t="str">
        <f t="shared" si="8"/>
        <v/>
      </c>
      <c r="HK7" s="32" t="str">
        <f t="shared" si="8"/>
        <v/>
      </c>
      <c r="HL7" s="32" t="str">
        <f t="shared" si="8"/>
        <v/>
      </c>
      <c r="HM7" s="32" t="str">
        <f t="shared" si="8"/>
        <v/>
      </c>
      <c r="HN7" s="32" t="str">
        <f t="shared" si="8"/>
        <v/>
      </c>
      <c r="HO7" s="32" t="str">
        <f t="shared" si="8"/>
        <v/>
      </c>
      <c r="HP7" s="32" t="str">
        <f t="shared" si="8"/>
        <v/>
      </c>
      <c r="HQ7" s="32" t="str">
        <f t="shared" si="8"/>
        <v/>
      </c>
      <c r="HR7" s="32" t="str">
        <f t="shared" si="8"/>
        <v/>
      </c>
      <c r="HS7" s="32" t="str">
        <f t="shared" si="8"/>
        <v/>
      </c>
      <c r="HT7" s="32" t="str">
        <f t="shared" si="8"/>
        <v/>
      </c>
      <c r="HU7" s="32" t="str">
        <f t="shared" si="8"/>
        <v/>
      </c>
      <c r="HV7" s="32" t="str">
        <f t="shared" si="8"/>
        <v/>
      </c>
      <c r="HW7" s="32" t="str">
        <f t="shared" si="8"/>
        <v/>
      </c>
      <c r="HX7" s="32" t="str">
        <f t="shared" si="8"/>
        <v/>
      </c>
      <c r="HY7" s="32" t="str">
        <f t="shared" si="8"/>
        <v/>
      </c>
      <c r="HZ7" s="32" t="str">
        <f t="shared" si="8"/>
        <v/>
      </c>
      <c r="IA7" s="32" t="str">
        <f t="shared" si="8"/>
        <v/>
      </c>
      <c r="IB7" s="32" t="str">
        <f t="shared" si="8"/>
        <v/>
      </c>
      <c r="IC7" s="32" t="str">
        <f t="shared" si="8"/>
        <v/>
      </c>
      <c r="ID7" s="32" t="str">
        <f t="shared" si="8"/>
        <v/>
      </c>
      <c r="IE7" s="32" t="str">
        <f t="shared" si="8"/>
        <v/>
      </c>
      <c r="IF7" s="32" t="str">
        <f t="shared" si="8"/>
        <v/>
      </c>
      <c r="IG7" s="32" t="str">
        <f t="shared" si="8"/>
        <v/>
      </c>
      <c r="IH7" s="32" t="str">
        <f t="shared" si="8"/>
        <v/>
      </c>
      <c r="II7" s="32" t="str">
        <f t="shared" si="8"/>
        <v/>
      </c>
      <c r="IJ7" s="32" t="str">
        <f t="shared" si="8"/>
        <v/>
      </c>
      <c r="IK7" s="32" t="str">
        <f t="shared" si="8"/>
        <v/>
      </c>
      <c r="IL7" s="32" t="str">
        <f t="shared" si="8"/>
        <v/>
      </c>
      <c r="IM7" s="32" t="str">
        <f t="shared" si="8"/>
        <v/>
      </c>
      <c r="IN7" s="32" t="str">
        <f t="shared" si="8"/>
        <v/>
      </c>
      <c r="IO7" s="32" t="str">
        <f t="shared" si="8"/>
        <v/>
      </c>
      <c r="IP7" s="32" t="str">
        <f t="shared" si="8"/>
        <v/>
      </c>
      <c r="IQ7" s="32" t="str">
        <f t="shared" si="8"/>
        <v/>
      </c>
      <c r="IR7" s="32" t="str">
        <f t="shared" si="8"/>
        <v/>
      </c>
      <c r="IS7" s="32" t="str">
        <f t="shared" si="8"/>
        <v/>
      </c>
      <c r="IT7" s="32" t="str">
        <f t="shared" si="8"/>
        <v/>
      </c>
      <c r="IU7" s="32" t="str">
        <f t="shared" si="8"/>
        <v/>
      </c>
      <c r="IV7" s="32" t="str">
        <f t="shared" si="8"/>
        <v/>
      </c>
      <c r="IW7" s="32" t="str">
        <f t="shared" si="8"/>
        <v/>
      </c>
      <c r="IX7" s="32" t="str">
        <f t="shared" si="8"/>
        <v/>
      </c>
      <c r="IY7" s="32" t="str">
        <f t="shared" si="8"/>
        <v/>
      </c>
      <c r="IZ7" s="32" t="str">
        <f t="shared" si="8"/>
        <v/>
      </c>
      <c r="JA7" s="32" t="str">
        <f t="shared" si="8"/>
        <v/>
      </c>
      <c r="JB7" s="32" t="str">
        <f t="shared" si="8"/>
        <v/>
      </c>
      <c r="JC7" s="32" t="str">
        <f t="shared" si="8"/>
        <v/>
      </c>
      <c r="JD7" s="32" t="str">
        <f t="shared" si="8"/>
        <v/>
      </c>
      <c r="JE7" s="32" t="str">
        <f t="shared" si="8"/>
        <v/>
      </c>
      <c r="JF7" s="32" t="str">
        <f t="shared" si="8"/>
        <v/>
      </c>
      <c r="JG7" s="32" t="str">
        <f t="shared" si="8"/>
        <v/>
      </c>
      <c r="JH7" s="32" t="str">
        <f t="shared" si="8"/>
        <v/>
      </c>
      <c r="JI7" s="32" t="str">
        <f t="shared" si="8"/>
        <v/>
      </c>
      <c r="JJ7" s="32" t="str">
        <f t="shared" si="8"/>
        <v/>
      </c>
      <c r="JK7" s="32" t="str">
        <f t="shared" si="8"/>
        <v/>
      </c>
      <c r="JL7" s="32" t="str">
        <f t="shared" si="8"/>
        <v/>
      </c>
      <c r="JM7" s="32" t="str">
        <f t="shared" si="8"/>
        <v/>
      </c>
      <c r="JN7" s="32" t="str">
        <f t="shared" si="8"/>
        <v/>
      </c>
      <c r="JO7" s="32" t="str">
        <f t="shared" si="8"/>
        <v/>
      </c>
      <c r="JP7" s="32" t="str">
        <f t="shared" si="8"/>
        <v/>
      </c>
      <c r="JQ7" s="32" t="str">
        <f t="shared" si="8"/>
        <v/>
      </c>
      <c r="JR7" s="32" t="str">
        <f t="shared" si="8"/>
        <v/>
      </c>
      <c r="JS7" s="32" t="str">
        <f t="shared" ref="JS7:KV7" si="9">IF(JS6="","",EOMONTH(JS6,0))</f>
        <v/>
      </c>
      <c r="JT7" s="32" t="str">
        <f t="shared" si="9"/>
        <v/>
      </c>
      <c r="JU7" s="32" t="str">
        <f t="shared" si="9"/>
        <v/>
      </c>
      <c r="JV7" s="32" t="str">
        <f t="shared" si="9"/>
        <v/>
      </c>
      <c r="JW7" s="32" t="str">
        <f t="shared" si="9"/>
        <v/>
      </c>
      <c r="JX7" s="32" t="str">
        <f t="shared" si="9"/>
        <v/>
      </c>
      <c r="JY7" s="32" t="str">
        <f t="shared" si="9"/>
        <v/>
      </c>
      <c r="JZ7" s="32" t="str">
        <f t="shared" si="9"/>
        <v/>
      </c>
      <c r="KA7" s="32" t="str">
        <f t="shared" si="9"/>
        <v/>
      </c>
      <c r="KB7" s="32" t="str">
        <f t="shared" si="9"/>
        <v/>
      </c>
      <c r="KC7" s="32" t="str">
        <f t="shared" si="9"/>
        <v/>
      </c>
      <c r="KD7" s="32" t="str">
        <f t="shared" si="9"/>
        <v/>
      </c>
      <c r="KE7" s="32" t="str">
        <f t="shared" si="9"/>
        <v/>
      </c>
      <c r="KF7" s="32" t="str">
        <f t="shared" si="9"/>
        <v/>
      </c>
      <c r="KG7" s="32" t="str">
        <f t="shared" si="9"/>
        <v/>
      </c>
      <c r="KH7" s="32" t="str">
        <f t="shared" si="9"/>
        <v/>
      </c>
      <c r="KI7" s="32" t="str">
        <f t="shared" si="9"/>
        <v/>
      </c>
      <c r="KJ7" s="32" t="str">
        <f t="shared" si="9"/>
        <v/>
      </c>
      <c r="KK7" s="32" t="str">
        <f t="shared" si="9"/>
        <v/>
      </c>
      <c r="KL7" s="32" t="str">
        <f t="shared" si="9"/>
        <v/>
      </c>
      <c r="KM7" s="32" t="str">
        <f t="shared" si="9"/>
        <v/>
      </c>
      <c r="KN7" s="32" t="str">
        <f t="shared" si="9"/>
        <v/>
      </c>
      <c r="KO7" s="32" t="str">
        <f t="shared" si="9"/>
        <v/>
      </c>
      <c r="KP7" s="32" t="str">
        <f t="shared" si="9"/>
        <v/>
      </c>
      <c r="KQ7" s="32" t="str">
        <f t="shared" si="9"/>
        <v/>
      </c>
      <c r="KR7" s="32" t="str">
        <f t="shared" si="9"/>
        <v/>
      </c>
      <c r="KS7" s="32" t="str">
        <f t="shared" si="9"/>
        <v/>
      </c>
      <c r="KT7" s="32" t="str">
        <f t="shared" si="9"/>
        <v/>
      </c>
      <c r="KU7" s="32" t="str">
        <f t="shared" si="9"/>
        <v/>
      </c>
      <c r="KV7" s="32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kpi!$E$26</f>
        <v>количество заключенных договоров/окрытых магазинов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2100</v>
      </c>
      <c r="S11" s="3"/>
      <c r="T11" s="3"/>
      <c r="U11" s="41">
        <f>IF(U$7="",0,IF(MAX($1:$1)=0,0,(условия!$W$44-условия!$V$44)/((MAX($1:$1)-1)*MAX($1:$1))*(U$1-1)+(условия!$W$44-условия!$V$44)/MAX($1:$1)/2))</f>
        <v>21.875</v>
      </c>
      <c r="V11" s="41">
        <f>IF(V$7="",0,IF(MAX($1:$1)=0,0,(условия!$W$44-условия!$V$44)/((MAX($1:$1)-1)*MAX($1:$1))*(V$1-1)+(условия!$W$44-условия!$V$44)/MAX($1:$1)/2))</f>
        <v>22.805851063829788</v>
      </c>
      <c r="W11" s="41">
        <f>IF(W$7="",0,IF(MAX($1:$1)=0,0,(условия!$W$44-условия!$V$44)/((MAX($1:$1)-1)*MAX($1:$1))*(W$1-1)+(условия!$W$44-условия!$V$44)/MAX($1:$1)/2))</f>
        <v>23.736702127659573</v>
      </c>
      <c r="X11" s="41">
        <f>IF(X$7="",0,IF(MAX($1:$1)=0,0,(условия!$W$44-условия!$V$44)/((MAX($1:$1)-1)*MAX($1:$1))*(X$1-1)+(условия!$W$44-условия!$V$44)/MAX($1:$1)/2))</f>
        <v>24.667553191489361</v>
      </c>
      <c r="Y11" s="41">
        <f>IF(Y$7="",0,IF(MAX($1:$1)=0,0,(условия!$W$44-условия!$V$44)/((MAX($1:$1)-1)*MAX($1:$1))*(Y$1-1)+(условия!$W$44-условия!$V$44)/MAX($1:$1)/2))</f>
        <v>25.598404255319149</v>
      </c>
      <c r="Z11" s="41">
        <f>IF(Z$7="",0,IF(MAX($1:$1)=0,0,(условия!$W$44-условия!$V$44)/((MAX($1:$1)-1)*MAX($1:$1))*(Z$1-1)+(условия!$W$44-условия!$V$44)/MAX($1:$1)/2))</f>
        <v>26.529255319148938</v>
      </c>
      <c r="AA11" s="41">
        <f>IF(AA$7="",0,IF(MAX($1:$1)=0,0,(условия!$W$44-условия!$V$44)/((MAX($1:$1)-1)*MAX($1:$1))*(AA$1-1)+(условия!$W$44-условия!$V$44)/MAX($1:$1)/2))</f>
        <v>27.460106382978722</v>
      </c>
      <c r="AB11" s="41">
        <f>IF(AB$7="",0,IF(MAX($1:$1)=0,0,(условия!$W$44-условия!$V$44)/((MAX($1:$1)-1)*MAX($1:$1))*(AB$1-1)+(условия!$W$44-условия!$V$44)/MAX($1:$1)/2))</f>
        <v>28.39095744680851</v>
      </c>
      <c r="AC11" s="41">
        <f>IF(AC$7="",0,IF(MAX($1:$1)=0,0,(условия!$W$44-условия!$V$44)/((MAX($1:$1)-1)*MAX($1:$1))*(AC$1-1)+(условия!$W$44-условия!$V$44)/MAX($1:$1)/2))</f>
        <v>29.321808510638299</v>
      </c>
      <c r="AD11" s="41">
        <f>IF(AD$7="",0,IF(MAX($1:$1)=0,0,(условия!$W$44-условия!$V$44)/((MAX($1:$1)-1)*MAX($1:$1))*(AD$1-1)+(условия!$W$44-условия!$V$44)/MAX($1:$1)/2))</f>
        <v>30.252659574468083</v>
      </c>
      <c r="AE11" s="41">
        <f>IF(AE$7="",0,IF(MAX($1:$1)=0,0,(условия!$W$44-условия!$V$44)/((MAX($1:$1)-1)*MAX($1:$1))*(AE$1-1)+(условия!$W$44-условия!$V$44)/MAX($1:$1)/2))</f>
        <v>31.183510638297872</v>
      </c>
      <c r="AF11" s="41">
        <f>IF(AF$7="",0,IF(MAX($1:$1)=0,0,(условия!$W$44-условия!$V$44)/((MAX($1:$1)-1)*MAX($1:$1))*(AF$1-1)+(условия!$W$44-условия!$V$44)/MAX($1:$1)/2))</f>
        <v>32.11436170212766</v>
      </c>
      <c r="AG11" s="41">
        <f>IF(AG$7="",0,IF(MAX($1:$1)=0,0,(условия!$W$44-условия!$V$44)/((MAX($1:$1)-1)*MAX($1:$1))*(AG$1-1)+(условия!$W$44-условия!$V$44)/MAX($1:$1)/2))</f>
        <v>33.045212765957444</v>
      </c>
      <c r="AH11" s="41">
        <f>IF(AH$7="",0,IF(MAX($1:$1)=0,0,(условия!$W$44-условия!$V$44)/((MAX($1:$1)-1)*MAX($1:$1))*(AH$1-1)+(условия!$W$44-условия!$V$44)/MAX($1:$1)/2))</f>
        <v>33.976063829787236</v>
      </c>
      <c r="AI11" s="41">
        <f>IF(AI$7="",0,IF(MAX($1:$1)=0,0,(условия!$W$44-условия!$V$44)/((MAX($1:$1)-1)*MAX($1:$1))*(AI$1-1)+(условия!$W$44-условия!$V$44)/MAX($1:$1)/2))</f>
        <v>34.906914893617021</v>
      </c>
      <c r="AJ11" s="41">
        <f>IF(AJ$7="",0,IF(MAX($1:$1)=0,0,(условия!$W$44-условия!$V$44)/((MAX($1:$1)-1)*MAX($1:$1))*(AJ$1-1)+(условия!$W$44-условия!$V$44)/MAX($1:$1)/2))</f>
        <v>35.837765957446805</v>
      </c>
      <c r="AK11" s="41">
        <f>IF(AK$7="",0,IF(MAX($1:$1)=0,0,(условия!$W$44-условия!$V$44)/((MAX($1:$1)-1)*MAX($1:$1))*(AK$1-1)+(условия!$W$44-условия!$V$44)/MAX($1:$1)/2))</f>
        <v>36.768617021276597</v>
      </c>
      <c r="AL11" s="41">
        <f>IF(AL$7="",0,IF(MAX($1:$1)=0,0,(условия!$W$44-условия!$V$44)/((MAX($1:$1)-1)*MAX($1:$1))*(AL$1-1)+(условия!$W$44-условия!$V$44)/MAX($1:$1)/2))</f>
        <v>37.699468085106382</v>
      </c>
      <c r="AM11" s="41">
        <f>IF(AM$7="",0,IF(MAX($1:$1)=0,0,(условия!$W$44-условия!$V$44)/((MAX($1:$1)-1)*MAX($1:$1))*(AM$1-1)+(условия!$W$44-условия!$V$44)/MAX($1:$1)/2))</f>
        <v>38.630319148936167</v>
      </c>
      <c r="AN11" s="41">
        <f>IF(AN$7="",0,IF(MAX($1:$1)=0,0,(условия!$W$44-условия!$V$44)/((MAX($1:$1)-1)*MAX($1:$1))*(AN$1-1)+(условия!$W$44-условия!$V$44)/MAX($1:$1)/2))</f>
        <v>39.561170212765958</v>
      </c>
      <c r="AO11" s="41">
        <f>IF(AO$7="",0,IF(MAX($1:$1)=0,0,(условия!$W$44-условия!$V$44)/((MAX($1:$1)-1)*MAX($1:$1))*(AO$1-1)+(условия!$W$44-условия!$V$44)/MAX($1:$1)/2))</f>
        <v>40.492021276595743</v>
      </c>
      <c r="AP11" s="41">
        <f>IF(AP$7="",0,IF(MAX($1:$1)=0,0,(условия!$W$44-условия!$V$44)/((MAX($1:$1)-1)*MAX($1:$1))*(AP$1-1)+(условия!$W$44-условия!$V$44)/MAX($1:$1)/2))</f>
        <v>41.422872340425528</v>
      </c>
      <c r="AQ11" s="41">
        <f>IF(AQ$7="",0,IF(MAX($1:$1)=0,0,(условия!$W$44-условия!$V$44)/((MAX($1:$1)-1)*MAX($1:$1))*(AQ$1-1)+(условия!$W$44-условия!$V$44)/MAX($1:$1)/2))</f>
        <v>42.353723404255319</v>
      </c>
      <c r="AR11" s="41">
        <f>IF(AR$7="",0,IF(MAX($1:$1)=0,0,(условия!$W$44-условия!$V$44)/((MAX($1:$1)-1)*MAX($1:$1))*(AR$1-1)+(условия!$W$44-условия!$V$44)/MAX($1:$1)/2))</f>
        <v>43.284574468085111</v>
      </c>
      <c r="AS11" s="41">
        <f>IF(AS$7="",0,IF(MAX($1:$1)=0,0,(условия!$W$44-условия!$V$44)/((MAX($1:$1)-1)*MAX($1:$1))*(AS$1-1)+(условия!$W$44-условия!$V$44)/MAX($1:$1)/2))</f>
        <v>44.215425531914889</v>
      </c>
      <c r="AT11" s="41">
        <f>IF(AT$7="",0,IF(MAX($1:$1)=0,0,(условия!$W$44-условия!$V$44)/((MAX($1:$1)-1)*MAX($1:$1))*(AT$1-1)+(условия!$W$44-условия!$V$44)/MAX($1:$1)/2))</f>
        <v>45.146276595744681</v>
      </c>
      <c r="AU11" s="41">
        <f>IF(AU$7="",0,IF(MAX($1:$1)=0,0,(условия!$W$44-условия!$V$44)/((MAX($1:$1)-1)*MAX($1:$1))*(AU$1-1)+(условия!$W$44-условия!$V$44)/MAX($1:$1)/2))</f>
        <v>46.077127659574472</v>
      </c>
      <c r="AV11" s="41">
        <f>IF(AV$7="",0,IF(MAX($1:$1)=0,0,(условия!$W$44-условия!$V$44)/((MAX($1:$1)-1)*MAX($1:$1))*(AV$1-1)+(условия!$W$44-условия!$V$44)/MAX($1:$1)/2))</f>
        <v>47.00797872340425</v>
      </c>
      <c r="AW11" s="41">
        <f>IF(AW$7="",0,IF(MAX($1:$1)=0,0,(условия!$W$44-условия!$V$44)/((MAX($1:$1)-1)*MAX($1:$1))*(AW$1-1)+(условия!$W$44-условия!$V$44)/MAX($1:$1)/2))</f>
        <v>47.938829787234042</v>
      </c>
      <c r="AX11" s="41">
        <f>IF(AX$7="",0,IF(MAX($1:$1)=0,0,(условия!$W$44-условия!$V$44)/((MAX($1:$1)-1)*MAX($1:$1))*(AX$1-1)+(условия!$W$44-условия!$V$44)/MAX($1:$1)/2))</f>
        <v>48.869680851063833</v>
      </c>
      <c r="AY11" s="41">
        <f>IF(AY$7="",0,IF(MAX($1:$1)=0,0,(условия!$W$44-условия!$V$44)/((MAX($1:$1)-1)*MAX($1:$1))*(AY$1-1)+(условия!$W$44-условия!$V$44)/MAX($1:$1)/2))</f>
        <v>49.800531914893618</v>
      </c>
      <c r="AZ11" s="41">
        <f>IF(AZ$7="",0,IF(MAX($1:$1)=0,0,(условия!$W$44-условия!$V$44)/((MAX($1:$1)-1)*MAX($1:$1))*(AZ$1-1)+(условия!$W$44-условия!$V$44)/MAX($1:$1)/2))</f>
        <v>50.731382978723403</v>
      </c>
      <c r="BA11" s="41">
        <f>IF(BA$7="",0,IF(MAX($1:$1)=0,0,(условия!$W$44-условия!$V$44)/((MAX($1:$1)-1)*MAX($1:$1))*(BA$1-1)+(условия!$W$44-условия!$V$44)/MAX($1:$1)/2))</f>
        <v>51.662234042553195</v>
      </c>
      <c r="BB11" s="41">
        <f>IF(BB$7="",0,IF(MAX($1:$1)=0,0,(условия!$W$44-условия!$V$44)/((MAX($1:$1)-1)*MAX($1:$1))*(BB$1-1)+(условия!$W$44-условия!$V$44)/MAX($1:$1)/2))</f>
        <v>52.593085106382979</v>
      </c>
      <c r="BC11" s="41">
        <f>IF(BC$7="",0,IF(MAX($1:$1)=0,0,(условия!$W$44-условия!$V$44)/((MAX($1:$1)-1)*MAX($1:$1))*(BC$1-1)+(условия!$W$44-условия!$V$44)/MAX($1:$1)/2))</f>
        <v>53.523936170212764</v>
      </c>
      <c r="BD11" s="41">
        <f>IF(BD$7="",0,IF(MAX($1:$1)=0,0,(условия!$W$44-условия!$V$44)/((MAX($1:$1)-1)*MAX($1:$1))*(BD$1-1)+(условия!$W$44-условия!$V$44)/MAX($1:$1)/2))</f>
        <v>54.454787234042556</v>
      </c>
      <c r="BE11" s="41">
        <f>IF(BE$7="",0,IF(MAX($1:$1)=0,0,(условия!$W$44-условия!$V$44)/((MAX($1:$1)-1)*MAX($1:$1))*(BE$1-1)+(условия!$W$44-условия!$V$44)/MAX($1:$1)/2))</f>
        <v>55.38563829787234</v>
      </c>
      <c r="BF11" s="41">
        <f>IF(BF$7="",0,IF(MAX($1:$1)=0,0,(условия!$W$44-условия!$V$44)/((MAX($1:$1)-1)*MAX($1:$1))*(BF$1-1)+(условия!$W$44-условия!$V$44)/MAX($1:$1)/2))</f>
        <v>56.316489361702125</v>
      </c>
      <c r="BG11" s="41">
        <f>IF(BG$7="",0,IF(MAX($1:$1)=0,0,(условия!$W$44-условия!$V$44)/((MAX($1:$1)-1)*MAX($1:$1))*(BG$1-1)+(условия!$W$44-условия!$V$44)/MAX($1:$1)/2))</f>
        <v>57.247340425531917</v>
      </c>
      <c r="BH11" s="41">
        <f>IF(BH$7="",0,IF(MAX($1:$1)=0,0,(условия!$W$44-условия!$V$44)/((MAX($1:$1)-1)*MAX($1:$1))*(BH$1-1)+(условия!$W$44-условия!$V$44)/MAX($1:$1)/2))</f>
        <v>58.178191489361701</v>
      </c>
      <c r="BI11" s="41">
        <f>IF(BI$7="",0,IF(MAX($1:$1)=0,0,(условия!$W$44-условия!$V$44)/((MAX($1:$1)-1)*MAX($1:$1))*(BI$1-1)+(условия!$W$44-условия!$V$44)/MAX($1:$1)/2))</f>
        <v>59.109042553191486</v>
      </c>
      <c r="BJ11" s="41">
        <f>IF(BJ$7="",0,IF(MAX($1:$1)=0,0,(условия!$W$44-условия!$V$44)/((MAX($1:$1)-1)*MAX($1:$1))*(BJ$1-1)+(условия!$W$44-условия!$V$44)/MAX($1:$1)/2))</f>
        <v>60.039893617021278</v>
      </c>
      <c r="BK11" s="41">
        <f>IF(BK$7="",0,IF(MAX($1:$1)=0,0,(условия!$W$44-условия!$V$44)/((MAX($1:$1)-1)*MAX($1:$1))*(BK$1-1)+(условия!$W$44-условия!$V$44)/MAX($1:$1)/2))</f>
        <v>60.970744680851062</v>
      </c>
      <c r="BL11" s="41">
        <f>IF(BL$7="",0,IF(MAX($1:$1)=0,0,(условия!$W$44-условия!$V$44)/((MAX($1:$1)-1)*MAX($1:$1))*(BL$1-1)+(условия!$W$44-условия!$V$44)/MAX($1:$1)/2))</f>
        <v>61.901595744680847</v>
      </c>
      <c r="BM11" s="41">
        <f>IF(BM$7="",0,IF(MAX($1:$1)=0,0,(условия!$W$44-условия!$V$44)/((MAX($1:$1)-1)*MAX($1:$1))*(BM$1-1)+(условия!$W$44-условия!$V$44)/MAX($1:$1)/2))</f>
        <v>62.832446808510639</v>
      </c>
      <c r="BN11" s="41">
        <f>IF(BN$7="",0,IF(MAX($1:$1)=0,0,(условия!$W$44-условия!$V$44)/((MAX($1:$1)-1)*MAX($1:$1))*(BN$1-1)+(условия!$W$44-условия!$V$44)/MAX($1:$1)/2))</f>
        <v>63.763297872340424</v>
      </c>
      <c r="BO11" s="41">
        <f>IF(BO$7="",0,IF(MAX($1:$1)=0,0,(условия!$W$44-условия!$V$44)/((MAX($1:$1)-1)*MAX($1:$1))*(BO$1-1)+(условия!$W$44-условия!$V$44)/MAX($1:$1)/2))</f>
        <v>64.694148936170222</v>
      </c>
      <c r="BP11" s="41">
        <f>IF(BP$7="",0,IF(MAX($1:$1)=0,0,(условия!$W$44-условия!$V$44)/((MAX($1:$1)-1)*MAX($1:$1))*(BP$1-1)+(условия!$W$44-условия!$V$44)/MAX($1:$1)/2))</f>
        <v>65.625</v>
      </c>
      <c r="BQ11" s="41">
        <f>IF(BQ$7="",0,IF(MAX($1:$1)=0,0,(условия!$W$44-условия!$V$44)/((MAX($1:$1)-1)*MAX($1:$1))*(BQ$1-1)+(условия!$W$44-условия!$V$44)/MAX($1:$1)/2))</f>
        <v>0</v>
      </c>
      <c r="BR11" s="41">
        <f>IF(BR$7="",0,IF(MAX($1:$1)=0,0,(условия!$W$44-условия!$V$44)/((MAX($1:$1)-1)*MAX($1:$1))*(BR$1-1)+(условия!$W$44-условия!$V$44)/MAX($1:$1)/2))</f>
        <v>0</v>
      </c>
      <c r="BS11" s="41">
        <f>IF(BS$7="",0,IF(MAX($1:$1)=0,0,(условия!$W$44-условия!$V$44)/((MAX($1:$1)-1)*MAX($1:$1))*(BS$1-1)+(условия!$W$44-условия!$V$44)/MAX($1:$1)/2))</f>
        <v>0</v>
      </c>
      <c r="BT11" s="41">
        <f>IF(BT$7="",0,IF(MAX($1:$1)=0,0,(условия!$W$44-условия!$V$44)/((MAX($1:$1)-1)*MAX($1:$1))*(BT$1-1)+(условия!$W$44-условия!$V$44)/MAX($1:$1)/2))</f>
        <v>0</v>
      </c>
      <c r="BU11" s="41">
        <f>IF(BU$7="",0,IF(MAX($1:$1)=0,0,(условия!$W$44-условия!$V$44)/((MAX($1:$1)-1)*MAX($1:$1))*(BU$1-1)+(условия!$W$44-условия!$V$44)/MAX($1:$1)/2))</f>
        <v>0</v>
      </c>
      <c r="BV11" s="41">
        <f>IF(BV$7="",0,IF(MAX($1:$1)=0,0,(условия!$W$44-условия!$V$44)/((MAX($1:$1)-1)*MAX($1:$1))*(BV$1-1)+(условия!$W$44-условия!$V$44)/MAX($1:$1)/2))</f>
        <v>0</v>
      </c>
      <c r="BW11" s="41">
        <f>IF(BW$7="",0,IF(MAX($1:$1)=0,0,(условия!$W$44-условия!$V$44)/((MAX($1:$1)-1)*MAX($1:$1))*(BW$1-1)+(условия!$W$44-условия!$V$44)/MAX($1:$1)/2))</f>
        <v>0</v>
      </c>
      <c r="BX11" s="41">
        <f>IF(BX$7="",0,IF(MAX($1:$1)=0,0,(условия!$W$44-условия!$V$44)/((MAX($1:$1)-1)*MAX($1:$1))*(BX$1-1)+(условия!$W$44-условия!$V$44)/MAX($1:$1)/2))</f>
        <v>0</v>
      </c>
      <c r="BY11" s="41">
        <f>IF(BY$7="",0,IF(MAX($1:$1)=0,0,(условия!$W$44-условия!$V$44)/((MAX($1:$1)-1)*MAX($1:$1))*(BY$1-1)+(условия!$W$44-условия!$V$44)/MAX($1:$1)/2))</f>
        <v>0</v>
      </c>
      <c r="BZ11" s="41">
        <f>IF(BZ$7="",0,IF(MAX($1:$1)=0,0,(условия!$W$44-условия!$V$44)/((MAX($1:$1)-1)*MAX($1:$1))*(BZ$1-1)+(условия!$W$44-условия!$V$44)/MAX($1:$1)/2))</f>
        <v>0</v>
      </c>
      <c r="CA11" s="41">
        <f>IF(CA$7="",0,IF(MAX($1:$1)=0,0,(условия!$W$44-условия!$V$44)/((MAX($1:$1)-1)*MAX($1:$1))*(CA$1-1)+(условия!$W$44-условия!$V$44)/MAX($1:$1)/2))</f>
        <v>0</v>
      </c>
      <c r="CB11" s="41">
        <f>IF(CB$7="",0,IF(MAX($1:$1)=0,0,(условия!$W$44-условия!$V$44)/((MAX($1:$1)-1)*MAX($1:$1))*(CB$1-1)+(условия!$W$44-условия!$V$44)/MAX($1:$1)/2))</f>
        <v>0</v>
      </c>
      <c r="CC11" s="41">
        <f>IF(CC$7="",0,IF(MAX($1:$1)=0,0,(условия!$W$44-условия!$V$44)/((MAX($1:$1)-1)*MAX($1:$1))*(CC$1-1)+(условия!$W$44-условия!$V$44)/MAX($1:$1)/2))</f>
        <v>0</v>
      </c>
      <c r="CD11" s="41">
        <f>IF(CD$7="",0,IF(MAX($1:$1)=0,0,(условия!$W$44-условия!$V$44)/((MAX($1:$1)-1)*MAX($1:$1))*(CD$1-1)+(условия!$W$44-условия!$V$44)/MAX($1:$1)/2))</f>
        <v>0</v>
      </c>
      <c r="CE11" s="41">
        <f>IF(CE$7="",0,IF(MAX($1:$1)=0,0,(условия!$W$44-условия!$V$44)/((MAX($1:$1)-1)*MAX($1:$1))*(CE$1-1)+(условия!$W$44-условия!$V$44)/MAX($1:$1)/2))</f>
        <v>0</v>
      </c>
      <c r="CF11" s="41">
        <f>IF(CF$7="",0,IF(MAX($1:$1)=0,0,(условия!$W$44-условия!$V$44)/((MAX($1:$1)-1)*MAX($1:$1))*(CF$1-1)+(условия!$W$44-условия!$V$44)/MAX($1:$1)/2))</f>
        <v>0</v>
      </c>
      <c r="CG11" s="41">
        <f>IF(CG$7="",0,IF(MAX($1:$1)=0,0,(условия!$W$44-условия!$V$44)/((MAX($1:$1)-1)*MAX($1:$1))*(CG$1-1)+(условия!$W$44-условия!$V$44)/MAX($1:$1)/2))</f>
        <v>0</v>
      </c>
      <c r="CH11" s="41">
        <f>IF(CH$7="",0,IF(MAX($1:$1)=0,0,(условия!$W$44-условия!$V$44)/((MAX($1:$1)-1)*MAX($1:$1))*(CH$1-1)+(условия!$W$44-условия!$V$44)/MAX($1:$1)/2))</f>
        <v>0</v>
      </c>
      <c r="CI11" s="41">
        <f>IF(CI$7="",0,IF(MAX($1:$1)=0,0,(условия!$W$44-условия!$V$44)/((MAX($1:$1)-1)*MAX($1:$1))*(CI$1-1)+(условия!$W$44-условия!$V$44)/MAX($1:$1)/2))</f>
        <v>0</v>
      </c>
      <c r="CJ11" s="41">
        <f>IF(CJ$7="",0,IF(MAX($1:$1)=0,0,(условия!$W$44-условия!$V$44)/((MAX($1:$1)-1)*MAX($1:$1))*(CJ$1-1)+(условия!$W$44-условия!$V$44)/MAX($1:$1)/2))</f>
        <v>0</v>
      </c>
      <c r="CK11" s="41">
        <f>IF(CK$7="",0,IF(MAX($1:$1)=0,0,(условия!$W$44-условия!$V$44)/((MAX($1:$1)-1)*MAX($1:$1))*(CK$1-1)+(условия!$W$44-условия!$V$44)/MAX($1:$1)/2))</f>
        <v>0</v>
      </c>
      <c r="CL11" s="41">
        <f>IF(CL$7="",0,IF(MAX($1:$1)=0,0,(условия!$W$44-условия!$V$44)/((MAX($1:$1)-1)*MAX($1:$1))*(CL$1-1)+(условия!$W$44-условия!$V$44)/MAX($1:$1)/2))</f>
        <v>0</v>
      </c>
      <c r="CM11" s="41">
        <f>IF(CM$7="",0,IF(MAX($1:$1)=0,0,(условия!$W$44-условия!$V$44)/((MAX($1:$1)-1)*MAX($1:$1))*(CM$1-1)+(условия!$W$44-условия!$V$44)/MAX($1:$1)/2))</f>
        <v>0</v>
      </c>
      <c r="CN11" s="41">
        <f>IF(CN$7="",0,IF(MAX($1:$1)=0,0,(условия!$W$44-условия!$V$44)/((MAX($1:$1)-1)*MAX($1:$1))*(CN$1-1)+(условия!$W$44-условия!$V$44)/MAX($1:$1)/2))</f>
        <v>0</v>
      </c>
      <c r="CO11" s="41">
        <f>IF(CO$7="",0,IF(MAX($1:$1)=0,0,(условия!$W$44-условия!$V$44)/((MAX($1:$1)-1)*MAX($1:$1))*(CO$1-1)+(условия!$W$44-условия!$V$44)/MAX($1:$1)/2))</f>
        <v>0</v>
      </c>
      <c r="CP11" s="41">
        <f>IF(CP$7="",0,IF(MAX($1:$1)=0,0,(условия!$W$44-условия!$V$44)/((MAX($1:$1)-1)*MAX($1:$1))*(CP$1-1)+(условия!$W$44-условия!$V$44)/MAX($1:$1)/2))</f>
        <v>0</v>
      </c>
      <c r="CQ11" s="41">
        <f>IF(CQ$7="",0,IF(MAX($1:$1)=0,0,(условия!$W$44-условия!$V$44)/((MAX($1:$1)-1)*MAX($1:$1))*(CQ$1-1)+(условия!$W$44-условия!$V$44)/MAX($1:$1)/2))</f>
        <v>0</v>
      </c>
      <c r="CR11" s="41">
        <f>IF(CR$7="",0,IF(MAX($1:$1)=0,0,(условия!$W$44-условия!$V$44)/((MAX($1:$1)-1)*MAX($1:$1))*(CR$1-1)+(условия!$W$44-условия!$V$44)/MAX($1:$1)/2))</f>
        <v>0</v>
      </c>
      <c r="CS11" s="41">
        <f>IF(CS$7="",0,IF(MAX($1:$1)=0,0,(условия!$W$44-условия!$V$44)/((MAX($1:$1)-1)*MAX($1:$1))*(CS$1-1)+(условия!$W$44-условия!$V$44)/MAX($1:$1)/2))</f>
        <v>0</v>
      </c>
      <c r="CT11" s="41">
        <f>IF(CT$7="",0,IF(MAX($1:$1)=0,0,(условия!$W$44-условия!$V$44)/((MAX($1:$1)-1)*MAX($1:$1))*(CT$1-1)+(условия!$W$44-условия!$V$44)/MAX($1:$1)/2))</f>
        <v>0</v>
      </c>
      <c r="CU11" s="41">
        <f>IF(CU$7="",0,IF(MAX($1:$1)=0,0,(условия!$W$44-условия!$V$44)/((MAX($1:$1)-1)*MAX($1:$1))*(CU$1-1)+(условия!$W$44-условия!$V$44)/MAX($1:$1)/2))</f>
        <v>0</v>
      </c>
      <c r="CV11" s="41">
        <f>IF(CV$7="",0,IF(MAX($1:$1)=0,0,(условия!$W$44-условия!$V$44)/((MAX($1:$1)-1)*MAX($1:$1))*(CV$1-1)+(условия!$W$44-условия!$V$44)/MAX($1:$1)/2))</f>
        <v>0</v>
      </c>
      <c r="CW11" s="41">
        <f>IF(CW$7="",0,IF(MAX($1:$1)=0,0,(условия!$W$44-условия!$V$44)/((MAX($1:$1)-1)*MAX($1:$1))*(CW$1-1)+(условия!$W$44-условия!$V$44)/MAX($1:$1)/2))</f>
        <v>0</v>
      </c>
      <c r="CX11" s="41">
        <f>IF(CX$7="",0,IF(MAX($1:$1)=0,0,(условия!$W$44-условия!$V$44)/((MAX($1:$1)-1)*MAX($1:$1))*(CX$1-1)+(условия!$W$44-условия!$V$44)/MAX($1:$1)/2))</f>
        <v>0</v>
      </c>
      <c r="CY11" s="41">
        <f>IF(CY$7="",0,IF(MAX($1:$1)=0,0,(условия!$W$44-условия!$V$44)/((MAX($1:$1)-1)*MAX($1:$1))*(CY$1-1)+(условия!$W$44-условия!$V$44)/MAX($1:$1)/2))</f>
        <v>0</v>
      </c>
      <c r="CZ11" s="41">
        <f>IF(CZ$7="",0,IF(MAX($1:$1)=0,0,(условия!$W$44-условия!$V$44)/((MAX($1:$1)-1)*MAX($1:$1))*(CZ$1-1)+(условия!$W$44-условия!$V$44)/MAX($1:$1)/2))</f>
        <v>0</v>
      </c>
      <c r="DA11" s="41">
        <f>IF(DA$7="",0,IF(MAX($1:$1)=0,0,(условия!$W$44-условия!$V$44)/((MAX($1:$1)-1)*MAX($1:$1))*(DA$1-1)+(условия!$W$44-условия!$V$44)/MAX($1:$1)/2))</f>
        <v>0</v>
      </c>
      <c r="DB11" s="41">
        <f>IF(DB$7="",0,IF(MAX($1:$1)=0,0,(условия!$W$44-условия!$V$44)/((MAX($1:$1)-1)*MAX($1:$1))*(DB$1-1)+(условия!$W$44-условия!$V$44)/MAX($1:$1)/2))</f>
        <v>0</v>
      </c>
      <c r="DC11" s="41">
        <f>IF(DC$7="",0,IF(MAX($1:$1)=0,0,(условия!$W$44-условия!$V$44)/((MAX($1:$1)-1)*MAX($1:$1))*(DC$1-1)+(условия!$W$44-условия!$V$44)/MAX($1:$1)/2))</f>
        <v>0</v>
      </c>
      <c r="DD11" s="41">
        <f>IF(DD$7="",0,IF(MAX($1:$1)=0,0,(условия!$W$44-условия!$V$44)/((MAX($1:$1)-1)*MAX($1:$1))*(DD$1-1)+(условия!$W$44-условия!$V$44)/MAX($1:$1)/2))</f>
        <v>0</v>
      </c>
      <c r="DE11" s="41">
        <f>IF(DE$7="",0,IF(MAX($1:$1)=0,0,(условия!$W$44-условия!$V$44)/((MAX($1:$1)-1)*MAX($1:$1))*(DE$1-1)+(условия!$W$44-условия!$V$44)/MAX($1:$1)/2))</f>
        <v>0</v>
      </c>
      <c r="DF11" s="41">
        <f>IF(DF$7="",0,IF(MAX($1:$1)=0,0,(условия!$W$44-условия!$V$44)/((MAX($1:$1)-1)*MAX($1:$1))*(DF$1-1)+(условия!$W$44-условия!$V$44)/MAX($1:$1)/2))</f>
        <v>0</v>
      </c>
      <c r="DG11" s="41">
        <f>IF(DG$7="",0,IF(MAX($1:$1)=0,0,(условия!$W$44-условия!$V$44)/((MAX($1:$1)-1)*MAX($1:$1))*(DG$1-1)+(условия!$W$44-условия!$V$44)/MAX($1:$1)/2))</f>
        <v>0</v>
      </c>
      <c r="DH11" s="41">
        <f>IF(DH$7="",0,IF(MAX($1:$1)=0,0,(условия!$W$44-условия!$V$44)/((MAX($1:$1)-1)*MAX($1:$1))*(DH$1-1)+(условия!$W$44-условия!$V$44)/MAX($1:$1)/2))</f>
        <v>0</v>
      </c>
      <c r="DI11" s="41">
        <f>IF(DI$7="",0,IF(MAX($1:$1)=0,0,(условия!$W$44-условия!$V$44)/((MAX($1:$1)-1)*MAX($1:$1))*(DI$1-1)+(условия!$W$44-условия!$V$44)/MAX($1:$1)/2))</f>
        <v>0</v>
      </c>
      <c r="DJ11" s="41">
        <f>IF(DJ$7="",0,IF(MAX($1:$1)=0,0,(условия!$W$44-условия!$V$44)/((MAX($1:$1)-1)*MAX($1:$1))*(DJ$1-1)+(условия!$W$44-условия!$V$44)/MAX($1:$1)/2))</f>
        <v>0</v>
      </c>
      <c r="DK11" s="41">
        <f>IF(DK$7="",0,IF(MAX($1:$1)=0,0,(условия!$W$44-условия!$V$44)/((MAX($1:$1)-1)*MAX($1:$1))*(DK$1-1)+(условия!$W$44-условия!$V$44)/MAX($1:$1)/2))</f>
        <v>0</v>
      </c>
      <c r="DL11" s="41">
        <f>IF(DL$7="",0,IF(MAX($1:$1)=0,0,(условия!$W$44-условия!$V$44)/((MAX($1:$1)-1)*MAX($1:$1))*(DL$1-1)+(условия!$W$44-условия!$V$44)/MAX($1:$1)/2))</f>
        <v>0</v>
      </c>
      <c r="DM11" s="41">
        <f>IF(DM$7="",0,IF(MAX($1:$1)=0,0,(условия!$W$44-условия!$V$44)/((MAX($1:$1)-1)*MAX($1:$1))*(DM$1-1)+(условия!$W$44-условия!$V$44)/MAX($1:$1)/2))</f>
        <v>0</v>
      </c>
      <c r="DN11" s="41">
        <f>IF(DN$7="",0,IF(MAX($1:$1)=0,0,(условия!$W$44-условия!$V$44)/((MAX($1:$1)-1)*MAX($1:$1))*(DN$1-1)+(условия!$W$44-условия!$V$44)/MAX($1:$1)/2))</f>
        <v>0</v>
      </c>
      <c r="DO11" s="41">
        <f>IF(DO$7="",0,IF(MAX($1:$1)=0,0,(условия!$W$44-условия!$V$44)/((MAX($1:$1)-1)*MAX($1:$1))*(DO$1-1)+(условия!$W$44-условия!$V$44)/MAX($1:$1)/2))</f>
        <v>0</v>
      </c>
      <c r="DP11" s="41">
        <f>IF(DP$7="",0,IF(MAX($1:$1)=0,0,(условия!$W$44-условия!$V$44)/((MAX($1:$1)-1)*MAX($1:$1))*(DP$1-1)+(условия!$W$44-условия!$V$44)/MAX($1:$1)/2))</f>
        <v>0</v>
      </c>
      <c r="DQ11" s="41">
        <f>IF(DQ$7="",0,IF(MAX($1:$1)=0,0,(условия!$W$44-условия!$V$44)/((MAX($1:$1)-1)*MAX($1:$1))*(DQ$1-1)+(условия!$W$44-условия!$V$44)/MAX($1:$1)/2))</f>
        <v>0</v>
      </c>
      <c r="DR11" s="41">
        <f>IF(DR$7="",0,IF(MAX($1:$1)=0,0,(условия!$W$44-условия!$V$44)/((MAX($1:$1)-1)*MAX($1:$1))*(DR$1-1)+(условия!$W$44-условия!$V$44)/MAX($1:$1)/2))</f>
        <v>0</v>
      </c>
      <c r="DS11" s="41">
        <f>IF(DS$7="",0,IF(MAX($1:$1)=0,0,(условия!$W$44-условия!$V$44)/((MAX($1:$1)-1)*MAX($1:$1))*(DS$1-1)+(условия!$W$44-условия!$V$44)/MAX($1:$1)/2))</f>
        <v>0</v>
      </c>
      <c r="DT11" s="41">
        <f>IF(DT$7="",0,IF(MAX($1:$1)=0,0,(условия!$W$44-условия!$V$44)/((MAX($1:$1)-1)*MAX($1:$1))*(DT$1-1)+(условия!$W$44-условия!$V$44)/MAX($1:$1)/2))</f>
        <v>0</v>
      </c>
      <c r="DU11" s="41">
        <f>IF(DU$7="",0,IF(MAX($1:$1)=0,0,(условия!$W$44-условия!$V$44)/((MAX($1:$1)-1)*MAX($1:$1))*(DU$1-1)+(условия!$W$44-условия!$V$44)/MAX($1:$1)/2))</f>
        <v>0</v>
      </c>
      <c r="DV11" s="41">
        <f>IF(DV$7="",0,IF(MAX($1:$1)=0,0,(условия!$W$44-условия!$V$44)/((MAX($1:$1)-1)*MAX($1:$1))*(DV$1-1)+(условия!$W$44-условия!$V$44)/MAX($1:$1)/2))</f>
        <v>0</v>
      </c>
      <c r="DW11" s="41">
        <f>IF(DW$7="",0,IF(MAX($1:$1)=0,0,(условия!$W$44-условия!$V$44)/((MAX($1:$1)-1)*MAX($1:$1))*(DW$1-1)+(условия!$W$44-условия!$V$44)/MAX($1:$1)/2))</f>
        <v>0</v>
      </c>
      <c r="DX11" s="41">
        <f>IF(DX$7="",0,IF(MAX($1:$1)=0,0,(условия!$W$44-условия!$V$44)/((MAX($1:$1)-1)*MAX($1:$1))*(DX$1-1)+(условия!$W$44-условия!$V$44)/MAX($1:$1)/2))</f>
        <v>0</v>
      </c>
      <c r="DY11" s="41">
        <f>IF(DY$7="",0,IF(MAX($1:$1)=0,0,(условия!$W$44-условия!$V$44)/((MAX($1:$1)-1)*MAX($1:$1))*(DY$1-1)+(условия!$W$44-условия!$V$44)/MAX($1:$1)/2))</f>
        <v>0</v>
      </c>
      <c r="DZ11" s="41">
        <f>IF(DZ$7="",0,IF(MAX($1:$1)=0,0,(условия!$W$44-условия!$V$44)/((MAX($1:$1)-1)*MAX($1:$1))*(DZ$1-1)+(условия!$W$44-условия!$V$44)/MAX($1:$1)/2))</f>
        <v>0</v>
      </c>
      <c r="EA11" s="41">
        <f>IF(EA$7="",0,IF(MAX($1:$1)=0,0,(условия!$W$44-условия!$V$44)/((MAX($1:$1)-1)*MAX($1:$1))*(EA$1-1)+(условия!$W$44-условия!$V$44)/MAX($1:$1)/2))</f>
        <v>0</v>
      </c>
      <c r="EB11" s="41">
        <f>IF(EB$7="",0,IF(MAX($1:$1)=0,0,(условия!$W$44-условия!$V$44)/((MAX($1:$1)-1)*MAX($1:$1))*(EB$1-1)+(условия!$W$44-условия!$V$44)/MAX($1:$1)/2))</f>
        <v>0</v>
      </c>
      <c r="EC11" s="41">
        <f>IF(EC$7="",0,IF(MAX($1:$1)=0,0,(условия!$W$44-условия!$V$44)/((MAX($1:$1)-1)*MAX($1:$1))*(EC$1-1)+(условия!$W$44-условия!$V$44)/MAX($1:$1)/2))</f>
        <v>0</v>
      </c>
      <c r="ED11" s="41">
        <f>IF(ED$7="",0,IF(MAX($1:$1)=0,0,(условия!$W$44-условия!$V$44)/((MAX($1:$1)-1)*MAX($1:$1))*(ED$1-1)+(условия!$W$44-условия!$V$44)/MAX($1:$1)/2))</f>
        <v>0</v>
      </c>
      <c r="EE11" s="41">
        <f>IF(EE$7="",0,IF(MAX($1:$1)=0,0,(условия!$W$44-условия!$V$44)/((MAX($1:$1)-1)*MAX($1:$1))*(EE$1-1)+(условия!$W$44-условия!$V$44)/MAX($1:$1)/2))</f>
        <v>0</v>
      </c>
      <c r="EF11" s="41">
        <f>IF(EF$7="",0,IF(MAX($1:$1)=0,0,(условия!$W$44-условия!$V$44)/((MAX($1:$1)-1)*MAX($1:$1))*(EF$1-1)+(условия!$W$44-условия!$V$44)/MAX($1:$1)/2))</f>
        <v>0</v>
      </c>
      <c r="EG11" s="41">
        <f>IF(EG$7="",0,IF(MAX($1:$1)=0,0,(условия!$W$44-условия!$V$44)/((MAX($1:$1)-1)*MAX($1:$1))*(EG$1-1)+(условия!$W$44-условия!$V$44)/MAX($1:$1)/2))</f>
        <v>0</v>
      </c>
      <c r="EH11" s="41">
        <f>IF(EH$7="",0,IF(MAX($1:$1)=0,0,(условия!$W$44-условия!$V$44)/((MAX($1:$1)-1)*MAX($1:$1))*(EH$1-1)+(условия!$W$44-условия!$V$44)/MAX($1:$1)/2))</f>
        <v>0</v>
      </c>
      <c r="EI11" s="41">
        <f>IF(EI$7="",0,IF(MAX($1:$1)=0,0,(условия!$W$44-условия!$V$44)/((MAX($1:$1)-1)*MAX($1:$1))*(EI$1-1)+(условия!$W$44-условия!$V$44)/MAX($1:$1)/2))</f>
        <v>0</v>
      </c>
      <c r="EJ11" s="41">
        <f>IF(EJ$7="",0,IF(MAX($1:$1)=0,0,(условия!$W$44-условия!$V$44)/((MAX($1:$1)-1)*MAX($1:$1))*(EJ$1-1)+(условия!$W$44-условия!$V$44)/MAX($1:$1)/2))</f>
        <v>0</v>
      </c>
      <c r="EK11" s="41">
        <f>IF(EK$7="",0,IF(MAX($1:$1)=0,0,(условия!$W$44-условия!$V$44)/((MAX($1:$1)-1)*MAX($1:$1))*(EK$1-1)+(условия!$W$44-условия!$V$44)/MAX($1:$1)/2))</f>
        <v>0</v>
      </c>
      <c r="EL11" s="41">
        <f>IF(EL$7="",0,IF(MAX($1:$1)=0,0,(условия!$W$44-условия!$V$44)/((MAX($1:$1)-1)*MAX($1:$1))*(EL$1-1)+(условия!$W$44-условия!$V$44)/MAX($1:$1)/2))</f>
        <v>0</v>
      </c>
      <c r="EM11" s="41">
        <f>IF(EM$7="",0,IF(MAX($1:$1)=0,0,(условия!$W$44-условия!$V$44)/((MAX($1:$1)-1)*MAX($1:$1))*(EM$1-1)+(условия!$W$44-условия!$V$44)/MAX($1:$1)/2))</f>
        <v>0</v>
      </c>
      <c r="EN11" s="41">
        <f>IF(EN$7="",0,IF(MAX($1:$1)=0,0,(условия!$W$44-условия!$V$44)/((MAX($1:$1)-1)*MAX($1:$1))*(EN$1-1)+(условия!$W$44-условия!$V$44)/MAX($1:$1)/2))</f>
        <v>0</v>
      </c>
      <c r="EO11" s="41">
        <f>IF(EO$7="",0,IF(MAX($1:$1)=0,0,(условия!$W$44-условия!$V$44)/((MAX($1:$1)-1)*MAX($1:$1))*(EO$1-1)+(условия!$W$44-условия!$V$44)/MAX($1:$1)/2))</f>
        <v>0</v>
      </c>
      <c r="EP11" s="41">
        <f>IF(EP$7="",0,IF(MAX($1:$1)=0,0,(условия!$W$44-условия!$V$44)/((MAX($1:$1)-1)*MAX($1:$1))*(EP$1-1)+(условия!$W$44-условия!$V$44)/MAX($1:$1)/2))</f>
        <v>0</v>
      </c>
      <c r="EQ11" s="41">
        <f>IF(EQ$7="",0,IF(MAX($1:$1)=0,0,(условия!$W$44-условия!$V$44)/((MAX($1:$1)-1)*MAX($1:$1))*(EQ$1-1)+(условия!$W$44-условия!$V$44)/MAX($1:$1)/2))</f>
        <v>0</v>
      </c>
      <c r="ER11" s="41">
        <f>IF(ER$7="",0,IF(MAX($1:$1)=0,0,(условия!$W$44-условия!$V$44)/((MAX($1:$1)-1)*MAX($1:$1))*(ER$1-1)+(условия!$W$44-условия!$V$44)/MAX($1:$1)/2))</f>
        <v>0</v>
      </c>
      <c r="ES11" s="41">
        <f>IF(ES$7="",0,IF(MAX($1:$1)=0,0,(условия!$W$44-условия!$V$44)/((MAX($1:$1)-1)*MAX($1:$1))*(ES$1-1)+(условия!$W$44-условия!$V$44)/MAX($1:$1)/2))</f>
        <v>0</v>
      </c>
      <c r="ET11" s="41">
        <f>IF(ET$7="",0,IF(MAX($1:$1)=0,0,(условия!$W$44-условия!$V$44)/((MAX($1:$1)-1)*MAX($1:$1))*(ET$1-1)+(условия!$W$44-условия!$V$44)/MAX($1:$1)/2))</f>
        <v>0</v>
      </c>
      <c r="EU11" s="41">
        <f>IF(EU$7="",0,IF(MAX($1:$1)=0,0,(условия!$W$44-условия!$V$44)/((MAX($1:$1)-1)*MAX($1:$1))*(EU$1-1)+(условия!$W$44-условия!$V$44)/MAX($1:$1)/2))</f>
        <v>0</v>
      </c>
      <c r="EV11" s="41">
        <f>IF(EV$7="",0,IF(MAX($1:$1)=0,0,(условия!$W$44-условия!$V$44)/((MAX($1:$1)-1)*MAX($1:$1))*(EV$1-1)+(условия!$W$44-условия!$V$44)/MAX($1:$1)/2))</f>
        <v>0</v>
      </c>
      <c r="EW11" s="41">
        <f>IF(EW$7="",0,IF(MAX($1:$1)=0,0,(условия!$W$44-условия!$V$44)/((MAX($1:$1)-1)*MAX($1:$1))*(EW$1-1)+(условия!$W$44-условия!$V$44)/MAX($1:$1)/2))</f>
        <v>0</v>
      </c>
      <c r="EX11" s="41">
        <f>IF(EX$7="",0,IF(MAX($1:$1)=0,0,(условия!$W$44-условия!$V$44)/((MAX($1:$1)-1)*MAX($1:$1))*(EX$1-1)+(условия!$W$44-условия!$V$44)/MAX($1:$1)/2))</f>
        <v>0</v>
      </c>
      <c r="EY11" s="41">
        <f>IF(EY$7="",0,IF(MAX($1:$1)=0,0,(условия!$W$44-условия!$V$44)/((MAX($1:$1)-1)*MAX($1:$1))*(EY$1-1)+(условия!$W$44-условия!$V$44)/MAX($1:$1)/2))</f>
        <v>0</v>
      </c>
      <c r="EZ11" s="41">
        <f>IF(EZ$7="",0,IF(MAX($1:$1)=0,0,(условия!$W$44-условия!$V$44)/((MAX($1:$1)-1)*MAX($1:$1))*(EZ$1-1)+(условия!$W$44-условия!$V$44)/MAX($1:$1)/2))</f>
        <v>0</v>
      </c>
      <c r="FA11" s="41">
        <f>IF(FA$7="",0,IF(MAX($1:$1)=0,0,(условия!$W$44-условия!$V$44)/((MAX($1:$1)-1)*MAX($1:$1))*(FA$1-1)+(условия!$W$44-условия!$V$44)/MAX($1:$1)/2))</f>
        <v>0</v>
      </c>
      <c r="FB11" s="41">
        <f>IF(FB$7="",0,IF(MAX($1:$1)=0,0,(условия!$W$44-условия!$V$44)/((MAX($1:$1)-1)*MAX($1:$1))*(FB$1-1)+(условия!$W$44-условия!$V$44)/MAX($1:$1)/2))</f>
        <v>0</v>
      </c>
      <c r="FC11" s="41">
        <f>IF(FC$7="",0,IF(MAX($1:$1)=0,0,(условия!$W$44-условия!$V$44)/((MAX($1:$1)-1)*MAX($1:$1))*(FC$1-1)+(условия!$W$44-условия!$V$44)/MAX($1:$1)/2))</f>
        <v>0</v>
      </c>
      <c r="FD11" s="41">
        <f>IF(FD$7="",0,IF(MAX($1:$1)=0,0,(условия!$W$44-условия!$V$44)/((MAX($1:$1)-1)*MAX($1:$1))*(FD$1-1)+(условия!$W$44-условия!$V$44)/MAX($1:$1)/2))</f>
        <v>0</v>
      </c>
      <c r="FE11" s="41">
        <f>IF(FE$7="",0,IF(MAX($1:$1)=0,0,(условия!$W$44-условия!$V$44)/((MAX($1:$1)-1)*MAX($1:$1))*(FE$1-1)+(условия!$W$44-условия!$V$44)/MAX($1:$1)/2))</f>
        <v>0</v>
      </c>
      <c r="FF11" s="41">
        <f>IF(FF$7="",0,IF(MAX($1:$1)=0,0,(условия!$W$44-условия!$V$44)/((MAX($1:$1)-1)*MAX($1:$1))*(FF$1-1)+(условия!$W$44-условия!$V$44)/MAX($1:$1)/2))</f>
        <v>0</v>
      </c>
      <c r="FG11" s="41">
        <f>IF(FG$7="",0,IF(MAX($1:$1)=0,0,(условия!$W$44-условия!$V$44)/((MAX($1:$1)-1)*MAX($1:$1))*(FG$1-1)+(условия!$W$44-условия!$V$44)/MAX($1:$1)/2))</f>
        <v>0</v>
      </c>
      <c r="FH11" s="41">
        <f>IF(FH$7="",0,IF(MAX($1:$1)=0,0,(условия!$W$44-условия!$V$44)/((MAX($1:$1)-1)*MAX($1:$1))*(FH$1-1)+(условия!$W$44-условия!$V$44)/MAX($1:$1)/2))</f>
        <v>0</v>
      </c>
      <c r="FI11" s="41">
        <f>IF(FI$7="",0,IF(MAX($1:$1)=0,0,(условия!$W$44-условия!$V$44)/((MAX($1:$1)-1)*MAX($1:$1))*(FI$1-1)+(условия!$W$44-условия!$V$44)/MAX($1:$1)/2))</f>
        <v>0</v>
      </c>
      <c r="FJ11" s="41">
        <f>IF(FJ$7="",0,IF(MAX($1:$1)=0,0,(условия!$W$44-условия!$V$44)/((MAX($1:$1)-1)*MAX($1:$1))*(FJ$1-1)+(условия!$W$44-условия!$V$44)/MAX($1:$1)/2))</f>
        <v>0</v>
      </c>
      <c r="FK11" s="41">
        <f>IF(FK$7="",0,IF(MAX($1:$1)=0,0,(условия!$W$44-условия!$V$44)/((MAX($1:$1)-1)*MAX($1:$1))*(FK$1-1)+(условия!$W$44-условия!$V$44)/MAX($1:$1)/2))</f>
        <v>0</v>
      </c>
      <c r="FL11" s="41">
        <f>IF(FL$7="",0,IF(MAX($1:$1)=0,0,(условия!$W$44-условия!$V$44)/((MAX($1:$1)-1)*MAX($1:$1))*(FL$1-1)+(условия!$W$44-условия!$V$44)/MAX($1:$1)/2))</f>
        <v>0</v>
      </c>
      <c r="FM11" s="41">
        <f>IF(FM$7="",0,IF(MAX($1:$1)=0,0,(условия!$W$44-условия!$V$44)/((MAX($1:$1)-1)*MAX($1:$1))*(FM$1-1)+(условия!$W$44-условия!$V$44)/MAX($1:$1)/2))</f>
        <v>0</v>
      </c>
      <c r="FN11" s="41">
        <f>IF(FN$7="",0,IF(MAX($1:$1)=0,0,(условия!$W$44-условия!$V$44)/((MAX($1:$1)-1)*MAX($1:$1))*(FN$1-1)+(условия!$W$44-условия!$V$44)/MAX($1:$1)/2))</f>
        <v>0</v>
      </c>
      <c r="FO11" s="41">
        <f>IF(FO$7="",0,IF(MAX($1:$1)=0,0,(условия!$W$44-условия!$V$44)/((MAX($1:$1)-1)*MAX($1:$1))*(FO$1-1)+(условия!$W$44-условия!$V$44)/MAX($1:$1)/2))</f>
        <v>0</v>
      </c>
      <c r="FP11" s="41">
        <f>IF(FP$7="",0,IF(MAX($1:$1)=0,0,(условия!$W$44-условия!$V$44)/((MAX($1:$1)-1)*MAX($1:$1))*(FP$1-1)+(условия!$W$44-условия!$V$44)/MAX($1:$1)/2))</f>
        <v>0</v>
      </c>
      <c r="FQ11" s="41">
        <f>IF(FQ$7="",0,IF(MAX($1:$1)=0,0,(условия!$W$44-условия!$V$44)/((MAX($1:$1)-1)*MAX($1:$1))*(FQ$1-1)+(условия!$W$44-условия!$V$44)/MAX($1:$1)/2))</f>
        <v>0</v>
      </c>
      <c r="FR11" s="41">
        <f>IF(FR$7="",0,IF(MAX($1:$1)=0,0,(условия!$W$44-условия!$V$44)/((MAX($1:$1)-1)*MAX($1:$1))*(FR$1-1)+(условия!$W$44-условия!$V$44)/MAX($1:$1)/2))</f>
        <v>0</v>
      </c>
      <c r="FS11" s="41">
        <f>IF(FS$7="",0,IF(MAX($1:$1)=0,0,(условия!$W$44-условия!$V$44)/((MAX($1:$1)-1)*MAX($1:$1))*(FS$1-1)+(условия!$W$44-условия!$V$44)/MAX($1:$1)/2))</f>
        <v>0</v>
      </c>
      <c r="FT11" s="41">
        <f>IF(FT$7="",0,IF(MAX($1:$1)=0,0,(условия!$W$44-условия!$V$44)/((MAX($1:$1)-1)*MAX($1:$1))*(FT$1-1)+(условия!$W$44-условия!$V$44)/MAX($1:$1)/2))</f>
        <v>0</v>
      </c>
      <c r="FU11" s="41">
        <f>IF(FU$7="",0,IF(MAX($1:$1)=0,0,(условия!$W$44-условия!$V$44)/((MAX($1:$1)-1)*MAX($1:$1))*(FU$1-1)+(условия!$W$44-условия!$V$44)/MAX($1:$1)/2))</f>
        <v>0</v>
      </c>
      <c r="FV11" s="41">
        <f>IF(FV$7="",0,IF(MAX($1:$1)=0,0,(условия!$W$44-условия!$V$44)/((MAX($1:$1)-1)*MAX($1:$1))*(FV$1-1)+(условия!$W$44-условия!$V$44)/MAX($1:$1)/2))</f>
        <v>0</v>
      </c>
      <c r="FW11" s="41">
        <f>IF(FW$7="",0,IF(MAX($1:$1)=0,0,(условия!$W$44-условия!$V$44)/((MAX($1:$1)-1)*MAX($1:$1))*(FW$1-1)+(условия!$W$44-условия!$V$44)/MAX($1:$1)/2))</f>
        <v>0</v>
      </c>
      <c r="FX11" s="41">
        <f>IF(FX$7="",0,IF(MAX($1:$1)=0,0,(условия!$W$44-условия!$V$44)/((MAX($1:$1)-1)*MAX($1:$1))*(FX$1-1)+(условия!$W$44-условия!$V$44)/MAX($1:$1)/2))</f>
        <v>0</v>
      </c>
      <c r="FY11" s="41">
        <f>IF(FY$7="",0,IF(MAX($1:$1)=0,0,(условия!$W$44-условия!$V$44)/((MAX($1:$1)-1)*MAX($1:$1))*(FY$1-1)+(условия!$W$44-условия!$V$44)/MAX($1:$1)/2))</f>
        <v>0</v>
      </c>
      <c r="FZ11" s="41">
        <f>IF(FZ$7="",0,IF(MAX($1:$1)=0,0,(условия!$W$44-условия!$V$44)/((MAX($1:$1)-1)*MAX($1:$1))*(FZ$1-1)+(условия!$W$44-условия!$V$44)/MAX($1:$1)/2))</f>
        <v>0</v>
      </c>
      <c r="GA11" s="41">
        <f>IF(GA$7="",0,IF(MAX($1:$1)=0,0,(условия!$W$44-условия!$V$44)/((MAX($1:$1)-1)*MAX($1:$1))*(GA$1-1)+(условия!$W$44-условия!$V$44)/MAX($1:$1)/2))</f>
        <v>0</v>
      </c>
      <c r="GB11" s="41">
        <f>IF(GB$7="",0,IF(MAX($1:$1)=0,0,(условия!$W$44-условия!$V$44)/((MAX($1:$1)-1)*MAX($1:$1))*(GB$1-1)+(условия!$W$44-условия!$V$44)/MAX($1:$1)/2))</f>
        <v>0</v>
      </c>
      <c r="GC11" s="41">
        <f>IF(GC$7="",0,IF(MAX($1:$1)=0,0,(условия!$W$44-условия!$V$44)/((MAX($1:$1)-1)*MAX($1:$1))*(GC$1-1)+(условия!$W$44-условия!$V$44)/MAX($1:$1)/2))</f>
        <v>0</v>
      </c>
      <c r="GD11" s="41">
        <f>IF(GD$7="",0,IF(MAX($1:$1)=0,0,(условия!$W$44-условия!$V$44)/((MAX($1:$1)-1)*MAX($1:$1))*(GD$1-1)+(условия!$W$44-условия!$V$44)/MAX($1:$1)/2))</f>
        <v>0</v>
      </c>
      <c r="GE11" s="41">
        <f>IF(GE$7="",0,IF(MAX($1:$1)=0,0,(условия!$W$44-условия!$V$44)/((MAX($1:$1)-1)*MAX($1:$1))*(GE$1-1)+(условия!$W$44-условия!$V$44)/MAX($1:$1)/2))</f>
        <v>0</v>
      </c>
      <c r="GF11" s="41">
        <f>IF(GF$7="",0,IF(MAX($1:$1)=0,0,(условия!$W$44-условия!$V$44)/((MAX($1:$1)-1)*MAX($1:$1))*(GF$1-1)+(условия!$W$44-условия!$V$44)/MAX($1:$1)/2))</f>
        <v>0</v>
      </c>
      <c r="GG11" s="41">
        <f>IF(GG$7="",0,IF(MAX($1:$1)=0,0,(условия!$W$44-условия!$V$44)/((MAX($1:$1)-1)*MAX($1:$1))*(GG$1-1)+(условия!$W$44-условия!$V$44)/MAX($1:$1)/2))</f>
        <v>0</v>
      </c>
      <c r="GH11" s="41">
        <f>IF(GH$7="",0,IF(MAX($1:$1)=0,0,(условия!$W$44-условия!$V$44)/((MAX($1:$1)-1)*MAX($1:$1))*(GH$1-1)+(условия!$W$44-условия!$V$44)/MAX($1:$1)/2))</f>
        <v>0</v>
      </c>
      <c r="GI11" s="41">
        <f>IF(GI$7="",0,IF(MAX($1:$1)=0,0,(условия!$W$44-условия!$V$44)/((MAX($1:$1)-1)*MAX($1:$1))*(GI$1-1)+(условия!$W$44-условия!$V$44)/MAX($1:$1)/2))</f>
        <v>0</v>
      </c>
      <c r="GJ11" s="41">
        <f>IF(GJ$7="",0,IF(MAX($1:$1)=0,0,(условия!$W$44-условия!$V$44)/((MAX($1:$1)-1)*MAX($1:$1))*(GJ$1-1)+(условия!$W$44-условия!$V$44)/MAX($1:$1)/2))</f>
        <v>0</v>
      </c>
      <c r="GK11" s="41">
        <f>IF(GK$7="",0,IF(MAX($1:$1)=0,0,(условия!$W$44-условия!$V$44)/((MAX($1:$1)-1)*MAX($1:$1))*(GK$1-1)+(условия!$W$44-условия!$V$44)/MAX($1:$1)/2))</f>
        <v>0</v>
      </c>
      <c r="GL11" s="41">
        <f>IF(GL$7="",0,IF(MAX($1:$1)=0,0,(условия!$W$44-условия!$V$44)/((MAX($1:$1)-1)*MAX($1:$1))*(GL$1-1)+(условия!$W$44-условия!$V$44)/MAX($1:$1)/2))</f>
        <v>0</v>
      </c>
      <c r="GM11" s="41">
        <f>IF(GM$7="",0,IF(MAX($1:$1)=0,0,(условия!$W$44-условия!$V$44)/((MAX($1:$1)-1)*MAX($1:$1))*(GM$1-1)+(условия!$W$44-условия!$V$44)/MAX($1:$1)/2))</f>
        <v>0</v>
      </c>
      <c r="GN11" s="41">
        <f>IF(GN$7="",0,IF(MAX($1:$1)=0,0,(условия!$W$44-условия!$V$44)/((MAX($1:$1)-1)*MAX($1:$1))*(GN$1-1)+(условия!$W$44-условия!$V$44)/MAX($1:$1)/2))</f>
        <v>0</v>
      </c>
      <c r="GO11" s="41">
        <f>IF(GO$7="",0,IF(MAX($1:$1)=0,0,(условия!$W$44-условия!$V$44)/((MAX($1:$1)-1)*MAX($1:$1))*(GO$1-1)+(условия!$W$44-условия!$V$44)/MAX($1:$1)/2))</f>
        <v>0</v>
      </c>
      <c r="GP11" s="41">
        <f>IF(GP$7="",0,IF(MAX($1:$1)=0,0,(условия!$W$44-условия!$V$44)/((MAX($1:$1)-1)*MAX($1:$1))*(GP$1-1)+(условия!$W$44-условия!$V$44)/MAX($1:$1)/2))</f>
        <v>0</v>
      </c>
      <c r="GQ11" s="41">
        <f>IF(GQ$7="",0,IF(MAX($1:$1)=0,0,(условия!$W$44-условия!$V$44)/((MAX($1:$1)-1)*MAX($1:$1))*(GQ$1-1)+(условия!$W$44-условия!$V$44)/MAX($1:$1)/2))</f>
        <v>0</v>
      </c>
      <c r="GR11" s="41">
        <f>IF(GR$7="",0,IF(MAX($1:$1)=0,0,(условия!$W$44-условия!$V$44)/((MAX($1:$1)-1)*MAX($1:$1))*(GR$1-1)+(условия!$W$44-условия!$V$44)/MAX($1:$1)/2))</f>
        <v>0</v>
      </c>
      <c r="GS11" s="41">
        <f>IF(GS$7="",0,IF(MAX($1:$1)=0,0,(условия!$W$44-условия!$V$44)/((MAX($1:$1)-1)*MAX($1:$1))*(GS$1-1)+(условия!$W$44-условия!$V$44)/MAX($1:$1)/2))</f>
        <v>0</v>
      </c>
      <c r="GT11" s="41">
        <f>IF(GT$7="",0,IF(MAX($1:$1)=0,0,(условия!$W$44-условия!$V$44)/((MAX($1:$1)-1)*MAX($1:$1))*(GT$1-1)+(условия!$W$44-условия!$V$44)/MAX($1:$1)/2))</f>
        <v>0</v>
      </c>
      <c r="GU11" s="41">
        <f>IF(GU$7="",0,IF(MAX($1:$1)=0,0,(условия!$W$44-условия!$V$44)/((MAX($1:$1)-1)*MAX($1:$1))*(GU$1-1)+(условия!$W$44-условия!$V$44)/MAX($1:$1)/2))</f>
        <v>0</v>
      </c>
      <c r="GV11" s="41">
        <f>IF(GV$7="",0,IF(MAX($1:$1)=0,0,(условия!$W$44-условия!$V$44)/((MAX($1:$1)-1)*MAX($1:$1))*(GV$1-1)+(условия!$W$44-условия!$V$44)/MAX($1:$1)/2))</f>
        <v>0</v>
      </c>
      <c r="GW11" s="41">
        <f>IF(GW$7="",0,IF(MAX($1:$1)=0,0,(условия!$W$44-условия!$V$44)/((MAX($1:$1)-1)*MAX($1:$1))*(GW$1-1)+(условия!$W$44-условия!$V$44)/MAX($1:$1)/2))</f>
        <v>0</v>
      </c>
      <c r="GX11" s="41">
        <f>IF(GX$7="",0,IF(MAX($1:$1)=0,0,(условия!$W$44-условия!$V$44)/((MAX($1:$1)-1)*MAX($1:$1))*(GX$1-1)+(условия!$W$44-условия!$V$44)/MAX($1:$1)/2))</f>
        <v>0</v>
      </c>
      <c r="GY11" s="41">
        <f>IF(GY$7="",0,IF(MAX($1:$1)=0,0,(условия!$W$44-условия!$V$44)/((MAX($1:$1)-1)*MAX($1:$1))*(GY$1-1)+(условия!$W$44-условия!$V$44)/MAX($1:$1)/2))</f>
        <v>0</v>
      </c>
      <c r="GZ11" s="41">
        <f>IF(GZ$7="",0,IF(MAX($1:$1)=0,0,(условия!$W$44-условия!$V$44)/((MAX($1:$1)-1)*MAX($1:$1))*(GZ$1-1)+(условия!$W$44-условия!$V$44)/MAX($1:$1)/2))</f>
        <v>0</v>
      </c>
      <c r="HA11" s="41">
        <f>IF(HA$7="",0,IF(MAX($1:$1)=0,0,(условия!$W$44-условия!$V$44)/((MAX($1:$1)-1)*MAX($1:$1))*(HA$1-1)+(условия!$W$44-условия!$V$44)/MAX($1:$1)/2))</f>
        <v>0</v>
      </c>
      <c r="HB11" s="41">
        <f>IF(HB$7="",0,IF(MAX($1:$1)=0,0,(условия!$W$44-условия!$V$44)/((MAX($1:$1)-1)*MAX($1:$1))*(HB$1-1)+(условия!$W$44-условия!$V$44)/MAX($1:$1)/2))</f>
        <v>0</v>
      </c>
      <c r="HC11" s="41">
        <f>IF(HC$7="",0,IF(MAX($1:$1)=0,0,(условия!$W$44-условия!$V$44)/((MAX($1:$1)-1)*MAX($1:$1))*(HC$1-1)+(условия!$W$44-условия!$V$44)/MAX($1:$1)/2))</f>
        <v>0</v>
      </c>
      <c r="HD11" s="41">
        <f>IF(HD$7="",0,IF(MAX($1:$1)=0,0,(условия!$W$44-условия!$V$44)/((MAX($1:$1)-1)*MAX($1:$1))*(HD$1-1)+(условия!$W$44-условия!$V$44)/MAX($1:$1)/2))</f>
        <v>0</v>
      </c>
      <c r="HE11" s="41">
        <f>IF(HE$7="",0,IF(MAX($1:$1)=0,0,(условия!$W$44-условия!$V$44)/((MAX($1:$1)-1)*MAX($1:$1))*(HE$1-1)+(условия!$W$44-условия!$V$44)/MAX($1:$1)/2))</f>
        <v>0</v>
      </c>
      <c r="HF11" s="41">
        <f>IF(HF$7="",0,IF(MAX($1:$1)=0,0,(условия!$W$44-условия!$V$44)/((MAX($1:$1)-1)*MAX($1:$1))*(HF$1-1)+(условия!$W$44-условия!$V$44)/MAX($1:$1)/2))</f>
        <v>0</v>
      </c>
      <c r="HG11" s="41">
        <f>IF(HG$7="",0,IF(MAX($1:$1)=0,0,(условия!$W$44-условия!$V$44)/((MAX($1:$1)-1)*MAX($1:$1))*(HG$1-1)+(условия!$W$44-условия!$V$44)/MAX($1:$1)/2))</f>
        <v>0</v>
      </c>
      <c r="HH11" s="41">
        <f>IF(HH$7="",0,IF(MAX($1:$1)=0,0,(условия!$W$44-условия!$V$44)/((MAX($1:$1)-1)*MAX($1:$1))*(HH$1-1)+(условия!$W$44-условия!$V$44)/MAX($1:$1)/2))</f>
        <v>0</v>
      </c>
      <c r="HI11" s="41">
        <f>IF(HI$7="",0,IF(MAX($1:$1)=0,0,(условия!$W$44-условия!$V$44)/((MAX($1:$1)-1)*MAX($1:$1))*(HI$1-1)+(условия!$W$44-условия!$V$44)/MAX($1:$1)/2))</f>
        <v>0</v>
      </c>
      <c r="HJ11" s="41">
        <f>IF(HJ$7="",0,IF(MAX($1:$1)=0,0,(условия!$W$44-условия!$V$44)/((MAX($1:$1)-1)*MAX($1:$1))*(HJ$1-1)+(условия!$W$44-условия!$V$44)/MAX($1:$1)/2))</f>
        <v>0</v>
      </c>
      <c r="HK11" s="41">
        <f>IF(HK$7="",0,IF(MAX($1:$1)=0,0,(условия!$W$44-условия!$V$44)/((MAX($1:$1)-1)*MAX($1:$1))*(HK$1-1)+(условия!$W$44-условия!$V$44)/MAX($1:$1)/2))</f>
        <v>0</v>
      </c>
      <c r="HL11" s="41">
        <f>IF(HL$7="",0,IF(MAX($1:$1)=0,0,(условия!$W$44-условия!$V$44)/((MAX($1:$1)-1)*MAX($1:$1))*(HL$1-1)+(условия!$W$44-условия!$V$44)/MAX($1:$1)/2))</f>
        <v>0</v>
      </c>
      <c r="HM11" s="41">
        <f>IF(HM$7="",0,IF(MAX($1:$1)=0,0,(условия!$W$44-условия!$V$44)/((MAX($1:$1)-1)*MAX($1:$1))*(HM$1-1)+(условия!$W$44-условия!$V$44)/MAX($1:$1)/2))</f>
        <v>0</v>
      </c>
      <c r="HN11" s="41">
        <f>IF(HN$7="",0,IF(MAX($1:$1)=0,0,(условия!$W$44-условия!$V$44)/((MAX($1:$1)-1)*MAX($1:$1))*(HN$1-1)+(условия!$W$44-условия!$V$44)/MAX($1:$1)/2))</f>
        <v>0</v>
      </c>
      <c r="HO11" s="41">
        <f>IF(HO$7="",0,IF(MAX($1:$1)=0,0,(условия!$W$44-условия!$V$44)/((MAX($1:$1)-1)*MAX($1:$1))*(HO$1-1)+(условия!$W$44-условия!$V$44)/MAX($1:$1)/2))</f>
        <v>0</v>
      </c>
      <c r="HP11" s="41">
        <f>IF(HP$7="",0,IF(MAX($1:$1)=0,0,(условия!$W$44-условия!$V$44)/((MAX($1:$1)-1)*MAX($1:$1))*(HP$1-1)+(условия!$W$44-условия!$V$44)/MAX($1:$1)/2))</f>
        <v>0</v>
      </c>
      <c r="HQ11" s="41">
        <f>IF(HQ$7="",0,IF(MAX($1:$1)=0,0,(условия!$W$44-условия!$V$44)/((MAX($1:$1)-1)*MAX($1:$1))*(HQ$1-1)+(условия!$W$44-условия!$V$44)/MAX($1:$1)/2))</f>
        <v>0</v>
      </c>
      <c r="HR11" s="41">
        <f>IF(HR$7="",0,IF(MAX($1:$1)=0,0,(условия!$W$44-условия!$V$44)/((MAX($1:$1)-1)*MAX($1:$1))*(HR$1-1)+(условия!$W$44-условия!$V$44)/MAX($1:$1)/2))</f>
        <v>0</v>
      </c>
      <c r="HS11" s="41">
        <f>IF(HS$7="",0,IF(MAX($1:$1)=0,0,(условия!$W$44-условия!$V$44)/((MAX($1:$1)-1)*MAX($1:$1))*(HS$1-1)+(условия!$W$44-условия!$V$44)/MAX($1:$1)/2))</f>
        <v>0</v>
      </c>
      <c r="HT11" s="41">
        <f>IF(HT$7="",0,IF(MAX($1:$1)=0,0,(условия!$W$44-условия!$V$44)/((MAX($1:$1)-1)*MAX($1:$1))*(HT$1-1)+(условия!$W$44-условия!$V$44)/MAX($1:$1)/2))</f>
        <v>0</v>
      </c>
      <c r="HU11" s="41">
        <f>IF(HU$7="",0,IF(MAX($1:$1)=0,0,(условия!$W$44-условия!$V$44)/((MAX($1:$1)-1)*MAX($1:$1))*(HU$1-1)+(условия!$W$44-условия!$V$44)/MAX($1:$1)/2))</f>
        <v>0</v>
      </c>
      <c r="HV11" s="41">
        <f>IF(HV$7="",0,IF(MAX($1:$1)=0,0,(условия!$W$44-условия!$V$44)/((MAX($1:$1)-1)*MAX($1:$1))*(HV$1-1)+(условия!$W$44-условия!$V$44)/MAX($1:$1)/2))</f>
        <v>0</v>
      </c>
      <c r="HW11" s="41">
        <f>IF(HW$7="",0,IF(MAX($1:$1)=0,0,(условия!$W$44-условия!$V$44)/((MAX($1:$1)-1)*MAX($1:$1))*(HW$1-1)+(условия!$W$44-условия!$V$44)/MAX($1:$1)/2))</f>
        <v>0</v>
      </c>
      <c r="HX11" s="41">
        <f>IF(HX$7="",0,IF(MAX($1:$1)=0,0,(условия!$W$44-условия!$V$44)/((MAX($1:$1)-1)*MAX($1:$1))*(HX$1-1)+(условия!$W$44-условия!$V$44)/MAX($1:$1)/2))</f>
        <v>0</v>
      </c>
      <c r="HY11" s="41">
        <f>IF(HY$7="",0,IF(MAX($1:$1)=0,0,(условия!$W$44-условия!$V$44)/((MAX($1:$1)-1)*MAX($1:$1))*(HY$1-1)+(условия!$W$44-условия!$V$44)/MAX($1:$1)/2))</f>
        <v>0</v>
      </c>
      <c r="HZ11" s="41">
        <f>IF(HZ$7="",0,IF(MAX($1:$1)=0,0,(условия!$W$44-условия!$V$44)/((MAX($1:$1)-1)*MAX($1:$1))*(HZ$1-1)+(условия!$W$44-условия!$V$44)/MAX($1:$1)/2))</f>
        <v>0</v>
      </c>
      <c r="IA11" s="41">
        <f>IF(IA$7="",0,IF(MAX($1:$1)=0,0,(условия!$W$44-условия!$V$44)/((MAX($1:$1)-1)*MAX($1:$1))*(IA$1-1)+(условия!$W$44-условия!$V$44)/MAX($1:$1)/2))</f>
        <v>0</v>
      </c>
      <c r="IB11" s="41">
        <f>IF(IB$7="",0,IF(MAX($1:$1)=0,0,(условия!$W$44-условия!$V$44)/((MAX($1:$1)-1)*MAX($1:$1))*(IB$1-1)+(условия!$W$44-условия!$V$44)/MAX($1:$1)/2))</f>
        <v>0</v>
      </c>
      <c r="IC11" s="41">
        <f>IF(IC$7="",0,IF(MAX($1:$1)=0,0,(условия!$W$44-условия!$V$44)/((MAX($1:$1)-1)*MAX($1:$1))*(IC$1-1)+(условия!$W$44-условия!$V$44)/MAX($1:$1)/2))</f>
        <v>0</v>
      </c>
      <c r="ID11" s="41">
        <f>IF(ID$7="",0,IF(MAX($1:$1)=0,0,(условия!$W$44-условия!$V$44)/((MAX($1:$1)-1)*MAX($1:$1))*(ID$1-1)+(условия!$W$44-условия!$V$44)/MAX($1:$1)/2))</f>
        <v>0</v>
      </c>
      <c r="IE11" s="41">
        <f>IF(IE$7="",0,IF(MAX($1:$1)=0,0,(условия!$W$44-условия!$V$44)/((MAX($1:$1)-1)*MAX($1:$1))*(IE$1-1)+(условия!$W$44-условия!$V$44)/MAX($1:$1)/2))</f>
        <v>0</v>
      </c>
      <c r="IF11" s="41">
        <f>IF(IF$7="",0,IF(MAX($1:$1)=0,0,(условия!$W$44-условия!$V$44)/((MAX($1:$1)-1)*MAX($1:$1))*(IF$1-1)+(условия!$W$44-условия!$V$44)/MAX($1:$1)/2))</f>
        <v>0</v>
      </c>
      <c r="IG11" s="41">
        <f>IF(IG$7="",0,IF(MAX($1:$1)=0,0,(условия!$W$44-условия!$V$44)/((MAX($1:$1)-1)*MAX($1:$1))*(IG$1-1)+(условия!$W$44-условия!$V$44)/MAX($1:$1)/2))</f>
        <v>0</v>
      </c>
      <c r="IH11" s="41">
        <f>IF(IH$7="",0,IF(MAX($1:$1)=0,0,(условия!$W$44-условия!$V$44)/((MAX($1:$1)-1)*MAX($1:$1))*(IH$1-1)+(условия!$W$44-условия!$V$44)/MAX($1:$1)/2))</f>
        <v>0</v>
      </c>
      <c r="II11" s="41">
        <f>IF(II$7="",0,IF(MAX($1:$1)=0,0,(условия!$W$44-условия!$V$44)/((MAX($1:$1)-1)*MAX($1:$1))*(II$1-1)+(условия!$W$44-условия!$V$44)/MAX($1:$1)/2))</f>
        <v>0</v>
      </c>
      <c r="IJ11" s="41">
        <f>IF(IJ$7="",0,IF(MAX($1:$1)=0,0,(условия!$W$44-условия!$V$44)/((MAX($1:$1)-1)*MAX($1:$1))*(IJ$1-1)+(условия!$W$44-условия!$V$44)/MAX($1:$1)/2))</f>
        <v>0</v>
      </c>
      <c r="IK11" s="41">
        <f>IF(IK$7="",0,IF(MAX($1:$1)=0,0,(условия!$W$44-условия!$V$44)/((MAX($1:$1)-1)*MAX($1:$1))*(IK$1-1)+(условия!$W$44-условия!$V$44)/MAX($1:$1)/2))</f>
        <v>0</v>
      </c>
      <c r="IL11" s="41">
        <f>IF(IL$7="",0,IF(MAX($1:$1)=0,0,(условия!$W$44-условия!$V$44)/((MAX($1:$1)-1)*MAX($1:$1))*(IL$1-1)+(условия!$W$44-условия!$V$44)/MAX($1:$1)/2))</f>
        <v>0</v>
      </c>
      <c r="IM11" s="41">
        <f>IF(IM$7="",0,IF(MAX($1:$1)=0,0,(условия!$W$44-условия!$V$44)/((MAX($1:$1)-1)*MAX($1:$1))*(IM$1-1)+(условия!$W$44-условия!$V$44)/MAX($1:$1)/2))</f>
        <v>0</v>
      </c>
      <c r="IN11" s="41">
        <f>IF(IN$7="",0,IF(MAX($1:$1)=0,0,(условия!$W$44-условия!$V$44)/((MAX($1:$1)-1)*MAX($1:$1))*(IN$1-1)+(условия!$W$44-условия!$V$44)/MAX($1:$1)/2))</f>
        <v>0</v>
      </c>
      <c r="IO11" s="41">
        <f>IF(IO$7="",0,IF(MAX($1:$1)=0,0,(условия!$W$44-условия!$V$44)/((MAX($1:$1)-1)*MAX($1:$1))*(IO$1-1)+(условия!$W$44-условия!$V$44)/MAX($1:$1)/2))</f>
        <v>0</v>
      </c>
      <c r="IP11" s="41">
        <f>IF(IP$7="",0,IF(MAX($1:$1)=0,0,(условия!$W$44-условия!$V$44)/((MAX($1:$1)-1)*MAX($1:$1))*(IP$1-1)+(условия!$W$44-условия!$V$44)/MAX($1:$1)/2))</f>
        <v>0</v>
      </c>
      <c r="IQ11" s="41">
        <f>IF(IQ$7="",0,IF(MAX($1:$1)=0,0,(условия!$W$44-условия!$V$44)/((MAX($1:$1)-1)*MAX($1:$1))*(IQ$1-1)+(условия!$W$44-условия!$V$44)/MAX($1:$1)/2))</f>
        <v>0</v>
      </c>
      <c r="IR11" s="41">
        <f>IF(IR$7="",0,IF(MAX($1:$1)=0,0,(условия!$W$44-условия!$V$44)/((MAX($1:$1)-1)*MAX($1:$1))*(IR$1-1)+(условия!$W$44-условия!$V$44)/MAX($1:$1)/2))</f>
        <v>0</v>
      </c>
      <c r="IS11" s="41">
        <f>IF(IS$7="",0,IF(MAX($1:$1)=0,0,(условия!$W$44-условия!$V$44)/((MAX($1:$1)-1)*MAX($1:$1))*(IS$1-1)+(условия!$W$44-условия!$V$44)/MAX($1:$1)/2))</f>
        <v>0</v>
      </c>
      <c r="IT11" s="41">
        <f>IF(IT$7="",0,IF(MAX($1:$1)=0,0,(условия!$W$44-условия!$V$44)/((MAX($1:$1)-1)*MAX($1:$1))*(IT$1-1)+(условия!$W$44-условия!$V$44)/MAX($1:$1)/2))</f>
        <v>0</v>
      </c>
      <c r="IU11" s="41">
        <f>IF(IU$7="",0,IF(MAX($1:$1)=0,0,(условия!$W$44-условия!$V$44)/((MAX($1:$1)-1)*MAX($1:$1))*(IU$1-1)+(условия!$W$44-условия!$V$44)/MAX($1:$1)/2))</f>
        <v>0</v>
      </c>
      <c r="IV11" s="41">
        <f>IF(IV$7="",0,IF(MAX($1:$1)=0,0,(условия!$W$44-условия!$V$44)/((MAX($1:$1)-1)*MAX($1:$1))*(IV$1-1)+(условия!$W$44-условия!$V$44)/MAX($1:$1)/2))</f>
        <v>0</v>
      </c>
      <c r="IW11" s="41">
        <f>IF(IW$7="",0,IF(MAX($1:$1)=0,0,(условия!$W$44-условия!$V$44)/((MAX($1:$1)-1)*MAX($1:$1))*(IW$1-1)+(условия!$W$44-условия!$V$44)/MAX($1:$1)/2))</f>
        <v>0</v>
      </c>
      <c r="IX11" s="41">
        <f>IF(IX$7="",0,IF(MAX($1:$1)=0,0,(условия!$W$44-условия!$V$44)/((MAX($1:$1)-1)*MAX($1:$1))*(IX$1-1)+(условия!$W$44-условия!$V$44)/MAX($1:$1)/2))</f>
        <v>0</v>
      </c>
      <c r="IY11" s="41">
        <f>IF(IY$7="",0,IF(MAX($1:$1)=0,0,(условия!$W$44-условия!$V$44)/((MAX($1:$1)-1)*MAX($1:$1))*(IY$1-1)+(условия!$W$44-условия!$V$44)/MAX($1:$1)/2))</f>
        <v>0</v>
      </c>
      <c r="IZ11" s="41">
        <f>IF(IZ$7="",0,IF(MAX($1:$1)=0,0,(условия!$W$44-условия!$V$44)/((MAX($1:$1)-1)*MAX($1:$1))*(IZ$1-1)+(условия!$W$44-условия!$V$44)/MAX($1:$1)/2))</f>
        <v>0</v>
      </c>
      <c r="JA11" s="41">
        <f>IF(JA$7="",0,IF(MAX($1:$1)=0,0,(условия!$W$44-условия!$V$44)/((MAX($1:$1)-1)*MAX($1:$1))*(JA$1-1)+(условия!$W$44-условия!$V$44)/MAX($1:$1)/2))</f>
        <v>0</v>
      </c>
      <c r="JB11" s="41">
        <f>IF(JB$7="",0,IF(MAX($1:$1)=0,0,(условия!$W$44-условия!$V$44)/((MAX($1:$1)-1)*MAX($1:$1))*(JB$1-1)+(условия!$W$44-условия!$V$44)/MAX($1:$1)/2))</f>
        <v>0</v>
      </c>
      <c r="JC11" s="41">
        <f>IF(JC$7="",0,IF(MAX($1:$1)=0,0,(условия!$W$44-условия!$V$44)/((MAX($1:$1)-1)*MAX($1:$1))*(JC$1-1)+(условия!$W$44-условия!$V$44)/MAX($1:$1)/2))</f>
        <v>0</v>
      </c>
      <c r="JD11" s="41">
        <f>IF(JD$7="",0,IF(MAX($1:$1)=0,0,(условия!$W$44-условия!$V$44)/((MAX($1:$1)-1)*MAX($1:$1))*(JD$1-1)+(условия!$W$44-условия!$V$44)/MAX($1:$1)/2))</f>
        <v>0</v>
      </c>
      <c r="JE11" s="41">
        <f>IF(JE$7="",0,IF(MAX($1:$1)=0,0,(условия!$W$44-условия!$V$44)/((MAX($1:$1)-1)*MAX($1:$1))*(JE$1-1)+(условия!$W$44-условия!$V$44)/MAX($1:$1)/2))</f>
        <v>0</v>
      </c>
      <c r="JF11" s="41">
        <f>IF(JF$7="",0,IF(MAX($1:$1)=0,0,(условия!$W$44-условия!$V$44)/((MAX($1:$1)-1)*MAX($1:$1))*(JF$1-1)+(условия!$W$44-условия!$V$44)/MAX($1:$1)/2))</f>
        <v>0</v>
      </c>
      <c r="JG11" s="41">
        <f>IF(JG$7="",0,IF(MAX($1:$1)=0,0,(условия!$W$44-условия!$V$44)/((MAX($1:$1)-1)*MAX($1:$1))*(JG$1-1)+(условия!$W$44-условия!$V$44)/MAX($1:$1)/2))</f>
        <v>0</v>
      </c>
      <c r="JH11" s="41">
        <f>IF(JH$7="",0,IF(MAX($1:$1)=0,0,(условия!$W$44-условия!$V$44)/((MAX($1:$1)-1)*MAX($1:$1))*(JH$1-1)+(условия!$W$44-условия!$V$44)/MAX($1:$1)/2))</f>
        <v>0</v>
      </c>
      <c r="JI11" s="41">
        <f>IF(JI$7="",0,IF(MAX($1:$1)=0,0,(условия!$W$44-условия!$V$44)/((MAX($1:$1)-1)*MAX($1:$1))*(JI$1-1)+(условия!$W$44-условия!$V$44)/MAX($1:$1)/2))</f>
        <v>0</v>
      </c>
      <c r="JJ11" s="41">
        <f>IF(JJ$7="",0,IF(MAX($1:$1)=0,0,(условия!$W$44-условия!$V$44)/((MAX($1:$1)-1)*MAX($1:$1))*(JJ$1-1)+(условия!$W$44-условия!$V$44)/MAX($1:$1)/2))</f>
        <v>0</v>
      </c>
      <c r="JK11" s="41">
        <f>IF(JK$7="",0,IF(MAX($1:$1)=0,0,(условия!$W$44-условия!$V$44)/((MAX($1:$1)-1)*MAX($1:$1))*(JK$1-1)+(условия!$W$44-условия!$V$44)/MAX($1:$1)/2))</f>
        <v>0</v>
      </c>
      <c r="JL11" s="41">
        <f>IF(JL$7="",0,IF(MAX($1:$1)=0,0,(условия!$W$44-условия!$V$44)/((MAX($1:$1)-1)*MAX($1:$1))*(JL$1-1)+(условия!$W$44-условия!$V$44)/MAX($1:$1)/2))</f>
        <v>0</v>
      </c>
      <c r="JM11" s="41">
        <f>IF(JM$7="",0,IF(MAX($1:$1)=0,0,(условия!$W$44-условия!$V$44)/((MAX($1:$1)-1)*MAX($1:$1))*(JM$1-1)+(условия!$W$44-условия!$V$44)/MAX($1:$1)/2))</f>
        <v>0</v>
      </c>
      <c r="JN11" s="41">
        <f>IF(JN$7="",0,IF(MAX($1:$1)=0,0,(условия!$W$44-условия!$V$44)/((MAX($1:$1)-1)*MAX($1:$1))*(JN$1-1)+(условия!$W$44-условия!$V$44)/MAX($1:$1)/2))</f>
        <v>0</v>
      </c>
      <c r="JO11" s="41">
        <f>IF(JO$7="",0,IF(MAX($1:$1)=0,0,(условия!$W$44-условия!$V$44)/((MAX($1:$1)-1)*MAX($1:$1))*(JO$1-1)+(условия!$W$44-условия!$V$44)/MAX($1:$1)/2))</f>
        <v>0</v>
      </c>
      <c r="JP11" s="41">
        <f>IF(JP$7="",0,IF(MAX($1:$1)=0,0,(условия!$W$44-условия!$V$44)/((MAX($1:$1)-1)*MAX($1:$1))*(JP$1-1)+(условия!$W$44-условия!$V$44)/MAX($1:$1)/2))</f>
        <v>0</v>
      </c>
      <c r="JQ11" s="41">
        <f>IF(JQ$7="",0,IF(MAX($1:$1)=0,0,(условия!$W$44-условия!$V$44)/((MAX($1:$1)-1)*MAX($1:$1))*(JQ$1-1)+(условия!$W$44-условия!$V$44)/MAX($1:$1)/2))</f>
        <v>0</v>
      </c>
      <c r="JR11" s="41">
        <f>IF(JR$7="",0,IF(MAX($1:$1)=0,0,(условия!$W$44-условия!$V$44)/((MAX($1:$1)-1)*MAX($1:$1))*(JR$1-1)+(условия!$W$44-условия!$V$44)/MAX($1:$1)/2))</f>
        <v>0</v>
      </c>
      <c r="JS11" s="41">
        <f>IF(JS$7="",0,IF(MAX($1:$1)=0,0,(условия!$W$44-условия!$V$44)/((MAX($1:$1)-1)*MAX($1:$1))*(JS$1-1)+(условия!$W$44-условия!$V$44)/MAX($1:$1)/2))</f>
        <v>0</v>
      </c>
      <c r="JT11" s="41">
        <f>IF(JT$7="",0,IF(MAX($1:$1)=0,0,(условия!$W$44-условия!$V$44)/((MAX($1:$1)-1)*MAX($1:$1))*(JT$1-1)+(условия!$W$44-условия!$V$44)/MAX($1:$1)/2))</f>
        <v>0</v>
      </c>
      <c r="JU11" s="41">
        <f>IF(JU$7="",0,IF(MAX($1:$1)=0,0,(условия!$W$44-условия!$V$44)/((MAX($1:$1)-1)*MAX($1:$1))*(JU$1-1)+(условия!$W$44-условия!$V$44)/MAX($1:$1)/2))</f>
        <v>0</v>
      </c>
      <c r="JV11" s="41">
        <f>IF(JV$7="",0,IF(MAX($1:$1)=0,0,(условия!$W$44-условия!$V$44)/((MAX($1:$1)-1)*MAX($1:$1))*(JV$1-1)+(условия!$W$44-условия!$V$44)/MAX($1:$1)/2))</f>
        <v>0</v>
      </c>
      <c r="JW11" s="41">
        <f>IF(JW$7="",0,IF(MAX($1:$1)=0,0,(условия!$W$44-условия!$V$44)/((MAX($1:$1)-1)*MAX($1:$1))*(JW$1-1)+(условия!$W$44-условия!$V$44)/MAX($1:$1)/2))</f>
        <v>0</v>
      </c>
      <c r="JX11" s="41">
        <f>IF(JX$7="",0,IF(MAX($1:$1)=0,0,(условия!$W$44-условия!$V$44)/((MAX($1:$1)-1)*MAX($1:$1))*(JX$1-1)+(условия!$W$44-условия!$V$44)/MAX($1:$1)/2))</f>
        <v>0</v>
      </c>
      <c r="JY11" s="41">
        <f>IF(JY$7="",0,IF(MAX($1:$1)=0,0,(условия!$W$44-условия!$V$44)/((MAX($1:$1)-1)*MAX($1:$1))*(JY$1-1)+(условия!$W$44-условия!$V$44)/MAX($1:$1)/2))</f>
        <v>0</v>
      </c>
      <c r="JZ11" s="41">
        <f>IF(JZ$7="",0,IF(MAX($1:$1)=0,0,(условия!$W$44-условия!$V$44)/((MAX($1:$1)-1)*MAX($1:$1))*(JZ$1-1)+(условия!$W$44-условия!$V$44)/MAX($1:$1)/2))</f>
        <v>0</v>
      </c>
      <c r="KA11" s="41">
        <f>IF(KA$7="",0,IF(MAX($1:$1)=0,0,(условия!$W$44-условия!$V$44)/((MAX($1:$1)-1)*MAX($1:$1))*(KA$1-1)+(условия!$W$44-условия!$V$44)/MAX($1:$1)/2))</f>
        <v>0</v>
      </c>
      <c r="KB11" s="41">
        <f>IF(KB$7="",0,IF(MAX($1:$1)=0,0,(условия!$W$44-условия!$V$44)/((MAX($1:$1)-1)*MAX($1:$1))*(KB$1-1)+(условия!$W$44-условия!$V$44)/MAX($1:$1)/2))</f>
        <v>0</v>
      </c>
      <c r="KC11" s="41">
        <f>IF(KC$7="",0,IF(MAX($1:$1)=0,0,(условия!$W$44-условия!$V$44)/((MAX($1:$1)-1)*MAX($1:$1))*(KC$1-1)+(условия!$W$44-условия!$V$44)/MAX($1:$1)/2))</f>
        <v>0</v>
      </c>
      <c r="KD11" s="41">
        <f>IF(KD$7="",0,IF(MAX($1:$1)=0,0,(условия!$W$44-условия!$V$44)/((MAX($1:$1)-1)*MAX($1:$1))*(KD$1-1)+(условия!$W$44-условия!$V$44)/MAX($1:$1)/2))</f>
        <v>0</v>
      </c>
      <c r="KE11" s="41">
        <f>IF(KE$7="",0,IF(MAX($1:$1)=0,0,(условия!$W$44-условия!$V$44)/((MAX($1:$1)-1)*MAX($1:$1))*(KE$1-1)+(условия!$W$44-условия!$V$44)/MAX($1:$1)/2))</f>
        <v>0</v>
      </c>
      <c r="KF11" s="41">
        <f>IF(KF$7="",0,IF(MAX($1:$1)=0,0,(условия!$W$44-условия!$V$44)/((MAX($1:$1)-1)*MAX($1:$1))*(KF$1-1)+(условия!$W$44-условия!$V$44)/MAX($1:$1)/2))</f>
        <v>0</v>
      </c>
      <c r="KG11" s="41">
        <f>IF(KG$7="",0,IF(MAX($1:$1)=0,0,(условия!$W$44-условия!$V$44)/((MAX($1:$1)-1)*MAX($1:$1))*(KG$1-1)+(условия!$W$44-условия!$V$44)/MAX($1:$1)/2))</f>
        <v>0</v>
      </c>
      <c r="KH11" s="41">
        <f>IF(KH$7="",0,IF(MAX($1:$1)=0,0,(условия!$W$44-условия!$V$44)/((MAX($1:$1)-1)*MAX($1:$1))*(KH$1-1)+(условия!$W$44-условия!$V$44)/MAX($1:$1)/2))</f>
        <v>0</v>
      </c>
      <c r="KI11" s="41">
        <f>IF(KI$7="",0,IF(MAX($1:$1)=0,0,(условия!$W$44-условия!$V$44)/((MAX($1:$1)-1)*MAX($1:$1))*(KI$1-1)+(условия!$W$44-условия!$V$44)/MAX($1:$1)/2))</f>
        <v>0</v>
      </c>
      <c r="KJ11" s="41">
        <f>IF(KJ$7="",0,IF(MAX($1:$1)=0,0,(условия!$W$44-условия!$V$44)/((MAX($1:$1)-1)*MAX($1:$1))*(KJ$1-1)+(условия!$W$44-условия!$V$44)/MAX($1:$1)/2))</f>
        <v>0</v>
      </c>
      <c r="KK11" s="41">
        <f>IF(KK$7="",0,IF(MAX($1:$1)=0,0,(условия!$W$44-условия!$V$44)/((MAX($1:$1)-1)*MAX($1:$1))*(KK$1-1)+(условия!$W$44-условия!$V$44)/MAX($1:$1)/2))</f>
        <v>0</v>
      </c>
      <c r="KL11" s="41">
        <f>IF(KL$7="",0,IF(MAX($1:$1)=0,0,(условия!$W$44-условия!$V$44)/((MAX($1:$1)-1)*MAX($1:$1))*(KL$1-1)+(условия!$W$44-условия!$V$44)/MAX($1:$1)/2))</f>
        <v>0</v>
      </c>
      <c r="KM11" s="41">
        <f>IF(KM$7="",0,IF(MAX($1:$1)=0,0,(условия!$W$44-условия!$V$44)/((MAX($1:$1)-1)*MAX($1:$1))*(KM$1-1)+(условия!$W$44-условия!$V$44)/MAX($1:$1)/2))</f>
        <v>0</v>
      </c>
      <c r="KN11" s="41">
        <f>IF(KN$7="",0,IF(MAX($1:$1)=0,0,(условия!$W$44-условия!$V$44)/((MAX($1:$1)-1)*MAX($1:$1))*(KN$1-1)+(условия!$W$44-условия!$V$44)/MAX($1:$1)/2))</f>
        <v>0</v>
      </c>
      <c r="KO11" s="41">
        <f>IF(KO$7="",0,IF(MAX($1:$1)=0,0,(условия!$W$44-условия!$V$44)/((MAX($1:$1)-1)*MAX($1:$1))*(KO$1-1)+(условия!$W$44-условия!$V$44)/MAX($1:$1)/2))</f>
        <v>0</v>
      </c>
      <c r="KP11" s="41">
        <f>IF(KP$7="",0,IF(MAX($1:$1)=0,0,(условия!$W$44-условия!$V$44)/((MAX($1:$1)-1)*MAX($1:$1))*(KP$1-1)+(условия!$W$44-условия!$V$44)/MAX($1:$1)/2))</f>
        <v>0</v>
      </c>
      <c r="KQ11" s="41">
        <f>IF(KQ$7="",0,IF(MAX($1:$1)=0,0,(условия!$W$44-условия!$V$44)/((MAX($1:$1)-1)*MAX($1:$1))*(KQ$1-1)+(условия!$W$44-условия!$V$44)/MAX($1:$1)/2))</f>
        <v>0</v>
      </c>
      <c r="KR11" s="41">
        <f>IF(KR$7="",0,IF(MAX($1:$1)=0,0,(условия!$W$44-условия!$V$44)/((MAX($1:$1)-1)*MAX($1:$1))*(KR$1-1)+(условия!$W$44-условия!$V$44)/MAX($1:$1)/2))</f>
        <v>0</v>
      </c>
      <c r="KS11" s="41">
        <f>IF(KS$7="",0,IF(MAX($1:$1)=0,0,(условия!$W$44-условия!$V$44)/((MAX($1:$1)-1)*MAX($1:$1))*(KS$1-1)+(условия!$W$44-условия!$V$44)/MAX($1:$1)/2))</f>
        <v>0</v>
      </c>
      <c r="KT11" s="41">
        <f>IF(KT$7="",0,IF(MAX($1:$1)=0,0,(условия!$W$44-условия!$V$44)/((MAX($1:$1)-1)*MAX($1:$1))*(KT$1-1)+(условия!$W$44-условия!$V$44)/MAX($1:$1)/2))</f>
        <v>0</v>
      </c>
      <c r="KU11" s="41">
        <f>IF(KU$7="",0,IF(MAX($1:$1)=0,0,(условия!$W$44-условия!$V$44)/((MAX($1:$1)-1)*MAX($1:$1))*(KU$1-1)+(условия!$W$44-условия!$V$44)/MAX($1:$1)/2))</f>
        <v>0</v>
      </c>
      <c r="KV11" s="41">
        <f>IF(KV$7="",0,IF(MAX($1:$1)=0,0,(условия!$W$44-условия!$V$44)/((MAX($1:$1)-1)*MAX($1:$1))*(KV$1-1)+(условия!$W$44-условия!$V$44)/MAX($1:$1)/2))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договоров/окрытых магазинов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постоянные-франшиза</v>
      </c>
      <c r="L12" s="1"/>
      <c r="M12" s="5"/>
      <c r="N12" s="45"/>
      <c r="O12" s="19"/>
      <c r="P12" s="1"/>
      <c r="Q12" s="1"/>
      <c r="R12" s="45">
        <f t="shared" si="10"/>
        <v>525</v>
      </c>
      <c r="S12" s="1"/>
      <c r="T12" s="1"/>
      <c r="U12" s="40">
        <f>IF(U$7="",0,U$11*условия!$W49)</f>
        <v>5.46875</v>
      </c>
      <c r="V12" s="40">
        <f>IF(V$7="",0,V$11*условия!$W49)</f>
        <v>5.7014627659574471</v>
      </c>
      <c r="W12" s="40">
        <f>IF(W$7="",0,W$11*условия!$W49)</f>
        <v>5.9341755319148932</v>
      </c>
      <c r="X12" s="40">
        <f>IF(X$7="",0,X$11*условия!$W49)</f>
        <v>6.1668882978723403</v>
      </c>
      <c r="Y12" s="40">
        <f>IF(Y$7="",0,Y$11*условия!$W49)</f>
        <v>6.3996010638297873</v>
      </c>
      <c r="Z12" s="40">
        <f>IF(Z$7="",0,Z$11*условия!$W49)</f>
        <v>6.6323138297872344</v>
      </c>
      <c r="AA12" s="40">
        <f>IF(AA$7="",0,AA$11*условия!$W49)</f>
        <v>6.8650265957446805</v>
      </c>
      <c r="AB12" s="40">
        <f>IF(AB$7="",0,AB$11*условия!$W49)</f>
        <v>7.0977393617021276</v>
      </c>
      <c r="AC12" s="40">
        <f>IF(AC$7="",0,AC$11*условия!$W49)</f>
        <v>7.3304521276595747</v>
      </c>
      <c r="AD12" s="40">
        <f>IF(AD$7="",0,AD$11*условия!$W49)</f>
        <v>7.5631648936170208</v>
      </c>
      <c r="AE12" s="40">
        <f>IF(AE$7="",0,AE$11*условия!$W49)</f>
        <v>7.7958776595744679</v>
      </c>
      <c r="AF12" s="40">
        <f>IF(AF$7="",0,AF$11*условия!$W49)</f>
        <v>8.0285904255319149</v>
      </c>
      <c r="AG12" s="40">
        <f>IF(AG$7="",0,AG$11*условия!$W49)</f>
        <v>8.2613031914893611</v>
      </c>
      <c r="AH12" s="40">
        <f>IF(AH$7="",0,AH$11*условия!$W49)</f>
        <v>8.494015957446809</v>
      </c>
      <c r="AI12" s="40">
        <f>IF(AI$7="",0,AI$11*условия!$W49)</f>
        <v>8.7267287234042552</v>
      </c>
      <c r="AJ12" s="40">
        <f>IF(AJ$7="",0,AJ$11*условия!$W49)</f>
        <v>8.9594414893617014</v>
      </c>
      <c r="AK12" s="40">
        <f>IF(AK$7="",0,AK$11*условия!$W49)</f>
        <v>9.1921542553191493</v>
      </c>
      <c r="AL12" s="40">
        <f>IF(AL$7="",0,AL$11*условия!$W49)</f>
        <v>9.4248670212765955</v>
      </c>
      <c r="AM12" s="40">
        <f>IF(AM$7="",0,AM$11*условия!$W49)</f>
        <v>9.6575797872340416</v>
      </c>
      <c r="AN12" s="40">
        <f>IF(AN$7="",0,AN$11*условия!$W49)</f>
        <v>9.8902925531914896</v>
      </c>
      <c r="AO12" s="40">
        <f>IF(AO$7="",0,AO$11*условия!$W49)</f>
        <v>10.123005319148936</v>
      </c>
      <c r="AP12" s="40">
        <f>IF(AP$7="",0,AP$11*условия!$W49)</f>
        <v>10.355718085106382</v>
      </c>
      <c r="AQ12" s="40">
        <f>IF(AQ$7="",0,AQ$11*условия!$W49)</f>
        <v>10.58843085106383</v>
      </c>
      <c r="AR12" s="40">
        <f>IF(AR$7="",0,AR$11*условия!$W49)</f>
        <v>10.821143617021278</v>
      </c>
      <c r="AS12" s="40">
        <f>IF(AS$7="",0,AS$11*условия!$W49)</f>
        <v>11.053856382978722</v>
      </c>
      <c r="AT12" s="40">
        <f>IF(AT$7="",0,AT$11*условия!$W49)</f>
        <v>11.28656914893617</v>
      </c>
      <c r="AU12" s="40">
        <f>IF(AU$7="",0,AU$11*условия!$W49)</f>
        <v>11.519281914893618</v>
      </c>
      <c r="AV12" s="40">
        <f>IF(AV$7="",0,AV$11*условия!$W49)</f>
        <v>11.751994680851062</v>
      </c>
      <c r="AW12" s="40">
        <f>IF(AW$7="",0,AW$11*условия!$W49)</f>
        <v>11.98470744680851</v>
      </c>
      <c r="AX12" s="40">
        <f>IF(AX$7="",0,AX$11*условия!$W49)</f>
        <v>12.217420212765958</v>
      </c>
      <c r="AY12" s="40">
        <f>IF(AY$7="",0,AY$11*условия!$W49)</f>
        <v>12.450132978723405</v>
      </c>
      <c r="AZ12" s="40">
        <f>IF(AZ$7="",0,AZ$11*условия!$W49)</f>
        <v>12.682845744680851</v>
      </c>
      <c r="BA12" s="40">
        <f>IF(BA$7="",0,BA$11*условия!$W49)</f>
        <v>12.915558510638299</v>
      </c>
      <c r="BB12" s="40">
        <f>IF(BB$7="",0,BB$11*условия!$W49)</f>
        <v>13.148271276595745</v>
      </c>
      <c r="BC12" s="40">
        <f>IF(BC$7="",0,BC$11*условия!$W49)</f>
        <v>13.380984042553191</v>
      </c>
      <c r="BD12" s="40">
        <f>IF(BD$7="",0,BD$11*условия!$W49)</f>
        <v>13.613696808510639</v>
      </c>
      <c r="BE12" s="40">
        <f>IF(BE$7="",0,BE$11*условия!$W49)</f>
        <v>13.846409574468085</v>
      </c>
      <c r="BF12" s="40">
        <f>IF(BF$7="",0,BF$11*условия!$W49)</f>
        <v>14.079122340425531</v>
      </c>
      <c r="BG12" s="40">
        <f>IF(BG$7="",0,BG$11*условия!$W49)</f>
        <v>14.311835106382979</v>
      </c>
      <c r="BH12" s="40">
        <f>IF(BH$7="",0,BH$11*условия!$W49)</f>
        <v>14.544547872340425</v>
      </c>
      <c r="BI12" s="40">
        <f>IF(BI$7="",0,BI$11*условия!$W49)</f>
        <v>14.777260638297872</v>
      </c>
      <c r="BJ12" s="40">
        <f>IF(BJ$7="",0,BJ$11*условия!$W49)</f>
        <v>15.009973404255319</v>
      </c>
      <c r="BK12" s="40">
        <f>IF(BK$7="",0,BK$11*условия!$W49)</f>
        <v>15.242686170212766</v>
      </c>
      <c r="BL12" s="40">
        <f>IF(BL$7="",0,BL$11*условия!$W49)</f>
        <v>15.475398936170212</v>
      </c>
      <c r="BM12" s="40">
        <f>IF(BM$7="",0,BM$11*условия!$W49)</f>
        <v>15.70811170212766</v>
      </c>
      <c r="BN12" s="40">
        <f>IF(BN$7="",0,BN$11*условия!$W49)</f>
        <v>15.940824468085106</v>
      </c>
      <c r="BO12" s="40">
        <f>IF(BO$7="",0,BO$11*условия!$W49)</f>
        <v>16.173537234042556</v>
      </c>
      <c r="BP12" s="40">
        <f>IF(BP$7="",0,BP$11*условия!$W49)</f>
        <v>16.40625</v>
      </c>
      <c r="BQ12" s="40">
        <f>IF(BQ$7="",0,BQ$11*условия!$W49)</f>
        <v>0</v>
      </c>
      <c r="BR12" s="40">
        <f>IF(BR$7="",0,BR$11*условия!$W49)</f>
        <v>0</v>
      </c>
      <c r="BS12" s="40">
        <f>IF(BS$7="",0,BS$11*условия!$W49)</f>
        <v>0</v>
      </c>
      <c r="BT12" s="40">
        <f>IF(BT$7="",0,BT$11*условия!$W49)</f>
        <v>0</v>
      </c>
      <c r="BU12" s="40">
        <f>IF(BU$7="",0,BU$11*условия!$W49)</f>
        <v>0</v>
      </c>
      <c r="BV12" s="40">
        <f>IF(BV$7="",0,BV$11*условия!$W49)</f>
        <v>0</v>
      </c>
      <c r="BW12" s="40">
        <f>IF(BW$7="",0,BW$11*условия!$W49)</f>
        <v>0</v>
      </c>
      <c r="BX12" s="40">
        <f>IF(BX$7="",0,BX$11*условия!$W49)</f>
        <v>0</v>
      </c>
      <c r="BY12" s="40">
        <f>IF(BY$7="",0,BY$11*условия!$W49)</f>
        <v>0</v>
      </c>
      <c r="BZ12" s="40">
        <f>IF(BZ$7="",0,BZ$11*условия!$W49)</f>
        <v>0</v>
      </c>
      <c r="CA12" s="40">
        <f>IF(CA$7="",0,CA$11*условия!$W49)</f>
        <v>0</v>
      </c>
      <c r="CB12" s="40">
        <f>IF(CB$7="",0,CB$11*условия!$W49)</f>
        <v>0</v>
      </c>
      <c r="CC12" s="40">
        <f>IF(CC$7="",0,CC$11*условия!$W49)</f>
        <v>0</v>
      </c>
      <c r="CD12" s="40">
        <f>IF(CD$7="",0,CD$11*условия!$W49)</f>
        <v>0</v>
      </c>
      <c r="CE12" s="40">
        <f>IF(CE$7="",0,CE$11*условия!$W49)</f>
        <v>0</v>
      </c>
      <c r="CF12" s="40">
        <f>IF(CF$7="",0,CF$11*условия!$W49)</f>
        <v>0</v>
      </c>
      <c r="CG12" s="40">
        <f>IF(CG$7="",0,CG$11*условия!$W49)</f>
        <v>0</v>
      </c>
      <c r="CH12" s="40">
        <f>IF(CH$7="",0,CH$11*условия!$W49)</f>
        <v>0</v>
      </c>
      <c r="CI12" s="40">
        <f>IF(CI$7="",0,CI$11*условия!$W49)</f>
        <v>0</v>
      </c>
      <c r="CJ12" s="40">
        <f>IF(CJ$7="",0,CJ$11*условия!$W49)</f>
        <v>0</v>
      </c>
      <c r="CK12" s="40">
        <f>IF(CK$7="",0,CK$11*условия!$W49)</f>
        <v>0</v>
      </c>
      <c r="CL12" s="40">
        <f>IF(CL$7="",0,CL$11*условия!$W49)</f>
        <v>0</v>
      </c>
      <c r="CM12" s="40">
        <f>IF(CM$7="",0,CM$11*условия!$W49)</f>
        <v>0</v>
      </c>
      <c r="CN12" s="40">
        <f>IF(CN$7="",0,CN$11*условия!$W49)</f>
        <v>0</v>
      </c>
      <c r="CO12" s="40">
        <f>IF(CO$7="",0,CO$11*условия!$W49)</f>
        <v>0</v>
      </c>
      <c r="CP12" s="40">
        <f>IF(CP$7="",0,CP$11*условия!$W49)</f>
        <v>0</v>
      </c>
      <c r="CQ12" s="40">
        <f>IF(CQ$7="",0,CQ$11*условия!$W49)</f>
        <v>0</v>
      </c>
      <c r="CR12" s="40">
        <f>IF(CR$7="",0,CR$11*условия!$W49)</f>
        <v>0</v>
      </c>
      <c r="CS12" s="40">
        <f>IF(CS$7="",0,CS$11*условия!$W49)</f>
        <v>0</v>
      </c>
      <c r="CT12" s="40">
        <f>IF(CT$7="",0,CT$11*условия!$W49)</f>
        <v>0</v>
      </c>
      <c r="CU12" s="40">
        <f>IF(CU$7="",0,CU$11*условия!$W49)</f>
        <v>0</v>
      </c>
      <c r="CV12" s="40">
        <f>IF(CV$7="",0,CV$11*условия!$W49)</f>
        <v>0</v>
      </c>
      <c r="CW12" s="40">
        <f>IF(CW$7="",0,CW$11*условия!$W49)</f>
        <v>0</v>
      </c>
      <c r="CX12" s="40">
        <f>IF(CX$7="",0,CX$11*условия!$W49)</f>
        <v>0</v>
      </c>
      <c r="CY12" s="40">
        <f>IF(CY$7="",0,CY$11*условия!$W49)</f>
        <v>0</v>
      </c>
      <c r="CZ12" s="40">
        <f>IF(CZ$7="",0,CZ$11*условия!$W49)</f>
        <v>0</v>
      </c>
      <c r="DA12" s="40">
        <f>IF(DA$7="",0,DA$11*условия!$W49)</f>
        <v>0</v>
      </c>
      <c r="DB12" s="40">
        <f>IF(DB$7="",0,DB$11*условия!$W49)</f>
        <v>0</v>
      </c>
      <c r="DC12" s="40">
        <f>IF(DC$7="",0,DC$11*условия!$W49)</f>
        <v>0</v>
      </c>
      <c r="DD12" s="40">
        <f>IF(DD$7="",0,DD$11*условия!$W49)</f>
        <v>0</v>
      </c>
      <c r="DE12" s="40">
        <f>IF(DE$7="",0,DE$11*условия!$W49)</f>
        <v>0</v>
      </c>
      <c r="DF12" s="40">
        <f>IF(DF$7="",0,DF$11*условия!$W49)</f>
        <v>0</v>
      </c>
      <c r="DG12" s="40">
        <f>IF(DG$7="",0,DG$11*условия!$W49)</f>
        <v>0</v>
      </c>
      <c r="DH12" s="40">
        <f>IF(DH$7="",0,DH$11*условия!$W49)</f>
        <v>0</v>
      </c>
      <c r="DI12" s="40">
        <f>IF(DI$7="",0,DI$11*условия!$W49)</f>
        <v>0</v>
      </c>
      <c r="DJ12" s="40">
        <f>IF(DJ$7="",0,DJ$11*условия!$W49)</f>
        <v>0</v>
      </c>
      <c r="DK12" s="40">
        <f>IF(DK$7="",0,DK$11*условия!$W49)</f>
        <v>0</v>
      </c>
      <c r="DL12" s="40">
        <f>IF(DL$7="",0,DL$11*условия!$W49)</f>
        <v>0</v>
      </c>
      <c r="DM12" s="40">
        <f>IF(DM$7="",0,DM$11*условия!$W49)</f>
        <v>0</v>
      </c>
      <c r="DN12" s="40">
        <f>IF(DN$7="",0,DN$11*условия!$W49)</f>
        <v>0</v>
      </c>
      <c r="DO12" s="40">
        <f>IF(DO$7="",0,DO$11*условия!$W49)</f>
        <v>0</v>
      </c>
      <c r="DP12" s="40">
        <f>IF(DP$7="",0,DP$11*условия!$W49)</f>
        <v>0</v>
      </c>
      <c r="DQ12" s="40">
        <f>IF(DQ$7="",0,DQ$11*условия!$W49)</f>
        <v>0</v>
      </c>
      <c r="DR12" s="40">
        <f>IF(DR$7="",0,DR$11*условия!$W49)</f>
        <v>0</v>
      </c>
      <c r="DS12" s="40">
        <f>IF(DS$7="",0,DS$11*условия!$W49)</f>
        <v>0</v>
      </c>
      <c r="DT12" s="40">
        <f>IF(DT$7="",0,DT$11*условия!$W49)</f>
        <v>0</v>
      </c>
      <c r="DU12" s="40">
        <f>IF(DU$7="",0,DU$11*условия!$W49)</f>
        <v>0</v>
      </c>
      <c r="DV12" s="40">
        <f>IF(DV$7="",0,DV$11*условия!$W49)</f>
        <v>0</v>
      </c>
      <c r="DW12" s="40">
        <f>IF(DW$7="",0,DW$11*условия!$W49)</f>
        <v>0</v>
      </c>
      <c r="DX12" s="40">
        <f>IF(DX$7="",0,DX$11*условия!$W49)</f>
        <v>0</v>
      </c>
      <c r="DY12" s="40">
        <f>IF(DY$7="",0,DY$11*условия!$W49)</f>
        <v>0</v>
      </c>
      <c r="DZ12" s="40">
        <f>IF(DZ$7="",0,DZ$11*условия!$W49)</f>
        <v>0</v>
      </c>
      <c r="EA12" s="40">
        <f>IF(EA$7="",0,EA$11*условия!$W49)</f>
        <v>0</v>
      </c>
      <c r="EB12" s="40">
        <f>IF(EB$7="",0,EB$11*условия!$W49)</f>
        <v>0</v>
      </c>
      <c r="EC12" s="40">
        <f>IF(EC$7="",0,EC$11*условия!$W49)</f>
        <v>0</v>
      </c>
      <c r="ED12" s="40">
        <f>IF(ED$7="",0,ED$11*условия!$W49)</f>
        <v>0</v>
      </c>
      <c r="EE12" s="40">
        <f>IF(EE$7="",0,EE$11*условия!$W49)</f>
        <v>0</v>
      </c>
      <c r="EF12" s="40">
        <f>IF(EF$7="",0,EF$11*условия!$W49)</f>
        <v>0</v>
      </c>
      <c r="EG12" s="40">
        <f>IF(EG$7="",0,EG$11*условия!$W49)</f>
        <v>0</v>
      </c>
      <c r="EH12" s="40">
        <f>IF(EH$7="",0,EH$11*условия!$W49)</f>
        <v>0</v>
      </c>
      <c r="EI12" s="40">
        <f>IF(EI$7="",0,EI$11*условия!$W49)</f>
        <v>0</v>
      </c>
      <c r="EJ12" s="40">
        <f>IF(EJ$7="",0,EJ$11*условия!$W49)</f>
        <v>0</v>
      </c>
      <c r="EK12" s="40">
        <f>IF(EK$7="",0,EK$11*условия!$W49)</f>
        <v>0</v>
      </c>
      <c r="EL12" s="40">
        <f>IF(EL$7="",0,EL$11*условия!$W49)</f>
        <v>0</v>
      </c>
      <c r="EM12" s="40">
        <f>IF(EM$7="",0,EM$11*условия!$W49)</f>
        <v>0</v>
      </c>
      <c r="EN12" s="40">
        <f>IF(EN$7="",0,EN$11*условия!$W49)</f>
        <v>0</v>
      </c>
      <c r="EO12" s="40">
        <f>IF(EO$7="",0,EO$11*условия!$W49)</f>
        <v>0</v>
      </c>
      <c r="EP12" s="40">
        <f>IF(EP$7="",0,EP$11*условия!$W49)</f>
        <v>0</v>
      </c>
      <c r="EQ12" s="40">
        <f>IF(EQ$7="",0,EQ$11*условия!$W49)</f>
        <v>0</v>
      </c>
      <c r="ER12" s="40">
        <f>IF(ER$7="",0,ER$11*условия!$W49)</f>
        <v>0</v>
      </c>
      <c r="ES12" s="40">
        <f>IF(ES$7="",0,ES$11*условия!$W49)</f>
        <v>0</v>
      </c>
      <c r="ET12" s="40">
        <f>IF(ET$7="",0,ET$11*условия!$W49)</f>
        <v>0</v>
      </c>
      <c r="EU12" s="40">
        <f>IF(EU$7="",0,EU$11*условия!$W49)</f>
        <v>0</v>
      </c>
      <c r="EV12" s="40">
        <f>IF(EV$7="",0,EV$11*условия!$W49)</f>
        <v>0</v>
      </c>
      <c r="EW12" s="40">
        <f>IF(EW$7="",0,EW$11*условия!$W49)</f>
        <v>0</v>
      </c>
      <c r="EX12" s="40">
        <f>IF(EX$7="",0,EX$11*условия!$W49)</f>
        <v>0</v>
      </c>
      <c r="EY12" s="40">
        <f>IF(EY$7="",0,EY$11*условия!$W49)</f>
        <v>0</v>
      </c>
      <c r="EZ12" s="40">
        <f>IF(EZ$7="",0,EZ$11*условия!$W49)</f>
        <v>0</v>
      </c>
      <c r="FA12" s="40">
        <f>IF(FA$7="",0,FA$11*условия!$W49)</f>
        <v>0</v>
      </c>
      <c r="FB12" s="40">
        <f>IF(FB$7="",0,FB$11*условия!$W49)</f>
        <v>0</v>
      </c>
      <c r="FC12" s="40">
        <f>IF(FC$7="",0,FC$11*условия!$W49)</f>
        <v>0</v>
      </c>
      <c r="FD12" s="40">
        <f>IF(FD$7="",0,FD$11*условия!$W49)</f>
        <v>0</v>
      </c>
      <c r="FE12" s="40">
        <f>IF(FE$7="",0,FE$11*условия!$W49)</f>
        <v>0</v>
      </c>
      <c r="FF12" s="40">
        <f>IF(FF$7="",0,FF$11*условия!$W49)</f>
        <v>0</v>
      </c>
      <c r="FG12" s="40">
        <f>IF(FG$7="",0,FG$11*условия!$W49)</f>
        <v>0</v>
      </c>
      <c r="FH12" s="40">
        <f>IF(FH$7="",0,FH$11*условия!$W49)</f>
        <v>0</v>
      </c>
      <c r="FI12" s="40">
        <f>IF(FI$7="",0,FI$11*условия!$W49)</f>
        <v>0</v>
      </c>
      <c r="FJ12" s="40">
        <f>IF(FJ$7="",0,FJ$11*условия!$W49)</f>
        <v>0</v>
      </c>
      <c r="FK12" s="40">
        <f>IF(FK$7="",0,FK$11*условия!$W49)</f>
        <v>0</v>
      </c>
      <c r="FL12" s="40">
        <f>IF(FL$7="",0,FL$11*условия!$W49)</f>
        <v>0</v>
      </c>
      <c r="FM12" s="40">
        <f>IF(FM$7="",0,FM$11*условия!$W49)</f>
        <v>0</v>
      </c>
      <c r="FN12" s="40">
        <f>IF(FN$7="",0,FN$11*условия!$W49)</f>
        <v>0</v>
      </c>
      <c r="FO12" s="40">
        <f>IF(FO$7="",0,FO$11*условия!$W49)</f>
        <v>0</v>
      </c>
      <c r="FP12" s="40">
        <f>IF(FP$7="",0,FP$11*условия!$W49)</f>
        <v>0</v>
      </c>
      <c r="FQ12" s="40">
        <f>IF(FQ$7="",0,FQ$11*условия!$W49)</f>
        <v>0</v>
      </c>
      <c r="FR12" s="40">
        <f>IF(FR$7="",0,FR$11*условия!$W49)</f>
        <v>0</v>
      </c>
      <c r="FS12" s="40">
        <f>IF(FS$7="",0,FS$11*условия!$W49)</f>
        <v>0</v>
      </c>
      <c r="FT12" s="40">
        <f>IF(FT$7="",0,FT$11*условия!$W49)</f>
        <v>0</v>
      </c>
      <c r="FU12" s="40">
        <f>IF(FU$7="",0,FU$11*условия!$W49)</f>
        <v>0</v>
      </c>
      <c r="FV12" s="40">
        <f>IF(FV$7="",0,FV$11*условия!$W49)</f>
        <v>0</v>
      </c>
      <c r="FW12" s="40">
        <f>IF(FW$7="",0,FW$11*условия!$W49)</f>
        <v>0</v>
      </c>
      <c r="FX12" s="40">
        <f>IF(FX$7="",0,FX$11*условия!$W49)</f>
        <v>0</v>
      </c>
      <c r="FY12" s="40">
        <f>IF(FY$7="",0,FY$11*условия!$W49)</f>
        <v>0</v>
      </c>
      <c r="FZ12" s="40">
        <f>IF(FZ$7="",0,FZ$11*условия!$W49)</f>
        <v>0</v>
      </c>
      <c r="GA12" s="40">
        <f>IF(GA$7="",0,GA$11*условия!$W49)</f>
        <v>0</v>
      </c>
      <c r="GB12" s="40">
        <f>IF(GB$7="",0,GB$11*условия!$W49)</f>
        <v>0</v>
      </c>
      <c r="GC12" s="40">
        <f>IF(GC$7="",0,GC$11*условия!$W49)</f>
        <v>0</v>
      </c>
      <c r="GD12" s="40">
        <f>IF(GD$7="",0,GD$11*условия!$W49)</f>
        <v>0</v>
      </c>
      <c r="GE12" s="40">
        <f>IF(GE$7="",0,GE$11*условия!$W49)</f>
        <v>0</v>
      </c>
      <c r="GF12" s="40">
        <f>IF(GF$7="",0,GF$11*условия!$W49)</f>
        <v>0</v>
      </c>
      <c r="GG12" s="40">
        <f>IF(GG$7="",0,GG$11*условия!$W49)</f>
        <v>0</v>
      </c>
      <c r="GH12" s="40">
        <f>IF(GH$7="",0,GH$11*условия!$W49)</f>
        <v>0</v>
      </c>
      <c r="GI12" s="40">
        <f>IF(GI$7="",0,GI$11*условия!$W49)</f>
        <v>0</v>
      </c>
      <c r="GJ12" s="40">
        <f>IF(GJ$7="",0,GJ$11*условия!$W49)</f>
        <v>0</v>
      </c>
      <c r="GK12" s="40">
        <f>IF(GK$7="",0,GK$11*условия!$W49)</f>
        <v>0</v>
      </c>
      <c r="GL12" s="40">
        <f>IF(GL$7="",0,GL$11*условия!$W49)</f>
        <v>0</v>
      </c>
      <c r="GM12" s="40">
        <f>IF(GM$7="",0,GM$11*условия!$W49)</f>
        <v>0</v>
      </c>
      <c r="GN12" s="40">
        <f>IF(GN$7="",0,GN$11*условия!$W49)</f>
        <v>0</v>
      </c>
      <c r="GO12" s="40">
        <f>IF(GO$7="",0,GO$11*условия!$W49)</f>
        <v>0</v>
      </c>
      <c r="GP12" s="40">
        <f>IF(GP$7="",0,GP$11*условия!$W49)</f>
        <v>0</v>
      </c>
      <c r="GQ12" s="40">
        <f>IF(GQ$7="",0,GQ$11*условия!$W49)</f>
        <v>0</v>
      </c>
      <c r="GR12" s="40">
        <f>IF(GR$7="",0,GR$11*условия!$W49)</f>
        <v>0</v>
      </c>
      <c r="GS12" s="40">
        <f>IF(GS$7="",0,GS$11*условия!$W49)</f>
        <v>0</v>
      </c>
      <c r="GT12" s="40">
        <f>IF(GT$7="",0,GT$11*условия!$W49)</f>
        <v>0</v>
      </c>
      <c r="GU12" s="40">
        <f>IF(GU$7="",0,GU$11*условия!$W49)</f>
        <v>0</v>
      </c>
      <c r="GV12" s="40">
        <f>IF(GV$7="",0,GV$11*условия!$W49)</f>
        <v>0</v>
      </c>
      <c r="GW12" s="40">
        <f>IF(GW$7="",0,GW$11*условия!$W49)</f>
        <v>0</v>
      </c>
      <c r="GX12" s="40">
        <f>IF(GX$7="",0,GX$11*условия!$W49)</f>
        <v>0</v>
      </c>
      <c r="GY12" s="40">
        <f>IF(GY$7="",0,GY$11*условия!$W49)</f>
        <v>0</v>
      </c>
      <c r="GZ12" s="40">
        <f>IF(GZ$7="",0,GZ$11*условия!$W49)</f>
        <v>0</v>
      </c>
      <c r="HA12" s="40">
        <f>IF(HA$7="",0,HA$11*условия!$W49)</f>
        <v>0</v>
      </c>
      <c r="HB12" s="40">
        <f>IF(HB$7="",0,HB$11*условия!$W49)</f>
        <v>0</v>
      </c>
      <c r="HC12" s="40">
        <f>IF(HC$7="",0,HC$11*условия!$W49)</f>
        <v>0</v>
      </c>
      <c r="HD12" s="40">
        <f>IF(HD$7="",0,HD$11*условия!$W49)</f>
        <v>0</v>
      </c>
      <c r="HE12" s="40">
        <f>IF(HE$7="",0,HE$11*условия!$W49)</f>
        <v>0</v>
      </c>
      <c r="HF12" s="40">
        <f>IF(HF$7="",0,HF$11*условия!$W49)</f>
        <v>0</v>
      </c>
      <c r="HG12" s="40">
        <f>IF(HG$7="",0,HG$11*условия!$W49)</f>
        <v>0</v>
      </c>
      <c r="HH12" s="40">
        <f>IF(HH$7="",0,HH$11*условия!$W49)</f>
        <v>0</v>
      </c>
      <c r="HI12" s="40">
        <f>IF(HI$7="",0,HI$11*условия!$W49)</f>
        <v>0</v>
      </c>
      <c r="HJ12" s="40">
        <f>IF(HJ$7="",0,HJ$11*условия!$W49)</f>
        <v>0</v>
      </c>
      <c r="HK12" s="40">
        <f>IF(HK$7="",0,HK$11*условия!$W49)</f>
        <v>0</v>
      </c>
      <c r="HL12" s="40">
        <f>IF(HL$7="",0,HL$11*условия!$W49)</f>
        <v>0</v>
      </c>
      <c r="HM12" s="40">
        <f>IF(HM$7="",0,HM$11*условия!$W49)</f>
        <v>0</v>
      </c>
      <c r="HN12" s="40">
        <f>IF(HN$7="",0,HN$11*условия!$W49)</f>
        <v>0</v>
      </c>
      <c r="HO12" s="40">
        <f>IF(HO$7="",0,HO$11*условия!$W49)</f>
        <v>0</v>
      </c>
      <c r="HP12" s="40">
        <f>IF(HP$7="",0,HP$11*условия!$W49)</f>
        <v>0</v>
      </c>
      <c r="HQ12" s="40">
        <f>IF(HQ$7="",0,HQ$11*условия!$W49)</f>
        <v>0</v>
      </c>
      <c r="HR12" s="40">
        <f>IF(HR$7="",0,HR$11*условия!$W49)</f>
        <v>0</v>
      </c>
      <c r="HS12" s="40">
        <f>IF(HS$7="",0,HS$11*условия!$W49)</f>
        <v>0</v>
      </c>
      <c r="HT12" s="40">
        <f>IF(HT$7="",0,HT$11*условия!$W49)</f>
        <v>0</v>
      </c>
      <c r="HU12" s="40">
        <f>IF(HU$7="",0,HU$11*условия!$W49)</f>
        <v>0</v>
      </c>
      <c r="HV12" s="40">
        <f>IF(HV$7="",0,HV$11*условия!$W49)</f>
        <v>0</v>
      </c>
      <c r="HW12" s="40">
        <f>IF(HW$7="",0,HW$11*условия!$W49)</f>
        <v>0</v>
      </c>
      <c r="HX12" s="40">
        <f>IF(HX$7="",0,HX$11*условия!$W49)</f>
        <v>0</v>
      </c>
      <c r="HY12" s="40">
        <f>IF(HY$7="",0,HY$11*условия!$W49)</f>
        <v>0</v>
      </c>
      <c r="HZ12" s="40">
        <f>IF(HZ$7="",0,HZ$11*условия!$W49)</f>
        <v>0</v>
      </c>
      <c r="IA12" s="40">
        <f>IF(IA$7="",0,IA$11*условия!$W49)</f>
        <v>0</v>
      </c>
      <c r="IB12" s="40">
        <f>IF(IB$7="",0,IB$11*условия!$W49)</f>
        <v>0</v>
      </c>
      <c r="IC12" s="40">
        <f>IF(IC$7="",0,IC$11*условия!$W49)</f>
        <v>0</v>
      </c>
      <c r="ID12" s="40">
        <f>IF(ID$7="",0,ID$11*условия!$W49)</f>
        <v>0</v>
      </c>
      <c r="IE12" s="40">
        <f>IF(IE$7="",0,IE$11*условия!$W49)</f>
        <v>0</v>
      </c>
      <c r="IF12" s="40">
        <f>IF(IF$7="",0,IF$11*условия!$W49)</f>
        <v>0</v>
      </c>
      <c r="IG12" s="40">
        <f>IF(IG$7="",0,IG$11*условия!$W49)</f>
        <v>0</v>
      </c>
      <c r="IH12" s="40">
        <f>IF(IH$7="",0,IH$11*условия!$W49)</f>
        <v>0</v>
      </c>
      <c r="II12" s="40">
        <f>IF(II$7="",0,II$11*условия!$W49)</f>
        <v>0</v>
      </c>
      <c r="IJ12" s="40">
        <f>IF(IJ$7="",0,IJ$11*условия!$W49)</f>
        <v>0</v>
      </c>
      <c r="IK12" s="40">
        <f>IF(IK$7="",0,IK$11*условия!$W49)</f>
        <v>0</v>
      </c>
      <c r="IL12" s="40">
        <f>IF(IL$7="",0,IL$11*условия!$W49)</f>
        <v>0</v>
      </c>
      <c r="IM12" s="40">
        <f>IF(IM$7="",0,IM$11*условия!$W49)</f>
        <v>0</v>
      </c>
      <c r="IN12" s="40">
        <f>IF(IN$7="",0,IN$11*условия!$W49)</f>
        <v>0</v>
      </c>
      <c r="IO12" s="40">
        <f>IF(IO$7="",0,IO$11*условия!$W49)</f>
        <v>0</v>
      </c>
      <c r="IP12" s="40">
        <f>IF(IP$7="",0,IP$11*условия!$W49)</f>
        <v>0</v>
      </c>
      <c r="IQ12" s="40">
        <f>IF(IQ$7="",0,IQ$11*условия!$W49)</f>
        <v>0</v>
      </c>
      <c r="IR12" s="40">
        <f>IF(IR$7="",0,IR$11*условия!$W49)</f>
        <v>0</v>
      </c>
      <c r="IS12" s="40">
        <f>IF(IS$7="",0,IS$11*условия!$W49)</f>
        <v>0</v>
      </c>
      <c r="IT12" s="40">
        <f>IF(IT$7="",0,IT$11*условия!$W49)</f>
        <v>0</v>
      </c>
      <c r="IU12" s="40">
        <f>IF(IU$7="",0,IU$11*условия!$W49)</f>
        <v>0</v>
      </c>
      <c r="IV12" s="40">
        <f>IF(IV$7="",0,IV$11*условия!$W49)</f>
        <v>0</v>
      </c>
      <c r="IW12" s="40">
        <f>IF(IW$7="",0,IW$11*условия!$W49)</f>
        <v>0</v>
      </c>
      <c r="IX12" s="40">
        <f>IF(IX$7="",0,IX$11*условия!$W49)</f>
        <v>0</v>
      </c>
      <c r="IY12" s="40">
        <f>IF(IY$7="",0,IY$11*условия!$W49)</f>
        <v>0</v>
      </c>
      <c r="IZ12" s="40">
        <f>IF(IZ$7="",0,IZ$11*условия!$W49)</f>
        <v>0</v>
      </c>
      <c r="JA12" s="40">
        <f>IF(JA$7="",0,JA$11*условия!$W49)</f>
        <v>0</v>
      </c>
      <c r="JB12" s="40">
        <f>IF(JB$7="",0,JB$11*условия!$W49)</f>
        <v>0</v>
      </c>
      <c r="JC12" s="40">
        <f>IF(JC$7="",0,JC$11*условия!$W49)</f>
        <v>0</v>
      </c>
      <c r="JD12" s="40">
        <f>IF(JD$7="",0,JD$11*условия!$W49)</f>
        <v>0</v>
      </c>
      <c r="JE12" s="40">
        <f>IF(JE$7="",0,JE$11*условия!$W49)</f>
        <v>0</v>
      </c>
      <c r="JF12" s="40">
        <f>IF(JF$7="",0,JF$11*условия!$W49)</f>
        <v>0</v>
      </c>
      <c r="JG12" s="40">
        <f>IF(JG$7="",0,JG$11*условия!$W49)</f>
        <v>0</v>
      </c>
      <c r="JH12" s="40">
        <f>IF(JH$7="",0,JH$11*условия!$W49)</f>
        <v>0</v>
      </c>
      <c r="JI12" s="40">
        <f>IF(JI$7="",0,JI$11*условия!$W49)</f>
        <v>0</v>
      </c>
      <c r="JJ12" s="40">
        <f>IF(JJ$7="",0,JJ$11*условия!$W49)</f>
        <v>0</v>
      </c>
      <c r="JK12" s="40">
        <f>IF(JK$7="",0,JK$11*условия!$W49)</f>
        <v>0</v>
      </c>
      <c r="JL12" s="40">
        <f>IF(JL$7="",0,JL$11*условия!$W49)</f>
        <v>0</v>
      </c>
      <c r="JM12" s="40">
        <f>IF(JM$7="",0,JM$11*условия!$W49)</f>
        <v>0</v>
      </c>
      <c r="JN12" s="40">
        <f>IF(JN$7="",0,JN$11*условия!$W49)</f>
        <v>0</v>
      </c>
      <c r="JO12" s="40">
        <f>IF(JO$7="",0,JO$11*условия!$W49)</f>
        <v>0</v>
      </c>
      <c r="JP12" s="40">
        <f>IF(JP$7="",0,JP$11*условия!$W49)</f>
        <v>0</v>
      </c>
      <c r="JQ12" s="40">
        <f>IF(JQ$7="",0,JQ$11*условия!$W49)</f>
        <v>0</v>
      </c>
      <c r="JR12" s="40">
        <f>IF(JR$7="",0,JR$11*условия!$W49)</f>
        <v>0</v>
      </c>
      <c r="JS12" s="40">
        <f>IF(JS$7="",0,JS$11*условия!$W49)</f>
        <v>0</v>
      </c>
      <c r="JT12" s="40">
        <f>IF(JT$7="",0,JT$11*условия!$W49)</f>
        <v>0</v>
      </c>
      <c r="JU12" s="40">
        <f>IF(JU$7="",0,JU$11*условия!$W49)</f>
        <v>0</v>
      </c>
      <c r="JV12" s="40">
        <f>IF(JV$7="",0,JV$11*условия!$W49)</f>
        <v>0</v>
      </c>
      <c r="JW12" s="40">
        <f>IF(JW$7="",0,JW$11*условия!$W49)</f>
        <v>0</v>
      </c>
      <c r="JX12" s="40">
        <f>IF(JX$7="",0,JX$11*условия!$W49)</f>
        <v>0</v>
      </c>
      <c r="JY12" s="40">
        <f>IF(JY$7="",0,JY$11*условия!$W49)</f>
        <v>0</v>
      </c>
      <c r="JZ12" s="40">
        <f>IF(JZ$7="",0,JZ$11*условия!$W49)</f>
        <v>0</v>
      </c>
      <c r="KA12" s="40">
        <f>IF(KA$7="",0,KA$11*условия!$W49)</f>
        <v>0</v>
      </c>
      <c r="KB12" s="40">
        <f>IF(KB$7="",0,KB$11*условия!$W49)</f>
        <v>0</v>
      </c>
      <c r="KC12" s="40">
        <f>IF(KC$7="",0,KC$11*условия!$W49)</f>
        <v>0</v>
      </c>
      <c r="KD12" s="40">
        <f>IF(KD$7="",0,KD$11*условия!$W49)</f>
        <v>0</v>
      </c>
      <c r="KE12" s="40">
        <f>IF(KE$7="",0,KE$11*условия!$W49)</f>
        <v>0</v>
      </c>
      <c r="KF12" s="40">
        <f>IF(KF$7="",0,KF$11*условия!$W49)</f>
        <v>0</v>
      </c>
      <c r="KG12" s="40">
        <f>IF(KG$7="",0,KG$11*условия!$W49)</f>
        <v>0</v>
      </c>
      <c r="KH12" s="40">
        <f>IF(KH$7="",0,KH$11*условия!$W49)</f>
        <v>0</v>
      </c>
      <c r="KI12" s="40">
        <f>IF(KI$7="",0,KI$11*условия!$W49)</f>
        <v>0</v>
      </c>
      <c r="KJ12" s="40">
        <f>IF(KJ$7="",0,KJ$11*условия!$W49)</f>
        <v>0</v>
      </c>
      <c r="KK12" s="40">
        <f>IF(KK$7="",0,KK$11*условия!$W49)</f>
        <v>0</v>
      </c>
      <c r="KL12" s="40">
        <f>IF(KL$7="",0,KL$11*условия!$W49)</f>
        <v>0</v>
      </c>
      <c r="KM12" s="40">
        <f>IF(KM$7="",0,KM$11*условия!$W49)</f>
        <v>0</v>
      </c>
      <c r="KN12" s="40">
        <f>IF(KN$7="",0,KN$11*условия!$W49)</f>
        <v>0</v>
      </c>
      <c r="KO12" s="40">
        <f>IF(KO$7="",0,KO$11*условия!$W49)</f>
        <v>0</v>
      </c>
      <c r="KP12" s="40">
        <f>IF(KP$7="",0,KP$11*условия!$W49)</f>
        <v>0</v>
      </c>
      <c r="KQ12" s="40">
        <f>IF(KQ$7="",0,KQ$11*условия!$W49)</f>
        <v>0</v>
      </c>
      <c r="KR12" s="40">
        <f>IF(KR$7="",0,KR$11*условия!$W49)</f>
        <v>0</v>
      </c>
      <c r="KS12" s="40">
        <f>IF(KS$7="",0,KS$11*условия!$W49)</f>
        <v>0</v>
      </c>
      <c r="KT12" s="40">
        <f>IF(KT$7="",0,KT$11*условия!$W49)</f>
        <v>0</v>
      </c>
      <c r="KU12" s="40">
        <f>IF(KU$7="",0,KU$11*условия!$W49)</f>
        <v>0</v>
      </c>
      <c r="KV12" s="40">
        <f>IF(KV$7="",0,KV$11*условия!$W49)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договоров/окрытых магазинов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непостоянные-франшиза</v>
      </c>
      <c r="L13" s="1"/>
      <c r="M13" s="5"/>
      <c r="N13" s="40"/>
      <c r="O13" s="19"/>
      <c r="P13" s="1"/>
      <c r="Q13" s="1"/>
      <c r="R13" s="40">
        <f t="shared" si="10"/>
        <v>357</v>
      </c>
      <c r="S13" s="1"/>
      <c r="T13" s="1"/>
      <c r="U13" s="40">
        <f>IF(U$7="",0,U$11*условия!$W50)</f>
        <v>3.7187500000000004</v>
      </c>
      <c r="V13" s="40">
        <f>IF(V$7="",0,V$11*условия!$W50)</f>
        <v>3.8769946808510642</v>
      </c>
      <c r="W13" s="40">
        <f>IF(W$7="",0,W$11*условия!$W50)</f>
        <v>4.0352393617021276</v>
      </c>
      <c r="X13" s="40">
        <f>IF(X$7="",0,X$11*условия!$W50)</f>
        <v>4.1934840425531918</v>
      </c>
      <c r="Y13" s="40">
        <f>IF(Y$7="",0,Y$11*условия!$W50)</f>
        <v>4.3517287234042561</v>
      </c>
      <c r="Z13" s="40">
        <f>IF(Z$7="",0,Z$11*условия!$W50)</f>
        <v>4.5099734042553195</v>
      </c>
      <c r="AA13" s="40">
        <f>IF(AA$7="",0,AA$11*условия!$W50)</f>
        <v>4.6682180851063828</v>
      </c>
      <c r="AB13" s="40">
        <f>IF(AB$7="",0,AB$11*условия!$W50)</f>
        <v>4.8264627659574471</v>
      </c>
      <c r="AC13" s="40">
        <f>IF(AC$7="",0,AC$11*условия!$W50)</f>
        <v>4.9847074468085113</v>
      </c>
      <c r="AD13" s="40">
        <f>IF(AD$7="",0,AD$11*условия!$W50)</f>
        <v>5.1429521276595747</v>
      </c>
      <c r="AE13" s="40">
        <f>IF(AE$7="",0,AE$11*условия!$W50)</f>
        <v>5.3011968085106389</v>
      </c>
      <c r="AF13" s="40">
        <f>IF(AF$7="",0,AF$11*условия!$W50)</f>
        <v>5.4594414893617023</v>
      </c>
      <c r="AG13" s="40">
        <f>IF(AG$7="",0,AG$11*условия!$W50)</f>
        <v>5.6176861702127656</v>
      </c>
      <c r="AH13" s="40">
        <f>IF(AH$7="",0,AH$11*условия!$W50)</f>
        <v>5.7759308510638308</v>
      </c>
      <c r="AI13" s="40">
        <f>IF(AI$7="",0,AI$11*условия!$W50)</f>
        <v>5.9341755319148941</v>
      </c>
      <c r="AJ13" s="40">
        <f>IF(AJ$7="",0,AJ$11*условия!$W50)</f>
        <v>6.0924202127659575</v>
      </c>
      <c r="AK13" s="40">
        <f>IF(AK$7="",0,AK$11*условия!$W50)</f>
        <v>6.2506648936170217</v>
      </c>
      <c r="AL13" s="40">
        <f>IF(AL$7="",0,AL$11*условия!$W50)</f>
        <v>6.4089095744680851</v>
      </c>
      <c r="AM13" s="40">
        <f>IF(AM$7="",0,AM$11*условия!$W50)</f>
        <v>6.5671542553191484</v>
      </c>
      <c r="AN13" s="40">
        <f>IF(AN$7="",0,AN$11*условия!$W50)</f>
        <v>6.7253989361702136</v>
      </c>
      <c r="AO13" s="40">
        <f>IF(AO$7="",0,AO$11*условия!$W50)</f>
        <v>6.8836436170212769</v>
      </c>
      <c r="AP13" s="40">
        <f>IF(AP$7="",0,AP$11*условия!$W50)</f>
        <v>7.0418882978723403</v>
      </c>
      <c r="AQ13" s="40">
        <f>IF(AQ$7="",0,AQ$11*условия!$W50)</f>
        <v>7.2001329787234045</v>
      </c>
      <c r="AR13" s="40">
        <f>IF(AR$7="",0,AR$11*условия!$W50)</f>
        <v>7.3583776595744697</v>
      </c>
      <c r="AS13" s="40">
        <f>IF(AS$7="",0,AS$11*условия!$W50)</f>
        <v>7.5166223404255312</v>
      </c>
      <c r="AT13" s="40">
        <f>IF(AT$7="",0,AT$11*условия!$W50)</f>
        <v>7.6748670212765964</v>
      </c>
      <c r="AU13" s="40">
        <f>IF(AU$7="",0,AU$11*условия!$W50)</f>
        <v>7.8331117021276606</v>
      </c>
      <c r="AV13" s="40">
        <f>IF(AV$7="",0,AV$11*условия!$W50)</f>
        <v>7.9913563829787231</v>
      </c>
      <c r="AW13" s="40">
        <f>IF(AW$7="",0,AW$11*условия!$W50)</f>
        <v>8.1496010638297882</v>
      </c>
      <c r="AX13" s="40">
        <f>IF(AX$7="",0,AX$11*условия!$W50)</f>
        <v>8.3078457446808525</v>
      </c>
      <c r="AY13" s="40">
        <f>IF(AY$7="",0,AY$11*условия!$W50)</f>
        <v>8.4660904255319149</v>
      </c>
      <c r="AZ13" s="40">
        <f>IF(AZ$7="",0,AZ$11*условия!$W50)</f>
        <v>8.6243351063829792</v>
      </c>
      <c r="BA13" s="40">
        <f>IF(BA$7="",0,BA$11*условия!$W50)</f>
        <v>8.7825797872340434</v>
      </c>
      <c r="BB13" s="40">
        <f>IF(BB$7="",0,BB$11*условия!$W50)</f>
        <v>8.9408244680851077</v>
      </c>
      <c r="BC13" s="40">
        <f>IF(BC$7="",0,BC$11*условия!$W50)</f>
        <v>9.0990691489361701</v>
      </c>
      <c r="BD13" s="40">
        <f>IF(BD$7="",0,BD$11*условия!$W50)</f>
        <v>9.2573138297872344</v>
      </c>
      <c r="BE13" s="40">
        <f>IF(BE$7="",0,BE$11*условия!$W50)</f>
        <v>9.4155585106382986</v>
      </c>
      <c r="BF13" s="40">
        <f>IF(BF$7="",0,BF$11*условия!$W50)</f>
        <v>9.5738031914893611</v>
      </c>
      <c r="BG13" s="40">
        <f>IF(BG$7="",0,BG$11*условия!$W50)</f>
        <v>9.7320478723404271</v>
      </c>
      <c r="BH13" s="40">
        <f>IF(BH$7="",0,BH$11*условия!$W50)</f>
        <v>9.8902925531914896</v>
      </c>
      <c r="BI13" s="40">
        <f>IF(BI$7="",0,BI$11*условия!$W50)</f>
        <v>10.048537234042554</v>
      </c>
      <c r="BJ13" s="40">
        <f>IF(BJ$7="",0,BJ$11*условия!$W50)</f>
        <v>10.206781914893618</v>
      </c>
      <c r="BK13" s="40">
        <f>IF(BK$7="",0,BK$11*условия!$W50)</f>
        <v>10.365026595744681</v>
      </c>
      <c r="BL13" s="40">
        <f>IF(BL$7="",0,BL$11*условия!$W50)</f>
        <v>10.523271276595745</v>
      </c>
      <c r="BM13" s="40">
        <f>IF(BM$7="",0,BM$11*условия!$W50)</f>
        <v>10.681515957446809</v>
      </c>
      <c r="BN13" s="40">
        <f>IF(BN$7="",0,BN$11*условия!$W50)</f>
        <v>10.839760638297873</v>
      </c>
      <c r="BO13" s="40">
        <f>IF(BO$7="",0,BO$11*условия!$W50)</f>
        <v>10.998005319148939</v>
      </c>
      <c r="BP13" s="40">
        <f>IF(BP$7="",0,BP$11*условия!$W50)</f>
        <v>11.15625</v>
      </c>
      <c r="BQ13" s="40">
        <f>IF(BQ$7="",0,BQ$11*условия!$W50)</f>
        <v>0</v>
      </c>
      <c r="BR13" s="40">
        <f>IF(BR$7="",0,BR$11*условия!$W50)</f>
        <v>0</v>
      </c>
      <c r="BS13" s="40">
        <f>IF(BS$7="",0,BS$11*условия!$W50)</f>
        <v>0</v>
      </c>
      <c r="BT13" s="40">
        <f>IF(BT$7="",0,BT$11*условия!$W50)</f>
        <v>0</v>
      </c>
      <c r="BU13" s="40">
        <f>IF(BU$7="",0,BU$11*условия!$W50)</f>
        <v>0</v>
      </c>
      <c r="BV13" s="40">
        <f>IF(BV$7="",0,BV$11*условия!$W50)</f>
        <v>0</v>
      </c>
      <c r="BW13" s="40">
        <f>IF(BW$7="",0,BW$11*условия!$W50)</f>
        <v>0</v>
      </c>
      <c r="BX13" s="40">
        <f>IF(BX$7="",0,BX$11*условия!$W50)</f>
        <v>0</v>
      </c>
      <c r="BY13" s="40">
        <f>IF(BY$7="",0,BY$11*условия!$W50)</f>
        <v>0</v>
      </c>
      <c r="BZ13" s="40">
        <f>IF(BZ$7="",0,BZ$11*условия!$W50)</f>
        <v>0</v>
      </c>
      <c r="CA13" s="40">
        <f>IF(CA$7="",0,CA$11*условия!$W50)</f>
        <v>0</v>
      </c>
      <c r="CB13" s="40">
        <f>IF(CB$7="",0,CB$11*условия!$W50)</f>
        <v>0</v>
      </c>
      <c r="CC13" s="40">
        <f>IF(CC$7="",0,CC$11*условия!$W50)</f>
        <v>0</v>
      </c>
      <c r="CD13" s="40">
        <f>IF(CD$7="",0,CD$11*условия!$W50)</f>
        <v>0</v>
      </c>
      <c r="CE13" s="40">
        <f>IF(CE$7="",0,CE$11*условия!$W50)</f>
        <v>0</v>
      </c>
      <c r="CF13" s="40">
        <f>IF(CF$7="",0,CF$11*условия!$W50)</f>
        <v>0</v>
      </c>
      <c r="CG13" s="40">
        <f>IF(CG$7="",0,CG$11*условия!$W50)</f>
        <v>0</v>
      </c>
      <c r="CH13" s="40">
        <f>IF(CH$7="",0,CH$11*условия!$W50)</f>
        <v>0</v>
      </c>
      <c r="CI13" s="40">
        <f>IF(CI$7="",0,CI$11*условия!$W50)</f>
        <v>0</v>
      </c>
      <c r="CJ13" s="40">
        <f>IF(CJ$7="",0,CJ$11*условия!$W50)</f>
        <v>0</v>
      </c>
      <c r="CK13" s="40">
        <f>IF(CK$7="",0,CK$11*условия!$W50)</f>
        <v>0</v>
      </c>
      <c r="CL13" s="40">
        <f>IF(CL$7="",0,CL$11*условия!$W50)</f>
        <v>0</v>
      </c>
      <c r="CM13" s="40">
        <f>IF(CM$7="",0,CM$11*условия!$W50)</f>
        <v>0</v>
      </c>
      <c r="CN13" s="40">
        <f>IF(CN$7="",0,CN$11*условия!$W50)</f>
        <v>0</v>
      </c>
      <c r="CO13" s="40">
        <f>IF(CO$7="",0,CO$11*условия!$W50)</f>
        <v>0</v>
      </c>
      <c r="CP13" s="40">
        <f>IF(CP$7="",0,CP$11*условия!$W50)</f>
        <v>0</v>
      </c>
      <c r="CQ13" s="40">
        <f>IF(CQ$7="",0,CQ$11*условия!$W50)</f>
        <v>0</v>
      </c>
      <c r="CR13" s="40">
        <f>IF(CR$7="",0,CR$11*условия!$W50)</f>
        <v>0</v>
      </c>
      <c r="CS13" s="40">
        <f>IF(CS$7="",0,CS$11*условия!$W50)</f>
        <v>0</v>
      </c>
      <c r="CT13" s="40">
        <f>IF(CT$7="",0,CT$11*условия!$W50)</f>
        <v>0</v>
      </c>
      <c r="CU13" s="40">
        <f>IF(CU$7="",0,CU$11*условия!$W50)</f>
        <v>0</v>
      </c>
      <c r="CV13" s="40">
        <f>IF(CV$7="",0,CV$11*условия!$W50)</f>
        <v>0</v>
      </c>
      <c r="CW13" s="40">
        <f>IF(CW$7="",0,CW$11*условия!$W50)</f>
        <v>0</v>
      </c>
      <c r="CX13" s="40">
        <f>IF(CX$7="",0,CX$11*условия!$W50)</f>
        <v>0</v>
      </c>
      <c r="CY13" s="40">
        <f>IF(CY$7="",0,CY$11*условия!$W50)</f>
        <v>0</v>
      </c>
      <c r="CZ13" s="40">
        <f>IF(CZ$7="",0,CZ$11*условия!$W50)</f>
        <v>0</v>
      </c>
      <c r="DA13" s="40">
        <f>IF(DA$7="",0,DA$11*условия!$W50)</f>
        <v>0</v>
      </c>
      <c r="DB13" s="40">
        <f>IF(DB$7="",0,DB$11*условия!$W50)</f>
        <v>0</v>
      </c>
      <c r="DC13" s="40">
        <f>IF(DC$7="",0,DC$11*условия!$W50)</f>
        <v>0</v>
      </c>
      <c r="DD13" s="40">
        <f>IF(DD$7="",0,DD$11*условия!$W50)</f>
        <v>0</v>
      </c>
      <c r="DE13" s="40">
        <f>IF(DE$7="",0,DE$11*условия!$W50)</f>
        <v>0</v>
      </c>
      <c r="DF13" s="40">
        <f>IF(DF$7="",0,DF$11*условия!$W50)</f>
        <v>0</v>
      </c>
      <c r="DG13" s="40">
        <f>IF(DG$7="",0,DG$11*условия!$W50)</f>
        <v>0</v>
      </c>
      <c r="DH13" s="40">
        <f>IF(DH$7="",0,DH$11*условия!$W50)</f>
        <v>0</v>
      </c>
      <c r="DI13" s="40">
        <f>IF(DI$7="",0,DI$11*условия!$W50)</f>
        <v>0</v>
      </c>
      <c r="DJ13" s="40">
        <f>IF(DJ$7="",0,DJ$11*условия!$W50)</f>
        <v>0</v>
      </c>
      <c r="DK13" s="40">
        <f>IF(DK$7="",0,DK$11*условия!$W50)</f>
        <v>0</v>
      </c>
      <c r="DL13" s="40">
        <f>IF(DL$7="",0,DL$11*условия!$W50)</f>
        <v>0</v>
      </c>
      <c r="DM13" s="40">
        <f>IF(DM$7="",0,DM$11*условия!$W50)</f>
        <v>0</v>
      </c>
      <c r="DN13" s="40">
        <f>IF(DN$7="",0,DN$11*условия!$W50)</f>
        <v>0</v>
      </c>
      <c r="DO13" s="40">
        <f>IF(DO$7="",0,DO$11*условия!$W50)</f>
        <v>0</v>
      </c>
      <c r="DP13" s="40">
        <f>IF(DP$7="",0,DP$11*условия!$W50)</f>
        <v>0</v>
      </c>
      <c r="DQ13" s="40">
        <f>IF(DQ$7="",0,DQ$11*условия!$W50)</f>
        <v>0</v>
      </c>
      <c r="DR13" s="40">
        <f>IF(DR$7="",0,DR$11*условия!$W50)</f>
        <v>0</v>
      </c>
      <c r="DS13" s="40">
        <f>IF(DS$7="",0,DS$11*условия!$W50)</f>
        <v>0</v>
      </c>
      <c r="DT13" s="40">
        <f>IF(DT$7="",0,DT$11*условия!$W50)</f>
        <v>0</v>
      </c>
      <c r="DU13" s="40">
        <f>IF(DU$7="",0,DU$11*условия!$W50)</f>
        <v>0</v>
      </c>
      <c r="DV13" s="40">
        <f>IF(DV$7="",0,DV$11*условия!$W50)</f>
        <v>0</v>
      </c>
      <c r="DW13" s="40">
        <f>IF(DW$7="",0,DW$11*условия!$W50)</f>
        <v>0</v>
      </c>
      <c r="DX13" s="40">
        <f>IF(DX$7="",0,DX$11*условия!$W50)</f>
        <v>0</v>
      </c>
      <c r="DY13" s="40">
        <f>IF(DY$7="",0,DY$11*условия!$W50)</f>
        <v>0</v>
      </c>
      <c r="DZ13" s="40">
        <f>IF(DZ$7="",0,DZ$11*условия!$W50)</f>
        <v>0</v>
      </c>
      <c r="EA13" s="40">
        <f>IF(EA$7="",0,EA$11*условия!$W50)</f>
        <v>0</v>
      </c>
      <c r="EB13" s="40">
        <f>IF(EB$7="",0,EB$11*условия!$W50)</f>
        <v>0</v>
      </c>
      <c r="EC13" s="40">
        <f>IF(EC$7="",0,EC$11*условия!$W50)</f>
        <v>0</v>
      </c>
      <c r="ED13" s="40">
        <f>IF(ED$7="",0,ED$11*условия!$W50)</f>
        <v>0</v>
      </c>
      <c r="EE13" s="40">
        <f>IF(EE$7="",0,EE$11*условия!$W50)</f>
        <v>0</v>
      </c>
      <c r="EF13" s="40">
        <f>IF(EF$7="",0,EF$11*условия!$W50)</f>
        <v>0</v>
      </c>
      <c r="EG13" s="40">
        <f>IF(EG$7="",0,EG$11*условия!$W50)</f>
        <v>0</v>
      </c>
      <c r="EH13" s="40">
        <f>IF(EH$7="",0,EH$11*условия!$W50)</f>
        <v>0</v>
      </c>
      <c r="EI13" s="40">
        <f>IF(EI$7="",0,EI$11*условия!$W50)</f>
        <v>0</v>
      </c>
      <c r="EJ13" s="40">
        <f>IF(EJ$7="",0,EJ$11*условия!$W50)</f>
        <v>0</v>
      </c>
      <c r="EK13" s="40">
        <f>IF(EK$7="",0,EK$11*условия!$W50)</f>
        <v>0</v>
      </c>
      <c r="EL13" s="40">
        <f>IF(EL$7="",0,EL$11*условия!$W50)</f>
        <v>0</v>
      </c>
      <c r="EM13" s="40">
        <f>IF(EM$7="",0,EM$11*условия!$W50)</f>
        <v>0</v>
      </c>
      <c r="EN13" s="40">
        <f>IF(EN$7="",0,EN$11*условия!$W50)</f>
        <v>0</v>
      </c>
      <c r="EO13" s="40">
        <f>IF(EO$7="",0,EO$11*условия!$W50)</f>
        <v>0</v>
      </c>
      <c r="EP13" s="40">
        <f>IF(EP$7="",0,EP$11*условия!$W50)</f>
        <v>0</v>
      </c>
      <c r="EQ13" s="40">
        <f>IF(EQ$7="",0,EQ$11*условия!$W50)</f>
        <v>0</v>
      </c>
      <c r="ER13" s="40">
        <f>IF(ER$7="",0,ER$11*условия!$W50)</f>
        <v>0</v>
      </c>
      <c r="ES13" s="40">
        <f>IF(ES$7="",0,ES$11*условия!$W50)</f>
        <v>0</v>
      </c>
      <c r="ET13" s="40">
        <f>IF(ET$7="",0,ET$11*условия!$W50)</f>
        <v>0</v>
      </c>
      <c r="EU13" s="40">
        <f>IF(EU$7="",0,EU$11*условия!$W50)</f>
        <v>0</v>
      </c>
      <c r="EV13" s="40">
        <f>IF(EV$7="",0,EV$11*условия!$W50)</f>
        <v>0</v>
      </c>
      <c r="EW13" s="40">
        <f>IF(EW$7="",0,EW$11*условия!$W50)</f>
        <v>0</v>
      </c>
      <c r="EX13" s="40">
        <f>IF(EX$7="",0,EX$11*условия!$W50)</f>
        <v>0</v>
      </c>
      <c r="EY13" s="40">
        <f>IF(EY$7="",0,EY$11*условия!$W50)</f>
        <v>0</v>
      </c>
      <c r="EZ13" s="40">
        <f>IF(EZ$7="",0,EZ$11*условия!$W50)</f>
        <v>0</v>
      </c>
      <c r="FA13" s="40">
        <f>IF(FA$7="",0,FA$11*условия!$W50)</f>
        <v>0</v>
      </c>
      <c r="FB13" s="40">
        <f>IF(FB$7="",0,FB$11*условия!$W50)</f>
        <v>0</v>
      </c>
      <c r="FC13" s="40">
        <f>IF(FC$7="",0,FC$11*условия!$W50)</f>
        <v>0</v>
      </c>
      <c r="FD13" s="40">
        <f>IF(FD$7="",0,FD$11*условия!$W50)</f>
        <v>0</v>
      </c>
      <c r="FE13" s="40">
        <f>IF(FE$7="",0,FE$11*условия!$W50)</f>
        <v>0</v>
      </c>
      <c r="FF13" s="40">
        <f>IF(FF$7="",0,FF$11*условия!$W50)</f>
        <v>0</v>
      </c>
      <c r="FG13" s="40">
        <f>IF(FG$7="",0,FG$11*условия!$W50)</f>
        <v>0</v>
      </c>
      <c r="FH13" s="40">
        <f>IF(FH$7="",0,FH$11*условия!$W50)</f>
        <v>0</v>
      </c>
      <c r="FI13" s="40">
        <f>IF(FI$7="",0,FI$11*условия!$W50)</f>
        <v>0</v>
      </c>
      <c r="FJ13" s="40">
        <f>IF(FJ$7="",0,FJ$11*условия!$W50)</f>
        <v>0</v>
      </c>
      <c r="FK13" s="40">
        <f>IF(FK$7="",0,FK$11*условия!$W50)</f>
        <v>0</v>
      </c>
      <c r="FL13" s="40">
        <f>IF(FL$7="",0,FL$11*условия!$W50)</f>
        <v>0</v>
      </c>
      <c r="FM13" s="40">
        <f>IF(FM$7="",0,FM$11*условия!$W50)</f>
        <v>0</v>
      </c>
      <c r="FN13" s="40">
        <f>IF(FN$7="",0,FN$11*условия!$W50)</f>
        <v>0</v>
      </c>
      <c r="FO13" s="40">
        <f>IF(FO$7="",0,FO$11*условия!$W50)</f>
        <v>0</v>
      </c>
      <c r="FP13" s="40">
        <f>IF(FP$7="",0,FP$11*условия!$W50)</f>
        <v>0</v>
      </c>
      <c r="FQ13" s="40">
        <f>IF(FQ$7="",0,FQ$11*условия!$W50)</f>
        <v>0</v>
      </c>
      <c r="FR13" s="40">
        <f>IF(FR$7="",0,FR$11*условия!$W50)</f>
        <v>0</v>
      </c>
      <c r="FS13" s="40">
        <f>IF(FS$7="",0,FS$11*условия!$W50)</f>
        <v>0</v>
      </c>
      <c r="FT13" s="40">
        <f>IF(FT$7="",0,FT$11*условия!$W50)</f>
        <v>0</v>
      </c>
      <c r="FU13" s="40">
        <f>IF(FU$7="",0,FU$11*условия!$W50)</f>
        <v>0</v>
      </c>
      <c r="FV13" s="40">
        <f>IF(FV$7="",0,FV$11*условия!$W50)</f>
        <v>0</v>
      </c>
      <c r="FW13" s="40">
        <f>IF(FW$7="",0,FW$11*условия!$W50)</f>
        <v>0</v>
      </c>
      <c r="FX13" s="40">
        <f>IF(FX$7="",0,FX$11*условия!$W50)</f>
        <v>0</v>
      </c>
      <c r="FY13" s="40">
        <f>IF(FY$7="",0,FY$11*условия!$W50)</f>
        <v>0</v>
      </c>
      <c r="FZ13" s="40">
        <f>IF(FZ$7="",0,FZ$11*условия!$W50)</f>
        <v>0</v>
      </c>
      <c r="GA13" s="40">
        <f>IF(GA$7="",0,GA$11*условия!$W50)</f>
        <v>0</v>
      </c>
      <c r="GB13" s="40">
        <f>IF(GB$7="",0,GB$11*условия!$W50)</f>
        <v>0</v>
      </c>
      <c r="GC13" s="40">
        <f>IF(GC$7="",0,GC$11*условия!$W50)</f>
        <v>0</v>
      </c>
      <c r="GD13" s="40">
        <f>IF(GD$7="",0,GD$11*условия!$W50)</f>
        <v>0</v>
      </c>
      <c r="GE13" s="40">
        <f>IF(GE$7="",0,GE$11*условия!$W50)</f>
        <v>0</v>
      </c>
      <c r="GF13" s="40">
        <f>IF(GF$7="",0,GF$11*условия!$W50)</f>
        <v>0</v>
      </c>
      <c r="GG13" s="40">
        <f>IF(GG$7="",0,GG$11*условия!$W50)</f>
        <v>0</v>
      </c>
      <c r="GH13" s="40">
        <f>IF(GH$7="",0,GH$11*условия!$W50)</f>
        <v>0</v>
      </c>
      <c r="GI13" s="40">
        <f>IF(GI$7="",0,GI$11*условия!$W50)</f>
        <v>0</v>
      </c>
      <c r="GJ13" s="40">
        <f>IF(GJ$7="",0,GJ$11*условия!$W50)</f>
        <v>0</v>
      </c>
      <c r="GK13" s="40">
        <f>IF(GK$7="",0,GK$11*условия!$W50)</f>
        <v>0</v>
      </c>
      <c r="GL13" s="40">
        <f>IF(GL$7="",0,GL$11*условия!$W50)</f>
        <v>0</v>
      </c>
      <c r="GM13" s="40">
        <f>IF(GM$7="",0,GM$11*условия!$W50)</f>
        <v>0</v>
      </c>
      <c r="GN13" s="40">
        <f>IF(GN$7="",0,GN$11*условия!$W50)</f>
        <v>0</v>
      </c>
      <c r="GO13" s="40">
        <f>IF(GO$7="",0,GO$11*условия!$W50)</f>
        <v>0</v>
      </c>
      <c r="GP13" s="40">
        <f>IF(GP$7="",0,GP$11*условия!$W50)</f>
        <v>0</v>
      </c>
      <c r="GQ13" s="40">
        <f>IF(GQ$7="",0,GQ$11*условия!$W50)</f>
        <v>0</v>
      </c>
      <c r="GR13" s="40">
        <f>IF(GR$7="",0,GR$11*условия!$W50)</f>
        <v>0</v>
      </c>
      <c r="GS13" s="40">
        <f>IF(GS$7="",0,GS$11*условия!$W50)</f>
        <v>0</v>
      </c>
      <c r="GT13" s="40">
        <f>IF(GT$7="",0,GT$11*условия!$W50)</f>
        <v>0</v>
      </c>
      <c r="GU13" s="40">
        <f>IF(GU$7="",0,GU$11*условия!$W50)</f>
        <v>0</v>
      </c>
      <c r="GV13" s="40">
        <f>IF(GV$7="",0,GV$11*условия!$W50)</f>
        <v>0</v>
      </c>
      <c r="GW13" s="40">
        <f>IF(GW$7="",0,GW$11*условия!$W50)</f>
        <v>0</v>
      </c>
      <c r="GX13" s="40">
        <f>IF(GX$7="",0,GX$11*условия!$W50)</f>
        <v>0</v>
      </c>
      <c r="GY13" s="40">
        <f>IF(GY$7="",0,GY$11*условия!$W50)</f>
        <v>0</v>
      </c>
      <c r="GZ13" s="40">
        <f>IF(GZ$7="",0,GZ$11*условия!$W50)</f>
        <v>0</v>
      </c>
      <c r="HA13" s="40">
        <f>IF(HA$7="",0,HA$11*условия!$W50)</f>
        <v>0</v>
      </c>
      <c r="HB13" s="40">
        <f>IF(HB$7="",0,HB$11*условия!$W50)</f>
        <v>0</v>
      </c>
      <c r="HC13" s="40">
        <f>IF(HC$7="",0,HC$11*условия!$W50)</f>
        <v>0</v>
      </c>
      <c r="HD13" s="40">
        <f>IF(HD$7="",0,HD$11*условия!$W50)</f>
        <v>0</v>
      </c>
      <c r="HE13" s="40">
        <f>IF(HE$7="",0,HE$11*условия!$W50)</f>
        <v>0</v>
      </c>
      <c r="HF13" s="40">
        <f>IF(HF$7="",0,HF$11*условия!$W50)</f>
        <v>0</v>
      </c>
      <c r="HG13" s="40">
        <f>IF(HG$7="",0,HG$11*условия!$W50)</f>
        <v>0</v>
      </c>
      <c r="HH13" s="40">
        <f>IF(HH$7="",0,HH$11*условия!$W50)</f>
        <v>0</v>
      </c>
      <c r="HI13" s="40">
        <f>IF(HI$7="",0,HI$11*условия!$W50)</f>
        <v>0</v>
      </c>
      <c r="HJ13" s="40">
        <f>IF(HJ$7="",0,HJ$11*условия!$W50)</f>
        <v>0</v>
      </c>
      <c r="HK13" s="40">
        <f>IF(HK$7="",0,HK$11*условия!$W50)</f>
        <v>0</v>
      </c>
      <c r="HL13" s="40">
        <f>IF(HL$7="",0,HL$11*условия!$W50)</f>
        <v>0</v>
      </c>
      <c r="HM13" s="40">
        <f>IF(HM$7="",0,HM$11*условия!$W50)</f>
        <v>0</v>
      </c>
      <c r="HN13" s="40">
        <f>IF(HN$7="",0,HN$11*условия!$W50)</f>
        <v>0</v>
      </c>
      <c r="HO13" s="40">
        <f>IF(HO$7="",0,HO$11*условия!$W50)</f>
        <v>0</v>
      </c>
      <c r="HP13" s="40">
        <f>IF(HP$7="",0,HP$11*условия!$W50)</f>
        <v>0</v>
      </c>
      <c r="HQ13" s="40">
        <f>IF(HQ$7="",0,HQ$11*условия!$W50)</f>
        <v>0</v>
      </c>
      <c r="HR13" s="40">
        <f>IF(HR$7="",0,HR$11*условия!$W50)</f>
        <v>0</v>
      </c>
      <c r="HS13" s="40">
        <f>IF(HS$7="",0,HS$11*условия!$W50)</f>
        <v>0</v>
      </c>
      <c r="HT13" s="40">
        <f>IF(HT$7="",0,HT$11*условия!$W50)</f>
        <v>0</v>
      </c>
      <c r="HU13" s="40">
        <f>IF(HU$7="",0,HU$11*условия!$W50)</f>
        <v>0</v>
      </c>
      <c r="HV13" s="40">
        <f>IF(HV$7="",0,HV$11*условия!$W50)</f>
        <v>0</v>
      </c>
      <c r="HW13" s="40">
        <f>IF(HW$7="",0,HW$11*условия!$W50)</f>
        <v>0</v>
      </c>
      <c r="HX13" s="40">
        <f>IF(HX$7="",0,HX$11*условия!$W50)</f>
        <v>0</v>
      </c>
      <c r="HY13" s="40">
        <f>IF(HY$7="",0,HY$11*условия!$W50)</f>
        <v>0</v>
      </c>
      <c r="HZ13" s="40">
        <f>IF(HZ$7="",0,HZ$11*условия!$W50)</f>
        <v>0</v>
      </c>
      <c r="IA13" s="40">
        <f>IF(IA$7="",0,IA$11*условия!$W50)</f>
        <v>0</v>
      </c>
      <c r="IB13" s="40">
        <f>IF(IB$7="",0,IB$11*условия!$W50)</f>
        <v>0</v>
      </c>
      <c r="IC13" s="40">
        <f>IF(IC$7="",0,IC$11*условия!$W50)</f>
        <v>0</v>
      </c>
      <c r="ID13" s="40">
        <f>IF(ID$7="",0,ID$11*условия!$W50)</f>
        <v>0</v>
      </c>
      <c r="IE13" s="40">
        <f>IF(IE$7="",0,IE$11*условия!$W50)</f>
        <v>0</v>
      </c>
      <c r="IF13" s="40">
        <f>IF(IF$7="",0,IF$11*условия!$W50)</f>
        <v>0</v>
      </c>
      <c r="IG13" s="40">
        <f>IF(IG$7="",0,IG$11*условия!$W50)</f>
        <v>0</v>
      </c>
      <c r="IH13" s="40">
        <f>IF(IH$7="",0,IH$11*условия!$W50)</f>
        <v>0</v>
      </c>
      <c r="II13" s="40">
        <f>IF(II$7="",0,II$11*условия!$W50)</f>
        <v>0</v>
      </c>
      <c r="IJ13" s="40">
        <f>IF(IJ$7="",0,IJ$11*условия!$W50)</f>
        <v>0</v>
      </c>
      <c r="IK13" s="40">
        <f>IF(IK$7="",0,IK$11*условия!$W50)</f>
        <v>0</v>
      </c>
      <c r="IL13" s="40">
        <f>IF(IL$7="",0,IL$11*условия!$W50)</f>
        <v>0</v>
      </c>
      <c r="IM13" s="40">
        <f>IF(IM$7="",0,IM$11*условия!$W50)</f>
        <v>0</v>
      </c>
      <c r="IN13" s="40">
        <f>IF(IN$7="",0,IN$11*условия!$W50)</f>
        <v>0</v>
      </c>
      <c r="IO13" s="40">
        <f>IF(IO$7="",0,IO$11*условия!$W50)</f>
        <v>0</v>
      </c>
      <c r="IP13" s="40">
        <f>IF(IP$7="",0,IP$11*условия!$W50)</f>
        <v>0</v>
      </c>
      <c r="IQ13" s="40">
        <f>IF(IQ$7="",0,IQ$11*условия!$W50)</f>
        <v>0</v>
      </c>
      <c r="IR13" s="40">
        <f>IF(IR$7="",0,IR$11*условия!$W50)</f>
        <v>0</v>
      </c>
      <c r="IS13" s="40">
        <f>IF(IS$7="",0,IS$11*условия!$W50)</f>
        <v>0</v>
      </c>
      <c r="IT13" s="40">
        <f>IF(IT$7="",0,IT$11*условия!$W50)</f>
        <v>0</v>
      </c>
      <c r="IU13" s="40">
        <f>IF(IU$7="",0,IU$11*условия!$W50)</f>
        <v>0</v>
      </c>
      <c r="IV13" s="40">
        <f>IF(IV$7="",0,IV$11*условия!$W50)</f>
        <v>0</v>
      </c>
      <c r="IW13" s="40">
        <f>IF(IW$7="",0,IW$11*условия!$W50)</f>
        <v>0</v>
      </c>
      <c r="IX13" s="40">
        <f>IF(IX$7="",0,IX$11*условия!$W50)</f>
        <v>0</v>
      </c>
      <c r="IY13" s="40">
        <f>IF(IY$7="",0,IY$11*условия!$W50)</f>
        <v>0</v>
      </c>
      <c r="IZ13" s="40">
        <f>IF(IZ$7="",0,IZ$11*условия!$W50)</f>
        <v>0</v>
      </c>
      <c r="JA13" s="40">
        <f>IF(JA$7="",0,JA$11*условия!$W50)</f>
        <v>0</v>
      </c>
      <c r="JB13" s="40">
        <f>IF(JB$7="",0,JB$11*условия!$W50)</f>
        <v>0</v>
      </c>
      <c r="JC13" s="40">
        <f>IF(JC$7="",0,JC$11*условия!$W50)</f>
        <v>0</v>
      </c>
      <c r="JD13" s="40">
        <f>IF(JD$7="",0,JD$11*условия!$W50)</f>
        <v>0</v>
      </c>
      <c r="JE13" s="40">
        <f>IF(JE$7="",0,JE$11*условия!$W50)</f>
        <v>0</v>
      </c>
      <c r="JF13" s="40">
        <f>IF(JF$7="",0,JF$11*условия!$W50)</f>
        <v>0</v>
      </c>
      <c r="JG13" s="40">
        <f>IF(JG$7="",0,JG$11*условия!$W50)</f>
        <v>0</v>
      </c>
      <c r="JH13" s="40">
        <f>IF(JH$7="",0,JH$11*условия!$W50)</f>
        <v>0</v>
      </c>
      <c r="JI13" s="40">
        <f>IF(JI$7="",0,JI$11*условия!$W50)</f>
        <v>0</v>
      </c>
      <c r="JJ13" s="40">
        <f>IF(JJ$7="",0,JJ$11*условия!$W50)</f>
        <v>0</v>
      </c>
      <c r="JK13" s="40">
        <f>IF(JK$7="",0,JK$11*условия!$W50)</f>
        <v>0</v>
      </c>
      <c r="JL13" s="40">
        <f>IF(JL$7="",0,JL$11*условия!$W50)</f>
        <v>0</v>
      </c>
      <c r="JM13" s="40">
        <f>IF(JM$7="",0,JM$11*условия!$W50)</f>
        <v>0</v>
      </c>
      <c r="JN13" s="40">
        <f>IF(JN$7="",0,JN$11*условия!$W50)</f>
        <v>0</v>
      </c>
      <c r="JO13" s="40">
        <f>IF(JO$7="",0,JO$11*условия!$W50)</f>
        <v>0</v>
      </c>
      <c r="JP13" s="40">
        <f>IF(JP$7="",0,JP$11*условия!$W50)</f>
        <v>0</v>
      </c>
      <c r="JQ13" s="40">
        <f>IF(JQ$7="",0,JQ$11*условия!$W50)</f>
        <v>0</v>
      </c>
      <c r="JR13" s="40">
        <f>IF(JR$7="",0,JR$11*условия!$W50)</f>
        <v>0</v>
      </c>
      <c r="JS13" s="40">
        <f>IF(JS$7="",0,JS$11*условия!$W50)</f>
        <v>0</v>
      </c>
      <c r="JT13" s="40">
        <f>IF(JT$7="",0,JT$11*условия!$W50)</f>
        <v>0</v>
      </c>
      <c r="JU13" s="40">
        <f>IF(JU$7="",0,JU$11*условия!$W50)</f>
        <v>0</v>
      </c>
      <c r="JV13" s="40">
        <f>IF(JV$7="",0,JV$11*условия!$W50)</f>
        <v>0</v>
      </c>
      <c r="JW13" s="40">
        <f>IF(JW$7="",0,JW$11*условия!$W50)</f>
        <v>0</v>
      </c>
      <c r="JX13" s="40">
        <f>IF(JX$7="",0,JX$11*условия!$W50)</f>
        <v>0</v>
      </c>
      <c r="JY13" s="40">
        <f>IF(JY$7="",0,JY$11*условия!$W50)</f>
        <v>0</v>
      </c>
      <c r="JZ13" s="40">
        <f>IF(JZ$7="",0,JZ$11*условия!$W50)</f>
        <v>0</v>
      </c>
      <c r="KA13" s="40">
        <f>IF(KA$7="",0,KA$11*условия!$W50)</f>
        <v>0</v>
      </c>
      <c r="KB13" s="40">
        <f>IF(KB$7="",0,KB$11*условия!$W50)</f>
        <v>0</v>
      </c>
      <c r="KC13" s="40">
        <f>IF(KC$7="",0,KC$11*условия!$W50)</f>
        <v>0</v>
      </c>
      <c r="KD13" s="40">
        <f>IF(KD$7="",0,KD$11*условия!$W50)</f>
        <v>0</v>
      </c>
      <c r="KE13" s="40">
        <f>IF(KE$7="",0,KE$11*условия!$W50)</f>
        <v>0</v>
      </c>
      <c r="KF13" s="40">
        <f>IF(KF$7="",0,KF$11*условия!$W50)</f>
        <v>0</v>
      </c>
      <c r="KG13" s="40">
        <f>IF(KG$7="",0,KG$11*условия!$W50)</f>
        <v>0</v>
      </c>
      <c r="KH13" s="40">
        <f>IF(KH$7="",0,KH$11*условия!$W50)</f>
        <v>0</v>
      </c>
      <c r="KI13" s="40">
        <f>IF(KI$7="",0,KI$11*условия!$W50)</f>
        <v>0</v>
      </c>
      <c r="KJ13" s="40">
        <f>IF(KJ$7="",0,KJ$11*условия!$W50)</f>
        <v>0</v>
      </c>
      <c r="KK13" s="40">
        <f>IF(KK$7="",0,KK$11*условия!$W50)</f>
        <v>0</v>
      </c>
      <c r="KL13" s="40">
        <f>IF(KL$7="",0,KL$11*условия!$W50)</f>
        <v>0</v>
      </c>
      <c r="KM13" s="40">
        <f>IF(KM$7="",0,KM$11*условия!$W50)</f>
        <v>0</v>
      </c>
      <c r="KN13" s="40">
        <f>IF(KN$7="",0,KN$11*условия!$W50)</f>
        <v>0</v>
      </c>
      <c r="KO13" s="40">
        <f>IF(KO$7="",0,KO$11*условия!$W50)</f>
        <v>0</v>
      </c>
      <c r="KP13" s="40">
        <f>IF(KP$7="",0,KP$11*условия!$W50)</f>
        <v>0</v>
      </c>
      <c r="KQ13" s="40">
        <f>IF(KQ$7="",0,KQ$11*условия!$W50)</f>
        <v>0</v>
      </c>
      <c r="KR13" s="40">
        <f>IF(KR$7="",0,KR$11*условия!$W50)</f>
        <v>0</v>
      </c>
      <c r="KS13" s="40">
        <f>IF(KS$7="",0,KS$11*условия!$W50)</f>
        <v>0</v>
      </c>
      <c r="KT13" s="40">
        <f>IF(KT$7="",0,KT$11*условия!$W50)</f>
        <v>0</v>
      </c>
      <c r="KU13" s="40">
        <f>IF(KU$7="",0,KU$11*условия!$W50)</f>
        <v>0</v>
      </c>
      <c r="KV13" s="40">
        <f>IF(KV$7="",0,KV$11*условия!$W50)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договоров/окрытых магазинов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постоянные-Партнеры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210</v>
      </c>
      <c r="S14" s="1"/>
      <c r="T14" s="1"/>
      <c r="U14" s="40">
        <f>IF(U$7="",0,U$11*условия!$W51)</f>
        <v>2.1875</v>
      </c>
      <c r="V14" s="40">
        <f>IF(V$7="",0,V$11*условия!$W51)</f>
        <v>2.2805851063829787</v>
      </c>
      <c r="W14" s="40">
        <f>IF(W$7="",0,W$11*условия!$W51)</f>
        <v>2.3736702127659575</v>
      </c>
      <c r="X14" s="40">
        <f>IF(X$7="",0,X$11*условия!$W51)</f>
        <v>2.4667553191489362</v>
      </c>
      <c r="Y14" s="40">
        <f>IF(Y$7="",0,Y$11*условия!$W51)</f>
        <v>2.5598404255319149</v>
      </c>
      <c r="Z14" s="40">
        <f>IF(Z$7="",0,Z$11*условия!$W51)</f>
        <v>2.6529255319148941</v>
      </c>
      <c r="AA14" s="40">
        <f>IF(AA$7="",0,AA$11*условия!$W51)</f>
        <v>2.7460106382978724</v>
      </c>
      <c r="AB14" s="40">
        <f>IF(AB$7="",0,AB$11*условия!$W51)</f>
        <v>2.8390957446808511</v>
      </c>
      <c r="AC14" s="40">
        <f>IF(AC$7="",0,AC$11*условия!$W51)</f>
        <v>2.9321808510638299</v>
      </c>
      <c r="AD14" s="40">
        <f>IF(AD$7="",0,AD$11*условия!$W51)</f>
        <v>3.0252659574468086</v>
      </c>
      <c r="AE14" s="40">
        <f>IF(AE$7="",0,AE$11*условия!$W51)</f>
        <v>3.1183510638297873</v>
      </c>
      <c r="AF14" s="40">
        <f>IF(AF$7="",0,AF$11*условия!$W51)</f>
        <v>3.2114361702127661</v>
      </c>
      <c r="AG14" s="40">
        <f>IF(AG$7="",0,AG$11*условия!$W51)</f>
        <v>3.3045212765957448</v>
      </c>
      <c r="AH14" s="40">
        <f>IF(AH$7="",0,AH$11*условия!$W51)</f>
        <v>3.397606382978724</v>
      </c>
      <c r="AI14" s="40">
        <f>IF(AI$7="",0,AI$11*условия!$W51)</f>
        <v>3.4906914893617023</v>
      </c>
      <c r="AJ14" s="40">
        <f>IF(AJ$7="",0,AJ$11*условия!$W51)</f>
        <v>3.5837765957446805</v>
      </c>
      <c r="AK14" s="40">
        <f>IF(AK$7="",0,AK$11*условия!$W51)</f>
        <v>3.6768617021276597</v>
      </c>
      <c r="AL14" s="40">
        <f>IF(AL$7="",0,AL$11*условия!$W51)</f>
        <v>3.7699468085106385</v>
      </c>
      <c r="AM14" s="40">
        <f>IF(AM$7="",0,AM$11*условия!$W51)</f>
        <v>3.8630319148936167</v>
      </c>
      <c r="AN14" s="40">
        <f>IF(AN$7="",0,AN$11*условия!$W51)</f>
        <v>3.9561170212765959</v>
      </c>
      <c r="AO14" s="40">
        <f>IF(AO$7="",0,AO$11*условия!$W51)</f>
        <v>4.0492021276595747</v>
      </c>
      <c r="AP14" s="40">
        <f>IF(AP$7="",0,AP$11*условия!$W51)</f>
        <v>4.1422872340425529</v>
      </c>
      <c r="AQ14" s="40">
        <f>IF(AQ$7="",0,AQ$11*условия!$W51)</f>
        <v>4.2353723404255321</v>
      </c>
      <c r="AR14" s="40">
        <f>IF(AR$7="",0,AR$11*условия!$W51)</f>
        <v>4.3284574468085113</v>
      </c>
      <c r="AS14" s="40">
        <f>IF(AS$7="",0,AS$11*условия!$W51)</f>
        <v>4.4215425531914887</v>
      </c>
      <c r="AT14" s="40">
        <f>IF(AT$7="",0,AT$11*условия!$W51)</f>
        <v>4.5146276595744679</v>
      </c>
      <c r="AU14" s="40">
        <f>IF(AU$7="",0,AU$11*условия!$W51)</f>
        <v>4.6077127659574471</v>
      </c>
      <c r="AV14" s="40">
        <f>IF(AV$7="",0,AV$11*условия!$W51)</f>
        <v>4.7007978723404253</v>
      </c>
      <c r="AW14" s="40">
        <f>IF(AW$7="",0,AW$11*условия!$W51)</f>
        <v>4.7938829787234045</v>
      </c>
      <c r="AX14" s="40">
        <f>IF(AX$7="",0,AX$11*условия!$W51)</f>
        <v>4.8869680851063837</v>
      </c>
      <c r="AY14" s="40">
        <f>IF(AY$7="",0,AY$11*условия!$W51)</f>
        <v>4.980053191489362</v>
      </c>
      <c r="AZ14" s="40">
        <f>IF(AZ$7="",0,AZ$11*условия!$W51)</f>
        <v>5.0731382978723403</v>
      </c>
      <c r="BA14" s="40">
        <f>IF(BA$7="",0,BA$11*условия!$W51)</f>
        <v>5.1662234042553195</v>
      </c>
      <c r="BB14" s="40">
        <f>IF(BB$7="",0,BB$11*условия!$W51)</f>
        <v>5.2593085106382986</v>
      </c>
      <c r="BC14" s="40">
        <f>IF(BC$7="",0,BC$11*условия!$W51)</f>
        <v>5.3523936170212769</v>
      </c>
      <c r="BD14" s="40">
        <f>IF(BD$7="",0,BD$11*условия!$W51)</f>
        <v>5.4454787234042561</v>
      </c>
      <c r="BE14" s="40">
        <f>IF(BE$7="",0,BE$11*условия!$W51)</f>
        <v>5.5385638297872344</v>
      </c>
      <c r="BF14" s="40">
        <f>IF(BF$7="",0,BF$11*условия!$W51)</f>
        <v>5.6316489361702127</v>
      </c>
      <c r="BG14" s="40">
        <f>IF(BG$7="",0,BG$11*условия!$W51)</f>
        <v>5.7247340425531918</v>
      </c>
      <c r="BH14" s="40">
        <f>IF(BH$7="",0,BH$11*условия!$W51)</f>
        <v>5.8178191489361701</v>
      </c>
      <c r="BI14" s="40">
        <f>IF(BI$7="",0,BI$11*условия!$W51)</f>
        <v>5.9109042553191493</v>
      </c>
      <c r="BJ14" s="40">
        <f>IF(BJ$7="",0,BJ$11*условия!$W51)</f>
        <v>6.0039893617021285</v>
      </c>
      <c r="BK14" s="40">
        <f>IF(BK$7="",0,BK$11*условия!$W51)</f>
        <v>6.0970744680851068</v>
      </c>
      <c r="BL14" s="40">
        <f>IF(BL$7="",0,BL$11*условия!$W51)</f>
        <v>6.1901595744680851</v>
      </c>
      <c r="BM14" s="40">
        <f>IF(BM$7="",0,BM$11*условия!$W51)</f>
        <v>6.2832446808510642</v>
      </c>
      <c r="BN14" s="40">
        <f>IF(BN$7="",0,BN$11*условия!$W51)</f>
        <v>6.3763297872340425</v>
      </c>
      <c r="BO14" s="40">
        <f>IF(BO$7="",0,BO$11*условия!$W51)</f>
        <v>6.4694148936170226</v>
      </c>
      <c r="BP14" s="40">
        <f>IF(BP$7="",0,BP$11*условия!$W51)</f>
        <v>6.5625</v>
      </c>
      <c r="BQ14" s="40">
        <f>IF(BQ$7="",0,BQ$11*условия!$W51)</f>
        <v>0</v>
      </c>
      <c r="BR14" s="40">
        <f>IF(BR$7="",0,BR$11*условия!$W51)</f>
        <v>0</v>
      </c>
      <c r="BS14" s="40">
        <f>IF(BS$7="",0,BS$11*условия!$W51)</f>
        <v>0</v>
      </c>
      <c r="BT14" s="40">
        <f>IF(BT$7="",0,BT$11*условия!$W51)</f>
        <v>0</v>
      </c>
      <c r="BU14" s="40">
        <f>IF(BU$7="",0,BU$11*условия!$W51)</f>
        <v>0</v>
      </c>
      <c r="BV14" s="40">
        <f>IF(BV$7="",0,BV$11*условия!$W51)</f>
        <v>0</v>
      </c>
      <c r="BW14" s="40">
        <f>IF(BW$7="",0,BW$11*условия!$W51)</f>
        <v>0</v>
      </c>
      <c r="BX14" s="40">
        <f>IF(BX$7="",0,BX$11*условия!$W51)</f>
        <v>0</v>
      </c>
      <c r="BY14" s="40">
        <f>IF(BY$7="",0,BY$11*условия!$W51)</f>
        <v>0</v>
      </c>
      <c r="BZ14" s="40">
        <f>IF(BZ$7="",0,BZ$11*условия!$W51)</f>
        <v>0</v>
      </c>
      <c r="CA14" s="40">
        <f>IF(CA$7="",0,CA$11*условия!$W51)</f>
        <v>0</v>
      </c>
      <c r="CB14" s="40">
        <f>IF(CB$7="",0,CB$11*условия!$W51)</f>
        <v>0</v>
      </c>
      <c r="CC14" s="40">
        <f>IF(CC$7="",0,CC$11*условия!$W51)</f>
        <v>0</v>
      </c>
      <c r="CD14" s="40">
        <f>IF(CD$7="",0,CD$11*условия!$W51)</f>
        <v>0</v>
      </c>
      <c r="CE14" s="40">
        <f>IF(CE$7="",0,CE$11*условия!$W51)</f>
        <v>0</v>
      </c>
      <c r="CF14" s="40">
        <f>IF(CF$7="",0,CF$11*условия!$W51)</f>
        <v>0</v>
      </c>
      <c r="CG14" s="40">
        <f>IF(CG$7="",0,CG$11*условия!$W51)</f>
        <v>0</v>
      </c>
      <c r="CH14" s="40">
        <f>IF(CH$7="",0,CH$11*условия!$W51)</f>
        <v>0</v>
      </c>
      <c r="CI14" s="40">
        <f>IF(CI$7="",0,CI$11*условия!$W51)</f>
        <v>0</v>
      </c>
      <c r="CJ14" s="40">
        <f>IF(CJ$7="",0,CJ$11*условия!$W51)</f>
        <v>0</v>
      </c>
      <c r="CK14" s="40">
        <f>IF(CK$7="",0,CK$11*условия!$W51)</f>
        <v>0</v>
      </c>
      <c r="CL14" s="40">
        <f>IF(CL$7="",0,CL$11*условия!$W51)</f>
        <v>0</v>
      </c>
      <c r="CM14" s="40">
        <f>IF(CM$7="",0,CM$11*условия!$W51)</f>
        <v>0</v>
      </c>
      <c r="CN14" s="40">
        <f>IF(CN$7="",0,CN$11*условия!$W51)</f>
        <v>0</v>
      </c>
      <c r="CO14" s="40">
        <f>IF(CO$7="",0,CO$11*условия!$W51)</f>
        <v>0</v>
      </c>
      <c r="CP14" s="40">
        <f>IF(CP$7="",0,CP$11*условия!$W51)</f>
        <v>0</v>
      </c>
      <c r="CQ14" s="40">
        <f>IF(CQ$7="",0,CQ$11*условия!$W51)</f>
        <v>0</v>
      </c>
      <c r="CR14" s="40">
        <f>IF(CR$7="",0,CR$11*условия!$W51)</f>
        <v>0</v>
      </c>
      <c r="CS14" s="40">
        <f>IF(CS$7="",0,CS$11*условия!$W51)</f>
        <v>0</v>
      </c>
      <c r="CT14" s="40">
        <f>IF(CT$7="",0,CT$11*условия!$W51)</f>
        <v>0</v>
      </c>
      <c r="CU14" s="40">
        <f>IF(CU$7="",0,CU$11*условия!$W51)</f>
        <v>0</v>
      </c>
      <c r="CV14" s="40">
        <f>IF(CV$7="",0,CV$11*условия!$W51)</f>
        <v>0</v>
      </c>
      <c r="CW14" s="40">
        <f>IF(CW$7="",0,CW$11*условия!$W51)</f>
        <v>0</v>
      </c>
      <c r="CX14" s="40">
        <f>IF(CX$7="",0,CX$11*условия!$W51)</f>
        <v>0</v>
      </c>
      <c r="CY14" s="40">
        <f>IF(CY$7="",0,CY$11*условия!$W51)</f>
        <v>0</v>
      </c>
      <c r="CZ14" s="40">
        <f>IF(CZ$7="",0,CZ$11*условия!$W51)</f>
        <v>0</v>
      </c>
      <c r="DA14" s="40">
        <f>IF(DA$7="",0,DA$11*условия!$W51)</f>
        <v>0</v>
      </c>
      <c r="DB14" s="40">
        <f>IF(DB$7="",0,DB$11*условия!$W51)</f>
        <v>0</v>
      </c>
      <c r="DC14" s="40">
        <f>IF(DC$7="",0,DC$11*условия!$W51)</f>
        <v>0</v>
      </c>
      <c r="DD14" s="40">
        <f>IF(DD$7="",0,DD$11*условия!$W51)</f>
        <v>0</v>
      </c>
      <c r="DE14" s="40">
        <f>IF(DE$7="",0,DE$11*условия!$W51)</f>
        <v>0</v>
      </c>
      <c r="DF14" s="40">
        <f>IF(DF$7="",0,DF$11*условия!$W51)</f>
        <v>0</v>
      </c>
      <c r="DG14" s="40">
        <f>IF(DG$7="",0,DG$11*условия!$W51)</f>
        <v>0</v>
      </c>
      <c r="DH14" s="40">
        <f>IF(DH$7="",0,DH$11*условия!$W51)</f>
        <v>0</v>
      </c>
      <c r="DI14" s="40">
        <f>IF(DI$7="",0,DI$11*условия!$W51)</f>
        <v>0</v>
      </c>
      <c r="DJ14" s="40">
        <f>IF(DJ$7="",0,DJ$11*условия!$W51)</f>
        <v>0</v>
      </c>
      <c r="DK14" s="40">
        <f>IF(DK$7="",0,DK$11*условия!$W51)</f>
        <v>0</v>
      </c>
      <c r="DL14" s="40">
        <f>IF(DL$7="",0,DL$11*условия!$W51)</f>
        <v>0</v>
      </c>
      <c r="DM14" s="40">
        <f>IF(DM$7="",0,DM$11*условия!$W51)</f>
        <v>0</v>
      </c>
      <c r="DN14" s="40">
        <f>IF(DN$7="",0,DN$11*условия!$W51)</f>
        <v>0</v>
      </c>
      <c r="DO14" s="40">
        <f>IF(DO$7="",0,DO$11*условия!$W51)</f>
        <v>0</v>
      </c>
      <c r="DP14" s="40">
        <f>IF(DP$7="",0,DP$11*условия!$W51)</f>
        <v>0</v>
      </c>
      <c r="DQ14" s="40">
        <f>IF(DQ$7="",0,DQ$11*условия!$W51)</f>
        <v>0</v>
      </c>
      <c r="DR14" s="40">
        <f>IF(DR$7="",0,DR$11*условия!$W51)</f>
        <v>0</v>
      </c>
      <c r="DS14" s="40">
        <f>IF(DS$7="",0,DS$11*условия!$W51)</f>
        <v>0</v>
      </c>
      <c r="DT14" s="40">
        <f>IF(DT$7="",0,DT$11*условия!$W51)</f>
        <v>0</v>
      </c>
      <c r="DU14" s="40">
        <f>IF(DU$7="",0,DU$11*условия!$W51)</f>
        <v>0</v>
      </c>
      <c r="DV14" s="40">
        <f>IF(DV$7="",0,DV$11*условия!$W51)</f>
        <v>0</v>
      </c>
      <c r="DW14" s="40">
        <f>IF(DW$7="",0,DW$11*условия!$W51)</f>
        <v>0</v>
      </c>
      <c r="DX14" s="40">
        <f>IF(DX$7="",0,DX$11*условия!$W51)</f>
        <v>0</v>
      </c>
      <c r="DY14" s="40">
        <f>IF(DY$7="",0,DY$11*условия!$W51)</f>
        <v>0</v>
      </c>
      <c r="DZ14" s="40">
        <f>IF(DZ$7="",0,DZ$11*условия!$W51)</f>
        <v>0</v>
      </c>
      <c r="EA14" s="40">
        <f>IF(EA$7="",0,EA$11*условия!$W51)</f>
        <v>0</v>
      </c>
      <c r="EB14" s="40">
        <f>IF(EB$7="",0,EB$11*условия!$W51)</f>
        <v>0</v>
      </c>
      <c r="EC14" s="40">
        <f>IF(EC$7="",0,EC$11*условия!$W51)</f>
        <v>0</v>
      </c>
      <c r="ED14" s="40">
        <f>IF(ED$7="",0,ED$11*условия!$W51)</f>
        <v>0</v>
      </c>
      <c r="EE14" s="40">
        <f>IF(EE$7="",0,EE$11*условия!$W51)</f>
        <v>0</v>
      </c>
      <c r="EF14" s="40">
        <f>IF(EF$7="",0,EF$11*условия!$W51)</f>
        <v>0</v>
      </c>
      <c r="EG14" s="40">
        <f>IF(EG$7="",0,EG$11*условия!$W51)</f>
        <v>0</v>
      </c>
      <c r="EH14" s="40">
        <f>IF(EH$7="",0,EH$11*условия!$W51)</f>
        <v>0</v>
      </c>
      <c r="EI14" s="40">
        <f>IF(EI$7="",0,EI$11*условия!$W51)</f>
        <v>0</v>
      </c>
      <c r="EJ14" s="40">
        <f>IF(EJ$7="",0,EJ$11*условия!$W51)</f>
        <v>0</v>
      </c>
      <c r="EK14" s="40">
        <f>IF(EK$7="",0,EK$11*условия!$W51)</f>
        <v>0</v>
      </c>
      <c r="EL14" s="40">
        <f>IF(EL$7="",0,EL$11*условия!$W51)</f>
        <v>0</v>
      </c>
      <c r="EM14" s="40">
        <f>IF(EM$7="",0,EM$11*условия!$W51)</f>
        <v>0</v>
      </c>
      <c r="EN14" s="40">
        <f>IF(EN$7="",0,EN$11*условия!$W51)</f>
        <v>0</v>
      </c>
      <c r="EO14" s="40">
        <f>IF(EO$7="",0,EO$11*условия!$W51)</f>
        <v>0</v>
      </c>
      <c r="EP14" s="40">
        <f>IF(EP$7="",0,EP$11*условия!$W51)</f>
        <v>0</v>
      </c>
      <c r="EQ14" s="40">
        <f>IF(EQ$7="",0,EQ$11*условия!$W51)</f>
        <v>0</v>
      </c>
      <c r="ER14" s="40">
        <f>IF(ER$7="",0,ER$11*условия!$W51)</f>
        <v>0</v>
      </c>
      <c r="ES14" s="40">
        <f>IF(ES$7="",0,ES$11*условия!$W51)</f>
        <v>0</v>
      </c>
      <c r="ET14" s="40">
        <f>IF(ET$7="",0,ET$11*условия!$W51)</f>
        <v>0</v>
      </c>
      <c r="EU14" s="40">
        <f>IF(EU$7="",0,EU$11*условия!$W51)</f>
        <v>0</v>
      </c>
      <c r="EV14" s="40">
        <f>IF(EV$7="",0,EV$11*условия!$W51)</f>
        <v>0</v>
      </c>
      <c r="EW14" s="40">
        <f>IF(EW$7="",0,EW$11*условия!$W51)</f>
        <v>0</v>
      </c>
      <c r="EX14" s="40">
        <f>IF(EX$7="",0,EX$11*условия!$W51)</f>
        <v>0</v>
      </c>
      <c r="EY14" s="40">
        <f>IF(EY$7="",0,EY$11*условия!$W51)</f>
        <v>0</v>
      </c>
      <c r="EZ14" s="40">
        <f>IF(EZ$7="",0,EZ$11*условия!$W51)</f>
        <v>0</v>
      </c>
      <c r="FA14" s="40">
        <f>IF(FA$7="",0,FA$11*условия!$W51)</f>
        <v>0</v>
      </c>
      <c r="FB14" s="40">
        <f>IF(FB$7="",0,FB$11*условия!$W51)</f>
        <v>0</v>
      </c>
      <c r="FC14" s="40">
        <f>IF(FC$7="",0,FC$11*условия!$W51)</f>
        <v>0</v>
      </c>
      <c r="FD14" s="40">
        <f>IF(FD$7="",0,FD$11*условия!$W51)</f>
        <v>0</v>
      </c>
      <c r="FE14" s="40">
        <f>IF(FE$7="",0,FE$11*условия!$W51)</f>
        <v>0</v>
      </c>
      <c r="FF14" s="40">
        <f>IF(FF$7="",0,FF$11*условия!$W51)</f>
        <v>0</v>
      </c>
      <c r="FG14" s="40">
        <f>IF(FG$7="",0,FG$11*условия!$W51)</f>
        <v>0</v>
      </c>
      <c r="FH14" s="40">
        <f>IF(FH$7="",0,FH$11*условия!$W51)</f>
        <v>0</v>
      </c>
      <c r="FI14" s="40">
        <f>IF(FI$7="",0,FI$11*условия!$W51)</f>
        <v>0</v>
      </c>
      <c r="FJ14" s="40">
        <f>IF(FJ$7="",0,FJ$11*условия!$W51)</f>
        <v>0</v>
      </c>
      <c r="FK14" s="40">
        <f>IF(FK$7="",0,FK$11*условия!$W51)</f>
        <v>0</v>
      </c>
      <c r="FL14" s="40">
        <f>IF(FL$7="",0,FL$11*условия!$W51)</f>
        <v>0</v>
      </c>
      <c r="FM14" s="40">
        <f>IF(FM$7="",0,FM$11*условия!$W51)</f>
        <v>0</v>
      </c>
      <c r="FN14" s="40">
        <f>IF(FN$7="",0,FN$11*условия!$W51)</f>
        <v>0</v>
      </c>
      <c r="FO14" s="40">
        <f>IF(FO$7="",0,FO$11*условия!$W51)</f>
        <v>0</v>
      </c>
      <c r="FP14" s="40">
        <f>IF(FP$7="",0,FP$11*условия!$W51)</f>
        <v>0</v>
      </c>
      <c r="FQ14" s="40">
        <f>IF(FQ$7="",0,FQ$11*условия!$W51)</f>
        <v>0</v>
      </c>
      <c r="FR14" s="40">
        <f>IF(FR$7="",0,FR$11*условия!$W51)</f>
        <v>0</v>
      </c>
      <c r="FS14" s="40">
        <f>IF(FS$7="",0,FS$11*условия!$W51)</f>
        <v>0</v>
      </c>
      <c r="FT14" s="40">
        <f>IF(FT$7="",0,FT$11*условия!$W51)</f>
        <v>0</v>
      </c>
      <c r="FU14" s="40">
        <f>IF(FU$7="",0,FU$11*условия!$W51)</f>
        <v>0</v>
      </c>
      <c r="FV14" s="40">
        <f>IF(FV$7="",0,FV$11*условия!$W51)</f>
        <v>0</v>
      </c>
      <c r="FW14" s="40">
        <f>IF(FW$7="",0,FW$11*условия!$W51)</f>
        <v>0</v>
      </c>
      <c r="FX14" s="40">
        <f>IF(FX$7="",0,FX$11*условия!$W51)</f>
        <v>0</v>
      </c>
      <c r="FY14" s="40">
        <f>IF(FY$7="",0,FY$11*условия!$W51)</f>
        <v>0</v>
      </c>
      <c r="FZ14" s="40">
        <f>IF(FZ$7="",0,FZ$11*условия!$W51)</f>
        <v>0</v>
      </c>
      <c r="GA14" s="40">
        <f>IF(GA$7="",0,GA$11*условия!$W51)</f>
        <v>0</v>
      </c>
      <c r="GB14" s="40">
        <f>IF(GB$7="",0,GB$11*условия!$W51)</f>
        <v>0</v>
      </c>
      <c r="GC14" s="40">
        <f>IF(GC$7="",0,GC$11*условия!$W51)</f>
        <v>0</v>
      </c>
      <c r="GD14" s="40">
        <f>IF(GD$7="",0,GD$11*условия!$W51)</f>
        <v>0</v>
      </c>
      <c r="GE14" s="40">
        <f>IF(GE$7="",0,GE$11*условия!$W51)</f>
        <v>0</v>
      </c>
      <c r="GF14" s="40">
        <f>IF(GF$7="",0,GF$11*условия!$W51)</f>
        <v>0</v>
      </c>
      <c r="GG14" s="40">
        <f>IF(GG$7="",0,GG$11*условия!$W51)</f>
        <v>0</v>
      </c>
      <c r="GH14" s="40">
        <f>IF(GH$7="",0,GH$11*условия!$W51)</f>
        <v>0</v>
      </c>
      <c r="GI14" s="40">
        <f>IF(GI$7="",0,GI$11*условия!$W51)</f>
        <v>0</v>
      </c>
      <c r="GJ14" s="40">
        <f>IF(GJ$7="",0,GJ$11*условия!$W51)</f>
        <v>0</v>
      </c>
      <c r="GK14" s="40">
        <f>IF(GK$7="",0,GK$11*условия!$W51)</f>
        <v>0</v>
      </c>
      <c r="GL14" s="40">
        <f>IF(GL$7="",0,GL$11*условия!$W51)</f>
        <v>0</v>
      </c>
      <c r="GM14" s="40">
        <f>IF(GM$7="",0,GM$11*условия!$W51)</f>
        <v>0</v>
      </c>
      <c r="GN14" s="40">
        <f>IF(GN$7="",0,GN$11*условия!$W51)</f>
        <v>0</v>
      </c>
      <c r="GO14" s="40">
        <f>IF(GO$7="",0,GO$11*условия!$W51)</f>
        <v>0</v>
      </c>
      <c r="GP14" s="40">
        <f>IF(GP$7="",0,GP$11*условия!$W51)</f>
        <v>0</v>
      </c>
      <c r="GQ14" s="40">
        <f>IF(GQ$7="",0,GQ$11*условия!$W51)</f>
        <v>0</v>
      </c>
      <c r="GR14" s="40">
        <f>IF(GR$7="",0,GR$11*условия!$W51)</f>
        <v>0</v>
      </c>
      <c r="GS14" s="40">
        <f>IF(GS$7="",0,GS$11*условия!$W51)</f>
        <v>0</v>
      </c>
      <c r="GT14" s="40">
        <f>IF(GT$7="",0,GT$11*условия!$W51)</f>
        <v>0</v>
      </c>
      <c r="GU14" s="40">
        <f>IF(GU$7="",0,GU$11*условия!$W51)</f>
        <v>0</v>
      </c>
      <c r="GV14" s="40">
        <f>IF(GV$7="",0,GV$11*условия!$W51)</f>
        <v>0</v>
      </c>
      <c r="GW14" s="40">
        <f>IF(GW$7="",0,GW$11*условия!$W51)</f>
        <v>0</v>
      </c>
      <c r="GX14" s="40">
        <f>IF(GX$7="",0,GX$11*условия!$W51)</f>
        <v>0</v>
      </c>
      <c r="GY14" s="40">
        <f>IF(GY$7="",0,GY$11*условия!$W51)</f>
        <v>0</v>
      </c>
      <c r="GZ14" s="40">
        <f>IF(GZ$7="",0,GZ$11*условия!$W51)</f>
        <v>0</v>
      </c>
      <c r="HA14" s="40">
        <f>IF(HA$7="",0,HA$11*условия!$W51)</f>
        <v>0</v>
      </c>
      <c r="HB14" s="40">
        <f>IF(HB$7="",0,HB$11*условия!$W51)</f>
        <v>0</v>
      </c>
      <c r="HC14" s="40">
        <f>IF(HC$7="",0,HC$11*условия!$W51)</f>
        <v>0</v>
      </c>
      <c r="HD14" s="40">
        <f>IF(HD$7="",0,HD$11*условия!$W51)</f>
        <v>0</v>
      </c>
      <c r="HE14" s="40">
        <f>IF(HE$7="",0,HE$11*условия!$W51)</f>
        <v>0</v>
      </c>
      <c r="HF14" s="40">
        <f>IF(HF$7="",0,HF$11*условия!$W51)</f>
        <v>0</v>
      </c>
      <c r="HG14" s="40">
        <f>IF(HG$7="",0,HG$11*условия!$W51)</f>
        <v>0</v>
      </c>
      <c r="HH14" s="40">
        <f>IF(HH$7="",0,HH$11*условия!$W51)</f>
        <v>0</v>
      </c>
      <c r="HI14" s="40">
        <f>IF(HI$7="",0,HI$11*условия!$W51)</f>
        <v>0</v>
      </c>
      <c r="HJ14" s="40">
        <f>IF(HJ$7="",0,HJ$11*условия!$W51)</f>
        <v>0</v>
      </c>
      <c r="HK14" s="40">
        <f>IF(HK$7="",0,HK$11*условия!$W51)</f>
        <v>0</v>
      </c>
      <c r="HL14" s="40">
        <f>IF(HL$7="",0,HL$11*условия!$W51)</f>
        <v>0</v>
      </c>
      <c r="HM14" s="40">
        <f>IF(HM$7="",0,HM$11*условия!$W51)</f>
        <v>0</v>
      </c>
      <c r="HN14" s="40">
        <f>IF(HN$7="",0,HN$11*условия!$W51)</f>
        <v>0</v>
      </c>
      <c r="HO14" s="40">
        <f>IF(HO$7="",0,HO$11*условия!$W51)</f>
        <v>0</v>
      </c>
      <c r="HP14" s="40">
        <f>IF(HP$7="",0,HP$11*условия!$W51)</f>
        <v>0</v>
      </c>
      <c r="HQ14" s="40">
        <f>IF(HQ$7="",0,HQ$11*условия!$W51)</f>
        <v>0</v>
      </c>
      <c r="HR14" s="40">
        <f>IF(HR$7="",0,HR$11*условия!$W51)</f>
        <v>0</v>
      </c>
      <c r="HS14" s="40">
        <f>IF(HS$7="",0,HS$11*условия!$W51)</f>
        <v>0</v>
      </c>
      <c r="HT14" s="40">
        <f>IF(HT$7="",0,HT$11*условия!$W51)</f>
        <v>0</v>
      </c>
      <c r="HU14" s="40">
        <f>IF(HU$7="",0,HU$11*условия!$W51)</f>
        <v>0</v>
      </c>
      <c r="HV14" s="40">
        <f>IF(HV$7="",0,HV$11*условия!$W51)</f>
        <v>0</v>
      </c>
      <c r="HW14" s="40">
        <f>IF(HW$7="",0,HW$11*условия!$W51)</f>
        <v>0</v>
      </c>
      <c r="HX14" s="40">
        <f>IF(HX$7="",0,HX$11*условия!$W51)</f>
        <v>0</v>
      </c>
      <c r="HY14" s="40">
        <f>IF(HY$7="",0,HY$11*условия!$W51)</f>
        <v>0</v>
      </c>
      <c r="HZ14" s="40">
        <f>IF(HZ$7="",0,HZ$11*условия!$W51)</f>
        <v>0</v>
      </c>
      <c r="IA14" s="40">
        <f>IF(IA$7="",0,IA$11*условия!$W51)</f>
        <v>0</v>
      </c>
      <c r="IB14" s="40">
        <f>IF(IB$7="",0,IB$11*условия!$W51)</f>
        <v>0</v>
      </c>
      <c r="IC14" s="40">
        <f>IF(IC$7="",0,IC$11*условия!$W51)</f>
        <v>0</v>
      </c>
      <c r="ID14" s="40">
        <f>IF(ID$7="",0,ID$11*условия!$W51)</f>
        <v>0</v>
      </c>
      <c r="IE14" s="40">
        <f>IF(IE$7="",0,IE$11*условия!$W51)</f>
        <v>0</v>
      </c>
      <c r="IF14" s="40">
        <f>IF(IF$7="",0,IF$11*условия!$W51)</f>
        <v>0</v>
      </c>
      <c r="IG14" s="40">
        <f>IF(IG$7="",0,IG$11*условия!$W51)</f>
        <v>0</v>
      </c>
      <c r="IH14" s="40">
        <f>IF(IH$7="",0,IH$11*условия!$W51)</f>
        <v>0</v>
      </c>
      <c r="II14" s="40">
        <f>IF(II$7="",0,II$11*условия!$W51)</f>
        <v>0</v>
      </c>
      <c r="IJ14" s="40">
        <f>IF(IJ$7="",0,IJ$11*условия!$W51)</f>
        <v>0</v>
      </c>
      <c r="IK14" s="40">
        <f>IF(IK$7="",0,IK$11*условия!$W51)</f>
        <v>0</v>
      </c>
      <c r="IL14" s="40">
        <f>IF(IL$7="",0,IL$11*условия!$W51)</f>
        <v>0</v>
      </c>
      <c r="IM14" s="40">
        <f>IF(IM$7="",0,IM$11*условия!$W51)</f>
        <v>0</v>
      </c>
      <c r="IN14" s="40">
        <f>IF(IN$7="",0,IN$11*условия!$W51)</f>
        <v>0</v>
      </c>
      <c r="IO14" s="40">
        <f>IF(IO$7="",0,IO$11*условия!$W51)</f>
        <v>0</v>
      </c>
      <c r="IP14" s="40">
        <f>IF(IP$7="",0,IP$11*условия!$W51)</f>
        <v>0</v>
      </c>
      <c r="IQ14" s="40">
        <f>IF(IQ$7="",0,IQ$11*условия!$W51)</f>
        <v>0</v>
      </c>
      <c r="IR14" s="40">
        <f>IF(IR$7="",0,IR$11*условия!$W51)</f>
        <v>0</v>
      </c>
      <c r="IS14" s="40">
        <f>IF(IS$7="",0,IS$11*условия!$W51)</f>
        <v>0</v>
      </c>
      <c r="IT14" s="40">
        <f>IF(IT$7="",0,IT$11*условия!$W51)</f>
        <v>0</v>
      </c>
      <c r="IU14" s="40">
        <f>IF(IU$7="",0,IU$11*условия!$W51)</f>
        <v>0</v>
      </c>
      <c r="IV14" s="40">
        <f>IF(IV$7="",0,IV$11*условия!$W51)</f>
        <v>0</v>
      </c>
      <c r="IW14" s="40">
        <f>IF(IW$7="",0,IW$11*условия!$W51)</f>
        <v>0</v>
      </c>
      <c r="IX14" s="40">
        <f>IF(IX$7="",0,IX$11*условия!$W51)</f>
        <v>0</v>
      </c>
      <c r="IY14" s="40">
        <f>IF(IY$7="",0,IY$11*условия!$W51)</f>
        <v>0</v>
      </c>
      <c r="IZ14" s="40">
        <f>IF(IZ$7="",0,IZ$11*условия!$W51)</f>
        <v>0</v>
      </c>
      <c r="JA14" s="40">
        <f>IF(JA$7="",0,JA$11*условия!$W51)</f>
        <v>0</v>
      </c>
      <c r="JB14" s="40">
        <f>IF(JB$7="",0,JB$11*условия!$W51)</f>
        <v>0</v>
      </c>
      <c r="JC14" s="40">
        <f>IF(JC$7="",0,JC$11*условия!$W51)</f>
        <v>0</v>
      </c>
      <c r="JD14" s="40">
        <f>IF(JD$7="",0,JD$11*условия!$W51)</f>
        <v>0</v>
      </c>
      <c r="JE14" s="40">
        <f>IF(JE$7="",0,JE$11*условия!$W51)</f>
        <v>0</v>
      </c>
      <c r="JF14" s="40">
        <f>IF(JF$7="",0,JF$11*условия!$W51)</f>
        <v>0</v>
      </c>
      <c r="JG14" s="40">
        <f>IF(JG$7="",0,JG$11*условия!$W51)</f>
        <v>0</v>
      </c>
      <c r="JH14" s="40">
        <f>IF(JH$7="",0,JH$11*условия!$W51)</f>
        <v>0</v>
      </c>
      <c r="JI14" s="40">
        <f>IF(JI$7="",0,JI$11*условия!$W51)</f>
        <v>0</v>
      </c>
      <c r="JJ14" s="40">
        <f>IF(JJ$7="",0,JJ$11*условия!$W51)</f>
        <v>0</v>
      </c>
      <c r="JK14" s="40">
        <f>IF(JK$7="",0,JK$11*условия!$W51)</f>
        <v>0</v>
      </c>
      <c r="JL14" s="40">
        <f>IF(JL$7="",0,JL$11*условия!$W51)</f>
        <v>0</v>
      </c>
      <c r="JM14" s="40">
        <f>IF(JM$7="",0,JM$11*условия!$W51)</f>
        <v>0</v>
      </c>
      <c r="JN14" s="40">
        <f>IF(JN$7="",0,JN$11*условия!$W51)</f>
        <v>0</v>
      </c>
      <c r="JO14" s="40">
        <f>IF(JO$7="",0,JO$11*условия!$W51)</f>
        <v>0</v>
      </c>
      <c r="JP14" s="40">
        <f>IF(JP$7="",0,JP$11*условия!$W51)</f>
        <v>0</v>
      </c>
      <c r="JQ14" s="40">
        <f>IF(JQ$7="",0,JQ$11*условия!$W51)</f>
        <v>0</v>
      </c>
      <c r="JR14" s="40">
        <f>IF(JR$7="",0,JR$11*условия!$W51)</f>
        <v>0</v>
      </c>
      <c r="JS14" s="40">
        <f>IF(JS$7="",0,JS$11*условия!$W51)</f>
        <v>0</v>
      </c>
      <c r="JT14" s="40">
        <f>IF(JT$7="",0,JT$11*условия!$W51)</f>
        <v>0</v>
      </c>
      <c r="JU14" s="40">
        <f>IF(JU$7="",0,JU$11*условия!$W51)</f>
        <v>0</v>
      </c>
      <c r="JV14" s="40">
        <f>IF(JV$7="",0,JV$11*условия!$W51)</f>
        <v>0</v>
      </c>
      <c r="JW14" s="40">
        <f>IF(JW$7="",0,JW$11*условия!$W51)</f>
        <v>0</v>
      </c>
      <c r="JX14" s="40">
        <f>IF(JX$7="",0,JX$11*условия!$W51)</f>
        <v>0</v>
      </c>
      <c r="JY14" s="40">
        <f>IF(JY$7="",0,JY$11*условия!$W51)</f>
        <v>0</v>
      </c>
      <c r="JZ14" s="40">
        <f>IF(JZ$7="",0,JZ$11*условия!$W51)</f>
        <v>0</v>
      </c>
      <c r="KA14" s="40">
        <f>IF(KA$7="",0,KA$11*условия!$W51)</f>
        <v>0</v>
      </c>
      <c r="KB14" s="40">
        <f>IF(KB$7="",0,KB$11*условия!$W51)</f>
        <v>0</v>
      </c>
      <c r="KC14" s="40">
        <f>IF(KC$7="",0,KC$11*условия!$W51)</f>
        <v>0</v>
      </c>
      <c r="KD14" s="40">
        <f>IF(KD$7="",0,KD$11*условия!$W51)</f>
        <v>0</v>
      </c>
      <c r="KE14" s="40">
        <f>IF(KE$7="",0,KE$11*условия!$W51)</f>
        <v>0</v>
      </c>
      <c r="KF14" s="40">
        <f>IF(KF$7="",0,KF$11*условия!$W51)</f>
        <v>0</v>
      </c>
      <c r="KG14" s="40">
        <f>IF(KG$7="",0,KG$11*условия!$W51)</f>
        <v>0</v>
      </c>
      <c r="KH14" s="40">
        <f>IF(KH$7="",0,KH$11*условия!$W51)</f>
        <v>0</v>
      </c>
      <c r="KI14" s="40">
        <f>IF(KI$7="",0,KI$11*условия!$W51)</f>
        <v>0</v>
      </c>
      <c r="KJ14" s="40">
        <f>IF(KJ$7="",0,KJ$11*условия!$W51)</f>
        <v>0</v>
      </c>
      <c r="KK14" s="40">
        <f>IF(KK$7="",0,KK$11*условия!$W51)</f>
        <v>0</v>
      </c>
      <c r="KL14" s="40">
        <f>IF(KL$7="",0,KL$11*условия!$W51)</f>
        <v>0</v>
      </c>
      <c r="KM14" s="40">
        <f>IF(KM$7="",0,KM$11*условия!$W51)</f>
        <v>0</v>
      </c>
      <c r="KN14" s="40">
        <f>IF(KN$7="",0,KN$11*условия!$W51)</f>
        <v>0</v>
      </c>
      <c r="KO14" s="40">
        <f>IF(KO$7="",0,KO$11*условия!$W51)</f>
        <v>0</v>
      </c>
      <c r="KP14" s="40">
        <f>IF(KP$7="",0,KP$11*условия!$W51)</f>
        <v>0</v>
      </c>
      <c r="KQ14" s="40">
        <f>IF(KQ$7="",0,KQ$11*условия!$W51)</f>
        <v>0</v>
      </c>
      <c r="KR14" s="40">
        <f>IF(KR$7="",0,KR$11*условия!$W51)</f>
        <v>0</v>
      </c>
      <c r="KS14" s="40">
        <f>IF(KS$7="",0,KS$11*условия!$W51)</f>
        <v>0</v>
      </c>
      <c r="KT14" s="40">
        <f>IF(KT$7="",0,KT$11*условия!$W51)</f>
        <v>0</v>
      </c>
      <c r="KU14" s="40">
        <f>IF(KU$7="",0,KU$11*условия!$W51)</f>
        <v>0</v>
      </c>
      <c r="KV14" s="40">
        <f>IF(KV$7="",0,KV$11*условия!$W51)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договоров/окрытых магазинов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непостоянные-Партнеры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420</v>
      </c>
      <c r="S15" s="1"/>
      <c r="T15" s="1"/>
      <c r="U15" s="40">
        <f>IF(U$7="",0,U$11*условия!$W52)</f>
        <v>4.375</v>
      </c>
      <c r="V15" s="40">
        <f>IF(V$7="",0,V$11*условия!$W52)</f>
        <v>4.5611702127659575</v>
      </c>
      <c r="W15" s="40">
        <f>IF(W$7="",0,W$11*условия!$W52)</f>
        <v>4.7473404255319149</v>
      </c>
      <c r="X15" s="40">
        <f>IF(X$7="",0,X$11*условия!$W52)</f>
        <v>4.9335106382978724</v>
      </c>
      <c r="Y15" s="40">
        <f>IF(Y$7="",0,Y$11*условия!$W52)</f>
        <v>5.1196808510638299</v>
      </c>
      <c r="Z15" s="40">
        <f>IF(Z$7="",0,Z$11*условия!$W52)</f>
        <v>5.3058510638297882</v>
      </c>
      <c r="AA15" s="40">
        <f>IF(AA$7="",0,AA$11*условия!$W52)</f>
        <v>5.4920212765957448</v>
      </c>
      <c r="AB15" s="40">
        <f>IF(AB$7="",0,AB$11*условия!$W52)</f>
        <v>5.6781914893617023</v>
      </c>
      <c r="AC15" s="40">
        <f>IF(AC$7="",0,AC$11*условия!$W52)</f>
        <v>5.8643617021276597</v>
      </c>
      <c r="AD15" s="40">
        <f>IF(AD$7="",0,AD$11*условия!$W52)</f>
        <v>6.0505319148936172</v>
      </c>
      <c r="AE15" s="40">
        <f>IF(AE$7="",0,AE$11*условия!$W52)</f>
        <v>6.2367021276595747</v>
      </c>
      <c r="AF15" s="40">
        <f>IF(AF$7="",0,AF$11*условия!$W52)</f>
        <v>6.4228723404255321</v>
      </c>
      <c r="AG15" s="40">
        <f>IF(AG$7="",0,AG$11*условия!$W52)</f>
        <v>6.6090425531914896</v>
      </c>
      <c r="AH15" s="40">
        <f>IF(AH$7="",0,AH$11*условия!$W52)</f>
        <v>6.7952127659574479</v>
      </c>
      <c r="AI15" s="40">
        <f>IF(AI$7="",0,AI$11*условия!$W52)</f>
        <v>6.9813829787234045</v>
      </c>
      <c r="AJ15" s="40">
        <f>IF(AJ$7="",0,AJ$11*условия!$W52)</f>
        <v>7.1675531914893611</v>
      </c>
      <c r="AK15" s="40">
        <f>IF(AK$7="",0,AK$11*условия!$W52)</f>
        <v>7.3537234042553195</v>
      </c>
      <c r="AL15" s="40">
        <f>IF(AL$7="",0,AL$11*условия!$W52)</f>
        <v>7.5398936170212769</v>
      </c>
      <c r="AM15" s="40">
        <f>IF(AM$7="",0,AM$11*условия!$W52)</f>
        <v>7.7260638297872335</v>
      </c>
      <c r="AN15" s="40">
        <f>IF(AN$7="",0,AN$11*условия!$W52)</f>
        <v>7.9122340425531918</v>
      </c>
      <c r="AO15" s="40">
        <f>IF(AO$7="",0,AO$11*условия!$W52)</f>
        <v>8.0984042553191493</v>
      </c>
      <c r="AP15" s="40">
        <f>IF(AP$7="",0,AP$11*условия!$W52)</f>
        <v>8.2845744680851059</v>
      </c>
      <c r="AQ15" s="40">
        <f>IF(AQ$7="",0,AQ$11*условия!$W52)</f>
        <v>8.4707446808510642</v>
      </c>
      <c r="AR15" s="40">
        <f>IF(AR$7="",0,AR$11*условия!$W52)</f>
        <v>8.6569148936170226</v>
      </c>
      <c r="AS15" s="40">
        <f>IF(AS$7="",0,AS$11*условия!$W52)</f>
        <v>8.8430851063829774</v>
      </c>
      <c r="AT15" s="40">
        <f>IF(AT$7="",0,AT$11*условия!$W52)</f>
        <v>9.0292553191489358</v>
      </c>
      <c r="AU15" s="40">
        <f>IF(AU$7="",0,AU$11*условия!$W52)</f>
        <v>9.2154255319148941</v>
      </c>
      <c r="AV15" s="40">
        <f>IF(AV$7="",0,AV$11*условия!$W52)</f>
        <v>9.4015957446808507</v>
      </c>
      <c r="AW15" s="40">
        <f>IF(AW$7="",0,AW$11*условия!$W52)</f>
        <v>9.587765957446809</v>
      </c>
      <c r="AX15" s="40">
        <f>IF(AX$7="",0,AX$11*условия!$W52)</f>
        <v>9.7739361702127674</v>
      </c>
      <c r="AY15" s="40">
        <f>IF(AY$7="",0,AY$11*условия!$W52)</f>
        <v>9.960106382978724</v>
      </c>
      <c r="AZ15" s="40">
        <f>IF(AZ$7="",0,AZ$11*условия!$W52)</f>
        <v>10.146276595744681</v>
      </c>
      <c r="BA15" s="40">
        <f>IF(BA$7="",0,BA$11*условия!$W52)</f>
        <v>10.332446808510639</v>
      </c>
      <c r="BB15" s="40">
        <f>IF(BB$7="",0,BB$11*условия!$W52)</f>
        <v>10.518617021276597</v>
      </c>
      <c r="BC15" s="40">
        <f>IF(BC$7="",0,BC$11*условия!$W52)</f>
        <v>10.704787234042554</v>
      </c>
      <c r="BD15" s="40">
        <f>IF(BD$7="",0,BD$11*условия!$W52)</f>
        <v>10.890957446808512</v>
      </c>
      <c r="BE15" s="40">
        <f>IF(BE$7="",0,BE$11*условия!$W52)</f>
        <v>11.077127659574469</v>
      </c>
      <c r="BF15" s="40">
        <f>IF(BF$7="",0,BF$11*условия!$W52)</f>
        <v>11.263297872340425</v>
      </c>
      <c r="BG15" s="40">
        <f>IF(BG$7="",0,BG$11*условия!$W52)</f>
        <v>11.449468085106384</v>
      </c>
      <c r="BH15" s="40">
        <f>IF(BH$7="",0,BH$11*условия!$W52)</f>
        <v>11.63563829787234</v>
      </c>
      <c r="BI15" s="40">
        <f>IF(BI$7="",0,BI$11*условия!$W52)</f>
        <v>11.821808510638299</v>
      </c>
      <c r="BJ15" s="40">
        <f>IF(BJ$7="",0,BJ$11*условия!$W52)</f>
        <v>12.007978723404257</v>
      </c>
      <c r="BK15" s="40">
        <f>IF(BK$7="",0,BK$11*условия!$W52)</f>
        <v>12.194148936170214</v>
      </c>
      <c r="BL15" s="40">
        <f>IF(BL$7="",0,BL$11*условия!$W52)</f>
        <v>12.38031914893617</v>
      </c>
      <c r="BM15" s="40">
        <f>IF(BM$7="",0,BM$11*условия!$W52)</f>
        <v>12.566489361702128</v>
      </c>
      <c r="BN15" s="40">
        <f>IF(BN$7="",0,BN$11*условия!$W52)</f>
        <v>12.752659574468085</v>
      </c>
      <c r="BO15" s="40">
        <f>IF(BO$7="",0,BO$11*условия!$W52)</f>
        <v>12.938829787234045</v>
      </c>
      <c r="BP15" s="40">
        <f>IF(BP$7="",0,BP$11*условия!$W52)</f>
        <v>13.125</v>
      </c>
      <c r="BQ15" s="40">
        <f>IF(BQ$7="",0,BQ$11*условия!$W52)</f>
        <v>0</v>
      </c>
      <c r="BR15" s="40">
        <f>IF(BR$7="",0,BR$11*условия!$W52)</f>
        <v>0</v>
      </c>
      <c r="BS15" s="40">
        <f>IF(BS$7="",0,BS$11*условия!$W52)</f>
        <v>0</v>
      </c>
      <c r="BT15" s="40">
        <f>IF(BT$7="",0,BT$11*условия!$W52)</f>
        <v>0</v>
      </c>
      <c r="BU15" s="40">
        <f>IF(BU$7="",0,BU$11*условия!$W52)</f>
        <v>0</v>
      </c>
      <c r="BV15" s="40">
        <f>IF(BV$7="",0,BV$11*условия!$W52)</f>
        <v>0</v>
      </c>
      <c r="BW15" s="40">
        <f>IF(BW$7="",0,BW$11*условия!$W52)</f>
        <v>0</v>
      </c>
      <c r="BX15" s="40">
        <f>IF(BX$7="",0,BX$11*условия!$W52)</f>
        <v>0</v>
      </c>
      <c r="BY15" s="40">
        <f>IF(BY$7="",0,BY$11*условия!$W52)</f>
        <v>0</v>
      </c>
      <c r="BZ15" s="40">
        <f>IF(BZ$7="",0,BZ$11*условия!$W52)</f>
        <v>0</v>
      </c>
      <c r="CA15" s="40">
        <f>IF(CA$7="",0,CA$11*условия!$W52)</f>
        <v>0</v>
      </c>
      <c r="CB15" s="40">
        <f>IF(CB$7="",0,CB$11*условия!$W52)</f>
        <v>0</v>
      </c>
      <c r="CC15" s="40">
        <f>IF(CC$7="",0,CC$11*условия!$W52)</f>
        <v>0</v>
      </c>
      <c r="CD15" s="40">
        <f>IF(CD$7="",0,CD$11*условия!$W52)</f>
        <v>0</v>
      </c>
      <c r="CE15" s="40">
        <f>IF(CE$7="",0,CE$11*условия!$W52)</f>
        <v>0</v>
      </c>
      <c r="CF15" s="40">
        <f>IF(CF$7="",0,CF$11*условия!$W52)</f>
        <v>0</v>
      </c>
      <c r="CG15" s="40">
        <f>IF(CG$7="",0,CG$11*условия!$W52)</f>
        <v>0</v>
      </c>
      <c r="CH15" s="40">
        <f>IF(CH$7="",0,CH$11*условия!$W52)</f>
        <v>0</v>
      </c>
      <c r="CI15" s="40">
        <f>IF(CI$7="",0,CI$11*условия!$W52)</f>
        <v>0</v>
      </c>
      <c r="CJ15" s="40">
        <f>IF(CJ$7="",0,CJ$11*условия!$W52)</f>
        <v>0</v>
      </c>
      <c r="CK15" s="40">
        <f>IF(CK$7="",0,CK$11*условия!$W52)</f>
        <v>0</v>
      </c>
      <c r="CL15" s="40">
        <f>IF(CL$7="",0,CL$11*условия!$W52)</f>
        <v>0</v>
      </c>
      <c r="CM15" s="40">
        <f>IF(CM$7="",0,CM$11*условия!$W52)</f>
        <v>0</v>
      </c>
      <c r="CN15" s="40">
        <f>IF(CN$7="",0,CN$11*условия!$W52)</f>
        <v>0</v>
      </c>
      <c r="CO15" s="40">
        <f>IF(CO$7="",0,CO$11*условия!$W52)</f>
        <v>0</v>
      </c>
      <c r="CP15" s="40">
        <f>IF(CP$7="",0,CP$11*условия!$W52)</f>
        <v>0</v>
      </c>
      <c r="CQ15" s="40">
        <f>IF(CQ$7="",0,CQ$11*условия!$W52)</f>
        <v>0</v>
      </c>
      <c r="CR15" s="40">
        <f>IF(CR$7="",0,CR$11*условия!$W52)</f>
        <v>0</v>
      </c>
      <c r="CS15" s="40">
        <f>IF(CS$7="",0,CS$11*условия!$W52)</f>
        <v>0</v>
      </c>
      <c r="CT15" s="40">
        <f>IF(CT$7="",0,CT$11*условия!$W52)</f>
        <v>0</v>
      </c>
      <c r="CU15" s="40">
        <f>IF(CU$7="",0,CU$11*условия!$W52)</f>
        <v>0</v>
      </c>
      <c r="CV15" s="40">
        <f>IF(CV$7="",0,CV$11*условия!$W52)</f>
        <v>0</v>
      </c>
      <c r="CW15" s="40">
        <f>IF(CW$7="",0,CW$11*условия!$W52)</f>
        <v>0</v>
      </c>
      <c r="CX15" s="40">
        <f>IF(CX$7="",0,CX$11*условия!$W52)</f>
        <v>0</v>
      </c>
      <c r="CY15" s="40">
        <f>IF(CY$7="",0,CY$11*условия!$W52)</f>
        <v>0</v>
      </c>
      <c r="CZ15" s="40">
        <f>IF(CZ$7="",0,CZ$11*условия!$W52)</f>
        <v>0</v>
      </c>
      <c r="DA15" s="40">
        <f>IF(DA$7="",0,DA$11*условия!$W52)</f>
        <v>0</v>
      </c>
      <c r="DB15" s="40">
        <f>IF(DB$7="",0,DB$11*условия!$W52)</f>
        <v>0</v>
      </c>
      <c r="DC15" s="40">
        <f>IF(DC$7="",0,DC$11*условия!$W52)</f>
        <v>0</v>
      </c>
      <c r="DD15" s="40">
        <f>IF(DD$7="",0,DD$11*условия!$W52)</f>
        <v>0</v>
      </c>
      <c r="DE15" s="40">
        <f>IF(DE$7="",0,DE$11*условия!$W52)</f>
        <v>0</v>
      </c>
      <c r="DF15" s="40">
        <f>IF(DF$7="",0,DF$11*условия!$W52)</f>
        <v>0</v>
      </c>
      <c r="DG15" s="40">
        <f>IF(DG$7="",0,DG$11*условия!$W52)</f>
        <v>0</v>
      </c>
      <c r="DH15" s="40">
        <f>IF(DH$7="",0,DH$11*условия!$W52)</f>
        <v>0</v>
      </c>
      <c r="DI15" s="40">
        <f>IF(DI$7="",0,DI$11*условия!$W52)</f>
        <v>0</v>
      </c>
      <c r="DJ15" s="40">
        <f>IF(DJ$7="",0,DJ$11*условия!$W52)</f>
        <v>0</v>
      </c>
      <c r="DK15" s="40">
        <f>IF(DK$7="",0,DK$11*условия!$W52)</f>
        <v>0</v>
      </c>
      <c r="DL15" s="40">
        <f>IF(DL$7="",0,DL$11*условия!$W52)</f>
        <v>0</v>
      </c>
      <c r="DM15" s="40">
        <f>IF(DM$7="",0,DM$11*условия!$W52)</f>
        <v>0</v>
      </c>
      <c r="DN15" s="40">
        <f>IF(DN$7="",0,DN$11*условия!$W52)</f>
        <v>0</v>
      </c>
      <c r="DO15" s="40">
        <f>IF(DO$7="",0,DO$11*условия!$W52)</f>
        <v>0</v>
      </c>
      <c r="DP15" s="40">
        <f>IF(DP$7="",0,DP$11*условия!$W52)</f>
        <v>0</v>
      </c>
      <c r="DQ15" s="40">
        <f>IF(DQ$7="",0,DQ$11*условия!$W52)</f>
        <v>0</v>
      </c>
      <c r="DR15" s="40">
        <f>IF(DR$7="",0,DR$11*условия!$W52)</f>
        <v>0</v>
      </c>
      <c r="DS15" s="40">
        <f>IF(DS$7="",0,DS$11*условия!$W52)</f>
        <v>0</v>
      </c>
      <c r="DT15" s="40">
        <f>IF(DT$7="",0,DT$11*условия!$W52)</f>
        <v>0</v>
      </c>
      <c r="DU15" s="40">
        <f>IF(DU$7="",0,DU$11*условия!$W52)</f>
        <v>0</v>
      </c>
      <c r="DV15" s="40">
        <f>IF(DV$7="",0,DV$11*условия!$W52)</f>
        <v>0</v>
      </c>
      <c r="DW15" s="40">
        <f>IF(DW$7="",0,DW$11*условия!$W52)</f>
        <v>0</v>
      </c>
      <c r="DX15" s="40">
        <f>IF(DX$7="",0,DX$11*условия!$W52)</f>
        <v>0</v>
      </c>
      <c r="DY15" s="40">
        <f>IF(DY$7="",0,DY$11*условия!$W52)</f>
        <v>0</v>
      </c>
      <c r="DZ15" s="40">
        <f>IF(DZ$7="",0,DZ$11*условия!$W52)</f>
        <v>0</v>
      </c>
      <c r="EA15" s="40">
        <f>IF(EA$7="",0,EA$11*условия!$W52)</f>
        <v>0</v>
      </c>
      <c r="EB15" s="40">
        <f>IF(EB$7="",0,EB$11*условия!$W52)</f>
        <v>0</v>
      </c>
      <c r="EC15" s="40">
        <f>IF(EC$7="",0,EC$11*условия!$W52)</f>
        <v>0</v>
      </c>
      <c r="ED15" s="40">
        <f>IF(ED$7="",0,ED$11*условия!$W52)</f>
        <v>0</v>
      </c>
      <c r="EE15" s="40">
        <f>IF(EE$7="",0,EE$11*условия!$W52)</f>
        <v>0</v>
      </c>
      <c r="EF15" s="40">
        <f>IF(EF$7="",0,EF$11*условия!$W52)</f>
        <v>0</v>
      </c>
      <c r="EG15" s="40">
        <f>IF(EG$7="",0,EG$11*условия!$W52)</f>
        <v>0</v>
      </c>
      <c r="EH15" s="40">
        <f>IF(EH$7="",0,EH$11*условия!$W52)</f>
        <v>0</v>
      </c>
      <c r="EI15" s="40">
        <f>IF(EI$7="",0,EI$11*условия!$W52)</f>
        <v>0</v>
      </c>
      <c r="EJ15" s="40">
        <f>IF(EJ$7="",0,EJ$11*условия!$W52)</f>
        <v>0</v>
      </c>
      <c r="EK15" s="40">
        <f>IF(EK$7="",0,EK$11*условия!$W52)</f>
        <v>0</v>
      </c>
      <c r="EL15" s="40">
        <f>IF(EL$7="",0,EL$11*условия!$W52)</f>
        <v>0</v>
      </c>
      <c r="EM15" s="40">
        <f>IF(EM$7="",0,EM$11*условия!$W52)</f>
        <v>0</v>
      </c>
      <c r="EN15" s="40">
        <f>IF(EN$7="",0,EN$11*условия!$W52)</f>
        <v>0</v>
      </c>
      <c r="EO15" s="40">
        <f>IF(EO$7="",0,EO$11*условия!$W52)</f>
        <v>0</v>
      </c>
      <c r="EP15" s="40">
        <f>IF(EP$7="",0,EP$11*условия!$W52)</f>
        <v>0</v>
      </c>
      <c r="EQ15" s="40">
        <f>IF(EQ$7="",0,EQ$11*условия!$W52)</f>
        <v>0</v>
      </c>
      <c r="ER15" s="40">
        <f>IF(ER$7="",0,ER$11*условия!$W52)</f>
        <v>0</v>
      </c>
      <c r="ES15" s="40">
        <f>IF(ES$7="",0,ES$11*условия!$W52)</f>
        <v>0</v>
      </c>
      <c r="ET15" s="40">
        <f>IF(ET$7="",0,ET$11*условия!$W52)</f>
        <v>0</v>
      </c>
      <c r="EU15" s="40">
        <f>IF(EU$7="",0,EU$11*условия!$W52)</f>
        <v>0</v>
      </c>
      <c r="EV15" s="40">
        <f>IF(EV$7="",0,EV$11*условия!$W52)</f>
        <v>0</v>
      </c>
      <c r="EW15" s="40">
        <f>IF(EW$7="",0,EW$11*условия!$W52)</f>
        <v>0</v>
      </c>
      <c r="EX15" s="40">
        <f>IF(EX$7="",0,EX$11*условия!$W52)</f>
        <v>0</v>
      </c>
      <c r="EY15" s="40">
        <f>IF(EY$7="",0,EY$11*условия!$W52)</f>
        <v>0</v>
      </c>
      <c r="EZ15" s="40">
        <f>IF(EZ$7="",0,EZ$11*условия!$W52)</f>
        <v>0</v>
      </c>
      <c r="FA15" s="40">
        <f>IF(FA$7="",0,FA$11*условия!$W52)</f>
        <v>0</v>
      </c>
      <c r="FB15" s="40">
        <f>IF(FB$7="",0,FB$11*условия!$W52)</f>
        <v>0</v>
      </c>
      <c r="FC15" s="40">
        <f>IF(FC$7="",0,FC$11*условия!$W52)</f>
        <v>0</v>
      </c>
      <c r="FD15" s="40">
        <f>IF(FD$7="",0,FD$11*условия!$W52)</f>
        <v>0</v>
      </c>
      <c r="FE15" s="40">
        <f>IF(FE$7="",0,FE$11*условия!$W52)</f>
        <v>0</v>
      </c>
      <c r="FF15" s="40">
        <f>IF(FF$7="",0,FF$11*условия!$W52)</f>
        <v>0</v>
      </c>
      <c r="FG15" s="40">
        <f>IF(FG$7="",0,FG$11*условия!$W52)</f>
        <v>0</v>
      </c>
      <c r="FH15" s="40">
        <f>IF(FH$7="",0,FH$11*условия!$W52)</f>
        <v>0</v>
      </c>
      <c r="FI15" s="40">
        <f>IF(FI$7="",0,FI$11*условия!$W52)</f>
        <v>0</v>
      </c>
      <c r="FJ15" s="40">
        <f>IF(FJ$7="",0,FJ$11*условия!$W52)</f>
        <v>0</v>
      </c>
      <c r="FK15" s="40">
        <f>IF(FK$7="",0,FK$11*условия!$W52)</f>
        <v>0</v>
      </c>
      <c r="FL15" s="40">
        <f>IF(FL$7="",0,FL$11*условия!$W52)</f>
        <v>0</v>
      </c>
      <c r="FM15" s="40">
        <f>IF(FM$7="",0,FM$11*условия!$W52)</f>
        <v>0</v>
      </c>
      <c r="FN15" s="40">
        <f>IF(FN$7="",0,FN$11*условия!$W52)</f>
        <v>0</v>
      </c>
      <c r="FO15" s="40">
        <f>IF(FO$7="",0,FO$11*условия!$W52)</f>
        <v>0</v>
      </c>
      <c r="FP15" s="40">
        <f>IF(FP$7="",0,FP$11*условия!$W52)</f>
        <v>0</v>
      </c>
      <c r="FQ15" s="40">
        <f>IF(FQ$7="",0,FQ$11*условия!$W52)</f>
        <v>0</v>
      </c>
      <c r="FR15" s="40">
        <f>IF(FR$7="",0,FR$11*условия!$W52)</f>
        <v>0</v>
      </c>
      <c r="FS15" s="40">
        <f>IF(FS$7="",0,FS$11*условия!$W52)</f>
        <v>0</v>
      </c>
      <c r="FT15" s="40">
        <f>IF(FT$7="",0,FT$11*условия!$W52)</f>
        <v>0</v>
      </c>
      <c r="FU15" s="40">
        <f>IF(FU$7="",0,FU$11*условия!$W52)</f>
        <v>0</v>
      </c>
      <c r="FV15" s="40">
        <f>IF(FV$7="",0,FV$11*условия!$W52)</f>
        <v>0</v>
      </c>
      <c r="FW15" s="40">
        <f>IF(FW$7="",0,FW$11*условия!$W52)</f>
        <v>0</v>
      </c>
      <c r="FX15" s="40">
        <f>IF(FX$7="",0,FX$11*условия!$W52)</f>
        <v>0</v>
      </c>
      <c r="FY15" s="40">
        <f>IF(FY$7="",0,FY$11*условия!$W52)</f>
        <v>0</v>
      </c>
      <c r="FZ15" s="40">
        <f>IF(FZ$7="",0,FZ$11*условия!$W52)</f>
        <v>0</v>
      </c>
      <c r="GA15" s="40">
        <f>IF(GA$7="",0,GA$11*условия!$W52)</f>
        <v>0</v>
      </c>
      <c r="GB15" s="40">
        <f>IF(GB$7="",0,GB$11*условия!$W52)</f>
        <v>0</v>
      </c>
      <c r="GC15" s="40">
        <f>IF(GC$7="",0,GC$11*условия!$W52)</f>
        <v>0</v>
      </c>
      <c r="GD15" s="40">
        <f>IF(GD$7="",0,GD$11*условия!$W52)</f>
        <v>0</v>
      </c>
      <c r="GE15" s="40">
        <f>IF(GE$7="",0,GE$11*условия!$W52)</f>
        <v>0</v>
      </c>
      <c r="GF15" s="40">
        <f>IF(GF$7="",0,GF$11*условия!$W52)</f>
        <v>0</v>
      </c>
      <c r="GG15" s="40">
        <f>IF(GG$7="",0,GG$11*условия!$W52)</f>
        <v>0</v>
      </c>
      <c r="GH15" s="40">
        <f>IF(GH$7="",0,GH$11*условия!$W52)</f>
        <v>0</v>
      </c>
      <c r="GI15" s="40">
        <f>IF(GI$7="",0,GI$11*условия!$W52)</f>
        <v>0</v>
      </c>
      <c r="GJ15" s="40">
        <f>IF(GJ$7="",0,GJ$11*условия!$W52)</f>
        <v>0</v>
      </c>
      <c r="GK15" s="40">
        <f>IF(GK$7="",0,GK$11*условия!$W52)</f>
        <v>0</v>
      </c>
      <c r="GL15" s="40">
        <f>IF(GL$7="",0,GL$11*условия!$W52)</f>
        <v>0</v>
      </c>
      <c r="GM15" s="40">
        <f>IF(GM$7="",0,GM$11*условия!$W52)</f>
        <v>0</v>
      </c>
      <c r="GN15" s="40">
        <f>IF(GN$7="",0,GN$11*условия!$W52)</f>
        <v>0</v>
      </c>
      <c r="GO15" s="40">
        <f>IF(GO$7="",0,GO$11*условия!$W52)</f>
        <v>0</v>
      </c>
      <c r="GP15" s="40">
        <f>IF(GP$7="",0,GP$11*условия!$W52)</f>
        <v>0</v>
      </c>
      <c r="GQ15" s="40">
        <f>IF(GQ$7="",0,GQ$11*условия!$W52)</f>
        <v>0</v>
      </c>
      <c r="GR15" s="40">
        <f>IF(GR$7="",0,GR$11*условия!$W52)</f>
        <v>0</v>
      </c>
      <c r="GS15" s="40">
        <f>IF(GS$7="",0,GS$11*условия!$W52)</f>
        <v>0</v>
      </c>
      <c r="GT15" s="40">
        <f>IF(GT$7="",0,GT$11*условия!$W52)</f>
        <v>0</v>
      </c>
      <c r="GU15" s="40">
        <f>IF(GU$7="",0,GU$11*условия!$W52)</f>
        <v>0</v>
      </c>
      <c r="GV15" s="40">
        <f>IF(GV$7="",0,GV$11*условия!$W52)</f>
        <v>0</v>
      </c>
      <c r="GW15" s="40">
        <f>IF(GW$7="",0,GW$11*условия!$W52)</f>
        <v>0</v>
      </c>
      <c r="GX15" s="40">
        <f>IF(GX$7="",0,GX$11*условия!$W52)</f>
        <v>0</v>
      </c>
      <c r="GY15" s="40">
        <f>IF(GY$7="",0,GY$11*условия!$W52)</f>
        <v>0</v>
      </c>
      <c r="GZ15" s="40">
        <f>IF(GZ$7="",0,GZ$11*условия!$W52)</f>
        <v>0</v>
      </c>
      <c r="HA15" s="40">
        <f>IF(HA$7="",0,HA$11*условия!$W52)</f>
        <v>0</v>
      </c>
      <c r="HB15" s="40">
        <f>IF(HB$7="",0,HB$11*условия!$W52)</f>
        <v>0</v>
      </c>
      <c r="HC15" s="40">
        <f>IF(HC$7="",0,HC$11*условия!$W52)</f>
        <v>0</v>
      </c>
      <c r="HD15" s="40">
        <f>IF(HD$7="",0,HD$11*условия!$W52)</f>
        <v>0</v>
      </c>
      <c r="HE15" s="40">
        <f>IF(HE$7="",0,HE$11*условия!$W52)</f>
        <v>0</v>
      </c>
      <c r="HF15" s="40">
        <f>IF(HF$7="",0,HF$11*условия!$W52)</f>
        <v>0</v>
      </c>
      <c r="HG15" s="40">
        <f>IF(HG$7="",0,HG$11*условия!$W52)</f>
        <v>0</v>
      </c>
      <c r="HH15" s="40">
        <f>IF(HH$7="",0,HH$11*условия!$W52)</f>
        <v>0</v>
      </c>
      <c r="HI15" s="40">
        <f>IF(HI$7="",0,HI$11*условия!$W52)</f>
        <v>0</v>
      </c>
      <c r="HJ15" s="40">
        <f>IF(HJ$7="",0,HJ$11*условия!$W52)</f>
        <v>0</v>
      </c>
      <c r="HK15" s="40">
        <f>IF(HK$7="",0,HK$11*условия!$W52)</f>
        <v>0</v>
      </c>
      <c r="HL15" s="40">
        <f>IF(HL$7="",0,HL$11*условия!$W52)</f>
        <v>0</v>
      </c>
      <c r="HM15" s="40">
        <f>IF(HM$7="",0,HM$11*условия!$W52)</f>
        <v>0</v>
      </c>
      <c r="HN15" s="40">
        <f>IF(HN$7="",0,HN$11*условия!$W52)</f>
        <v>0</v>
      </c>
      <c r="HO15" s="40">
        <f>IF(HO$7="",0,HO$11*условия!$W52)</f>
        <v>0</v>
      </c>
      <c r="HP15" s="40">
        <f>IF(HP$7="",0,HP$11*условия!$W52)</f>
        <v>0</v>
      </c>
      <c r="HQ15" s="40">
        <f>IF(HQ$7="",0,HQ$11*условия!$W52)</f>
        <v>0</v>
      </c>
      <c r="HR15" s="40">
        <f>IF(HR$7="",0,HR$11*условия!$W52)</f>
        <v>0</v>
      </c>
      <c r="HS15" s="40">
        <f>IF(HS$7="",0,HS$11*условия!$W52)</f>
        <v>0</v>
      </c>
      <c r="HT15" s="40">
        <f>IF(HT$7="",0,HT$11*условия!$W52)</f>
        <v>0</v>
      </c>
      <c r="HU15" s="40">
        <f>IF(HU$7="",0,HU$11*условия!$W52)</f>
        <v>0</v>
      </c>
      <c r="HV15" s="40">
        <f>IF(HV$7="",0,HV$11*условия!$W52)</f>
        <v>0</v>
      </c>
      <c r="HW15" s="40">
        <f>IF(HW$7="",0,HW$11*условия!$W52)</f>
        <v>0</v>
      </c>
      <c r="HX15" s="40">
        <f>IF(HX$7="",0,HX$11*условия!$W52)</f>
        <v>0</v>
      </c>
      <c r="HY15" s="40">
        <f>IF(HY$7="",0,HY$11*условия!$W52)</f>
        <v>0</v>
      </c>
      <c r="HZ15" s="40">
        <f>IF(HZ$7="",0,HZ$11*условия!$W52)</f>
        <v>0</v>
      </c>
      <c r="IA15" s="40">
        <f>IF(IA$7="",0,IA$11*условия!$W52)</f>
        <v>0</v>
      </c>
      <c r="IB15" s="40">
        <f>IF(IB$7="",0,IB$11*условия!$W52)</f>
        <v>0</v>
      </c>
      <c r="IC15" s="40">
        <f>IF(IC$7="",0,IC$11*условия!$W52)</f>
        <v>0</v>
      </c>
      <c r="ID15" s="40">
        <f>IF(ID$7="",0,ID$11*условия!$W52)</f>
        <v>0</v>
      </c>
      <c r="IE15" s="40">
        <f>IF(IE$7="",0,IE$11*условия!$W52)</f>
        <v>0</v>
      </c>
      <c r="IF15" s="40">
        <f>IF(IF$7="",0,IF$11*условия!$W52)</f>
        <v>0</v>
      </c>
      <c r="IG15" s="40">
        <f>IF(IG$7="",0,IG$11*условия!$W52)</f>
        <v>0</v>
      </c>
      <c r="IH15" s="40">
        <f>IF(IH$7="",0,IH$11*условия!$W52)</f>
        <v>0</v>
      </c>
      <c r="II15" s="40">
        <f>IF(II$7="",0,II$11*условия!$W52)</f>
        <v>0</v>
      </c>
      <c r="IJ15" s="40">
        <f>IF(IJ$7="",0,IJ$11*условия!$W52)</f>
        <v>0</v>
      </c>
      <c r="IK15" s="40">
        <f>IF(IK$7="",0,IK$11*условия!$W52)</f>
        <v>0</v>
      </c>
      <c r="IL15" s="40">
        <f>IF(IL$7="",0,IL$11*условия!$W52)</f>
        <v>0</v>
      </c>
      <c r="IM15" s="40">
        <f>IF(IM$7="",0,IM$11*условия!$W52)</f>
        <v>0</v>
      </c>
      <c r="IN15" s="40">
        <f>IF(IN$7="",0,IN$11*условия!$W52)</f>
        <v>0</v>
      </c>
      <c r="IO15" s="40">
        <f>IF(IO$7="",0,IO$11*условия!$W52)</f>
        <v>0</v>
      </c>
      <c r="IP15" s="40">
        <f>IF(IP$7="",0,IP$11*условия!$W52)</f>
        <v>0</v>
      </c>
      <c r="IQ15" s="40">
        <f>IF(IQ$7="",0,IQ$11*условия!$W52)</f>
        <v>0</v>
      </c>
      <c r="IR15" s="40">
        <f>IF(IR$7="",0,IR$11*условия!$W52)</f>
        <v>0</v>
      </c>
      <c r="IS15" s="40">
        <f>IF(IS$7="",0,IS$11*условия!$W52)</f>
        <v>0</v>
      </c>
      <c r="IT15" s="40">
        <f>IF(IT$7="",0,IT$11*условия!$W52)</f>
        <v>0</v>
      </c>
      <c r="IU15" s="40">
        <f>IF(IU$7="",0,IU$11*условия!$W52)</f>
        <v>0</v>
      </c>
      <c r="IV15" s="40">
        <f>IF(IV$7="",0,IV$11*условия!$W52)</f>
        <v>0</v>
      </c>
      <c r="IW15" s="40">
        <f>IF(IW$7="",0,IW$11*условия!$W52)</f>
        <v>0</v>
      </c>
      <c r="IX15" s="40">
        <f>IF(IX$7="",0,IX$11*условия!$W52)</f>
        <v>0</v>
      </c>
      <c r="IY15" s="40">
        <f>IF(IY$7="",0,IY$11*условия!$W52)</f>
        <v>0</v>
      </c>
      <c r="IZ15" s="40">
        <f>IF(IZ$7="",0,IZ$11*условия!$W52)</f>
        <v>0</v>
      </c>
      <c r="JA15" s="40">
        <f>IF(JA$7="",0,JA$11*условия!$W52)</f>
        <v>0</v>
      </c>
      <c r="JB15" s="40">
        <f>IF(JB$7="",0,JB$11*условия!$W52)</f>
        <v>0</v>
      </c>
      <c r="JC15" s="40">
        <f>IF(JC$7="",0,JC$11*условия!$W52)</f>
        <v>0</v>
      </c>
      <c r="JD15" s="40">
        <f>IF(JD$7="",0,JD$11*условия!$W52)</f>
        <v>0</v>
      </c>
      <c r="JE15" s="40">
        <f>IF(JE$7="",0,JE$11*условия!$W52)</f>
        <v>0</v>
      </c>
      <c r="JF15" s="40">
        <f>IF(JF$7="",0,JF$11*условия!$W52)</f>
        <v>0</v>
      </c>
      <c r="JG15" s="40">
        <f>IF(JG$7="",0,JG$11*условия!$W52)</f>
        <v>0</v>
      </c>
      <c r="JH15" s="40">
        <f>IF(JH$7="",0,JH$11*условия!$W52)</f>
        <v>0</v>
      </c>
      <c r="JI15" s="40">
        <f>IF(JI$7="",0,JI$11*условия!$W52)</f>
        <v>0</v>
      </c>
      <c r="JJ15" s="40">
        <f>IF(JJ$7="",0,JJ$11*условия!$W52)</f>
        <v>0</v>
      </c>
      <c r="JK15" s="40">
        <f>IF(JK$7="",0,JK$11*условия!$W52)</f>
        <v>0</v>
      </c>
      <c r="JL15" s="40">
        <f>IF(JL$7="",0,JL$11*условия!$W52)</f>
        <v>0</v>
      </c>
      <c r="JM15" s="40">
        <f>IF(JM$7="",0,JM$11*условия!$W52)</f>
        <v>0</v>
      </c>
      <c r="JN15" s="40">
        <f>IF(JN$7="",0,JN$11*условия!$W52)</f>
        <v>0</v>
      </c>
      <c r="JO15" s="40">
        <f>IF(JO$7="",0,JO$11*условия!$W52)</f>
        <v>0</v>
      </c>
      <c r="JP15" s="40">
        <f>IF(JP$7="",0,JP$11*условия!$W52)</f>
        <v>0</v>
      </c>
      <c r="JQ15" s="40">
        <f>IF(JQ$7="",0,JQ$11*условия!$W52)</f>
        <v>0</v>
      </c>
      <c r="JR15" s="40">
        <f>IF(JR$7="",0,JR$11*условия!$W52)</f>
        <v>0</v>
      </c>
      <c r="JS15" s="40">
        <f>IF(JS$7="",0,JS$11*условия!$W52)</f>
        <v>0</v>
      </c>
      <c r="JT15" s="40">
        <f>IF(JT$7="",0,JT$11*условия!$W52)</f>
        <v>0</v>
      </c>
      <c r="JU15" s="40">
        <f>IF(JU$7="",0,JU$11*условия!$W52)</f>
        <v>0</v>
      </c>
      <c r="JV15" s="40">
        <f>IF(JV$7="",0,JV$11*условия!$W52)</f>
        <v>0</v>
      </c>
      <c r="JW15" s="40">
        <f>IF(JW$7="",0,JW$11*условия!$W52)</f>
        <v>0</v>
      </c>
      <c r="JX15" s="40">
        <f>IF(JX$7="",0,JX$11*условия!$W52)</f>
        <v>0</v>
      </c>
      <c r="JY15" s="40">
        <f>IF(JY$7="",0,JY$11*условия!$W52)</f>
        <v>0</v>
      </c>
      <c r="JZ15" s="40">
        <f>IF(JZ$7="",0,JZ$11*условия!$W52)</f>
        <v>0</v>
      </c>
      <c r="KA15" s="40">
        <f>IF(KA$7="",0,KA$11*условия!$W52)</f>
        <v>0</v>
      </c>
      <c r="KB15" s="40">
        <f>IF(KB$7="",0,KB$11*условия!$W52)</f>
        <v>0</v>
      </c>
      <c r="KC15" s="40">
        <f>IF(KC$7="",0,KC$11*условия!$W52)</f>
        <v>0</v>
      </c>
      <c r="KD15" s="40">
        <f>IF(KD$7="",0,KD$11*условия!$W52)</f>
        <v>0</v>
      </c>
      <c r="KE15" s="40">
        <f>IF(KE$7="",0,KE$11*условия!$W52)</f>
        <v>0</v>
      </c>
      <c r="KF15" s="40">
        <f>IF(KF$7="",0,KF$11*условия!$W52)</f>
        <v>0</v>
      </c>
      <c r="KG15" s="40">
        <f>IF(KG$7="",0,KG$11*условия!$W52)</f>
        <v>0</v>
      </c>
      <c r="KH15" s="40">
        <f>IF(KH$7="",0,KH$11*условия!$W52)</f>
        <v>0</v>
      </c>
      <c r="KI15" s="40">
        <f>IF(KI$7="",0,KI$11*условия!$W52)</f>
        <v>0</v>
      </c>
      <c r="KJ15" s="40">
        <f>IF(KJ$7="",0,KJ$11*условия!$W52)</f>
        <v>0</v>
      </c>
      <c r="KK15" s="40">
        <f>IF(KK$7="",0,KK$11*условия!$W52)</f>
        <v>0</v>
      </c>
      <c r="KL15" s="40">
        <f>IF(KL$7="",0,KL$11*условия!$W52)</f>
        <v>0</v>
      </c>
      <c r="KM15" s="40">
        <f>IF(KM$7="",0,KM$11*условия!$W52)</f>
        <v>0</v>
      </c>
      <c r="KN15" s="40">
        <f>IF(KN$7="",0,KN$11*условия!$W52)</f>
        <v>0</v>
      </c>
      <c r="KO15" s="40">
        <f>IF(KO$7="",0,KO$11*условия!$W52)</f>
        <v>0</v>
      </c>
      <c r="KP15" s="40">
        <f>IF(KP$7="",0,KP$11*условия!$W52)</f>
        <v>0</v>
      </c>
      <c r="KQ15" s="40">
        <f>IF(KQ$7="",0,KQ$11*условия!$W52)</f>
        <v>0</v>
      </c>
      <c r="KR15" s="40">
        <f>IF(KR$7="",0,KR$11*условия!$W52)</f>
        <v>0</v>
      </c>
      <c r="KS15" s="40">
        <f>IF(KS$7="",0,KS$11*условия!$W52)</f>
        <v>0</v>
      </c>
      <c r="KT15" s="40">
        <f>IF(KT$7="",0,KT$11*условия!$W52)</f>
        <v>0</v>
      </c>
      <c r="KU15" s="40">
        <f>IF(KU$7="",0,KU$11*условия!$W52)</f>
        <v>0</v>
      </c>
      <c r="KV15" s="40">
        <f>IF(KV$7="",0,KV$11*условия!$W52)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договоров/окрытых магазинов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собственные магазины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357</v>
      </c>
      <c r="S16" s="1"/>
      <c r="T16" s="1"/>
      <c r="U16" s="40">
        <f>IF(U$7="",0,U$11*условия!$W53)</f>
        <v>3.7187500000000004</v>
      </c>
      <c r="V16" s="40">
        <f>IF(V$7="",0,V$11*условия!$W53)</f>
        <v>3.8769946808510642</v>
      </c>
      <c r="W16" s="40">
        <f>IF(W$7="",0,W$11*условия!$W53)</f>
        <v>4.0352393617021276</v>
      </c>
      <c r="X16" s="40">
        <f>IF(X$7="",0,X$11*условия!$W53)</f>
        <v>4.1934840425531918</v>
      </c>
      <c r="Y16" s="40">
        <f>IF(Y$7="",0,Y$11*условия!$W53)</f>
        <v>4.3517287234042561</v>
      </c>
      <c r="Z16" s="40">
        <f>IF(Z$7="",0,Z$11*условия!$W53)</f>
        <v>4.5099734042553195</v>
      </c>
      <c r="AA16" s="40">
        <f>IF(AA$7="",0,AA$11*условия!$W53)</f>
        <v>4.6682180851063828</v>
      </c>
      <c r="AB16" s="40">
        <f>IF(AB$7="",0,AB$11*условия!$W53)</f>
        <v>4.8264627659574471</v>
      </c>
      <c r="AC16" s="40">
        <f>IF(AC$7="",0,AC$11*условия!$W53)</f>
        <v>4.9847074468085113</v>
      </c>
      <c r="AD16" s="40">
        <f>IF(AD$7="",0,AD$11*условия!$W53)</f>
        <v>5.1429521276595747</v>
      </c>
      <c r="AE16" s="40">
        <f>IF(AE$7="",0,AE$11*условия!$W53)</f>
        <v>5.3011968085106389</v>
      </c>
      <c r="AF16" s="40">
        <f>IF(AF$7="",0,AF$11*условия!$W53)</f>
        <v>5.4594414893617023</v>
      </c>
      <c r="AG16" s="40">
        <f>IF(AG$7="",0,AG$11*условия!$W53)</f>
        <v>5.6176861702127656</v>
      </c>
      <c r="AH16" s="40">
        <f>IF(AH$7="",0,AH$11*условия!$W53)</f>
        <v>5.7759308510638308</v>
      </c>
      <c r="AI16" s="40">
        <f>IF(AI$7="",0,AI$11*условия!$W53)</f>
        <v>5.9341755319148941</v>
      </c>
      <c r="AJ16" s="40">
        <f>IF(AJ$7="",0,AJ$11*условия!$W53)</f>
        <v>6.0924202127659575</v>
      </c>
      <c r="AK16" s="40">
        <f>IF(AK$7="",0,AK$11*условия!$W53)</f>
        <v>6.2506648936170217</v>
      </c>
      <c r="AL16" s="40">
        <f>IF(AL$7="",0,AL$11*условия!$W53)</f>
        <v>6.4089095744680851</v>
      </c>
      <c r="AM16" s="40">
        <f>IF(AM$7="",0,AM$11*условия!$W53)</f>
        <v>6.5671542553191484</v>
      </c>
      <c r="AN16" s="40">
        <f>IF(AN$7="",0,AN$11*условия!$W53)</f>
        <v>6.7253989361702136</v>
      </c>
      <c r="AO16" s="40">
        <f>IF(AO$7="",0,AO$11*условия!$W53)</f>
        <v>6.8836436170212769</v>
      </c>
      <c r="AP16" s="40">
        <f>IF(AP$7="",0,AP$11*условия!$W53)</f>
        <v>7.0418882978723403</v>
      </c>
      <c r="AQ16" s="40">
        <f>IF(AQ$7="",0,AQ$11*условия!$W53)</f>
        <v>7.2001329787234045</v>
      </c>
      <c r="AR16" s="40">
        <f>IF(AR$7="",0,AR$11*условия!$W53)</f>
        <v>7.3583776595744697</v>
      </c>
      <c r="AS16" s="40">
        <f>IF(AS$7="",0,AS$11*условия!$W53)</f>
        <v>7.5166223404255312</v>
      </c>
      <c r="AT16" s="40">
        <f>IF(AT$7="",0,AT$11*условия!$W53)</f>
        <v>7.6748670212765964</v>
      </c>
      <c r="AU16" s="40">
        <f>IF(AU$7="",0,AU$11*условия!$W53)</f>
        <v>7.8331117021276606</v>
      </c>
      <c r="AV16" s="40">
        <f>IF(AV$7="",0,AV$11*условия!$W53)</f>
        <v>7.9913563829787231</v>
      </c>
      <c r="AW16" s="40">
        <f>IF(AW$7="",0,AW$11*условия!$W53)</f>
        <v>8.1496010638297882</v>
      </c>
      <c r="AX16" s="40">
        <f>IF(AX$7="",0,AX$11*условия!$W53)</f>
        <v>8.3078457446808525</v>
      </c>
      <c r="AY16" s="40">
        <f>IF(AY$7="",0,AY$11*условия!$W53)</f>
        <v>8.4660904255319149</v>
      </c>
      <c r="AZ16" s="40">
        <f>IF(AZ$7="",0,AZ$11*условия!$W53)</f>
        <v>8.6243351063829792</v>
      </c>
      <c r="BA16" s="40">
        <f>IF(BA$7="",0,BA$11*условия!$W53)</f>
        <v>8.7825797872340434</v>
      </c>
      <c r="BB16" s="40">
        <f>IF(BB$7="",0,BB$11*условия!$W53)</f>
        <v>8.9408244680851077</v>
      </c>
      <c r="BC16" s="40">
        <f>IF(BC$7="",0,BC$11*условия!$W53)</f>
        <v>9.0990691489361701</v>
      </c>
      <c r="BD16" s="40">
        <f>IF(BD$7="",0,BD$11*условия!$W53)</f>
        <v>9.2573138297872344</v>
      </c>
      <c r="BE16" s="40">
        <f>IF(BE$7="",0,BE$11*условия!$W53)</f>
        <v>9.4155585106382986</v>
      </c>
      <c r="BF16" s="40">
        <f>IF(BF$7="",0,BF$11*условия!$W53)</f>
        <v>9.5738031914893611</v>
      </c>
      <c r="BG16" s="40">
        <f>IF(BG$7="",0,BG$11*условия!$W53)</f>
        <v>9.7320478723404271</v>
      </c>
      <c r="BH16" s="40">
        <f>IF(BH$7="",0,BH$11*условия!$W53)</f>
        <v>9.8902925531914896</v>
      </c>
      <c r="BI16" s="40">
        <f>IF(BI$7="",0,BI$11*условия!$W53)</f>
        <v>10.048537234042554</v>
      </c>
      <c r="BJ16" s="40">
        <f>IF(BJ$7="",0,BJ$11*условия!$W53)</f>
        <v>10.206781914893618</v>
      </c>
      <c r="BK16" s="40">
        <f>IF(BK$7="",0,BK$11*условия!$W53)</f>
        <v>10.365026595744681</v>
      </c>
      <c r="BL16" s="40">
        <f>IF(BL$7="",0,BL$11*условия!$W53)</f>
        <v>10.523271276595745</v>
      </c>
      <c r="BM16" s="40">
        <f>IF(BM$7="",0,BM$11*условия!$W53)</f>
        <v>10.681515957446809</v>
      </c>
      <c r="BN16" s="40">
        <f>IF(BN$7="",0,BN$11*условия!$W53)</f>
        <v>10.839760638297873</v>
      </c>
      <c r="BO16" s="40">
        <f>IF(BO$7="",0,BO$11*условия!$W53)</f>
        <v>10.998005319148939</v>
      </c>
      <c r="BP16" s="40">
        <f>IF(BP$7="",0,BP$11*условия!$W53)</f>
        <v>11.15625</v>
      </c>
      <c r="BQ16" s="40">
        <f>IF(BQ$7="",0,BQ$11*условия!$W53)</f>
        <v>0</v>
      </c>
      <c r="BR16" s="40">
        <f>IF(BR$7="",0,BR$11*условия!$W53)</f>
        <v>0</v>
      </c>
      <c r="BS16" s="40">
        <f>IF(BS$7="",0,BS$11*условия!$W53)</f>
        <v>0</v>
      </c>
      <c r="BT16" s="40">
        <f>IF(BT$7="",0,BT$11*условия!$W53)</f>
        <v>0</v>
      </c>
      <c r="BU16" s="40">
        <f>IF(BU$7="",0,BU$11*условия!$W53)</f>
        <v>0</v>
      </c>
      <c r="BV16" s="40">
        <f>IF(BV$7="",0,BV$11*условия!$W53)</f>
        <v>0</v>
      </c>
      <c r="BW16" s="40">
        <f>IF(BW$7="",0,BW$11*условия!$W53)</f>
        <v>0</v>
      </c>
      <c r="BX16" s="40">
        <f>IF(BX$7="",0,BX$11*условия!$W53)</f>
        <v>0</v>
      </c>
      <c r="BY16" s="40">
        <f>IF(BY$7="",0,BY$11*условия!$W53)</f>
        <v>0</v>
      </c>
      <c r="BZ16" s="40">
        <f>IF(BZ$7="",0,BZ$11*условия!$W53)</f>
        <v>0</v>
      </c>
      <c r="CA16" s="40">
        <f>IF(CA$7="",0,CA$11*условия!$W53)</f>
        <v>0</v>
      </c>
      <c r="CB16" s="40">
        <f>IF(CB$7="",0,CB$11*условия!$W53)</f>
        <v>0</v>
      </c>
      <c r="CC16" s="40">
        <f>IF(CC$7="",0,CC$11*условия!$W53)</f>
        <v>0</v>
      </c>
      <c r="CD16" s="40">
        <f>IF(CD$7="",0,CD$11*условия!$W53)</f>
        <v>0</v>
      </c>
      <c r="CE16" s="40">
        <f>IF(CE$7="",0,CE$11*условия!$W53)</f>
        <v>0</v>
      </c>
      <c r="CF16" s="40">
        <f>IF(CF$7="",0,CF$11*условия!$W53)</f>
        <v>0</v>
      </c>
      <c r="CG16" s="40">
        <f>IF(CG$7="",0,CG$11*условия!$W53)</f>
        <v>0</v>
      </c>
      <c r="CH16" s="40">
        <f>IF(CH$7="",0,CH$11*условия!$W53)</f>
        <v>0</v>
      </c>
      <c r="CI16" s="40">
        <f>IF(CI$7="",0,CI$11*условия!$W53)</f>
        <v>0</v>
      </c>
      <c r="CJ16" s="40">
        <f>IF(CJ$7="",0,CJ$11*условия!$W53)</f>
        <v>0</v>
      </c>
      <c r="CK16" s="40">
        <f>IF(CK$7="",0,CK$11*условия!$W53)</f>
        <v>0</v>
      </c>
      <c r="CL16" s="40">
        <f>IF(CL$7="",0,CL$11*условия!$W53)</f>
        <v>0</v>
      </c>
      <c r="CM16" s="40">
        <f>IF(CM$7="",0,CM$11*условия!$W53)</f>
        <v>0</v>
      </c>
      <c r="CN16" s="40">
        <f>IF(CN$7="",0,CN$11*условия!$W53)</f>
        <v>0</v>
      </c>
      <c r="CO16" s="40">
        <f>IF(CO$7="",0,CO$11*условия!$W53)</f>
        <v>0</v>
      </c>
      <c r="CP16" s="40">
        <f>IF(CP$7="",0,CP$11*условия!$W53)</f>
        <v>0</v>
      </c>
      <c r="CQ16" s="40">
        <f>IF(CQ$7="",0,CQ$11*условия!$W53)</f>
        <v>0</v>
      </c>
      <c r="CR16" s="40">
        <f>IF(CR$7="",0,CR$11*условия!$W53)</f>
        <v>0</v>
      </c>
      <c r="CS16" s="40">
        <f>IF(CS$7="",0,CS$11*условия!$W53)</f>
        <v>0</v>
      </c>
      <c r="CT16" s="40">
        <f>IF(CT$7="",0,CT$11*условия!$W53)</f>
        <v>0</v>
      </c>
      <c r="CU16" s="40">
        <f>IF(CU$7="",0,CU$11*условия!$W53)</f>
        <v>0</v>
      </c>
      <c r="CV16" s="40">
        <f>IF(CV$7="",0,CV$11*условия!$W53)</f>
        <v>0</v>
      </c>
      <c r="CW16" s="40">
        <f>IF(CW$7="",0,CW$11*условия!$W53)</f>
        <v>0</v>
      </c>
      <c r="CX16" s="40">
        <f>IF(CX$7="",0,CX$11*условия!$W53)</f>
        <v>0</v>
      </c>
      <c r="CY16" s="40">
        <f>IF(CY$7="",0,CY$11*условия!$W53)</f>
        <v>0</v>
      </c>
      <c r="CZ16" s="40">
        <f>IF(CZ$7="",0,CZ$11*условия!$W53)</f>
        <v>0</v>
      </c>
      <c r="DA16" s="40">
        <f>IF(DA$7="",0,DA$11*условия!$W53)</f>
        <v>0</v>
      </c>
      <c r="DB16" s="40">
        <f>IF(DB$7="",0,DB$11*условия!$W53)</f>
        <v>0</v>
      </c>
      <c r="DC16" s="40">
        <f>IF(DC$7="",0,DC$11*условия!$W53)</f>
        <v>0</v>
      </c>
      <c r="DD16" s="40">
        <f>IF(DD$7="",0,DD$11*условия!$W53)</f>
        <v>0</v>
      </c>
      <c r="DE16" s="40">
        <f>IF(DE$7="",0,DE$11*условия!$W53)</f>
        <v>0</v>
      </c>
      <c r="DF16" s="40">
        <f>IF(DF$7="",0,DF$11*условия!$W53)</f>
        <v>0</v>
      </c>
      <c r="DG16" s="40">
        <f>IF(DG$7="",0,DG$11*условия!$W53)</f>
        <v>0</v>
      </c>
      <c r="DH16" s="40">
        <f>IF(DH$7="",0,DH$11*условия!$W53)</f>
        <v>0</v>
      </c>
      <c r="DI16" s="40">
        <f>IF(DI$7="",0,DI$11*условия!$W53)</f>
        <v>0</v>
      </c>
      <c r="DJ16" s="40">
        <f>IF(DJ$7="",0,DJ$11*условия!$W53)</f>
        <v>0</v>
      </c>
      <c r="DK16" s="40">
        <f>IF(DK$7="",0,DK$11*условия!$W53)</f>
        <v>0</v>
      </c>
      <c r="DL16" s="40">
        <f>IF(DL$7="",0,DL$11*условия!$W53)</f>
        <v>0</v>
      </c>
      <c r="DM16" s="40">
        <f>IF(DM$7="",0,DM$11*условия!$W53)</f>
        <v>0</v>
      </c>
      <c r="DN16" s="40">
        <f>IF(DN$7="",0,DN$11*условия!$W53)</f>
        <v>0</v>
      </c>
      <c r="DO16" s="40">
        <f>IF(DO$7="",0,DO$11*условия!$W53)</f>
        <v>0</v>
      </c>
      <c r="DP16" s="40">
        <f>IF(DP$7="",0,DP$11*условия!$W53)</f>
        <v>0</v>
      </c>
      <c r="DQ16" s="40">
        <f>IF(DQ$7="",0,DQ$11*условия!$W53)</f>
        <v>0</v>
      </c>
      <c r="DR16" s="40">
        <f>IF(DR$7="",0,DR$11*условия!$W53)</f>
        <v>0</v>
      </c>
      <c r="DS16" s="40">
        <f>IF(DS$7="",0,DS$11*условия!$W53)</f>
        <v>0</v>
      </c>
      <c r="DT16" s="40">
        <f>IF(DT$7="",0,DT$11*условия!$W53)</f>
        <v>0</v>
      </c>
      <c r="DU16" s="40">
        <f>IF(DU$7="",0,DU$11*условия!$W53)</f>
        <v>0</v>
      </c>
      <c r="DV16" s="40">
        <f>IF(DV$7="",0,DV$11*условия!$W53)</f>
        <v>0</v>
      </c>
      <c r="DW16" s="40">
        <f>IF(DW$7="",0,DW$11*условия!$W53)</f>
        <v>0</v>
      </c>
      <c r="DX16" s="40">
        <f>IF(DX$7="",0,DX$11*условия!$W53)</f>
        <v>0</v>
      </c>
      <c r="DY16" s="40">
        <f>IF(DY$7="",0,DY$11*условия!$W53)</f>
        <v>0</v>
      </c>
      <c r="DZ16" s="40">
        <f>IF(DZ$7="",0,DZ$11*условия!$W53)</f>
        <v>0</v>
      </c>
      <c r="EA16" s="40">
        <f>IF(EA$7="",0,EA$11*условия!$W53)</f>
        <v>0</v>
      </c>
      <c r="EB16" s="40">
        <f>IF(EB$7="",0,EB$11*условия!$W53)</f>
        <v>0</v>
      </c>
      <c r="EC16" s="40">
        <f>IF(EC$7="",0,EC$11*условия!$W53)</f>
        <v>0</v>
      </c>
      <c r="ED16" s="40">
        <f>IF(ED$7="",0,ED$11*условия!$W53)</f>
        <v>0</v>
      </c>
      <c r="EE16" s="40">
        <f>IF(EE$7="",0,EE$11*условия!$W53)</f>
        <v>0</v>
      </c>
      <c r="EF16" s="40">
        <f>IF(EF$7="",0,EF$11*условия!$W53)</f>
        <v>0</v>
      </c>
      <c r="EG16" s="40">
        <f>IF(EG$7="",0,EG$11*условия!$W53)</f>
        <v>0</v>
      </c>
      <c r="EH16" s="40">
        <f>IF(EH$7="",0,EH$11*условия!$W53)</f>
        <v>0</v>
      </c>
      <c r="EI16" s="40">
        <f>IF(EI$7="",0,EI$11*условия!$W53)</f>
        <v>0</v>
      </c>
      <c r="EJ16" s="40">
        <f>IF(EJ$7="",0,EJ$11*условия!$W53)</f>
        <v>0</v>
      </c>
      <c r="EK16" s="40">
        <f>IF(EK$7="",0,EK$11*условия!$W53)</f>
        <v>0</v>
      </c>
      <c r="EL16" s="40">
        <f>IF(EL$7="",0,EL$11*условия!$W53)</f>
        <v>0</v>
      </c>
      <c r="EM16" s="40">
        <f>IF(EM$7="",0,EM$11*условия!$W53)</f>
        <v>0</v>
      </c>
      <c r="EN16" s="40">
        <f>IF(EN$7="",0,EN$11*условия!$W53)</f>
        <v>0</v>
      </c>
      <c r="EO16" s="40">
        <f>IF(EO$7="",0,EO$11*условия!$W53)</f>
        <v>0</v>
      </c>
      <c r="EP16" s="40">
        <f>IF(EP$7="",0,EP$11*условия!$W53)</f>
        <v>0</v>
      </c>
      <c r="EQ16" s="40">
        <f>IF(EQ$7="",0,EQ$11*условия!$W53)</f>
        <v>0</v>
      </c>
      <c r="ER16" s="40">
        <f>IF(ER$7="",0,ER$11*условия!$W53)</f>
        <v>0</v>
      </c>
      <c r="ES16" s="40">
        <f>IF(ES$7="",0,ES$11*условия!$W53)</f>
        <v>0</v>
      </c>
      <c r="ET16" s="40">
        <f>IF(ET$7="",0,ET$11*условия!$W53)</f>
        <v>0</v>
      </c>
      <c r="EU16" s="40">
        <f>IF(EU$7="",0,EU$11*условия!$W53)</f>
        <v>0</v>
      </c>
      <c r="EV16" s="40">
        <f>IF(EV$7="",0,EV$11*условия!$W53)</f>
        <v>0</v>
      </c>
      <c r="EW16" s="40">
        <f>IF(EW$7="",0,EW$11*условия!$W53)</f>
        <v>0</v>
      </c>
      <c r="EX16" s="40">
        <f>IF(EX$7="",0,EX$11*условия!$W53)</f>
        <v>0</v>
      </c>
      <c r="EY16" s="40">
        <f>IF(EY$7="",0,EY$11*условия!$W53)</f>
        <v>0</v>
      </c>
      <c r="EZ16" s="40">
        <f>IF(EZ$7="",0,EZ$11*условия!$W53)</f>
        <v>0</v>
      </c>
      <c r="FA16" s="40">
        <f>IF(FA$7="",0,FA$11*условия!$W53)</f>
        <v>0</v>
      </c>
      <c r="FB16" s="40">
        <f>IF(FB$7="",0,FB$11*условия!$W53)</f>
        <v>0</v>
      </c>
      <c r="FC16" s="40">
        <f>IF(FC$7="",0,FC$11*условия!$W53)</f>
        <v>0</v>
      </c>
      <c r="FD16" s="40">
        <f>IF(FD$7="",0,FD$11*условия!$W53)</f>
        <v>0</v>
      </c>
      <c r="FE16" s="40">
        <f>IF(FE$7="",0,FE$11*условия!$W53)</f>
        <v>0</v>
      </c>
      <c r="FF16" s="40">
        <f>IF(FF$7="",0,FF$11*условия!$W53)</f>
        <v>0</v>
      </c>
      <c r="FG16" s="40">
        <f>IF(FG$7="",0,FG$11*условия!$W53)</f>
        <v>0</v>
      </c>
      <c r="FH16" s="40">
        <f>IF(FH$7="",0,FH$11*условия!$W53)</f>
        <v>0</v>
      </c>
      <c r="FI16" s="40">
        <f>IF(FI$7="",0,FI$11*условия!$W53)</f>
        <v>0</v>
      </c>
      <c r="FJ16" s="40">
        <f>IF(FJ$7="",0,FJ$11*условия!$W53)</f>
        <v>0</v>
      </c>
      <c r="FK16" s="40">
        <f>IF(FK$7="",0,FK$11*условия!$W53)</f>
        <v>0</v>
      </c>
      <c r="FL16" s="40">
        <f>IF(FL$7="",0,FL$11*условия!$W53)</f>
        <v>0</v>
      </c>
      <c r="FM16" s="40">
        <f>IF(FM$7="",0,FM$11*условия!$W53)</f>
        <v>0</v>
      </c>
      <c r="FN16" s="40">
        <f>IF(FN$7="",0,FN$11*условия!$W53)</f>
        <v>0</v>
      </c>
      <c r="FO16" s="40">
        <f>IF(FO$7="",0,FO$11*условия!$W53)</f>
        <v>0</v>
      </c>
      <c r="FP16" s="40">
        <f>IF(FP$7="",0,FP$11*условия!$W53)</f>
        <v>0</v>
      </c>
      <c r="FQ16" s="40">
        <f>IF(FQ$7="",0,FQ$11*условия!$W53)</f>
        <v>0</v>
      </c>
      <c r="FR16" s="40">
        <f>IF(FR$7="",0,FR$11*условия!$W53)</f>
        <v>0</v>
      </c>
      <c r="FS16" s="40">
        <f>IF(FS$7="",0,FS$11*условия!$W53)</f>
        <v>0</v>
      </c>
      <c r="FT16" s="40">
        <f>IF(FT$7="",0,FT$11*условия!$W53)</f>
        <v>0</v>
      </c>
      <c r="FU16" s="40">
        <f>IF(FU$7="",0,FU$11*условия!$W53)</f>
        <v>0</v>
      </c>
      <c r="FV16" s="40">
        <f>IF(FV$7="",0,FV$11*условия!$W53)</f>
        <v>0</v>
      </c>
      <c r="FW16" s="40">
        <f>IF(FW$7="",0,FW$11*условия!$W53)</f>
        <v>0</v>
      </c>
      <c r="FX16" s="40">
        <f>IF(FX$7="",0,FX$11*условия!$W53)</f>
        <v>0</v>
      </c>
      <c r="FY16" s="40">
        <f>IF(FY$7="",0,FY$11*условия!$W53)</f>
        <v>0</v>
      </c>
      <c r="FZ16" s="40">
        <f>IF(FZ$7="",0,FZ$11*условия!$W53)</f>
        <v>0</v>
      </c>
      <c r="GA16" s="40">
        <f>IF(GA$7="",0,GA$11*условия!$W53)</f>
        <v>0</v>
      </c>
      <c r="GB16" s="40">
        <f>IF(GB$7="",0,GB$11*условия!$W53)</f>
        <v>0</v>
      </c>
      <c r="GC16" s="40">
        <f>IF(GC$7="",0,GC$11*условия!$W53)</f>
        <v>0</v>
      </c>
      <c r="GD16" s="40">
        <f>IF(GD$7="",0,GD$11*условия!$W53)</f>
        <v>0</v>
      </c>
      <c r="GE16" s="40">
        <f>IF(GE$7="",0,GE$11*условия!$W53)</f>
        <v>0</v>
      </c>
      <c r="GF16" s="40">
        <f>IF(GF$7="",0,GF$11*условия!$W53)</f>
        <v>0</v>
      </c>
      <c r="GG16" s="40">
        <f>IF(GG$7="",0,GG$11*условия!$W53)</f>
        <v>0</v>
      </c>
      <c r="GH16" s="40">
        <f>IF(GH$7="",0,GH$11*условия!$W53)</f>
        <v>0</v>
      </c>
      <c r="GI16" s="40">
        <f>IF(GI$7="",0,GI$11*условия!$W53)</f>
        <v>0</v>
      </c>
      <c r="GJ16" s="40">
        <f>IF(GJ$7="",0,GJ$11*условия!$W53)</f>
        <v>0</v>
      </c>
      <c r="GK16" s="40">
        <f>IF(GK$7="",0,GK$11*условия!$W53)</f>
        <v>0</v>
      </c>
      <c r="GL16" s="40">
        <f>IF(GL$7="",0,GL$11*условия!$W53)</f>
        <v>0</v>
      </c>
      <c r="GM16" s="40">
        <f>IF(GM$7="",0,GM$11*условия!$W53)</f>
        <v>0</v>
      </c>
      <c r="GN16" s="40">
        <f>IF(GN$7="",0,GN$11*условия!$W53)</f>
        <v>0</v>
      </c>
      <c r="GO16" s="40">
        <f>IF(GO$7="",0,GO$11*условия!$W53)</f>
        <v>0</v>
      </c>
      <c r="GP16" s="40">
        <f>IF(GP$7="",0,GP$11*условия!$W53)</f>
        <v>0</v>
      </c>
      <c r="GQ16" s="40">
        <f>IF(GQ$7="",0,GQ$11*условия!$W53)</f>
        <v>0</v>
      </c>
      <c r="GR16" s="40">
        <f>IF(GR$7="",0,GR$11*условия!$W53)</f>
        <v>0</v>
      </c>
      <c r="GS16" s="40">
        <f>IF(GS$7="",0,GS$11*условия!$W53)</f>
        <v>0</v>
      </c>
      <c r="GT16" s="40">
        <f>IF(GT$7="",0,GT$11*условия!$W53)</f>
        <v>0</v>
      </c>
      <c r="GU16" s="40">
        <f>IF(GU$7="",0,GU$11*условия!$W53)</f>
        <v>0</v>
      </c>
      <c r="GV16" s="40">
        <f>IF(GV$7="",0,GV$11*условия!$W53)</f>
        <v>0</v>
      </c>
      <c r="GW16" s="40">
        <f>IF(GW$7="",0,GW$11*условия!$W53)</f>
        <v>0</v>
      </c>
      <c r="GX16" s="40">
        <f>IF(GX$7="",0,GX$11*условия!$W53)</f>
        <v>0</v>
      </c>
      <c r="GY16" s="40">
        <f>IF(GY$7="",0,GY$11*условия!$W53)</f>
        <v>0</v>
      </c>
      <c r="GZ16" s="40">
        <f>IF(GZ$7="",0,GZ$11*условия!$W53)</f>
        <v>0</v>
      </c>
      <c r="HA16" s="40">
        <f>IF(HA$7="",0,HA$11*условия!$W53)</f>
        <v>0</v>
      </c>
      <c r="HB16" s="40">
        <f>IF(HB$7="",0,HB$11*условия!$W53)</f>
        <v>0</v>
      </c>
      <c r="HC16" s="40">
        <f>IF(HC$7="",0,HC$11*условия!$W53)</f>
        <v>0</v>
      </c>
      <c r="HD16" s="40">
        <f>IF(HD$7="",0,HD$11*условия!$W53)</f>
        <v>0</v>
      </c>
      <c r="HE16" s="40">
        <f>IF(HE$7="",0,HE$11*условия!$W53)</f>
        <v>0</v>
      </c>
      <c r="HF16" s="40">
        <f>IF(HF$7="",0,HF$11*условия!$W53)</f>
        <v>0</v>
      </c>
      <c r="HG16" s="40">
        <f>IF(HG$7="",0,HG$11*условия!$W53)</f>
        <v>0</v>
      </c>
      <c r="HH16" s="40">
        <f>IF(HH$7="",0,HH$11*условия!$W53)</f>
        <v>0</v>
      </c>
      <c r="HI16" s="40">
        <f>IF(HI$7="",0,HI$11*условия!$W53)</f>
        <v>0</v>
      </c>
      <c r="HJ16" s="40">
        <f>IF(HJ$7="",0,HJ$11*условия!$W53)</f>
        <v>0</v>
      </c>
      <c r="HK16" s="40">
        <f>IF(HK$7="",0,HK$11*условия!$W53)</f>
        <v>0</v>
      </c>
      <c r="HL16" s="40">
        <f>IF(HL$7="",0,HL$11*условия!$W53)</f>
        <v>0</v>
      </c>
      <c r="HM16" s="40">
        <f>IF(HM$7="",0,HM$11*условия!$W53)</f>
        <v>0</v>
      </c>
      <c r="HN16" s="40">
        <f>IF(HN$7="",0,HN$11*условия!$W53)</f>
        <v>0</v>
      </c>
      <c r="HO16" s="40">
        <f>IF(HO$7="",0,HO$11*условия!$W53)</f>
        <v>0</v>
      </c>
      <c r="HP16" s="40">
        <f>IF(HP$7="",0,HP$11*условия!$W53)</f>
        <v>0</v>
      </c>
      <c r="HQ16" s="40">
        <f>IF(HQ$7="",0,HQ$11*условия!$W53)</f>
        <v>0</v>
      </c>
      <c r="HR16" s="40">
        <f>IF(HR$7="",0,HR$11*условия!$W53)</f>
        <v>0</v>
      </c>
      <c r="HS16" s="40">
        <f>IF(HS$7="",0,HS$11*условия!$W53)</f>
        <v>0</v>
      </c>
      <c r="HT16" s="40">
        <f>IF(HT$7="",0,HT$11*условия!$W53)</f>
        <v>0</v>
      </c>
      <c r="HU16" s="40">
        <f>IF(HU$7="",0,HU$11*условия!$W53)</f>
        <v>0</v>
      </c>
      <c r="HV16" s="40">
        <f>IF(HV$7="",0,HV$11*условия!$W53)</f>
        <v>0</v>
      </c>
      <c r="HW16" s="40">
        <f>IF(HW$7="",0,HW$11*условия!$W53)</f>
        <v>0</v>
      </c>
      <c r="HX16" s="40">
        <f>IF(HX$7="",0,HX$11*условия!$W53)</f>
        <v>0</v>
      </c>
      <c r="HY16" s="40">
        <f>IF(HY$7="",0,HY$11*условия!$W53)</f>
        <v>0</v>
      </c>
      <c r="HZ16" s="40">
        <f>IF(HZ$7="",0,HZ$11*условия!$W53)</f>
        <v>0</v>
      </c>
      <c r="IA16" s="40">
        <f>IF(IA$7="",0,IA$11*условия!$W53)</f>
        <v>0</v>
      </c>
      <c r="IB16" s="40">
        <f>IF(IB$7="",0,IB$11*условия!$W53)</f>
        <v>0</v>
      </c>
      <c r="IC16" s="40">
        <f>IF(IC$7="",0,IC$11*условия!$W53)</f>
        <v>0</v>
      </c>
      <c r="ID16" s="40">
        <f>IF(ID$7="",0,ID$11*условия!$W53)</f>
        <v>0</v>
      </c>
      <c r="IE16" s="40">
        <f>IF(IE$7="",0,IE$11*условия!$W53)</f>
        <v>0</v>
      </c>
      <c r="IF16" s="40">
        <f>IF(IF$7="",0,IF$11*условия!$W53)</f>
        <v>0</v>
      </c>
      <c r="IG16" s="40">
        <f>IF(IG$7="",0,IG$11*условия!$W53)</f>
        <v>0</v>
      </c>
      <c r="IH16" s="40">
        <f>IF(IH$7="",0,IH$11*условия!$W53)</f>
        <v>0</v>
      </c>
      <c r="II16" s="40">
        <f>IF(II$7="",0,II$11*условия!$W53)</f>
        <v>0</v>
      </c>
      <c r="IJ16" s="40">
        <f>IF(IJ$7="",0,IJ$11*условия!$W53)</f>
        <v>0</v>
      </c>
      <c r="IK16" s="40">
        <f>IF(IK$7="",0,IK$11*условия!$W53)</f>
        <v>0</v>
      </c>
      <c r="IL16" s="40">
        <f>IF(IL$7="",0,IL$11*условия!$W53)</f>
        <v>0</v>
      </c>
      <c r="IM16" s="40">
        <f>IF(IM$7="",0,IM$11*условия!$W53)</f>
        <v>0</v>
      </c>
      <c r="IN16" s="40">
        <f>IF(IN$7="",0,IN$11*условия!$W53)</f>
        <v>0</v>
      </c>
      <c r="IO16" s="40">
        <f>IF(IO$7="",0,IO$11*условия!$W53)</f>
        <v>0</v>
      </c>
      <c r="IP16" s="40">
        <f>IF(IP$7="",0,IP$11*условия!$W53)</f>
        <v>0</v>
      </c>
      <c r="IQ16" s="40">
        <f>IF(IQ$7="",0,IQ$11*условия!$W53)</f>
        <v>0</v>
      </c>
      <c r="IR16" s="40">
        <f>IF(IR$7="",0,IR$11*условия!$W53)</f>
        <v>0</v>
      </c>
      <c r="IS16" s="40">
        <f>IF(IS$7="",0,IS$11*условия!$W53)</f>
        <v>0</v>
      </c>
      <c r="IT16" s="40">
        <f>IF(IT$7="",0,IT$11*условия!$W53)</f>
        <v>0</v>
      </c>
      <c r="IU16" s="40">
        <f>IF(IU$7="",0,IU$11*условия!$W53)</f>
        <v>0</v>
      </c>
      <c r="IV16" s="40">
        <f>IF(IV$7="",0,IV$11*условия!$W53)</f>
        <v>0</v>
      </c>
      <c r="IW16" s="40">
        <f>IF(IW$7="",0,IW$11*условия!$W53)</f>
        <v>0</v>
      </c>
      <c r="IX16" s="40">
        <f>IF(IX$7="",0,IX$11*условия!$W53)</f>
        <v>0</v>
      </c>
      <c r="IY16" s="40">
        <f>IF(IY$7="",0,IY$11*условия!$W53)</f>
        <v>0</v>
      </c>
      <c r="IZ16" s="40">
        <f>IF(IZ$7="",0,IZ$11*условия!$W53)</f>
        <v>0</v>
      </c>
      <c r="JA16" s="40">
        <f>IF(JA$7="",0,JA$11*условия!$W53)</f>
        <v>0</v>
      </c>
      <c r="JB16" s="40">
        <f>IF(JB$7="",0,JB$11*условия!$W53)</f>
        <v>0</v>
      </c>
      <c r="JC16" s="40">
        <f>IF(JC$7="",0,JC$11*условия!$W53)</f>
        <v>0</v>
      </c>
      <c r="JD16" s="40">
        <f>IF(JD$7="",0,JD$11*условия!$W53)</f>
        <v>0</v>
      </c>
      <c r="JE16" s="40">
        <f>IF(JE$7="",0,JE$11*условия!$W53)</f>
        <v>0</v>
      </c>
      <c r="JF16" s="40">
        <f>IF(JF$7="",0,JF$11*условия!$W53)</f>
        <v>0</v>
      </c>
      <c r="JG16" s="40">
        <f>IF(JG$7="",0,JG$11*условия!$W53)</f>
        <v>0</v>
      </c>
      <c r="JH16" s="40">
        <f>IF(JH$7="",0,JH$11*условия!$W53)</f>
        <v>0</v>
      </c>
      <c r="JI16" s="40">
        <f>IF(JI$7="",0,JI$11*условия!$W53)</f>
        <v>0</v>
      </c>
      <c r="JJ16" s="40">
        <f>IF(JJ$7="",0,JJ$11*условия!$W53)</f>
        <v>0</v>
      </c>
      <c r="JK16" s="40">
        <f>IF(JK$7="",0,JK$11*условия!$W53)</f>
        <v>0</v>
      </c>
      <c r="JL16" s="40">
        <f>IF(JL$7="",0,JL$11*условия!$W53)</f>
        <v>0</v>
      </c>
      <c r="JM16" s="40">
        <f>IF(JM$7="",0,JM$11*условия!$W53)</f>
        <v>0</v>
      </c>
      <c r="JN16" s="40">
        <f>IF(JN$7="",0,JN$11*условия!$W53)</f>
        <v>0</v>
      </c>
      <c r="JO16" s="40">
        <f>IF(JO$7="",0,JO$11*условия!$W53)</f>
        <v>0</v>
      </c>
      <c r="JP16" s="40">
        <f>IF(JP$7="",0,JP$11*условия!$W53)</f>
        <v>0</v>
      </c>
      <c r="JQ16" s="40">
        <f>IF(JQ$7="",0,JQ$11*условия!$W53)</f>
        <v>0</v>
      </c>
      <c r="JR16" s="40">
        <f>IF(JR$7="",0,JR$11*условия!$W53)</f>
        <v>0</v>
      </c>
      <c r="JS16" s="40">
        <f>IF(JS$7="",0,JS$11*условия!$W53)</f>
        <v>0</v>
      </c>
      <c r="JT16" s="40">
        <f>IF(JT$7="",0,JT$11*условия!$W53)</f>
        <v>0</v>
      </c>
      <c r="JU16" s="40">
        <f>IF(JU$7="",0,JU$11*условия!$W53)</f>
        <v>0</v>
      </c>
      <c r="JV16" s="40">
        <f>IF(JV$7="",0,JV$11*условия!$W53)</f>
        <v>0</v>
      </c>
      <c r="JW16" s="40">
        <f>IF(JW$7="",0,JW$11*условия!$W53)</f>
        <v>0</v>
      </c>
      <c r="JX16" s="40">
        <f>IF(JX$7="",0,JX$11*условия!$W53)</f>
        <v>0</v>
      </c>
      <c r="JY16" s="40">
        <f>IF(JY$7="",0,JY$11*условия!$W53)</f>
        <v>0</v>
      </c>
      <c r="JZ16" s="40">
        <f>IF(JZ$7="",0,JZ$11*условия!$W53)</f>
        <v>0</v>
      </c>
      <c r="KA16" s="40">
        <f>IF(KA$7="",0,KA$11*условия!$W53)</f>
        <v>0</v>
      </c>
      <c r="KB16" s="40">
        <f>IF(KB$7="",0,KB$11*условия!$W53)</f>
        <v>0</v>
      </c>
      <c r="KC16" s="40">
        <f>IF(KC$7="",0,KC$11*условия!$W53)</f>
        <v>0</v>
      </c>
      <c r="KD16" s="40">
        <f>IF(KD$7="",0,KD$11*условия!$W53)</f>
        <v>0</v>
      </c>
      <c r="KE16" s="40">
        <f>IF(KE$7="",0,KE$11*условия!$W53)</f>
        <v>0</v>
      </c>
      <c r="KF16" s="40">
        <f>IF(KF$7="",0,KF$11*условия!$W53)</f>
        <v>0</v>
      </c>
      <c r="KG16" s="40">
        <f>IF(KG$7="",0,KG$11*условия!$W53)</f>
        <v>0</v>
      </c>
      <c r="KH16" s="40">
        <f>IF(KH$7="",0,KH$11*условия!$W53)</f>
        <v>0</v>
      </c>
      <c r="KI16" s="40">
        <f>IF(KI$7="",0,KI$11*условия!$W53)</f>
        <v>0</v>
      </c>
      <c r="KJ16" s="40">
        <f>IF(KJ$7="",0,KJ$11*условия!$W53)</f>
        <v>0</v>
      </c>
      <c r="KK16" s="40">
        <f>IF(KK$7="",0,KK$11*условия!$W53)</f>
        <v>0</v>
      </c>
      <c r="KL16" s="40">
        <f>IF(KL$7="",0,KL$11*условия!$W53)</f>
        <v>0</v>
      </c>
      <c r="KM16" s="40">
        <f>IF(KM$7="",0,KM$11*условия!$W53)</f>
        <v>0</v>
      </c>
      <c r="KN16" s="40">
        <f>IF(KN$7="",0,KN$11*условия!$W53)</f>
        <v>0</v>
      </c>
      <c r="KO16" s="40">
        <f>IF(KO$7="",0,KO$11*условия!$W53)</f>
        <v>0</v>
      </c>
      <c r="KP16" s="40">
        <f>IF(KP$7="",0,KP$11*условия!$W53)</f>
        <v>0</v>
      </c>
      <c r="KQ16" s="40">
        <f>IF(KQ$7="",0,KQ$11*условия!$W53)</f>
        <v>0</v>
      </c>
      <c r="KR16" s="40">
        <f>IF(KR$7="",0,KR$11*условия!$W53)</f>
        <v>0</v>
      </c>
      <c r="KS16" s="40">
        <f>IF(KS$7="",0,KS$11*условия!$W53)</f>
        <v>0</v>
      </c>
      <c r="KT16" s="40">
        <f>IF(KT$7="",0,KT$11*условия!$W53)</f>
        <v>0</v>
      </c>
      <c r="KU16" s="40">
        <f>IF(KU$7="",0,KU$11*условия!$W53)</f>
        <v>0</v>
      </c>
      <c r="KV16" s="40">
        <f>IF(KV$7="",0,KV$11*условия!$W53)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договоров/окрытых магазинов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интернет сайт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230.99999999999994</v>
      </c>
      <c r="S17" s="1"/>
      <c r="T17" s="1"/>
      <c r="U17" s="40">
        <f>IF(U$7="",0,U$11*условия!$W54)</f>
        <v>2.4062499999999996</v>
      </c>
      <c r="V17" s="40">
        <f>IF(V$7="",0,V$11*условия!$W54)</f>
        <v>2.5086436170212765</v>
      </c>
      <c r="W17" s="40">
        <f>IF(W$7="",0,W$11*условия!$W54)</f>
        <v>2.6110372340425525</v>
      </c>
      <c r="X17" s="40">
        <f>IF(X$7="",0,X$11*условия!$W54)</f>
        <v>2.7134308510638294</v>
      </c>
      <c r="Y17" s="40">
        <f>IF(Y$7="",0,Y$11*условия!$W54)</f>
        <v>2.8158244680851059</v>
      </c>
      <c r="Z17" s="40">
        <f>IF(Z$7="",0,Z$11*условия!$W54)</f>
        <v>2.9182180851063828</v>
      </c>
      <c r="AA17" s="40">
        <f>IF(AA$7="",0,AA$11*условия!$W54)</f>
        <v>3.0206117021276593</v>
      </c>
      <c r="AB17" s="40">
        <f>IF(AB$7="",0,AB$11*условия!$W54)</f>
        <v>3.1230053191489358</v>
      </c>
      <c r="AC17" s="40">
        <f>IF(AC$7="",0,AC$11*условия!$W54)</f>
        <v>3.2253989361702127</v>
      </c>
      <c r="AD17" s="40">
        <f>IF(AD$7="",0,AD$11*условия!$W54)</f>
        <v>3.3277925531914887</v>
      </c>
      <c r="AE17" s="40">
        <f>IF(AE$7="",0,AE$11*условия!$W54)</f>
        <v>3.4301861702127656</v>
      </c>
      <c r="AF17" s="40">
        <f>IF(AF$7="",0,AF$11*условия!$W54)</f>
        <v>3.5325797872340421</v>
      </c>
      <c r="AG17" s="40">
        <f>IF(AG$7="",0,AG$11*условия!$W54)</f>
        <v>3.6349734042553186</v>
      </c>
      <c r="AH17" s="40">
        <f>IF(AH$7="",0,AH$11*условия!$W54)</f>
        <v>3.7373670212765955</v>
      </c>
      <c r="AI17" s="40">
        <f>IF(AI$7="",0,AI$11*условия!$W54)</f>
        <v>3.839760638297872</v>
      </c>
      <c r="AJ17" s="40">
        <f>IF(AJ$7="",0,AJ$11*условия!$W54)</f>
        <v>3.942154255319148</v>
      </c>
      <c r="AK17" s="40">
        <f>IF(AK$7="",0,AK$11*условия!$W54)</f>
        <v>4.0445478723404253</v>
      </c>
      <c r="AL17" s="40">
        <f>IF(AL$7="",0,AL$11*условия!$W54)</f>
        <v>4.1469414893617014</v>
      </c>
      <c r="AM17" s="40">
        <f>IF(AM$7="",0,AM$11*условия!$W54)</f>
        <v>4.2493351063829774</v>
      </c>
      <c r="AN17" s="40">
        <f>IF(AN$7="",0,AN$11*условия!$W54)</f>
        <v>4.3517287234042552</v>
      </c>
      <c r="AO17" s="40">
        <f>IF(AO$7="",0,AO$11*условия!$W54)</f>
        <v>4.4541223404255312</v>
      </c>
      <c r="AP17" s="40">
        <f>IF(AP$7="",0,AP$11*условия!$W54)</f>
        <v>4.5565159574468073</v>
      </c>
      <c r="AQ17" s="40">
        <f>IF(AQ$7="",0,AQ$11*условия!$W54)</f>
        <v>4.6589095744680842</v>
      </c>
      <c r="AR17" s="40">
        <f>IF(AR$7="",0,AR$11*условия!$W54)</f>
        <v>4.761303191489362</v>
      </c>
      <c r="AS17" s="40">
        <f>IF(AS$7="",0,AS$11*условия!$W54)</f>
        <v>4.8636968085106371</v>
      </c>
      <c r="AT17" s="40">
        <f>IF(AT$7="",0,AT$11*условия!$W54)</f>
        <v>4.966090425531914</v>
      </c>
      <c r="AU17" s="40">
        <f>IF(AU$7="",0,AU$11*условия!$W54)</f>
        <v>5.068484042553191</v>
      </c>
      <c r="AV17" s="40">
        <f>IF(AV$7="",0,AV$11*условия!$W54)</f>
        <v>5.170877659574467</v>
      </c>
      <c r="AW17" s="40">
        <f>IF(AW$7="",0,AW$11*условия!$W54)</f>
        <v>5.2732712765957439</v>
      </c>
      <c r="AX17" s="40">
        <f>IF(AX$7="",0,AX$11*условия!$W54)</f>
        <v>5.3756648936170208</v>
      </c>
      <c r="AY17" s="40">
        <f>IF(AY$7="",0,AY$11*условия!$W54)</f>
        <v>5.4780585106382977</v>
      </c>
      <c r="AZ17" s="40">
        <f>IF(AZ$7="",0,AZ$11*условия!$W54)</f>
        <v>5.5804521276595738</v>
      </c>
      <c r="BA17" s="40">
        <f>IF(BA$7="",0,BA$11*условия!$W54)</f>
        <v>5.6828457446808507</v>
      </c>
      <c r="BB17" s="40">
        <f>IF(BB$7="",0,BB$11*условия!$W54)</f>
        <v>5.7852393617021267</v>
      </c>
      <c r="BC17" s="40">
        <f>IF(BC$7="",0,BC$11*условия!$W54)</f>
        <v>5.8876329787234036</v>
      </c>
      <c r="BD17" s="40">
        <f>IF(BD$7="",0,BD$11*условия!$W54)</f>
        <v>5.9900265957446805</v>
      </c>
      <c r="BE17" s="40">
        <f>IF(BE$7="",0,BE$11*условия!$W54)</f>
        <v>6.0924202127659566</v>
      </c>
      <c r="BF17" s="40">
        <f>IF(BF$7="",0,BF$11*условия!$W54)</f>
        <v>6.1948138297872326</v>
      </c>
      <c r="BG17" s="40">
        <f>IF(BG$7="",0,BG$11*условия!$W54)</f>
        <v>6.2972074468085104</v>
      </c>
      <c r="BH17" s="40">
        <f>IF(BH$7="",0,BH$11*условия!$W54)</f>
        <v>6.3996010638297864</v>
      </c>
      <c r="BI17" s="40">
        <f>IF(BI$7="",0,BI$11*условия!$W54)</f>
        <v>6.5019946808510625</v>
      </c>
      <c r="BJ17" s="40">
        <f>IF(BJ$7="",0,BJ$11*условия!$W54)</f>
        <v>6.6043882978723394</v>
      </c>
      <c r="BK17" s="40">
        <f>IF(BK$7="",0,BK$11*условия!$W54)</f>
        <v>6.7067819148936163</v>
      </c>
      <c r="BL17" s="40">
        <f>IF(BL$7="",0,BL$11*условия!$W54)</f>
        <v>6.8091755319148923</v>
      </c>
      <c r="BM17" s="40">
        <f>IF(BM$7="",0,BM$11*условия!$W54)</f>
        <v>6.9115691489361692</v>
      </c>
      <c r="BN17" s="40">
        <f>IF(BN$7="",0,BN$11*условия!$W54)</f>
        <v>7.0139627659574462</v>
      </c>
      <c r="BO17" s="40">
        <f>IF(BO$7="",0,BO$11*условия!$W54)</f>
        <v>7.116356382978724</v>
      </c>
      <c r="BP17" s="40">
        <f>IF(BP$7="",0,BP$11*условия!$W54)</f>
        <v>7.2187499999999991</v>
      </c>
      <c r="BQ17" s="40">
        <f>IF(BQ$7="",0,BQ$11*условия!$W54)</f>
        <v>0</v>
      </c>
      <c r="BR17" s="40">
        <f>IF(BR$7="",0,BR$11*условия!$W54)</f>
        <v>0</v>
      </c>
      <c r="BS17" s="40">
        <f>IF(BS$7="",0,BS$11*условия!$W54)</f>
        <v>0</v>
      </c>
      <c r="BT17" s="40">
        <f>IF(BT$7="",0,BT$11*условия!$W54)</f>
        <v>0</v>
      </c>
      <c r="BU17" s="40">
        <f>IF(BU$7="",0,BU$11*условия!$W54)</f>
        <v>0</v>
      </c>
      <c r="BV17" s="40">
        <f>IF(BV$7="",0,BV$11*условия!$W54)</f>
        <v>0</v>
      </c>
      <c r="BW17" s="40">
        <f>IF(BW$7="",0,BW$11*условия!$W54)</f>
        <v>0</v>
      </c>
      <c r="BX17" s="40">
        <f>IF(BX$7="",0,BX$11*условия!$W54)</f>
        <v>0</v>
      </c>
      <c r="BY17" s="40">
        <f>IF(BY$7="",0,BY$11*условия!$W54)</f>
        <v>0</v>
      </c>
      <c r="BZ17" s="40">
        <f>IF(BZ$7="",0,BZ$11*условия!$W54)</f>
        <v>0</v>
      </c>
      <c r="CA17" s="40">
        <f>IF(CA$7="",0,CA$11*условия!$W54)</f>
        <v>0</v>
      </c>
      <c r="CB17" s="40">
        <f>IF(CB$7="",0,CB$11*условия!$W54)</f>
        <v>0</v>
      </c>
      <c r="CC17" s="40">
        <f>IF(CC$7="",0,CC$11*условия!$W54)</f>
        <v>0</v>
      </c>
      <c r="CD17" s="40">
        <f>IF(CD$7="",0,CD$11*условия!$W54)</f>
        <v>0</v>
      </c>
      <c r="CE17" s="40">
        <f>IF(CE$7="",0,CE$11*условия!$W54)</f>
        <v>0</v>
      </c>
      <c r="CF17" s="40">
        <f>IF(CF$7="",0,CF$11*условия!$W54)</f>
        <v>0</v>
      </c>
      <c r="CG17" s="40">
        <f>IF(CG$7="",0,CG$11*условия!$W54)</f>
        <v>0</v>
      </c>
      <c r="CH17" s="40">
        <f>IF(CH$7="",0,CH$11*условия!$W54)</f>
        <v>0</v>
      </c>
      <c r="CI17" s="40">
        <f>IF(CI$7="",0,CI$11*условия!$W54)</f>
        <v>0</v>
      </c>
      <c r="CJ17" s="40">
        <f>IF(CJ$7="",0,CJ$11*условия!$W54)</f>
        <v>0</v>
      </c>
      <c r="CK17" s="40">
        <f>IF(CK$7="",0,CK$11*условия!$W54)</f>
        <v>0</v>
      </c>
      <c r="CL17" s="40">
        <f>IF(CL$7="",0,CL$11*условия!$W54)</f>
        <v>0</v>
      </c>
      <c r="CM17" s="40">
        <f>IF(CM$7="",0,CM$11*условия!$W54)</f>
        <v>0</v>
      </c>
      <c r="CN17" s="40">
        <f>IF(CN$7="",0,CN$11*условия!$W54)</f>
        <v>0</v>
      </c>
      <c r="CO17" s="40">
        <f>IF(CO$7="",0,CO$11*условия!$W54)</f>
        <v>0</v>
      </c>
      <c r="CP17" s="40">
        <f>IF(CP$7="",0,CP$11*условия!$W54)</f>
        <v>0</v>
      </c>
      <c r="CQ17" s="40">
        <f>IF(CQ$7="",0,CQ$11*условия!$W54)</f>
        <v>0</v>
      </c>
      <c r="CR17" s="40">
        <f>IF(CR$7="",0,CR$11*условия!$W54)</f>
        <v>0</v>
      </c>
      <c r="CS17" s="40">
        <f>IF(CS$7="",0,CS$11*условия!$W54)</f>
        <v>0</v>
      </c>
      <c r="CT17" s="40">
        <f>IF(CT$7="",0,CT$11*условия!$W54)</f>
        <v>0</v>
      </c>
      <c r="CU17" s="40">
        <f>IF(CU$7="",0,CU$11*условия!$W54)</f>
        <v>0</v>
      </c>
      <c r="CV17" s="40">
        <f>IF(CV$7="",0,CV$11*условия!$W54)</f>
        <v>0</v>
      </c>
      <c r="CW17" s="40">
        <f>IF(CW$7="",0,CW$11*условия!$W54)</f>
        <v>0</v>
      </c>
      <c r="CX17" s="40">
        <f>IF(CX$7="",0,CX$11*условия!$W54)</f>
        <v>0</v>
      </c>
      <c r="CY17" s="40">
        <f>IF(CY$7="",0,CY$11*условия!$W54)</f>
        <v>0</v>
      </c>
      <c r="CZ17" s="40">
        <f>IF(CZ$7="",0,CZ$11*условия!$W54)</f>
        <v>0</v>
      </c>
      <c r="DA17" s="40">
        <f>IF(DA$7="",0,DA$11*условия!$W54)</f>
        <v>0</v>
      </c>
      <c r="DB17" s="40">
        <f>IF(DB$7="",0,DB$11*условия!$W54)</f>
        <v>0</v>
      </c>
      <c r="DC17" s="40">
        <f>IF(DC$7="",0,DC$11*условия!$W54)</f>
        <v>0</v>
      </c>
      <c r="DD17" s="40">
        <f>IF(DD$7="",0,DD$11*условия!$W54)</f>
        <v>0</v>
      </c>
      <c r="DE17" s="40">
        <f>IF(DE$7="",0,DE$11*условия!$W54)</f>
        <v>0</v>
      </c>
      <c r="DF17" s="40">
        <f>IF(DF$7="",0,DF$11*условия!$W54)</f>
        <v>0</v>
      </c>
      <c r="DG17" s="40">
        <f>IF(DG$7="",0,DG$11*условия!$W54)</f>
        <v>0</v>
      </c>
      <c r="DH17" s="40">
        <f>IF(DH$7="",0,DH$11*условия!$W54)</f>
        <v>0</v>
      </c>
      <c r="DI17" s="40">
        <f>IF(DI$7="",0,DI$11*условия!$W54)</f>
        <v>0</v>
      </c>
      <c r="DJ17" s="40">
        <f>IF(DJ$7="",0,DJ$11*условия!$W54)</f>
        <v>0</v>
      </c>
      <c r="DK17" s="40">
        <f>IF(DK$7="",0,DK$11*условия!$W54)</f>
        <v>0</v>
      </c>
      <c r="DL17" s="40">
        <f>IF(DL$7="",0,DL$11*условия!$W54)</f>
        <v>0</v>
      </c>
      <c r="DM17" s="40">
        <f>IF(DM$7="",0,DM$11*условия!$W54)</f>
        <v>0</v>
      </c>
      <c r="DN17" s="40">
        <f>IF(DN$7="",0,DN$11*условия!$W54)</f>
        <v>0</v>
      </c>
      <c r="DO17" s="40">
        <f>IF(DO$7="",0,DO$11*условия!$W54)</f>
        <v>0</v>
      </c>
      <c r="DP17" s="40">
        <f>IF(DP$7="",0,DP$11*условия!$W54)</f>
        <v>0</v>
      </c>
      <c r="DQ17" s="40">
        <f>IF(DQ$7="",0,DQ$11*условия!$W54)</f>
        <v>0</v>
      </c>
      <c r="DR17" s="40">
        <f>IF(DR$7="",0,DR$11*условия!$W54)</f>
        <v>0</v>
      </c>
      <c r="DS17" s="40">
        <f>IF(DS$7="",0,DS$11*условия!$W54)</f>
        <v>0</v>
      </c>
      <c r="DT17" s="40">
        <f>IF(DT$7="",0,DT$11*условия!$W54)</f>
        <v>0</v>
      </c>
      <c r="DU17" s="40">
        <f>IF(DU$7="",0,DU$11*условия!$W54)</f>
        <v>0</v>
      </c>
      <c r="DV17" s="40">
        <f>IF(DV$7="",0,DV$11*условия!$W54)</f>
        <v>0</v>
      </c>
      <c r="DW17" s="40">
        <f>IF(DW$7="",0,DW$11*условия!$W54)</f>
        <v>0</v>
      </c>
      <c r="DX17" s="40">
        <f>IF(DX$7="",0,DX$11*условия!$W54)</f>
        <v>0</v>
      </c>
      <c r="DY17" s="40">
        <f>IF(DY$7="",0,DY$11*условия!$W54)</f>
        <v>0</v>
      </c>
      <c r="DZ17" s="40">
        <f>IF(DZ$7="",0,DZ$11*условия!$W54)</f>
        <v>0</v>
      </c>
      <c r="EA17" s="40">
        <f>IF(EA$7="",0,EA$11*условия!$W54)</f>
        <v>0</v>
      </c>
      <c r="EB17" s="40">
        <f>IF(EB$7="",0,EB$11*условия!$W54)</f>
        <v>0</v>
      </c>
      <c r="EC17" s="40">
        <f>IF(EC$7="",0,EC$11*условия!$W54)</f>
        <v>0</v>
      </c>
      <c r="ED17" s="40">
        <f>IF(ED$7="",0,ED$11*условия!$W54)</f>
        <v>0</v>
      </c>
      <c r="EE17" s="40">
        <f>IF(EE$7="",0,EE$11*условия!$W54)</f>
        <v>0</v>
      </c>
      <c r="EF17" s="40">
        <f>IF(EF$7="",0,EF$11*условия!$W54)</f>
        <v>0</v>
      </c>
      <c r="EG17" s="40">
        <f>IF(EG$7="",0,EG$11*условия!$W54)</f>
        <v>0</v>
      </c>
      <c r="EH17" s="40">
        <f>IF(EH$7="",0,EH$11*условия!$W54)</f>
        <v>0</v>
      </c>
      <c r="EI17" s="40">
        <f>IF(EI$7="",0,EI$11*условия!$W54)</f>
        <v>0</v>
      </c>
      <c r="EJ17" s="40">
        <f>IF(EJ$7="",0,EJ$11*условия!$W54)</f>
        <v>0</v>
      </c>
      <c r="EK17" s="40">
        <f>IF(EK$7="",0,EK$11*условия!$W54)</f>
        <v>0</v>
      </c>
      <c r="EL17" s="40">
        <f>IF(EL$7="",0,EL$11*условия!$W54)</f>
        <v>0</v>
      </c>
      <c r="EM17" s="40">
        <f>IF(EM$7="",0,EM$11*условия!$W54)</f>
        <v>0</v>
      </c>
      <c r="EN17" s="40">
        <f>IF(EN$7="",0,EN$11*условия!$W54)</f>
        <v>0</v>
      </c>
      <c r="EO17" s="40">
        <f>IF(EO$7="",0,EO$11*условия!$W54)</f>
        <v>0</v>
      </c>
      <c r="EP17" s="40">
        <f>IF(EP$7="",0,EP$11*условия!$W54)</f>
        <v>0</v>
      </c>
      <c r="EQ17" s="40">
        <f>IF(EQ$7="",0,EQ$11*условия!$W54)</f>
        <v>0</v>
      </c>
      <c r="ER17" s="40">
        <f>IF(ER$7="",0,ER$11*условия!$W54)</f>
        <v>0</v>
      </c>
      <c r="ES17" s="40">
        <f>IF(ES$7="",0,ES$11*условия!$W54)</f>
        <v>0</v>
      </c>
      <c r="ET17" s="40">
        <f>IF(ET$7="",0,ET$11*условия!$W54)</f>
        <v>0</v>
      </c>
      <c r="EU17" s="40">
        <f>IF(EU$7="",0,EU$11*условия!$W54)</f>
        <v>0</v>
      </c>
      <c r="EV17" s="40">
        <f>IF(EV$7="",0,EV$11*условия!$W54)</f>
        <v>0</v>
      </c>
      <c r="EW17" s="40">
        <f>IF(EW$7="",0,EW$11*условия!$W54)</f>
        <v>0</v>
      </c>
      <c r="EX17" s="40">
        <f>IF(EX$7="",0,EX$11*условия!$W54)</f>
        <v>0</v>
      </c>
      <c r="EY17" s="40">
        <f>IF(EY$7="",0,EY$11*условия!$W54)</f>
        <v>0</v>
      </c>
      <c r="EZ17" s="40">
        <f>IF(EZ$7="",0,EZ$11*условия!$W54)</f>
        <v>0</v>
      </c>
      <c r="FA17" s="40">
        <f>IF(FA$7="",0,FA$11*условия!$W54)</f>
        <v>0</v>
      </c>
      <c r="FB17" s="40">
        <f>IF(FB$7="",0,FB$11*условия!$W54)</f>
        <v>0</v>
      </c>
      <c r="FC17" s="40">
        <f>IF(FC$7="",0,FC$11*условия!$W54)</f>
        <v>0</v>
      </c>
      <c r="FD17" s="40">
        <f>IF(FD$7="",0,FD$11*условия!$W54)</f>
        <v>0</v>
      </c>
      <c r="FE17" s="40">
        <f>IF(FE$7="",0,FE$11*условия!$W54)</f>
        <v>0</v>
      </c>
      <c r="FF17" s="40">
        <f>IF(FF$7="",0,FF$11*условия!$W54)</f>
        <v>0</v>
      </c>
      <c r="FG17" s="40">
        <f>IF(FG$7="",0,FG$11*условия!$W54)</f>
        <v>0</v>
      </c>
      <c r="FH17" s="40">
        <f>IF(FH$7="",0,FH$11*условия!$W54)</f>
        <v>0</v>
      </c>
      <c r="FI17" s="40">
        <f>IF(FI$7="",0,FI$11*условия!$W54)</f>
        <v>0</v>
      </c>
      <c r="FJ17" s="40">
        <f>IF(FJ$7="",0,FJ$11*условия!$W54)</f>
        <v>0</v>
      </c>
      <c r="FK17" s="40">
        <f>IF(FK$7="",0,FK$11*условия!$W54)</f>
        <v>0</v>
      </c>
      <c r="FL17" s="40">
        <f>IF(FL$7="",0,FL$11*условия!$W54)</f>
        <v>0</v>
      </c>
      <c r="FM17" s="40">
        <f>IF(FM$7="",0,FM$11*условия!$W54)</f>
        <v>0</v>
      </c>
      <c r="FN17" s="40">
        <f>IF(FN$7="",0,FN$11*условия!$W54)</f>
        <v>0</v>
      </c>
      <c r="FO17" s="40">
        <f>IF(FO$7="",0,FO$11*условия!$W54)</f>
        <v>0</v>
      </c>
      <c r="FP17" s="40">
        <f>IF(FP$7="",0,FP$11*условия!$W54)</f>
        <v>0</v>
      </c>
      <c r="FQ17" s="40">
        <f>IF(FQ$7="",0,FQ$11*условия!$W54)</f>
        <v>0</v>
      </c>
      <c r="FR17" s="40">
        <f>IF(FR$7="",0,FR$11*условия!$W54)</f>
        <v>0</v>
      </c>
      <c r="FS17" s="40">
        <f>IF(FS$7="",0,FS$11*условия!$W54)</f>
        <v>0</v>
      </c>
      <c r="FT17" s="40">
        <f>IF(FT$7="",0,FT$11*условия!$W54)</f>
        <v>0</v>
      </c>
      <c r="FU17" s="40">
        <f>IF(FU$7="",0,FU$11*условия!$W54)</f>
        <v>0</v>
      </c>
      <c r="FV17" s="40">
        <f>IF(FV$7="",0,FV$11*условия!$W54)</f>
        <v>0</v>
      </c>
      <c r="FW17" s="40">
        <f>IF(FW$7="",0,FW$11*условия!$W54)</f>
        <v>0</v>
      </c>
      <c r="FX17" s="40">
        <f>IF(FX$7="",0,FX$11*условия!$W54)</f>
        <v>0</v>
      </c>
      <c r="FY17" s="40">
        <f>IF(FY$7="",0,FY$11*условия!$W54)</f>
        <v>0</v>
      </c>
      <c r="FZ17" s="40">
        <f>IF(FZ$7="",0,FZ$11*условия!$W54)</f>
        <v>0</v>
      </c>
      <c r="GA17" s="40">
        <f>IF(GA$7="",0,GA$11*условия!$W54)</f>
        <v>0</v>
      </c>
      <c r="GB17" s="40">
        <f>IF(GB$7="",0,GB$11*условия!$W54)</f>
        <v>0</v>
      </c>
      <c r="GC17" s="40">
        <f>IF(GC$7="",0,GC$11*условия!$W54)</f>
        <v>0</v>
      </c>
      <c r="GD17" s="40">
        <f>IF(GD$7="",0,GD$11*условия!$W54)</f>
        <v>0</v>
      </c>
      <c r="GE17" s="40">
        <f>IF(GE$7="",0,GE$11*условия!$W54)</f>
        <v>0</v>
      </c>
      <c r="GF17" s="40">
        <f>IF(GF$7="",0,GF$11*условия!$W54)</f>
        <v>0</v>
      </c>
      <c r="GG17" s="40">
        <f>IF(GG$7="",0,GG$11*условия!$W54)</f>
        <v>0</v>
      </c>
      <c r="GH17" s="40">
        <f>IF(GH$7="",0,GH$11*условия!$W54)</f>
        <v>0</v>
      </c>
      <c r="GI17" s="40">
        <f>IF(GI$7="",0,GI$11*условия!$W54)</f>
        <v>0</v>
      </c>
      <c r="GJ17" s="40">
        <f>IF(GJ$7="",0,GJ$11*условия!$W54)</f>
        <v>0</v>
      </c>
      <c r="GK17" s="40">
        <f>IF(GK$7="",0,GK$11*условия!$W54)</f>
        <v>0</v>
      </c>
      <c r="GL17" s="40">
        <f>IF(GL$7="",0,GL$11*условия!$W54)</f>
        <v>0</v>
      </c>
      <c r="GM17" s="40">
        <f>IF(GM$7="",0,GM$11*условия!$W54)</f>
        <v>0</v>
      </c>
      <c r="GN17" s="40">
        <f>IF(GN$7="",0,GN$11*условия!$W54)</f>
        <v>0</v>
      </c>
      <c r="GO17" s="40">
        <f>IF(GO$7="",0,GO$11*условия!$W54)</f>
        <v>0</v>
      </c>
      <c r="GP17" s="40">
        <f>IF(GP$7="",0,GP$11*условия!$W54)</f>
        <v>0</v>
      </c>
      <c r="GQ17" s="40">
        <f>IF(GQ$7="",0,GQ$11*условия!$W54)</f>
        <v>0</v>
      </c>
      <c r="GR17" s="40">
        <f>IF(GR$7="",0,GR$11*условия!$W54)</f>
        <v>0</v>
      </c>
      <c r="GS17" s="40">
        <f>IF(GS$7="",0,GS$11*условия!$W54)</f>
        <v>0</v>
      </c>
      <c r="GT17" s="40">
        <f>IF(GT$7="",0,GT$11*условия!$W54)</f>
        <v>0</v>
      </c>
      <c r="GU17" s="40">
        <f>IF(GU$7="",0,GU$11*условия!$W54)</f>
        <v>0</v>
      </c>
      <c r="GV17" s="40">
        <f>IF(GV$7="",0,GV$11*условия!$W54)</f>
        <v>0</v>
      </c>
      <c r="GW17" s="40">
        <f>IF(GW$7="",0,GW$11*условия!$W54)</f>
        <v>0</v>
      </c>
      <c r="GX17" s="40">
        <f>IF(GX$7="",0,GX$11*условия!$W54)</f>
        <v>0</v>
      </c>
      <c r="GY17" s="40">
        <f>IF(GY$7="",0,GY$11*условия!$W54)</f>
        <v>0</v>
      </c>
      <c r="GZ17" s="40">
        <f>IF(GZ$7="",0,GZ$11*условия!$W54)</f>
        <v>0</v>
      </c>
      <c r="HA17" s="40">
        <f>IF(HA$7="",0,HA$11*условия!$W54)</f>
        <v>0</v>
      </c>
      <c r="HB17" s="40">
        <f>IF(HB$7="",0,HB$11*условия!$W54)</f>
        <v>0</v>
      </c>
      <c r="HC17" s="40">
        <f>IF(HC$7="",0,HC$11*условия!$W54)</f>
        <v>0</v>
      </c>
      <c r="HD17" s="40">
        <f>IF(HD$7="",0,HD$11*условия!$W54)</f>
        <v>0</v>
      </c>
      <c r="HE17" s="40">
        <f>IF(HE$7="",0,HE$11*условия!$W54)</f>
        <v>0</v>
      </c>
      <c r="HF17" s="40">
        <f>IF(HF$7="",0,HF$11*условия!$W54)</f>
        <v>0</v>
      </c>
      <c r="HG17" s="40">
        <f>IF(HG$7="",0,HG$11*условия!$W54)</f>
        <v>0</v>
      </c>
      <c r="HH17" s="40">
        <f>IF(HH$7="",0,HH$11*условия!$W54)</f>
        <v>0</v>
      </c>
      <c r="HI17" s="40">
        <f>IF(HI$7="",0,HI$11*условия!$W54)</f>
        <v>0</v>
      </c>
      <c r="HJ17" s="40">
        <f>IF(HJ$7="",0,HJ$11*условия!$W54)</f>
        <v>0</v>
      </c>
      <c r="HK17" s="40">
        <f>IF(HK$7="",0,HK$11*условия!$W54)</f>
        <v>0</v>
      </c>
      <c r="HL17" s="40">
        <f>IF(HL$7="",0,HL$11*условия!$W54)</f>
        <v>0</v>
      </c>
      <c r="HM17" s="40">
        <f>IF(HM$7="",0,HM$11*условия!$W54)</f>
        <v>0</v>
      </c>
      <c r="HN17" s="40">
        <f>IF(HN$7="",0,HN$11*условия!$W54)</f>
        <v>0</v>
      </c>
      <c r="HO17" s="40">
        <f>IF(HO$7="",0,HO$11*условия!$W54)</f>
        <v>0</v>
      </c>
      <c r="HP17" s="40">
        <f>IF(HP$7="",0,HP$11*условия!$W54)</f>
        <v>0</v>
      </c>
      <c r="HQ17" s="40">
        <f>IF(HQ$7="",0,HQ$11*условия!$W54)</f>
        <v>0</v>
      </c>
      <c r="HR17" s="40">
        <f>IF(HR$7="",0,HR$11*условия!$W54)</f>
        <v>0</v>
      </c>
      <c r="HS17" s="40">
        <f>IF(HS$7="",0,HS$11*условия!$W54)</f>
        <v>0</v>
      </c>
      <c r="HT17" s="40">
        <f>IF(HT$7="",0,HT$11*условия!$W54)</f>
        <v>0</v>
      </c>
      <c r="HU17" s="40">
        <f>IF(HU$7="",0,HU$11*условия!$W54)</f>
        <v>0</v>
      </c>
      <c r="HV17" s="40">
        <f>IF(HV$7="",0,HV$11*условия!$W54)</f>
        <v>0</v>
      </c>
      <c r="HW17" s="40">
        <f>IF(HW$7="",0,HW$11*условия!$W54)</f>
        <v>0</v>
      </c>
      <c r="HX17" s="40">
        <f>IF(HX$7="",0,HX$11*условия!$W54)</f>
        <v>0</v>
      </c>
      <c r="HY17" s="40">
        <f>IF(HY$7="",0,HY$11*условия!$W54)</f>
        <v>0</v>
      </c>
      <c r="HZ17" s="40">
        <f>IF(HZ$7="",0,HZ$11*условия!$W54)</f>
        <v>0</v>
      </c>
      <c r="IA17" s="40">
        <f>IF(IA$7="",0,IA$11*условия!$W54)</f>
        <v>0</v>
      </c>
      <c r="IB17" s="40">
        <f>IF(IB$7="",0,IB$11*условия!$W54)</f>
        <v>0</v>
      </c>
      <c r="IC17" s="40">
        <f>IF(IC$7="",0,IC$11*условия!$W54)</f>
        <v>0</v>
      </c>
      <c r="ID17" s="40">
        <f>IF(ID$7="",0,ID$11*условия!$W54)</f>
        <v>0</v>
      </c>
      <c r="IE17" s="40">
        <f>IF(IE$7="",0,IE$11*условия!$W54)</f>
        <v>0</v>
      </c>
      <c r="IF17" s="40">
        <f>IF(IF$7="",0,IF$11*условия!$W54)</f>
        <v>0</v>
      </c>
      <c r="IG17" s="40">
        <f>IF(IG$7="",0,IG$11*условия!$W54)</f>
        <v>0</v>
      </c>
      <c r="IH17" s="40">
        <f>IF(IH$7="",0,IH$11*условия!$W54)</f>
        <v>0</v>
      </c>
      <c r="II17" s="40">
        <f>IF(II$7="",0,II$11*условия!$W54)</f>
        <v>0</v>
      </c>
      <c r="IJ17" s="40">
        <f>IF(IJ$7="",0,IJ$11*условия!$W54)</f>
        <v>0</v>
      </c>
      <c r="IK17" s="40">
        <f>IF(IK$7="",0,IK$11*условия!$W54)</f>
        <v>0</v>
      </c>
      <c r="IL17" s="40">
        <f>IF(IL$7="",0,IL$11*условия!$W54)</f>
        <v>0</v>
      </c>
      <c r="IM17" s="40">
        <f>IF(IM$7="",0,IM$11*условия!$W54)</f>
        <v>0</v>
      </c>
      <c r="IN17" s="40">
        <f>IF(IN$7="",0,IN$11*условия!$W54)</f>
        <v>0</v>
      </c>
      <c r="IO17" s="40">
        <f>IF(IO$7="",0,IO$11*условия!$W54)</f>
        <v>0</v>
      </c>
      <c r="IP17" s="40">
        <f>IF(IP$7="",0,IP$11*условия!$W54)</f>
        <v>0</v>
      </c>
      <c r="IQ17" s="40">
        <f>IF(IQ$7="",0,IQ$11*условия!$W54)</f>
        <v>0</v>
      </c>
      <c r="IR17" s="40">
        <f>IF(IR$7="",0,IR$11*условия!$W54)</f>
        <v>0</v>
      </c>
      <c r="IS17" s="40">
        <f>IF(IS$7="",0,IS$11*условия!$W54)</f>
        <v>0</v>
      </c>
      <c r="IT17" s="40">
        <f>IF(IT$7="",0,IT$11*условия!$W54)</f>
        <v>0</v>
      </c>
      <c r="IU17" s="40">
        <f>IF(IU$7="",0,IU$11*условия!$W54)</f>
        <v>0</v>
      </c>
      <c r="IV17" s="40">
        <f>IF(IV$7="",0,IV$11*условия!$W54)</f>
        <v>0</v>
      </c>
      <c r="IW17" s="40">
        <f>IF(IW$7="",0,IW$11*условия!$W54)</f>
        <v>0</v>
      </c>
      <c r="IX17" s="40">
        <f>IF(IX$7="",0,IX$11*условия!$W54)</f>
        <v>0</v>
      </c>
      <c r="IY17" s="40">
        <f>IF(IY$7="",0,IY$11*условия!$W54)</f>
        <v>0</v>
      </c>
      <c r="IZ17" s="40">
        <f>IF(IZ$7="",0,IZ$11*условия!$W54)</f>
        <v>0</v>
      </c>
      <c r="JA17" s="40">
        <f>IF(JA$7="",0,JA$11*условия!$W54)</f>
        <v>0</v>
      </c>
      <c r="JB17" s="40">
        <f>IF(JB$7="",0,JB$11*условия!$W54)</f>
        <v>0</v>
      </c>
      <c r="JC17" s="40">
        <f>IF(JC$7="",0,JC$11*условия!$W54)</f>
        <v>0</v>
      </c>
      <c r="JD17" s="40">
        <f>IF(JD$7="",0,JD$11*условия!$W54)</f>
        <v>0</v>
      </c>
      <c r="JE17" s="40">
        <f>IF(JE$7="",0,JE$11*условия!$W54)</f>
        <v>0</v>
      </c>
      <c r="JF17" s="40">
        <f>IF(JF$7="",0,JF$11*условия!$W54)</f>
        <v>0</v>
      </c>
      <c r="JG17" s="40">
        <f>IF(JG$7="",0,JG$11*условия!$W54)</f>
        <v>0</v>
      </c>
      <c r="JH17" s="40">
        <f>IF(JH$7="",0,JH$11*условия!$W54)</f>
        <v>0</v>
      </c>
      <c r="JI17" s="40">
        <f>IF(JI$7="",0,JI$11*условия!$W54)</f>
        <v>0</v>
      </c>
      <c r="JJ17" s="40">
        <f>IF(JJ$7="",0,JJ$11*условия!$W54)</f>
        <v>0</v>
      </c>
      <c r="JK17" s="40">
        <f>IF(JK$7="",0,JK$11*условия!$W54)</f>
        <v>0</v>
      </c>
      <c r="JL17" s="40">
        <f>IF(JL$7="",0,JL$11*условия!$W54)</f>
        <v>0</v>
      </c>
      <c r="JM17" s="40">
        <f>IF(JM$7="",0,JM$11*условия!$W54)</f>
        <v>0</v>
      </c>
      <c r="JN17" s="40">
        <f>IF(JN$7="",0,JN$11*условия!$W54)</f>
        <v>0</v>
      </c>
      <c r="JO17" s="40">
        <f>IF(JO$7="",0,JO$11*условия!$W54)</f>
        <v>0</v>
      </c>
      <c r="JP17" s="40">
        <f>IF(JP$7="",0,JP$11*условия!$W54)</f>
        <v>0</v>
      </c>
      <c r="JQ17" s="40">
        <f>IF(JQ$7="",0,JQ$11*условия!$W54)</f>
        <v>0</v>
      </c>
      <c r="JR17" s="40">
        <f>IF(JR$7="",0,JR$11*условия!$W54)</f>
        <v>0</v>
      </c>
      <c r="JS17" s="40">
        <f>IF(JS$7="",0,JS$11*условия!$W54)</f>
        <v>0</v>
      </c>
      <c r="JT17" s="40">
        <f>IF(JT$7="",0,JT$11*условия!$W54)</f>
        <v>0</v>
      </c>
      <c r="JU17" s="40">
        <f>IF(JU$7="",0,JU$11*условия!$W54)</f>
        <v>0</v>
      </c>
      <c r="JV17" s="40">
        <f>IF(JV$7="",0,JV$11*условия!$W54)</f>
        <v>0</v>
      </c>
      <c r="JW17" s="40">
        <f>IF(JW$7="",0,JW$11*условия!$W54)</f>
        <v>0</v>
      </c>
      <c r="JX17" s="40">
        <f>IF(JX$7="",0,JX$11*условия!$W54)</f>
        <v>0</v>
      </c>
      <c r="JY17" s="40">
        <f>IF(JY$7="",0,JY$11*условия!$W54)</f>
        <v>0</v>
      </c>
      <c r="JZ17" s="40">
        <f>IF(JZ$7="",0,JZ$11*условия!$W54)</f>
        <v>0</v>
      </c>
      <c r="KA17" s="40">
        <f>IF(KA$7="",0,KA$11*условия!$W54)</f>
        <v>0</v>
      </c>
      <c r="KB17" s="40">
        <f>IF(KB$7="",0,KB$11*условия!$W54)</f>
        <v>0</v>
      </c>
      <c r="KC17" s="40">
        <f>IF(KC$7="",0,KC$11*условия!$W54)</f>
        <v>0</v>
      </c>
      <c r="KD17" s="40">
        <f>IF(KD$7="",0,KD$11*условия!$W54)</f>
        <v>0</v>
      </c>
      <c r="KE17" s="40">
        <f>IF(KE$7="",0,KE$11*условия!$W54)</f>
        <v>0</v>
      </c>
      <c r="KF17" s="40">
        <f>IF(KF$7="",0,KF$11*условия!$W54)</f>
        <v>0</v>
      </c>
      <c r="KG17" s="40">
        <f>IF(KG$7="",0,KG$11*условия!$W54)</f>
        <v>0</v>
      </c>
      <c r="KH17" s="40">
        <f>IF(KH$7="",0,KH$11*условия!$W54)</f>
        <v>0</v>
      </c>
      <c r="KI17" s="40">
        <f>IF(KI$7="",0,KI$11*условия!$W54)</f>
        <v>0</v>
      </c>
      <c r="KJ17" s="40">
        <f>IF(KJ$7="",0,KJ$11*условия!$W54)</f>
        <v>0</v>
      </c>
      <c r="KK17" s="40">
        <f>IF(KK$7="",0,KK$11*условия!$W54)</f>
        <v>0</v>
      </c>
      <c r="KL17" s="40">
        <f>IF(KL$7="",0,KL$11*условия!$W54)</f>
        <v>0</v>
      </c>
      <c r="KM17" s="40">
        <f>IF(KM$7="",0,KM$11*условия!$W54)</f>
        <v>0</v>
      </c>
      <c r="KN17" s="40">
        <f>IF(KN$7="",0,KN$11*условия!$W54)</f>
        <v>0</v>
      </c>
      <c r="KO17" s="40">
        <f>IF(KO$7="",0,KO$11*условия!$W54)</f>
        <v>0</v>
      </c>
      <c r="KP17" s="40">
        <f>IF(KP$7="",0,KP$11*условия!$W54)</f>
        <v>0</v>
      </c>
      <c r="KQ17" s="40">
        <f>IF(KQ$7="",0,KQ$11*условия!$W54)</f>
        <v>0</v>
      </c>
      <c r="KR17" s="40">
        <f>IF(KR$7="",0,KR$11*условия!$W54)</f>
        <v>0</v>
      </c>
      <c r="KS17" s="40">
        <f>IF(KS$7="",0,KS$11*условия!$W54)</f>
        <v>0</v>
      </c>
      <c r="KT17" s="40">
        <f>IF(KT$7="",0,KT$11*условия!$W54)</f>
        <v>0</v>
      </c>
      <c r="KU17" s="40">
        <f>IF(KU$7="",0,KU$11*условия!$W54)</f>
        <v>0</v>
      </c>
      <c r="KV17" s="40">
        <f>IF(KV$7="",0,KV$11*условия!$W54)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4"/>
      <c r="F19" s="1"/>
      <c r="G19" s="1"/>
      <c r="H19" s="11"/>
      <c r="I19" s="1"/>
      <c r="J19" s="1"/>
      <c r="K19" s="64"/>
      <c r="L19" s="1"/>
      <c r="M19" s="5"/>
      <c r="N19" s="64"/>
      <c r="O19" s="19"/>
      <c r="P19" s="1"/>
      <c r="Q19" s="1"/>
      <c r="R19" s="68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kpi!$E$27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условия!$E$58</f>
        <v>средний срок аннулирования договоров</v>
      </c>
      <c r="O22" s="19"/>
      <c r="P22" s="3"/>
      <c r="Q22" s="3"/>
      <c r="R22" s="44">
        <f t="shared" ref="R22:R24" si="12">SUMIFS($T22:$KW22,$T$1:$KW$1,"&gt;="&amp;1,$T$1:$KW$1,"&lt;="&amp;MAX($1:$1))</f>
        <v>777</v>
      </c>
      <c r="S22" s="3"/>
      <c r="T22" s="3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3.7187500000000004</v>
      </c>
      <c r="AA22" s="41">
        <f t="shared" si="13"/>
        <v>3.8769946808510642</v>
      </c>
      <c r="AB22" s="41">
        <f t="shared" si="13"/>
        <v>8.4102393617021285</v>
      </c>
      <c r="AC22" s="41">
        <f t="shared" si="13"/>
        <v>8.7546542553191493</v>
      </c>
      <c r="AD22" s="41">
        <f t="shared" si="13"/>
        <v>9.0990691489361701</v>
      </c>
      <c r="AE22" s="41">
        <f t="shared" si="13"/>
        <v>9.443484042553191</v>
      </c>
      <c r="AF22" s="41">
        <f t="shared" si="13"/>
        <v>9.7878989361702118</v>
      </c>
      <c r="AG22" s="41">
        <f t="shared" si="13"/>
        <v>10.132313829787236</v>
      </c>
      <c r="AH22" s="41">
        <f t="shared" si="13"/>
        <v>10.476728723404257</v>
      </c>
      <c r="AI22" s="41">
        <f t="shared" si="13"/>
        <v>10.821143617021278</v>
      </c>
      <c r="AJ22" s="41">
        <f t="shared" si="13"/>
        <v>11.165558510638299</v>
      </c>
      <c r="AK22" s="41">
        <f t="shared" si="13"/>
        <v>11.509973404255319</v>
      </c>
      <c r="AL22" s="41">
        <f t="shared" si="13"/>
        <v>11.85438829787234</v>
      </c>
      <c r="AM22" s="41">
        <f t="shared" si="13"/>
        <v>12.198803191489363</v>
      </c>
      <c r="AN22" s="41">
        <f t="shared" si="13"/>
        <v>12.543218085106384</v>
      </c>
      <c r="AO22" s="41">
        <f t="shared" si="13"/>
        <v>12.887632978723406</v>
      </c>
      <c r="AP22" s="41">
        <f t="shared" si="13"/>
        <v>13.232047872340427</v>
      </c>
      <c r="AQ22" s="41">
        <f t="shared" si="13"/>
        <v>13.576462765957446</v>
      </c>
      <c r="AR22" s="41">
        <f t="shared" si="13"/>
        <v>13.920877659574469</v>
      </c>
      <c r="AS22" s="41">
        <f t="shared" si="13"/>
        <v>14.26529255319149</v>
      </c>
      <c r="AT22" s="41">
        <f t="shared" si="13"/>
        <v>14.60970744680851</v>
      </c>
      <c r="AU22" s="41">
        <f t="shared" si="13"/>
        <v>14.954122340425531</v>
      </c>
      <c r="AV22" s="41">
        <f t="shared" si="13"/>
        <v>15.298537234042554</v>
      </c>
      <c r="AW22" s="41">
        <f t="shared" si="13"/>
        <v>15.642952127659576</v>
      </c>
      <c r="AX22" s="41">
        <f t="shared" si="13"/>
        <v>15.987367021276595</v>
      </c>
      <c r="AY22" s="41">
        <f t="shared" si="13"/>
        <v>16.331781914893618</v>
      </c>
      <c r="AZ22" s="41">
        <f t="shared" si="13"/>
        <v>16.676196808510639</v>
      </c>
      <c r="BA22" s="41">
        <f t="shared" si="13"/>
        <v>17.02061170212766</v>
      </c>
      <c r="BB22" s="41">
        <f t="shared" si="13"/>
        <v>17.365026595744681</v>
      </c>
      <c r="BC22" s="41">
        <f t="shared" si="13"/>
        <v>17.709441489361701</v>
      </c>
      <c r="BD22" s="41">
        <f t="shared" si="13"/>
        <v>18.053856382978722</v>
      </c>
      <c r="BE22" s="41">
        <f t="shared" si="13"/>
        <v>18.398271276595747</v>
      </c>
      <c r="BF22" s="41">
        <f t="shared" si="13"/>
        <v>18.742686170212767</v>
      </c>
      <c r="BG22" s="41">
        <f t="shared" si="13"/>
        <v>19.087101063829788</v>
      </c>
      <c r="BH22" s="41">
        <f t="shared" si="13"/>
        <v>19.431515957446809</v>
      </c>
      <c r="BI22" s="41">
        <f t="shared" si="13"/>
        <v>19.775930851063833</v>
      </c>
      <c r="BJ22" s="41">
        <f t="shared" si="13"/>
        <v>20.120345744680854</v>
      </c>
      <c r="BK22" s="41">
        <f t="shared" si="13"/>
        <v>20.464760638297875</v>
      </c>
      <c r="BL22" s="41">
        <f t="shared" si="13"/>
        <v>20.809175531914896</v>
      </c>
      <c r="BM22" s="41">
        <f t="shared" si="13"/>
        <v>21.153590425531917</v>
      </c>
      <c r="BN22" s="41">
        <f t="shared" si="13"/>
        <v>21.498005319148938</v>
      </c>
      <c r="BO22" s="41">
        <f t="shared" si="13"/>
        <v>21.842420212765958</v>
      </c>
      <c r="BP22" s="41">
        <f t="shared" si="13"/>
        <v>164.35106382978728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постоянные-франшиза</v>
      </c>
      <c r="L23" s="1"/>
      <c r="M23" s="5"/>
      <c r="N23" s="45">
        <f>условия!W59</f>
        <v>0</v>
      </c>
      <c r="O23" s="19"/>
      <c r="P23" s="1"/>
      <c r="Q23" s="1"/>
      <c r="R23" s="45">
        <f t="shared" si="12"/>
        <v>0</v>
      </c>
      <c r="S23" s="1"/>
      <c r="T23" s="1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непостоянные-франшиза</v>
      </c>
      <c r="L24" s="1"/>
      <c r="M24" s="5"/>
      <c r="N24" s="40">
        <f>условия!W60</f>
        <v>150</v>
      </c>
      <c r="O24" s="19"/>
      <c r="P24" s="1"/>
      <c r="Q24" s="1"/>
      <c r="R24" s="40">
        <f t="shared" si="12"/>
        <v>357</v>
      </c>
      <c r="S24" s="1"/>
      <c r="T24" s="1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3.7187500000000004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3.8769946808510642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4.0352393617021276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4.1934840425531918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4.3517287234042561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4.5099734042553195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4.6682180851063828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4.8264627659574471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4.9847074468085113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5.1429521276595747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5.3011968085106389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5.4594414893617023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5.6176861702127656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5.7759308510638308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5.9341755319148941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6.0924202127659575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6.2506648936170217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6.4089095744680851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6.5671542553191484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6.7253989361702136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6.8836436170212769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7.0418882978723403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7.2001329787234045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7.3583776595744697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7.5166223404255312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7.6748670212765964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7.8331117021276606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7.9913563829787231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8.1496010638297882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8.3078457446808525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8.4660904255319149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8.6243351063829792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8.7825797872340434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8.9408244680851077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9.0990691489361701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9.2573138297872344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9.4155585106382986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9.5738031914893611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9.7320478723404271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9.8902925531914896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10.048537234042554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10.206781914893618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64.563829787234056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постоянные-Партнеры</v>
      </c>
      <c r="L25" s="1"/>
      <c r="M25" s="5"/>
      <c r="N25" s="40">
        <f>условия!W61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1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непостоянные-Партнеры</v>
      </c>
      <c r="L26" s="1"/>
      <c r="M26" s="5"/>
      <c r="N26" s="40">
        <f>условия!W62</f>
        <v>210</v>
      </c>
      <c r="O26" s="19"/>
      <c r="P26" s="1"/>
      <c r="Q26" s="1"/>
      <c r="R26" s="40">
        <f>SUMIFS($T26:$KW26,$T$1:$KW$1,"&gt;="&amp;1,$T$1:$KW$1,"&lt;="&amp;MAX($1:$1))</f>
        <v>420</v>
      </c>
      <c r="S26" s="1"/>
      <c r="T26" s="1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0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4.375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4.5611702127659575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4.7473404255319149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4.9335106382978724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5.1196808510638299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5.3058510638297882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5.4920212765957448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5.6781914893617023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5.8643617021276597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6.0505319148936172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6.2367021276595747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6.4228723404255321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6.6090425531914896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6.7952127659574479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6.9813829787234045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7.1675531914893611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7.3537234042553195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7.5398936170212769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7.7260638297872335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7.9122340425531918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8.0984042553191493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8.2845744680851059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8.4707446808510642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8.6569148936170226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8.8430851063829774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9.0292553191489358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9.2154255319148941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9.4015957446808507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9.587765957446809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9.7739361702127674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9.960106382978724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10.146276595744681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10.332446808510639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10.518617021276597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10.704787234042554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10.890957446808512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11.077127659574469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11.263297872340425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11.449468085106384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11.63563829787234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99.787234042553223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собственные магазины</v>
      </c>
      <c r="L27" s="1"/>
      <c r="M27" s="5"/>
      <c r="N27" s="40">
        <f>условия!W63</f>
        <v>0</v>
      </c>
      <c r="O27" s="19"/>
      <c r="P27" s="1"/>
      <c r="Q27" s="1"/>
      <c r="R27" s="40">
        <f>SUMIFS($T27:$KW27,$T$1:$KW$1,"&gt;="&amp;1,$T$1:$KW$1,"&lt;="&amp;MAX($1:$1))</f>
        <v>0</v>
      </c>
      <c r="S27" s="1"/>
      <c r="T27" s="1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0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0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0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0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0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интернет сайт</v>
      </c>
      <c r="L28" s="1"/>
      <c r="M28" s="5"/>
      <c r="N28" s="40">
        <f>условия!W64</f>
        <v>0</v>
      </c>
      <c r="O28" s="19"/>
      <c r="P28" s="1"/>
      <c r="Q28" s="1"/>
      <c r="R28" s="40">
        <f>SUMIFS($T28:$KW28,$T$1:$KW$1,"&gt;="&amp;1,$T$1:$KW$1,"&lt;="&amp;MAX($1:$1))</f>
        <v>0</v>
      </c>
      <c r="S28" s="1"/>
      <c r="T28" s="1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0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0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0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0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4"/>
      <c r="F30" s="1"/>
      <c r="G30" s="1"/>
      <c r="H30" s="11"/>
      <c r="I30" s="1"/>
      <c r="J30" s="1"/>
      <c r="K30" s="64"/>
      <c r="L30" s="1"/>
      <c r="M30" s="5"/>
      <c r="N30" s="64"/>
      <c r="O30" s="19"/>
      <c r="P30" s="1"/>
      <c r="Q30" s="1"/>
      <c r="R30" s="68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kpi!$E$28</f>
        <v>количество рабочих договоров/открытых магазинов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603.875</v>
      </c>
      <c r="V33" s="41">
        <f t="shared" ref="V33:CG33" si="19">IF(V$7="",0,SUM(V34:V40))</f>
        <v>626.68085106382978</v>
      </c>
      <c r="W33" s="41">
        <f t="shared" si="19"/>
        <v>650.41755319148933</v>
      </c>
      <c r="X33" s="41">
        <f t="shared" si="19"/>
        <v>675.08510638297867</v>
      </c>
      <c r="Y33" s="41">
        <f t="shared" si="19"/>
        <v>700.68351063829789</v>
      </c>
      <c r="Z33" s="41">
        <f t="shared" si="19"/>
        <v>723.49401595744666</v>
      </c>
      <c r="AA33" s="41">
        <f t="shared" si="19"/>
        <v>747.07712765957444</v>
      </c>
      <c r="AB33" s="41">
        <f t="shared" si="19"/>
        <v>767.05784574468089</v>
      </c>
      <c r="AC33" s="41">
        <f t="shared" si="19"/>
        <v>787.625</v>
      </c>
      <c r="AD33" s="41">
        <f t="shared" si="19"/>
        <v>808.778590425532</v>
      </c>
      <c r="AE33" s="41">
        <f t="shared" si="19"/>
        <v>830.51861702127644</v>
      </c>
      <c r="AF33" s="41">
        <f t="shared" si="19"/>
        <v>852.84507978723411</v>
      </c>
      <c r="AG33" s="41">
        <f t="shared" si="19"/>
        <v>875.75797872340434</v>
      </c>
      <c r="AH33" s="41">
        <f t="shared" si="19"/>
        <v>899.25731382978734</v>
      </c>
      <c r="AI33" s="41">
        <f t="shared" si="19"/>
        <v>923.343085106383</v>
      </c>
      <c r="AJ33" s="41">
        <f t="shared" si="19"/>
        <v>948.01529255319144</v>
      </c>
      <c r="AK33" s="41">
        <f t="shared" si="19"/>
        <v>973.27393617021278</v>
      </c>
      <c r="AL33" s="41">
        <f t="shared" si="19"/>
        <v>999.11901595744689</v>
      </c>
      <c r="AM33" s="41">
        <f t="shared" si="19"/>
        <v>1025.5505319148936</v>
      </c>
      <c r="AN33" s="41">
        <f t="shared" si="19"/>
        <v>1052.5684840425533</v>
      </c>
      <c r="AO33" s="41">
        <f t="shared" si="19"/>
        <v>1080.1728723404256</v>
      </c>
      <c r="AP33" s="41">
        <f t="shared" si="19"/>
        <v>1108.3636968085107</v>
      </c>
      <c r="AQ33" s="41">
        <f t="shared" si="19"/>
        <v>1137.1409574468084</v>
      </c>
      <c r="AR33" s="41">
        <f t="shared" si="19"/>
        <v>1166.5046542553191</v>
      </c>
      <c r="AS33" s="41">
        <f t="shared" si="19"/>
        <v>1196.4547872340424</v>
      </c>
      <c r="AT33" s="41">
        <f t="shared" si="19"/>
        <v>1226.9913563829787</v>
      </c>
      <c r="AU33" s="41">
        <f t="shared" si="19"/>
        <v>1258.1143617021276</v>
      </c>
      <c r="AV33" s="41">
        <f t="shared" si="19"/>
        <v>1289.8238031914893</v>
      </c>
      <c r="AW33" s="41">
        <f t="shared" si="19"/>
        <v>1322.1196808510638</v>
      </c>
      <c r="AX33" s="41">
        <f t="shared" si="19"/>
        <v>1355.0019946808509</v>
      </c>
      <c r="AY33" s="41">
        <f t="shared" si="19"/>
        <v>1388.4707446808509</v>
      </c>
      <c r="AZ33" s="41">
        <f t="shared" si="19"/>
        <v>1422.525930851064</v>
      </c>
      <c r="BA33" s="41">
        <f t="shared" si="19"/>
        <v>1457.1675531914893</v>
      </c>
      <c r="BB33" s="41">
        <f t="shared" si="19"/>
        <v>1492.3956117021278</v>
      </c>
      <c r="BC33" s="41">
        <f t="shared" si="19"/>
        <v>1528.2101063829787</v>
      </c>
      <c r="BD33" s="41">
        <f t="shared" si="19"/>
        <v>1564.6110372340424</v>
      </c>
      <c r="BE33" s="41">
        <f t="shared" si="19"/>
        <v>1601.5984042553191</v>
      </c>
      <c r="BF33" s="41">
        <f t="shared" si="19"/>
        <v>1639.1722074468082</v>
      </c>
      <c r="BG33" s="41">
        <f t="shared" si="19"/>
        <v>1677.3324468085102</v>
      </c>
      <c r="BH33" s="41">
        <f t="shared" si="19"/>
        <v>1716.0791223404253</v>
      </c>
      <c r="BI33" s="41">
        <f t="shared" si="19"/>
        <v>1755.4122340425531</v>
      </c>
      <c r="BJ33" s="41">
        <f t="shared" si="19"/>
        <v>1795.3317819148936</v>
      </c>
      <c r="BK33" s="41">
        <f t="shared" si="19"/>
        <v>1835.8377659574469</v>
      </c>
      <c r="BL33" s="41">
        <f t="shared" si="19"/>
        <v>1876.9301861702129</v>
      </c>
      <c r="BM33" s="41">
        <f t="shared" si="19"/>
        <v>1918.6090425531913</v>
      </c>
      <c r="BN33" s="41">
        <f t="shared" si="19"/>
        <v>1960.8743351063829</v>
      </c>
      <c r="BO33" s="41">
        <f t="shared" si="19"/>
        <v>2003.7260638297871</v>
      </c>
      <c r="BP33" s="41">
        <f t="shared" si="19"/>
        <v>1905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договоров/открытых магазинов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постоянные-франшиза</v>
      </c>
      <c r="L34" s="1"/>
      <c r="M34" s="5"/>
      <c r="N34" s="45"/>
      <c r="O34" s="19"/>
      <c r="P34" s="1"/>
      <c r="Q34" s="1"/>
      <c r="R34" s="45"/>
      <c r="S34" s="1"/>
      <c r="T34" s="232">
        <f>SUMIFS(раунд2!34:34,раунд2!$1:$1,MAX(раунд2!$1:$1))</f>
        <v>127.5</v>
      </c>
      <c r="U34" s="40">
        <f>IF(U$7="",0,T34+U12-U23)</f>
        <v>132.96875</v>
      </c>
      <c r="V34" s="40">
        <f t="shared" ref="V34:CG38" si="24">IF(V$7="",0,U34+V12-V23)</f>
        <v>138.67021276595744</v>
      </c>
      <c r="W34" s="40">
        <f t="shared" si="24"/>
        <v>144.60438829787233</v>
      </c>
      <c r="X34" s="40">
        <f t="shared" si="24"/>
        <v>150.77127659574467</v>
      </c>
      <c r="Y34" s="40">
        <f t="shared" si="24"/>
        <v>157.17087765957444</v>
      </c>
      <c r="Z34" s="40">
        <f t="shared" si="24"/>
        <v>163.80319148936167</v>
      </c>
      <c r="AA34" s="40">
        <f t="shared" si="24"/>
        <v>170.66821808510633</v>
      </c>
      <c r="AB34" s="40">
        <f t="shared" si="24"/>
        <v>177.76595744680847</v>
      </c>
      <c r="AC34" s="40">
        <f t="shared" si="24"/>
        <v>185.09640957446805</v>
      </c>
      <c r="AD34" s="40">
        <f t="shared" si="24"/>
        <v>192.65957446808508</v>
      </c>
      <c r="AE34" s="40">
        <f t="shared" si="24"/>
        <v>200.45545212765956</v>
      </c>
      <c r="AF34" s="40">
        <f t="shared" si="24"/>
        <v>208.48404255319147</v>
      </c>
      <c r="AG34" s="40">
        <f t="shared" si="24"/>
        <v>216.74534574468083</v>
      </c>
      <c r="AH34" s="40">
        <f t="shared" si="24"/>
        <v>225.23936170212764</v>
      </c>
      <c r="AI34" s="40">
        <f t="shared" si="24"/>
        <v>233.96609042553189</v>
      </c>
      <c r="AJ34" s="40">
        <f t="shared" si="24"/>
        <v>242.92553191489358</v>
      </c>
      <c r="AK34" s="40">
        <f t="shared" si="24"/>
        <v>252.11768617021272</v>
      </c>
      <c r="AL34" s="40">
        <f t="shared" si="24"/>
        <v>261.54255319148933</v>
      </c>
      <c r="AM34" s="40">
        <f t="shared" si="24"/>
        <v>271.20013297872339</v>
      </c>
      <c r="AN34" s="40">
        <f t="shared" si="24"/>
        <v>281.09042553191489</v>
      </c>
      <c r="AO34" s="40">
        <f t="shared" si="24"/>
        <v>291.21343085106383</v>
      </c>
      <c r="AP34" s="40">
        <f t="shared" si="24"/>
        <v>301.56914893617022</v>
      </c>
      <c r="AQ34" s="40">
        <f t="shared" si="24"/>
        <v>312.15757978723406</v>
      </c>
      <c r="AR34" s="40">
        <f t="shared" si="24"/>
        <v>322.97872340425533</v>
      </c>
      <c r="AS34" s="40">
        <f t="shared" si="24"/>
        <v>334.03257978723406</v>
      </c>
      <c r="AT34" s="40">
        <f t="shared" si="24"/>
        <v>345.31914893617022</v>
      </c>
      <c r="AU34" s="40">
        <f t="shared" si="24"/>
        <v>356.83843085106383</v>
      </c>
      <c r="AV34" s="40">
        <f t="shared" si="24"/>
        <v>368.59042553191489</v>
      </c>
      <c r="AW34" s="40">
        <f t="shared" si="24"/>
        <v>380.57513297872339</v>
      </c>
      <c r="AX34" s="40">
        <f t="shared" si="24"/>
        <v>392.79255319148933</v>
      </c>
      <c r="AY34" s="40">
        <f t="shared" si="24"/>
        <v>405.24268617021272</v>
      </c>
      <c r="AZ34" s="40">
        <f t="shared" si="24"/>
        <v>417.92553191489355</v>
      </c>
      <c r="BA34" s="40">
        <f t="shared" si="24"/>
        <v>430.84109042553183</v>
      </c>
      <c r="BB34" s="40">
        <f t="shared" si="24"/>
        <v>443.98936170212755</v>
      </c>
      <c r="BC34" s="40">
        <f t="shared" si="24"/>
        <v>457.37034574468072</v>
      </c>
      <c r="BD34" s="40">
        <f t="shared" si="24"/>
        <v>470.98404255319133</v>
      </c>
      <c r="BE34" s="40">
        <f t="shared" si="24"/>
        <v>484.83045212765944</v>
      </c>
      <c r="BF34" s="40">
        <f t="shared" si="24"/>
        <v>498.909574468085</v>
      </c>
      <c r="BG34" s="40">
        <f t="shared" si="24"/>
        <v>513.221409574468</v>
      </c>
      <c r="BH34" s="40">
        <f t="shared" si="24"/>
        <v>527.76595744680844</v>
      </c>
      <c r="BI34" s="40">
        <f t="shared" si="24"/>
        <v>542.54321808510633</v>
      </c>
      <c r="BJ34" s="40">
        <f t="shared" si="24"/>
        <v>557.55319148936167</v>
      </c>
      <c r="BK34" s="40">
        <f t="shared" si="24"/>
        <v>572.79587765957444</v>
      </c>
      <c r="BL34" s="40">
        <f t="shared" si="24"/>
        <v>588.27127659574467</v>
      </c>
      <c r="BM34" s="40">
        <f t="shared" si="24"/>
        <v>603.97938829787233</v>
      </c>
      <c r="BN34" s="40">
        <f t="shared" si="24"/>
        <v>619.92021276595744</v>
      </c>
      <c r="BO34" s="40">
        <f t="shared" si="24"/>
        <v>636.09375</v>
      </c>
      <c r="BP34" s="40">
        <f t="shared" si="24"/>
        <v>652.5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договоров/открытых магазинов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непостоянные-франшиза</v>
      </c>
      <c r="L35" s="1"/>
      <c r="M35" s="5"/>
      <c r="N35" s="40"/>
      <c r="O35" s="19"/>
      <c r="P35" s="1"/>
      <c r="Q35" s="1"/>
      <c r="R35" s="40"/>
      <c r="S35" s="1"/>
      <c r="T35" s="232">
        <f>SUMIFS(раунд2!35:35,раунд2!$1:$1,MAX(раунд2!$1:$1))</f>
        <v>0</v>
      </c>
      <c r="U35" s="40">
        <f t="shared" ref="U35:AJ39" si="30">IF(U$7="",0,T35+U13-U24)</f>
        <v>3.7187500000000004</v>
      </c>
      <c r="V35" s="40">
        <f t="shared" si="30"/>
        <v>7.5957446808510642</v>
      </c>
      <c r="W35" s="40">
        <f t="shared" si="30"/>
        <v>11.630984042553191</v>
      </c>
      <c r="X35" s="40">
        <f t="shared" si="30"/>
        <v>15.824468085106382</v>
      </c>
      <c r="Y35" s="40">
        <f t="shared" si="30"/>
        <v>20.176196808510639</v>
      </c>
      <c r="Z35" s="40">
        <f t="shared" si="30"/>
        <v>20.967420212765958</v>
      </c>
      <c r="AA35" s="40">
        <f t="shared" si="30"/>
        <v>21.758643617021278</v>
      </c>
      <c r="AB35" s="40">
        <f t="shared" si="30"/>
        <v>22.549867021276597</v>
      </c>
      <c r="AC35" s="40">
        <f t="shared" si="30"/>
        <v>23.341090425531917</v>
      </c>
      <c r="AD35" s="40">
        <f t="shared" si="30"/>
        <v>24.132313829787236</v>
      </c>
      <c r="AE35" s="40">
        <f t="shared" si="30"/>
        <v>24.923537234042556</v>
      </c>
      <c r="AF35" s="40">
        <f t="shared" si="30"/>
        <v>25.714760638297875</v>
      </c>
      <c r="AG35" s="40">
        <f t="shared" si="30"/>
        <v>26.505984042553191</v>
      </c>
      <c r="AH35" s="40">
        <f t="shared" si="30"/>
        <v>27.29720744680851</v>
      </c>
      <c r="AI35" s="40">
        <f t="shared" si="30"/>
        <v>28.088430851063826</v>
      </c>
      <c r="AJ35" s="40">
        <f t="shared" si="30"/>
        <v>28.879654255319146</v>
      </c>
      <c r="AK35" s="40">
        <f t="shared" si="24"/>
        <v>29.670877659574465</v>
      </c>
      <c r="AL35" s="40">
        <f t="shared" si="24"/>
        <v>30.462101063829785</v>
      </c>
      <c r="AM35" s="40">
        <f t="shared" si="24"/>
        <v>31.253324468085101</v>
      </c>
      <c r="AN35" s="40">
        <f t="shared" si="24"/>
        <v>32.044547872340416</v>
      </c>
      <c r="AO35" s="40">
        <f t="shared" si="24"/>
        <v>32.835771276595736</v>
      </c>
      <c r="AP35" s="40">
        <f t="shared" si="24"/>
        <v>33.626994680851055</v>
      </c>
      <c r="AQ35" s="40">
        <f t="shared" si="24"/>
        <v>34.418218085106375</v>
      </c>
      <c r="AR35" s="40">
        <f t="shared" si="24"/>
        <v>35.209441489361701</v>
      </c>
      <c r="AS35" s="40">
        <f t="shared" si="24"/>
        <v>36.000664893617021</v>
      </c>
      <c r="AT35" s="40">
        <f t="shared" si="24"/>
        <v>36.79188829787234</v>
      </c>
      <c r="AU35" s="40">
        <f t="shared" si="24"/>
        <v>37.58311170212766</v>
      </c>
      <c r="AV35" s="40">
        <f t="shared" si="24"/>
        <v>38.374335106382979</v>
      </c>
      <c r="AW35" s="40">
        <f t="shared" si="24"/>
        <v>39.165558510638292</v>
      </c>
      <c r="AX35" s="40">
        <f t="shared" si="24"/>
        <v>39.956781914893611</v>
      </c>
      <c r="AY35" s="40">
        <f t="shared" si="24"/>
        <v>40.74800531914893</v>
      </c>
      <c r="AZ35" s="40">
        <f t="shared" si="24"/>
        <v>41.53922872340425</v>
      </c>
      <c r="BA35" s="40">
        <f t="shared" si="24"/>
        <v>42.330452127659569</v>
      </c>
      <c r="BB35" s="40">
        <f t="shared" si="24"/>
        <v>43.121675531914889</v>
      </c>
      <c r="BC35" s="40">
        <f t="shared" si="24"/>
        <v>43.912898936170201</v>
      </c>
      <c r="BD35" s="40">
        <f t="shared" si="24"/>
        <v>44.704122340425521</v>
      </c>
      <c r="BE35" s="40">
        <f t="shared" si="24"/>
        <v>45.49534574468084</v>
      </c>
      <c r="BF35" s="40">
        <f t="shared" si="24"/>
        <v>46.286569148936159</v>
      </c>
      <c r="BG35" s="40">
        <f t="shared" si="24"/>
        <v>47.077792553191472</v>
      </c>
      <c r="BH35" s="40">
        <f t="shared" si="24"/>
        <v>47.869015957446791</v>
      </c>
      <c r="BI35" s="40">
        <f t="shared" si="24"/>
        <v>48.660239361702111</v>
      </c>
      <c r="BJ35" s="40">
        <f t="shared" si="24"/>
        <v>49.45146276595743</v>
      </c>
      <c r="BK35" s="40">
        <f t="shared" si="24"/>
        <v>50.24268617021275</v>
      </c>
      <c r="BL35" s="40">
        <f t="shared" si="24"/>
        <v>51.033909574468069</v>
      </c>
      <c r="BM35" s="40">
        <f t="shared" si="24"/>
        <v>51.825132978723389</v>
      </c>
      <c r="BN35" s="40">
        <f t="shared" si="24"/>
        <v>52.616356382978708</v>
      </c>
      <c r="BO35" s="40">
        <f t="shared" si="24"/>
        <v>53.407579787234027</v>
      </c>
      <c r="BP35" s="40">
        <f t="shared" si="24"/>
        <v>-2.8421709430404007E-14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договоров/открытых магазинов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постоянные-Партнеры</v>
      </c>
      <c r="L36" s="1"/>
      <c r="M36" s="5"/>
      <c r="N36" s="40"/>
      <c r="O36" s="19"/>
      <c r="P36" s="1"/>
      <c r="Q36" s="1"/>
      <c r="R36" s="40"/>
      <c r="S36" s="1"/>
      <c r="T36" s="232">
        <f>SUMIFS(раунд2!36:36,раунд2!$1:$1,MAX(раунд2!$1:$1))</f>
        <v>112.5</v>
      </c>
      <c r="U36" s="40">
        <f t="shared" si="30"/>
        <v>114.6875</v>
      </c>
      <c r="V36" s="40">
        <f t="shared" si="30"/>
        <v>116.96808510638297</v>
      </c>
      <c r="W36" s="40">
        <f t="shared" si="30"/>
        <v>119.34175531914893</v>
      </c>
      <c r="X36" s="40">
        <f t="shared" si="30"/>
        <v>121.80851063829786</v>
      </c>
      <c r="Y36" s="40">
        <f t="shared" si="30"/>
        <v>124.36835106382978</v>
      </c>
      <c r="Z36" s="40">
        <f t="shared" si="30"/>
        <v>127.02127659574467</v>
      </c>
      <c r="AA36" s="40">
        <f t="shared" si="30"/>
        <v>129.76728723404253</v>
      </c>
      <c r="AB36" s="40">
        <f t="shared" si="30"/>
        <v>132.60638297872339</v>
      </c>
      <c r="AC36" s="40">
        <f t="shared" si="30"/>
        <v>135.53856382978722</v>
      </c>
      <c r="AD36" s="40">
        <f t="shared" si="30"/>
        <v>138.56382978723403</v>
      </c>
      <c r="AE36" s="40">
        <f t="shared" si="30"/>
        <v>141.6821808510638</v>
      </c>
      <c r="AF36" s="40">
        <f t="shared" si="30"/>
        <v>144.89361702127658</v>
      </c>
      <c r="AG36" s="40">
        <f t="shared" si="30"/>
        <v>148.19813829787233</v>
      </c>
      <c r="AH36" s="40">
        <f t="shared" si="30"/>
        <v>151.59574468085106</v>
      </c>
      <c r="AI36" s="40">
        <f t="shared" si="30"/>
        <v>155.08643617021275</v>
      </c>
      <c r="AJ36" s="40">
        <f t="shared" si="30"/>
        <v>158.67021276595744</v>
      </c>
      <c r="AK36" s="40">
        <f t="shared" si="24"/>
        <v>162.34707446808511</v>
      </c>
      <c r="AL36" s="40">
        <f t="shared" si="24"/>
        <v>166.11702127659575</v>
      </c>
      <c r="AM36" s="40">
        <f t="shared" si="24"/>
        <v>169.98005319148936</v>
      </c>
      <c r="AN36" s="40">
        <f t="shared" si="24"/>
        <v>173.93617021276594</v>
      </c>
      <c r="AO36" s="40">
        <f t="shared" si="24"/>
        <v>177.98537234042553</v>
      </c>
      <c r="AP36" s="40">
        <f t="shared" si="24"/>
        <v>182.12765957446808</v>
      </c>
      <c r="AQ36" s="40">
        <f t="shared" si="24"/>
        <v>186.36303191489361</v>
      </c>
      <c r="AR36" s="40">
        <f t="shared" si="24"/>
        <v>190.69148936170211</v>
      </c>
      <c r="AS36" s="40">
        <f t="shared" si="24"/>
        <v>195.11303191489361</v>
      </c>
      <c r="AT36" s="40">
        <f t="shared" si="24"/>
        <v>199.62765957446808</v>
      </c>
      <c r="AU36" s="40">
        <f t="shared" si="24"/>
        <v>204.23537234042553</v>
      </c>
      <c r="AV36" s="40">
        <f t="shared" si="24"/>
        <v>208.93617021276594</v>
      </c>
      <c r="AW36" s="40">
        <f t="shared" si="24"/>
        <v>213.73005319148936</v>
      </c>
      <c r="AX36" s="40">
        <f t="shared" si="24"/>
        <v>218.61702127659575</v>
      </c>
      <c r="AY36" s="40">
        <f t="shared" si="24"/>
        <v>223.59707446808511</v>
      </c>
      <c r="AZ36" s="40">
        <f t="shared" si="24"/>
        <v>228.67021276595744</v>
      </c>
      <c r="BA36" s="40">
        <f t="shared" si="24"/>
        <v>233.83643617021278</v>
      </c>
      <c r="BB36" s="40">
        <f t="shared" si="24"/>
        <v>239.09574468085108</v>
      </c>
      <c r="BC36" s="40">
        <f t="shared" si="24"/>
        <v>244.44813829787236</v>
      </c>
      <c r="BD36" s="40">
        <f t="shared" si="24"/>
        <v>249.89361702127661</v>
      </c>
      <c r="BE36" s="40">
        <f t="shared" si="24"/>
        <v>255.43218085106383</v>
      </c>
      <c r="BF36" s="40">
        <f t="shared" si="24"/>
        <v>261.06382978723406</v>
      </c>
      <c r="BG36" s="40">
        <f t="shared" si="24"/>
        <v>266.78856382978722</v>
      </c>
      <c r="BH36" s="40">
        <f t="shared" si="24"/>
        <v>272.60638297872339</v>
      </c>
      <c r="BI36" s="40">
        <f t="shared" si="24"/>
        <v>278.51728723404256</v>
      </c>
      <c r="BJ36" s="40">
        <f t="shared" si="24"/>
        <v>284.52127659574467</v>
      </c>
      <c r="BK36" s="40">
        <f t="shared" si="24"/>
        <v>290.61835106382978</v>
      </c>
      <c r="BL36" s="40">
        <f t="shared" si="24"/>
        <v>296.80851063829789</v>
      </c>
      <c r="BM36" s="40">
        <f t="shared" si="24"/>
        <v>303.09175531914894</v>
      </c>
      <c r="BN36" s="40">
        <f t="shared" si="24"/>
        <v>309.468085106383</v>
      </c>
      <c r="BO36" s="40">
        <f t="shared" si="24"/>
        <v>315.9375</v>
      </c>
      <c r="BP36" s="40">
        <f t="shared" si="24"/>
        <v>322.5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договоров/открытых магазинов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непостоянные-Партнеры</v>
      </c>
      <c r="L37" s="1"/>
      <c r="M37" s="5"/>
      <c r="N37" s="40"/>
      <c r="O37" s="19"/>
      <c r="P37" s="1"/>
      <c r="Q37" s="1"/>
      <c r="R37" s="40"/>
      <c r="S37" s="1"/>
      <c r="T37" s="232">
        <f>SUMIFS(раунд2!37:37,раунд2!$1:$1,MAX(раунд2!$1:$1))</f>
        <v>0</v>
      </c>
      <c r="U37" s="40">
        <f t="shared" si="30"/>
        <v>4.375</v>
      </c>
      <c r="V37" s="40">
        <f t="shared" si="24"/>
        <v>8.9361702127659584</v>
      </c>
      <c r="W37" s="40">
        <f t="shared" si="24"/>
        <v>13.683510638297873</v>
      </c>
      <c r="X37" s="40">
        <f t="shared" si="24"/>
        <v>18.617021276595747</v>
      </c>
      <c r="Y37" s="40">
        <f t="shared" si="24"/>
        <v>23.736702127659576</v>
      </c>
      <c r="Z37" s="40">
        <f t="shared" si="24"/>
        <v>29.042553191489365</v>
      </c>
      <c r="AA37" s="40">
        <f t="shared" si="24"/>
        <v>34.534574468085111</v>
      </c>
      <c r="AB37" s="40">
        <f t="shared" si="24"/>
        <v>35.837765957446813</v>
      </c>
      <c r="AC37" s="40">
        <f t="shared" si="24"/>
        <v>37.140957446808514</v>
      </c>
      <c r="AD37" s="40">
        <f t="shared" si="24"/>
        <v>38.444148936170215</v>
      </c>
      <c r="AE37" s="40">
        <f t="shared" si="24"/>
        <v>39.747340425531917</v>
      </c>
      <c r="AF37" s="40">
        <f t="shared" si="24"/>
        <v>41.050531914893625</v>
      </c>
      <c r="AG37" s="40">
        <f t="shared" si="24"/>
        <v>42.353723404255319</v>
      </c>
      <c r="AH37" s="40">
        <f t="shared" si="24"/>
        <v>43.656914893617021</v>
      </c>
      <c r="AI37" s="40">
        <f t="shared" si="24"/>
        <v>44.960106382978722</v>
      </c>
      <c r="AJ37" s="40">
        <f t="shared" si="24"/>
        <v>46.263297872340424</v>
      </c>
      <c r="AK37" s="40">
        <f t="shared" si="24"/>
        <v>47.566489361702125</v>
      </c>
      <c r="AL37" s="40">
        <f t="shared" si="24"/>
        <v>48.869680851063826</v>
      </c>
      <c r="AM37" s="40">
        <f t="shared" si="24"/>
        <v>50.172872340425528</v>
      </c>
      <c r="AN37" s="40">
        <f t="shared" si="24"/>
        <v>51.476063829787236</v>
      </c>
      <c r="AO37" s="40">
        <f t="shared" si="24"/>
        <v>52.779255319148945</v>
      </c>
      <c r="AP37" s="40">
        <f t="shared" si="24"/>
        <v>54.082446808510646</v>
      </c>
      <c r="AQ37" s="40">
        <f t="shared" si="24"/>
        <v>55.385638297872347</v>
      </c>
      <c r="AR37" s="40">
        <f t="shared" si="24"/>
        <v>56.688829787234056</v>
      </c>
      <c r="AS37" s="40">
        <f t="shared" si="24"/>
        <v>57.99202127659575</v>
      </c>
      <c r="AT37" s="40">
        <f t="shared" si="24"/>
        <v>59.295212765957444</v>
      </c>
      <c r="AU37" s="40">
        <f t="shared" si="24"/>
        <v>60.598404255319139</v>
      </c>
      <c r="AV37" s="40">
        <f t="shared" si="24"/>
        <v>61.901595744680833</v>
      </c>
      <c r="AW37" s="40">
        <f t="shared" si="24"/>
        <v>63.204787234042534</v>
      </c>
      <c r="AX37" s="40">
        <f t="shared" si="24"/>
        <v>64.507978723404236</v>
      </c>
      <c r="AY37" s="40">
        <f t="shared" si="24"/>
        <v>65.81117021276593</v>
      </c>
      <c r="AZ37" s="40">
        <f t="shared" si="24"/>
        <v>67.114361702127638</v>
      </c>
      <c r="BA37" s="40">
        <f t="shared" si="24"/>
        <v>68.417553191489347</v>
      </c>
      <c r="BB37" s="40">
        <f t="shared" si="24"/>
        <v>69.720744680851055</v>
      </c>
      <c r="BC37" s="40">
        <f t="shared" si="24"/>
        <v>71.023936170212764</v>
      </c>
      <c r="BD37" s="40">
        <f t="shared" si="24"/>
        <v>72.327127659574472</v>
      </c>
      <c r="BE37" s="40">
        <f t="shared" si="24"/>
        <v>73.630319148936181</v>
      </c>
      <c r="BF37" s="40">
        <f t="shared" si="24"/>
        <v>74.933510638297889</v>
      </c>
      <c r="BG37" s="40">
        <f t="shared" si="24"/>
        <v>76.236702127659598</v>
      </c>
      <c r="BH37" s="40">
        <f t="shared" si="24"/>
        <v>77.539893617021306</v>
      </c>
      <c r="BI37" s="40">
        <f t="shared" si="24"/>
        <v>78.843085106383015</v>
      </c>
      <c r="BJ37" s="40">
        <f t="shared" si="24"/>
        <v>80.146276595744723</v>
      </c>
      <c r="BK37" s="40">
        <f t="shared" si="24"/>
        <v>81.449468085106417</v>
      </c>
      <c r="BL37" s="40">
        <f t="shared" si="24"/>
        <v>82.752659574468112</v>
      </c>
      <c r="BM37" s="40">
        <f t="shared" si="24"/>
        <v>84.055851063829806</v>
      </c>
      <c r="BN37" s="40">
        <f t="shared" si="24"/>
        <v>85.3590425531915</v>
      </c>
      <c r="BO37" s="40">
        <f t="shared" si="24"/>
        <v>86.662234042553195</v>
      </c>
      <c r="BP37" s="40">
        <f t="shared" si="24"/>
        <v>-2.8421709430404007E-14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договоров/открытых магазинов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собственные магазины</v>
      </c>
      <c r="L38" s="1"/>
      <c r="M38" s="5"/>
      <c r="N38" s="40"/>
      <c r="O38" s="19"/>
      <c r="P38" s="1"/>
      <c r="Q38" s="1"/>
      <c r="R38" s="40"/>
      <c r="S38" s="1"/>
      <c r="T38" s="232">
        <f>SUMIFS(раунд2!38:38,раунд2!$1:$1,MAX(раунд2!$1:$1))</f>
        <v>210</v>
      </c>
      <c r="U38" s="40">
        <f t="shared" si="30"/>
        <v>213.71875</v>
      </c>
      <c r="V38" s="40">
        <f t="shared" si="24"/>
        <v>217.59574468085106</v>
      </c>
      <c r="W38" s="40">
        <f t="shared" si="24"/>
        <v>221.63098404255319</v>
      </c>
      <c r="X38" s="40">
        <f t="shared" si="24"/>
        <v>225.82446808510639</v>
      </c>
      <c r="Y38" s="40">
        <f t="shared" si="24"/>
        <v>230.17619680851064</v>
      </c>
      <c r="Z38" s="40">
        <f t="shared" si="24"/>
        <v>234.68617021276594</v>
      </c>
      <c r="AA38" s="40">
        <f t="shared" si="24"/>
        <v>239.35438829787233</v>
      </c>
      <c r="AB38" s="40">
        <f t="shared" si="24"/>
        <v>244.18085106382978</v>
      </c>
      <c r="AC38" s="40">
        <f t="shared" si="24"/>
        <v>249.16555851063828</v>
      </c>
      <c r="AD38" s="40">
        <f t="shared" si="24"/>
        <v>254.30851063829786</v>
      </c>
      <c r="AE38" s="40">
        <f t="shared" si="24"/>
        <v>259.6097074468085</v>
      </c>
      <c r="AF38" s="40">
        <f t="shared" si="24"/>
        <v>265.06914893617022</v>
      </c>
      <c r="AG38" s="40">
        <f t="shared" si="24"/>
        <v>270.686835106383</v>
      </c>
      <c r="AH38" s="40">
        <f t="shared" si="24"/>
        <v>276.46276595744683</v>
      </c>
      <c r="AI38" s="40">
        <f t="shared" si="24"/>
        <v>282.39694148936172</v>
      </c>
      <c r="AJ38" s="40">
        <f t="shared" si="24"/>
        <v>288.48936170212767</v>
      </c>
      <c r="AK38" s="40">
        <f t="shared" si="24"/>
        <v>294.74002659574467</v>
      </c>
      <c r="AL38" s="40">
        <f t="shared" si="24"/>
        <v>301.14893617021278</v>
      </c>
      <c r="AM38" s="40">
        <f t="shared" si="24"/>
        <v>307.71609042553195</v>
      </c>
      <c r="AN38" s="40">
        <f t="shared" si="24"/>
        <v>314.44148936170217</v>
      </c>
      <c r="AO38" s="40">
        <f t="shared" si="24"/>
        <v>321.32513297872345</v>
      </c>
      <c r="AP38" s="40">
        <f t="shared" si="24"/>
        <v>328.36702127659578</v>
      </c>
      <c r="AQ38" s="40">
        <f t="shared" si="24"/>
        <v>335.56715425531917</v>
      </c>
      <c r="AR38" s="40">
        <f t="shared" si="24"/>
        <v>342.92553191489361</v>
      </c>
      <c r="AS38" s="40">
        <f t="shared" si="24"/>
        <v>350.44215425531917</v>
      </c>
      <c r="AT38" s="40">
        <f t="shared" si="24"/>
        <v>358.11702127659578</v>
      </c>
      <c r="AU38" s="40">
        <f t="shared" si="24"/>
        <v>365.95013297872345</v>
      </c>
      <c r="AV38" s="40">
        <f t="shared" si="24"/>
        <v>373.94148936170217</v>
      </c>
      <c r="AW38" s="40">
        <f t="shared" si="24"/>
        <v>382.09109042553195</v>
      </c>
      <c r="AX38" s="40">
        <f t="shared" si="24"/>
        <v>390.39893617021278</v>
      </c>
      <c r="AY38" s="40">
        <f t="shared" ref="AY38:DJ39" si="33">IF(AY$7="",0,AX38+AY16-AY27)</f>
        <v>398.86502659574467</v>
      </c>
      <c r="AZ38" s="40">
        <f t="shared" si="33"/>
        <v>407.48936170212767</v>
      </c>
      <c r="BA38" s="40">
        <f t="shared" si="33"/>
        <v>416.27194148936172</v>
      </c>
      <c r="BB38" s="40">
        <f t="shared" si="33"/>
        <v>425.21276595744683</v>
      </c>
      <c r="BC38" s="40">
        <f t="shared" si="33"/>
        <v>434.311835106383</v>
      </c>
      <c r="BD38" s="40">
        <f t="shared" si="33"/>
        <v>443.56914893617022</v>
      </c>
      <c r="BE38" s="40">
        <f t="shared" si="33"/>
        <v>452.9847074468085</v>
      </c>
      <c r="BF38" s="40">
        <f t="shared" si="33"/>
        <v>462.55851063829789</v>
      </c>
      <c r="BG38" s="40">
        <f t="shared" si="33"/>
        <v>472.29055851063833</v>
      </c>
      <c r="BH38" s="40">
        <f t="shared" si="33"/>
        <v>482.18085106382983</v>
      </c>
      <c r="BI38" s="40">
        <f t="shared" si="33"/>
        <v>492.22938829787239</v>
      </c>
      <c r="BJ38" s="40">
        <f t="shared" si="33"/>
        <v>502.436170212766</v>
      </c>
      <c r="BK38" s="40">
        <f t="shared" si="33"/>
        <v>512.80119680851067</v>
      </c>
      <c r="BL38" s="40">
        <f t="shared" si="33"/>
        <v>523.32446808510645</v>
      </c>
      <c r="BM38" s="40">
        <f t="shared" si="33"/>
        <v>534.00598404255322</v>
      </c>
      <c r="BN38" s="40">
        <f t="shared" si="33"/>
        <v>544.84574468085111</v>
      </c>
      <c r="BO38" s="40">
        <f t="shared" si="33"/>
        <v>555.84375</v>
      </c>
      <c r="BP38" s="40">
        <f t="shared" si="33"/>
        <v>567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договоров/открытых магазинов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интернет сайт</v>
      </c>
      <c r="L39" s="1"/>
      <c r="M39" s="5"/>
      <c r="N39" s="40"/>
      <c r="O39" s="19"/>
      <c r="P39" s="1"/>
      <c r="Q39" s="1"/>
      <c r="R39" s="40"/>
      <c r="S39" s="1"/>
      <c r="T39" s="232">
        <f>SUMIFS(раунд2!39:39,раунд2!$1:$1,MAX(раунд2!$1:$1))</f>
        <v>132</v>
      </c>
      <c r="U39" s="40">
        <f t="shared" si="30"/>
        <v>134.40625</v>
      </c>
      <c r="V39" s="40">
        <f t="shared" si="30"/>
        <v>136.91489361702128</v>
      </c>
      <c r="W39" s="40">
        <f t="shared" si="30"/>
        <v>139.52593085106383</v>
      </c>
      <c r="X39" s="40">
        <f t="shared" si="30"/>
        <v>142.23936170212767</v>
      </c>
      <c r="Y39" s="40">
        <f t="shared" si="30"/>
        <v>145.05518617021278</v>
      </c>
      <c r="Z39" s="40">
        <f t="shared" si="30"/>
        <v>147.97340425531917</v>
      </c>
      <c r="AA39" s="40">
        <f t="shared" si="30"/>
        <v>150.99401595744683</v>
      </c>
      <c r="AB39" s="40">
        <f t="shared" si="30"/>
        <v>154.11702127659578</v>
      </c>
      <c r="AC39" s="40">
        <f t="shared" si="30"/>
        <v>157.342420212766</v>
      </c>
      <c r="AD39" s="40">
        <f t="shared" si="30"/>
        <v>160.6702127659575</v>
      </c>
      <c r="AE39" s="40">
        <f t="shared" si="30"/>
        <v>164.10039893617028</v>
      </c>
      <c r="AF39" s="40">
        <f t="shared" si="30"/>
        <v>167.63297872340434</v>
      </c>
      <c r="AG39" s="40">
        <f t="shared" si="30"/>
        <v>171.26795212765964</v>
      </c>
      <c r="AH39" s="40">
        <f t="shared" si="30"/>
        <v>175.00531914893622</v>
      </c>
      <c r="AI39" s="40">
        <f t="shared" si="30"/>
        <v>178.84507978723408</v>
      </c>
      <c r="AJ39" s="40">
        <f t="shared" si="30"/>
        <v>182.78723404255322</v>
      </c>
      <c r="AK39" s="40">
        <f t="shared" ref="AK39:CF39" si="36">IF(AK$7="",0,AJ39+AK17-AK28)</f>
        <v>186.83178191489364</v>
      </c>
      <c r="AL39" s="40">
        <f t="shared" si="36"/>
        <v>190.97872340425533</v>
      </c>
      <c r="AM39" s="40">
        <f t="shared" si="36"/>
        <v>195.22805851063831</v>
      </c>
      <c r="AN39" s="40">
        <f t="shared" si="36"/>
        <v>199.57978723404256</v>
      </c>
      <c r="AO39" s="40">
        <f t="shared" si="36"/>
        <v>204.03390957446808</v>
      </c>
      <c r="AP39" s="40">
        <f t="shared" si="36"/>
        <v>208.59042553191489</v>
      </c>
      <c r="AQ39" s="40">
        <f t="shared" si="36"/>
        <v>213.24933510638297</v>
      </c>
      <c r="AR39" s="40">
        <f t="shared" si="36"/>
        <v>218.01063829787233</v>
      </c>
      <c r="AS39" s="40">
        <f t="shared" si="36"/>
        <v>222.87433510638297</v>
      </c>
      <c r="AT39" s="40">
        <f t="shared" si="36"/>
        <v>227.84042553191489</v>
      </c>
      <c r="AU39" s="40">
        <f t="shared" si="36"/>
        <v>232.90890957446808</v>
      </c>
      <c r="AV39" s="40">
        <f t="shared" si="36"/>
        <v>238.07978723404256</v>
      </c>
      <c r="AW39" s="40">
        <f t="shared" si="36"/>
        <v>243.35305851063831</v>
      </c>
      <c r="AX39" s="40">
        <f t="shared" si="36"/>
        <v>248.72872340425533</v>
      </c>
      <c r="AY39" s="40">
        <f t="shared" si="36"/>
        <v>254.20678191489364</v>
      </c>
      <c r="AZ39" s="40">
        <f t="shared" si="36"/>
        <v>259.78723404255322</v>
      </c>
      <c r="BA39" s="40">
        <f t="shared" si="36"/>
        <v>265.47007978723406</v>
      </c>
      <c r="BB39" s="40">
        <f t="shared" si="36"/>
        <v>271.25531914893617</v>
      </c>
      <c r="BC39" s="40">
        <f t="shared" si="36"/>
        <v>277.14295212765956</v>
      </c>
      <c r="BD39" s="40">
        <f t="shared" si="36"/>
        <v>283.13297872340422</v>
      </c>
      <c r="BE39" s="40">
        <f t="shared" si="36"/>
        <v>289.22539893617017</v>
      </c>
      <c r="BF39" s="40">
        <f t="shared" si="36"/>
        <v>295.42021276595739</v>
      </c>
      <c r="BG39" s="40">
        <f t="shared" si="36"/>
        <v>301.71742021276589</v>
      </c>
      <c r="BH39" s="40">
        <f t="shared" si="36"/>
        <v>308.11702127659566</v>
      </c>
      <c r="BI39" s="40">
        <f t="shared" si="36"/>
        <v>314.61901595744672</v>
      </c>
      <c r="BJ39" s="40">
        <f t="shared" si="36"/>
        <v>321.22340425531905</v>
      </c>
      <c r="BK39" s="40">
        <f t="shared" si="36"/>
        <v>327.93018617021266</v>
      </c>
      <c r="BL39" s="40">
        <f t="shared" si="36"/>
        <v>334.73936170212755</v>
      </c>
      <c r="BM39" s="40">
        <f t="shared" si="36"/>
        <v>341.65093085106372</v>
      </c>
      <c r="BN39" s="40">
        <f t="shared" si="36"/>
        <v>348.66489361702116</v>
      </c>
      <c r="BO39" s="40">
        <f t="shared" si="36"/>
        <v>355.78124999999989</v>
      </c>
      <c r="BP39" s="40">
        <f t="shared" si="36"/>
        <v>362.99999999999989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4"/>
      <c r="F41" s="1"/>
      <c r="G41" s="1"/>
      <c r="H41" s="11"/>
      <c r="I41" s="1"/>
      <c r="J41" s="1"/>
      <c r="K41" s="64"/>
      <c r="L41" s="1"/>
      <c r="M41" s="5"/>
      <c r="N41" s="64"/>
      <c r="O41" s="19"/>
      <c r="P41" s="1"/>
      <c r="Q41" s="1"/>
      <c r="R41" s="68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kpi!$E$29</f>
        <v>объем продаж</v>
      </c>
      <c r="F43" s="3"/>
      <c r="G43" s="3"/>
      <c r="H43" s="39" t="str">
        <f>IF(OR($E43="",$E43=0),"",INDEX(kpi!$I:$I,SUMIFS(kpi!$A:$A,kpi!$E:$E,$E43)))</f>
        <v>ед.ГП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>
        <f t="shared" ref="R43:R45" si="37">SUMIFS($T43:$KW43,$T$1:$KW$1,"&gt;="&amp;1,$T$1:$KW$1,"&lt;="&amp;MAX($1:$1))</f>
        <v>770452438.82978737</v>
      </c>
      <c r="S43" s="3"/>
      <c r="T43" s="41"/>
      <c r="U43" s="41">
        <f>IF(U$7="",0,SUM(U44:U50))</f>
        <v>7606125</v>
      </c>
      <c r="V43" s="41">
        <f t="shared" ref="V43:AA43" si="38">IF(V$7="",0,SUM(V44:V50))</f>
        <v>7926319.1489361702</v>
      </c>
      <c r="W43" s="41">
        <f t="shared" si="38"/>
        <v>8259582.4468085105</v>
      </c>
      <c r="X43" s="41">
        <f t="shared" si="38"/>
        <v>8605914.8936170209</v>
      </c>
      <c r="Y43" s="41">
        <f t="shared" si="38"/>
        <v>8965316.4893617015</v>
      </c>
      <c r="Z43" s="41">
        <f t="shared" si="38"/>
        <v>9293162.2340425532</v>
      </c>
      <c r="AA43" s="41">
        <f t="shared" si="38"/>
        <v>9632178.1914893594</v>
      </c>
      <c r="AB43" s="41">
        <f t="shared" ref="AB43" si="39">IF(AB$7="",0,SUM(AB44:AB50))</f>
        <v>9899239.3617021274</v>
      </c>
      <c r="AC43" s="41">
        <f t="shared" ref="AC43:CM43" si="40">IF(AC$7="",0,SUM(AC44:AC50))</f>
        <v>10173933.510638297</v>
      </c>
      <c r="AD43" s="41">
        <f t="shared" si="40"/>
        <v>10456260.638297871</v>
      </c>
      <c r="AE43" s="41">
        <f t="shared" si="40"/>
        <v>10746220.74468085</v>
      </c>
      <c r="AF43" s="41">
        <f t="shared" si="40"/>
        <v>11043813.829787236</v>
      </c>
      <c r="AG43" s="41">
        <f t="shared" si="40"/>
        <v>11349039.893617023</v>
      </c>
      <c r="AH43" s="41">
        <f t="shared" si="40"/>
        <v>11661898.936170213</v>
      </c>
      <c r="AI43" s="41">
        <f t="shared" si="40"/>
        <v>11982390.957446808</v>
      </c>
      <c r="AJ43" s="41">
        <f t="shared" si="40"/>
        <v>12310515.957446808</v>
      </c>
      <c r="AK43" s="41">
        <f t="shared" si="40"/>
        <v>12646273.936170211</v>
      </c>
      <c r="AL43" s="41">
        <f t="shared" si="40"/>
        <v>12989664.893617021</v>
      </c>
      <c r="AM43" s="41">
        <f t="shared" si="40"/>
        <v>13340688.829787234</v>
      </c>
      <c r="AN43" s="41">
        <f t="shared" si="40"/>
        <v>13699345.744680852</v>
      </c>
      <c r="AO43" s="41">
        <f t="shared" si="40"/>
        <v>14065635.638297874</v>
      </c>
      <c r="AP43" s="41">
        <f t="shared" si="40"/>
        <v>14439558.510638298</v>
      </c>
      <c r="AQ43" s="41">
        <f t="shared" si="40"/>
        <v>14821114.361702127</v>
      </c>
      <c r="AR43" s="41">
        <f t="shared" si="40"/>
        <v>15210303.191489361</v>
      </c>
      <c r="AS43" s="41">
        <f t="shared" si="40"/>
        <v>15607125</v>
      </c>
      <c r="AT43" s="41">
        <f t="shared" si="40"/>
        <v>16011579.787234044</v>
      </c>
      <c r="AU43" s="41">
        <f t="shared" si="40"/>
        <v>16423667.55319149</v>
      </c>
      <c r="AV43" s="41">
        <f t="shared" si="40"/>
        <v>16843388.297872338</v>
      </c>
      <c r="AW43" s="41">
        <f t="shared" si="40"/>
        <v>17270742.021276597</v>
      </c>
      <c r="AX43" s="41">
        <f t="shared" si="40"/>
        <v>17705728.723404255</v>
      </c>
      <c r="AY43" s="41">
        <f t="shared" si="40"/>
        <v>18148348.404255319</v>
      </c>
      <c r="AZ43" s="41">
        <f t="shared" si="40"/>
        <v>18598601.063829787</v>
      </c>
      <c r="BA43" s="41">
        <f t="shared" si="40"/>
        <v>19056486.702127658</v>
      </c>
      <c r="BB43" s="41">
        <f t="shared" si="40"/>
        <v>19522005.319148935</v>
      </c>
      <c r="BC43" s="41">
        <f t="shared" si="40"/>
        <v>19995156.914893616</v>
      </c>
      <c r="BD43" s="41">
        <f t="shared" si="40"/>
        <v>20475941.4893617</v>
      </c>
      <c r="BE43" s="41">
        <f t="shared" si="40"/>
        <v>20964359.04255319</v>
      </c>
      <c r="BF43" s="41">
        <f t="shared" si="40"/>
        <v>21460409.574468087</v>
      </c>
      <c r="BG43" s="41">
        <f t="shared" si="40"/>
        <v>21964093.08510638</v>
      </c>
      <c r="BH43" s="41">
        <f t="shared" si="40"/>
        <v>22475409.574468087</v>
      </c>
      <c r="BI43" s="41">
        <f t="shared" si="40"/>
        <v>22994359.04255319</v>
      </c>
      <c r="BJ43" s="41">
        <f t="shared" si="40"/>
        <v>23520941.489361703</v>
      </c>
      <c r="BK43" s="41">
        <f t="shared" si="40"/>
        <v>24055156.91489362</v>
      </c>
      <c r="BL43" s="41">
        <f t="shared" si="40"/>
        <v>24597005.319148935</v>
      </c>
      <c r="BM43" s="41">
        <f t="shared" si="40"/>
        <v>25146486.702127658</v>
      </c>
      <c r="BN43" s="41">
        <f t="shared" si="40"/>
        <v>25703601.063829787</v>
      </c>
      <c r="BO43" s="41">
        <f t="shared" si="40"/>
        <v>26268348.404255316</v>
      </c>
      <c r="BP43" s="41">
        <f t="shared" si="40"/>
        <v>24519000</v>
      </c>
      <c r="BQ43" s="41">
        <f t="shared" si="40"/>
        <v>0</v>
      </c>
      <c r="BR43" s="41">
        <f t="shared" si="40"/>
        <v>0</v>
      </c>
      <c r="BS43" s="41">
        <f t="shared" si="40"/>
        <v>0</v>
      </c>
      <c r="BT43" s="41">
        <f t="shared" si="40"/>
        <v>0</v>
      </c>
      <c r="BU43" s="41">
        <f t="shared" si="40"/>
        <v>0</v>
      </c>
      <c r="BV43" s="41">
        <f t="shared" si="40"/>
        <v>0</v>
      </c>
      <c r="BW43" s="41">
        <f t="shared" si="40"/>
        <v>0</v>
      </c>
      <c r="BX43" s="41">
        <f t="shared" si="40"/>
        <v>0</v>
      </c>
      <c r="BY43" s="41">
        <f t="shared" si="40"/>
        <v>0</v>
      </c>
      <c r="BZ43" s="41">
        <f t="shared" si="40"/>
        <v>0</v>
      </c>
      <c r="CA43" s="41">
        <f t="shared" si="40"/>
        <v>0</v>
      </c>
      <c r="CB43" s="41">
        <f t="shared" si="40"/>
        <v>0</v>
      </c>
      <c r="CC43" s="41">
        <f t="shared" si="40"/>
        <v>0</v>
      </c>
      <c r="CD43" s="41">
        <f t="shared" si="40"/>
        <v>0</v>
      </c>
      <c r="CE43" s="41">
        <f t="shared" si="40"/>
        <v>0</v>
      </c>
      <c r="CF43" s="41">
        <f t="shared" si="40"/>
        <v>0</v>
      </c>
      <c r="CG43" s="41">
        <f t="shared" si="40"/>
        <v>0</v>
      </c>
      <c r="CH43" s="41">
        <f t="shared" si="40"/>
        <v>0</v>
      </c>
      <c r="CI43" s="41">
        <f t="shared" si="40"/>
        <v>0</v>
      </c>
      <c r="CJ43" s="41">
        <f t="shared" si="40"/>
        <v>0</v>
      </c>
      <c r="CK43" s="41">
        <f t="shared" si="40"/>
        <v>0</v>
      </c>
      <c r="CL43" s="41">
        <f t="shared" si="40"/>
        <v>0</v>
      </c>
      <c r="CM43" s="41">
        <f t="shared" si="40"/>
        <v>0</v>
      </c>
      <c r="CN43" s="41">
        <f t="shared" ref="CN43" si="41">IF(CN$7="",0,SUM(CN44:CN50))</f>
        <v>0</v>
      </c>
      <c r="CO43" s="41">
        <f t="shared" ref="CO43:EY43" si="42">IF(CO$7="",0,SUM(CO44:CO50))</f>
        <v>0</v>
      </c>
      <c r="CP43" s="41">
        <f t="shared" si="42"/>
        <v>0</v>
      </c>
      <c r="CQ43" s="41">
        <f t="shared" si="42"/>
        <v>0</v>
      </c>
      <c r="CR43" s="41">
        <f t="shared" si="42"/>
        <v>0</v>
      </c>
      <c r="CS43" s="41">
        <f t="shared" si="42"/>
        <v>0</v>
      </c>
      <c r="CT43" s="41">
        <f t="shared" si="42"/>
        <v>0</v>
      </c>
      <c r="CU43" s="41">
        <f t="shared" si="42"/>
        <v>0</v>
      </c>
      <c r="CV43" s="41">
        <f t="shared" si="42"/>
        <v>0</v>
      </c>
      <c r="CW43" s="41">
        <f t="shared" si="42"/>
        <v>0</v>
      </c>
      <c r="CX43" s="41">
        <f t="shared" si="42"/>
        <v>0</v>
      </c>
      <c r="CY43" s="41">
        <f t="shared" si="42"/>
        <v>0</v>
      </c>
      <c r="CZ43" s="41">
        <f t="shared" si="42"/>
        <v>0</v>
      </c>
      <c r="DA43" s="41">
        <f t="shared" si="42"/>
        <v>0</v>
      </c>
      <c r="DB43" s="41">
        <f t="shared" si="42"/>
        <v>0</v>
      </c>
      <c r="DC43" s="41">
        <f t="shared" si="42"/>
        <v>0</v>
      </c>
      <c r="DD43" s="41">
        <f t="shared" si="42"/>
        <v>0</v>
      </c>
      <c r="DE43" s="41">
        <f t="shared" si="42"/>
        <v>0</v>
      </c>
      <c r="DF43" s="41">
        <f t="shared" si="42"/>
        <v>0</v>
      </c>
      <c r="DG43" s="41">
        <f t="shared" si="42"/>
        <v>0</v>
      </c>
      <c r="DH43" s="41">
        <f t="shared" si="42"/>
        <v>0</v>
      </c>
      <c r="DI43" s="41">
        <f t="shared" si="42"/>
        <v>0</v>
      </c>
      <c r="DJ43" s="41">
        <f t="shared" si="42"/>
        <v>0</v>
      </c>
      <c r="DK43" s="41">
        <f t="shared" si="42"/>
        <v>0</v>
      </c>
      <c r="DL43" s="41">
        <f t="shared" si="42"/>
        <v>0</v>
      </c>
      <c r="DM43" s="41">
        <f t="shared" si="42"/>
        <v>0</v>
      </c>
      <c r="DN43" s="41">
        <f t="shared" si="42"/>
        <v>0</v>
      </c>
      <c r="DO43" s="41">
        <f t="shared" si="42"/>
        <v>0</v>
      </c>
      <c r="DP43" s="41">
        <f t="shared" si="42"/>
        <v>0</v>
      </c>
      <c r="DQ43" s="41">
        <f t="shared" si="42"/>
        <v>0</v>
      </c>
      <c r="DR43" s="41">
        <f t="shared" si="42"/>
        <v>0</v>
      </c>
      <c r="DS43" s="41">
        <f t="shared" si="42"/>
        <v>0</v>
      </c>
      <c r="DT43" s="41">
        <f t="shared" si="42"/>
        <v>0</v>
      </c>
      <c r="DU43" s="41">
        <f t="shared" si="42"/>
        <v>0</v>
      </c>
      <c r="DV43" s="41">
        <f t="shared" si="42"/>
        <v>0</v>
      </c>
      <c r="DW43" s="41">
        <f t="shared" si="42"/>
        <v>0</v>
      </c>
      <c r="DX43" s="41">
        <f t="shared" si="42"/>
        <v>0</v>
      </c>
      <c r="DY43" s="41">
        <f t="shared" si="42"/>
        <v>0</v>
      </c>
      <c r="DZ43" s="41">
        <f t="shared" si="42"/>
        <v>0</v>
      </c>
      <c r="EA43" s="41">
        <f t="shared" si="42"/>
        <v>0</v>
      </c>
      <c r="EB43" s="41">
        <f t="shared" si="42"/>
        <v>0</v>
      </c>
      <c r="EC43" s="41">
        <f t="shared" si="42"/>
        <v>0</v>
      </c>
      <c r="ED43" s="41">
        <f t="shared" si="42"/>
        <v>0</v>
      </c>
      <c r="EE43" s="41">
        <f t="shared" si="42"/>
        <v>0</v>
      </c>
      <c r="EF43" s="41">
        <f t="shared" si="42"/>
        <v>0</v>
      </c>
      <c r="EG43" s="41">
        <f t="shared" si="42"/>
        <v>0</v>
      </c>
      <c r="EH43" s="41">
        <f t="shared" si="42"/>
        <v>0</v>
      </c>
      <c r="EI43" s="41">
        <f t="shared" si="42"/>
        <v>0</v>
      </c>
      <c r="EJ43" s="41">
        <f t="shared" si="42"/>
        <v>0</v>
      </c>
      <c r="EK43" s="41">
        <f t="shared" si="42"/>
        <v>0</v>
      </c>
      <c r="EL43" s="41">
        <f t="shared" si="42"/>
        <v>0</v>
      </c>
      <c r="EM43" s="41">
        <f t="shared" si="42"/>
        <v>0</v>
      </c>
      <c r="EN43" s="41">
        <f t="shared" si="42"/>
        <v>0</v>
      </c>
      <c r="EO43" s="41">
        <f t="shared" si="42"/>
        <v>0</v>
      </c>
      <c r="EP43" s="41">
        <f t="shared" si="42"/>
        <v>0</v>
      </c>
      <c r="EQ43" s="41">
        <f t="shared" si="42"/>
        <v>0</v>
      </c>
      <c r="ER43" s="41">
        <f t="shared" si="42"/>
        <v>0</v>
      </c>
      <c r="ES43" s="41">
        <f t="shared" si="42"/>
        <v>0</v>
      </c>
      <c r="ET43" s="41">
        <f t="shared" si="42"/>
        <v>0</v>
      </c>
      <c r="EU43" s="41">
        <f t="shared" si="42"/>
        <v>0</v>
      </c>
      <c r="EV43" s="41">
        <f t="shared" si="42"/>
        <v>0</v>
      </c>
      <c r="EW43" s="41">
        <f t="shared" si="42"/>
        <v>0</v>
      </c>
      <c r="EX43" s="41">
        <f t="shared" si="42"/>
        <v>0</v>
      </c>
      <c r="EY43" s="41">
        <f t="shared" si="42"/>
        <v>0</v>
      </c>
      <c r="EZ43" s="41">
        <f t="shared" ref="EZ43" si="43">IF(EZ$7="",0,SUM(EZ44:EZ50))</f>
        <v>0</v>
      </c>
      <c r="FA43" s="41">
        <f t="shared" ref="FA43:HL43" si="44">IF(FA$7="",0,SUM(FA44:FA50))</f>
        <v>0</v>
      </c>
      <c r="FB43" s="41">
        <f t="shared" si="44"/>
        <v>0</v>
      </c>
      <c r="FC43" s="41">
        <f t="shared" si="44"/>
        <v>0</v>
      </c>
      <c r="FD43" s="41">
        <f t="shared" si="44"/>
        <v>0</v>
      </c>
      <c r="FE43" s="41">
        <f t="shared" si="44"/>
        <v>0</v>
      </c>
      <c r="FF43" s="41">
        <f t="shared" si="44"/>
        <v>0</v>
      </c>
      <c r="FG43" s="41">
        <f t="shared" si="44"/>
        <v>0</v>
      </c>
      <c r="FH43" s="41">
        <f t="shared" si="44"/>
        <v>0</v>
      </c>
      <c r="FI43" s="41">
        <f t="shared" si="44"/>
        <v>0</v>
      </c>
      <c r="FJ43" s="41">
        <f t="shared" si="44"/>
        <v>0</v>
      </c>
      <c r="FK43" s="41">
        <f t="shared" si="44"/>
        <v>0</v>
      </c>
      <c r="FL43" s="41">
        <f t="shared" si="44"/>
        <v>0</v>
      </c>
      <c r="FM43" s="41">
        <f t="shared" si="44"/>
        <v>0</v>
      </c>
      <c r="FN43" s="41">
        <f t="shared" si="44"/>
        <v>0</v>
      </c>
      <c r="FO43" s="41">
        <f t="shared" si="44"/>
        <v>0</v>
      </c>
      <c r="FP43" s="41">
        <f t="shared" si="44"/>
        <v>0</v>
      </c>
      <c r="FQ43" s="41">
        <f t="shared" si="44"/>
        <v>0</v>
      </c>
      <c r="FR43" s="41">
        <f t="shared" si="44"/>
        <v>0</v>
      </c>
      <c r="FS43" s="41">
        <f t="shared" si="44"/>
        <v>0</v>
      </c>
      <c r="FT43" s="41">
        <f t="shared" si="44"/>
        <v>0</v>
      </c>
      <c r="FU43" s="41">
        <f t="shared" si="44"/>
        <v>0</v>
      </c>
      <c r="FV43" s="41">
        <f t="shared" si="44"/>
        <v>0</v>
      </c>
      <c r="FW43" s="41">
        <f t="shared" si="44"/>
        <v>0</v>
      </c>
      <c r="FX43" s="41">
        <f t="shared" si="44"/>
        <v>0</v>
      </c>
      <c r="FY43" s="41">
        <f t="shared" si="44"/>
        <v>0</v>
      </c>
      <c r="FZ43" s="41">
        <f t="shared" si="44"/>
        <v>0</v>
      </c>
      <c r="GA43" s="41">
        <f t="shared" si="44"/>
        <v>0</v>
      </c>
      <c r="GB43" s="41">
        <f t="shared" si="44"/>
        <v>0</v>
      </c>
      <c r="GC43" s="41">
        <f t="shared" si="44"/>
        <v>0</v>
      </c>
      <c r="GD43" s="41">
        <f t="shared" si="44"/>
        <v>0</v>
      </c>
      <c r="GE43" s="41">
        <f t="shared" si="44"/>
        <v>0</v>
      </c>
      <c r="GF43" s="41">
        <f t="shared" si="44"/>
        <v>0</v>
      </c>
      <c r="GG43" s="41">
        <f t="shared" si="44"/>
        <v>0</v>
      </c>
      <c r="GH43" s="41">
        <f t="shared" si="44"/>
        <v>0</v>
      </c>
      <c r="GI43" s="41">
        <f t="shared" si="44"/>
        <v>0</v>
      </c>
      <c r="GJ43" s="41">
        <f t="shared" si="44"/>
        <v>0</v>
      </c>
      <c r="GK43" s="41">
        <f t="shared" si="44"/>
        <v>0</v>
      </c>
      <c r="GL43" s="41">
        <f t="shared" si="44"/>
        <v>0</v>
      </c>
      <c r="GM43" s="41">
        <f t="shared" si="44"/>
        <v>0</v>
      </c>
      <c r="GN43" s="41">
        <f t="shared" si="44"/>
        <v>0</v>
      </c>
      <c r="GO43" s="41">
        <f t="shared" si="44"/>
        <v>0</v>
      </c>
      <c r="GP43" s="41">
        <f t="shared" si="44"/>
        <v>0</v>
      </c>
      <c r="GQ43" s="41">
        <f t="shared" si="44"/>
        <v>0</v>
      </c>
      <c r="GR43" s="41">
        <f t="shared" si="44"/>
        <v>0</v>
      </c>
      <c r="GS43" s="41">
        <f t="shared" si="44"/>
        <v>0</v>
      </c>
      <c r="GT43" s="41">
        <f t="shared" si="44"/>
        <v>0</v>
      </c>
      <c r="GU43" s="41">
        <f t="shared" si="44"/>
        <v>0</v>
      </c>
      <c r="GV43" s="41">
        <f t="shared" si="44"/>
        <v>0</v>
      </c>
      <c r="GW43" s="41">
        <f t="shared" si="44"/>
        <v>0</v>
      </c>
      <c r="GX43" s="41">
        <f t="shared" si="44"/>
        <v>0</v>
      </c>
      <c r="GY43" s="41">
        <f t="shared" si="44"/>
        <v>0</v>
      </c>
      <c r="GZ43" s="41">
        <f t="shared" si="44"/>
        <v>0</v>
      </c>
      <c r="HA43" s="41">
        <f t="shared" si="44"/>
        <v>0</v>
      </c>
      <c r="HB43" s="41">
        <f t="shared" si="44"/>
        <v>0</v>
      </c>
      <c r="HC43" s="41">
        <f t="shared" si="44"/>
        <v>0</v>
      </c>
      <c r="HD43" s="41">
        <f t="shared" si="44"/>
        <v>0</v>
      </c>
      <c r="HE43" s="41">
        <f t="shared" si="44"/>
        <v>0</v>
      </c>
      <c r="HF43" s="41">
        <f t="shared" si="44"/>
        <v>0</v>
      </c>
      <c r="HG43" s="41">
        <f t="shared" si="44"/>
        <v>0</v>
      </c>
      <c r="HH43" s="41">
        <f t="shared" si="44"/>
        <v>0</v>
      </c>
      <c r="HI43" s="41">
        <f t="shared" si="44"/>
        <v>0</v>
      </c>
      <c r="HJ43" s="41">
        <f t="shared" si="44"/>
        <v>0</v>
      </c>
      <c r="HK43" s="41">
        <f t="shared" si="44"/>
        <v>0</v>
      </c>
      <c r="HL43" s="41">
        <f t="shared" si="44"/>
        <v>0</v>
      </c>
      <c r="HM43" s="41">
        <f t="shared" ref="HM43:JX43" si="45">IF(HM$7="",0,SUM(HM44:HM50))</f>
        <v>0</v>
      </c>
      <c r="HN43" s="41">
        <f t="shared" si="45"/>
        <v>0</v>
      </c>
      <c r="HO43" s="41">
        <f t="shared" si="45"/>
        <v>0</v>
      </c>
      <c r="HP43" s="41">
        <f t="shared" si="45"/>
        <v>0</v>
      </c>
      <c r="HQ43" s="41">
        <f t="shared" si="45"/>
        <v>0</v>
      </c>
      <c r="HR43" s="41">
        <f t="shared" si="45"/>
        <v>0</v>
      </c>
      <c r="HS43" s="41">
        <f t="shared" si="45"/>
        <v>0</v>
      </c>
      <c r="HT43" s="41">
        <f t="shared" si="45"/>
        <v>0</v>
      </c>
      <c r="HU43" s="41">
        <f t="shared" si="45"/>
        <v>0</v>
      </c>
      <c r="HV43" s="41">
        <f t="shared" si="45"/>
        <v>0</v>
      </c>
      <c r="HW43" s="41">
        <f t="shared" si="45"/>
        <v>0</v>
      </c>
      <c r="HX43" s="41">
        <f t="shared" si="45"/>
        <v>0</v>
      </c>
      <c r="HY43" s="41">
        <f t="shared" si="45"/>
        <v>0</v>
      </c>
      <c r="HZ43" s="41">
        <f t="shared" si="45"/>
        <v>0</v>
      </c>
      <c r="IA43" s="41">
        <f t="shared" si="45"/>
        <v>0</v>
      </c>
      <c r="IB43" s="41">
        <f t="shared" si="45"/>
        <v>0</v>
      </c>
      <c r="IC43" s="41">
        <f t="shared" si="45"/>
        <v>0</v>
      </c>
      <c r="ID43" s="41">
        <f t="shared" si="45"/>
        <v>0</v>
      </c>
      <c r="IE43" s="41">
        <f t="shared" si="45"/>
        <v>0</v>
      </c>
      <c r="IF43" s="41">
        <f t="shared" si="45"/>
        <v>0</v>
      </c>
      <c r="IG43" s="41">
        <f t="shared" si="45"/>
        <v>0</v>
      </c>
      <c r="IH43" s="41">
        <f t="shared" si="45"/>
        <v>0</v>
      </c>
      <c r="II43" s="41">
        <f t="shared" si="45"/>
        <v>0</v>
      </c>
      <c r="IJ43" s="41">
        <f t="shared" si="45"/>
        <v>0</v>
      </c>
      <c r="IK43" s="41">
        <f t="shared" si="45"/>
        <v>0</v>
      </c>
      <c r="IL43" s="41">
        <f t="shared" si="45"/>
        <v>0</v>
      </c>
      <c r="IM43" s="41">
        <f t="shared" si="45"/>
        <v>0</v>
      </c>
      <c r="IN43" s="41">
        <f t="shared" si="45"/>
        <v>0</v>
      </c>
      <c r="IO43" s="41">
        <f t="shared" si="45"/>
        <v>0</v>
      </c>
      <c r="IP43" s="41">
        <f t="shared" si="45"/>
        <v>0</v>
      </c>
      <c r="IQ43" s="41">
        <f t="shared" si="45"/>
        <v>0</v>
      </c>
      <c r="IR43" s="41">
        <f t="shared" si="45"/>
        <v>0</v>
      </c>
      <c r="IS43" s="41">
        <f t="shared" si="45"/>
        <v>0</v>
      </c>
      <c r="IT43" s="41">
        <f t="shared" si="45"/>
        <v>0</v>
      </c>
      <c r="IU43" s="41">
        <f t="shared" si="45"/>
        <v>0</v>
      </c>
      <c r="IV43" s="41">
        <f t="shared" si="45"/>
        <v>0</v>
      </c>
      <c r="IW43" s="41">
        <f t="shared" si="45"/>
        <v>0</v>
      </c>
      <c r="IX43" s="41">
        <f t="shared" si="45"/>
        <v>0</v>
      </c>
      <c r="IY43" s="41">
        <f t="shared" si="45"/>
        <v>0</v>
      </c>
      <c r="IZ43" s="41">
        <f t="shared" si="45"/>
        <v>0</v>
      </c>
      <c r="JA43" s="41">
        <f t="shared" si="45"/>
        <v>0</v>
      </c>
      <c r="JB43" s="41">
        <f t="shared" si="45"/>
        <v>0</v>
      </c>
      <c r="JC43" s="41">
        <f t="shared" si="45"/>
        <v>0</v>
      </c>
      <c r="JD43" s="41">
        <f t="shared" si="45"/>
        <v>0</v>
      </c>
      <c r="JE43" s="41">
        <f t="shared" si="45"/>
        <v>0</v>
      </c>
      <c r="JF43" s="41">
        <f t="shared" si="45"/>
        <v>0</v>
      </c>
      <c r="JG43" s="41">
        <f t="shared" si="45"/>
        <v>0</v>
      </c>
      <c r="JH43" s="41">
        <f t="shared" si="45"/>
        <v>0</v>
      </c>
      <c r="JI43" s="41">
        <f t="shared" si="45"/>
        <v>0</v>
      </c>
      <c r="JJ43" s="41">
        <f t="shared" si="45"/>
        <v>0</v>
      </c>
      <c r="JK43" s="41">
        <f t="shared" si="45"/>
        <v>0</v>
      </c>
      <c r="JL43" s="41">
        <f t="shared" si="45"/>
        <v>0</v>
      </c>
      <c r="JM43" s="41">
        <f t="shared" si="45"/>
        <v>0</v>
      </c>
      <c r="JN43" s="41">
        <f t="shared" si="45"/>
        <v>0</v>
      </c>
      <c r="JO43" s="41">
        <f t="shared" si="45"/>
        <v>0</v>
      </c>
      <c r="JP43" s="41">
        <f t="shared" si="45"/>
        <v>0</v>
      </c>
      <c r="JQ43" s="41">
        <f t="shared" si="45"/>
        <v>0</v>
      </c>
      <c r="JR43" s="41">
        <f t="shared" si="45"/>
        <v>0</v>
      </c>
      <c r="JS43" s="41">
        <f t="shared" si="45"/>
        <v>0</v>
      </c>
      <c r="JT43" s="41">
        <f t="shared" si="45"/>
        <v>0</v>
      </c>
      <c r="JU43" s="41">
        <f t="shared" si="45"/>
        <v>0</v>
      </c>
      <c r="JV43" s="41">
        <f t="shared" si="45"/>
        <v>0</v>
      </c>
      <c r="JW43" s="41">
        <f t="shared" si="45"/>
        <v>0</v>
      </c>
      <c r="JX43" s="41">
        <f t="shared" si="45"/>
        <v>0</v>
      </c>
      <c r="JY43" s="41">
        <f t="shared" ref="JY43:KV43" si="46">IF(JY$7="",0,SUM(JY44:JY50))</f>
        <v>0</v>
      </c>
      <c r="JZ43" s="41">
        <f t="shared" si="46"/>
        <v>0</v>
      </c>
      <c r="KA43" s="41">
        <f t="shared" si="46"/>
        <v>0</v>
      </c>
      <c r="KB43" s="41">
        <f t="shared" si="46"/>
        <v>0</v>
      </c>
      <c r="KC43" s="41">
        <f t="shared" si="46"/>
        <v>0</v>
      </c>
      <c r="KD43" s="41">
        <f t="shared" si="46"/>
        <v>0</v>
      </c>
      <c r="KE43" s="41">
        <f t="shared" si="46"/>
        <v>0</v>
      </c>
      <c r="KF43" s="41">
        <f t="shared" si="46"/>
        <v>0</v>
      </c>
      <c r="KG43" s="41">
        <f t="shared" si="46"/>
        <v>0</v>
      </c>
      <c r="KH43" s="41">
        <f t="shared" si="46"/>
        <v>0</v>
      </c>
      <c r="KI43" s="41">
        <f t="shared" si="46"/>
        <v>0</v>
      </c>
      <c r="KJ43" s="41">
        <f t="shared" si="46"/>
        <v>0</v>
      </c>
      <c r="KK43" s="41">
        <f t="shared" si="46"/>
        <v>0</v>
      </c>
      <c r="KL43" s="41">
        <f t="shared" si="46"/>
        <v>0</v>
      </c>
      <c r="KM43" s="41">
        <f t="shared" si="46"/>
        <v>0</v>
      </c>
      <c r="KN43" s="41">
        <f t="shared" si="46"/>
        <v>0</v>
      </c>
      <c r="KO43" s="41">
        <f t="shared" si="46"/>
        <v>0</v>
      </c>
      <c r="KP43" s="41">
        <f t="shared" si="46"/>
        <v>0</v>
      </c>
      <c r="KQ43" s="41">
        <f t="shared" si="46"/>
        <v>0</v>
      </c>
      <c r="KR43" s="41">
        <f t="shared" si="46"/>
        <v>0</v>
      </c>
      <c r="KS43" s="41">
        <f t="shared" si="46"/>
        <v>0</v>
      </c>
      <c r="KT43" s="41">
        <f t="shared" si="46"/>
        <v>0</v>
      </c>
      <c r="KU43" s="41">
        <f t="shared" si="46"/>
        <v>0</v>
      </c>
      <c r="KV43" s="41">
        <f t="shared" si="46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объем продаж</v>
      </c>
      <c r="F44" s="1"/>
      <c r="G44" s="1"/>
      <c r="H44" s="11" t="str">
        <f>H43</f>
        <v>ед.ГП</v>
      </c>
      <c r="I44" s="1"/>
      <c r="J44" s="1"/>
      <c r="K44" s="43" t="str">
        <f>справочники!$U$11</f>
        <v>постоянные-франшиза</v>
      </c>
      <c r="L44" s="1"/>
      <c r="M44" s="5"/>
      <c r="N44" s="45"/>
      <c r="O44" s="19"/>
      <c r="P44" s="1"/>
      <c r="Q44" s="1"/>
      <c r="R44" s="45">
        <f t="shared" si="37"/>
        <v>235742499.99999997</v>
      </c>
      <c r="S44" s="1"/>
      <c r="T44" s="232"/>
      <c r="U44" s="40">
        <f>IF(U$7="",0,U34*условия!$W69)</f>
        <v>1861562.5</v>
      </c>
      <c r="V44" s="40">
        <f>IF(V$7="",0,V34*условия!$W69)</f>
        <v>1941382.9787234042</v>
      </c>
      <c r="W44" s="40">
        <f>IF(W$7="",0,W34*условия!$W69)</f>
        <v>2024461.4361702127</v>
      </c>
      <c r="X44" s="40">
        <f>IF(X$7="",0,X34*условия!$W69)</f>
        <v>2110797.8723404254</v>
      </c>
      <c r="Y44" s="40">
        <f>IF(Y$7="",0,Y34*условия!$W69)</f>
        <v>2200392.2872340423</v>
      </c>
      <c r="Z44" s="40">
        <f>IF(Z$7="",0,Z34*условия!$W69)</f>
        <v>2293244.6808510632</v>
      </c>
      <c r="AA44" s="40">
        <f>IF(AA$7="",0,AA34*условия!$W69)</f>
        <v>2389355.0531914886</v>
      </c>
      <c r="AB44" s="40">
        <f>IF(AB$7="",0,AB34*условия!$W69)</f>
        <v>2488723.4042553185</v>
      </c>
      <c r="AC44" s="40">
        <f>IF(AC$7="",0,AC34*условия!$W69)</f>
        <v>2591349.7340425528</v>
      </c>
      <c r="AD44" s="40">
        <f>IF(AD$7="",0,AD34*условия!$W69)</f>
        <v>2697234.0425531911</v>
      </c>
      <c r="AE44" s="40">
        <f>IF(AE$7="",0,AE34*условия!$W69)</f>
        <v>2806376.3297872338</v>
      </c>
      <c r="AF44" s="40">
        <f>IF(AF$7="",0,AF34*условия!$W69)</f>
        <v>2918776.5957446806</v>
      </c>
      <c r="AG44" s="40">
        <f>IF(AG$7="",0,AG34*условия!$W69)</f>
        <v>3034434.8404255318</v>
      </c>
      <c r="AH44" s="40">
        <f>IF(AH$7="",0,AH34*условия!$W69)</f>
        <v>3153351.0638297871</v>
      </c>
      <c r="AI44" s="40">
        <f>IF(AI$7="",0,AI34*условия!$W69)</f>
        <v>3275525.2659574463</v>
      </c>
      <c r="AJ44" s="40">
        <f>IF(AJ$7="",0,AJ34*условия!$W69)</f>
        <v>3400957.44680851</v>
      </c>
      <c r="AK44" s="40">
        <f>IF(AK$7="",0,AK34*условия!$W69)</f>
        <v>3529647.6063829781</v>
      </c>
      <c r="AL44" s="40">
        <f>IF(AL$7="",0,AL34*условия!$W69)</f>
        <v>3661595.7446808508</v>
      </c>
      <c r="AM44" s="40">
        <f>IF(AM$7="",0,AM34*условия!$W69)</f>
        <v>3796801.8617021274</v>
      </c>
      <c r="AN44" s="40">
        <f>IF(AN$7="",0,AN34*условия!$W69)</f>
        <v>3935265.9574468085</v>
      </c>
      <c r="AO44" s="40">
        <f>IF(AO$7="",0,AO34*условия!$W69)</f>
        <v>4076988.0319148935</v>
      </c>
      <c r="AP44" s="40">
        <f>IF(AP$7="",0,AP34*условия!$W69)</f>
        <v>4221968.0851063831</v>
      </c>
      <c r="AQ44" s="40">
        <f>IF(AQ$7="",0,AQ34*условия!$W69)</f>
        <v>4370206.1170212766</v>
      </c>
      <c r="AR44" s="40">
        <f>IF(AR$7="",0,AR34*условия!$W69)</f>
        <v>4521702.1276595751</v>
      </c>
      <c r="AS44" s="40">
        <f>IF(AS$7="",0,AS34*условия!$W69)</f>
        <v>4676456.1170212766</v>
      </c>
      <c r="AT44" s="40">
        <f>IF(AT$7="",0,AT34*условия!$W69)</f>
        <v>4834468.0851063831</v>
      </c>
      <c r="AU44" s="40">
        <f>IF(AU$7="",0,AU34*условия!$W69)</f>
        <v>4995738.0319148935</v>
      </c>
      <c r="AV44" s="40">
        <f>IF(AV$7="",0,AV34*условия!$W69)</f>
        <v>5160265.957446808</v>
      </c>
      <c r="AW44" s="40">
        <f>IF(AW$7="",0,AW34*условия!$W69)</f>
        <v>5328051.8617021274</v>
      </c>
      <c r="AX44" s="40">
        <f>IF(AX$7="",0,AX34*условия!$W69)</f>
        <v>5499095.7446808508</v>
      </c>
      <c r="AY44" s="40">
        <f>IF(AY$7="",0,AY34*условия!$W69)</f>
        <v>5673397.6063829781</v>
      </c>
      <c r="AZ44" s="40">
        <f>IF(AZ$7="",0,AZ34*условия!$W69)</f>
        <v>5850957.4468085095</v>
      </c>
      <c r="BA44" s="40">
        <f>IF(BA$7="",0,BA34*условия!$W69)</f>
        <v>6031775.2659574458</v>
      </c>
      <c r="BB44" s="40">
        <f>IF(BB$7="",0,BB34*условия!$W69)</f>
        <v>6215851.0638297861</v>
      </c>
      <c r="BC44" s="40">
        <f>IF(BC$7="",0,BC34*условия!$W69)</f>
        <v>6403184.8404255304</v>
      </c>
      <c r="BD44" s="40">
        <f>IF(BD$7="",0,BD34*условия!$W69)</f>
        <v>6593776.5957446788</v>
      </c>
      <c r="BE44" s="40">
        <f>IF(BE$7="",0,BE34*условия!$W69)</f>
        <v>6787626.329787232</v>
      </c>
      <c r="BF44" s="40">
        <f>IF(BF$7="",0,BF34*условия!$W69)</f>
        <v>6984734.0425531901</v>
      </c>
      <c r="BG44" s="40">
        <f>IF(BG$7="",0,BG34*условия!$W69)</f>
        <v>7185099.7340425523</v>
      </c>
      <c r="BH44" s="40">
        <f>IF(BH$7="",0,BH34*условия!$W69)</f>
        <v>7388723.4042553185</v>
      </c>
      <c r="BI44" s="40">
        <f>IF(BI$7="",0,BI34*условия!$W69)</f>
        <v>7595605.0531914886</v>
      </c>
      <c r="BJ44" s="40">
        <f>IF(BJ$7="",0,BJ34*условия!$W69)</f>
        <v>7805744.6808510637</v>
      </c>
      <c r="BK44" s="40">
        <f>IF(BK$7="",0,BK34*условия!$W69)</f>
        <v>8019142.2872340418</v>
      </c>
      <c r="BL44" s="40">
        <f>IF(BL$7="",0,BL34*условия!$W69)</f>
        <v>8235797.8723404249</v>
      </c>
      <c r="BM44" s="40">
        <f>IF(BM$7="",0,BM34*условия!$W69)</f>
        <v>8455711.4361702129</v>
      </c>
      <c r="BN44" s="40">
        <f>IF(BN$7="",0,BN34*условия!$W69)</f>
        <v>8678882.9787234049</v>
      </c>
      <c r="BO44" s="40">
        <f>IF(BO$7="",0,BO34*условия!$W69)</f>
        <v>8905312.5</v>
      </c>
      <c r="BP44" s="40">
        <f>IF(BP$7="",0,BP34*условия!$W69)</f>
        <v>9135000</v>
      </c>
      <c r="BQ44" s="40">
        <f>IF(BQ$7="",0,BQ34*условия!$W69)</f>
        <v>0</v>
      </c>
      <c r="BR44" s="40">
        <f>IF(BR$7="",0,BR34*условия!$W69)</f>
        <v>0</v>
      </c>
      <c r="BS44" s="40">
        <f>IF(BS$7="",0,BS34*условия!$W69)</f>
        <v>0</v>
      </c>
      <c r="BT44" s="40">
        <f>IF(BT$7="",0,BT34*условия!$W69)</f>
        <v>0</v>
      </c>
      <c r="BU44" s="40">
        <f>IF(BU$7="",0,BU34*условия!$W69)</f>
        <v>0</v>
      </c>
      <c r="BV44" s="40">
        <f>IF(BV$7="",0,BV34*условия!$W69)</f>
        <v>0</v>
      </c>
      <c r="BW44" s="40">
        <f>IF(BW$7="",0,BW34*условия!$W69)</f>
        <v>0</v>
      </c>
      <c r="BX44" s="40">
        <f>IF(BX$7="",0,BX34*условия!$W69)</f>
        <v>0</v>
      </c>
      <c r="BY44" s="40">
        <f>IF(BY$7="",0,BY34*условия!$W69)</f>
        <v>0</v>
      </c>
      <c r="BZ44" s="40">
        <f>IF(BZ$7="",0,BZ34*условия!$W69)</f>
        <v>0</v>
      </c>
      <c r="CA44" s="40">
        <f>IF(CA$7="",0,CA34*условия!$W69)</f>
        <v>0</v>
      </c>
      <c r="CB44" s="40">
        <f>IF(CB$7="",0,CB34*условия!$W69)</f>
        <v>0</v>
      </c>
      <c r="CC44" s="40">
        <f>IF(CC$7="",0,CC34*условия!$W69)</f>
        <v>0</v>
      </c>
      <c r="CD44" s="40">
        <f>IF(CD$7="",0,CD34*условия!$W69)</f>
        <v>0</v>
      </c>
      <c r="CE44" s="40">
        <f>IF(CE$7="",0,CE34*условия!$W69)</f>
        <v>0</v>
      </c>
      <c r="CF44" s="40">
        <f>IF(CF$7="",0,CF34*условия!$W69)</f>
        <v>0</v>
      </c>
      <c r="CG44" s="40">
        <f>IF(CG$7="",0,CG34*условия!$W69)</f>
        <v>0</v>
      </c>
      <c r="CH44" s="40">
        <f>IF(CH$7="",0,CH34*условия!$W69)</f>
        <v>0</v>
      </c>
      <c r="CI44" s="40">
        <f>IF(CI$7="",0,CI34*условия!$W69)</f>
        <v>0</v>
      </c>
      <c r="CJ44" s="40">
        <f>IF(CJ$7="",0,CJ34*условия!$W69)</f>
        <v>0</v>
      </c>
      <c r="CK44" s="40">
        <f>IF(CK$7="",0,CK34*условия!$W69)</f>
        <v>0</v>
      </c>
      <c r="CL44" s="40">
        <f>IF(CL$7="",0,CL34*условия!$W69)</f>
        <v>0</v>
      </c>
      <c r="CM44" s="40">
        <f>IF(CM$7="",0,CM34*условия!$W69)</f>
        <v>0</v>
      </c>
      <c r="CN44" s="40">
        <f>IF(CN$7="",0,CN34*условия!$W69)</f>
        <v>0</v>
      </c>
      <c r="CO44" s="40">
        <f>IF(CO$7="",0,CO34*условия!$W69)</f>
        <v>0</v>
      </c>
      <c r="CP44" s="40">
        <f>IF(CP$7="",0,CP34*условия!$W69)</f>
        <v>0</v>
      </c>
      <c r="CQ44" s="40">
        <f>IF(CQ$7="",0,CQ34*условия!$W69)</f>
        <v>0</v>
      </c>
      <c r="CR44" s="40">
        <f>IF(CR$7="",0,CR34*условия!$W69)</f>
        <v>0</v>
      </c>
      <c r="CS44" s="40">
        <f>IF(CS$7="",0,CS34*условия!$W69)</f>
        <v>0</v>
      </c>
      <c r="CT44" s="40">
        <f>IF(CT$7="",0,CT34*условия!$W69)</f>
        <v>0</v>
      </c>
      <c r="CU44" s="40">
        <f>IF(CU$7="",0,CU34*условия!$W69)</f>
        <v>0</v>
      </c>
      <c r="CV44" s="40">
        <f>IF(CV$7="",0,CV34*условия!$W69)</f>
        <v>0</v>
      </c>
      <c r="CW44" s="40">
        <f>IF(CW$7="",0,CW34*условия!$W69)</f>
        <v>0</v>
      </c>
      <c r="CX44" s="40">
        <f>IF(CX$7="",0,CX34*условия!$W69)</f>
        <v>0</v>
      </c>
      <c r="CY44" s="40">
        <f>IF(CY$7="",0,CY34*условия!$W69)</f>
        <v>0</v>
      </c>
      <c r="CZ44" s="40">
        <f>IF(CZ$7="",0,CZ34*условия!$W69)</f>
        <v>0</v>
      </c>
      <c r="DA44" s="40">
        <f>IF(DA$7="",0,DA34*условия!$W69)</f>
        <v>0</v>
      </c>
      <c r="DB44" s="40">
        <f>IF(DB$7="",0,DB34*условия!$W69)</f>
        <v>0</v>
      </c>
      <c r="DC44" s="40">
        <f>IF(DC$7="",0,DC34*условия!$W69)</f>
        <v>0</v>
      </c>
      <c r="DD44" s="40">
        <f>IF(DD$7="",0,DD34*условия!$W69)</f>
        <v>0</v>
      </c>
      <c r="DE44" s="40">
        <f>IF(DE$7="",0,DE34*условия!$W69)</f>
        <v>0</v>
      </c>
      <c r="DF44" s="40">
        <f>IF(DF$7="",0,DF34*условия!$W69)</f>
        <v>0</v>
      </c>
      <c r="DG44" s="40">
        <f>IF(DG$7="",0,DG34*условия!$W69)</f>
        <v>0</v>
      </c>
      <c r="DH44" s="40">
        <f>IF(DH$7="",0,DH34*условия!$W69)</f>
        <v>0</v>
      </c>
      <c r="DI44" s="40">
        <f>IF(DI$7="",0,DI34*условия!$W69)</f>
        <v>0</v>
      </c>
      <c r="DJ44" s="40">
        <f>IF(DJ$7="",0,DJ34*условия!$W69)</f>
        <v>0</v>
      </c>
      <c r="DK44" s="40">
        <f>IF(DK$7="",0,DK34*условия!$W69)</f>
        <v>0</v>
      </c>
      <c r="DL44" s="40">
        <f>IF(DL$7="",0,DL34*условия!$W69)</f>
        <v>0</v>
      </c>
      <c r="DM44" s="40">
        <f>IF(DM$7="",0,DM34*условия!$W69)</f>
        <v>0</v>
      </c>
      <c r="DN44" s="40">
        <f>IF(DN$7="",0,DN34*условия!$W69)</f>
        <v>0</v>
      </c>
      <c r="DO44" s="40">
        <f>IF(DO$7="",0,DO34*условия!$W69)</f>
        <v>0</v>
      </c>
      <c r="DP44" s="40">
        <f>IF(DP$7="",0,DP34*условия!$W69)</f>
        <v>0</v>
      </c>
      <c r="DQ44" s="40">
        <f>IF(DQ$7="",0,DQ34*условия!$W69)</f>
        <v>0</v>
      </c>
      <c r="DR44" s="40">
        <f>IF(DR$7="",0,DR34*условия!$W69)</f>
        <v>0</v>
      </c>
      <c r="DS44" s="40">
        <f>IF(DS$7="",0,DS34*условия!$W69)</f>
        <v>0</v>
      </c>
      <c r="DT44" s="40">
        <f>IF(DT$7="",0,DT34*условия!$W69)</f>
        <v>0</v>
      </c>
      <c r="DU44" s="40">
        <f>IF(DU$7="",0,DU34*условия!$W69)</f>
        <v>0</v>
      </c>
      <c r="DV44" s="40">
        <f>IF(DV$7="",0,DV34*условия!$W69)</f>
        <v>0</v>
      </c>
      <c r="DW44" s="40">
        <f>IF(DW$7="",0,DW34*условия!$W69)</f>
        <v>0</v>
      </c>
      <c r="DX44" s="40">
        <f>IF(DX$7="",0,DX34*условия!$W69)</f>
        <v>0</v>
      </c>
      <c r="DY44" s="40">
        <f>IF(DY$7="",0,DY34*условия!$W69)</f>
        <v>0</v>
      </c>
      <c r="DZ44" s="40">
        <f>IF(DZ$7="",0,DZ34*условия!$W69)</f>
        <v>0</v>
      </c>
      <c r="EA44" s="40">
        <f>IF(EA$7="",0,EA34*условия!$W69)</f>
        <v>0</v>
      </c>
      <c r="EB44" s="40">
        <f>IF(EB$7="",0,EB34*условия!$W69)</f>
        <v>0</v>
      </c>
      <c r="EC44" s="40">
        <f>IF(EC$7="",0,EC34*условия!$W69)</f>
        <v>0</v>
      </c>
      <c r="ED44" s="40">
        <f>IF(ED$7="",0,ED34*условия!$W69)</f>
        <v>0</v>
      </c>
      <c r="EE44" s="40">
        <f>IF(EE$7="",0,EE34*условия!$W69)</f>
        <v>0</v>
      </c>
      <c r="EF44" s="40">
        <f>IF(EF$7="",0,EF34*условия!$W69)</f>
        <v>0</v>
      </c>
      <c r="EG44" s="40">
        <f>IF(EG$7="",0,EG34*условия!$W69)</f>
        <v>0</v>
      </c>
      <c r="EH44" s="40">
        <f>IF(EH$7="",0,EH34*условия!$W69)</f>
        <v>0</v>
      </c>
      <c r="EI44" s="40">
        <f>IF(EI$7="",0,EI34*условия!$W69)</f>
        <v>0</v>
      </c>
      <c r="EJ44" s="40">
        <f>IF(EJ$7="",0,EJ34*условия!$W69)</f>
        <v>0</v>
      </c>
      <c r="EK44" s="40">
        <f>IF(EK$7="",0,EK34*условия!$W69)</f>
        <v>0</v>
      </c>
      <c r="EL44" s="40">
        <f>IF(EL$7="",0,EL34*условия!$W69)</f>
        <v>0</v>
      </c>
      <c r="EM44" s="40">
        <f>IF(EM$7="",0,EM34*условия!$W69)</f>
        <v>0</v>
      </c>
      <c r="EN44" s="40">
        <f>IF(EN$7="",0,EN34*условия!$W69)</f>
        <v>0</v>
      </c>
      <c r="EO44" s="40">
        <f>IF(EO$7="",0,EO34*условия!$W69)</f>
        <v>0</v>
      </c>
      <c r="EP44" s="40">
        <f>IF(EP$7="",0,EP34*условия!$W69)</f>
        <v>0</v>
      </c>
      <c r="EQ44" s="40">
        <f>IF(EQ$7="",0,EQ34*условия!$W69)</f>
        <v>0</v>
      </c>
      <c r="ER44" s="40">
        <f>IF(ER$7="",0,ER34*условия!$W69)</f>
        <v>0</v>
      </c>
      <c r="ES44" s="40">
        <f>IF(ES$7="",0,ES34*условия!$W69)</f>
        <v>0</v>
      </c>
      <c r="ET44" s="40">
        <f>IF(ET$7="",0,ET34*условия!$W69)</f>
        <v>0</v>
      </c>
      <c r="EU44" s="40">
        <f>IF(EU$7="",0,EU34*условия!$W69)</f>
        <v>0</v>
      </c>
      <c r="EV44" s="40">
        <f>IF(EV$7="",0,EV34*условия!$W69)</f>
        <v>0</v>
      </c>
      <c r="EW44" s="40">
        <f>IF(EW$7="",0,EW34*условия!$W69)</f>
        <v>0</v>
      </c>
      <c r="EX44" s="40">
        <f>IF(EX$7="",0,EX34*условия!$W69)</f>
        <v>0</v>
      </c>
      <c r="EY44" s="40">
        <f>IF(EY$7="",0,EY34*условия!$W69)</f>
        <v>0</v>
      </c>
      <c r="EZ44" s="40">
        <f>IF(EZ$7="",0,EZ34*условия!$W69)</f>
        <v>0</v>
      </c>
      <c r="FA44" s="40">
        <f>IF(FA$7="",0,FA34*условия!$W69)</f>
        <v>0</v>
      </c>
      <c r="FB44" s="40">
        <f>IF(FB$7="",0,FB34*условия!$W69)</f>
        <v>0</v>
      </c>
      <c r="FC44" s="40">
        <f>IF(FC$7="",0,FC34*условия!$W69)</f>
        <v>0</v>
      </c>
      <c r="FD44" s="40">
        <f>IF(FD$7="",0,FD34*условия!$W69)</f>
        <v>0</v>
      </c>
      <c r="FE44" s="40">
        <f>IF(FE$7="",0,FE34*условия!$W69)</f>
        <v>0</v>
      </c>
      <c r="FF44" s="40">
        <f>IF(FF$7="",0,FF34*условия!$W69)</f>
        <v>0</v>
      </c>
      <c r="FG44" s="40">
        <f>IF(FG$7="",0,FG34*условия!$W69)</f>
        <v>0</v>
      </c>
      <c r="FH44" s="40">
        <f>IF(FH$7="",0,FH34*условия!$W69)</f>
        <v>0</v>
      </c>
      <c r="FI44" s="40">
        <f>IF(FI$7="",0,FI34*условия!$W69)</f>
        <v>0</v>
      </c>
      <c r="FJ44" s="40">
        <f>IF(FJ$7="",0,FJ34*условия!$W69)</f>
        <v>0</v>
      </c>
      <c r="FK44" s="40">
        <f>IF(FK$7="",0,FK34*условия!$W69)</f>
        <v>0</v>
      </c>
      <c r="FL44" s="40">
        <f>IF(FL$7="",0,FL34*условия!$W69)</f>
        <v>0</v>
      </c>
      <c r="FM44" s="40">
        <f>IF(FM$7="",0,FM34*условия!$W69)</f>
        <v>0</v>
      </c>
      <c r="FN44" s="40">
        <f>IF(FN$7="",0,FN34*условия!$W69)</f>
        <v>0</v>
      </c>
      <c r="FO44" s="40">
        <f>IF(FO$7="",0,FO34*условия!$W69)</f>
        <v>0</v>
      </c>
      <c r="FP44" s="40">
        <f>IF(FP$7="",0,FP34*условия!$W69)</f>
        <v>0</v>
      </c>
      <c r="FQ44" s="40">
        <f>IF(FQ$7="",0,FQ34*условия!$W69)</f>
        <v>0</v>
      </c>
      <c r="FR44" s="40">
        <f>IF(FR$7="",0,FR34*условия!$W69)</f>
        <v>0</v>
      </c>
      <c r="FS44" s="40">
        <f>IF(FS$7="",0,FS34*условия!$W69)</f>
        <v>0</v>
      </c>
      <c r="FT44" s="40">
        <f>IF(FT$7="",0,FT34*условия!$W69)</f>
        <v>0</v>
      </c>
      <c r="FU44" s="40">
        <f>IF(FU$7="",0,FU34*условия!$W69)</f>
        <v>0</v>
      </c>
      <c r="FV44" s="40">
        <f>IF(FV$7="",0,FV34*условия!$W69)</f>
        <v>0</v>
      </c>
      <c r="FW44" s="40">
        <f>IF(FW$7="",0,FW34*условия!$W69)</f>
        <v>0</v>
      </c>
      <c r="FX44" s="40">
        <f>IF(FX$7="",0,FX34*условия!$W69)</f>
        <v>0</v>
      </c>
      <c r="FY44" s="40">
        <f>IF(FY$7="",0,FY34*условия!$W69)</f>
        <v>0</v>
      </c>
      <c r="FZ44" s="40">
        <f>IF(FZ$7="",0,FZ34*условия!$W69)</f>
        <v>0</v>
      </c>
      <c r="GA44" s="40">
        <f>IF(GA$7="",0,GA34*условия!$W69)</f>
        <v>0</v>
      </c>
      <c r="GB44" s="40">
        <f>IF(GB$7="",0,GB34*условия!$W69)</f>
        <v>0</v>
      </c>
      <c r="GC44" s="40">
        <f>IF(GC$7="",0,GC34*условия!$W69)</f>
        <v>0</v>
      </c>
      <c r="GD44" s="40">
        <f>IF(GD$7="",0,GD34*условия!$W69)</f>
        <v>0</v>
      </c>
      <c r="GE44" s="40">
        <f>IF(GE$7="",0,GE34*условия!$W69)</f>
        <v>0</v>
      </c>
      <c r="GF44" s="40">
        <f>IF(GF$7="",0,GF34*условия!$W69)</f>
        <v>0</v>
      </c>
      <c r="GG44" s="40">
        <f>IF(GG$7="",0,GG34*условия!$W69)</f>
        <v>0</v>
      </c>
      <c r="GH44" s="40">
        <f>IF(GH$7="",0,GH34*условия!$W69)</f>
        <v>0</v>
      </c>
      <c r="GI44" s="40">
        <f>IF(GI$7="",0,GI34*условия!$W69)</f>
        <v>0</v>
      </c>
      <c r="GJ44" s="40">
        <f>IF(GJ$7="",0,GJ34*условия!$W69)</f>
        <v>0</v>
      </c>
      <c r="GK44" s="40">
        <f>IF(GK$7="",0,GK34*условия!$W69)</f>
        <v>0</v>
      </c>
      <c r="GL44" s="40">
        <f>IF(GL$7="",0,GL34*условия!$W69)</f>
        <v>0</v>
      </c>
      <c r="GM44" s="40">
        <f>IF(GM$7="",0,GM34*условия!$W69)</f>
        <v>0</v>
      </c>
      <c r="GN44" s="40">
        <f>IF(GN$7="",0,GN34*условия!$W69)</f>
        <v>0</v>
      </c>
      <c r="GO44" s="40">
        <f>IF(GO$7="",0,GO34*условия!$W69)</f>
        <v>0</v>
      </c>
      <c r="GP44" s="40">
        <f>IF(GP$7="",0,GP34*условия!$W69)</f>
        <v>0</v>
      </c>
      <c r="GQ44" s="40">
        <f>IF(GQ$7="",0,GQ34*условия!$W69)</f>
        <v>0</v>
      </c>
      <c r="GR44" s="40">
        <f>IF(GR$7="",0,GR34*условия!$W69)</f>
        <v>0</v>
      </c>
      <c r="GS44" s="40">
        <f>IF(GS$7="",0,GS34*условия!$W69)</f>
        <v>0</v>
      </c>
      <c r="GT44" s="40">
        <f>IF(GT$7="",0,GT34*условия!$W69)</f>
        <v>0</v>
      </c>
      <c r="GU44" s="40">
        <f>IF(GU$7="",0,GU34*условия!$W69)</f>
        <v>0</v>
      </c>
      <c r="GV44" s="40">
        <f>IF(GV$7="",0,GV34*условия!$W69)</f>
        <v>0</v>
      </c>
      <c r="GW44" s="40">
        <f>IF(GW$7="",0,GW34*условия!$W69)</f>
        <v>0</v>
      </c>
      <c r="GX44" s="40">
        <f>IF(GX$7="",0,GX34*условия!$W69)</f>
        <v>0</v>
      </c>
      <c r="GY44" s="40">
        <f>IF(GY$7="",0,GY34*условия!$W69)</f>
        <v>0</v>
      </c>
      <c r="GZ44" s="40">
        <f>IF(GZ$7="",0,GZ34*условия!$W69)</f>
        <v>0</v>
      </c>
      <c r="HA44" s="40">
        <f>IF(HA$7="",0,HA34*условия!$W69)</f>
        <v>0</v>
      </c>
      <c r="HB44" s="40">
        <f>IF(HB$7="",0,HB34*условия!$W69)</f>
        <v>0</v>
      </c>
      <c r="HC44" s="40">
        <f>IF(HC$7="",0,HC34*условия!$W69)</f>
        <v>0</v>
      </c>
      <c r="HD44" s="40">
        <f>IF(HD$7="",0,HD34*условия!$W69)</f>
        <v>0</v>
      </c>
      <c r="HE44" s="40">
        <f>IF(HE$7="",0,HE34*условия!$W69)</f>
        <v>0</v>
      </c>
      <c r="HF44" s="40">
        <f>IF(HF$7="",0,HF34*условия!$W69)</f>
        <v>0</v>
      </c>
      <c r="HG44" s="40">
        <f>IF(HG$7="",0,HG34*условия!$W69)</f>
        <v>0</v>
      </c>
      <c r="HH44" s="40">
        <f>IF(HH$7="",0,HH34*условия!$W69)</f>
        <v>0</v>
      </c>
      <c r="HI44" s="40">
        <f>IF(HI$7="",0,HI34*условия!$W69)</f>
        <v>0</v>
      </c>
      <c r="HJ44" s="40">
        <f>IF(HJ$7="",0,HJ34*условия!$W69)</f>
        <v>0</v>
      </c>
      <c r="HK44" s="40">
        <f>IF(HK$7="",0,HK34*условия!$W69)</f>
        <v>0</v>
      </c>
      <c r="HL44" s="40">
        <f>IF(HL$7="",0,HL34*условия!$W69)</f>
        <v>0</v>
      </c>
      <c r="HM44" s="40">
        <f>IF(HM$7="",0,HM34*условия!$W69)</f>
        <v>0</v>
      </c>
      <c r="HN44" s="40">
        <f>IF(HN$7="",0,HN34*условия!$W69)</f>
        <v>0</v>
      </c>
      <c r="HO44" s="40">
        <f>IF(HO$7="",0,HO34*условия!$W69)</f>
        <v>0</v>
      </c>
      <c r="HP44" s="40">
        <f>IF(HP$7="",0,HP34*условия!$W69)</f>
        <v>0</v>
      </c>
      <c r="HQ44" s="40">
        <f>IF(HQ$7="",0,HQ34*условия!$W69)</f>
        <v>0</v>
      </c>
      <c r="HR44" s="40">
        <f>IF(HR$7="",0,HR34*условия!$W69)</f>
        <v>0</v>
      </c>
      <c r="HS44" s="40">
        <f>IF(HS$7="",0,HS34*условия!$W69)</f>
        <v>0</v>
      </c>
      <c r="HT44" s="40">
        <f>IF(HT$7="",0,HT34*условия!$W69)</f>
        <v>0</v>
      </c>
      <c r="HU44" s="40">
        <f>IF(HU$7="",0,HU34*условия!$W69)</f>
        <v>0</v>
      </c>
      <c r="HV44" s="40">
        <f>IF(HV$7="",0,HV34*условия!$W69)</f>
        <v>0</v>
      </c>
      <c r="HW44" s="40">
        <f>IF(HW$7="",0,HW34*условия!$W69)</f>
        <v>0</v>
      </c>
      <c r="HX44" s="40">
        <f>IF(HX$7="",0,HX34*условия!$W69)</f>
        <v>0</v>
      </c>
      <c r="HY44" s="40">
        <f>IF(HY$7="",0,HY34*условия!$W69)</f>
        <v>0</v>
      </c>
      <c r="HZ44" s="40">
        <f>IF(HZ$7="",0,HZ34*условия!$W69)</f>
        <v>0</v>
      </c>
      <c r="IA44" s="40">
        <f>IF(IA$7="",0,IA34*условия!$W69)</f>
        <v>0</v>
      </c>
      <c r="IB44" s="40">
        <f>IF(IB$7="",0,IB34*условия!$W69)</f>
        <v>0</v>
      </c>
      <c r="IC44" s="40">
        <f>IF(IC$7="",0,IC34*условия!$W69)</f>
        <v>0</v>
      </c>
      <c r="ID44" s="40">
        <f>IF(ID$7="",0,ID34*условия!$W69)</f>
        <v>0</v>
      </c>
      <c r="IE44" s="40">
        <f>IF(IE$7="",0,IE34*условия!$W69)</f>
        <v>0</v>
      </c>
      <c r="IF44" s="40">
        <f>IF(IF$7="",0,IF34*условия!$W69)</f>
        <v>0</v>
      </c>
      <c r="IG44" s="40">
        <f>IF(IG$7="",0,IG34*условия!$W69)</f>
        <v>0</v>
      </c>
      <c r="IH44" s="40">
        <f>IF(IH$7="",0,IH34*условия!$W69)</f>
        <v>0</v>
      </c>
      <c r="II44" s="40">
        <f>IF(II$7="",0,II34*условия!$W69)</f>
        <v>0</v>
      </c>
      <c r="IJ44" s="40">
        <f>IF(IJ$7="",0,IJ34*условия!$W69)</f>
        <v>0</v>
      </c>
      <c r="IK44" s="40">
        <f>IF(IK$7="",0,IK34*условия!$W69)</f>
        <v>0</v>
      </c>
      <c r="IL44" s="40">
        <f>IF(IL$7="",0,IL34*условия!$W69)</f>
        <v>0</v>
      </c>
      <c r="IM44" s="40">
        <f>IF(IM$7="",0,IM34*условия!$W69)</f>
        <v>0</v>
      </c>
      <c r="IN44" s="40">
        <f>IF(IN$7="",0,IN34*условия!$W69)</f>
        <v>0</v>
      </c>
      <c r="IO44" s="40">
        <f>IF(IO$7="",0,IO34*условия!$W69)</f>
        <v>0</v>
      </c>
      <c r="IP44" s="40">
        <f>IF(IP$7="",0,IP34*условия!$W69)</f>
        <v>0</v>
      </c>
      <c r="IQ44" s="40">
        <f>IF(IQ$7="",0,IQ34*условия!$W69)</f>
        <v>0</v>
      </c>
      <c r="IR44" s="40">
        <f>IF(IR$7="",0,IR34*условия!$W69)</f>
        <v>0</v>
      </c>
      <c r="IS44" s="40">
        <f>IF(IS$7="",0,IS34*условия!$W69)</f>
        <v>0</v>
      </c>
      <c r="IT44" s="40">
        <f>IF(IT$7="",0,IT34*условия!$W69)</f>
        <v>0</v>
      </c>
      <c r="IU44" s="40">
        <f>IF(IU$7="",0,IU34*условия!$W69)</f>
        <v>0</v>
      </c>
      <c r="IV44" s="40">
        <f>IF(IV$7="",0,IV34*условия!$W69)</f>
        <v>0</v>
      </c>
      <c r="IW44" s="40">
        <f>IF(IW$7="",0,IW34*условия!$W69)</f>
        <v>0</v>
      </c>
      <c r="IX44" s="40">
        <f>IF(IX$7="",0,IX34*условия!$W69)</f>
        <v>0</v>
      </c>
      <c r="IY44" s="40">
        <f>IF(IY$7="",0,IY34*условия!$W69)</f>
        <v>0</v>
      </c>
      <c r="IZ44" s="40">
        <f>IF(IZ$7="",0,IZ34*условия!$W69)</f>
        <v>0</v>
      </c>
      <c r="JA44" s="40">
        <f>IF(JA$7="",0,JA34*условия!$W69)</f>
        <v>0</v>
      </c>
      <c r="JB44" s="40">
        <f>IF(JB$7="",0,JB34*условия!$W69)</f>
        <v>0</v>
      </c>
      <c r="JC44" s="40">
        <f>IF(JC$7="",0,JC34*условия!$W69)</f>
        <v>0</v>
      </c>
      <c r="JD44" s="40">
        <f>IF(JD$7="",0,JD34*условия!$W69)</f>
        <v>0</v>
      </c>
      <c r="JE44" s="40">
        <f>IF(JE$7="",0,JE34*условия!$W69)</f>
        <v>0</v>
      </c>
      <c r="JF44" s="40">
        <f>IF(JF$7="",0,JF34*условия!$W69)</f>
        <v>0</v>
      </c>
      <c r="JG44" s="40">
        <f>IF(JG$7="",0,JG34*условия!$W69)</f>
        <v>0</v>
      </c>
      <c r="JH44" s="40">
        <f>IF(JH$7="",0,JH34*условия!$W69)</f>
        <v>0</v>
      </c>
      <c r="JI44" s="40">
        <f>IF(JI$7="",0,JI34*условия!$W69)</f>
        <v>0</v>
      </c>
      <c r="JJ44" s="40">
        <f>IF(JJ$7="",0,JJ34*условия!$W69)</f>
        <v>0</v>
      </c>
      <c r="JK44" s="40">
        <f>IF(JK$7="",0,JK34*условия!$W69)</f>
        <v>0</v>
      </c>
      <c r="JL44" s="40">
        <f>IF(JL$7="",0,JL34*условия!$W69)</f>
        <v>0</v>
      </c>
      <c r="JM44" s="40">
        <f>IF(JM$7="",0,JM34*условия!$W69)</f>
        <v>0</v>
      </c>
      <c r="JN44" s="40">
        <f>IF(JN$7="",0,JN34*условия!$W69)</f>
        <v>0</v>
      </c>
      <c r="JO44" s="40">
        <f>IF(JO$7="",0,JO34*условия!$W69)</f>
        <v>0</v>
      </c>
      <c r="JP44" s="40">
        <f>IF(JP$7="",0,JP34*условия!$W69)</f>
        <v>0</v>
      </c>
      <c r="JQ44" s="40">
        <f>IF(JQ$7="",0,JQ34*условия!$W69)</f>
        <v>0</v>
      </c>
      <c r="JR44" s="40">
        <f>IF(JR$7="",0,JR34*условия!$W69)</f>
        <v>0</v>
      </c>
      <c r="JS44" s="40">
        <f>IF(JS$7="",0,JS34*условия!$W69)</f>
        <v>0</v>
      </c>
      <c r="JT44" s="40">
        <f>IF(JT$7="",0,JT34*условия!$W69)</f>
        <v>0</v>
      </c>
      <c r="JU44" s="40">
        <f>IF(JU$7="",0,JU34*условия!$W69)</f>
        <v>0</v>
      </c>
      <c r="JV44" s="40">
        <f>IF(JV$7="",0,JV34*условия!$W69)</f>
        <v>0</v>
      </c>
      <c r="JW44" s="40">
        <f>IF(JW$7="",0,JW34*условия!$W69)</f>
        <v>0</v>
      </c>
      <c r="JX44" s="40">
        <f>IF(JX$7="",0,JX34*условия!$W69)</f>
        <v>0</v>
      </c>
      <c r="JY44" s="40">
        <f>IF(JY$7="",0,JY34*условия!$W69)</f>
        <v>0</v>
      </c>
      <c r="JZ44" s="40">
        <f>IF(JZ$7="",0,JZ34*условия!$W69)</f>
        <v>0</v>
      </c>
      <c r="KA44" s="40">
        <f>IF(KA$7="",0,KA34*условия!$W69)</f>
        <v>0</v>
      </c>
      <c r="KB44" s="40">
        <f>IF(KB$7="",0,KB34*условия!$W69)</f>
        <v>0</v>
      </c>
      <c r="KC44" s="40">
        <f>IF(KC$7="",0,KC34*условия!$W69)</f>
        <v>0</v>
      </c>
      <c r="KD44" s="40">
        <f>IF(KD$7="",0,KD34*условия!$W69)</f>
        <v>0</v>
      </c>
      <c r="KE44" s="40">
        <f>IF(KE$7="",0,KE34*условия!$W69)</f>
        <v>0</v>
      </c>
      <c r="KF44" s="40">
        <f>IF(KF$7="",0,KF34*условия!$W69)</f>
        <v>0</v>
      </c>
      <c r="KG44" s="40">
        <f>IF(KG$7="",0,KG34*условия!$W69)</f>
        <v>0</v>
      </c>
      <c r="KH44" s="40">
        <f>IF(KH$7="",0,KH34*условия!$W69)</f>
        <v>0</v>
      </c>
      <c r="KI44" s="40">
        <f>IF(KI$7="",0,KI34*условия!$W69)</f>
        <v>0</v>
      </c>
      <c r="KJ44" s="40">
        <f>IF(KJ$7="",0,KJ34*условия!$W69)</f>
        <v>0</v>
      </c>
      <c r="KK44" s="40">
        <f>IF(KK$7="",0,KK34*условия!$W69)</f>
        <v>0</v>
      </c>
      <c r="KL44" s="40">
        <f>IF(KL$7="",0,KL34*условия!$W69)</f>
        <v>0</v>
      </c>
      <c r="KM44" s="40">
        <f>IF(KM$7="",0,KM34*условия!$W69)</f>
        <v>0</v>
      </c>
      <c r="KN44" s="40">
        <f>IF(KN$7="",0,KN34*условия!$W69)</f>
        <v>0</v>
      </c>
      <c r="KO44" s="40">
        <f>IF(KO$7="",0,KO34*условия!$W69)</f>
        <v>0</v>
      </c>
      <c r="KP44" s="40">
        <f>IF(KP$7="",0,KP34*условия!$W69)</f>
        <v>0</v>
      </c>
      <c r="KQ44" s="40">
        <f>IF(KQ$7="",0,KQ34*условия!$W69)</f>
        <v>0</v>
      </c>
      <c r="KR44" s="40">
        <f>IF(KR$7="",0,KR34*условия!$W69)</f>
        <v>0</v>
      </c>
      <c r="KS44" s="40">
        <f>IF(KS$7="",0,KS34*условия!$W69)</f>
        <v>0</v>
      </c>
      <c r="KT44" s="40">
        <f>IF(KT$7="",0,KT34*условия!$W69)</f>
        <v>0</v>
      </c>
      <c r="KU44" s="40">
        <f>IF(KU$7="",0,KU34*условия!$W69)</f>
        <v>0</v>
      </c>
      <c r="KV44" s="40">
        <f>IF(KV$7="",0,KV34*условия!$W69)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объем продаж</v>
      </c>
      <c r="F45" s="1"/>
      <c r="G45" s="1"/>
      <c r="H45" s="11" t="str">
        <f t="shared" ref="H45:H49" si="47">H44</f>
        <v>ед.ГП</v>
      </c>
      <c r="I45" s="1"/>
      <c r="J45" s="1"/>
      <c r="K45" s="1" t="str">
        <f>справочники!$U$12</f>
        <v>непостоянные-франшиза</v>
      </c>
      <c r="L45" s="1"/>
      <c r="M45" s="5"/>
      <c r="N45" s="40"/>
      <c r="O45" s="19"/>
      <c r="P45" s="1"/>
      <c r="Q45" s="1"/>
      <c r="R45" s="40">
        <f t="shared" si="37"/>
        <v>19449853.723404251</v>
      </c>
      <c r="S45" s="1"/>
      <c r="T45" s="232"/>
      <c r="U45" s="40">
        <f>IF(U$7="",0,U35*условия!$W70)</f>
        <v>44625.000000000007</v>
      </c>
      <c r="V45" s="40">
        <f>IF(V$7="",0,V35*условия!$W70)</f>
        <v>91148.936170212764</v>
      </c>
      <c r="W45" s="40">
        <f>IF(W$7="",0,W35*условия!$W70)</f>
        <v>139571.80851063828</v>
      </c>
      <c r="X45" s="40">
        <f>IF(X$7="",0,X35*условия!$W70)</f>
        <v>189893.61702127659</v>
      </c>
      <c r="Y45" s="40">
        <f>IF(Y$7="",0,Y35*условия!$W70)</f>
        <v>242114.36170212767</v>
      </c>
      <c r="Z45" s="40">
        <f>IF(Z$7="",0,Z35*условия!$W70)</f>
        <v>251609.04255319151</v>
      </c>
      <c r="AA45" s="40">
        <f>IF(AA$7="",0,AA35*условия!$W70)</f>
        <v>261103.72340425535</v>
      </c>
      <c r="AB45" s="40">
        <f>IF(AB$7="",0,AB35*условия!$W70)</f>
        <v>270598.40425531915</v>
      </c>
      <c r="AC45" s="40">
        <f>IF(AC$7="",0,AC35*условия!$W70)</f>
        <v>280093.08510638302</v>
      </c>
      <c r="AD45" s="40">
        <f>IF(AD$7="",0,AD35*условия!$W70)</f>
        <v>289587.76595744683</v>
      </c>
      <c r="AE45" s="40">
        <f>IF(AE$7="",0,AE35*условия!$W70)</f>
        <v>299082.44680851069</v>
      </c>
      <c r="AF45" s="40">
        <f>IF(AF$7="",0,AF35*условия!$W70)</f>
        <v>308577.1276595745</v>
      </c>
      <c r="AG45" s="40">
        <f>IF(AG$7="",0,AG35*условия!$W70)</f>
        <v>318071.80851063831</v>
      </c>
      <c r="AH45" s="40">
        <f>IF(AH$7="",0,AH35*условия!$W70)</f>
        <v>327566.48936170212</v>
      </c>
      <c r="AI45" s="40">
        <f>IF(AI$7="",0,AI35*условия!$W70)</f>
        <v>337061.17021276592</v>
      </c>
      <c r="AJ45" s="40">
        <f>IF(AJ$7="",0,AJ35*условия!$W70)</f>
        <v>346555.85106382973</v>
      </c>
      <c r="AK45" s="40">
        <f>IF(AK$7="",0,AK35*условия!$W70)</f>
        <v>356050.5319148936</v>
      </c>
      <c r="AL45" s="40">
        <f>IF(AL$7="",0,AL35*условия!$W70)</f>
        <v>365545.2127659574</v>
      </c>
      <c r="AM45" s="40">
        <f>IF(AM$7="",0,AM35*условия!$W70)</f>
        <v>375039.89361702121</v>
      </c>
      <c r="AN45" s="40">
        <f>IF(AN$7="",0,AN35*условия!$W70)</f>
        <v>384534.57446808502</v>
      </c>
      <c r="AO45" s="40">
        <f>IF(AO$7="",0,AO35*условия!$W70)</f>
        <v>394029.25531914883</v>
      </c>
      <c r="AP45" s="40">
        <f>IF(AP$7="",0,AP35*условия!$W70)</f>
        <v>403523.93617021269</v>
      </c>
      <c r="AQ45" s="40">
        <f>IF(AQ$7="",0,AQ35*условия!$W70)</f>
        <v>413018.6170212765</v>
      </c>
      <c r="AR45" s="40">
        <f>IF(AR$7="",0,AR35*условия!$W70)</f>
        <v>422513.29787234042</v>
      </c>
      <c r="AS45" s="40">
        <f>IF(AS$7="",0,AS35*условия!$W70)</f>
        <v>432007.97872340423</v>
      </c>
      <c r="AT45" s="40">
        <f>IF(AT$7="",0,AT35*условия!$W70)</f>
        <v>441502.6595744681</v>
      </c>
      <c r="AU45" s="40">
        <f>IF(AU$7="",0,AU35*условия!$W70)</f>
        <v>450997.3404255319</v>
      </c>
      <c r="AV45" s="40">
        <f>IF(AV$7="",0,AV35*условия!$W70)</f>
        <v>460492.02127659577</v>
      </c>
      <c r="AW45" s="40">
        <f>IF(AW$7="",0,AW35*условия!$W70)</f>
        <v>469986.70212765952</v>
      </c>
      <c r="AX45" s="40">
        <f>IF(AX$7="",0,AX35*условия!$W70)</f>
        <v>479481.38297872333</v>
      </c>
      <c r="AY45" s="40">
        <f>IF(AY$7="",0,AY35*условия!$W70)</f>
        <v>488976.06382978719</v>
      </c>
      <c r="AZ45" s="40">
        <f>IF(AZ$7="",0,AZ35*условия!$W70)</f>
        <v>498470.744680851</v>
      </c>
      <c r="BA45" s="40">
        <f>IF(BA$7="",0,BA35*условия!$W70)</f>
        <v>507965.42553191481</v>
      </c>
      <c r="BB45" s="40">
        <f>IF(BB$7="",0,BB35*условия!$W70)</f>
        <v>517460.10638297867</v>
      </c>
      <c r="BC45" s="40">
        <f>IF(BC$7="",0,BC35*условия!$W70)</f>
        <v>526954.78723404242</v>
      </c>
      <c r="BD45" s="40">
        <f>IF(BD$7="",0,BD35*условия!$W70)</f>
        <v>536449.46808510623</v>
      </c>
      <c r="BE45" s="40">
        <f>IF(BE$7="",0,BE35*условия!$W70)</f>
        <v>545944.14893617004</v>
      </c>
      <c r="BF45" s="40">
        <f>IF(BF$7="",0,BF35*условия!$W70)</f>
        <v>555438.82978723396</v>
      </c>
      <c r="BG45" s="40">
        <f>IF(BG$7="",0,BG35*условия!$W70)</f>
        <v>564933.51063829765</v>
      </c>
      <c r="BH45" s="40">
        <f>IF(BH$7="",0,BH35*условия!$W70)</f>
        <v>574428.19148936146</v>
      </c>
      <c r="BI45" s="40">
        <f>IF(BI$7="",0,BI35*условия!$W70)</f>
        <v>583922.87234042538</v>
      </c>
      <c r="BJ45" s="40">
        <f>IF(BJ$7="",0,BJ35*условия!$W70)</f>
        <v>593417.55319148919</v>
      </c>
      <c r="BK45" s="40">
        <f>IF(BK$7="",0,BK35*условия!$W70)</f>
        <v>602912.234042553</v>
      </c>
      <c r="BL45" s="40">
        <f>IF(BL$7="",0,BL35*условия!$W70)</f>
        <v>612406.91489361681</v>
      </c>
      <c r="BM45" s="40">
        <f>IF(BM$7="",0,BM35*условия!$W70)</f>
        <v>621901.59574468061</v>
      </c>
      <c r="BN45" s="40">
        <f>IF(BN$7="",0,BN35*условия!$W70)</f>
        <v>631396.27659574454</v>
      </c>
      <c r="BO45" s="40">
        <f>IF(BO$7="",0,BO35*условия!$W70)</f>
        <v>640890.95744680834</v>
      </c>
      <c r="BP45" s="40">
        <f>IF(BP$7="",0,BP35*условия!$W70)</f>
        <v>-3.4106051316484809E-10</v>
      </c>
      <c r="BQ45" s="40">
        <f>IF(BQ$7="",0,BQ35*условия!$W70)</f>
        <v>0</v>
      </c>
      <c r="BR45" s="40">
        <f>IF(BR$7="",0,BR35*условия!$W70)</f>
        <v>0</v>
      </c>
      <c r="BS45" s="40">
        <f>IF(BS$7="",0,BS35*условия!$W70)</f>
        <v>0</v>
      </c>
      <c r="BT45" s="40">
        <f>IF(BT$7="",0,BT35*условия!$W70)</f>
        <v>0</v>
      </c>
      <c r="BU45" s="40">
        <f>IF(BU$7="",0,BU35*условия!$W70)</f>
        <v>0</v>
      </c>
      <c r="BV45" s="40">
        <f>IF(BV$7="",0,BV35*условия!$W70)</f>
        <v>0</v>
      </c>
      <c r="BW45" s="40">
        <f>IF(BW$7="",0,BW35*условия!$W70)</f>
        <v>0</v>
      </c>
      <c r="BX45" s="40">
        <f>IF(BX$7="",0,BX35*условия!$W70)</f>
        <v>0</v>
      </c>
      <c r="BY45" s="40">
        <f>IF(BY$7="",0,BY35*условия!$W70)</f>
        <v>0</v>
      </c>
      <c r="BZ45" s="40">
        <f>IF(BZ$7="",0,BZ35*условия!$W70)</f>
        <v>0</v>
      </c>
      <c r="CA45" s="40">
        <f>IF(CA$7="",0,CA35*условия!$W70)</f>
        <v>0</v>
      </c>
      <c r="CB45" s="40">
        <f>IF(CB$7="",0,CB35*условия!$W70)</f>
        <v>0</v>
      </c>
      <c r="CC45" s="40">
        <f>IF(CC$7="",0,CC35*условия!$W70)</f>
        <v>0</v>
      </c>
      <c r="CD45" s="40">
        <f>IF(CD$7="",0,CD35*условия!$W70)</f>
        <v>0</v>
      </c>
      <c r="CE45" s="40">
        <f>IF(CE$7="",0,CE35*условия!$W70)</f>
        <v>0</v>
      </c>
      <c r="CF45" s="40">
        <f>IF(CF$7="",0,CF35*условия!$W70)</f>
        <v>0</v>
      </c>
      <c r="CG45" s="40">
        <f>IF(CG$7="",0,CG35*условия!$W70)</f>
        <v>0</v>
      </c>
      <c r="CH45" s="40">
        <f>IF(CH$7="",0,CH35*условия!$W70)</f>
        <v>0</v>
      </c>
      <c r="CI45" s="40">
        <f>IF(CI$7="",0,CI35*условия!$W70)</f>
        <v>0</v>
      </c>
      <c r="CJ45" s="40">
        <f>IF(CJ$7="",0,CJ35*условия!$W70)</f>
        <v>0</v>
      </c>
      <c r="CK45" s="40">
        <f>IF(CK$7="",0,CK35*условия!$W70)</f>
        <v>0</v>
      </c>
      <c r="CL45" s="40">
        <f>IF(CL$7="",0,CL35*условия!$W70)</f>
        <v>0</v>
      </c>
      <c r="CM45" s="40">
        <f>IF(CM$7="",0,CM35*условия!$W70)</f>
        <v>0</v>
      </c>
      <c r="CN45" s="40">
        <f>IF(CN$7="",0,CN35*условия!$W70)</f>
        <v>0</v>
      </c>
      <c r="CO45" s="40">
        <f>IF(CO$7="",0,CO35*условия!$W70)</f>
        <v>0</v>
      </c>
      <c r="CP45" s="40">
        <f>IF(CP$7="",0,CP35*условия!$W70)</f>
        <v>0</v>
      </c>
      <c r="CQ45" s="40">
        <f>IF(CQ$7="",0,CQ35*условия!$W70)</f>
        <v>0</v>
      </c>
      <c r="CR45" s="40">
        <f>IF(CR$7="",0,CR35*условия!$W70)</f>
        <v>0</v>
      </c>
      <c r="CS45" s="40">
        <f>IF(CS$7="",0,CS35*условия!$W70)</f>
        <v>0</v>
      </c>
      <c r="CT45" s="40">
        <f>IF(CT$7="",0,CT35*условия!$W70)</f>
        <v>0</v>
      </c>
      <c r="CU45" s="40">
        <f>IF(CU$7="",0,CU35*условия!$W70)</f>
        <v>0</v>
      </c>
      <c r="CV45" s="40">
        <f>IF(CV$7="",0,CV35*условия!$W70)</f>
        <v>0</v>
      </c>
      <c r="CW45" s="40">
        <f>IF(CW$7="",0,CW35*условия!$W70)</f>
        <v>0</v>
      </c>
      <c r="CX45" s="40">
        <f>IF(CX$7="",0,CX35*условия!$W70)</f>
        <v>0</v>
      </c>
      <c r="CY45" s="40">
        <f>IF(CY$7="",0,CY35*условия!$W70)</f>
        <v>0</v>
      </c>
      <c r="CZ45" s="40">
        <f>IF(CZ$7="",0,CZ35*условия!$W70)</f>
        <v>0</v>
      </c>
      <c r="DA45" s="40">
        <f>IF(DA$7="",0,DA35*условия!$W70)</f>
        <v>0</v>
      </c>
      <c r="DB45" s="40">
        <f>IF(DB$7="",0,DB35*условия!$W70)</f>
        <v>0</v>
      </c>
      <c r="DC45" s="40">
        <f>IF(DC$7="",0,DC35*условия!$W70)</f>
        <v>0</v>
      </c>
      <c r="DD45" s="40">
        <f>IF(DD$7="",0,DD35*условия!$W70)</f>
        <v>0</v>
      </c>
      <c r="DE45" s="40">
        <f>IF(DE$7="",0,DE35*условия!$W70)</f>
        <v>0</v>
      </c>
      <c r="DF45" s="40">
        <f>IF(DF$7="",0,DF35*условия!$W70)</f>
        <v>0</v>
      </c>
      <c r="DG45" s="40">
        <f>IF(DG$7="",0,DG35*условия!$W70)</f>
        <v>0</v>
      </c>
      <c r="DH45" s="40">
        <f>IF(DH$7="",0,DH35*условия!$W70)</f>
        <v>0</v>
      </c>
      <c r="DI45" s="40">
        <f>IF(DI$7="",0,DI35*условия!$W70)</f>
        <v>0</v>
      </c>
      <c r="DJ45" s="40">
        <f>IF(DJ$7="",0,DJ35*условия!$W70)</f>
        <v>0</v>
      </c>
      <c r="DK45" s="40">
        <f>IF(DK$7="",0,DK35*условия!$W70)</f>
        <v>0</v>
      </c>
      <c r="DL45" s="40">
        <f>IF(DL$7="",0,DL35*условия!$W70)</f>
        <v>0</v>
      </c>
      <c r="DM45" s="40">
        <f>IF(DM$7="",0,DM35*условия!$W70)</f>
        <v>0</v>
      </c>
      <c r="DN45" s="40">
        <f>IF(DN$7="",0,DN35*условия!$W70)</f>
        <v>0</v>
      </c>
      <c r="DO45" s="40">
        <f>IF(DO$7="",0,DO35*условия!$W70)</f>
        <v>0</v>
      </c>
      <c r="DP45" s="40">
        <f>IF(DP$7="",0,DP35*условия!$W70)</f>
        <v>0</v>
      </c>
      <c r="DQ45" s="40">
        <f>IF(DQ$7="",0,DQ35*условия!$W70)</f>
        <v>0</v>
      </c>
      <c r="DR45" s="40">
        <f>IF(DR$7="",0,DR35*условия!$W70)</f>
        <v>0</v>
      </c>
      <c r="DS45" s="40">
        <f>IF(DS$7="",0,DS35*условия!$W70)</f>
        <v>0</v>
      </c>
      <c r="DT45" s="40">
        <f>IF(DT$7="",0,DT35*условия!$W70)</f>
        <v>0</v>
      </c>
      <c r="DU45" s="40">
        <f>IF(DU$7="",0,DU35*условия!$W70)</f>
        <v>0</v>
      </c>
      <c r="DV45" s="40">
        <f>IF(DV$7="",0,DV35*условия!$W70)</f>
        <v>0</v>
      </c>
      <c r="DW45" s="40">
        <f>IF(DW$7="",0,DW35*условия!$W70)</f>
        <v>0</v>
      </c>
      <c r="DX45" s="40">
        <f>IF(DX$7="",0,DX35*условия!$W70)</f>
        <v>0</v>
      </c>
      <c r="DY45" s="40">
        <f>IF(DY$7="",0,DY35*условия!$W70)</f>
        <v>0</v>
      </c>
      <c r="DZ45" s="40">
        <f>IF(DZ$7="",0,DZ35*условия!$W70)</f>
        <v>0</v>
      </c>
      <c r="EA45" s="40">
        <f>IF(EA$7="",0,EA35*условия!$W70)</f>
        <v>0</v>
      </c>
      <c r="EB45" s="40">
        <f>IF(EB$7="",0,EB35*условия!$W70)</f>
        <v>0</v>
      </c>
      <c r="EC45" s="40">
        <f>IF(EC$7="",0,EC35*условия!$W70)</f>
        <v>0</v>
      </c>
      <c r="ED45" s="40">
        <f>IF(ED$7="",0,ED35*условия!$W70)</f>
        <v>0</v>
      </c>
      <c r="EE45" s="40">
        <f>IF(EE$7="",0,EE35*условия!$W70)</f>
        <v>0</v>
      </c>
      <c r="EF45" s="40">
        <f>IF(EF$7="",0,EF35*условия!$W70)</f>
        <v>0</v>
      </c>
      <c r="EG45" s="40">
        <f>IF(EG$7="",0,EG35*условия!$W70)</f>
        <v>0</v>
      </c>
      <c r="EH45" s="40">
        <f>IF(EH$7="",0,EH35*условия!$W70)</f>
        <v>0</v>
      </c>
      <c r="EI45" s="40">
        <f>IF(EI$7="",0,EI35*условия!$W70)</f>
        <v>0</v>
      </c>
      <c r="EJ45" s="40">
        <f>IF(EJ$7="",0,EJ35*условия!$W70)</f>
        <v>0</v>
      </c>
      <c r="EK45" s="40">
        <f>IF(EK$7="",0,EK35*условия!$W70)</f>
        <v>0</v>
      </c>
      <c r="EL45" s="40">
        <f>IF(EL$7="",0,EL35*условия!$W70)</f>
        <v>0</v>
      </c>
      <c r="EM45" s="40">
        <f>IF(EM$7="",0,EM35*условия!$W70)</f>
        <v>0</v>
      </c>
      <c r="EN45" s="40">
        <f>IF(EN$7="",0,EN35*условия!$W70)</f>
        <v>0</v>
      </c>
      <c r="EO45" s="40">
        <f>IF(EO$7="",0,EO35*условия!$W70)</f>
        <v>0</v>
      </c>
      <c r="EP45" s="40">
        <f>IF(EP$7="",0,EP35*условия!$W70)</f>
        <v>0</v>
      </c>
      <c r="EQ45" s="40">
        <f>IF(EQ$7="",0,EQ35*условия!$W70)</f>
        <v>0</v>
      </c>
      <c r="ER45" s="40">
        <f>IF(ER$7="",0,ER35*условия!$W70)</f>
        <v>0</v>
      </c>
      <c r="ES45" s="40">
        <f>IF(ES$7="",0,ES35*условия!$W70)</f>
        <v>0</v>
      </c>
      <c r="ET45" s="40">
        <f>IF(ET$7="",0,ET35*условия!$W70)</f>
        <v>0</v>
      </c>
      <c r="EU45" s="40">
        <f>IF(EU$7="",0,EU35*условия!$W70)</f>
        <v>0</v>
      </c>
      <c r="EV45" s="40">
        <f>IF(EV$7="",0,EV35*условия!$W70)</f>
        <v>0</v>
      </c>
      <c r="EW45" s="40">
        <f>IF(EW$7="",0,EW35*условия!$W70)</f>
        <v>0</v>
      </c>
      <c r="EX45" s="40">
        <f>IF(EX$7="",0,EX35*условия!$W70)</f>
        <v>0</v>
      </c>
      <c r="EY45" s="40">
        <f>IF(EY$7="",0,EY35*условия!$W70)</f>
        <v>0</v>
      </c>
      <c r="EZ45" s="40">
        <f>IF(EZ$7="",0,EZ35*условия!$W70)</f>
        <v>0</v>
      </c>
      <c r="FA45" s="40">
        <f>IF(FA$7="",0,FA35*условия!$W70)</f>
        <v>0</v>
      </c>
      <c r="FB45" s="40">
        <f>IF(FB$7="",0,FB35*условия!$W70)</f>
        <v>0</v>
      </c>
      <c r="FC45" s="40">
        <f>IF(FC$7="",0,FC35*условия!$W70)</f>
        <v>0</v>
      </c>
      <c r="FD45" s="40">
        <f>IF(FD$7="",0,FD35*условия!$W70)</f>
        <v>0</v>
      </c>
      <c r="FE45" s="40">
        <f>IF(FE$7="",0,FE35*условия!$W70)</f>
        <v>0</v>
      </c>
      <c r="FF45" s="40">
        <f>IF(FF$7="",0,FF35*условия!$W70)</f>
        <v>0</v>
      </c>
      <c r="FG45" s="40">
        <f>IF(FG$7="",0,FG35*условия!$W70)</f>
        <v>0</v>
      </c>
      <c r="FH45" s="40">
        <f>IF(FH$7="",0,FH35*условия!$W70)</f>
        <v>0</v>
      </c>
      <c r="FI45" s="40">
        <f>IF(FI$7="",0,FI35*условия!$W70)</f>
        <v>0</v>
      </c>
      <c r="FJ45" s="40">
        <f>IF(FJ$7="",0,FJ35*условия!$W70)</f>
        <v>0</v>
      </c>
      <c r="FK45" s="40">
        <f>IF(FK$7="",0,FK35*условия!$W70)</f>
        <v>0</v>
      </c>
      <c r="FL45" s="40">
        <f>IF(FL$7="",0,FL35*условия!$W70)</f>
        <v>0</v>
      </c>
      <c r="FM45" s="40">
        <f>IF(FM$7="",0,FM35*условия!$W70)</f>
        <v>0</v>
      </c>
      <c r="FN45" s="40">
        <f>IF(FN$7="",0,FN35*условия!$W70)</f>
        <v>0</v>
      </c>
      <c r="FO45" s="40">
        <f>IF(FO$7="",0,FO35*условия!$W70)</f>
        <v>0</v>
      </c>
      <c r="FP45" s="40">
        <f>IF(FP$7="",0,FP35*условия!$W70)</f>
        <v>0</v>
      </c>
      <c r="FQ45" s="40">
        <f>IF(FQ$7="",0,FQ35*условия!$W70)</f>
        <v>0</v>
      </c>
      <c r="FR45" s="40">
        <f>IF(FR$7="",0,FR35*условия!$W70)</f>
        <v>0</v>
      </c>
      <c r="FS45" s="40">
        <f>IF(FS$7="",0,FS35*условия!$W70)</f>
        <v>0</v>
      </c>
      <c r="FT45" s="40">
        <f>IF(FT$7="",0,FT35*условия!$W70)</f>
        <v>0</v>
      </c>
      <c r="FU45" s="40">
        <f>IF(FU$7="",0,FU35*условия!$W70)</f>
        <v>0</v>
      </c>
      <c r="FV45" s="40">
        <f>IF(FV$7="",0,FV35*условия!$W70)</f>
        <v>0</v>
      </c>
      <c r="FW45" s="40">
        <f>IF(FW$7="",0,FW35*условия!$W70)</f>
        <v>0</v>
      </c>
      <c r="FX45" s="40">
        <f>IF(FX$7="",0,FX35*условия!$W70)</f>
        <v>0</v>
      </c>
      <c r="FY45" s="40">
        <f>IF(FY$7="",0,FY35*условия!$W70)</f>
        <v>0</v>
      </c>
      <c r="FZ45" s="40">
        <f>IF(FZ$7="",0,FZ35*условия!$W70)</f>
        <v>0</v>
      </c>
      <c r="GA45" s="40">
        <f>IF(GA$7="",0,GA35*условия!$W70)</f>
        <v>0</v>
      </c>
      <c r="GB45" s="40">
        <f>IF(GB$7="",0,GB35*условия!$W70)</f>
        <v>0</v>
      </c>
      <c r="GC45" s="40">
        <f>IF(GC$7="",0,GC35*условия!$W70)</f>
        <v>0</v>
      </c>
      <c r="GD45" s="40">
        <f>IF(GD$7="",0,GD35*условия!$W70)</f>
        <v>0</v>
      </c>
      <c r="GE45" s="40">
        <f>IF(GE$7="",0,GE35*условия!$W70)</f>
        <v>0</v>
      </c>
      <c r="GF45" s="40">
        <f>IF(GF$7="",0,GF35*условия!$W70)</f>
        <v>0</v>
      </c>
      <c r="GG45" s="40">
        <f>IF(GG$7="",0,GG35*условия!$W70)</f>
        <v>0</v>
      </c>
      <c r="GH45" s="40">
        <f>IF(GH$7="",0,GH35*условия!$W70)</f>
        <v>0</v>
      </c>
      <c r="GI45" s="40">
        <f>IF(GI$7="",0,GI35*условия!$W70)</f>
        <v>0</v>
      </c>
      <c r="GJ45" s="40">
        <f>IF(GJ$7="",0,GJ35*условия!$W70)</f>
        <v>0</v>
      </c>
      <c r="GK45" s="40">
        <f>IF(GK$7="",0,GK35*условия!$W70)</f>
        <v>0</v>
      </c>
      <c r="GL45" s="40">
        <f>IF(GL$7="",0,GL35*условия!$W70)</f>
        <v>0</v>
      </c>
      <c r="GM45" s="40">
        <f>IF(GM$7="",0,GM35*условия!$W70)</f>
        <v>0</v>
      </c>
      <c r="GN45" s="40">
        <f>IF(GN$7="",0,GN35*условия!$W70)</f>
        <v>0</v>
      </c>
      <c r="GO45" s="40">
        <f>IF(GO$7="",0,GO35*условия!$W70)</f>
        <v>0</v>
      </c>
      <c r="GP45" s="40">
        <f>IF(GP$7="",0,GP35*условия!$W70)</f>
        <v>0</v>
      </c>
      <c r="GQ45" s="40">
        <f>IF(GQ$7="",0,GQ35*условия!$W70)</f>
        <v>0</v>
      </c>
      <c r="GR45" s="40">
        <f>IF(GR$7="",0,GR35*условия!$W70)</f>
        <v>0</v>
      </c>
      <c r="GS45" s="40">
        <f>IF(GS$7="",0,GS35*условия!$W70)</f>
        <v>0</v>
      </c>
      <c r="GT45" s="40">
        <f>IF(GT$7="",0,GT35*условия!$W70)</f>
        <v>0</v>
      </c>
      <c r="GU45" s="40">
        <f>IF(GU$7="",0,GU35*условия!$W70)</f>
        <v>0</v>
      </c>
      <c r="GV45" s="40">
        <f>IF(GV$7="",0,GV35*условия!$W70)</f>
        <v>0</v>
      </c>
      <c r="GW45" s="40">
        <f>IF(GW$7="",0,GW35*условия!$W70)</f>
        <v>0</v>
      </c>
      <c r="GX45" s="40">
        <f>IF(GX$7="",0,GX35*условия!$W70)</f>
        <v>0</v>
      </c>
      <c r="GY45" s="40">
        <f>IF(GY$7="",0,GY35*условия!$W70)</f>
        <v>0</v>
      </c>
      <c r="GZ45" s="40">
        <f>IF(GZ$7="",0,GZ35*условия!$W70)</f>
        <v>0</v>
      </c>
      <c r="HA45" s="40">
        <f>IF(HA$7="",0,HA35*условия!$W70)</f>
        <v>0</v>
      </c>
      <c r="HB45" s="40">
        <f>IF(HB$7="",0,HB35*условия!$W70)</f>
        <v>0</v>
      </c>
      <c r="HC45" s="40">
        <f>IF(HC$7="",0,HC35*условия!$W70)</f>
        <v>0</v>
      </c>
      <c r="HD45" s="40">
        <f>IF(HD$7="",0,HD35*условия!$W70)</f>
        <v>0</v>
      </c>
      <c r="HE45" s="40">
        <f>IF(HE$7="",0,HE35*условия!$W70)</f>
        <v>0</v>
      </c>
      <c r="HF45" s="40">
        <f>IF(HF$7="",0,HF35*условия!$W70)</f>
        <v>0</v>
      </c>
      <c r="HG45" s="40">
        <f>IF(HG$7="",0,HG35*условия!$W70)</f>
        <v>0</v>
      </c>
      <c r="HH45" s="40">
        <f>IF(HH$7="",0,HH35*условия!$W70)</f>
        <v>0</v>
      </c>
      <c r="HI45" s="40">
        <f>IF(HI$7="",0,HI35*условия!$W70)</f>
        <v>0</v>
      </c>
      <c r="HJ45" s="40">
        <f>IF(HJ$7="",0,HJ35*условия!$W70)</f>
        <v>0</v>
      </c>
      <c r="HK45" s="40">
        <f>IF(HK$7="",0,HK35*условия!$W70)</f>
        <v>0</v>
      </c>
      <c r="HL45" s="40">
        <f>IF(HL$7="",0,HL35*условия!$W70)</f>
        <v>0</v>
      </c>
      <c r="HM45" s="40">
        <f>IF(HM$7="",0,HM35*условия!$W70)</f>
        <v>0</v>
      </c>
      <c r="HN45" s="40">
        <f>IF(HN$7="",0,HN35*условия!$W70)</f>
        <v>0</v>
      </c>
      <c r="HO45" s="40">
        <f>IF(HO$7="",0,HO35*условия!$W70)</f>
        <v>0</v>
      </c>
      <c r="HP45" s="40">
        <f>IF(HP$7="",0,HP35*условия!$W70)</f>
        <v>0</v>
      </c>
      <c r="HQ45" s="40">
        <f>IF(HQ$7="",0,HQ35*условия!$W70)</f>
        <v>0</v>
      </c>
      <c r="HR45" s="40">
        <f>IF(HR$7="",0,HR35*условия!$W70)</f>
        <v>0</v>
      </c>
      <c r="HS45" s="40">
        <f>IF(HS$7="",0,HS35*условия!$W70)</f>
        <v>0</v>
      </c>
      <c r="HT45" s="40">
        <f>IF(HT$7="",0,HT35*условия!$W70)</f>
        <v>0</v>
      </c>
      <c r="HU45" s="40">
        <f>IF(HU$7="",0,HU35*условия!$W70)</f>
        <v>0</v>
      </c>
      <c r="HV45" s="40">
        <f>IF(HV$7="",0,HV35*условия!$W70)</f>
        <v>0</v>
      </c>
      <c r="HW45" s="40">
        <f>IF(HW$7="",0,HW35*условия!$W70)</f>
        <v>0</v>
      </c>
      <c r="HX45" s="40">
        <f>IF(HX$7="",0,HX35*условия!$W70)</f>
        <v>0</v>
      </c>
      <c r="HY45" s="40">
        <f>IF(HY$7="",0,HY35*условия!$W70)</f>
        <v>0</v>
      </c>
      <c r="HZ45" s="40">
        <f>IF(HZ$7="",0,HZ35*условия!$W70)</f>
        <v>0</v>
      </c>
      <c r="IA45" s="40">
        <f>IF(IA$7="",0,IA35*условия!$W70)</f>
        <v>0</v>
      </c>
      <c r="IB45" s="40">
        <f>IF(IB$7="",0,IB35*условия!$W70)</f>
        <v>0</v>
      </c>
      <c r="IC45" s="40">
        <f>IF(IC$7="",0,IC35*условия!$W70)</f>
        <v>0</v>
      </c>
      <c r="ID45" s="40">
        <f>IF(ID$7="",0,ID35*условия!$W70)</f>
        <v>0</v>
      </c>
      <c r="IE45" s="40">
        <f>IF(IE$7="",0,IE35*условия!$W70)</f>
        <v>0</v>
      </c>
      <c r="IF45" s="40">
        <f>IF(IF$7="",0,IF35*условия!$W70)</f>
        <v>0</v>
      </c>
      <c r="IG45" s="40">
        <f>IF(IG$7="",0,IG35*условия!$W70)</f>
        <v>0</v>
      </c>
      <c r="IH45" s="40">
        <f>IF(IH$7="",0,IH35*условия!$W70)</f>
        <v>0</v>
      </c>
      <c r="II45" s="40">
        <f>IF(II$7="",0,II35*условия!$W70)</f>
        <v>0</v>
      </c>
      <c r="IJ45" s="40">
        <f>IF(IJ$7="",0,IJ35*условия!$W70)</f>
        <v>0</v>
      </c>
      <c r="IK45" s="40">
        <f>IF(IK$7="",0,IK35*условия!$W70)</f>
        <v>0</v>
      </c>
      <c r="IL45" s="40">
        <f>IF(IL$7="",0,IL35*условия!$W70)</f>
        <v>0</v>
      </c>
      <c r="IM45" s="40">
        <f>IF(IM$7="",0,IM35*условия!$W70)</f>
        <v>0</v>
      </c>
      <c r="IN45" s="40">
        <f>IF(IN$7="",0,IN35*условия!$W70)</f>
        <v>0</v>
      </c>
      <c r="IO45" s="40">
        <f>IF(IO$7="",0,IO35*условия!$W70)</f>
        <v>0</v>
      </c>
      <c r="IP45" s="40">
        <f>IF(IP$7="",0,IP35*условия!$W70)</f>
        <v>0</v>
      </c>
      <c r="IQ45" s="40">
        <f>IF(IQ$7="",0,IQ35*условия!$W70)</f>
        <v>0</v>
      </c>
      <c r="IR45" s="40">
        <f>IF(IR$7="",0,IR35*условия!$W70)</f>
        <v>0</v>
      </c>
      <c r="IS45" s="40">
        <f>IF(IS$7="",0,IS35*условия!$W70)</f>
        <v>0</v>
      </c>
      <c r="IT45" s="40">
        <f>IF(IT$7="",0,IT35*условия!$W70)</f>
        <v>0</v>
      </c>
      <c r="IU45" s="40">
        <f>IF(IU$7="",0,IU35*условия!$W70)</f>
        <v>0</v>
      </c>
      <c r="IV45" s="40">
        <f>IF(IV$7="",0,IV35*условия!$W70)</f>
        <v>0</v>
      </c>
      <c r="IW45" s="40">
        <f>IF(IW$7="",0,IW35*условия!$W70)</f>
        <v>0</v>
      </c>
      <c r="IX45" s="40">
        <f>IF(IX$7="",0,IX35*условия!$W70)</f>
        <v>0</v>
      </c>
      <c r="IY45" s="40">
        <f>IF(IY$7="",0,IY35*условия!$W70)</f>
        <v>0</v>
      </c>
      <c r="IZ45" s="40">
        <f>IF(IZ$7="",0,IZ35*условия!$W70)</f>
        <v>0</v>
      </c>
      <c r="JA45" s="40">
        <f>IF(JA$7="",0,JA35*условия!$W70)</f>
        <v>0</v>
      </c>
      <c r="JB45" s="40">
        <f>IF(JB$7="",0,JB35*условия!$W70)</f>
        <v>0</v>
      </c>
      <c r="JC45" s="40">
        <f>IF(JC$7="",0,JC35*условия!$W70)</f>
        <v>0</v>
      </c>
      <c r="JD45" s="40">
        <f>IF(JD$7="",0,JD35*условия!$W70)</f>
        <v>0</v>
      </c>
      <c r="JE45" s="40">
        <f>IF(JE$7="",0,JE35*условия!$W70)</f>
        <v>0</v>
      </c>
      <c r="JF45" s="40">
        <f>IF(JF$7="",0,JF35*условия!$W70)</f>
        <v>0</v>
      </c>
      <c r="JG45" s="40">
        <f>IF(JG$7="",0,JG35*условия!$W70)</f>
        <v>0</v>
      </c>
      <c r="JH45" s="40">
        <f>IF(JH$7="",0,JH35*условия!$W70)</f>
        <v>0</v>
      </c>
      <c r="JI45" s="40">
        <f>IF(JI$7="",0,JI35*условия!$W70)</f>
        <v>0</v>
      </c>
      <c r="JJ45" s="40">
        <f>IF(JJ$7="",0,JJ35*условия!$W70)</f>
        <v>0</v>
      </c>
      <c r="JK45" s="40">
        <f>IF(JK$7="",0,JK35*условия!$W70)</f>
        <v>0</v>
      </c>
      <c r="JL45" s="40">
        <f>IF(JL$7="",0,JL35*условия!$W70)</f>
        <v>0</v>
      </c>
      <c r="JM45" s="40">
        <f>IF(JM$7="",0,JM35*условия!$W70)</f>
        <v>0</v>
      </c>
      <c r="JN45" s="40">
        <f>IF(JN$7="",0,JN35*условия!$W70)</f>
        <v>0</v>
      </c>
      <c r="JO45" s="40">
        <f>IF(JO$7="",0,JO35*условия!$W70)</f>
        <v>0</v>
      </c>
      <c r="JP45" s="40">
        <f>IF(JP$7="",0,JP35*условия!$W70)</f>
        <v>0</v>
      </c>
      <c r="JQ45" s="40">
        <f>IF(JQ$7="",0,JQ35*условия!$W70)</f>
        <v>0</v>
      </c>
      <c r="JR45" s="40">
        <f>IF(JR$7="",0,JR35*условия!$W70)</f>
        <v>0</v>
      </c>
      <c r="JS45" s="40">
        <f>IF(JS$7="",0,JS35*условия!$W70)</f>
        <v>0</v>
      </c>
      <c r="JT45" s="40">
        <f>IF(JT$7="",0,JT35*условия!$W70)</f>
        <v>0</v>
      </c>
      <c r="JU45" s="40">
        <f>IF(JU$7="",0,JU35*условия!$W70)</f>
        <v>0</v>
      </c>
      <c r="JV45" s="40">
        <f>IF(JV$7="",0,JV35*условия!$W70)</f>
        <v>0</v>
      </c>
      <c r="JW45" s="40">
        <f>IF(JW$7="",0,JW35*условия!$W70)</f>
        <v>0</v>
      </c>
      <c r="JX45" s="40">
        <f>IF(JX$7="",0,JX35*условия!$W70)</f>
        <v>0</v>
      </c>
      <c r="JY45" s="40">
        <f>IF(JY$7="",0,JY35*условия!$W70)</f>
        <v>0</v>
      </c>
      <c r="JZ45" s="40">
        <f>IF(JZ$7="",0,JZ35*условия!$W70)</f>
        <v>0</v>
      </c>
      <c r="KA45" s="40">
        <f>IF(KA$7="",0,KA35*условия!$W70)</f>
        <v>0</v>
      </c>
      <c r="KB45" s="40">
        <f>IF(KB$7="",0,KB35*условия!$W70)</f>
        <v>0</v>
      </c>
      <c r="KC45" s="40">
        <f>IF(KC$7="",0,KC35*условия!$W70)</f>
        <v>0</v>
      </c>
      <c r="KD45" s="40">
        <f>IF(KD$7="",0,KD35*условия!$W70)</f>
        <v>0</v>
      </c>
      <c r="KE45" s="40">
        <f>IF(KE$7="",0,KE35*условия!$W70)</f>
        <v>0</v>
      </c>
      <c r="KF45" s="40">
        <f>IF(KF$7="",0,KF35*условия!$W70)</f>
        <v>0</v>
      </c>
      <c r="KG45" s="40">
        <f>IF(KG$7="",0,KG35*условия!$W70)</f>
        <v>0</v>
      </c>
      <c r="KH45" s="40">
        <f>IF(KH$7="",0,KH35*условия!$W70)</f>
        <v>0</v>
      </c>
      <c r="KI45" s="40">
        <f>IF(KI$7="",0,KI35*условия!$W70)</f>
        <v>0</v>
      </c>
      <c r="KJ45" s="40">
        <f>IF(KJ$7="",0,KJ35*условия!$W70)</f>
        <v>0</v>
      </c>
      <c r="KK45" s="40">
        <f>IF(KK$7="",0,KK35*условия!$W70)</f>
        <v>0</v>
      </c>
      <c r="KL45" s="40">
        <f>IF(KL$7="",0,KL35*условия!$W70)</f>
        <v>0</v>
      </c>
      <c r="KM45" s="40">
        <f>IF(KM$7="",0,KM35*условия!$W70)</f>
        <v>0</v>
      </c>
      <c r="KN45" s="40">
        <f>IF(KN$7="",0,KN35*условия!$W70)</f>
        <v>0</v>
      </c>
      <c r="KO45" s="40">
        <f>IF(KO$7="",0,KO35*условия!$W70)</f>
        <v>0</v>
      </c>
      <c r="KP45" s="40">
        <f>IF(KP$7="",0,KP35*условия!$W70)</f>
        <v>0</v>
      </c>
      <c r="KQ45" s="40">
        <f>IF(KQ$7="",0,KQ35*условия!$W70)</f>
        <v>0</v>
      </c>
      <c r="KR45" s="40">
        <f>IF(KR$7="",0,KR35*условия!$W70)</f>
        <v>0</v>
      </c>
      <c r="KS45" s="40">
        <f>IF(KS$7="",0,KS35*условия!$W70)</f>
        <v>0</v>
      </c>
      <c r="KT45" s="40">
        <f>IF(KT$7="",0,KT35*условия!$W70)</f>
        <v>0</v>
      </c>
      <c r="KU45" s="40">
        <f>IF(KU$7="",0,KU35*условия!$W70)</f>
        <v>0</v>
      </c>
      <c r="KV45" s="40">
        <f>IF(KV$7="",0,KV35*условия!$W70)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объем продаж</v>
      </c>
      <c r="F46" s="1"/>
      <c r="G46" s="1"/>
      <c r="H46" s="11" t="str">
        <f t="shared" si="47"/>
        <v>ед.ГП</v>
      </c>
      <c r="I46" s="1"/>
      <c r="J46" s="1"/>
      <c r="K46" s="1" t="str">
        <f>справочники!$U$13</f>
        <v>постоянные-Партнеры</v>
      </c>
      <c r="L46" s="1"/>
      <c r="M46" s="5"/>
      <c r="N46" s="40"/>
      <c r="O46" s="19"/>
      <c r="P46" s="1"/>
      <c r="Q46" s="1"/>
      <c r="R46" s="40">
        <f>SUMIFS($T46:$KW46,$T$1:$KW$1,"&gt;="&amp;1,$T$1:$KW$1,"&lt;="&amp;MAX($1:$1))</f>
        <v>232500000.00000003</v>
      </c>
      <c r="S46" s="1"/>
      <c r="T46" s="232"/>
      <c r="U46" s="40">
        <f>IF(U$7="",0,U36*условия!$W71)</f>
        <v>2752500</v>
      </c>
      <c r="V46" s="40">
        <f>IF(V$7="",0,V36*условия!$W71)</f>
        <v>2807234.0425531915</v>
      </c>
      <c r="W46" s="40">
        <f>IF(W$7="",0,W36*условия!$W71)</f>
        <v>2864202.1276595742</v>
      </c>
      <c r="X46" s="40">
        <f>IF(X$7="",0,X36*условия!$W71)</f>
        <v>2923404.2553191488</v>
      </c>
      <c r="Y46" s="40">
        <f>IF(Y$7="",0,Y36*условия!$W71)</f>
        <v>2984840.4255319145</v>
      </c>
      <c r="Z46" s="40">
        <f>IF(Z$7="",0,Z36*условия!$W71)</f>
        <v>3048510.6382978722</v>
      </c>
      <c r="AA46" s="40">
        <f>IF(AA$7="",0,AA36*условия!$W71)</f>
        <v>3114414.8936170205</v>
      </c>
      <c r="AB46" s="40">
        <f>IF(AB$7="",0,AB36*условия!$W71)</f>
        <v>3182553.1914893612</v>
      </c>
      <c r="AC46" s="40">
        <f>IF(AC$7="",0,AC36*условия!$W71)</f>
        <v>3252925.5319148935</v>
      </c>
      <c r="AD46" s="40">
        <f>IF(AD$7="",0,AD36*условия!$W71)</f>
        <v>3325531.9148936165</v>
      </c>
      <c r="AE46" s="40">
        <f>IF(AE$7="",0,AE36*условия!$W71)</f>
        <v>3400372.3404255314</v>
      </c>
      <c r="AF46" s="40">
        <f>IF(AF$7="",0,AF36*условия!$W71)</f>
        <v>3477446.8085106378</v>
      </c>
      <c r="AG46" s="40">
        <f>IF(AG$7="",0,AG36*условия!$W71)</f>
        <v>3556755.3191489358</v>
      </c>
      <c r="AH46" s="40">
        <f>IF(AH$7="",0,AH36*условия!$W71)</f>
        <v>3638297.8723404254</v>
      </c>
      <c r="AI46" s="40">
        <f>IF(AI$7="",0,AI36*условия!$W71)</f>
        <v>3722074.468085106</v>
      </c>
      <c r="AJ46" s="40">
        <f>IF(AJ$7="",0,AJ36*условия!$W71)</f>
        <v>3808085.1063829786</v>
      </c>
      <c r="AK46" s="40">
        <f>IF(AK$7="",0,AK36*условия!$W71)</f>
        <v>3896329.7872340428</v>
      </c>
      <c r="AL46" s="40">
        <f>IF(AL$7="",0,AL36*условия!$W71)</f>
        <v>3986808.510638298</v>
      </c>
      <c r="AM46" s="40">
        <f>IF(AM$7="",0,AM36*условия!$W71)</f>
        <v>4079521.2765957448</v>
      </c>
      <c r="AN46" s="40">
        <f>IF(AN$7="",0,AN36*условия!$W71)</f>
        <v>4174468.0851063826</v>
      </c>
      <c r="AO46" s="40">
        <f>IF(AO$7="",0,AO36*условия!$W71)</f>
        <v>4271648.9361702129</v>
      </c>
      <c r="AP46" s="40">
        <f>IF(AP$7="",0,AP36*условия!$W71)</f>
        <v>4371063.8297872338</v>
      </c>
      <c r="AQ46" s="40">
        <f>IF(AQ$7="",0,AQ36*условия!$W71)</f>
        <v>4472712.7659574468</v>
      </c>
      <c r="AR46" s="40">
        <f>IF(AR$7="",0,AR36*условия!$W71)</f>
        <v>4576595.7446808508</v>
      </c>
      <c r="AS46" s="40">
        <f>IF(AS$7="",0,AS36*условия!$W71)</f>
        <v>4682712.7659574468</v>
      </c>
      <c r="AT46" s="40">
        <f>IF(AT$7="",0,AT36*условия!$W71)</f>
        <v>4791063.8297872338</v>
      </c>
      <c r="AU46" s="40">
        <f>IF(AU$7="",0,AU36*условия!$W71)</f>
        <v>4901648.9361702129</v>
      </c>
      <c r="AV46" s="40">
        <f>IF(AV$7="",0,AV36*условия!$W71)</f>
        <v>5014468.0851063831</v>
      </c>
      <c r="AW46" s="40">
        <f>IF(AW$7="",0,AW36*условия!$W71)</f>
        <v>5129521.2765957443</v>
      </c>
      <c r="AX46" s="40">
        <f>IF(AX$7="",0,AX36*условия!$W71)</f>
        <v>5246808.5106382985</v>
      </c>
      <c r="AY46" s="40">
        <f>IF(AY$7="",0,AY36*условия!$W71)</f>
        <v>5366329.7872340428</v>
      </c>
      <c r="AZ46" s="40">
        <f>IF(AZ$7="",0,AZ36*условия!$W71)</f>
        <v>5488085.1063829791</v>
      </c>
      <c r="BA46" s="40">
        <f>IF(BA$7="",0,BA36*условия!$W71)</f>
        <v>5612074.4680851065</v>
      </c>
      <c r="BB46" s="40">
        <f>IF(BB$7="",0,BB36*условия!$W71)</f>
        <v>5738297.8723404258</v>
      </c>
      <c r="BC46" s="40">
        <f>IF(BC$7="",0,BC36*условия!$W71)</f>
        <v>5866755.3191489363</v>
      </c>
      <c r="BD46" s="40">
        <f>IF(BD$7="",0,BD36*условия!$W71)</f>
        <v>5997446.8085106388</v>
      </c>
      <c r="BE46" s="40">
        <f>IF(BE$7="",0,BE36*условия!$W71)</f>
        <v>6130372.3404255323</v>
      </c>
      <c r="BF46" s="40">
        <f>IF(BF$7="",0,BF36*условия!$W71)</f>
        <v>6265531.9148936169</v>
      </c>
      <c r="BG46" s="40">
        <f>IF(BG$7="",0,BG36*условия!$W71)</f>
        <v>6402925.5319148935</v>
      </c>
      <c r="BH46" s="40">
        <f>IF(BH$7="",0,BH36*условия!$W71)</f>
        <v>6542553.1914893612</v>
      </c>
      <c r="BI46" s="40">
        <f>IF(BI$7="",0,BI36*условия!$W71)</f>
        <v>6684414.8936170209</v>
      </c>
      <c r="BJ46" s="40">
        <f>IF(BJ$7="",0,BJ36*условия!$W71)</f>
        <v>6828510.6382978717</v>
      </c>
      <c r="BK46" s="40">
        <f>IF(BK$7="",0,BK36*условия!$W71)</f>
        <v>6974840.4255319145</v>
      </c>
      <c r="BL46" s="40">
        <f>IF(BL$7="",0,BL36*условия!$W71)</f>
        <v>7123404.2553191492</v>
      </c>
      <c r="BM46" s="40">
        <f>IF(BM$7="",0,BM36*условия!$W71)</f>
        <v>7274202.1276595751</v>
      </c>
      <c r="BN46" s="40">
        <f>IF(BN$7="",0,BN36*условия!$W71)</f>
        <v>7427234.042553192</v>
      </c>
      <c r="BO46" s="40">
        <f>IF(BO$7="",0,BO36*условия!$W71)</f>
        <v>7582500</v>
      </c>
      <c r="BP46" s="40">
        <f>IF(BP$7="",0,BP36*условия!$W71)</f>
        <v>7740000</v>
      </c>
      <c r="BQ46" s="40">
        <f>IF(BQ$7="",0,BQ36*условия!$W71)</f>
        <v>0</v>
      </c>
      <c r="BR46" s="40">
        <f>IF(BR$7="",0,BR36*условия!$W71)</f>
        <v>0</v>
      </c>
      <c r="BS46" s="40">
        <f>IF(BS$7="",0,BS36*условия!$W71)</f>
        <v>0</v>
      </c>
      <c r="BT46" s="40">
        <f>IF(BT$7="",0,BT36*условия!$W71)</f>
        <v>0</v>
      </c>
      <c r="BU46" s="40">
        <f>IF(BU$7="",0,BU36*условия!$W71)</f>
        <v>0</v>
      </c>
      <c r="BV46" s="40">
        <f>IF(BV$7="",0,BV36*условия!$W71)</f>
        <v>0</v>
      </c>
      <c r="BW46" s="40">
        <f>IF(BW$7="",0,BW36*условия!$W71)</f>
        <v>0</v>
      </c>
      <c r="BX46" s="40">
        <f>IF(BX$7="",0,BX36*условия!$W71)</f>
        <v>0</v>
      </c>
      <c r="BY46" s="40">
        <f>IF(BY$7="",0,BY36*условия!$W71)</f>
        <v>0</v>
      </c>
      <c r="BZ46" s="40">
        <f>IF(BZ$7="",0,BZ36*условия!$W71)</f>
        <v>0</v>
      </c>
      <c r="CA46" s="40">
        <f>IF(CA$7="",0,CA36*условия!$W71)</f>
        <v>0</v>
      </c>
      <c r="CB46" s="40">
        <f>IF(CB$7="",0,CB36*условия!$W71)</f>
        <v>0</v>
      </c>
      <c r="CC46" s="40">
        <f>IF(CC$7="",0,CC36*условия!$W71)</f>
        <v>0</v>
      </c>
      <c r="CD46" s="40">
        <f>IF(CD$7="",0,CD36*условия!$W71)</f>
        <v>0</v>
      </c>
      <c r="CE46" s="40">
        <f>IF(CE$7="",0,CE36*условия!$W71)</f>
        <v>0</v>
      </c>
      <c r="CF46" s="40">
        <f>IF(CF$7="",0,CF36*условия!$W71)</f>
        <v>0</v>
      </c>
      <c r="CG46" s="40">
        <f>IF(CG$7="",0,CG36*условия!$W71)</f>
        <v>0</v>
      </c>
      <c r="CH46" s="40">
        <f>IF(CH$7="",0,CH36*условия!$W71)</f>
        <v>0</v>
      </c>
      <c r="CI46" s="40">
        <f>IF(CI$7="",0,CI36*условия!$W71)</f>
        <v>0</v>
      </c>
      <c r="CJ46" s="40">
        <f>IF(CJ$7="",0,CJ36*условия!$W71)</f>
        <v>0</v>
      </c>
      <c r="CK46" s="40">
        <f>IF(CK$7="",0,CK36*условия!$W71)</f>
        <v>0</v>
      </c>
      <c r="CL46" s="40">
        <f>IF(CL$7="",0,CL36*условия!$W71)</f>
        <v>0</v>
      </c>
      <c r="CM46" s="40">
        <f>IF(CM$7="",0,CM36*условия!$W71)</f>
        <v>0</v>
      </c>
      <c r="CN46" s="40">
        <f>IF(CN$7="",0,CN36*условия!$W71)</f>
        <v>0</v>
      </c>
      <c r="CO46" s="40">
        <f>IF(CO$7="",0,CO36*условия!$W71)</f>
        <v>0</v>
      </c>
      <c r="CP46" s="40">
        <f>IF(CP$7="",0,CP36*условия!$W71)</f>
        <v>0</v>
      </c>
      <c r="CQ46" s="40">
        <f>IF(CQ$7="",0,CQ36*условия!$W71)</f>
        <v>0</v>
      </c>
      <c r="CR46" s="40">
        <f>IF(CR$7="",0,CR36*условия!$W71)</f>
        <v>0</v>
      </c>
      <c r="CS46" s="40">
        <f>IF(CS$7="",0,CS36*условия!$W71)</f>
        <v>0</v>
      </c>
      <c r="CT46" s="40">
        <f>IF(CT$7="",0,CT36*условия!$W71)</f>
        <v>0</v>
      </c>
      <c r="CU46" s="40">
        <f>IF(CU$7="",0,CU36*условия!$W71)</f>
        <v>0</v>
      </c>
      <c r="CV46" s="40">
        <f>IF(CV$7="",0,CV36*условия!$W71)</f>
        <v>0</v>
      </c>
      <c r="CW46" s="40">
        <f>IF(CW$7="",0,CW36*условия!$W71)</f>
        <v>0</v>
      </c>
      <c r="CX46" s="40">
        <f>IF(CX$7="",0,CX36*условия!$W71)</f>
        <v>0</v>
      </c>
      <c r="CY46" s="40">
        <f>IF(CY$7="",0,CY36*условия!$W71)</f>
        <v>0</v>
      </c>
      <c r="CZ46" s="40">
        <f>IF(CZ$7="",0,CZ36*условия!$W71)</f>
        <v>0</v>
      </c>
      <c r="DA46" s="40">
        <f>IF(DA$7="",0,DA36*условия!$W71)</f>
        <v>0</v>
      </c>
      <c r="DB46" s="40">
        <f>IF(DB$7="",0,DB36*условия!$W71)</f>
        <v>0</v>
      </c>
      <c r="DC46" s="40">
        <f>IF(DC$7="",0,DC36*условия!$W71)</f>
        <v>0</v>
      </c>
      <c r="DD46" s="40">
        <f>IF(DD$7="",0,DD36*условия!$W71)</f>
        <v>0</v>
      </c>
      <c r="DE46" s="40">
        <f>IF(DE$7="",0,DE36*условия!$W71)</f>
        <v>0</v>
      </c>
      <c r="DF46" s="40">
        <f>IF(DF$7="",0,DF36*условия!$W71)</f>
        <v>0</v>
      </c>
      <c r="DG46" s="40">
        <f>IF(DG$7="",0,DG36*условия!$W71)</f>
        <v>0</v>
      </c>
      <c r="DH46" s="40">
        <f>IF(DH$7="",0,DH36*условия!$W71)</f>
        <v>0</v>
      </c>
      <c r="DI46" s="40">
        <f>IF(DI$7="",0,DI36*условия!$W71)</f>
        <v>0</v>
      </c>
      <c r="DJ46" s="40">
        <f>IF(DJ$7="",0,DJ36*условия!$W71)</f>
        <v>0</v>
      </c>
      <c r="DK46" s="40">
        <f>IF(DK$7="",0,DK36*условия!$W71)</f>
        <v>0</v>
      </c>
      <c r="DL46" s="40">
        <f>IF(DL$7="",0,DL36*условия!$W71)</f>
        <v>0</v>
      </c>
      <c r="DM46" s="40">
        <f>IF(DM$7="",0,DM36*условия!$W71)</f>
        <v>0</v>
      </c>
      <c r="DN46" s="40">
        <f>IF(DN$7="",0,DN36*условия!$W71)</f>
        <v>0</v>
      </c>
      <c r="DO46" s="40">
        <f>IF(DO$7="",0,DO36*условия!$W71)</f>
        <v>0</v>
      </c>
      <c r="DP46" s="40">
        <f>IF(DP$7="",0,DP36*условия!$W71)</f>
        <v>0</v>
      </c>
      <c r="DQ46" s="40">
        <f>IF(DQ$7="",0,DQ36*условия!$W71)</f>
        <v>0</v>
      </c>
      <c r="DR46" s="40">
        <f>IF(DR$7="",0,DR36*условия!$W71)</f>
        <v>0</v>
      </c>
      <c r="DS46" s="40">
        <f>IF(DS$7="",0,DS36*условия!$W71)</f>
        <v>0</v>
      </c>
      <c r="DT46" s="40">
        <f>IF(DT$7="",0,DT36*условия!$W71)</f>
        <v>0</v>
      </c>
      <c r="DU46" s="40">
        <f>IF(DU$7="",0,DU36*условия!$W71)</f>
        <v>0</v>
      </c>
      <c r="DV46" s="40">
        <f>IF(DV$7="",0,DV36*условия!$W71)</f>
        <v>0</v>
      </c>
      <c r="DW46" s="40">
        <f>IF(DW$7="",0,DW36*условия!$W71)</f>
        <v>0</v>
      </c>
      <c r="DX46" s="40">
        <f>IF(DX$7="",0,DX36*условия!$W71)</f>
        <v>0</v>
      </c>
      <c r="DY46" s="40">
        <f>IF(DY$7="",0,DY36*условия!$W71)</f>
        <v>0</v>
      </c>
      <c r="DZ46" s="40">
        <f>IF(DZ$7="",0,DZ36*условия!$W71)</f>
        <v>0</v>
      </c>
      <c r="EA46" s="40">
        <f>IF(EA$7="",0,EA36*условия!$W71)</f>
        <v>0</v>
      </c>
      <c r="EB46" s="40">
        <f>IF(EB$7="",0,EB36*условия!$W71)</f>
        <v>0</v>
      </c>
      <c r="EC46" s="40">
        <f>IF(EC$7="",0,EC36*условия!$W71)</f>
        <v>0</v>
      </c>
      <c r="ED46" s="40">
        <f>IF(ED$7="",0,ED36*условия!$W71)</f>
        <v>0</v>
      </c>
      <c r="EE46" s="40">
        <f>IF(EE$7="",0,EE36*условия!$W71)</f>
        <v>0</v>
      </c>
      <c r="EF46" s="40">
        <f>IF(EF$7="",0,EF36*условия!$W71)</f>
        <v>0</v>
      </c>
      <c r="EG46" s="40">
        <f>IF(EG$7="",0,EG36*условия!$W71)</f>
        <v>0</v>
      </c>
      <c r="EH46" s="40">
        <f>IF(EH$7="",0,EH36*условия!$W71)</f>
        <v>0</v>
      </c>
      <c r="EI46" s="40">
        <f>IF(EI$7="",0,EI36*условия!$W71)</f>
        <v>0</v>
      </c>
      <c r="EJ46" s="40">
        <f>IF(EJ$7="",0,EJ36*условия!$W71)</f>
        <v>0</v>
      </c>
      <c r="EK46" s="40">
        <f>IF(EK$7="",0,EK36*условия!$W71)</f>
        <v>0</v>
      </c>
      <c r="EL46" s="40">
        <f>IF(EL$7="",0,EL36*условия!$W71)</f>
        <v>0</v>
      </c>
      <c r="EM46" s="40">
        <f>IF(EM$7="",0,EM36*условия!$W71)</f>
        <v>0</v>
      </c>
      <c r="EN46" s="40">
        <f>IF(EN$7="",0,EN36*условия!$W71)</f>
        <v>0</v>
      </c>
      <c r="EO46" s="40">
        <f>IF(EO$7="",0,EO36*условия!$W71)</f>
        <v>0</v>
      </c>
      <c r="EP46" s="40">
        <f>IF(EP$7="",0,EP36*условия!$W71)</f>
        <v>0</v>
      </c>
      <c r="EQ46" s="40">
        <f>IF(EQ$7="",0,EQ36*условия!$W71)</f>
        <v>0</v>
      </c>
      <c r="ER46" s="40">
        <f>IF(ER$7="",0,ER36*условия!$W71)</f>
        <v>0</v>
      </c>
      <c r="ES46" s="40">
        <f>IF(ES$7="",0,ES36*условия!$W71)</f>
        <v>0</v>
      </c>
      <c r="ET46" s="40">
        <f>IF(ET$7="",0,ET36*условия!$W71)</f>
        <v>0</v>
      </c>
      <c r="EU46" s="40">
        <f>IF(EU$7="",0,EU36*условия!$W71)</f>
        <v>0</v>
      </c>
      <c r="EV46" s="40">
        <f>IF(EV$7="",0,EV36*условия!$W71)</f>
        <v>0</v>
      </c>
      <c r="EW46" s="40">
        <f>IF(EW$7="",0,EW36*условия!$W71)</f>
        <v>0</v>
      </c>
      <c r="EX46" s="40">
        <f>IF(EX$7="",0,EX36*условия!$W71)</f>
        <v>0</v>
      </c>
      <c r="EY46" s="40">
        <f>IF(EY$7="",0,EY36*условия!$W71)</f>
        <v>0</v>
      </c>
      <c r="EZ46" s="40">
        <f>IF(EZ$7="",0,EZ36*условия!$W71)</f>
        <v>0</v>
      </c>
      <c r="FA46" s="40">
        <f>IF(FA$7="",0,FA36*условия!$W71)</f>
        <v>0</v>
      </c>
      <c r="FB46" s="40">
        <f>IF(FB$7="",0,FB36*условия!$W71)</f>
        <v>0</v>
      </c>
      <c r="FC46" s="40">
        <f>IF(FC$7="",0,FC36*условия!$W71)</f>
        <v>0</v>
      </c>
      <c r="FD46" s="40">
        <f>IF(FD$7="",0,FD36*условия!$W71)</f>
        <v>0</v>
      </c>
      <c r="FE46" s="40">
        <f>IF(FE$7="",0,FE36*условия!$W71)</f>
        <v>0</v>
      </c>
      <c r="FF46" s="40">
        <f>IF(FF$7="",0,FF36*условия!$W71)</f>
        <v>0</v>
      </c>
      <c r="FG46" s="40">
        <f>IF(FG$7="",0,FG36*условия!$W71)</f>
        <v>0</v>
      </c>
      <c r="FH46" s="40">
        <f>IF(FH$7="",0,FH36*условия!$W71)</f>
        <v>0</v>
      </c>
      <c r="FI46" s="40">
        <f>IF(FI$7="",0,FI36*условия!$W71)</f>
        <v>0</v>
      </c>
      <c r="FJ46" s="40">
        <f>IF(FJ$7="",0,FJ36*условия!$W71)</f>
        <v>0</v>
      </c>
      <c r="FK46" s="40">
        <f>IF(FK$7="",0,FK36*условия!$W71)</f>
        <v>0</v>
      </c>
      <c r="FL46" s="40">
        <f>IF(FL$7="",0,FL36*условия!$W71)</f>
        <v>0</v>
      </c>
      <c r="FM46" s="40">
        <f>IF(FM$7="",0,FM36*условия!$W71)</f>
        <v>0</v>
      </c>
      <c r="FN46" s="40">
        <f>IF(FN$7="",0,FN36*условия!$W71)</f>
        <v>0</v>
      </c>
      <c r="FO46" s="40">
        <f>IF(FO$7="",0,FO36*условия!$W71)</f>
        <v>0</v>
      </c>
      <c r="FP46" s="40">
        <f>IF(FP$7="",0,FP36*условия!$W71)</f>
        <v>0</v>
      </c>
      <c r="FQ46" s="40">
        <f>IF(FQ$7="",0,FQ36*условия!$W71)</f>
        <v>0</v>
      </c>
      <c r="FR46" s="40">
        <f>IF(FR$7="",0,FR36*условия!$W71)</f>
        <v>0</v>
      </c>
      <c r="FS46" s="40">
        <f>IF(FS$7="",0,FS36*условия!$W71)</f>
        <v>0</v>
      </c>
      <c r="FT46" s="40">
        <f>IF(FT$7="",0,FT36*условия!$W71)</f>
        <v>0</v>
      </c>
      <c r="FU46" s="40">
        <f>IF(FU$7="",0,FU36*условия!$W71)</f>
        <v>0</v>
      </c>
      <c r="FV46" s="40">
        <f>IF(FV$7="",0,FV36*условия!$W71)</f>
        <v>0</v>
      </c>
      <c r="FW46" s="40">
        <f>IF(FW$7="",0,FW36*условия!$W71)</f>
        <v>0</v>
      </c>
      <c r="FX46" s="40">
        <f>IF(FX$7="",0,FX36*условия!$W71)</f>
        <v>0</v>
      </c>
      <c r="FY46" s="40">
        <f>IF(FY$7="",0,FY36*условия!$W71)</f>
        <v>0</v>
      </c>
      <c r="FZ46" s="40">
        <f>IF(FZ$7="",0,FZ36*условия!$W71)</f>
        <v>0</v>
      </c>
      <c r="GA46" s="40">
        <f>IF(GA$7="",0,GA36*условия!$W71)</f>
        <v>0</v>
      </c>
      <c r="GB46" s="40">
        <f>IF(GB$7="",0,GB36*условия!$W71)</f>
        <v>0</v>
      </c>
      <c r="GC46" s="40">
        <f>IF(GC$7="",0,GC36*условия!$W71)</f>
        <v>0</v>
      </c>
      <c r="GD46" s="40">
        <f>IF(GD$7="",0,GD36*условия!$W71)</f>
        <v>0</v>
      </c>
      <c r="GE46" s="40">
        <f>IF(GE$7="",0,GE36*условия!$W71)</f>
        <v>0</v>
      </c>
      <c r="GF46" s="40">
        <f>IF(GF$7="",0,GF36*условия!$W71)</f>
        <v>0</v>
      </c>
      <c r="GG46" s="40">
        <f>IF(GG$7="",0,GG36*условия!$W71)</f>
        <v>0</v>
      </c>
      <c r="GH46" s="40">
        <f>IF(GH$7="",0,GH36*условия!$W71)</f>
        <v>0</v>
      </c>
      <c r="GI46" s="40">
        <f>IF(GI$7="",0,GI36*условия!$W71)</f>
        <v>0</v>
      </c>
      <c r="GJ46" s="40">
        <f>IF(GJ$7="",0,GJ36*условия!$W71)</f>
        <v>0</v>
      </c>
      <c r="GK46" s="40">
        <f>IF(GK$7="",0,GK36*условия!$W71)</f>
        <v>0</v>
      </c>
      <c r="GL46" s="40">
        <f>IF(GL$7="",0,GL36*условия!$W71)</f>
        <v>0</v>
      </c>
      <c r="GM46" s="40">
        <f>IF(GM$7="",0,GM36*условия!$W71)</f>
        <v>0</v>
      </c>
      <c r="GN46" s="40">
        <f>IF(GN$7="",0,GN36*условия!$W71)</f>
        <v>0</v>
      </c>
      <c r="GO46" s="40">
        <f>IF(GO$7="",0,GO36*условия!$W71)</f>
        <v>0</v>
      </c>
      <c r="GP46" s="40">
        <f>IF(GP$7="",0,GP36*условия!$W71)</f>
        <v>0</v>
      </c>
      <c r="GQ46" s="40">
        <f>IF(GQ$7="",0,GQ36*условия!$W71)</f>
        <v>0</v>
      </c>
      <c r="GR46" s="40">
        <f>IF(GR$7="",0,GR36*условия!$W71)</f>
        <v>0</v>
      </c>
      <c r="GS46" s="40">
        <f>IF(GS$7="",0,GS36*условия!$W71)</f>
        <v>0</v>
      </c>
      <c r="GT46" s="40">
        <f>IF(GT$7="",0,GT36*условия!$W71)</f>
        <v>0</v>
      </c>
      <c r="GU46" s="40">
        <f>IF(GU$7="",0,GU36*условия!$W71)</f>
        <v>0</v>
      </c>
      <c r="GV46" s="40">
        <f>IF(GV$7="",0,GV36*условия!$W71)</f>
        <v>0</v>
      </c>
      <c r="GW46" s="40">
        <f>IF(GW$7="",0,GW36*условия!$W71)</f>
        <v>0</v>
      </c>
      <c r="GX46" s="40">
        <f>IF(GX$7="",0,GX36*условия!$W71)</f>
        <v>0</v>
      </c>
      <c r="GY46" s="40">
        <f>IF(GY$7="",0,GY36*условия!$W71)</f>
        <v>0</v>
      </c>
      <c r="GZ46" s="40">
        <f>IF(GZ$7="",0,GZ36*условия!$W71)</f>
        <v>0</v>
      </c>
      <c r="HA46" s="40">
        <f>IF(HA$7="",0,HA36*условия!$W71)</f>
        <v>0</v>
      </c>
      <c r="HB46" s="40">
        <f>IF(HB$7="",0,HB36*условия!$W71)</f>
        <v>0</v>
      </c>
      <c r="HC46" s="40">
        <f>IF(HC$7="",0,HC36*условия!$W71)</f>
        <v>0</v>
      </c>
      <c r="HD46" s="40">
        <f>IF(HD$7="",0,HD36*условия!$W71)</f>
        <v>0</v>
      </c>
      <c r="HE46" s="40">
        <f>IF(HE$7="",0,HE36*условия!$W71)</f>
        <v>0</v>
      </c>
      <c r="HF46" s="40">
        <f>IF(HF$7="",0,HF36*условия!$W71)</f>
        <v>0</v>
      </c>
      <c r="HG46" s="40">
        <f>IF(HG$7="",0,HG36*условия!$W71)</f>
        <v>0</v>
      </c>
      <c r="HH46" s="40">
        <f>IF(HH$7="",0,HH36*условия!$W71)</f>
        <v>0</v>
      </c>
      <c r="HI46" s="40">
        <f>IF(HI$7="",0,HI36*условия!$W71)</f>
        <v>0</v>
      </c>
      <c r="HJ46" s="40">
        <f>IF(HJ$7="",0,HJ36*условия!$W71)</f>
        <v>0</v>
      </c>
      <c r="HK46" s="40">
        <f>IF(HK$7="",0,HK36*условия!$W71)</f>
        <v>0</v>
      </c>
      <c r="HL46" s="40">
        <f>IF(HL$7="",0,HL36*условия!$W71)</f>
        <v>0</v>
      </c>
      <c r="HM46" s="40">
        <f>IF(HM$7="",0,HM36*условия!$W71)</f>
        <v>0</v>
      </c>
      <c r="HN46" s="40">
        <f>IF(HN$7="",0,HN36*условия!$W71)</f>
        <v>0</v>
      </c>
      <c r="HO46" s="40">
        <f>IF(HO$7="",0,HO36*условия!$W71)</f>
        <v>0</v>
      </c>
      <c r="HP46" s="40">
        <f>IF(HP$7="",0,HP36*условия!$W71)</f>
        <v>0</v>
      </c>
      <c r="HQ46" s="40">
        <f>IF(HQ$7="",0,HQ36*условия!$W71)</f>
        <v>0</v>
      </c>
      <c r="HR46" s="40">
        <f>IF(HR$7="",0,HR36*условия!$W71)</f>
        <v>0</v>
      </c>
      <c r="HS46" s="40">
        <f>IF(HS$7="",0,HS36*условия!$W71)</f>
        <v>0</v>
      </c>
      <c r="HT46" s="40">
        <f>IF(HT$7="",0,HT36*условия!$W71)</f>
        <v>0</v>
      </c>
      <c r="HU46" s="40">
        <f>IF(HU$7="",0,HU36*условия!$W71)</f>
        <v>0</v>
      </c>
      <c r="HV46" s="40">
        <f>IF(HV$7="",0,HV36*условия!$W71)</f>
        <v>0</v>
      </c>
      <c r="HW46" s="40">
        <f>IF(HW$7="",0,HW36*условия!$W71)</f>
        <v>0</v>
      </c>
      <c r="HX46" s="40">
        <f>IF(HX$7="",0,HX36*условия!$W71)</f>
        <v>0</v>
      </c>
      <c r="HY46" s="40">
        <f>IF(HY$7="",0,HY36*условия!$W71)</f>
        <v>0</v>
      </c>
      <c r="HZ46" s="40">
        <f>IF(HZ$7="",0,HZ36*условия!$W71)</f>
        <v>0</v>
      </c>
      <c r="IA46" s="40">
        <f>IF(IA$7="",0,IA36*условия!$W71)</f>
        <v>0</v>
      </c>
      <c r="IB46" s="40">
        <f>IF(IB$7="",0,IB36*условия!$W71)</f>
        <v>0</v>
      </c>
      <c r="IC46" s="40">
        <f>IF(IC$7="",0,IC36*условия!$W71)</f>
        <v>0</v>
      </c>
      <c r="ID46" s="40">
        <f>IF(ID$7="",0,ID36*условия!$W71)</f>
        <v>0</v>
      </c>
      <c r="IE46" s="40">
        <f>IF(IE$7="",0,IE36*условия!$W71)</f>
        <v>0</v>
      </c>
      <c r="IF46" s="40">
        <f>IF(IF$7="",0,IF36*условия!$W71)</f>
        <v>0</v>
      </c>
      <c r="IG46" s="40">
        <f>IF(IG$7="",0,IG36*условия!$W71)</f>
        <v>0</v>
      </c>
      <c r="IH46" s="40">
        <f>IF(IH$7="",0,IH36*условия!$W71)</f>
        <v>0</v>
      </c>
      <c r="II46" s="40">
        <f>IF(II$7="",0,II36*условия!$W71)</f>
        <v>0</v>
      </c>
      <c r="IJ46" s="40">
        <f>IF(IJ$7="",0,IJ36*условия!$W71)</f>
        <v>0</v>
      </c>
      <c r="IK46" s="40">
        <f>IF(IK$7="",0,IK36*условия!$W71)</f>
        <v>0</v>
      </c>
      <c r="IL46" s="40">
        <f>IF(IL$7="",0,IL36*условия!$W71)</f>
        <v>0</v>
      </c>
      <c r="IM46" s="40">
        <f>IF(IM$7="",0,IM36*условия!$W71)</f>
        <v>0</v>
      </c>
      <c r="IN46" s="40">
        <f>IF(IN$7="",0,IN36*условия!$W71)</f>
        <v>0</v>
      </c>
      <c r="IO46" s="40">
        <f>IF(IO$7="",0,IO36*условия!$W71)</f>
        <v>0</v>
      </c>
      <c r="IP46" s="40">
        <f>IF(IP$7="",0,IP36*условия!$W71)</f>
        <v>0</v>
      </c>
      <c r="IQ46" s="40">
        <f>IF(IQ$7="",0,IQ36*условия!$W71)</f>
        <v>0</v>
      </c>
      <c r="IR46" s="40">
        <f>IF(IR$7="",0,IR36*условия!$W71)</f>
        <v>0</v>
      </c>
      <c r="IS46" s="40">
        <f>IF(IS$7="",0,IS36*условия!$W71)</f>
        <v>0</v>
      </c>
      <c r="IT46" s="40">
        <f>IF(IT$7="",0,IT36*условия!$W71)</f>
        <v>0</v>
      </c>
      <c r="IU46" s="40">
        <f>IF(IU$7="",0,IU36*условия!$W71)</f>
        <v>0</v>
      </c>
      <c r="IV46" s="40">
        <f>IF(IV$7="",0,IV36*условия!$W71)</f>
        <v>0</v>
      </c>
      <c r="IW46" s="40">
        <f>IF(IW$7="",0,IW36*условия!$W71)</f>
        <v>0</v>
      </c>
      <c r="IX46" s="40">
        <f>IF(IX$7="",0,IX36*условия!$W71)</f>
        <v>0</v>
      </c>
      <c r="IY46" s="40">
        <f>IF(IY$7="",0,IY36*условия!$W71)</f>
        <v>0</v>
      </c>
      <c r="IZ46" s="40">
        <f>IF(IZ$7="",0,IZ36*условия!$W71)</f>
        <v>0</v>
      </c>
      <c r="JA46" s="40">
        <f>IF(JA$7="",0,JA36*условия!$W71)</f>
        <v>0</v>
      </c>
      <c r="JB46" s="40">
        <f>IF(JB$7="",0,JB36*условия!$W71)</f>
        <v>0</v>
      </c>
      <c r="JC46" s="40">
        <f>IF(JC$7="",0,JC36*условия!$W71)</f>
        <v>0</v>
      </c>
      <c r="JD46" s="40">
        <f>IF(JD$7="",0,JD36*условия!$W71)</f>
        <v>0</v>
      </c>
      <c r="JE46" s="40">
        <f>IF(JE$7="",0,JE36*условия!$W71)</f>
        <v>0</v>
      </c>
      <c r="JF46" s="40">
        <f>IF(JF$7="",0,JF36*условия!$W71)</f>
        <v>0</v>
      </c>
      <c r="JG46" s="40">
        <f>IF(JG$7="",0,JG36*условия!$W71)</f>
        <v>0</v>
      </c>
      <c r="JH46" s="40">
        <f>IF(JH$7="",0,JH36*условия!$W71)</f>
        <v>0</v>
      </c>
      <c r="JI46" s="40">
        <f>IF(JI$7="",0,JI36*условия!$W71)</f>
        <v>0</v>
      </c>
      <c r="JJ46" s="40">
        <f>IF(JJ$7="",0,JJ36*условия!$W71)</f>
        <v>0</v>
      </c>
      <c r="JK46" s="40">
        <f>IF(JK$7="",0,JK36*условия!$W71)</f>
        <v>0</v>
      </c>
      <c r="JL46" s="40">
        <f>IF(JL$7="",0,JL36*условия!$W71)</f>
        <v>0</v>
      </c>
      <c r="JM46" s="40">
        <f>IF(JM$7="",0,JM36*условия!$W71)</f>
        <v>0</v>
      </c>
      <c r="JN46" s="40">
        <f>IF(JN$7="",0,JN36*условия!$W71)</f>
        <v>0</v>
      </c>
      <c r="JO46" s="40">
        <f>IF(JO$7="",0,JO36*условия!$W71)</f>
        <v>0</v>
      </c>
      <c r="JP46" s="40">
        <f>IF(JP$7="",0,JP36*условия!$W71)</f>
        <v>0</v>
      </c>
      <c r="JQ46" s="40">
        <f>IF(JQ$7="",0,JQ36*условия!$W71)</f>
        <v>0</v>
      </c>
      <c r="JR46" s="40">
        <f>IF(JR$7="",0,JR36*условия!$W71)</f>
        <v>0</v>
      </c>
      <c r="JS46" s="40">
        <f>IF(JS$7="",0,JS36*условия!$W71)</f>
        <v>0</v>
      </c>
      <c r="JT46" s="40">
        <f>IF(JT$7="",0,JT36*условия!$W71)</f>
        <v>0</v>
      </c>
      <c r="JU46" s="40">
        <f>IF(JU$7="",0,JU36*условия!$W71)</f>
        <v>0</v>
      </c>
      <c r="JV46" s="40">
        <f>IF(JV$7="",0,JV36*условия!$W71)</f>
        <v>0</v>
      </c>
      <c r="JW46" s="40">
        <f>IF(JW$7="",0,JW36*условия!$W71)</f>
        <v>0</v>
      </c>
      <c r="JX46" s="40">
        <f>IF(JX$7="",0,JX36*условия!$W71)</f>
        <v>0</v>
      </c>
      <c r="JY46" s="40">
        <f>IF(JY$7="",0,JY36*условия!$W71)</f>
        <v>0</v>
      </c>
      <c r="JZ46" s="40">
        <f>IF(JZ$7="",0,JZ36*условия!$W71)</f>
        <v>0</v>
      </c>
      <c r="KA46" s="40">
        <f>IF(KA$7="",0,KA36*условия!$W71)</f>
        <v>0</v>
      </c>
      <c r="KB46" s="40">
        <f>IF(KB$7="",0,KB36*условия!$W71)</f>
        <v>0</v>
      </c>
      <c r="KC46" s="40">
        <f>IF(KC$7="",0,KC36*условия!$W71)</f>
        <v>0</v>
      </c>
      <c r="KD46" s="40">
        <f>IF(KD$7="",0,KD36*условия!$W71)</f>
        <v>0</v>
      </c>
      <c r="KE46" s="40">
        <f>IF(KE$7="",0,KE36*условия!$W71)</f>
        <v>0</v>
      </c>
      <c r="KF46" s="40">
        <f>IF(KF$7="",0,KF36*условия!$W71)</f>
        <v>0</v>
      </c>
      <c r="KG46" s="40">
        <f>IF(KG$7="",0,KG36*условия!$W71)</f>
        <v>0</v>
      </c>
      <c r="KH46" s="40">
        <f>IF(KH$7="",0,KH36*условия!$W71)</f>
        <v>0</v>
      </c>
      <c r="KI46" s="40">
        <f>IF(KI$7="",0,KI36*условия!$W71)</f>
        <v>0</v>
      </c>
      <c r="KJ46" s="40">
        <f>IF(KJ$7="",0,KJ36*условия!$W71)</f>
        <v>0</v>
      </c>
      <c r="KK46" s="40">
        <f>IF(KK$7="",0,KK36*условия!$W71)</f>
        <v>0</v>
      </c>
      <c r="KL46" s="40">
        <f>IF(KL$7="",0,KL36*условия!$W71)</f>
        <v>0</v>
      </c>
      <c r="KM46" s="40">
        <f>IF(KM$7="",0,KM36*условия!$W71)</f>
        <v>0</v>
      </c>
      <c r="KN46" s="40">
        <f>IF(KN$7="",0,KN36*условия!$W71)</f>
        <v>0</v>
      </c>
      <c r="KO46" s="40">
        <f>IF(KO$7="",0,KO36*условия!$W71)</f>
        <v>0</v>
      </c>
      <c r="KP46" s="40">
        <f>IF(KP$7="",0,KP36*условия!$W71)</f>
        <v>0</v>
      </c>
      <c r="KQ46" s="40">
        <f>IF(KQ$7="",0,KQ36*условия!$W71)</f>
        <v>0</v>
      </c>
      <c r="KR46" s="40">
        <f>IF(KR$7="",0,KR36*условия!$W71)</f>
        <v>0</v>
      </c>
      <c r="KS46" s="40">
        <f>IF(KS$7="",0,KS36*условия!$W71)</f>
        <v>0</v>
      </c>
      <c r="KT46" s="40">
        <f>IF(KT$7="",0,KT36*условия!$W71)</f>
        <v>0</v>
      </c>
      <c r="KU46" s="40">
        <f>IF(KU$7="",0,KU36*условия!$W71)</f>
        <v>0</v>
      </c>
      <c r="KV46" s="40">
        <f>IF(KV$7="",0,KV36*условия!$W71)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объем продаж</v>
      </c>
      <c r="F47" s="1"/>
      <c r="G47" s="1"/>
      <c r="H47" s="11" t="str">
        <f t="shared" si="47"/>
        <v>ед.ГП</v>
      </c>
      <c r="I47" s="1"/>
      <c r="J47" s="1"/>
      <c r="K47" s="1" t="str">
        <f>справочники!$U$14</f>
        <v>непостоянные-Партнеры</v>
      </c>
      <c r="L47" s="1"/>
      <c r="M47" s="5"/>
      <c r="N47" s="40"/>
      <c r="O47" s="19"/>
      <c r="P47" s="1"/>
      <c r="Q47" s="1"/>
      <c r="R47" s="40">
        <f>SUMIFS($T47:$KW47,$T$1:$KW$1,"&gt;="&amp;1,$T$1:$KW$1,"&lt;="&amp;MAX($1:$1))</f>
        <v>49075585.106382981</v>
      </c>
      <c r="S47" s="1"/>
      <c r="T47" s="232"/>
      <c r="U47" s="40">
        <f>IF(U$7="",0,U37*условия!$W72)</f>
        <v>83125</v>
      </c>
      <c r="V47" s="40">
        <f>IF(V$7="",0,V37*условия!$W72)</f>
        <v>169787.2340425532</v>
      </c>
      <c r="W47" s="40">
        <f>IF(W$7="",0,W37*условия!$W72)</f>
        <v>259986.70212765961</v>
      </c>
      <c r="X47" s="40">
        <f>IF(X$7="",0,X37*условия!$W72)</f>
        <v>353723.40425531921</v>
      </c>
      <c r="Y47" s="40">
        <f>IF(Y$7="",0,Y37*условия!$W72)</f>
        <v>450997.34042553196</v>
      </c>
      <c r="Z47" s="40">
        <f>IF(Z$7="",0,Z37*условия!$W72)</f>
        <v>551808.51063829788</v>
      </c>
      <c r="AA47" s="40">
        <f>IF(AA$7="",0,AA37*условия!$W72)</f>
        <v>656156.91489361716</v>
      </c>
      <c r="AB47" s="40">
        <f>IF(AB$7="",0,AB37*условия!$W72)</f>
        <v>680917.55319148942</v>
      </c>
      <c r="AC47" s="40">
        <f>IF(AC$7="",0,AC37*условия!$W72)</f>
        <v>705678.19148936181</v>
      </c>
      <c r="AD47" s="40">
        <f>IF(AD$7="",0,AD37*условия!$W72)</f>
        <v>730438.82978723408</v>
      </c>
      <c r="AE47" s="40">
        <f>IF(AE$7="",0,AE37*условия!$W72)</f>
        <v>755199.46808510646</v>
      </c>
      <c r="AF47" s="40">
        <f>IF(AF$7="",0,AF37*условия!$W72)</f>
        <v>779960.10638297885</v>
      </c>
      <c r="AG47" s="40">
        <f>IF(AG$7="",0,AG37*условия!$W72)</f>
        <v>804720.74468085112</v>
      </c>
      <c r="AH47" s="40">
        <f>IF(AH$7="",0,AH37*условия!$W72)</f>
        <v>829481.38297872338</v>
      </c>
      <c r="AI47" s="40">
        <f>IF(AI$7="",0,AI37*условия!$W72)</f>
        <v>854242.02127659577</v>
      </c>
      <c r="AJ47" s="40">
        <f>IF(AJ$7="",0,AJ37*условия!$W72)</f>
        <v>879002.65957446804</v>
      </c>
      <c r="AK47" s="40">
        <f>IF(AK$7="",0,AK37*условия!$W72)</f>
        <v>903763.29787234042</v>
      </c>
      <c r="AL47" s="40">
        <f>IF(AL$7="",0,AL37*условия!$W72)</f>
        <v>928523.93617021269</v>
      </c>
      <c r="AM47" s="40">
        <f>IF(AM$7="",0,AM37*условия!$W72)</f>
        <v>953284.57446808508</v>
      </c>
      <c r="AN47" s="40">
        <f>IF(AN$7="",0,AN37*условия!$W72)</f>
        <v>978045.21276595746</v>
      </c>
      <c r="AO47" s="40">
        <f>IF(AO$7="",0,AO37*условия!$W72)</f>
        <v>1002805.85106383</v>
      </c>
      <c r="AP47" s="40">
        <f>IF(AP$7="",0,AP37*условия!$W72)</f>
        <v>1027566.4893617022</v>
      </c>
      <c r="AQ47" s="40">
        <f>IF(AQ$7="",0,AQ37*условия!$W72)</f>
        <v>1052327.1276595746</v>
      </c>
      <c r="AR47" s="40">
        <f>IF(AR$7="",0,AR37*условия!$W72)</f>
        <v>1077087.765957447</v>
      </c>
      <c r="AS47" s="40">
        <f>IF(AS$7="",0,AS37*условия!$W72)</f>
        <v>1101848.4042553192</v>
      </c>
      <c r="AT47" s="40">
        <f>IF(AT$7="",0,AT37*условия!$W72)</f>
        <v>1126609.0425531915</v>
      </c>
      <c r="AU47" s="40">
        <f>IF(AU$7="",0,AU37*условия!$W72)</f>
        <v>1151369.6808510637</v>
      </c>
      <c r="AV47" s="40">
        <f>IF(AV$7="",0,AV37*условия!$W72)</f>
        <v>1176130.3191489358</v>
      </c>
      <c r="AW47" s="40">
        <f>IF(AW$7="",0,AW37*условия!$W72)</f>
        <v>1200890.9574468082</v>
      </c>
      <c r="AX47" s="40">
        <f>IF(AX$7="",0,AX37*условия!$W72)</f>
        <v>1225651.5957446804</v>
      </c>
      <c r="AY47" s="40">
        <f>IF(AY$7="",0,AY37*условия!$W72)</f>
        <v>1250412.2340425528</v>
      </c>
      <c r="AZ47" s="40">
        <f>IF(AZ$7="",0,AZ37*условия!$W72)</f>
        <v>1275172.8723404252</v>
      </c>
      <c r="BA47" s="40">
        <f>IF(BA$7="",0,BA37*условия!$W72)</f>
        <v>1299933.5106382975</v>
      </c>
      <c r="BB47" s="40">
        <f>IF(BB$7="",0,BB37*условия!$W72)</f>
        <v>1324694.1489361702</v>
      </c>
      <c r="BC47" s="40">
        <f>IF(BC$7="",0,BC37*условия!$W72)</f>
        <v>1349454.7872340425</v>
      </c>
      <c r="BD47" s="40">
        <f>IF(BD$7="",0,BD37*условия!$W72)</f>
        <v>1374215.4255319149</v>
      </c>
      <c r="BE47" s="40">
        <f>IF(BE$7="",0,BE37*условия!$W72)</f>
        <v>1398976.0638297875</v>
      </c>
      <c r="BF47" s="40">
        <f>IF(BF$7="",0,BF37*условия!$W72)</f>
        <v>1423736.7021276599</v>
      </c>
      <c r="BG47" s="40">
        <f>IF(BG$7="",0,BG37*условия!$W72)</f>
        <v>1448497.3404255323</v>
      </c>
      <c r="BH47" s="40">
        <f>IF(BH$7="",0,BH37*условия!$W72)</f>
        <v>1473257.9787234049</v>
      </c>
      <c r="BI47" s="40">
        <f>IF(BI$7="",0,BI37*условия!$W72)</f>
        <v>1498018.6170212773</v>
      </c>
      <c r="BJ47" s="40">
        <f>IF(BJ$7="",0,BJ37*условия!$W72)</f>
        <v>1522779.2553191497</v>
      </c>
      <c r="BK47" s="40">
        <f>IF(BK$7="",0,BK37*условия!$W72)</f>
        <v>1547539.8936170219</v>
      </c>
      <c r="BL47" s="40">
        <f>IF(BL$7="",0,BL37*условия!$W72)</f>
        <v>1572300.5319148942</v>
      </c>
      <c r="BM47" s="40">
        <f>IF(BM$7="",0,BM37*условия!$W72)</f>
        <v>1597061.1702127664</v>
      </c>
      <c r="BN47" s="40">
        <f>IF(BN$7="",0,BN37*условия!$W72)</f>
        <v>1621821.8085106385</v>
      </c>
      <c r="BO47" s="40">
        <f>IF(BO$7="",0,BO37*условия!$W72)</f>
        <v>1646582.4468085107</v>
      </c>
      <c r="BP47" s="40">
        <f>IF(BP$7="",0,BP37*условия!$W72)</f>
        <v>-5.4001247917767614E-10</v>
      </c>
      <c r="BQ47" s="40">
        <f>IF(BQ$7="",0,BQ37*условия!$W72)</f>
        <v>0</v>
      </c>
      <c r="BR47" s="40">
        <f>IF(BR$7="",0,BR37*условия!$W72)</f>
        <v>0</v>
      </c>
      <c r="BS47" s="40">
        <f>IF(BS$7="",0,BS37*условия!$W72)</f>
        <v>0</v>
      </c>
      <c r="BT47" s="40">
        <f>IF(BT$7="",0,BT37*условия!$W72)</f>
        <v>0</v>
      </c>
      <c r="BU47" s="40">
        <f>IF(BU$7="",0,BU37*условия!$W72)</f>
        <v>0</v>
      </c>
      <c r="BV47" s="40">
        <f>IF(BV$7="",0,BV37*условия!$W72)</f>
        <v>0</v>
      </c>
      <c r="BW47" s="40">
        <f>IF(BW$7="",0,BW37*условия!$W72)</f>
        <v>0</v>
      </c>
      <c r="BX47" s="40">
        <f>IF(BX$7="",0,BX37*условия!$W72)</f>
        <v>0</v>
      </c>
      <c r="BY47" s="40">
        <f>IF(BY$7="",0,BY37*условия!$W72)</f>
        <v>0</v>
      </c>
      <c r="BZ47" s="40">
        <f>IF(BZ$7="",0,BZ37*условия!$W72)</f>
        <v>0</v>
      </c>
      <c r="CA47" s="40">
        <f>IF(CA$7="",0,CA37*условия!$W72)</f>
        <v>0</v>
      </c>
      <c r="CB47" s="40">
        <f>IF(CB$7="",0,CB37*условия!$W72)</f>
        <v>0</v>
      </c>
      <c r="CC47" s="40">
        <f>IF(CC$7="",0,CC37*условия!$W72)</f>
        <v>0</v>
      </c>
      <c r="CD47" s="40">
        <f>IF(CD$7="",0,CD37*условия!$W72)</f>
        <v>0</v>
      </c>
      <c r="CE47" s="40">
        <f>IF(CE$7="",0,CE37*условия!$W72)</f>
        <v>0</v>
      </c>
      <c r="CF47" s="40">
        <f>IF(CF$7="",0,CF37*условия!$W72)</f>
        <v>0</v>
      </c>
      <c r="CG47" s="40">
        <f>IF(CG$7="",0,CG37*условия!$W72)</f>
        <v>0</v>
      </c>
      <c r="CH47" s="40">
        <f>IF(CH$7="",0,CH37*условия!$W72)</f>
        <v>0</v>
      </c>
      <c r="CI47" s="40">
        <f>IF(CI$7="",0,CI37*условия!$W72)</f>
        <v>0</v>
      </c>
      <c r="CJ47" s="40">
        <f>IF(CJ$7="",0,CJ37*условия!$W72)</f>
        <v>0</v>
      </c>
      <c r="CK47" s="40">
        <f>IF(CK$7="",0,CK37*условия!$W72)</f>
        <v>0</v>
      </c>
      <c r="CL47" s="40">
        <f>IF(CL$7="",0,CL37*условия!$W72)</f>
        <v>0</v>
      </c>
      <c r="CM47" s="40">
        <f>IF(CM$7="",0,CM37*условия!$W72)</f>
        <v>0</v>
      </c>
      <c r="CN47" s="40">
        <f>IF(CN$7="",0,CN37*условия!$W72)</f>
        <v>0</v>
      </c>
      <c r="CO47" s="40">
        <f>IF(CO$7="",0,CO37*условия!$W72)</f>
        <v>0</v>
      </c>
      <c r="CP47" s="40">
        <f>IF(CP$7="",0,CP37*условия!$W72)</f>
        <v>0</v>
      </c>
      <c r="CQ47" s="40">
        <f>IF(CQ$7="",0,CQ37*условия!$W72)</f>
        <v>0</v>
      </c>
      <c r="CR47" s="40">
        <f>IF(CR$7="",0,CR37*условия!$W72)</f>
        <v>0</v>
      </c>
      <c r="CS47" s="40">
        <f>IF(CS$7="",0,CS37*условия!$W72)</f>
        <v>0</v>
      </c>
      <c r="CT47" s="40">
        <f>IF(CT$7="",0,CT37*условия!$W72)</f>
        <v>0</v>
      </c>
      <c r="CU47" s="40">
        <f>IF(CU$7="",0,CU37*условия!$W72)</f>
        <v>0</v>
      </c>
      <c r="CV47" s="40">
        <f>IF(CV$7="",0,CV37*условия!$W72)</f>
        <v>0</v>
      </c>
      <c r="CW47" s="40">
        <f>IF(CW$7="",0,CW37*условия!$W72)</f>
        <v>0</v>
      </c>
      <c r="CX47" s="40">
        <f>IF(CX$7="",0,CX37*условия!$W72)</f>
        <v>0</v>
      </c>
      <c r="CY47" s="40">
        <f>IF(CY$7="",0,CY37*условия!$W72)</f>
        <v>0</v>
      </c>
      <c r="CZ47" s="40">
        <f>IF(CZ$7="",0,CZ37*условия!$W72)</f>
        <v>0</v>
      </c>
      <c r="DA47" s="40">
        <f>IF(DA$7="",0,DA37*условия!$W72)</f>
        <v>0</v>
      </c>
      <c r="DB47" s="40">
        <f>IF(DB$7="",0,DB37*условия!$W72)</f>
        <v>0</v>
      </c>
      <c r="DC47" s="40">
        <f>IF(DC$7="",0,DC37*условия!$W72)</f>
        <v>0</v>
      </c>
      <c r="DD47" s="40">
        <f>IF(DD$7="",0,DD37*условия!$W72)</f>
        <v>0</v>
      </c>
      <c r="DE47" s="40">
        <f>IF(DE$7="",0,DE37*условия!$W72)</f>
        <v>0</v>
      </c>
      <c r="DF47" s="40">
        <f>IF(DF$7="",0,DF37*условия!$W72)</f>
        <v>0</v>
      </c>
      <c r="DG47" s="40">
        <f>IF(DG$7="",0,DG37*условия!$W72)</f>
        <v>0</v>
      </c>
      <c r="DH47" s="40">
        <f>IF(DH$7="",0,DH37*условия!$W72)</f>
        <v>0</v>
      </c>
      <c r="DI47" s="40">
        <f>IF(DI$7="",0,DI37*условия!$W72)</f>
        <v>0</v>
      </c>
      <c r="DJ47" s="40">
        <f>IF(DJ$7="",0,DJ37*условия!$W72)</f>
        <v>0</v>
      </c>
      <c r="DK47" s="40">
        <f>IF(DK$7="",0,DK37*условия!$W72)</f>
        <v>0</v>
      </c>
      <c r="DL47" s="40">
        <f>IF(DL$7="",0,DL37*условия!$W72)</f>
        <v>0</v>
      </c>
      <c r="DM47" s="40">
        <f>IF(DM$7="",0,DM37*условия!$W72)</f>
        <v>0</v>
      </c>
      <c r="DN47" s="40">
        <f>IF(DN$7="",0,DN37*условия!$W72)</f>
        <v>0</v>
      </c>
      <c r="DO47" s="40">
        <f>IF(DO$7="",0,DO37*условия!$W72)</f>
        <v>0</v>
      </c>
      <c r="DP47" s="40">
        <f>IF(DP$7="",0,DP37*условия!$W72)</f>
        <v>0</v>
      </c>
      <c r="DQ47" s="40">
        <f>IF(DQ$7="",0,DQ37*условия!$W72)</f>
        <v>0</v>
      </c>
      <c r="DR47" s="40">
        <f>IF(DR$7="",0,DR37*условия!$W72)</f>
        <v>0</v>
      </c>
      <c r="DS47" s="40">
        <f>IF(DS$7="",0,DS37*условия!$W72)</f>
        <v>0</v>
      </c>
      <c r="DT47" s="40">
        <f>IF(DT$7="",0,DT37*условия!$W72)</f>
        <v>0</v>
      </c>
      <c r="DU47" s="40">
        <f>IF(DU$7="",0,DU37*условия!$W72)</f>
        <v>0</v>
      </c>
      <c r="DV47" s="40">
        <f>IF(DV$7="",0,DV37*условия!$W72)</f>
        <v>0</v>
      </c>
      <c r="DW47" s="40">
        <f>IF(DW$7="",0,DW37*условия!$W72)</f>
        <v>0</v>
      </c>
      <c r="DX47" s="40">
        <f>IF(DX$7="",0,DX37*условия!$W72)</f>
        <v>0</v>
      </c>
      <c r="DY47" s="40">
        <f>IF(DY$7="",0,DY37*условия!$W72)</f>
        <v>0</v>
      </c>
      <c r="DZ47" s="40">
        <f>IF(DZ$7="",0,DZ37*условия!$W72)</f>
        <v>0</v>
      </c>
      <c r="EA47" s="40">
        <f>IF(EA$7="",0,EA37*условия!$W72)</f>
        <v>0</v>
      </c>
      <c r="EB47" s="40">
        <f>IF(EB$7="",0,EB37*условия!$W72)</f>
        <v>0</v>
      </c>
      <c r="EC47" s="40">
        <f>IF(EC$7="",0,EC37*условия!$W72)</f>
        <v>0</v>
      </c>
      <c r="ED47" s="40">
        <f>IF(ED$7="",0,ED37*условия!$W72)</f>
        <v>0</v>
      </c>
      <c r="EE47" s="40">
        <f>IF(EE$7="",0,EE37*условия!$W72)</f>
        <v>0</v>
      </c>
      <c r="EF47" s="40">
        <f>IF(EF$7="",0,EF37*условия!$W72)</f>
        <v>0</v>
      </c>
      <c r="EG47" s="40">
        <f>IF(EG$7="",0,EG37*условия!$W72)</f>
        <v>0</v>
      </c>
      <c r="EH47" s="40">
        <f>IF(EH$7="",0,EH37*условия!$W72)</f>
        <v>0</v>
      </c>
      <c r="EI47" s="40">
        <f>IF(EI$7="",0,EI37*условия!$W72)</f>
        <v>0</v>
      </c>
      <c r="EJ47" s="40">
        <f>IF(EJ$7="",0,EJ37*условия!$W72)</f>
        <v>0</v>
      </c>
      <c r="EK47" s="40">
        <f>IF(EK$7="",0,EK37*условия!$W72)</f>
        <v>0</v>
      </c>
      <c r="EL47" s="40">
        <f>IF(EL$7="",0,EL37*условия!$W72)</f>
        <v>0</v>
      </c>
      <c r="EM47" s="40">
        <f>IF(EM$7="",0,EM37*условия!$W72)</f>
        <v>0</v>
      </c>
      <c r="EN47" s="40">
        <f>IF(EN$7="",0,EN37*условия!$W72)</f>
        <v>0</v>
      </c>
      <c r="EO47" s="40">
        <f>IF(EO$7="",0,EO37*условия!$W72)</f>
        <v>0</v>
      </c>
      <c r="EP47" s="40">
        <f>IF(EP$7="",0,EP37*условия!$W72)</f>
        <v>0</v>
      </c>
      <c r="EQ47" s="40">
        <f>IF(EQ$7="",0,EQ37*условия!$W72)</f>
        <v>0</v>
      </c>
      <c r="ER47" s="40">
        <f>IF(ER$7="",0,ER37*условия!$W72)</f>
        <v>0</v>
      </c>
      <c r="ES47" s="40">
        <f>IF(ES$7="",0,ES37*условия!$W72)</f>
        <v>0</v>
      </c>
      <c r="ET47" s="40">
        <f>IF(ET$7="",0,ET37*условия!$W72)</f>
        <v>0</v>
      </c>
      <c r="EU47" s="40">
        <f>IF(EU$7="",0,EU37*условия!$W72)</f>
        <v>0</v>
      </c>
      <c r="EV47" s="40">
        <f>IF(EV$7="",0,EV37*условия!$W72)</f>
        <v>0</v>
      </c>
      <c r="EW47" s="40">
        <f>IF(EW$7="",0,EW37*условия!$W72)</f>
        <v>0</v>
      </c>
      <c r="EX47" s="40">
        <f>IF(EX$7="",0,EX37*условия!$W72)</f>
        <v>0</v>
      </c>
      <c r="EY47" s="40">
        <f>IF(EY$7="",0,EY37*условия!$W72)</f>
        <v>0</v>
      </c>
      <c r="EZ47" s="40">
        <f>IF(EZ$7="",0,EZ37*условия!$W72)</f>
        <v>0</v>
      </c>
      <c r="FA47" s="40">
        <f>IF(FA$7="",0,FA37*условия!$W72)</f>
        <v>0</v>
      </c>
      <c r="FB47" s="40">
        <f>IF(FB$7="",0,FB37*условия!$W72)</f>
        <v>0</v>
      </c>
      <c r="FC47" s="40">
        <f>IF(FC$7="",0,FC37*условия!$W72)</f>
        <v>0</v>
      </c>
      <c r="FD47" s="40">
        <f>IF(FD$7="",0,FD37*условия!$W72)</f>
        <v>0</v>
      </c>
      <c r="FE47" s="40">
        <f>IF(FE$7="",0,FE37*условия!$W72)</f>
        <v>0</v>
      </c>
      <c r="FF47" s="40">
        <f>IF(FF$7="",0,FF37*условия!$W72)</f>
        <v>0</v>
      </c>
      <c r="FG47" s="40">
        <f>IF(FG$7="",0,FG37*условия!$W72)</f>
        <v>0</v>
      </c>
      <c r="FH47" s="40">
        <f>IF(FH$7="",0,FH37*условия!$W72)</f>
        <v>0</v>
      </c>
      <c r="FI47" s="40">
        <f>IF(FI$7="",0,FI37*условия!$W72)</f>
        <v>0</v>
      </c>
      <c r="FJ47" s="40">
        <f>IF(FJ$7="",0,FJ37*условия!$W72)</f>
        <v>0</v>
      </c>
      <c r="FK47" s="40">
        <f>IF(FK$7="",0,FK37*условия!$W72)</f>
        <v>0</v>
      </c>
      <c r="FL47" s="40">
        <f>IF(FL$7="",0,FL37*условия!$W72)</f>
        <v>0</v>
      </c>
      <c r="FM47" s="40">
        <f>IF(FM$7="",0,FM37*условия!$W72)</f>
        <v>0</v>
      </c>
      <c r="FN47" s="40">
        <f>IF(FN$7="",0,FN37*условия!$W72)</f>
        <v>0</v>
      </c>
      <c r="FO47" s="40">
        <f>IF(FO$7="",0,FO37*условия!$W72)</f>
        <v>0</v>
      </c>
      <c r="FP47" s="40">
        <f>IF(FP$7="",0,FP37*условия!$W72)</f>
        <v>0</v>
      </c>
      <c r="FQ47" s="40">
        <f>IF(FQ$7="",0,FQ37*условия!$W72)</f>
        <v>0</v>
      </c>
      <c r="FR47" s="40">
        <f>IF(FR$7="",0,FR37*условия!$W72)</f>
        <v>0</v>
      </c>
      <c r="FS47" s="40">
        <f>IF(FS$7="",0,FS37*условия!$W72)</f>
        <v>0</v>
      </c>
      <c r="FT47" s="40">
        <f>IF(FT$7="",0,FT37*условия!$W72)</f>
        <v>0</v>
      </c>
      <c r="FU47" s="40">
        <f>IF(FU$7="",0,FU37*условия!$W72)</f>
        <v>0</v>
      </c>
      <c r="FV47" s="40">
        <f>IF(FV$7="",0,FV37*условия!$W72)</f>
        <v>0</v>
      </c>
      <c r="FW47" s="40">
        <f>IF(FW$7="",0,FW37*условия!$W72)</f>
        <v>0</v>
      </c>
      <c r="FX47" s="40">
        <f>IF(FX$7="",0,FX37*условия!$W72)</f>
        <v>0</v>
      </c>
      <c r="FY47" s="40">
        <f>IF(FY$7="",0,FY37*условия!$W72)</f>
        <v>0</v>
      </c>
      <c r="FZ47" s="40">
        <f>IF(FZ$7="",0,FZ37*условия!$W72)</f>
        <v>0</v>
      </c>
      <c r="GA47" s="40">
        <f>IF(GA$7="",0,GA37*условия!$W72)</f>
        <v>0</v>
      </c>
      <c r="GB47" s="40">
        <f>IF(GB$7="",0,GB37*условия!$W72)</f>
        <v>0</v>
      </c>
      <c r="GC47" s="40">
        <f>IF(GC$7="",0,GC37*условия!$W72)</f>
        <v>0</v>
      </c>
      <c r="GD47" s="40">
        <f>IF(GD$7="",0,GD37*условия!$W72)</f>
        <v>0</v>
      </c>
      <c r="GE47" s="40">
        <f>IF(GE$7="",0,GE37*условия!$W72)</f>
        <v>0</v>
      </c>
      <c r="GF47" s="40">
        <f>IF(GF$7="",0,GF37*условия!$W72)</f>
        <v>0</v>
      </c>
      <c r="GG47" s="40">
        <f>IF(GG$7="",0,GG37*условия!$W72)</f>
        <v>0</v>
      </c>
      <c r="GH47" s="40">
        <f>IF(GH$7="",0,GH37*условия!$W72)</f>
        <v>0</v>
      </c>
      <c r="GI47" s="40">
        <f>IF(GI$7="",0,GI37*условия!$W72)</f>
        <v>0</v>
      </c>
      <c r="GJ47" s="40">
        <f>IF(GJ$7="",0,GJ37*условия!$W72)</f>
        <v>0</v>
      </c>
      <c r="GK47" s="40">
        <f>IF(GK$7="",0,GK37*условия!$W72)</f>
        <v>0</v>
      </c>
      <c r="GL47" s="40">
        <f>IF(GL$7="",0,GL37*условия!$W72)</f>
        <v>0</v>
      </c>
      <c r="GM47" s="40">
        <f>IF(GM$7="",0,GM37*условия!$W72)</f>
        <v>0</v>
      </c>
      <c r="GN47" s="40">
        <f>IF(GN$7="",0,GN37*условия!$W72)</f>
        <v>0</v>
      </c>
      <c r="GO47" s="40">
        <f>IF(GO$7="",0,GO37*условия!$W72)</f>
        <v>0</v>
      </c>
      <c r="GP47" s="40">
        <f>IF(GP$7="",0,GP37*условия!$W72)</f>
        <v>0</v>
      </c>
      <c r="GQ47" s="40">
        <f>IF(GQ$7="",0,GQ37*условия!$W72)</f>
        <v>0</v>
      </c>
      <c r="GR47" s="40">
        <f>IF(GR$7="",0,GR37*условия!$W72)</f>
        <v>0</v>
      </c>
      <c r="GS47" s="40">
        <f>IF(GS$7="",0,GS37*условия!$W72)</f>
        <v>0</v>
      </c>
      <c r="GT47" s="40">
        <f>IF(GT$7="",0,GT37*условия!$W72)</f>
        <v>0</v>
      </c>
      <c r="GU47" s="40">
        <f>IF(GU$7="",0,GU37*условия!$W72)</f>
        <v>0</v>
      </c>
      <c r="GV47" s="40">
        <f>IF(GV$7="",0,GV37*условия!$W72)</f>
        <v>0</v>
      </c>
      <c r="GW47" s="40">
        <f>IF(GW$7="",0,GW37*условия!$W72)</f>
        <v>0</v>
      </c>
      <c r="GX47" s="40">
        <f>IF(GX$7="",0,GX37*условия!$W72)</f>
        <v>0</v>
      </c>
      <c r="GY47" s="40">
        <f>IF(GY$7="",0,GY37*условия!$W72)</f>
        <v>0</v>
      </c>
      <c r="GZ47" s="40">
        <f>IF(GZ$7="",0,GZ37*условия!$W72)</f>
        <v>0</v>
      </c>
      <c r="HA47" s="40">
        <f>IF(HA$7="",0,HA37*условия!$W72)</f>
        <v>0</v>
      </c>
      <c r="HB47" s="40">
        <f>IF(HB$7="",0,HB37*условия!$W72)</f>
        <v>0</v>
      </c>
      <c r="HC47" s="40">
        <f>IF(HC$7="",0,HC37*условия!$W72)</f>
        <v>0</v>
      </c>
      <c r="HD47" s="40">
        <f>IF(HD$7="",0,HD37*условия!$W72)</f>
        <v>0</v>
      </c>
      <c r="HE47" s="40">
        <f>IF(HE$7="",0,HE37*условия!$W72)</f>
        <v>0</v>
      </c>
      <c r="HF47" s="40">
        <f>IF(HF$7="",0,HF37*условия!$W72)</f>
        <v>0</v>
      </c>
      <c r="HG47" s="40">
        <f>IF(HG$7="",0,HG37*условия!$W72)</f>
        <v>0</v>
      </c>
      <c r="HH47" s="40">
        <f>IF(HH$7="",0,HH37*условия!$W72)</f>
        <v>0</v>
      </c>
      <c r="HI47" s="40">
        <f>IF(HI$7="",0,HI37*условия!$W72)</f>
        <v>0</v>
      </c>
      <c r="HJ47" s="40">
        <f>IF(HJ$7="",0,HJ37*условия!$W72)</f>
        <v>0</v>
      </c>
      <c r="HK47" s="40">
        <f>IF(HK$7="",0,HK37*условия!$W72)</f>
        <v>0</v>
      </c>
      <c r="HL47" s="40">
        <f>IF(HL$7="",0,HL37*условия!$W72)</f>
        <v>0</v>
      </c>
      <c r="HM47" s="40">
        <f>IF(HM$7="",0,HM37*условия!$W72)</f>
        <v>0</v>
      </c>
      <c r="HN47" s="40">
        <f>IF(HN$7="",0,HN37*условия!$W72)</f>
        <v>0</v>
      </c>
      <c r="HO47" s="40">
        <f>IF(HO$7="",0,HO37*условия!$W72)</f>
        <v>0</v>
      </c>
      <c r="HP47" s="40">
        <f>IF(HP$7="",0,HP37*условия!$W72)</f>
        <v>0</v>
      </c>
      <c r="HQ47" s="40">
        <f>IF(HQ$7="",0,HQ37*условия!$W72)</f>
        <v>0</v>
      </c>
      <c r="HR47" s="40">
        <f>IF(HR$7="",0,HR37*условия!$W72)</f>
        <v>0</v>
      </c>
      <c r="HS47" s="40">
        <f>IF(HS$7="",0,HS37*условия!$W72)</f>
        <v>0</v>
      </c>
      <c r="HT47" s="40">
        <f>IF(HT$7="",0,HT37*условия!$W72)</f>
        <v>0</v>
      </c>
      <c r="HU47" s="40">
        <f>IF(HU$7="",0,HU37*условия!$W72)</f>
        <v>0</v>
      </c>
      <c r="HV47" s="40">
        <f>IF(HV$7="",0,HV37*условия!$W72)</f>
        <v>0</v>
      </c>
      <c r="HW47" s="40">
        <f>IF(HW$7="",0,HW37*условия!$W72)</f>
        <v>0</v>
      </c>
      <c r="HX47" s="40">
        <f>IF(HX$7="",0,HX37*условия!$W72)</f>
        <v>0</v>
      </c>
      <c r="HY47" s="40">
        <f>IF(HY$7="",0,HY37*условия!$W72)</f>
        <v>0</v>
      </c>
      <c r="HZ47" s="40">
        <f>IF(HZ$7="",0,HZ37*условия!$W72)</f>
        <v>0</v>
      </c>
      <c r="IA47" s="40">
        <f>IF(IA$7="",0,IA37*условия!$W72)</f>
        <v>0</v>
      </c>
      <c r="IB47" s="40">
        <f>IF(IB$7="",0,IB37*условия!$W72)</f>
        <v>0</v>
      </c>
      <c r="IC47" s="40">
        <f>IF(IC$7="",0,IC37*условия!$W72)</f>
        <v>0</v>
      </c>
      <c r="ID47" s="40">
        <f>IF(ID$7="",0,ID37*условия!$W72)</f>
        <v>0</v>
      </c>
      <c r="IE47" s="40">
        <f>IF(IE$7="",0,IE37*условия!$W72)</f>
        <v>0</v>
      </c>
      <c r="IF47" s="40">
        <f>IF(IF$7="",0,IF37*условия!$W72)</f>
        <v>0</v>
      </c>
      <c r="IG47" s="40">
        <f>IF(IG$7="",0,IG37*условия!$W72)</f>
        <v>0</v>
      </c>
      <c r="IH47" s="40">
        <f>IF(IH$7="",0,IH37*условия!$W72)</f>
        <v>0</v>
      </c>
      <c r="II47" s="40">
        <f>IF(II$7="",0,II37*условия!$W72)</f>
        <v>0</v>
      </c>
      <c r="IJ47" s="40">
        <f>IF(IJ$7="",0,IJ37*условия!$W72)</f>
        <v>0</v>
      </c>
      <c r="IK47" s="40">
        <f>IF(IK$7="",0,IK37*условия!$W72)</f>
        <v>0</v>
      </c>
      <c r="IL47" s="40">
        <f>IF(IL$7="",0,IL37*условия!$W72)</f>
        <v>0</v>
      </c>
      <c r="IM47" s="40">
        <f>IF(IM$7="",0,IM37*условия!$W72)</f>
        <v>0</v>
      </c>
      <c r="IN47" s="40">
        <f>IF(IN$7="",0,IN37*условия!$W72)</f>
        <v>0</v>
      </c>
      <c r="IO47" s="40">
        <f>IF(IO$7="",0,IO37*условия!$W72)</f>
        <v>0</v>
      </c>
      <c r="IP47" s="40">
        <f>IF(IP$7="",0,IP37*условия!$W72)</f>
        <v>0</v>
      </c>
      <c r="IQ47" s="40">
        <f>IF(IQ$7="",0,IQ37*условия!$W72)</f>
        <v>0</v>
      </c>
      <c r="IR47" s="40">
        <f>IF(IR$7="",0,IR37*условия!$W72)</f>
        <v>0</v>
      </c>
      <c r="IS47" s="40">
        <f>IF(IS$7="",0,IS37*условия!$W72)</f>
        <v>0</v>
      </c>
      <c r="IT47" s="40">
        <f>IF(IT$7="",0,IT37*условия!$W72)</f>
        <v>0</v>
      </c>
      <c r="IU47" s="40">
        <f>IF(IU$7="",0,IU37*условия!$W72)</f>
        <v>0</v>
      </c>
      <c r="IV47" s="40">
        <f>IF(IV$7="",0,IV37*условия!$W72)</f>
        <v>0</v>
      </c>
      <c r="IW47" s="40">
        <f>IF(IW$7="",0,IW37*условия!$W72)</f>
        <v>0</v>
      </c>
      <c r="IX47" s="40">
        <f>IF(IX$7="",0,IX37*условия!$W72)</f>
        <v>0</v>
      </c>
      <c r="IY47" s="40">
        <f>IF(IY$7="",0,IY37*условия!$W72)</f>
        <v>0</v>
      </c>
      <c r="IZ47" s="40">
        <f>IF(IZ$7="",0,IZ37*условия!$W72)</f>
        <v>0</v>
      </c>
      <c r="JA47" s="40">
        <f>IF(JA$7="",0,JA37*условия!$W72)</f>
        <v>0</v>
      </c>
      <c r="JB47" s="40">
        <f>IF(JB$7="",0,JB37*условия!$W72)</f>
        <v>0</v>
      </c>
      <c r="JC47" s="40">
        <f>IF(JC$7="",0,JC37*условия!$W72)</f>
        <v>0</v>
      </c>
      <c r="JD47" s="40">
        <f>IF(JD$7="",0,JD37*условия!$W72)</f>
        <v>0</v>
      </c>
      <c r="JE47" s="40">
        <f>IF(JE$7="",0,JE37*условия!$W72)</f>
        <v>0</v>
      </c>
      <c r="JF47" s="40">
        <f>IF(JF$7="",0,JF37*условия!$W72)</f>
        <v>0</v>
      </c>
      <c r="JG47" s="40">
        <f>IF(JG$7="",0,JG37*условия!$W72)</f>
        <v>0</v>
      </c>
      <c r="JH47" s="40">
        <f>IF(JH$7="",0,JH37*условия!$W72)</f>
        <v>0</v>
      </c>
      <c r="JI47" s="40">
        <f>IF(JI$7="",0,JI37*условия!$W72)</f>
        <v>0</v>
      </c>
      <c r="JJ47" s="40">
        <f>IF(JJ$7="",0,JJ37*условия!$W72)</f>
        <v>0</v>
      </c>
      <c r="JK47" s="40">
        <f>IF(JK$7="",0,JK37*условия!$W72)</f>
        <v>0</v>
      </c>
      <c r="JL47" s="40">
        <f>IF(JL$7="",0,JL37*условия!$W72)</f>
        <v>0</v>
      </c>
      <c r="JM47" s="40">
        <f>IF(JM$7="",0,JM37*условия!$W72)</f>
        <v>0</v>
      </c>
      <c r="JN47" s="40">
        <f>IF(JN$7="",0,JN37*условия!$W72)</f>
        <v>0</v>
      </c>
      <c r="JO47" s="40">
        <f>IF(JO$7="",0,JO37*условия!$W72)</f>
        <v>0</v>
      </c>
      <c r="JP47" s="40">
        <f>IF(JP$7="",0,JP37*условия!$W72)</f>
        <v>0</v>
      </c>
      <c r="JQ47" s="40">
        <f>IF(JQ$7="",0,JQ37*условия!$W72)</f>
        <v>0</v>
      </c>
      <c r="JR47" s="40">
        <f>IF(JR$7="",0,JR37*условия!$W72)</f>
        <v>0</v>
      </c>
      <c r="JS47" s="40">
        <f>IF(JS$7="",0,JS37*условия!$W72)</f>
        <v>0</v>
      </c>
      <c r="JT47" s="40">
        <f>IF(JT$7="",0,JT37*условия!$W72)</f>
        <v>0</v>
      </c>
      <c r="JU47" s="40">
        <f>IF(JU$7="",0,JU37*условия!$W72)</f>
        <v>0</v>
      </c>
      <c r="JV47" s="40">
        <f>IF(JV$7="",0,JV37*условия!$W72)</f>
        <v>0</v>
      </c>
      <c r="JW47" s="40">
        <f>IF(JW$7="",0,JW37*условия!$W72)</f>
        <v>0</v>
      </c>
      <c r="JX47" s="40">
        <f>IF(JX$7="",0,JX37*условия!$W72)</f>
        <v>0</v>
      </c>
      <c r="JY47" s="40">
        <f>IF(JY$7="",0,JY37*условия!$W72)</f>
        <v>0</v>
      </c>
      <c r="JZ47" s="40">
        <f>IF(JZ$7="",0,JZ37*условия!$W72)</f>
        <v>0</v>
      </c>
      <c r="KA47" s="40">
        <f>IF(KA$7="",0,KA37*условия!$W72)</f>
        <v>0</v>
      </c>
      <c r="KB47" s="40">
        <f>IF(KB$7="",0,KB37*условия!$W72)</f>
        <v>0</v>
      </c>
      <c r="KC47" s="40">
        <f>IF(KC$7="",0,KC37*условия!$W72)</f>
        <v>0</v>
      </c>
      <c r="KD47" s="40">
        <f>IF(KD$7="",0,KD37*условия!$W72)</f>
        <v>0</v>
      </c>
      <c r="KE47" s="40">
        <f>IF(KE$7="",0,KE37*условия!$W72)</f>
        <v>0</v>
      </c>
      <c r="KF47" s="40">
        <f>IF(KF$7="",0,KF37*условия!$W72)</f>
        <v>0</v>
      </c>
      <c r="KG47" s="40">
        <f>IF(KG$7="",0,KG37*условия!$W72)</f>
        <v>0</v>
      </c>
      <c r="KH47" s="40">
        <f>IF(KH$7="",0,KH37*условия!$W72)</f>
        <v>0</v>
      </c>
      <c r="KI47" s="40">
        <f>IF(KI$7="",0,KI37*условия!$W72)</f>
        <v>0</v>
      </c>
      <c r="KJ47" s="40">
        <f>IF(KJ$7="",0,KJ37*условия!$W72)</f>
        <v>0</v>
      </c>
      <c r="KK47" s="40">
        <f>IF(KK$7="",0,KK37*условия!$W72)</f>
        <v>0</v>
      </c>
      <c r="KL47" s="40">
        <f>IF(KL$7="",0,KL37*условия!$W72)</f>
        <v>0</v>
      </c>
      <c r="KM47" s="40">
        <f>IF(KM$7="",0,KM37*условия!$W72)</f>
        <v>0</v>
      </c>
      <c r="KN47" s="40">
        <f>IF(KN$7="",0,KN37*условия!$W72)</f>
        <v>0</v>
      </c>
      <c r="KO47" s="40">
        <f>IF(KO$7="",0,KO37*условия!$W72)</f>
        <v>0</v>
      </c>
      <c r="KP47" s="40">
        <f>IF(KP$7="",0,KP37*условия!$W72)</f>
        <v>0</v>
      </c>
      <c r="KQ47" s="40">
        <f>IF(KQ$7="",0,KQ37*условия!$W72)</f>
        <v>0</v>
      </c>
      <c r="KR47" s="40">
        <f>IF(KR$7="",0,KR37*условия!$W72)</f>
        <v>0</v>
      </c>
      <c r="KS47" s="40">
        <f>IF(KS$7="",0,KS37*условия!$W72)</f>
        <v>0</v>
      </c>
      <c r="KT47" s="40">
        <f>IF(KT$7="",0,KT37*условия!$W72)</f>
        <v>0</v>
      </c>
      <c r="KU47" s="40">
        <f>IF(KU$7="",0,KU37*условия!$W72)</f>
        <v>0</v>
      </c>
      <c r="KV47" s="40">
        <f>IF(KV$7="",0,KV37*условия!$W72)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объем продаж</v>
      </c>
      <c r="F48" s="1"/>
      <c r="G48" s="1"/>
      <c r="H48" s="11" t="str">
        <f t="shared" si="47"/>
        <v>ед.ГП</v>
      </c>
      <c r="I48" s="1"/>
      <c r="J48" s="1"/>
      <c r="K48" s="1" t="str">
        <f>справочники!$U$15</f>
        <v>собственные магазины</v>
      </c>
      <c r="L48" s="1"/>
      <c r="M48" s="5"/>
      <c r="N48" s="40"/>
      <c r="O48" s="19"/>
      <c r="P48" s="1"/>
      <c r="Q48" s="1"/>
      <c r="R48" s="40">
        <f>SUMIFS($T48:$KW48,$T$1:$KW$1,"&gt;="&amp;1,$T$1:$KW$1,"&lt;="&amp;MAX($1:$1))</f>
        <v>156318750</v>
      </c>
      <c r="S48" s="1"/>
      <c r="T48" s="232"/>
      <c r="U48" s="40">
        <f>IF(U$7="",0,U38*условия!$W73)</f>
        <v>1923468.75</v>
      </c>
      <c r="V48" s="40">
        <f>IF(V$7="",0,V38*условия!$W73)</f>
        <v>1958361.7021276595</v>
      </c>
      <c r="W48" s="40">
        <f>IF(W$7="",0,W38*условия!$W73)</f>
        <v>1994678.8563829788</v>
      </c>
      <c r="X48" s="40">
        <f>IF(X$7="",0,X38*условия!$W73)</f>
        <v>2032420.2127659575</v>
      </c>
      <c r="Y48" s="40">
        <f>IF(Y$7="",0,Y38*условия!$W73)</f>
        <v>2071585.7712765958</v>
      </c>
      <c r="Z48" s="40">
        <f>IF(Z$7="",0,Z38*условия!$W73)</f>
        <v>2112175.5319148935</v>
      </c>
      <c r="AA48" s="40">
        <f>IF(AA$7="",0,AA38*условия!$W73)</f>
        <v>2154189.4946808508</v>
      </c>
      <c r="AB48" s="40">
        <f>IF(AB$7="",0,AB38*условия!$W73)</f>
        <v>2197627.6595744682</v>
      </c>
      <c r="AC48" s="40">
        <f>IF(AC$7="",0,AC38*условия!$W73)</f>
        <v>2242490.0265957443</v>
      </c>
      <c r="AD48" s="40">
        <f>IF(AD$7="",0,AD38*условия!$W73)</f>
        <v>2288776.5957446806</v>
      </c>
      <c r="AE48" s="40">
        <f>IF(AE$7="",0,AE38*условия!$W73)</f>
        <v>2336487.3670212766</v>
      </c>
      <c r="AF48" s="40">
        <f>IF(AF$7="",0,AF38*условия!$W73)</f>
        <v>2385622.3404255318</v>
      </c>
      <c r="AG48" s="40">
        <f>IF(AG$7="",0,AG38*условия!$W73)</f>
        <v>2436181.5159574472</v>
      </c>
      <c r="AH48" s="40">
        <f>IF(AH$7="",0,AH38*условия!$W73)</f>
        <v>2488164.8936170214</v>
      </c>
      <c r="AI48" s="40">
        <f>IF(AI$7="",0,AI38*условия!$W73)</f>
        <v>2541572.4734042557</v>
      </c>
      <c r="AJ48" s="40">
        <f>IF(AJ$7="",0,AJ38*условия!$W73)</f>
        <v>2596404.2553191492</v>
      </c>
      <c r="AK48" s="40">
        <f>IF(AK$7="",0,AK38*условия!$W73)</f>
        <v>2652660.239361702</v>
      </c>
      <c r="AL48" s="40">
        <f>IF(AL$7="",0,AL38*условия!$W73)</f>
        <v>2710340.4255319149</v>
      </c>
      <c r="AM48" s="40">
        <f>IF(AM$7="",0,AM38*условия!$W73)</f>
        <v>2769444.8138297875</v>
      </c>
      <c r="AN48" s="40">
        <f>IF(AN$7="",0,AN38*условия!$W73)</f>
        <v>2829973.4042553194</v>
      </c>
      <c r="AO48" s="40">
        <f>IF(AO$7="",0,AO38*условия!$W73)</f>
        <v>2891926.1968085109</v>
      </c>
      <c r="AP48" s="40">
        <f>IF(AP$7="",0,AP38*условия!$W73)</f>
        <v>2955303.1914893622</v>
      </c>
      <c r="AQ48" s="40">
        <f>IF(AQ$7="",0,AQ38*условия!$W73)</f>
        <v>3020104.3882978726</v>
      </c>
      <c r="AR48" s="40">
        <f>IF(AR$7="",0,AR38*условия!$W73)</f>
        <v>3086329.7872340423</v>
      </c>
      <c r="AS48" s="40">
        <f>IF(AS$7="",0,AS38*условия!$W73)</f>
        <v>3153979.3882978726</v>
      </c>
      <c r="AT48" s="40">
        <f>IF(AT$7="",0,AT38*условия!$W73)</f>
        <v>3223053.1914893622</v>
      </c>
      <c r="AU48" s="40">
        <f>IF(AU$7="",0,AU38*условия!$W73)</f>
        <v>3293551.1968085109</v>
      </c>
      <c r="AV48" s="40">
        <f>IF(AV$7="",0,AV38*условия!$W73)</f>
        <v>3365473.4042553194</v>
      </c>
      <c r="AW48" s="40">
        <f>IF(AW$7="",0,AW38*условия!$W73)</f>
        <v>3438819.8138297875</v>
      </c>
      <c r="AX48" s="40">
        <f>IF(AX$7="",0,AX38*условия!$W73)</f>
        <v>3513590.4255319149</v>
      </c>
      <c r="AY48" s="40">
        <f>IF(AY$7="",0,AY38*условия!$W73)</f>
        <v>3589785.239361702</v>
      </c>
      <c r="AZ48" s="40">
        <f>IF(AZ$7="",0,AZ38*условия!$W73)</f>
        <v>3667404.2553191492</v>
      </c>
      <c r="BA48" s="40">
        <f>IF(BA$7="",0,BA38*условия!$W73)</f>
        <v>3746447.4734042557</v>
      </c>
      <c r="BB48" s="40">
        <f>IF(BB$7="",0,BB38*условия!$W73)</f>
        <v>3826914.8936170214</v>
      </c>
      <c r="BC48" s="40">
        <f>IF(BC$7="",0,BC38*условия!$W73)</f>
        <v>3908806.5159574472</v>
      </c>
      <c r="BD48" s="40">
        <f>IF(BD$7="",0,BD38*условия!$W73)</f>
        <v>3992122.3404255318</v>
      </c>
      <c r="BE48" s="40">
        <f>IF(BE$7="",0,BE38*условия!$W73)</f>
        <v>4076862.3670212766</v>
      </c>
      <c r="BF48" s="40">
        <f>IF(BF$7="",0,BF38*условия!$W73)</f>
        <v>4163026.5957446811</v>
      </c>
      <c r="BG48" s="40">
        <f>IF(BG$7="",0,BG38*условия!$W73)</f>
        <v>4250615.0265957452</v>
      </c>
      <c r="BH48" s="40">
        <f>IF(BH$7="",0,BH38*условия!$W73)</f>
        <v>4339627.6595744686</v>
      </c>
      <c r="BI48" s="40">
        <f>IF(BI$7="",0,BI38*условия!$W73)</f>
        <v>4430064.4946808517</v>
      </c>
      <c r="BJ48" s="40">
        <f>IF(BJ$7="",0,BJ38*условия!$W73)</f>
        <v>4521925.5319148945</v>
      </c>
      <c r="BK48" s="40">
        <f>IF(BK$7="",0,BK38*условия!$W73)</f>
        <v>4615210.771276596</v>
      </c>
      <c r="BL48" s="40">
        <f>IF(BL$7="",0,BL38*условия!$W73)</f>
        <v>4709920.2127659582</v>
      </c>
      <c r="BM48" s="40">
        <f>IF(BM$7="",0,BM38*условия!$W73)</f>
        <v>4806053.8563829791</v>
      </c>
      <c r="BN48" s="40">
        <f>IF(BN$7="",0,BN38*условия!$W73)</f>
        <v>4903611.7021276597</v>
      </c>
      <c r="BO48" s="40">
        <f>IF(BO$7="",0,BO38*условия!$W73)</f>
        <v>5002593.75</v>
      </c>
      <c r="BP48" s="40">
        <f>IF(BP$7="",0,BP38*условия!$W73)</f>
        <v>5103000</v>
      </c>
      <c r="BQ48" s="40">
        <f>IF(BQ$7="",0,BQ38*условия!$W73)</f>
        <v>0</v>
      </c>
      <c r="BR48" s="40">
        <f>IF(BR$7="",0,BR38*условия!$W73)</f>
        <v>0</v>
      </c>
      <c r="BS48" s="40">
        <f>IF(BS$7="",0,BS38*условия!$W73)</f>
        <v>0</v>
      </c>
      <c r="BT48" s="40">
        <f>IF(BT$7="",0,BT38*условия!$W73)</f>
        <v>0</v>
      </c>
      <c r="BU48" s="40">
        <f>IF(BU$7="",0,BU38*условия!$W73)</f>
        <v>0</v>
      </c>
      <c r="BV48" s="40">
        <f>IF(BV$7="",0,BV38*условия!$W73)</f>
        <v>0</v>
      </c>
      <c r="BW48" s="40">
        <f>IF(BW$7="",0,BW38*условия!$W73)</f>
        <v>0</v>
      </c>
      <c r="BX48" s="40">
        <f>IF(BX$7="",0,BX38*условия!$W73)</f>
        <v>0</v>
      </c>
      <c r="BY48" s="40">
        <f>IF(BY$7="",0,BY38*условия!$W73)</f>
        <v>0</v>
      </c>
      <c r="BZ48" s="40">
        <f>IF(BZ$7="",0,BZ38*условия!$W73)</f>
        <v>0</v>
      </c>
      <c r="CA48" s="40">
        <f>IF(CA$7="",0,CA38*условия!$W73)</f>
        <v>0</v>
      </c>
      <c r="CB48" s="40">
        <f>IF(CB$7="",0,CB38*условия!$W73)</f>
        <v>0</v>
      </c>
      <c r="CC48" s="40">
        <f>IF(CC$7="",0,CC38*условия!$W73)</f>
        <v>0</v>
      </c>
      <c r="CD48" s="40">
        <f>IF(CD$7="",0,CD38*условия!$W73)</f>
        <v>0</v>
      </c>
      <c r="CE48" s="40">
        <f>IF(CE$7="",0,CE38*условия!$W73)</f>
        <v>0</v>
      </c>
      <c r="CF48" s="40">
        <f>IF(CF$7="",0,CF38*условия!$W73)</f>
        <v>0</v>
      </c>
      <c r="CG48" s="40">
        <f>IF(CG$7="",0,CG38*условия!$W73)</f>
        <v>0</v>
      </c>
      <c r="CH48" s="40">
        <f>IF(CH$7="",0,CH38*условия!$W73)</f>
        <v>0</v>
      </c>
      <c r="CI48" s="40">
        <f>IF(CI$7="",0,CI38*условия!$W73)</f>
        <v>0</v>
      </c>
      <c r="CJ48" s="40">
        <f>IF(CJ$7="",0,CJ38*условия!$W73)</f>
        <v>0</v>
      </c>
      <c r="CK48" s="40">
        <f>IF(CK$7="",0,CK38*условия!$W73)</f>
        <v>0</v>
      </c>
      <c r="CL48" s="40">
        <f>IF(CL$7="",0,CL38*условия!$W73)</f>
        <v>0</v>
      </c>
      <c r="CM48" s="40">
        <f>IF(CM$7="",0,CM38*условия!$W73)</f>
        <v>0</v>
      </c>
      <c r="CN48" s="40">
        <f>IF(CN$7="",0,CN38*условия!$W73)</f>
        <v>0</v>
      </c>
      <c r="CO48" s="40">
        <f>IF(CO$7="",0,CO38*условия!$W73)</f>
        <v>0</v>
      </c>
      <c r="CP48" s="40">
        <f>IF(CP$7="",0,CP38*условия!$W73)</f>
        <v>0</v>
      </c>
      <c r="CQ48" s="40">
        <f>IF(CQ$7="",0,CQ38*условия!$W73)</f>
        <v>0</v>
      </c>
      <c r="CR48" s="40">
        <f>IF(CR$7="",0,CR38*условия!$W73)</f>
        <v>0</v>
      </c>
      <c r="CS48" s="40">
        <f>IF(CS$7="",0,CS38*условия!$W73)</f>
        <v>0</v>
      </c>
      <c r="CT48" s="40">
        <f>IF(CT$7="",0,CT38*условия!$W73)</f>
        <v>0</v>
      </c>
      <c r="CU48" s="40">
        <f>IF(CU$7="",0,CU38*условия!$W73)</f>
        <v>0</v>
      </c>
      <c r="CV48" s="40">
        <f>IF(CV$7="",0,CV38*условия!$W73)</f>
        <v>0</v>
      </c>
      <c r="CW48" s="40">
        <f>IF(CW$7="",0,CW38*условия!$W73)</f>
        <v>0</v>
      </c>
      <c r="CX48" s="40">
        <f>IF(CX$7="",0,CX38*условия!$W73)</f>
        <v>0</v>
      </c>
      <c r="CY48" s="40">
        <f>IF(CY$7="",0,CY38*условия!$W73)</f>
        <v>0</v>
      </c>
      <c r="CZ48" s="40">
        <f>IF(CZ$7="",0,CZ38*условия!$W73)</f>
        <v>0</v>
      </c>
      <c r="DA48" s="40">
        <f>IF(DA$7="",0,DA38*условия!$W73)</f>
        <v>0</v>
      </c>
      <c r="DB48" s="40">
        <f>IF(DB$7="",0,DB38*условия!$W73)</f>
        <v>0</v>
      </c>
      <c r="DC48" s="40">
        <f>IF(DC$7="",0,DC38*условия!$W73)</f>
        <v>0</v>
      </c>
      <c r="DD48" s="40">
        <f>IF(DD$7="",0,DD38*условия!$W73)</f>
        <v>0</v>
      </c>
      <c r="DE48" s="40">
        <f>IF(DE$7="",0,DE38*условия!$W73)</f>
        <v>0</v>
      </c>
      <c r="DF48" s="40">
        <f>IF(DF$7="",0,DF38*условия!$W73)</f>
        <v>0</v>
      </c>
      <c r="DG48" s="40">
        <f>IF(DG$7="",0,DG38*условия!$W73)</f>
        <v>0</v>
      </c>
      <c r="DH48" s="40">
        <f>IF(DH$7="",0,DH38*условия!$W73)</f>
        <v>0</v>
      </c>
      <c r="DI48" s="40">
        <f>IF(DI$7="",0,DI38*условия!$W73)</f>
        <v>0</v>
      </c>
      <c r="DJ48" s="40">
        <f>IF(DJ$7="",0,DJ38*условия!$W73)</f>
        <v>0</v>
      </c>
      <c r="DK48" s="40">
        <f>IF(DK$7="",0,DK38*условия!$W73)</f>
        <v>0</v>
      </c>
      <c r="DL48" s="40">
        <f>IF(DL$7="",0,DL38*условия!$W73)</f>
        <v>0</v>
      </c>
      <c r="DM48" s="40">
        <f>IF(DM$7="",0,DM38*условия!$W73)</f>
        <v>0</v>
      </c>
      <c r="DN48" s="40">
        <f>IF(DN$7="",0,DN38*условия!$W73)</f>
        <v>0</v>
      </c>
      <c r="DO48" s="40">
        <f>IF(DO$7="",0,DO38*условия!$W73)</f>
        <v>0</v>
      </c>
      <c r="DP48" s="40">
        <f>IF(DP$7="",0,DP38*условия!$W73)</f>
        <v>0</v>
      </c>
      <c r="DQ48" s="40">
        <f>IF(DQ$7="",0,DQ38*условия!$W73)</f>
        <v>0</v>
      </c>
      <c r="DR48" s="40">
        <f>IF(DR$7="",0,DR38*условия!$W73)</f>
        <v>0</v>
      </c>
      <c r="DS48" s="40">
        <f>IF(DS$7="",0,DS38*условия!$W73)</f>
        <v>0</v>
      </c>
      <c r="DT48" s="40">
        <f>IF(DT$7="",0,DT38*условия!$W73)</f>
        <v>0</v>
      </c>
      <c r="DU48" s="40">
        <f>IF(DU$7="",0,DU38*условия!$W73)</f>
        <v>0</v>
      </c>
      <c r="DV48" s="40">
        <f>IF(DV$7="",0,DV38*условия!$W73)</f>
        <v>0</v>
      </c>
      <c r="DW48" s="40">
        <f>IF(DW$7="",0,DW38*условия!$W73)</f>
        <v>0</v>
      </c>
      <c r="DX48" s="40">
        <f>IF(DX$7="",0,DX38*условия!$W73)</f>
        <v>0</v>
      </c>
      <c r="DY48" s="40">
        <f>IF(DY$7="",0,DY38*условия!$W73)</f>
        <v>0</v>
      </c>
      <c r="DZ48" s="40">
        <f>IF(DZ$7="",0,DZ38*условия!$W73)</f>
        <v>0</v>
      </c>
      <c r="EA48" s="40">
        <f>IF(EA$7="",0,EA38*условия!$W73)</f>
        <v>0</v>
      </c>
      <c r="EB48" s="40">
        <f>IF(EB$7="",0,EB38*условия!$W73)</f>
        <v>0</v>
      </c>
      <c r="EC48" s="40">
        <f>IF(EC$7="",0,EC38*условия!$W73)</f>
        <v>0</v>
      </c>
      <c r="ED48" s="40">
        <f>IF(ED$7="",0,ED38*условия!$W73)</f>
        <v>0</v>
      </c>
      <c r="EE48" s="40">
        <f>IF(EE$7="",0,EE38*условия!$W73)</f>
        <v>0</v>
      </c>
      <c r="EF48" s="40">
        <f>IF(EF$7="",0,EF38*условия!$W73)</f>
        <v>0</v>
      </c>
      <c r="EG48" s="40">
        <f>IF(EG$7="",0,EG38*условия!$W73)</f>
        <v>0</v>
      </c>
      <c r="EH48" s="40">
        <f>IF(EH$7="",0,EH38*условия!$W73)</f>
        <v>0</v>
      </c>
      <c r="EI48" s="40">
        <f>IF(EI$7="",0,EI38*условия!$W73)</f>
        <v>0</v>
      </c>
      <c r="EJ48" s="40">
        <f>IF(EJ$7="",0,EJ38*условия!$W73)</f>
        <v>0</v>
      </c>
      <c r="EK48" s="40">
        <f>IF(EK$7="",0,EK38*условия!$W73)</f>
        <v>0</v>
      </c>
      <c r="EL48" s="40">
        <f>IF(EL$7="",0,EL38*условия!$W73)</f>
        <v>0</v>
      </c>
      <c r="EM48" s="40">
        <f>IF(EM$7="",0,EM38*условия!$W73)</f>
        <v>0</v>
      </c>
      <c r="EN48" s="40">
        <f>IF(EN$7="",0,EN38*условия!$W73)</f>
        <v>0</v>
      </c>
      <c r="EO48" s="40">
        <f>IF(EO$7="",0,EO38*условия!$W73)</f>
        <v>0</v>
      </c>
      <c r="EP48" s="40">
        <f>IF(EP$7="",0,EP38*условия!$W73)</f>
        <v>0</v>
      </c>
      <c r="EQ48" s="40">
        <f>IF(EQ$7="",0,EQ38*условия!$W73)</f>
        <v>0</v>
      </c>
      <c r="ER48" s="40">
        <f>IF(ER$7="",0,ER38*условия!$W73)</f>
        <v>0</v>
      </c>
      <c r="ES48" s="40">
        <f>IF(ES$7="",0,ES38*условия!$W73)</f>
        <v>0</v>
      </c>
      <c r="ET48" s="40">
        <f>IF(ET$7="",0,ET38*условия!$W73)</f>
        <v>0</v>
      </c>
      <c r="EU48" s="40">
        <f>IF(EU$7="",0,EU38*условия!$W73)</f>
        <v>0</v>
      </c>
      <c r="EV48" s="40">
        <f>IF(EV$7="",0,EV38*условия!$W73)</f>
        <v>0</v>
      </c>
      <c r="EW48" s="40">
        <f>IF(EW$7="",0,EW38*условия!$W73)</f>
        <v>0</v>
      </c>
      <c r="EX48" s="40">
        <f>IF(EX$7="",0,EX38*условия!$W73)</f>
        <v>0</v>
      </c>
      <c r="EY48" s="40">
        <f>IF(EY$7="",0,EY38*условия!$W73)</f>
        <v>0</v>
      </c>
      <c r="EZ48" s="40">
        <f>IF(EZ$7="",0,EZ38*условия!$W73)</f>
        <v>0</v>
      </c>
      <c r="FA48" s="40">
        <f>IF(FA$7="",0,FA38*условия!$W73)</f>
        <v>0</v>
      </c>
      <c r="FB48" s="40">
        <f>IF(FB$7="",0,FB38*условия!$W73)</f>
        <v>0</v>
      </c>
      <c r="FC48" s="40">
        <f>IF(FC$7="",0,FC38*условия!$W73)</f>
        <v>0</v>
      </c>
      <c r="FD48" s="40">
        <f>IF(FD$7="",0,FD38*условия!$W73)</f>
        <v>0</v>
      </c>
      <c r="FE48" s="40">
        <f>IF(FE$7="",0,FE38*условия!$W73)</f>
        <v>0</v>
      </c>
      <c r="FF48" s="40">
        <f>IF(FF$7="",0,FF38*условия!$W73)</f>
        <v>0</v>
      </c>
      <c r="FG48" s="40">
        <f>IF(FG$7="",0,FG38*условия!$W73)</f>
        <v>0</v>
      </c>
      <c r="FH48" s="40">
        <f>IF(FH$7="",0,FH38*условия!$W73)</f>
        <v>0</v>
      </c>
      <c r="FI48" s="40">
        <f>IF(FI$7="",0,FI38*условия!$W73)</f>
        <v>0</v>
      </c>
      <c r="FJ48" s="40">
        <f>IF(FJ$7="",0,FJ38*условия!$W73)</f>
        <v>0</v>
      </c>
      <c r="FK48" s="40">
        <f>IF(FK$7="",0,FK38*условия!$W73)</f>
        <v>0</v>
      </c>
      <c r="FL48" s="40">
        <f>IF(FL$7="",0,FL38*условия!$W73)</f>
        <v>0</v>
      </c>
      <c r="FM48" s="40">
        <f>IF(FM$7="",0,FM38*условия!$W73)</f>
        <v>0</v>
      </c>
      <c r="FN48" s="40">
        <f>IF(FN$7="",0,FN38*условия!$W73)</f>
        <v>0</v>
      </c>
      <c r="FO48" s="40">
        <f>IF(FO$7="",0,FO38*условия!$W73)</f>
        <v>0</v>
      </c>
      <c r="FP48" s="40">
        <f>IF(FP$7="",0,FP38*условия!$W73)</f>
        <v>0</v>
      </c>
      <c r="FQ48" s="40">
        <f>IF(FQ$7="",0,FQ38*условия!$W73)</f>
        <v>0</v>
      </c>
      <c r="FR48" s="40">
        <f>IF(FR$7="",0,FR38*условия!$W73)</f>
        <v>0</v>
      </c>
      <c r="FS48" s="40">
        <f>IF(FS$7="",0,FS38*условия!$W73)</f>
        <v>0</v>
      </c>
      <c r="FT48" s="40">
        <f>IF(FT$7="",0,FT38*условия!$W73)</f>
        <v>0</v>
      </c>
      <c r="FU48" s="40">
        <f>IF(FU$7="",0,FU38*условия!$W73)</f>
        <v>0</v>
      </c>
      <c r="FV48" s="40">
        <f>IF(FV$7="",0,FV38*условия!$W73)</f>
        <v>0</v>
      </c>
      <c r="FW48" s="40">
        <f>IF(FW$7="",0,FW38*условия!$W73)</f>
        <v>0</v>
      </c>
      <c r="FX48" s="40">
        <f>IF(FX$7="",0,FX38*условия!$W73)</f>
        <v>0</v>
      </c>
      <c r="FY48" s="40">
        <f>IF(FY$7="",0,FY38*условия!$W73)</f>
        <v>0</v>
      </c>
      <c r="FZ48" s="40">
        <f>IF(FZ$7="",0,FZ38*условия!$W73)</f>
        <v>0</v>
      </c>
      <c r="GA48" s="40">
        <f>IF(GA$7="",0,GA38*условия!$W73)</f>
        <v>0</v>
      </c>
      <c r="GB48" s="40">
        <f>IF(GB$7="",0,GB38*условия!$W73)</f>
        <v>0</v>
      </c>
      <c r="GC48" s="40">
        <f>IF(GC$7="",0,GC38*условия!$W73)</f>
        <v>0</v>
      </c>
      <c r="GD48" s="40">
        <f>IF(GD$7="",0,GD38*условия!$W73)</f>
        <v>0</v>
      </c>
      <c r="GE48" s="40">
        <f>IF(GE$7="",0,GE38*условия!$W73)</f>
        <v>0</v>
      </c>
      <c r="GF48" s="40">
        <f>IF(GF$7="",0,GF38*условия!$W73)</f>
        <v>0</v>
      </c>
      <c r="GG48" s="40">
        <f>IF(GG$7="",0,GG38*условия!$W73)</f>
        <v>0</v>
      </c>
      <c r="GH48" s="40">
        <f>IF(GH$7="",0,GH38*условия!$W73)</f>
        <v>0</v>
      </c>
      <c r="GI48" s="40">
        <f>IF(GI$7="",0,GI38*условия!$W73)</f>
        <v>0</v>
      </c>
      <c r="GJ48" s="40">
        <f>IF(GJ$7="",0,GJ38*условия!$W73)</f>
        <v>0</v>
      </c>
      <c r="GK48" s="40">
        <f>IF(GK$7="",0,GK38*условия!$W73)</f>
        <v>0</v>
      </c>
      <c r="GL48" s="40">
        <f>IF(GL$7="",0,GL38*условия!$W73)</f>
        <v>0</v>
      </c>
      <c r="GM48" s="40">
        <f>IF(GM$7="",0,GM38*условия!$W73)</f>
        <v>0</v>
      </c>
      <c r="GN48" s="40">
        <f>IF(GN$7="",0,GN38*условия!$W73)</f>
        <v>0</v>
      </c>
      <c r="GO48" s="40">
        <f>IF(GO$7="",0,GO38*условия!$W73)</f>
        <v>0</v>
      </c>
      <c r="GP48" s="40">
        <f>IF(GP$7="",0,GP38*условия!$W73)</f>
        <v>0</v>
      </c>
      <c r="GQ48" s="40">
        <f>IF(GQ$7="",0,GQ38*условия!$W73)</f>
        <v>0</v>
      </c>
      <c r="GR48" s="40">
        <f>IF(GR$7="",0,GR38*условия!$W73)</f>
        <v>0</v>
      </c>
      <c r="GS48" s="40">
        <f>IF(GS$7="",0,GS38*условия!$W73)</f>
        <v>0</v>
      </c>
      <c r="GT48" s="40">
        <f>IF(GT$7="",0,GT38*условия!$W73)</f>
        <v>0</v>
      </c>
      <c r="GU48" s="40">
        <f>IF(GU$7="",0,GU38*условия!$W73)</f>
        <v>0</v>
      </c>
      <c r="GV48" s="40">
        <f>IF(GV$7="",0,GV38*условия!$W73)</f>
        <v>0</v>
      </c>
      <c r="GW48" s="40">
        <f>IF(GW$7="",0,GW38*условия!$W73)</f>
        <v>0</v>
      </c>
      <c r="GX48" s="40">
        <f>IF(GX$7="",0,GX38*условия!$W73)</f>
        <v>0</v>
      </c>
      <c r="GY48" s="40">
        <f>IF(GY$7="",0,GY38*условия!$W73)</f>
        <v>0</v>
      </c>
      <c r="GZ48" s="40">
        <f>IF(GZ$7="",0,GZ38*условия!$W73)</f>
        <v>0</v>
      </c>
      <c r="HA48" s="40">
        <f>IF(HA$7="",0,HA38*условия!$W73)</f>
        <v>0</v>
      </c>
      <c r="HB48" s="40">
        <f>IF(HB$7="",0,HB38*условия!$W73)</f>
        <v>0</v>
      </c>
      <c r="HC48" s="40">
        <f>IF(HC$7="",0,HC38*условия!$W73)</f>
        <v>0</v>
      </c>
      <c r="HD48" s="40">
        <f>IF(HD$7="",0,HD38*условия!$W73)</f>
        <v>0</v>
      </c>
      <c r="HE48" s="40">
        <f>IF(HE$7="",0,HE38*условия!$W73)</f>
        <v>0</v>
      </c>
      <c r="HF48" s="40">
        <f>IF(HF$7="",0,HF38*условия!$W73)</f>
        <v>0</v>
      </c>
      <c r="HG48" s="40">
        <f>IF(HG$7="",0,HG38*условия!$W73)</f>
        <v>0</v>
      </c>
      <c r="HH48" s="40">
        <f>IF(HH$7="",0,HH38*условия!$W73)</f>
        <v>0</v>
      </c>
      <c r="HI48" s="40">
        <f>IF(HI$7="",0,HI38*условия!$W73)</f>
        <v>0</v>
      </c>
      <c r="HJ48" s="40">
        <f>IF(HJ$7="",0,HJ38*условия!$W73)</f>
        <v>0</v>
      </c>
      <c r="HK48" s="40">
        <f>IF(HK$7="",0,HK38*условия!$W73)</f>
        <v>0</v>
      </c>
      <c r="HL48" s="40">
        <f>IF(HL$7="",0,HL38*условия!$W73)</f>
        <v>0</v>
      </c>
      <c r="HM48" s="40">
        <f>IF(HM$7="",0,HM38*условия!$W73)</f>
        <v>0</v>
      </c>
      <c r="HN48" s="40">
        <f>IF(HN$7="",0,HN38*условия!$W73)</f>
        <v>0</v>
      </c>
      <c r="HO48" s="40">
        <f>IF(HO$7="",0,HO38*условия!$W73)</f>
        <v>0</v>
      </c>
      <c r="HP48" s="40">
        <f>IF(HP$7="",0,HP38*условия!$W73)</f>
        <v>0</v>
      </c>
      <c r="HQ48" s="40">
        <f>IF(HQ$7="",0,HQ38*условия!$W73)</f>
        <v>0</v>
      </c>
      <c r="HR48" s="40">
        <f>IF(HR$7="",0,HR38*условия!$W73)</f>
        <v>0</v>
      </c>
      <c r="HS48" s="40">
        <f>IF(HS$7="",0,HS38*условия!$W73)</f>
        <v>0</v>
      </c>
      <c r="HT48" s="40">
        <f>IF(HT$7="",0,HT38*условия!$W73)</f>
        <v>0</v>
      </c>
      <c r="HU48" s="40">
        <f>IF(HU$7="",0,HU38*условия!$W73)</f>
        <v>0</v>
      </c>
      <c r="HV48" s="40">
        <f>IF(HV$7="",0,HV38*условия!$W73)</f>
        <v>0</v>
      </c>
      <c r="HW48" s="40">
        <f>IF(HW$7="",0,HW38*условия!$W73)</f>
        <v>0</v>
      </c>
      <c r="HX48" s="40">
        <f>IF(HX$7="",0,HX38*условия!$W73)</f>
        <v>0</v>
      </c>
      <c r="HY48" s="40">
        <f>IF(HY$7="",0,HY38*условия!$W73)</f>
        <v>0</v>
      </c>
      <c r="HZ48" s="40">
        <f>IF(HZ$7="",0,HZ38*условия!$W73)</f>
        <v>0</v>
      </c>
      <c r="IA48" s="40">
        <f>IF(IA$7="",0,IA38*условия!$W73)</f>
        <v>0</v>
      </c>
      <c r="IB48" s="40">
        <f>IF(IB$7="",0,IB38*условия!$W73)</f>
        <v>0</v>
      </c>
      <c r="IC48" s="40">
        <f>IF(IC$7="",0,IC38*условия!$W73)</f>
        <v>0</v>
      </c>
      <c r="ID48" s="40">
        <f>IF(ID$7="",0,ID38*условия!$W73)</f>
        <v>0</v>
      </c>
      <c r="IE48" s="40">
        <f>IF(IE$7="",0,IE38*условия!$W73)</f>
        <v>0</v>
      </c>
      <c r="IF48" s="40">
        <f>IF(IF$7="",0,IF38*условия!$W73)</f>
        <v>0</v>
      </c>
      <c r="IG48" s="40">
        <f>IF(IG$7="",0,IG38*условия!$W73)</f>
        <v>0</v>
      </c>
      <c r="IH48" s="40">
        <f>IF(IH$7="",0,IH38*условия!$W73)</f>
        <v>0</v>
      </c>
      <c r="II48" s="40">
        <f>IF(II$7="",0,II38*условия!$W73)</f>
        <v>0</v>
      </c>
      <c r="IJ48" s="40">
        <f>IF(IJ$7="",0,IJ38*условия!$W73)</f>
        <v>0</v>
      </c>
      <c r="IK48" s="40">
        <f>IF(IK$7="",0,IK38*условия!$W73)</f>
        <v>0</v>
      </c>
      <c r="IL48" s="40">
        <f>IF(IL$7="",0,IL38*условия!$W73)</f>
        <v>0</v>
      </c>
      <c r="IM48" s="40">
        <f>IF(IM$7="",0,IM38*условия!$W73)</f>
        <v>0</v>
      </c>
      <c r="IN48" s="40">
        <f>IF(IN$7="",0,IN38*условия!$W73)</f>
        <v>0</v>
      </c>
      <c r="IO48" s="40">
        <f>IF(IO$7="",0,IO38*условия!$W73)</f>
        <v>0</v>
      </c>
      <c r="IP48" s="40">
        <f>IF(IP$7="",0,IP38*условия!$W73)</f>
        <v>0</v>
      </c>
      <c r="IQ48" s="40">
        <f>IF(IQ$7="",0,IQ38*условия!$W73)</f>
        <v>0</v>
      </c>
      <c r="IR48" s="40">
        <f>IF(IR$7="",0,IR38*условия!$W73)</f>
        <v>0</v>
      </c>
      <c r="IS48" s="40">
        <f>IF(IS$7="",0,IS38*условия!$W73)</f>
        <v>0</v>
      </c>
      <c r="IT48" s="40">
        <f>IF(IT$7="",0,IT38*условия!$W73)</f>
        <v>0</v>
      </c>
      <c r="IU48" s="40">
        <f>IF(IU$7="",0,IU38*условия!$W73)</f>
        <v>0</v>
      </c>
      <c r="IV48" s="40">
        <f>IF(IV$7="",0,IV38*условия!$W73)</f>
        <v>0</v>
      </c>
      <c r="IW48" s="40">
        <f>IF(IW$7="",0,IW38*условия!$W73)</f>
        <v>0</v>
      </c>
      <c r="IX48" s="40">
        <f>IF(IX$7="",0,IX38*условия!$W73)</f>
        <v>0</v>
      </c>
      <c r="IY48" s="40">
        <f>IF(IY$7="",0,IY38*условия!$W73)</f>
        <v>0</v>
      </c>
      <c r="IZ48" s="40">
        <f>IF(IZ$7="",0,IZ38*условия!$W73)</f>
        <v>0</v>
      </c>
      <c r="JA48" s="40">
        <f>IF(JA$7="",0,JA38*условия!$W73)</f>
        <v>0</v>
      </c>
      <c r="JB48" s="40">
        <f>IF(JB$7="",0,JB38*условия!$W73)</f>
        <v>0</v>
      </c>
      <c r="JC48" s="40">
        <f>IF(JC$7="",0,JC38*условия!$W73)</f>
        <v>0</v>
      </c>
      <c r="JD48" s="40">
        <f>IF(JD$7="",0,JD38*условия!$W73)</f>
        <v>0</v>
      </c>
      <c r="JE48" s="40">
        <f>IF(JE$7="",0,JE38*условия!$W73)</f>
        <v>0</v>
      </c>
      <c r="JF48" s="40">
        <f>IF(JF$7="",0,JF38*условия!$W73)</f>
        <v>0</v>
      </c>
      <c r="JG48" s="40">
        <f>IF(JG$7="",0,JG38*условия!$W73)</f>
        <v>0</v>
      </c>
      <c r="JH48" s="40">
        <f>IF(JH$7="",0,JH38*условия!$W73)</f>
        <v>0</v>
      </c>
      <c r="JI48" s="40">
        <f>IF(JI$7="",0,JI38*условия!$W73)</f>
        <v>0</v>
      </c>
      <c r="JJ48" s="40">
        <f>IF(JJ$7="",0,JJ38*условия!$W73)</f>
        <v>0</v>
      </c>
      <c r="JK48" s="40">
        <f>IF(JK$7="",0,JK38*условия!$W73)</f>
        <v>0</v>
      </c>
      <c r="JL48" s="40">
        <f>IF(JL$7="",0,JL38*условия!$W73)</f>
        <v>0</v>
      </c>
      <c r="JM48" s="40">
        <f>IF(JM$7="",0,JM38*условия!$W73)</f>
        <v>0</v>
      </c>
      <c r="JN48" s="40">
        <f>IF(JN$7="",0,JN38*условия!$W73)</f>
        <v>0</v>
      </c>
      <c r="JO48" s="40">
        <f>IF(JO$7="",0,JO38*условия!$W73)</f>
        <v>0</v>
      </c>
      <c r="JP48" s="40">
        <f>IF(JP$7="",0,JP38*условия!$W73)</f>
        <v>0</v>
      </c>
      <c r="JQ48" s="40">
        <f>IF(JQ$7="",0,JQ38*условия!$W73)</f>
        <v>0</v>
      </c>
      <c r="JR48" s="40">
        <f>IF(JR$7="",0,JR38*условия!$W73)</f>
        <v>0</v>
      </c>
      <c r="JS48" s="40">
        <f>IF(JS$7="",0,JS38*условия!$W73)</f>
        <v>0</v>
      </c>
      <c r="JT48" s="40">
        <f>IF(JT$7="",0,JT38*условия!$W73)</f>
        <v>0</v>
      </c>
      <c r="JU48" s="40">
        <f>IF(JU$7="",0,JU38*условия!$W73)</f>
        <v>0</v>
      </c>
      <c r="JV48" s="40">
        <f>IF(JV$7="",0,JV38*условия!$W73)</f>
        <v>0</v>
      </c>
      <c r="JW48" s="40">
        <f>IF(JW$7="",0,JW38*условия!$W73)</f>
        <v>0</v>
      </c>
      <c r="JX48" s="40">
        <f>IF(JX$7="",0,JX38*условия!$W73)</f>
        <v>0</v>
      </c>
      <c r="JY48" s="40">
        <f>IF(JY$7="",0,JY38*условия!$W73)</f>
        <v>0</v>
      </c>
      <c r="JZ48" s="40">
        <f>IF(JZ$7="",0,JZ38*условия!$W73)</f>
        <v>0</v>
      </c>
      <c r="KA48" s="40">
        <f>IF(KA$7="",0,KA38*условия!$W73)</f>
        <v>0</v>
      </c>
      <c r="KB48" s="40">
        <f>IF(KB$7="",0,KB38*условия!$W73)</f>
        <v>0</v>
      </c>
      <c r="KC48" s="40">
        <f>IF(KC$7="",0,KC38*условия!$W73)</f>
        <v>0</v>
      </c>
      <c r="KD48" s="40">
        <f>IF(KD$7="",0,KD38*условия!$W73)</f>
        <v>0</v>
      </c>
      <c r="KE48" s="40">
        <f>IF(KE$7="",0,KE38*условия!$W73)</f>
        <v>0</v>
      </c>
      <c r="KF48" s="40">
        <f>IF(KF$7="",0,KF38*условия!$W73)</f>
        <v>0</v>
      </c>
      <c r="KG48" s="40">
        <f>IF(KG$7="",0,KG38*условия!$W73)</f>
        <v>0</v>
      </c>
      <c r="KH48" s="40">
        <f>IF(KH$7="",0,KH38*условия!$W73)</f>
        <v>0</v>
      </c>
      <c r="KI48" s="40">
        <f>IF(KI$7="",0,KI38*условия!$W73)</f>
        <v>0</v>
      </c>
      <c r="KJ48" s="40">
        <f>IF(KJ$7="",0,KJ38*условия!$W73)</f>
        <v>0</v>
      </c>
      <c r="KK48" s="40">
        <f>IF(KK$7="",0,KK38*условия!$W73)</f>
        <v>0</v>
      </c>
      <c r="KL48" s="40">
        <f>IF(KL$7="",0,KL38*условия!$W73)</f>
        <v>0</v>
      </c>
      <c r="KM48" s="40">
        <f>IF(KM$7="",0,KM38*условия!$W73)</f>
        <v>0</v>
      </c>
      <c r="KN48" s="40">
        <f>IF(KN$7="",0,KN38*условия!$W73)</f>
        <v>0</v>
      </c>
      <c r="KO48" s="40">
        <f>IF(KO$7="",0,KO38*условия!$W73)</f>
        <v>0</v>
      </c>
      <c r="KP48" s="40">
        <f>IF(KP$7="",0,KP38*условия!$W73)</f>
        <v>0</v>
      </c>
      <c r="KQ48" s="40">
        <f>IF(KQ$7="",0,KQ38*условия!$W73)</f>
        <v>0</v>
      </c>
      <c r="KR48" s="40">
        <f>IF(KR$7="",0,KR38*условия!$W73)</f>
        <v>0</v>
      </c>
      <c r="KS48" s="40">
        <f>IF(KS$7="",0,KS38*условия!$W73)</f>
        <v>0</v>
      </c>
      <c r="KT48" s="40">
        <f>IF(KT$7="",0,KT38*условия!$W73)</f>
        <v>0</v>
      </c>
      <c r="KU48" s="40">
        <f>IF(KU$7="",0,KU38*условия!$W73)</f>
        <v>0</v>
      </c>
      <c r="KV48" s="40">
        <f>IF(KV$7="",0,KV38*условия!$W73)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объем продаж</v>
      </c>
      <c r="F49" s="1"/>
      <c r="G49" s="1"/>
      <c r="H49" s="11" t="str">
        <f t="shared" si="47"/>
        <v>ед.ГП</v>
      </c>
      <c r="I49" s="1"/>
      <c r="J49" s="1"/>
      <c r="K49" s="1" t="str">
        <f>справочники!$U$16</f>
        <v>интернет сайт</v>
      </c>
      <c r="L49" s="1"/>
      <c r="M49" s="5"/>
      <c r="N49" s="40"/>
      <c r="O49" s="19"/>
      <c r="P49" s="1"/>
      <c r="Q49" s="1"/>
      <c r="R49" s="40">
        <f>SUMIFS($T49:$KW49,$T$1:$KW$1,"&gt;="&amp;1,$T$1:$KW$1,"&lt;="&amp;MAX($1:$1))</f>
        <v>77365750</v>
      </c>
      <c r="S49" s="1"/>
      <c r="T49" s="232"/>
      <c r="U49" s="40">
        <f>IF(U$7="",0,U39*условия!$W74)</f>
        <v>940843.75</v>
      </c>
      <c r="V49" s="40">
        <f>IF(V$7="",0,V39*условия!$W74)</f>
        <v>958404.255319149</v>
      </c>
      <c r="W49" s="40">
        <f>IF(W$7="",0,W39*условия!$W74)</f>
        <v>976681.51595744689</v>
      </c>
      <c r="X49" s="40">
        <f>IF(X$7="",0,X39*условия!$W74)</f>
        <v>995675.53191489365</v>
      </c>
      <c r="Y49" s="40">
        <f>IF(Y$7="",0,Y39*условия!$W74)</f>
        <v>1015386.3031914894</v>
      </c>
      <c r="Z49" s="40">
        <f>IF(Z$7="",0,Z39*условия!$W74)</f>
        <v>1035813.8297872342</v>
      </c>
      <c r="AA49" s="40">
        <f>IF(AA$7="",0,AA39*условия!$W74)</f>
        <v>1056958.1117021278</v>
      </c>
      <c r="AB49" s="40">
        <f>IF(AB$7="",0,AB39*условия!$W74)</f>
        <v>1078819.1489361704</v>
      </c>
      <c r="AC49" s="40">
        <f>IF(AC$7="",0,AC39*условия!$W74)</f>
        <v>1101396.9414893619</v>
      </c>
      <c r="AD49" s="40">
        <f>IF(AD$7="",0,AD39*условия!$W74)</f>
        <v>1124691.4893617025</v>
      </c>
      <c r="AE49" s="40">
        <f>IF(AE$7="",0,AE39*условия!$W74)</f>
        <v>1148702.792553192</v>
      </c>
      <c r="AF49" s="40">
        <f>IF(AF$7="",0,AF39*условия!$W74)</f>
        <v>1173430.8510638303</v>
      </c>
      <c r="AG49" s="40">
        <f>IF(AG$7="",0,AG39*условия!$W74)</f>
        <v>1198875.6648936174</v>
      </c>
      <c r="AH49" s="40">
        <f>IF(AH$7="",0,AH39*условия!$W74)</f>
        <v>1225037.2340425535</v>
      </c>
      <c r="AI49" s="40">
        <f>IF(AI$7="",0,AI39*условия!$W74)</f>
        <v>1251915.5585106385</v>
      </c>
      <c r="AJ49" s="40">
        <f>IF(AJ$7="",0,AJ39*условия!$W74)</f>
        <v>1279510.6382978726</v>
      </c>
      <c r="AK49" s="40">
        <f>IF(AK$7="",0,AK39*условия!$W74)</f>
        <v>1307822.4734042555</v>
      </c>
      <c r="AL49" s="40">
        <f>IF(AL$7="",0,AL39*условия!$W74)</f>
        <v>1336851.0638297873</v>
      </c>
      <c r="AM49" s="40">
        <f>IF(AM$7="",0,AM39*условия!$W74)</f>
        <v>1366596.4095744682</v>
      </c>
      <c r="AN49" s="40">
        <f>IF(AN$7="",0,AN39*условия!$W74)</f>
        <v>1397058.510638298</v>
      </c>
      <c r="AO49" s="40">
        <f>IF(AO$7="",0,AO39*условия!$W74)</f>
        <v>1428237.3670212766</v>
      </c>
      <c r="AP49" s="40">
        <f>IF(AP$7="",0,AP39*условия!$W74)</f>
        <v>1460132.9787234042</v>
      </c>
      <c r="AQ49" s="40">
        <f>IF(AQ$7="",0,AQ39*условия!$W74)</f>
        <v>1492745.3457446808</v>
      </c>
      <c r="AR49" s="40">
        <f>IF(AR$7="",0,AR39*условия!$W74)</f>
        <v>1526074.4680851062</v>
      </c>
      <c r="AS49" s="40">
        <f>IF(AS$7="",0,AS39*условия!$W74)</f>
        <v>1560120.3457446808</v>
      </c>
      <c r="AT49" s="40">
        <f>IF(AT$7="",0,AT39*условия!$W74)</f>
        <v>1594882.9787234042</v>
      </c>
      <c r="AU49" s="40">
        <f>IF(AU$7="",0,AU39*условия!$W74)</f>
        <v>1630362.3670212766</v>
      </c>
      <c r="AV49" s="40">
        <f>IF(AV$7="",0,AV39*условия!$W74)</f>
        <v>1666558.510638298</v>
      </c>
      <c r="AW49" s="40">
        <f>IF(AW$7="",0,AW39*условия!$W74)</f>
        <v>1703471.4095744682</v>
      </c>
      <c r="AX49" s="40">
        <f>IF(AX$7="",0,AX39*условия!$W74)</f>
        <v>1741101.0638297873</v>
      </c>
      <c r="AY49" s="40">
        <f>IF(AY$7="",0,AY39*условия!$W74)</f>
        <v>1779447.4734042555</v>
      </c>
      <c r="AZ49" s="40">
        <f>IF(AZ$7="",0,AZ39*условия!$W74)</f>
        <v>1818510.6382978726</v>
      </c>
      <c r="BA49" s="40">
        <f>IF(BA$7="",0,BA39*условия!$W74)</f>
        <v>1858290.5585106383</v>
      </c>
      <c r="BB49" s="40">
        <f>IF(BB$7="",0,BB39*условия!$W74)</f>
        <v>1898787.2340425532</v>
      </c>
      <c r="BC49" s="40">
        <f>IF(BC$7="",0,BC39*условия!$W74)</f>
        <v>1940000.6648936169</v>
      </c>
      <c r="BD49" s="40">
        <f>IF(BD$7="",0,BD39*условия!$W74)</f>
        <v>1981930.8510638296</v>
      </c>
      <c r="BE49" s="40">
        <f>IF(BE$7="",0,BE39*условия!$W74)</f>
        <v>2024577.7925531911</v>
      </c>
      <c r="BF49" s="40">
        <f>IF(BF$7="",0,BF39*условия!$W74)</f>
        <v>2067941.4893617018</v>
      </c>
      <c r="BG49" s="40">
        <f>IF(BG$7="",0,BG39*условия!$W74)</f>
        <v>2112021.9414893612</v>
      </c>
      <c r="BH49" s="40">
        <f>IF(BH$7="",0,BH39*условия!$W74)</f>
        <v>2156819.1489361697</v>
      </c>
      <c r="BI49" s="40">
        <f>IF(BI$7="",0,BI39*условия!$W74)</f>
        <v>2202333.1117021269</v>
      </c>
      <c r="BJ49" s="40">
        <f>IF(BJ$7="",0,BJ39*условия!$W74)</f>
        <v>2248563.8297872334</v>
      </c>
      <c r="BK49" s="40">
        <f>IF(BK$7="",0,BK39*условия!$W74)</f>
        <v>2295511.3031914886</v>
      </c>
      <c r="BL49" s="40">
        <f>IF(BL$7="",0,BL39*условия!$W74)</f>
        <v>2343175.5319148931</v>
      </c>
      <c r="BM49" s="40">
        <f>IF(BM$7="",0,BM39*условия!$W74)</f>
        <v>2391556.5159574458</v>
      </c>
      <c r="BN49" s="40">
        <f>IF(BN$7="",0,BN39*условия!$W74)</f>
        <v>2440654.2553191483</v>
      </c>
      <c r="BO49" s="40">
        <f>IF(BO$7="",0,BO39*условия!$W74)</f>
        <v>2490468.7499999991</v>
      </c>
      <c r="BP49" s="40">
        <f>IF(BP$7="",0,BP39*условия!$W74)</f>
        <v>2540999.9999999991</v>
      </c>
      <c r="BQ49" s="40">
        <f>IF(BQ$7="",0,BQ39*условия!$W74)</f>
        <v>0</v>
      </c>
      <c r="BR49" s="40">
        <f>IF(BR$7="",0,BR39*условия!$W74)</f>
        <v>0</v>
      </c>
      <c r="BS49" s="40">
        <f>IF(BS$7="",0,BS39*условия!$W74)</f>
        <v>0</v>
      </c>
      <c r="BT49" s="40">
        <f>IF(BT$7="",0,BT39*условия!$W74)</f>
        <v>0</v>
      </c>
      <c r="BU49" s="40">
        <f>IF(BU$7="",0,BU39*условия!$W74)</f>
        <v>0</v>
      </c>
      <c r="BV49" s="40">
        <f>IF(BV$7="",0,BV39*условия!$W74)</f>
        <v>0</v>
      </c>
      <c r="BW49" s="40">
        <f>IF(BW$7="",0,BW39*условия!$W74)</f>
        <v>0</v>
      </c>
      <c r="BX49" s="40">
        <f>IF(BX$7="",0,BX39*условия!$W74)</f>
        <v>0</v>
      </c>
      <c r="BY49" s="40">
        <f>IF(BY$7="",0,BY39*условия!$W74)</f>
        <v>0</v>
      </c>
      <c r="BZ49" s="40">
        <f>IF(BZ$7="",0,BZ39*условия!$W74)</f>
        <v>0</v>
      </c>
      <c r="CA49" s="40">
        <f>IF(CA$7="",0,CA39*условия!$W74)</f>
        <v>0</v>
      </c>
      <c r="CB49" s="40">
        <f>IF(CB$7="",0,CB39*условия!$W74)</f>
        <v>0</v>
      </c>
      <c r="CC49" s="40">
        <f>IF(CC$7="",0,CC39*условия!$W74)</f>
        <v>0</v>
      </c>
      <c r="CD49" s="40">
        <f>IF(CD$7="",0,CD39*условия!$W74)</f>
        <v>0</v>
      </c>
      <c r="CE49" s="40">
        <f>IF(CE$7="",0,CE39*условия!$W74)</f>
        <v>0</v>
      </c>
      <c r="CF49" s="40">
        <f>IF(CF$7="",0,CF39*условия!$W74)</f>
        <v>0</v>
      </c>
      <c r="CG49" s="40">
        <f>IF(CG$7="",0,CG39*условия!$W74)</f>
        <v>0</v>
      </c>
      <c r="CH49" s="40">
        <f>IF(CH$7="",0,CH39*условия!$W74)</f>
        <v>0</v>
      </c>
      <c r="CI49" s="40">
        <f>IF(CI$7="",0,CI39*условия!$W74)</f>
        <v>0</v>
      </c>
      <c r="CJ49" s="40">
        <f>IF(CJ$7="",0,CJ39*условия!$W74)</f>
        <v>0</v>
      </c>
      <c r="CK49" s="40">
        <f>IF(CK$7="",0,CK39*условия!$W74)</f>
        <v>0</v>
      </c>
      <c r="CL49" s="40">
        <f>IF(CL$7="",0,CL39*условия!$W74)</f>
        <v>0</v>
      </c>
      <c r="CM49" s="40">
        <f>IF(CM$7="",0,CM39*условия!$W74)</f>
        <v>0</v>
      </c>
      <c r="CN49" s="40">
        <f>IF(CN$7="",0,CN39*условия!$W74)</f>
        <v>0</v>
      </c>
      <c r="CO49" s="40">
        <f>IF(CO$7="",0,CO39*условия!$W74)</f>
        <v>0</v>
      </c>
      <c r="CP49" s="40">
        <f>IF(CP$7="",0,CP39*условия!$W74)</f>
        <v>0</v>
      </c>
      <c r="CQ49" s="40">
        <f>IF(CQ$7="",0,CQ39*условия!$W74)</f>
        <v>0</v>
      </c>
      <c r="CR49" s="40">
        <f>IF(CR$7="",0,CR39*условия!$W74)</f>
        <v>0</v>
      </c>
      <c r="CS49" s="40">
        <f>IF(CS$7="",0,CS39*условия!$W74)</f>
        <v>0</v>
      </c>
      <c r="CT49" s="40">
        <f>IF(CT$7="",0,CT39*условия!$W74)</f>
        <v>0</v>
      </c>
      <c r="CU49" s="40">
        <f>IF(CU$7="",0,CU39*условия!$W74)</f>
        <v>0</v>
      </c>
      <c r="CV49" s="40">
        <f>IF(CV$7="",0,CV39*условия!$W74)</f>
        <v>0</v>
      </c>
      <c r="CW49" s="40">
        <f>IF(CW$7="",0,CW39*условия!$W74)</f>
        <v>0</v>
      </c>
      <c r="CX49" s="40">
        <f>IF(CX$7="",0,CX39*условия!$W74)</f>
        <v>0</v>
      </c>
      <c r="CY49" s="40">
        <f>IF(CY$7="",0,CY39*условия!$W74)</f>
        <v>0</v>
      </c>
      <c r="CZ49" s="40">
        <f>IF(CZ$7="",0,CZ39*условия!$W74)</f>
        <v>0</v>
      </c>
      <c r="DA49" s="40">
        <f>IF(DA$7="",0,DA39*условия!$W74)</f>
        <v>0</v>
      </c>
      <c r="DB49" s="40">
        <f>IF(DB$7="",0,DB39*условия!$W74)</f>
        <v>0</v>
      </c>
      <c r="DC49" s="40">
        <f>IF(DC$7="",0,DC39*условия!$W74)</f>
        <v>0</v>
      </c>
      <c r="DD49" s="40">
        <f>IF(DD$7="",0,DD39*условия!$W74)</f>
        <v>0</v>
      </c>
      <c r="DE49" s="40">
        <f>IF(DE$7="",0,DE39*условия!$W74)</f>
        <v>0</v>
      </c>
      <c r="DF49" s="40">
        <f>IF(DF$7="",0,DF39*условия!$W74)</f>
        <v>0</v>
      </c>
      <c r="DG49" s="40">
        <f>IF(DG$7="",0,DG39*условия!$W74)</f>
        <v>0</v>
      </c>
      <c r="DH49" s="40">
        <f>IF(DH$7="",0,DH39*условия!$W74)</f>
        <v>0</v>
      </c>
      <c r="DI49" s="40">
        <f>IF(DI$7="",0,DI39*условия!$W74)</f>
        <v>0</v>
      </c>
      <c r="DJ49" s="40">
        <f>IF(DJ$7="",0,DJ39*условия!$W74)</f>
        <v>0</v>
      </c>
      <c r="DK49" s="40">
        <f>IF(DK$7="",0,DK39*условия!$W74)</f>
        <v>0</v>
      </c>
      <c r="DL49" s="40">
        <f>IF(DL$7="",0,DL39*условия!$W74)</f>
        <v>0</v>
      </c>
      <c r="DM49" s="40">
        <f>IF(DM$7="",0,DM39*условия!$W74)</f>
        <v>0</v>
      </c>
      <c r="DN49" s="40">
        <f>IF(DN$7="",0,DN39*условия!$W74)</f>
        <v>0</v>
      </c>
      <c r="DO49" s="40">
        <f>IF(DO$7="",0,DO39*условия!$W74)</f>
        <v>0</v>
      </c>
      <c r="DP49" s="40">
        <f>IF(DP$7="",0,DP39*условия!$W74)</f>
        <v>0</v>
      </c>
      <c r="DQ49" s="40">
        <f>IF(DQ$7="",0,DQ39*условия!$W74)</f>
        <v>0</v>
      </c>
      <c r="DR49" s="40">
        <f>IF(DR$7="",0,DR39*условия!$W74)</f>
        <v>0</v>
      </c>
      <c r="DS49" s="40">
        <f>IF(DS$7="",0,DS39*условия!$W74)</f>
        <v>0</v>
      </c>
      <c r="DT49" s="40">
        <f>IF(DT$7="",0,DT39*условия!$W74)</f>
        <v>0</v>
      </c>
      <c r="DU49" s="40">
        <f>IF(DU$7="",0,DU39*условия!$W74)</f>
        <v>0</v>
      </c>
      <c r="DV49" s="40">
        <f>IF(DV$7="",0,DV39*условия!$W74)</f>
        <v>0</v>
      </c>
      <c r="DW49" s="40">
        <f>IF(DW$7="",0,DW39*условия!$W74)</f>
        <v>0</v>
      </c>
      <c r="DX49" s="40">
        <f>IF(DX$7="",0,DX39*условия!$W74)</f>
        <v>0</v>
      </c>
      <c r="DY49" s="40">
        <f>IF(DY$7="",0,DY39*условия!$W74)</f>
        <v>0</v>
      </c>
      <c r="DZ49" s="40">
        <f>IF(DZ$7="",0,DZ39*условия!$W74)</f>
        <v>0</v>
      </c>
      <c r="EA49" s="40">
        <f>IF(EA$7="",0,EA39*условия!$W74)</f>
        <v>0</v>
      </c>
      <c r="EB49" s="40">
        <f>IF(EB$7="",0,EB39*условия!$W74)</f>
        <v>0</v>
      </c>
      <c r="EC49" s="40">
        <f>IF(EC$7="",0,EC39*условия!$W74)</f>
        <v>0</v>
      </c>
      <c r="ED49" s="40">
        <f>IF(ED$7="",0,ED39*условия!$W74)</f>
        <v>0</v>
      </c>
      <c r="EE49" s="40">
        <f>IF(EE$7="",0,EE39*условия!$W74)</f>
        <v>0</v>
      </c>
      <c r="EF49" s="40">
        <f>IF(EF$7="",0,EF39*условия!$W74)</f>
        <v>0</v>
      </c>
      <c r="EG49" s="40">
        <f>IF(EG$7="",0,EG39*условия!$W74)</f>
        <v>0</v>
      </c>
      <c r="EH49" s="40">
        <f>IF(EH$7="",0,EH39*условия!$W74)</f>
        <v>0</v>
      </c>
      <c r="EI49" s="40">
        <f>IF(EI$7="",0,EI39*условия!$W74)</f>
        <v>0</v>
      </c>
      <c r="EJ49" s="40">
        <f>IF(EJ$7="",0,EJ39*условия!$W74)</f>
        <v>0</v>
      </c>
      <c r="EK49" s="40">
        <f>IF(EK$7="",0,EK39*условия!$W74)</f>
        <v>0</v>
      </c>
      <c r="EL49" s="40">
        <f>IF(EL$7="",0,EL39*условия!$W74)</f>
        <v>0</v>
      </c>
      <c r="EM49" s="40">
        <f>IF(EM$7="",0,EM39*условия!$W74)</f>
        <v>0</v>
      </c>
      <c r="EN49" s="40">
        <f>IF(EN$7="",0,EN39*условия!$W74)</f>
        <v>0</v>
      </c>
      <c r="EO49" s="40">
        <f>IF(EO$7="",0,EO39*условия!$W74)</f>
        <v>0</v>
      </c>
      <c r="EP49" s="40">
        <f>IF(EP$7="",0,EP39*условия!$W74)</f>
        <v>0</v>
      </c>
      <c r="EQ49" s="40">
        <f>IF(EQ$7="",0,EQ39*условия!$W74)</f>
        <v>0</v>
      </c>
      <c r="ER49" s="40">
        <f>IF(ER$7="",0,ER39*условия!$W74)</f>
        <v>0</v>
      </c>
      <c r="ES49" s="40">
        <f>IF(ES$7="",0,ES39*условия!$W74)</f>
        <v>0</v>
      </c>
      <c r="ET49" s="40">
        <f>IF(ET$7="",0,ET39*условия!$W74)</f>
        <v>0</v>
      </c>
      <c r="EU49" s="40">
        <f>IF(EU$7="",0,EU39*условия!$W74)</f>
        <v>0</v>
      </c>
      <c r="EV49" s="40">
        <f>IF(EV$7="",0,EV39*условия!$W74)</f>
        <v>0</v>
      </c>
      <c r="EW49" s="40">
        <f>IF(EW$7="",0,EW39*условия!$W74)</f>
        <v>0</v>
      </c>
      <c r="EX49" s="40">
        <f>IF(EX$7="",0,EX39*условия!$W74)</f>
        <v>0</v>
      </c>
      <c r="EY49" s="40">
        <f>IF(EY$7="",0,EY39*условия!$W74)</f>
        <v>0</v>
      </c>
      <c r="EZ49" s="40">
        <f>IF(EZ$7="",0,EZ39*условия!$W74)</f>
        <v>0</v>
      </c>
      <c r="FA49" s="40">
        <f>IF(FA$7="",0,FA39*условия!$W74)</f>
        <v>0</v>
      </c>
      <c r="FB49" s="40">
        <f>IF(FB$7="",0,FB39*условия!$W74)</f>
        <v>0</v>
      </c>
      <c r="FC49" s="40">
        <f>IF(FC$7="",0,FC39*условия!$W74)</f>
        <v>0</v>
      </c>
      <c r="FD49" s="40">
        <f>IF(FD$7="",0,FD39*условия!$W74)</f>
        <v>0</v>
      </c>
      <c r="FE49" s="40">
        <f>IF(FE$7="",0,FE39*условия!$W74)</f>
        <v>0</v>
      </c>
      <c r="FF49" s="40">
        <f>IF(FF$7="",0,FF39*условия!$W74)</f>
        <v>0</v>
      </c>
      <c r="FG49" s="40">
        <f>IF(FG$7="",0,FG39*условия!$W74)</f>
        <v>0</v>
      </c>
      <c r="FH49" s="40">
        <f>IF(FH$7="",0,FH39*условия!$W74)</f>
        <v>0</v>
      </c>
      <c r="FI49" s="40">
        <f>IF(FI$7="",0,FI39*условия!$W74)</f>
        <v>0</v>
      </c>
      <c r="FJ49" s="40">
        <f>IF(FJ$7="",0,FJ39*условия!$W74)</f>
        <v>0</v>
      </c>
      <c r="FK49" s="40">
        <f>IF(FK$7="",0,FK39*условия!$W74)</f>
        <v>0</v>
      </c>
      <c r="FL49" s="40">
        <f>IF(FL$7="",0,FL39*условия!$W74)</f>
        <v>0</v>
      </c>
      <c r="FM49" s="40">
        <f>IF(FM$7="",0,FM39*условия!$W74)</f>
        <v>0</v>
      </c>
      <c r="FN49" s="40">
        <f>IF(FN$7="",0,FN39*условия!$W74)</f>
        <v>0</v>
      </c>
      <c r="FO49" s="40">
        <f>IF(FO$7="",0,FO39*условия!$W74)</f>
        <v>0</v>
      </c>
      <c r="FP49" s="40">
        <f>IF(FP$7="",0,FP39*условия!$W74)</f>
        <v>0</v>
      </c>
      <c r="FQ49" s="40">
        <f>IF(FQ$7="",0,FQ39*условия!$W74)</f>
        <v>0</v>
      </c>
      <c r="FR49" s="40">
        <f>IF(FR$7="",0,FR39*условия!$W74)</f>
        <v>0</v>
      </c>
      <c r="FS49" s="40">
        <f>IF(FS$7="",0,FS39*условия!$W74)</f>
        <v>0</v>
      </c>
      <c r="FT49" s="40">
        <f>IF(FT$7="",0,FT39*условия!$W74)</f>
        <v>0</v>
      </c>
      <c r="FU49" s="40">
        <f>IF(FU$7="",0,FU39*условия!$W74)</f>
        <v>0</v>
      </c>
      <c r="FV49" s="40">
        <f>IF(FV$7="",0,FV39*условия!$W74)</f>
        <v>0</v>
      </c>
      <c r="FW49" s="40">
        <f>IF(FW$7="",0,FW39*условия!$W74)</f>
        <v>0</v>
      </c>
      <c r="FX49" s="40">
        <f>IF(FX$7="",0,FX39*условия!$W74)</f>
        <v>0</v>
      </c>
      <c r="FY49" s="40">
        <f>IF(FY$7="",0,FY39*условия!$W74)</f>
        <v>0</v>
      </c>
      <c r="FZ49" s="40">
        <f>IF(FZ$7="",0,FZ39*условия!$W74)</f>
        <v>0</v>
      </c>
      <c r="GA49" s="40">
        <f>IF(GA$7="",0,GA39*условия!$W74)</f>
        <v>0</v>
      </c>
      <c r="GB49" s="40">
        <f>IF(GB$7="",0,GB39*условия!$W74)</f>
        <v>0</v>
      </c>
      <c r="GC49" s="40">
        <f>IF(GC$7="",0,GC39*условия!$W74)</f>
        <v>0</v>
      </c>
      <c r="GD49" s="40">
        <f>IF(GD$7="",0,GD39*условия!$W74)</f>
        <v>0</v>
      </c>
      <c r="GE49" s="40">
        <f>IF(GE$7="",0,GE39*условия!$W74)</f>
        <v>0</v>
      </c>
      <c r="GF49" s="40">
        <f>IF(GF$7="",0,GF39*условия!$W74)</f>
        <v>0</v>
      </c>
      <c r="GG49" s="40">
        <f>IF(GG$7="",0,GG39*условия!$W74)</f>
        <v>0</v>
      </c>
      <c r="GH49" s="40">
        <f>IF(GH$7="",0,GH39*условия!$W74)</f>
        <v>0</v>
      </c>
      <c r="GI49" s="40">
        <f>IF(GI$7="",0,GI39*условия!$W74)</f>
        <v>0</v>
      </c>
      <c r="GJ49" s="40">
        <f>IF(GJ$7="",0,GJ39*условия!$W74)</f>
        <v>0</v>
      </c>
      <c r="GK49" s="40">
        <f>IF(GK$7="",0,GK39*условия!$W74)</f>
        <v>0</v>
      </c>
      <c r="GL49" s="40">
        <f>IF(GL$7="",0,GL39*условия!$W74)</f>
        <v>0</v>
      </c>
      <c r="GM49" s="40">
        <f>IF(GM$7="",0,GM39*условия!$W74)</f>
        <v>0</v>
      </c>
      <c r="GN49" s="40">
        <f>IF(GN$7="",0,GN39*условия!$W74)</f>
        <v>0</v>
      </c>
      <c r="GO49" s="40">
        <f>IF(GO$7="",0,GO39*условия!$W74)</f>
        <v>0</v>
      </c>
      <c r="GP49" s="40">
        <f>IF(GP$7="",0,GP39*условия!$W74)</f>
        <v>0</v>
      </c>
      <c r="GQ49" s="40">
        <f>IF(GQ$7="",0,GQ39*условия!$W74)</f>
        <v>0</v>
      </c>
      <c r="GR49" s="40">
        <f>IF(GR$7="",0,GR39*условия!$W74)</f>
        <v>0</v>
      </c>
      <c r="GS49" s="40">
        <f>IF(GS$7="",0,GS39*условия!$W74)</f>
        <v>0</v>
      </c>
      <c r="GT49" s="40">
        <f>IF(GT$7="",0,GT39*условия!$W74)</f>
        <v>0</v>
      </c>
      <c r="GU49" s="40">
        <f>IF(GU$7="",0,GU39*условия!$W74)</f>
        <v>0</v>
      </c>
      <c r="GV49" s="40">
        <f>IF(GV$7="",0,GV39*условия!$W74)</f>
        <v>0</v>
      </c>
      <c r="GW49" s="40">
        <f>IF(GW$7="",0,GW39*условия!$W74)</f>
        <v>0</v>
      </c>
      <c r="GX49" s="40">
        <f>IF(GX$7="",0,GX39*условия!$W74)</f>
        <v>0</v>
      </c>
      <c r="GY49" s="40">
        <f>IF(GY$7="",0,GY39*условия!$W74)</f>
        <v>0</v>
      </c>
      <c r="GZ49" s="40">
        <f>IF(GZ$7="",0,GZ39*условия!$W74)</f>
        <v>0</v>
      </c>
      <c r="HA49" s="40">
        <f>IF(HA$7="",0,HA39*условия!$W74)</f>
        <v>0</v>
      </c>
      <c r="HB49" s="40">
        <f>IF(HB$7="",0,HB39*условия!$W74)</f>
        <v>0</v>
      </c>
      <c r="HC49" s="40">
        <f>IF(HC$7="",0,HC39*условия!$W74)</f>
        <v>0</v>
      </c>
      <c r="HD49" s="40">
        <f>IF(HD$7="",0,HD39*условия!$W74)</f>
        <v>0</v>
      </c>
      <c r="HE49" s="40">
        <f>IF(HE$7="",0,HE39*условия!$W74)</f>
        <v>0</v>
      </c>
      <c r="HF49" s="40">
        <f>IF(HF$7="",0,HF39*условия!$W74)</f>
        <v>0</v>
      </c>
      <c r="HG49" s="40">
        <f>IF(HG$7="",0,HG39*условия!$W74)</f>
        <v>0</v>
      </c>
      <c r="HH49" s="40">
        <f>IF(HH$7="",0,HH39*условия!$W74)</f>
        <v>0</v>
      </c>
      <c r="HI49" s="40">
        <f>IF(HI$7="",0,HI39*условия!$W74)</f>
        <v>0</v>
      </c>
      <c r="HJ49" s="40">
        <f>IF(HJ$7="",0,HJ39*условия!$W74)</f>
        <v>0</v>
      </c>
      <c r="HK49" s="40">
        <f>IF(HK$7="",0,HK39*условия!$W74)</f>
        <v>0</v>
      </c>
      <c r="HL49" s="40">
        <f>IF(HL$7="",0,HL39*условия!$W74)</f>
        <v>0</v>
      </c>
      <c r="HM49" s="40">
        <f>IF(HM$7="",0,HM39*условия!$W74)</f>
        <v>0</v>
      </c>
      <c r="HN49" s="40">
        <f>IF(HN$7="",0,HN39*условия!$W74)</f>
        <v>0</v>
      </c>
      <c r="HO49" s="40">
        <f>IF(HO$7="",0,HO39*условия!$W74)</f>
        <v>0</v>
      </c>
      <c r="HP49" s="40">
        <f>IF(HP$7="",0,HP39*условия!$W74)</f>
        <v>0</v>
      </c>
      <c r="HQ49" s="40">
        <f>IF(HQ$7="",0,HQ39*условия!$W74)</f>
        <v>0</v>
      </c>
      <c r="HR49" s="40">
        <f>IF(HR$7="",0,HR39*условия!$W74)</f>
        <v>0</v>
      </c>
      <c r="HS49" s="40">
        <f>IF(HS$7="",0,HS39*условия!$W74)</f>
        <v>0</v>
      </c>
      <c r="HT49" s="40">
        <f>IF(HT$7="",0,HT39*условия!$W74)</f>
        <v>0</v>
      </c>
      <c r="HU49" s="40">
        <f>IF(HU$7="",0,HU39*условия!$W74)</f>
        <v>0</v>
      </c>
      <c r="HV49" s="40">
        <f>IF(HV$7="",0,HV39*условия!$W74)</f>
        <v>0</v>
      </c>
      <c r="HW49" s="40">
        <f>IF(HW$7="",0,HW39*условия!$W74)</f>
        <v>0</v>
      </c>
      <c r="HX49" s="40">
        <f>IF(HX$7="",0,HX39*условия!$W74)</f>
        <v>0</v>
      </c>
      <c r="HY49" s="40">
        <f>IF(HY$7="",0,HY39*условия!$W74)</f>
        <v>0</v>
      </c>
      <c r="HZ49" s="40">
        <f>IF(HZ$7="",0,HZ39*условия!$W74)</f>
        <v>0</v>
      </c>
      <c r="IA49" s="40">
        <f>IF(IA$7="",0,IA39*условия!$W74)</f>
        <v>0</v>
      </c>
      <c r="IB49" s="40">
        <f>IF(IB$7="",0,IB39*условия!$W74)</f>
        <v>0</v>
      </c>
      <c r="IC49" s="40">
        <f>IF(IC$7="",0,IC39*условия!$W74)</f>
        <v>0</v>
      </c>
      <c r="ID49" s="40">
        <f>IF(ID$7="",0,ID39*условия!$W74)</f>
        <v>0</v>
      </c>
      <c r="IE49" s="40">
        <f>IF(IE$7="",0,IE39*условия!$W74)</f>
        <v>0</v>
      </c>
      <c r="IF49" s="40">
        <f>IF(IF$7="",0,IF39*условия!$W74)</f>
        <v>0</v>
      </c>
      <c r="IG49" s="40">
        <f>IF(IG$7="",0,IG39*условия!$W74)</f>
        <v>0</v>
      </c>
      <c r="IH49" s="40">
        <f>IF(IH$7="",0,IH39*условия!$W74)</f>
        <v>0</v>
      </c>
      <c r="II49" s="40">
        <f>IF(II$7="",0,II39*условия!$W74)</f>
        <v>0</v>
      </c>
      <c r="IJ49" s="40">
        <f>IF(IJ$7="",0,IJ39*условия!$W74)</f>
        <v>0</v>
      </c>
      <c r="IK49" s="40">
        <f>IF(IK$7="",0,IK39*условия!$W74)</f>
        <v>0</v>
      </c>
      <c r="IL49" s="40">
        <f>IF(IL$7="",0,IL39*условия!$W74)</f>
        <v>0</v>
      </c>
      <c r="IM49" s="40">
        <f>IF(IM$7="",0,IM39*условия!$W74)</f>
        <v>0</v>
      </c>
      <c r="IN49" s="40">
        <f>IF(IN$7="",0,IN39*условия!$W74)</f>
        <v>0</v>
      </c>
      <c r="IO49" s="40">
        <f>IF(IO$7="",0,IO39*условия!$W74)</f>
        <v>0</v>
      </c>
      <c r="IP49" s="40">
        <f>IF(IP$7="",0,IP39*условия!$W74)</f>
        <v>0</v>
      </c>
      <c r="IQ49" s="40">
        <f>IF(IQ$7="",0,IQ39*условия!$W74)</f>
        <v>0</v>
      </c>
      <c r="IR49" s="40">
        <f>IF(IR$7="",0,IR39*условия!$W74)</f>
        <v>0</v>
      </c>
      <c r="IS49" s="40">
        <f>IF(IS$7="",0,IS39*условия!$W74)</f>
        <v>0</v>
      </c>
      <c r="IT49" s="40">
        <f>IF(IT$7="",0,IT39*условия!$W74)</f>
        <v>0</v>
      </c>
      <c r="IU49" s="40">
        <f>IF(IU$7="",0,IU39*условия!$W74)</f>
        <v>0</v>
      </c>
      <c r="IV49" s="40">
        <f>IF(IV$7="",0,IV39*условия!$W74)</f>
        <v>0</v>
      </c>
      <c r="IW49" s="40">
        <f>IF(IW$7="",0,IW39*условия!$W74)</f>
        <v>0</v>
      </c>
      <c r="IX49" s="40">
        <f>IF(IX$7="",0,IX39*условия!$W74)</f>
        <v>0</v>
      </c>
      <c r="IY49" s="40">
        <f>IF(IY$7="",0,IY39*условия!$W74)</f>
        <v>0</v>
      </c>
      <c r="IZ49" s="40">
        <f>IF(IZ$7="",0,IZ39*условия!$W74)</f>
        <v>0</v>
      </c>
      <c r="JA49" s="40">
        <f>IF(JA$7="",0,JA39*условия!$W74)</f>
        <v>0</v>
      </c>
      <c r="JB49" s="40">
        <f>IF(JB$7="",0,JB39*условия!$W74)</f>
        <v>0</v>
      </c>
      <c r="JC49" s="40">
        <f>IF(JC$7="",0,JC39*условия!$W74)</f>
        <v>0</v>
      </c>
      <c r="JD49" s="40">
        <f>IF(JD$7="",0,JD39*условия!$W74)</f>
        <v>0</v>
      </c>
      <c r="JE49" s="40">
        <f>IF(JE$7="",0,JE39*условия!$W74)</f>
        <v>0</v>
      </c>
      <c r="JF49" s="40">
        <f>IF(JF$7="",0,JF39*условия!$W74)</f>
        <v>0</v>
      </c>
      <c r="JG49" s="40">
        <f>IF(JG$7="",0,JG39*условия!$W74)</f>
        <v>0</v>
      </c>
      <c r="JH49" s="40">
        <f>IF(JH$7="",0,JH39*условия!$W74)</f>
        <v>0</v>
      </c>
      <c r="JI49" s="40">
        <f>IF(JI$7="",0,JI39*условия!$W74)</f>
        <v>0</v>
      </c>
      <c r="JJ49" s="40">
        <f>IF(JJ$7="",0,JJ39*условия!$W74)</f>
        <v>0</v>
      </c>
      <c r="JK49" s="40">
        <f>IF(JK$7="",0,JK39*условия!$W74)</f>
        <v>0</v>
      </c>
      <c r="JL49" s="40">
        <f>IF(JL$7="",0,JL39*условия!$W74)</f>
        <v>0</v>
      </c>
      <c r="JM49" s="40">
        <f>IF(JM$7="",0,JM39*условия!$W74)</f>
        <v>0</v>
      </c>
      <c r="JN49" s="40">
        <f>IF(JN$7="",0,JN39*условия!$W74)</f>
        <v>0</v>
      </c>
      <c r="JO49" s="40">
        <f>IF(JO$7="",0,JO39*условия!$W74)</f>
        <v>0</v>
      </c>
      <c r="JP49" s="40">
        <f>IF(JP$7="",0,JP39*условия!$W74)</f>
        <v>0</v>
      </c>
      <c r="JQ49" s="40">
        <f>IF(JQ$7="",0,JQ39*условия!$W74)</f>
        <v>0</v>
      </c>
      <c r="JR49" s="40">
        <f>IF(JR$7="",0,JR39*условия!$W74)</f>
        <v>0</v>
      </c>
      <c r="JS49" s="40">
        <f>IF(JS$7="",0,JS39*условия!$W74)</f>
        <v>0</v>
      </c>
      <c r="JT49" s="40">
        <f>IF(JT$7="",0,JT39*условия!$W74)</f>
        <v>0</v>
      </c>
      <c r="JU49" s="40">
        <f>IF(JU$7="",0,JU39*условия!$W74)</f>
        <v>0</v>
      </c>
      <c r="JV49" s="40">
        <f>IF(JV$7="",0,JV39*условия!$W74)</f>
        <v>0</v>
      </c>
      <c r="JW49" s="40">
        <f>IF(JW$7="",0,JW39*условия!$W74)</f>
        <v>0</v>
      </c>
      <c r="JX49" s="40">
        <f>IF(JX$7="",0,JX39*условия!$W74)</f>
        <v>0</v>
      </c>
      <c r="JY49" s="40">
        <f>IF(JY$7="",0,JY39*условия!$W74)</f>
        <v>0</v>
      </c>
      <c r="JZ49" s="40">
        <f>IF(JZ$7="",0,JZ39*условия!$W74)</f>
        <v>0</v>
      </c>
      <c r="KA49" s="40">
        <f>IF(KA$7="",0,KA39*условия!$W74)</f>
        <v>0</v>
      </c>
      <c r="KB49" s="40">
        <f>IF(KB$7="",0,KB39*условия!$W74)</f>
        <v>0</v>
      </c>
      <c r="KC49" s="40">
        <f>IF(KC$7="",0,KC39*условия!$W74)</f>
        <v>0</v>
      </c>
      <c r="KD49" s="40">
        <f>IF(KD$7="",0,KD39*условия!$W74)</f>
        <v>0</v>
      </c>
      <c r="KE49" s="40">
        <f>IF(KE$7="",0,KE39*условия!$W74)</f>
        <v>0</v>
      </c>
      <c r="KF49" s="40">
        <f>IF(KF$7="",0,KF39*условия!$W74)</f>
        <v>0</v>
      </c>
      <c r="KG49" s="40">
        <f>IF(KG$7="",0,KG39*условия!$W74)</f>
        <v>0</v>
      </c>
      <c r="KH49" s="40">
        <f>IF(KH$7="",0,KH39*условия!$W74)</f>
        <v>0</v>
      </c>
      <c r="KI49" s="40">
        <f>IF(KI$7="",0,KI39*условия!$W74)</f>
        <v>0</v>
      </c>
      <c r="KJ49" s="40">
        <f>IF(KJ$7="",0,KJ39*условия!$W74)</f>
        <v>0</v>
      </c>
      <c r="KK49" s="40">
        <f>IF(KK$7="",0,KK39*условия!$W74)</f>
        <v>0</v>
      </c>
      <c r="KL49" s="40">
        <f>IF(KL$7="",0,KL39*условия!$W74)</f>
        <v>0</v>
      </c>
      <c r="KM49" s="40">
        <f>IF(KM$7="",0,KM39*условия!$W74)</f>
        <v>0</v>
      </c>
      <c r="KN49" s="40">
        <f>IF(KN$7="",0,KN39*условия!$W74)</f>
        <v>0</v>
      </c>
      <c r="KO49" s="40">
        <f>IF(KO$7="",0,KO39*условия!$W74)</f>
        <v>0</v>
      </c>
      <c r="KP49" s="40">
        <f>IF(KP$7="",0,KP39*условия!$W74)</f>
        <v>0</v>
      </c>
      <c r="KQ49" s="40">
        <f>IF(KQ$7="",0,KQ39*условия!$W74)</f>
        <v>0</v>
      </c>
      <c r="KR49" s="40">
        <f>IF(KR$7="",0,KR39*условия!$W74)</f>
        <v>0</v>
      </c>
      <c r="KS49" s="40">
        <f>IF(KS$7="",0,KS39*условия!$W74)</f>
        <v>0</v>
      </c>
      <c r="KT49" s="40">
        <f>IF(KT$7="",0,KT39*условия!$W74)</f>
        <v>0</v>
      </c>
      <c r="KU49" s="40">
        <f>IF(KU$7="",0,KU39*условия!$W74)</f>
        <v>0</v>
      </c>
      <c r="KV49" s="40">
        <f>IF(KV$7="",0,KV39*условия!$W74)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40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4"/>
      <c r="F51" s="1"/>
      <c r="G51" s="1"/>
      <c r="H51" s="11"/>
      <c r="I51" s="1"/>
      <c r="J51" s="1"/>
      <c r="K51" s="64"/>
      <c r="L51" s="1"/>
      <c r="M51" s="5"/>
      <c r="N51" s="64"/>
      <c r="O51" s="19"/>
      <c r="P51" s="1"/>
      <c r="Q51" s="1"/>
      <c r="R51" s="68"/>
      <c r="S51" s="1"/>
      <c r="T51" s="40"/>
      <c r="U51" s="40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40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1" t="s">
        <v>25</v>
      </c>
      <c r="D53" s="80"/>
      <c r="E53" s="42" t="str">
        <f>kpi!$E$30</f>
        <v>доход от продаж продукции</v>
      </c>
      <c r="F53" s="3"/>
      <c r="G53" s="3"/>
      <c r="H53" s="39" t="str">
        <f>IF(OR($E53="",$E53=0),"",INDEX(kpi!$I:$I,SUMIFS(kpi!$A:$A,kpi!$E:$E,$E53)))</f>
        <v>руб.</v>
      </c>
      <c r="I53" s="3"/>
      <c r="J53" s="3"/>
      <c r="K53" s="42" t="s">
        <v>7</v>
      </c>
      <c r="L53" s="3"/>
      <c r="M53" s="5"/>
      <c r="N53" s="44"/>
      <c r="O53" s="19"/>
      <c r="P53" s="3"/>
      <c r="Q53" s="3"/>
      <c r="R53" s="44">
        <f t="shared" ref="R53:R55" si="48">SUMIFS($T53:$KW53,$T$1:$KW$1,"&gt;="&amp;1,$T$1:$KW$1,"&lt;="&amp;MAX($1:$1))</f>
        <v>703644966.95397878</v>
      </c>
      <c r="S53" s="3"/>
      <c r="T53" s="41"/>
      <c r="U53" s="41">
        <f>IF(U$7="",0,SUM(U54:U60))</f>
        <v>6946582.6889999993</v>
      </c>
      <c r="V53" s="41">
        <f t="shared" ref="V53:CG53" si="49">IF(V$7="",0,SUM(V54:V60))</f>
        <v>7239012.1628936166</v>
      </c>
      <c r="W53" s="41">
        <f t="shared" si="49"/>
        <v>7543377.5336808488</v>
      </c>
      <c r="X53" s="41">
        <f t="shared" si="49"/>
        <v>7859678.8013617015</v>
      </c>
      <c r="Y53" s="41">
        <f t="shared" si="49"/>
        <v>8187915.9659361681</v>
      </c>
      <c r="Z53" s="41">
        <f t="shared" si="49"/>
        <v>8487333.5504042543</v>
      </c>
      <c r="AA53" s="41">
        <f t="shared" si="49"/>
        <v>8796952.7561489344</v>
      </c>
      <c r="AB53" s="41">
        <f t="shared" si="49"/>
        <v>9040856.5181702115</v>
      </c>
      <c r="AC53" s="41">
        <f t="shared" si="49"/>
        <v>9291731.3880638275</v>
      </c>
      <c r="AD53" s="41">
        <f t="shared" si="49"/>
        <v>9549577.3658297844</v>
      </c>
      <c r="AE53" s="41">
        <f t="shared" si="49"/>
        <v>9814394.451468084</v>
      </c>
      <c r="AF53" s="41">
        <f t="shared" si="49"/>
        <v>10086182.644978721</v>
      </c>
      <c r="AG53" s="41">
        <f t="shared" si="49"/>
        <v>10364941.946361702</v>
      </c>
      <c r="AH53" s="41">
        <f t="shared" si="49"/>
        <v>10650672.355617018</v>
      </c>
      <c r="AI53" s="41">
        <f t="shared" si="49"/>
        <v>10943373.872744679</v>
      </c>
      <c r="AJ53" s="41">
        <f t="shared" si="49"/>
        <v>11243046.497744679</v>
      </c>
      <c r="AK53" s="41">
        <f t="shared" si="49"/>
        <v>11549690.23061702</v>
      </c>
      <c r="AL53" s="41">
        <f t="shared" si="49"/>
        <v>11863305.0713617</v>
      </c>
      <c r="AM53" s="41">
        <f t="shared" si="49"/>
        <v>12183891.019978723</v>
      </c>
      <c r="AN53" s="41">
        <f t="shared" si="49"/>
        <v>12511448.076468084</v>
      </c>
      <c r="AO53" s="41">
        <f t="shared" si="49"/>
        <v>12845976.240829786</v>
      </c>
      <c r="AP53" s="41">
        <f t="shared" si="49"/>
        <v>13187475.513063829</v>
      </c>
      <c r="AQ53" s="41">
        <f t="shared" si="49"/>
        <v>13535945.893170211</v>
      </c>
      <c r="AR53" s="41">
        <f t="shared" si="49"/>
        <v>13891387.381148934</v>
      </c>
      <c r="AS53" s="41">
        <f t="shared" si="49"/>
        <v>14253799.976999996</v>
      </c>
      <c r="AT53" s="41">
        <f t="shared" si="49"/>
        <v>14623183.680723405</v>
      </c>
      <c r="AU53" s="41">
        <f t="shared" si="49"/>
        <v>14999538.492319146</v>
      </c>
      <c r="AV53" s="41">
        <f t="shared" si="49"/>
        <v>15382864.411787231</v>
      </c>
      <c r="AW53" s="41">
        <f t="shared" si="49"/>
        <v>15773161.439127658</v>
      </c>
      <c r="AX53" s="41">
        <f t="shared" si="49"/>
        <v>16170429.574340422</v>
      </c>
      <c r="AY53" s="41">
        <f t="shared" si="49"/>
        <v>16574668.81742553</v>
      </c>
      <c r="AZ53" s="41">
        <f t="shared" si="49"/>
        <v>16985879.168382976</v>
      </c>
      <c r="BA53" s="41">
        <f t="shared" si="49"/>
        <v>17404060.627212763</v>
      </c>
      <c r="BB53" s="41">
        <f t="shared" si="49"/>
        <v>17829213.19391489</v>
      </c>
      <c r="BC53" s="41">
        <f t="shared" si="49"/>
        <v>18261336.868489359</v>
      </c>
      <c r="BD53" s="41">
        <f t="shared" si="49"/>
        <v>18700431.650936164</v>
      </c>
      <c r="BE53" s="41">
        <f t="shared" si="49"/>
        <v>19146497.541255318</v>
      </c>
      <c r="BF53" s="41">
        <f t="shared" si="49"/>
        <v>19599534.539446805</v>
      </c>
      <c r="BG53" s="41">
        <f t="shared" si="49"/>
        <v>20059542.645510636</v>
      </c>
      <c r="BH53" s="41">
        <f t="shared" si="49"/>
        <v>20526521.859446805</v>
      </c>
      <c r="BI53" s="41">
        <f t="shared" si="49"/>
        <v>21000472.181255318</v>
      </c>
      <c r="BJ53" s="41">
        <f t="shared" si="49"/>
        <v>21481393.610936169</v>
      </c>
      <c r="BK53" s="41">
        <f t="shared" si="49"/>
        <v>21969286.148489356</v>
      </c>
      <c r="BL53" s="41">
        <f t="shared" si="49"/>
        <v>22464149.793914892</v>
      </c>
      <c r="BM53" s="41">
        <f t="shared" si="49"/>
        <v>22965984.547212761</v>
      </c>
      <c r="BN53" s="41">
        <f t="shared" si="49"/>
        <v>23474790.408382975</v>
      </c>
      <c r="BO53" s="41">
        <f t="shared" si="49"/>
        <v>23990567.377425533</v>
      </c>
      <c r="BP53" s="41">
        <f t="shared" si="49"/>
        <v>22392908.471999995</v>
      </c>
      <c r="BQ53" s="41">
        <f t="shared" si="49"/>
        <v>0</v>
      </c>
      <c r="BR53" s="41">
        <f t="shared" si="49"/>
        <v>0</v>
      </c>
      <c r="BS53" s="41">
        <f t="shared" si="49"/>
        <v>0</v>
      </c>
      <c r="BT53" s="41">
        <f t="shared" si="49"/>
        <v>0</v>
      </c>
      <c r="BU53" s="41">
        <f t="shared" si="49"/>
        <v>0</v>
      </c>
      <c r="BV53" s="41">
        <f t="shared" si="49"/>
        <v>0</v>
      </c>
      <c r="BW53" s="41">
        <f t="shared" si="49"/>
        <v>0</v>
      </c>
      <c r="BX53" s="41">
        <f t="shared" si="49"/>
        <v>0</v>
      </c>
      <c r="BY53" s="41">
        <f t="shared" si="49"/>
        <v>0</v>
      </c>
      <c r="BZ53" s="41">
        <f t="shared" si="49"/>
        <v>0</v>
      </c>
      <c r="CA53" s="41">
        <f t="shared" si="49"/>
        <v>0</v>
      </c>
      <c r="CB53" s="41">
        <f t="shared" si="49"/>
        <v>0</v>
      </c>
      <c r="CC53" s="41">
        <f t="shared" si="49"/>
        <v>0</v>
      </c>
      <c r="CD53" s="41">
        <f t="shared" si="49"/>
        <v>0</v>
      </c>
      <c r="CE53" s="41">
        <f t="shared" si="49"/>
        <v>0</v>
      </c>
      <c r="CF53" s="41">
        <f t="shared" si="49"/>
        <v>0</v>
      </c>
      <c r="CG53" s="41">
        <f t="shared" si="49"/>
        <v>0</v>
      </c>
      <c r="CH53" s="41">
        <f t="shared" ref="CH53:ES53" si="50">IF(CH$7="",0,SUM(CH54:CH60))</f>
        <v>0</v>
      </c>
      <c r="CI53" s="41">
        <f t="shared" si="50"/>
        <v>0</v>
      </c>
      <c r="CJ53" s="41">
        <f t="shared" si="50"/>
        <v>0</v>
      </c>
      <c r="CK53" s="41">
        <f t="shared" si="50"/>
        <v>0</v>
      </c>
      <c r="CL53" s="41">
        <f t="shared" si="50"/>
        <v>0</v>
      </c>
      <c r="CM53" s="41">
        <f t="shared" si="50"/>
        <v>0</v>
      </c>
      <c r="CN53" s="41">
        <f t="shared" si="50"/>
        <v>0</v>
      </c>
      <c r="CO53" s="41">
        <f t="shared" si="50"/>
        <v>0</v>
      </c>
      <c r="CP53" s="41">
        <f t="shared" si="50"/>
        <v>0</v>
      </c>
      <c r="CQ53" s="41">
        <f t="shared" si="50"/>
        <v>0</v>
      </c>
      <c r="CR53" s="41">
        <f t="shared" si="50"/>
        <v>0</v>
      </c>
      <c r="CS53" s="41">
        <f t="shared" si="50"/>
        <v>0</v>
      </c>
      <c r="CT53" s="41">
        <f t="shared" si="50"/>
        <v>0</v>
      </c>
      <c r="CU53" s="41">
        <f t="shared" si="50"/>
        <v>0</v>
      </c>
      <c r="CV53" s="41">
        <f t="shared" si="50"/>
        <v>0</v>
      </c>
      <c r="CW53" s="41">
        <f t="shared" si="50"/>
        <v>0</v>
      </c>
      <c r="CX53" s="41">
        <f t="shared" si="50"/>
        <v>0</v>
      </c>
      <c r="CY53" s="41">
        <f t="shared" si="50"/>
        <v>0</v>
      </c>
      <c r="CZ53" s="41">
        <f t="shared" si="50"/>
        <v>0</v>
      </c>
      <c r="DA53" s="41">
        <f t="shared" si="50"/>
        <v>0</v>
      </c>
      <c r="DB53" s="41">
        <f t="shared" si="50"/>
        <v>0</v>
      </c>
      <c r="DC53" s="41">
        <f t="shared" si="50"/>
        <v>0</v>
      </c>
      <c r="DD53" s="41">
        <f t="shared" si="50"/>
        <v>0</v>
      </c>
      <c r="DE53" s="41">
        <f t="shared" si="50"/>
        <v>0</v>
      </c>
      <c r="DF53" s="41">
        <f t="shared" si="50"/>
        <v>0</v>
      </c>
      <c r="DG53" s="41">
        <f t="shared" si="50"/>
        <v>0</v>
      </c>
      <c r="DH53" s="41">
        <f t="shared" si="50"/>
        <v>0</v>
      </c>
      <c r="DI53" s="41">
        <f t="shared" si="50"/>
        <v>0</v>
      </c>
      <c r="DJ53" s="41">
        <f t="shared" si="50"/>
        <v>0</v>
      </c>
      <c r="DK53" s="41">
        <f t="shared" si="50"/>
        <v>0</v>
      </c>
      <c r="DL53" s="41">
        <f t="shared" si="50"/>
        <v>0</v>
      </c>
      <c r="DM53" s="41">
        <f t="shared" si="50"/>
        <v>0</v>
      </c>
      <c r="DN53" s="41">
        <f t="shared" si="50"/>
        <v>0</v>
      </c>
      <c r="DO53" s="41">
        <f t="shared" si="50"/>
        <v>0</v>
      </c>
      <c r="DP53" s="41">
        <f t="shared" si="50"/>
        <v>0</v>
      </c>
      <c r="DQ53" s="41">
        <f t="shared" si="50"/>
        <v>0</v>
      </c>
      <c r="DR53" s="41">
        <f t="shared" si="50"/>
        <v>0</v>
      </c>
      <c r="DS53" s="41">
        <f t="shared" si="50"/>
        <v>0</v>
      </c>
      <c r="DT53" s="41">
        <f t="shared" si="50"/>
        <v>0</v>
      </c>
      <c r="DU53" s="41">
        <f t="shared" si="50"/>
        <v>0</v>
      </c>
      <c r="DV53" s="41">
        <f t="shared" si="50"/>
        <v>0</v>
      </c>
      <c r="DW53" s="41">
        <f t="shared" si="50"/>
        <v>0</v>
      </c>
      <c r="DX53" s="41">
        <f t="shared" si="50"/>
        <v>0</v>
      </c>
      <c r="DY53" s="41">
        <f t="shared" si="50"/>
        <v>0</v>
      </c>
      <c r="DZ53" s="41">
        <f t="shared" si="50"/>
        <v>0</v>
      </c>
      <c r="EA53" s="41">
        <f t="shared" si="50"/>
        <v>0</v>
      </c>
      <c r="EB53" s="41">
        <f t="shared" si="50"/>
        <v>0</v>
      </c>
      <c r="EC53" s="41">
        <f t="shared" si="50"/>
        <v>0</v>
      </c>
      <c r="ED53" s="41">
        <f t="shared" si="50"/>
        <v>0</v>
      </c>
      <c r="EE53" s="41">
        <f t="shared" si="50"/>
        <v>0</v>
      </c>
      <c r="EF53" s="41">
        <f t="shared" si="50"/>
        <v>0</v>
      </c>
      <c r="EG53" s="41">
        <f t="shared" si="50"/>
        <v>0</v>
      </c>
      <c r="EH53" s="41">
        <f t="shared" si="50"/>
        <v>0</v>
      </c>
      <c r="EI53" s="41">
        <f t="shared" si="50"/>
        <v>0</v>
      </c>
      <c r="EJ53" s="41">
        <f t="shared" si="50"/>
        <v>0</v>
      </c>
      <c r="EK53" s="41">
        <f t="shared" si="50"/>
        <v>0</v>
      </c>
      <c r="EL53" s="41">
        <f t="shared" si="50"/>
        <v>0</v>
      </c>
      <c r="EM53" s="41">
        <f t="shared" si="50"/>
        <v>0</v>
      </c>
      <c r="EN53" s="41">
        <f t="shared" si="50"/>
        <v>0</v>
      </c>
      <c r="EO53" s="41">
        <f t="shared" si="50"/>
        <v>0</v>
      </c>
      <c r="EP53" s="41">
        <f t="shared" si="50"/>
        <v>0</v>
      </c>
      <c r="EQ53" s="41">
        <f t="shared" si="50"/>
        <v>0</v>
      </c>
      <c r="ER53" s="41">
        <f t="shared" si="50"/>
        <v>0</v>
      </c>
      <c r="ES53" s="41">
        <f t="shared" si="50"/>
        <v>0</v>
      </c>
      <c r="ET53" s="41">
        <f t="shared" ref="ET53:HE53" si="51">IF(ET$7="",0,SUM(ET54:ET60))</f>
        <v>0</v>
      </c>
      <c r="EU53" s="41">
        <f t="shared" si="51"/>
        <v>0</v>
      </c>
      <c r="EV53" s="41">
        <f t="shared" si="51"/>
        <v>0</v>
      </c>
      <c r="EW53" s="41">
        <f t="shared" si="51"/>
        <v>0</v>
      </c>
      <c r="EX53" s="41">
        <f t="shared" si="51"/>
        <v>0</v>
      </c>
      <c r="EY53" s="41">
        <f t="shared" si="51"/>
        <v>0</v>
      </c>
      <c r="EZ53" s="41">
        <f t="shared" si="51"/>
        <v>0</v>
      </c>
      <c r="FA53" s="41">
        <f t="shared" si="51"/>
        <v>0</v>
      </c>
      <c r="FB53" s="41">
        <f t="shared" si="51"/>
        <v>0</v>
      </c>
      <c r="FC53" s="41">
        <f t="shared" si="51"/>
        <v>0</v>
      </c>
      <c r="FD53" s="41">
        <f t="shared" si="51"/>
        <v>0</v>
      </c>
      <c r="FE53" s="41">
        <f t="shared" si="51"/>
        <v>0</v>
      </c>
      <c r="FF53" s="41">
        <f t="shared" si="51"/>
        <v>0</v>
      </c>
      <c r="FG53" s="41">
        <f t="shared" si="51"/>
        <v>0</v>
      </c>
      <c r="FH53" s="41">
        <f t="shared" si="51"/>
        <v>0</v>
      </c>
      <c r="FI53" s="41">
        <f t="shared" si="51"/>
        <v>0</v>
      </c>
      <c r="FJ53" s="41">
        <f t="shared" si="51"/>
        <v>0</v>
      </c>
      <c r="FK53" s="41">
        <f t="shared" si="51"/>
        <v>0</v>
      </c>
      <c r="FL53" s="41">
        <f t="shared" si="51"/>
        <v>0</v>
      </c>
      <c r="FM53" s="41">
        <f t="shared" si="51"/>
        <v>0</v>
      </c>
      <c r="FN53" s="41">
        <f t="shared" si="51"/>
        <v>0</v>
      </c>
      <c r="FO53" s="41">
        <f t="shared" si="51"/>
        <v>0</v>
      </c>
      <c r="FP53" s="41">
        <f t="shared" si="51"/>
        <v>0</v>
      </c>
      <c r="FQ53" s="41">
        <f t="shared" si="51"/>
        <v>0</v>
      </c>
      <c r="FR53" s="41">
        <f t="shared" si="51"/>
        <v>0</v>
      </c>
      <c r="FS53" s="41">
        <f t="shared" si="51"/>
        <v>0</v>
      </c>
      <c r="FT53" s="41">
        <f t="shared" si="51"/>
        <v>0</v>
      </c>
      <c r="FU53" s="41">
        <f t="shared" si="51"/>
        <v>0</v>
      </c>
      <c r="FV53" s="41">
        <f t="shared" si="51"/>
        <v>0</v>
      </c>
      <c r="FW53" s="41">
        <f t="shared" si="51"/>
        <v>0</v>
      </c>
      <c r="FX53" s="41">
        <f t="shared" si="51"/>
        <v>0</v>
      </c>
      <c r="FY53" s="41">
        <f t="shared" si="51"/>
        <v>0</v>
      </c>
      <c r="FZ53" s="41">
        <f t="shared" si="51"/>
        <v>0</v>
      </c>
      <c r="GA53" s="41">
        <f t="shared" si="51"/>
        <v>0</v>
      </c>
      <c r="GB53" s="41">
        <f t="shared" si="51"/>
        <v>0</v>
      </c>
      <c r="GC53" s="41">
        <f t="shared" si="51"/>
        <v>0</v>
      </c>
      <c r="GD53" s="41">
        <f t="shared" si="51"/>
        <v>0</v>
      </c>
      <c r="GE53" s="41">
        <f t="shared" si="51"/>
        <v>0</v>
      </c>
      <c r="GF53" s="41">
        <f t="shared" si="51"/>
        <v>0</v>
      </c>
      <c r="GG53" s="41">
        <f t="shared" si="51"/>
        <v>0</v>
      </c>
      <c r="GH53" s="41">
        <f t="shared" si="51"/>
        <v>0</v>
      </c>
      <c r="GI53" s="41">
        <f t="shared" si="51"/>
        <v>0</v>
      </c>
      <c r="GJ53" s="41">
        <f t="shared" si="51"/>
        <v>0</v>
      </c>
      <c r="GK53" s="41">
        <f t="shared" si="51"/>
        <v>0</v>
      </c>
      <c r="GL53" s="41">
        <f t="shared" si="51"/>
        <v>0</v>
      </c>
      <c r="GM53" s="41">
        <f t="shared" si="51"/>
        <v>0</v>
      </c>
      <c r="GN53" s="41">
        <f t="shared" si="51"/>
        <v>0</v>
      </c>
      <c r="GO53" s="41">
        <f t="shared" si="51"/>
        <v>0</v>
      </c>
      <c r="GP53" s="41">
        <f t="shared" si="51"/>
        <v>0</v>
      </c>
      <c r="GQ53" s="41">
        <f t="shared" si="51"/>
        <v>0</v>
      </c>
      <c r="GR53" s="41">
        <f t="shared" si="51"/>
        <v>0</v>
      </c>
      <c r="GS53" s="41">
        <f t="shared" si="51"/>
        <v>0</v>
      </c>
      <c r="GT53" s="41">
        <f t="shared" si="51"/>
        <v>0</v>
      </c>
      <c r="GU53" s="41">
        <f t="shared" si="51"/>
        <v>0</v>
      </c>
      <c r="GV53" s="41">
        <f t="shared" si="51"/>
        <v>0</v>
      </c>
      <c r="GW53" s="41">
        <f t="shared" si="51"/>
        <v>0</v>
      </c>
      <c r="GX53" s="41">
        <f t="shared" si="51"/>
        <v>0</v>
      </c>
      <c r="GY53" s="41">
        <f t="shared" si="51"/>
        <v>0</v>
      </c>
      <c r="GZ53" s="41">
        <f t="shared" si="51"/>
        <v>0</v>
      </c>
      <c r="HA53" s="41">
        <f t="shared" si="51"/>
        <v>0</v>
      </c>
      <c r="HB53" s="41">
        <f t="shared" si="51"/>
        <v>0</v>
      </c>
      <c r="HC53" s="41">
        <f t="shared" si="51"/>
        <v>0</v>
      </c>
      <c r="HD53" s="41">
        <f t="shared" si="51"/>
        <v>0</v>
      </c>
      <c r="HE53" s="41">
        <f t="shared" si="51"/>
        <v>0</v>
      </c>
      <c r="HF53" s="41">
        <f t="shared" ref="HF53:JQ53" si="52">IF(HF$7="",0,SUM(HF54:HF60))</f>
        <v>0</v>
      </c>
      <c r="HG53" s="41">
        <f t="shared" si="52"/>
        <v>0</v>
      </c>
      <c r="HH53" s="41">
        <f t="shared" si="52"/>
        <v>0</v>
      </c>
      <c r="HI53" s="41">
        <f t="shared" si="52"/>
        <v>0</v>
      </c>
      <c r="HJ53" s="41">
        <f t="shared" si="52"/>
        <v>0</v>
      </c>
      <c r="HK53" s="41">
        <f t="shared" si="52"/>
        <v>0</v>
      </c>
      <c r="HL53" s="41">
        <f t="shared" si="52"/>
        <v>0</v>
      </c>
      <c r="HM53" s="41">
        <f t="shared" si="52"/>
        <v>0</v>
      </c>
      <c r="HN53" s="41">
        <f t="shared" si="52"/>
        <v>0</v>
      </c>
      <c r="HO53" s="41">
        <f t="shared" si="52"/>
        <v>0</v>
      </c>
      <c r="HP53" s="41">
        <f t="shared" si="52"/>
        <v>0</v>
      </c>
      <c r="HQ53" s="41">
        <f t="shared" si="52"/>
        <v>0</v>
      </c>
      <c r="HR53" s="41">
        <f t="shared" si="52"/>
        <v>0</v>
      </c>
      <c r="HS53" s="41">
        <f t="shared" si="52"/>
        <v>0</v>
      </c>
      <c r="HT53" s="41">
        <f t="shared" si="52"/>
        <v>0</v>
      </c>
      <c r="HU53" s="41">
        <f t="shared" si="52"/>
        <v>0</v>
      </c>
      <c r="HV53" s="41">
        <f t="shared" si="52"/>
        <v>0</v>
      </c>
      <c r="HW53" s="41">
        <f t="shared" si="52"/>
        <v>0</v>
      </c>
      <c r="HX53" s="41">
        <f t="shared" si="52"/>
        <v>0</v>
      </c>
      <c r="HY53" s="41">
        <f t="shared" si="52"/>
        <v>0</v>
      </c>
      <c r="HZ53" s="41">
        <f t="shared" si="52"/>
        <v>0</v>
      </c>
      <c r="IA53" s="41">
        <f t="shared" si="52"/>
        <v>0</v>
      </c>
      <c r="IB53" s="41">
        <f t="shared" si="52"/>
        <v>0</v>
      </c>
      <c r="IC53" s="41">
        <f t="shared" si="52"/>
        <v>0</v>
      </c>
      <c r="ID53" s="41">
        <f t="shared" si="52"/>
        <v>0</v>
      </c>
      <c r="IE53" s="41">
        <f t="shared" si="52"/>
        <v>0</v>
      </c>
      <c r="IF53" s="41">
        <f t="shared" si="52"/>
        <v>0</v>
      </c>
      <c r="IG53" s="41">
        <f t="shared" si="52"/>
        <v>0</v>
      </c>
      <c r="IH53" s="41">
        <f t="shared" si="52"/>
        <v>0</v>
      </c>
      <c r="II53" s="41">
        <f t="shared" si="52"/>
        <v>0</v>
      </c>
      <c r="IJ53" s="41">
        <f t="shared" si="52"/>
        <v>0</v>
      </c>
      <c r="IK53" s="41">
        <f t="shared" si="52"/>
        <v>0</v>
      </c>
      <c r="IL53" s="41">
        <f t="shared" si="52"/>
        <v>0</v>
      </c>
      <c r="IM53" s="41">
        <f t="shared" si="52"/>
        <v>0</v>
      </c>
      <c r="IN53" s="41">
        <f t="shared" si="52"/>
        <v>0</v>
      </c>
      <c r="IO53" s="41">
        <f t="shared" si="52"/>
        <v>0</v>
      </c>
      <c r="IP53" s="41">
        <f t="shared" si="52"/>
        <v>0</v>
      </c>
      <c r="IQ53" s="41">
        <f t="shared" si="52"/>
        <v>0</v>
      </c>
      <c r="IR53" s="41">
        <f t="shared" si="52"/>
        <v>0</v>
      </c>
      <c r="IS53" s="41">
        <f t="shared" si="52"/>
        <v>0</v>
      </c>
      <c r="IT53" s="41">
        <f t="shared" si="52"/>
        <v>0</v>
      </c>
      <c r="IU53" s="41">
        <f t="shared" si="52"/>
        <v>0</v>
      </c>
      <c r="IV53" s="41">
        <f t="shared" si="52"/>
        <v>0</v>
      </c>
      <c r="IW53" s="41">
        <f t="shared" si="52"/>
        <v>0</v>
      </c>
      <c r="IX53" s="41">
        <f t="shared" si="52"/>
        <v>0</v>
      </c>
      <c r="IY53" s="41">
        <f t="shared" si="52"/>
        <v>0</v>
      </c>
      <c r="IZ53" s="41">
        <f t="shared" si="52"/>
        <v>0</v>
      </c>
      <c r="JA53" s="41">
        <f t="shared" si="52"/>
        <v>0</v>
      </c>
      <c r="JB53" s="41">
        <f t="shared" si="52"/>
        <v>0</v>
      </c>
      <c r="JC53" s="41">
        <f t="shared" si="52"/>
        <v>0</v>
      </c>
      <c r="JD53" s="41">
        <f t="shared" si="52"/>
        <v>0</v>
      </c>
      <c r="JE53" s="41">
        <f t="shared" si="52"/>
        <v>0</v>
      </c>
      <c r="JF53" s="41">
        <f t="shared" si="52"/>
        <v>0</v>
      </c>
      <c r="JG53" s="41">
        <f t="shared" si="52"/>
        <v>0</v>
      </c>
      <c r="JH53" s="41">
        <f t="shared" si="52"/>
        <v>0</v>
      </c>
      <c r="JI53" s="41">
        <f t="shared" si="52"/>
        <v>0</v>
      </c>
      <c r="JJ53" s="41">
        <f t="shared" si="52"/>
        <v>0</v>
      </c>
      <c r="JK53" s="41">
        <f t="shared" si="52"/>
        <v>0</v>
      </c>
      <c r="JL53" s="41">
        <f t="shared" si="52"/>
        <v>0</v>
      </c>
      <c r="JM53" s="41">
        <f t="shared" si="52"/>
        <v>0</v>
      </c>
      <c r="JN53" s="41">
        <f t="shared" si="52"/>
        <v>0</v>
      </c>
      <c r="JO53" s="41">
        <f t="shared" si="52"/>
        <v>0</v>
      </c>
      <c r="JP53" s="41">
        <f t="shared" si="52"/>
        <v>0</v>
      </c>
      <c r="JQ53" s="41">
        <f t="shared" si="52"/>
        <v>0</v>
      </c>
      <c r="JR53" s="41">
        <f t="shared" ref="JR53:KV53" si="53">IF(JR$7="",0,SUM(JR54:JR60))</f>
        <v>0</v>
      </c>
      <c r="JS53" s="41">
        <f t="shared" si="53"/>
        <v>0</v>
      </c>
      <c r="JT53" s="41">
        <f t="shared" si="53"/>
        <v>0</v>
      </c>
      <c r="JU53" s="41">
        <f t="shared" si="53"/>
        <v>0</v>
      </c>
      <c r="JV53" s="41">
        <f t="shared" si="53"/>
        <v>0</v>
      </c>
      <c r="JW53" s="41">
        <f t="shared" si="53"/>
        <v>0</v>
      </c>
      <c r="JX53" s="41">
        <f t="shared" si="53"/>
        <v>0</v>
      </c>
      <c r="JY53" s="41">
        <f t="shared" si="53"/>
        <v>0</v>
      </c>
      <c r="JZ53" s="41">
        <f t="shared" si="53"/>
        <v>0</v>
      </c>
      <c r="KA53" s="41">
        <f t="shared" si="53"/>
        <v>0</v>
      </c>
      <c r="KB53" s="41">
        <f t="shared" si="53"/>
        <v>0</v>
      </c>
      <c r="KC53" s="41">
        <f t="shared" si="53"/>
        <v>0</v>
      </c>
      <c r="KD53" s="41">
        <f t="shared" si="53"/>
        <v>0</v>
      </c>
      <c r="KE53" s="41">
        <f t="shared" si="53"/>
        <v>0</v>
      </c>
      <c r="KF53" s="41">
        <f t="shared" si="53"/>
        <v>0</v>
      </c>
      <c r="KG53" s="41">
        <f t="shared" si="53"/>
        <v>0</v>
      </c>
      <c r="KH53" s="41">
        <f t="shared" si="53"/>
        <v>0</v>
      </c>
      <c r="KI53" s="41">
        <f t="shared" si="53"/>
        <v>0</v>
      </c>
      <c r="KJ53" s="41">
        <f t="shared" si="53"/>
        <v>0</v>
      </c>
      <c r="KK53" s="41">
        <f t="shared" si="53"/>
        <v>0</v>
      </c>
      <c r="KL53" s="41">
        <f t="shared" si="53"/>
        <v>0</v>
      </c>
      <c r="KM53" s="41">
        <f t="shared" si="53"/>
        <v>0</v>
      </c>
      <c r="KN53" s="41">
        <f t="shared" si="53"/>
        <v>0</v>
      </c>
      <c r="KO53" s="41">
        <f t="shared" si="53"/>
        <v>0</v>
      </c>
      <c r="KP53" s="41">
        <f t="shared" si="53"/>
        <v>0</v>
      </c>
      <c r="KQ53" s="41">
        <f t="shared" si="53"/>
        <v>0</v>
      </c>
      <c r="KR53" s="41">
        <f t="shared" si="53"/>
        <v>0</v>
      </c>
      <c r="KS53" s="41">
        <f t="shared" si="53"/>
        <v>0</v>
      </c>
      <c r="KT53" s="41">
        <f t="shared" si="53"/>
        <v>0</v>
      </c>
      <c r="KU53" s="41">
        <f t="shared" si="53"/>
        <v>0</v>
      </c>
      <c r="KV53" s="41">
        <f t="shared" si="53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доход от продаж продукции</v>
      </c>
      <c r="F54" s="1"/>
      <c r="G54" s="1"/>
      <c r="H54" s="11" t="str">
        <f>H53</f>
        <v>руб.</v>
      </c>
      <c r="I54" s="1"/>
      <c r="J54" s="1"/>
      <c r="K54" s="43" t="str">
        <f>справочники!$U$11</f>
        <v>постоянные-франшиза</v>
      </c>
      <c r="L54" s="1"/>
      <c r="M54" s="5"/>
      <c r="N54" s="45"/>
      <c r="O54" s="19"/>
      <c r="P54" s="1"/>
      <c r="Q54" s="1"/>
      <c r="R54" s="45">
        <f t="shared" si="48"/>
        <v>215300796.33999991</v>
      </c>
      <c r="S54" s="1"/>
      <c r="T54" s="232"/>
      <c r="U54" s="40">
        <f>IF(U$7="",0,U44/100*условия!$W$18)</f>
        <v>1700142.6924999997</v>
      </c>
      <c r="V54" s="40">
        <f>IF(V$7="",0,V44/100*условия!$W$18)</f>
        <v>1773041.7778723401</v>
      </c>
      <c r="W54" s="40">
        <f>IF(W$7="",0,W44/100*условия!$W$18)</f>
        <v>1848916.3361170208</v>
      </c>
      <c r="X54" s="40">
        <f>IF(X$7="",0,X44/100*условия!$W$18)</f>
        <v>1927766.3672340419</v>
      </c>
      <c r="Y54" s="40">
        <f>IF(Y$7="",0,Y44/100*условия!$W$18)</f>
        <v>2009591.8712234038</v>
      </c>
      <c r="Z54" s="40">
        <f>IF(Z$7="",0,Z44/100*условия!$W$18)</f>
        <v>2094392.8480851054</v>
      </c>
      <c r="AA54" s="40">
        <f>IF(AA$7="",0,AA44/100*условия!$W$18)</f>
        <v>2182169.2978191478</v>
      </c>
      <c r="AB54" s="40">
        <f>IF(AB$7="",0,AB44/100*условия!$W$18)</f>
        <v>2272921.2204255308</v>
      </c>
      <c r="AC54" s="40">
        <f>IF(AC$7="",0,AC44/100*условия!$W$18)</f>
        <v>2366648.6159042548</v>
      </c>
      <c r="AD54" s="40">
        <f>IF(AD$7="",0,AD44/100*условия!$W$18)</f>
        <v>2463351.4842553185</v>
      </c>
      <c r="AE54" s="40">
        <f>IF(AE$7="",0,AE44/100*условия!$W$18)</f>
        <v>2563029.8254787228</v>
      </c>
      <c r="AF54" s="40">
        <f>IF(AF$7="",0,AF44/100*условия!$W$18)</f>
        <v>2665683.6395744672</v>
      </c>
      <c r="AG54" s="40">
        <f>IF(AG$7="",0,AG44/100*условия!$W$18)</f>
        <v>2771312.9265425527</v>
      </c>
      <c r="AH54" s="40">
        <f>IF(AH$7="",0,AH44/100*условия!$W$18)</f>
        <v>2879917.6863829782</v>
      </c>
      <c r="AI54" s="40">
        <f>IF(AI$7="",0,AI44/100*условия!$W$18)</f>
        <v>2991497.9190957439</v>
      </c>
      <c r="AJ54" s="40">
        <f>IF(AJ$7="",0,AJ44/100*условия!$W$18)</f>
        <v>3106053.6246808497</v>
      </c>
      <c r="AK54" s="40">
        <f>IF(AK$7="",0,AK44/100*условия!$W$18)</f>
        <v>3223584.8031382971</v>
      </c>
      <c r="AL54" s="40">
        <f>IF(AL$7="",0,AL44/100*условия!$W$18)</f>
        <v>3344091.454468084</v>
      </c>
      <c r="AM54" s="40">
        <f>IF(AM$7="",0,AM44/100*условия!$W$18)</f>
        <v>3467573.5786702121</v>
      </c>
      <c r="AN54" s="40">
        <f>IF(AN$7="",0,AN44/100*условия!$W$18)</f>
        <v>3594031.1757446802</v>
      </c>
      <c r="AO54" s="40">
        <f>IF(AO$7="",0,AO44/100*условия!$W$18)</f>
        <v>3723464.2456914885</v>
      </c>
      <c r="AP54" s="40">
        <f>IF(AP$7="",0,AP44/100*условия!$W$18)</f>
        <v>3855872.7885106378</v>
      </c>
      <c r="AQ54" s="40">
        <f>IF(AQ$7="",0,AQ44/100*условия!$W$18)</f>
        <v>3991256.8042021268</v>
      </c>
      <c r="AR54" s="40">
        <f>IF(AR$7="",0,AR44/100*условия!$W$18)</f>
        <v>4129616.2927659573</v>
      </c>
      <c r="AS54" s="40">
        <f>IF(AS$7="",0,AS44/100*условия!$W$18)</f>
        <v>4270951.2542021265</v>
      </c>
      <c r="AT54" s="40">
        <f>IF(AT$7="",0,AT44/100*условия!$W$18)</f>
        <v>4415261.6885106377</v>
      </c>
      <c r="AU54" s="40">
        <f>IF(AU$7="",0,AU44/100*условия!$W$18)</f>
        <v>4562547.5956914891</v>
      </c>
      <c r="AV54" s="40">
        <f>IF(AV$7="",0,AV44/100*условия!$W$18)</f>
        <v>4712808.9757446796</v>
      </c>
      <c r="AW54" s="40">
        <f>IF(AW$7="",0,AW44/100*условия!$W$18)</f>
        <v>4866045.8286702121</v>
      </c>
      <c r="AX54" s="40">
        <f>IF(AX$7="",0,AX44/100*условия!$W$18)</f>
        <v>5022258.1544680838</v>
      </c>
      <c r="AY54" s="40">
        <f>IF(AY$7="",0,AY44/100*условия!$W$18)</f>
        <v>5181445.9531382965</v>
      </c>
      <c r="AZ54" s="40">
        <f>IF(AZ$7="",0,AZ44/100*условия!$W$18)</f>
        <v>5343609.2246808494</v>
      </c>
      <c r="BA54" s="40">
        <f>IF(BA$7="",0,BA44/100*условия!$W$18)</f>
        <v>5508747.9690957433</v>
      </c>
      <c r="BB54" s="40">
        <f>IF(BB$7="",0,BB44/100*условия!$W$18)</f>
        <v>5676862.1863829773</v>
      </c>
      <c r="BC54" s="40">
        <f>IF(BC$7="",0,BC44/100*условия!$W$18)</f>
        <v>5847951.8765425505</v>
      </c>
      <c r="BD54" s="40">
        <f>IF(BD$7="",0,BD44/100*условия!$W$18)</f>
        <v>6022017.0395744648</v>
      </c>
      <c r="BE54" s="40">
        <f>IF(BE$7="",0,BE44/100*условия!$W$18)</f>
        <v>6199057.675478721</v>
      </c>
      <c r="BF54" s="40">
        <f>IF(BF$7="",0,BF44/100*условия!$W$18)</f>
        <v>6379073.7842553174</v>
      </c>
      <c r="BG54" s="40">
        <f>IF(BG$7="",0,BG44/100*условия!$W$18)</f>
        <v>6562065.3659042539</v>
      </c>
      <c r="BH54" s="40">
        <f>IF(BH$7="",0,BH44/100*условия!$W$18)</f>
        <v>6748032.4204255305</v>
      </c>
      <c r="BI54" s="40">
        <f>IF(BI$7="",0,BI44/100*условия!$W$18)</f>
        <v>6936974.9478191463</v>
      </c>
      <c r="BJ54" s="40">
        <f>IF(BJ$7="",0,BJ44/100*условия!$W$18)</f>
        <v>7128892.948085105</v>
      </c>
      <c r="BK54" s="40">
        <f>IF(BK$7="",0,BK44/100*условия!$W$18)</f>
        <v>7323786.421223403</v>
      </c>
      <c r="BL54" s="40">
        <f>IF(BL$7="",0,BL44/100*условия!$W$18)</f>
        <v>7521655.367234041</v>
      </c>
      <c r="BM54" s="40">
        <f>IF(BM$7="",0,BM44/100*условия!$W$18)</f>
        <v>7722499.7861170201</v>
      </c>
      <c r="BN54" s="40">
        <f>IF(BN$7="",0,BN44/100*условия!$W$18)</f>
        <v>7926319.6778723402</v>
      </c>
      <c r="BO54" s="40">
        <f>IF(BO$7="",0,BO44/100*условия!$W$18)</f>
        <v>8133115.0424999986</v>
      </c>
      <c r="BP54" s="40">
        <f>IF(BP$7="",0,BP44/100*условия!$W$18)</f>
        <v>8342885.879999999</v>
      </c>
      <c r="BQ54" s="40">
        <f>IF(BQ$7="",0,BQ44/100*условия!$W$18)</f>
        <v>0</v>
      </c>
      <c r="BR54" s="40">
        <f>IF(BR$7="",0,BR44/100*условия!$W$18)</f>
        <v>0</v>
      </c>
      <c r="BS54" s="40">
        <f>IF(BS$7="",0,BS44/100*условия!$W$18)</f>
        <v>0</v>
      </c>
      <c r="BT54" s="40">
        <f>IF(BT$7="",0,BT44/100*условия!$W$18)</f>
        <v>0</v>
      </c>
      <c r="BU54" s="40">
        <f>IF(BU$7="",0,BU44/100*условия!$W$18)</f>
        <v>0</v>
      </c>
      <c r="BV54" s="40">
        <f>IF(BV$7="",0,BV44/100*условия!$W$18)</f>
        <v>0</v>
      </c>
      <c r="BW54" s="40">
        <f>IF(BW$7="",0,BW44/100*условия!$W$18)</f>
        <v>0</v>
      </c>
      <c r="BX54" s="40">
        <f>IF(BX$7="",0,BX44/100*условия!$W$18)</f>
        <v>0</v>
      </c>
      <c r="BY54" s="40">
        <f>IF(BY$7="",0,BY44/100*условия!$W$18)</f>
        <v>0</v>
      </c>
      <c r="BZ54" s="40">
        <f>IF(BZ$7="",0,BZ44/100*условия!$W$18)</f>
        <v>0</v>
      </c>
      <c r="CA54" s="40">
        <f>IF(CA$7="",0,CA44/100*условия!$W$18)</f>
        <v>0</v>
      </c>
      <c r="CB54" s="40">
        <f>IF(CB$7="",0,CB44/100*условия!$W$18)</f>
        <v>0</v>
      </c>
      <c r="CC54" s="40">
        <f>IF(CC$7="",0,CC44/100*условия!$W$18)</f>
        <v>0</v>
      </c>
      <c r="CD54" s="40">
        <f>IF(CD$7="",0,CD44/100*условия!$W$18)</f>
        <v>0</v>
      </c>
      <c r="CE54" s="40">
        <f>IF(CE$7="",0,CE44/100*условия!$W$18)</f>
        <v>0</v>
      </c>
      <c r="CF54" s="40">
        <f>IF(CF$7="",0,CF44/100*условия!$W$18)</f>
        <v>0</v>
      </c>
      <c r="CG54" s="40">
        <f>IF(CG$7="",0,CG44/100*условия!$W$18)</f>
        <v>0</v>
      </c>
      <c r="CH54" s="40">
        <f>IF(CH$7="",0,CH44/100*условия!$W$18)</f>
        <v>0</v>
      </c>
      <c r="CI54" s="40">
        <f>IF(CI$7="",0,CI44/100*условия!$W$18)</f>
        <v>0</v>
      </c>
      <c r="CJ54" s="40">
        <f>IF(CJ$7="",0,CJ44/100*условия!$W$18)</f>
        <v>0</v>
      </c>
      <c r="CK54" s="40">
        <f>IF(CK$7="",0,CK44/100*условия!$W$18)</f>
        <v>0</v>
      </c>
      <c r="CL54" s="40">
        <f>IF(CL$7="",0,CL44/100*условия!$W$18)</f>
        <v>0</v>
      </c>
      <c r="CM54" s="40">
        <f>IF(CM$7="",0,CM44/100*условия!$W$18)</f>
        <v>0</v>
      </c>
      <c r="CN54" s="40">
        <f>IF(CN$7="",0,CN44/100*условия!$W$18)</f>
        <v>0</v>
      </c>
      <c r="CO54" s="40">
        <f>IF(CO$7="",0,CO44/100*условия!$W$18)</f>
        <v>0</v>
      </c>
      <c r="CP54" s="40">
        <f>IF(CP$7="",0,CP44/100*условия!$W$18)</f>
        <v>0</v>
      </c>
      <c r="CQ54" s="40">
        <f>IF(CQ$7="",0,CQ44/100*условия!$W$18)</f>
        <v>0</v>
      </c>
      <c r="CR54" s="40">
        <f>IF(CR$7="",0,CR44/100*условия!$W$18)</f>
        <v>0</v>
      </c>
      <c r="CS54" s="40">
        <f>IF(CS$7="",0,CS44/100*условия!$W$18)</f>
        <v>0</v>
      </c>
      <c r="CT54" s="40">
        <f>IF(CT$7="",0,CT44/100*условия!$W$18)</f>
        <v>0</v>
      </c>
      <c r="CU54" s="40">
        <f>IF(CU$7="",0,CU44/100*условия!$W$18)</f>
        <v>0</v>
      </c>
      <c r="CV54" s="40">
        <f>IF(CV$7="",0,CV44/100*условия!$W$18)</f>
        <v>0</v>
      </c>
      <c r="CW54" s="40">
        <f>IF(CW$7="",0,CW44/100*условия!$W$18)</f>
        <v>0</v>
      </c>
      <c r="CX54" s="40">
        <f>IF(CX$7="",0,CX44/100*условия!$W$18)</f>
        <v>0</v>
      </c>
      <c r="CY54" s="40">
        <f>IF(CY$7="",0,CY44/100*условия!$W$18)</f>
        <v>0</v>
      </c>
      <c r="CZ54" s="40">
        <f>IF(CZ$7="",0,CZ44/100*условия!$W$18)</f>
        <v>0</v>
      </c>
      <c r="DA54" s="40">
        <f>IF(DA$7="",0,DA44/100*условия!$W$18)</f>
        <v>0</v>
      </c>
      <c r="DB54" s="40">
        <f>IF(DB$7="",0,DB44/100*условия!$W$18)</f>
        <v>0</v>
      </c>
      <c r="DC54" s="40">
        <f>IF(DC$7="",0,DC44/100*условия!$W$18)</f>
        <v>0</v>
      </c>
      <c r="DD54" s="40">
        <f>IF(DD$7="",0,DD44/100*условия!$W$18)</f>
        <v>0</v>
      </c>
      <c r="DE54" s="40">
        <f>IF(DE$7="",0,DE44/100*условия!$W$18)</f>
        <v>0</v>
      </c>
      <c r="DF54" s="40">
        <f>IF(DF$7="",0,DF44/100*условия!$W$18)</f>
        <v>0</v>
      </c>
      <c r="DG54" s="40">
        <f>IF(DG$7="",0,DG44/100*условия!$W$18)</f>
        <v>0</v>
      </c>
      <c r="DH54" s="40">
        <f>IF(DH$7="",0,DH44/100*условия!$W$18)</f>
        <v>0</v>
      </c>
      <c r="DI54" s="40">
        <f>IF(DI$7="",0,DI44/100*условия!$W$18)</f>
        <v>0</v>
      </c>
      <c r="DJ54" s="40">
        <f>IF(DJ$7="",0,DJ44/100*условия!$W$18)</f>
        <v>0</v>
      </c>
      <c r="DK54" s="40">
        <f>IF(DK$7="",0,DK44/100*условия!$W$18)</f>
        <v>0</v>
      </c>
      <c r="DL54" s="40">
        <f>IF(DL$7="",0,DL44/100*условия!$W$18)</f>
        <v>0</v>
      </c>
      <c r="DM54" s="40">
        <f>IF(DM$7="",0,DM44/100*условия!$W$18)</f>
        <v>0</v>
      </c>
      <c r="DN54" s="40">
        <f>IF(DN$7="",0,DN44/100*условия!$W$18)</f>
        <v>0</v>
      </c>
      <c r="DO54" s="40">
        <f>IF(DO$7="",0,DO44/100*условия!$W$18)</f>
        <v>0</v>
      </c>
      <c r="DP54" s="40">
        <f>IF(DP$7="",0,DP44/100*условия!$W$18)</f>
        <v>0</v>
      </c>
      <c r="DQ54" s="40">
        <f>IF(DQ$7="",0,DQ44/100*условия!$W$18)</f>
        <v>0</v>
      </c>
      <c r="DR54" s="40">
        <f>IF(DR$7="",0,DR44/100*условия!$W$18)</f>
        <v>0</v>
      </c>
      <c r="DS54" s="40">
        <f>IF(DS$7="",0,DS44/100*условия!$W$18)</f>
        <v>0</v>
      </c>
      <c r="DT54" s="40">
        <f>IF(DT$7="",0,DT44/100*условия!$W$18)</f>
        <v>0</v>
      </c>
      <c r="DU54" s="40">
        <f>IF(DU$7="",0,DU44/100*условия!$W$18)</f>
        <v>0</v>
      </c>
      <c r="DV54" s="40">
        <f>IF(DV$7="",0,DV44/100*условия!$W$18)</f>
        <v>0</v>
      </c>
      <c r="DW54" s="40">
        <f>IF(DW$7="",0,DW44/100*условия!$W$18)</f>
        <v>0</v>
      </c>
      <c r="DX54" s="40">
        <f>IF(DX$7="",0,DX44/100*условия!$W$18)</f>
        <v>0</v>
      </c>
      <c r="DY54" s="40">
        <f>IF(DY$7="",0,DY44/100*условия!$W$18)</f>
        <v>0</v>
      </c>
      <c r="DZ54" s="40">
        <f>IF(DZ$7="",0,DZ44/100*условия!$W$18)</f>
        <v>0</v>
      </c>
      <c r="EA54" s="40">
        <f>IF(EA$7="",0,EA44/100*условия!$W$18)</f>
        <v>0</v>
      </c>
      <c r="EB54" s="40">
        <f>IF(EB$7="",0,EB44/100*условия!$W$18)</f>
        <v>0</v>
      </c>
      <c r="EC54" s="40">
        <f>IF(EC$7="",0,EC44/100*условия!$W$18)</f>
        <v>0</v>
      </c>
      <c r="ED54" s="40">
        <f>IF(ED$7="",0,ED44/100*условия!$W$18)</f>
        <v>0</v>
      </c>
      <c r="EE54" s="40">
        <f>IF(EE$7="",0,EE44/100*условия!$W$18)</f>
        <v>0</v>
      </c>
      <c r="EF54" s="40">
        <f>IF(EF$7="",0,EF44/100*условия!$W$18)</f>
        <v>0</v>
      </c>
      <c r="EG54" s="40">
        <f>IF(EG$7="",0,EG44/100*условия!$W$18)</f>
        <v>0</v>
      </c>
      <c r="EH54" s="40">
        <f>IF(EH$7="",0,EH44/100*условия!$W$18)</f>
        <v>0</v>
      </c>
      <c r="EI54" s="40">
        <f>IF(EI$7="",0,EI44/100*условия!$W$18)</f>
        <v>0</v>
      </c>
      <c r="EJ54" s="40">
        <f>IF(EJ$7="",0,EJ44/100*условия!$W$18)</f>
        <v>0</v>
      </c>
      <c r="EK54" s="40">
        <f>IF(EK$7="",0,EK44/100*условия!$W$18)</f>
        <v>0</v>
      </c>
      <c r="EL54" s="40">
        <f>IF(EL$7="",0,EL44/100*условия!$W$18)</f>
        <v>0</v>
      </c>
      <c r="EM54" s="40">
        <f>IF(EM$7="",0,EM44/100*условия!$W$18)</f>
        <v>0</v>
      </c>
      <c r="EN54" s="40">
        <f>IF(EN$7="",0,EN44/100*условия!$W$18)</f>
        <v>0</v>
      </c>
      <c r="EO54" s="40">
        <f>IF(EO$7="",0,EO44/100*условия!$W$18)</f>
        <v>0</v>
      </c>
      <c r="EP54" s="40">
        <f>IF(EP$7="",0,EP44/100*условия!$W$18)</f>
        <v>0</v>
      </c>
      <c r="EQ54" s="40">
        <f>IF(EQ$7="",0,EQ44/100*условия!$W$18)</f>
        <v>0</v>
      </c>
      <c r="ER54" s="40">
        <f>IF(ER$7="",0,ER44/100*условия!$W$18)</f>
        <v>0</v>
      </c>
      <c r="ES54" s="40">
        <f>IF(ES$7="",0,ES44/100*условия!$W$18)</f>
        <v>0</v>
      </c>
      <c r="ET54" s="40">
        <f>IF(ET$7="",0,ET44/100*условия!$W$18)</f>
        <v>0</v>
      </c>
      <c r="EU54" s="40">
        <f>IF(EU$7="",0,EU44/100*условия!$W$18)</f>
        <v>0</v>
      </c>
      <c r="EV54" s="40">
        <f>IF(EV$7="",0,EV44/100*условия!$W$18)</f>
        <v>0</v>
      </c>
      <c r="EW54" s="40">
        <f>IF(EW$7="",0,EW44/100*условия!$W$18)</f>
        <v>0</v>
      </c>
      <c r="EX54" s="40">
        <f>IF(EX$7="",0,EX44/100*условия!$W$18)</f>
        <v>0</v>
      </c>
      <c r="EY54" s="40">
        <f>IF(EY$7="",0,EY44/100*условия!$W$18)</f>
        <v>0</v>
      </c>
      <c r="EZ54" s="40">
        <f>IF(EZ$7="",0,EZ44/100*условия!$W$18)</f>
        <v>0</v>
      </c>
      <c r="FA54" s="40">
        <f>IF(FA$7="",0,FA44/100*условия!$W$18)</f>
        <v>0</v>
      </c>
      <c r="FB54" s="40">
        <f>IF(FB$7="",0,FB44/100*условия!$W$18)</f>
        <v>0</v>
      </c>
      <c r="FC54" s="40">
        <f>IF(FC$7="",0,FC44/100*условия!$W$18)</f>
        <v>0</v>
      </c>
      <c r="FD54" s="40">
        <f>IF(FD$7="",0,FD44/100*условия!$W$18)</f>
        <v>0</v>
      </c>
      <c r="FE54" s="40">
        <f>IF(FE$7="",0,FE44/100*условия!$W$18)</f>
        <v>0</v>
      </c>
      <c r="FF54" s="40">
        <f>IF(FF$7="",0,FF44/100*условия!$W$18)</f>
        <v>0</v>
      </c>
      <c r="FG54" s="40">
        <f>IF(FG$7="",0,FG44/100*условия!$W$18)</f>
        <v>0</v>
      </c>
      <c r="FH54" s="40">
        <f>IF(FH$7="",0,FH44/100*условия!$W$18)</f>
        <v>0</v>
      </c>
      <c r="FI54" s="40">
        <f>IF(FI$7="",0,FI44/100*условия!$W$18)</f>
        <v>0</v>
      </c>
      <c r="FJ54" s="40">
        <f>IF(FJ$7="",0,FJ44/100*условия!$W$18)</f>
        <v>0</v>
      </c>
      <c r="FK54" s="40">
        <f>IF(FK$7="",0,FK44/100*условия!$W$18)</f>
        <v>0</v>
      </c>
      <c r="FL54" s="40">
        <f>IF(FL$7="",0,FL44/100*условия!$W$18)</f>
        <v>0</v>
      </c>
      <c r="FM54" s="40">
        <f>IF(FM$7="",0,FM44/100*условия!$W$18)</f>
        <v>0</v>
      </c>
      <c r="FN54" s="40">
        <f>IF(FN$7="",0,FN44/100*условия!$W$18)</f>
        <v>0</v>
      </c>
      <c r="FO54" s="40">
        <f>IF(FO$7="",0,FO44/100*условия!$W$18)</f>
        <v>0</v>
      </c>
      <c r="FP54" s="40">
        <f>IF(FP$7="",0,FP44/100*условия!$W$18)</f>
        <v>0</v>
      </c>
      <c r="FQ54" s="40">
        <f>IF(FQ$7="",0,FQ44/100*условия!$W$18)</f>
        <v>0</v>
      </c>
      <c r="FR54" s="40">
        <f>IF(FR$7="",0,FR44/100*условия!$W$18)</f>
        <v>0</v>
      </c>
      <c r="FS54" s="40">
        <f>IF(FS$7="",0,FS44/100*условия!$W$18)</f>
        <v>0</v>
      </c>
      <c r="FT54" s="40">
        <f>IF(FT$7="",0,FT44/100*условия!$W$18)</f>
        <v>0</v>
      </c>
      <c r="FU54" s="40">
        <f>IF(FU$7="",0,FU44/100*условия!$W$18)</f>
        <v>0</v>
      </c>
      <c r="FV54" s="40">
        <f>IF(FV$7="",0,FV44/100*условия!$W$18)</f>
        <v>0</v>
      </c>
      <c r="FW54" s="40">
        <f>IF(FW$7="",0,FW44/100*условия!$W$18)</f>
        <v>0</v>
      </c>
      <c r="FX54" s="40">
        <f>IF(FX$7="",0,FX44/100*условия!$W$18)</f>
        <v>0</v>
      </c>
      <c r="FY54" s="40">
        <f>IF(FY$7="",0,FY44/100*условия!$W$18)</f>
        <v>0</v>
      </c>
      <c r="FZ54" s="40">
        <f>IF(FZ$7="",0,FZ44/100*условия!$W$18)</f>
        <v>0</v>
      </c>
      <c r="GA54" s="40">
        <f>IF(GA$7="",0,GA44/100*условия!$W$18)</f>
        <v>0</v>
      </c>
      <c r="GB54" s="40">
        <f>IF(GB$7="",0,GB44/100*условия!$W$18)</f>
        <v>0</v>
      </c>
      <c r="GC54" s="40">
        <f>IF(GC$7="",0,GC44/100*условия!$W$18)</f>
        <v>0</v>
      </c>
      <c r="GD54" s="40">
        <f>IF(GD$7="",0,GD44/100*условия!$W$18)</f>
        <v>0</v>
      </c>
      <c r="GE54" s="40">
        <f>IF(GE$7="",0,GE44/100*условия!$W$18)</f>
        <v>0</v>
      </c>
      <c r="GF54" s="40">
        <f>IF(GF$7="",0,GF44/100*условия!$W$18)</f>
        <v>0</v>
      </c>
      <c r="GG54" s="40">
        <f>IF(GG$7="",0,GG44/100*условия!$W$18)</f>
        <v>0</v>
      </c>
      <c r="GH54" s="40">
        <f>IF(GH$7="",0,GH44/100*условия!$W$18)</f>
        <v>0</v>
      </c>
      <c r="GI54" s="40">
        <f>IF(GI$7="",0,GI44/100*условия!$W$18)</f>
        <v>0</v>
      </c>
      <c r="GJ54" s="40">
        <f>IF(GJ$7="",0,GJ44/100*условия!$W$18)</f>
        <v>0</v>
      </c>
      <c r="GK54" s="40">
        <f>IF(GK$7="",0,GK44/100*условия!$W$18)</f>
        <v>0</v>
      </c>
      <c r="GL54" s="40">
        <f>IF(GL$7="",0,GL44/100*условия!$W$18)</f>
        <v>0</v>
      </c>
      <c r="GM54" s="40">
        <f>IF(GM$7="",0,GM44/100*условия!$W$18)</f>
        <v>0</v>
      </c>
      <c r="GN54" s="40">
        <f>IF(GN$7="",0,GN44/100*условия!$W$18)</f>
        <v>0</v>
      </c>
      <c r="GO54" s="40">
        <f>IF(GO$7="",0,GO44/100*условия!$W$18)</f>
        <v>0</v>
      </c>
      <c r="GP54" s="40">
        <f>IF(GP$7="",0,GP44/100*условия!$W$18)</f>
        <v>0</v>
      </c>
      <c r="GQ54" s="40">
        <f>IF(GQ$7="",0,GQ44/100*условия!$W$18)</f>
        <v>0</v>
      </c>
      <c r="GR54" s="40">
        <f>IF(GR$7="",0,GR44/100*условия!$W$18)</f>
        <v>0</v>
      </c>
      <c r="GS54" s="40">
        <f>IF(GS$7="",0,GS44/100*условия!$W$18)</f>
        <v>0</v>
      </c>
      <c r="GT54" s="40">
        <f>IF(GT$7="",0,GT44/100*условия!$W$18)</f>
        <v>0</v>
      </c>
      <c r="GU54" s="40">
        <f>IF(GU$7="",0,GU44/100*условия!$W$18)</f>
        <v>0</v>
      </c>
      <c r="GV54" s="40">
        <f>IF(GV$7="",0,GV44/100*условия!$W$18)</f>
        <v>0</v>
      </c>
      <c r="GW54" s="40">
        <f>IF(GW$7="",0,GW44/100*условия!$W$18)</f>
        <v>0</v>
      </c>
      <c r="GX54" s="40">
        <f>IF(GX$7="",0,GX44/100*условия!$W$18)</f>
        <v>0</v>
      </c>
      <c r="GY54" s="40">
        <f>IF(GY$7="",0,GY44/100*условия!$W$18)</f>
        <v>0</v>
      </c>
      <c r="GZ54" s="40">
        <f>IF(GZ$7="",0,GZ44/100*условия!$W$18)</f>
        <v>0</v>
      </c>
      <c r="HA54" s="40">
        <f>IF(HA$7="",0,HA44/100*условия!$W$18)</f>
        <v>0</v>
      </c>
      <c r="HB54" s="40">
        <f>IF(HB$7="",0,HB44/100*условия!$W$18)</f>
        <v>0</v>
      </c>
      <c r="HC54" s="40">
        <f>IF(HC$7="",0,HC44/100*условия!$W$18)</f>
        <v>0</v>
      </c>
      <c r="HD54" s="40">
        <f>IF(HD$7="",0,HD44/100*условия!$W$18)</f>
        <v>0</v>
      </c>
      <c r="HE54" s="40">
        <f>IF(HE$7="",0,HE44/100*условия!$W$18)</f>
        <v>0</v>
      </c>
      <c r="HF54" s="40">
        <f>IF(HF$7="",0,HF44/100*условия!$W$18)</f>
        <v>0</v>
      </c>
      <c r="HG54" s="40">
        <f>IF(HG$7="",0,HG44/100*условия!$W$18)</f>
        <v>0</v>
      </c>
      <c r="HH54" s="40">
        <f>IF(HH$7="",0,HH44/100*условия!$W$18)</f>
        <v>0</v>
      </c>
      <c r="HI54" s="40">
        <f>IF(HI$7="",0,HI44/100*условия!$W$18)</f>
        <v>0</v>
      </c>
      <c r="HJ54" s="40">
        <f>IF(HJ$7="",0,HJ44/100*условия!$W$18)</f>
        <v>0</v>
      </c>
      <c r="HK54" s="40">
        <f>IF(HK$7="",0,HK44/100*условия!$W$18)</f>
        <v>0</v>
      </c>
      <c r="HL54" s="40">
        <f>IF(HL$7="",0,HL44/100*условия!$W$18)</f>
        <v>0</v>
      </c>
      <c r="HM54" s="40">
        <f>IF(HM$7="",0,HM44/100*условия!$W$18)</f>
        <v>0</v>
      </c>
      <c r="HN54" s="40">
        <f>IF(HN$7="",0,HN44/100*условия!$W$18)</f>
        <v>0</v>
      </c>
      <c r="HO54" s="40">
        <f>IF(HO$7="",0,HO44/100*условия!$W$18)</f>
        <v>0</v>
      </c>
      <c r="HP54" s="40">
        <f>IF(HP$7="",0,HP44/100*условия!$W$18)</f>
        <v>0</v>
      </c>
      <c r="HQ54" s="40">
        <f>IF(HQ$7="",0,HQ44/100*условия!$W$18)</f>
        <v>0</v>
      </c>
      <c r="HR54" s="40">
        <f>IF(HR$7="",0,HR44/100*условия!$W$18)</f>
        <v>0</v>
      </c>
      <c r="HS54" s="40">
        <f>IF(HS$7="",0,HS44/100*условия!$W$18)</f>
        <v>0</v>
      </c>
      <c r="HT54" s="40">
        <f>IF(HT$7="",0,HT44/100*условия!$W$18)</f>
        <v>0</v>
      </c>
      <c r="HU54" s="40">
        <f>IF(HU$7="",0,HU44/100*условия!$W$18)</f>
        <v>0</v>
      </c>
      <c r="HV54" s="40">
        <f>IF(HV$7="",0,HV44/100*условия!$W$18)</f>
        <v>0</v>
      </c>
      <c r="HW54" s="40">
        <f>IF(HW$7="",0,HW44/100*условия!$W$18)</f>
        <v>0</v>
      </c>
      <c r="HX54" s="40">
        <f>IF(HX$7="",0,HX44/100*условия!$W$18)</f>
        <v>0</v>
      </c>
      <c r="HY54" s="40">
        <f>IF(HY$7="",0,HY44/100*условия!$W$18)</f>
        <v>0</v>
      </c>
      <c r="HZ54" s="40">
        <f>IF(HZ$7="",0,HZ44/100*условия!$W$18)</f>
        <v>0</v>
      </c>
      <c r="IA54" s="40">
        <f>IF(IA$7="",0,IA44/100*условия!$W$18)</f>
        <v>0</v>
      </c>
      <c r="IB54" s="40">
        <f>IF(IB$7="",0,IB44/100*условия!$W$18)</f>
        <v>0</v>
      </c>
      <c r="IC54" s="40">
        <f>IF(IC$7="",0,IC44/100*условия!$W$18)</f>
        <v>0</v>
      </c>
      <c r="ID54" s="40">
        <f>IF(ID$7="",0,ID44/100*условия!$W$18)</f>
        <v>0</v>
      </c>
      <c r="IE54" s="40">
        <f>IF(IE$7="",0,IE44/100*условия!$W$18)</f>
        <v>0</v>
      </c>
      <c r="IF54" s="40">
        <f>IF(IF$7="",0,IF44/100*условия!$W$18)</f>
        <v>0</v>
      </c>
      <c r="IG54" s="40">
        <f>IF(IG$7="",0,IG44/100*условия!$W$18)</f>
        <v>0</v>
      </c>
      <c r="IH54" s="40">
        <f>IF(IH$7="",0,IH44/100*условия!$W$18)</f>
        <v>0</v>
      </c>
      <c r="II54" s="40">
        <f>IF(II$7="",0,II44/100*условия!$W$18)</f>
        <v>0</v>
      </c>
      <c r="IJ54" s="40">
        <f>IF(IJ$7="",0,IJ44/100*условия!$W$18)</f>
        <v>0</v>
      </c>
      <c r="IK54" s="40">
        <f>IF(IK$7="",0,IK44/100*условия!$W$18)</f>
        <v>0</v>
      </c>
      <c r="IL54" s="40">
        <f>IF(IL$7="",0,IL44/100*условия!$W$18)</f>
        <v>0</v>
      </c>
      <c r="IM54" s="40">
        <f>IF(IM$7="",0,IM44/100*условия!$W$18)</f>
        <v>0</v>
      </c>
      <c r="IN54" s="40">
        <f>IF(IN$7="",0,IN44/100*условия!$W$18)</f>
        <v>0</v>
      </c>
      <c r="IO54" s="40">
        <f>IF(IO$7="",0,IO44/100*условия!$W$18)</f>
        <v>0</v>
      </c>
      <c r="IP54" s="40">
        <f>IF(IP$7="",0,IP44/100*условия!$W$18)</f>
        <v>0</v>
      </c>
      <c r="IQ54" s="40">
        <f>IF(IQ$7="",0,IQ44/100*условия!$W$18)</f>
        <v>0</v>
      </c>
      <c r="IR54" s="40">
        <f>IF(IR$7="",0,IR44/100*условия!$W$18)</f>
        <v>0</v>
      </c>
      <c r="IS54" s="40">
        <f>IF(IS$7="",0,IS44/100*условия!$W$18)</f>
        <v>0</v>
      </c>
      <c r="IT54" s="40">
        <f>IF(IT$7="",0,IT44/100*условия!$W$18)</f>
        <v>0</v>
      </c>
      <c r="IU54" s="40">
        <f>IF(IU$7="",0,IU44/100*условия!$W$18)</f>
        <v>0</v>
      </c>
      <c r="IV54" s="40">
        <f>IF(IV$7="",0,IV44/100*условия!$W$18)</f>
        <v>0</v>
      </c>
      <c r="IW54" s="40">
        <f>IF(IW$7="",0,IW44/100*условия!$W$18)</f>
        <v>0</v>
      </c>
      <c r="IX54" s="40">
        <f>IF(IX$7="",0,IX44/100*условия!$W$18)</f>
        <v>0</v>
      </c>
      <c r="IY54" s="40">
        <f>IF(IY$7="",0,IY44/100*условия!$W$18)</f>
        <v>0</v>
      </c>
      <c r="IZ54" s="40">
        <f>IF(IZ$7="",0,IZ44/100*условия!$W$18)</f>
        <v>0</v>
      </c>
      <c r="JA54" s="40">
        <f>IF(JA$7="",0,JA44/100*условия!$W$18)</f>
        <v>0</v>
      </c>
      <c r="JB54" s="40">
        <f>IF(JB$7="",0,JB44/100*условия!$W$18)</f>
        <v>0</v>
      </c>
      <c r="JC54" s="40">
        <f>IF(JC$7="",0,JC44/100*условия!$W$18)</f>
        <v>0</v>
      </c>
      <c r="JD54" s="40">
        <f>IF(JD$7="",0,JD44/100*условия!$W$18)</f>
        <v>0</v>
      </c>
      <c r="JE54" s="40">
        <f>IF(JE$7="",0,JE44/100*условия!$W$18)</f>
        <v>0</v>
      </c>
      <c r="JF54" s="40">
        <f>IF(JF$7="",0,JF44/100*условия!$W$18)</f>
        <v>0</v>
      </c>
      <c r="JG54" s="40">
        <f>IF(JG$7="",0,JG44/100*условия!$W$18)</f>
        <v>0</v>
      </c>
      <c r="JH54" s="40">
        <f>IF(JH$7="",0,JH44/100*условия!$W$18)</f>
        <v>0</v>
      </c>
      <c r="JI54" s="40">
        <f>IF(JI$7="",0,JI44/100*условия!$W$18)</f>
        <v>0</v>
      </c>
      <c r="JJ54" s="40">
        <f>IF(JJ$7="",0,JJ44/100*условия!$W$18)</f>
        <v>0</v>
      </c>
      <c r="JK54" s="40">
        <f>IF(JK$7="",0,JK44/100*условия!$W$18)</f>
        <v>0</v>
      </c>
      <c r="JL54" s="40">
        <f>IF(JL$7="",0,JL44/100*условия!$W$18)</f>
        <v>0</v>
      </c>
      <c r="JM54" s="40">
        <f>IF(JM$7="",0,JM44/100*условия!$W$18)</f>
        <v>0</v>
      </c>
      <c r="JN54" s="40">
        <f>IF(JN$7="",0,JN44/100*условия!$W$18)</f>
        <v>0</v>
      </c>
      <c r="JO54" s="40">
        <f>IF(JO$7="",0,JO44/100*условия!$W$18)</f>
        <v>0</v>
      </c>
      <c r="JP54" s="40">
        <f>IF(JP$7="",0,JP44/100*условия!$W$18)</f>
        <v>0</v>
      </c>
      <c r="JQ54" s="40">
        <f>IF(JQ$7="",0,JQ44/100*условия!$W$18)</f>
        <v>0</v>
      </c>
      <c r="JR54" s="40">
        <f>IF(JR$7="",0,JR44/100*условия!$W$18)</f>
        <v>0</v>
      </c>
      <c r="JS54" s="40">
        <f>IF(JS$7="",0,JS44/100*условия!$W$18)</f>
        <v>0</v>
      </c>
      <c r="JT54" s="40">
        <f>IF(JT$7="",0,JT44/100*условия!$W$18)</f>
        <v>0</v>
      </c>
      <c r="JU54" s="40">
        <f>IF(JU$7="",0,JU44/100*условия!$W$18)</f>
        <v>0</v>
      </c>
      <c r="JV54" s="40">
        <f>IF(JV$7="",0,JV44/100*условия!$W$18)</f>
        <v>0</v>
      </c>
      <c r="JW54" s="40">
        <f>IF(JW$7="",0,JW44/100*условия!$W$18)</f>
        <v>0</v>
      </c>
      <c r="JX54" s="40">
        <f>IF(JX$7="",0,JX44/100*условия!$W$18)</f>
        <v>0</v>
      </c>
      <c r="JY54" s="40">
        <f>IF(JY$7="",0,JY44/100*условия!$W$18)</f>
        <v>0</v>
      </c>
      <c r="JZ54" s="40">
        <f>IF(JZ$7="",0,JZ44/100*условия!$W$18)</f>
        <v>0</v>
      </c>
      <c r="KA54" s="40">
        <f>IF(KA$7="",0,KA44/100*условия!$W$18)</f>
        <v>0</v>
      </c>
      <c r="KB54" s="40">
        <f>IF(KB$7="",0,KB44/100*условия!$W$18)</f>
        <v>0</v>
      </c>
      <c r="KC54" s="40">
        <f>IF(KC$7="",0,KC44/100*условия!$W$18)</f>
        <v>0</v>
      </c>
      <c r="KD54" s="40">
        <f>IF(KD$7="",0,KD44/100*условия!$W$18)</f>
        <v>0</v>
      </c>
      <c r="KE54" s="40">
        <f>IF(KE$7="",0,KE44/100*условия!$W$18)</f>
        <v>0</v>
      </c>
      <c r="KF54" s="40">
        <f>IF(KF$7="",0,KF44/100*условия!$W$18)</f>
        <v>0</v>
      </c>
      <c r="KG54" s="40">
        <f>IF(KG$7="",0,KG44/100*условия!$W$18)</f>
        <v>0</v>
      </c>
      <c r="KH54" s="40">
        <f>IF(KH$7="",0,KH44/100*условия!$W$18)</f>
        <v>0</v>
      </c>
      <c r="KI54" s="40">
        <f>IF(KI$7="",0,KI44/100*условия!$W$18)</f>
        <v>0</v>
      </c>
      <c r="KJ54" s="40">
        <f>IF(KJ$7="",0,KJ44/100*условия!$W$18)</f>
        <v>0</v>
      </c>
      <c r="KK54" s="40">
        <f>IF(KK$7="",0,KK44/100*условия!$W$18)</f>
        <v>0</v>
      </c>
      <c r="KL54" s="40">
        <f>IF(KL$7="",0,KL44/100*условия!$W$18)</f>
        <v>0</v>
      </c>
      <c r="KM54" s="40">
        <f>IF(KM$7="",0,KM44/100*условия!$W$18)</f>
        <v>0</v>
      </c>
      <c r="KN54" s="40">
        <f>IF(KN$7="",0,KN44/100*условия!$W$18)</f>
        <v>0</v>
      </c>
      <c r="KO54" s="40">
        <f>IF(KO$7="",0,KO44/100*условия!$W$18)</f>
        <v>0</v>
      </c>
      <c r="KP54" s="40">
        <f>IF(KP$7="",0,KP44/100*условия!$W$18)</f>
        <v>0</v>
      </c>
      <c r="KQ54" s="40">
        <f>IF(KQ$7="",0,KQ44/100*условия!$W$18)</f>
        <v>0</v>
      </c>
      <c r="KR54" s="40">
        <f>IF(KR$7="",0,KR44/100*условия!$W$18)</f>
        <v>0</v>
      </c>
      <c r="KS54" s="40">
        <f>IF(KS$7="",0,KS44/100*условия!$W$18)</f>
        <v>0</v>
      </c>
      <c r="KT54" s="40">
        <f>IF(KT$7="",0,KT44/100*условия!$W$18)</f>
        <v>0</v>
      </c>
      <c r="KU54" s="40">
        <f>IF(KU$7="",0,KU44/100*условия!$W$18)</f>
        <v>0</v>
      </c>
      <c r="KV54" s="40">
        <f>IF(KV$7="",0,KV44/100*условия!$W$18)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доход от продаж продукции</v>
      </c>
      <c r="F55" s="1"/>
      <c r="G55" s="1"/>
      <c r="H55" s="11" t="str">
        <f t="shared" ref="H55:H59" si="54">H54</f>
        <v>руб.</v>
      </c>
      <c r="I55" s="1"/>
      <c r="J55" s="1"/>
      <c r="K55" s="1" t="str">
        <f>справочники!$U$12</f>
        <v>непостоянные-франшиза</v>
      </c>
      <c r="L55" s="1"/>
      <c r="M55" s="5"/>
      <c r="N55" s="40"/>
      <c r="O55" s="19"/>
      <c r="P55" s="1"/>
      <c r="Q55" s="1"/>
      <c r="R55" s="40">
        <f t="shared" si="48"/>
        <v>17763318.00734042</v>
      </c>
      <c r="S55" s="1"/>
      <c r="T55" s="232"/>
      <c r="U55" s="40">
        <f>IF(U$7="",0,U45/100*условия!$W$18)</f>
        <v>40755.476999999999</v>
      </c>
      <c r="V55" s="40">
        <f>IF(V$7="",0,V45/100*условия!$W$18)</f>
        <v>83245.229617021265</v>
      </c>
      <c r="W55" s="40">
        <f>IF(W$7="",0,W45/100*условия!$W$18)</f>
        <v>127469.2578510638</v>
      </c>
      <c r="X55" s="40">
        <f>IF(X$7="",0,X45/100*условия!$W$18)</f>
        <v>173427.56170212763</v>
      </c>
      <c r="Y55" s="40">
        <f>IF(Y$7="",0,Y45/100*условия!$W$18)</f>
        <v>221120.14117021277</v>
      </c>
      <c r="Z55" s="40">
        <f>IF(Z$7="",0,Z45/100*условия!$W$18)</f>
        <v>229791.51925531914</v>
      </c>
      <c r="AA55" s="40">
        <f>IF(AA$7="",0,AA45/100*условия!$W$18)</f>
        <v>238462.89734042552</v>
      </c>
      <c r="AB55" s="40">
        <f>IF(AB$7="",0,AB45/100*условия!$W$18)</f>
        <v>247134.27542553187</v>
      </c>
      <c r="AC55" s="40">
        <f>IF(AC$7="",0,AC45/100*условия!$W$18)</f>
        <v>255805.65351063831</v>
      </c>
      <c r="AD55" s="40">
        <f>IF(AD$7="",0,AD45/100*условия!$W$18)</f>
        <v>264477.03159574466</v>
      </c>
      <c r="AE55" s="40">
        <f>IF(AE$7="",0,AE45/100*условия!$W$18)</f>
        <v>273148.40968085109</v>
      </c>
      <c r="AF55" s="40">
        <f>IF(AF$7="",0,AF45/100*условия!$W$18)</f>
        <v>281819.78776595742</v>
      </c>
      <c r="AG55" s="40">
        <f>IF(AG$7="",0,AG45/100*условия!$W$18)</f>
        <v>290491.16585106379</v>
      </c>
      <c r="AH55" s="40">
        <f>IF(AH$7="",0,AH45/100*условия!$W$18)</f>
        <v>299162.54393617017</v>
      </c>
      <c r="AI55" s="40">
        <f>IF(AI$7="",0,AI45/100*условия!$W$18)</f>
        <v>307833.92202127649</v>
      </c>
      <c r="AJ55" s="40">
        <f>IF(AJ$7="",0,AJ45/100*условия!$W$18)</f>
        <v>316505.30010638287</v>
      </c>
      <c r="AK55" s="40">
        <f>IF(AK$7="",0,AK45/100*условия!$W$18)</f>
        <v>325176.67819148931</v>
      </c>
      <c r="AL55" s="40">
        <f>IF(AL$7="",0,AL45/100*условия!$W$18)</f>
        <v>333848.05627659569</v>
      </c>
      <c r="AM55" s="40">
        <f>IF(AM$7="",0,AM45/100*условия!$W$18)</f>
        <v>342519.43436170201</v>
      </c>
      <c r="AN55" s="40">
        <f>IF(AN$7="",0,AN45/100*условия!$W$18)</f>
        <v>351190.81244680838</v>
      </c>
      <c r="AO55" s="40">
        <f>IF(AO$7="",0,AO45/100*условия!$W$18)</f>
        <v>359862.19053191476</v>
      </c>
      <c r="AP55" s="40">
        <f>IF(AP$7="",0,AP45/100*условия!$W$18)</f>
        <v>368533.5686170212</v>
      </c>
      <c r="AQ55" s="40">
        <f>IF(AQ$7="",0,AQ45/100*условия!$W$18)</f>
        <v>377204.94670212752</v>
      </c>
      <c r="AR55" s="40">
        <f>IF(AR$7="",0,AR45/100*условия!$W$18)</f>
        <v>385876.32478723401</v>
      </c>
      <c r="AS55" s="40">
        <f>IF(AS$7="",0,AS45/100*условия!$W$18)</f>
        <v>394547.70287234039</v>
      </c>
      <c r="AT55" s="40">
        <f>IF(AT$7="",0,AT45/100*условия!$W$18)</f>
        <v>403219.08095744677</v>
      </c>
      <c r="AU55" s="40">
        <f>IF(AU$7="",0,AU45/100*условия!$W$18)</f>
        <v>411890.45904255315</v>
      </c>
      <c r="AV55" s="40">
        <f>IF(AV$7="",0,AV45/100*условия!$W$18)</f>
        <v>420561.83712765953</v>
      </c>
      <c r="AW55" s="40">
        <f>IF(AW$7="",0,AW45/100*условия!$W$18)</f>
        <v>429233.21521276591</v>
      </c>
      <c r="AX55" s="40">
        <f>IF(AX$7="",0,AX45/100*условия!$W$18)</f>
        <v>437904.59329787217</v>
      </c>
      <c r="AY55" s="40">
        <f>IF(AY$7="",0,AY45/100*условия!$W$18)</f>
        <v>446575.97138297861</v>
      </c>
      <c r="AZ55" s="40">
        <f>IF(AZ$7="",0,AZ45/100*условия!$W$18)</f>
        <v>455247.34946808498</v>
      </c>
      <c r="BA55" s="40">
        <f>IF(BA$7="",0,BA45/100*условия!$W$18)</f>
        <v>463918.72755319136</v>
      </c>
      <c r="BB55" s="40">
        <f>IF(BB$7="",0,BB45/100*условия!$W$18)</f>
        <v>472590.10563829774</v>
      </c>
      <c r="BC55" s="40">
        <f>IF(BC$7="",0,BC45/100*условия!$W$18)</f>
        <v>481261.48372340406</v>
      </c>
      <c r="BD55" s="40">
        <f>IF(BD$7="",0,BD45/100*условия!$W$18)</f>
        <v>489932.86180851044</v>
      </c>
      <c r="BE55" s="40">
        <f>IF(BE$7="",0,BE45/100*условия!$W$18)</f>
        <v>498604.23989361682</v>
      </c>
      <c r="BF55" s="40">
        <f>IF(BF$7="",0,BF45/100*условия!$W$18)</f>
        <v>507275.61797872325</v>
      </c>
      <c r="BG55" s="40">
        <f>IF(BG$7="",0,BG45/100*условия!$W$18)</f>
        <v>515946.99606382952</v>
      </c>
      <c r="BH55" s="40">
        <f>IF(BH$7="",0,BH45/100*условия!$W$18)</f>
        <v>524618.37414893578</v>
      </c>
      <c r="BI55" s="40">
        <f>IF(BI$7="",0,BI45/100*условия!$W$18)</f>
        <v>533289.75223404239</v>
      </c>
      <c r="BJ55" s="40">
        <f>IF(BJ$7="",0,BJ45/100*условия!$W$18)</f>
        <v>541961.13031914865</v>
      </c>
      <c r="BK55" s="40">
        <f>IF(BK$7="",0,BK45/100*условия!$W$18)</f>
        <v>550632.50840425503</v>
      </c>
      <c r="BL55" s="40">
        <f>IF(BL$7="",0,BL45/100*условия!$W$18)</f>
        <v>559303.88648936141</v>
      </c>
      <c r="BM55" s="40">
        <f>IF(BM$7="",0,BM45/100*условия!$W$18)</f>
        <v>567975.26457446779</v>
      </c>
      <c r="BN55" s="40">
        <f>IF(BN$7="",0,BN45/100*условия!$W$18)</f>
        <v>576646.64265957428</v>
      </c>
      <c r="BO55" s="40">
        <f>IF(BO$7="",0,BO45/100*условия!$W$18)</f>
        <v>585318.02074468066</v>
      </c>
      <c r="BP55" s="40">
        <f>IF(BP$7="",0,BP45/100*условия!$W$18)</f>
        <v>-3.1148647394729773E-10</v>
      </c>
      <c r="BQ55" s="40">
        <f>IF(BQ$7="",0,BQ45/100*условия!$W$18)</f>
        <v>0</v>
      </c>
      <c r="BR55" s="40">
        <f>IF(BR$7="",0,BR45/100*условия!$W$18)</f>
        <v>0</v>
      </c>
      <c r="BS55" s="40">
        <f>IF(BS$7="",0,BS45/100*условия!$W$18)</f>
        <v>0</v>
      </c>
      <c r="BT55" s="40">
        <f>IF(BT$7="",0,BT45/100*условия!$W$18)</f>
        <v>0</v>
      </c>
      <c r="BU55" s="40">
        <f>IF(BU$7="",0,BU45/100*условия!$W$18)</f>
        <v>0</v>
      </c>
      <c r="BV55" s="40">
        <f>IF(BV$7="",0,BV45/100*условия!$W$18)</f>
        <v>0</v>
      </c>
      <c r="BW55" s="40">
        <f>IF(BW$7="",0,BW45/100*условия!$W$18)</f>
        <v>0</v>
      </c>
      <c r="BX55" s="40">
        <f>IF(BX$7="",0,BX45/100*условия!$W$18)</f>
        <v>0</v>
      </c>
      <c r="BY55" s="40">
        <f>IF(BY$7="",0,BY45/100*условия!$W$18)</f>
        <v>0</v>
      </c>
      <c r="BZ55" s="40">
        <f>IF(BZ$7="",0,BZ45/100*условия!$W$18)</f>
        <v>0</v>
      </c>
      <c r="CA55" s="40">
        <f>IF(CA$7="",0,CA45/100*условия!$W$18)</f>
        <v>0</v>
      </c>
      <c r="CB55" s="40">
        <f>IF(CB$7="",0,CB45/100*условия!$W$18)</f>
        <v>0</v>
      </c>
      <c r="CC55" s="40">
        <f>IF(CC$7="",0,CC45/100*условия!$W$18)</f>
        <v>0</v>
      </c>
      <c r="CD55" s="40">
        <f>IF(CD$7="",0,CD45/100*условия!$W$18)</f>
        <v>0</v>
      </c>
      <c r="CE55" s="40">
        <f>IF(CE$7="",0,CE45/100*условия!$W$18)</f>
        <v>0</v>
      </c>
      <c r="CF55" s="40">
        <f>IF(CF$7="",0,CF45/100*условия!$W$18)</f>
        <v>0</v>
      </c>
      <c r="CG55" s="40">
        <f>IF(CG$7="",0,CG45/100*условия!$W$18)</f>
        <v>0</v>
      </c>
      <c r="CH55" s="40">
        <f>IF(CH$7="",0,CH45/100*условия!$W$18)</f>
        <v>0</v>
      </c>
      <c r="CI55" s="40">
        <f>IF(CI$7="",0,CI45/100*условия!$W$18)</f>
        <v>0</v>
      </c>
      <c r="CJ55" s="40">
        <f>IF(CJ$7="",0,CJ45/100*условия!$W$18)</f>
        <v>0</v>
      </c>
      <c r="CK55" s="40">
        <f>IF(CK$7="",0,CK45/100*условия!$W$18)</f>
        <v>0</v>
      </c>
      <c r="CL55" s="40">
        <f>IF(CL$7="",0,CL45/100*условия!$W$18)</f>
        <v>0</v>
      </c>
      <c r="CM55" s="40">
        <f>IF(CM$7="",0,CM45/100*условия!$W$18)</f>
        <v>0</v>
      </c>
      <c r="CN55" s="40">
        <f>IF(CN$7="",0,CN45/100*условия!$W$18)</f>
        <v>0</v>
      </c>
      <c r="CO55" s="40">
        <f>IF(CO$7="",0,CO45/100*условия!$W$18)</f>
        <v>0</v>
      </c>
      <c r="CP55" s="40">
        <f>IF(CP$7="",0,CP45/100*условия!$W$18)</f>
        <v>0</v>
      </c>
      <c r="CQ55" s="40">
        <f>IF(CQ$7="",0,CQ45/100*условия!$W$18)</f>
        <v>0</v>
      </c>
      <c r="CR55" s="40">
        <f>IF(CR$7="",0,CR45/100*условия!$W$18)</f>
        <v>0</v>
      </c>
      <c r="CS55" s="40">
        <f>IF(CS$7="",0,CS45/100*условия!$W$18)</f>
        <v>0</v>
      </c>
      <c r="CT55" s="40">
        <f>IF(CT$7="",0,CT45/100*условия!$W$18)</f>
        <v>0</v>
      </c>
      <c r="CU55" s="40">
        <f>IF(CU$7="",0,CU45/100*условия!$W$18)</f>
        <v>0</v>
      </c>
      <c r="CV55" s="40">
        <f>IF(CV$7="",0,CV45/100*условия!$W$18)</f>
        <v>0</v>
      </c>
      <c r="CW55" s="40">
        <f>IF(CW$7="",0,CW45/100*условия!$W$18)</f>
        <v>0</v>
      </c>
      <c r="CX55" s="40">
        <f>IF(CX$7="",0,CX45/100*условия!$W$18)</f>
        <v>0</v>
      </c>
      <c r="CY55" s="40">
        <f>IF(CY$7="",0,CY45/100*условия!$W$18)</f>
        <v>0</v>
      </c>
      <c r="CZ55" s="40">
        <f>IF(CZ$7="",0,CZ45/100*условия!$W$18)</f>
        <v>0</v>
      </c>
      <c r="DA55" s="40">
        <f>IF(DA$7="",0,DA45/100*условия!$W$18)</f>
        <v>0</v>
      </c>
      <c r="DB55" s="40">
        <f>IF(DB$7="",0,DB45/100*условия!$W$18)</f>
        <v>0</v>
      </c>
      <c r="DC55" s="40">
        <f>IF(DC$7="",0,DC45/100*условия!$W$18)</f>
        <v>0</v>
      </c>
      <c r="DD55" s="40">
        <f>IF(DD$7="",0,DD45/100*условия!$W$18)</f>
        <v>0</v>
      </c>
      <c r="DE55" s="40">
        <f>IF(DE$7="",0,DE45/100*условия!$W$18)</f>
        <v>0</v>
      </c>
      <c r="DF55" s="40">
        <f>IF(DF$7="",0,DF45/100*условия!$W$18)</f>
        <v>0</v>
      </c>
      <c r="DG55" s="40">
        <f>IF(DG$7="",0,DG45/100*условия!$W$18)</f>
        <v>0</v>
      </c>
      <c r="DH55" s="40">
        <f>IF(DH$7="",0,DH45/100*условия!$W$18)</f>
        <v>0</v>
      </c>
      <c r="DI55" s="40">
        <f>IF(DI$7="",0,DI45/100*условия!$W$18)</f>
        <v>0</v>
      </c>
      <c r="DJ55" s="40">
        <f>IF(DJ$7="",0,DJ45/100*условия!$W$18)</f>
        <v>0</v>
      </c>
      <c r="DK55" s="40">
        <f>IF(DK$7="",0,DK45/100*условия!$W$18)</f>
        <v>0</v>
      </c>
      <c r="DL55" s="40">
        <f>IF(DL$7="",0,DL45/100*условия!$W$18)</f>
        <v>0</v>
      </c>
      <c r="DM55" s="40">
        <f>IF(DM$7="",0,DM45/100*условия!$W$18)</f>
        <v>0</v>
      </c>
      <c r="DN55" s="40">
        <f>IF(DN$7="",0,DN45/100*условия!$W$18)</f>
        <v>0</v>
      </c>
      <c r="DO55" s="40">
        <f>IF(DO$7="",0,DO45/100*условия!$W$18)</f>
        <v>0</v>
      </c>
      <c r="DP55" s="40">
        <f>IF(DP$7="",0,DP45/100*условия!$W$18)</f>
        <v>0</v>
      </c>
      <c r="DQ55" s="40">
        <f>IF(DQ$7="",0,DQ45/100*условия!$W$18)</f>
        <v>0</v>
      </c>
      <c r="DR55" s="40">
        <f>IF(DR$7="",0,DR45/100*условия!$W$18)</f>
        <v>0</v>
      </c>
      <c r="DS55" s="40">
        <f>IF(DS$7="",0,DS45/100*условия!$W$18)</f>
        <v>0</v>
      </c>
      <c r="DT55" s="40">
        <f>IF(DT$7="",0,DT45/100*условия!$W$18)</f>
        <v>0</v>
      </c>
      <c r="DU55" s="40">
        <f>IF(DU$7="",0,DU45/100*условия!$W$18)</f>
        <v>0</v>
      </c>
      <c r="DV55" s="40">
        <f>IF(DV$7="",0,DV45/100*условия!$W$18)</f>
        <v>0</v>
      </c>
      <c r="DW55" s="40">
        <f>IF(DW$7="",0,DW45/100*условия!$W$18)</f>
        <v>0</v>
      </c>
      <c r="DX55" s="40">
        <f>IF(DX$7="",0,DX45/100*условия!$W$18)</f>
        <v>0</v>
      </c>
      <c r="DY55" s="40">
        <f>IF(DY$7="",0,DY45/100*условия!$W$18)</f>
        <v>0</v>
      </c>
      <c r="DZ55" s="40">
        <f>IF(DZ$7="",0,DZ45/100*условия!$W$18)</f>
        <v>0</v>
      </c>
      <c r="EA55" s="40">
        <f>IF(EA$7="",0,EA45/100*условия!$W$18)</f>
        <v>0</v>
      </c>
      <c r="EB55" s="40">
        <f>IF(EB$7="",0,EB45/100*условия!$W$18)</f>
        <v>0</v>
      </c>
      <c r="EC55" s="40">
        <f>IF(EC$7="",0,EC45/100*условия!$W$18)</f>
        <v>0</v>
      </c>
      <c r="ED55" s="40">
        <f>IF(ED$7="",0,ED45/100*условия!$W$18)</f>
        <v>0</v>
      </c>
      <c r="EE55" s="40">
        <f>IF(EE$7="",0,EE45/100*условия!$W$18)</f>
        <v>0</v>
      </c>
      <c r="EF55" s="40">
        <f>IF(EF$7="",0,EF45/100*условия!$W$18)</f>
        <v>0</v>
      </c>
      <c r="EG55" s="40">
        <f>IF(EG$7="",0,EG45/100*условия!$W$18)</f>
        <v>0</v>
      </c>
      <c r="EH55" s="40">
        <f>IF(EH$7="",0,EH45/100*условия!$W$18)</f>
        <v>0</v>
      </c>
      <c r="EI55" s="40">
        <f>IF(EI$7="",0,EI45/100*условия!$W$18)</f>
        <v>0</v>
      </c>
      <c r="EJ55" s="40">
        <f>IF(EJ$7="",0,EJ45/100*условия!$W$18)</f>
        <v>0</v>
      </c>
      <c r="EK55" s="40">
        <f>IF(EK$7="",0,EK45/100*условия!$W$18)</f>
        <v>0</v>
      </c>
      <c r="EL55" s="40">
        <f>IF(EL$7="",0,EL45/100*условия!$W$18)</f>
        <v>0</v>
      </c>
      <c r="EM55" s="40">
        <f>IF(EM$7="",0,EM45/100*условия!$W$18)</f>
        <v>0</v>
      </c>
      <c r="EN55" s="40">
        <f>IF(EN$7="",0,EN45/100*условия!$W$18)</f>
        <v>0</v>
      </c>
      <c r="EO55" s="40">
        <f>IF(EO$7="",0,EO45/100*условия!$W$18)</f>
        <v>0</v>
      </c>
      <c r="EP55" s="40">
        <f>IF(EP$7="",0,EP45/100*условия!$W$18)</f>
        <v>0</v>
      </c>
      <c r="EQ55" s="40">
        <f>IF(EQ$7="",0,EQ45/100*условия!$W$18)</f>
        <v>0</v>
      </c>
      <c r="ER55" s="40">
        <f>IF(ER$7="",0,ER45/100*условия!$W$18)</f>
        <v>0</v>
      </c>
      <c r="ES55" s="40">
        <f>IF(ES$7="",0,ES45/100*условия!$W$18)</f>
        <v>0</v>
      </c>
      <c r="ET55" s="40">
        <f>IF(ET$7="",0,ET45/100*условия!$W$18)</f>
        <v>0</v>
      </c>
      <c r="EU55" s="40">
        <f>IF(EU$7="",0,EU45/100*условия!$W$18)</f>
        <v>0</v>
      </c>
      <c r="EV55" s="40">
        <f>IF(EV$7="",0,EV45/100*условия!$W$18)</f>
        <v>0</v>
      </c>
      <c r="EW55" s="40">
        <f>IF(EW$7="",0,EW45/100*условия!$W$18)</f>
        <v>0</v>
      </c>
      <c r="EX55" s="40">
        <f>IF(EX$7="",0,EX45/100*условия!$W$18)</f>
        <v>0</v>
      </c>
      <c r="EY55" s="40">
        <f>IF(EY$7="",0,EY45/100*условия!$W$18)</f>
        <v>0</v>
      </c>
      <c r="EZ55" s="40">
        <f>IF(EZ$7="",0,EZ45/100*условия!$W$18)</f>
        <v>0</v>
      </c>
      <c r="FA55" s="40">
        <f>IF(FA$7="",0,FA45/100*условия!$W$18)</f>
        <v>0</v>
      </c>
      <c r="FB55" s="40">
        <f>IF(FB$7="",0,FB45/100*условия!$W$18)</f>
        <v>0</v>
      </c>
      <c r="FC55" s="40">
        <f>IF(FC$7="",0,FC45/100*условия!$W$18)</f>
        <v>0</v>
      </c>
      <c r="FD55" s="40">
        <f>IF(FD$7="",0,FD45/100*условия!$W$18)</f>
        <v>0</v>
      </c>
      <c r="FE55" s="40">
        <f>IF(FE$7="",0,FE45/100*условия!$W$18)</f>
        <v>0</v>
      </c>
      <c r="FF55" s="40">
        <f>IF(FF$7="",0,FF45/100*условия!$W$18)</f>
        <v>0</v>
      </c>
      <c r="FG55" s="40">
        <f>IF(FG$7="",0,FG45/100*условия!$W$18)</f>
        <v>0</v>
      </c>
      <c r="FH55" s="40">
        <f>IF(FH$7="",0,FH45/100*условия!$W$18)</f>
        <v>0</v>
      </c>
      <c r="FI55" s="40">
        <f>IF(FI$7="",0,FI45/100*условия!$W$18)</f>
        <v>0</v>
      </c>
      <c r="FJ55" s="40">
        <f>IF(FJ$7="",0,FJ45/100*условия!$W$18)</f>
        <v>0</v>
      </c>
      <c r="FK55" s="40">
        <f>IF(FK$7="",0,FK45/100*условия!$W$18)</f>
        <v>0</v>
      </c>
      <c r="FL55" s="40">
        <f>IF(FL$7="",0,FL45/100*условия!$W$18)</f>
        <v>0</v>
      </c>
      <c r="FM55" s="40">
        <f>IF(FM$7="",0,FM45/100*условия!$W$18)</f>
        <v>0</v>
      </c>
      <c r="FN55" s="40">
        <f>IF(FN$7="",0,FN45/100*условия!$W$18)</f>
        <v>0</v>
      </c>
      <c r="FO55" s="40">
        <f>IF(FO$7="",0,FO45/100*условия!$W$18)</f>
        <v>0</v>
      </c>
      <c r="FP55" s="40">
        <f>IF(FP$7="",0,FP45/100*условия!$W$18)</f>
        <v>0</v>
      </c>
      <c r="FQ55" s="40">
        <f>IF(FQ$7="",0,FQ45/100*условия!$W$18)</f>
        <v>0</v>
      </c>
      <c r="FR55" s="40">
        <f>IF(FR$7="",0,FR45/100*условия!$W$18)</f>
        <v>0</v>
      </c>
      <c r="FS55" s="40">
        <f>IF(FS$7="",0,FS45/100*условия!$W$18)</f>
        <v>0</v>
      </c>
      <c r="FT55" s="40">
        <f>IF(FT$7="",0,FT45/100*условия!$W$18)</f>
        <v>0</v>
      </c>
      <c r="FU55" s="40">
        <f>IF(FU$7="",0,FU45/100*условия!$W$18)</f>
        <v>0</v>
      </c>
      <c r="FV55" s="40">
        <f>IF(FV$7="",0,FV45/100*условия!$W$18)</f>
        <v>0</v>
      </c>
      <c r="FW55" s="40">
        <f>IF(FW$7="",0,FW45/100*условия!$W$18)</f>
        <v>0</v>
      </c>
      <c r="FX55" s="40">
        <f>IF(FX$7="",0,FX45/100*условия!$W$18)</f>
        <v>0</v>
      </c>
      <c r="FY55" s="40">
        <f>IF(FY$7="",0,FY45/100*условия!$W$18)</f>
        <v>0</v>
      </c>
      <c r="FZ55" s="40">
        <f>IF(FZ$7="",0,FZ45/100*условия!$W$18)</f>
        <v>0</v>
      </c>
      <c r="GA55" s="40">
        <f>IF(GA$7="",0,GA45/100*условия!$W$18)</f>
        <v>0</v>
      </c>
      <c r="GB55" s="40">
        <f>IF(GB$7="",0,GB45/100*условия!$W$18)</f>
        <v>0</v>
      </c>
      <c r="GC55" s="40">
        <f>IF(GC$7="",0,GC45/100*условия!$W$18)</f>
        <v>0</v>
      </c>
      <c r="GD55" s="40">
        <f>IF(GD$7="",0,GD45/100*условия!$W$18)</f>
        <v>0</v>
      </c>
      <c r="GE55" s="40">
        <f>IF(GE$7="",0,GE45/100*условия!$W$18)</f>
        <v>0</v>
      </c>
      <c r="GF55" s="40">
        <f>IF(GF$7="",0,GF45/100*условия!$W$18)</f>
        <v>0</v>
      </c>
      <c r="GG55" s="40">
        <f>IF(GG$7="",0,GG45/100*условия!$W$18)</f>
        <v>0</v>
      </c>
      <c r="GH55" s="40">
        <f>IF(GH$7="",0,GH45/100*условия!$W$18)</f>
        <v>0</v>
      </c>
      <c r="GI55" s="40">
        <f>IF(GI$7="",0,GI45/100*условия!$W$18)</f>
        <v>0</v>
      </c>
      <c r="GJ55" s="40">
        <f>IF(GJ$7="",0,GJ45/100*условия!$W$18)</f>
        <v>0</v>
      </c>
      <c r="GK55" s="40">
        <f>IF(GK$7="",0,GK45/100*условия!$W$18)</f>
        <v>0</v>
      </c>
      <c r="GL55" s="40">
        <f>IF(GL$7="",0,GL45/100*условия!$W$18)</f>
        <v>0</v>
      </c>
      <c r="GM55" s="40">
        <f>IF(GM$7="",0,GM45/100*условия!$W$18)</f>
        <v>0</v>
      </c>
      <c r="GN55" s="40">
        <f>IF(GN$7="",0,GN45/100*условия!$W$18)</f>
        <v>0</v>
      </c>
      <c r="GO55" s="40">
        <f>IF(GO$7="",0,GO45/100*условия!$W$18)</f>
        <v>0</v>
      </c>
      <c r="GP55" s="40">
        <f>IF(GP$7="",0,GP45/100*условия!$W$18)</f>
        <v>0</v>
      </c>
      <c r="GQ55" s="40">
        <f>IF(GQ$7="",0,GQ45/100*условия!$W$18)</f>
        <v>0</v>
      </c>
      <c r="GR55" s="40">
        <f>IF(GR$7="",0,GR45/100*условия!$W$18)</f>
        <v>0</v>
      </c>
      <c r="GS55" s="40">
        <f>IF(GS$7="",0,GS45/100*условия!$W$18)</f>
        <v>0</v>
      </c>
      <c r="GT55" s="40">
        <f>IF(GT$7="",0,GT45/100*условия!$W$18)</f>
        <v>0</v>
      </c>
      <c r="GU55" s="40">
        <f>IF(GU$7="",0,GU45/100*условия!$W$18)</f>
        <v>0</v>
      </c>
      <c r="GV55" s="40">
        <f>IF(GV$7="",0,GV45/100*условия!$W$18)</f>
        <v>0</v>
      </c>
      <c r="GW55" s="40">
        <f>IF(GW$7="",0,GW45/100*условия!$W$18)</f>
        <v>0</v>
      </c>
      <c r="GX55" s="40">
        <f>IF(GX$7="",0,GX45/100*условия!$W$18)</f>
        <v>0</v>
      </c>
      <c r="GY55" s="40">
        <f>IF(GY$7="",0,GY45/100*условия!$W$18)</f>
        <v>0</v>
      </c>
      <c r="GZ55" s="40">
        <f>IF(GZ$7="",0,GZ45/100*условия!$W$18)</f>
        <v>0</v>
      </c>
      <c r="HA55" s="40">
        <f>IF(HA$7="",0,HA45/100*условия!$W$18)</f>
        <v>0</v>
      </c>
      <c r="HB55" s="40">
        <f>IF(HB$7="",0,HB45/100*условия!$W$18)</f>
        <v>0</v>
      </c>
      <c r="HC55" s="40">
        <f>IF(HC$7="",0,HC45/100*условия!$W$18)</f>
        <v>0</v>
      </c>
      <c r="HD55" s="40">
        <f>IF(HD$7="",0,HD45/100*условия!$W$18)</f>
        <v>0</v>
      </c>
      <c r="HE55" s="40">
        <f>IF(HE$7="",0,HE45/100*условия!$W$18)</f>
        <v>0</v>
      </c>
      <c r="HF55" s="40">
        <f>IF(HF$7="",0,HF45/100*условия!$W$18)</f>
        <v>0</v>
      </c>
      <c r="HG55" s="40">
        <f>IF(HG$7="",0,HG45/100*условия!$W$18)</f>
        <v>0</v>
      </c>
      <c r="HH55" s="40">
        <f>IF(HH$7="",0,HH45/100*условия!$W$18)</f>
        <v>0</v>
      </c>
      <c r="HI55" s="40">
        <f>IF(HI$7="",0,HI45/100*условия!$W$18)</f>
        <v>0</v>
      </c>
      <c r="HJ55" s="40">
        <f>IF(HJ$7="",0,HJ45/100*условия!$W$18)</f>
        <v>0</v>
      </c>
      <c r="HK55" s="40">
        <f>IF(HK$7="",0,HK45/100*условия!$W$18)</f>
        <v>0</v>
      </c>
      <c r="HL55" s="40">
        <f>IF(HL$7="",0,HL45/100*условия!$W$18)</f>
        <v>0</v>
      </c>
      <c r="HM55" s="40">
        <f>IF(HM$7="",0,HM45/100*условия!$W$18)</f>
        <v>0</v>
      </c>
      <c r="HN55" s="40">
        <f>IF(HN$7="",0,HN45/100*условия!$W$18)</f>
        <v>0</v>
      </c>
      <c r="HO55" s="40">
        <f>IF(HO$7="",0,HO45/100*условия!$W$18)</f>
        <v>0</v>
      </c>
      <c r="HP55" s="40">
        <f>IF(HP$7="",0,HP45/100*условия!$W$18)</f>
        <v>0</v>
      </c>
      <c r="HQ55" s="40">
        <f>IF(HQ$7="",0,HQ45/100*условия!$W$18)</f>
        <v>0</v>
      </c>
      <c r="HR55" s="40">
        <f>IF(HR$7="",0,HR45/100*условия!$W$18)</f>
        <v>0</v>
      </c>
      <c r="HS55" s="40">
        <f>IF(HS$7="",0,HS45/100*условия!$W$18)</f>
        <v>0</v>
      </c>
      <c r="HT55" s="40">
        <f>IF(HT$7="",0,HT45/100*условия!$W$18)</f>
        <v>0</v>
      </c>
      <c r="HU55" s="40">
        <f>IF(HU$7="",0,HU45/100*условия!$W$18)</f>
        <v>0</v>
      </c>
      <c r="HV55" s="40">
        <f>IF(HV$7="",0,HV45/100*условия!$W$18)</f>
        <v>0</v>
      </c>
      <c r="HW55" s="40">
        <f>IF(HW$7="",0,HW45/100*условия!$W$18)</f>
        <v>0</v>
      </c>
      <c r="HX55" s="40">
        <f>IF(HX$7="",0,HX45/100*условия!$W$18)</f>
        <v>0</v>
      </c>
      <c r="HY55" s="40">
        <f>IF(HY$7="",0,HY45/100*условия!$W$18)</f>
        <v>0</v>
      </c>
      <c r="HZ55" s="40">
        <f>IF(HZ$7="",0,HZ45/100*условия!$W$18)</f>
        <v>0</v>
      </c>
      <c r="IA55" s="40">
        <f>IF(IA$7="",0,IA45/100*условия!$W$18)</f>
        <v>0</v>
      </c>
      <c r="IB55" s="40">
        <f>IF(IB$7="",0,IB45/100*условия!$W$18)</f>
        <v>0</v>
      </c>
      <c r="IC55" s="40">
        <f>IF(IC$7="",0,IC45/100*условия!$W$18)</f>
        <v>0</v>
      </c>
      <c r="ID55" s="40">
        <f>IF(ID$7="",0,ID45/100*условия!$W$18)</f>
        <v>0</v>
      </c>
      <c r="IE55" s="40">
        <f>IF(IE$7="",0,IE45/100*условия!$W$18)</f>
        <v>0</v>
      </c>
      <c r="IF55" s="40">
        <f>IF(IF$7="",0,IF45/100*условия!$W$18)</f>
        <v>0</v>
      </c>
      <c r="IG55" s="40">
        <f>IF(IG$7="",0,IG45/100*условия!$W$18)</f>
        <v>0</v>
      </c>
      <c r="IH55" s="40">
        <f>IF(IH$7="",0,IH45/100*условия!$W$18)</f>
        <v>0</v>
      </c>
      <c r="II55" s="40">
        <f>IF(II$7="",0,II45/100*условия!$W$18)</f>
        <v>0</v>
      </c>
      <c r="IJ55" s="40">
        <f>IF(IJ$7="",0,IJ45/100*условия!$W$18)</f>
        <v>0</v>
      </c>
      <c r="IK55" s="40">
        <f>IF(IK$7="",0,IK45/100*условия!$W$18)</f>
        <v>0</v>
      </c>
      <c r="IL55" s="40">
        <f>IF(IL$7="",0,IL45/100*условия!$W$18)</f>
        <v>0</v>
      </c>
      <c r="IM55" s="40">
        <f>IF(IM$7="",0,IM45/100*условия!$W$18)</f>
        <v>0</v>
      </c>
      <c r="IN55" s="40">
        <f>IF(IN$7="",0,IN45/100*условия!$W$18)</f>
        <v>0</v>
      </c>
      <c r="IO55" s="40">
        <f>IF(IO$7="",0,IO45/100*условия!$W$18)</f>
        <v>0</v>
      </c>
      <c r="IP55" s="40">
        <f>IF(IP$7="",0,IP45/100*условия!$W$18)</f>
        <v>0</v>
      </c>
      <c r="IQ55" s="40">
        <f>IF(IQ$7="",0,IQ45/100*условия!$W$18)</f>
        <v>0</v>
      </c>
      <c r="IR55" s="40">
        <f>IF(IR$7="",0,IR45/100*условия!$W$18)</f>
        <v>0</v>
      </c>
      <c r="IS55" s="40">
        <f>IF(IS$7="",0,IS45/100*условия!$W$18)</f>
        <v>0</v>
      </c>
      <c r="IT55" s="40">
        <f>IF(IT$7="",0,IT45/100*условия!$W$18)</f>
        <v>0</v>
      </c>
      <c r="IU55" s="40">
        <f>IF(IU$7="",0,IU45/100*условия!$W$18)</f>
        <v>0</v>
      </c>
      <c r="IV55" s="40">
        <f>IF(IV$7="",0,IV45/100*условия!$W$18)</f>
        <v>0</v>
      </c>
      <c r="IW55" s="40">
        <f>IF(IW$7="",0,IW45/100*условия!$W$18)</f>
        <v>0</v>
      </c>
      <c r="IX55" s="40">
        <f>IF(IX$7="",0,IX45/100*условия!$W$18)</f>
        <v>0</v>
      </c>
      <c r="IY55" s="40">
        <f>IF(IY$7="",0,IY45/100*условия!$W$18)</f>
        <v>0</v>
      </c>
      <c r="IZ55" s="40">
        <f>IF(IZ$7="",0,IZ45/100*условия!$W$18)</f>
        <v>0</v>
      </c>
      <c r="JA55" s="40">
        <f>IF(JA$7="",0,JA45/100*условия!$W$18)</f>
        <v>0</v>
      </c>
      <c r="JB55" s="40">
        <f>IF(JB$7="",0,JB45/100*условия!$W$18)</f>
        <v>0</v>
      </c>
      <c r="JC55" s="40">
        <f>IF(JC$7="",0,JC45/100*условия!$W$18)</f>
        <v>0</v>
      </c>
      <c r="JD55" s="40">
        <f>IF(JD$7="",0,JD45/100*условия!$W$18)</f>
        <v>0</v>
      </c>
      <c r="JE55" s="40">
        <f>IF(JE$7="",0,JE45/100*условия!$W$18)</f>
        <v>0</v>
      </c>
      <c r="JF55" s="40">
        <f>IF(JF$7="",0,JF45/100*условия!$W$18)</f>
        <v>0</v>
      </c>
      <c r="JG55" s="40">
        <f>IF(JG$7="",0,JG45/100*условия!$W$18)</f>
        <v>0</v>
      </c>
      <c r="JH55" s="40">
        <f>IF(JH$7="",0,JH45/100*условия!$W$18)</f>
        <v>0</v>
      </c>
      <c r="JI55" s="40">
        <f>IF(JI$7="",0,JI45/100*условия!$W$18)</f>
        <v>0</v>
      </c>
      <c r="JJ55" s="40">
        <f>IF(JJ$7="",0,JJ45/100*условия!$W$18)</f>
        <v>0</v>
      </c>
      <c r="JK55" s="40">
        <f>IF(JK$7="",0,JK45/100*условия!$W$18)</f>
        <v>0</v>
      </c>
      <c r="JL55" s="40">
        <f>IF(JL$7="",0,JL45/100*условия!$W$18)</f>
        <v>0</v>
      </c>
      <c r="JM55" s="40">
        <f>IF(JM$7="",0,JM45/100*условия!$W$18)</f>
        <v>0</v>
      </c>
      <c r="JN55" s="40">
        <f>IF(JN$7="",0,JN45/100*условия!$W$18)</f>
        <v>0</v>
      </c>
      <c r="JO55" s="40">
        <f>IF(JO$7="",0,JO45/100*условия!$W$18)</f>
        <v>0</v>
      </c>
      <c r="JP55" s="40">
        <f>IF(JP$7="",0,JP45/100*условия!$W$18)</f>
        <v>0</v>
      </c>
      <c r="JQ55" s="40">
        <f>IF(JQ$7="",0,JQ45/100*условия!$W$18)</f>
        <v>0</v>
      </c>
      <c r="JR55" s="40">
        <f>IF(JR$7="",0,JR45/100*условия!$W$18)</f>
        <v>0</v>
      </c>
      <c r="JS55" s="40">
        <f>IF(JS$7="",0,JS45/100*условия!$W$18)</f>
        <v>0</v>
      </c>
      <c r="JT55" s="40">
        <f>IF(JT$7="",0,JT45/100*условия!$W$18)</f>
        <v>0</v>
      </c>
      <c r="JU55" s="40">
        <f>IF(JU$7="",0,JU45/100*условия!$W$18)</f>
        <v>0</v>
      </c>
      <c r="JV55" s="40">
        <f>IF(JV$7="",0,JV45/100*условия!$W$18)</f>
        <v>0</v>
      </c>
      <c r="JW55" s="40">
        <f>IF(JW$7="",0,JW45/100*условия!$W$18)</f>
        <v>0</v>
      </c>
      <c r="JX55" s="40">
        <f>IF(JX$7="",0,JX45/100*условия!$W$18)</f>
        <v>0</v>
      </c>
      <c r="JY55" s="40">
        <f>IF(JY$7="",0,JY45/100*условия!$W$18)</f>
        <v>0</v>
      </c>
      <c r="JZ55" s="40">
        <f>IF(JZ$7="",0,JZ45/100*условия!$W$18)</f>
        <v>0</v>
      </c>
      <c r="KA55" s="40">
        <f>IF(KA$7="",0,KA45/100*условия!$W$18)</f>
        <v>0</v>
      </c>
      <c r="KB55" s="40">
        <f>IF(KB$7="",0,KB45/100*условия!$W$18)</f>
        <v>0</v>
      </c>
      <c r="KC55" s="40">
        <f>IF(KC$7="",0,KC45/100*условия!$W$18)</f>
        <v>0</v>
      </c>
      <c r="KD55" s="40">
        <f>IF(KD$7="",0,KD45/100*условия!$W$18)</f>
        <v>0</v>
      </c>
      <c r="KE55" s="40">
        <f>IF(KE$7="",0,KE45/100*условия!$W$18)</f>
        <v>0</v>
      </c>
      <c r="KF55" s="40">
        <f>IF(KF$7="",0,KF45/100*условия!$W$18)</f>
        <v>0</v>
      </c>
      <c r="KG55" s="40">
        <f>IF(KG$7="",0,KG45/100*условия!$W$18)</f>
        <v>0</v>
      </c>
      <c r="KH55" s="40">
        <f>IF(KH$7="",0,KH45/100*условия!$W$18)</f>
        <v>0</v>
      </c>
      <c r="KI55" s="40">
        <f>IF(KI$7="",0,KI45/100*условия!$W$18)</f>
        <v>0</v>
      </c>
      <c r="KJ55" s="40">
        <f>IF(KJ$7="",0,KJ45/100*условия!$W$18)</f>
        <v>0</v>
      </c>
      <c r="KK55" s="40">
        <f>IF(KK$7="",0,KK45/100*условия!$W$18)</f>
        <v>0</v>
      </c>
      <c r="KL55" s="40">
        <f>IF(KL$7="",0,KL45/100*условия!$W$18)</f>
        <v>0</v>
      </c>
      <c r="KM55" s="40">
        <f>IF(KM$7="",0,KM45/100*условия!$W$18)</f>
        <v>0</v>
      </c>
      <c r="KN55" s="40">
        <f>IF(KN$7="",0,KN45/100*условия!$W$18)</f>
        <v>0</v>
      </c>
      <c r="KO55" s="40">
        <f>IF(KO$7="",0,KO45/100*условия!$W$18)</f>
        <v>0</v>
      </c>
      <c r="KP55" s="40">
        <f>IF(KP$7="",0,KP45/100*условия!$W$18)</f>
        <v>0</v>
      </c>
      <c r="KQ55" s="40">
        <f>IF(KQ$7="",0,KQ45/100*условия!$W$18)</f>
        <v>0</v>
      </c>
      <c r="KR55" s="40">
        <f>IF(KR$7="",0,KR45/100*условия!$W$18)</f>
        <v>0</v>
      </c>
      <c r="KS55" s="40">
        <f>IF(KS$7="",0,KS45/100*условия!$W$18)</f>
        <v>0</v>
      </c>
      <c r="KT55" s="40">
        <f>IF(KT$7="",0,KT45/100*условия!$W$18)</f>
        <v>0</v>
      </c>
      <c r="KU55" s="40">
        <f>IF(KU$7="",0,KU45/100*условия!$W$18)</f>
        <v>0</v>
      </c>
      <c r="KV55" s="40">
        <f>IF(KV$7="",0,KV45/100*условия!$W$18)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доход от продаж продукции</v>
      </c>
      <c r="F56" s="1"/>
      <c r="G56" s="1"/>
      <c r="H56" s="11" t="str">
        <f t="shared" si="54"/>
        <v>руб.</v>
      </c>
      <c r="I56" s="1"/>
      <c r="J56" s="1"/>
      <c r="K56" s="1" t="str">
        <f>справочники!$U$13</f>
        <v>постоянные-Партнеры</v>
      </c>
      <c r="L56" s="1"/>
      <c r="M56" s="5"/>
      <c r="N56" s="40"/>
      <c r="O56" s="19"/>
      <c r="P56" s="1"/>
      <c r="Q56" s="1"/>
      <c r="R56" s="40">
        <f>SUMIFS($T56:$KW56,$T$1:$KW$1,"&gt;="&amp;1,$T$1:$KW$1,"&lt;="&amp;MAX($1:$1))</f>
        <v>212339459.99999994</v>
      </c>
      <c r="S56" s="1"/>
      <c r="T56" s="232"/>
      <c r="U56" s="40">
        <f>IF(U$7="",0,U46/100*условия!$W$18)</f>
        <v>2513825.2199999997</v>
      </c>
      <c r="V56" s="40">
        <f>IF(V$7="",0,V46/100*условия!$W$18)</f>
        <v>2563813.1642553187</v>
      </c>
      <c r="W56" s="40">
        <f>IF(W$7="",0,W46/100*условия!$W$18)</f>
        <v>2615841.4327659565</v>
      </c>
      <c r="X56" s="40">
        <f>IF(X$7="",0,X46/100*условия!$W$18)</f>
        <v>2669910.0255319146</v>
      </c>
      <c r="Y56" s="40">
        <f>IF(Y$7="",0,Y46/100*условия!$W$18)</f>
        <v>2726018.9425531905</v>
      </c>
      <c r="Z56" s="40">
        <f>IF(Z$7="",0,Z46/100*условия!$W$18)</f>
        <v>2784168.1838297867</v>
      </c>
      <c r="AA56" s="40">
        <f>IF(AA$7="",0,AA46/100*условия!$W$18)</f>
        <v>2844357.7493617008</v>
      </c>
      <c r="AB56" s="40">
        <f>IF(AB$7="",0,AB46/100*условия!$W$18)</f>
        <v>2906587.6391489352</v>
      </c>
      <c r="AC56" s="40">
        <f>IF(AC$7="",0,AC46/100*условия!$W$18)</f>
        <v>2970857.8531914889</v>
      </c>
      <c r="AD56" s="40">
        <f>IF(AD$7="",0,AD46/100*условия!$W$18)</f>
        <v>3037168.3914893605</v>
      </c>
      <c r="AE56" s="40">
        <f>IF(AE$7="",0,AE46/100*условия!$W$18)</f>
        <v>3105519.2540425528</v>
      </c>
      <c r="AF56" s="40">
        <f>IF(AF$7="",0,AF46/100*условия!$W$18)</f>
        <v>3175910.4408510625</v>
      </c>
      <c r="AG56" s="40">
        <f>IF(AG$7="",0,AG46/100*условия!$W$18)</f>
        <v>3248341.951914893</v>
      </c>
      <c r="AH56" s="40">
        <f>IF(AH$7="",0,AH46/100*условия!$W$18)</f>
        <v>3322813.7872340418</v>
      </c>
      <c r="AI56" s="40">
        <f>IF(AI$7="",0,AI46/100*условия!$W$18)</f>
        <v>3399325.9468085095</v>
      </c>
      <c r="AJ56" s="40">
        <f>IF(AJ$7="",0,AJ46/100*условия!$W$18)</f>
        <v>3477878.4306382975</v>
      </c>
      <c r="AK56" s="40">
        <f>IF(AK$7="",0,AK46/100*условия!$W$18)</f>
        <v>3558471.2387234042</v>
      </c>
      <c r="AL56" s="40">
        <f>IF(AL$7="",0,AL46/100*условия!$W$18)</f>
        <v>3641104.3710638299</v>
      </c>
      <c r="AM56" s="40">
        <f>IF(AM$7="",0,AM46/100*условия!$W$18)</f>
        <v>3725777.8276595739</v>
      </c>
      <c r="AN56" s="40">
        <f>IF(AN$7="",0,AN46/100*условия!$W$18)</f>
        <v>3812491.6085106377</v>
      </c>
      <c r="AO56" s="40">
        <f>IF(AO$7="",0,AO46/100*условия!$W$18)</f>
        <v>3901245.7136170208</v>
      </c>
      <c r="AP56" s="40">
        <f>IF(AP$7="",0,AP46/100*условия!$W$18)</f>
        <v>3992040.1429787227</v>
      </c>
      <c r="AQ56" s="40">
        <f>IF(AQ$7="",0,AQ46/100*условия!$W$18)</f>
        <v>4084874.8965957444</v>
      </c>
      <c r="AR56" s="40">
        <f>IF(AR$7="",0,AR46/100*условия!$W$18)</f>
        <v>4179749.9744680841</v>
      </c>
      <c r="AS56" s="40">
        <f>IF(AS$7="",0,AS46/100*условия!$W$18)</f>
        <v>4276665.3765957439</v>
      </c>
      <c r="AT56" s="40">
        <f>IF(AT$7="",0,AT46/100*условия!$W$18)</f>
        <v>4375621.1029787231</v>
      </c>
      <c r="AU56" s="40">
        <f>IF(AU$7="",0,AU46/100*условия!$W$18)</f>
        <v>4476617.1536170207</v>
      </c>
      <c r="AV56" s="40">
        <f>IF(AV$7="",0,AV46/100*условия!$W$18)</f>
        <v>4579653.5285106376</v>
      </c>
      <c r="AW56" s="40">
        <f>IF(AW$7="",0,AW46/100*условия!$W$18)</f>
        <v>4684730.2276595728</v>
      </c>
      <c r="AX56" s="40">
        <f>IF(AX$7="",0,AX46/100*условия!$W$18)</f>
        <v>4791847.2510638293</v>
      </c>
      <c r="AY56" s="40">
        <f>IF(AY$7="",0,AY46/100*условия!$W$18)</f>
        <v>4901004.5987234041</v>
      </c>
      <c r="AZ56" s="40">
        <f>IF(AZ$7="",0,AZ46/100*условия!$W$18)</f>
        <v>5012202.2706382973</v>
      </c>
      <c r="BA56" s="40">
        <f>IF(BA$7="",0,BA46/100*условия!$W$18)</f>
        <v>5125440.2668085098</v>
      </c>
      <c r="BB56" s="40">
        <f>IF(BB$7="",0,BB46/100*условия!$W$18)</f>
        <v>5240718.5872340426</v>
      </c>
      <c r="BC56" s="40">
        <f>IF(BC$7="",0,BC46/100*условия!$W$18)</f>
        <v>5358037.2319148928</v>
      </c>
      <c r="BD56" s="40">
        <f>IF(BD$7="",0,BD46/100*условия!$W$18)</f>
        <v>5477396.2008510632</v>
      </c>
      <c r="BE56" s="40">
        <f>IF(BE$7="",0,BE46/100*условия!$W$18)</f>
        <v>5598795.494042553</v>
      </c>
      <c r="BF56" s="40">
        <f>IF(BF$7="",0,BF46/100*условия!$W$18)</f>
        <v>5722235.1114893612</v>
      </c>
      <c r="BG56" s="40">
        <f>IF(BG$7="",0,BG46/100*условия!$W$18)</f>
        <v>5847715.0531914886</v>
      </c>
      <c r="BH56" s="40">
        <f>IF(BH$7="",0,BH46/100*условия!$W$18)</f>
        <v>5975235.3191489344</v>
      </c>
      <c r="BI56" s="40">
        <f>IF(BI$7="",0,BI46/100*условия!$W$18)</f>
        <v>6104795.9093617015</v>
      </c>
      <c r="BJ56" s="40">
        <f>IF(BJ$7="",0,BJ46/100*условия!$W$18)</f>
        <v>6236396.8238297859</v>
      </c>
      <c r="BK56" s="40">
        <f>IF(BK$7="",0,BK46/100*условия!$W$18)</f>
        <v>6370038.0625531897</v>
      </c>
      <c r="BL56" s="40">
        <f>IF(BL$7="",0,BL46/100*условия!$W$18)</f>
        <v>6505719.6255319146</v>
      </c>
      <c r="BM56" s="40">
        <f>IF(BM$7="",0,BM46/100*условия!$W$18)</f>
        <v>6643441.512765957</v>
      </c>
      <c r="BN56" s="40">
        <f>IF(BN$7="",0,BN46/100*условия!$W$18)</f>
        <v>6783203.7242553188</v>
      </c>
      <c r="BO56" s="40">
        <f>IF(BO$7="",0,BO46/100*условия!$W$18)</f>
        <v>6925006.2599999988</v>
      </c>
      <c r="BP56" s="40">
        <f>IF(BP$7="",0,BP46/100*условия!$W$18)</f>
        <v>7068849.1199999992</v>
      </c>
      <c r="BQ56" s="40">
        <f>IF(BQ$7="",0,BQ46/100*условия!$W$18)</f>
        <v>0</v>
      </c>
      <c r="BR56" s="40">
        <f>IF(BR$7="",0,BR46/100*условия!$W$18)</f>
        <v>0</v>
      </c>
      <c r="BS56" s="40">
        <f>IF(BS$7="",0,BS46/100*условия!$W$18)</f>
        <v>0</v>
      </c>
      <c r="BT56" s="40">
        <f>IF(BT$7="",0,BT46/100*условия!$W$18)</f>
        <v>0</v>
      </c>
      <c r="BU56" s="40">
        <f>IF(BU$7="",0,BU46/100*условия!$W$18)</f>
        <v>0</v>
      </c>
      <c r="BV56" s="40">
        <f>IF(BV$7="",0,BV46/100*условия!$W$18)</f>
        <v>0</v>
      </c>
      <c r="BW56" s="40">
        <f>IF(BW$7="",0,BW46/100*условия!$W$18)</f>
        <v>0</v>
      </c>
      <c r="BX56" s="40">
        <f>IF(BX$7="",0,BX46/100*условия!$W$18)</f>
        <v>0</v>
      </c>
      <c r="BY56" s="40">
        <f>IF(BY$7="",0,BY46/100*условия!$W$18)</f>
        <v>0</v>
      </c>
      <c r="BZ56" s="40">
        <f>IF(BZ$7="",0,BZ46/100*условия!$W$18)</f>
        <v>0</v>
      </c>
      <c r="CA56" s="40">
        <f>IF(CA$7="",0,CA46/100*условия!$W$18)</f>
        <v>0</v>
      </c>
      <c r="CB56" s="40">
        <f>IF(CB$7="",0,CB46/100*условия!$W$18)</f>
        <v>0</v>
      </c>
      <c r="CC56" s="40">
        <f>IF(CC$7="",0,CC46/100*условия!$W$18)</f>
        <v>0</v>
      </c>
      <c r="CD56" s="40">
        <f>IF(CD$7="",0,CD46/100*условия!$W$18)</f>
        <v>0</v>
      </c>
      <c r="CE56" s="40">
        <f>IF(CE$7="",0,CE46/100*условия!$W$18)</f>
        <v>0</v>
      </c>
      <c r="CF56" s="40">
        <f>IF(CF$7="",0,CF46/100*условия!$W$18)</f>
        <v>0</v>
      </c>
      <c r="CG56" s="40">
        <f>IF(CG$7="",0,CG46/100*условия!$W$18)</f>
        <v>0</v>
      </c>
      <c r="CH56" s="40">
        <f>IF(CH$7="",0,CH46/100*условия!$W$18)</f>
        <v>0</v>
      </c>
      <c r="CI56" s="40">
        <f>IF(CI$7="",0,CI46/100*условия!$W$18)</f>
        <v>0</v>
      </c>
      <c r="CJ56" s="40">
        <f>IF(CJ$7="",0,CJ46/100*условия!$W$18)</f>
        <v>0</v>
      </c>
      <c r="CK56" s="40">
        <f>IF(CK$7="",0,CK46/100*условия!$W$18)</f>
        <v>0</v>
      </c>
      <c r="CL56" s="40">
        <f>IF(CL$7="",0,CL46/100*условия!$W$18)</f>
        <v>0</v>
      </c>
      <c r="CM56" s="40">
        <f>IF(CM$7="",0,CM46/100*условия!$W$18)</f>
        <v>0</v>
      </c>
      <c r="CN56" s="40">
        <f>IF(CN$7="",0,CN46/100*условия!$W$18)</f>
        <v>0</v>
      </c>
      <c r="CO56" s="40">
        <f>IF(CO$7="",0,CO46/100*условия!$W$18)</f>
        <v>0</v>
      </c>
      <c r="CP56" s="40">
        <f>IF(CP$7="",0,CP46/100*условия!$W$18)</f>
        <v>0</v>
      </c>
      <c r="CQ56" s="40">
        <f>IF(CQ$7="",0,CQ46/100*условия!$W$18)</f>
        <v>0</v>
      </c>
      <c r="CR56" s="40">
        <f>IF(CR$7="",0,CR46/100*условия!$W$18)</f>
        <v>0</v>
      </c>
      <c r="CS56" s="40">
        <f>IF(CS$7="",0,CS46/100*условия!$W$18)</f>
        <v>0</v>
      </c>
      <c r="CT56" s="40">
        <f>IF(CT$7="",0,CT46/100*условия!$W$18)</f>
        <v>0</v>
      </c>
      <c r="CU56" s="40">
        <f>IF(CU$7="",0,CU46/100*условия!$W$18)</f>
        <v>0</v>
      </c>
      <c r="CV56" s="40">
        <f>IF(CV$7="",0,CV46/100*условия!$W$18)</f>
        <v>0</v>
      </c>
      <c r="CW56" s="40">
        <f>IF(CW$7="",0,CW46/100*условия!$W$18)</f>
        <v>0</v>
      </c>
      <c r="CX56" s="40">
        <f>IF(CX$7="",0,CX46/100*условия!$W$18)</f>
        <v>0</v>
      </c>
      <c r="CY56" s="40">
        <f>IF(CY$7="",0,CY46/100*условия!$W$18)</f>
        <v>0</v>
      </c>
      <c r="CZ56" s="40">
        <f>IF(CZ$7="",0,CZ46/100*условия!$W$18)</f>
        <v>0</v>
      </c>
      <c r="DA56" s="40">
        <f>IF(DA$7="",0,DA46/100*условия!$W$18)</f>
        <v>0</v>
      </c>
      <c r="DB56" s="40">
        <f>IF(DB$7="",0,DB46/100*условия!$W$18)</f>
        <v>0</v>
      </c>
      <c r="DC56" s="40">
        <f>IF(DC$7="",0,DC46/100*условия!$W$18)</f>
        <v>0</v>
      </c>
      <c r="DD56" s="40">
        <f>IF(DD$7="",0,DD46/100*условия!$W$18)</f>
        <v>0</v>
      </c>
      <c r="DE56" s="40">
        <f>IF(DE$7="",0,DE46/100*условия!$W$18)</f>
        <v>0</v>
      </c>
      <c r="DF56" s="40">
        <f>IF(DF$7="",0,DF46/100*условия!$W$18)</f>
        <v>0</v>
      </c>
      <c r="DG56" s="40">
        <f>IF(DG$7="",0,DG46/100*условия!$W$18)</f>
        <v>0</v>
      </c>
      <c r="DH56" s="40">
        <f>IF(DH$7="",0,DH46/100*условия!$W$18)</f>
        <v>0</v>
      </c>
      <c r="DI56" s="40">
        <f>IF(DI$7="",0,DI46/100*условия!$W$18)</f>
        <v>0</v>
      </c>
      <c r="DJ56" s="40">
        <f>IF(DJ$7="",0,DJ46/100*условия!$W$18)</f>
        <v>0</v>
      </c>
      <c r="DK56" s="40">
        <f>IF(DK$7="",0,DK46/100*условия!$W$18)</f>
        <v>0</v>
      </c>
      <c r="DL56" s="40">
        <f>IF(DL$7="",0,DL46/100*условия!$W$18)</f>
        <v>0</v>
      </c>
      <c r="DM56" s="40">
        <f>IF(DM$7="",0,DM46/100*условия!$W$18)</f>
        <v>0</v>
      </c>
      <c r="DN56" s="40">
        <f>IF(DN$7="",0,DN46/100*условия!$W$18)</f>
        <v>0</v>
      </c>
      <c r="DO56" s="40">
        <f>IF(DO$7="",0,DO46/100*условия!$W$18)</f>
        <v>0</v>
      </c>
      <c r="DP56" s="40">
        <f>IF(DP$7="",0,DP46/100*условия!$W$18)</f>
        <v>0</v>
      </c>
      <c r="DQ56" s="40">
        <f>IF(DQ$7="",0,DQ46/100*условия!$W$18)</f>
        <v>0</v>
      </c>
      <c r="DR56" s="40">
        <f>IF(DR$7="",0,DR46/100*условия!$W$18)</f>
        <v>0</v>
      </c>
      <c r="DS56" s="40">
        <f>IF(DS$7="",0,DS46/100*условия!$W$18)</f>
        <v>0</v>
      </c>
      <c r="DT56" s="40">
        <f>IF(DT$7="",0,DT46/100*условия!$W$18)</f>
        <v>0</v>
      </c>
      <c r="DU56" s="40">
        <f>IF(DU$7="",0,DU46/100*условия!$W$18)</f>
        <v>0</v>
      </c>
      <c r="DV56" s="40">
        <f>IF(DV$7="",0,DV46/100*условия!$W$18)</f>
        <v>0</v>
      </c>
      <c r="DW56" s="40">
        <f>IF(DW$7="",0,DW46/100*условия!$W$18)</f>
        <v>0</v>
      </c>
      <c r="DX56" s="40">
        <f>IF(DX$7="",0,DX46/100*условия!$W$18)</f>
        <v>0</v>
      </c>
      <c r="DY56" s="40">
        <f>IF(DY$7="",0,DY46/100*условия!$W$18)</f>
        <v>0</v>
      </c>
      <c r="DZ56" s="40">
        <f>IF(DZ$7="",0,DZ46/100*условия!$W$18)</f>
        <v>0</v>
      </c>
      <c r="EA56" s="40">
        <f>IF(EA$7="",0,EA46/100*условия!$W$18)</f>
        <v>0</v>
      </c>
      <c r="EB56" s="40">
        <f>IF(EB$7="",0,EB46/100*условия!$W$18)</f>
        <v>0</v>
      </c>
      <c r="EC56" s="40">
        <f>IF(EC$7="",0,EC46/100*условия!$W$18)</f>
        <v>0</v>
      </c>
      <c r="ED56" s="40">
        <f>IF(ED$7="",0,ED46/100*условия!$W$18)</f>
        <v>0</v>
      </c>
      <c r="EE56" s="40">
        <f>IF(EE$7="",0,EE46/100*условия!$W$18)</f>
        <v>0</v>
      </c>
      <c r="EF56" s="40">
        <f>IF(EF$7="",0,EF46/100*условия!$W$18)</f>
        <v>0</v>
      </c>
      <c r="EG56" s="40">
        <f>IF(EG$7="",0,EG46/100*условия!$W$18)</f>
        <v>0</v>
      </c>
      <c r="EH56" s="40">
        <f>IF(EH$7="",0,EH46/100*условия!$W$18)</f>
        <v>0</v>
      </c>
      <c r="EI56" s="40">
        <f>IF(EI$7="",0,EI46/100*условия!$W$18)</f>
        <v>0</v>
      </c>
      <c r="EJ56" s="40">
        <f>IF(EJ$7="",0,EJ46/100*условия!$W$18)</f>
        <v>0</v>
      </c>
      <c r="EK56" s="40">
        <f>IF(EK$7="",0,EK46/100*условия!$W$18)</f>
        <v>0</v>
      </c>
      <c r="EL56" s="40">
        <f>IF(EL$7="",0,EL46/100*условия!$W$18)</f>
        <v>0</v>
      </c>
      <c r="EM56" s="40">
        <f>IF(EM$7="",0,EM46/100*условия!$W$18)</f>
        <v>0</v>
      </c>
      <c r="EN56" s="40">
        <f>IF(EN$7="",0,EN46/100*условия!$W$18)</f>
        <v>0</v>
      </c>
      <c r="EO56" s="40">
        <f>IF(EO$7="",0,EO46/100*условия!$W$18)</f>
        <v>0</v>
      </c>
      <c r="EP56" s="40">
        <f>IF(EP$7="",0,EP46/100*условия!$W$18)</f>
        <v>0</v>
      </c>
      <c r="EQ56" s="40">
        <f>IF(EQ$7="",0,EQ46/100*условия!$W$18)</f>
        <v>0</v>
      </c>
      <c r="ER56" s="40">
        <f>IF(ER$7="",0,ER46/100*условия!$W$18)</f>
        <v>0</v>
      </c>
      <c r="ES56" s="40">
        <f>IF(ES$7="",0,ES46/100*условия!$W$18)</f>
        <v>0</v>
      </c>
      <c r="ET56" s="40">
        <f>IF(ET$7="",0,ET46/100*условия!$W$18)</f>
        <v>0</v>
      </c>
      <c r="EU56" s="40">
        <f>IF(EU$7="",0,EU46/100*условия!$W$18)</f>
        <v>0</v>
      </c>
      <c r="EV56" s="40">
        <f>IF(EV$7="",0,EV46/100*условия!$W$18)</f>
        <v>0</v>
      </c>
      <c r="EW56" s="40">
        <f>IF(EW$7="",0,EW46/100*условия!$W$18)</f>
        <v>0</v>
      </c>
      <c r="EX56" s="40">
        <f>IF(EX$7="",0,EX46/100*условия!$W$18)</f>
        <v>0</v>
      </c>
      <c r="EY56" s="40">
        <f>IF(EY$7="",0,EY46/100*условия!$W$18)</f>
        <v>0</v>
      </c>
      <c r="EZ56" s="40">
        <f>IF(EZ$7="",0,EZ46/100*условия!$W$18)</f>
        <v>0</v>
      </c>
      <c r="FA56" s="40">
        <f>IF(FA$7="",0,FA46/100*условия!$W$18)</f>
        <v>0</v>
      </c>
      <c r="FB56" s="40">
        <f>IF(FB$7="",0,FB46/100*условия!$W$18)</f>
        <v>0</v>
      </c>
      <c r="FC56" s="40">
        <f>IF(FC$7="",0,FC46/100*условия!$W$18)</f>
        <v>0</v>
      </c>
      <c r="FD56" s="40">
        <f>IF(FD$7="",0,FD46/100*условия!$W$18)</f>
        <v>0</v>
      </c>
      <c r="FE56" s="40">
        <f>IF(FE$7="",0,FE46/100*условия!$W$18)</f>
        <v>0</v>
      </c>
      <c r="FF56" s="40">
        <f>IF(FF$7="",0,FF46/100*условия!$W$18)</f>
        <v>0</v>
      </c>
      <c r="FG56" s="40">
        <f>IF(FG$7="",0,FG46/100*условия!$W$18)</f>
        <v>0</v>
      </c>
      <c r="FH56" s="40">
        <f>IF(FH$7="",0,FH46/100*условия!$W$18)</f>
        <v>0</v>
      </c>
      <c r="FI56" s="40">
        <f>IF(FI$7="",0,FI46/100*условия!$W$18)</f>
        <v>0</v>
      </c>
      <c r="FJ56" s="40">
        <f>IF(FJ$7="",0,FJ46/100*условия!$W$18)</f>
        <v>0</v>
      </c>
      <c r="FK56" s="40">
        <f>IF(FK$7="",0,FK46/100*условия!$W$18)</f>
        <v>0</v>
      </c>
      <c r="FL56" s="40">
        <f>IF(FL$7="",0,FL46/100*условия!$W$18)</f>
        <v>0</v>
      </c>
      <c r="FM56" s="40">
        <f>IF(FM$7="",0,FM46/100*условия!$W$18)</f>
        <v>0</v>
      </c>
      <c r="FN56" s="40">
        <f>IF(FN$7="",0,FN46/100*условия!$W$18)</f>
        <v>0</v>
      </c>
      <c r="FO56" s="40">
        <f>IF(FO$7="",0,FO46/100*условия!$W$18)</f>
        <v>0</v>
      </c>
      <c r="FP56" s="40">
        <f>IF(FP$7="",0,FP46/100*условия!$W$18)</f>
        <v>0</v>
      </c>
      <c r="FQ56" s="40">
        <f>IF(FQ$7="",0,FQ46/100*условия!$W$18)</f>
        <v>0</v>
      </c>
      <c r="FR56" s="40">
        <f>IF(FR$7="",0,FR46/100*условия!$W$18)</f>
        <v>0</v>
      </c>
      <c r="FS56" s="40">
        <f>IF(FS$7="",0,FS46/100*условия!$W$18)</f>
        <v>0</v>
      </c>
      <c r="FT56" s="40">
        <f>IF(FT$7="",0,FT46/100*условия!$W$18)</f>
        <v>0</v>
      </c>
      <c r="FU56" s="40">
        <f>IF(FU$7="",0,FU46/100*условия!$W$18)</f>
        <v>0</v>
      </c>
      <c r="FV56" s="40">
        <f>IF(FV$7="",0,FV46/100*условия!$W$18)</f>
        <v>0</v>
      </c>
      <c r="FW56" s="40">
        <f>IF(FW$7="",0,FW46/100*условия!$W$18)</f>
        <v>0</v>
      </c>
      <c r="FX56" s="40">
        <f>IF(FX$7="",0,FX46/100*условия!$W$18)</f>
        <v>0</v>
      </c>
      <c r="FY56" s="40">
        <f>IF(FY$7="",0,FY46/100*условия!$W$18)</f>
        <v>0</v>
      </c>
      <c r="FZ56" s="40">
        <f>IF(FZ$7="",0,FZ46/100*условия!$W$18)</f>
        <v>0</v>
      </c>
      <c r="GA56" s="40">
        <f>IF(GA$7="",0,GA46/100*условия!$W$18)</f>
        <v>0</v>
      </c>
      <c r="GB56" s="40">
        <f>IF(GB$7="",0,GB46/100*условия!$W$18)</f>
        <v>0</v>
      </c>
      <c r="GC56" s="40">
        <f>IF(GC$7="",0,GC46/100*условия!$W$18)</f>
        <v>0</v>
      </c>
      <c r="GD56" s="40">
        <f>IF(GD$7="",0,GD46/100*условия!$W$18)</f>
        <v>0</v>
      </c>
      <c r="GE56" s="40">
        <f>IF(GE$7="",0,GE46/100*условия!$W$18)</f>
        <v>0</v>
      </c>
      <c r="GF56" s="40">
        <f>IF(GF$7="",0,GF46/100*условия!$W$18)</f>
        <v>0</v>
      </c>
      <c r="GG56" s="40">
        <f>IF(GG$7="",0,GG46/100*условия!$W$18)</f>
        <v>0</v>
      </c>
      <c r="GH56" s="40">
        <f>IF(GH$7="",0,GH46/100*условия!$W$18)</f>
        <v>0</v>
      </c>
      <c r="GI56" s="40">
        <f>IF(GI$7="",0,GI46/100*условия!$W$18)</f>
        <v>0</v>
      </c>
      <c r="GJ56" s="40">
        <f>IF(GJ$7="",0,GJ46/100*условия!$W$18)</f>
        <v>0</v>
      </c>
      <c r="GK56" s="40">
        <f>IF(GK$7="",0,GK46/100*условия!$W$18)</f>
        <v>0</v>
      </c>
      <c r="GL56" s="40">
        <f>IF(GL$7="",0,GL46/100*условия!$W$18)</f>
        <v>0</v>
      </c>
      <c r="GM56" s="40">
        <f>IF(GM$7="",0,GM46/100*условия!$W$18)</f>
        <v>0</v>
      </c>
      <c r="GN56" s="40">
        <f>IF(GN$7="",0,GN46/100*условия!$W$18)</f>
        <v>0</v>
      </c>
      <c r="GO56" s="40">
        <f>IF(GO$7="",0,GO46/100*условия!$W$18)</f>
        <v>0</v>
      </c>
      <c r="GP56" s="40">
        <f>IF(GP$7="",0,GP46/100*условия!$W$18)</f>
        <v>0</v>
      </c>
      <c r="GQ56" s="40">
        <f>IF(GQ$7="",0,GQ46/100*условия!$W$18)</f>
        <v>0</v>
      </c>
      <c r="GR56" s="40">
        <f>IF(GR$7="",0,GR46/100*условия!$W$18)</f>
        <v>0</v>
      </c>
      <c r="GS56" s="40">
        <f>IF(GS$7="",0,GS46/100*условия!$W$18)</f>
        <v>0</v>
      </c>
      <c r="GT56" s="40">
        <f>IF(GT$7="",0,GT46/100*условия!$W$18)</f>
        <v>0</v>
      </c>
      <c r="GU56" s="40">
        <f>IF(GU$7="",0,GU46/100*условия!$W$18)</f>
        <v>0</v>
      </c>
      <c r="GV56" s="40">
        <f>IF(GV$7="",0,GV46/100*условия!$W$18)</f>
        <v>0</v>
      </c>
      <c r="GW56" s="40">
        <f>IF(GW$7="",0,GW46/100*условия!$W$18)</f>
        <v>0</v>
      </c>
      <c r="GX56" s="40">
        <f>IF(GX$7="",0,GX46/100*условия!$W$18)</f>
        <v>0</v>
      </c>
      <c r="GY56" s="40">
        <f>IF(GY$7="",0,GY46/100*условия!$W$18)</f>
        <v>0</v>
      </c>
      <c r="GZ56" s="40">
        <f>IF(GZ$7="",0,GZ46/100*условия!$W$18)</f>
        <v>0</v>
      </c>
      <c r="HA56" s="40">
        <f>IF(HA$7="",0,HA46/100*условия!$W$18)</f>
        <v>0</v>
      </c>
      <c r="HB56" s="40">
        <f>IF(HB$7="",0,HB46/100*условия!$W$18)</f>
        <v>0</v>
      </c>
      <c r="HC56" s="40">
        <f>IF(HC$7="",0,HC46/100*условия!$W$18)</f>
        <v>0</v>
      </c>
      <c r="HD56" s="40">
        <f>IF(HD$7="",0,HD46/100*условия!$W$18)</f>
        <v>0</v>
      </c>
      <c r="HE56" s="40">
        <f>IF(HE$7="",0,HE46/100*условия!$W$18)</f>
        <v>0</v>
      </c>
      <c r="HF56" s="40">
        <f>IF(HF$7="",0,HF46/100*условия!$W$18)</f>
        <v>0</v>
      </c>
      <c r="HG56" s="40">
        <f>IF(HG$7="",0,HG46/100*условия!$W$18)</f>
        <v>0</v>
      </c>
      <c r="HH56" s="40">
        <f>IF(HH$7="",0,HH46/100*условия!$W$18)</f>
        <v>0</v>
      </c>
      <c r="HI56" s="40">
        <f>IF(HI$7="",0,HI46/100*условия!$W$18)</f>
        <v>0</v>
      </c>
      <c r="HJ56" s="40">
        <f>IF(HJ$7="",0,HJ46/100*условия!$W$18)</f>
        <v>0</v>
      </c>
      <c r="HK56" s="40">
        <f>IF(HK$7="",0,HK46/100*условия!$W$18)</f>
        <v>0</v>
      </c>
      <c r="HL56" s="40">
        <f>IF(HL$7="",0,HL46/100*условия!$W$18)</f>
        <v>0</v>
      </c>
      <c r="HM56" s="40">
        <f>IF(HM$7="",0,HM46/100*условия!$W$18)</f>
        <v>0</v>
      </c>
      <c r="HN56" s="40">
        <f>IF(HN$7="",0,HN46/100*условия!$W$18)</f>
        <v>0</v>
      </c>
      <c r="HO56" s="40">
        <f>IF(HO$7="",0,HO46/100*условия!$W$18)</f>
        <v>0</v>
      </c>
      <c r="HP56" s="40">
        <f>IF(HP$7="",0,HP46/100*условия!$W$18)</f>
        <v>0</v>
      </c>
      <c r="HQ56" s="40">
        <f>IF(HQ$7="",0,HQ46/100*условия!$W$18)</f>
        <v>0</v>
      </c>
      <c r="HR56" s="40">
        <f>IF(HR$7="",0,HR46/100*условия!$W$18)</f>
        <v>0</v>
      </c>
      <c r="HS56" s="40">
        <f>IF(HS$7="",0,HS46/100*условия!$W$18)</f>
        <v>0</v>
      </c>
      <c r="HT56" s="40">
        <f>IF(HT$7="",0,HT46/100*условия!$W$18)</f>
        <v>0</v>
      </c>
      <c r="HU56" s="40">
        <f>IF(HU$7="",0,HU46/100*условия!$W$18)</f>
        <v>0</v>
      </c>
      <c r="HV56" s="40">
        <f>IF(HV$7="",0,HV46/100*условия!$W$18)</f>
        <v>0</v>
      </c>
      <c r="HW56" s="40">
        <f>IF(HW$7="",0,HW46/100*условия!$W$18)</f>
        <v>0</v>
      </c>
      <c r="HX56" s="40">
        <f>IF(HX$7="",0,HX46/100*условия!$W$18)</f>
        <v>0</v>
      </c>
      <c r="HY56" s="40">
        <f>IF(HY$7="",0,HY46/100*условия!$W$18)</f>
        <v>0</v>
      </c>
      <c r="HZ56" s="40">
        <f>IF(HZ$7="",0,HZ46/100*условия!$W$18)</f>
        <v>0</v>
      </c>
      <c r="IA56" s="40">
        <f>IF(IA$7="",0,IA46/100*условия!$W$18)</f>
        <v>0</v>
      </c>
      <c r="IB56" s="40">
        <f>IF(IB$7="",0,IB46/100*условия!$W$18)</f>
        <v>0</v>
      </c>
      <c r="IC56" s="40">
        <f>IF(IC$7="",0,IC46/100*условия!$W$18)</f>
        <v>0</v>
      </c>
      <c r="ID56" s="40">
        <f>IF(ID$7="",0,ID46/100*условия!$W$18)</f>
        <v>0</v>
      </c>
      <c r="IE56" s="40">
        <f>IF(IE$7="",0,IE46/100*условия!$W$18)</f>
        <v>0</v>
      </c>
      <c r="IF56" s="40">
        <f>IF(IF$7="",0,IF46/100*условия!$W$18)</f>
        <v>0</v>
      </c>
      <c r="IG56" s="40">
        <f>IF(IG$7="",0,IG46/100*условия!$W$18)</f>
        <v>0</v>
      </c>
      <c r="IH56" s="40">
        <f>IF(IH$7="",0,IH46/100*условия!$W$18)</f>
        <v>0</v>
      </c>
      <c r="II56" s="40">
        <f>IF(II$7="",0,II46/100*условия!$W$18)</f>
        <v>0</v>
      </c>
      <c r="IJ56" s="40">
        <f>IF(IJ$7="",0,IJ46/100*условия!$W$18)</f>
        <v>0</v>
      </c>
      <c r="IK56" s="40">
        <f>IF(IK$7="",0,IK46/100*условия!$W$18)</f>
        <v>0</v>
      </c>
      <c r="IL56" s="40">
        <f>IF(IL$7="",0,IL46/100*условия!$W$18)</f>
        <v>0</v>
      </c>
      <c r="IM56" s="40">
        <f>IF(IM$7="",0,IM46/100*условия!$W$18)</f>
        <v>0</v>
      </c>
      <c r="IN56" s="40">
        <f>IF(IN$7="",0,IN46/100*условия!$W$18)</f>
        <v>0</v>
      </c>
      <c r="IO56" s="40">
        <f>IF(IO$7="",0,IO46/100*условия!$W$18)</f>
        <v>0</v>
      </c>
      <c r="IP56" s="40">
        <f>IF(IP$7="",0,IP46/100*условия!$W$18)</f>
        <v>0</v>
      </c>
      <c r="IQ56" s="40">
        <f>IF(IQ$7="",0,IQ46/100*условия!$W$18)</f>
        <v>0</v>
      </c>
      <c r="IR56" s="40">
        <f>IF(IR$7="",0,IR46/100*условия!$W$18)</f>
        <v>0</v>
      </c>
      <c r="IS56" s="40">
        <f>IF(IS$7="",0,IS46/100*условия!$W$18)</f>
        <v>0</v>
      </c>
      <c r="IT56" s="40">
        <f>IF(IT$7="",0,IT46/100*условия!$W$18)</f>
        <v>0</v>
      </c>
      <c r="IU56" s="40">
        <f>IF(IU$7="",0,IU46/100*условия!$W$18)</f>
        <v>0</v>
      </c>
      <c r="IV56" s="40">
        <f>IF(IV$7="",0,IV46/100*условия!$W$18)</f>
        <v>0</v>
      </c>
      <c r="IW56" s="40">
        <f>IF(IW$7="",0,IW46/100*условия!$W$18)</f>
        <v>0</v>
      </c>
      <c r="IX56" s="40">
        <f>IF(IX$7="",0,IX46/100*условия!$W$18)</f>
        <v>0</v>
      </c>
      <c r="IY56" s="40">
        <f>IF(IY$7="",0,IY46/100*условия!$W$18)</f>
        <v>0</v>
      </c>
      <c r="IZ56" s="40">
        <f>IF(IZ$7="",0,IZ46/100*условия!$W$18)</f>
        <v>0</v>
      </c>
      <c r="JA56" s="40">
        <f>IF(JA$7="",0,JA46/100*условия!$W$18)</f>
        <v>0</v>
      </c>
      <c r="JB56" s="40">
        <f>IF(JB$7="",0,JB46/100*условия!$W$18)</f>
        <v>0</v>
      </c>
      <c r="JC56" s="40">
        <f>IF(JC$7="",0,JC46/100*условия!$W$18)</f>
        <v>0</v>
      </c>
      <c r="JD56" s="40">
        <f>IF(JD$7="",0,JD46/100*условия!$W$18)</f>
        <v>0</v>
      </c>
      <c r="JE56" s="40">
        <f>IF(JE$7="",0,JE46/100*условия!$W$18)</f>
        <v>0</v>
      </c>
      <c r="JF56" s="40">
        <f>IF(JF$7="",0,JF46/100*условия!$W$18)</f>
        <v>0</v>
      </c>
      <c r="JG56" s="40">
        <f>IF(JG$7="",0,JG46/100*условия!$W$18)</f>
        <v>0</v>
      </c>
      <c r="JH56" s="40">
        <f>IF(JH$7="",0,JH46/100*условия!$W$18)</f>
        <v>0</v>
      </c>
      <c r="JI56" s="40">
        <f>IF(JI$7="",0,JI46/100*условия!$W$18)</f>
        <v>0</v>
      </c>
      <c r="JJ56" s="40">
        <f>IF(JJ$7="",0,JJ46/100*условия!$W$18)</f>
        <v>0</v>
      </c>
      <c r="JK56" s="40">
        <f>IF(JK$7="",0,JK46/100*условия!$W$18)</f>
        <v>0</v>
      </c>
      <c r="JL56" s="40">
        <f>IF(JL$7="",0,JL46/100*условия!$W$18)</f>
        <v>0</v>
      </c>
      <c r="JM56" s="40">
        <f>IF(JM$7="",0,JM46/100*условия!$W$18)</f>
        <v>0</v>
      </c>
      <c r="JN56" s="40">
        <f>IF(JN$7="",0,JN46/100*условия!$W$18)</f>
        <v>0</v>
      </c>
      <c r="JO56" s="40">
        <f>IF(JO$7="",0,JO46/100*условия!$W$18)</f>
        <v>0</v>
      </c>
      <c r="JP56" s="40">
        <f>IF(JP$7="",0,JP46/100*условия!$W$18)</f>
        <v>0</v>
      </c>
      <c r="JQ56" s="40">
        <f>IF(JQ$7="",0,JQ46/100*условия!$W$18)</f>
        <v>0</v>
      </c>
      <c r="JR56" s="40">
        <f>IF(JR$7="",0,JR46/100*условия!$W$18)</f>
        <v>0</v>
      </c>
      <c r="JS56" s="40">
        <f>IF(JS$7="",0,JS46/100*условия!$W$18)</f>
        <v>0</v>
      </c>
      <c r="JT56" s="40">
        <f>IF(JT$7="",0,JT46/100*условия!$W$18)</f>
        <v>0</v>
      </c>
      <c r="JU56" s="40">
        <f>IF(JU$7="",0,JU46/100*условия!$W$18)</f>
        <v>0</v>
      </c>
      <c r="JV56" s="40">
        <f>IF(JV$7="",0,JV46/100*условия!$W$18)</f>
        <v>0</v>
      </c>
      <c r="JW56" s="40">
        <f>IF(JW$7="",0,JW46/100*условия!$W$18)</f>
        <v>0</v>
      </c>
      <c r="JX56" s="40">
        <f>IF(JX$7="",0,JX46/100*условия!$W$18)</f>
        <v>0</v>
      </c>
      <c r="JY56" s="40">
        <f>IF(JY$7="",0,JY46/100*условия!$W$18)</f>
        <v>0</v>
      </c>
      <c r="JZ56" s="40">
        <f>IF(JZ$7="",0,JZ46/100*условия!$W$18)</f>
        <v>0</v>
      </c>
      <c r="KA56" s="40">
        <f>IF(KA$7="",0,KA46/100*условия!$W$18)</f>
        <v>0</v>
      </c>
      <c r="KB56" s="40">
        <f>IF(KB$7="",0,KB46/100*условия!$W$18)</f>
        <v>0</v>
      </c>
      <c r="KC56" s="40">
        <f>IF(KC$7="",0,KC46/100*условия!$W$18)</f>
        <v>0</v>
      </c>
      <c r="KD56" s="40">
        <f>IF(KD$7="",0,KD46/100*условия!$W$18)</f>
        <v>0</v>
      </c>
      <c r="KE56" s="40">
        <f>IF(KE$7="",0,KE46/100*условия!$W$18)</f>
        <v>0</v>
      </c>
      <c r="KF56" s="40">
        <f>IF(KF$7="",0,KF46/100*условия!$W$18)</f>
        <v>0</v>
      </c>
      <c r="KG56" s="40">
        <f>IF(KG$7="",0,KG46/100*условия!$W$18)</f>
        <v>0</v>
      </c>
      <c r="KH56" s="40">
        <f>IF(KH$7="",0,KH46/100*условия!$W$18)</f>
        <v>0</v>
      </c>
      <c r="KI56" s="40">
        <f>IF(KI$7="",0,KI46/100*условия!$W$18)</f>
        <v>0</v>
      </c>
      <c r="KJ56" s="40">
        <f>IF(KJ$7="",0,KJ46/100*условия!$W$18)</f>
        <v>0</v>
      </c>
      <c r="KK56" s="40">
        <f>IF(KK$7="",0,KK46/100*условия!$W$18)</f>
        <v>0</v>
      </c>
      <c r="KL56" s="40">
        <f>IF(KL$7="",0,KL46/100*условия!$W$18)</f>
        <v>0</v>
      </c>
      <c r="KM56" s="40">
        <f>IF(KM$7="",0,KM46/100*условия!$W$18)</f>
        <v>0</v>
      </c>
      <c r="KN56" s="40">
        <f>IF(KN$7="",0,KN46/100*условия!$W$18)</f>
        <v>0</v>
      </c>
      <c r="KO56" s="40">
        <f>IF(KO$7="",0,KO46/100*условия!$W$18)</f>
        <v>0</v>
      </c>
      <c r="KP56" s="40">
        <f>IF(KP$7="",0,KP46/100*условия!$W$18)</f>
        <v>0</v>
      </c>
      <c r="KQ56" s="40">
        <f>IF(KQ$7="",0,KQ46/100*условия!$W$18)</f>
        <v>0</v>
      </c>
      <c r="KR56" s="40">
        <f>IF(KR$7="",0,KR46/100*условия!$W$18)</f>
        <v>0</v>
      </c>
      <c r="KS56" s="40">
        <f>IF(KS$7="",0,KS46/100*условия!$W$18)</f>
        <v>0</v>
      </c>
      <c r="KT56" s="40">
        <f>IF(KT$7="",0,KT46/100*условия!$W$18)</f>
        <v>0</v>
      </c>
      <c r="KU56" s="40">
        <f>IF(KU$7="",0,KU46/100*условия!$W$18)</f>
        <v>0</v>
      </c>
      <c r="KV56" s="40">
        <f>IF(KV$7="",0,KV46/100*условия!$W$18)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доход от продаж продукции</v>
      </c>
      <c r="F57" s="1"/>
      <c r="G57" s="1"/>
      <c r="H57" s="11" t="str">
        <f t="shared" si="54"/>
        <v>руб.</v>
      </c>
      <c r="I57" s="1"/>
      <c r="J57" s="1"/>
      <c r="K57" s="1" t="str">
        <f>справочники!$U$14</f>
        <v>непостоянные-Партнеры</v>
      </c>
      <c r="L57" s="1"/>
      <c r="M57" s="5"/>
      <c r="N57" s="40"/>
      <c r="O57" s="19"/>
      <c r="P57" s="1"/>
      <c r="Q57" s="1"/>
      <c r="R57" s="40">
        <f>SUMIFS($T57:$KW57,$T$1:$KW$1,"&gt;="&amp;1,$T$1:$KW$1,"&lt;="&amp;MAX($1:$1))</f>
        <v>44820142.970638297</v>
      </c>
      <c r="S57" s="1"/>
      <c r="T57" s="232"/>
      <c r="U57" s="40">
        <f>IF(U$7="",0,U47/100*условия!$W$18)</f>
        <v>75917.064999999988</v>
      </c>
      <c r="V57" s="40">
        <f>IF(V$7="",0,V47/100*условия!$W$18)</f>
        <v>155064.6434042553</v>
      </c>
      <c r="W57" s="40">
        <f>IF(W$7="",0,W47/100*условия!$W$18)</f>
        <v>237442.73521276595</v>
      </c>
      <c r="X57" s="40">
        <f>IF(X$7="",0,X47/100*условия!$W$18)</f>
        <v>323051.3404255319</v>
      </c>
      <c r="Y57" s="40">
        <f>IF(Y$7="",0,Y47/100*условия!$W$18)</f>
        <v>411890.45904255321</v>
      </c>
      <c r="Z57" s="40">
        <f>IF(Z$7="",0,Z47/100*условия!$W$18)</f>
        <v>503960.09106382972</v>
      </c>
      <c r="AA57" s="40">
        <f>IF(AA$7="",0,AA47/100*условия!$W$18)</f>
        <v>599260.23648936173</v>
      </c>
      <c r="AB57" s="40">
        <f>IF(AB$7="",0,AB47/100*условия!$W$18)</f>
        <v>621873.83031914895</v>
      </c>
      <c r="AC57" s="40">
        <f>IF(AC$7="",0,AC47/100*условия!$W$18)</f>
        <v>644487.42414893617</v>
      </c>
      <c r="AD57" s="40">
        <f>IF(AD$7="",0,AD47/100*условия!$W$18)</f>
        <v>667101.01797872328</v>
      </c>
      <c r="AE57" s="40">
        <f>IF(AE$7="",0,AE47/100*условия!$W$18)</f>
        <v>689714.61180851061</v>
      </c>
      <c r="AF57" s="40">
        <f>IF(AF$7="",0,AF47/100*условия!$W$18)</f>
        <v>712328.20563829783</v>
      </c>
      <c r="AG57" s="40">
        <f>IF(AG$7="",0,AG47/100*условия!$W$18)</f>
        <v>734941.79946808505</v>
      </c>
      <c r="AH57" s="40">
        <f>IF(AH$7="",0,AH47/100*условия!$W$18)</f>
        <v>757555.39329787216</v>
      </c>
      <c r="AI57" s="40">
        <f>IF(AI$7="",0,AI47/100*условия!$W$18)</f>
        <v>780168.98712765949</v>
      </c>
      <c r="AJ57" s="40">
        <f>IF(AJ$7="",0,AJ47/100*условия!$W$18)</f>
        <v>802782.58095744671</v>
      </c>
      <c r="AK57" s="40">
        <f>IF(AK$7="",0,AK47/100*условия!$W$18)</f>
        <v>825396.17478723393</v>
      </c>
      <c r="AL57" s="40">
        <f>IF(AL$7="",0,AL47/100*условия!$W$18)</f>
        <v>848009.76861702104</v>
      </c>
      <c r="AM57" s="40">
        <f>IF(AM$7="",0,AM47/100*условия!$W$18)</f>
        <v>870623.36244680849</v>
      </c>
      <c r="AN57" s="40">
        <f>IF(AN$7="",0,AN47/100*условия!$W$18)</f>
        <v>893236.95627659571</v>
      </c>
      <c r="AO57" s="40">
        <f>IF(AO$7="",0,AO47/100*условия!$W$18)</f>
        <v>915850.55010638305</v>
      </c>
      <c r="AP57" s="40">
        <f>IF(AP$7="",0,AP47/100*условия!$W$18)</f>
        <v>938464.14393617015</v>
      </c>
      <c r="AQ57" s="40">
        <f>IF(AQ$7="",0,AQ47/100*условия!$W$18)</f>
        <v>961077.73776595737</v>
      </c>
      <c r="AR57" s="40">
        <f>IF(AR$7="",0,AR47/100*условия!$W$18)</f>
        <v>983691.3315957447</v>
      </c>
      <c r="AS57" s="40">
        <f>IF(AS$7="",0,AS47/100*условия!$W$18)</f>
        <v>1006304.9254255317</v>
      </c>
      <c r="AT57" s="40">
        <f>IF(AT$7="",0,AT47/100*условия!$W$18)</f>
        <v>1028918.519255319</v>
      </c>
      <c r="AU57" s="40">
        <f>IF(AU$7="",0,AU47/100*условия!$W$18)</f>
        <v>1051532.113085106</v>
      </c>
      <c r="AV57" s="40">
        <f>IF(AV$7="",0,AV47/100*условия!$W$18)</f>
        <v>1074145.7069148931</v>
      </c>
      <c r="AW57" s="40">
        <f>IF(AW$7="",0,AW47/100*условия!$W$18)</f>
        <v>1096759.3007446805</v>
      </c>
      <c r="AX57" s="40">
        <f>IF(AX$7="",0,AX47/100*условия!$W$18)</f>
        <v>1119372.8945744676</v>
      </c>
      <c r="AY57" s="40">
        <f>IF(AY$7="",0,AY47/100*условия!$W$18)</f>
        <v>1141986.4884042547</v>
      </c>
      <c r="AZ57" s="40">
        <f>IF(AZ$7="",0,AZ47/100*условия!$W$18)</f>
        <v>1164600.0822340422</v>
      </c>
      <c r="BA57" s="40">
        <f>IF(BA$7="",0,BA47/100*условия!$W$18)</f>
        <v>1187213.6760638293</v>
      </c>
      <c r="BB57" s="40">
        <f>IF(BB$7="",0,BB47/100*условия!$W$18)</f>
        <v>1209827.2698936167</v>
      </c>
      <c r="BC57" s="40">
        <f>IF(BC$7="",0,BC47/100*условия!$W$18)</f>
        <v>1232440.863723404</v>
      </c>
      <c r="BD57" s="40">
        <f>IF(BD$7="",0,BD47/100*условия!$W$18)</f>
        <v>1255054.4575531913</v>
      </c>
      <c r="BE57" s="40">
        <f>IF(BE$7="",0,BE47/100*условия!$W$18)</f>
        <v>1277668.0513829789</v>
      </c>
      <c r="BF57" s="40">
        <f>IF(BF$7="",0,BF47/100*условия!$W$18)</f>
        <v>1300281.645212766</v>
      </c>
      <c r="BG57" s="40">
        <f>IF(BG$7="",0,BG47/100*условия!$W$18)</f>
        <v>1322895.2390425534</v>
      </c>
      <c r="BH57" s="40">
        <f>IF(BH$7="",0,BH47/100*условия!$W$18)</f>
        <v>1345508.8328723409</v>
      </c>
      <c r="BI57" s="40">
        <f>IF(BI$7="",0,BI47/100*условия!$W$18)</f>
        <v>1368122.4267021283</v>
      </c>
      <c r="BJ57" s="40">
        <f>IF(BJ$7="",0,BJ47/100*условия!$W$18)</f>
        <v>1390736.0205319154</v>
      </c>
      <c r="BK57" s="40">
        <f>IF(BK$7="",0,BK47/100*условия!$W$18)</f>
        <v>1413349.6143617025</v>
      </c>
      <c r="BL57" s="40">
        <f>IF(BL$7="",0,BL47/100*условия!$W$18)</f>
        <v>1435963.2081914898</v>
      </c>
      <c r="BM57" s="40">
        <f>IF(BM$7="",0,BM47/100*условия!$W$18)</f>
        <v>1458576.8020212769</v>
      </c>
      <c r="BN57" s="40">
        <f>IF(BN$7="",0,BN47/100*условия!$W$18)</f>
        <v>1481190.3958510638</v>
      </c>
      <c r="BO57" s="40">
        <f>IF(BO$7="",0,BO47/100*условия!$W$18)</f>
        <v>1503803.9896808509</v>
      </c>
      <c r="BP57" s="40">
        <f>IF(BP$7="",0,BP47/100*условия!$W$18)</f>
        <v>-4.9318691708322143E-10</v>
      </c>
      <c r="BQ57" s="40">
        <f>IF(BQ$7="",0,BQ47/100*условия!$W$18)</f>
        <v>0</v>
      </c>
      <c r="BR57" s="40">
        <f>IF(BR$7="",0,BR47/100*условия!$W$18)</f>
        <v>0</v>
      </c>
      <c r="BS57" s="40">
        <f>IF(BS$7="",0,BS47/100*условия!$W$18)</f>
        <v>0</v>
      </c>
      <c r="BT57" s="40">
        <f>IF(BT$7="",0,BT47/100*условия!$W$18)</f>
        <v>0</v>
      </c>
      <c r="BU57" s="40">
        <f>IF(BU$7="",0,BU47/100*условия!$W$18)</f>
        <v>0</v>
      </c>
      <c r="BV57" s="40">
        <f>IF(BV$7="",0,BV47/100*условия!$W$18)</f>
        <v>0</v>
      </c>
      <c r="BW57" s="40">
        <f>IF(BW$7="",0,BW47/100*условия!$W$18)</f>
        <v>0</v>
      </c>
      <c r="BX57" s="40">
        <f>IF(BX$7="",0,BX47/100*условия!$W$18)</f>
        <v>0</v>
      </c>
      <c r="BY57" s="40">
        <f>IF(BY$7="",0,BY47/100*условия!$W$18)</f>
        <v>0</v>
      </c>
      <c r="BZ57" s="40">
        <f>IF(BZ$7="",0,BZ47/100*условия!$W$18)</f>
        <v>0</v>
      </c>
      <c r="CA57" s="40">
        <f>IF(CA$7="",0,CA47/100*условия!$W$18)</f>
        <v>0</v>
      </c>
      <c r="CB57" s="40">
        <f>IF(CB$7="",0,CB47/100*условия!$W$18)</f>
        <v>0</v>
      </c>
      <c r="CC57" s="40">
        <f>IF(CC$7="",0,CC47/100*условия!$W$18)</f>
        <v>0</v>
      </c>
      <c r="CD57" s="40">
        <f>IF(CD$7="",0,CD47/100*условия!$W$18)</f>
        <v>0</v>
      </c>
      <c r="CE57" s="40">
        <f>IF(CE$7="",0,CE47/100*условия!$W$18)</f>
        <v>0</v>
      </c>
      <c r="CF57" s="40">
        <f>IF(CF$7="",0,CF47/100*условия!$W$18)</f>
        <v>0</v>
      </c>
      <c r="CG57" s="40">
        <f>IF(CG$7="",0,CG47/100*условия!$W$18)</f>
        <v>0</v>
      </c>
      <c r="CH57" s="40">
        <f>IF(CH$7="",0,CH47/100*условия!$W$18)</f>
        <v>0</v>
      </c>
      <c r="CI57" s="40">
        <f>IF(CI$7="",0,CI47/100*условия!$W$18)</f>
        <v>0</v>
      </c>
      <c r="CJ57" s="40">
        <f>IF(CJ$7="",0,CJ47/100*условия!$W$18)</f>
        <v>0</v>
      </c>
      <c r="CK57" s="40">
        <f>IF(CK$7="",0,CK47/100*условия!$W$18)</f>
        <v>0</v>
      </c>
      <c r="CL57" s="40">
        <f>IF(CL$7="",0,CL47/100*условия!$W$18)</f>
        <v>0</v>
      </c>
      <c r="CM57" s="40">
        <f>IF(CM$7="",0,CM47/100*условия!$W$18)</f>
        <v>0</v>
      </c>
      <c r="CN57" s="40">
        <f>IF(CN$7="",0,CN47/100*условия!$W$18)</f>
        <v>0</v>
      </c>
      <c r="CO57" s="40">
        <f>IF(CO$7="",0,CO47/100*условия!$W$18)</f>
        <v>0</v>
      </c>
      <c r="CP57" s="40">
        <f>IF(CP$7="",0,CP47/100*условия!$W$18)</f>
        <v>0</v>
      </c>
      <c r="CQ57" s="40">
        <f>IF(CQ$7="",0,CQ47/100*условия!$W$18)</f>
        <v>0</v>
      </c>
      <c r="CR57" s="40">
        <f>IF(CR$7="",0,CR47/100*условия!$W$18)</f>
        <v>0</v>
      </c>
      <c r="CS57" s="40">
        <f>IF(CS$7="",0,CS47/100*условия!$W$18)</f>
        <v>0</v>
      </c>
      <c r="CT57" s="40">
        <f>IF(CT$7="",0,CT47/100*условия!$W$18)</f>
        <v>0</v>
      </c>
      <c r="CU57" s="40">
        <f>IF(CU$7="",0,CU47/100*условия!$W$18)</f>
        <v>0</v>
      </c>
      <c r="CV57" s="40">
        <f>IF(CV$7="",0,CV47/100*условия!$W$18)</f>
        <v>0</v>
      </c>
      <c r="CW57" s="40">
        <f>IF(CW$7="",0,CW47/100*условия!$W$18)</f>
        <v>0</v>
      </c>
      <c r="CX57" s="40">
        <f>IF(CX$7="",0,CX47/100*условия!$W$18)</f>
        <v>0</v>
      </c>
      <c r="CY57" s="40">
        <f>IF(CY$7="",0,CY47/100*условия!$W$18)</f>
        <v>0</v>
      </c>
      <c r="CZ57" s="40">
        <f>IF(CZ$7="",0,CZ47/100*условия!$W$18)</f>
        <v>0</v>
      </c>
      <c r="DA57" s="40">
        <f>IF(DA$7="",0,DA47/100*условия!$W$18)</f>
        <v>0</v>
      </c>
      <c r="DB57" s="40">
        <f>IF(DB$7="",0,DB47/100*условия!$W$18)</f>
        <v>0</v>
      </c>
      <c r="DC57" s="40">
        <f>IF(DC$7="",0,DC47/100*условия!$W$18)</f>
        <v>0</v>
      </c>
      <c r="DD57" s="40">
        <f>IF(DD$7="",0,DD47/100*условия!$W$18)</f>
        <v>0</v>
      </c>
      <c r="DE57" s="40">
        <f>IF(DE$7="",0,DE47/100*условия!$W$18)</f>
        <v>0</v>
      </c>
      <c r="DF57" s="40">
        <f>IF(DF$7="",0,DF47/100*условия!$W$18)</f>
        <v>0</v>
      </c>
      <c r="DG57" s="40">
        <f>IF(DG$7="",0,DG47/100*условия!$W$18)</f>
        <v>0</v>
      </c>
      <c r="DH57" s="40">
        <f>IF(DH$7="",0,DH47/100*условия!$W$18)</f>
        <v>0</v>
      </c>
      <c r="DI57" s="40">
        <f>IF(DI$7="",0,DI47/100*условия!$W$18)</f>
        <v>0</v>
      </c>
      <c r="DJ57" s="40">
        <f>IF(DJ$7="",0,DJ47/100*условия!$W$18)</f>
        <v>0</v>
      </c>
      <c r="DK57" s="40">
        <f>IF(DK$7="",0,DK47/100*условия!$W$18)</f>
        <v>0</v>
      </c>
      <c r="DL57" s="40">
        <f>IF(DL$7="",0,DL47/100*условия!$W$18)</f>
        <v>0</v>
      </c>
      <c r="DM57" s="40">
        <f>IF(DM$7="",0,DM47/100*условия!$W$18)</f>
        <v>0</v>
      </c>
      <c r="DN57" s="40">
        <f>IF(DN$7="",0,DN47/100*условия!$W$18)</f>
        <v>0</v>
      </c>
      <c r="DO57" s="40">
        <f>IF(DO$7="",0,DO47/100*условия!$W$18)</f>
        <v>0</v>
      </c>
      <c r="DP57" s="40">
        <f>IF(DP$7="",0,DP47/100*условия!$W$18)</f>
        <v>0</v>
      </c>
      <c r="DQ57" s="40">
        <f>IF(DQ$7="",0,DQ47/100*условия!$W$18)</f>
        <v>0</v>
      </c>
      <c r="DR57" s="40">
        <f>IF(DR$7="",0,DR47/100*условия!$W$18)</f>
        <v>0</v>
      </c>
      <c r="DS57" s="40">
        <f>IF(DS$7="",0,DS47/100*условия!$W$18)</f>
        <v>0</v>
      </c>
      <c r="DT57" s="40">
        <f>IF(DT$7="",0,DT47/100*условия!$W$18)</f>
        <v>0</v>
      </c>
      <c r="DU57" s="40">
        <f>IF(DU$7="",0,DU47/100*условия!$W$18)</f>
        <v>0</v>
      </c>
      <c r="DV57" s="40">
        <f>IF(DV$7="",0,DV47/100*условия!$W$18)</f>
        <v>0</v>
      </c>
      <c r="DW57" s="40">
        <f>IF(DW$7="",0,DW47/100*условия!$W$18)</f>
        <v>0</v>
      </c>
      <c r="DX57" s="40">
        <f>IF(DX$7="",0,DX47/100*условия!$W$18)</f>
        <v>0</v>
      </c>
      <c r="DY57" s="40">
        <f>IF(DY$7="",0,DY47/100*условия!$W$18)</f>
        <v>0</v>
      </c>
      <c r="DZ57" s="40">
        <f>IF(DZ$7="",0,DZ47/100*условия!$W$18)</f>
        <v>0</v>
      </c>
      <c r="EA57" s="40">
        <f>IF(EA$7="",0,EA47/100*условия!$W$18)</f>
        <v>0</v>
      </c>
      <c r="EB57" s="40">
        <f>IF(EB$7="",0,EB47/100*условия!$W$18)</f>
        <v>0</v>
      </c>
      <c r="EC57" s="40">
        <f>IF(EC$7="",0,EC47/100*условия!$W$18)</f>
        <v>0</v>
      </c>
      <c r="ED57" s="40">
        <f>IF(ED$7="",0,ED47/100*условия!$W$18)</f>
        <v>0</v>
      </c>
      <c r="EE57" s="40">
        <f>IF(EE$7="",0,EE47/100*условия!$W$18)</f>
        <v>0</v>
      </c>
      <c r="EF57" s="40">
        <f>IF(EF$7="",0,EF47/100*условия!$W$18)</f>
        <v>0</v>
      </c>
      <c r="EG57" s="40">
        <f>IF(EG$7="",0,EG47/100*условия!$W$18)</f>
        <v>0</v>
      </c>
      <c r="EH57" s="40">
        <f>IF(EH$7="",0,EH47/100*условия!$W$18)</f>
        <v>0</v>
      </c>
      <c r="EI57" s="40">
        <f>IF(EI$7="",0,EI47/100*условия!$W$18)</f>
        <v>0</v>
      </c>
      <c r="EJ57" s="40">
        <f>IF(EJ$7="",0,EJ47/100*условия!$W$18)</f>
        <v>0</v>
      </c>
      <c r="EK57" s="40">
        <f>IF(EK$7="",0,EK47/100*условия!$W$18)</f>
        <v>0</v>
      </c>
      <c r="EL57" s="40">
        <f>IF(EL$7="",0,EL47/100*условия!$W$18)</f>
        <v>0</v>
      </c>
      <c r="EM57" s="40">
        <f>IF(EM$7="",0,EM47/100*условия!$W$18)</f>
        <v>0</v>
      </c>
      <c r="EN57" s="40">
        <f>IF(EN$7="",0,EN47/100*условия!$W$18)</f>
        <v>0</v>
      </c>
      <c r="EO57" s="40">
        <f>IF(EO$7="",0,EO47/100*условия!$W$18)</f>
        <v>0</v>
      </c>
      <c r="EP57" s="40">
        <f>IF(EP$7="",0,EP47/100*условия!$W$18)</f>
        <v>0</v>
      </c>
      <c r="EQ57" s="40">
        <f>IF(EQ$7="",0,EQ47/100*условия!$W$18)</f>
        <v>0</v>
      </c>
      <c r="ER57" s="40">
        <f>IF(ER$7="",0,ER47/100*условия!$W$18)</f>
        <v>0</v>
      </c>
      <c r="ES57" s="40">
        <f>IF(ES$7="",0,ES47/100*условия!$W$18)</f>
        <v>0</v>
      </c>
      <c r="ET57" s="40">
        <f>IF(ET$7="",0,ET47/100*условия!$W$18)</f>
        <v>0</v>
      </c>
      <c r="EU57" s="40">
        <f>IF(EU$7="",0,EU47/100*условия!$W$18)</f>
        <v>0</v>
      </c>
      <c r="EV57" s="40">
        <f>IF(EV$7="",0,EV47/100*условия!$W$18)</f>
        <v>0</v>
      </c>
      <c r="EW57" s="40">
        <f>IF(EW$7="",0,EW47/100*условия!$W$18)</f>
        <v>0</v>
      </c>
      <c r="EX57" s="40">
        <f>IF(EX$7="",0,EX47/100*условия!$W$18)</f>
        <v>0</v>
      </c>
      <c r="EY57" s="40">
        <f>IF(EY$7="",0,EY47/100*условия!$W$18)</f>
        <v>0</v>
      </c>
      <c r="EZ57" s="40">
        <f>IF(EZ$7="",0,EZ47/100*условия!$W$18)</f>
        <v>0</v>
      </c>
      <c r="FA57" s="40">
        <f>IF(FA$7="",0,FA47/100*условия!$W$18)</f>
        <v>0</v>
      </c>
      <c r="FB57" s="40">
        <f>IF(FB$7="",0,FB47/100*условия!$W$18)</f>
        <v>0</v>
      </c>
      <c r="FC57" s="40">
        <f>IF(FC$7="",0,FC47/100*условия!$W$18)</f>
        <v>0</v>
      </c>
      <c r="FD57" s="40">
        <f>IF(FD$7="",0,FD47/100*условия!$W$18)</f>
        <v>0</v>
      </c>
      <c r="FE57" s="40">
        <f>IF(FE$7="",0,FE47/100*условия!$W$18)</f>
        <v>0</v>
      </c>
      <c r="FF57" s="40">
        <f>IF(FF$7="",0,FF47/100*условия!$W$18)</f>
        <v>0</v>
      </c>
      <c r="FG57" s="40">
        <f>IF(FG$7="",0,FG47/100*условия!$W$18)</f>
        <v>0</v>
      </c>
      <c r="FH57" s="40">
        <f>IF(FH$7="",0,FH47/100*условия!$W$18)</f>
        <v>0</v>
      </c>
      <c r="FI57" s="40">
        <f>IF(FI$7="",0,FI47/100*условия!$W$18)</f>
        <v>0</v>
      </c>
      <c r="FJ57" s="40">
        <f>IF(FJ$7="",0,FJ47/100*условия!$W$18)</f>
        <v>0</v>
      </c>
      <c r="FK57" s="40">
        <f>IF(FK$7="",0,FK47/100*условия!$W$18)</f>
        <v>0</v>
      </c>
      <c r="FL57" s="40">
        <f>IF(FL$7="",0,FL47/100*условия!$W$18)</f>
        <v>0</v>
      </c>
      <c r="FM57" s="40">
        <f>IF(FM$7="",0,FM47/100*условия!$W$18)</f>
        <v>0</v>
      </c>
      <c r="FN57" s="40">
        <f>IF(FN$7="",0,FN47/100*условия!$W$18)</f>
        <v>0</v>
      </c>
      <c r="FO57" s="40">
        <f>IF(FO$7="",0,FO47/100*условия!$W$18)</f>
        <v>0</v>
      </c>
      <c r="FP57" s="40">
        <f>IF(FP$7="",0,FP47/100*условия!$W$18)</f>
        <v>0</v>
      </c>
      <c r="FQ57" s="40">
        <f>IF(FQ$7="",0,FQ47/100*условия!$W$18)</f>
        <v>0</v>
      </c>
      <c r="FR57" s="40">
        <f>IF(FR$7="",0,FR47/100*условия!$W$18)</f>
        <v>0</v>
      </c>
      <c r="FS57" s="40">
        <f>IF(FS$7="",0,FS47/100*условия!$W$18)</f>
        <v>0</v>
      </c>
      <c r="FT57" s="40">
        <f>IF(FT$7="",0,FT47/100*условия!$W$18)</f>
        <v>0</v>
      </c>
      <c r="FU57" s="40">
        <f>IF(FU$7="",0,FU47/100*условия!$W$18)</f>
        <v>0</v>
      </c>
      <c r="FV57" s="40">
        <f>IF(FV$7="",0,FV47/100*условия!$W$18)</f>
        <v>0</v>
      </c>
      <c r="FW57" s="40">
        <f>IF(FW$7="",0,FW47/100*условия!$W$18)</f>
        <v>0</v>
      </c>
      <c r="FX57" s="40">
        <f>IF(FX$7="",0,FX47/100*условия!$W$18)</f>
        <v>0</v>
      </c>
      <c r="FY57" s="40">
        <f>IF(FY$7="",0,FY47/100*условия!$W$18)</f>
        <v>0</v>
      </c>
      <c r="FZ57" s="40">
        <f>IF(FZ$7="",0,FZ47/100*условия!$W$18)</f>
        <v>0</v>
      </c>
      <c r="GA57" s="40">
        <f>IF(GA$7="",0,GA47/100*условия!$W$18)</f>
        <v>0</v>
      </c>
      <c r="GB57" s="40">
        <f>IF(GB$7="",0,GB47/100*условия!$W$18)</f>
        <v>0</v>
      </c>
      <c r="GC57" s="40">
        <f>IF(GC$7="",0,GC47/100*условия!$W$18)</f>
        <v>0</v>
      </c>
      <c r="GD57" s="40">
        <f>IF(GD$7="",0,GD47/100*условия!$W$18)</f>
        <v>0</v>
      </c>
      <c r="GE57" s="40">
        <f>IF(GE$7="",0,GE47/100*условия!$W$18)</f>
        <v>0</v>
      </c>
      <c r="GF57" s="40">
        <f>IF(GF$7="",0,GF47/100*условия!$W$18)</f>
        <v>0</v>
      </c>
      <c r="GG57" s="40">
        <f>IF(GG$7="",0,GG47/100*условия!$W$18)</f>
        <v>0</v>
      </c>
      <c r="GH57" s="40">
        <f>IF(GH$7="",0,GH47/100*условия!$W$18)</f>
        <v>0</v>
      </c>
      <c r="GI57" s="40">
        <f>IF(GI$7="",0,GI47/100*условия!$W$18)</f>
        <v>0</v>
      </c>
      <c r="GJ57" s="40">
        <f>IF(GJ$7="",0,GJ47/100*условия!$W$18)</f>
        <v>0</v>
      </c>
      <c r="GK57" s="40">
        <f>IF(GK$7="",0,GK47/100*условия!$W$18)</f>
        <v>0</v>
      </c>
      <c r="GL57" s="40">
        <f>IF(GL$7="",0,GL47/100*условия!$W$18)</f>
        <v>0</v>
      </c>
      <c r="GM57" s="40">
        <f>IF(GM$7="",0,GM47/100*условия!$W$18)</f>
        <v>0</v>
      </c>
      <c r="GN57" s="40">
        <f>IF(GN$7="",0,GN47/100*условия!$W$18)</f>
        <v>0</v>
      </c>
      <c r="GO57" s="40">
        <f>IF(GO$7="",0,GO47/100*условия!$W$18)</f>
        <v>0</v>
      </c>
      <c r="GP57" s="40">
        <f>IF(GP$7="",0,GP47/100*условия!$W$18)</f>
        <v>0</v>
      </c>
      <c r="GQ57" s="40">
        <f>IF(GQ$7="",0,GQ47/100*условия!$W$18)</f>
        <v>0</v>
      </c>
      <c r="GR57" s="40">
        <f>IF(GR$7="",0,GR47/100*условия!$W$18)</f>
        <v>0</v>
      </c>
      <c r="GS57" s="40">
        <f>IF(GS$7="",0,GS47/100*условия!$W$18)</f>
        <v>0</v>
      </c>
      <c r="GT57" s="40">
        <f>IF(GT$7="",0,GT47/100*условия!$W$18)</f>
        <v>0</v>
      </c>
      <c r="GU57" s="40">
        <f>IF(GU$7="",0,GU47/100*условия!$W$18)</f>
        <v>0</v>
      </c>
      <c r="GV57" s="40">
        <f>IF(GV$7="",0,GV47/100*условия!$W$18)</f>
        <v>0</v>
      </c>
      <c r="GW57" s="40">
        <f>IF(GW$7="",0,GW47/100*условия!$W$18)</f>
        <v>0</v>
      </c>
      <c r="GX57" s="40">
        <f>IF(GX$7="",0,GX47/100*условия!$W$18)</f>
        <v>0</v>
      </c>
      <c r="GY57" s="40">
        <f>IF(GY$7="",0,GY47/100*условия!$W$18)</f>
        <v>0</v>
      </c>
      <c r="GZ57" s="40">
        <f>IF(GZ$7="",0,GZ47/100*условия!$W$18)</f>
        <v>0</v>
      </c>
      <c r="HA57" s="40">
        <f>IF(HA$7="",0,HA47/100*условия!$W$18)</f>
        <v>0</v>
      </c>
      <c r="HB57" s="40">
        <f>IF(HB$7="",0,HB47/100*условия!$W$18)</f>
        <v>0</v>
      </c>
      <c r="HC57" s="40">
        <f>IF(HC$7="",0,HC47/100*условия!$W$18)</f>
        <v>0</v>
      </c>
      <c r="HD57" s="40">
        <f>IF(HD$7="",0,HD47/100*условия!$W$18)</f>
        <v>0</v>
      </c>
      <c r="HE57" s="40">
        <f>IF(HE$7="",0,HE47/100*условия!$W$18)</f>
        <v>0</v>
      </c>
      <c r="HF57" s="40">
        <f>IF(HF$7="",0,HF47/100*условия!$W$18)</f>
        <v>0</v>
      </c>
      <c r="HG57" s="40">
        <f>IF(HG$7="",0,HG47/100*условия!$W$18)</f>
        <v>0</v>
      </c>
      <c r="HH57" s="40">
        <f>IF(HH$7="",0,HH47/100*условия!$W$18)</f>
        <v>0</v>
      </c>
      <c r="HI57" s="40">
        <f>IF(HI$7="",0,HI47/100*условия!$W$18)</f>
        <v>0</v>
      </c>
      <c r="HJ57" s="40">
        <f>IF(HJ$7="",0,HJ47/100*условия!$W$18)</f>
        <v>0</v>
      </c>
      <c r="HK57" s="40">
        <f>IF(HK$7="",0,HK47/100*условия!$W$18)</f>
        <v>0</v>
      </c>
      <c r="HL57" s="40">
        <f>IF(HL$7="",0,HL47/100*условия!$W$18)</f>
        <v>0</v>
      </c>
      <c r="HM57" s="40">
        <f>IF(HM$7="",0,HM47/100*условия!$W$18)</f>
        <v>0</v>
      </c>
      <c r="HN57" s="40">
        <f>IF(HN$7="",0,HN47/100*условия!$W$18)</f>
        <v>0</v>
      </c>
      <c r="HO57" s="40">
        <f>IF(HO$7="",0,HO47/100*условия!$W$18)</f>
        <v>0</v>
      </c>
      <c r="HP57" s="40">
        <f>IF(HP$7="",0,HP47/100*условия!$W$18)</f>
        <v>0</v>
      </c>
      <c r="HQ57" s="40">
        <f>IF(HQ$7="",0,HQ47/100*условия!$W$18)</f>
        <v>0</v>
      </c>
      <c r="HR57" s="40">
        <f>IF(HR$7="",0,HR47/100*условия!$W$18)</f>
        <v>0</v>
      </c>
      <c r="HS57" s="40">
        <f>IF(HS$7="",0,HS47/100*условия!$W$18)</f>
        <v>0</v>
      </c>
      <c r="HT57" s="40">
        <f>IF(HT$7="",0,HT47/100*условия!$W$18)</f>
        <v>0</v>
      </c>
      <c r="HU57" s="40">
        <f>IF(HU$7="",0,HU47/100*условия!$W$18)</f>
        <v>0</v>
      </c>
      <c r="HV57" s="40">
        <f>IF(HV$7="",0,HV47/100*условия!$W$18)</f>
        <v>0</v>
      </c>
      <c r="HW57" s="40">
        <f>IF(HW$7="",0,HW47/100*условия!$W$18)</f>
        <v>0</v>
      </c>
      <c r="HX57" s="40">
        <f>IF(HX$7="",0,HX47/100*условия!$W$18)</f>
        <v>0</v>
      </c>
      <c r="HY57" s="40">
        <f>IF(HY$7="",0,HY47/100*условия!$W$18)</f>
        <v>0</v>
      </c>
      <c r="HZ57" s="40">
        <f>IF(HZ$7="",0,HZ47/100*условия!$W$18)</f>
        <v>0</v>
      </c>
      <c r="IA57" s="40">
        <f>IF(IA$7="",0,IA47/100*условия!$W$18)</f>
        <v>0</v>
      </c>
      <c r="IB57" s="40">
        <f>IF(IB$7="",0,IB47/100*условия!$W$18)</f>
        <v>0</v>
      </c>
      <c r="IC57" s="40">
        <f>IF(IC$7="",0,IC47/100*условия!$W$18)</f>
        <v>0</v>
      </c>
      <c r="ID57" s="40">
        <f>IF(ID$7="",0,ID47/100*условия!$W$18)</f>
        <v>0</v>
      </c>
      <c r="IE57" s="40">
        <f>IF(IE$7="",0,IE47/100*условия!$W$18)</f>
        <v>0</v>
      </c>
      <c r="IF57" s="40">
        <f>IF(IF$7="",0,IF47/100*условия!$W$18)</f>
        <v>0</v>
      </c>
      <c r="IG57" s="40">
        <f>IF(IG$7="",0,IG47/100*условия!$W$18)</f>
        <v>0</v>
      </c>
      <c r="IH57" s="40">
        <f>IF(IH$7="",0,IH47/100*условия!$W$18)</f>
        <v>0</v>
      </c>
      <c r="II57" s="40">
        <f>IF(II$7="",0,II47/100*условия!$W$18)</f>
        <v>0</v>
      </c>
      <c r="IJ57" s="40">
        <f>IF(IJ$7="",0,IJ47/100*условия!$W$18)</f>
        <v>0</v>
      </c>
      <c r="IK57" s="40">
        <f>IF(IK$7="",0,IK47/100*условия!$W$18)</f>
        <v>0</v>
      </c>
      <c r="IL57" s="40">
        <f>IF(IL$7="",0,IL47/100*условия!$W$18)</f>
        <v>0</v>
      </c>
      <c r="IM57" s="40">
        <f>IF(IM$7="",0,IM47/100*условия!$W$18)</f>
        <v>0</v>
      </c>
      <c r="IN57" s="40">
        <f>IF(IN$7="",0,IN47/100*условия!$W$18)</f>
        <v>0</v>
      </c>
      <c r="IO57" s="40">
        <f>IF(IO$7="",0,IO47/100*условия!$W$18)</f>
        <v>0</v>
      </c>
      <c r="IP57" s="40">
        <f>IF(IP$7="",0,IP47/100*условия!$W$18)</f>
        <v>0</v>
      </c>
      <c r="IQ57" s="40">
        <f>IF(IQ$7="",0,IQ47/100*условия!$W$18)</f>
        <v>0</v>
      </c>
      <c r="IR57" s="40">
        <f>IF(IR$7="",0,IR47/100*условия!$W$18)</f>
        <v>0</v>
      </c>
      <c r="IS57" s="40">
        <f>IF(IS$7="",0,IS47/100*условия!$W$18)</f>
        <v>0</v>
      </c>
      <c r="IT57" s="40">
        <f>IF(IT$7="",0,IT47/100*условия!$W$18)</f>
        <v>0</v>
      </c>
      <c r="IU57" s="40">
        <f>IF(IU$7="",0,IU47/100*условия!$W$18)</f>
        <v>0</v>
      </c>
      <c r="IV57" s="40">
        <f>IF(IV$7="",0,IV47/100*условия!$W$18)</f>
        <v>0</v>
      </c>
      <c r="IW57" s="40">
        <f>IF(IW$7="",0,IW47/100*условия!$W$18)</f>
        <v>0</v>
      </c>
      <c r="IX57" s="40">
        <f>IF(IX$7="",0,IX47/100*условия!$W$18)</f>
        <v>0</v>
      </c>
      <c r="IY57" s="40">
        <f>IF(IY$7="",0,IY47/100*условия!$W$18)</f>
        <v>0</v>
      </c>
      <c r="IZ57" s="40">
        <f>IF(IZ$7="",0,IZ47/100*условия!$W$18)</f>
        <v>0</v>
      </c>
      <c r="JA57" s="40">
        <f>IF(JA$7="",0,JA47/100*условия!$W$18)</f>
        <v>0</v>
      </c>
      <c r="JB57" s="40">
        <f>IF(JB$7="",0,JB47/100*условия!$W$18)</f>
        <v>0</v>
      </c>
      <c r="JC57" s="40">
        <f>IF(JC$7="",0,JC47/100*условия!$W$18)</f>
        <v>0</v>
      </c>
      <c r="JD57" s="40">
        <f>IF(JD$7="",0,JD47/100*условия!$W$18)</f>
        <v>0</v>
      </c>
      <c r="JE57" s="40">
        <f>IF(JE$7="",0,JE47/100*условия!$W$18)</f>
        <v>0</v>
      </c>
      <c r="JF57" s="40">
        <f>IF(JF$7="",0,JF47/100*условия!$W$18)</f>
        <v>0</v>
      </c>
      <c r="JG57" s="40">
        <f>IF(JG$7="",0,JG47/100*условия!$W$18)</f>
        <v>0</v>
      </c>
      <c r="JH57" s="40">
        <f>IF(JH$7="",0,JH47/100*условия!$W$18)</f>
        <v>0</v>
      </c>
      <c r="JI57" s="40">
        <f>IF(JI$7="",0,JI47/100*условия!$W$18)</f>
        <v>0</v>
      </c>
      <c r="JJ57" s="40">
        <f>IF(JJ$7="",0,JJ47/100*условия!$W$18)</f>
        <v>0</v>
      </c>
      <c r="JK57" s="40">
        <f>IF(JK$7="",0,JK47/100*условия!$W$18)</f>
        <v>0</v>
      </c>
      <c r="JL57" s="40">
        <f>IF(JL$7="",0,JL47/100*условия!$W$18)</f>
        <v>0</v>
      </c>
      <c r="JM57" s="40">
        <f>IF(JM$7="",0,JM47/100*условия!$W$18)</f>
        <v>0</v>
      </c>
      <c r="JN57" s="40">
        <f>IF(JN$7="",0,JN47/100*условия!$W$18)</f>
        <v>0</v>
      </c>
      <c r="JO57" s="40">
        <f>IF(JO$7="",0,JO47/100*условия!$W$18)</f>
        <v>0</v>
      </c>
      <c r="JP57" s="40">
        <f>IF(JP$7="",0,JP47/100*условия!$W$18)</f>
        <v>0</v>
      </c>
      <c r="JQ57" s="40">
        <f>IF(JQ$7="",0,JQ47/100*условия!$W$18)</f>
        <v>0</v>
      </c>
      <c r="JR57" s="40">
        <f>IF(JR$7="",0,JR47/100*условия!$W$18)</f>
        <v>0</v>
      </c>
      <c r="JS57" s="40">
        <f>IF(JS$7="",0,JS47/100*условия!$W$18)</f>
        <v>0</v>
      </c>
      <c r="JT57" s="40">
        <f>IF(JT$7="",0,JT47/100*условия!$W$18)</f>
        <v>0</v>
      </c>
      <c r="JU57" s="40">
        <f>IF(JU$7="",0,JU47/100*условия!$W$18)</f>
        <v>0</v>
      </c>
      <c r="JV57" s="40">
        <f>IF(JV$7="",0,JV47/100*условия!$W$18)</f>
        <v>0</v>
      </c>
      <c r="JW57" s="40">
        <f>IF(JW$7="",0,JW47/100*условия!$W$18)</f>
        <v>0</v>
      </c>
      <c r="JX57" s="40">
        <f>IF(JX$7="",0,JX47/100*условия!$W$18)</f>
        <v>0</v>
      </c>
      <c r="JY57" s="40">
        <f>IF(JY$7="",0,JY47/100*условия!$W$18)</f>
        <v>0</v>
      </c>
      <c r="JZ57" s="40">
        <f>IF(JZ$7="",0,JZ47/100*условия!$W$18)</f>
        <v>0</v>
      </c>
      <c r="KA57" s="40">
        <f>IF(KA$7="",0,KA47/100*условия!$W$18)</f>
        <v>0</v>
      </c>
      <c r="KB57" s="40">
        <f>IF(KB$7="",0,KB47/100*условия!$W$18)</f>
        <v>0</v>
      </c>
      <c r="KC57" s="40">
        <f>IF(KC$7="",0,KC47/100*условия!$W$18)</f>
        <v>0</v>
      </c>
      <c r="KD57" s="40">
        <f>IF(KD$7="",0,KD47/100*условия!$W$18)</f>
        <v>0</v>
      </c>
      <c r="KE57" s="40">
        <f>IF(KE$7="",0,KE47/100*условия!$W$18)</f>
        <v>0</v>
      </c>
      <c r="KF57" s="40">
        <f>IF(KF$7="",0,KF47/100*условия!$W$18)</f>
        <v>0</v>
      </c>
      <c r="KG57" s="40">
        <f>IF(KG$7="",0,KG47/100*условия!$W$18)</f>
        <v>0</v>
      </c>
      <c r="KH57" s="40">
        <f>IF(KH$7="",0,KH47/100*условия!$W$18)</f>
        <v>0</v>
      </c>
      <c r="KI57" s="40">
        <f>IF(KI$7="",0,KI47/100*условия!$W$18)</f>
        <v>0</v>
      </c>
      <c r="KJ57" s="40">
        <f>IF(KJ$7="",0,KJ47/100*условия!$W$18)</f>
        <v>0</v>
      </c>
      <c r="KK57" s="40">
        <f>IF(KK$7="",0,KK47/100*условия!$W$18)</f>
        <v>0</v>
      </c>
      <c r="KL57" s="40">
        <f>IF(KL$7="",0,KL47/100*условия!$W$18)</f>
        <v>0</v>
      </c>
      <c r="KM57" s="40">
        <f>IF(KM$7="",0,KM47/100*условия!$W$18)</f>
        <v>0</v>
      </c>
      <c r="KN57" s="40">
        <f>IF(KN$7="",0,KN47/100*условия!$W$18)</f>
        <v>0</v>
      </c>
      <c r="KO57" s="40">
        <f>IF(KO$7="",0,KO47/100*условия!$W$18)</f>
        <v>0</v>
      </c>
      <c r="KP57" s="40">
        <f>IF(KP$7="",0,KP47/100*условия!$W$18)</f>
        <v>0</v>
      </c>
      <c r="KQ57" s="40">
        <f>IF(KQ$7="",0,KQ47/100*условия!$W$18)</f>
        <v>0</v>
      </c>
      <c r="KR57" s="40">
        <f>IF(KR$7="",0,KR47/100*условия!$W$18)</f>
        <v>0</v>
      </c>
      <c r="KS57" s="40">
        <f>IF(KS$7="",0,KS47/100*условия!$W$18)</f>
        <v>0</v>
      </c>
      <c r="KT57" s="40">
        <f>IF(KT$7="",0,KT47/100*условия!$W$18)</f>
        <v>0</v>
      </c>
      <c r="KU57" s="40">
        <f>IF(KU$7="",0,KU47/100*условия!$W$18)</f>
        <v>0</v>
      </c>
      <c r="KV57" s="40">
        <f>IF(KV$7="",0,KV47/100*условия!$W$18)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доход от продаж продукции</v>
      </c>
      <c r="F58" s="1"/>
      <c r="G58" s="1"/>
      <c r="H58" s="11" t="str">
        <f t="shared" si="54"/>
        <v>руб.</v>
      </c>
      <c r="I58" s="1"/>
      <c r="J58" s="1"/>
      <c r="K58" s="1" t="str">
        <f>справочники!$U$15</f>
        <v>собственные магазины</v>
      </c>
      <c r="L58" s="1"/>
      <c r="M58" s="5"/>
      <c r="N58" s="40"/>
      <c r="O58" s="19"/>
      <c r="P58" s="1"/>
      <c r="Q58" s="1"/>
      <c r="R58" s="40">
        <f>SUMIFS($T58:$KW58,$T$1:$KW$1,"&gt;="&amp;1,$T$1:$KW$1,"&lt;="&amp;MAX($1:$1))</f>
        <v>142764038.54999998</v>
      </c>
      <c r="S58" s="1"/>
      <c r="T58" s="232"/>
      <c r="U58" s="40">
        <f>IF(U$7="",0,U48/100*условия!$W$18)</f>
        <v>1756680.9277499998</v>
      </c>
      <c r="V58" s="40">
        <f>IF(V$7="",0,V48/100*условия!$W$18)</f>
        <v>1788548.2422127656</v>
      </c>
      <c r="W58" s="40">
        <f>IF(W$7="",0,W48/100*условия!$W$18)</f>
        <v>1821716.2633882978</v>
      </c>
      <c r="X58" s="40">
        <f>IF(X$7="",0,X48/100*условия!$W$18)</f>
        <v>1856184.9912765953</v>
      </c>
      <c r="Y58" s="40">
        <f>IF(Y$7="",0,Y48/100*условия!$W$18)</f>
        <v>1891954.4258776593</v>
      </c>
      <c r="Z58" s="40">
        <f>IF(Z$7="",0,Z48/100*условия!$W$18)</f>
        <v>1929024.567191489</v>
      </c>
      <c r="AA58" s="40">
        <f>IF(AA$7="",0,AA48/100*условия!$W$18)</f>
        <v>1967395.4152180846</v>
      </c>
      <c r="AB58" s="40">
        <f>IF(AB$7="",0,AB48/100*условия!$W$18)</f>
        <v>2007066.9699574467</v>
      </c>
      <c r="AC58" s="40">
        <f>IF(AC$7="",0,AC48/100*условия!$W$18)</f>
        <v>2048039.2314095739</v>
      </c>
      <c r="AD58" s="40">
        <f>IF(AD$7="",0,AD48/100*условия!$W$18)</f>
        <v>2090312.1995744675</v>
      </c>
      <c r="AE58" s="40">
        <f>IF(AE$7="",0,AE48/100*условия!$W$18)</f>
        <v>2133885.8744521271</v>
      </c>
      <c r="AF58" s="40">
        <f>IF(AF$7="",0,AF48/100*условия!$W$18)</f>
        <v>2178760.2560425526</v>
      </c>
      <c r="AG58" s="40">
        <f>IF(AG$7="",0,AG48/100*условия!$W$18)</f>
        <v>2224935.3443457447</v>
      </c>
      <c r="AH58" s="40">
        <f>IF(AH$7="",0,AH48/100*условия!$W$18)</f>
        <v>2272411.1393617019</v>
      </c>
      <c r="AI58" s="40">
        <f>IF(AI$7="",0,AI48/100*условия!$W$18)</f>
        <v>2321187.6410904257</v>
      </c>
      <c r="AJ58" s="40">
        <f>IF(AJ$7="",0,AJ48/100*условия!$W$18)</f>
        <v>2371264.8495319146</v>
      </c>
      <c r="AK58" s="40">
        <f>IF(AK$7="",0,AK48/100*условия!$W$18)</f>
        <v>2422642.7646861696</v>
      </c>
      <c r="AL58" s="40">
        <f>IF(AL$7="",0,AL48/100*условия!$W$18)</f>
        <v>2475321.3865531911</v>
      </c>
      <c r="AM58" s="40">
        <f>IF(AM$7="",0,AM48/100*условия!$W$18)</f>
        <v>2529300.7151329783</v>
      </c>
      <c r="AN58" s="40">
        <f>IF(AN$7="",0,AN48/100*условия!$W$18)</f>
        <v>2584580.750425532</v>
      </c>
      <c r="AO58" s="40">
        <f>IF(AO$7="",0,AO48/100*условия!$W$18)</f>
        <v>2641161.4924308509</v>
      </c>
      <c r="AP58" s="40">
        <f>IF(AP$7="",0,AP48/100*условия!$W$18)</f>
        <v>2699042.9411489363</v>
      </c>
      <c r="AQ58" s="40">
        <f>IF(AQ$7="",0,AQ48/100*условия!$W$18)</f>
        <v>2758225.0965797873</v>
      </c>
      <c r="AR58" s="40">
        <f>IF(AR$7="",0,AR48/100*условия!$W$18)</f>
        <v>2818707.9587234035</v>
      </c>
      <c r="AS58" s="40">
        <f>IF(AS$7="",0,AS48/100*условия!$W$18)</f>
        <v>2880491.5275797872</v>
      </c>
      <c r="AT58" s="40">
        <f>IF(AT$7="",0,AT48/100*условия!$W$18)</f>
        <v>2943575.803148936</v>
      </c>
      <c r="AU58" s="40">
        <f>IF(AU$7="",0,AU48/100*условия!$W$18)</f>
        <v>3007960.7854308505</v>
      </c>
      <c r="AV58" s="40">
        <f>IF(AV$7="",0,AV48/100*условия!$W$18)</f>
        <v>3073646.4744255319</v>
      </c>
      <c r="AW58" s="40">
        <f>IF(AW$7="",0,AW48/100*условия!$W$18)</f>
        <v>3140632.8701329785</v>
      </c>
      <c r="AX58" s="40">
        <f>IF(AX$7="",0,AX48/100*условия!$W$18)</f>
        <v>3208919.9725531908</v>
      </c>
      <c r="AY58" s="40">
        <f>IF(AY$7="",0,AY48/100*условия!$W$18)</f>
        <v>3278507.7816861696</v>
      </c>
      <c r="AZ58" s="40">
        <f>IF(AZ$7="",0,AZ48/100*условия!$W$18)</f>
        <v>3349396.2975319149</v>
      </c>
      <c r="BA58" s="40">
        <f>IF(BA$7="",0,BA48/100*условия!$W$18)</f>
        <v>3421585.5200904259</v>
      </c>
      <c r="BB58" s="40">
        <f>IF(BB$7="",0,BB48/100*условия!$W$18)</f>
        <v>3495075.4493617015</v>
      </c>
      <c r="BC58" s="40">
        <f>IF(BC$7="",0,BC48/100*условия!$W$18)</f>
        <v>3569866.0853457446</v>
      </c>
      <c r="BD58" s="40">
        <f>IF(BD$7="",0,BD48/100*условия!$W$18)</f>
        <v>3645957.4280425524</v>
      </c>
      <c r="BE58" s="40">
        <f>IF(BE$7="",0,BE48/100*условия!$W$18)</f>
        <v>3723349.4774521268</v>
      </c>
      <c r="BF58" s="40">
        <f>IF(BF$7="",0,BF48/100*условия!$W$18)</f>
        <v>3802042.2335744677</v>
      </c>
      <c r="BG58" s="40">
        <f>IF(BG$7="",0,BG48/100*условия!$W$18)</f>
        <v>3882035.6964095747</v>
      </c>
      <c r="BH58" s="40">
        <f>IF(BH$7="",0,BH48/100*условия!$W$18)</f>
        <v>3963329.8659574464</v>
      </c>
      <c r="BI58" s="40">
        <f>IF(BI$7="",0,BI48/100*условия!$W$18)</f>
        <v>4045924.7422180851</v>
      </c>
      <c r="BJ58" s="40">
        <f>IF(BJ$7="",0,BJ48/100*условия!$W$18)</f>
        <v>4129820.3251914894</v>
      </c>
      <c r="BK58" s="40">
        <f>IF(BK$7="",0,BK48/100*условия!$W$18)</f>
        <v>4215016.6148776589</v>
      </c>
      <c r="BL58" s="40">
        <f>IF(BL$7="",0,BL48/100*условия!$W$18)</f>
        <v>4301513.6112765959</v>
      </c>
      <c r="BM58" s="40">
        <f>IF(BM$7="",0,BM48/100*условия!$W$18)</f>
        <v>4389311.3143882975</v>
      </c>
      <c r="BN58" s="40">
        <f>IF(BN$7="",0,BN48/100*условия!$W$18)</f>
        <v>4478409.7242127648</v>
      </c>
      <c r="BO58" s="40">
        <f>IF(BO$7="",0,BO48/100*условия!$W$18)</f>
        <v>4568808.8407499995</v>
      </c>
      <c r="BP58" s="40">
        <f>IF(BP$7="",0,BP48/100*условия!$W$18)</f>
        <v>4660508.6639999989</v>
      </c>
      <c r="BQ58" s="40">
        <f>IF(BQ$7="",0,BQ48/100*условия!$W$18)</f>
        <v>0</v>
      </c>
      <c r="BR58" s="40">
        <f>IF(BR$7="",0,BR48/100*условия!$W$18)</f>
        <v>0</v>
      </c>
      <c r="BS58" s="40">
        <f>IF(BS$7="",0,BS48/100*условия!$W$18)</f>
        <v>0</v>
      </c>
      <c r="BT58" s="40">
        <f>IF(BT$7="",0,BT48/100*условия!$W$18)</f>
        <v>0</v>
      </c>
      <c r="BU58" s="40">
        <f>IF(BU$7="",0,BU48/100*условия!$W$18)</f>
        <v>0</v>
      </c>
      <c r="BV58" s="40">
        <f>IF(BV$7="",0,BV48/100*условия!$W$18)</f>
        <v>0</v>
      </c>
      <c r="BW58" s="40">
        <f>IF(BW$7="",0,BW48/100*условия!$W$18)</f>
        <v>0</v>
      </c>
      <c r="BX58" s="40">
        <f>IF(BX$7="",0,BX48/100*условия!$W$18)</f>
        <v>0</v>
      </c>
      <c r="BY58" s="40">
        <f>IF(BY$7="",0,BY48/100*условия!$W$18)</f>
        <v>0</v>
      </c>
      <c r="BZ58" s="40">
        <f>IF(BZ$7="",0,BZ48/100*условия!$W$18)</f>
        <v>0</v>
      </c>
      <c r="CA58" s="40">
        <f>IF(CA$7="",0,CA48/100*условия!$W$18)</f>
        <v>0</v>
      </c>
      <c r="CB58" s="40">
        <f>IF(CB$7="",0,CB48/100*условия!$W$18)</f>
        <v>0</v>
      </c>
      <c r="CC58" s="40">
        <f>IF(CC$7="",0,CC48/100*условия!$W$18)</f>
        <v>0</v>
      </c>
      <c r="CD58" s="40">
        <f>IF(CD$7="",0,CD48/100*условия!$W$18)</f>
        <v>0</v>
      </c>
      <c r="CE58" s="40">
        <f>IF(CE$7="",0,CE48/100*условия!$W$18)</f>
        <v>0</v>
      </c>
      <c r="CF58" s="40">
        <f>IF(CF$7="",0,CF48/100*условия!$W$18)</f>
        <v>0</v>
      </c>
      <c r="CG58" s="40">
        <f>IF(CG$7="",0,CG48/100*условия!$W$18)</f>
        <v>0</v>
      </c>
      <c r="CH58" s="40">
        <f>IF(CH$7="",0,CH48/100*условия!$W$18)</f>
        <v>0</v>
      </c>
      <c r="CI58" s="40">
        <f>IF(CI$7="",0,CI48/100*условия!$W$18)</f>
        <v>0</v>
      </c>
      <c r="CJ58" s="40">
        <f>IF(CJ$7="",0,CJ48/100*условия!$W$18)</f>
        <v>0</v>
      </c>
      <c r="CK58" s="40">
        <f>IF(CK$7="",0,CK48/100*условия!$W$18)</f>
        <v>0</v>
      </c>
      <c r="CL58" s="40">
        <f>IF(CL$7="",0,CL48/100*условия!$W$18)</f>
        <v>0</v>
      </c>
      <c r="CM58" s="40">
        <f>IF(CM$7="",0,CM48/100*условия!$W$18)</f>
        <v>0</v>
      </c>
      <c r="CN58" s="40">
        <f>IF(CN$7="",0,CN48/100*условия!$W$18)</f>
        <v>0</v>
      </c>
      <c r="CO58" s="40">
        <f>IF(CO$7="",0,CO48/100*условия!$W$18)</f>
        <v>0</v>
      </c>
      <c r="CP58" s="40">
        <f>IF(CP$7="",0,CP48/100*условия!$W$18)</f>
        <v>0</v>
      </c>
      <c r="CQ58" s="40">
        <f>IF(CQ$7="",0,CQ48/100*условия!$W$18)</f>
        <v>0</v>
      </c>
      <c r="CR58" s="40">
        <f>IF(CR$7="",0,CR48/100*условия!$W$18)</f>
        <v>0</v>
      </c>
      <c r="CS58" s="40">
        <f>IF(CS$7="",0,CS48/100*условия!$W$18)</f>
        <v>0</v>
      </c>
      <c r="CT58" s="40">
        <f>IF(CT$7="",0,CT48/100*условия!$W$18)</f>
        <v>0</v>
      </c>
      <c r="CU58" s="40">
        <f>IF(CU$7="",0,CU48/100*условия!$W$18)</f>
        <v>0</v>
      </c>
      <c r="CV58" s="40">
        <f>IF(CV$7="",0,CV48/100*условия!$W$18)</f>
        <v>0</v>
      </c>
      <c r="CW58" s="40">
        <f>IF(CW$7="",0,CW48/100*условия!$W$18)</f>
        <v>0</v>
      </c>
      <c r="CX58" s="40">
        <f>IF(CX$7="",0,CX48/100*условия!$W$18)</f>
        <v>0</v>
      </c>
      <c r="CY58" s="40">
        <f>IF(CY$7="",0,CY48/100*условия!$W$18)</f>
        <v>0</v>
      </c>
      <c r="CZ58" s="40">
        <f>IF(CZ$7="",0,CZ48/100*условия!$W$18)</f>
        <v>0</v>
      </c>
      <c r="DA58" s="40">
        <f>IF(DA$7="",0,DA48/100*условия!$W$18)</f>
        <v>0</v>
      </c>
      <c r="DB58" s="40">
        <f>IF(DB$7="",0,DB48/100*условия!$W$18)</f>
        <v>0</v>
      </c>
      <c r="DC58" s="40">
        <f>IF(DC$7="",0,DC48/100*условия!$W$18)</f>
        <v>0</v>
      </c>
      <c r="DD58" s="40">
        <f>IF(DD$7="",0,DD48/100*условия!$W$18)</f>
        <v>0</v>
      </c>
      <c r="DE58" s="40">
        <f>IF(DE$7="",0,DE48/100*условия!$W$18)</f>
        <v>0</v>
      </c>
      <c r="DF58" s="40">
        <f>IF(DF$7="",0,DF48/100*условия!$W$18)</f>
        <v>0</v>
      </c>
      <c r="DG58" s="40">
        <f>IF(DG$7="",0,DG48/100*условия!$W$18)</f>
        <v>0</v>
      </c>
      <c r="DH58" s="40">
        <f>IF(DH$7="",0,DH48/100*условия!$W$18)</f>
        <v>0</v>
      </c>
      <c r="DI58" s="40">
        <f>IF(DI$7="",0,DI48/100*условия!$W$18)</f>
        <v>0</v>
      </c>
      <c r="DJ58" s="40">
        <f>IF(DJ$7="",0,DJ48/100*условия!$W$18)</f>
        <v>0</v>
      </c>
      <c r="DK58" s="40">
        <f>IF(DK$7="",0,DK48/100*условия!$W$18)</f>
        <v>0</v>
      </c>
      <c r="DL58" s="40">
        <f>IF(DL$7="",0,DL48/100*условия!$W$18)</f>
        <v>0</v>
      </c>
      <c r="DM58" s="40">
        <f>IF(DM$7="",0,DM48/100*условия!$W$18)</f>
        <v>0</v>
      </c>
      <c r="DN58" s="40">
        <f>IF(DN$7="",0,DN48/100*условия!$W$18)</f>
        <v>0</v>
      </c>
      <c r="DO58" s="40">
        <f>IF(DO$7="",0,DO48/100*условия!$W$18)</f>
        <v>0</v>
      </c>
      <c r="DP58" s="40">
        <f>IF(DP$7="",0,DP48/100*условия!$W$18)</f>
        <v>0</v>
      </c>
      <c r="DQ58" s="40">
        <f>IF(DQ$7="",0,DQ48/100*условия!$W$18)</f>
        <v>0</v>
      </c>
      <c r="DR58" s="40">
        <f>IF(DR$7="",0,DR48/100*условия!$W$18)</f>
        <v>0</v>
      </c>
      <c r="DS58" s="40">
        <f>IF(DS$7="",0,DS48/100*условия!$W$18)</f>
        <v>0</v>
      </c>
      <c r="DT58" s="40">
        <f>IF(DT$7="",0,DT48/100*условия!$W$18)</f>
        <v>0</v>
      </c>
      <c r="DU58" s="40">
        <f>IF(DU$7="",0,DU48/100*условия!$W$18)</f>
        <v>0</v>
      </c>
      <c r="DV58" s="40">
        <f>IF(DV$7="",0,DV48/100*условия!$W$18)</f>
        <v>0</v>
      </c>
      <c r="DW58" s="40">
        <f>IF(DW$7="",0,DW48/100*условия!$W$18)</f>
        <v>0</v>
      </c>
      <c r="DX58" s="40">
        <f>IF(DX$7="",0,DX48/100*условия!$W$18)</f>
        <v>0</v>
      </c>
      <c r="DY58" s="40">
        <f>IF(DY$7="",0,DY48/100*условия!$W$18)</f>
        <v>0</v>
      </c>
      <c r="DZ58" s="40">
        <f>IF(DZ$7="",0,DZ48/100*условия!$W$18)</f>
        <v>0</v>
      </c>
      <c r="EA58" s="40">
        <f>IF(EA$7="",0,EA48/100*условия!$W$18)</f>
        <v>0</v>
      </c>
      <c r="EB58" s="40">
        <f>IF(EB$7="",0,EB48/100*условия!$W$18)</f>
        <v>0</v>
      </c>
      <c r="EC58" s="40">
        <f>IF(EC$7="",0,EC48/100*условия!$W$18)</f>
        <v>0</v>
      </c>
      <c r="ED58" s="40">
        <f>IF(ED$7="",0,ED48/100*условия!$W$18)</f>
        <v>0</v>
      </c>
      <c r="EE58" s="40">
        <f>IF(EE$7="",0,EE48/100*условия!$W$18)</f>
        <v>0</v>
      </c>
      <c r="EF58" s="40">
        <f>IF(EF$7="",0,EF48/100*условия!$W$18)</f>
        <v>0</v>
      </c>
      <c r="EG58" s="40">
        <f>IF(EG$7="",0,EG48/100*условия!$W$18)</f>
        <v>0</v>
      </c>
      <c r="EH58" s="40">
        <f>IF(EH$7="",0,EH48/100*условия!$W$18)</f>
        <v>0</v>
      </c>
      <c r="EI58" s="40">
        <f>IF(EI$7="",0,EI48/100*условия!$W$18)</f>
        <v>0</v>
      </c>
      <c r="EJ58" s="40">
        <f>IF(EJ$7="",0,EJ48/100*условия!$W$18)</f>
        <v>0</v>
      </c>
      <c r="EK58" s="40">
        <f>IF(EK$7="",0,EK48/100*условия!$W$18)</f>
        <v>0</v>
      </c>
      <c r="EL58" s="40">
        <f>IF(EL$7="",0,EL48/100*условия!$W$18)</f>
        <v>0</v>
      </c>
      <c r="EM58" s="40">
        <f>IF(EM$7="",0,EM48/100*условия!$W$18)</f>
        <v>0</v>
      </c>
      <c r="EN58" s="40">
        <f>IF(EN$7="",0,EN48/100*условия!$W$18)</f>
        <v>0</v>
      </c>
      <c r="EO58" s="40">
        <f>IF(EO$7="",0,EO48/100*условия!$W$18)</f>
        <v>0</v>
      </c>
      <c r="EP58" s="40">
        <f>IF(EP$7="",0,EP48/100*условия!$W$18)</f>
        <v>0</v>
      </c>
      <c r="EQ58" s="40">
        <f>IF(EQ$7="",0,EQ48/100*условия!$W$18)</f>
        <v>0</v>
      </c>
      <c r="ER58" s="40">
        <f>IF(ER$7="",0,ER48/100*условия!$W$18)</f>
        <v>0</v>
      </c>
      <c r="ES58" s="40">
        <f>IF(ES$7="",0,ES48/100*условия!$W$18)</f>
        <v>0</v>
      </c>
      <c r="ET58" s="40">
        <f>IF(ET$7="",0,ET48/100*условия!$W$18)</f>
        <v>0</v>
      </c>
      <c r="EU58" s="40">
        <f>IF(EU$7="",0,EU48/100*условия!$W$18)</f>
        <v>0</v>
      </c>
      <c r="EV58" s="40">
        <f>IF(EV$7="",0,EV48/100*условия!$W$18)</f>
        <v>0</v>
      </c>
      <c r="EW58" s="40">
        <f>IF(EW$7="",0,EW48/100*условия!$W$18)</f>
        <v>0</v>
      </c>
      <c r="EX58" s="40">
        <f>IF(EX$7="",0,EX48/100*условия!$W$18)</f>
        <v>0</v>
      </c>
      <c r="EY58" s="40">
        <f>IF(EY$7="",0,EY48/100*условия!$W$18)</f>
        <v>0</v>
      </c>
      <c r="EZ58" s="40">
        <f>IF(EZ$7="",0,EZ48/100*условия!$W$18)</f>
        <v>0</v>
      </c>
      <c r="FA58" s="40">
        <f>IF(FA$7="",0,FA48/100*условия!$W$18)</f>
        <v>0</v>
      </c>
      <c r="FB58" s="40">
        <f>IF(FB$7="",0,FB48/100*условия!$W$18)</f>
        <v>0</v>
      </c>
      <c r="FC58" s="40">
        <f>IF(FC$7="",0,FC48/100*условия!$W$18)</f>
        <v>0</v>
      </c>
      <c r="FD58" s="40">
        <f>IF(FD$7="",0,FD48/100*условия!$W$18)</f>
        <v>0</v>
      </c>
      <c r="FE58" s="40">
        <f>IF(FE$7="",0,FE48/100*условия!$W$18)</f>
        <v>0</v>
      </c>
      <c r="FF58" s="40">
        <f>IF(FF$7="",0,FF48/100*условия!$W$18)</f>
        <v>0</v>
      </c>
      <c r="FG58" s="40">
        <f>IF(FG$7="",0,FG48/100*условия!$W$18)</f>
        <v>0</v>
      </c>
      <c r="FH58" s="40">
        <f>IF(FH$7="",0,FH48/100*условия!$W$18)</f>
        <v>0</v>
      </c>
      <c r="FI58" s="40">
        <f>IF(FI$7="",0,FI48/100*условия!$W$18)</f>
        <v>0</v>
      </c>
      <c r="FJ58" s="40">
        <f>IF(FJ$7="",0,FJ48/100*условия!$W$18)</f>
        <v>0</v>
      </c>
      <c r="FK58" s="40">
        <f>IF(FK$7="",0,FK48/100*условия!$W$18)</f>
        <v>0</v>
      </c>
      <c r="FL58" s="40">
        <f>IF(FL$7="",0,FL48/100*условия!$W$18)</f>
        <v>0</v>
      </c>
      <c r="FM58" s="40">
        <f>IF(FM$7="",0,FM48/100*условия!$W$18)</f>
        <v>0</v>
      </c>
      <c r="FN58" s="40">
        <f>IF(FN$7="",0,FN48/100*условия!$W$18)</f>
        <v>0</v>
      </c>
      <c r="FO58" s="40">
        <f>IF(FO$7="",0,FO48/100*условия!$W$18)</f>
        <v>0</v>
      </c>
      <c r="FP58" s="40">
        <f>IF(FP$7="",0,FP48/100*условия!$W$18)</f>
        <v>0</v>
      </c>
      <c r="FQ58" s="40">
        <f>IF(FQ$7="",0,FQ48/100*условия!$W$18)</f>
        <v>0</v>
      </c>
      <c r="FR58" s="40">
        <f>IF(FR$7="",0,FR48/100*условия!$W$18)</f>
        <v>0</v>
      </c>
      <c r="FS58" s="40">
        <f>IF(FS$7="",0,FS48/100*условия!$W$18)</f>
        <v>0</v>
      </c>
      <c r="FT58" s="40">
        <f>IF(FT$7="",0,FT48/100*условия!$W$18)</f>
        <v>0</v>
      </c>
      <c r="FU58" s="40">
        <f>IF(FU$7="",0,FU48/100*условия!$W$18)</f>
        <v>0</v>
      </c>
      <c r="FV58" s="40">
        <f>IF(FV$7="",0,FV48/100*условия!$W$18)</f>
        <v>0</v>
      </c>
      <c r="FW58" s="40">
        <f>IF(FW$7="",0,FW48/100*условия!$W$18)</f>
        <v>0</v>
      </c>
      <c r="FX58" s="40">
        <f>IF(FX$7="",0,FX48/100*условия!$W$18)</f>
        <v>0</v>
      </c>
      <c r="FY58" s="40">
        <f>IF(FY$7="",0,FY48/100*условия!$W$18)</f>
        <v>0</v>
      </c>
      <c r="FZ58" s="40">
        <f>IF(FZ$7="",0,FZ48/100*условия!$W$18)</f>
        <v>0</v>
      </c>
      <c r="GA58" s="40">
        <f>IF(GA$7="",0,GA48/100*условия!$W$18)</f>
        <v>0</v>
      </c>
      <c r="GB58" s="40">
        <f>IF(GB$7="",0,GB48/100*условия!$W$18)</f>
        <v>0</v>
      </c>
      <c r="GC58" s="40">
        <f>IF(GC$7="",0,GC48/100*условия!$W$18)</f>
        <v>0</v>
      </c>
      <c r="GD58" s="40">
        <f>IF(GD$7="",0,GD48/100*условия!$W$18)</f>
        <v>0</v>
      </c>
      <c r="GE58" s="40">
        <f>IF(GE$7="",0,GE48/100*условия!$W$18)</f>
        <v>0</v>
      </c>
      <c r="GF58" s="40">
        <f>IF(GF$7="",0,GF48/100*условия!$W$18)</f>
        <v>0</v>
      </c>
      <c r="GG58" s="40">
        <f>IF(GG$7="",0,GG48/100*условия!$W$18)</f>
        <v>0</v>
      </c>
      <c r="GH58" s="40">
        <f>IF(GH$7="",0,GH48/100*условия!$W$18)</f>
        <v>0</v>
      </c>
      <c r="GI58" s="40">
        <f>IF(GI$7="",0,GI48/100*условия!$W$18)</f>
        <v>0</v>
      </c>
      <c r="GJ58" s="40">
        <f>IF(GJ$7="",0,GJ48/100*условия!$W$18)</f>
        <v>0</v>
      </c>
      <c r="GK58" s="40">
        <f>IF(GK$7="",0,GK48/100*условия!$W$18)</f>
        <v>0</v>
      </c>
      <c r="GL58" s="40">
        <f>IF(GL$7="",0,GL48/100*условия!$W$18)</f>
        <v>0</v>
      </c>
      <c r="GM58" s="40">
        <f>IF(GM$7="",0,GM48/100*условия!$W$18)</f>
        <v>0</v>
      </c>
      <c r="GN58" s="40">
        <f>IF(GN$7="",0,GN48/100*условия!$W$18)</f>
        <v>0</v>
      </c>
      <c r="GO58" s="40">
        <f>IF(GO$7="",0,GO48/100*условия!$W$18)</f>
        <v>0</v>
      </c>
      <c r="GP58" s="40">
        <f>IF(GP$7="",0,GP48/100*условия!$W$18)</f>
        <v>0</v>
      </c>
      <c r="GQ58" s="40">
        <f>IF(GQ$7="",0,GQ48/100*условия!$W$18)</f>
        <v>0</v>
      </c>
      <c r="GR58" s="40">
        <f>IF(GR$7="",0,GR48/100*условия!$W$18)</f>
        <v>0</v>
      </c>
      <c r="GS58" s="40">
        <f>IF(GS$7="",0,GS48/100*условия!$W$18)</f>
        <v>0</v>
      </c>
      <c r="GT58" s="40">
        <f>IF(GT$7="",0,GT48/100*условия!$W$18)</f>
        <v>0</v>
      </c>
      <c r="GU58" s="40">
        <f>IF(GU$7="",0,GU48/100*условия!$W$18)</f>
        <v>0</v>
      </c>
      <c r="GV58" s="40">
        <f>IF(GV$7="",0,GV48/100*условия!$W$18)</f>
        <v>0</v>
      </c>
      <c r="GW58" s="40">
        <f>IF(GW$7="",0,GW48/100*условия!$W$18)</f>
        <v>0</v>
      </c>
      <c r="GX58" s="40">
        <f>IF(GX$7="",0,GX48/100*условия!$W$18)</f>
        <v>0</v>
      </c>
      <c r="GY58" s="40">
        <f>IF(GY$7="",0,GY48/100*условия!$W$18)</f>
        <v>0</v>
      </c>
      <c r="GZ58" s="40">
        <f>IF(GZ$7="",0,GZ48/100*условия!$W$18)</f>
        <v>0</v>
      </c>
      <c r="HA58" s="40">
        <f>IF(HA$7="",0,HA48/100*условия!$W$18)</f>
        <v>0</v>
      </c>
      <c r="HB58" s="40">
        <f>IF(HB$7="",0,HB48/100*условия!$W$18)</f>
        <v>0</v>
      </c>
      <c r="HC58" s="40">
        <f>IF(HC$7="",0,HC48/100*условия!$W$18)</f>
        <v>0</v>
      </c>
      <c r="HD58" s="40">
        <f>IF(HD$7="",0,HD48/100*условия!$W$18)</f>
        <v>0</v>
      </c>
      <c r="HE58" s="40">
        <f>IF(HE$7="",0,HE48/100*условия!$W$18)</f>
        <v>0</v>
      </c>
      <c r="HF58" s="40">
        <f>IF(HF$7="",0,HF48/100*условия!$W$18)</f>
        <v>0</v>
      </c>
      <c r="HG58" s="40">
        <f>IF(HG$7="",0,HG48/100*условия!$W$18)</f>
        <v>0</v>
      </c>
      <c r="HH58" s="40">
        <f>IF(HH$7="",0,HH48/100*условия!$W$18)</f>
        <v>0</v>
      </c>
      <c r="HI58" s="40">
        <f>IF(HI$7="",0,HI48/100*условия!$W$18)</f>
        <v>0</v>
      </c>
      <c r="HJ58" s="40">
        <f>IF(HJ$7="",0,HJ48/100*условия!$W$18)</f>
        <v>0</v>
      </c>
      <c r="HK58" s="40">
        <f>IF(HK$7="",0,HK48/100*условия!$W$18)</f>
        <v>0</v>
      </c>
      <c r="HL58" s="40">
        <f>IF(HL$7="",0,HL48/100*условия!$W$18)</f>
        <v>0</v>
      </c>
      <c r="HM58" s="40">
        <f>IF(HM$7="",0,HM48/100*условия!$W$18)</f>
        <v>0</v>
      </c>
      <c r="HN58" s="40">
        <f>IF(HN$7="",0,HN48/100*условия!$W$18)</f>
        <v>0</v>
      </c>
      <c r="HO58" s="40">
        <f>IF(HO$7="",0,HO48/100*условия!$W$18)</f>
        <v>0</v>
      </c>
      <c r="HP58" s="40">
        <f>IF(HP$7="",0,HP48/100*условия!$W$18)</f>
        <v>0</v>
      </c>
      <c r="HQ58" s="40">
        <f>IF(HQ$7="",0,HQ48/100*условия!$W$18)</f>
        <v>0</v>
      </c>
      <c r="HR58" s="40">
        <f>IF(HR$7="",0,HR48/100*условия!$W$18)</f>
        <v>0</v>
      </c>
      <c r="HS58" s="40">
        <f>IF(HS$7="",0,HS48/100*условия!$W$18)</f>
        <v>0</v>
      </c>
      <c r="HT58" s="40">
        <f>IF(HT$7="",0,HT48/100*условия!$W$18)</f>
        <v>0</v>
      </c>
      <c r="HU58" s="40">
        <f>IF(HU$7="",0,HU48/100*условия!$W$18)</f>
        <v>0</v>
      </c>
      <c r="HV58" s="40">
        <f>IF(HV$7="",0,HV48/100*условия!$W$18)</f>
        <v>0</v>
      </c>
      <c r="HW58" s="40">
        <f>IF(HW$7="",0,HW48/100*условия!$W$18)</f>
        <v>0</v>
      </c>
      <c r="HX58" s="40">
        <f>IF(HX$7="",0,HX48/100*условия!$W$18)</f>
        <v>0</v>
      </c>
      <c r="HY58" s="40">
        <f>IF(HY$7="",0,HY48/100*условия!$W$18)</f>
        <v>0</v>
      </c>
      <c r="HZ58" s="40">
        <f>IF(HZ$7="",0,HZ48/100*условия!$W$18)</f>
        <v>0</v>
      </c>
      <c r="IA58" s="40">
        <f>IF(IA$7="",0,IA48/100*условия!$W$18)</f>
        <v>0</v>
      </c>
      <c r="IB58" s="40">
        <f>IF(IB$7="",0,IB48/100*условия!$W$18)</f>
        <v>0</v>
      </c>
      <c r="IC58" s="40">
        <f>IF(IC$7="",0,IC48/100*условия!$W$18)</f>
        <v>0</v>
      </c>
      <c r="ID58" s="40">
        <f>IF(ID$7="",0,ID48/100*условия!$W$18)</f>
        <v>0</v>
      </c>
      <c r="IE58" s="40">
        <f>IF(IE$7="",0,IE48/100*условия!$W$18)</f>
        <v>0</v>
      </c>
      <c r="IF58" s="40">
        <f>IF(IF$7="",0,IF48/100*условия!$W$18)</f>
        <v>0</v>
      </c>
      <c r="IG58" s="40">
        <f>IF(IG$7="",0,IG48/100*условия!$W$18)</f>
        <v>0</v>
      </c>
      <c r="IH58" s="40">
        <f>IF(IH$7="",0,IH48/100*условия!$W$18)</f>
        <v>0</v>
      </c>
      <c r="II58" s="40">
        <f>IF(II$7="",0,II48/100*условия!$W$18)</f>
        <v>0</v>
      </c>
      <c r="IJ58" s="40">
        <f>IF(IJ$7="",0,IJ48/100*условия!$W$18)</f>
        <v>0</v>
      </c>
      <c r="IK58" s="40">
        <f>IF(IK$7="",0,IK48/100*условия!$W$18)</f>
        <v>0</v>
      </c>
      <c r="IL58" s="40">
        <f>IF(IL$7="",0,IL48/100*условия!$W$18)</f>
        <v>0</v>
      </c>
      <c r="IM58" s="40">
        <f>IF(IM$7="",0,IM48/100*условия!$W$18)</f>
        <v>0</v>
      </c>
      <c r="IN58" s="40">
        <f>IF(IN$7="",0,IN48/100*условия!$W$18)</f>
        <v>0</v>
      </c>
      <c r="IO58" s="40">
        <f>IF(IO$7="",0,IO48/100*условия!$W$18)</f>
        <v>0</v>
      </c>
      <c r="IP58" s="40">
        <f>IF(IP$7="",0,IP48/100*условия!$W$18)</f>
        <v>0</v>
      </c>
      <c r="IQ58" s="40">
        <f>IF(IQ$7="",0,IQ48/100*условия!$W$18)</f>
        <v>0</v>
      </c>
      <c r="IR58" s="40">
        <f>IF(IR$7="",0,IR48/100*условия!$W$18)</f>
        <v>0</v>
      </c>
      <c r="IS58" s="40">
        <f>IF(IS$7="",0,IS48/100*условия!$W$18)</f>
        <v>0</v>
      </c>
      <c r="IT58" s="40">
        <f>IF(IT$7="",0,IT48/100*условия!$W$18)</f>
        <v>0</v>
      </c>
      <c r="IU58" s="40">
        <f>IF(IU$7="",0,IU48/100*условия!$W$18)</f>
        <v>0</v>
      </c>
      <c r="IV58" s="40">
        <f>IF(IV$7="",0,IV48/100*условия!$W$18)</f>
        <v>0</v>
      </c>
      <c r="IW58" s="40">
        <f>IF(IW$7="",0,IW48/100*условия!$W$18)</f>
        <v>0</v>
      </c>
      <c r="IX58" s="40">
        <f>IF(IX$7="",0,IX48/100*условия!$W$18)</f>
        <v>0</v>
      </c>
      <c r="IY58" s="40">
        <f>IF(IY$7="",0,IY48/100*условия!$W$18)</f>
        <v>0</v>
      </c>
      <c r="IZ58" s="40">
        <f>IF(IZ$7="",0,IZ48/100*условия!$W$18)</f>
        <v>0</v>
      </c>
      <c r="JA58" s="40">
        <f>IF(JA$7="",0,JA48/100*условия!$W$18)</f>
        <v>0</v>
      </c>
      <c r="JB58" s="40">
        <f>IF(JB$7="",0,JB48/100*условия!$W$18)</f>
        <v>0</v>
      </c>
      <c r="JC58" s="40">
        <f>IF(JC$7="",0,JC48/100*условия!$W$18)</f>
        <v>0</v>
      </c>
      <c r="JD58" s="40">
        <f>IF(JD$7="",0,JD48/100*условия!$W$18)</f>
        <v>0</v>
      </c>
      <c r="JE58" s="40">
        <f>IF(JE$7="",0,JE48/100*условия!$W$18)</f>
        <v>0</v>
      </c>
      <c r="JF58" s="40">
        <f>IF(JF$7="",0,JF48/100*условия!$W$18)</f>
        <v>0</v>
      </c>
      <c r="JG58" s="40">
        <f>IF(JG$7="",0,JG48/100*условия!$W$18)</f>
        <v>0</v>
      </c>
      <c r="JH58" s="40">
        <f>IF(JH$7="",0,JH48/100*условия!$W$18)</f>
        <v>0</v>
      </c>
      <c r="JI58" s="40">
        <f>IF(JI$7="",0,JI48/100*условия!$W$18)</f>
        <v>0</v>
      </c>
      <c r="JJ58" s="40">
        <f>IF(JJ$7="",0,JJ48/100*условия!$W$18)</f>
        <v>0</v>
      </c>
      <c r="JK58" s="40">
        <f>IF(JK$7="",0,JK48/100*условия!$W$18)</f>
        <v>0</v>
      </c>
      <c r="JL58" s="40">
        <f>IF(JL$7="",0,JL48/100*условия!$W$18)</f>
        <v>0</v>
      </c>
      <c r="JM58" s="40">
        <f>IF(JM$7="",0,JM48/100*условия!$W$18)</f>
        <v>0</v>
      </c>
      <c r="JN58" s="40">
        <f>IF(JN$7="",0,JN48/100*условия!$W$18)</f>
        <v>0</v>
      </c>
      <c r="JO58" s="40">
        <f>IF(JO$7="",0,JO48/100*условия!$W$18)</f>
        <v>0</v>
      </c>
      <c r="JP58" s="40">
        <f>IF(JP$7="",0,JP48/100*условия!$W$18)</f>
        <v>0</v>
      </c>
      <c r="JQ58" s="40">
        <f>IF(JQ$7="",0,JQ48/100*условия!$W$18)</f>
        <v>0</v>
      </c>
      <c r="JR58" s="40">
        <f>IF(JR$7="",0,JR48/100*условия!$W$18)</f>
        <v>0</v>
      </c>
      <c r="JS58" s="40">
        <f>IF(JS$7="",0,JS48/100*условия!$W$18)</f>
        <v>0</v>
      </c>
      <c r="JT58" s="40">
        <f>IF(JT$7="",0,JT48/100*условия!$W$18)</f>
        <v>0</v>
      </c>
      <c r="JU58" s="40">
        <f>IF(JU$7="",0,JU48/100*условия!$W$18)</f>
        <v>0</v>
      </c>
      <c r="JV58" s="40">
        <f>IF(JV$7="",0,JV48/100*условия!$W$18)</f>
        <v>0</v>
      </c>
      <c r="JW58" s="40">
        <f>IF(JW$7="",0,JW48/100*условия!$W$18)</f>
        <v>0</v>
      </c>
      <c r="JX58" s="40">
        <f>IF(JX$7="",0,JX48/100*условия!$W$18)</f>
        <v>0</v>
      </c>
      <c r="JY58" s="40">
        <f>IF(JY$7="",0,JY48/100*условия!$W$18)</f>
        <v>0</v>
      </c>
      <c r="JZ58" s="40">
        <f>IF(JZ$7="",0,JZ48/100*условия!$W$18)</f>
        <v>0</v>
      </c>
      <c r="KA58" s="40">
        <f>IF(KA$7="",0,KA48/100*условия!$W$18)</f>
        <v>0</v>
      </c>
      <c r="KB58" s="40">
        <f>IF(KB$7="",0,KB48/100*условия!$W$18)</f>
        <v>0</v>
      </c>
      <c r="KC58" s="40">
        <f>IF(KC$7="",0,KC48/100*условия!$W$18)</f>
        <v>0</v>
      </c>
      <c r="KD58" s="40">
        <f>IF(KD$7="",0,KD48/100*условия!$W$18)</f>
        <v>0</v>
      </c>
      <c r="KE58" s="40">
        <f>IF(KE$7="",0,KE48/100*условия!$W$18)</f>
        <v>0</v>
      </c>
      <c r="KF58" s="40">
        <f>IF(KF$7="",0,KF48/100*условия!$W$18)</f>
        <v>0</v>
      </c>
      <c r="KG58" s="40">
        <f>IF(KG$7="",0,KG48/100*условия!$W$18)</f>
        <v>0</v>
      </c>
      <c r="KH58" s="40">
        <f>IF(KH$7="",0,KH48/100*условия!$W$18)</f>
        <v>0</v>
      </c>
      <c r="KI58" s="40">
        <f>IF(KI$7="",0,KI48/100*условия!$W$18)</f>
        <v>0</v>
      </c>
      <c r="KJ58" s="40">
        <f>IF(KJ$7="",0,KJ48/100*условия!$W$18)</f>
        <v>0</v>
      </c>
      <c r="KK58" s="40">
        <f>IF(KK$7="",0,KK48/100*условия!$W$18)</f>
        <v>0</v>
      </c>
      <c r="KL58" s="40">
        <f>IF(KL$7="",0,KL48/100*условия!$W$18)</f>
        <v>0</v>
      </c>
      <c r="KM58" s="40">
        <f>IF(KM$7="",0,KM48/100*условия!$W$18)</f>
        <v>0</v>
      </c>
      <c r="KN58" s="40">
        <f>IF(KN$7="",0,KN48/100*условия!$W$18)</f>
        <v>0</v>
      </c>
      <c r="KO58" s="40">
        <f>IF(KO$7="",0,KO48/100*условия!$W$18)</f>
        <v>0</v>
      </c>
      <c r="KP58" s="40">
        <f>IF(KP$7="",0,KP48/100*условия!$W$18)</f>
        <v>0</v>
      </c>
      <c r="KQ58" s="40">
        <f>IF(KQ$7="",0,KQ48/100*условия!$W$18)</f>
        <v>0</v>
      </c>
      <c r="KR58" s="40">
        <f>IF(KR$7="",0,KR48/100*условия!$W$18)</f>
        <v>0</v>
      </c>
      <c r="KS58" s="40">
        <f>IF(KS$7="",0,KS48/100*условия!$W$18)</f>
        <v>0</v>
      </c>
      <c r="KT58" s="40">
        <f>IF(KT$7="",0,KT48/100*условия!$W$18)</f>
        <v>0</v>
      </c>
      <c r="KU58" s="40">
        <f>IF(KU$7="",0,KU48/100*условия!$W$18)</f>
        <v>0</v>
      </c>
      <c r="KV58" s="40">
        <f>IF(KV$7="",0,KV48/100*условия!$W$18)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доход от продаж продукции</v>
      </c>
      <c r="F59" s="1"/>
      <c r="G59" s="1"/>
      <c r="H59" s="11" t="str">
        <f t="shared" si="54"/>
        <v>руб.</v>
      </c>
      <c r="I59" s="1"/>
      <c r="J59" s="1"/>
      <c r="K59" s="1" t="str">
        <f>справочники!$U$16</f>
        <v>интернет сайт</v>
      </c>
      <c r="L59" s="1"/>
      <c r="M59" s="5"/>
      <c r="N59" s="40"/>
      <c r="O59" s="19"/>
      <c r="P59" s="1"/>
      <c r="Q59" s="1"/>
      <c r="R59" s="40">
        <f>SUMIFS($T59:$KW59,$T$1:$KW$1,"&gt;="&amp;1,$T$1:$KW$1,"&lt;="&amp;MAX($1:$1))</f>
        <v>70657211.085999981</v>
      </c>
      <c r="S59" s="1"/>
      <c r="T59" s="232"/>
      <c r="U59" s="40">
        <f>IF(U$7="",0,U49/100*условия!$W$18)</f>
        <v>859261.30674999987</v>
      </c>
      <c r="V59" s="40">
        <f>IF(V$7="",0,V49/100*условия!$W$18)</f>
        <v>875299.10553191486</v>
      </c>
      <c r="W59" s="40">
        <f>IF(W$7="",0,W49/100*условия!$W$18)</f>
        <v>891991.50834574469</v>
      </c>
      <c r="X59" s="40">
        <f>IF(X$7="",0,X49/100*условия!$W$18)</f>
        <v>909338.51519148925</v>
      </c>
      <c r="Y59" s="40">
        <f>IF(Y$7="",0,Y49/100*условия!$W$18)</f>
        <v>927340.12606914889</v>
      </c>
      <c r="Z59" s="40">
        <f>IF(Z$7="",0,Z49/100*условия!$W$18)</f>
        <v>945996.34097872337</v>
      </c>
      <c r="AA59" s="40">
        <f>IF(AA$7="",0,AA49/100*условия!$W$18)</f>
        <v>965307.15992021281</v>
      </c>
      <c r="AB59" s="40">
        <f>IF(AB$7="",0,AB49/100*условия!$W$18)</f>
        <v>985272.58289361699</v>
      </c>
      <c r="AC59" s="40">
        <f>IF(AC$7="",0,AC49/100*условия!$W$18)</f>
        <v>1005892.6098989362</v>
      </c>
      <c r="AD59" s="40">
        <f>IF(AD$7="",0,AD49/100*условия!$W$18)</f>
        <v>1027167.2409361703</v>
      </c>
      <c r="AE59" s="40">
        <f>IF(AE$7="",0,AE49/100*условия!$W$18)</f>
        <v>1049096.4760053195</v>
      </c>
      <c r="AF59" s="40">
        <f>IF(AF$7="",0,AF49/100*условия!$W$18)</f>
        <v>1071680.3151063833</v>
      </c>
      <c r="AG59" s="40">
        <f>IF(AG$7="",0,AG49/100*условия!$W$18)</f>
        <v>1094918.7582393619</v>
      </c>
      <c r="AH59" s="40">
        <f>IF(AH$7="",0,AH49/100*условия!$W$18)</f>
        <v>1118811.8054042554</v>
      </c>
      <c r="AI59" s="40">
        <f>IF(AI$7="",0,AI49/100*условия!$W$18)</f>
        <v>1143359.456601064</v>
      </c>
      <c r="AJ59" s="40">
        <f>IF(AJ$7="",0,AJ49/100*условия!$W$18)</f>
        <v>1168561.7118297874</v>
      </c>
      <c r="AK59" s="40">
        <f>IF(AK$7="",0,AK49/100*условия!$W$18)</f>
        <v>1194418.5710904256</v>
      </c>
      <c r="AL59" s="40">
        <f>IF(AL$7="",0,AL49/100*условия!$W$18)</f>
        <v>1220930.0343829787</v>
      </c>
      <c r="AM59" s="40">
        <f>IF(AM$7="",0,AM49/100*условия!$W$18)</f>
        <v>1248096.1017074466</v>
      </c>
      <c r="AN59" s="40">
        <f>IF(AN$7="",0,AN49/100*условия!$W$18)</f>
        <v>1275916.7730638296</v>
      </c>
      <c r="AO59" s="40">
        <f>IF(AO$7="",0,AO49/100*условия!$W$18)</f>
        <v>1304392.0484521275</v>
      </c>
      <c r="AP59" s="40">
        <f>IF(AP$7="",0,AP49/100*условия!$W$18)</f>
        <v>1333521.9278723402</v>
      </c>
      <c r="AQ59" s="40">
        <f>IF(AQ$7="",0,AQ49/100*условия!$W$18)</f>
        <v>1363306.411324468</v>
      </c>
      <c r="AR59" s="40">
        <f>IF(AR$7="",0,AR49/100*условия!$W$18)</f>
        <v>1393745.4988085104</v>
      </c>
      <c r="AS59" s="40">
        <f>IF(AS$7="",0,AS49/100*условия!$W$18)</f>
        <v>1424839.1903244678</v>
      </c>
      <c r="AT59" s="40">
        <f>IF(AT$7="",0,AT49/100*условия!$W$18)</f>
        <v>1456587.4858723402</v>
      </c>
      <c r="AU59" s="40">
        <f>IF(AU$7="",0,AU49/100*условия!$W$18)</f>
        <v>1488990.3854521275</v>
      </c>
      <c r="AV59" s="40">
        <f>IF(AV$7="",0,AV49/100*условия!$W$18)</f>
        <v>1522047.8890638296</v>
      </c>
      <c r="AW59" s="40">
        <f>IF(AW$7="",0,AW49/100*условия!$W$18)</f>
        <v>1555759.9967074466</v>
      </c>
      <c r="AX59" s="40">
        <f>IF(AX$7="",0,AX49/100*условия!$W$18)</f>
        <v>1590126.7083829786</v>
      </c>
      <c r="AY59" s="40">
        <f>IF(AY$7="",0,AY49/100*условия!$W$18)</f>
        <v>1625148.0240904253</v>
      </c>
      <c r="AZ59" s="40">
        <f>IF(AZ$7="",0,AZ49/100*условия!$W$18)</f>
        <v>1660823.9438297874</v>
      </c>
      <c r="BA59" s="40">
        <f>IF(BA$7="",0,BA49/100*условия!$W$18)</f>
        <v>1697154.4676010634</v>
      </c>
      <c r="BB59" s="40">
        <f>IF(BB$7="",0,BB49/100*условия!$W$18)</f>
        <v>1734139.5954042552</v>
      </c>
      <c r="BC59" s="40">
        <f>IF(BC$7="",0,BC49/100*условия!$W$18)</f>
        <v>1771779.3272393616</v>
      </c>
      <c r="BD59" s="40">
        <f>IF(BD$7="",0,BD49/100*условия!$W$18)</f>
        <v>1810073.6631063826</v>
      </c>
      <c r="BE59" s="40">
        <f>IF(BE$7="",0,BE49/100*условия!$W$18)</f>
        <v>1849022.6030053184</v>
      </c>
      <c r="BF59" s="40">
        <f>IF(BF$7="",0,BF49/100*условия!$W$18)</f>
        <v>1888626.1469361696</v>
      </c>
      <c r="BG59" s="40">
        <f>IF(BG$7="",0,BG49/100*условия!$W$18)</f>
        <v>1928884.2948989354</v>
      </c>
      <c r="BH59" s="40">
        <f>IF(BH$7="",0,BH49/100*условия!$W$18)</f>
        <v>1969797.0468936162</v>
      </c>
      <c r="BI59" s="40">
        <f>IF(BI$7="",0,BI49/100*условия!$W$18)</f>
        <v>2011364.4029202119</v>
      </c>
      <c r="BJ59" s="40">
        <f>IF(BJ$7="",0,BJ49/100*условия!$W$18)</f>
        <v>2053586.3629787224</v>
      </c>
      <c r="BK59" s="40">
        <f>IF(BK$7="",0,BK49/100*условия!$W$18)</f>
        <v>2096462.927069148</v>
      </c>
      <c r="BL59" s="40">
        <f>IF(BL$7="",0,BL49/100*условия!$W$18)</f>
        <v>2139994.0951914885</v>
      </c>
      <c r="BM59" s="40">
        <f>IF(BM$7="",0,BM49/100*условия!$W$18)</f>
        <v>2184179.8673457433</v>
      </c>
      <c r="BN59" s="40">
        <f>IF(BN$7="",0,BN49/100*условия!$W$18)</f>
        <v>2229020.243531914</v>
      </c>
      <c r="BO59" s="40">
        <f>IF(BO$7="",0,BO49/100*условия!$W$18)</f>
        <v>2274515.2237499985</v>
      </c>
      <c r="BP59" s="40">
        <f>IF(BP$7="",0,BP49/100*условия!$W$18)</f>
        <v>2320664.8079999988</v>
      </c>
      <c r="BQ59" s="40">
        <f>IF(BQ$7="",0,BQ49/100*условия!$W$18)</f>
        <v>0</v>
      </c>
      <c r="BR59" s="40">
        <f>IF(BR$7="",0,BR49/100*условия!$W$18)</f>
        <v>0</v>
      </c>
      <c r="BS59" s="40">
        <f>IF(BS$7="",0,BS49/100*условия!$W$18)</f>
        <v>0</v>
      </c>
      <c r="BT59" s="40">
        <f>IF(BT$7="",0,BT49/100*условия!$W$18)</f>
        <v>0</v>
      </c>
      <c r="BU59" s="40">
        <f>IF(BU$7="",0,BU49/100*условия!$W$18)</f>
        <v>0</v>
      </c>
      <c r="BV59" s="40">
        <f>IF(BV$7="",0,BV49/100*условия!$W$18)</f>
        <v>0</v>
      </c>
      <c r="BW59" s="40">
        <f>IF(BW$7="",0,BW49/100*условия!$W$18)</f>
        <v>0</v>
      </c>
      <c r="BX59" s="40">
        <f>IF(BX$7="",0,BX49/100*условия!$W$18)</f>
        <v>0</v>
      </c>
      <c r="BY59" s="40">
        <f>IF(BY$7="",0,BY49/100*условия!$W$18)</f>
        <v>0</v>
      </c>
      <c r="BZ59" s="40">
        <f>IF(BZ$7="",0,BZ49/100*условия!$W$18)</f>
        <v>0</v>
      </c>
      <c r="CA59" s="40">
        <f>IF(CA$7="",0,CA49/100*условия!$W$18)</f>
        <v>0</v>
      </c>
      <c r="CB59" s="40">
        <f>IF(CB$7="",0,CB49/100*условия!$W$18)</f>
        <v>0</v>
      </c>
      <c r="CC59" s="40">
        <f>IF(CC$7="",0,CC49/100*условия!$W$18)</f>
        <v>0</v>
      </c>
      <c r="CD59" s="40">
        <f>IF(CD$7="",0,CD49/100*условия!$W$18)</f>
        <v>0</v>
      </c>
      <c r="CE59" s="40">
        <f>IF(CE$7="",0,CE49/100*условия!$W$18)</f>
        <v>0</v>
      </c>
      <c r="CF59" s="40">
        <f>IF(CF$7="",0,CF49/100*условия!$W$18)</f>
        <v>0</v>
      </c>
      <c r="CG59" s="40">
        <f>IF(CG$7="",0,CG49/100*условия!$W$18)</f>
        <v>0</v>
      </c>
      <c r="CH59" s="40">
        <f>IF(CH$7="",0,CH49/100*условия!$W$18)</f>
        <v>0</v>
      </c>
      <c r="CI59" s="40">
        <f>IF(CI$7="",0,CI49/100*условия!$W$18)</f>
        <v>0</v>
      </c>
      <c r="CJ59" s="40">
        <f>IF(CJ$7="",0,CJ49/100*условия!$W$18)</f>
        <v>0</v>
      </c>
      <c r="CK59" s="40">
        <f>IF(CK$7="",0,CK49/100*условия!$W$18)</f>
        <v>0</v>
      </c>
      <c r="CL59" s="40">
        <f>IF(CL$7="",0,CL49/100*условия!$W$18)</f>
        <v>0</v>
      </c>
      <c r="CM59" s="40">
        <f>IF(CM$7="",0,CM49/100*условия!$W$18)</f>
        <v>0</v>
      </c>
      <c r="CN59" s="40">
        <f>IF(CN$7="",0,CN49/100*условия!$W$18)</f>
        <v>0</v>
      </c>
      <c r="CO59" s="40">
        <f>IF(CO$7="",0,CO49/100*условия!$W$18)</f>
        <v>0</v>
      </c>
      <c r="CP59" s="40">
        <f>IF(CP$7="",0,CP49/100*условия!$W$18)</f>
        <v>0</v>
      </c>
      <c r="CQ59" s="40">
        <f>IF(CQ$7="",0,CQ49/100*условия!$W$18)</f>
        <v>0</v>
      </c>
      <c r="CR59" s="40">
        <f>IF(CR$7="",0,CR49/100*условия!$W$18)</f>
        <v>0</v>
      </c>
      <c r="CS59" s="40">
        <f>IF(CS$7="",0,CS49/100*условия!$W$18)</f>
        <v>0</v>
      </c>
      <c r="CT59" s="40">
        <f>IF(CT$7="",0,CT49/100*условия!$W$18)</f>
        <v>0</v>
      </c>
      <c r="CU59" s="40">
        <f>IF(CU$7="",0,CU49/100*условия!$W$18)</f>
        <v>0</v>
      </c>
      <c r="CV59" s="40">
        <f>IF(CV$7="",0,CV49/100*условия!$W$18)</f>
        <v>0</v>
      </c>
      <c r="CW59" s="40">
        <f>IF(CW$7="",0,CW49/100*условия!$W$18)</f>
        <v>0</v>
      </c>
      <c r="CX59" s="40">
        <f>IF(CX$7="",0,CX49/100*условия!$W$18)</f>
        <v>0</v>
      </c>
      <c r="CY59" s="40">
        <f>IF(CY$7="",0,CY49/100*условия!$W$18)</f>
        <v>0</v>
      </c>
      <c r="CZ59" s="40">
        <f>IF(CZ$7="",0,CZ49/100*условия!$W$18)</f>
        <v>0</v>
      </c>
      <c r="DA59" s="40">
        <f>IF(DA$7="",0,DA49/100*условия!$W$18)</f>
        <v>0</v>
      </c>
      <c r="DB59" s="40">
        <f>IF(DB$7="",0,DB49/100*условия!$W$18)</f>
        <v>0</v>
      </c>
      <c r="DC59" s="40">
        <f>IF(DC$7="",0,DC49/100*условия!$W$18)</f>
        <v>0</v>
      </c>
      <c r="DD59" s="40">
        <f>IF(DD$7="",0,DD49/100*условия!$W$18)</f>
        <v>0</v>
      </c>
      <c r="DE59" s="40">
        <f>IF(DE$7="",0,DE49/100*условия!$W$18)</f>
        <v>0</v>
      </c>
      <c r="DF59" s="40">
        <f>IF(DF$7="",0,DF49/100*условия!$W$18)</f>
        <v>0</v>
      </c>
      <c r="DG59" s="40">
        <f>IF(DG$7="",0,DG49/100*условия!$W$18)</f>
        <v>0</v>
      </c>
      <c r="DH59" s="40">
        <f>IF(DH$7="",0,DH49/100*условия!$W$18)</f>
        <v>0</v>
      </c>
      <c r="DI59" s="40">
        <f>IF(DI$7="",0,DI49/100*условия!$W$18)</f>
        <v>0</v>
      </c>
      <c r="DJ59" s="40">
        <f>IF(DJ$7="",0,DJ49/100*условия!$W$18)</f>
        <v>0</v>
      </c>
      <c r="DK59" s="40">
        <f>IF(DK$7="",0,DK49/100*условия!$W$18)</f>
        <v>0</v>
      </c>
      <c r="DL59" s="40">
        <f>IF(DL$7="",0,DL49/100*условия!$W$18)</f>
        <v>0</v>
      </c>
      <c r="DM59" s="40">
        <f>IF(DM$7="",0,DM49/100*условия!$W$18)</f>
        <v>0</v>
      </c>
      <c r="DN59" s="40">
        <f>IF(DN$7="",0,DN49/100*условия!$W$18)</f>
        <v>0</v>
      </c>
      <c r="DO59" s="40">
        <f>IF(DO$7="",0,DO49/100*условия!$W$18)</f>
        <v>0</v>
      </c>
      <c r="DP59" s="40">
        <f>IF(DP$7="",0,DP49/100*условия!$W$18)</f>
        <v>0</v>
      </c>
      <c r="DQ59" s="40">
        <f>IF(DQ$7="",0,DQ49/100*условия!$W$18)</f>
        <v>0</v>
      </c>
      <c r="DR59" s="40">
        <f>IF(DR$7="",0,DR49/100*условия!$W$18)</f>
        <v>0</v>
      </c>
      <c r="DS59" s="40">
        <f>IF(DS$7="",0,DS49/100*условия!$W$18)</f>
        <v>0</v>
      </c>
      <c r="DT59" s="40">
        <f>IF(DT$7="",0,DT49/100*условия!$W$18)</f>
        <v>0</v>
      </c>
      <c r="DU59" s="40">
        <f>IF(DU$7="",0,DU49/100*условия!$W$18)</f>
        <v>0</v>
      </c>
      <c r="DV59" s="40">
        <f>IF(DV$7="",0,DV49/100*условия!$W$18)</f>
        <v>0</v>
      </c>
      <c r="DW59" s="40">
        <f>IF(DW$7="",0,DW49/100*условия!$W$18)</f>
        <v>0</v>
      </c>
      <c r="DX59" s="40">
        <f>IF(DX$7="",0,DX49/100*условия!$W$18)</f>
        <v>0</v>
      </c>
      <c r="DY59" s="40">
        <f>IF(DY$7="",0,DY49/100*условия!$W$18)</f>
        <v>0</v>
      </c>
      <c r="DZ59" s="40">
        <f>IF(DZ$7="",0,DZ49/100*условия!$W$18)</f>
        <v>0</v>
      </c>
      <c r="EA59" s="40">
        <f>IF(EA$7="",0,EA49/100*условия!$W$18)</f>
        <v>0</v>
      </c>
      <c r="EB59" s="40">
        <f>IF(EB$7="",0,EB49/100*условия!$W$18)</f>
        <v>0</v>
      </c>
      <c r="EC59" s="40">
        <f>IF(EC$7="",0,EC49/100*условия!$W$18)</f>
        <v>0</v>
      </c>
      <c r="ED59" s="40">
        <f>IF(ED$7="",0,ED49/100*условия!$W$18)</f>
        <v>0</v>
      </c>
      <c r="EE59" s="40">
        <f>IF(EE$7="",0,EE49/100*условия!$W$18)</f>
        <v>0</v>
      </c>
      <c r="EF59" s="40">
        <f>IF(EF$7="",0,EF49/100*условия!$W$18)</f>
        <v>0</v>
      </c>
      <c r="EG59" s="40">
        <f>IF(EG$7="",0,EG49/100*условия!$W$18)</f>
        <v>0</v>
      </c>
      <c r="EH59" s="40">
        <f>IF(EH$7="",0,EH49/100*условия!$W$18)</f>
        <v>0</v>
      </c>
      <c r="EI59" s="40">
        <f>IF(EI$7="",0,EI49/100*условия!$W$18)</f>
        <v>0</v>
      </c>
      <c r="EJ59" s="40">
        <f>IF(EJ$7="",0,EJ49/100*условия!$W$18)</f>
        <v>0</v>
      </c>
      <c r="EK59" s="40">
        <f>IF(EK$7="",0,EK49/100*условия!$W$18)</f>
        <v>0</v>
      </c>
      <c r="EL59" s="40">
        <f>IF(EL$7="",0,EL49/100*условия!$W$18)</f>
        <v>0</v>
      </c>
      <c r="EM59" s="40">
        <f>IF(EM$7="",0,EM49/100*условия!$W$18)</f>
        <v>0</v>
      </c>
      <c r="EN59" s="40">
        <f>IF(EN$7="",0,EN49/100*условия!$W$18)</f>
        <v>0</v>
      </c>
      <c r="EO59" s="40">
        <f>IF(EO$7="",0,EO49/100*условия!$W$18)</f>
        <v>0</v>
      </c>
      <c r="EP59" s="40">
        <f>IF(EP$7="",0,EP49/100*условия!$W$18)</f>
        <v>0</v>
      </c>
      <c r="EQ59" s="40">
        <f>IF(EQ$7="",0,EQ49/100*условия!$W$18)</f>
        <v>0</v>
      </c>
      <c r="ER59" s="40">
        <f>IF(ER$7="",0,ER49/100*условия!$W$18)</f>
        <v>0</v>
      </c>
      <c r="ES59" s="40">
        <f>IF(ES$7="",0,ES49/100*условия!$W$18)</f>
        <v>0</v>
      </c>
      <c r="ET59" s="40">
        <f>IF(ET$7="",0,ET49/100*условия!$W$18)</f>
        <v>0</v>
      </c>
      <c r="EU59" s="40">
        <f>IF(EU$7="",0,EU49/100*условия!$W$18)</f>
        <v>0</v>
      </c>
      <c r="EV59" s="40">
        <f>IF(EV$7="",0,EV49/100*условия!$W$18)</f>
        <v>0</v>
      </c>
      <c r="EW59" s="40">
        <f>IF(EW$7="",0,EW49/100*условия!$W$18)</f>
        <v>0</v>
      </c>
      <c r="EX59" s="40">
        <f>IF(EX$7="",0,EX49/100*условия!$W$18)</f>
        <v>0</v>
      </c>
      <c r="EY59" s="40">
        <f>IF(EY$7="",0,EY49/100*условия!$W$18)</f>
        <v>0</v>
      </c>
      <c r="EZ59" s="40">
        <f>IF(EZ$7="",0,EZ49/100*условия!$W$18)</f>
        <v>0</v>
      </c>
      <c r="FA59" s="40">
        <f>IF(FA$7="",0,FA49/100*условия!$W$18)</f>
        <v>0</v>
      </c>
      <c r="FB59" s="40">
        <f>IF(FB$7="",0,FB49/100*условия!$W$18)</f>
        <v>0</v>
      </c>
      <c r="FC59" s="40">
        <f>IF(FC$7="",0,FC49/100*условия!$W$18)</f>
        <v>0</v>
      </c>
      <c r="FD59" s="40">
        <f>IF(FD$7="",0,FD49/100*условия!$W$18)</f>
        <v>0</v>
      </c>
      <c r="FE59" s="40">
        <f>IF(FE$7="",0,FE49/100*условия!$W$18)</f>
        <v>0</v>
      </c>
      <c r="FF59" s="40">
        <f>IF(FF$7="",0,FF49/100*условия!$W$18)</f>
        <v>0</v>
      </c>
      <c r="FG59" s="40">
        <f>IF(FG$7="",0,FG49/100*условия!$W$18)</f>
        <v>0</v>
      </c>
      <c r="FH59" s="40">
        <f>IF(FH$7="",0,FH49/100*условия!$W$18)</f>
        <v>0</v>
      </c>
      <c r="FI59" s="40">
        <f>IF(FI$7="",0,FI49/100*условия!$W$18)</f>
        <v>0</v>
      </c>
      <c r="FJ59" s="40">
        <f>IF(FJ$7="",0,FJ49/100*условия!$W$18)</f>
        <v>0</v>
      </c>
      <c r="FK59" s="40">
        <f>IF(FK$7="",0,FK49/100*условия!$W$18)</f>
        <v>0</v>
      </c>
      <c r="FL59" s="40">
        <f>IF(FL$7="",0,FL49/100*условия!$W$18)</f>
        <v>0</v>
      </c>
      <c r="FM59" s="40">
        <f>IF(FM$7="",0,FM49/100*условия!$W$18)</f>
        <v>0</v>
      </c>
      <c r="FN59" s="40">
        <f>IF(FN$7="",0,FN49/100*условия!$W$18)</f>
        <v>0</v>
      </c>
      <c r="FO59" s="40">
        <f>IF(FO$7="",0,FO49/100*условия!$W$18)</f>
        <v>0</v>
      </c>
      <c r="FP59" s="40">
        <f>IF(FP$7="",0,FP49/100*условия!$W$18)</f>
        <v>0</v>
      </c>
      <c r="FQ59" s="40">
        <f>IF(FQ$7="",0,FQ49/100*условия!$W$18)</f>
        <v>0</v>
      </c>
      <c r="FR59" s="40">
        <f>IF(FR$7="",0,FR49/100*условия!$W$18)</f>
        <v>0</v>
      </c>
      <c r="FS59" s="40">
        <f>IF(FS$7="",0,FS49/100*условия!$W$18)</f>
        <v>0</v>
      </c>
      <c r="FT59" s="40">
        <f>IF(FT$7="",0,FT49/100*условия!$W$18)</f>
        <v>0</v>
      </c>
      <c r="FU59" s="40">
        <f>IF(FU$7="",0,FU49/100*условия!$W$18)</f>
        <v>0</v>
      </c>
      <c r="FV59" s="40">
        <f>IF(FV$7="",0,FV49/100*условия!$W$18)</f>
        <v>0</v>
      </c>
      <c r="FW59" s="40">
        <f>IF(FW$7="",0,FW49/100*условия!$W$18)</f>
        <v>0</v>
      </c>
      <c r="FX59" s="40">
        <f>IF(FX$7="",0,FX49/100*условия!$W$18)</f>
        <v>0</v>
      </c>
      <c r="FY59" s="40">
        <f>IF(FY$7="",0,FY49/100*условия!$W$18)</f>
        <v>0</v>
      </c>
      <c r="FZ59" s="40">
        <f>IF(FZ$7="",0,FZ49/100*условия!$W$18)</f>
        <v>0</v>
      </c>
      <c r="GA59" s="40">
        <f>IF(GA$7="",0,GA49/100*условия!$W$18)</f>
        <v>0</v>
      </c>
      <c r="GB59" s="40">
        <f>IF(GB$7="",0,GB49/100*условия!$W$18)</f>
        <v>0</v>
      </c>
      <c r="GC59" s="40">
        <f>IF(GC$7="",0,GC49/100*условия!$W$18)</f>
        <v>0</v>
      </c>
      <c r="GD59" s="40">
        <f>IF(GD$7="",0,GD49/100*условия!$W$18)</f>
        <v>0</v>
      </c>
      <c r="GE59" s="40">
        <f>IF(GE$7="",0,GE49/100*условия!$W$18)</f>
        <v>0</v>
      </c>
      <c r="GF59" s="40">
        <f>IF(GF$7="",0,GF49/100*условия!$W$18)</f>
        <v>0</v>
      </c>
      <c r="GG59" s="40">
        <f>IF(GG$7="",0,GG49/100*условия!$W$18)</f>
        <v>0</v>
      </c>
      <c r="GH59" s="40">
        <f>IF(GH$7="",0,GH49/100*условия!$W$18)</f>
        <v>0</v>
      </c>
      <c r="GI59" s="40">
        <f>IF(GI$7="",0,GI49/100*условия!$W$18)</f>
        <v>0</v>
      </c>
      <c r="GJ59" s="40">
        <f>IF(GJ$7="",0,GJ49/100*условия!$W$18)</f>
        <v>0</v>
      </c>
      <c r="GK59" s="40">
        <f>IF(GK$7="",0,GK49/100*условия!$W$18)</f>
        <v>0</v>
      </c>
      <c r="GL59" s="40">
        <f>IF(GL$7="",0,GL49/100*условия!$W$18)</f>
        <v>0</v>
      </c>
      <c r="GM59" s="40">
        <f>IF(GM$7="",0,GM49/100*условия!$W$18)</f>
        <v>0</v>
      </c>
      <c r="GN59" s="40">
        <f>IF(GN$7="",0,GN49/100*условия!$W$18)</f>
        <v>0</v>
      </c>
      <c r="GO59" s="40">
        <f>IF(GO$7="",0,GO49/100*условия!$W$18)</f>
        <v>0</v>
      </c>
      <c r="GP59" s="40">
        <f>IF(GP$7="",0,GP49/100*условия!$W$18)</f>
        <v>0</v>
      </c>
      <c r="GQ59" s="40">
        <f>IF(GQ$7="",0,GQ49/100*условия!$W$18)</f>
        <v>0</v>
      </c>
      <c r="GR59" s="40">
        <f>IF(GR$7="",0,GR49/100*условия!$W$18)</f>
        <v>0</v>
      </c>
      <c r="GS59" s="40">
        <f>IF(GS$7="",0,GS49/100*условия!$W$18)</f>
        <v>0</v>
      </c>
      <c r="GT59" s="40">
        <f>IF(GT$7="",0,GT49/100*условия!$W$18)</f>
        <v>0</v>
      </c>
      <c r="GU59" s="40">
        <f>IF(GU$7="",0,GU49/100*условия!$W$18)</f>
        <v>0</v>
      </c>
      <c r="GV59" s="40">
        <f>IF(GV$7="",0,GV49/100*условия!$W$18)</f>
        <v>0</v>
      </c>
      <c r="GW59" s="40">
        <f>IF(GW$7="",0,GW49/100*условия!$W$18)</f>
        <v>0</v>
      </c>
      <c r="GX59" s="40">
        <f>IF(GX$7="",0,GX49/100*условия!$W$18)</f>
        <v>0</v>
      </c>
      <c r="GY59" s="40">
        <f>IF(GY$7="",0,GY49/100*условия!$W$18)</f>
        <v>0</v>
      </c>
      <c r="GZ59" s="40">
        <f>IF(GZ$7="",0,GZ49/100*условия!$W$18)</f>
        <v>0</v>
      </c>
      <c r="HA59" s="40">
        <f>IF(HA$7="",0,HA49/100*условия!$W$18)</f>
        <v>0</v>
      </c>
      <c r="HB59" s="40">
        <f>IF(HB$7="",0,HB49/100*условия!$W$18)</f>
        <v>0</v>
      </c>
      <c r="HC59" s="40">
        <f>IF(HC$7="",0,HC49/100*условия!$W$18)</f>
        <v>0</v>
      </c>
      <c r="HD59" s="40">
        <f>IF(HD$7="",0,HD49/100*условия!$W$18)</f>
        <v>0</v>
      </c>
      <c r="HE59" s="40">
        <f>IF(HE$7="",0,HE49/100*условия!$W$18)</f>
        <v>0</v>
      </c>
      <c r="HF59" s="40">
        <f>IF(HF$7="",0,HF49/100*условия!$W$18)</f>
        <v>0</v>
      </c>
      <c r="HG59" s="40">
        <f>IF(HG$7="",0,HG49/100*условия!$W$18)</f>
        <v>0</v>
      </c>
      <c r="HH59" s="40">
        <f>IF(HH$7="",0,HH49/100*условия!$W$18)</f>
        <v>0</v>
      </c>
      <c r="HI59" s="40">
        <f>IF(HI$7="",0,HI49/100*условия!$W$18)</f>
        <v>0</v>
      </c>
      <c r="HJ59" s="40">
        <f>IF(HJ$7="",0,HJ49/100*условия!$W$18)</f>
        <v>0</v>
      </c>
      <c r="HK59" s="40">
        <f>IF(HK$7="",0,HK49/100*условия!$W$18)</f>
        <v>0</v>
      </c>
      <c r="HL59" s="40">
        <f>IF(HL$7="",0,HL49/100*условия!$W$18)</f>
        <v>0</v>
      </c>
      <c r="HM59" s="40">
        <f>IF(HM$7="",0,HM49/100*условия!$W$18)</f>
        <v>0</v>
      </c>
      <c r="HN59" s="40">
        <f>IF(HN$7="",0,HN49/100*условия!$W$18)</f>
        <v>0</v>
      </c>
      <c r="HO59" s="40">
        <f>IF(HO$7="",0,HO49/100*условия!$W$18)</f>
        <v>0</v>
      </c>
      <c r="HP59" s="40">
        <f>IF(HP$7="",0,HP49/100*условия!$W$18)</f>
        <v>0</v>
      </c>
      <c r="HQ59" s="40">
        <f>IF(HQ$7="",0,HQ49/100*условия!$W$18)</f>
        <v>0</v>
      </c>
      <c r="HR59" s="40">
        <f>IF(HR$7="",0,HR49/100*условия!$W$18)</f>
        <v>0</v>
      </c>
      <c r="HS59" s="40">
        <f>IF(HS$7="",0,HS49/100*условия!$W$18)</f>
        <v>0</v>
      </c>
      <c r="HT59" s="40">
        <f>IF(HT$7="",0,HT49/100*условия!$W$18)</f>
        <v>0</v>
      </c>
      <c r="HU59" s="40">
        <f>IF(HU$7="",0,HU49/100*условия!$W$18)</f>
        <v>0</v>
      </c>
      <c r="HV59" s="40">
        <f>IF(HV$7="",0,HV49/100*условия!$W$18)</f>
        <v>0</v>
      </c>
      <c r="HW59" s="40">
        <f>IF(HW$7="",0,HW49/100*условия!$W$18)</f>
        <v>0</v>
      </c>
      <c r="HX59" s="40">
        <f>IF(HX$7="",0,HX49/100*условия!$W$18)</f>
        <v>0</v>
      </c>
      <c r="HY59" s="40">
        <f>IF(HY$7="",0,HY49/100*условия!$W$18)</f>
        <v>0</v>
      </c>
      <c r="HZ59" s="40">
        <f>IF(HZ$7="",0,HZ49/100*условия!$W$18)</f>
        <v>0</v>
      </c>
      <c r="IA59" s="40">
        <f>IF(IA$7="",0,IA49/100*условия!$W$18)</f>
        <v>0</v>
      </c>
      <c r="IB59" s="40">
        <f>IF(IB$7="",0,IB49/100*условия!$W$18)</f>
        <v>0</v>
      </c>
      <c r="IC59" s="40">
        <f>IF(IC$7="",0,IC49/100*условия!$W$18)</f>
        <v>0</v>
      </c>
      <c r="ID59" s="40">
        <f>IF(ID$7="",0,ID49/100*условия!$W$18)</f>
        <v>0</v>
      </c>
      <c r="IE59" s="40">
        <f>IF(IE$7="",0,IE49/100*условия!$W$18)</f>
        <v>0</v>
      </c>
      <c r="IF59" s="40">
        <f>IF(IF$7="",0,IF49/100*условия!$W$18)</f>
        <v>0</v>
      </c>
      <c r="IG59" s="40">
        <f>IF(IG$7="",0,IG49/100*условия!$W$18)</f>
        <v>0</v>
      </c>
      <c r="IH59" s="40">
        <f>IF(IH$7="",0,IH49/100*условия!$W$18)</f>
        <v>0</v>
      </c>
      <c r="II59" s="40">
        <f>IF(II$7="",0,II49/100*условия!$W$18)</f>
        <v>0</v>
      </c>
      <c r="IJ59" s="40">
        <f>IF(IJ$7="",0,IJ49/100*условия!$W$18)</f>
        <v>0</v>
      </c>
      <c r="IK59" s="40">
        <f>IF(IK$7="",0,IK49/100*условия!$W$18)</f>
        <v>0</v>
      </c>
      <c r="IL59" s="40">
        <f>IF(IL$7="",0,IL49/100*условия!$W$18)</f>
        <v>0</v>
      </c>
      <c r="IM59" s="40">
        <f>IF(IM$7="",0,IM49/100*условия!$W$18)</f>
        <v>0</v>
      </c>
      <c r="IN59" s="40">
        <f>IF(IN$7="",0,IN49/100*условия!$W$18)</f>
        <v>0</v>
      </c>
      <c r="IO59" s="40">
        <f>IF(IO$7="",0,IO49/100*условия!$W$18)</f>
        <v>0</v>
      </c>
      <c r="IP59" s="40">
        <f>IF(IP$7="",0,IP49/100*условия!$W$18)</f>
        <v>0</v>
      </c>
      <c r="IQ59" s="40">
        <f>IF(IQ$7="",0,IQ49/100*условия!$W$18)</f>
        <v>0</v>
      </c>
      <c r="IR59" s="40">
        <f>IF(IR$7="",0,IR49/100*условия!$W$18)</f>
        <v>0</v>
      </c>
      <c r="IS59" s="40">
        <f>IF(IS$7="",0,IS49/100*условия!$W$18)</f>
        <v>0</v>
      </c>
      <c r="IT59" s="40">
        <f>IF(IT$7="",0,IT49/100*условия!$W$18)</f>
        <v>0</v>
      </c>
      <c r="IU59" s="40">
        <f>IF(IU$7="",0,IU49/100*условия!$W$18)</f>
        <v>0</v>
      </c>
      <c r="IV59" s="40">
        <f>IF(IV$7="",0,IV49/100*условия!$W$18)</f>
        <v>0</v>
      </c>
      <c r="IW59" s="40">
        <f>IF(IW$7="",0,IW49/100*условия!$W$18)</f>
        <v>0</v>
      </c>
      <c r="IX59" s="40">
        <f>IF(IX$7="",0,IX49/100*условия!$W$18)</f>
        <v>0</v>
      </c>
      <c r="IY59" s="40">
        <f>IF(IY$7="",0,IY49/100*условия!$W$18)</f>
        <v>0</v>
      </c>
      <c r="IZ59" s="40">
        <f>IF(IZ$7="",0,IZ49/100*условия!$W$18)</f>
        <v>0</v>
      </c>
      <c r="JA59" s="40">
        <f>IF(JA$7="",0,JA49/100*условия!$W$18)</f>
        <v>0</v>
      </c>
      <c r="JB59" s="40">
        <f>IF(JB$7="",0,JB49/100*условия!$W$18)</f>
        <v>0</v>
      </c>
      <c r="JC59" s="40">
        <f>IF(JC$7="",0,JC49/100*условия!$W$18)</f>
        <v>0</v>
      </c>
      <c r="JD59" s="40">
        <f>IF(JD$7="",0,JD49/100*условия!$W$18)</f>
        <v>0</v>
      </c>
      <c r="JE59" s="40">
        <f>IF(JE$7="",0,JE49/100*условия!$W$18)</f>
        <v>0</v>
      </c>
      <c r="JF59" s="40">
        <f>IF(JF$7="",0,JF49/100*условия!$W$18)</f>
        <v>0</v>
      </c>
      <c r="JG59" s="40">
        <f>IF(JG$7="",0,JG49/100*условия!$W$18)</f>
        <v>0</v>
      </c>
      <c r="JH59" s="40">
        <f>IF(JH$7="",0,JH49/100*условия!$W$18)</f>
        <v>0</v>
      </c>
      <c r="JI59" s="40">
        <f>IF(JI$7="",0,JI49/100*условия!$W$18)</f>
        <v>0</v>
      </c>
      <c r="JJ59" s="40">
        <f>IF(JJ$7="",0,JJ49/100*условия!$W$18)</f>
        <v>0</v>
      </c>
      <c r="JK59" s="40">
        <f>IF(JK$7="",0,JK49/100*условия!$W$18)</f>
        <v>0</v>
      </c>
      <c r="JL59" s="40">
        <f>IF(JL$7="",0,JL49/100*условия!$W$18)</f>
        <v>0</v>
      </c>
      <c r="JM59" s="40">
        <f>IF(JM$7="",0,JM49/100*условия!$W$18)</f>
        <v>0</v>
      </c>
      <c r="JN59" s="40">
        <f>IF(JN$7="",0,JN49/100*условия!$W$18)</f>
        <v>0</v>
      </c>
      <c r="JO59" s="40">
        <f>IF(JO$7="",0,JO49/100*условия!$W$18)</f>
        <v>0</v>
      </c>
      <c r="JP59" s="40">
        <f>IF(JP$7="",0,JP49/100*условия!$W$18)</f>
        <v>0</v>
      </c>
      <c r="JQ59" s="40">
        <f>IF(JQ$7="",0,JQ49/100*условия!$W$18)</f>
        <v>0</v>
      </c>
      <c r="JR59" s="40">
        <f>IF(JR$7="",0,JR49/100*условия!$W$18)</f>
        <v>0</v>
      </c>
      <c r="JS59" s="40">
        <f>IF(JS$7="",0,JS49/100*условия!$W$18)</f>
        <v>0</v>
      </c>
      <c r="JT59" s="40">
        <f>IF(JT$7="",0,JT49/100*условия!$W$18)</f>
        <v>0</v>
      </c>
      <c r="JU59" s="40">
        <f>IF(JU$7="",0,JU49/100*условия!$W$18)</f>
        <v>0</v>
      </c>
      <c r="JV59" s="40">
        <f>IF(JV$7="",0,JV49/100*условия!$W$18)</f>
        <v>0</v>
      </c>
      <c r="JW59" s="40">
        <f>IF(JW$7="",0,JW49/100*условия!$W$18)</f>
        <v>0</v>
      </c>
      <c r="JX59" s="40">
        <f>IF(JX$7="",0,JX49/100*условия!$W$18)</f>
        <v>0</v>
      </c>
      <c r="JY59" s="40">
        <f>IF(JY$7="",0,JY49/100*условия!$W$18)</f>
        <v>0</v>
      </c>
      <c r="JZ59" s="40">
        <f>IF(JZ$7="",0,JZ49/100*условия!$W$18)</f>
        <v>0</v>
      </c>
      <c r="KA59" s="40">
        <f>IF(KA$7="",0,KA49/100*условия!$W$18)</f>
        <v>0</v>
      </c>
      <c r="KB59" s="40">
        <f>IF(KB$7="",0,KB49/100*условия!$W$18)</f>
        <v>0</v>
      </c>
      <c r="KC59" s="40">
        <f>IF(KC$7="",0,KC49/100*условия!$W$18)</f>
        <v>0</v>
      </c>
      <c r="KD59" s="40">
        <f>IF(KD$7="",0,KD49/100*условия!$W$18)</f>
        <v>0</v>
      </c>
      <c r="KE59" s="40">
        <f>IF(KE$7="",0,KE49/100*условия!$W$18)</f>
        <v>0</v>
      </c>
      <c r="KF59" s="40">
        <f>IF(KF$7="",0,KF49/100*условия!$W$18)</f>
        <v>0</v>
      </c>
      <c r="KG59" s="40">
        <f>IF(KG$7="",0,KG49/100*условия!$W$18)</f>
        <v>0</v>
      </c>
      <c r="KH59" s="40">
        <f>IF(KH$7="",0,KH49/100*условия!$W$18)</f>
        <v>0</v>
      </c>
      <c r="KI59" s="40">
        <f>IF(KI$7="",0,KI49/100*условия!$W$18)</f>
        <v>0</v>
      </c>
      <c r="KJ59" s="40">
        <f>IF(KJ$7="",0,KJ49/100*условия!$W$18)</f>
        <v>0</v>
      </c>
      <c r="KK59" s="40">
        <f>IF(KK$7="",0,KK49/100*условия!$W$18)</f>
        <v>0</v>
      </c>
      <c r="KL59" s="40">
        <f>IF(KL$7="",0,KL49/100*условия!$W$18)</f>
        <v>0</v>
      </c>
      <c r="KM59" s="40">
        <f>IF(KM$7="",0,KM49/100*условия!$W$18)</f>
        <v>0</v>
      </c>
      <c r="KN59" s="40">
        <f>IF(KN$7="",0,KN49/100*условия!$W$18)</f>
        <v>0</v>
      </c>
      <c r="KO59" s="40">
        <f>IF(KO$7="",0,KO49/100*условия!$W$18)</f>
        <v>0</v>
      </c>
      <c r="KP59" s="40">
        <f>IF(KP$7="",0,KP49/100*условия!$W$18)</f>
        <v>0</v>
      </c>
      <c r="KQ59" s="40">
        <f>IF(KQ$7="",0,KQ49/100*условия!$W$18)</f>
        <v>0</v>
      </c>
      <c r="KR59" s="40">
        <f>IF(KR$7="",0,KR49/100*условия!$W$18)</f>
        <v>0</v>
      </c>
      <c r="KS59" s="40">
        <f>IF(KS$7="",0,KS49/100*условия!$W$18)</f>
        <v>0</v>
      </c>
      <c r="KT59" s="40">
        <f>IF(KT$7="",0,KT49/100*условия!$W$18)</f>
        <v>0</v>
      </c>
      <c r="KU59" s="40">
        <f>IF(KU$7="",0,KU49/100*условия!$W$18)</f>
        <v>0</v>
      </c>
      <c r="KV59" s="40">
        <f>IF(KV$7="",0,KV49/100*условия!$W$18)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4"/>
      <c r="F61" s="1"/>
      <c r="G61" s="1"/>
      <c r="H61" s="11"/>
      <c r="I61" s="1"/>
      <c r="J61" s="1"/>
      <c r="K61" s="64"/>
      <c r="L61" s="1"/>
      <c r="M61" s="5"/>
      <c r="N61" s="64"/>
      <c r="O61" s="19"/>
      <c r="P61" s="1"/>
      <c r="Q61" s="1"/>
      <c r="R61" s="68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7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76" customFormat="1" x14ac:dyDescent="0.25">
      <c r="A63" s="70"/>
      <c r="B63" s="82" t="s">
        <v>29</v>
      </c>
      <c r="C63" s="82" t="s">
        <v>27</v>
      </c>
      <c r="D63" s="82"/>
      <c r="E63" s="71" t="str">
        <f>kpi!$E$35</f>
        <v>себестоимость продаж продукции</v>
      </c>
      <c r="F63" s="70"/>
      <c r="G63" s="70"/>
      <c r="H63" s="72" t="str">
        <f>IF(OR($E63="",$E63=0),"",INDEX(kpi!$I:$I,SUMIFS(kpi!$A:$A,kpi!$E:$E,$E63)))</f>
        <v>руб.</v>
      </c>
      <c r="I63" s="70"/>
      <c r="J63" s="70"/>
      <c r="K63" s="77"/>
      <c r="L63" s="70"/>
      <c r="M63" s="73"/>
      <c r="N63" s="74"/>
      <c r="O63" s="73"/>
      <c r="P63" s="70"/>
      <c r="Q63" s="70"/>
      <c r="R63" s="78">
        <f>SUMIFS($T63:$KW63,$T$1:$KW$1,"&gt;="&amp;1,$T$1:$KW$1,"&lt;="&amp;MAX($1:$1))</f>
        <v>402681941.68842304</v>
      </c>
      <c r="S63" s="70"/>
      <c r="T63" s="73"/>
      <c r="U63" s="75">
        <f>IF(U$7="",0,U53*(1-условия!$W$25))</f>
        <v>3975390.3412609198</v>
      </c>
      <c r="V63" s="75">
        <f>IF(V$7="",0,V53*(1-условия!$W$25))</f>
        <v>4142741.8805807591</v>
      </c>
      <c r="W63" s="75">
        <f>IF(W$7="",0,W53*(1-условия!$W$25))</f>
        <v>4316924.0949748764</v>
      </c>
      <c r="X63" s="75">
        <f>IF(X$7="",0,X53*(1-условия!$W$25))</f>
        <v>4497936.9844432743</v>
      </c>
      <c r="Y63" s="75">
        <f>IF(Y$7="",0,Y53*(1-условия!$W$25))</f>
        <v>4685780.5489859506</v>
      </c>
      <c r="Z63" s="75">
        <f>IF(Z$7="",0,Z53*(1-условия!$W$25))</f>
        <v>4857131.2442253465</v>
      </c>
      <c r="AA63" s="75">
        <f>IF(AA$7="",0,AA53*(1-условия!$W$25))</f>
        <v>5034320.1232889127</v>
      </c>
      <c r="AB63" s="75">
        <f>IF(AB$7="",0,AB53*(1-условия!$W$25))</f>
        <v>5173901.3682184489</v>
      </c>
      <c r="AC63" s="75">
        <f>IF(AC$7="",0,AC53*(1-условия!$W$25))</f>
        <v>5317472.0387611669</v>
      </c>
      <c r="AD63" s="75">
        <f>IF(AD$7="",0,AD53*(1-условия!$W$25))</f>
        <v>5465032.1349170692</v>
      </c>
      <c r="AE63" s="75">
        <f>IF(AE$7="",0,AE53*(1-условия!$W$25))</f>
        <v>5616581.6566861551</v>
      </c>
      <c r="AF63" s="75">
        <f>IF(AF$7="",0,AF53*(1-условия!$W$25))</f>
        <v>5772120.6040684227</v>
      </c>
      <c r="AG63" s="75">
        <f>IF(AG$7="",0,AG53*(1-условия!$W$25))</f>
        <v>5931648.9770638747</v>
      </c>
      <c r="AH63" s="75">
        <f>IF(AH$7="",0,AH53*(1-условия!$W$25))</f>
        <v>6095166.7756725075</v>
      </c>
      <c r="AI63" s="75">
        <f>IF(AI$7="",0,AI53*(1-условия!$W$25))</f>
        <v>6262673.9998943256</v>
      </c>
      <c r="AJ63" s="75">
        <f>IF(AJ$7="",0,AJ53*(1-условия!$W$25))</f>
        <v>6434170.6497293254</v>
      </c>
      <c r="AK63" s="75">
        <f>IF(AK$7="",0,AK53*(1-условия!$W$25))</f>
        <v>6609656.7251775088</v>
      </c>
      <c r="AL63" s="75">
        <f>IF(AL$7="",0,AL53*(1-условия!$W$25))</f>
        <v>6789132.2262388738</v>
      </c>
      <c r="AM63" s="75">
        <f>IF(AM$7="",0,AM53*(1-условия!$W$25))</f>
        <v>6972597.1529134233</v>
      </c>
      <c r="AN63" s="75">
        <f>IF(AN$7="",0,AN53*(1-условия!$W$25))</f>
        <v>7160051.5052011553</v>
      </c>
      <c r="AO63" s="75">
        <f>IF(AO$7="",0,AO53*(1-условия!$W$25))</f>
        <v>7351495.28310207</v>
      </c>
      <c r="AP63" s="75">
        <f>IF(AP$7="",0,AP53*(1-условия!$W$25))</f>
        <v>7546928.4866161682</v>
      </c>
      <c r="AQ63" s="75">
        <f>IF(AQ$7="",0,AQ53*(1-условия!$W$25))</f>
        <v>7746351.115743449</v>
      </c>
      <c r="AR63" s="75">
        <f>IF(AR$7="",0,AR53*(1-условия!$W$25))</f>
        <v>7949763.1704839123</v>
      </c>
      <c r="AS63" s="75">
        <f>IF(AS$7="",0,AS53*(1-условия!$W$25))</f>
        <v>8157164.6508375583</v>
      </c>
      <c r="AT63" s="75">
        <f>IF(AT$7="",0,AT53*(1-условия!$W$25))</f>
        <v>8368555.5568043897</v>
      </c>
      <c r="AU63" s="75">
        <f>IF(AU$7="",0,AU53*(1-условия!$W$25))</f>
        <v>8583935.8883844018</v>
      </c>
      <c r="AV63" s="75">
        <f>IF(AV$7="",0,AV53*(1-условия!$W$25))</f>
        <v>8803305.6455775965</v>
      </c>
      <c r="AW63" s="75">
        <f>IF(AW$7="",0,AW53*(1-условия!$W$25))</f>
        <v>9026664.8283839766</v>
      </c>
      <c r="AX63" s="75">
        <f>IF(AX$7="",0,AX53*(1-условия!$W$25))</f>
        <v>9254013.4368035365</v>
      </c>
      <c r="AY63" s="75">
        <f>IF(AY$7="",0,AY53*(1-условия!$W$25))</f>
        <v>9485351.4708362836</v>
      </c>
      <c r="AZ63" s="75">
        <f>IF(AZ$7="",0,AZ53*(1-условия!$W$25))</f>
        <v>9720678.9304822106</v>
      </c>
      <c r="BA63" s="75">
        <f>IF(BA$7="",0,BA53*(1-условия!$W$25))</f>
        <v>9959995.8157413192</v>
      </c>
      <c r="BB63" s="75">
        <f>IF(BB$7="",0,BB53*(1-условия!$W$25))</f>
        <v>10203302.126613613</v>
      </c>
      <c r="BC63" s="75">
        <f>IF(BC$7="",0,BC53*(1-условия!$W$25))</f>
        <v>10450597.863099091</v>
      </c>
      <c r="BD63" s="75">
        <f>IF(BD$7="",0,BD53*(1-условия!$W$25))</f>
        <v>10701883.025197748</v>
      </c>
      <c r="BE63" s="75">
        <f>IF(BE$7="",0,BE53*(1-условия!$W$25))</f>
        <v>10957157.612909593</v>
      </c>
      <c r="BF63" s="75">
        <f>IF(BF$7="",0,BF53*(1-условия!$W$25))</f>
        <v>11216421.626234617</v>
      </c>
      <c r="BG63" s="75">
        <f>IF(BG$7="",0,BG53*(1-условия!$W$25))</f>
        <v>11479675.065172827</v>
      </c>
      <c r="BH63" s="75">
        <f>IF(BH$7="",0,BH53*(1-условия!$W$25))</f>
        <v>11746917.929724218</v>
      </c>
      <c r="BI63" s="75">
        <f>IF(BI$7="",0,BI53*(1-условия!$W$25))</f>
        <v>12018150.219888793</v>
      </c>
      <c r="BJ63" s="75">
        <f>IF(BJ$7="",0,BJ53*(1-условия!$W$25))</f>
        <v>12293371.93566655</v>
      </c>
      <c r="BK63" s="75">
        <f>IF(BK$7="",0,BK53*(1-условия!$W$25))</f>
        <v>12572583.077057488</v>
      </c>
      <c r="BL63" s="75">
        <f>IF(BL$7="",0,BL53*(1-условия!$W$25))</f>
        <v>12855783.644061614</v>
      </c>
      <c r="BM63" s="75">
        <f>IF(BM$7="",0,BM53*(1-условия!$W$25))</f>
        <v>13142973.636678919</v>
      </c>
      <c r="BN63" s="75">
        <f>IF(BN$7="",0,BN53*(1-условия!$W$25))</f>
        <v>13434153.054909408</v>
      </c>
      <c r="BO63" s="75">
        <f>IF(BO$7="",0,BO53*(1-условия!$W$25))</f>
        <v>13729321.898753084</v>
      </c>
      <c r="BP63" s="75">
        <f>IF(BP$7="",0,BP53*(1-условия!$W$25))</f>
        <v>12815013.660356158</v>
      </c>
      <c r="BQ63" s="75">
        <f>IF(BQ$7="",0,BQ53*(1-условия!$W$25))</f>
        <v>0</v>
      </c>
      <c r="BR63" s="75">
        <f>IF(BR$7="",0,BR53*(1-условия!$W$25))</f>
        <v>0</v>
      </c>
      <c r="BS63" s="75">
        <f>IF(BS$7="",0,BS53*(1-условия!$W$25))</f>
        <v>0</v>
      </c>
      <c r="BT63" s="75">
        <f>IF(BT$7="",0,BT53*(1-условия!$W$25))</f>
        <v>0</v>
      </c>
      <c r="BU63" s="75">
        <f>IF(BU$7="",0,BU53*(1-условия!$W$25))</f>
        <v>0</v>
      </c>
      <c r="BV63" s="75">
        <f>IF(BV$7="",0,BV53*(1-условия!$W$25))</f>
        <v>0</v>
      </c>
      <c r="BW63" s="75">
        <f>IF(BW$7="",0,BW53*(1-условия!$W$25))</f>
        <v>0</v>
      </c>
      <c r="BX63" s="75">
        <f>IF(BX$7="",0,BX53*(1-условия!$W$25))</f>
        <v>0</v>
      </c>
      <c r="BY63" s="75">
        <f>IF(BY$7="",0,BY53*(1-условия!$W$25))</f>
        <v>0</v>
      </c>
      <c r="BZ63" s="75">
        <f>IF(BZ$7="",0,BZ53*(1-условия!$W$25))</f>
        <v>0</v>
      </c>
      <c r="CA63" s="75">
        <f>IF(CA$7="",0,CA53*(1-условия!$W$25))</f>
        <v>0</v>
      </c>
      <c r="CB63" s="75">
        <f>IF(CB$7="",0,CB53*(1-условия!$W$25))</f>
        <v>0</v>
      </c>
      <c r="CC63" s="75">
        <f>IF(CC$7="",0,CC53*(1-условия!$W$25))</f>
        <v>0</v>
      </c>
      <c r="CD63" s="75">
        <f>IF(CD$7="",0,CD53*(1-условия!$W$25))</f>
        <v>0</v>
      </c>
      <c r="CE63" s="75">
        <f>IF(CE$7="",0,CE53*(1-условия!$W$25))</f>
        <v>0</v>
      </c>
      <c r="CF63" s="75">
        <f>IF(CF$7="",0,CF53*(1-условия!$W$25))</f>
        <v>0</v>
      </c>
      <c r="CG63" s="75">
        <f>IF(CG$7="",0,CG53*(1-условия!$W$25))</f>
        <v>0</v>
      </c>
      <c r="CH63" s="75">
        <f>IF(CH$7="",0,CH53*(1-условия!$W$25))</f>
        <v>0</v>
      </c>
      <c r="CI63" s="75">
        <f>IF(CI$7="",0,CI53*(1-условия!$W$25))</f>
        <v>0</v>
      </c>
      <c r="CJ63" s="75">
        <f>IF(CJ$7="",0,CJ53*(1-условия!$W$25))</f>
        <v>0</v>
      </c>
      <c r="CK63" s="75">
        <f>IF(CK$7="",0,CK53*(1-условия!$W$25))</f>
        <v>0</v>
      </c>
      <c r="CL63" s="75">
        <f>IF(CL$7="",0,CL53*(1-условия!$W$25))</f>
        <v>0</v>
      </c>
      <c r="CM63" s="75">
        <f>IF(CM$7="",0,CM53*(1-условия!$W$25))</f>
        <v>0</v>
      </c>
      <c r="CN63" s="75">
        <f>IF(CN$7="",0,CN53*(1-условия!$W$25))</f>
        <v>0</v>
      </c>
      <c r="CO63" s="75">
        <f>IF(CO$7="",0,CO53*(1-условия!$W$25))</f>
        <v>0</v>
      </c>
      <c r="CP63" s="75">
        <f>IF(CP$7="",0,CP53*(1-условия!$W$25))</f>
        <v>0</v>
      </c>
      <c r="CQ63" s="75">
        <f>IF(CQ$7="",0,CQ53*(1-условия!$W$25))</f>
        <v>0</v>
      </c>
      <c r="CR63" s="75">
        <f>IF(CR$7="",0,CR53*(1-условия!$W$25))</f>
        <v>0</v>
      </c>
      <c r="CS63" s="75">
        <f>IF(CS$7="",0,CS53*(1-условия!$W$25))</f>
        <v>0</v>
      </c>
      <c r="CT63" s="75">
        <f>IF(CT$7="",0,CT53*(1-условия!$W$25))</f>
        <v>0</v>
      </c>
      <c r="CU63" s="75">
        <f>IF(CU$7="",0,CU53*(1-условия!$W$25))</f>
        <v>0</v>
      </c>
      <c r="CV63" s="75">
        <f>IF(CV$7="",0,CV53*(1-условия!$W$25))</f>
        <v>0</v>
      </c>
      <c r="CW63" s="75">
        <f>IF(CW$7="",0,CW53*(1-условия!$W$25))</f>
        <v>0</v>
      </c>
      <c r="CX63" s="75">
        <f>IF(CX$7="",0,CX53*(1-условия!$W$25))</f>
        <v>0</v>
      </c>
      <c r="CY63" s="75">
        <f>IF(CY$7="",0,CY53*(1-условия!$W$25))</f>
        <v>0</v>
      </c>
      <c r="CZ63" s="75">
        <f>IF(CZ$7="",0,CZ53*(1-условия!$W$25))</f>
        <v>0</v>
      </c>
      <c r="DA63" s="75">
        <f>IF(DA$7="",0,DA53*(1-условия!$W$25))</f>
        <v>0</v>
      </c>
      <c r="DB63" s="75">
        <f>IF(DB$7="",0,DB53*(1-условия!$W$25))</f>
        <v>0</v>
      </c>
      <c r="DC63" s="75">
        <f>IF(DC$7="",0,DC53*(1-условия!$W$25))</f>
        <v>0</v>
      </c>
      <c r="DD63" s="75">
        <f>IF(DD$7="",0,DD53*(1-условия!$W$25))</f>
        <v>0</v>
      </c>
      <c r="DE63" s="75">
        <f>IF(DE$7="",0,DE53*(1-условия!$W$25))</f>
        <v>0</v>
      </c>
      <c r="DF63" s="75">
        <f>IF(DF$7="",0,DF53*(1-условия!$W$25))</f>
        <v>0</v>
      </c>
      <c r="DG63" s="75">
        <f>IF(DG$7="",0,DG53*(1-условия!$W$25))</f>
        <v>0</v>
      </c>
      <c r="DH63" s="75">
        <f>IF(DH$7="",0,DH53*(1-условия!$W$25))</f>
        <v>0</v>
      </c>
      <c r="DI63" s="75">
        <f>IF(DI$7="",0,DI53*(1-условия!$W$25))</f>
        <v>0</v>
      </c>
      <c r="DJ63" s="75">
        <f>IF(DJ$7="",0,DJ53*(1-условия!$W$25))</f>
        <v>0</v>
      </c>
      <c r="DK63" s="75">
        <f>IF(DK$7="",0,DK53*(1-условия!$W$25))</f>
        <v>0</v>
      </c>
      <c r="DL63" s="75">
        <f>IF(DL$7="",0,DL53*(1-условия!$W$25))</f>
        <v>0</v>
      </c>
      <c r="DM63" s="75">
        <f>IF(DM$7="",0,DM53*(1-условия!$W$25))</f>
        <v>0</v>
      </c>
      <c r="DN63" s="75">
        <f>IF(DN$7="",0,DN53*(1-условия!$W$25))</f>
        <v>0</v>
      </c>
      <c r="DO63" s="75">
        <f>IF(DO$7="",0,DO53*(1-условия!$W$25))</f>
        <v>0</v>
      </c>
      <c r="DP63" s="75">
        <f>IF(DP$7="",0,DP53*(1-условия!$W$25))</f>
        <v>0</v>
      </c>
      <c r="DQ63" s="75">
        <f>IF(DQ$7="",0,DQ53*(1-условия!$W$25))</f>
        <v>0</v>
      </c>
      <c r="DR63" s="75">
        <f>IF(DR$7="",0,DR53*(1-условия!$W$25))</f>
        <v>0</v>
      </c>
      <c r="DS63" s="75">
        <f>IF(DS$7="",0,DS53*(1-условия!$W$25))</f>
        <v>0</v>
      </c>
      <c r="DT63" s="75">
        <f>IF(DT$7="",0,DT53*(1-условия!$W$25))</f>
        <v>0</v>
      </c>
      <c r="DU63" s="75">
        <f>IF(DU$7="",0,DU53*(1-условия!$W$25))</f>
        <v>0</v>
      </c>
      <c r="DV63" s="75">
        <f>IF(DV$7="",0,DV53*(1-условия!$W$25))</f>
        <v>0</v>
      </c>
      <c r="DW63" s="75">
        <f>IF(DW$7="",0,DW53*(1-условия!$W$25))</f>
        <v>0</v>
      </c>
      <c r="DX63" s="75">
        <f>IF(DX$7="",0,DX53*(1-условия!$W$25))</f>
        <v>0</v>
      </c>
      <c r="DY63" s="75">
        <f>IF(DY$7="",0,DY53*(1-условия!$W$25))</f>
        <v>0</v>
      </c>
      <c r="DZ63" s="75">
        <f>IF(DZ$7="",0,DZ53*(1-условия!$W$25))</f>
        <v>0</v>
      </c>
      <c r="EA63" s="75">
        <f>IF(EA$7="",0,EA53*(1-условия!$W$25))</f>
        <v>0</v>
      </c>
      <c r="EB63" s="75">
        <f>IF(EB$7="",0,EB53*(1-условия!$W$25))</f>
        <v>0</v>
      </c>
      <c r="EC63" s="75">
        <f>IF(EC$7="",0,EC53*(1-условия!$W$25))</f>
        <v>0</v>
      </c>
      <c r="ED63" s="75">
        <f>IF(ED$7="",0,ED53*(1-условия!$W$25))</f>
        <v>0</v>
      </c>
      <c r="EE63" s="75">
        <f>IF(EE$7="",0,EE53*(1-условия!$W$25))</f>
        <v>0</v>
      </c>
      <c r="EF63" s="75">
        <f>IF(EF$7="",0,EF53*(1-условия!$W$25))</f>
        <v>0</v>
      </c>
      <c r="EG63" s="75">
        <f>IF(EG$7="",0,EG53*(1-условия!$W$25))</f>
        <v>0</v>
      </c>
      <c r="EH63" s="75">
        <f>IF(EH$7="",0,EH53*(1-условия!$W$25))</f>
        <v>0</v>
      </c>
      <c r="EI63" s="75">
        <f>IF(EI$7="",0,EI53*(1-условия!$W$25))</f>
        <v>0</v>
      </c>
      <c r="EJ63" s="75">
        <f>IF(EJ$7="",0,EJ53*(1-условия!$W$25))</f>
        <v>0</v>
      </c>
      <c r="EK63" s="75">
        <f>IF(EK$7="",0,EK53*(1-условия!$W$25))</f>
        <v>0</v>
      </c>
      <c r="EL63" s="75">
        <f>IF(EL$7="",0,EL53*(1-условия!$W$25))</f>
        <v>0</v>
      </c>
      <c r="EM63" s="75">
        <f>IF(EM$7="",0,EM53*(1-условия!$W$25))</f>
        <v>0</v>
      </c>
      <c r="EN63" s="75">
        <f>IF(EN$7="",0,EN53*(1-условия!$W$25))</f>
        <v>0</v>
      </c>
      <c r="EO63" s="75">
        <f>IF(EO$7="",0,EO53*(1-условия!$W$25))</f>
        <v>0</v>
      </c>
      <c r="EP63" s="75">
        <f>IF(EP$7="",0,EP53*(1-условия!$W$25))</f>
        <v>0</v>
      </c>
      <c r="EQ63" s="75">
        <f>IF(EQ$7="",0,EQ53*(1-условия!$W$25))</f>
        <v>0</v>
      </c>
      <c r="ER63" s="75">
        <f>IF(ER$7="",0,ER53*(1-условия!$W$25))</f>
        <v>0</v>
      </c>
      <c r="ES63" s="75">
        <f>IF(ES$7="",0,ES53*(1-условия!$W$25))</f>
        <v>0</v>
      </c>
      <c r="ET63" s="75">
        <f>IF(ET$7="",0,ET53*(1-условия!$W$25))</f>
        <v>0</v>
      </c>
      <c r="EU63" s="75">
        <f>IF(EU$7="",0,EU53*(1-условия!$W$25))</f>
        <v>0</v>
      </c>
      <c r="EV63" s="75">
        <f>IF(EV$7="",0,EV53*(1-условия!$W$25))</f>
        <v>0</v>
      </c>
      <c r="EW63" s="75">
        <f>IF(EW$7="",0,EW53*(1-условия!$W$25))</f>
        <v>0</v>
      </c>
      <c r="EX63" s="75">
        <f>IF(EX$7="",0,EX53*(1-условия!$W$25))</f>
        <v>0</v>
      </c>
      <c r="EY63" s="75">
        <f>IF(EY$7="",0,EY53*(1-условия!$W$25))</f>
        <v>0</v>
      </c>
      <c r="EZ63" s="75">
        <f>IF(EZ$7="",0,EZ53*(1-условия!$W$25))</f>
        <v>0</v>
      </c>
      <c r="FA63" s="75">
        <f>IF(FA$7="",0,FA53*(1-условия!$W$25))</f>
        <v>0</v>
      </c>
      <c r="FB63" s="75">
        <f>IF(FB$7="",0,FB53*(1-условия!$W$25))</f>
        <v>0</v>
      </c>
      <c r="FC63" s="75">
        <f>IF(FC$7="",0,FC53*(1-условия!$W$25))</f>
        <v>0</v>
      </c>
      <c r="FD63" s="75">
        <f>IF(FD$7="",0,FD53*(1-условия!$W$25))</f>
        <v>0</v>
      </c>
      <c r="FE63" s="75">
        <f>IF(FE$7="",0,FE53*(1-условия!$W$25))</f>
        <v>0</v>
      </c>
      <c r="FF63" s="75">
        <f>IF(FF$7="",0,FF53*(1-условия!$W$25))</f>
        <v>0</v>
      </c>
      <c r="FG63" s="75">
        <f>IF(FG$7="",0,FG53*(1-условия!$W$25))</f>
        <v>0</v>
      </c>
      <c r="FH63" s="75">
        <f>IF(FH$7="",0,FH53*(1-условия!$W$25))</f>
        <v>0</v>
      </c>
      <c r="FI63" s="75">
        <f>IF(FI$7="",0,FI53*(1-условия!$W$25))</f>
        <v>0</v>
      </c>
      <c r="FJ63" s="75">
        <f>IF(FJ$7="",0,FJ53*(1-условия!$W$25))</f>
        <v>0</v>
      </c>
      <c r="FK63" s="75">
        <f>IF(FK$7="",0,FK53*(1-условия!$W$25))</f>
        <v>0</v>
      </c>
      <c r="FL63" s="75">
        <f>IF(FL$7="",0,FL53*(1-условия!$W$25))</f>
        <v>0</v>
      </c>
      <c r="FM63" s="75">
        <f>IF(FM$7="",0,FM53*(1-условия!$W$25))</f>
        <v>0</v>
      </c>
      <c r="FN63" s="75">
        <f>IF(FN$7="",0,FN53*(1-условия!$W$25))</f>
        <v>0</v>
      </c>
      <c r="FO63" s="75">
        <f>IF(FO$7="",0,FO53*(1-условия!$W$25))</f>
        <v>0</v>
      </c>
      <c r="FP63" s="75">
        <f>IF(FP$7="",0,FP53*(1-условия!$W$25))</f>
        <v>0</v>
      </c>
      <c r="FQ63" s="75">
        <f>IF(FQ$7="",0,FQ53*(1-условия!$W$25))</f>
        <v>0</v>
      </c>
      <c r="FR63" s="75">
        <f>IF(FR$7="",0,FR53*(1-условия!$W$25))</f>
        <v>0</v>
      </c>
      <c r="FS63" s="75">
        <f>IF(FS$7="",0,FS53*(1-условия!$W$25))</f>
        <v>0</v>
      </c>
      <c r="FT63" s="75">
        <f>IF(FT$7="",0,FT53*(1-условия!$W$25))</f>
        <v>0</v>
      </c>
      <c r="FU63" s="75">
        <f>IF(FU$7="",0,FU53*(1-условия!$W$25))</f>
        <v>0</v>
      </c>
      <c r="FV63" s="75">
        <f>IF(FV$7="",0,FV53*(1-условия!$W$25))</f>
        <v>0</v>
      </c>
      <c r="FW63" s="75">
        <f>IF(FW$7="",0,FW53*(1-условия!$W$25))</f>
        <v>0</v>
      </c>
      <c r="FX63" s="75">
        <f>IF(FX$7="",0,FX53*(1-условия!$W$25))</f>
        <v>0</v>
      </c>
      <c r="FY63" s="75">
        <f>IF(FY$7="",0,FY53*(1-условия!$W$25))</f>
        <v>0</v>
      </c>
      <c r="FZ63" s="75">
        <f>IF(FZ$7="",0,FZ53*(1-условия!$W$25))</f>
        <v>0</v>
      </c>
      <c r="GA63" s="75">
        <f>IF(GA$7="",0,GA53*(1-условия!$W$25))</f>
        <v>0</v>
      </c>
      <c r="GB63" s="75">
        <f>IF(GB$7="",0,GB53*(1-условия!$W$25))</f>
        <v>0</v>
      </c>
      <c r="GC63" s="75">
        <f>IF(GC$7="",0,GC53*(1-условия!$W$25))</f>
        <v>0</v>
      </c>
      <c r="GD63" s="75">
        <f>IF(GD$7="",0,GD53*(1-условия!$W$25))</f>
        <v>0</v>
      </c>
      <c r="GE63" s="75">
        <f>IF(GE$7="",0,GE53*(1-условия!$W$25))</f>
        <v>0</v>
      </c>
      <c r="GF63" s="75">
        <f>IF(GF$7="",0,GF53*(1-условия!$W$25))</f>
        <v>0</v>
      </c>
      <c r="GG63" s="75">
        <f>IF(GG$7="",0,GG53*(1-условия!$W$25))</f>
        <v>0</v>
      </c>
      <c r="GH63" s="75">
        <f>IF(GH$7="",0,GH53*(1-условия!$W$25))</f>
        <v>0</v>
      </c>
      <c r="GI63" s="75">
        <f>IF(GI$7="",0,GI53*(1-условия!$W$25))</f>
        <v>0</v>
      </c>
      <c r="GJ63" s="75">
        <f>IF(GJ$7="",0,GJ53*(1-условия!$W$25))</f>
        <v>0</v>
      </c>
      <c r="GK63" s="75">
        <f>IF(GK$7="",0,GK53*(1-условия!$W$25))</f>
        <v>0</v>
      </c>
      <c r="GL63" s="75">
        <f>IF(GL$7="",0,GL53*(1-условия!$W$25))</f>
        <v>0</v>
      </c>
      <c r="GM63" s="75">
        <f>IF(GM$7="",0,GM53*(1-условия!$W$25))</f>
        <v>0</v>
      </c>
      <c r="GN63" s="75">
        <f>IF(GN$7="",0,GN53*(1-условия!$W$25))</f>
        <v>0</v>
      </c>
      <c r="GO63" s="75">
        <f>IF(GO$7="",0,GO53*(1-условия!$W$25))</f>
        <v>0</v>
      </c>
      <c r="GP63" s="75">
        <f>IF(GP$7="",0,GP53*(1-условия!$W$25))</f>
        <v>0</v>
      </c>
      <c r="GQ63" s="75">
        <f>IF(GQ$7="",0,GQ53*(1-условия!$W$25))</f>
        <v>0</v>
      </c>
      <c r="GR63" s="75">
        <f>IF(GR$7="",0,GR53*(1-условия!$W$25))</f>
        <v>0</v>
      </c>
      <c r="GS63" s="75">
        <f>IF(GS$7="",0,GS53*(1-условия!$W$25))</f>
        <v>0</v>
      </c>
      <c r="GT63" s="75">
        <f>IF(GT$7="",0,GT53*(1-условия!$W$25))</f>
        <v>0</v>
      </c>
      <c r="GU63" s="75">
        <f>IF(GU$7="",0,GU53*(1-условия!$W$25))</f>
        <v>0</v>
      </c>
      <c r="GV63" s="75">
        <f>IF(GV$7="",0,GV53*(1-условия!$W$25))</f>
        <v>0</v>
      </c>
      <c r="GW63" s="75">
        <f>IF(GW$7="",0,GW53*(1-условия!$W$25))</f>
        <v>0</v>
      </c>
      <c r="GX63" s="75">
        <f>IF(GX$7="",0,GX53*(1-условия!$W$25))</f>
        <v>0</v>
      </c>
      <c r="GY63" s="75">
        <f>IF(GY$7="",0,GY53*(1-условия!$W$25))</f>
        <v>0</v>
      </c>
      <c r="GZ63" s="75">
        <f>IF(GZ$7="",0,GZ53*(1-условия!$W$25))</f>
        <v>0</v>
      </c>
      <c r="HA63" s="75">
        <f>IF(HA$7="",0,HA53*(1-условия!$W$25))</f>
        <v>0</v>
      </c>
      <c r="HB63" s="75">
        <f>IF(HB$7="",0,HB53*(1-условия!$W$25))</f>
        <v>0</v>
      </c>
      <c r="HC63" s="75">
        <f>IF(HC$7="",0,HC53*(1-условия!$W$25))</f>
        <v>0</v>
      </c>
      <c r="HD63" s="75">
        <f>IF(HD$7="",0,HD53*(1-условия!$W$25))</f>
        <v>0</v>
      </c>
      <c r="HE63" s="75">
        <f>IF(HE$7="",0,HE53*(1-условия!$W$25))</f>
        <v>0</v>
      </c>
      <c r="HF63" s="75">
        <f>IF(HF$7="",0,HF53*(1-условия!$W$25))</f>
        <v>0</v>
      </c>
      <c r="HG63" s="75">
        <f>IF(HG$7="",0,HG53*(1-условия!$W$25))</f>
        <v>0</v>
      </c>
      <c r="HH63" s="75">
        <f>IF(HH$7="",0,HH53*(1-условия!$W$25))</f>
        <v>0</v>
      </c>
      <c r="HI63" s="75">
        <f>IF(HI$7="",0,HI53*(1-условия!$W$25))</f>
        <v>0</v>
      </c>
      <c r="HJ63" s="75">
        <f>IF(HJ$7="",0,HJ53*(1-условия!$W$25))</f>
        <v>0</v>
      </c>
      <c r="HK63" s="75">
        <f>IF(HK$7="",0,HK53*(1-условия!$W$25))</f>
        <v>0</v>
      </c>
      <c r="HL63" s="75">
        <f>IF(HL$7="",0,HL53*(1-условия!$W$25))</f>
        <v>0</v>
      </c>
      <c r="HM63" s="75">
        <f>IF(HM$7="",0,HM53*(1-условия!$W$25))</f>
        <v>0</v>
      </c>
      <c r="HN63" s="75">
        <f>IF(HN$7="",0,HN53*(1-условия!$W$25))</f>
        <v>0</v>
      </c>
      <c r="HO63" s="75">
        <f>IF(HO$7="",0,HO53*(1-условия!$W$25))</f>
        <v>0</v>
      </c>
      <c r="HP63" s="75">
        <f>IF(HP$7="",0,HP53*(1-условия!$W$25))</f>
        <v>0</v>
      </c>
      <c r="HQ63" s="75">
        <f>IF(HQ$7="",0,HQ53*(1-условия!$W$25))</f>
        <v>0</v>
      </c>
      <c r="HR63" s="75">
        <f>IF(HR$7="",0,HR53*(1-условия!$W$25))</f>
        <v>0</v>
      </c>
      <c r="HS63" s="75">
        <f>IF(HS$7="",0,HS53*(1-условия!$W$25))</f>
        <v>0</v>
      </c>
      <c r="HT63" s="75">
        <f>IF(HT$7="",0,HT53*(1-условия!$W$25))</f>
        <v>0</v>
      </c>
      <c r="HU63" s="75">
        <f>IF(HU$7="",0,HU53*(1-условия!$W$25))</f>
        <v>0</v>
      </c>
      <c r="HV63" s="75">
        <f>IF(HV$7="",0,HV53*(1-условия!$W$25))</f>
        <v>0</v>
      </c>
      <c r="HW63" s="75">
        <f>IF(HW$7="",0,HW53*(1-условия!$W$25))</f>
        <v>0</v>
      </c>
      <c r="HX63" s="75">
        <f>IF(HX$7="",0,HX53*(1-условия!$W$25))</f>
        <v>0</v>
      </c>
      <c r="HY63" s="75">
        <f>IF(HY$7="",0,HY53*(1-условия!$W$25))</f>
        <v>0</v>
      </c>
      <c r="HZ63" s="75">
        <f>IF(HZ$7="",0,HZ53*(1-условия!$W$25))</f>
        <v>0</v>
      </c>
      <c r="IA63" s="75">
        <f>IF(IA$7="",0,IA53*(1-условия!$W$25))</f>
        <v>0</v>
      </c>
      <c r="IB63" s="75">
        <f>IF(IB$7="",0,IB53*(1-условия!$W$25))</f>
        <v>0</v>
      </c>
      <c r="IC63" s="75">
        <f>IF(IC$7="",0,IC53*(1-условия!$W$25))</f>
        <v>0</v>
      </c>
      <c r="ID63" s="75">
        <f>IF(ID$7="",0,ID53*(1-условия!$W$25))</f>
        <v>0</v>
      </c>
      <c r="IE63" s="75">
        <f>IF(IE$7="",0,IE53*(1-условия!$W$25))</f>
        <v>0</v>
      </c>
      <c r="IF63" s="75">
        <f>IF(IF$7="",0,IF53*(1-условия!$W$25))</f>
        <v>0</v>
      </c>
      <c r="IG63" s="75">
        <f>IF(IG$7="",0,IG53*(1-условия!$W$25))</f>
        <v>0</v>
      </c>
      <c r="IH63" s="75">
        <f>IF(IH$7="",0,IH53*(1-условия!$W$25))</f>
        <v>0</v>
      </c>
      <c r="II63" s="75">
        <f>IF(II$7="",0,II53*(1-условия!$W$25))</f>
        <v>0</v>
      </c>
      <c r="IJ63" s="75">
        <f>IF(IJ$7="",0,IJ53*(1-условия!$W$25))</f>
        <v>0</v>
      </c>
      <c r="IK63" s="75">
        <f>IF(IK$7="",0,IK53*(1-условия!$W$25))</f>
        <v>0</v>
      </c>
      <c r="IL63" s="75">
        <f>IF(IL$7="",0,IL53*(1-условия!$W$25))</f>
        <v>0</v>
      </c>
      <c r="IM63" s="75">
        <f>IF(IM$7="",0,IM53*(1-условия!$W$25))</f>
        <v>0</v>
      </c>
      <c r="IN63" s="75">
        <f>IF(IN$7="",0,IN53*(1-условия!$W$25))</f>
        <v>0</v>
      </c>
      <c r="IO63" s="75">
        <f>IF(IO$7="",0,IO53*(1-условия!$W$25))</f>
        <v>0</v>
      </c>
      <c r="IP63" s="75">
        <f>IF(IP$7="",0,IP53*(1-условия!$W$25))</f>
        <v>0</v>
      </c>
      <c r="IQ63" s="75">
        <f>IF(IQ$7="",0,IQ53*(1-условия!$W$25))</f>
        <v>0</v>
      </c>
      <c r="IR63" s="75">
        <f>IF(IR$7="",0,IR53*(1-условия!$W$25))</f>
        <v>0</v>
      </c>
      <c r="IS63" s="75">
        <f>IF(IS$7="",0,IS53*(1-условия!$W$25))</f>
        <v>0</v>
      </c>
      <c r="IT63" s="75">
        <f>IF(IT$7="",0,IT53*(1-условия!$W$25))</f>
        <v>0</v>
      </c>
      <c r="IU63" s="75">
        <f>IF(IU$7="",0,IU53*(1-условия!$W$25))</f>
        <v>0</v>
      </c>
      <c r="IV63" s="75">
        <f>IF(IV$7="",0,IV53*(1-условия!$W$25))</f>
        <v>0</v>
      </c>
      <c r="IW63" s="75">
        <f>IF(IW$7="",0,IW53*(1-условия!$W$25))</f>
        <v>0</v>
      </c>
      <c r="IX63" s="75">
        <f>IF(IX$7="",0,IX53*(1-условия!$W$25))</f>
        <v>0</v>
      </c>
      <c r="IY63" s="75">
        <f>IF(IY$7="",0,IY53*(1-условия!$W$25))</f>
        <v>0</v>
      </c>
      <c r="IZ63" s="75">
        <f>IF(IZ$7="",0,IZ53*(1-условия!$W$25))</f>
        <v>0</v>
      </c>
      <c r="JA63" s="75">
        <f>IF(JA$7="",0,JA53*(1-условия!$W$25))</f>
        <v>0</v>
      </c>
      <c r="JB63" s="75">
        <f>IF(JB$7="",0,JB53*(1-условия!$W$25))</f>
        <v>0</v>
      </c>
      <c r="JC63" s="75">
        <f>IF(JC$7="",0,JC53*(1-условия!$W$25))</f>
        <v>0</v>
      </c>
      <c r="JD63" s="75">
        <f>IF(JD$7="",0,JD53*(1-условия!$W$25))</f>
        <v>0</v>
      </c>
      <c r="JE63" s="75">
        <f>IF(JE$7="",0,JE53*(1-условия!$W$25))</f>
        <v>0</v>
      </c>
      <c r="JF63" s="75">
        <f>IF(JF$7="",0,JF53*(1-условия!$W$25))</f>
        <v>0</v>
      </c>
      <c r="JG63" s="75">
        <f>IF(JG$7="",0,JG53*(1-условия!$W$25))</f>
        <v>0</v>
      </c>
      <c r="JH63" s="75">
        <f>IF(JH$7="",0,JH53*(1-условия!$W$25))</f>
        <v>0</v>
      </c>
      <c r="JI63" s="75">
        <f>IF(JI$7="",0,JI53*(1-условия!$W$25))</f>
        <v>0</v>
      </c>
      <c r="JJ63" s="75">
        <f>IF(JJ$7="",0,JJ53*(1-условия!$W$25))</f>
        <v>0</v>
      </c>
      <c r="JK63" s="75">
        <f>IF(JK$7="",0,JK53*(1-условия!$W$25))</f>
        <v>0</v>
      </c>
      <c r="JL63" s="75">
        <f>IF(JL$7="",0,JL53*(1-условия!$W$25))</f>
        <v>0</v>
      </c>
      <c r="JM63" s="75">
        <f>IF(JM$7="",0,JM53*(1-условия!$W$25))</f>
        <v>0</v>
      </c>
      <c r="JN63" s="75">
        <f>IF(JN$7="",0,JN53*(1-условия!$W$25))</f>
        <v>0</v>
      </c>
      <c r="JO63" s="75">
        <f>IF(JO$7="",0,JO53*(1-условия!$W$25))</f>
        <v>0</v>
      </c>
      <c r="JP63" s="75">
        <f>IF(JP$7="",0,JP53*(1-условия!$W$25))</f>
        <v>0</v>
      </c>
      <c r="JQ63" s="75">
        <f>IF(JQ$7="",0,JQ53*(1-условия!$W$25))</f>
        <v>0</v>
      </c>
      <c r="JR63" s="75">
        <f>IF(JR$7="",0,JR53*(1-условия!$W$25))</f>
        <v>0</v>
      </c>
      <c r="JS63" s="75">
        <f>IF(JS$7="",0,JS53*(1-условия!$W$25))</f>
        <v>0</v>
      </c>
      <c r="JT63" s="75">
        <f>IF(JT$7="",0,JT53*(1-условия!$W$25))</f>
        <v>0</v>
      </c>
      <c r="JU63" s="75">
        <f>IF(JU$7="",0,JU53*(1-условия!$W$25))</f>
        <v>0</v>
      </c>
      <c r="JV63" s="75">
        <f>IF(JV$7="",0,JV53*(1-условия!$W$25))</f>
        <v>0</v>
      </c>
      <c r="JW63" s="75">
        <f>IF(JW$7="",0,JW53*(1-условия!$W$25))</f>
        <v>0</v>
      </c>
      <c r="JX63" s="75">
        <f>IF(JX$7="",0,JX53*(1-условия!$W$25))</f>
        <v>0</v>
      </c>
      <c r="JY63" s="75">
        <f>IF(JY$7="",0,JY53*(1-условия!$W$25))</f>
        <v>0</v>
      </c>
      <c r="JZ63" s="75">
        <f>IF(JZ$7="",0,JZ53*(1-условия!$W$25))</f>
        <v>0</v>
      </c>
      <c r="KA63" s="75">
        <f>IF(KA$7="",0,KA53*(1-условия!$W$25))</f>
        <v>0</v>
      </c>
      <c r="KB63" s="75">
        <f>IF(KB$7="",0,KB53*(1-условия!$W$25))</f>
        <v>0</v>
      </c>
      <c r="KC63" s="75">
        <f>IF(KC$7="",0,KC53*(1-условия!$W$25))</f>
        <v>0</v>
      </c>
      <c r="KD63" s="75">
        <f>IF(KD$7="",0,KD53*(1-условия!$W$25))</f>
        <v>0</v>
      </c>
      <c r="KE63" s="75">
        <f>IF(KE$7="",0,KE53*(1-условия!$W$25))</f>
        <v>0</v>
      </c>
      <c r="KF63" s="75">
        <f>IF(KF$7="",0,KF53*(1-условия!$W$25))</f>
        <v>0</v>
      </c>
      <c r="KG63" s="75">
        <f>IF(KG$7="",0,KG53*(1-условия!$W$25))</f>
        <v>0</v>
      </c>
      <c r="KH63" s="75">
        <f>IF(KH$7="",0,KH53*(1-условия!$W$25))</f>
        <v>0</v>
      </c>
      <c r="KI63" s="75">
        <f>IF(KI$7="",0,KI53*(1-условия!$W$25))</f>
        <v>0</v>
      </c>
      <c r="KJ63" s="75">
        <f>IF(KJ$7="",0,KJ53*(1-условия!$W$25))</f>
        <v>0</v>
      </c>
      <c r="KK63" s="75">
        <f>IF(KK$7="",0,KK53*(1-условия!$W$25))</f>
        <v>0</v>
      </c>
      <c r="KL63" s="75">
        <f>IF(KL$7="",0,KL53*(1-условия!$W$25))</f>
        <v>0</v>
      </c>
      <c r="KM63" s="75">
        <f>IF(KM$7="",0,KM53*(1-условия!$W$25))</f>
        <v>0</v>
      </c>
      <c r="KN63" s="75">
        <f>IF(KN$7="",0,KN53*(1-условия!$W$25))</f>
        <v>0</v>
      </c>
      <c r="KO63" s="75">
        <f>IF(KO$7="",0,KO53*(1-условия!$W$25))</f>
        <v>0</v>
      </c>
      <c r="KP63" s="75">
        <f>IF(KP$7="",0,KP53*(1-условия!$W$25))</f>
        <v>0</v>
      </c>
      <c r="KQ63" s="75">
        <f>IF(KQ$7="",0,KQ53*(1-условия!$W$25))</f>
        <v>0</v>
      </c>
      <c r="KR63" s="75">
        <f>IF(KR$7="",0,KR53*(1-условия!$W$25))</f>
        <v>0</v>
      </c>
      <c r="KS63" s="75">
        <f>IF(KS$7="",0,KS53*(1-условия!$W$25))</f>
        <v>0</v>
      </c>
      <c r="KT63" s="75">
        <f>IF(KT$7="",0,KT53*(1-условия!$W$25))</f>
        <v>0</v>
      </c>
      <c r="KU63" s="75">
        <f>IF(KU$7="",0,KU53*(1-условия!$W$25))</f>
        <v>0</v>
      </c>
      <c r="KV63" s="75">
        <f>IF(KV$7="",0,KV53*(1-условия!$W$25))</f>
        <v>0</v>
      </c>
      <c r="KW63" s="70"/>
      <c r="KX63" s="70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36"/>
      <c r="L64" s="1"/>
      <c r="M64" s="5"/>
      <c r="N64" s="1"/>
      <c r="O64" s="19"/>
      <c r="P64" s="1"/>
      <c r="Q64" s="1"/>
      <c r="R64" s="4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76" customFormat="1" x14ac:dyDescent="0.25">
      <c r="A65" s="70"/>
      <c r="B65" s="72"/>
      <c r="C65" s="72"/>
      <c r="D65" s="82" t="s">
        <v>28</v>
      </c>
      <c r="E65" s="70" t="str">
        <f>kpi!$E$37</f>
        <v>оплата себестоимостных расходов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tr">
        <f>kpi!E43</f>
        <v>операционный цикл</v>
      </c>
      <c r="L65" s="70"/>
      <c r="M65" s="73"/>
      <c r="N65" s="75">
        <f>-условия!$W$144</f>
        <v>-10</v>
      </c>
      <c r="O65" s="73"/>
      <c r="P65" s="70"/>
      <c r="Q65" s="70"/>
      <c r="R65" s="75">
        <f>SUMIFS($T65:$KW65,$T$1:$KW$1,"&gt;="&amp;1,$T$1:$KW$1,"&lt;="&amp;MAX($1:$1))</f>
        <v>402681941.68842304</v>
      </c>
      <c r="S65" s="70"/>
      <c r="T65" s="70"/>
      <c r="U65" s="75">
        <f>IF(U$7="",0,IF(U$1=MAX($1:$1),$R63-SUM($T65:T65),IF(U$1=1,SUMIFS(63:63,$1:$1,"&gt;="&amp;1,$1:$1,"&lt;="&amp;INT(-$N65/30))+(-$N65/30-INT(-$N65/30))*SUMIFS(63:63,$1:$1,INT(-$N65/30)+1),0)+(-$N65/30-INT(-$N65/30))*SUMIFS(63:63,$1:$1,U$1+INT(-$N65/30)+1)+(INT(-$N65/30)+1--$N65/30)*SUMIFS(63:63,$1:$1,U$1+INT(-$N65/30))))</f>
        <v>5356304.3014545068</v>
      </c>
      <c r="V65" s="75">
        <f>IF(V$7="",0,IF(V$1=MAX($1:$1),$R63-SUM($T65:U65),IF(V$1=1,SUMIFS(63:63,$1:$1,"&gt;="&amp;1,$1:$1,"&lt;="&amp;INT(-$N65/30))+(-$N65/30-INT(-$N65/30))*SUMIFS(63:63,$1:$1,INT(-$N65/30)+1),0)+(-$N65/30-INT(-$N65/30))*SUMIFS(63:63,$1:$1,V$1+INT(-$N65/30)+1)+(INT(-$N65/30)+1--$N65/30)*SUMIFS(63:63,$1:$1,V$1+INT(-$N65/30))))</f>
        <v>4200802.6187121319</v>
      </c>
      <c r="W65" s="75">
        <f>IF(W$7="",0,IF(W$1=MAX($1:$1),$R63-SUM($T65:V65),IF(W$1=1,SUMIFS(63:63,$1:$1,"&gt;="&amp;1,$1:$1,"&lt;="&amp;INT(-$N65/30))+(-$N65/30-INT(-$N65/30))*SUMIFS(63:63,$1:$1,INT(-$N65/30)+1),0)+(-$N65/30-INT(-$N65/30))*SUMIFS(63:63,$1:$1,W$1+INT(-$N65/30)+1)+(INT(-$N65/30)+1--$N65/30)*SUMIFS(63:63,$1:$1,W$1+INT(-$N65/30))))</f>
        <v>4377261.7247976763</v>
      </c>
      <c r="X65" s="75">
        <f>IF(X$7="",0,IF(X$1=MAX($1:$1),$R63-SUM($T65:W65),IF(X$1=1,SUMIFS(63:63,$1:$1,"&gt;="&amp;1,$1:$1,"&lt;="&amp;INT(-$N65/30))+(-$N65/30-INT(-$N65/30))*SUMIFS(63:63,$1:$1,INT(-$N65/30)+1),0)+(-$N65/30-INT(-$N65/30))*SUMIFS(63:63,$1:$1,X$1+INT(-$N65/30)+1)+(INT(-$N65/30)+1--$N65/30)*SUMIFS(63:63,$1:$1,X$1+INT(-$N65/30))))</f>
        <v>4560551.5059575001</v>
      </c>
      <c r="Y65" s="75">
        <f>IF(Y$7="",0,IF(Y$1=MAX($1:$1),$R63-SUM($T65:X65),IF(Y$1=1,SUMIFS(63:63,$1:$1,"&gt;="&amp;1,$1:$1,"&lt;="&amp;INT(-$N65/30))+(-$N65/30-INT(-$N65/30))*SUMIFS(63:63,$1:$1,INT(-$N65/30)+1),0)+(-$N65/30-INT(-$N65/30))*SUMIFS(63:63,$1:$1,Y$1+INT(-$N65/30)+1)+(INT(-$N65/30)+1--$N65/30)*SUMIFS(63:63,$1:$1,Y$1+INT(-$N65/30))))</f>
        <v>4742897.4473990835</v>
      </c>
      <c r="Z65" s="75">
        <f>IF(Z$7="",0,IF(Z$1=MAX($1:$1),$R63-SUM($T65:Y65),IF(Z$1=1,SUMIFS(63:63,$1:$1,"&gt;="&amp;1,$1:$1,"&lt;="&amp;INT(-$N65/30))+(-$N65/30-INT(-$N65/30))*SUMIFS(63:63,$1:$1,INT(-$N65/30)+1),0)+(-$N65/30-INT(-$N65/30))*SUMIFS(63:63,$1:$1,Z$1+INT(-$N65/30)+1)+(INT(-$N65/30)+1--$N65/30)*SUMIFS(63:63,$1:$1,Z$1+INT(-$N65/30))))</f>
        <v>4916194.2039132025</v>
      </c>
      <c r="AA65" s="75">
        <f>IF(AA$7="",0,IF(AA$1=MAX($1:$1),$R63-SUM($T65:Z65),IF(AA$1=1,SUMIFS(63:63,$1:$1,"&gt;="&amp;1,$1:$1,"&lt;="&amp;INT(-$N65/30))+(-$N65/30-INT(-$N65/30))*SUMIFS(63:63,$1:$1,INT(-$N65/30)+1),0)+(-$N65/30-INT(-$N65/30))*SUMIFS(63:63,$1:$1,AA$1+INT(-$N65/30)+1)+(INT(-$N65/30)+1--$N65/30)*SUMIFS(63:63,$1:$1,AA$1+INT(-$N65/30))))</f>
        <v>5080847.2049320918</v>
      </c>
      <c r="AB65" s="75">
        <f>IF(AB$7="",0,IF(AB$1=MAX($1:$1),$R63-SUM($T65:AA65),IF(AB$1=1,SUMIFS(63:63,$1:$1,"&gt;="&amp;1,$1:$1,"&lt;="&amp;INT(-$N65/30))+(-$N65/30-INT(-$N65/30))*SUMIFS(63:63,$1:$1,INT(-$N65/30)+1),0)+(-$N65/30-INT(-$N65/30))*SUMIFS(63:63,$1:$1,AB$1+INT(-$N65/30)+1)+(INT(-$N65/30)+1--$N65/30)*SUMIFS(63:63,$1:$1,AB$1+INT(-$N65/30))))</f>
        <v>5221758.2583993552</v>
      </c>
      <c r="AC65" s="75">
        <f>IF(AC$7="",0,IF(AC$1=MAX($1:$1),$R63-SUM($T65:AB65),IF(AC$1=1,SUMIFS(63:63,$1:$1,"&gt;="&amp;1,$1:$1,"&lt;="&amp;INT(-$N65/30))+(-$N65/30-INT(-$N65/30))*SUMIFS(63:63,$1:$1,INT(-$N65/30)+1),0)+(-$N65/30-INT(-$N65/30))*SUMIFS(63:63,$1:$1,AC$1+INT(-$N65/30)+1)+(INT(-$N65/30)+1--$N65/30)*SUMIFS(63:63,$1:$1,AC$1+INT(-$N65/30))))</f>
        <v>5366658.7374798013</v>
      </c>
      <c r="AD65" s="75">
        <f>IF(AD$7="",0,IF(AD$1=MAX($1:$1),$R63-SUM($T65:AC65),IF(AD$1=1,SUMIFS(63:63,$1:$1,"&gt;="&amp;1,$1:$1,"&lt;="&amp;INT(-$N65/30))+(-$N65/30-INT(-$N65/30))*SUMIFS(63:63,$1:$1,INT(-$N65/30)+1),0)+(-$N65/30-INT(-$N65/30))*SUMIFS(63:63,$1:$1,AD$1+INT(-$N65/30)+1)+(INT(-$N65/30)+1--$N65/30)*SUMIFS(63:63,$1:$1,AD$1+INT(-$N65/30))))</f>
        <v>5515548.6421734318</v>
      </c>
      <c r="AE65" s="75">
        <f>IF(AE$7="",0,IF(AE$1=MAX($1:$1),$R63-SUM($T65:AD65),IF(AE$1=1,SUMIFS(63:63,$1:$1,"&gt;="&amp;1,$1:$1,"&lt;="&amp;INT(-$N65/30))+(-$N65/30-INT(-$N65/30))*SUMIFS(63:63,$1:$1,INT(-$N65/30)+1),0)+(-$N65/30-INT(-$N65/30))*SUMIFS(63:63,$1:$1,AE$1+INT(-$N65/30)+1)+(INT(-$N65/30)+1--$N65/30)*SUMIFS(63:63,$1:$1,AE$1+INT(-$N65/30))))</f>
        <v>5668427.9724802449</v>
      </c>
      <c r="AF65" s="75">
        <f>IF(AF$7="",0,IF(AF$1=MAX($1:$1),$R63-SUM($T65:AE65),IF(AF$1=1,SUMIFS(63:63,$1:$1,"&gt;="&amp;1,$1:$1,"&lt;="&amp;INT(-$N65/30))+(-$N65/30-INT(-$N65/30))*SUMIFS(63:63,$1:$1,INT(-$N65/30)+1),0)+(-$N65/30-INT(-$N65/30))*SUMIFS(63:63,$1:$1,AF$1+INT(-$N65/30)+1)+(INT(-$N65/30)+1--$N65/30)*SUMIFS(63:63,$1:$1,AF$1+INT(-$N65/30))))</f>
        <v>5825296.7284002407</v>
      </c>
      <c r="AG65" s="75">
        <f>IF(AG$7="",0,IF(AG$1=MAX($1:$1),$R63-SUM($T65:AF65),IF(AG$1=1,SUMIFS(63:63,$1:$1,"&gt;="&amp;1,$1:$1,"&lt;="&amp;INT(-$N65/30))+(-$N65/30-INT(-$N65/30))*SUMIFS(63:63,$1:$1,INT(-$N65/30)+1),0)+(-$N65/30-INT(-$N65/30))*SUMIFS(63:63,$1:$1,AG$1+INT(-$N65/30)+1)+(INT(-$N65/30)+1--$N65/30)*SUMIFS(63:63,$1:$1,AG$1+INT(-$N65/30))))</f>
        <v>5986154.909933419</v>
      </c>
      <c r="AH65" s="75">
        <f>IF(AH$7="",0,IF(AH$1=MAX($1:$1),$R63-SUM($T65:AG65),IF(AH$1=1,SUMIFS(63:63,$1:$1,"&gt;="&amp;1,$1:$1,"&lt;="&amp;INT(-$N65/30))+(-$N65/30-INT(-$N65/30))*SUMIFS(63:63,$1:$1,INT(-$N65/30)+1),0)+(-$N65/30-INT(-$N65/30))*SUMIFS(63:63,$1:$1,AH$1+INT(-$N65/30)+1)+(INT(-$N65/30)+1--$N65/30)*SUMIFS(63:63,$1:$1,AH$1+INT(-$N65/30))))</f>
        <v>6151002.5170797799</v>
      </c>
      <c r="AI65" s="75">
        <f>IF(AI$7="",0,IF(AI$1=MAX($1:$1),$R63-SUM($T65:AH65),IF(AI$1=1,SUMIFS(63:63,$1:$1,"&gt;="&amp;1,$1:$1,"&lt;="&amp;INT(-$N65/30))+(-$N65/30-INT(-$N65/30))*SUMIFS(63:63,$1:$1,INT(-$N65/30)+1),0)+(-$N65/30-INT(-$N65/30))*SUMIFS(63:63,$1:$1,AI$1+INT(-$N65/30)+1)+(INT(-$N65/30)+1--$N65/30)*SUMIFS(63:63,$1:$1,AI$1+INT(-$N65/30))))</f>
        <v>6319839.5498393262</v>
      </c>
      <c r="AJ65" s="75">
        <f>IF(AJ$7="",0,IF(AJ$1=MAX($1:$1),$R63-SUM($T65:AI65),IF(AJ$1=1,SUMIFS(63:63,$1:$1,"&gt;="&amp;1,$1:$1,"&lt;="&amp;INT(-$N65/30))+(-$N65/30-INT(-$N65/30))*SUMIFS(63:63,$1:$1,INT(-$N65/30)+1),0)+(-$N65/30-INT(-$N65/30))*SUMIFS(63:63,$1:$1,AJ$1+INT(-$N65/30)+1)+(INT(-$N65/30)+1--$N65/30)*SUMIFS(63:63,$1:$1,AJ$1+INT(-$N65/30))))</f>
        <v>6492666.0082120541</v>
      </c>
      <c r="AK65" s="75">
        <f>IF(AK$7="",0,IF(AK$1=MAX($1:$1),$R63-SUM($T65:AJ65),IF(AK$1=1,SUMIFS(63:63,$1:$1,"&gt;="&amp;1,$1:$1,"&lt;="&amp;INT(-$N65/30))+(-$N65/30-INT(-$N65/30))*SUMIFS(63:63,$1:$1,INT(-$N65/30)+1),0)+(-$N65/30-INT(-$N65/30))*SUMIFS(63:63,$1:$1,AK$1+INT(-$N65/30)+1)+(INT(-$N65/30)+1--$N65/30)*SUMIFS(63:63,$1:$1,AK$1+INT(-$N65/30))))</f>
        <v>6669481.8921979647</v>
      </c>
      <c r="AL65" s="75">
        <f>IF(AL$7="",0,IF(AL$1=MAX($1:$1),$R63-SUM($T65:AK65),IF(AL$1=1,SUMIFS(63:63,$1:$1,"&gt;="&amp;1,$1:$1,"&lt;="&amp;INT(-$N65/30))+(-$N65/30-INT(-$N65/30))*SUMIFS(63:63,$1:$1,INT(-$N65/30)+1),0)+(-$N65/30-INT(-$N65/30))*SUMIFS(63:63,$1:$1,AL$1+INT(-$N65/30)+1)+(INT(-$N65/30)+1--$N65/30)*SUMIFS(63:63,$1:$1,AL$1+INT(-$N65/30))))</f>
        <v>6850287.2017970579</v>
      </c>
      <c r="AM65" s="75">
        <f>IF(AM$7="",0,IF(AM$1=MAX($1:$1),$R63-SUM($T65:AL65),IF(AM$1=1,SUMIFS(63:63,$1:$1,"&gt;="&amp;1,$1:$1,"&lt;="&amp;INT(-$N65/30))+(-$N65/30-INT(-$N65/30))*SUMIFS(63:63,$1:$1,INT(-$N65/30)+1),0)+(-$N65/30-INT(-$N65/30))*SUMIFS(63:63,$1:$1,AM$1+INT(-$N65/30)+1)+(INT(-$N65/30)+1--$N65/30)*SUMIFS(63:63,$1:$1,AM$1+INT(-$N65/30))))</f>
        <v>7035081.9370093346</v>
      </c>
      <c r="AN65" s="75">
        <f>IF(AN$7="",0,IF(AN$1=MAX($1:$1),$R63-SUM($T65:AM65),IF(AN$1=1,SUMIFS(63:63,$1:$1,"&gt;="&amp;1,$1:$1,"&lt;="&amp;INT(-$N65/30))+(-$N65/30-INT(-$N65/30))*SUMIFS(63:63,$1:$1,INT(-$N65/30)+1),0)+(-$N65/30-INT(-$N65/30))*SUMIFS(63:63,$1:$1,AN$1+INT(-$N65/30)+1)+(INT(-$N65/30)+1--$N65/30)*SUMIFS(63:63,$1:$1,AN$1+INT(-$N65/30))))</f>
        <v>7223866.0978347939</v>
      </c>
      <c r="AO65" s="75">
        <f>IF(AO$7="",0,IF(AO$1=MAX($1:$1),$R63-SUM($T65:AN65),IF(AO$1=1,SUMIFS(63:63,$1:$1,"&gt;="&amp;1,$1:$1,"&lt;="&amp;INT(-$N65/30))+(-$N65/30-INT(-$N65/30))*SUMIFS(63:63,$1:$1,INT(-$N65/30)+1),0)+(-$N65/30-INT(-$N65/30))*SUMIFS(63:63,$1:$1,AO$1+INT(-$N65/30)+1)+(INT(-$N65/30)+1--$N65/30)*SUMIFS(63:63,$1:$1,AO$1+INT(-$N65/30))))</f>
        <v>7416639.6842734367</v>
      </c>
      <c r="AP65" s="75">
        <f>IF(AP$7="",0,IF(AP$1=MAX($1:$1),$R63-SUM($T65:AO65),IF(AP$1=1,SUMIFS(63:63,$1:$1,"&gt;="&amp;1,$1:$1,"&lt;="&amp;INT(-$N65/30))+(-$N65/30-INT(-$N65/30))*SUMIFS(63:63,$1:$1,INT(-$N65/30)+1),0)+(-$N65/30-INT(-$N65/30))*SUMIFS(63:63,$1:$1,AP$1+INT(-$N65/30)+1)+(INT(-$N65/30)+1--$N65/30)*SUMIFS(63:63,$1:$1,AP$1+INT(-$N65/30))))</f>
        <v>7613402.6963252621</v>
      </c>
      <c r="AQ65" s="75">
        <f>IF(AQ$7="",0,IF(AQ$1=MAX($1:$1),$R63-SUM($T65:AP65),IF(AQ$1=1,SUMIFS(63:63,$1:$1,"&gt;="&amp;1,$1:$1,"&lt;="&amp;INT(-$N65/30))+(-$N65/30-INT(-$N65/30))*SUMIFS(63:63,$1:$1,INT(-$N65/30)+1),0)+(-$N65/30-INT(-$N65/30))*SUMIFS(63:63,$1:$1,AQ$1+INT(-$N65/30)+1)+(INT(-$N65/30)+1--$N65/30)*SUMIFS(63:63,$1:$1,AQ$1+INT(-$N65/30))))</f>
        <v>7814155.133990271</v>
      </c>
      <c r="AR65" s="75">
        <f>IF(AR$7="",0,IF(AR$1=MAX($1:$1),$R63-SUM($T65:AQ65),IF(AR$1=1,SUMIFS(63:63,$1:$1,"&gt;="&amp;1,$1:$1,"&lt;="&amp;INT(-$N65/30))+(-$N65/30-INT(-$N65/30))*SUMIFS(63:63,$1:$1,INT(-$N65/30)+1),0)+(-$N65/30-INT(-$N65/30))*SUMIFS(63:63,$1:$1,AR$1+INT(-$N65/30)+1)+(INT(-$N65/30)+1--$N65/30)*SUMIFS(63:63,$1:$1,AR$1+INT(-$N65/30))))</f>
        <v>8018896.9972684616</v>
      </c>
      <c r="AS65" s="75">
        <f>IF(AS$7="",0,IF(AS$1=MAX($1:$1),$R63-SUM($T65:AR65),IF(AS$1=1,SUMIFS(63:63,$1:$1,"&gt;="&amp;1,$1:$1,"&lt;="&amp;INT(-$N65/30))+(-$N65/30-INT(-$N65/30))*SUMIFS(63:63,$1:$1,INT(-$N65/30)+1),0)+(-$N65/30-INT(-$N65/30))*SUMIFS(63:63,$1:$1,AS$1+INT(-$N65/30)+1)+(INT(-$N65/30)+1--$N65/30)*SUMIFS(63:63,$1:$1,AS$1+INT(-$N65/30))))</f>
        <v>8227628.2861598358</v>
      </c>
      <c r="AT65" s="75">
        <f>IF(AT$7="",0,IF(AT$1=MAX($1:$1),$R63-SUM($T65:AS65),IF(AT$1=1,SUMIFS(63:63,$1:$1,"&gt;="&amp;1,$1:$1,"&lt;="&amp;INT(-$N65/30))+(-$N65/30-INT(-$N65/30))*SUMIFS(63:63,$1:$1,INT(-$N65/30)+1),0)+(-$N65/30-INT(-$N65/30))*SUMIFS(63:63,$1:$1,AT$1+INT(-$N65/30)+1)+(INT(-$N65/30)+1--$N65/30)*SUMIFS(63:63,$1:$1,AT$1+INT(-$N65/30))))</f>
        <v>8440349.0006643943</v>
      </c>
      <c r="AU65" s="75">
        <f>IF(AU$7="",0,IF(AU$1=MAX($1:$1),$R63-SUM($T65:AT65),IF(AU$1=1,SUMIFS(63:63,$1:$1,"&gt;="&amp;1,$1:$1,"&lt;="&amp;INT(-$N65/30))+(-$N65/30-INT(-$N65/30))*SUMIFS(63:63,$1:$1,INT(-$N65/30)+1),0)+(-$N65/30-INT(-$N65/30))*SUMIFS(63:63,$1:$1,AU$1+INT(-$N65/30)+1)+(INT(-$N65/30)+1--$N65/30)*SUMIFS(63:63,$1:$1,AU$1+INT(-$N65/30))))</f>
        <v>8657059.1407821327</v>
      </c>
      <c r="AV65" s="75">
        <f>IF(AV$7="",0,IF(AV$1=MAX($1:$1),$R63-SUM($T65:AU65),IF(AV$1=1,SUMIFS(63:63,$1:$1,"&gt;="&amp;1,$1:$1,"&lt;="&amp;INT(-$N65/30))+(-$N65/30-INT(-$N65/30))*SUMIFS(63:63,$1:$1,INT(-$N65/30)+1),0)+(-$N65/30-INT(-$N65/30))*SUMIFS(63:63,$1:$1,AV$1+INT(-$N65/30)+1)+(INT(-$N65/30)+1--$N65/30)*SUMIFS(63:63,$1:$1,AV$1+INT(-$N65/30))))</f>
        <v>8877758.7065130584</v>
      </c>
      <c r="AW65" s="75">
        <f>IF(AW$7="",0,IF(AW$1=MAX($1:$1),$R63-SUM($T65:AV65),IF(AW$1=1,SUMIFS(63:63,$1:$1,"&gt;="&amp;1,$1:$1,"&lt;="&amp;INT(-$N65/30))+(-$N65/30-INT(-$N65/30))*SUMIFS(63:63,$1:$1,INT(-$N65/30)+1),0)+(-$N65/30-INT(-$N65/30))*SUMIFS(63:63,$1:$1,AW$1+INT(-$N65/30)+1)+(INT(-$N65/30)+1--$N65/30)*SUMIFS(63:63,$1:$1,AW$1+INT(-$N65/30))))</f>
        <v>9102447.6978571638</v>
      </c>
      <c r="AX65" s="75">
        <f>IF(AX$7="",0,IF(AX$1=MAX($1:$1),$R63-SUM($T65:AW65),IF(AX$1=1,SUMIFS(63:63,$1:$1,"&gt;="&amp;1,$1:$1,"&lt;="&amp;INT(-$N65/30))+(-$N65/30-INT(-$N65/30))*SUMIFS(63:63,$1:$1,INT(-$N65/30)+1),0)+(-$N65/30-INT(-$N65/30))*SUMIFS(63:63,$1:$1,AX$1+INT(-$N65/30)+1)+(INT(-$N65/30)+1--$N65/30)*SUMIFS(63:63,$1:$1,AX$1+INT(-$N65/30))))</f>
        <v>9331126.1148144528</v>
      </c>
      <c r="AY65" s="75">
        <f>IF(AY$7="",0,IF(AY$1=MAX($1:$1),$R63-SUM($T65:AX65),IF(AY$1=1,SUMIFS(63:63,$1:$1,"&gt;="&amp;1,$1:$1,"&lt;="&amp;INT(-$N65/30))+(-$N65/30-INT(-$N65/30))*SUMIFS(63:63,$1:$1,INT(-$N65/30)+1),0)+(-$N65/30-INT(-$N65/30))*SUMIFS(63:63,$1:$1,AY$1+INT(-$N65/30)+1)+(INT(-$N65/30)+1--$N65/30)*SUMIFS(63:63,$1:$1,AY$1+INT(-$N65/30))))</f>
        <v>9563793.9573849253</v>
      </c>
      <c r="AZ65" s="75">
        <f>IF(AZ$7="",0,IF(AZ$1=MAX($1:$1),$R63-SUM($T65:AY65),IF(AZ$1=1,SUMIFS(63:63,$1:$1,"&gt;="&amp;1,$1:$1,"&lt;="&amp;INT(-$N65/30))+(-$N65/30-INT(-$N65/30))*SUMIFS(63:63,$1:$1,INT(-$N65/30)+1),0)+(-$N65/30-INT(-$N65/30))*SUMIFS(63:63,$1:$1,AZ$1+INT(-$N65/30)+1)+(INT(-$N65/30)+1--$N65/30)*SUMIFS(63:63,$1:$1,AZ$1+INT(-$N65/30))))</f>
        <v>9800451.2255685814</v>
      </c>
      <c r="BA65" s="75">
        <f>IF(BA$7="",0,IF(BA$1=MAX($1:$1),$R63-SUM($T65:AZ65),IF(BA$1=1,SUMIFS(63:63,$1:$1,"&gt;="&amp;1,$1:$1,"&lt;="&amp;INT(-$N65/30))+(-$N65/30-INT(-$N65/30))*SUMIFS(63:63,$1:$1,INT(-$N65/30)+1),0)+(-$N65/30-INT(-$N65/30))*SUMIFS(63:63,$1:$1,BA$1+INT(-$N65/30)+1)+(INT(-$N65/30)+1--$N65/30)*SUMIFS(63:63,$1:$1,BA$1+INT(-$N65/30))))</f>
        <v>10041097.919365417</v>
      </c>
      <c r="BB65" s="75">
        <f>IF(BB$7="",0,IF(BB$1=MAX($1:$1),$R63-SUM($T65:BA65),IF(BB$1=1,SUMIFS(63:63,$1:$1,"&gt;="&amp;1,$1:$1,"&lt;="&amp;INT(-$N65/30))+(-$N65/30-INT(-$N65/30))*SUMIFS(63:63,$1:$1,INT(-$N65/30)+1),0)+(-$N65/30-INT(-$N65/30))*SUMIFS(63:63,$1:$1,BB$1+INT(-$N65/30)+1)+(INT(-$N65/30)+1--$N65/30)*SUMIFS(63:63,$1:$1,BB$1+INT(-$N65/30))))</f>
        <v>10285734.03877544</v>
      </c>
      <c r="BC65" s="75">
        <f>IF(BC$7="",0,IF(BC$1=MAX($1:$1),$R63-SUM($T65:BB65),IF(BC$1=1,SUMIFS(63:63,$1:$1,"&gt;="&amp;1,$1:$1,"&lt;="&amp;INT(-$N65/30))+(-$N65/30-INT(-$N65/30))*SUMIFS(63:63,$1:$1,INT(-$N65/30)+1),0)+(-$N65/30-INT(-$N65/30))*SUMIFS(63:63,$1:$1,BC$1+INT(-$N65/30)+1)+(INT(-$N65/30)+1--$N65/30)*SUMIFS(63:63,$1:$1,BC$1+INT(-$N65/30))))</f>
        <v>10534359.583798643</v>
      </c>
      <c r="BD65" s="75">
        <f>IF(BD$7="",0,IF(BD$1=MAX($1:$1),$R63-SUM($T65:BC65),IF(BD$1=1,SUMIFS(63:63,$1:$1,"&gt;="&amp;1,$1:$1,"&lt;="&amp;INT(-$N65/30))+(-$N65/30-INT(-$N65/30))*SUMIFS(63:63,$1:$1,INT(-$N65/30)+1),0)+(-$N65/30-INT(-$N65/30))*SUMIFS(63:63,$1:$1,BD$1+INT(-$N65/30)+1)+(INT(-$N65/30)+1--$N65/30)*SUMIFS(63:63,$1:$1,BD$1+INT(-$N65/30))))</f>
        <v>10786974.55443503</v>
      </c>
      <c r="BE65" s="75">
        <f>IF(BE$7="",0,IF(BE$1=MAX($1:$1),$R63-SUM($T65:BD65),IF(BE$1=1,SUMIFS(63:63,$1:$1,"&gt;="&amp;1,$1:$1,"&lt;="&amp;INT(-$N65/30))+(-$N65/30-INT(-$N65/30))*SUMIFS(63:63,$1:$1,INT(-$N65/30)+1),0)+(-$N65/30-INT(-$N65/30))*SUMIFS(63:63,$1:$1,BE$1+INT(-$N65/30)+1)+(INT(-$N65/30)+1--$N65/30)*SUMIFS(63:63,$1:$1,BE$1+INT(-$N65/30))))</f>
        <v>11043578.950684601</v>
      </c>
      <c r="BF65" s="75">
        <f>IF(BF$7="",0,IF(BF$1=MAX($1:$1),$R63-SUM($T65:BE65),IF(BF$1=1,SUMIFS(63:63,$1:$1,"&gt;="&amp;1,$1:$1,"&lt;="&amp;INT(-$N65/30))+(-$N65/30-INT(-$N65/30))*SUMIFS(63:63,$1:$1,INT(-$N65/30)+1),0)+(-$N65/30-INT(-$N65/30))*SUMIFS(63:63,$1:$1,BF$1+INT(-$N65/30)+1)+(INT(-$N65/30)+1--$N65/30)*SUMIFS(63:63,$1:$1,BF$1+INT(-$N65/30))))</f>
        <v>11304172.772547355</v>
      </c>
      <c r="BG65" s="75">
        <f>IF(BG$7="",0,IF(BG$1=MAX($1:$1),$R63-SUM($T65:BF65),IF(BG$1=1,SUMIFS(63:63,$1:$1,"&gt;="&amp;1,$1:$1,"&lt;="&amp;INT(-$N65/30))+(-$N65/30-INT(-$N65/30))*SUMIFS(63:63,$1:$1,INT(-$N65/30)+1),0)+(-$N65/30-INT(-$N65/30))*SUMIFS(63:63,$1:$1,BG$1+INT(-$N65/30)+1)+(INT(-$N65/30)+1--$N65/30)*SUMIFS(63:63,$1:$1,BG$1+INT(-$N65/30))))</f>
        <v>11568756.02002329</v>
      </c>
      <c r="BH65" s="75">
        <f>IF(BH$7="",0,IF(BH$1=MAX($1:$1),$R63-SUM($T65:BG65),IF(BH$1=1,SUMIFS(63:63,$1:$1,"&gt;="&amp;1,$1:$1,"&lt;="&amp;INT(-$N65/30))+(-$N65/30-INT(-$N65/30))*SUMIFS(63:63,$1:$1,INT(-$N65/30)+1),0)+(-$N65/30-INT(-$N65/30))*SUMIFS(63:63,$1:$1,BH$1+INT(-$N65/30)+1)+(INT(-$N65/30)+1--$N65/30)*SUMIFS(63:63,$1:$1,BH$1+INT(-$N65/30))))</f>
        <v>11837328.693112411</v>
      </c>
      <c r="BI65" s="75">
        <f>IF(BI$7="",0,IF(BI$1=MAX($1:$1),$R63-SUM($T65:BH65),IF(BI$1=1,SUMIFS(63:63,$1:$1,"&gt;="&amp;1,$1:$1,"&lt;="&amp;INT(-$N65/30))+(-$N65/30-INT(-$N65/30))*SUMIFS(63:63,$1:$1,INT(-$N65/30)+1),0)+(-$N65/30-INT(-$N65/30))*SUMIFS(63:63,$1:$1,BI$1+INT(-$N65/30)+1)+(INT(-$N65/30)+1--$N65/30)*SUMIFS(63:63,$1:$1,BI$1+INT(-$N65/30))))</f>
        <v>12109890.791814713</v>
      </c>
      <c r="BJ65" s="75">
        <f>IF(BJ$7="",0,IF(BJ$1=MAX($1:$1),$R63-SUM($T65:BI65),IF(BJ$1=1,SUMIFS(63:63,$1:$1,"&gt;="&amp;1,$1:$1,"&lt;="&amp;INT(-$N65/30))+(-$N65/30-INT(-$N65/30))*SUMIFS(63:63,$1:$1,INT(-$N65/30)+1),0)+(-$N65/30-INT(-$N65/30))*SUMIFS(63:63,$1:$1,BJ$1+INT(-$N65/30)+1)+(INT(-$N65/30)+1--$N65/30)*SUMIFS(63:63,$1:$1,BJ$1+INT(-$N65/30))))</f>
        <v>12386442.316130197</v>
      </c>
      <c r="BK65" s="75">
        <f>IF(BK$7="",0,IF(BK$1=MAX($1:$1),$R63-SUM($T65:BJ65),IF(BK$1=1,SUMIFS(63:63,$1:$1,"&gt;="&amp;1,$1:$1,"&lt;="&amp;INT(-$N65/30))+(-$N65/30-INT(-$N65/30))*SUMIFS(63:63,$1:$1,INT(-$N65/30)+1),0)+(-$N65/30-INT(-$N65/30))*SUMIFS(63:63,$1:$1,BK$1+INT(-$N65/30)+1)+(INT(-$N65/30)+1--$N65/30)*SUMIFS(63:63,$1:$1,BK$1+INT(-$N65/30))))</f>
        <v>12666983.266058864</v>
      </c>
      <c r="BL65" s="75">
        <f>IF(BL$7="",0,IF(BL$1=MAX($1:$1),$R63-SUM($T65:BK65),IF(BL$1=1,SUMIFS(63:63,$1:$1,"&gt;="&amp;1,$1:$1,"&lt;="&amp;INT(-$N65/30))+(-$N65/30-INT(-$N65/30))*SUMIFS(63:63,$1:$1,INT(-$N65/30)+1),0)+(-$N65/30-INT(-$N65/30))*SUMIFS(63:63,$1:$1,BL$1+INT(-$N65/30)+1)+(INT(-$N65/30)+1--$N65/30)*SUMIFS(63:63,$1:$1,BL$1+INT(-$N65/30))))</f>
        <v>12951513.641600717</v>
      </c>
      <c r="BM65" s="75">
        <f>IF(BM$7="",0,IF(BM$1=MAX($1:$1),$R63-SUM($T65:BL65),IF(BM$1=1,SUMIFS(63:63,$1:$1,"&gt;="&amp;1,$1:$1,"&lt;="&amp;INT(-$N65/30))+(-$N65/30-INT(-$N65/30))*SUMIFS(63:63,$1:$1,INT(-$N65/30)+1),0)+(-$N65/30-INT(-$N65/30))*SUMIFS(63:63,$1:$1,BM$1+INT(-$N65/30)+1)+(INT(-$N65/30)+1--$N65/30)*SUMIFS(63:63,$1:$1,BM$1+INT(-$N65/30))))</f>
        <v>13240033.442755749</v>
      </c>
      <c r="BN65" s="75">
        <f>IF(BN$7="",0,IF(BN$1=MAX($1:$1),$R63-SUM($T65:BM65),IF(BN$1=1,SUMIFS(63:63,$1:$1,"&gt;="&amp;1,$1:$1,"&lt;="&amp;INT(-$N65/30))+(-$N65/30-INT(-$N65/30))*SUMIFS(63:63,$1:$1,INT(-$N65/30)+1),0)+(-$N65/30-INT(-$N65/30))*SUMIFS(63:63,$1:$1,BN$1+INT(-$N65/30)+1)+(INT(-$N65/30)+1--$N65/30)*SUMIFS(63:63,$1:$1,BN$1+INT(-$N65/30))))</f>
        <v>13532542.669523967</v>
      </c>
      <c r="BO65" s="75">
        <f>IF(BO$7="",0,IF(BO$1=MAX($1:$1),$R63-SUM($T65:BN65),IF(BO$1=1,SUMIFS(63:63,$1:$1,"&gt;="&amp;1,$1:$1,"&lt;="&amp;INT(-$N65/30))+(-$N65/30-INT(-$N65/30))*SUMIFS(63:63,$1:$1,INT(-$N65/30)+1),0)+(-$N65/30-INT(-$N65/30))*SUMIFS(63:63,$1:$1,BO$1+INT(-$N65/30)+1)+(INT(-$N65/30)+1--$N65/30)*SUMIFS(63:63,$1:$1,BO$1+INT(-$N65/30))))</f>
        <v>13424552.48595411</v>
      </c>
      <c r="BP65" s="75">
        <f>IF(BP$7="",0,IF(BP$1=MAX($1:$1),$R63-SUM($T65:BO65),IF(BP$1=1,SUMIFS(63:63,$1:$1,"&gt;="&amp;1,$1:$1,"&lt;="&amp;INT(-$N65/30))+(-$N65/30-INT(-$N65/30))*SUMIFS(63:63,$1:$1,INT(-$N65/30)+1),0)+(-$N65/30-INT(-$N65/30))*SUMIFS(63:63,$1:$1,BP$1+INT(-$N65/30)+1)+(INT(-$N65/30)+1--$N65/30)*SUMIFS(63:63,$1:$1,BP$1+INT(-$N65/30))))</f>
        <v>8543342.4402375221</v>
      </c>
      <c r="BQ65" s="75">
        <f>IF(BQ$7="",0,IF(BQ$1=MAX($1:$1),$R63-SUM($T65:BP65),IF(BQ$1=1,SUMIFS(63:63,$1:$1,"&gt;="&amp;1,$1:$1,"&lt;="&amp;INT(-$N65/30))+(-$N65/30-INT(-$N65/30))*SUMIFS(63:63,$1:$1,INT(-$N65/30)+1),0)+(-$N65/30-INT(-$N65/30))*SUMIFS(63:63,$1:$1,BQ$1+INT(-$N65/30)+1)+(INT(-$N65/30)+1--$N65/30)*SUMIFS(63:63,$1:$1,BQ$1+INT(-$N65/30))))</f>
        <v>0</v>
      </c>
      <c r="BR65" s="75">
        <f>IF(BR$7="",0,IF(BR$1=MAX($1:$1),$R63-SUM($T65:BQ65),IF(BR$1=1,SUMIFS(63:63,$1:$1,"&gt;="&amp;1,$1:$1,"&lt;="&amp;INT(-$N65/30))+(-$N65/30-INT(-$N65/30))*SUMIFS(63:63,$1:$1,INT(-$N65/30)+1),0)+(-$N65/30-INT(-$N65/30))*SUMIFS(63:63,$1:$1,BR$1+INT(-$N65/30)+1)+(INT(-$N65/30)+1--$N65/30)*SUMIFS(63:63,$1:$1,BR$1+INT(-$N65/30))))</f>
        <v>0</v>
      </c>
      <c r="BS65" s="75">
        <f>IF(BS$7="",0,IF(BS$1=MAX($1:$1),$R63-SUM($T65:BR65),IF(BS$1=1,SUMIFS(63:63,$1:$1,"&gt;="&amp;1,$1:$1,"&lt;="&amp;INT(-$N65/30))+(-$N65/30-INT(-$N65/30))*SUMIFS(63:63,$1:$1,INT(-$N65/30)+1),0)+(-$N65/30-INT(-$N65/30))*SUMIFS(63:63,$1:$1,BS$1+INT(-$N65/30)+1)+(INT(-$N65/30)+1--$N65/30)*SUMIFS(63:63,$1:$1,BS$1+INT(-$N65/30))))</f>
        <v>0</v>
      </c>
      <c r="BT65" s="75">
        <f>IF(BT$7="",0,IF(BT$1=MAX($1:$1),$R63-SUM($T65:BS65),IF(BT$1=1,SUMIFS(63:63,$1:$1,"&gt;="&amp;1,$1:$1,"&lt;="&amp;INT(-$N65/30))+(-$N65/30-INT(-$N65/30))*SUMIFS(63:63,$1:$1,INT(-$N65/30)+1),0)+(-$N65/30-INT(-$N65/30))*SUMIFS(63:63,$1:$1,BT$1+INT(-$N65/30)+1)+(INT(-$N65/30)+1--$N65/30)*SUMIFS(63:63,$1:$1,BT$1+INT(-$N65/30))))</f>
        <v>0</v>
      </c>
      <c r="BU65" s="75">
        <f>IF(BU$7="",0,IF(BU$1=MAX($1:$1),$R63-SUM($T65:BT65),IF(BU$1=1,SUMIFS(63:63,$1:$1,"&gt;="&amp;1,$1:$1,"&lt;="&amp;INT(-$N65/30))+(-$N65/30-INT(-$N65/30))*SUMIFS(63:63,$1:$1,INT(-$N65/30)+1),0)+(-$N65/30-INT(-$N65/30))*SUMIFS(63:63,$1:$1,BU$1+INT(-$N65/30)+1)+(INT(-$N65/30)+1--$N65/30)*SUMIFS(63:63,$1:$1,BU$1+INT(-$N65/30))))</f>
        <v>0</v>
      </c>
      <c r="BV65" s="75">
        <f>IF(BV$7="",0,IF(BV$1=MAX($1:$1),$R63-SUM($T65:BU65),IF(BV$1=1,SUMIFS(63:63,$1:$1,"&gt;="&amp;1,$1:$1,"&lt;="&amp;INT(-$N65/30))+(-$N65/30-INT(-$N65/30))*SUMIFS(63:63,$1:$1,INT(-$N65/30)+1),0)+(-$N65/30-INT(-$N65/30))*SUMIFS(63:63,$1:$1,BV$1+INT(-$N65/30)+1)+(INT(-$N65/30)+1--$N65/30)*SUMIFS(63:63,$1:$1,BV$1+INT(-$N65/30))))</f>
        <v>0</v>
      </c>
      <c r="BW65" s="75">
        <f>IF(BW$7="",0,IF(BW$1=MAX($1:$1),$R63-SUM($T65:BV65),IF(BW$1=1,SUMIFS(63:63,$1:$1,"&gt;="&amp;1,$1:$1,"&lt;="&amp;INT(-$N65/30))+(-$N65/30-INT(-$N65/30))*SUMIFS(63:63,$1:$1,INT(-$N65/30)+1),0)+(-$N65/30-INT(-$N65/30))*SUMIFS(63:63,$1:$1,BW$1+INT(-$N65/30)+1)+(INT(-$N65/30)+1--$N65/30)*SUMIFS(63:63,$1:$1,BW$1+INT(-$N65/30))))</f>
        <v>0</v>
      </c>
      <c r="BX65" s="75">
        <f>IF(BX$7="",0,IF(BX$1=MAX($1:$1),$R63-SUM($T65:BW65),IF(BX$1=1,SUMIFS(63:63,$1:$1,"&gt;="&amp;1,$1:$1,"&lt;="&amp;INT(-$N65/30))+(-$N65/30-INT(-$N65/30))*SUMIFS(63:63,$1:$1,INT(-$N65/30)+1),0)+(-$N65/30-INT(-$N65/30))*SUMIFS(63:63,$1:$1,BX$1+INT(-$N65/30)+1)+(INT(-$N65/30)+1--$N65/30)*SUMIFS(63:63,$1:$1,BX$1+INT(-$N65/30))))</f>
        <v>0</v>
      </c>
      <c r="BY65" s="75">
        <f>IF(BY$7="",0,IF(BY$1=MAX($1:$1),$R63-SUM($T65:BX65),IF(BY$1=1,SUMIFS(63:63,$1:$1,"&gt;="&amp;1,$1:$1,"&lt;="&amp;INT(-$N65/30))+(-$N65/30-INT(-$N65/30))*SUMIFS(63:63,$1:$1,INT(-$N65/30)+1),0)+(-$N65/30-INT(-$N65/30))*SUMIFS(63:63,$1:$1,BY$1+INT(-$N65/30)+1)+(INT(-$N65/30)+1--$N65/30)*SUMIFS(63:63,$1:$1,BY$1+INT(-$N65/30))))</f>
        <v>0</v>
      </c>
      <c r="BZ65" s="75">
        <f>IF(BZ$7="",0,IF(BZ$1=MAX($1:$1),$R63-SUM($T65:BY65),IF(BZ$1=1,SUMIFS(63:63,$1:$1,"&gt;="&amp;1,$1:$1,"&lt;="&amp;INT(-$N65/30))+(-$N65/30-INT(-$N65/30))*SUMIFS(63:63,$1:$1,INT(-$N65/30)+1),0)+(-$N65/30-INT(-$N65/30))*SUMIFS(63:63,$1:$1,BZ$1+INT(-$N65/30)+1)+(INT(-$N65/30)+1--$N65/30)*SUMIFS(63:63,$1:$1,BZ$1+INT(-$N65/30))))</f>
        <v>0</v>
      </c>
      <c r="CA65" s="75">
        <f>IF(CA$7="",0,IF(CA$1=MAX($1:$1),$R63-SUM($T65:BZ65),IF(CA$1=1,SUMIFS(63:63,$1:$1,"&gt;="&amp;1,$1:$1,"&lt;="&amp;INT(-$N65/30))+(-$N65/30-INT(-$N65/30))*SUMIFS(63:63,$1:$1,INT(-$N65/30)+1),0)+(-$N65/30-INT(-$N65/30))*SUMIFS(63:63,$1:$1,CA$1+INT(-$N65/30)+1)+(INT(-$N65/30)+1--$N65/30)*SUMIFS(63:63,$1:$1,CA$1+INT(-$N65/30))))</f>
        <v>0</v>
      </c>
      <c r="CB65" s="75">
        <f>IF(CB$7="",0,IF(CB$1=MAX($1:$1),$R63-SUM($T65:CA65),IF(CB$1=1,SUMIFS(63:63,$1:$1,"&gt;="&amp;1,$1:$1,"&lt;="&amp;INT(-$N65/30))+(-$N65/30-INT(-$N65/30))*SUMIFS(63:63,$1:$1,INT(-$N65/30)+1),0)+(-$N65/30-INT(-$N65/30))*SUMIFS(63:63,$1:$1,CB$1+INT(-$N65/30)+1)+(INT(-$N65/30)+1--$N65/30)*SUMIFS(63:63,$1:$1,CB$1+INT(-$N65/30))))</f>
        <v>0</v>
      </c>
      <c r="CC65" s="75">
        <f>IF(CC$7="",0,IF(CC$1=MAX($1:$1),$R63-SUM($T65:CB65),IF(CC$1=1,SUMIFS(63:63,$1:$1,"&gt;="&amp;1,$1:$1,"&lt;="&amp;INT(-$N65/30))+(-$N65/30-INT(-$N65/30))*SUMIFS(63:63,$1:$1,INT(-$N65/30)+1),0)+(-$N65/30-INT(-$N65/30))*SUMIFS(63:63,$1:$1,CC$1+INT(-$N65/30)+1)+(INT(-$N65/30)+1--$N65/30)*SUMIFS(63:63,$1:$1,CC$1+INT(-$N65/30))))</f>
        <v>0</v>
      </c>
      <c r="CD65" s="75">
        <f>IF(CD$7="",0,IF(CD$1=MAX($1:$1),$R63-SUM($T65:CC65),IF(CD$1=1,SUMIFS(63:63,$1:$1,"&gt;="&amp;1,$1:$1,"&lt;="&amp;INT(-$N65/30))+(-$N65/30-INT(-$N65/30))*SUMIFS(63:63,$1:$1,INT(-$N65/30)+1),0)+(-$N65/30-INT(-$N65/30))*SUMIFS(63:63,$1:$1,CD$1+INT(-$N65/30)+1)+(INT(-$N65/30)+1--$N65/30)*SUMIFS(63:63,$1:$1,CD$1+INT(-$N65/30))))</f>
        <v>0</v>
      </c>
      <c r="CE65" s="75">
        <f>IF(CE$7="",0,IF(CE$1=MAX($1:$1),$R63-SUM($T65:CD65),IF(CE$1=1,SUMIFS(63:63,$1:$1,"&gt;="&amp;1,$1:$1,"&lt;="&amp;INT(-$N65/30))+(-$N65/30-INT(-$N65/30))*SUMIFS(63:63,$1:$1,INT(-$N65/30)+1),0)+(-$N65/30-INT(-$N65/30))*SUMIFS(63:63,$1:$1,CE$1+INT(-$N65/30)+1)+(INT(-$N65/30)+1--$N65/30)*SUMIFS(63:63,$1:$1,CE$1+INT(-$N65/30))))</f>
        <v>0</v>
      </c>
      <c r="CF65" s="75">
        <f>IF(CF$7="",0,IF(CF$1=MAX($1:$1),$R63-SUM($T65:CE65),IF(CF$1=1,SUMIFS(63:63,$1:$1,"&gt;="&amp;1,$1:$1,"&lt;="&amp;INT(-$N65/30))+(-$N65/30-INT(-$N65/30))*SUMIFS(63:63,$1:$1,INT(-$N65/30)+1),0)+(-$N65/30-INT(-$N65/30))*SUMIFS(63:63,$1:$1,CF$1+INT(-$N65/30)+1)+(INT(-$N65/30)+1--$N65/30)*SUMIFS(63:63,$1:$1,CF$1+INT(-$N65/30))))</f>
        <v>0</v>
      </c>
      <c r="CG65" s="75">
        <f>IF(CG$7="",0,IF(CG$1=MAX($1:$1),$R63-SUM($T65:CF65),IF(CG$1=1,SUMIFS(63:63,$1:$1,"&gt;="&amp;1,$1:$1,"&lt;="&amp;INT(-$N65/30))+(-$N65/30-INT(-$N65/30))*SUMIFS(63:63,$1:$1,INT(-$N65/30)+1),0)+(-$N65/30-INT(-$N65/30))*SUMIFS(63:63,$1:$1,CG$1+INT(-$N65/30)+1)+(INT(-$N65/30)+1--$N65/30)*SUMIFS(63:63,$1:$1,CG$1+INT(-$N65/30))))</f>
        <v>0</v>
      </c>
      <c r="CH65" s="75">
        <f>IF(CH$7="",0,IF(CH$1=MAX($1:$1),$R63-SUM($T65:CG65),IF(CH$1=1,SUMIFS(63:63,$1:$1,"&gt;="&amp;1,$1:$1,"&lt;="&amp;INT(-$N65/30))+(-$N65/30-INT(-$N65/30))*SUMIFS(63:63,$1:$1,INT(-$N65/30)+1),0)+(-$N65/30-INT(-$N65/30))*SUMIFS(63:63,$1:$1,CH$1+INT(-$N65/30)+1)+(INT(-$N65/30)+1--$N65/30)*SUMIFS(63:63,$1:$1,CH$1+INT(-$N65/30))))</f>
        <v>0</v>
      </c>
      <c r="CI65" s="75">
        <f>IF(CI$7="",0,IF(CI$1=MAX($1:$1),$R63-SUM($T65:CH65),IF(CI$1=1,SUMIFS(63:63,$1:$1,"&gt;="&amp;1,$1:$1,"&lt;="&amp;INT(-$N65/30))+(-$N65/30-INT(-$N65/30))*SUMIFS(63:63,$1:$1,INT(-$N65/30)+1),0)+(-$N65/30-INT(-$N65/30))*SUMIFS(63:63,$1:$1,CI$1+INT(-$N65/30)+1)+(INT(-$N65/30)+1--$N65/30)*SUMIFS(63:63,$1:$1,CI$1+INT(-$N65/30))))</f>
        <v>0</v>
      </c>
      <c r="CJ65" s="75">
        <f>IF(CJ$7="",0,IF(CJ$1=MAX($1:$1),$R63-SUM($T65:CI65),IF(CJ$1=1,SUMIFS(63:63,$1:$1,"&gt;="&amp;1,$1:$1,"&lt;="&amp;INT(-$N65/30))+(-$N65/30-INT(-$N65/30))*SUMIFS(63:63,$1:$1,INT(-$N65/30)+1),0)+(-$N65/30-INT(-$N65/30))*SUMIFS(63:63,$1:$1,CJ$1+INT(-$N65/30)+1)+(INT(-$N65/30)+1--$N65/30)*SUMIFS(63:63,$1:$1,CJ$1+INT(-$N65/30))))</f>
        <v>0</v>
      </c>
      <c r="CK65" s="75">
        <f>IF(CK$7="",0,IF(CK$1=MAX($1:$1),$R63-SUM($T65:CJ65),IF(CK$1=1,SUMIFS(63:63,$1:$1,"&gt;="&amp;1,$1:$1,"&lt;="&amp;INT(-$N65/30))+(-$N65/30-INT(-$N65/30))*SUMIFS(63:63,$1:$1,INT(-$N65/30)+1),0)+(-$N65/30-INT(-$N65/30))*SUMIFS(63:63,$1:$1,CK$1+INT(-$N65/30)+1)+(INT(-$N65/30)+1--$N65/30)*SUMIFS(63:63,$1:$1,CK$1+INT(-$N65/30))))</f>
        <v>0</v>
      </c>
      <c r="CL65" s="75">
        <f>IF(CL$7="",0,IF(CL$1=MAX($1:$1),$R63-SUM($T65:CK65),IF(CL$1=1,SUMIFS(63:63,$1:$1,"&gt;="&amp;1,$1:$1,"&lt;="&amp;INT(-$N65/30))+(-$N65/30-INT(-$N65/30))*SUMIFS(63:63,$1:$1,INT(-$N65/30)+1),0)+(-$N65/30-INT(-$N65/30))*SUMIFS(63:63,$1:$1,CL$1+INT(-$N65/30)+1)+(INT(-$N65/30)+1--$N65/30)*SUMIFS(63:63,$1:$1,CL$1+INT(-$N65/30))))</f>
        <v>0</v>
      </c>
      <c r="CM65" s="75">
        <f>IF(CM$7="",0,IF(CM$1=MAX($1:$1),$R63-SUM($T65:CL65),IF(CM$1=1,SUMIFS(63:63,$1:$1,"&gt;="&amp;1,$1:$1,"&lt;="&amp;INT(-$N65/30))+(-$N65/30-INT(-$N65/30))*SUMIFS(63:63,$1:$1,INT(-$N65/30)+1),0)+(-$N65/30-INT(-$N65/30))*SUMIFS(63:63,$1:$1,CM$1+INT(-$N65/30)+1)+(INT(-$N65/30)+1--$N65/30)*SUMIFS(63:63,$1:$1,CM$1+INT(-$N65/30))))</f>
        <v>0</v>
      </c>
      <c r="CN65" s="75">
        <f>IF(CN$7="",0,IF(CN$1=MAX($1:$1),$R63-SUM($T65:CM65),IF(CN$1=1,SUMIFS(63:63,$1:$1,"&gt;="&amp;1,$1:$1,"&lt;="&amp;INT(-$N65/30))+(-$N65/30-INT(-$N65/30))*SUMIFS(63:63,$1:$1,INT(-$N65/30)+1),0)+(-$N65/30-INT(-$N65/30))*SUMIFS(63:63,$1:$1,CN$1+INT(-$N65/30)+1)+(INT(-$N65/30)+1--$N65/30)*SUMIFS(63:63,$1:$1,CN$1+INT(-$N65/30))))</f>
        <v>0</v>
      </c>
      <c r="CO65" s="75">
        <f>IF(CO$7="",0,IF(CO$1=MAX($1:$1),$R63-SUM($T65:CN65),IF(CO$1=1,SUMIFS(63:63,$1:$1,"&gt;="&amp;1,$1:$1,"&lt;="&amp;INT(-$N65/30))+(-$N65/30-INT(-$N65/30))*SUMIFS(63:63,$1:$1,INT(-$N65/30)+1),0)+(-$N65/30-INT(-$N65/30))*SUMIFS(63:63,$1:$1,CO$1+INT(-$N65/30)+1)+(INT(-$N65/30)+1--$N65/30)*SUMIFS(63:63,$1:$1,CO$1+INT(-$N65/30))))</f>
        <v>0</v>
      </c>
      <c r="CP65" s="75">
        <f>IF(CP$7="",0,IF(CP$1=MAX($1:$1),$R63-SUM($T65:CO65),IF(CP$1=1,SUMIFS(63:63,$1:$1,"&gt;="&amp;1,$1:$1,"&lt;="&amp;INT(-$N65/30))+(-$N65/30-INT(-$N65/30))*SUMIFS(63:63,$1:$1,INT(-$N65/30)+1),0)+(-$N65/30-INT(-$N65/30))*SUMIFS(63:63,$1:$1,CP$1+INT(-$N65/30)+1)+(INT(-$N65/30)+1--$N65/30)*SUMIFS(63:63,$1:$1,CP$1+INT(-$N65/30))))</f>
        <v>0</v>
      </c>
      <c r="CQ65" s="75">
        <f>IF(CQ$7="",0,IF(CQ$1=MAX($1:$1),$R63-SUM($T65:CP65),IF(CQ$1=1,SUMIFS(63:63,$1:$1,"&gt;="&amp;1,$1:$1,"&lt;="&amp;INT(-$N65/30))+(-$N65/30-INT(-$N65/30))*SUMIFS(63:63,$1:$1,INT(-$N65/30)+1),0)+(-$N65/30-INT(-$N65/30))*SUMIFS(63:63,$1:$1,CQ$1+INT(-$N65/30)+1)+(INT(-$N65/30)+1--$N65/30)*SUMIFS(63:63,$1:$1,CQ$1+INT(-$N65/30))))</f>
        <v>0</v>
      </c>
      <c r="CR65" s="75">
        <f>IF(CR$7="",0,IF(CR$1=MAX($1:$1),$R63-SUM($T65:CQ65),IF(CR$1=1,SUMIFS(63:63,$1:$1,"&gt;="&amp;1,$1:$1,"&lt;="&amp;INT(-$N65/30))+(-$N65/30-INT(-$N65/30))*SUMIFS(63:63,$1:$1,INT(-$N65/30)+1),0)+(-$N65/30-INT(-$N65/30))*SUMIFS(63:63,$1:$1,CR$1+INT(-$N65/30)+1)+(INT(-$N65/30)+1--$N65/30)*SUMIFS(63:63,$1:$1,CR$1+INT(-$N65/30))))</f>
        <v>0</v>
      </c>
      <c r="CS65" s="75">
        <f>IF(CS$7="",0,IF(CS$1=MAX($1:$1),$R63-SUM($T65:CR65),IF(CS$1=1,SUMIFS(63:63,$1:$1,"&gt;="&amp;1,$1:$1,"&lt;="&amp;INT(-$N65/30))+(-$N65/30-INT(-$N65/30))*SUMIFS(63:63,$1:$1,INT(-$N65/30)+1),0)+(-$N65/30-INT(-$N65/30))*SUMIFS(63:63,$1:$1,CS$1+INT(-$N65/30)+1)+(INT(-$N65/30)+1--$N65/30)*SUMIFS(63:63,$1:$1,CS$1+INT(-$N65/30))))</f>
        <v>0</v>
      </c>
      <c r="CT65" s="75">
        <f>IF(CT$7="",0,IF(CT$1=MAX($1:$1),$R63-SUM($T65:CS65),IF(CT$1=1,SUMIFS(63:63,$1:$1,"&gt;="&amp;1,$1:$1,"&lt;="&amp;INT(-$N65/30))+(-$N65/30-INT(-$N65/30))*SUMIFS(63:63,$1:$1,INT(-$N65/30)+1),0)+(-$N65/30-INT(-$N65/30))*SUMIFS(63:63,$1:$1,CT$1+INT(-$N65/30)+1)+(INT(-$N65/30)+1--$N65/30)*SUMIFS(63:63,$1:$1,CT$1+INT(-$N65/30))))</f>
        <v>0</v>
      </c>
      <c r="CU65" s="75">
        <f>IF(CU$7="",0,IF(CU$1=MAX($1:$1),$R63-SUM($T65:CT65),IF(CU$1=1,SUMIFS(63:63,$1:$1,"&gt;="&amp;1,$1:$1,"&lt;="&amp;INT(-$N65/30))+(-$N65/30-INT(-$N65/30))*SUMIFS(63:63,$1:$1,INT(-$N65/30)+1),0)+(-$N65/30-INT(-$N65/30))*SUMIFS(63:63,$1:$1,CU$1+INT(-$N65/30)+1)+(INT(-$N65/30)+1--$N65/30)*SUMIFS(63:63,$1:$1,CU$1+INT(-$N65/30))))</f>
        <v>0</v>
      </c>
      <c r="CV65" s="75">
        <f>IF(CV$7="",0,IF(CV$1=MAX($1:$1),$R63-SUM($T65:CU65),IF(CV$1=1,SUMIFS(63:63,$1:$1,"&gt;="&amp;1,$1:$1,"&lt;="&amp;INT(-$N65/30))+(-$N65/30-INT(-$N65/30))*SUMIFS(63:63,$1:$1,INT(-$N65/30)+1),0)+(-$N65/30-INT(-$N65/30))*SUMIFS(63:63,$1:$1,CV$1+INT(-$N65/30)+1)+(INT(-$N65/30)+1--$N65/30)*SUMIFS(63:63,$1:$1,CV$1+INT(-$N65/30))))</f>
        <v>0</v>
      </c>
      <c r="CW65" s="75">
        <f>IF(CW$7="",0,IF(CW$1=MAX($1:$1),$R63-SUM($T65:CV65),IF(CW$1=1,SUMIFS(63:63,$1:$1,"&gt;="&amp;1,$1:$1,"&lt;="&amp;INT(-$N65/30))+(-$N65/30-INT(-$N65/30))*SUMIFS(63:63,$1:$1,INT(-$N65/30)+1),0)+(-$N65/30-INT(-$N65/30))*SUMIFS(63:63,$1:$1,CW$1+INT(-$N65/30)+1)+(INT(-$N65/30)+1--$N65/30)*SUMIFS(63:63,$1:$1,CW$1+INT(-$N65/30))))</f>
        <v>0</v>
      </c>
      <c r="CX65" s="75">
        <f>IF(CX$7="",0,IF(CX$1=MAX($1:$1),$R63-SUM($T65:CW65),IF(CX$1=1,SUMIFS(63:63,$1:$1,"&gt;="&amp;1,$1:$1,"&lt;="&amp;INT(-$N65/30))+(-$N65/30-INT(-$N65/30))*SUMIFS(63:63,$1:$1,INT(-$N65/30)+1),0)+(-$N65/30-INT(-$N65/30))*SUMIFS(63:63,$1:$1,CX$1+INT(-$N65/30)+1)+(INT(-$N65/30)+1--$N65/30)*SUMIFS(63:63,$1:$1,CX$1+INT(-$N65/30))))</f>
        <v>0</v>
      </c>
      <c r="CY65" s="75">
        <f>IF(CY$7="",0,IF(CY$1=MAX($1:$1),$R63-SUM($T65:CX65),IF(CY$1=1,SUMIFS(63:63,$1:$1,"&gt;="&amp;1,$1:$1,"&lt;="&amp;INT(-$N65/30))+(-$N65/30-INT(-$N65/30))*SUMIFS(63:63,$1:$1,INT(-$N65/30)+1),0)+(-$N65/30-INT(-$N65/30))*SUMIFS(63:63,$1:$1,CY$1+INT(-$N65/30)+1)+(INT(-$N65/30)+1--$N65/30)*SUMIFS(63:63,$1:$1,CY$1+INT(-$N65/30))))</f>
        <v>0</v>
      </c>
      <c r="CZ65" s="75">
        <f>IF(CZ$7="",0,IF(CZ$1=MAX($1:$1),$R63-SUM($T65:CY65),IF(CZ$1=1,SUMIFS(63:63,$1:$1,"&gt;="&amp;1,$1:$1,"&lt;="&amp;INT(-$N65/30))+(-$N65/30-INT(-$N65/30))*SUMIFS(63:63,$1:$1,INT(-$N65/30)+1),0)+(-$N65/30-INT(-$N65/30))*SUMIFS(63:63,$1:$1,CZ$1+INT(-$N65/30)+1)+(INT(-$N65/30)+1--$N65/30)*SUMIFS(63:63,$1:$1,CZ$1+INT(-$N65/30))))</f>
        <v>0</v>
      </c>
      <c r="DA65" s="75">
        <f>IF(DA$7="",0,IF(DA$1=MAX($1:$1),$R63-SUM($T65:CZ65),IF(DA$1=1,SUMIFS(63:63,$1:$1,"&gt;="&amp;1,$1:$1,"&lt;="&amp;INT(-$N65/30))+(-$N65/30-INT(-$N65/30))*SUMIFS(63:63,$1:$1,INT(-$N65/30)+1),0)+(-$N65/30-INT(-$N65/30))*SUMIFS(63:63,$1:$1,DA$1+INT(-$N65/30)+1)+(INT(-$N65/30)+1--$N65/30)*SUMIFS(63:63,$1:$1,DA$1+INT(-$N65/30))))</f>
        <v>0</v>
      </c>
      <c r="DB65" s="75">
        <f>IF(DB$7="",0,IF(DB$1=MAX($1:$1),$R63-SUM($T65:DA65),IF(DB$1=1,SUMIFS(63:63,$1:$1,"&gt;="&amp;1,$1:$1,"&lt;="&amp;INT(-$N65/30))+(-$N65/30-INT(-$N65/30))*SUMIFS(63:63,$1:$1,INT(-$N65/30)+1),0)+(-$N65/30-INT(-$N65/30))*SUMIFS(63:63,$1:$1,DB$1+INT(-$N65/30)+1)+(INT(-$N65/30)+1--$N65/30)*SUMIFS(63:63,$1:$1,DB$1+INT(-$N65/30))))</f>
        <v>0</v>
      </c>
      <c r="DC65" s="75">
        <f>IF(DC$7="",0,IF(DC$1=MAX($1:$1),$R63-SUM($T65:DB65),IF(DC$1=1,SUMIFS(63:63,$1:$1,"&gt;="&amp;1,$1:$1,"&lt;="&amp;INT(-$N65/30))+(-$N65/30-INT(-$N65/30))*SUMIFS(63:63,$1:$1,INT(-$N65/30)+1),0)+(-$N65/30-INT(-$N65/30))*SUMIFS(63:63,$1:$1,DC$1+INT(-$N65/30)+1)+(INT(-$N65/30)+1--$N65/30)*SUMIFS(63:63,$1:$1,DC$1+INT(-$N65/30))))</f>
        <v>0</v>
      </c>
      <c r="DD65" s="75">
        <f>IF(DD$7="",0,IF(DD$1=MAX($1:$1),$R63-SUM($T65:DC65),IF(DD$1=1,SUMIFS(63:63,$1:$1,"&gt;="&amp;1,$1:$1,"&lt;="&amp;INT(-$N65/30))+(-$N65/30-INT(-$N65/30))*SUMIFS(63:63,$1:$1,INT(-$N65/30)+1),0)+(-$N65/30-INT(-$N65/30))*SUMIFS(63:63,$1:$1,DD$1+INT(-$N65/30)+1)+(INT(-$N65/30)+1--$N65/30)*SUMIFS(63:63,$1:$1,DD$1+INT(-$N65/30))))</f>
        <v>0</v>
      </c>
      <c r="DE65" s="75">
        <f>IF(DE$7="",0,IF(DE$1=MAX($1:$1),$R63-SUM($T65:DD65),IF(DE$1=1,SUMIFS(63:63,$1:$1,"&gt;="&amp;1,$1:$1,"&lt;="&amp;INT(-$N65/30))+(-$N65/30-INT(-$N65/30))*SUMIFS(63:63,$1:$1,INT(-$N65/30)+1),0)+(-$N65/30-INT(-$N65/30))*SUMIFS(63:63,$1:$1,DE$1+INT(-$N65/30)+1)+(INT(-$N65/30)+1--$N65/30)*SUMIFS(63:63,$1:$1,DE$1+INT(-$N65/30))))</f>
        <v>0</v>
      </c>
      <c r="DF65" s="75">
        <f>IF(DF$7="",0,IF(DF$1=MAX($1:$1),$R63-SUM($T65:DE65),IF(DF$1=1,SUMIFS(63:63,$1:$1,"&gt;="&amp;1,$1:$1,"&lt;="&amp;INT(-$N65/30))+(-$N65/30-INT(-$N65/30))*SUMIFS(63:63,$1:$1,INT(-$N65/30)+1),0)+(-$N65/30-INT(-$N65/30))*SUMIFS(63:63,$1:$1,DF$1+INT(-$N65/30)+1)+(INT(-$N65/30)+1--$N65/30)*SUMIFS(63:63,$1:$1,DF$1+INT(-$N65/30))))</f>
        <v>0</v>
      </c>
      <c r="DG65" s="75">
        <f>IF(DG$7="",0,IF(DG$1=MAX($1:$1),$R63-SUM($T65:DF65),IF(DG$1=1,SUMIFS(63:63,$1:$1,"&gt;="&amp;1,$1:$1,"&lt;="&amp;INT(-$N65/30))+(-$N65/30-INT(-$N65/30))*SUMIFS(63:63,$1:$1,INT(-$N65/30)+1),0)+(-$N65/30-INT(-$N65/30))*SUMIFS(63:63,$1:$1,DG$1+INT(-$N65/30)+1)+(INT(-$N65/30)+1--$N65/30)*SUMIFS(63:63,$1:$1,DG$1+INT(-$N65/30))))</f>
        <v>0</v>
      </c>
      <c r="DH65" s="75">
        <f>IF(DH$7="",0,IF(DH$1=MAX($1:$1),$R63-SUM($T65:DG65),IF(DH$1=1,SUMIFS(63:63,$1:$1,"&gt;="&amp;1,$1:$1,"&lt;="&amp;INT(-$N65/30))+(-$N65/30-INT(-$N65/30))*SUMIFS(63:63,$1:$1,INT(-$N65/30)+1),0)+(-$N65/30-INT(-$N65/30))*SUMIFS(63:63,$1:$1,DH$1+INT(-$N65/30)+1)+(INT(-$N65/30)+1--$N65/30)*SUMIFS(63:63,$1:$1,DH$1+INT(-$N65/30))))</f>
        <v>0</v>
      </c>
      <c r="DI65" s="75">
        <f>IF(DI$7="",0,IF(DI$1=MAX($1:$1),$R63-SUM($T65:DH65),IF(DI$1=1,SUMIFS(63:63,$1:$1,"&gt;="&amp;1,$1:$1,"&lt;="&amp;INT(-$N65/30))+(-$N65/30-INT(-$N65/30))*SUMIFS(63:63,$1:$1,INT(-$N65/30)+1),0)+(-$N65/30-INT(-$N65/30))*SUMIFS(63:63,$1:$1,DI$1+INT(-$N65/30)+1)+(INT(-$N65/30)+1--$N65/30)*SUMIFS(63:63,$1:$1,DI$1+INT(-$N65/30))))</f>
        <v>0</v>
      </c>
      <c r="DJ65" s="75">
        <f>IF(DJ$7="",0,IF(DJ$1=MAX($1:$1),$R63-SUM($T65:DI65),IF(DJ$1=1,SUMIFS(63:63,$1:$1,"&gt;="&amp;1,$1:$1,"&lt;="&amp;INT(-$N65/30))+(-$N65/30-INT(-$N65/30))*SUMIFS(63:63,$1:$1,INT(-$N65/30)+1),0)+(-$N65/30-INT(-$N65/30))*SUMIFS(63:63,$1:$1,DJ$1+INT(-$N65/30)+1)+(INT(-$N65/30)+1--$N65/30)*SUMIFS(63:63,$1:$1,DJ$1+INT(-$N65/30))))</f>
        <v>0</v>
      </c>
      <c r="DK65" s="75">
        <f>IF(DK$7="",0,IF(DK$1=MAX($1:$1),$R63-SUM($T65:DJ65),IF(DK$1=1,SUMIFS(63:63,$1:$1,"&gt;="&amp;1,$1:$1,"&lt;="&amp;INT(-$N65/30))+(-$N65/30-INT(-$N65/30))*SUMIFS(63:63,$1:$1,INT(-$N65/30)+1),0)+(-$N65/30-INT(-$N65/30))*SUMIFS(63:63,$1:$1,DK$1+INT(-$N65/30)+1)+(INT(-$N65/30)+1--$N65/30)*SUMIFS(63:63,$1:$1,DK$1+INT(-$N65/30))))</f>
        <v>0</v>
      </c>
      <c r="DL65" s="75">
        <f>IF(DL$7="",0,IF(DL$1=MAX($1:$1),$R63-SUM($T65:DK65),IF(DL$1=1,SUMIFS(63:63,$1:$1,"&gt;="&amp;1,$1:$1,"&lt;="&amp;INT(-$N65/30))+(-$N65/30-INT(-$N65/30))*SUMIFS(63:63,$1:$1,INT(-$N65/30)+1),0)+(-$N65/30-INT(-$N65/30))*SUMIFS(63:63,$1:$1,DL$1+INT(-$N65/30)+1)+(INT(-$N65/30)+1--$N65/30)*SUMIFS(63:63,$1:$1,DL$1+INT(-$N65/30))))</f>
        <v>0</v>
      </c>
      <c r="DM65" s="75">
        <f>IF(DM$7="",0,IF(DM$1=MAX($1:$1),$R63-SUM($T65:DL65),IF(DM$1=1,SUMIFS(63:63,$1:$1,"&gt;="&amp;1,$1:$1,"&lt;="&amp;INT(-$N65/30))+(-$N65/30-INT(-$N65/30))*SUMIFS(63:63,$1:$1,INT(-$N65/30)+1),0)+(-$N65/30-INT(-$N65/30))*SUMIFS(63:63,$1:$1,DM$1+INT(-$N65/30)+1)+(INT(-$N65/30)+1--$N65/30)*SUMIFS(63:63,$1:$1,DM$1+INT(-$N65/30))))</f>
        <v>0</v>
      </c>
      <c r="DN65" s="75">
        <f>IF(DN$7="",0,IF(DN$1=MAX($1:$1),$R63-SUM($T65:DM65),IF(DN$1=1,SUMIFS(63:63,$1:$1,"&gt;="&amp;1,$1:$1,"&lt;="&amp;INT(-$N65/30))+(-$N65/30-INT(-$N65/30))*SUMIFS(63:63,$1:$1,INT(-$N65/30)+1),0)+(-$N65/30-INT(-$N65/30))*SUMIFS(63:63,$1:$1,DN$1+INT(-$N65/30)+1)+(INT(-$N65/30)+1--$N65/30)*SUMIFS(63:63,$1:$1,DN$1+INT(-$N65/30))))</f>
        <v>0</v>
      </c>
      <c r="DO65" s="75">
        <f>IF(DO$7="",0,IF(DO$1=MAX($1:$1),$R63-SUM($T65:DN65),IF(DO$1=1,SUMIFS(63:63,$1:$1,"&gt;="&amp;1,$1:$1,"&lt;="&amp;INT(-$N65/30))+(-$N65/30-INT(-$N65/30))*SUMIFS(63:63,$1:$1,INT(-$N65/30)+1),0)+(-$N65/30-INT(-$N65/30))*SUMIFS(63:63,$1:$1,DO$1+INT(-$N65/30)+1)+(INT(-$N65/30)+1--$N65/30)*SUMIFS(63:63,$1:$1,DO$1+INT(-$N65/30))))</f>
        <v>0</v>
      </c>
      <c r="DP65" s="75">
        <f>IF(DP$7="",0,IF(DP$1=MAX($1:$1),$R63-SUM($T65:DO65),IF(DP$1=1,SUMIFS(63:63,$1:$1,"&gt;="&amp;1,$1:$1,"&lt;="&amp;INT(-$N65/30))+(-$N65/30-INT(-$N65/30))*SUMIFS(63:63,$1:$1,INT(-$N65/30)+1),0)+(-$N65/30-INT(-$N65/30))*SUMIFS(63:63,$1:$1,DP$1+INT(-$N65/30)+1)+(INT(-$N65/30)+1--$N65/30)*SUMIFS(63:63,$1:$1,DP$1+INT(-$N65/30))))</f>
        <v>0</v>
      </c>
      <c r="DQ65" s="75">
        <f>IF(DQ$7="",0,IF(DQ$1=MAX($1:$1),$R63-SUM($T65:DP65),IF(DQ$1=1,SUMIFS(63:63,$1:$1,"&gt;="&amp;1,$1:$1,"&lt;="&amp;INT(-$N65/30))+(-$N65/30-INT(-$N65/30))*SUMIFS(63:63,$1:$1,INT(-$N65/30)+1),0)+(-$N65/30-INT(-$N65/30))*SUMIFS(63:63,$1:$1,DQ$1+INT(-$N65/30)+1)+(INT(-$N65/30)+1--$N65/30)*SUMIFS(63:63,$1:$1,DQ$1+INT(-$N65/30))))</f>
        <v>0</v>
      </c>
      <c r="DR65" s="75">
        <f>IF(DR$7="",0,IF(DR$1=MAX($1:$1),$R63-SUM($T65:DQ65),IF(DR$1=1,SUMIFS(63:63,$1:$1,"&gt;="&amp;1,$1:$1,"&lt;="&amp;INT(-$N65/30))+(-$N65/30-INT(-$N65/30))*SUMIFS(63:63,$1:$1,INT(-$N65/30)+1),0)+(-$N65/30-INT(-$N65/30))*SUMIFS(63:63,$1:$1,DR$1+INT(-$N65/30)+1)+(INT(-$N65/30)+1--$N65/30)*SUMIFS(63:63,$1:$1,DR$1+INT(-$N65/30))))</f>
        <v>0</v>
      </c>
      <c r="DS65" s="75">
        <f>IF(DS$7="",0,IF(DS$1=MAX($1:$1),$R63-SUM($T65:DR65),IF(DS$1=1,SUMIFS(63:63,$1:$1,"&gt;="&amp;1,$1:$1,"&lt;="&amp;INT(-$N65/30))+(-$N65/30-INT(-$N65/30))*SUMIFS(63:63,$1:$1,INT(-$N65/30)+1),0)+(-$N65/30-INT(-$N65/30))*SUMIFS(63:63,$1:$1,DS$1+INT(-$N65/30)+1)+(INT(-$N65/30)+1--$N65/30)*SUMIFS(63:63,$1:$1,DS$1+INT(-$N65/30))))</f>
        <v>0</v>
      </c>
      <c r="DT65" s="75">
        <f>IF(DT$7="",0,IF(DT$1=MAX($1:$1),$R63-SUM($T65:DS65),IF(DT$1=1,SUMIFS(63:63,$1:$1,"&gt;="&amp;1,$1:$1,"&lt;="&amp;INT(-$N65/30))+(-$N65/30-INT(-$N65/30))*SUMIFS(63:63,$1:$1,INT(-$N65/30)+1),0)+(-$N65/30-INT(-$N65/30))*SUMIFS(63:63,$1:$1,DT$1+INT(-$N65/30)+1)+(INT(-$N65/30)+1--$N65/30)*SUMIFS(63:63,$1:$1,DT$1+INT(-$N65/30))))</f>
        <v>0</v>
      </c>
      <c r="DU65" s="75">
        <f>IF(DU$7="",0,IF(DU$1=MAX($1:$1),$R63-SUM($T65:DT65),IF(DU$1=1,SUMIFS(63:63,$1:$1,"&gt;="&amp;1,$1:$1,"&lt;="&amp;INT(-$N65/30))+(-$N65/30-INT(-$N65/30))*SUMIFS(63:63,$1:$1,INT(-$N65/30)+1),0)+(-$N65/30-INT(-$N65/30))*SUMIFS(63:63,$1:$1,DU$1+INT(-$N65/30)+1)+(INT(-$N65/30)+1--$N65/30)*SUMIFS(63:63,$1:$1,DU$1+INT(-$N65/30))))</f>
        <v>0</v>
      </c>
      <c r="DV65" s="75">
        <f>IF(DV$7="",0,IF(DV$1=MAX($1:$1),$R63-SUM($T65:DU65),IF(DV$1=1,SUMIFS(63:63,$1:$1,"&gt;="&amp;1,$1:$1,"&lt;="&amp;INT(-$N65/30))+(-$N65/30-INT(-$N65/30))*SUMIFS(63:63,$1:$1,INT(-$N65/30)+1),0)+(-$N65/30-INT(-$N65/30))*SUMIFS(63:63,$1:$1,DV$1+INT(-$N65/30)+1)+(INT(-$N65/30)+1--$N65/30)*SUMIFS(63:63,$1:$1,DV$1+INT(-$N65/30))))</f>
        <v>0</v>
      </c>
      <c r="DW65" s="75">
        <f>IF(DW$7="",0,IF(DW$1=MAX($1:$1),$R63-SUM($T65:DV65),IF(DW$1=1,SUMIFS(63:63,$1:$1,"&gt;="&amp;1,$1:$1,"&lt;="&amp;INT(-$N65/30))+(-$N65/30-INT(-$N65/30))*SUMIFS(63:63,$1:$1,INT(-$N65/30)+1),0)+(-$N65/30-INT(-$N65/30))*SUMIFS(63:63,$1:$1,DW$1+INT(-$N65/30)+1)+(INT(-$N65/30)+1--$N65/30)*SUMIFS(63:63,$1:$1,DW$1+INT(-$N65/30))))</f>
        <v>0</v>
      </c>
      <c r="DX65" s="75">
        <f>IF(DX$7="",0,IF(DX$1=MAX($1:$1),$R63-SUM($T65:DW65),IF(DX$1=1,SUMIFS(63:63,$1:$1,"&gt;="&amp;1,$1:$1,"&lt;="&amp;INT(-$N65/30))+(-$N65/30-INT(-$N65/30))*SUMIFS(63:63,$1:$1,INT(-$N65/30)+1),0)+(-$N65/30-INT(-$N65/30))*SUMIFS(63:63,$1:$1,DX$1+INT(-$N65/30)+1)+(INT(-$N65/30)+1--$N65/30)*SUMIFS(63:63,$1:$1,DX$1+INT(-$N65/30))))</f>
        <v>0</v>
      </c>
      <c r="DY65" s="75">
        <f>IF(DY$7="",0,IF(DY$1=MAX($1:$1),$R63-SUM($T65:DX65),IF(DY$1=1,SUMIFS(63:63,$1:$1,"&gt;="&amp;1,$1:$1,"&lt;="&amp;INT(-$N65/30))+(-$N65/30-INT(-$N65/30))*SUMIFS(63:63,$1:$1,INT(-$N65/30)+1),0)+(-$N65/30-INT(-$N65/30))*SUMIFS(63:63,$1:$1,DY$1+INT(-$N65/30)+1)+(INT(-$N65/30)+1--$N65/30)*SUMIFS(63:63,$1:$1,DY$1+INT(-$N65/30))))</f>
        <v>0</v>
      </c>
      <c r="DZ65" s="75">
        <f>IF(DZ$7="",0,IF(DZ$1=MAX($1:$1),$R63-SUM($T65:DY65),IF(DZ$1=1,SUMIFS(63:63,$1:$1,"&gt;="&amp;1,$1:$1,"&lt;="&amp;INT(-$N65/30))+(-$N65/30-INT(-$N65/30))*SUMIFS(63:63,$1:$1,INT(-$N65/30)+1),0)+(-$N65/30-INT(-$N65/30))*SUMIFS(63:63,$1:$1,DZ$1+INT(-$N65/30)+1)+(INT(-$N65/30)+1--$N65/30)*SUMIFS(63:63,$1:$1,DZ$1+INT(-$N65/30))))</f>
        <v>0</v>
      </c>
      <c r="EA65" s="75">
        <f>IF(EA$7="",0,IF(EA$1=MAX($1:$1),$R63-SUM($T65:DZ65),IF(EA$1=1,SUMIFS(63:63,$1:$1,"&gt;="&amp;1,$1:$1,"&lt;="&amp;INT(-$N65/30))+(-$N65/30-INT(-$N65/30))*SUMIFS(63:63,$1:$1,INT(-$N65/30)+1),0)+(-$N65/30-INT(-$N65/30))*SUMIFS(63:63,$1:$1,EA$1+INT(-$N65/30)+1)+(INT(-$N65/30)+1--$N65/30)*SUMIFS(63:63,$1:$1,EA$1+INT(-$N65/30))))</f>
        <v>0</v>
      </c>
      <c r="EB65" s="75">
        <f>IF(EB$7="",0,IF(EB$1=MAX($1:$1),$R63-SUM($T65:EA65),IF(EB$1=1,SUMIFS(63:63,$1:$1,"&gt;="&amp;1,$1:$1,"&lt;="&amp;INT(-$N65/30))+(-$N65/30-INT(-$N65/30))*SUMIFS(63:63,$1:$1,INT(-$N65/30)+1),0)+(-$N65/30-INT(-$N65/30))*SUMIFS(63:63,$1:$1,EB$1+INT(-$N65/30)+1)+(INT(-$N65/30)+1--$N65/30)*SUMIFS(63:63,$1:$1,EB$1+INT(-$N65/30))))</f>
        <v>0</v>
      </c>
      <c r="EC65" s="75">
        <f>IF(EC$7="",0,IF(EC$1=MAX($1:$1),$R63-SUM($T65:EB65),IF(EC$1=1,SUMIFS(63:63,$1:$1,"&gt;="&amp;1,$1:$1,"&lt;="&amp;INT(-$N65/30))+(-$N65/30-INT(-$N65/30))*SUMIFS(63:63,$1:$1,INT(-$N65/30)+1),0)+(-$N65/30-INT(-$N65/30))*SUMIFS(63:63,$1:$1,EC$1+INT(-$N65/30)+1)+(INT(-$N65/30)+1--$N65/30)*SUMIFS(63:63,$1:$1,EC$1+INT(-$N65/30))))</f>
        <v>0</v>
      </c>
      <c r="ED65" s="75">
        <f>IF(ED$7="",0,IF(ED$1=MAX($1:$1),$R63-SUM($T65:EC65),IF(ED$1=1,SUMIFS(63:63,$1:$1,"&gt;="&amp;1,$1:$1,"&lt;="&amp;INT(-$N65/30))+(-$N65/30-INT(-$N65/30))*SUMIFS(63:63,$1:$1,INT(-$N65/30)+1),0)+(-$N65/30-INT(-$N65/30))*SUMIFS(63:63,$1:$1,ED$1+INT(-$N65/30)+1)+(INT(-$N65/30)+1--$N65/30)*SUMIFS(63:63,$1:$1,ED$1+INT(-$N65/30))))</f>
        <v>0</v>
      </c>
      <c r="EE65" s="75">
        <f>IF(EE$7="",0,IF(EE$1=MAX($1:$1),$R63-SUM($T65:ED65),IF(EE$1=1,SUMIFS(63:63,$1:$1,"&gt;="&amp;1,$1:$1,"&lt;="&amp;INT(-$N65/30))+(-$N65/30-INT(-$N65/30))*SUMIFS(63:63,$1:$1,INT(-$N65/30)+1),0)+(-$N65/30-INT(-$N65/30))*SUMIFS(63:63,$1:$1,EE$1+INT(-$N65/30)+1)+(INT(-$N65/30)+1--$N65/30)*SUMIFS(63:63,$1:$1,EE$1+INT(-$N65/30))))</f>
        <v>0</v>
      </c>
      <c r="EF65" s="75">
        <f>IF(EF$7="",0,IF(EF$1=MAX($1:$1),$R63-SUM($T65:EE65),IF(EF$1=1,SUMIFS(63:63,$1:$1,"&gt;="&amp;1,$1:$1,"&lt;="&amp;INT(-$N65/30))+(-$N65/30-INT(-$N65/30))*SUMIFS(63:63,$1:$1,INT(-$N65/30)+1),0)+(-$N65/30-INT(-$N65/30))*SUMIFS(63:63,$1:$1,EF$1+INT(-$N65/30)+1)+(INT(-$N65/30)+1--$N65/30)*SUMIFS(63:63,$1:$1,EF$1+INT(-$N65/30))))</f>
        <v>0</v>
      </c>
      <c r="EG65" s="75">
        <f>IF(EG$7="",0,IF(EG$1=MAX($1:$1),$R63-SUM($T65:EF65),IF(EG$1=1,SUMIFS(63:63,$1:$1,"&gt;="&amp;1,$1:$1,"&lt;="&amp;INT(-$N65/30))+(-$N65/30-INT(-$N65/30))*SUMIFS(63:63,$1:$1,INT(-$N65/30)+1),0)+(-$N65/30-INT(-$N65/30))*SUMIFS(63:63,$1:$1,EG$1+INT(-$N65/30)+1)+(INT(-$N65/30)+1--$N65/30)*SUMIFS(63:63,$1:$1,EG$1+INT(-$N65/30))))</f>
        <v>0</v>
      </c>
      <c r="EH65" s="75">
        <f>IF(EH$7="",0,IF(EH$1=MAX($1:$1),$R63-SUM($T65:EG65),IF(EH$1=1,SUMIFS(63:63,$1:$1,"&gt;="&amp;1,$1:$1,"&lt;="&amp;INT(-$N65/30))+(-$N65/30-INT(-$N65/30))*SUMIFS(63:63,$1:$1,INT(-$N65/30)+1),0)+(-$N65/30-INT(-$N65/30))*SUMIFS(63:63,$1:$1,EH$1+INT(-$N65/30)+1)+(INT(-$N65/30)+1--$N65/30)*SUMIFS(63:63,$1:$1,EH$1+INT(-$N65/30))))</f>
        <v>0</v>
      </c>
      <c r="EI65" s="75">
        <f>IF(EI$7="",0,IF(EI$1=MAX($1:$1),$R63-SUM($T65:EH65),IF(EI$1=1,SUMIFS(63:63,$1:$1,"&gt;="&amp;1,$1:$1,"&lt;="&amp;INT(-$N65/30))+(-$N65/30-INT(-$N65/30))*SUMIFS(63:63,$1:$1,INT(-$N65/30)+1),0)+(-$N65/30-INT(-$N65/30))*SUMIFS(63:63,$1:$1,EI$1+INT(-$N65/30)+1)+(INT(-$N65/30)+1--$N65/30)*SUMIFS(63:63,$1:$1,EI$1+INT(-$N65/30))))</f>
        <v>0</v>
      </c>
      <c r="EJ65" s="75">
        <f>IF(EJ$7="",0,IF(EJ$1=MAX($1:$1),$R63-SUM($T65:EI65),IF(EJ$1=1,SUMIFS(63:63,$1:$1,"&gt;="&amp;1,$1:$1,"&lt;="&amp;INT(-$N65/30))+(-$N65/30-INT(-$N65/30))*SUMIFS(63:63,$1:$1,INT(-$N65/30)+1),0)+(-$N65/30-INT(-$N65/30))*SUMIFS(63:63,$1:$1,EJ$1+INT(-$N65/30)+1)+(INT(-$N65/30)+1--$N65/30)*SUMIFS(63:63,$1:$1,EJ$1+INT(-$N65/30))))</f>
        <v>0</v>
      </c>
      <c r="EK65" s="75">
        <f>IF(EK$7="",0,IF(EK$1=MAX($1:$1),$R63-SUM($T65:EJ65),IF(EK$1=1,SUMIFS(63:63,$1:$1,"&gt;="&amp;1,$1:$1,"&lt;="&amp;INT(-$N65/30))+(-$N65/30-INT(-$N65/30))*SUMIFS(63:63,$1:$1,INT(-$N65/30)+1),0)+(-$N65/30-INT(-$N65/30))*SUMIFS(63:63,$1:$1,EK$1+INT(-$N65/30)+1)+(INT(-$N65/30)+1--$N65/30)*SUMIFS(63:63,$1:$1,EK$1+INT(-$N65/30))))</f>
        <v>0</v>
      </c>
      <c r="EL65" s="75">
        <f>IF(EL$7="",0,IF(EL$1=MAX($1:$1),$R63-SUM($T65:EK65),IF(EL$1=1,SUMIFS(63:63,$1:$1,"&gt;="&amp;1,$1:$1,"&lt;="&amp;INT(-$N65/30))+(-$N65/30-INT(-$N65/30))*SUMIFS(63:63,$1:$1,INT(-$N65/30)+1),0)+(-$N65/30-INT(-$N65/30))*SUMIFS(63:63,$1:$1,EL$1+INT(-$N65/30)+1)+(INT(-$N65/30)+1--$N65/30)*SUMIFS(63:63,$1:$1,EL$1+INT(-$N65/30))))</f>
        <v>0</v>
      </c>
      <c r="EM65" s="75">
        <f>IF(EM$7="",0,IF(EM$1=MAX($1:$1),$R63-SUM($T65:EL65),IF(EM$1=1,SUMIFS(63:63,$1:$1,"&gt;="&amp;1,$1:$1,"&lt;="&amp;INT(-$N65/30))+(-$N65/30-INT(-$N65/30))*SUMIFS(63:63,$1:$1,INT(-$N65/30)+1),0)+(-$N65/30-INT(-$N65/30))*SUMIFS(63:63,$1:$1,EM$1+INT(-$N65/30)+1)+(INT(-$N65/30)+1--$N65/30)*SUMIFS(63:63,$1:$1,EM$1+INT(-$N65/30))))</f>
        <v>0</v>
      </c>
      <c r="EN65" s="75">
        <f>IF(EN$7="",0,IF(EN$1=MAX($1:$1),$R63-SUM($T65:EM65),IF(EN$1=1,SUMIFS(63:63,$1:$1,"&gt;="&amp;1,$1:$1,"&lt;="&amp;INT(-$N65/30))+(-$N65/30-INT(-$N65/30))*SUMIFS(63:63,$1:$1,INT(-$N65/30)+1),0)+(-$N65/30-INT(-$N65/30))*SUMIFS(63:63,$1:$1,EN$1+INT(-$N65/30)+1)+(INT(-$N65/30)+1--$N65/30)*SUMIFS(63:63,$1:$1,EN$1+INT(-$N65/30))))</f>
        <v>0</v>
      </c>
      <c r="EO65" s="75">
        <f>IF(EO$7="",0,IF(EO$1=MAX($1:$1),$R63-SUM($T65:EN65),IF(EO$1=1,SUMIFS(63:63,$1:$1,"&gt;="&amp;1,$1:$1,"&lt;="&amp;INT(-$N65/30))+(-$N65/30-INT(-$N65/30))*SUMIFS(63:63,$1:$1,INT(-$N65/30)+1),0)+(-$N65/30-INT(-$N65/30))*SUMIFS(63:63,$1:$1,EO$1+INT(-$N65/30)+1)+(INT(-$N65/30)+1--$N65/30)*SUMIFS(63:63,$1:$1,EO$1+INT(-$N65/30))))</f>
        <v>0</v>
      </c>
      <c r="EP65" s="75">
        <f>IF(EP$7="",0,IF(EP$1=MAX($1:$1),$R63-SUM($T65:EO65),IF(EP$1=1,SUMIFS(63:63,$1:$1,"&gt;="&amp;1,$1:$1,"&lt;="&amp;INT(-$N65/30))+(-$N65/30-INT(-$N65/30))*SUMIFS(63:63,$1:$1,INT(-$N65/30)+1),0)+(-$N65/30-INT(-$N65/30))*SUMIFS(63:63,$1:$1,EP$1+INT(-$N65/30)+1)+(INT(-$N65/30)+1--$N65/30)*SUMIFS(63:63,$1:$1,EP$1+INT(-$N65/30))))</f>
        <v>0</v>
      </c>
      <c r="EQ65" s="75">
        <f>IF(EQ$7="",0,IF(EQ$1=MAX($1:$1),$R63-SUM($T65:EP65),IF(EQ$1=1,SUMIFS(63:63,$1:$1,"&gt;="&amp;1,$1:$1,"&lt;="&amp;INT(-$N65/30))+(-$N65/30-INT(-$N65/30))*SUMIFS(63:63,$1:$1,INT(-$N65/30)+1),0)+(-$N65/30-INT(-$N65/30))*SUMIFS(63:63,$1:$1,EQ$1+INT(-$N65/30)+1)+(INT(-$N65/30)+1--$N65/30)*SUMIFS(63:63,$1:$1,EQ$1+INT(-$N65/30))))</f>
        <v>0</v>
      </c>
      <c r="ER65" s="75">
        <f>IF(ER$7="",0,IF(ER$1=MAX($1:$1),$R63-SUM($T65:EQ65),IF(ER$1=1,SUMIFS(63:63,$1:$1,"&gt;="&amp;1,$1:$1,"&lt;="&amp;INT(-$N65/30))+(-$N65/30-INT(-$N65/30))*SUMIFS(63:63,$1:$1,INT(-$N65/30)+1),0)+(-$N65/30-INT(-$N65/30))*SUMIFS(63:63,$1:$1,ER$1+INT(-$N65/30)+1)+(INT(-$N65/30)+1--$N65/30)*SUMIFS(63:63,$1:$1,ER$1+INT(-$N65/30))))</f>
        <v>0</v>
      </c>
      <c r="ES65" s="75">
        <f>IF(ES$7="",0,IF(ES$1=MAX($1:$1),$R63-SUM($T65:ER65),IF(ES$1=1,SUMIFS(63:63,$1:$1,"&gt;="&amp;1,$1:$1,"&lt;="&amp;INT(-$N65/30))+(-$N65/30-INT(-$N65/30))*SUMIFS(63:63,$1:$1,INT(-$N65/30)+1),0)+(-$N65/30-INT(-$N65/30))*SUMIFS(63:63,$1:$1,ES$1+INT(-$N65/30)+1)+(INT(-$N65/30)+1--$N65/30)*SUMIFS(63:63,$1:$1,ES$1+INT(-$N65/30))))</f>
        <v>0</v>
      </c>
      <c r="ET65" s="75">
        <f>IF(ET$7="",0,IF(ET$1=MAX($1:$1),$R63-SUM($T65:ES65),IF(ET$1=1,SUMIFS(63:63,$1:$1,"&gt;="&amp;1,$1:$1,"&lt;="&amp;INT(-$N65/30))+(-$N65/30-INT(-$N65/30))*SUMIFS(63:63,$1:$1,INT(-$N65/30)+1),0)+(-$N65/30-INT(-$N65/30))*SUMIFS(63:63,$1:$1,ET$1+INT(-$N65/30)+1)+(INT(-$N65/30)+1--$N65/30)*SUMIFS(63:63,$1:$1,ET$1+INT(-$N65/30))))</f>
        <v>0</v>
      </c>
      <c r="EU65" s="75">
        <f>IF(EU$7="",0,IF(EU$1=MAX($1:$1),$R63-SUM($T65:ET65),IF(EU$1=1,SUMIFS(63:63,$1:$1,"&gt;="&amp;1,$1:$1,"&lt;="&amp;INT(-$N65/30))+(-$N65/30-INT(-$N65/30))*SUMIFS(63:63,$1:$1,INT(-$N65/30)+1),0)+(-$N65/30-INT(-$N65/30))*SUMIFS(63:63,$1:$1,EU$1+INT(-$N65/30)+1)+(INT(-$N65/30)+1--$N65/30)*SUMIFS(63:63,$1:$1,EU$1+INT(-$N65/30))))</f>
        <v>0</v>
      </c>
      <c r="EV65" s="75">
        <f>IF(EV$7="",0,IF(EV$1=MAX($1:$1),$R63-SUM($T65:EU65),IF(EV$1=1,SUMIFS(63:63,$1:$1,"&gt;="&amp;1,$1:$1,"&lt;="&amp;INT(-$N65/30))+(-$N65/30-INT(-$N65/30))*SUMIFS(63:63,$1:$1,INT(-$N65/30)+1),0)+(-$N65/30-INT(-$N65/30))*SUMIFS(63:63,$1:$1,EV$1+INT(-$N65/30)+1)+(INT(-$N65/30)+1--$N65/30)*SUMIFS(63:63,$1:$1,EV$1+INT(-$N65/30))))</f>
        <v>0</v>
      </c>
      <c r="EW65" s="75">
        <f>IF(EW$7="",0,IF(EW$1=MAX($1:$1),$R63-SUM($T65:EV65),IF(EW$1=1,SUMIFS(63:63,$1:$1,"&gt;="&amp;1,$1:$1,"&lt;="&amp;INT(-$N65/30))+(-$N65/30-INT(-$N65/30))*SUMIFS(63:63,$1:$1,INT(-$N65/30)+1),0)+(-$N65/30-INT(-$N65/30))*SUMIFS(63:63,$1:$1,EW$1+INT(-$N65/30)+1)+(INT(-$N65/30)+1--$N65/30)*SUMIFS(63:63,$1:$1,EW$1+INT(-$N65/30))))</f>
        <v>0</v>
      </c>
      <c r="EX65" s="75">
        <f>IF(EX$7="",0,IF(EX$1=MAX($1:$1),$R63-SUM($T65:EW65),IF(EX$1=1,SUMIFS(63:63,$1:$1,"&gt;="&amp;1,$1:$1,"&lt;="&amp;INT(-$N65/30))+(-$N65/30-INT(-$N65/30))*SUMIFS(63:63,$1:$1,INT(-$N65/30)+1),0)+(-$N65/30-INT(-$N65/30))*SUMIFS(63:63,$1:$1,EX$1+INT(-$N65/30)+1)+(INT(-$N65/30)+1--$N65/30)*SUMIFS(63:63,$1:$1,EX$1+INT(-$N65/30))))</f>
        <v>0</v>
      </c>
      <c r="EY65" s="75">
        <f>IF(EY$7="",0,IF(EY$1=MAX($1:$1),$R63-SUM($T65:EX65),IF(EY$1=1,SUMIFS(63:63,$1:$1,"&gt;="&amp;1,$1:$1,"&lt;="&amp;INT(-$N65/30))+(-$N65/30-INT(-$N65/30))*SUMIFS(63:63,$1:$1,INT(-$N65/30)+1),0)+(-$N65/30-INT(-$N65/30))*SUMIFS(63:63,$1:$1,EY$1+INT(-$N65/30)+1)+(INT(-$N65/30)+1--$N65/30)*SUMIFS(63:63,$1:$1,EY$1+INT(-$N65/30))))</f>
        <v>0</v>
      </c>
      <c r="EZ65" s="75">
        <f>IF(EZ$7="",0,IF(EZ$1=MAX($1:$1),$R63-SUM($T65:EY65),IF(EZ$1=1,SUMIFS(63:63,$1:$1,"&gt;="&amp;1,$1:$1,"&lt;="&amp;INT(-$N65/30))+(-$N65/30-INT(-$N65/30))*SUMIFS(63:63,$1:$1,INT(-$N65/30)+1),0)+(-$N65/30-INT(-$N65/30))*SUMIFS(63:63,$1:$1,EZ$1+INT(-$N65/30)+1)+(INT(-$N65/30)+1--$N65/30)*SUMIFS(63:63,$1:$1,EZ$1+INT(-$N65/30))))</f>
        <v>0</v>
      </c>
      <c r="FA65" s="75">
        <f>IF(FA$7="",0,IF(FA$1=MAX($1:$1),$R63-SUM($T65:EZ65),IF(FA$1=1,SUMIFS(63:63,$1:$1,"&gt;="&amp;1,$1:$1,"&lt;="&amp;INT(-$N65/30))+(-$N65/30-INT(-$N65/30))*SUMIFS(63:63,$1:$1,INT(-$N65/30)+1),0)+(-$N65/30-INT(-$N65/30))*SUMIFS(63:63,$1:$1,FA$1+INT(-$N65/30)+1)+(INT(-$N65/30)+1--$N65/30)*SUMIFS(63:63,$1:$1,FA$1+INT(-$N65/30))))</f>
        <v>0</v>
      </c>
      <c r="FB65" s="75">
        <f>IF(FB$7="",0,IF(FB$1=MAX($1:$1),$R63-SUM($T65:FA65),IF(FB$1=1,SUMIFS(63:63,$1:$1,"&gt;="&amp;1,$1:$1,"&lt;="&amp;INT(-$N65/30))+(-$N65/30-INT(-$N65/30))*SUMIFS(63:63,$1:$1,INT(-$N65/30)+1),0)+(-$N65/30-INT(-$N65/30))*SUMIFS(63:63,$1:$1,FB$1+INT(-$N65/30)+1)+(INT(-$N65/30)+1--$N65/30)*SUMIFS(63:63,$1:$1,FB$1+INT(-$N65/30))))</f>
        <v>0</v>
      </c>
      <c r="FC65" s="75">
        <f>IF(FC$7="",0,IF(FC$1=MAX($1:$1),$R63-SUM($T65:FB65),IF(FC$1=1,SUMIFS(63:63,$1:$1,"&gt;="&amp;1,$1:$1,"&lt;="&amp;INT(-$N65/30))+(-$N65/30-INT(-$N65/30))*SUMIFS(63:63,$1:$1,INT(-$N65/30)+1),0)+(-$N65/30-INT(-$N65/30))*SUMIFS(63:63,$1:$1,FC$1+INT(-$N65/30)+1)+(INT(-$N65/30)+1--$N65/30)*SUMIFS(63:63,$1:$1,FC$1+INT(-$N65/30))))</f>
        <v>0</v>
      </c>
      <c r="FD65" s="75">
        <f>IF(FD$7="",0,IF(FD$1=MAX($1:$1),$R63-SUM($T65:FC65),IF(FD$1=1,SUMIFS(63:63,$1:$1,"&gt;="&amp;1,$1:$1,"&lt;="&amp;INT(-$N65/30))+(-$N65/30-INT(-$N65/30))*SUMIFS(63:63,$1:$1,INT(-$N65/30)+1),0)+(-$N65/30-INT(-$N65/30))*SUMIFS(63:63,$1:$1,FD$1+INT(-$N65/30)+1)+(INT(-$N65/30)+1--$N65/30)*SUMIFS(63:63,$1:$1,FD$1+INT(-$N65/30))))</f>
        <v>0</v>
      </c>
      <c r="FE65" s="75">
        <f>IF(FE$7="",0,IF(FE$1=MAX($1:$1),$R63-SUM($T65:FD65),IF(FE$1=1,SUMIFS(63:63,$1:$1,"&gt;="&amp;1,$1:$1,"&lt;="&amp;INT(-$N65/30))+(-$N65/30-INT(-$N65/30))*SUMIFS(63:63,$1:$1,INT(-$N65/30)+1),0)+(-$N65/30-INT(-$N65/30))*SUMIFS(63:63,$1:$1,FE$1+INT(-$N65/30)+1)+(INT(-$N65/30)+1--$N65/30)*SUMIFS(63:63,$1:$1,FE$1+INT(-$N65/30))))</f>
        <v>0</v>
      </c>
      <c r="FF65" s="75">
        <f>IF(FF$7="",0,IF(FF$1=MAX($1:$1),$R63-SUM($T65:FE65),IF(FF$1=1,SUMIFS(63:63,$1:$1,"&gt;="&amp;1,$1:$1,"&lt;="&amp;INT(-$N65/30))+(-$N65/30-INT(-$N65/30))*SUMIFS(63:63,$1:$1,INT(-$N65/30)+1),0)+(-$N65/30-INT(-$N65/30))*SUMIFS(63:63,$1:$1,FF$1+INT(-$N65/30)+1)+(INT(-$N65/30)+1--$N65/30)*SUMIFS(63:63,$1:$1,FF$1+INT(-$N65/30))))</f>
        <v>0</v>
      </c>
      <c r="FG65" s="75">
        <f>IF(FG$7="",0,IF(FG$1=MAX($1:$1),$R63-SUM($T65:FF65),IF(FG$1=1,SUMIFS(63:63,$1:$1,"&gt;="&amp;1,$1:$1,"&lt;="&amp;INT(-$N65/30))+(-$N65/30-INT(-$N65/30))*SUMIFS(63:63,$1:$1,INT(-$N65/30)+1),0)+(-$N65/30-INT(-$N65/30))*SUMIFS(63:63,$1:$1,FG$1+INT(-$N65/30)+1)+(INT(-$N65/30)+1--$N65/30)*SUMIFS(63:63,$1:$1,FG$1+INT(-$N65/30))))</f>
        <v>0</v>
      </c>
      <c r="FH65" s="75">
        <f>IF(FH$7="",0,IF(FH$1=MAX($1:$1),$R63-SUM($T65:FG65),IF(FH$1=1,SUMIFS(63:63,$1:$1,"&gt;="&amp;1,$1:$1,"&lt;="&amp;INT(-$N65/30))+(-$N65/30-INT(-$N65/30))*SUMIFS(63:63,$1:$1,INT(-$N65/30)+1),0)+(-$N65/30-INT(-$N65/30))*SUMIFS(63:63,$1:$1,FH$1+INT(-$N65/30)+1)+(INT(-$N65/30)+1--$N65/30)*SUMIFS(63:63,$1:$1,FH$1+INT(-$N65/30))))</f>
        <v>0</v>
      </c>
      <c r="FI65" s="75">
        <f>IF(FI$7="",0,IF(FI$1=MAX($1:$1),$R63-SUM($T65:FH65),IF(FI$1=1,SUMIFS(63:63,$1:$1,"&gt;="&amp;1,$1:$1,"&lt;="&amp;INT(-$N65/30))+(-$N65/30-INT(-$N65/30))*SUMIFS(63:63,$1:$1,INT(-$N65/30)+1),0)+(-$N65/30-INT(-$N65/30))*SUMIFS(63:63,$1:$1,FI$1+INT(-$N65/30)+1)+(INT(-$N65/30)+1--$N65/30)*SUMIFS(63:63,$1:$1,FI$1+INT(-$N65/30))))</f>
        <v>0</v>
      </c>
      <c r="FJ65" s="75">
        <f>IF(FJ$7="",0,IF(FJ$1=MAX($1:$1),$R63-SUM($T65:FI65),IF(FJ$1=1,SUMIFS(63:63,$1:$1,"&gt;="&amp;1,$1:$1,"&lt;="&amp;INT(-$N65/30))+(-$N65/30-INT(-$N65/30))*SUMIFS(63:63,$1:$1,INT(-$N65/30)+1),0)+(-$N65/30-INT(-$N65/30))*SUMIFS(63:63,$1:$1,FJ$1+INT(-$N65/30)+1)+(INT(-$N65/30)+1--$N65/30)*SUMIFS(63:63,$1:$1,FJ$1+INT(-$N65/30))))</f>
        <v>0</v>
      </c>
      <c r="FK65" s="75">
        <f>IF(FK$7="",0,IF(FK$1=MAX($1:$1),$R63-SUM($T65:FJ65),IF(FK$1=1,SUMIFS(63:63,$1:$1,"&gt;="&amp;1,$1:$1,"&lt;="&amp;INT(-$N65/30))+(-$N65/30-INT(-$N65/30))*SUMIFS(63:63,$1:$1,INT(-$N65/30)+1),0)+(-$N65/30-INT(-$N65/30))*SUMIFS(63:63,$1:$1,FK$1+INT(-$N65/30)+1)+(INT(-$N65/30)+1--$N65/30)*SUMIFS(63:63,$1:$1,FK$1+INT(-$N65/30))))</f>
        <v>0</v>
      </c>
      <c r="FL65" s="75">
        <f>IF(FL$7="",0,IF(FL$1=MAX($1:$1),$R63-SUM($T65:FK65),IF(FL$1=1,SUMIFS(63:63,$1:$1,"&gt;="&amp;1,$1:$1,"&lt;="&amp;INT(-$N65/30))+(-$N65/30-INT(-$N65/30))*SUMIFS(63:63,$1:$1,INT(-$N65/30)+1),0)+(-$N65/30-INT(-$N65/30))*SUMIFS(63:63,$1:$1,FL$1+INT(-$N65/30)+1)+(INT(-$N65/30)+1--$N65/30)*SUMIFS(63:63,$1:$1,FL$1+INT(-$N65/30))))</f>
        <v>0</v>
      </c>
      <c r="FM65" s="75">
        <f>IF(FM$7="",0,IF(FM$1=MAX($1:$1),$R63-SUM($T65:FL65),IF(FM$1=1,SUMIFS(63:63,$1:$1,"&gt;="&amp;1,$1:$1,"&lt;="&amp;INT(-$N65/30))+(-$N65/30-INT(-$N65/30))*SUMIFS(63:63,$1:$1,INT(-$N65/30)+1),0)+(-$N65/30-INT(-$N65/30))*SUMIFS(63:63,$1:$1,FM$1+INT(-$N65/30)+1)+(INT(-$N65/30)+1--$N65/30)*SUMIFS(63:63,$1:$1,FM$1+INT(-$N65/30))))</f>
        <v>0</v>
      </c>
      <c r="FN65" s="75">
        <f>IF(FN$7="",0,IF(FN$1=MAX($1:$1),$R63-SUM($T65:FM65),IF(FN$1=1,SUMIFS(63:63,$1:$1,"&gt;="&amp;1,$1:$1,"&lt;="&amp;INT(-$N65/30))+(-$N65/30-INT(-$N65/30))*SUMIFS(63:63,$1:$1,INT(-$N65/30)+1),0)+(-$N65/30-INT(-$N65/30))*SUMIFS(63:63,$1:$1,FN$1+INT(-$N65/30)+1)+(INT(-$N65/30)+1--$N65/30)*SUMIFS(63:63,$1:$1,FN$1+INT(-$N65/30))))</f>
        <v>0</v>
      </c>
      <c r="FO65" s="75">
        <f>IF(FO$7="",0,IF(FO$1=MAX($1:$1),$R63-SUM($T65:FN65),IF(FO$1=1,SUMIFS(63:63,$1:$1,"&gt;="&amp;1,$1:$1,"&lt;="&amp;INT(-$N65/30))+(-$N65/30-INT(-$N65/30))*SUMIFS(63:63,$1:$1,INT(-$N65/30)+1),0)+(-$N65/30-INT(-$N65/30))*SUMIFS(63:63,$1:$1,FO$1+INT(-$N65/30)+1)+(INT(-$N65/30)+1--$N65/30)*SUMIFS(63:63,$1:$1,FO$1+INT(-$N65/30))))</f>
        <v>0</v>
      </c>
      <c r="FP65" s="75">
        <f>IF(FP$7="",0,IF(FP$1=MAX($1:$1),$R63-SUM($T65:FO65),IF(FP$1=1,SUMIFS(63:63,$1:$1,"&gt;="&amp;1,$1:$1,"&lt;="&amp;INT(-$N65/30))+(-$N65/30-INT(-$N65/30))*SUMIFS(63:63,$1:$1,INT(-$N65/30)+1),0)+(-$N65/30-INT(-$N65/30))*SUMIFS(63:63,$1:$1,FP$1+INT(-$N65/30)+1)+(INT(-$N65/30)+1--$N65/30)*SUMIFS(63:63,$1:$1,FP$1+INT(-$N65/30))))</f>
        <v>0</v>
      </c>
      <c r="FQ65" s="75">
        <f>IF(FQ$7="",0,IF(FQ$1=MAX($1:$1),$R63-SUM($T65:FP65),IF(FQ$1=1,SUMIFS(63:63,$1:$1,"&gt;="&amp;1,$1:$1,"&lt;="&amp;INT(-$N65/30))+(-$N65/30-INT(-$N65/30))*SUMIFS(63:63,$1:$1,INT(-$N65/30)+1),0)+(-$N65/30-INT(-$N65/30))*SUMIFS(63:63,$1:$1,FQ$1+INT(-$N65/30)+1)+(INT(-$N65/30)+1--$N65/30)*SUMIFS(63:63,$1:$1,FQ$1+INT(-$N65/30))))</f>
        <v>0</v>
      </c>
      <c r="FR65" s="75">
        <f>IF(FR$7="",0,IF(FR$1=MAX($1:$1),$R63-SUM($T65:FQ65),IF(FR$1=1,SUMIFS(63:63,$1:$1,"&gt;="&amp;1,$1:$1,"&lt;="&amp;INT(-$N65/30))+(-$N65/30-INT(-$N65/30))*SUMIFS(63:63,$1:$1,INT(-$N65/30)+1),0)+(-$N65/30-INT(-$N65/30))*SUMIFS(63:63,$1:$1,FR$1+INT(-$N65/30)+1)+(INT(-$N65/30)+1--$N65/30)*SUMIFS(63:63,$1:$1,FR$1+INT(-$N65/30))))</f>
        <v>0</v>
      </c>
      <c r="FS65" s="75">
        <f>IF(FS$7="",0,IF(FS$1=MAX($1:$1),$R63-SUM($T65:FR65),IF(FS$1=1,SUMIFS(63:63,$1:$1,"&gt;="&amp;1,$1:$1,"&lt;="&amp;INT(-$N65/30))+(-$N65/30-INT(-$N65/30))*SUMIFS(63:63,$1:$1,INT(-$N65/30)+1),0)+(-$N65/30-INT(-$N65/30))*SUMIFS(63:63,$1:$1,FS$1+INT(-$N65/30)+1)+(INT(-$N65/30)+1--$N65/30)*SUMIFS(63:63,$1:$1,FS$1+INT(-$N65/30))))</f>
        <v>0</v>
      </c>
      <c r="FT65" s="75">
        <f>IF(FT$7="",0,IF(FT$1=MAX($1:$1),$R63-SUM($T65:FS65),IF(FT$1=1,SUMIFS(63:63,$1:$1,"&gt;="&amp;1,$1:$1,"&lt;="&amp;INT(-$N65/30))+(-$N65/30-INT(-$N65/30))*SUMIFS(63:63,$1:$1,INT(-$N65/30)+1),0)+(-$N65/30-INT(-$N65/30))*SUMIFS(63:63,$1:$1,FT$1+INT(-$N65/30)+1)+(INT(-$N65/30)+1--$N65/30)*SUMIFS(63:63,$1:$1,FT$1+INT(-$N65/30))))</f>
        <v>0</v>
      </c>
      <c r="FU65" s="75">
        <f>IF(FU$7="",0,IF(FU$1=MAX($1:$1),$R63-SUM($T65:FT65),IF(FU$1=1,SUMIFS(63:63,$1:$1,"&gt;="&amp;1,$1:$1,"&lt;="&amp;INT(-$N65/30))+(-$N65/30-INT(-$N65/30))*SUMIFS(63:63,$1:$1,INT(-$N65/30)+1),0)+(-$N65/30-INT(-$N65/30))*SUMIFS(63:63,$1:$1,FU$1+INT(-$N65/30)+1)+(INT(-$N65/30)+1--$N65/30)*SUMIFS(63:63,$1:$1,FU$1+INT(-$N65/30))))</f>
        <v>0</v>
      </c>
      <c r="FV65" s="75">
        <f>IF(FV$7="",0,IF(FV$1=MAX($1:$1),$R63-SUM($T65:FU65),IF(FV$1=1,SUMIFS(63:63,$1:$1,"&gt;="&amp;1,$1:$1,"&lt;="&amp;INT(-$N65/30))+(-$N65/30-INT(-$N65/30))*SUMIFS(63:63,$1:$1,INT(-$N65/30)+1),0)+(-$N65/30-INT(-$N65/30))*SUMIFS(63:63,$1:$1,FV$1+INT(-$N65/30)+1)+(INT(-$N65/30)+1--$N65/30)*SUMIFS(63:63,$1:$1,FV$1+INT(-$N65/30))))</f>
        <v>0</v>
      </c>
      <c r="FW65" s="75">
        <f>IF(FW$7="",0,IF(FW$1=MAX($1:$1),$R63-SUM($T65:FV65),IF(FW$1=1,SUMIFS(63:63,$1:$1,"&gt;="&amp;1,$1:$1,"&lt;="&amp;INT(-$N65/30))+(-$N65/30-INT(-$N65/30))*SUMIFS(63:63,$1:$1,INT(-$N65/30)+1),0)+(-$N65/30-INT(-$N65/30))*SUMIFS(63:63,$1:$1,FW$1+INT(-$N65/30)+1)+(INT(-$N65/30)+1--$N65/30)*SUMIFS(63:63,$1:$1,FW$1+INT(-$N65/30))))</f>
        <v>0</v>
      </c>
      <c r="FX65" s="75">
        <f>IF(FX$7="",0,IF(FX$1=MAX($1:$1),$R63-SUM($T65:FW65),IF(FX$1=1,SUMIFS(63:63,$1:$1,"&gt;="&amp;1,$1:$1,"&lt;="&amp;INT(-$N65/30))+(-$N65/30-INT(-$N65/30))*SUMIFS(63:63,$1:$1,INT(-$N65/30)+1),0)+(-$N65/30-INT(-$N65/30))*SUMIFS(63:63,$1:$1,FX$1+INT(-$N65/30)+1)+(INT(-$N65/30)+1--$N65/30)*SUMIFS(63:63,$1:$1,FX$1+INT(-$N65/30))))</f>
        <v>0</v>
      </c>
      <c r="FY65" s="75">
        <f>IF(FY$7="",0,IF(FY$1=MAX($1:$1),$R63-SUM($T65:FX65),IF(FY$1=1,SUMIFS(63:63,$1:$1,"&gt;="&amp;1,$1:$1,"&lt;="&amp;INT(-$N65/30))+(-$N65/30-INT(-$N65/30))*SUMIFS(63:63,$1:$1,INT(-$N65/30)+1),0)+(-$N65/30-INT(-$N65/30))*SUMIFS(63:63,$1:$1,FY$1+INT(-$N65/30)+1)+(INT(-$N65/30)+1--$N65/30)*SUMIFS(63:63,$1:$1,FY$1+INT(-$N65/30))))</f>
        <v>0</v>
      </c>
      <c r="FZ65" s="75">
        <f>IF(FZ$7="",0,IF(FZ$1=MAX($1:$1),$R63-SUM($T65:FY65),IF(FZ$1=1,SUMIFS(63:63,$1:$1,"&gt;="&amp;1,$1:$1,"&lt;="&amp;INT(-$N65/30))+(-$N65/30-INT(-$N65/30))*SUMIFS(63:63,$1:$1,INT(-$N65/30)+1),0)+(-$N65/30-INT(-$N65/30))*SUMIFS(63:63,$1:$1,FZ$1+INT(-$N65/30)+1)+(INT(-$N65/30)+1--$N65/30)*SUMIFS(63:63,$1:$1,FZ$1+INT(-$N65/30))))</f>
        <v>0</v>
      </c>
      <c r="GA65" s="75">
        <f>IF(GA$7="",0,IF(GA$1=MAX($1:$1),$R63-SUM($T65:FZ65),IF(GA$1=1,SUMIFS(63:63,$1:$1,"&gt;="&amp;1,$1:$1,"&lt;="&amp;INT(-$N65/30))+(-$N65/30-INT(-$N65/30))*SUMIFS(63:63,$1:$1,INT(-$N65/30)+1),0)+(-$N65/30-INT(-$N65/30))*SUMIFS(63:63,$1:$1,GA$1+INT(-$N65/30)+1)+(INT(-$N65/30)+1--$N65/30)*SUMIFS(63:63,$1:$1,GA$1+INT(-$N65/30))))</f>
        <v>0</v>
      </c>
      <c r="GB65" s="75">
        <f>IF(GB$7="",0,IF(GB$1=MAX($1:$1),$R63-SUM($T65:GA65),IF(GB$1=1,SUMIFS(63:63,$1:$1,"&gt;="&amp;1,$1:$1,"&lt;="&amp;INT(-$N65/30))+(-$N65/30-INT(-$N65/30))*SUMIFS(63:63,$1:$1,INT(-$N65/30)+1),0)+(-$N65/30-INT(-$N65/30))*SUMIFS(63:63,$1:$1,GB$1+INT(-$N65/30)+1)+(INT(-$N65/30)+1--$N65/30)*SUMIFS(63:63,$1:$1,GB$1+INT(-$N65/30))))</f>
        <v>0</v>
      </c>
      <c r="GC65" s="75">
        <f>IF(GC$7="",0,IF(GC$1=MAX($1:$1),$R63-SUM($T65:GB65),IF(GC$1=1,SUMIFS(63:63,$1:$1,"&gt;="&amp;1,$1:$1,"&lt;="&amp;INT(-$N65/30))+(-$N65/30-INT(-$N65/30))*SUMIFS(63:63,$1:$1,INT(-$N65/30)+1),0)+(-$N65/30-INT(-$N65/30))*SUMIFS(63:63,$1:$1,GC$1+INT(-$N65/30)+1)+(INT(-$N65/30)+1--$N65/30)*SUMIFS(63:63,$1:$1,GC$1+INT(-$N65/30))))</f>
        <v>0</v>
      </c>
      <c r="GD65" s="75">
        <f>IF(GD$7="",0,IF(GD$1=MAX($1:$1),$R63-SUM($T65:GC65),IF(GD$1=1,SUMIFS(63:63,$1:$1,"&gt;="&amp;1,$1:$1,"&lt;="&amp;INT(-$N65/30))+(-$N65/30-INT(-$N65/30))*SUMIFS(63:63,$1:$1,INT(-$N65/30)+1),0)+(-$N65/30-INT(-$N65/30))*SUMIFS(63:63,$1:$1,GD$1+INT(-$N65/30)+1)+(INT(-$N65/30)+1--$N65/30)*SUMIFS(63:63,$1:$1,GD$1+INT(-$N65/30))))</f>
        <v>0</v>
      </c>
      <c r="GE65" s="75">
        <f>IF(GE$7="",0,IF(GE$1=MAX($1:$1),$R63-SUM($T65:GD65),IF(GE$1=1,SUMIFS(63:63,$1:$1,"&gt;="&amp;1,$1:$1,"&lt;="&amp;INT(-$N65/30))+(-$N65/30-INT(-$N65/30))*SUMIFS(63:63,$1:$1,INT(-$N65/30)+1),0)+(-$N65/30-INT(-$N65/30))*SUMIFS(63:63,$1:$1,GE$1+INT(-$N65/30)+1)+(INT(-$N65/30)+1--$N65/30)*SUMIFS(63:63,$1:$1,GE$1+INT(-$N65/30))))</f>
        <v>0</v>
      </c>
      <c r="GF65" s="75">
        <f>IF(GF$7="",0,IF(GF$1=MAX($1:$1),$R63-SUM($T65:GE65),IF(GF$1=1,SUMIFS(63:63,$1:$1,"&gt;="&amp;1,$1:$1,"&lt;="&amp;INT(-$N65/30))+(-$N65/30-INT(-$N65/30))*SUMIFS(63:63,$1:$1,INT(-$N65/30)+1),0)+(-$N65/30-INT(-$N65/30))*SUMIFS(63:63,$1:$1,GF$1+INT(-$N65/30)+1)+(INT(-$N65/30)+1--$N65/30)*SUMIFS(63:63,$1:$1,GF$1+INT(-$N65/30))))</f>
        <v>0</v>
      </c>
      <c r="GG65" s="75">
        <f>IF(GG$7="",0,IF(GG$1=MAX($1:$1),$R63-SUM($T65:GF65),IF(GG$1=1,SUMIFS(63:63,$1:$1,"&gt;="&amp;1,$1:$1,"&lt;="&amp;INT(-$N65/30))+(-$N65/30-INT(-$N65/30))*SUMIFS(63:63,$1:$1,INT(-$N65/30)+1),0)+(-$N65/30-INT(-$N65/30))*SUMIFS(63:63,$1:$1,GG$1+INT(-$N65/30)+1)+(INT(-$N65/30)+1--$N65/30)*SUMIFS(63:63,$1:$1,GG$1+INT(-$N65/30))))</f>
        <v>0</v>
      </c>
      <c r="GH65" s="75">
        <f>IF(GH$7="",0,IF(GH$1=MAX($1:$1),$R63-SUM($T65:GG65),IF(GH$1=1,SUMIFS(63:63,$1:$1,"&gt;="&amp;1,$1:$1,"&lt;="&amp;INT(-$N65/30))+(-$N65/30-INT(-$N65/30))*SUMIFS(63:63,$1:$1,INT(-$N65/30)+1),0)+(-$N65/30-INT(-$N65/30))*SUMIFS(63:63,$1:$1,GH$1+INT(-$N65/30)+1)+(INT(-$N65/30)+1--$N65/30)*SUMIFS(63:63,$1:$1,GH$1+INT(-$N65/30))))</f>
        <v>0</v>
      </c>
      <c r="GI65" s="75">
        <f>IF(GI$7="",0,IF(GI$1=MAX($1:$1),$R63-SUM($T65:GH65),IF(GI$1=1,SUMIFS(63:63,$1:$1,"&gt;="&amp;1,$1:$1,"&lt;="&amp;INT(-$N65/30))+(-$N65/30-INT(-$N65/30))*SUMIFS(63:63,$1:$1,INT(-$N65/30)+1),0)+(-$N65/30-INT(-$N65/30))*SUMIFS(63:63,$1:$1,GI$1+INT(-$N65/30)+1)+(INT(-$N65/30)+1--$N65/30)*SUMIFS(63:63,$1:$1,GI$1+INT(-$N65/30))))</f>
        <v>0</v>
      </c>
      <c r="GJ65" s="75">
        <f>IF(GJ$7="",0,IF(GJ$1=MAX($1:$1),$R63-SUM($T65:GI65),IF(GJ$1=1,SUMIFS(63:63,$1:$1,"&gt;="&amp;1,$1:$1,"&lt;="&amp;INT(-$N65/30))+(-$N65/30-INT(-$N65/30))*SUMIFS(63:63,$1:$1,INT(-$N65/30)+1),0)+(-$N65/30-INT(-$N65/30))*SUMIFS(63:63,$1:$1,GJ$1+INT(-$N65/30)+1)+(INT(-$N65/30)+1--$N65/30)*SUMIFS(63:63,$1:$1,GJ$1+INT(-$N65/30))))</f>
        <v>0</v>
      </c>
      <c r="GK65" s="75">
        <f>IF(GK$7="",0,IF(GK$1=MAX($1:$1),$R63-SUM($T65:GJ65),IF(GK$1=1,SUMIFS(63:63,$1:$1,"&gt;="&amp;1,$1:$1,"&lt;="&amp;INT(-$N65/30))+(-$N65/30-INT(-$N65/30))*SUMIFS(63:63,$1:$1,INT(-$N65/30)+1),0)+(-$N65/30-INT(-$N65/30))*SUMIFS(63:63,$1:$1,GK$1+INT(-$N65/30)+1)+(INT(-$N65/30)+1--$N65/30)*SUMIFS(63:63,$1:$1,GK$1+INT(-$N65/30))))</f>
        <v>0</v>
      </c>
      <c r="GL65" s="75">
        <f>IF(GL$7="",0,IF(GL$1=MAX($1:$1),$R63-SUM($T65:GK65),IF(GL$1=1,SUMIFS(63:63,$1:$1,"&gt;="&amp;1,$1:$1,"&lt;="&amp;INT(-$N65/30))+(-$N65/30-INT(-$N65/30))*SUMIFS(63:63,$1:$1,INT(-$N65/30)+1),0)+(-$N65/30-INT(-$N65/30))*SUMIFS(63:63,$1:$1,GL$1+INT(-$N65/30)+1)+(INT(-$N65/30)+1--$N65/30)*SUMIFS(63:63,$1:$1,GL$1+INT(-$N65/30))))</f>
        <v>0</v>
      </c>
      <c r="GM65" s="75">
        <f>IF(GM$7="",0,IF(GM$1=MAX($1:$1),$R63-SUM($T65:GL65),IF(GM$1=1,SUMIFS(63:63,$1:$1,"&gt;="&amp;1,$1:$1,"&lt;="&amp;INT(-$N65/30))+(-$N65/30-INT(-$N65/30))*SUMIFS(63:63,$1:$1,INT(-$N65/30)+1),0)+(-$N65/30-INT(-$N65/30))*SUMIFS(63:63,$1:$1,GM$1+INT(-$N65/30)+1)+(INT(-$N65/30)+1--$N65/30)*SUMIFS(63:63,$1:$1,GM$1+INT(-$N65/30))))</f>
        <v>0</v>
      </c>
      <c r="GN65" s="75">
        <f>IF(GN$7="",0,IF(GN$1=MAX($1:$1),$R63-SUM($T65:GM65),IF(GN$1=1,SUMIFS(63:63,$1:$1,"&gt;="&amp;1,$1:$1,"&lt;="&amp;INT(-$N65/30))+(-$N65/30-INT(-$N65/30))*SUMIFS(63:63,$1:$1,INT(-$N65/30)+1),0)+(-$N65/30-INT(-$N65/30))*SUMIFS(63:63,$1:$1,GN$1+INT(-$N65/30)+1)+(INT(-$N65/30)+1--$N65/30)*SUMIFS(63:63,$1:$1,GN$1+INT(-$N65/30))))</f>
        <v>0</v>
      </c>
      <c r="GO65" s="75">
        <f>IF(GO$7="",0,IF(GO$1=MAX($1:$1),$R63-SUM($T65:GN65),IF(GO$1=1,SUMIFS(63:63,$1:$1,"&gt;="&amp;1,$1:$1,"&lt;="&amp;INT(-$N65/30))+(-$N65/30-INT(-$N65/30))*SUMIFS(63:63,$1:$1,INT(-$N65/30)+1),0)+(-$N65/30-INT(-$N65/30))*SUMIFS(63:63,$1:$1,GO$1+INT(-$N65/30)+1)+(INT(-$N65/30)+1--$N65/30)*SUMIFS(63:63,$1:$1,GO$1+INT(-$N65/30))))</f>
        <v>0</v>
      </c>
      <c r="GP65" s="75">
        <f>IF(GP$7="",0,IF(GP$1=MAX($1:$1),$R63-SUM($T65:GO65),IF(GP$1=1,SUMIFS(63:63,$1:$1,"&gt;="&amp;1,$1:$1,"&lt;="&amp;INT(-$N65/30))+(-$N65/30-INT(-$N65/30))*SUMIFS(63:63,$1:$1,INT(-$N65/30)+1),0)+(-$N65/30-INT(-$N65/30))*SUMIFS(63:63,$1:$1,GP$1+INT(-$N65/30)+1)+(INT(-$N65/30)+1--$N65/30)*SUMIFS(63:63,$1:$1,GP$1+INT(-$N65/30))))</f>
        <v>0</v>
      </c>
      <c r="GQ65" s="75">
        <f>IF(GQ$7="",0,IF(GQ$1=MAX($1:$1),$R63-SUM($T65:GP65),IF(GQ$1=1,SUMIFS(63:63,$1:$1,"&gt;="&amp;1,$1:$1,"&lt;="&amp;INT(-$N65/30))+(-$N65/30-INT(-$N65/30))*SUMIFS(63:63,$1:$1,INT(-$N65/30)+1),0)+(-$N65/30-INT(-$N65/30))*SUMIFS(63:63,$1:$1,GQ$1+INT(-$N65/30)+1)+(INT(-$N65/30)+1--$N65/30)*SUMIFS(63:63,$1:$1,GQ$1+INT(-$N65/30))))</f>
        <v>0</v>
      </c>
      <c r="GR65" s="75">
        <f>IF(GR$7="",0,IF(GR$1=MAX($1:$1),$R63-SUM($T65:GQ65),IF(GR$1=1,SUMIFS(63:63,$1:$1,"&gt;="&amp;1,$1:$1,"&lt;="&amp;INT(-$N65/30))+(-$N65/30-INT(-$N65/30))*SUMIFS(63:63,$1:$1,INT(-$N65/30)+1),0)+(-$N65/30-INT(-$N65/30))*SUMIFS(63:63,$1:$1,GR$1+INT(-$N65/30)+1)+(INT(-$N65/30)+1--$N65/30)*SUMIFS(63:63,$1:$1,GR$1+INT(-$N65/30))))</f>
        <v>0</v>
      </c>
      <c r="GS65" s="75">
        <f>IF(GS$7="",0,IF(GS$1=MAX($1:$1),$R63-SUM($T65:GR65),IF(GS$1=1,SUMIFS(63:63,$1:$1,"&gt;="&amp;1,$1:$1,"&lt;="&amp;INT(-$N65/30))+(-$N65/30-INT(-$N65/30))*SUMIFS(63:63,$1:$1,INT(-$N65/30)+1),0)+(-$N65/30-INT(-$N65/30))*SUMIFS(63:63,$1:$1,GS$1+INT(-$N65/30)+1)+(INT(-$N65/30)+1--$N65/30)*SUMIFS(63:63,$1:$1,GS$1+INT(-$N65/30))))</f>
        <v>0</v>
      </c>
      <c r="GT65" s="75">
        <f>IF(GT$7="",0,IF(GT$1=MAX($1:$1),$R63-SUM($T65:GS65),IF(GT$1=1,SUMIFS(63:63,$1:$1,"&gt;="&amp;1,$1:$1,"&lt;="&amp;INT(-$N65/30))+(-$N65/30-INT(-$N65/30))*SUMIFS(63:63,$1:$1,INT(-$N65/30)+1),0)+(-$N65/30-INT(-$N65/30))*SUMIFS(63:63,$1:$1,GT$1+INT(-$N65/30)+1)+(INT(-$N65/30)+1--$N65/30)*SUMIFS(63:63,$1:$1,GT$1+INT(-$N65/30))))</f>
        <v>0</v>
      </c>
      <c r="GU65" s="75">
        <f>IF(GU$7="",0,IF(GU$1=MAX($1:$1),$R63-SUM($T65:GT65),IF(GU$1=1,SUMIFS(63:63,$1:$1,"&gt;="&amp;1,$1:$1,"&lt;="&amp;INT(-$N65/30))+(-$N65/30-INT(-$N65/30))*SUMIFS(63:63,$1:$1,INT(-$N65/30)+1),0)+(-$N65/30-INT(-$N65/30))*SUMIFS(63:63,$1:$1,GU$1+INT(-$N65/30)+1)+(INT(-$N65/30)+1--$N65/30)*SUMIFS(63:63,$1:$1,GU$1+INT(-$N65/30))))</f>
        <v>0</v>
      </c>
      <c r="GV65" s="75">
        <f>IF(GV$7="",0,IF(GV$1=MAX($1:$1),$R63-SUM($T65:GU65),IF(GV$1=1,SUMIFS(63:63,$1:$1,"&gt;="&amp;1,$1:$1,"&lt;="&amp;INT(-$N65/30))+(-$N65/30-INT(-$N65/30))*SUMIFS(63:63,$1:$1,INT(-$N65/30)+1),0)+(-$N65/30-INT(-$N65/30))*SUMIFS(63:63,$1:$1,GV$1+INT(-$N65/30)+1)+(INT(-$N65/30)+1--$N65/30)*SUMIFS(63:63,$1:$1,GV$1+INT(-$N65/30))))</f>
        <v>0</v>
      </c>
      <c r="GW65" s="75">
        <f>IF(GW$7="",0,IF(GW$1=MAX($1:$1),$R63-SUM($T65:GV65),IF(GW$1=1,SUMIFS(63:63,$1:$1,"&gt;="&amp;1,$1:$1,"&lt;="&amp;INT(-$N65/30))+(-$N65/30-INT(-$N65/30))*SUMIFS(63:63,$1:$1,INT(-$N65/30)+1),0)+(-$N65/30-INT(-$N65/30))*SUMIFS(63:63,$1:$1,GW$1+INT(-$N65/30)+1)+(INT(-$N65/30)+1--$N65/30)*SUMIFS(63:63,$1:$1,GW$1+INT(-$N65/30))))</f>
        <v>0</v>
      </c>
      <c r="GX65" s="75">
        <f>IF(GX$7="",0,IF(GX$1=MAX($1:$1),$R63-SUM($T65:GW65),IF(GX$1=1,SUMIFS(63:63,$1:$1,"&gt;="&amp;1,$1:$1,"&lt;="&amp;INT(-$N65/30))+(-$N65/30-INT(-$N65/30))*SUMIFS(63:63,$1:$1,INT(-$N65/30)+1),0)+(-$N65/30-INT(-$N65/30))*SUMIFS(63:63,$1:$1,GX$1+INT(-$N65/30)+1)+(INT(-$N65/30)+1--$N65/30)*SUMIFS(63:63,$1:$1,GX$1+INT(-$N65/30))))</f>
        <v>0</v>
      </c>
      <c r="GY65" s="75">
        <f>IF(GY$7="",0,IF(GY$1=MAX($1:$1),$R63-SUM($T65:GX65),IF(GY$1=1,SUMIFS(63:63,$1:$1,"&gt;="&amp;1,$1:$1,"&lt;="&amp;INT(-$N65/30))+(-$N65/30-INT(-$N65/30))*SUMIFS(63:63,$1:$1,INT(-$N65/30)+1),0)+(-$N65/30-INT(-$N65/30))*SUMIFS(63:63,$1:$1,GY$1+INT(-$N65/30)+1)+(INT(-$N65/30)+1--$N65/30)*SUMIFS(63:63,$1:$1,GY$1+INT(-$N65/30))))</f>
        <v>0</v>
      </c>
      <c r="GZ65" s="75">
        <f>IF(GZ$7="",0,IF(GZ$1=MAX($1:$1),$R63-SUM($T65:GY65),IF(GZ$1=1,SUMIFS(63:63,$1:$1,"&gt;="&amp;1,$1:$1,"&lt;="&amp;INT(-$N65/30))+(-$N65/30-INT(-$N65/30))*SUMIFS(63:63,$1:$1,INT(-$N65/30)+1),0)+(-$N65/30-INT(-$N65/30))*SUMIFS(63:63,$1:$1,GZ$1+INT(-$N65/30)+1)+(INT(-$N65/30)+1--$N65/30)*SUMIFS(63:63,$1:$1,GZ$1+INT(-$N65/30))))</f>
        <v>0</v>
      </c>
      <c r="HA65" s="75">
        <f>IF(HA$7="",0,IF(HA$1=MAX($1:$1),$R63-SUM($T65:GZ65),IF(HA$1=1,SUMIFS(63:63,$1:$1,"&gt;="&amp;1,$1:$1,"&lt;="&amp;INT(-$N65/30))+(-$N65/30-INT(-$N65/30))*SUMIFS(63:63,$1:$1,INT(-$N65/30)+1),0)+(-$N65/30-INT(-$N65/30))*SUMIFS(63:63,$1:$1,HA$1+INT(-$N65/30)+1)+(INT(-$N65/30)+1--$N65/30)*SUMIFS(63:63,$1:$1,HA$1+INT(-$N65/30))))</f>
        <v>0</v>
      </c>
      <c r="HB65" s="75">
        <f>IF(HB$7="",0,IF(HB$1=MAX($1:$1),$R63-SUM($T65:HA65),IF(HB$1=1,SUMIFS(63:63,$1:$1,"&gt;="&amp;1,$1:$1,"&lt;="&amp;INT(-$N65/30))+(-$N65/30-INT(-$N65/30))*SUMIFS(63:63,$1:$1,INT(-$N65/30)+1),0)+(-$N65/30-INT(-$N65/30))*SUMIFS(63:63,$1:$1,HB$1+INT(-$N65/30)+1)+(INT(-$N65/30)+1--$N65/30)*SUMIFS(63:63,$1:$1,HB$1+INT(-$N65/30))))</f>
        <v>0</v>
      </c>
      <c r="HC65" s="75">
        <f>IF(HC$7="",0,IF(HC$1=MAX($1:$1),$R63-SUM($T65:HB65),IF(HC$1=1,SUMIFS(63:63,$1:$1,"&gt;="&amp;1,$1:$1,"&lt;="&amp;INT(-$N65/30))+(-$N65/30-INT(-$N65/30))*SUMIFS(63:63,$1:$1,INT(-$N65/30)+1),0)+(-$N65/30-INT(-$N65/30))*SUMIFS(63:63,$1:$1,HC$1+INT(-$N65/30)+1)+(INT(-$N65/30)+1--$N65/30)*SUMIFS(63:63,$1:$1,HC$1+INT(-$N65/30))))</f>
        <v>0</v>
      </c>
      <c r="HD65" s="75">
        <f>IF(HD$7="",0,IF(HD$1=MAX($1:$1),$R63-SUM($T65:HC65),IF(HD$1=1,SUMIFS(63:63,$1:$1,"&gt;="&amp;1,$1:$1,"&lt;="&amp;INT(-$N65/30))+(-$N65/30-INT(-$N65/30))*SUMIFS(63:63,$1:$1,INT(-$N65/30)+1),0)+(-$N65/30-INT(-$N65/30))*SUMIFS(63:63,$1:$1,HD$1+INT(-$N65/30)+1)+(INT(-$N65/30)+1--$N65/30)*SUMIFS(63:63,$1:$1,HD$1+INT(-$N65/30))))</f>
        <v>0</v>
      </c>
      <c r="HE65" s="75">
        <f>IF(HE$7="",0,IF(HE$1=MAX($1:$1),$R63-SUM($T65:HD65),IF(HE$1=1,SUMIFS(63:63,$1:$1,"&gt;="&amp;1,$1:$1,"&lt;="&amp;INT(-$N65/30))+(-$N65/30-INT(-$N65/30))*SUMIFS(63:63,$1:$1,INT(-$N65/30)+1),0)+(-$N65/30-INT(-$N65/30))*SUMIFS(63:63,$1:$1,HE$1+INT(-$N65/30)+1)+(INT(-$N65/30)+1--$N65/30)*SUMIFS(63:63,$1:$1,HE$1+INT(-$N65/30))))</f>
        <v>0</v>
      </c>
      <c r="HF65" s="75">
        <f>IF(HF$7="",0,IF(HF$1=MAX($1:$1),$R63-SUM($T65:HE65),IF(HF$1=1,SUMIFS(63:63,$1:$1,"&gt;="&amp;1,$1:$1,"&lt;="&amp;INT(-$N65/30))+(-$N65/30-INT(-$N65/30))*SUMIFS(63:63,$1:$1,INT(-$N65/30)+1),0)+(-$N65/30-INT(-$N65/30))*SUMIFS(63:63,$1:$1,HF$1+INT(-$N65/30)+1)+(INT(-$N65/30)+1--$N65/30)*SUMIFS(63:63,$1:$1,HF$1+INT(-$N65/30))))</f>
        <v>0</v>
      </c>
      <c r="HG65" s="75">
        <f>IF(HG$7="",0,IF(HG$1=MAX($1:$1),$R63-SUM($T65:HF65),IF(HG$1=1,SUMIFS(63:63,$1:$1,"&gt;="&amp;1,$1:$1,"&lt;="&amp;INT(-$N65/30))+(-$N65/30-INT(-$N65/30))*SUMIFS(63:63,$1:$1,INT(-$N65/30)+1),0)+(-$N65/30-INT(-$N65/30))*SUMIFS(63:63,$1:$1,HG$1+INT(-$N65/30)+1)+(INT(-$N65/30)+1--$N65/30)*SUMIFS(63:63,$1:$1,HG$1+INT(-$N65/30))))</f>
        <v>0</v>
      </c>
      <c r="HH65" s="75">
        <f>IF(HH$7="",0,IF(HH$1=MAX($1:$1),$R63-SUM($T65:HG65),IF(HH$1=1,SUMIFS(63:63,$1:$1,"&gt;="&amp;1,$1:$1,"&lt;="&amp;INT(-$N65/30))+(-$N65/30-INT(-$N65/30))*SUMIFS(63:63,$1:$1,INT(-$N65/30)+1),0)+(-$N65/30-INT(-$N65/30))*SUMIFS(63:63,$1:$1,HH$1+INT(-$N65/30)+1)+(INT(-$N65/30)+1--$N65/30)*SUMIFS(63:63,$1:$1,HH$1+INT(-$N65/30))))</f>
        <v>0</v>
      </c>
      <c r="HI65" s="75">
        <f>IF(HI$7="",0,IF(HI$1=MAX($1:$1),$R63-SUM($T65:HH65),IF(HI$1=1,SUMIFS(63:63,$1:$1,"&gt;="&amp;1,$1:$1,"&lt;="&amp;INT(-$N65/30))+(-$N65/30-INT(-$N65/30))*SUMIFS(63:63,$1:$1,INT(-$N65/30)+1),0)+(-$N65/30-INT(-$N65/30))*SUMIFS(63:63,$1:$1,HI$1+INT(-$N65/30)+1)+(INT(-$N65/30)+1--$N65/30)*SUMIFS(63:63,$1:$1,HI$1+INT(-$N65/30))))</f>
        <v>0</v>
      </c>
      <c r="HJ65" s="75">
        <f>IF(HJ$7="",0,IF(HJ$1=MAX($1:$1),$R63-SUM($T65:HI65),IF(HJ$1=1,SUMIFS(63:63,$1:$1,"&gt;="&amp;1,$1:$1,"&lt;="&amp;INT(-$N65/30))+(-$N65/30-INT(-$N65/30))*SUMIFS(63:63,$1:$1,INT(-$N65/30)+1),0)+(-$N65/30-INT(-$N65/30))*SUMIFS(63:63,$1:$1,HJ$1+INT(-$N65/30)+1)+(INT(-$N65/30)+1--$N65/30)*SUMIFS(63:63,$1:$1,HJ$1+INT(-$N65/30))))</f>
        <v>0</v>
      </c>
      <c r="HK65" s="75">
        <f>IF(HK$7="",0,IF(HK$1=MAX($1:$1),$R63-SUM($T65:HJ65),IF(HK$1=1,SUMIFS(63:63,$1:$1,"&gt;="&amp;1,$1:$1,"&lt;="&amp;INT(-$N65/30))+(-$N65/30-INT(-$N65/30))*SUMIFS(63:63,$1:$1,INT(-$N65/30)+1),0)+(-$N65/30-INT(-$N65/30))*SUMIFS(63:63,$1:$1,HK$1+INT(-$N65/30)+1)+(INT(-$N65/30)+1--$N65/30)*SUMIFS(63:63,$1:$1,HK$1+INT(-$N65/30))))</f>
        <v>0</v>
      </c>
      <c r="HL65" s="75">
        <f>IF(HL$7="",0,IF(HL$1=MAX($1:$1),$R63-SUM($T65:HK65),IF(HL$1=1,SUMIFS(63:63,$1:$1,"&gt;="&amp;1,$1:$1,"&lt;="&amp;INT(-$N65/30))+(-$N65/30-INT(-$N65/30))*SUMIFS(63:63,$1:$1,INT(-$N65/30)+1),0)+(-$N65/30-INT(-$N65/30))*SUMIFS(63:63,$1:$1,HL$1+INT(-$N65/30)+1)+(INT(-$N65/30)+1--$N65/30)*SUMIFS(63:63,$1:$1,HL$1+INT(-$N65/30))))</f>
        <v>0</v>
      </c>
      <c r="HM65" s="75">
        <f>IF(HM$7="",0,IF(HM$1=MAX($1:$1),$R63-SUM($T65:HL65),IF(HM$1=1,SUMIFS(63:63,$1:$1,"&gt;="&amp;1,$1:$1,"&lt;="&amp;INT(-$N65/30))+(-$N65/30-INT(-$N65/30))*SUMIFS(63:63,$1:$1,INT(-$N65/30)+1),0)+(-$N65/30-INT(-$N65/30))*SUMIFS(63:63,$1:$1,HM$1+INT(-$N65/30)+1)+(INT(-$N65/30)+1--$N65/30)*SUMIFS(63:63,$1:$1,HM$1+INT(-$N65/30))))</f>
        <v>0</v>
      </c>
      <c r="HN65" s="75">
        <f>IF(HN$7="",0,IF(HN$1=MAX($1:$1),$R63-SUM($T65:HM65),IF(HN$1=1,SUMIFS(63:63,$1:$1,"&gt;="&amp;1,$1:$1,"&lt;="&amp;INT(-$N65/30))+(-$N65/30-INT(-$N65/30))*SUMIFS(63:63,$1:$1,INT(-$N65/30)+1),0)+(-$N65/30-INT(-$N65/30))*SUMIFS(63:63,$1:$1,HN$1+INT(-$N65/30)+1)+(INT(-$N65/30)+1--$N65/30)*SUMIFS(63:63,$1:$1,HN$1+INT(-$N65/30))))</f>
        <v>0</v>
      </c>
      <c r="HO65" s="75">
        <f>IF(HO$7="",0,IF(HO$1=MAX($1:$1),$R63-SUM($T65:HN65),IF(HO$1=1,SUMIFS(63:63,$1:$1,"&gt;="&amp;1,$1:$1,"&lt;="&amp;INT(-$N65/30))+(-$N65/30-INT(-$N65/30))*SUMIFS(63:63,$1:$1,INT(-$N65/30)+1),0)+(-$N65/30-INT(-$N65/30))*SUMIFS(63:63,$1:$1,HO$1+INT(-$N65/30)+1)+(INT(-$N65/30)+1--$N65/30)*SUMIFS(63:63,$1:$1,HO$1+INT(-$N65/30))))</f>
        <v>0</v>
      </c>
      <c r="HP65" s="75">
        <f>IF(HP$7="",0,IF(HP$1=MAX($1:$1),$R63-SUM($T65:HO65),IF(HP$1=1,SUMIFS(63:63,$1:$1,"&gt;="&amp;1,$1:$1,"&lt;="&amp;INT(-$N65/30))+(-$N65/30-INT(-$N65/30))*SUMIFS(63:63,$1:$1,INT(-$N65/30)+1),0)+(-$N65/30-INT(-$N65/30))*SUMIFS(63:63,$1:$1,HP$1+INT(-$N65/30)+1)+(INT(-$N65/30)+1--$N65/30)*SUMIFS(63:63,$1:$1,HP$1+INT(-$N65/30))))</f>
        <v>0</v>
      </c>
      <c r="HQ65" s="75">
        <f>IF(HQ$7="",0,IF(HQ$1=MAX($1:$1),$R63-SUM($T65:HP65),IF(HQ$1=1,SUMIFS(63:63,$1:$1,"&gt;="&amp;1,$1:$1,"&lt;="&amp;INT(-$N65/30))+(-$N65/30-INT(-$N65/30))*SUMIFS(63:63,$1:$1,INT(-$N65/30)+1),0)+(-$N65/30-INT(-$N65/30))*SUMIFS(63:63,$1:$1,HQ$1+INT(-$N65/30)+1)+(INT(-$N65/30)+1--$N65/30)*SUMIFS(63:63,$1:$1,HQ$1+INT(-$N65/30))))</f>
        <v>0</v>
      </c>
      <c r="HR65" s="75">
        <f>IF(HR$7="",0,IF(HR$1=MAX($1:$1),$R63-SUM($T65:HQ65),IF(HR$1=1,SUMIFS(63:63,$1:$1,"&gt;="&amp;1,$1:$1,"&lt;="&amp;INT(-$N65/30))+(-$N65/30-INT(-$N65/30))*SUMIFS(63:63,$1:$1,INT(-$N65/30)+1),0)+(-$N65/30-INT(-$N65/30))*SUMIFS(63:63,$1:$1,HR$1+INT(-$N65/30)+1)+(INT(-$N65/30)+1--$N65/30)*SUMIFS(63:63,$1:$1,HR$1+INT(-$N65/30))))</f>
        <v>0</v>
      </c>
      <c r="HS65" s="75">
        <f>IF(HS$7="",0,IF(HS$1=MAX($1:$1),$R63-SUM($T65:HR65),IF(HS$1=1,SUMIFS(63:63,$1:$1,"&gt;="&amp;1,$1:$1,"&lt;="&amp;INT(-$N65/30))+(-$N65/30-INT(-$N65/30))*SUMIFS(63:63,$1:$1,INT(-$N65/30)+1),0)+(-$N65/30-INT(-$N65/30))*SUMIFS(63:63,$1:$1,HS$1+INT(-$N65/30)+1)+(INT(-$N65/30)+1--$N65/30)*SUMIFS(63:63,$1:$1,HS$1+INT(-$N65/30))))</f>
        <v>0</v>
      </c>
      <c r="HT65" s="75">
        <f>IF(HT$7="",0,IF(HT$1=MAX($1:$1),$R63-SUM($T65:HS65),IF(HT$1=1,SUMIFS(63:63,$1:$1,"&gt;="&amp;1,$1:$1,"&lt;="&amp;INT(-$N65/30))+(-$N65/30-INT(-$N65/30))*SUMIFS(63:63,$1:$1,INT(-$N65/30)+1),0)+(-$N65/30-INT(-$N65/30))*SUMIFS(63:63,$1:$1,HT$1+INT(-$N65/30)+1)+(INT(-$N65/30)+1--$N65/30)*SUMIFS(63:63,$1:$1,HT$1+INT(-$N65/30))))</f>
        <v>0</v>
      </c>
      <c r="HU65" s="75">
        <f>IF(HU$7="",0,IF(HU$1=MAX($1:$1),$R63-SUM($T65:HT65),IF(HU$1=1,SUMIFS(63:63,$1:$1,"&gt;="&amp;1,$1:$1,"&lt;="&amp;INT(-$N65/30))+(-$N65/30-INT(-$N65/30))*SUMIFS(63:63,$1:$1,INT(-$N65/30)+1),0)+(-$N65/30-INT(-$N65/30))*SUMIFS(63:63,$1:$1,HU$1+INT(-$N65/30)+1)+(INT(-$N65/30)+1--$N65/30)*SUMIFS(63:63,$1:$1,HU$1+INT(-$N65/30))))</f>
        <v>0</v>
      </c>
      <c r="HV65" s="75">
        <f>IF(HV$7="",0,IF(HV$1=MAX($1:$1),$R63-SUM($T65:HU65),IF(HV$1=1,SUMIFS(63:63,$1:$1,"&gt;="&amp;1,$1:$1,"&lt;="&amp;INT(-$N65/30))+(-$N65/30-INT(-$N65/30))*SUMIFS(63:63,$1:$1,INT(-$N65/30)+1),0)+(-$N65/30-INT(-$N65/30))*SUMIFS(63:63,$1:$1,HV$1+INT(-$N65/30)+1)+(INT(-$N65/30)+1--$N65/30)*SUMIFS(63:63,$1:$1,HV$1+INT(-$N65/30))))</f>
        <v>0</v>
      </c>
      <c r="HW65" s="75">
        <f>IF(HW$7="",0,IF(HW$1=MAX($1:$1),$R63-SUM($T65:HV65),IF(HW$1=1,SUMIFS(63:63,$1:$1,"&gt;="&amp;1,$1:$1,"&lt;="&amp;INT(-$N65/30))+(-$N65/30-INT(-$N65/30))*SUMIFS(63:63,$1:$1,INT(-$N65/30)+1),0)+(-$N65/30-INT(-$N65/30))*SUMIFS(63:63,$1:$1,HW$1+INT(-$N65/30)+1)+(INT(-$N65/30)+1--$N65/30)*SUMIFS(63:63,$1:$1,HW$1+INT(-$N65/30))))</f>
        <v>0</v>
      </c>
      <c r="HX65" s="75">
        <f>IF(HX$7="",0,IF(HX$1=MAX($1:$1),$R63-SUM($T65:HW65),IF(HX$1=1,SUMIFS(63:63,$1:$1,"&gt;="&amp;1,$1:$1,"&lt;="&amp;INT(-$N65/30))+(-$N65/30-INT(-$N65/30))*SUMIFS(63:63,$1:$1,INT(-$N65/30)+1),0)+(-$N65/30-INT(-$N65/30))*SUMIFS(63:63,$1:$1,HX$1+INT(-$N65/30)+1)+(INT(-$N65/30)+1--$N65/30)*SUMIFS(63:63,$1:$1,HX$1+INT(-$N65/30))))</f>
        <v>0</v>
      </c>
      <c r="HY65" s="75">
        <f>IF(HY$7="",0,IF(HY$1=MAX($1:$1),$R63-SUM($T65:HX65),IF(HY$1=1,SUMIFS(63:63,$1:$1,"&gt;="&amp;1,$1:$1,"&lt;="&amp;INT(-$N65/30))+(-$N65/30-INT(-$N65/30))*SUMIFS(63:63,$1:$1,INT(-$N65/30)+1),0)+(-$N65/30-INT(-$N65/30))*SUMIFS(63:63,$1:$1,HY$1+INT(-$N65/30)+1)+(INT(-$N65/30)+1--$N65/30)*SUMIFS(63:63,$1:$1,HY$1+INT(-$N65/30))))</f>
        <v>0</v>
      </c>
      <c r="HZ65" s="75">
        <f>IF(HZ$7="",0,IF(HZ$1=MAX($1:$1),$R63-SUM($T65:HY65),IF(HZ$1=1,SUMIFS(63:63,$1:$1,"&gt;="&amp;1,$1:$1,"&lt;="&amp;INT(-$N65/30))+(-$N65/30-INT(-$N65/30))*SUMIFS(63:63,$1:$1,INT(-$N65/30)+1),0)+(-$N65/30-INT(-$N65/30))*SUMIFS(63:63,$1:$1,HZ$1+INT(-$N65/30)+1)+(INT(-$N65/30)+1--$N65/30)*SUMIFS(63:63,$1:$1,HZ$1+INT(-$N65/30))))</f>
        <v>0</v>
      </c>
      <c r="IA65" s="75">
        <f>IF(IA$7="",0,IF(IA$1=MAX($1:$1),$R63-SUM($T65:HZ65),IF(IA$1=1,SUMIFS(63:63,$1:$1,"&gt;="&amp;1,$1:$1,"&lt;="&amp;INT(-$N65/30))+(-$N65/30-INT(-$N65/30))*SUMIFS(63:63,$1:$1,INT(-$N65/30)+1),0)+(-$N65/30-INT(-$N65/30))*SUMIFS(63:63,$1:$1,IA$1+INT(-$N65/30)+1)+(INT(-$N65/30)+1--$N65/30)*SUMIFS(63:63,$1:$1,IA$1+INT(-$N65/30))))</f>
        <v>0</v>
      </c>
      <c r="IB65" s="75">
        <f>IF(IB$7="",0,IF(IB$1=MAX($1:$1),$R63-SUM($T65:IA65),IF(IB$1=1,SUMIFS(63:63,$1:$1,"&gt;="&amp;1,$1:$1,"&lt;="&amp;INT(-$N65/30))+(-$N65/30-INT(-$N65/30))*SUMIFS(63:63,$1:$1,INT(-$N65/30)+1),0)+(-$N65/30-INT(-$N65/30))*SUMIFS(63:63,$1:$1,IB$1+INT(-$N65/30)+1)+(INT(-$N65/30)+1--$N65/30)*SUMIFS(63:63,$1:$1,IB$1+INT(-$N65/30))))</f>
        <v>0</v>
      </c>
      <c r="IC65" s="75">
        <f>IF(IC$7="",0,IF(IC$1=MAX($1:$1),$R63-SUM($T65:IB65),IF(IC$1=1,SUMIFS(63:63,$1:$1,"&gt;="&amp;1,$1:$1,"&lt;="&amp;INT(-$N65/30))+(-$N65/30-INT(-$N65/30))*SUMIFS(63:63,$1:$1,INT(-$N65/30)+1),0)+(-$N65/30-INT(-$N65/30))*SUMIFS(63:63,$1:$1,IC$1+INT(-$N65/30)+1)+(INT(-$N65/30)+1--$N65/30)*SUMIFS(63:63,$1:$1,IC$1+INT(-$N65/30))))</f>
        <v>0</v>
      </c>
      <c r="ID65" s="75">
        <f>IF(ID$7="",0,IF(ID$1=MAX($1:$1),$R63-SUM($T65:IC65),IF(ID$1=1,SUMIFS(63:63,$1:$1,"&gt;="&amp;1,$1:$1,"&lt;="&amp;INT(-$N65/30))+(-$N65/30-INT(-$N65/30))*SUMIFS(63:63,$1:$1,INT(-$N65/30)+1),0)+(-$N65/30-INT(-$N65/30))*SUMIFS(63:63,$1:$1,ID$1+INT(-$N65/30)+1)+(INT(-$N65/30)+1--$N65/30)*SUMIFS(63:63,$1:$1,ID$1+INT(-$N65/30))))</f>
        <v>0</v>
      </c>
      <c r="IE65" s="75">
        <f>IF(IE$7="",0,IF(IE$1=MAX($1:$1),$R63-SUM($T65:ID65),IF(IE$1=1,SUMIFS(63:63,$1:$1,"&gt;="&amp;1,$1:$1,"&lt;="&amp;INT(-$N65/30))+(-$N65/30-INT(-$N65/30))*SUMIFS(63:63,$1:$1,INT(-$N65/30)+1),0)+(-$N65/30-INT(-$N65/30))*SUMIFS(63:63,$1:$1,IE$1+INT(-$N65/30)+1)+(INT(-$N65/30)+1--$N65/30)*SUMIFS(63:63,$1:$1,IE$1+INT(-$N65/30))))</f>
        <v>0</v>
      </c>
      <c r="IF65" s="75">
        <f>IF(IF$7="",0,IF(IF$1=MAX($1:$1),$R63-SUM($T65:IE65),IF(IF$1=1,SUMIFS(63:63,$1:$1,"&gt;="&amp;1,$1:$1,"&lt;="&amp;INT(-$N65/30))+(-$N65/30-INT(-$N65/30))*SUMIFS(63:63,$1:$1,INT(-$N65/30)+1),0)+(-$N65/30-INT(-$N65/30))*SUMIFS(63:63,$1:$1,IF$1+INT(-$N65/30)+1)+(INT(-$N65/30)+1--$N65/30)*SUMIFS(63:63,$1:$1,IF$1+INT(-$N65/30))))</f>
        <v>0</v>
      </c>
      <c r="IG65" s="75">
        <f>IF(IG$7="",0,IF(IG$1=MAX($1:$1),$R63-SUM($T65:IF65),IF(IG$1=1,SUMIFS(63:63,$1:$1,"&gt;="&amp;1,$1:$1,"&lt;="&amp;INT(-$N65/30))+(-$N65/30-INT(-$N65/30))*SUMIFS(63:63,$1:$1,INT(-$N65/30)+1),0)+(-$N65/30-INT(-$N65/30))*SUMIFS(63:63,$1:$1,IG$1+INT(-$N65/30)+1)+(INT(-$N65/30)+1--$N65/30)*SUMIFS(63:63,$1:$1,IG$1+INT(-$N65/30))))</f>
        <v>0</v>
      </c>
      <c r="IH65" s="75">
        <f>IF(IH$7="",0,IF(IH$1=MAX($1:$1),$R63-SUM($T65:IG65),IF(IH$1=1,SUMIFS(63:63,$1:$1,"&gt;="&amp;1,$1:$1,"&lt;="&amp;INT(-$N65/30))+(-$N65/30-INT(-$N65/30))*SUMIFS(63:63,$1:$1,INT(-$N65/30)+1),0)+(-$N65/30-INT(-$N65/30))*SUMIFS(63:63,$1:$1,IH$1+INT(-$N65/30)+1)+(INT(-$N65/30)+1--$N65/30)*SUMIFS(63:63,$1:$1,IH$1+INT(-$N65/30))))</f>
        <v>0</v>
      </c>
      <c r="II65" s="75">
        <f>IF(II$7="",0,IF(II$1=MAX($1:$1),$R63-SUM($T65:IH65),IF(II$1=1,SUMIFS(63:63,$1:$1,"&gt;="&amp;1,$1:$1,"&lt;="&amp;INT(-$N65/30))+(-$N65/30-INT(-$N65/30))*SUMIFS(63:63,$1:$1,INT(-$N65/30)+1),0)+(-$N65/30-INT(-$N65/30))*SUMIFS(63:63,$1:$1,II$1+INT(-$N65/30)+1)+(INT(-$N65/30)+1--$N65/30)*SUMIFS(63:63,$1:$1,II$1+INT(-$N65/30))))</f>
        <v>0</v>
      </c>
      <c r="IJ65" s="75">
        <f>IF(IJ$7="",0,IF(IJ$1=MAX($1:$1),$R63-SUM($T65:II65),IF(IJ$1=1,SUMIFS(63:63,$1:$1,"&gt;="&amp;1,$1:$1,"&lt;="&amp;INT(-$N65/30))+(-$N65/30-INT(-$N65/30))*SUMIFS(63:63,$1:$1,INT(-$N65/30)+1),0)+(-$N65/30-INT(-$N65/30))*SUMIFS(63:63,$1:$1,IJ$1+INT(-$N65/30)+1)+(INT(-$N65/30)+1--$N65/30)*SUMIFS(63:63,$1:$1,IJ$1+INT(-$N65/30))))</f>
        <v>0</v>
      </c>
      <c r="IK65" s="75">
        <f>IF(IK$7="",0,IF(IK$1=MAX($1:$1),$R63-SUM($T65:IJ65),IF(IK$1=1,SUMIFS(63:63,$1:$1,"&gt;="&amp;1,$1:$1,"&lt;="&amp;INT(-$N65/30))+(-$N65/30-INT(-$N65/30))*SUMIFS(63:63,$1:$1,INT(-$N65/30)+1),0)+(-$N65/30-INT(-$N65/30))*SUMIFS(63:63,$1:$1,IK$1+INT(-$N65/30)+1)+(INT(-$N65/30)+1--$N65/30)*SUMIFS(63:63,$1:$1,IK$1+INT(-$N65/30))))</f>
        <v>0</v>
      </c>
      <c r="IL65" s="75">
        <f>IF(IL$7="",0,IF(IL$1=MAX($1:$1),$R63-SUM($T65:IK65),IF(IL$1=1,SUMIFS(63:63,$1:$1,"&gt;="&amp;1,$1:$1,"&lt;="&amp;INT(-$N65/30))+(-$N65/30-INT(-$N65/30))*SUMIFS(63:63,$1:$1,INT(-$N65/30)+1),0)+(-$N65/30-INT(-$N65/30))*SUMIFS(63:63,$1:$1,IL$1+INT(-$N65/30)+1)+(INT(-$N65/30)+1--$N65/30)*SUMIFS(63:63,$1:$1,IL$1+INT(-$N65/30))))</f>
        <v>0</v>
      </c>
      <c r="IM65" s="75">
        <f>IF(IM$7="",0,IF(IM$1=MAX($1:$1),$R63-SUM($T65:IL65),IF(IM$1=1,SUMIFS(63:63,$1:$1,"&gt;="&amp;1,$1:$1,"&lt;="&amp;INT(-$N65/30))+(-$N65/30-INT(-$N65/30))*SUMIFS(63:63,$1:$1,INT(-$N65/30)+1),0)+(-$N65/30-INT(-$N65/30))*SUMIFS(63:63,$1:$1,IM$1+INT(-$N65/30)+1)+(INT(-$N65/30)+1--$N65/30)*SUMIFS(63:63,$1:$1,IM$1+INT(-$N65/30))))</f>
        <v>0</v>
      </c>
      <c r="IN65" s="75">
        <f>IF(IN$7="",0,IF(IN$1=MAX($1:$1),$R63-SUM($T65:IM65),IF(IN$1=1,SUMIFS(63:63,$1:$1,"&gt;="&amp;1,$1:$1,"&lt;="&amp;INT(-$N65/30))+(-$N65/30-INT(-$N65/30))*SUMIFS(63:63,$1:$1,INT(-$N65/30)+1),0)+(-$N65/30-INT(-$N65/30))*SUMIFS(63:63,$1:$1,IN$1+INT(-$N65/30)+1)+(INT(-$N65/30)+1--$N65/30)*SUMIFS(63:63,$1:$1,IN$1+INT(-$N65/30))))</f>
        <v>0</v>
      </c>
      <c r="IO65" s="75">
        <f>IF(IO$7="",0,IF(IO$1=MAX($1:$1),$R63-SUM($T65:IN65),IF(IO$1=1,SUMIFS(63:63,$1:$1,"&gt;="&amp;1,$1:$1,"&lt;="&amp;INT(-$N65/30))+(-$N65/30-INT(-$N65/30))*SUMIFS(63:63,$1:$1,INT(-$N65/30)+1),0)+(-$N65/30-INT(-$N65/30))*SUMIFS(63:63,$1:$1,IO$1+INT(-$N65/30)+1)+(INT(-$N65/30)+1--$N65/30)*SUMIFS(63:63,$1:$1,IO$1+INT(-$N65/30))))</f>
        <v>0</v>
      </c>
      <c r="IP65" s="75">
        <f>IF(IP$7="",0,IF(IP$1=MAX($1:$1),$R63-SUM($T65:IO65),IF(IP$1=1,SUMIFS(63:63,$1:$1,"&gt;="&amp;1,$1:$1,"&lt;="&amp;INT(-$N65/30))+(-$N65/30-INT(-$N65/30))*SUMIFS(63:63,$1:$1,INT(-$N65/30)+1),0)+(-$N65/30-INT(-$N65/30))*SUMIFS(63:63,$1:$1,IP$1+INT(-$N65/30)+1)+(INT(-$N65/30)+1--$N65/30)*SUMIFS(63:63,$1:$1,IP$1+INT(-$N65/30))))</f>
        <v>0</v>
      </c>
      <c r="IQ65" s="75">
        <f>IF(IQ$7="",0,IF(IQ$1=MAX($1:$1),$R63-SUM($T65:IP65),IF(IQ$1=1,SUMIFS(63:63,$1:$1,"&gt;="&amp;1,$1:$1,"&lt;="&amp;INT(-$N65/30))+(-$N65/30-INT(-$N65/30))*SUMIFS(63:63,$1:$1,INT(-$N65/30)+1),0)+(-$N65/30-INT(-$N65/30))*SUMIFS(63:63,$1:$1,IQ$1+INT(-$N65/30)+1)+(INT(-$N65/30)+1--$N65/30)*SUMIFS(63:63,$1:$1,IQ$1+INT(-$N65/30))))</f>
        <v>0</v>
      </c>
      <c r="IR65" s="75">
        <f>IF(IR$7="",0,IF(IR$1=MAX($1:$1),$R63-SUM($T65:IQ65),IF(IR$1=1,SUMIFS(63:63,$1:$1,"&gt;="&amp;1,$1:$1,"&lt;="&amp;INT(-$N65/30))+(-$N65/30-INT(-$N65/30))*SUMIFS(63:63,$1:$1,INT(-$N65/30)+1),0)+(-$N65/30-INT(-$N65/30))*SUMIFS(63:63,$1:$1,IR$1+INT(-$N65/30)+1)+(INT(-$N65/30)+1--$N65/30)*SUMIFS(63:63,$1:$1,IR$1+INT(-$N65/30))))</f>
        <v>0</v>
      </c>
      <c r="IS65" s="75">
        <f>IF(IS$7="",0,IF(IS$1=MAX($1:$1),$R63-SUM($T65:IR65),IF(IS$1=1,SUMIFS(63:63,$1:$1,"&gt;="&amp;1,$1:$1,"&lt;="&amp;INT(-$N65/30))+(-$N65/30-INT(-$N65/30))*SUMIFS(63:63,$1:$1,INT(-$N65/30)+1),0)+(-$N65/30-INT(-$N65/30))*SUMIFS(63:63,$1:$1,IS$1+INT(-$N65/30)+1)+(INT(-$N65/30)+1--$N65/30)*SUMIFS(63:63,$1:$1,IS$1+INT(-$N65/30))))</f>
        <v>0</v>
      </c>
      <c r="IT65" s="75">
        <f>IF(IT$7="",0,IF(IT$1=MAX($1:$1),$R63-SUM($T65:IS65),IF(IT$1=1,SUMIFS(63:63,$1:$1,"&gt;="&amp;1,$1:$1,"&lt;="&amp;INT(-$N65/30))+(-$N65/30-INT(-$N65/30))*SUMIFS(63:63,$1:$1,INT(-$N65/30)+1),0)+(-$N65/30-INT(-$N65/30))*SUMIFS(63:63,$1:$1,IT$1+INT(-$N65/30)+1)+(INT(-$N65/30)+1--$N65/30)*SUMIFS(63:63,$1:$1,IT$1+INT(-$N65/30))))</f>
        <v>0</v>
      </c>
      <c r="IU65" s="75">
        <f>IF(IU$7="",0,IF(IU$1=MAX($1:$1),$R63-SUM($T65:IT65),IF(IU$1=1,SUMIFS(63:63,$1:$1,"&gt;="&amp;1,$1:$1,"&lt;="&amp;INT(-$N65/30))+(-$N65/30-INT(-$N65/30))*SUMIFS(63:63,$1:$1,INT(-$N65/30)+1),0)+(-$N65/30-INT(-$N65/30))*SUMIFS(63:63,$1:$1,IU$1+INT(-$N65/30)+1)+(INT(-$N65/30)+1--$N65/30)*SUMIFS(63:63,$1:$1,IU$1+INT(-$N65/30))))</f>
        <v>0</v>
      </c>
      <c r="IV65" s="75">
        <f>IF(IV$7="",0,IF(IV$1=MAX($1:$1),$R63-SUM($T65:IU65),IF(IV$1=1,SUMIFS(63:63,$1:$1,"&gt;="&amp;1,$1:$1,"&lt;="&amp;INT(-$N65/30))+(-$N65/30-INT(-$N65/30))*SUMIFS(63:63,$1:$1,INT(-$N65/30)+1),0)+(-$N65/30-INT(-$N65/30))*SUMIFS(63:63,$1:$1,IV$1+INT(-$N65/30)+1)+(INT(-$N65/30)+1--$N65/30)*SUMIFS(63:63,$1:$1,IV$1+INT(-$N65/30))))</f>
        <v>0</v>
      </c>
      <c r="IW65" s="75">
        <f>IF(IW$7="",0,IF(IW$1=MAX($1:$1),$R63-SUM($T65:IV65),IF(IW$1=1,SUMIFS(63:63,$1:$1,"&gt;="&amp;1,$1:$1,"&lt;="&amp;INT(-$N65/30))+(-$N65/30-INT(-$N65/30))*SUMIFS(63:63,$1:$1,INT(-$N65/30)+1),0)+(-$N65/30-INT(-$N65/30))*SUMIFS(63:63,$1:$1,IW$1+INT(-$N65/30)+1)+(INT(-$N65/30)+1--$N65/30)*SUMIFS(63:63,$1:$1,IW$1+INT(-$N65/30))))</f>
        <v>0</v>
      </c>
      <c r="IX65" s="75">
        <f>IF(IX$7="",0,IF(IX$1=MAX($1:$1),$R63-SUM($T65:IW65),IF(IX$1=1,SUMIFS(63:63,$1:$1,"&gt;="&amp;1,$1:$1,"&lt;="&amp;INT(-$N65/30))+(-$N65/30-INT(-$N65/30))*SUMIFS(63:63,$1:$1,INT(-$N65/30)+1),0)+(-$N65/30-INT(-$N65/30))*SUMIFS(63:63,$1:$1,IX$1+INT(-$N65/30)+1)+(INT(-$N65/30)+1--$N65/30)*SUMIFS(63:63,$1:$1,IX$1+INT(-$N65/30))))</f>
        <v>0</v>
      </c>
      <c r="IY65" s="75">
        <f>IF(IY$7="",0,IF(IY$1=MAX($1:$1),$R63-SUM($T65:IX65),IF(IY$1=1,SUMIFS(63:63,$1:$1,"&gt;="&amp;1,$1:$1,"&lt;="&amp;INT(-$N65/30))+(-$N65/30-INT(-$N65/30))*SUMIFS(63:63,$1:$1,INT(-$N65/30)+1),0)+(-$N65/30-INT(-$N65/30))*SUMIFS(63:63,$1:$1,IY$1+INT(-$N65/30)+1)+(INT(-$N65/30)+1--$N65/30)*SUMIFS(63:63,$1:$1,IY$1+INT(-$N65/30))))</f>
        <v>0</v>
      </c>
      <c r="IZ65" s="75">
        <f>IF(IZ$7="",0,IF(IZ$1=MAX($1:$1),$R63-SUM($T65:IY65),IF(IZ$1=1,SUMIFS(63:63,$1:$1,"&gt;="&amp;1,$1:$1,"&lt;="&amp;INT(-$N65/30))+(-$N65/30-INT(-$N65/30))*SUMIFS(63:63,$1:$1,INT(-$N65/30)+1),0)+(-$N65/30-INT(-$N65/30))*SUMIFS(63:63,$1:$1,IZ$1+INT(-$N65/30)+1)+(INT(-$N65/30)+1--$N65/30)*SUMIFS(63:63,$1:$1,IZ$1+INT(-$N65/30))))</f>
        <v>0</v>
      </c>
      <c r="JA65" s="75">
        <f>IF(JA$7="",0,IF(JA$1=MAX($1:$1),$R63-SUM($T65:IZ65),IF(JA$1=1,SUMIFS(63:63,$1:$1,"&gt;="&amp;1,$1:$1,"&lt;="&amp;INT(-$N65/30))+(-$N65/30-INT(-$N65/30))*SUMIFS(63:63,$1:$1,INT(-$N65/30)+1),0)+(-$N65/30-INT(-$N65/30))*SUMIFS(63:63,$1:$1,JA$1+INT(-$N65/30)+1)+(INT(-$N65/30)+1--$N65/30)*SUMIFS(63:63,$1:$1,JA$1+INT(-$N65/30))))</f>
        <v>0</v>
      </c>
      <c r="JB65" s="75">
        <f>IF(JB$7="",0,IF(JB$1=MAX($1:$1),$R63-SUM($T65:JA65),IF(JB$1=1,SUMIFS(63:63,$1:$1,"&gt;="&amp;1,$1:$1,"&lt;="&amp;INT(-$N65/30))+(-$N65/30-INT(-$N65/30))*SUMIFS(63:63,$1:$1,INT(-$N65/30)+1),0)+(-$N65/30-INT(-$N65/30))*SUMIFS(63:63,$1:$1,JB$1+INT(-$N65/30)+1)+(INT(-$N65/30)+1--$N65/30)*SUMIFS(63:63,$1:$1,JB$1+INT(-$N65/30))))</f>
        <v>0</v>
      </c>
      <c r="JC65" s="75">
        <f>IF(JC$7="",0,IF(JC$1=MAX($1:$1),$R63-SUM($T65:JB65),IF(JC$1=1,SUMIFS(63:63,$1:$1,"&gt;="&amp;1,$1:$1,"&lt;="&amp;INT(-$N65/30))+(-$N65/30-INT(-$N65/30))*SUMIFS(63:63,$1:$1,INT(-$N65/30)+1),0)+(-$N65/30-INT(-$N65/30))*SUMIFS(63:63,$1:$1,JC$1+INT(-$N65/30)+1)+(INT(-$N65/30)+1--$N65/30)*SUMIFS(63:63,$1:$1,JC$1+INT(-$N65/30))))</f>
        <v>0</v>
      </c>
      <c r="JD65" s="75">
        <f>IF(JD$7="",0,IF(JD$1=MAX($1:$1),$R63-SUM($T65:JC65),IF(JD$1=1,SUMIFS(63:63,$1:$1,"&gt;="&amp;1,$1:$1,"&lt;="&amp;INT(-$N65/30))+(-$N65/30-INT(-$N65/30))*SUMIFS(63:63,$1:$1,INT(-$N65/30)+1),0)+(-$N65/30-INT(-$N65/30))*SUMIFS(63:63,$1:$1,JD$1+INT(-$N65/30)+1)+(INT(-$N65/30)+1--$N65/30)*SUMIFS(63:63,$1:$1,JD$1+INT(-$N65/30))))</f>
        <v>0</v>
      </c>
      <c r="JE65" s="75">
        <f>IF(JE$7="",0,IF(JE$1=MAX($1:$1),$R63-SUM($T65:JD65),IF(JE$1=1,SUMIFS(63:63,$1:$1,"&gt;="&amp;1,$1:$1,"&lt;="&amp;INT(-$N65/30))+(-$N65/30-INT(-$N65/30))*SUMIFS(63:63,$1:$1,INT(-$N65/30)+1),0)+(-$N65/30-INT(-$N65/30))*SUMIFS(63:63,$1:$1,JE$1+INT(-$N65/30)+1)+(INT(-$N65/30)+1--$N65/30)*SUMIFS(63:63,$1:$1,JE$1+INT(-$N65/30))))</f>
        <v>0</v>
      </c>
      <c r="JF65" s="75">
        <f>IF(JF$7="",0,IF(JF$1=MAX($1:$1),$R63-SUM($T65:JE65),IF(JF$1=1,SUMIFS(63:63,$1:$1,"&gt;="&amp;1,$1:$1,"&lt;="&amp;INT(-$N65/30))+(-$N65/30-INT(-$N65/30))*SUMIFS(63:63,$1:$1,INT(-$N65/30)+1),0)+(-$N65/30-INT(-$N65/30))*SUMIFS(63:63,$1:$1,JF$1+INT(-$N65/30)+1)+(INT(-$N65/30)+1--$N65/30)*SUMIFS(63:63,$1:$1,JF$1+INT(-$N65/30))))</f>
        <v>0</v>
      </c>
      <c r="JG65" s="75">
        <f>IF(JG$7="",0,IF(JG$1=MAX($1:$1),$R63-SUM($T65:JF65),IF(JG$1=1,SUMIFS(63:63,$1:$1,"&gt;="&amp;1,$1:$1,"&lt;="&amp;INT(-$N65/30))+(-$N65/30-INT(-$N65/30))*SUMIFS(63:63,$1:$1,INT(-$N65/30)+1),0)+(-$N65/30-INT(-$N65/30))*SUMIFS(63:63,$1:$1,JG$1+INT(-$N65/30)+1)+(INT(-$N65/30)+1--$N65/30)*SUMIFS(63:63,$1:$1,JG$1+INT(-$N65/30))))</f>
        <v>0</v>
      </c>
      <c r="JH65" s="75">
        <f>IF(JH$7="",0,IF(JH$1=MAX($1:$1),$R63-SUM($T65:JG65),IF(JH$1=1,SUMIFS(63:63,$1:$1,"&gt;="&amp;1,$1:$1,"&lt;="&amp;INT(-$N65/30))+(-$N65/30-INT(-$N65/30))*SUMIFS(63:63,$1:$1,INT(-$N65/30)+1),0)+(-$N65/30-INT(-$N65/30))*SUMIFS(63:63,$1:$1,JH$1+INT(-$N65/30)+1)+(INT(-$N65/30)+1--$N65/30)*SUMIFS(63:63,$1:$1,JH$1+INT(-$N65/30))))</f>
        <v>0</v>
      </c>
      <c r="JI65" s="75">
        <f>IF(JI$7="",0,IF(JI$1=MAX($1:$1),$R63-SUM($T65:JH65),IF(JI$1=1,SUMIFS(63:63,$1:$1,"&gt;="&amp;1,$1:$1,"&lt;="&amp;INT(-$N65/30))+(-$N65/30-INT(-$N65/30))*SUMIFS(63:63,$1:$1,INT(-$N65/30)+1),0)+(-$N65/30-INT(-$N65/30))*SUMIFS(63:63,$1:$1,JI$1+INT(-$N65/30)+1)+(INT(-$N65/30)+1--$N65/30)*SUMIFS(63:63,$1:$1,JI$1+INT(-$N65/30))))</f>
        <v>0</v>
      </c>
      <c r="JJ65" s="75">
        <f>IF(JJ$7="",0,IF(JJ$1=MAX($1:$1),$R63-SUM($T65:JI65),IF(JJ$1=1,SUMIFS(63:63,$1:$1,"&gt;="&amp;1,$1:$1,"&lt;="&amp;INT(-$N65/30))+(-$N65/30-INT(-$N65/30))*SUMIFS(63:63,$1:$1,INT(-$N65/30)+1),0)+(-$N65/30-INT(-$N65/30))*SUMIFS(63:63,$1:$1,JJ$1+INT(-$N65/30)+1)+(INT(-$N65/30)+1--$N65/30)*SUMIFS(63:63,$1:$1,JJ$1+INT(-$N65/30))))</f>
        <v>0</v>
      </c>
      <c r="JK65" s="75">
        <f>IF(JK$7="",0,IF(JK$1=MAX($1:$1),$R63-SUM($T65:JJ65),IF(JK$1=1,SUMIFS(63:63,$1:$1,"&gt;="&amp;1,$1:$1,"&lt;="&amp;INT(-$N65/30))+(-$N65/30-INT(-$N65/30))*SUMIFS(63:63,$1:$1,INT(-$N65/30)+1),0)+(-$N65/30-INT(-$N65/30))*SUMIFS(63:63,$1:$1,JK$1+INT(-$N65/30)+1)+(INT(-$N65/30)+1--$N65/30)*SUMIFS(63:63,$1:$1,JK$1+INT(-$N65/30))))</f>
        <v>0</v>
      </c>
      <c r="JL65" s="75">
        <f>IF(JL$7="",0,IF(JL$1=MAX($1:$1),$R63-SUM($T65:JK65),IF(JL$1=1,SUMIFS(63:63,$1:$1,"&gt;="&amp;1,$1:$1,"&lt;="&amp;INT(-$N65/30))+(-$N65/30-INT(-$N65/30))*SUMIFS(63:63,$1:$1,INT(-$N65/30)+1),0)+(-$N65/30-INT(-$N65/30))*SUMIFS(63:63,$1:$1,JL$1+INT(-$N65/30)+1)+(INT(-$N65/30)+1--$N65/30)*SUMIFS(63:63,$1:$1,JL$1+INT(-$N65/30))))</f>
        <v>0</v>
      </c>
      <c r="JM65" s="75">
        <f>IF(JM$7="",0,IF(JM$1=MAX($1:$1),$R63-SUM($T65:JL65),IF(JM$1=1,SUMIFS(63:63,$1:$1,"&gt;="&amp;1,$1:$1,"&lt;="&amp;INT(-$N65/30))+(-$N65/30-INT(-$N65/30))*SUMIFS(63:63,$1:$1,INT(-$N65/30)+1),0)+(-$N65/30-INT(-$N65/30))*SUMIFS(63:63,$1:$1,JM$1+INT(-$N65/30)+1)+(INT(-$N65/30)+1--$N65/30)*SUMIFS(63:63,$1:$1,JM$1+INT(-$N65/30))))</f>
        <v>0</v>
      </c>
      <c r="JN65" s="75">
        <f>IF(JN$7="",0,IF(JN$1=MAX($1:$1),$R63-SUM($T65:JM65),IF(JN$1=1,SUMIFS(63:63,$1:$1,"&gt;="&amp;1,$1:$1,"&lt;="&amp;INT(-$N65/30))+(-$N65/30-INT(-$N65/30))*SUMIFS(63:63,$1:$1,INT(-$N65/30)+1),0)+(-$N65/30-INT(-$N65/30))*SUMIFS(63:63,$1:$1,JN$1+INT(-$N65/30)+1)+(INT(-$N65/30)+1--$N65/30)*SUMIFS(63:63,$1:$1,JN$1+INT(-$N65/30))))</f>
        <v>0</v>
      </c>
      <c r="JO65" s="75">
        <f>IF(JO$7="",0,IF(JO$1=MAX($1:$1),$R63-SUM($T65:JN65),IF(JO$1=1,SUMIFS(63:63,$1:$1,"&gt;="&amp;1,$1:$1,"&lt;="&amp;INT(-$N65/30))+(-$N65/30-INT(-$N65/30))*SUMIFS(63:63,$1:$1,INT(-$N65/30)+1),0)+(-$N65/30-INT(-$N65/30))*SUMIFS(63:63,$1:$1,JO$1+INT(-$N65/30)+1)+(INT(-$N65/30)+1--$N65/30)*SUMIFS(63:63,$1:$1,JO$1+INT(-$N65/30))))</f>
        <v>0</v>
      </c>
      <c r="JP65" s="75">
        <f>IF(JP$7="",0,IF(JP$1=MAX($1:$1),$R63-SUM($T65:JO65),IF(JP$1=1,SUMIFS(63:63,$1:$1,"&gt;="&amp;1,$1:$1,"&lt;="&amp;INT(-$N65/30))+(-$N65/30-INT(-$N65/30))*SUMIFS(63:63,$1:$1,INT(-$N65/30)+1),0)+(-$N65/30-INT(-$N65/30))*SUMIFS(63:63,$1:$1,JP$1+INT(-$N65/30)+1)+(INT(-$N65/30)+1--$N65/30)*SUMIFS(63:63,$1:$1,JP$1+INT(-$N65/30))))</f>
        <v>0</v>
      </c>
      <c r="JQ65" s="75">
        <f>IF(JQ$7="",0,IF(JQ$1=MAX($1:$1),$R63-SUM($T65:JP65),IF(JQ$1=1,SUMIFS(63:63,$1:$1,"&gt;="&amp;1,$1:$1,"&lt;="&amp;INT(-$N65/30))+(-$N65/30-INT(-$N65/30))*SUMIFS(63:63,$1:$1,INT(-$N65/30)+1),0)+(-$N65/30-INT(-$N65/30))*SUMIFS(63:63,$1:$1,JQ$1+INT(-$N65/30)+1)+(INT(-$N65/30)+1--$N65/30)*SUMIFS(63:63,$1:$1,JQ$1+INT(-$N65/30))))</f>
        <v>0</v>
      </c>
      <c r="JR65" s="75">
        <f>IF(JR$7="",0,IF(JR$1=MAX($1:$1),$R63-SUM($T65:JQ65),IF(JR$1=1,SUMIFS(63:63,$1:$1,"&gt;="&amp;1,$1:$1,"&lt;="&amp;INT(-$N65/30))+(-$N65/30-INT(-$N65/30))*SUMIFS(63:63,$1:$1,INT(-$N65/30)+1),0)+(-$N65/30-INT(-$N65/30))*SUMIFS(63:63,$1:$1,JR$1+INT(-$N65/30)+1)+(INT(-$N65/30)+1--$N65/30)*SUMIFS(63:63,$1:$1,JR$1+INT(-$N65/30))))</f>
        <v>0</v>
      </c>
      <c r="JS65" s="75">
        <f>IF(JS$7="",0,IF(JS$1=MAX($1:$1),$R63-SUM($T65:JR65),IF(JS$1=1,SUMIFS(63:63,$1:$1,"&gt;="&amp;1,$1:$1,"&lt;="&amp;INT(-$N65/30))+(-$N65/30-INT(-$N65/30))*SUMIFS(63:63,$1:$1,INT(-$N65/30)+1),0)+(-$N65/30-INT(-$N65/30))*SUMIFS(63:63,$1:$1,JS$1+INT(-$N65/30)+1)+(INT(-$N65/30)+1--$N65/30)*SUMIFS(63:63,$1:$1,JS$1+INT(-$N65/30))))</f>
        <v>0</v>
      </c>
      <c r="JT65" s="75">
        <f>IF(JT$7="",0,IF(JT$1=MAX($1:$1),$R63-SUM($T65:JS65),IF(JT$1=1,SUMIFS(63:63,$1:$1,"&gt;="&amp;1,$1:$1,"&lt;="&amp;INT(-$N65/30))+(-$N65/30-INT(-$N65/30))*SUMIFS(63:63,$1:$1,INT(-$N65/30)+1),0)+(-$N65/30-INT(-$N65/30))*SUMIFS(63:63,$1:$1,JT$1+INT(-$N65/30)+1)+(INT(-$N65/30)+1--$N65/30)*SUMIFS(63:63,$1:$1,JT$1+INT(-$N65/30))))</f>
        <v>0</v>
      </c>
      <c r="JU65" s="75">
        <f>IF(JU$7="",0,IF(JU$1=MAX($1:$1),$R63-SUM($T65:JT65),IF(JU$1=1,SUMIFS(63:63,$1:$1,"&gt;="&amp;1,$1:$1,"&lt;="&amp;INT(-$N65/30))+(-$N65/30-INT(-$N65/30))*SUMIFS(63:63,$1:$1,INT(-$N65/30)+1),0)+(-$N65/30-INT(-$N65/30))*SUMIFS(63:63,$1:$1,JU$1+INT(-$N65/30)+1)+(INT(-$N65/30)+1--$N65/30)*SUMIFS(63:63,$1:$1,JU$1+INT(-$N65/30))))</f>
        <v>0</v>
      </c>
      <c r="JV65" s="75">
        <f>IF(JV$7="",0,IF(JV$1=MAX($1:$1),$R63-SUM($T65:JU65),IF(JV$1=1,SUMIFS(63:63,$1:$1,"&gt;="&amp;1,$1:$1,"&lt;="&amp;INT(-$N65/30))+(-$N65/30-INT(-$N65/30))*SUMIFS(63:63,$1:$1,INT(-$N65/30)+1),0)+(-$N65/30-INT(-$N65/30))*SUMIFS(63:63,$1:$1,JV$1+INT(-$N65/30)+1)+(INT(-$N65/30)+1--$N65/30)*SUMIFS(63:63,$1:$1,JV$1+INT(-$N65/30))))</f>
        <v>0</v>
      </c>
      <c r="JW65" s="75">
        <f>IF(JW$7="",0,IF(JW$1=MAX($1:$1),$R63-SUM($T65:JV65),IF(JW$1=1,SUMIFS(63:63,$1:$1,"&gt;="&amp;1,$1:$1,"&lt;="&amp;INT(-$N65/30))+(-$N65/30-INT(-$N65/30))*SUMIFS(63:63,$1:$1,INT(-$N65/30)+1),0)+(-$N65/30-INT(-$N65/30))*SUMIFS(63:63,$1:$1,JW$1+INT(-$N65/30)+1)+(INT(-$N65/30)+1--$N65/30)*SUMIFS(63:63,$1:$1,JW$1+INT(-$N65/30))))</f>
        <v>0</v>
      </c>
      <c r="JX65" s="75">
        <f>IF(JX$7="",0,IF(JX$1=MAX($1:$1),$R63-SUM($T65:JW65),IF(JX$1=1,SUMIFS(63:63,$1:$1,"&gt;="&amp;1,$1:$1,"&lt;="&amp;INT(-$N65/30))+(-$N65/30-INT(-$N65/30))*SUMIFS(63:63,$1:$1,INT(-$N65/30)+1),0)+(-$N65/30-INT(-$N65/30))*SUMIFS(63:63,$1:$1,JX$1+INT(-$N65/30)+1)+(INT(-$N65/30)+1--$N65/30)*SUMIFS(63:63,$1:$1,JX$1+INT(-$N65/30))))</f>
        <v>0</v>
      </c>
      <c r="JY65" s="75">
        <f>IF(JY$7="",0,IF(JY$1=MAX($1:$1),$R63-SUM($T65:JX65),IF(JY$1=1,SUMIFS(63:63,$1:$1,"&gt;="&amp;1,$1:$1,"&lt;="&amp;INT(-$N65/30))+(-$N65/30-INT(-$N65/30))*SUMIFS(63:63,$1:$1,INT(-$N65/30)+1),0)+(-$N65/30-INT(-$N65/30))*SUMIFS(63:63,$1:$1,JY$1+INT(-$N65/30)+1)+(INT(-$N65/30)+1--$N65/30)*SUMIFS(63:63,$1:$1,JY$1+INT(-$N65/30))))</f>
        <v>0</v>
      </c>
      <c r="JZ65" s="75">
        <f>IF(JZ$7="",0,IF(JZ$1=MAX($1:$1),$R63-SUM($T65:JY65),IF(JZ$1=1,SUMIFS(63:63,$1:$1,"&gt;="&amp;1,$1:$1,"&lt;="&amp;INT(-$N65/30))+(-$N65/30-INT(-$N65/30))*SUMIFS(63:63,$1:$1,INT(-$N65/30)+1),0)+(-$N65/30-INT(-$N65/30))*SUMIFS(63:63,$1:$1,JZ$1+INT(-$N65/30)+1)+(INT(-$N65/30)+1--$N65/30)*SUMIFS(63:63,$1:$1,JZ$1+INT(-$N65/30))))</f>
        <v>0</v>
      </c>
      <c r="KA65" s="75">
        <f>IF(KA$7="",0,IF(KA$1=MAX($1:$1),$R63-SUM($T65:JZ65),IF(KA$1=1,SUMIFS(63:63,$1:$1,"&gt;="&amp;1,$1:$1,"&lt;="&amp;INT(-$N65/30))+(-$N65/30-INT(-$N65/30))*SUMIFS(63:63,$1:$1,INT(-$N65/30)+1),0)+(-$N65/30-INT(-$N65/30))*SUMIFS(63:63,$1:$1,KA$1+INT(-$N65/30)+1)+(INT(-$N65/30)+1--$N65/30)*SUMIFS(63:63,$1:$1,KA$1+INT(-$N65/30))))</f>
        <v>0</v>
      </c>
      <c r="KB65" s="75">
        <f>IF(KB$7="",0,IF(KB$1=MAX($1:$1),$R63-SUM($T65:KA65),IF(KB$1=1,SUMIFS(63:63,$1:$1,"&gt;="&amp;1,$1:$1,"&lt;="&amp;INT(-$N65/30))+(-$N65/30-INT(-$N65/30))*SUMIFS(63:63,$1:$1,INT(-$N65/30)+1),0)+(-$N65/30-INT(-$N65/30))*SUMIFS(63:63,$1:$1,KB$1+INT(-$N65/30)+1)+(INT(-$N65/30)+1--$N65/30)*SUMIFS(63:63,$1:$1,KB$1+INT(-$N65/30))))</f>
        <v>0</v>
      </c>
      <c r="KC65" s="75">
        <f>IF(KC$7="",0,IF(KC$1=MAX($1:$1),$R63-SUM($T65:KB65),IF(KC$1=1,SUMIFS(63:63,$1:$1,"&gt;="&amp;1,$1:$1,"&lt;="&amp;INT(-$N65/30))+(-$N65/30-INT(-$N65/30))*SUMIFS(63:63,$1:$1,INT(-$N65/30)+1),0)+(-$N65/30-INT(-$N65/30))*SUMIFS(63:63,$1:$1,KC$1+INT(-$N65/30)+1)+(INT(-$N65/30)+1--$N65/30)*SUMIFS(63:63,$1:$1,KC$1+INT(-$N65/30))))</f>
        <v>0</v>
      </c>
      <c r="KD65" s="75">
        <f>IF(KD$7="",0,IF(KD$1=MAX($1:$1),$R63-SUM($T65:KC65),IF(KD$1=1,SUMIFS(63:63,$1:$1,"&gt;="&amp;1,$1:$1,"&lt;="&amp;INT(-$N65/30))+(-$N65/30-INT(-$N65/30))*SUMIFS(63:63,$1:$1,INT(-$N65/30)+1),0)+(-$N65/30-INT(-$N65/30))*SUMIFS(63:63,$1:$1,KD$1+INT(-$N65/30)+1)+(INT(-$N65/30)+1--$N65/30)*SUMIFS(63:63,$1:$1,KD$1+INT(-$N65/30))))</f>
        <v>0</v>
      </c>
      <c r="KE65" s="75">
        <f>IF(KE$7="",0,IF(KE$1=MAX($1:$1),$R63-SUM($T65:KD65),IF(KE$1=1,SUMIFS(63:63,$1:$1,"&gt;="&amp;1,$1:$1,"&lt;="&amp;INT(-$N65/30))+(-$N65/30-INT(-$N65/30))*SUMIFS(63:63,$1:$1,INT(-$N65/30)+1),0)+(-$N65/30-INT(-$N65/30))*SUMIFS(63:63,$1:$1,KE$1+INT(-$N65/30)+1)+(INT(-$N65/30)+1--$N65/30)*SUMIFS(63:63,$1:$1,KE$1+INT(-$N65/30))))</f>
        <v>0</v>
      </c>
      <c r="KF65" s="75">
        <f>IF(KF$7="",0,IF(KF$1=MAX($1:$1),$R63-SUM($T65:KE65),IF(KF$1=1,SUMIFS(63:63,$1:$1,"&gt;="&amp;1,$1:$1,"&lt;="&amp;INT(-$N65/30))+(-$N65/30-INT(-$N65/30))*SUMIFS(63:63,$1:$1,INT(-$N65/30)+1),0)+(-$N65/30-INT(-$N65/30))*SUMIFS(63:63,$1:$1,KF$1+INT(-$N65/30)+1)+(INT(-$N65/30)+1--$N65/30)*SUMIFS(63:63,$1:$1,KF$1+INT(-$N65/30))))</f>
        <v>0</v>
      </c>
      <c r="KG65" s="75">
        <f>IF(KG$7="",0,IF(KG$1=MAX($1:$1),$R63-SUM($T65:KF65),IF(KG$1=1,SUMIFS(63:63,$1:$1,"&gt;="&amp;1,$1:$1,"&lt;="&amp;INT(-$N65/30))+(-$N65/30-INT(-$N65/30))*SUMIFS(63:63,$1:$1,INT(-$N65/30)+1),0)+(-$N65/30-INT(-$N65/30))*SUMIFS(63:63,$1:$1,KG$1+INT(-$N65/30)+1)+(INT(-$N65/30)+1--$N65/30)*SUMIFS(63:63,$1:$1,KG$1+INT(-$N65/30))))</f>
        <v>0</v>
      </c>
      <c r="KH65" s="75">
        <f>IF(KH$7="",0,IF(KH$1=MAX($1:$1),$R63-SUM($T65:KG65),IF(KH$1=1,SUMIFS(63:63,$1:$1,"&gt;="&amp;1,$1:$1,"&lt;="&amp;INT(-$N65/30))+(-$N65/30-INT(-$N65/30))*SUMIFS(63:63,$1:$1,INT(-$N65/30)+1),0)+(-$N65/30-INT(-$N65/30))*SUMIFS(63:63,$1:$1,KH$1+INT(-$N65/30)+1)+(INT(-$N65/30)+1--$N65/30)*SUMIFS(63:63,$1:$1,KH$1+INT(-$N65/30))))</f>
        <v>0</v>
      </c>
      <c r="KI65" s="75">
        <f>IF(KI$7="",0,IF(KI$1=MAX($1:$1),$R63-SUM($T65:KH65),IF(KI$1=1,SUMIFS(63:63,$1:$1,"&gt;="&amp;1,$1:$1,"&lt;="&amp;INT(-$N65/30))+(-$N65/30-INT(-$N65/30))*SUMIFS(63:63,$1:$1,INT(-$N65/30)+1),0)+(-$N65/30-INT(-$N65/30))*SUMIFS(63:63,$1:$1,KI$1+INT(-$N65/30)+1)+(INT(-$N65/30)+1--$N65/30)*SUMIFS(63:63,$1:$1,KI$1+INT(-$N65/30))))</f>
        <v>0</v>
      </c>
      <c r="KJ65" s="75">
        <f>IF(KJ$7="",0,IF(KJ$1=MAX($1:$1),$R63-SUM($T65:KI65),IF(KJ$1=1,SUMIFS(63:63,$1:$1,"&gt;="&amp;1,$1:$1,"&lt;="&amp;INT(-$N65/30))+(-$N65/30-INT(-$N65/30))*SUMIFS(63:63,$1:$1,INT(-$N65/30)+1),0)+(-$N65/30-INT(-$N65/30))*SUMIFS(63:63,$1:$1,KJ$1+INT(-$N65/30)+1)+(INT(-$N65/30)+1--$N65/30)*SUMIFS(63:63,$1:$1,KJ$1+INT(-$N65/30))))</f>
        <v>0</v>
      </c>
      <c r="KK65" s="75">
        <f>IF(KK$7="",0,IF(KK$1=MAX($1:$1),$R63-SUM($T65:KJ65),IF(KK$1=1,SUMIFS(63:63,$1:$1,"&gt;="&amp;1,$1:$1,"&lt;="&amp;INT(-$N65/30))+(-$N65/30-INT(-$N65/30))*SUMIFS(63:63,$1:$1,INT(-$N65/30)+1),0)+(-$N65/30-INT(-$N65/30))*SUMIFS(63:63,$1:$1,KK$1+INT(-$N65/30)+1)+(INT(-$N65/30)+1--$N65/30)*SUMIFS(63:63,$1:$1,KK$1+INT(-$N65/30))))</f>
        <v>0</v>
      </c>
      <c r="KL65" s="75">
        <f>IF(KL$7="",0,IF(KL$1=MAX($1:$1),$R63-SUM($T65:KK65),IF(KL$1=1,SUMIFS(63:63,$1:$1,"&gt;="&amp;1,$1:$1,"&lt;="&amp;INT(-$N65/30))+(-$N65/30-INT(-$N65/30))*SUMIFS(63:63,$1:$1,INT(-$N65/30)+1),0)+(-$N65/30-INT(-$N65/30))*SUMIFS(63:63,$1:$1,KL$1+INT(-$N65/30)+1)+(INT(-$N65/30)+1--$N65/30)*SUMIFS(63:63,$1:$1,KL$1+INT(-$N65/30))))</f>
        <v>0</v>
      </c>
      <c r="KM65" s="75">
        <f>IF(KM$7="",0,IF(KM$1=MAX($1:$1),$R63-SUM($T65:KL65),IF(KM$1=1,SUMIFS(63:63,$1:$1,"&gt;="&amp;1,$1:$1,"&lt;="&amp;INT(-$N65/30))+(-$N65/30-INT(-$N65/30))*SUMIFS(63:63,$1:$1,INT(-$N65/30)+1),0)+(-$N65/30-INT(-$N65/30))*SUMIFS(63:63,$1:$1,KM$1+INT(-$N65/30)+1)+(INT(-$N65/30)+1--$N65/30)*SUMIFS(63:63,$1:$1,KM$1+INT(-$N65/30))))</f>
        <v>0</v>
      </c>
      <c r="KN65" s="75">
        <f>IF(KN$7="",0,IF(KN$1=MAX($1:$1),$R63-SUM($T65:KM65),IF(KN$1=1,SUMIFS(63:63,$1:$1,"&gt;="&amp;1,$1:$1,"&lt;="&amp;INT(-$N65/30))+(-$N65/30-INT(-$N65/30))*SUMIFS(63:63,$1:$1,INT(-$N65/30)+1),0)+(-$N65/30-INT(-$N65/30))*SUMIFS(63:63,$1:$1,KN$1+INT(-$N65/30)+1)+(INT(-$N65/30)+1--$N65/30)*SUMIFS(63:63,$1:$1,KN$1+INT(-$N65/30))))</f>
        <v>0</v>
      </c>
      <c r="KO65" s="75">
        <f>IF(KO$7="",0,IF(KO$1=MAX($1:$1),$R63-SUM($T65:KN65),IF(KO$1=1,SUMIFS(63:63,$1:$1,"&gt;="&amp;1,$1:$1,"&lt;="&amp;INT(-$N65/30))+(-$N65/30-INT(-$N65/30))*SUMIFS(63:63,$1:$1,INT(-$N65/30)+1),0)+(-$N65/30-INT(-$N65/30))*SUMIFS(63:63,$1:$1,KO$1+INT(-$N65/30)+1)+(INT(-$N65/30)+1--$N65/30)*SUMIFS(63:63,$1:$1,KO$1+INT(-$N65/30))))</f>
        <v>0</v>
      </c>
      <c r="KP65" s="75">
        <f>IF(KP$7="",0,IF(KP$1=MAX($1:$1),$R63-SUM($T65:KO65),IF(KP$1=1,SUMIFS(63:63,$1:$1,"&gt;="&amp;1,$1:$1,"&lt;="&amp;INT(-$N65/30))+(-$N65/30-INT(-$N65/30))*SUMIFS(63:63,$1:$1,INT(-$N65/30)+1),0)+(-$N65/30-INT(-$N65/30))*SUMIFS(63:63,$1:$1,KP$1+INT(-$N65/30)+1)+(INT(-$N65/30)+1--$N65/30)*SUMIFS(63:63,$1:$1,KP$1+INT(-$N65/30))))</f>
        <v>0</v>
      </c>
      <c r="KQ65" s="75">
        <f>IF(KQ$7="",0,IF(KQ$1=MAX($1:$1),$R63-SUM($T65:KP65),IF(KQ$1=1,SUMIFS(63:63,$1:$1,"&gt;="&amp;1,$1:$1,"&lt;="&amp;INT(-$N65/30))+(-$N65/30-INT(-$N65/30))*SUMIFS(63:63,$1:$1,INT(-$N65/30)+1),0)+(-$N65/30-INT(-$N65/30))*SUMIFS(63:63,$1:$1,KQ$1+INT(-$N65/30)+1)+(INT(-$N65/30)+1--$N65/30)*SUMIFS(63:63,$1:$1,KQ$1+INT(-$N65/30))))</f>
        <v>0</v>
      </c>
      <c r="KR65" s="75">
        <f>IF(KR$7="",0,IF(KR$1=MAX($1:$1),$R63-SUM($T65:KQ65),IF(KR$1=1,SUMIFS(63:63,$1:$1,"&gt;="&amp;1,$1:$1,"&lt;="&amp;INT(-$N65/30))+(-$N65/30-INT(-$N65/30))*SUMIFS(63:63,$1:$1,INT(-$N65/30)+1),0)+(-$N65/30-INT(-$N65/30))*SUMIFS(63:63,$1:$1,KR$1+INT(-$N65/30)+1)+(INT(-$N65/30)+1--$N65/30)*SUMIFS(63:63,$1:$1,KR$1+INT(-$N65/30))))</f>
        <v>0</v>
      </c>
      <c r="KS65" s="75">
        <f>IF(KS$7="",0,IF(KS$1=MAX($1:$1),$R63-SUM($T65:KR65),IF(KS$1=1,SUMIFS(63:63,$1:$1,"&gt;="&amp;1,$1:$1,"&lt;="&amp;INT(-$N65/30))+(-$N65/30-INT(-$N65/30))*SUMIFS(63:63,$1:$1,INT(-$N65/30)+1),0)+(-$N65/30-INT(-$N65/30))*SUMIFS(63:63,$1:$1,KS$1+INT(-$N65/30)+1)+(INT(-$N65/30)+1--$N65/30)*SUMIFS(63:63,$1:$1,KS$1+INT(-$N65/30))))</f>
        <v>0</v>
      </c>
      <c r="KT65" s="75">
        <f>IF(KT$7="",0,IF(KT$1=MAX($1:$1),$R63-SUM($T65:KS65),IF(KT$1=1,SUMIFS(63:63,$1:$1,"&gt;="&amp;1,$1:$1,"&lt;="&amp;INT(-$N65/30))+(-$N65/30-INT(-$N65/30))*SUMIFS(63:63,$1:$1,INT(-$N65/30)+1),0)+(-$N65/30-INT(-$N65/30))*SUMIFS(63:63,$1:$1,KT$1+INT(-$N65/30)+1)+(INT(-$N65/30)+1--$N65/30)*SUMIFS(63:63,$1:$1,KT$1+INT(-$N65/30))))</f>
        <v>0</v>
      </c>
      <c r="KU65" s="75">
        <f>IF(KU$7="",0,IF(KU$1=MAX($1:$1),$R63-SUM($T65:KT65),IF(KU$1=1,SUMIFS(63:63,$1:$1,"&gt;="&amp;1,$1:$1,"&lt;="&amp;INT(-$N65/30))+(-$N65/30-INT(-$N65/30))*SUMIFS(63:63,$1:$1,INT(-$N65/30)+1),0)+(-$N65/30-INT(-$N65/30))*SUMIFS(63:63,$1:$1,KU$1+INT(-$N65/30)+1)+(INT(-$N65/30)+1--$N65/30)*SUMIFS(63:63,$1:$1,KU$1+INT(-$N65/30))))</f>
        <v>0</v>
      </c>
      <c r="KV65" s="75">
        <f>IF(KV$7="",0,IF(KV$1=MAX($1:$1),$R63-SUM($T65:KU65),IF(KV$1=1,SUMIFS(63:63,$1:$1,"&gt;="&amp;1,$1:$1,"&lt;="&amp;INT(-$N65/30))+(-$N65/30-INT(-$N65/30))*SUMIFS(63:63,$1:$1,INT(-$N65/30)+1),0)+(-$N65/30-INT(-$N65/30))*SUMIFS(63:63,$1:$1,KV$1+INT(-$N65/30)+1)+(INT(-$N65/30)+1--$N65/30)*SUMIFS(63:63,$1:$1,KV$1+INT(-$N65/30))))</f>
        <v>0</v>
      </c>
      <c r="KW65" s="70"/>
      <c r="KX65" s="70"/>
    </row>
    <row r="66" spans="1:310" ht="12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53" t="s">
        <v>9</v>
      </c>
      <c r="O66" s="54"/>
      <c r="P66" s="53"/>
      <c r="Q66" s="53"/>
      <c r="R66" s="55">
        <f>R53-SUM(R54:R60)</f>
        <v>0</v>
      </c>
      <c r="S66" s="1"/>
      <c r="T66" s="40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ht="4.95" customHeight="1" x14ac:dyDescent="0.25">
      <c r="A67" s="1"/>
      <c r="B67" s="79"/>
      <c r="C67" s="79"/>
      <c r="D67" s="79"/>
      <c r="E67" s="1"/>
      <c r="F67" s="1"/>
      <c r="G67" s="1"/>
      <c r="H67" s="11"/>
      <c r="I67" s="1"/>
      <c r="J67" s="1"/>
      <c r="K67" s="1"/>
      <c r="L67" s="1"/>
      <c r="M67" s="5"/>
      <c r="N67" s="1"/>
      <c r="O67" s="19"/>
      <c r="P67" s="1"/>
      <c r="Q67" s="1"/>
      <c r="R67" s="40"/>
      <c r="S67" s="1"/>
      <c r="T67" s="40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4" customFormat="1" x14ac:dyDescent="0.25">
      <c r="A68" s="3"/>
      <c r="B68" s="80"/>
      <c r="C68" s="80"/>
      <c r="D68" s="81" t="s">
        <v>26</v>
      </c>
      <c r="E68" s="42" t="str">
        <f>kpi!$E$39</f>
        <v>поступление денежных средств от продаж продукции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42"/>
      <c r="L68" s="3"/>
      <c r="M68" s="5"/>
      <c r="N68" s="231" t="str">
        <f>kpi!$E$41</f>
        <v>период оборачиваемости дебиторской задолженности</v>
      </c>
      <c r="O68" s="19"/>
      <c r="P68" s="3"/>
      <c r="Q68" s="3"/>
      <c r="R68" s="44">
        <f>SUMIFS($T68:$KW68,$T$1:$KW$1,"&gt;="&amp;1,$T$1:$KW$1,"&lt;="&amp;MAX($1:$1))</f>
        <v>703644966.95397878</v>
      </c>
      <c r="S68" s="3"/>
      <c r="T68" s="3"/>
      <c r="U68" s="41">
        <f>IF(U$7="",0,SUM(U69:U75))</f>
        <v>2355619.9548583329</v>
      </c>
      <c r="V68" s="41">
        <f t="shared" ref="V68" si="55">IF(V$7="",0,SUM(V69:V75))</f>
        <v>6931354.0771501763</v>
      </c>
      <c r="W68" s="41">
        <f t="shared" ref="W68" si="56">IF(W$7="",0,SUM(W69:W75))</f>
        <v>7223060.6528249998</v>
      </c>
      <c r="X68" s="41">
        <f t="shared" ref="X68" si="57">IF(X$7="",0,SUM(X69:X75))</f>
        <v>7526703.1253934382</v>
      </c>
      <c r="Y68" s="41">
        <f t="shared" ref="Y68" si="58">IF(Y$7="",0,SUM(Y69:Y75))</f>
        <v>7842281.4948554952</v>
      </c>
      <c r="Z68" s="41">
        <f t="shared" ref="Z68" si="59">IF(Z$7="",0,SUM(Z69:Z75))</f>
        <v>8169795.761211169</v>
      </c>
      <c r="AA68" s="41">
        <f t="shared" ref="AA68" si="60">IF(AA$7="",0,SUM(AA69:AA75))</f>
        <v>8488868.1859604605</v>
      </c>
      <c r="AB68" s="41">
        <f t="shared" ref="AB68" si="61">IF(AB$7="",0,SUM(AB69:AB75))</f>
        <v>8798631.6312948558</v>
      </c>
      <c r="AC68" s="41">
        <f t="shared" ref="AC68" si="62">IF(AC$7="",0,SUM(AC69:AC75))</f>
        <v>9080638.165405849</v>
      </c>
      <c r="AD68" s="41">
        <f t="shared" ref="AD68" si="63">IF(AD$7="",0,SUM(AD69:AD75))</f>
        <v>9333272.5315913111</v>
      </c>
      <c r="AE68" s="41">
        <f t="shared" ref="AE68" si="64">IF(AE$7="",0,SUM(AE69:AE75))</f>
        <v>9592878.0056491122</v>
      </c>
      <c r="AF68" s="41">
        <f t="shared" ref="AF68" si="65">IF(AF$7="",0,SUM(AF69:AF75))</f>
        <v>9859454.5875792541</v>
      </c>
      <c r="AG68" s="41">
        <f t="shared" ref="AG68" si="66">IF(AG$7="",0,SUM(AG69:AG75))</f>
        <v>10133002.277381735</v>
      </c>
      <c r="AH68" s="41">
        <f t="shared" ref="AH68" si="67">IF(AH$7="",0,SUM(AH69:AH75))</f>
        <v>10413521.075056558</v>
      </c>
      <c r="AI68" s="41">
        <f t="shared" ref="AI68" si="68">IF(AI$7="",0,SUM(AI69:AI75))</f>
        <v>10701010.980603721</v>
      </c>
      <c r="AJ68" s="41">
        <f t="shared" ref="AJ68" si="69">IF(AJ$7="",0,SUM(AJ69:AJ75))</f>
        <v>10995471.994023224</v>
      </c>
      <c r="AK68" s="41">
        <f t="shared" ref="AK68" si="70">IF(AK$7="",0,SUM(AK69:AK75))</f>
        <v>11296904.115315069</v>
      </c>
      <c r="AL68" s="41">
        <f t="shared" ref="AL68" si="71">IF(AL$7="",0,SUM(AL69:AL75))</f>
        <v>11605307.344479254</v>
      </c>
      <c r="AM68" s="41">
        <f t="shared" ref="AM68" si="72">IF(AM$7="",0,SUM(AM69:AM75))</f>
        <v>11920681.681515779</v>
      </c>
      <c r="AN68" s="41">
        <f t="shared" ref="AN68" si="73">IF(AN$7="",0,SUM(AN69:AN75))</f>
        <v>12243027.126424644</v>
      </c>
      <c r="AO68" s="41">
        <f t="shared" ref="AO68" si="74">IF(AO$7="",0,SUM(AO69:AO75))</f>
        <v>12572343.67920585</v>
      </c>
      <c r="AP68" s="41">
        <f t="shared" ref="AP68" si="75">IF(AP$7="",0,SUM(AP69:AP75))</f>
        <v>12908631.339859396</v>
      </c>
      <c r="AQ68" s="41">
        <f t="shared" ref="AQ68" si="76">IF(AQ$7="",0,SUM(AQ69:AQ75))</f>
        <v>13251890.108385282</v>
      </c>
      <c r="AR68" s="41">
        <f t="shared" ref="AR68" si="77">IF(AR$7="",0,SUM(AR69:AR75))</f>
        <v>13602119.98478351</v>
      </c>
      <c r="AS68" s="41">
        <f t="shared" ref="AS68" si="78">IF(AS$7="",0,SUM(AS69:AS75))</f>
        <v>13959320.969054077</v>
      </c>
      <c r="AT68" s="41">
        <f t="shared" ref="AT68" si="79">IF(AT$7="",0,SUM(AT69:AT75))</f>
        <v>14323493.061196983</v>
      </c>
      <c r="AU68" s="41">
        <f t="shared" ref="AU68" si="80">IF(AU$7="",0,SUM(AU69:AU75))</f>
        <v>14694636.261212233</v>
      </c>
      <c r="AV68" s="41">
        <f t="shared" ref="AV68" si="81">IF(AV$7="",0,SUM(AV69:AV75))</f>
        <v>15072750.569099821</v>
      </c>
      <c r="AW68" s="41">
        <f t="shared" ref="AW68" si="82">IF(AW$7="",0,SUM(AW69:AW75))</f>
        <v>15457835.98485975</v>
      </c>
      <c r="AX68" s="41">
        <f t="shared" ref="AX68" si="83">IF(AX$7="",0,SUM(AX69:AX75))</f>
        <v>15849892.508492017</v>
      </c>
      <c r="AY68" s="41">
        <f t="shared" ref="AY68" si="84">IF(AY$7="",0,SUM(AY69:AY75))</f>
        <v>16248920.139996627</v>
      </c>
      <c r="AZ68" s="41">
        <f t="shared" ref="AZ68" si="85">IF(AZ$7="",0,SUM(AZ69:AZ75))</f>
        <v>16654918.879373578</v>
      </c>
      <c r="BA68" s="41">
        <f t="shared" ref="BA68" si="86">IF(BA$7="",0,SUM(BA69:BA75))</f>
        <v>17067888.726622872</v>
      </c>
      <c r="BB68" s="41">
        <f t="shared" ref="BB68" si="87">IF(BB$7="",0,SUM(BB69:BB75))</f>
        <v>17487829.681744501</v>
      </c>
      <c r="BC68" s="41">
        <f t="shared" ref="BC68" si="88">IF(BC$7="",0,SUM(BC69:BC75))</f>
        <v>17914741.744738471</v>
      </c>
      <c r="BD68" s="41">
        <f t="shared" ref="BD68" si="89">IF(BD$7="",0,SUM(BD69:BD75))</f>
        <v>18348624.915604785</v>
      </c>
      <c r="BE68" s="41">
        <f t="shared" ref="BE68" si="90">IF(BE$7="",0,SUM(BE69:BE75))</f>
        <v>18789479.194343437</v>
      </c>
      <c r="BF68" s="41">
        <f t="shared" ref="BF68" si="91">IF(BF$7="",0,SUM(BF69:BF75))</f>
        <v>19237304.580954429</v>
      </c>
      <c r="BG68" s="41">
        <f t="shared" ref="BG68" si="92">IF(BG$7="",0,SUM(BG69:BG75))</f>
        <v>19692101.075437762</v>
      </c>
      <c r="BH68" s="41">
        <f t="shared" ref="BH68" si="93">IF(BH$7="",0,SUM(BH69:BH75))</f>
        <v>20153868.677793436</v>
      </c>
      <c r="BI68" s="41">
        <f t="shared" ref="BI68" si="94">IF(BI$7="",0,SUM(BI69:BI75))</f>
        <v>20622607.38802145</v>
      </c>
      <c r="BJ68" s="41">
        <f t="shared" ref="BJ68" si="95">IF(BJ$7="",0,SUM(BJ69:BJ75))</f>
        <v>21098317.206121806</v>
      </c>
      <c r="BK68" s="41">
        <f t="shared" ref="BK68" si="96">IF(BK$7="",0,SUM(BK69:BK75))</f>
        <v>21580998.132094499</v>
      </c>
      <c r="BL68" s="41">
        <f t="shared" ref="BL68" si="97">IF(BL$7="",0,SUM(BL69:BL75))</f>
        <v>22070650.165939536</v>
      </c>
      <c r="BM68" s="41">
        <f t="shared" ref="BM68" si="98">IF(BM$7="",0,SUM(BM69:BM75))</f>
        <v>22567273.30765691</v>
      </c>
      <c r="BN68" s="41">
        <f t="shared" ref="BN68" si="99">IF(BN$7="",0,SUM(BN69:BN75))</f>
        <v>23070867.557246629</v>
      </c>
      <c r="BO68" s="41">
        <f t="shared" ref="BO68" si="100">IF(BO$7="",0,SUM(BO69:BO75))</f>
        <v>23581432.914708685</v>
      </c>
      <c r="BP68" s="41">
        <f t="shared" ref="BP68" si="101">IF(BP$7="",0,SUM(BP69:BP75))</f>
        <v>41252743.430855803</v>
      </c>
      <c r="BQ68" s="41">
        <f t="shared" ref="BQ68" si="102">IF(BQ$7="",0,SUM(BQ69:BQ75))</f>
        <v>0</v>
      </c>
      <c r="BR68" s="41">
        <f t="shared" ref="BR68" si="103">IF(BR$7="",0,SUM(BR69:BR75))</f>
        <v>0</v>
      </c>
      <c r="BS68" s="41">
        <f t="shared" ref="BS68" si="104">IF(BS$7="",0,SUM(BS69:BS75))</f>
        <v>0</v>
      </c>
      <c r="BT68" s="41">
        <f t="shared" ref="BT68" si="105">IF(BT$7="",0,SUM(BT69:BT75))</f>
        <v>0</v>
      </c>
      <c r="BU68" s="41">
        <f t="shared" ref="BU68" si="106">IF(BU$7="",0,SUM(BU69:BU75))</f>
        <v>0</v>
      </c>
      <c r="BV68" s="41">
        <f t="shared" ref="BV68" si="107">IF(BV$7="",0,SUM(BV69:BV75))</f>
        <v>0</v>
      </c>
      <c r="BW68" s="41">
        <f t="shared" ref="BW68" si="108">IF(BW$7="",0,SUM(BW69:BW75))</f>
        <v>0</v>
      </c>
      <c r="BX68" s="41">
        <f t="shared" ref="BX68" si="109">IF(BX$7="",0,SUM(BX69:BX75))</f>
        <v>0</v>
      </c>
      <c r="BY68" s="41">
        <f t="shared" ref="BY68" si="110">IF(BY$7="",0,SUM(BY69:BY75))</f>
        <v>0</v>
      </c>
      <c r="BZ68" s="41">
        <f t="shared" ref="BZ68" si="111">IF(BZ$7="",0,SUM(BZ69:BZ75))</f>
        <v>0</v>
      </c>
      <c r="CA68" s="41">
        <f t="shared" ref="CA68" si="112">IF(CA$7="",0,SUM(CA69:CA75))</f>
        <v>0</v>
      </c>
      <c r="CB68" s="41">
        <f t="shared" ref="CB68" si="113">IF(CB$7="",0,SUM(CB69:CB75))</f>
        <v>0</v>
      </c>
      <c r="CC68" s="41">
        <f t="shared" ref="CC68" si="114">IF(CC$7="",0,SUM(CC69:CC75))</f>
        <v>0</v>
      </c>
      <c r="CD68" s="41">
        <f t="shared" ref="CD68" si="115">IF(CD$7="",0,SUM(CD69:CD75))</f>
        <v>0</v>
      </c>
      <c r="CE68" s="41">
        <f t="shared" ref="CE68" si="116">IF(CE$7="",0,SUM(CE69:CE75))</f>
        <v>0</v>
      </c>
      <c r="CF68" s="41">
        <f t="shared" ref="CF68" si="117">IF(CF$7="",0,SUM(CF69:CF75))</f>
        <v>0</v>
      </c>
      <c r="CG68" s="41">
        <f t="shared" ref="CG68" si="118">IF(CG$7="",0,SUM(CG69:CG75))</f>
        <v>0</v>
      </c>
      <c r="CH68" s="41">
        <f t="shared" ref="CH68" si="119">IF(CH$7="",0,SUM(CH69:CH75))</f>
        <v>0</v>
      </c>
      <c r="CI68" s="41">
        <f t="shared" ref="CI68" si="120">IF(CI$7="",0,SUM(CI69:CI75))</f>
        <v>0</v>
      </c>
      <c r="CJ68" s="41">
        <f t="shared" ref="CJ68" si="121">IF(CJ$7="",0,SUM(CJ69:CJ75))</f>
        <v>0</v>
      </c>
      <c r="CK68" s="41">
        <f t="shared" ref="CK68" si="122">IF(CK$7="",0,SUM(CK69:CK75))</f>
        <v>0</v>
      </c>
      <c r="CL68" s="41">
        <f t="shared" ref="CL68" si="123">IF(CL$7="",0,SUM(CL69:CL75))</f>
        <v>0</v>
      </c>
      <c r="CM68" s="41">
        <f t="shared" ref="CM68" si="124">IF(CM$7="",0,SUM(CM69:CM75))</f>
        <v>0</v>
      </c>
      <c r="CN68" s="41">
        <f t="shared" ref="CN68" si="125">IF(CN$7="",0,SUM(CN69:CN75))</f>
        <v>0</v>
      </c>
      <c r="CO68" s="41">
        <f t="shared" ref="CO68" si="126">IF(CO$7="",0,SUM(CO69:CO75))</f>
        <v>0</v>
      </c>
      <c r="CP68" s="41">
        <f t="shared" ref="CP68" si="127">IF(CP$7="",0,SUM(CP69:CP75))</f>
        <v>0</v>
      </c>
      <c r="CQ68" s="41">
        <f t="shared" ref="CQ68" si="128">IF(CQ$7="",0,SUM(CQ69:CQ75))</f>
        <v>0</v>
      </c>
      <c r="CR68" s="41">
        <f t="shared" ref="CR68" si="129">IF(CR$7="",0,SUM(CR69:CR75))</f>
        <v>0</v>
      </c>
      <c r="CS68" s="41">
        <f t="shared" ref="CS68" si="130">IF(CS$7="",0,SUM(CS69:CS75))</f>
        <v>0</v>
      </c>
      <c r="CT68" s="41">
        <f t="shared" ref="CT68" si="131">IF(CT$7="",0,SUM(CT69:CT75))</f>
        <v>0</v>
      </c>
      <c r="CU68" s="41">
        <f t="shared" ref="CU68" si="132">IF(CU$7="",0,SUM(CU69:CU75))</f>
        <v>0</v>
      </c>
      <c r="CV68" s="41">
        <f t="shared" ref="CV68" si="133">IF(CV$7="",0,SUM(CV69:CV75))</f>
        <v>0</v>
      </c>
      <c r="CW68" s="41">
        <f t="shared" ref="CW68" si="134">IF(CW$7="",0,SUM(CW69:CW75))</f>
        <v>0</v>
      </c>
      <c r="CX68" s="41">
        <f t="shared" ref="CX68" si="135">IF(CX$7="",0,SUM(CX69:CX75))</f>
        <v>0</v>
      </c>
      <c r="CY68" s="41">
        <f t="shared" ref="CY68" si="136">IF(CY$7="",0,SUM(CY69:CY75))</f>
        <v>0</v>
      </c>
      <c r="CZ68" s="41">
        <f t="shared" ref="CZ68" si="137">IF(CZ$7="",0,SUM(CZ69:CZ75))</f>
        <v>0</v>
      </c>
      <c r="DA68" s="41">
        <f t="shared" ref="DA68" si="138">IF(DA$7="",0,SUM(DA69:DA75))</f>
        <v>0</v>
      </c>
      <c r="DB68" s="41">
        <f t="shared" ref="DB68" si="139">IF(DB$7="",0,SUM(DB69:DB75))</f>
        <v>0</v>
      </c>
      <c r="DC68" s="41">
        <f t="shared" ref="DC68" si="140">IF(DC$7="",0,SUM(DC69:DC75))</f>
        <v>0</v>
      </c>
      <c r="DD68" s="41">
        <f t="shared" ref="DD68" si="141">IF(DD$7="",0,SUM(DD69:DD75))</f>
        <v>0</v>
      </c>
      <c r="DE68" s="41">
        <f t="shared" ref="DE68" si="142">IF(DE$7="",0,SUM(DE69:DE75))</f>
        <v>0</v>
      </c>
      <c r="DF68" s="41">
        <f t="shared" ref="DF68" si="143">IF(DF$7="",0,SUM(DF69:DF75))</f>
        <v>0</v>
      </c>
      <c r="DG68" s="41">
        <f t="shared" ref="DG68" si="144">IF(DG$7="",0,SUM(DG69:DG75))</f>
        <v>0</v>
      </c>
      <c r="DH68" s="41">
        <f t="shared" ref="DH68" si="145">IF(DH$7="",0,SUM(DH69:DH75))</f>
        <v>0</v>
      </c>
      <c r="DI68" s="41">
        <f t="shared" ref="DI68" si="146">IF(DI$7="",0,SUM(DI69:DI75))</f>
        <v>0</v>
      </c>
      <c r="DJ68" s="41">
        <f t="shared" ref="DJ68" si="147">IF(DJ$7="",0,SUM(DJ69:DJ75))</f>
        <v>0</v>
      </c>
      <c r="DK68" s="41">
        <f t="shared" ref="DK68" si="148">IF(DK$7="",0,SUM(DK69:DK75))</f>
        <v>0</v>
      </c>
      <c r="DL68" s="41">
        <f t="shared" ref="DL68" si="149">IF(DL$7="",0,SUM(DL69:DL75))</f>
        <v>0</v>
      </c>
      <c r="DM68" s="41">
        <f t="shared" ref="DM68" si="150">IF(DM$7="",0,SUM(DM69:DM75))</f>
        <v>0</v>
      </c>
      <c r="DN68" s="41">
        <f t="shared" ref="DN68" si="151">IF(DN$7="",0,SUM(DN69:DN75))</f>
        <v>0</v>
      </c>
      <c r="DO68" s="41">
        <f t="shared" ref="DO68" si="152">IF(DO$7="",0,SUM(DO69:DO75))</f>
        <v>0</v>
      </c>
      <c r="DP68" s="41">
        <f t="shared" ref="DP68" si="153">IF(DP$7="",0,SUM(DP69:DP75))</f>
        <v>0</v>
      </c>
      <c r="DQ68" s="41">
        <f t="shared" ref="DQ68" si="154">IF(DQ$7="",0,SUM(DQ69:DQ75))</f>
        <v>0</v>
      </c>
      <c r="DR68" s="41">
        <f t="shared" ref="DR68" si="155">IF(DR$7="",0,SUM(DR69:DR75))</f>
        <v>0</v>
      </c>
      <c r="DS68" s="41">
        <f t="shared" ref="DS68" si="156">IF(DS$7="",0,SUM(DS69:DS75))</f>
        <v>0</v>
      </c>
      <c r="DT68" s="41">
        <f t="shared" ref="DT68" si="157">IF(DT$7="",0,SUM(DT69:DT75))</f>
        <v>0</v>
      </c>
      <c r="DU68" s="41">
        <f t="shared" ref="DU68" si="158">IF(DU$7="",0,SUM(DU69:DU75))</f>
        <v>0</v>
      </c>
      <c r="DV68" s="41">
        <f t="shared" ref="DV68" si="159">IF(DV$7="",0,SUM(DV69:DV75))</f>
        <v>0</v>
      </c>
      <c r="DW68" s="41">
        <f t="shared" ref="DW68" si="160">IF(DW$7="",0,SUM(DW69:DW75))</f>
        <v>0</v>
      </c>
      <c r="DX68" s="41">
        <f t="shared" ref="DX68" si="161">IF(DX$7="",0,SUM(DX69:DX75))</f>
        <v>0</v>
      </c>
      <c r="DY68" s="41">
        <f t="shared" ref="DY68" si="162">IF(DY$7="",0,SUM(DY69:DY75))</f>
        <v>0</v>
      </c>
      <c r="DZ68" s="41">
        <f t="shared" ref="DZ68" si="163">IF(DZ$7="",0,SUM(DZ69:DZ75))</f>
        <v>0</v>
      </c>
      <c r="EA68" s="41">
        <f t="shared" ref="EA68" si="164">IF(EA$7="",0,SUM(EA69:EA75))</f>
        <v>0</v>
      </c>
      <c r="EB68" s="41">
        <f t="shared" ref="EB68" si="165">IF(EB$7="",0,SUM(EB69:EB75))</f>
        <v>0</v>
      </c>
      <c r="EC68" s="41">
        <f t="shared" ref="EC68" si="166">IF(EC$7="",0,SUM(EC69:EC75))</f>
        <v>0</v>
      </c>
      <c r="ED68" s="41">
        <f t="shared" ref="ED68" si="167">IF(ED$7="",0,SUM(ED69:ED75))</f>
        <v>0</v>
      </c>
      <c r="EE68" s="41">
        <f t="shared" ref="EE68" si="168">IF(EE$7="",0,SUM(EE69:EE75))</f>
        <v>0</v>
      </c>
      <c r="EF68" s="41">
        <f t="shared" ref="EF68" si="169">IF(EF$7="",0,SUM(EF69:EF75))</f>
        <v>0</v>
      </c>
      <c r="EG68" s="41">
        <f t="shared" ref="EG68" si="170">IF(EG$7="",0,SUM(EG69:EG75))</f>
        <v>0</v>
      </c>
      <c r="EH68" s="41">
        <f t="shared" ref="EH68" si="171">IF(EH$7="",0,SUM(EH69:EH75))</f>
        <v>0</v>
      </c>
      <c r="EI68" s="41">
        <f t="shared" ref="EI68" si="172">IF(EI$7="",0,SUM(EI69:EI75))</f>
        <v>0</v>
      </c>
      <c r="EJ68" s="41">
        <f t="shared" ref="EJ68" si="173">IF(EJ$7="",0,SUM(EJ69:EJ75))</f>
        <v>0</v>
      </c>
      <c r="EK68" s="41">
        <f t="shared" ref="EK68" si="174">IF(EK$7="",0,SUM(EK69:EK75))</f>
        <v>0</v>
      </c>
      <c r="EL68" s="41">
        <f t="shared" ref="EL68" si="175">IF(EL$7="",0,SUM(EL69:EL75))</f>
        <v>0</v>
      </c>
      <c r="EM68" s="41">
        <f t="shared" ref="EM68" si="176">IF(EM$7="",0,SUM(EM69:EM75))</f>
        <v>0</v>
      </c>
      <c r="EN68" s="41">
        <f t="shared" ref="EN68" si="177">IF(EN$7="",0,SUM(EN69:EN75))</f>
        <v>0</v>
      </c>
      <c r="EO68" s="41">
        <f t="shared" ref="EO68" si="178">IF(EO$7="",0,SUM(EO69:EO75))</f>
        <v>0</v>
      </c>
      <c r="EP68" s="41">
        <f t="shared" ref="EP68" si="179">IF(EP$7="",0,SUM(EP69:EP75))</f>
        <v>0</v>
      </c>
      <c r="EQ68" s="41">
        <f t="shared" ref="EQ68" si="180">IF(EQ$7="",0,SUM(EQ69:EQ75))</f>
        <v>0</v>
      </c>
      <c r="ER68" s="41">
        <f t="shared" ref="ER68" si="181">IF(ER$7="",0,SUM(ER69:ER75))</f>
        <v>0</v>
      </c>
      <c r="ES68" s="41">
        <f t="shared" ref="ES68" si="182">IF(ES$7="",0,SUM(ES69:ES75))</f>
        <v>0</v>
      </c>
      <c r="ET68" s="41">
        <f t="shared" ref="ET68" si="183">IF(ET$7="",0,SUM(ET69:ET75))</f>
        <v>0</v>
      </c>
      <c r="EU68" s="41">
        <f t="shared" ref="EU68" si="184">IF(EU$7="",0,SUM(EU69:EU75))</f>
        <v>0</v>
      </c>
      <c r="EV68" s="41">
        <f t="shared" ref="EV68" si="185">IF(EV$7="",0,SUM(EV69:EV75))</f>
        <v>0</v>
      </c>
      <c r="EW68" s="41">
        <f t="shared" ref="EW68" si="186">IF(EW$7="",0,SUM(EW69:EW75))</f>
        <v>0</v>
      </c>
      <c r="EX68" s="41">
        <f t="shared" ref="EX68" si="187">IF(EX$7="",0,SUM(EX69:EX75))</f>
        <v>0</v>
      </c>
      <c r="EY68" s="41">
        <f t="shared" ref="EY68" si="188">IF(EY$7="",0,SUM(EY69:EY75))</f>
        <v>0</v>
      </c>
      <c r="EZ68" s="41">
        <f t="shared" ref="EZ68" si="189">IF(EZ$7="",0,SUM(EZ69:EZ75))</f>
        <v>0</v>
      </c>
      <c r="FA68" s="41">
        <f t="shared" ref="FA68" si="190">IF(FA$7="",0,SUM(FA69:FA75))</f>
        <v>0</v>
      </c>
      <c r="FB68" s="41">
        <f t="shared" ref="FB68" si="191">IF(FB$7="",0,SUM(FB69:FB75))</f>
        <v>0</v>
      </c>
      <c r="FC68" s="41">
        <f t="shared" ref="FC68" si="192">IF(FC$7="",0,SUM(FC69:FC75))</f>
        <v>0</v>
      </c>
      <c r="FD68" s="41">
        <f t="shared" ref="FD68" si="193">IF(FD$7="",0,SUM(FD69:FD75))</f>
        <v>0</v>
      </c>
      <c r="FE68" s="41">
        <f t="shared" ref="FE68" si="194">IF(FE$7="",0,SUM(FE69:FE75))</f>
        <v>0</v>
      </c>
      <c r="FF68" s="41">
        <f t="shared" ref="FF68" si="195">IF(FF$7="",0,SUM(FF69:FF75))</f>
        <v>0</v>
      </c>
      <c r="FG68" s="41">
        <f t="shared" ref="FG68" si="196">IF(FG$7="",0,SUM(FG69:FG75))</f>
        <v>0</v>
      </c>
      <c r="FH68" s="41">
        <f t="shared" ref="FH68" si="197">IF(FH$7="",0,SUM(FH69:FH75))</f>
        <v>0</v>
      </c>
      <c r="FI68" s="41">
        <f t="shared" ref="FI68" si="198">IF(FI$7="",0,SUM(FI69:FI75))</f>
        <v>0</v>
      </c>
      <c r="FJ68" s="41">
        <f t="shared" ref="FJ68" si="199">IF(FJ$7="",0,SUM(FJ69:FJ75))</f>
        <v>0</v>
      </c>
      <c r="FK68" s="41">
        <f t="shared" ref="FK68" si="200">IF(FK$7="",0,SUM(FK69:FK75))</f>
        <v>0</v>
      </c>
      <c r="FL68" s="41">
        <f t="shared" ref="FL68" si="201">IF(FL$7="",0,SUM(FL69:FL75))</f>
        <v>0</v>
      </c>
      <c r="FM68" s="41">
        <f t="shared" ref="FM68" si="202">IF(FM$7="",0,SUM(FM69:FM75))</f>
        <v>0</v>
      </c>
      <c r="FN68" s="41">
        <f t="shared" ref="FN68" si="203">IF(FN$7="",0,SUM(FN69:FN75))</f>
        <v>0</v>
      </c>
      <c r="FO68" s="41">
        <f t="shared" ref="FO68" si="204">IF(FO$7="",0,SUM(FO69:FO75))</f>
        <v>0</v>
      </c>
      <c r="FP68" s="41">
        <f t="shared" ref="FP68" si="205">IF(FP$7="",0,SUM(FP69:FP75))</f>
        <v>0</v>
      </c>
      <c r="FQ68" s="41">
        <f t="shared" ref="FQ68" si="206">IF(FQ$7="",0,SUM(FQ69:FQ75))</f>
        <v>0</v>
      </c>
      <c r="FR68" s="41">
        <f t="shared" ref="FR68" si="207">IF(FR$7="",0,SUM(FR69:FR75))</f>
        <v>0</v>
      </c>
      <c r="FS68" s="41">
        <f t="shared" ref="FS68" si="208">IF(FS$7="",0,SUM(FS69:FS75))</f>
        <v>0</v>
      </c>
      <c r="FT68" s="41">
        <f t="shared" ref="FT68" si="209">IF(FT$7="",0,SUM(FT69:FT75))</f>
        <v>0</v>
      </c>
      <c r="FU68" s="41">
        <f t="shared" ref="FU68" si="210">IF(FU$7="",0,SUM(FU69:FU75))</f>
        <v>0</v>
      </c>
      <c r="FV68" s="41">
        <f t="shared" ref="FV68" si="211">IF(FV$7="",0,SUM(FV69:FV75))</f>
        <v>0</v>
      </c>
      <c r="FW68" s="41">
        <f t="shared" ref="FW68" si="212">IF(FW$7="",0,SUM(FW69:FW75))</f>
        <v>0</v>
      </c>
      <c r="FX68" s="41">
        <f t="shared" ref="FX68" si="213">IF(FX$7="",0,SUM(FX69:FX75))</f>
        <v>0</v>
      </c>
      <c r="FY68" s="41">
        <f t="shared" ref="FY68" si="214">IF(FY$7="",0,SUM(FY69:FY75))</f>
        <v>0</v>
      </c>
      <c r="FZ68" s="41">
        <f t="shared" ref="FZ68" si="215">IF(FZ$7="",0,SUM(FZ69:FZ75))</f>
        <v>0</v>
      </c>
      <c r="GA68" s="41">
        <f t="shared" ref="GA68" si="216">IF(GA$7="",0,SUM(GA69:GA75))</f>
        <v>0</v>
      </c>
      <c r="GB68" s="41">
        <f t="shared" ref="GB68" si="217">IF(GB$7="",0,SUM(GB69:GB75))</f>
        <v>0</v>
      </c>
      <c r="GC68" s="41">
        <f t="shared" ref="GC68" si="218">IF(GC$7="",0,SUM(GC69:GC75))</f>
        <v>0</v>
      </c>
      <c r="GD68" s="41">
        <f t="shared" ref="GD68" si="219">IF(GD$7="",0,SUM(GD69:GD75))</f>
        <v>0</v>
      </c>
      <c r="GE68" s="41">
        <f t="shared" ref="GE68" si="220">IF(GE$7="",0,SUM(GE69:GE75))</f>
        <v>0</v>
      </c>
      <c r="GF68" s="41">
        <f t="shared" ref="GF68" si="221">IF(GF$7="",0,SUM(GF69:GF75))</f>
        <v>0</v>
      </c>
      <c r="GG68" s="41">
        <f t="shared" ref="GG68" si="222">IF(GG$7="",0,SUM(GG69:GG75))</f>
        <v>0</v>
      </c>
      <c r="GH68" s="41">
        <f t="shared" ref="GH68" si="223">IF(GH$7="",0,SUM(GH69:GH75))</f>
        <v>0</v>
      </c>
      <c r="GI68" s="41">
        <f t="shared" ref="GI68" si="224">IF(GI$7="",0,SUM(GI69:GI75))</f>
        <v>0</v>
      </c>
      <c r="GJ68" s="41">
        <f t="shared" ref="GJ68" si="225">IF(GJ$7="",0,SUM(GJ69:GJ75))</f>
        <v>0</v>
      </c>
      <c r="GK68" s="41">
        <f t="shared" ref="GK68" si="226">IF(GK$7="",0,SUM(GK69:GK75))</f>
        <v>0</v>
      </c>
      <c r="GL68" s="41">
        <f t="shared" ref="GL68" si="227">IF(GL$7="",0,SUM(GL69:GL75))</f>
        <v>0</v>
      </c>
      <c r="GM68" s="41">
        <f t="shared" ref="GM68" si="228">IF(GM$7="",0,SUM(GM69:GM75))</f>
        <v>0</v>
      </c>
      <c r="GN68" s="41">
        <f t="shared" ref="GN68" si="229">IF(GN$7="",0,SUM(GN69:GN75))</f>
        <v>0</v>
      </c>
      <c r="GO68" s="41">
        <f t="shared" ref="GO68" si="230">IF(GO$7="",0,SUM(GO69:GO75))</f>
        <v>0</v>
      </c>
      <c r="GP68" s="41">
        <f t="shared" ref="GP68" si="231">IF(GP$7="",0,SUM(GP69:GP75))</f>
        <v>0</v>
      </c>
      <c r="GQ68" s="41">
        <f t="shared" ref="GQ68" si="232">IF(GQ$7="",0,SUM(GQ69:GQ75))</f>
        <v>0</v>
      </c>
      <c r="GR68" s="41">
        <f t="shared" ref="GR68" si="233">IF(GR$7="",0,SUM(GR69:GR75))</f>
        <v>0</v>
      </c>
      <c r="GS68" s="41">
        <f t="shared" ref="GS68" si="234">IF(GS$7="",0,SUM(GS69:GS75))</f>
        <v>0</v>
      </c>
      <c r="GT68" s="41">
        <f t="shared" ref="GT68" si="235">IF(GT$7="",0,SUM(GT69:GT75))</f>
        <v>0</v>
      </c>
      <c r="GU68" s="41">
        <f t="shared" ref="GU68" si="236">IF(GU$7="",0,SUM(GU69:GU75))</f>
        <v>0</v>
      </c>
      <c r="GV68" s="41">
        <f t="shared" ref="GV68" si="237">IF(GV$7="",0,SUM(GV69:GV75))</f>
        <v>0</v>
      </c>
      <c r="GW68" s="41">
        <f t="shared" ref="GW68" si="238">IF(GW$7="",0,SUM(GW69:GW75))</f>
        <v>0</v>
      </c>
      <c r="GX68" s="41">
        <f t="shared" ref="GX68" si="239">IF(GX$7="",0,SUM(GX69:GX75))</f>
        <v>0</v>
      </c>
      <c r="GY68" s="41">
        <f t="shared" ref="GY68" si="240">IF(GY$7="",0,SUM(GY69:GY75))</f>
        <v>0</v>
      </c>
      <c r="GZ68" s="41">
        <f t="shared" ref="GZ68" si="241">IF(GZ$7="",0,SUM(GZ69:GZ75))</f>
        <v>0</v>
      </c>
      <c r="HA68" s="41">
        <f t="shared" ref="HA68" si="242">IF(HA$7="",0,SUM(HA69:HA75))</f>
        <v>0</v>
      </c>
      <c r="HB68" s="41">
        <f t="shared" ref="HB68" si="243">IF(HB$7="",0,SUM(HB69:HB75))</f>
        <v>0</v>
      </c>
      <c r="HC68" s="41">
        <f t="shared" ref="HC68" si="244">IF(HC$7="",0,SUM(HC69:HC75))</f>
        <v>0</v>
      </c>
      <c r="HD68" s="41">
        <f t="shared" ref="HD68" si="245">IF(HD$7="",0,SUM(HD69:HD75))</f>
        <v>0</v>
      </c>
      <c r="HE68" s="41">
        <f t="shared" ref="HE68" si="246">IF(HE$7="",0,SUM(HE69:HE75))</f>
        <v>0</v>
      </c>
      <c r="HF68" s="41">
        <f t="shared" ref="HF68" si="247">IF(HF$7="",0,SUM(HF69:HF75))</f>
        <v>0</v>
      </c>
      <c r="HG68" s="41">
        <f t="shared" ref="HG68" si="248">IF(HG$7="",0,SUM(HG69:HG75))</f>
        <v>0</v>
      </c>
      <c r="HH68" s="41">
        <f t="shared" ref="HH68" si="249">IF(HH$7="",0,SUM(HH69:HH75))</f>
        <v>0</v>
      </c>
      <c r="HI68" s="41">
        <f t="shared" ref="HI68" si="250">IF(HI$7="",0,SUM(HI69:HI75))</f>
        <v>0</v>
      </c>
      <c r="HJ68" s="41">
        <f t="shared" ref="HJ68" si="251">IF(HJ$7="",0,SUM(HJ69:HJ75))</f>
        <v>0</v>
      </c>
      <c r="HK68" s="41">
        <f t="shared" ref="HK68" si="252">IF(HK$7="",0,SUM(HK69:HK75))</f>
        <v>0</v>
      </c>
      <c r="HL68" s="41">
        <f t="shared" ref="HL68" si="253">IF(HL$7="",0,SUM(HL69:HL75))</f>
        <v>0</v>
      </c>
      <c r="HM68" s="41">
        <f t="shared" ref="HM68" si="254">IF(HM$7="",0,SUM(HM69:HM75))</f>
        <v>0</v>
      </c>
      <c r="HN68" s="41">
        <f t="shared" ref="HN68" si="255">IF(HN$7="",0,SUM(HN69:HN75))</f>
        <v>0</v>
      </c>
      <c r="HO68" s="41">
        <f t="shared" ref="HO68" si="256">IF(HO$7="",0,SUM(HO69:HO75))</f>
        <v>0</v>
      </c>
      <c r="HP68" s="41">
        <f t="shared" ref="HP68" si="257">IF(HP$7="",0,SUM(HP69:HP75))</f>
        <v>0</v>
      </c>
      <c r="HQ68" s="41">
        <f t="shared" ref="HQ68" si="258">IF(HQ$7="",0,SUM(HQ69:HQ75))</f>
        <v>0</v>
      </c>
      <c r="HR68" s="41">
        <f t="shared" ref="HR68" si="259">IF(HR$7="",0,SUM(HR69:HR75))</f>
        <v>0</v>
      </c>
      <c r="HS68" s="41">
        <f t="shared" ref="HS68" si="260">IF(HS$7="",0,SUM(HS69:HS75))</f>
        <v>0</v>
      </c>
      <c r="HT68" s="41">
        <f t="shared" ref="HT68" si="261">IF(HT$7="",0,SUM(HT69:HT75))</f>
        <v>0</v>
      </c>
      <c r="HU68" s="41">
        <f t="shared" ref="HU68" si="262">IF(HU$7="",0,SUM(HU69:HU75))</f>
        <v>0</v>
      </c>
      <c r="HV68" s="41">
        <f t="shared" ref="HV68" si="263">IF(HV$7="",0,SUM(HV69:HV75))</f>
        <v>0</v>
      </c>
      <c r="HW68" s="41">
        <f t="shared" ref="HW68" si="264">IF(HW$7="",0,SUM(HW69:HW75))</f>
        <v>0</v>
      </c>
      <c r="HX68" s="41">
        <f t="shared" ref="HX68" si="265">IF(HX$7="",0,SUM(HX69:HX75))</f>
        <v>0</v>
      </c>
      <c r="HY68" s="41">
        <f t="shared" ref="HY68" si="266">IF(HY$7="",0,SUM(HY69:HY75))</f>
        <v>0</v>
      </c>
      <c r="HZ68" s="41">
        <f t="shared" ref="HZ68" si="267">IF(HZ$7="",0,SUM(HZ69:HZ75))</f>
        <v>0</v>
      </c>
      <c r="IA68" s="41">
        <f t="shared" ref="IA68" si="268">IF(IA$7="",0,SUM(IA69:IA75))</f>
        <v>0</v>
      </c>
      <c r="IB68" s="41">
        <f t="shared" ref="IB68" si="269">IF(IB$7="",0,SUM(IB69:IB75))</f>
        <v>0</v>
      </c>
      <c r="IC68" s="41">
        <f t="shared" ref="IC68" si="270">IF(IC$7="",0,SUM(IC69:IC75))</f>
        <v>0</v>
      </c>
      <c r="ID68" s="41">
        <f t="shared" ref="ID68" si="271">IF(ID$7="",0,SUM(ID69:ID75))</f>
        <v>0</v>
      </c>
      <c r="IE68" s="41">
        <f t="shared" ref="IE68" si="272">IF(IE$7="",0,SUM(IE69:IE75))</f>
        <v>0</v>
      </c>
      <c r="IF68" s="41">
        <f t="shared" ref="IF68" si="273">IF(IF$7="",0,SUM(IF69:IF75))</f>
        <v>0</v>
      </c>
      <c r="IG68" s="41">
        <f t="shared" ref="IG68" si="274">IF(IG$7="",0,SUM(IG69:IG75))</f>
        <v>0</v>
      </c>
      <c r="IH68" s="41">
        <f t="shared" ref="IH68" si="275">IF(IH$7="",0,SUM(IH69:IH75))</f>
        <v>0</v>
      </c>
      <c r="II68" s="41">
        <f t="shared" ref="II68" si="276">IF(II$7="",0,SUM(II69:II75))</f>
        <v>0</v>
      </c>
      <c r="IJ68" s="41">
        <f t="shared" ref="IJ68" si="277">IF(IJ$7="",0,SUM(IJ69:IJ75))</f>
        <v>0</v>
      </c>
      <c r="IK68" s="41">
        <f t="shared" ref="IK68" si="278">IF(IK$7="",0,SUM(IK69:IK75))</f>
        <v>0</v>
      </c>
      <c r="IL68" s="41">
        <f t="shared" ref="IL68" si="279">IF(IL$7="",0,SUM(IL69:IL75))</f>
        <v>0</v>
      </c>
      <c r="IM68" s="41">
        <f t="shared" ref="IM68" si="280">IF(IM$7="",0,SUM(IM69:IM75))</f>
        <v>0</v>
      </c>
      <c r="IN68" s="41">
        <f t="shared" ref="IN68" si="281">IF(IN$7="",0,SUM(IN69:IN75))</f>
        <v>0</v>
      </c>
      <c r="IO68" s="41">
        <f t="shared" ref="IO68" si="282">IF(IO$7="",0,SUM(IO69:IO75))</f>
        <v>0</v>
      </c>
      <c r="IP68" s="41">
        <f t="shared" ref="IP68" si="283">IF(IP$7="",0,SUM(IP69:IP75))</f>
        <v>0</v>
      </c>
      <c r="IQ68" s="41">
        <f t="shared" ref="IQ68" si="284">IF(IQ$7="",0,SUM(IQ69:IQ75))</f>
        <v>0</v>
      </c>
      <c r="IR68" s="41">
        <f t="shared" ref="IR68" si="285">IF(IR$7="",0,SUM(IR69:IR75))</f>
        <v>0</v>
      </c>
      <c r="IS68" s="41">
        <f t="shared" ref="IS68" si="286">IF(IS$7="",0,SUM(IS69:IS75))</f>
        <v>0</v>
      </c>
      <c r="IT68" s="41">
        <f t="shared" ref="IT68" si="287">IF(IT$7="",0,SUM(IT69:IT75))</f>
        <v>0</v>
      </c>
      <c r="IU68" s="41">
        <f t="shared" ref="IU68" si="288">IF(IU$7="",0,SUM(IU69:IU75))</f>
        <v>0</v>
      </c>
      <c r="IV68" s="41">
        <f t="shared" ref="IV68" si="289">IF(IV$7="",0,SUM(IV69:IV75))</f>
        <v>0</v>
      </c>
      <c r="IW68" s="41">
        <f t="shared" ref="IW68" si="290">IF(IW$7="",0,SUM(IW69:IW75))</f>
        <v>0</v>
      </c>
      <c r="IX68" s="41">
        <f t="shared" ref="IX68" si="291">IF(IX$7="",0,SUM(IX69:IX75))</f>
        <v>0</v>
      </c>
      <c r="IY68" s="41">
        <f t="shared" ref="IY68" si="292">IF(IY$7="",0,SUM(IY69:IY75))</f>
        <v>0</v>
      </c>
      <c r="IZ68" s="41">
        <f t="shared" ref="IZ68" si="293">IF(IZ$7="",0,SUM(IZ69:IZ75))</f>
        <v>0</v>
      </c>
      <c r="JA68" s="41">
        <f t="shared" ref="JA68" si="294">IF(JA$7="",0,SUM(JA69:JA75))</f>
        <v>0</v>
      </c>
      <c r="JB68" s="41">
        <f t="shared" ref="JB68" si="295">IF(JB$7="",0,SUM(JB69:JB75))</f>
        <v>0</v>
      </c>
      <c r="JC68" s="41">
        <f t="shared" ref="JC68" si="296">IF(JC$7="",0,SUM(JC69:JC75))</f>
        <v>0</v>
      </c>
      <c r="JD68" s="41">
        <f t="shared" ref="JD68" si="297">IF(JD$7="",0,SUM(JD69:JD75))</f>
        <v>0</v>
      </c>
      <c r="JE68" s="41">
        <f t="shared" ref="JE68" si="298">IF(JE$7="",0,SUM(JE69:JE75))</f>
        <v>0</v>
      </c>
      <c r="JF68" s="41">
        <f t="shared" ref="JF68" si="299">IF(JF$7="",0,SUM(JF69:JF75))</f>
        <v>0</v>
      </c>
      <c r="JG68" s="41">
        <f t="shared" ref="JG68" si="300">IF(JG$7="",0,SUM(JG69:JG75))</f>
        <v>0</v>
      </c>
      <c r="JH68" s="41">
        <f t="shared" ref="JH68" si="301">IF(JH$7="",0,SUM(JH69:JH75))</f>
        <v>0</v>
      </c>
      <c r="JI68" s="41">
        <f t="shared" ref="JI68" si="302">IF(JI$7="",0,SUM(JI69:JI75))</f>
        <v>0</v>
      </c>
      <c r="JJ68" s="41">
        <f t="shared" ref="JJ68" si="303">IF(JJ$7="",0,SUM(JJ69:JJ75))</f>
        <v>0</v>
      </c>
      <c r="JK68" s="41">
        <f t="shared" ref="JK68" si="304">IF(JK$7="",0,SUM(JK69:JK75))</f>
        <v>0</v>
      </c>
      <c r="JL68" s="41">
        <f t="shared" ref="JL68" si="305">IF(JL$7="",0,SUM(JL69:JL75))</f>
        <v>0</v>
      </c>
      <c r="JM68" s="41">
        <f t="shared" ref="JM68" si="306">IF(JM$7="",0,SUM(JM69:JM75))</f>
        <v>0</v>
      </c>
      <c r="JN68" s="41">
        <f t="shared" ref="JN68" si="307">IF(JN$7="",0,SUM(JN69:JN75))</f>
        <v>0</v>
      </c>
      <c r="JO68" s="41">
        <f t="shared" ref="JO68" si="308">IF(JO$7="",0,SUM(JO69:JO75))</f>
        <v>0</v>
      </c>
      <c r="JP68" s="41">
        <f t="shared" ref="JP68" si="309">IF(JP$7="",0,SUM(JP69:JP75))</f>
        <v>0</v>
      </c>
      <c r="JQ68" s="41">
        <f t="shared" ref="JQ68" si="310">IF(JQ$7="",0,SUM(JQ69:JQ75))</f>
        <v>0</v>
      </c>
      <c r="JR68" s="41">
        <f t="shared" ref="JR68" si="311">IF(JR$7="",0,SUM(JR69:JR75))</f>
        <v>0</v>
      </c>
      <c r="JS68" s="41">
        <f t="shared" ref="JS68" si="312">IF(JS$7="",0,SUM(JS69:JS75))</f>
        <v>0</v>
      </c>
      <c r="JT68" s="41">
        <f t="shared" ref="JT68" si="313">IF(JT$7="",0,SUM(JT69:JT75))</f>
        <v>0</v>
      </c>
      <c r="JU68" s="41">
        <f t="shared" ref="JU68" si="314">IF(JU$7="",0,SUM(JU69:JU75))</f>
        <v>0</v>
      </c>
      <c r="JV68" s="41">
        <f t="shared" ref="JV68" si="315">IF(JV$7="",0,SUM(JV69:JV75))</f>
        <v>0</v>
      </c>
      <c r="JW68" s="41">
        <f t="shared" ref="JW68" si="316">IF(JW$7="",0,SUM(JW69:JW75))</f>
        <v>0</v>
      </c>
      <c r="JX68" s="41">
        <f t="shared" ref="JX68" si="317">IF(JX$7="",0,SUM(JX69:JX75))</f>
        <v>0</v>
      </c>
      <c r="JY68" s="41">
        <f t="shared" ref="JY68" si="318">IF(JY$7="",0,SUM(JY69:JY75))</f>
        <v>0</v>
      </c>
      <c r="JZ68" s="41">
        <f t="shared" ref="JZ68" si="319">IF(JZ$7="",0,SUM(JZ69:JZ75))</f>
        <v>0</v>
      </c>
      <c r="KA68" s="41">
        <f t="shared" ref="KA68" si="320">IF(KA$7="",0,SUM(KA69:KA75))</f>
        <v>0</v>
      </c>
      <c r="KB68" s="41">
        <f t="shared" ref="KB68" si="321">IF(KB$7="",0,SUM(KB69:KB75))</f>
        <v>0</v>
      </c>
      <c r="KC68" s="41">
        <f t="shared" ref="KC68" si="322">IF(KC$7="",0,SUM(KC69:KC75))</f>
        <v>0</v>
      </c>
      <c r="KD68" s="41">
        <f t="shared" ref="KD68" si="323">IF(KD$7="",0,SUM(KD69:KD75))</f>
        <v>0</v>
      </c>
      <c r="KE68" s="41">
        <f t="shared" ref="KE68" si="324">IF(KE$7="",0,SUM(KE69:KE75))</f>
        <v>0</v>
      </c>
      <c r="KF68" s="41">
        <f t="shared" ref="KF68" si="325">IF(KF$7="",0,SUM(KF69:KF75))</f>
        <v>0</v>
      </c>
      <c r="KG68" s="41">
        <f t="shared" ref="KG68" si="326">IF(KG$7="",0,SUM(KG69:KG75))</f>
        <v>0</v>
      </c>
      <c r="KH68" s="41">
        <f t="shared" ref="KH68" si="327">IF(KH$7="",0,SUM(KH69:KH75))</f>
        <v>0</v>
      </c>
      <c r="KI68" s="41">
        <f t="shared" ref="KI68" si="328">IF(KI$7="",0,SUM(KI69:KI75))</f>
        <v>0</v>
      </c>
      <c r="KJ68" s="41">
        <f t="shared" ref="KJ68" si="329">IF(KJ$7="",0,SUM(KJ69:KJ75))</f>
        <v>0</v>
      </c>
      <c r="KK68" s="41">
        <f t="shared" ref="KK68" si="330">IF(KK$7="",0,SUM(KK69:KK75))</f>
        <v>0</v>
      </c>
      <c r="KL68" s="41">
        <f t="shared" ref="KL68" si="331">IF(KL$7="",0,SUM(KL69:KL75))</f>
        <v>0</v>
      </c>
      <c r="KM68" s="41">
        <f t="shared" ref="KM68" si="332">IF(KM$7="",0,SUM(KM69:KM75))</f>
        <v>0</v>
      </c>
      <c r="KN68" s="41">
        <f t="shared" ref="KN68" si="333">IF(KN$7="",0,SUM(KN69:KN75))</f>
        <v>0</v>
      </c>
      <c r="KO68" s="41">
        <f t="shared" ref="KO68" si="334">IF(KO$7="",0,SUM(KO69:KO75))</f>
        <v>0</v>
      </c>
      <c r="KP68" s="41">
        <f t="shared" ref="KP68" si="335">IF(KP$7="",0,SUM(KP69:KP75))</f>
        <v>0</v>
      </c>
      <c r="KQ68" s="41">
        <f t="shared" ref="KQ68" si="336">IF(KQ$7="",0,SUM(KQ69:KQ75))</f>
        <v>0</v>
      </c>
      <c r="KR68" s="41">
        <f t="shared" ref="KR68" si="337">IF(KR$7="",0,SUM(KR69:KR75))</f>
        <v>0</v>
      </c>
      <c r="KS68" s="41">
        <f t="shared" ref="KS68" si="338">IF(KS$7="",0,SUM(KS69:KS75))</f>
        <v>0</v>
      </c>
      <c r="KT68" s="41">
        <f t="shared" ref="KT68" si="339">IF(KT$7="",0,SUM(KT69:KT75))</f>
        <v>0</v>
      </c>
      <c r="KU68" s="41">
        <f t="shared" ref="KU68" si="340">IF(KU$7="",0,SUM(KU69:KU75))</f>
        <v>0</v>
      </c>
      <c r="KV68" s="41">
        <f t="shared" ref="KV68" si="341">IF(KV$7="",0,SUM(KV69:KV75))</f>
        <v>0</v>
      </c>
      <c r="KW68" s="3"/>
      <c r="KX68" s="3"/>
    </row>
    <row r="69" spans="1:310" x14ac:dyDescent="0.25">
      <c r="A69" s="1"/>
      <c r="B69" s="79"/>
      <c r="C69" s="79"/>
      <c r="D69" s="79"/>
      <c r="E69" s="43" t="str">
        <f>E68</f>
        <v>поступление денежных средств от продаж продукции</v>
      </c>
      <c r="F69" s="1"/>
      <c r="G69" s="1"/>
      <c r="H69" s="11" t="str">
        <f>H68</f>
        <v>руб.</v>
      </c>
      <c r="I69" s="1"/>
      <c r="J69" s="1"/>
      <c r="K69" s="43" t="str">
        <f>справочники!$U$11</f>
        <v>постоянные-франшиза</v>
      </c>
      <c r="L69" s="1"/>
      <c r="M69" s="5"/>
      <c r="N69" s="45">
        <f>условия!W135</f>
        <v>30</v>
      </c>
      <c r="O69" s="19"/>
      <c r="P69" s="1"/>
      <c r="Q69" s="1"/>
      <c r="R69" s="45">
        <f t="shared" ref="R69:R70" si="342">SUMIFS($T69:$KW69,$T$1:$KW$1,"&gt;="&amp;1,$T$1:$KW$1,"&lt;="&amp;MAX($1:$1))</f>
        <v>215300796.33999991</v>
      </c>
      <c r="S69" s="1"/>
      <c r="T69" s="1"/>
      <c r="U69" s="40">
        <f>IF(U$7="",0,IF(U$1=MAX($1:$1),$R54-SUM($T69:T69),IF(U$1=1,SUMIFS(54:54,$1:$1,"&gt;="&amp;1,$1:$1,"&lt;="&amp;INT(-$N69/30))+(-$N69/30-INT(-$N69/30))*SUMIFS(54:54,$1:$1,INT(-$N69/30)+1),0)+(-$N69/30-INT(-$N69/30))*SUMIFS(54:54,$1:$1,U$1+INT(-$N69/30)+1)+(INT(-$N69/30)+1--$N69/30)*SUMIFS(54:54,$1:$1,U$1+INT(-$N69/30))))</f>
        <v>0</v>
      </c>
      <c r="V69" s="40">
        <f>IF(V$7="",0,IF(V$1=MAX($1:$1),$R54-SUM($T69:U69),IF(V$1=1,SUMIFS(54:54,$1:$1,"&gt;="&amp;1,$1:$1,"&lt;="&amp;INT(-$N69/30))+(-$N69/30-INT(-$N69/30))*SUMIFS(54:54,$1:$1,INT(-$N69/30)+1),0)+(-$N69/30-INT(-$N69/30))*SUMIFS(54:54,$1:$1,V$1+INT(-$N69/30)+1)+(INT(-$N69/30)+1--$N69/30)*SUMIFS(54:54,$1:$1,V$1+INT(-$N69/30))))</f>
        <v>1700142.6924999997</v>
      </c>
      <c r="W69" s="40">
        <f>IF(W$7="",0,IF(W$1=MAX($1:$1),$R54-SUM($T69:V69),IF(W$1=1,SUMIFS(54:54,$1:$1,"&gt;="&amp;1,$1:$1,"&lt;="&amp;INT(-$N69/30))+(-$N69/30-INT(-$N69/30))*SUMIFS(54:54,$1:$1,INT(-$N69/30)+1),0)+(-$N69/30-INT(-$N69/30))*SUMIFS(54:54,$1:$1,W$1+INT(-$N69/30)+1)+(INT(-$N69/30)+1--$N69/30)*SUMIFS(54:54,$1:$1,W$1+INT(-$N69/30))))</f>
        <v>1773041.7778723401</v>
      </c>
      <c r="X69" s="40">
        <f>IF(X$7="",0,IF(X$1=MAX($1:$1),$R54-SUM($T69:W69),IF(X$1=1,SUMIFS(54:54,$1:$1,"&gt;="&amp;1,$1:$1,"&lt;="&amp;INT(-$N69/30))+(-$N69/30-INT(-$N69/30))*SUMIFS(54:54,$1:$1,INT(-$N69/30)+1),0)+(-$N69/30-INT(-$N69/30))*SUMIFS(54:54,$1:$1,X$1+INT(-$N69/30)+1)+(INT(-$N69/30)+1--$N69/30)*SUMIFS(54:54,$1:$1,X$1+INT(-$N69/30))))</f>
        <v>1848916.3361170208</v>
      </c>
      <c r="Y69" s="40">
        <f>IF(Y$7="",0,IF(Y$1=MAX($1:$1),$R54-SUM($T69:X69),IF(Y$1=1,SUMIFS(54:54,$1:$1,"&gt;="&amp;1,$1:$1,"&lt;="&amp;INT(-$N69/30))+(-$N69/30-INT(-$N69/30))*SUMIFS(54:54,$1:$1,INT(-$N69/30)+1),0)+(-$N69/30-INT(-$N69/30))*SUMIFS(54:54,$1:$1,Y$1+INT(-$N69/30)+1)+(INT(-$N69/30)+1--$N69/30)*SUMIFS(54:54,$1:$1,Y$1+INT(-$N69/30))))</f>
        <v>1927766.3672340419</v>
      </c>
      <c r="Z69" s="40">
        <f>IF(Z$7="",0,IF(Z$1=MAX($1:$1),$R54-SUM($T69:Y69),IF(Z$1=1,SUMIFS(54:54,$1:$1,"&gt;="&amp;1,$1:$1,"&lt;="&amp;INT(-$N69/30))+(-$N69/30-INT(-$N69/30))*SUMIFS(54:54,$1:$1,INT(-$N69/30)+1),0)+(-$N69/30-INT(-$N69/30))*SUMIFS(54:54,$1:$1,Z$1+INT(-$N69/30)+1)+(INT(-$N69/30)+1--$N69/30)*SUMIFS(54:54,$1:$1,Z$1+INT(-$N69/30))))</f>
        <v>2009591.8712234038</v>
      </c>
      <c r="AA69" s="40">
        <f>IF(AA$7="",0,IF(AA$1=MAX($1:$1),$R54-SUM($T69:Z69),IF(AA$1=1,SUMIFS(54:54,$1:$1,"&gt;="&amp;1,$1:$1,"&lt;="&amp;INT(-$N69/30))+(-$N69/30-INT(-$N69/30))*SUMIFS(54:54,$1:$1,INT(-$N69/30)+1),0)+(-$N69/30-INT(-$N69/30))*SUMIFS(54:54,$1:$1,AA$1+INT(-$N69/30)+1)+(INT(-$N69/30)+1--$N69/30)*SUMIFS(54:54,$1:$1,AA$1+INT(-$N69/30))))</f>
        <v>2094392.8480851054</v>
      </c>
      <c r="AB69" s="40">
        <f>IF(AB$7="",0,IF(AB$1=MAX($1:$1),$R54-SUM($T69:AA69),IF(AB$1=1,SUMIFS(54:54,$1:$1,"&gt;="&amp;1,$1:$1,"&lt;="&amp;INT(-$N69/30))+(-$N69/30-INT(-$N69/30))*SUMIFS(54:54,$1:$1,INT(-$N69/30)+1),0)+(-$N69/30-INT(-$N69/30))*SUMIFS(54:54,$1:$1,AB$1+INT(-$N69/30)+1)+(INT(-$N69/30)+1--$N69/30)*SUMIFS(54:54,$1:$1,AB$1+INT(-$N69/30))))</f>
        <v>2182169.2978191478</v>
      </c>
      <c r="AC69" s="40">
        <f>IF(AC$7="",0,IF(AC$1=MAX($1:$1),$R54-SUM($T69:AB69),IF(AC$1=1,SUMIFS(54:54,$1:$1,"&gt;="&amp;1,$1:$1,"&lt;="&amp;INT(-$N69/30))+(-$N69/30-INT(-$N69/30))*SUMIFS(54:54,$1:$1,INT(-$N69/30)+1),0)+(-$N69/30-INT(-$N69/30))*SUMIFS(54:54,$1:$1,AC$1+INT(-$N69/30)+1)+(INT(-$N69/30)+1--$N69/30)*SUMIFS(54:54,$1:$1,AC$1+INT(-$N69/30))))</f>
        <v>2272921.2204255308</v>
      </c>
      <c r="AD69" s="40">
        <f>IF(AD$7="",0,IF(AD$1=MAX($1:$1),$R54-SUM($T69:AC69),IF(AD$1=1,SUMIFS(54:54,$1:$1,"&gt;="&amp;1,$1:$1,"&lt;="&amp;INT(-$N69/30))+(-$N69/30-INT(-$N69/30))*SUMIFS(54:54,$1:$1,INT(-$N69/30)+1),0)+(-$N69/30-INT(-$N69/30))*SUMIFS(54:54,$1:$1,AD$1+INT(-$N69/30)+1)+(INT(-$N69/30)+1--$N69/30)*SUMIFS(54:54,$1:$1,AD$1+INT(-$N69/30))))</f>
        <v>2366648.6159042548</v>
      </c>
      <c r="AE69" s="40">
        <f>IF(AE$7="",0,IF(AE$1=MAX($1:$1),$R54-SUM($T69:AD69),IF(AE$1=1,SUMIFS(54:54,$1:$1,"&gt;="&amp;1,$1:$1,"&lt;="&amp;INT(-$N69/30))+(-$N69/30-INT(-$N69/30))*SUMIFS(54:54,$1:$1,INT(-$N69/30)+1),0)+(-$N69/30-INT(-$N69/30))*SUMIFS(54:54,$1:$1,AE$1+INT(-$N69/30)+1)+(INT(-$N69/30)+1--$N69/30)*SUMIFS(54:54,$1:$1,AE$1+INT(-$N69/30))))</f>
        <v>2463351.4842553185</v>
      </c>
      <c r="AF69" s="40">
        <f>IF(AF$7="",0,IF(AF$1=MAX($1:$1),$R54-SUM($T69:AE69),IF(AF$1=1,SUMIFS(54:54,$1:$1,"&gt;="&amp;1,$1:$1,"&lt;="&amp;INT(-$N69/30))+(-$N69/30-INT(-$N69/30))*SUMIFS(54:54,$1:$1,INT(-$N69/30)+1),0)+(-$N69/30-INT(-$N69/30))*SUMIFS(54:54,$1:$1,AF$1+INT(-$N69/30)+1)+(INT(-$N69/30)+1--$N69/30)*SUMIFS(54:54,$1:$1,AF$1+INT(-$N69/30))))</f>
        <v>2563029.8254787228</v>
      </c>
      <c r="AG69" s="40">
        <f>IF(AG$7="",0,IF(AG$1=MAX($1:$1),$R54-SUM($T69:AF69),IF(AG$1=1,SUMIFS(54:54,$1:$1,"&gt;="&amp;1,$1:$1,"&lt;="&amp;INT(-$N69/30))+(-$N69/30-INT(-$N69/30))*SUMIFS(54:54,$1:$1,INT(-$N69/30)+1),0)+(-$N69/30-INT(-$N69/30))*SUMIFS(54:54,$1:$1,AG$1+INT(-$N69/30)+1)+(INT(-$N69/30)+1--$N69/30)*SUMIFS(54:54,$1:$1,AG$1+INT(-$N69/30))))</f>
        <v>2665683.6395744672</v>
      </c>
      <c r="AH69" s="40">
        <f>IF(AH$7="",0,IF(AH$1=MAX($1:$1),$R54-SUM($T69:AG69),IF(AH$1=1,SUMIFS(54:54,$1:$1,"&gt;="&amp;1,$1:$1,"&lt;="&amp;INT(-$N69/30))+(-$N69/30-INT(-$N69/30))*SUMIFS(54:54,$1:$1,INT(-$N69/30)+1),0)+(-$N69/30-INT(-$N69/30))*SUMIFS(54:54,$1:$1,AH$1+INT(-$N69/30)+1)+(INT(-$N69/30)+1--$N69/30)*SUMIFS(54:54,$1:$1,AH$1+INT(-$N69/30))))</f>
        <v>2771312.9265425527</v>
      </c>
      <c r="AI69" s="40">
        <f>IF(AI$7="",0,IF(AI$1=MAX($1:$1),$R54-SUM($T69:AH69),IF(AI$1=1,SUMIFS(54:54,$1:$1,"&gt;="&amp;1,$1:$1,"&lt;="&amp;INT(-$N69/30))+(-$N69/30-INT(-$N69/30))*SUMIFS(54:54,$1:$1,INT(-$N69/30)+1),0)+(-$N69/30-INT(-$N69/30))*SUMIFS(54:54,$1:$1,AI$1+INT(-$N69/30)+1)+(INT(-$N69/30)+1--$N69/30)*SUMIFS(54:54,$1:$1,AI$1+INT(-$N69/30))))</f>
        <v>2879917.6863829782</v>
      </c>
      <c r="AJ69" s="40">
        <f>IF(AJ$7="",0,IF(AJ$1=MAX($1:$1),$R54-SUM($T69:AI69),IF(AJ$1=1,SUMIFS(54:54,$1:$1,"&gt;="&amp;1,$1:$1,"&lt;="&amp;INT(-$N69/30))+(-$N69/30-INT(-$N69/30))*SUMIFS(54:54,$1:$1,INT(-$N69/30)+1),0)+(-$N69/30-INT(-$N69/30))*SUMIFS(54:54,$1:$1,AJ$1+INT(-$N69/30)+1)+(INT(-$N69/30)+1--$N69/30)*SUMIFS(54:54,$1:$1,AJ$1+INT(-$N69/30))))</f>
        <v>2991497.9190957439</v>
      </c>
      <c r="AK69" s="40">
        <f>IF(AK$7="",0,IF(AK$1=MAX($1:$1),$R54-SUM($T69:AJ69),IF(AK$1=1,SUMIFS(54:54,$1:$1,"&gt;="&amp;1,$1:$1,"&lt;="&amp;INT(-$N69/30))+(-$N69/30-INT(-$N69/30))*SUMIFS(54:54,$1:$1,INT(-$N69/30)+1),0)+(-$N69/30-INT(-$N69/30))*SUMIFS(54:54,$1:$1,AK$1+INT(-$N69/30)+1)+(INT(-$N69/30)+1--$N69/30)*SUMIFS(54:54,$1:$1,AK$1+INT(-$N69/30))))</f>
        <v>3106053.6246808497</v>
      </c>
      <c r="AL69" s="40">
        <f>IF(AL$7="",0,IF(AL$1=MAX($1:$1),$R54-SUM($T69:AK69),IF(AL$1=1,SUMIFS(54:54,$1:$1,"&gt;="&amp;1,$1:$1,"&lt;="&amp;INT(-$N69/30))+(-$N69/30-INT(-$N69/30))*SUMIFS(54:54,$1:$1,INT(-$N69/30)+1),0)+(-$N69/30-INT(-$N69/30))*SUMIFS(54:54,$1:$1,AL$1+INT(-$N69/30)+1)+(INT(-$N69/30)+1--$N69/30)*SUMIFS(54:54,$1:$1,AL$1+INT(-$N69/30))))</f>
        <v>3223584.8031382971</v>
      </c>
      <c r="AM69" s="40">
        <f>IF(AM$7="",0,IF(AM$1=MAX($1:$1),$R54-SUM($T69:AL69),IF(AM$1=1,SUMIFS(54:54,$1:$1,"&gt;="&amp;1,$1:$1,"&lt;="&amp;INT(-$N69/30))+(-$N69/30-INT(-$N69/30))*SUMIFS(54:54,$1:$1,INT(-$N69/30)+1),0)+(-$N69/30-INT(-$N69/30))*SUMIFS(54:54,$1:$1,AM$1+INT(-$N69/30)+1)+(INT(-$N69/30)+1--$N69/30)*SUMIFS(54:54,$1:$1,AM$1+INT(-$N69/30))))</f>
        <v>3344091.454468084</v>
      </c>
      <c r="AN69" s="40">
        <f>IF(AN$7="",0,IF(AN$1=MAX($1:$1),$R54-SUM($T69:AM69),IF(AN$1=1,SUMIFS(54:54,$1:$1,"&gt;="&amp;1,$1:$1,"&lt;="&amp;INT(-$N69/30))+(-$N69/30-INT(-$N69/30))*SUMIFS(54:54,$1:$1,INT(-$N69/30)+1),0)+(-$N69/30-INT(-$N69/30))*SUMIFS(54:54,$1:$1,AN$1+INT(-$N69/30)+1)+(INT(-$N69/30)+1--$N69/30)*SUMIFS(54:54,$1:$1,AN$1+INT(-$N69/30))))</f>
        <v>3467573.5786702121</v>
      </c>
      <c r="AO69" s="40">
        <f>IF(AO$7="",0,IF(AO$1=MAX($1:$1),$R54-SUM($T69:AN69),IF(AO$1=1,SUMIFS(54:54,$1:$1,"&gt;="&amp;1,$1:$1,"&lt;="&amp;INT(-$N69/30))+(-$N69/30-INT(-$N69/30))*SUMIFS(54:54,$1:$1,INT(-$N69/30)+1),0)+(-$N69/30-INT(-$N69/30))*SUMIFS(54:54,$1:$1,AO$1+INT(-$N69/30)+1)+(INT(-$N69/30)+1--$N69/30)*SUMIFS(54:54,$1:$1,AO$1+INT(-$N69/30))))</f>
        <v>3594031.1757446802</v>
      </c>
      <c r="AP69" s="40">
        <f>IF(AP$7="",0,IF(AP$1=MAX($1:$1),$R54-SUM($T69:AO69),IF(AP$1=1,SUMIFS(54:54,$1:$1,"&gt;="&amp;1,$1:$1,"&lt;="&amp;INT(-$N69/30))+(-$N69/30-INT(-$N69/30))*SUMIFS(54:54,$1:$1,INT(-$N69/30)+1),0)+(-$N69/30-INT(-$N69/30))*SUMIFS(54:54,$1:$1,AP$1+INT(-$N69/30)+1)+(INT(-$N69/30)+1--$N69/30)*SUMIFS(54:54,$1:$1,AP$1+INT(-$N69/30))))</f>
        <v>3723464.2456914885</v>
      </c>
      <c r="AQ69" s="40">
        <f>IF(AQ$7="",0,IF(AQ$1=MAX($1:$1),$R54-SUM($T69:AP69),IF(AQ$1=1,SUMIFS(54:54,$1:$1,"&gt;="&amp;1,$1:$1,"&lt;="&amp;INT(-$N69/30))+(-$N69/30-INT(-$N69/30))*SUMIFS(54:54,$1:$1,INT(-$N69/30)+1),0)+(-$N69/30-INT(-$N69/30))*SUMIFS(54:54,$1:$1,AQ$1+INT(-$N69/30)+1)+(INT(-$N69/30)+1--$N69/30)*SUMIFS(54:54,$1:$1,AQ$1+INT(-$N69/30))))</f>
        <v>3855872.7885106378</v>
      </c>
      <c r="AR69" s="40">
        <f>IF(AR$7="",0,IF(AR$1=MAX($1:$1),$R54-SUM($T69:AQ69),IF(AR$1=1,SUMIFS(54:54,$1:$1,"&gt;="&amp;1,$1:$1,"&lt;="&amp;INT(-$N69/30))+(-$N69/30-INT(-$N69/30))*SUMIFS(54:54,$1:$1,INT(-$N69/30)+1),0)+(-$N69/30-INT(-$N69/30))*SUMIFS(54:54,$1:$1,AR$1+INT(-$N69/30)+1)+(INT(-$N69/30)+1--$N69/30)*SUMIFS(54:54,$1:$1,AR$1+INT(-$N69/30))))</f>
        <v>3991256.8042021268</v>
      </c>
      <c r="AS69" s="40">
        <f>IF(AS$7="",0,IF(AS$1=MAX($1:$1),$R54-SUM($T69:AR69),IF(AS$1=1,SUMIFS(54:54,$1:$1,"&gt;="&amp;1,$1:$1,"&lt;="&amp;INT(-$N69/30))+(-$N69/30-INT(-$N69/30))*SUMIFS(54:54,$1:$1,INT(-$N69/30)+1),0)+(-$N69/30-INT(-$N69/30))*SUMIFS(54:54,$1:$1,AS$1+INT(-$N69/30)+1)+(INT(-$N69/30)+1--$N69/30)*SUMIFS(54:54,$1:$1,AS$1+INT(-$N69/30))))</f>
        <v>4129616.2927659573</v>
      </c>
      <c r="AT69" s="40">
        <f>IF(AT$7="",0,IF(AT$1=MAX($1:$1),$R54-SUM($T69:AS69),IF(AT$1=1,SUMIFS(54:54,$1:$1,"&gt;="&amp;1,$1:$1,"&lt;="&amp;INT(-$N69/30))+(-$N69/30-INT(-$N69/30))*SUMIFS(54:54,$1:$1,INT(-$N69/30)+1),0)+(-$N69/30-INT(-$N69/30))*SUMIFS(54:54,$1:$1,AT$1+INT(-$N69/30)+1)+(INT(-$N69/30)+1--$N69/30)*SUMIFS(54:54,$1:$1,AT$1+INT(-$N69/30))))</f>
        <v>4270951.2542021265</v>
      </c>
      <c r="AU69" s="40">
        <f>IF(AU$7="",0,IF(AU$1=MAX($1:$1),$R54-SUM($T69:AT69),IF(AU$1=1,SUMIFS(54:54,$1:$1,"&gt;="&amp;1,$1:$1,"&lt;="&amp;INT(-$N69/30))+(-$N69/30-INT(-$N69/30))*SUMIFS(54:54,$1:$1,INT(-$N69/30)+1),0)+(-$N69/30-INT(-$N69/30))*SUMIFS(54:54,$1:$1,AU$1+INT(-$N69/30)+1)+(INT(-$N69/30)+1--$N69/30)*SUMIFS(54:54,$1:$1,AU$1+INT(-$N69/30))))</f>
        <v>4415261.6885106377</v>
      </c>
      <c r="AV69" s="40">
        <f>IF(AV$7="",0,IF(AV$1=MAX($1:$1),$R54-SUM($T69:AU69),IF(AV$1=1,SUMIFS(54:54,$1:$1,"&gt;="&amp;1,$1:$1,"&lt;="&amp;INT(-$N69/30))+(-$N69/30-INT(-$N69/30))*SUMIFS(54:54,$1:$1,INT(-$N69/30)+1),0)+(-$N69/30-INT(-$N69/30))*SUMIFS(54:54,$1:$1,AV$1+INT(-$N69/30)+1)+(INT(-$N69/30)+1--$N69/30)*SUMIFS(54:54,$1:$1,AV$1+INT(-$N69/30))))</f>
        <v>4562547.5956914891</v>
      </c>
      <c r="AW69" s="40">
        <f>IF(AW$7="",0,IF(AW$1=MAX($1:$1),$R54-SUM($T69:AV69),IF(AW$1=1,SUMIFS(54:54,$1:$1,"&gt;="&amp;1,$1:$1,"&lt;="&amp;INT(-$N69/30))+(-$N69/30-INT(-$N69/30))*SUMIFS(54:54,$1:$1,INT(-$N69/30)+1),0)+(-$N69/30-INT(-$N69/30))*SUMIFS(54:54,$1:$1,AW$1+INT(-$N69/30)+1)+(INT(-$N69/30)+1--$N69/30)*SUMIFS(54:54,$1:$1,AW$1+INT(-$N69/30))))</f>
        <v>4712808.9757446796</v>
      </c>
      <c r="AX69" s="40">
        <f>IF(AX$7="",0,IF(AX$1=MAX($1:$1),$R54-SUM($T69:AW69),IF(AX$1=1,SUMIFS(54:54,$1:$1,"&gt;="&amp;1,$1:$1,"&lt;="&amp;INT(-$N69/30))+(-$N69/30-INT(-$N69/30))*SUMIFS(54:54,$1:$1,INT(-$N69/30)+1),0)+(-$N69/30-INT(-$N69/30))*SUMIFS(54:54,$1:$1,AX$1+INT(-$N69/30)+1)+(INT(-$N69/30)+1--$N69/30)*SUMIFS(54:54,$1:$1,AX$1+INT(-$N69/30))))</f>
        <v>4866045.8286702121</v>
      </c>
      <c r="AY69" s="40">
        <f>IF(AY$7="",0,IF(AY$1=MAX($1:$1),$R54-SUM($T69:AX69),IF(AY$1=1,SUMIFS(54:54,$1:$1,"&gt;="&amp;1,$1:$1,"&lt;="&amp;INT(-$N69/30))+(-$N69/30-INT(-$N69/30))*SUMIFS(54:54,$1:$1,INT(-$N69/30)+1),0)+(-$N69/30-INT(-$N69/30))*SUMIFS(54:54,$1:$1,AY$1+INT(-$N69/30)+1)+(INT(-$N69/30)+1--$N69/30)*SUMIFS(54:54,$1:$1,AY$1+INT(-$N69/30))))</f>
        <v>5022258.1544680838</v>
      </c>
      <c r="AZ69" s="40">
        <f>IF(AZ$7="",0,IF(AZ$1=MAX($1:$1),$R54-SUM($T69:AY69),IF(AZ$1=1,SUMIFS(54:54,$1:$1,"&gt;="&amp;1,$1:$1,"&lt;="&amp;INT(-$N69/30))+(-$N69/30-INT(-$N69/30))*SUMIFS(54:54,$1:$1,INT(-$N69/30)+1),0)+(-$N69/30-INT(-$N69/30))*SUMIFS(54:54,$1:$1,AZ$1+INT(-$N69/30)+1)+(INT(-$N69/30)+1--$N69/30)*SUMIFS(54:54,$1:$1,AZ$1+INT(-$N69/30))))</f>
        <v>5181445.9531382965</v>
      </c>
      <c r="BA69" s="40">
        <f>IF(BA$7="",0,IF(BA$1=MAX($1:$1),$R54-SUM($T69:AZ69),IF(BA$1=1,SUMIFS(54:54,$1:$1,"&gt;="&amp;1,$1:$1,"&lt;="&amp;INT(-$N69/30))+(-$N69/30-INT(-$N69/30))*SUMIFS(54:54,$1:$1,INT(-$N69/30)+1),0)+(-$N69/30-INT(-$N69/30))*SUMIFS(54:54,$1:$1,BA$1+INT(-$N69/30)+1)+(INT(-$N69/30)+1--$N69/30)*SUMIFS(54:54,$1:$1,BA$1+INT(-$N69/30))))</f>
        <v>5343609.2246808494</v>
      </c>
      <c r="BB69" s="40">
        <f>IF(BB$7="",0,IF(BB$1=MAX($1:$1),$R54-SUM($T69:BA69),IF(BB$1=1,SUMIFS(54:54,$1:$1,"&gt;="&amp;1,$1:$1,"&lt;="&amp;INT(-$N69/30))+(-$N69/30-INT(-$N69/30))*SUMIFS(54:54,$1:$1,INT(-$N69/30)+1),0)+(-$N69/30-INT(-$N69/30))*SUMIFS(54:54,$1:$1,BB$1+INT(-$N69/30)+1)+(INT(-$N69/30)+1--$N69/30)*SUMIFS(54:54,$1:$1,BB$1+INT(-$N69/30))))</f>
        <v>5508747.9690957433</v>
      </c>
      <c r="BC69" s="40">
        <f>IF(BC$7="",0,IF(BC$1=MAX($1:$1),$R54-SUM($T69:BB69),IF(BC$1=1,SUMIFS(54:54,$1:$1,"&gt;="&amp;1,$1:$1,"&lt;="&amp;INT(-$N69/30))+(-$N69/30-INT(-$N69/30))*SUMIFS(54:54,$1:$1,INT(-$N69/30)+1),0)+(-$N69/30-INT(-$N69/30))*SUMIFS(54:54,$1:$1,BC$1+INT(-$N69/30)+1)+(INT(-$N69/30)+1--$N69/30)*SUMIFS(54:54,$1:$1,BC$1+INT(-$N69/30))))</f>
        <v>5676862.1863829773</v>
      </c>
      <c r="BD69" s="40">
        <f>IF(BD$7="",0,IF(BD$1=MAX($1:$1),$R54-SUM($T69:BC69),IF(BD$1=1,SUMIFS(54:54,$1:$1,"&gt;="&amp;1,$1:$1,"&lt;="&amp;INT(-$N69/30))+(-$N69/30-INT(-$N69/30))*SUMIFS(54:54,$1:$1,INT(-$N69/30)+1),0)+(-$N69/30-INT(-$N69/30))*SUMIFS(54:54,$1:$1,BD$1+INT(-$N69/30)+1)+(INT(-$N69/30)+1--$N69/30)*SUMIFS(54:54,$1:$1,BD$1+INT(-$N69/30))))</f>
        <v>5847951.8765425505</v>
      </c>
      <c r="BE69" s="40">
        <f>IF(BE$7="",0,IF(BE$1=MAX($1:$1),$R54-SUM($T69:BD69),IF(BE$1=1,SUMIFS(54:54,$1:$1,"&gt;="&amp;1,$1:$1,"&lt;="&amp;INT(-$N69/30))+(-$N69/30-INT(-$N69/30))*SUMIFS(54:54,$1:$1,INT(-$N69/30)+1),0)+(-$N69/30-INT(-$N69/30))*SUMIFS(54:54,$1:$1,BE$1+INT(-$N69/30)+1)+(INT(-$N69/30)+1--$N69/30)*SUMIFS(54:54,$1:$1,BE$1+INT(-$N69/30))))</f>
        <v>6022017.0395744648</v>
      </c>
      <c r="BF69" s="40">
        <f>IF(BF$7="",0,IF(BF$1=MAX($1:$1),$R54-SUM($T69:BE69),IF(BF$1=1,SUMIFS(54:54,$1:$1,"&gt;="&amp;1,$1:$1,"&lt;="&amp;INT(-$N69/30))+(-$N69/30-INT(-$N69/30))*SUMIFS(54:54,$1:$1,INT(-$N69/30)+1),0)+(-$N69/30-INT(-$N69/30))*SUMIFS(54:54,$1:$1,BF$1+INT(-$N69/30)+1)+(INT(-$N69/30)+1--$N69/30)*SUMIFS(54:54,$1:$1,BF$1+INT(-$N69/30))))</f>
        <v>6199057.675478721</v>
      </c>
      <c r="BG69" s="40">
        <f>IF(BG$7="",0,IF(BG$1=MAX($1:$1),$R54-SUM($T69:BF69),IF(BG$1=1,SUMIFS(54:54,$1:$1,"&gt;="&amp;1,$1:$1,"&lt;="&amp;INT(-$N69/30))+(-$N69/30-INT(-$N69/30))*SUMIFS(54:54,$1:$1,INT(-$N69/30)+1),0)+(-$N69/30-INT(-$N69/30))*SUMIFS(54:54,$1:$1,BG$1+INT(-$N69/30)+1)+(INT(-$N69/30)+1--$N69/30)*SUMIFS(54:54,$1:$1,BG$1+INT(-$N69/30))))</f>
        <v>6379073.7842553174</v>
      </c>
      <c r="BH69" s="40">
        <f>IF(BH$7="",0,IF(BH$1=MAX($1:$1),$R54-SUM($T69:BG69),IF(BH$1=1,SUMIFS(54:54,$1:$1,"&gt;="&amp;1,$1:$1,"&lt;="&amp;INT(-$N69/30))+(-$N69/30-INT(-$N69/30))*SUMIFS(54:54,$1:$1,INT(-$N69/30)+1),0)+(-$N69/30-INT(-$N69/30))*SUMIFS(54:54,$1:$1,BH$1+INT(-$N69/30)+1)+(INT(-$N69/30)+1--$N69/30)*SUMIFS(54:54,$1:$1,BH$1+INT(-$N69/30))))</f>
        <v>6562065.3659042539</v>
      </c>
      <c r="BI69" s="40">
        <f>IF(BI$7="",0,IF(BI$1=MAX($1:$1),$R54-SUM($T69:BH69),IF(BI$1=1,SUMIFS(54:54,$1:$1,"&gt;="&amp;1,$1:$1,"&lt;="&amp;INT(-$N69/30))+(-$N69/30-INT(-$N69/30))*SUMIFS(54:54,$1:$1,INT(-$N69/30)+1),0)+(-$N69/30-INT(-$N69/30))*SUMIFS(54:54,$1:$1,BI$1+INT(-$N69/30)+1)+(INT(-$N69/30)+1--$N69/30)*SUMIFS(54:54,$1:$1,BI$1+INT(-$N69/30))))</f>
        <v>6748032.4204255305</v>
      </c>
      <c r="BJ69" s="40">
        <f>IF(BJ$7="",0,IF(BJ$1=MAX($1:$1),$R54-SUM($T69:BI69),IF(BJ$1=1,SUMIFS(54:54,$1:$1,"&gt;="&amp;1,$1:$1,"&lt;="&amp;INT(-$N69/30))+(-$N69/30-INT(-$N69/30))*SUMIFS(54:54,$1:$1,INT(-$N69/30)+1),0)+(-$N69/30-INT(-$N69/30))*SUMIFS(54:54,$1:$1,BJ$1+INT(-$N69/30)+1)+(INT(-$N69/30)+1--$N69/30)*SUMIFS(54:54,$1:$1,BJ$1+INT(-$N69/30))))</f>
        <v>6936974.9478191463</v>
      </c>
      <c r="BK69" s="40">
        <f>IF(BK$7="",0,IF(BK$1=MAX($1:$1),$R54-SUM($T69:BJ69),IF(BK$1=1,SUMIFS(54:54,$1:$1,"&gt;="&amp;1,$1:$1,"&lt;="&amp;INT(-$N69/30))+(-$N69/30-INT(-$N69/30))*SUMIFS(54:54,$1:$1,INT(-$N69/30)+1),0)+(-$N69/30-INT(-$N69/30))*SUMIFS(54:54,$1:$1,BK$1+INT(-$N69/30)+1)+(INT(-$N69/30)+1--$N69/30)*SUMIFS(54:54,$1:$1,BK$1+INT(-$N69/30))))</f>
        <v>7128892.948085105</v>
      </c>
      <c r="BL69" s="40">
        <f>IF(BL$7="",0,IF(BL$1=MAX($1:$1),$R54-SUM($T69:BK69),IF(BL$1=1,SUMIFS(54:54,$1:$1,"&gt;="&amp;1,$1:$1,"&lt;="&amp;INT(-$N69/30))+(-$N69/30-INT(-$N69/30))*SUMIFS(54:54,$1:$1,INT(-$N69/30)+1),0)+(-$N69/30-INT(-$N69/30))*SUMIFS(54:54,$1:$1,BL$1+INT(-$N69/30)+1)+(INT(-$N69/30)+1--$N69/30)*SUMIFS(54:54,$1:$1,BL$1+INT(-$N69/30))))</f>
        <v>7323786.421223403</v>
      </c>
      <c r="BM69" s="40">
        <f>IF(BM$7="",0,IF(BM$1=MAX($1:$1),$R54-SUM($T69:BL69),IF(BM$1=1,SUMIFS(54:54,$1:$1,"&gt;="&amp;1,$1:$1,"&lt;="&amp;INT(-$N69/30))+(-$N69/30-INT(-$N69/30))*SUMIFS(54:54,$1:$1,INT(-$N69/30)+1),0)+(-$N69/30-INT(-$N69/30))*SUMIFS(54:54,$1:$1,BM$1+INT(-$N69/30)+1)+(INT(-$N69/30)+1--$N69/30)*SUMIFS(54:54,$1:$1,BM$1+INT(-$N69/30))))</f>
        <v>7521655.367234041</v>
      </c>
      <c r="BN69" s="40">
        <f>IF(BN$7="",0,IF(BN$1=MAX($1:$1),$R54-SUM($T69:BM69),IF(BN$1=1,SUMIFS(54:54,$1:$1,"&gt;="&amp;1,$1:$1,"&lt;="&amp;INT(-$N69/30))+(-$N69/30-INT(-$N69/30))*SUMIFS(54:54,$1:$1,INT(-$N69/30)+1),0)+(-$N69/30-INT(-$N69/30))*SUMIFS(54:54,$1:$1,BN$1+INT(-$N69/30)+1)+(INT(-$N69/30)+1--$N69/30)*SUMIFS(54:54,$1:$1,BN$1+INT(-$N69/30))))</f>
        <v>7722499.7861170201</v>
      </c>
      <c r="BO69" s="40">
        <f>IF(BO$7="",0,IF(BO$1=MAX($1:$1),$R54-SUM($T69:BN69),IF(BO$1=1,SUMIFS(54:54,$1:$1,"&gt;="&amp;1,$1:$1,"&lt;="&amp;INT(-$N69/30))+(-$N69/30-INT(-$N69/30))*SUMIFS(54:54,$1:$1,INT(-$N69/30)+1),0)+(-$N69/30-INT(-$N69/30))*SUMIFS(54:54,$1:$1,BO$1+INT(-$N69/30)+1)+(INT(-$N69/30)+1--$N69/30)*SUMIFS(54:54,$1:$1,BO$1+INT(-$N69/30))))</f>
        <v>7926319.6778723402</v>
      </c>
      <c r="BP69" s="40">
        <f>IF(BP$7="",0,IF(BP$1=MAX($1:$1),$R54-SUM($T69:BO69),IF(BP$1=1,SUMIFS(54:54,$1:$1,"&gt;="&amp;1,$1:$1,"&lt;="&amp;INT(-$N69/30))+(-$N69/30-INT(-$N69/30))*SUMIFS(54:54,$1:$1,INT(-$N69/30)+1),0)+(-$N69/30-INT(-$N69/30))*SUMIFS(54:54,$1:$1,BP$1+INT(-$N69/30)+1)+(INT(-$N69/30)+1--$N69/30)*SUMIFS(54:54,$1:$1,BP$1+INT(-$N69/30))))</f>
        <v>16476000.922499985</v>
      </c>
      <c r="BQ69" s="40">
        <f>IF(BQ$7="",0,IF(BQ$1=MAX($1:$1),$R54-SUM($T69:BP69),IF(BQ$1=1,SUMIFS(54:54,$1:$1,"&gt;="&amp;1,$1:$1,"&lt;="&amp;INT(-$N69/30))+(-$N69/30-INT(-$N69/30))*SUMIFS(54:54,$1:$1,INT(-$N69/30)+1),0)+(-$N69/30-INT(-$N69/30))*SUMIFS(54:54,$1:$1,BQ$1+INT(-$N69/30)+1)+(INT(-$N69/30)+1--$N69/30)*SUMIFS(54:54,$1:$1,BQ$1+INT(-$N69/30))))</f>
        <v>0</v>
      </c>
      <c r="BR69" s="40">
        <f>IF(BR$7="",0,IF(BR$1=MAX($1:$1),$R54-SUM($T69:BQ69),IF(BR$1=1,SUMIFS(54:54,$1:$1,"&gt;="&amp;1,$1:$1,"&lt;="&amp;INT(-$N69/30))+(-$N69/30-INT(-$N69/30))*SUMIFS(54:54,$1:$1,INT(-$N69/30)+1),0)+(-$N69/30-INT(-$N69/30))*SUMIFS(54:54,$1:$1,BR$1+INT(-$N69/30)+1)+(INT(-$N69/30)+1--$N69/30)*SUMIFS(54:54,$1:$1,BR$1+INT(-$N69/30))))</f>
        <v>0</v>
      </c>
      <c r="BS69" s="40">
        <f>IF(BS$7="",0,IF(BS$1=MAX($1:$1),$R54-SUM($T69:BR69),IF(BS$1=1,SUMIFS(54:54,$1:$1,"&gt;="&amp;1,$1:$1,"&lt;="&amp;INT(-$N69/30))+(-$N69/30-INT(-$N69/30))*SUMIFS(54:54,$1:$1,INT(-$N69/30)+1),0)+(-$N69/30-INT(-$N69/30))*SUMIFS(54:54,$1:$1,BS$1+INT(-$N69/30)+1)+(INT(-$N69/30)+1--$N69/30)*SUMIFS(54:54,$1:$1,BS$1+INT(-$N69/30))))</f>
        <v>0</v>
      </c>
      <c r="BT69" s="40">
        <f>IF(BT$7="",0,IF(BT$1=MAX($1:$1),$R54-SUM($T69:BS69),IF(BT$1=1,SUMIFS(54:54,$1:$1,"&gt;="&amp;1,$1:$1,"&lt;="&amp;INT(-$N69/30))+(-$N69/30-INT(-$N69/30))*SUMIFS(54:54,$1:$1,INT(-$N69/30)+1),0)+(-$N69/30-INT(-$N69/30))*SUMIFS(54:54,$1:$1,BT$1+INT(-$N69/30)+1)+(INT(-$N69/30)+1--$N69/30)*SUMIFS(54:54,$1:$1,BT$1+INT(-$N69/30))))</f>
        <v>0</v>
      </c>
      <c r="BU69" s="40">
        <f>IF(BU$7="",0,IF(BU$1=MAX($1:$1),$R54-SUM($T69:BT69),IF(BU$1=1,SUMIFS(54:54,$1:$1,"&gt;="&amp;1,$1:$1,"&lt;="&amp;INT(-$N69/30))+(-$N69/30-INT(-$N69/30))*SUMIFS(54:54,$1:$1,INT(-$N69/30)+1),0)+(-$N69/30-INT(-$N69/30))*SUMIFS(54:54,$1:$1,BU$1+INT(-$N69/30)+1)+(INT(-$N69/30)+1--$N69/30)*SUMIFS(54:54,$1:$1,BU$1+INT(-$N69/30))))</f>
        <v>0</v>
      </c>
      <c r="BV69" s="40">
        <f>IF(BV$7="",0,IF(BV$1=MAX($1:$1),$R54-SUM($T69:BU69),IF(BV$1=1,SUMIFS(54:54,$1:$1,"&gt;="&amp;1,$1:$1,"&lt;="&amp;INT(-$N69/30))+(-$N69/30-INT(-$N69/30))*SUMIFS(54:54,$1:$1,INT(-$N69/30)+1),0)+(-$N69/30-INT(-$N69/30))*SUMIFS(54:54,$1:$1,BV$1+INT(-$N69/30)+1)+(INT(-$N69/30)+1--$N69/30)*SUMIFS(54:54,$1:$1,BV$1+INT(-$N69/30))))</f>
        <v>0</v>
      </c>
      <c r="BW69" s="40">
        <f>IF(BW$7="",0,IF(BW$1=MAX($1:$1),$R54-SUM($T69:BV69),IF(BW$1=1,SUMIFS(54:54,$1:$1,"&gt;="&amp;1,$1:$1,"&lt;="&amp;INT(-$N69/30))+(-$N69/30-INT(-$N69/30))*SUMIFS(54:54,$1:$1,INT(-$N69/30)+1),0)+(-$N69/30-INT(-$N69/30))*SUMIFS(54:54,$1:$1,BW$1+INT(-$N69/30)+1)+(INT(-$N69/30)+1--$N69/30)*SUMIFS(54:54,$1:$1,BW$1+INT(-$N69/30))))</f>
        <v>0</v>
      </c>
      <c r="BX69" s="40">
        <f>IF(BX$7="",0,IF(BX$1=MAX($1:$1),$R54-SUM($T69:BW69),IF(BX$1=1,SUMIFS(54:54,$1:$1,"&gt;="&amp;1,$1:$1,"&lt;="&amp;INT(-$N69/30))+(-$N69/30-INT(-$N69/30))*SUMIFS(54:54,$1:$1,INT(-$N69/30)+1),0)+(-$N69/30-INT(-$N69/30))*SUMIFS(54:54,$1:$1,BX$1+INT(-$N69/30)+1)+(INT(-$N69/30)+1--$N69/30)*SUMIFS(54:54,$1:$1,BX$1+INT(-$N69/30))))</f>
        <v>0</v>
      </c>
      <c r="BY69" s="40">
        <f>IF(BY$7="",0,IF(BY$1=MAX($1:$1),$R54-SUM($T69:BX69),IF(BY$1=1,SUMIFS(54:54,$1:$1,"&gt;="&amp;1,$1:$1,"&lt;="&amp;INT(-$N69/30))+(-$N69/30-INT(-$N69/30))*SUMIFS(54:54,$1:$1,INT(-$N69/30)+1),0)+(-$N69/30-INT(-$N69/30))*SUMIFS(54:54,$1:$1,BY$1+INT(-$N69/30)+1)+(INT(-$N69/30)+1--$N69/30)*SUMIFS(54:54,$1:$1,BY$1+INT(-$N69/30))))</f>
        <v>0</v>
      </c>
      <c r="BZ69" s="40">
        <f>IF(BZ$7="",0,IF(BZ$1=MAX($1:$1),$R54-SUM($T69:BY69),IF(BZ$1=1,SUMIFS(54:54,$1:$1,"&gt;="&amp;1,$1:$1,"&lt;="&amp;INT(-$N69/30))+(-$N69/30-INT(-$N69/30))*SUMIFS(54:54,$1:$1,INT(-$N69/30)+1),0)+(-$N69/30-INT(-$N69/30))*SUMIFS(54:54,$1:$1,BZ$1+INT(-$N69/30)+1)+(INT(-$N69/30)+1--$N69/30)*SUMIFS(54:54,$1:$1,BZ$1+INT(-$N69/30))))</f>
        <v>0</v>
      </c>
      <c r="CA69" s="40">
        <f>IF(CA$7="",0,IF(CA$1=MAX($1:$1),$R54-SUM($T69:BZ69),IF(CA$1=1,SUMIFS(54:54,$1:$1,"&gt;="&amp;1,$1:$1,"&lt;="&amp;INT(-$N69/30))+(-$N69/30-INT(-$N69/30))*SUMIFS(54:54,$1:$1,INT(-$N69/30)+1),0)+(-$N69/30-INT(-$N69/30))*SUMIFS(54:54,$1:$1,CA$1+INT(-$N69/30)+1)+(INT(-$N69/30)+1--$N69/30)*SUMIFS(54:54,$1:$1,CA$1+INT(-$N69/30))))</f>
        <v>0</v>
      </c>
      <c r="CB69" s="40">
        <f>IF(CB$7="",0,IF(CB$1=MAX($1:$1),$R54-SUM($T69:CA69),IF(CB$1=1,SUMIFS(54:54,$1:$1,"&gt;="&amp;1,$1:$1,"&lt;="&amp;INT(-$N69/30))+(-$N69/30-INT(-$N69/30))*SUMIFS(54:54,$1:$1,INT(-$N69/30)+1),0)+(-$N69/30-INT(-$N69/30))*SUMIFS(54:54,$1:$1,CB$1+INT(-$N69/30)+1)+(INT(-$N69/30)+1--$N69/30)*SUMIFS(54:54,$1:$1,CB$1+INT(-$N69/30))))</f>
        <v>0</v>
      </c>
      <c r="CC69" s="40">
        <f>IF(CC$7="",0,IF(CC$1=MAX($1:$1),$R54-SUM($T69:CB69),IF(CC$1=1,SUMIFS(54:54,$1:$1,"&gt;="&amp;1,$1:$1,"&lt;="&amp;INT(-$N69/30))+(-$N69/30-INT(-$N69/30))*SUMIFS(54:54,$1:$1,INT(-$N69/30)+1),0)+(-$N69/30-INT(-$N69/30))*SUMIFS(54:54,$1:$1,CC$1+INT(-$N69/30)+1)+(INT(-$N69/30)+1--$N69/30)*SUMIFS(54:54,$1:$1,CC$1+INT(-$N69/30))))</f>
        <v>0</v>
      </c>
      <c r="CD69" s="40">
        <f>IF(CD$7="",0,IF(CD$1=MAX($1:$1),$R54-SUM($T69:CC69),IF(CD$1=1,SUMIFS(54:54,$1:$1,"&gt;="&amp;1,$1:$1,"&lt;="&amp;INT(-$N69/30))+(-$N69/30-INT(-$N69/30))*SUMIFS(54:54,$1:$1,INT(-$N69/30)+1),0)+(-$N69/30-INT(-$N69/30))*SUMIFS(54:54,$1:$1,CD$1+INT(-$N69/30)+1)+(INT(-$N69/30)+1--$N69/30)*SUMIFS(54:54,$1:$1,CD$1+INT(-$N69/30))))</f>
        <v>0</v>
      </c>
      <c r="CE69" s="40">
        <f>IF(CE$7="",0,IF(CE$1=MAX($1:$1),$R54-SUM($T69:CD69),IF(CE$1=1,SUMIFS(54:54,$1:$1,"&gt;="&amp;1,$1:$1,"&lt;="&amp;INT(-$N69/30))+(-$N69/30-INT(-$N69/30))*SUMIFS(54:54,$1:$1,INT(-$N69/30)+1),0)+(-$N69/30-INT(-$N69/30))*SUMIFS(54:54,$1:$1,CE$1+INT(-$N69/30)+1)+(INT(-$N69/30)+1--$N69/30)*SUMIFS(54:54,$1:$1,CE$1+INT(-$N69/30))))</f>
        <v>0</v>
      </c>
      <c r="CF69" s="40">
        <f>IF(CF$7="",0,IF(CF$1=MAX($1:$1),$R54-SUM($T69:CE69),IF(CF$1=1,SUMIFS(54:54,$1:$1,"&gt;="&amp;1,$1:$1,"&lt;="&amp;INT(-$N69/30))+(-$N69/30-INT(-$N69/30))*SUMIFS(54:54,$1:$1,INT(-$N69/30)+1),0)+(-$N69/30-INT(-$N69/30))*SUMIFS(54:54,$1:$1,CF$1+INT(-$N69/30)+1)+(INT(-$N69/30)+1--$N69/30)*SUMIFS(54:54,$1:$1,CF$1+INT(-$N69/30))))</f>
        <v>0</v>
      </c>
      <c r="CG69" s="40">
        <f>IF(CG$7="",0,IF(CG$1=MAX($1:$1),$R54-SUM($T69:CF69),IF(CG$1=1,SUMIFS(54:54,$1:$1,"&gt;="&amp;1,$1:$1,"&lt;="&amp;INT(-$N69/30))+(-$N69/30-INT(-$N69/30))*SUMIFS(54:54,$1:$1,INT(-$N69/30)+1),0)+(-$N69/30-INT(-$N69/30))*SUMIFS(54:54,$1:$1,CG$1+INT(-$N69/30)+1)+(INT(-$N69/30)+1--$N69/30)*SUMIFS(54:54,$1:$1,CG$1+INT(-$N69/30))))</f>
        <v>0</v>
      </c>
      <c r="CH69" s="40">
        <f>IF(CH$7="",0,IF(CH$1=MAX($1:$1),$R54-SUM($T69:CG69),IF(CH$1=1,SUMIFS(54:54,$1:$1,"&gt;="&amp;1,$1:$1,"&lt;="&amp;INT(-$N69/30))+(-$N69/30-INT(-$N69/30))*SUMIFS(54:54,$1:$1,INT(-$N69/30)+1),0)+(-$N69/30-INT(-$N69/30))*SUMIFS(54:54,$1:$1,CH$1+INT(-$N69/30)+1)+(INT(-$N69/30)+1--$N69/30)*SUMIFS(54:54,$1:$1,CH$1+INT(-$N69/30))))</f>
        <v>0</v>
      </c>
      <c r="CI69" s="40">
        <f>IF(CI$7="",0,IF(CI$1=MAX($1:$1),$R54-SUM($T69:CH69),IF(CI$1=1,SUMIFS(54:54,$1:$1,"&gt;="&amp;1,$1:$1,"&lt;="&amp;INT(-$N69/30))+(-$N69/30-INT(-$N69/30))*SUMIFS(54:54,$1:$1,INT(-$N69/30)+1),0)+(-$N69/30-INT(-$N69/30))*SUMIFS(54:54,$1:$1,CI$1+INT(-$N69/30)+1)+(INT(-$N69/30)+1--$N69/30)*SUMIFS(54:54,$1:$1,CI$1+INT(-$N69/30))))</f>
        <v>0</v>
      </c>
      <c r="CJ69" s="40">
        <f>IF(CJ$7="",0,IF(CJ$1=MAX($1:$1),$R54-SUM($T69:CI69),IF(CJ$1=1,SUMIFS(54:54,$1:$1,"&gt;="&amp;1,$1:$1,"&lt;="&amp;INT(-$N69/30))+(-$N69/30-INT(-$N69/30))*SUMIFS(54:54,$1:$1,INT(-$N69/30)+1),0)+(-$N69/30-INT(-$N69/30))*SUMIFS(54:54,$1:$1,CJ$1+INT(-$N69/30)+1)+(INT(-$N69/30)+1--$N69/30)*SUMIFS(54:54,$1:$1,CJ$1+INT(-$N69/30))))</f>
        <v>0</v>
      </c>
      <c r="CK69" s="40">
        <f>IF(CK$7="",0,IF(CK$1=MAX($1:$1),$R54-SUM($T69:CJ69),IF(CK$1=1,SUMIFS(54:54,$1:$1,"&gt;="&amp;1,$1:$1,"&lt;="&amp;INT(-$N69/30))+(-$N69/30-INT(-$N69/30))*SUMIFS(54:54,$1:$1,INT(-$N69/30)+1),0)+(-$N69/30-INT(-$N69/30))*SUMIFS(54:54,$1:$1,CK$1+INT(-$N69/30)+1)+(INT(-$N69/30)+1--$N69/30)*SUMIFS(54:54,$1:$1,CK$1+INT(-$N69/30))))</f>
        <v>0</v>
      </c>
      <c r="CL69" s="40">
        <f>IF(CL$7="",0,IF(CL$1=MAX($1:$1),$R54-SUM($T69:CK69),IF(CL$1=1,SUMIFS(54:54,$1:$1,"&gt;="&amp;1,$1:$1,"&lt;="&amp;INT(-$N69/30))+(-$N69/30-INT(-$N69/30))*SUMIFS(54:54,$1:$1,INT(-$N69/30)+1),0)+(-$N69/30-INT(-$N69/30))*SUMIFS(54:54,$1:$1,CL$1+INT(-$N69/30)+1)+(INT(-$N69/30)+1--$N69/30)*SUMIFS(54:54,$1:$1,CL$1+INT(-$N69/30))))</f>
        <v>0</v>
      </c>
      <c r="CM69" s="40">
        <f>IF(CM$7="",0,IF(CM$1=MAX($1:$1),$R54-SUM($T69:CL69),IF(CM$1=1,SUMIFS(54:54,$1:$1,"&gt;="&amp;1,$1:$1,"&lt;="&amp;INT(-$N69/30))+(-$N69/30-INT(-$N69/30))*SUMIFS(54:54,$1:$1,INT(-$N69/30)+1),0)+(-$N69/30-INT(-$N69/30))*SUMIFS(54:54,$1:$1,CM$1+INT(-$N69/30)+1)+(INT(-$N69/30)+1--$N69/30)*SUMIFS(54:54,$1:$1,CM$1+INT(-$N69/30))))</f>
        <v>0</v>
      </c>
      <c r="CN69" s="40">
        <f>IF(CN$7="",0,IF(CN$1=MAX($1:$1),$R54-SUM($T69:CM69),IF(CN$1=1,SUMIFS(54:54,$1:$1,"&gt;="&amp;1,$1:$1,"&lt;="&amp;INT(-$N69/30))+(-$N69/30-INT(-$N69/30))*SUMIFS(54:54,$1:$1,INT(-$N69/30)+1),0)+(-$N69/30-INT(-$N69/30))*SUMIFS(54:54,$1:$1,CN$1+INT(-$N69/30)+1)+(INT(-$N69/30)+1--$N69/30)*SUMIFS(54:54,$1:$1,CN$1+INT(-$N69/30))))</f>
        <v>0</v>
      </c>
      <c r="CO69" s="40">
        <f>IF(CO$7="",0,IF(CO$1=MAX($1:$1),$R54-SUM($T69:CN69),IF(CO$1=1,SUMIFS(54:54,$1:$1,"&gt;="&amp;1,$1:$1,"&lt;="&amp;INT(-$N69/30))+(-$N69/30-INT(-$N69/30))*SUMIFS(54:54,$1:$1,INT(-$N69/30)+1),0)+(-$N69/30-INT(-$N69/30))*SUMIFS(54:54,$1:$1,CO$1+INT(-$N69/30)+1)+(INT(-$N69/30)+1--$N69/30)*SUMIFS(54:54,$1:$1,CO$1+INT(-$N69/30))))</f>
        <v>0</v>
      </c>
      <c r="CP69" s="40">
        <f>IF(CP$7="",0,IF(CP$1=MAX($1:$1),$R54-SUM($T69:CO69),IF(CP$1=1,SUMIFS(54:54,$1:$1,"&gt;="&amp;1,$1:$1,"&lt;="&amp;INT(-$N69/30))+(-$N69/30-INT(-$N69/30))*SUMIFS(54:54,$1:$1,INT(-$N69/30)+1),0)+(-$N69/30-INT(-$N69/30))*SUMIFS(54:54,$1:$1,CP$1+INT(-$N69/30)+1)+(INT(-$N69/30)+1--$N69/30)*SUMIFS(54:54,$1:$1,CP$1+INT(-$N69/30))))</f>
        <v>0</v>
      </c>
      <c r="CQ69" s="40">
        <f>IF(CQ$7="",0,IF(CQ$1=MAX($1:$1),$R54-SUM($T69:CP69),IF(CQ$1=1,SUMIFS(54:54,$1:$1,"&gt;="&amp;1,$1:$1,"&lt;="&amp;INT(-$N69/30))+(-$N69/30-INT(-$N69/30))*SUMIFS(54:54,$1:$1,INT(-$N69/30)+1),0)+(-$N69/30-INT(-$N69/30))*SUMIFS(54:54,$1:$1,CQ$1+INT(-$N69/30)+1)+(INT(-$N69/30)+1--$N69/30)*SUMIFS(54:54,$1:$1,CQ$1+INT(-$N69/30))))</f>
        <v>0</v>
      </c>
      <c r="CR69" s="40">
        <f>IF(CR$7="",0,IF(CR$1=MAX($1:$1),$R54-SUM($T69:CQ69),IF(CR$1=1,SUMIFS(54:54,$1:$1,"&gt;="&amp;1,$1:$1,"&lt;="&amp;INT(-$N69/30))+(-$N69/30-INT(-$N69/30))*SUMIFS(54:54,$1:$1,INT(-$N69/30)+1),0)+(-$N69/30-INT(-$N69/30))*SUMIFS(54:54,$1:$1,CR$1+INT(-$N69/30)+1)+(INT(-$N69/30)+1--$N69/30)*SUMIFS(54:54,$1:$1,CR$1+INT(-$N69/30))))</f>
        <v>0</v>
      </c>
      <c r="CS69" s="40">
        <f>IF(CS$7="",0,IF(CS$1=MAX($1:$1),$R54-SUM($T69:CR69),IF(CS$1=1,SUMIFS(54:54,$1:$1,"&gt;="&amp;1,$1:$1,"&lt;="&amp;INT(-$N69/30))+(-$N69/30-INT(-$N69/30))*SUMIFS(54:54,$1:$1,INT(-$N69/30)+1),0)+(-$N69/30-INT(-$N69/30))*SUMIFS(54:54,$1:$1,CS$1+INT(-$N69/30)+1)+(INT(-$N69/30)+1--$N69/30)*SUMIFS(54:54,$1:$1,CS$1+INT(-$N69/30))))</f>
        <v>0</v>
      </c>
      <c r="CT69" s="40">
        <f>IF(CT$7="",0,IF(CT$1=MAX($1:$1),$R54-SUM($T69:CS69),IF(CT$1=1,SUMIFS(54:54,$1:$1,"&gt;="&amp;1,$1:$1,"&lt;="&amp;INT(-$N69/30))+(-$N69/30-INT(-$N69/30))*SUMIFS(54:54,$1:$1,INT(-$N69/30)+1),0)+(-$N69/30-INT(-$N69/30))*SUMIFS(54:54,$1:$1,CT$1+INT(-$N69/30)+1)+(INT(-$N69/30)+1--$N69/30)*SUMIFS(54:54,$1:$1,CT$1+INT(-$N69/30))))</f>
        <v>0</v>
      </c>
      <c r="CU69" s="40">
        <f>IF(CU$7="",0,IF(CU$1=MAX($1:$1),$R54-SUM($T69:CT69),IF(CU$1=1,SUMIFS(54:54,$1:$1,"&gt;="&amp;1,$1:$1,"&lt;="&amp;INT(-$N69/30))+(-$N69/30-INT(-$N69/30))*SUMIFS(54:54,$1:$1,INT(-$N69/30)+1),0)+(-$N69/30-INT(-$N69/30))*SUMIFS(54:54,$1:$1,CU$1+INT(-$N69/30)+1)+(INT(-$N69/30)+1--$N69/30)*SUMIFS(54:54,$1:$1,CU$1+INT(-$N69/30))))</f>
        <v>0</v>
      </c>
      <c r="CV69" s="40">
        <f>IF(CV$7="",0,IF(CV$1=MAX($1:$1),$R54-SUM($T69:CU69),IF(CV$1=1,SUMIFS(54:54,$1:$1,"&gt;="&amp;1,$1:$1,"&lt;="&amp;INT(-$N69/30))+(-$N69/30-INT(-$N69/30))*SUMIFS(54:54,$1:$1,INT(-$N69/30)+1),0)+(-$N69/30-INT(-$N69/30))*SUMIFS(54:54,$1:$1,CV$1+INT(-$N69/30)+1)+(INT(-$N69/30)+1--$N69/30)*SUMIFS(54:54,$1:$1,CV$1+INT(-$N69/30))))</f>
        <v>0</v>
      </c>
      <c r="CW69" s="40">
        <f>IF(CW$7="",0,IF(CW$1=MAX($1:$1),$R54-SUM($T69:CV69),IF(CW$1=1,SUMIFS(54:54,$1:$1,"&gt;="&amp;1,$1:$1,"&lt;="&amp;INT(-$N69/30))+(-$N69/30-INT(-$N69/30))*SUMIFS(54:54,$1:$1,INT(-$N69/30)+1),0)+(-$N69/30-INT(-$N69/30))*SUMIFS(54:54,$1:$1,CW$1+INT(-$N69/30)+1)+(INT(-$N69/30)+1--$N69/30)*SUMIFS(54:54,$1:$1,CW$1+INT(-$N69/30))))</f>
        <v>0</v>
      </c>
      <c r="CX69" s="40">
        <f>IF(CX$7="",0,IF(CX$1=MAX($1:$1),$R54-SUM($T69:CW69),IF(CX$1=1,SUMIFS(54:54,$1:$1,"&gt;="&amp;1,$1:$1,"&lt;="&amp;INT(-$N69/30))+(-$N69/30-INT(-$N69/30))*SUMIFS(54:54,$1:$1,INT(-$N69/30)+1),0)+(-$N69/30-INT(-$N69/30))*SUMIFS(54:54,$1:$1,CX$1+INT(-$N69/30)+1)+(INT(-$N69/30)+1--$N69/30)*SUMIFS(54:54,$1:$1,CX$1+INT(-$N69/30))))</f>
        <v>0</v>
      </c>
      <c r="CY69" s="40">
        <f>IF(CY$7="",0,IF(CY$1=MAX($1:$1),$R54-SUM($T69:CX69),IF(CY$1=1,SUMIFS(54:54,$1:$1,"&gt;="&amp;1,$1:$1,"&lt;="&amp;INT(-$N69/30))+(-$N69/30-INT(-$N69/30))*SUMIFS(54:54,$1:$1,INT(-$N69/30)+1),0)+(-$N69/30-INT(-$N69/30))*SUMIFS(54:54,$1:$1,CY$1+INT(-$N69/30)+1)+(INT(-$N69/30)+1--$N69/30)*SUMIFS(54:54,$1:$1,CY$1+INT(-$N69/30))))</f>
        <v>0</v>
      </c>
      <c r="CZ69" s="40">
        <f>IF(CZ$7="",0,IF(CZ$1=MAX($1:$1),$R54-SUM($T69:CY69),IF(CZ$1=1,SUMIFS(54:54,$1:$1,"&gt;="&amp;1,$1:$1,"&lt;="&amp;INT(-$N69/30))+(-$N69/30-INT(-$N69/30))*SUMIFS(54:54,$1:$1,INT(-$N69/30)+1),0)+(-$N69/30-INT(-$N69/30))*SUMIFS(54:54,$1:$1,CZ$1+INT(-$N69/30)+1)+(INT(-$N69/30)+1--$N69/30)*SUMIFS(54:54,$1:$1,CZ$1+INT(-$N69/30))))</f>
        <v>0</v>
      </c>
      <c r="DA69" s="40">
        <f>IF(DA$7="",0,IF(DA$1=MAX($1:$1),$R54-SUM($T69:CZ69),IF(DA$1=1,SUMIFS(54:54,$1:$1,"&gt;="&amp;1,$1:$1,"&lt;="&amp;INT(-$N69/30))+(-$N69/30-INT(-$N69/30))*SUMIFS(54:54,$1:$1,INT(-$N69/30)+1),0)+(-$N69/30-INT(-$N69/30))*SUMIFS(54:54,$1:$1,DA$1+INT(-$N69/30)+1)+(INT(-$N69/30)+1--$N69/30)*SUMIFS(54:54,$1:$1,DA$1+INT(-$N69/30))))</f>
        <v>0</v>
      </c>
      <c r="DB69" s="40">
        <f>IF(DB$7="",0,IF(DB$1=MAX($1:$1),$R54-SUM($T69:DA69),IF(DB$1=1,SUMIFS(54:54,$1:$1,"&gt;="&amp;1,$1:$1,"&lt;="&amp;INT(-$N69/30))+(-$N69/30-INT(-$N69/30))*SUMIFS(54:54,$1:$1,INT(-$N69/30)+1),0)+(-$N69/30-INT(-$N69/30))*SUMIFS(54:54,$1:$1,DB$1+INT(-$N69/30)+1)+(INT(-$N69/30)+1--$N69/30)*SUMIFS(54:54,$1:$1,DB$1+INT(-$N69/30))))</f>
        <v>0</v>
      </c>
      <c r="DC69" s="40">
        <f>IF(DC$7="",0,IF(DC$1=MAX($1:$1),$R54-SUM($T69:DB69),IF(DC$1=1,SUMIFS(54:54,$1:$1,"&gt;="&amp;1,$1:$1,"&lt;="&amp;INT(-$N69/30))+(-$N69/30-INT(-$N69/30))*SUMIFS(54:54,$1:$1,INT(-$N69/30)+1),0)+(-$N69/30-INT(-$N69/30))*SUMIFS(54:54,$1:$1,DC$1+INT(-$N69/30)+1)+(INT(-$N69/30)+1--$N69/30)*SUMIFS(54:54,$1:$1,DC$1+INT(-$N69/30))))</f>
        <v>0</v>
      </c>
      <c r="DD69" s="40">
        <f>IF(DD$7="",0,IF(DD$1=MAX($1:$1),$R54-SUM($T69:DC69),IF(DD$1=1,SUMIFS(54:54,$1:$1,"&gt;="&amp;1,$1:$1,"&lt;="&amp;INT(-$N69/30))+(-$N69/30-INT(-$N69/30))*SUMIFS(54:54,$1:$1,INT(-$N69/30)+1),0)+(-$N69/30-INT(-$N69/30))*SUMIFS(54:54,$1:$1,DD$1+INT(-$N69/30)+1)+(INT(-$N69/30)+1--$N69/30)*SUMIFS(54:54,$1:$1,DD$1+INT(-$N69/30))))</f>
        <v>0</v>
      </c>
      <c r="DE69" s="40">
        <f>IF(DE$7="",0,IF(DE$1=MAX($1:$1),$R54-SUM($T69:DD69),IF(DE$1=1,SUMIFS(54:54,$1:$1,"&gt;="&amp;1,$1:$1,"&lt;="&amp;INT(-$N69/30))+(-$N69/30-INT(-$N69/30))*SUMIFS(54:54,$1:$1,INT(-$N69/30)+1),0)+(-$N69/30-INT(-$N69/30))*SUMIFS(54:54,$1:$1,DE$1+INT(-$N69/30)+1)+(INT(-$N69/30)+1--$N69/30)*SUMIFS(54:54,$1:$1,DE$1+INT(-$N69/30))))</f>
        <v>0</v>
      </c>
      <c r="DF69" s="40">
        <f>IF(DF$7="",0,IF(DF$1=MAX($1:$1),$R54-SUM($T69:DE69),IF(DF$1=1,SUMIFS(54:54,$1:$1,"&gt;="&amp;1,$1:$1,"&lt;="&amp;INT(-$N69/30))+(-$N69/30-INT(-$N69/30))*SUMIFS(54:54,$1:$1,INT(-$N69/30)+1),0)+(-$N69/30-INT(-$N69/30))*SUMIFS(54:54,$1:$1,DF$1+INT(-$N69/30)+1)+(INT(-$N69/30)+1--$N69/30)*SUMIFS(54:54,$1:$1,DF$1+INT(-$N69/30))))</f>
        <v>0</v>
      </c>
      <c r="DG69" s="40">
        <f>IF(DG$7="",0,IF(DG$1=MAX($1:$1),$R54-SUM($T69:DF69),IF(DG$1=1,SUMIFS(54:54,$1:$1,"&gt;="&amp;1,$1:$1,"&lt;="&amp;INT(-$N69/30))+(-$N69/30-INT(-$N69/30))*SUMIFS(54:54,$1:$1,INT(-$N69/30)+1),0)+(-$N69/30-INT(-$N69/30))*SUMIFS(54:54,$1:$1,DG$1+INT(-$N69/30)+1)+(INT(-$N69/30)+1--$N69/30)*SUMIFS(54:54,$1:$1,DG$1+INT(-$N69/30))))</f>
        <v>0</v>
      </c>
      <c r="DH69" s="40">
        <f>IF(DH$7="",0,IF(DH$1=MAX($1:$1),$R54-SUM($T69:DG69),IF(DH$1=1,SUMIFS(54:54,$1:$1,"&gt;="&amp;1,$1:$1,"&lt;="&amp;INT(-$N69/30))+(-$N69/30-INT(-$N69/30))*SUMIFS(54:54,$1:$1,INT(-$N69/30)+1),0)+(-$N69/30-INT(-$N69/30))*SUMIFS(54:54,$1:$1,DH$1+INT(-$N69/30)+1)+(INT(-$N69/30)+1--$N69/30)*SUMIFS(54:54,$1:$1,DH$1+INT(-$N69/30))))</f>
        <v>0</v>
      </c>
      <c r="DI69" s="40">
        <f>IF(DI$7="",0,IF(DI$1=MAX($1:$1),$R54-SUM($T69:DH69),IF(DI$1=1,SUMIFS(54:54,$1:$1,"&gt;="&amp;1,$1:$1,"&lt;="&amp;INT(-$N69/30))+(-$N69/30-INT(-$N69/30))*SUMIFS(54:54,$1:$1,INT(-$N69/30)+1),0)+(-$N69/30-INT(-$N69/30))*SUMIFS(54:54,$1:$1,DI$1+INT(-$N69/30)+1)+(INT(-$N69/30)+1--$N69/30)*SUMIFS(54:54,$1:$1,DI$1+INT(-$N69/30))))</f>
        <v>0</v>
      </c>
      <c r="DJ69" s="40">
        <f>IF(DJ$7="",0,IF(DJ$1=MAX($1:$1),$R54-SUM($T69:DI69),IF(DJ$1=1,SUMIFS(54:54,$1:$1,"&gt;="&amp;1,$1:$1,"&lt;="&amp;INT(-$N69/30))+(-$N69/30-INT(-$N69/30))*SUMIFS(54:54,$1:$1,INT(-$N69/30)+1),0)+(-$N69/30-INT(-$N69/30))*SUMIFS(54:54,$1:$1,DJ$1+INT(-$N69/30)+1)+(INT(-$N69/30)+1--$N69/30)*SUMIFS(54:54,$1:$1,DJ$1+INT(-$N69/30))))</f>
        <v>0</v>
      </c>
      <c r="DK69" s="40">
        <f>IF(DK$7="",0,IF(DK$1=MAX($1:$1),$R54-SUM($T69:DJ69),IF(DK$1=1,SUMIFS(54:54,$1:$1,"&gt;="&amp;1,$1:$1,"&lt;="&amp;INT(-$N69/30))+(-$N69/30-INT(-$N69/30))*SUMIFS(54:54,$1:$1,INT(-$N69/30)+1),0)+(-$N69/30-INT(-$N69/30))*SUMIFS(54:54,$1:$1,DK$1+INT(-$N69/30)+1)+(INT(-$N69/30)+1--$N69/30)*SUMIFS(54:54,$1:$1,DK$1+INT(-$N69/30))))</f>
        <v>0</v>
      </c>
      <c r="DL69" s="40">
        <f>IF(DL$7="",0,IF(DL$1=MAX($1:$1),$R54-SUM($T69:DK69),IF(DL$1=1,SUMIFS(54:54,$1:$1,"&gt;="&amp;1,$1:$1,"&lt;="&amp;INT(-$N69/30))+(-$N69/30-INT(-$N69/30))*SUMIFS(54:54,$1:$1,INT(-$N69/30)+1),0)+(-$N69/30-INT(-$N69/30))*SUMIFS(54:54,$1:$1,DL$1+INT(-$N69/30)+1)+(INT(-$N69/30)+1--$N69/30)*SUMIFS(54:54,$1:$1,DL$1+INT(-$N69/30))))</f>
        <v>0</v>
      </c>
      <c r="DM69" s="40">
        <f>IF(DM$7="",0,IF(DM$1=MAX($1:$1),$R54-SUM($T69:DL69),IF(DM$1=1,SUMIFS(54:54,$1:$1,"&gt;="&amp;1,$1:$1,"&lt;="&amp;INT(-$N69/30))+(-$N69/30-INT(-$N69/30))*SUMIFS(54:54,$1:$1,INT(-$N69/30)+1),0)+(-$N69/30-INT(-$N69/30))*SUMIFS(54:54,$1:$1,DM$1+INT(-$N69/30)+1)+(INT(-$N69/30)+1--$N69/30)*SUMIFS(54:54,$1:$1,DM$1+INT(-$N69/30))))</f>
        <v>0</v>
      </c>
      <c r="DN69" s="40">
        <f>IF(DN$7="",0,IF(DN$1=MAX($1:$1),$R54-SUM($T69:DM69),IF(DN$1=1,SUMIFS(54:54,$1:$1,"&gt;="&amp;1,$1:$1,"&lt;="&amp;INT(-$N69/30))+(-$N69/30-INT(-$N69/30))*SUMIFS(54:54,$1:$1,INT(-$N69/30)+1),0)+(-$N69/30-INT(-$N69/30))*SUMIFS(54:54,$1:$1,DN$1+INT(-$N69/30)+1)+(INT(-$N69/30)+1--$N69/30)*SUMIFS(54:54,$1:$1,DN$1+INT(-$N69/30))))</f>
        <v>0</v>
      </c>
      <c r="DO69" s="40">
        <f>IF(DO$7="",0,IF(DO$1=MAX($1:$1),$R54-SUM($T69:DN69),IF(DO$1=1,SUMIFS(54:54,$1:$1,"&gt;="&amp;1,$1:$1,"&lt;="&amp;INT(-$N69/30))+(-$N69/30-INT(-$N69/30))*SUMIFS(54:54,$1:$1,INT(-$N69/30)+1),0)+(-$N69/30-INT(-$N69/30))*SUMIFS(54:54,$1:$1,DO$1+INT(-$N69/30)+1)+(INT(-$N69/30)+1--$N69/30)*SUMIFS(54:54,$1:$1,DO$1+INT(-$N69/30))))</f>
        <v>0</v>
      </c>
      <c r="DP69" s="40">
        <f>IF(DP$7="",0,IF(DP$1=MAX($1:$1),$R54-SUM($T69:DO69),IF(DP$1=1,SUMIFS(54:54,$1:$1,"&gt;="&amp;1,$1:$1,"&lt;="&amp;INT(-$N69/30))+(-$N69/30-INT(-$N69/30))*SUMIFS(54:54,$1:$1,INT(-$N69/30)+1),0)+(-$N69/30-INT(-$N69/30))*SUMIFS(54:54,$1:$1,DP$1+INT(-$N69/30)+1)+(INT(-$N69/30)+1--$N69/30)*SUMIFS(54:54,$1:$1,DP$1+INT(-$N69/30))))</f>
        <v>0</v>
      </c>
      <c r="DQ69" s="40">
        <f>IF(DQ$7="",0,IF(DQ$1=MAX($1:$1),$R54-SUM($T69:DP69),IF(DQ$1=1,SUMIFS(54:54,$1:$1,"&gt;="&amp;1,$1:$1,"&lt;="&amp;INT(-$N69/30))+(-$N69/30-INT(-$N69/30))*SUMIFS(54:54,$1:$1,INT(-$N69/30)+1),0)+(-$N69/30-INT(-$N69/30))*SUMIFS(54:54,$1:$1,DQ$1+INT(-$N69/30)+1)+(INT(-$N69/30)+1--$N69/30)*SUMIFS(54:54,$1:$1,DQ$1+INT(-$N69/30))))</f>
        <v>0</v>
      </c>
      <c r="DR69" s="40">
        <f>IF(DR$7="",0,IF(DR$1=MAX($1:$1),$R54-SUM($T69:DQ69),IF(DR$1=1,SUMIFS(54:54,$1:$1,"&gt;="&amp;1,$1:$1,"&lt;="&amp;INT(-$N69/30))+(-$N69/30-INT(-$N69/30))*SUMIFS(54:54,$1:$1,INT(-$N69/30)+1),0)+(-$N69/30-INT(-$N69/30))*SUMIFS(54:54,$1:$1,DR$1+INT(-$N69/30)+1)+(INT(-$N69/30)+1--$N69/30)*SUMIFS(54:54,$1:$1,DR$1+INT(-$N69/30))))</f>
        <v>0</v>
      </c>
      <c r="DS69" s="40">
        <f>IF(DS$7="",0,IF(DS$1=MAX($1:$1),$R54-SUM($T69:DR69),IF(DS$1=1,SUMIFS(54:54,$1:$1,"&gt;="&amp;1,$1:$1,"&lt;="&amp;INT(-$N69/30))+(-$N69/30-INT(-$N69/30))*SUMIFS(54:54,$1:$1,INT(-$N69/30)+1),0)+(-$N69/30-INT(-$N69/30))*SUMIFS(54:54,$1:$1,DS$1+INT(-$N69/30)+1)+(INT(-$N69/30)+1--$N69/30)*SUMIFS(54:54,$1:$1,DS$1+INT(-$N69/30))))</f>
        <v>0</v>
      </c>
      <c r="DT69" s="40">
        <f>IF(DT$7="",0,IF(DT$1=MAX($1:$1),$R54-SUM($T69:DS69),IF(DT$1=1,SUMIFS(54:54,$1:$1,"&gt;="&amp;1,$1:$1,"&lt;="&amp;INT(-$N69/30))+(-$N69/30-INT(-$N69/30))*SUMIFS(54:54,$1:$1,INT(-$N69/30)+1),0)+(-$N69/30-INT(-$N69/30))*SUMIFS(54:54,$1:$1,DT$1+INT(-$N69/30)+1)+(INT(-$N69/30)+1--$N69/30)*SUMIFS(54:54,$1:$1,DT$1+INT(-$N69/30))))</f>
        <v>0</v>
      </c>
      <c r="DU69" s="40">
        <f>IF(DU$7="",0,IF(DU$1=MAX($1:$1),$R54-SUM($T69:DT69),IF(DU$1=1,SUMIFS(54:54,$1:$1,"&gt;="&amp;1,$1:$1,"&lt;="&amp;INT(-$N69/30))+(-$N69/30-INT(-$N69/30))*SUMIFS(54:54,$1:$1,INT(-$N69/30)+1),0)+(-$N69/30-INT(-$N69/30))*SUMIFS(54:54,$1:$1,DU$1+INT(-$N69/30)+1)+(INT(-$N69/30)+1--$N69/30)*SUMIFS(54:54,$1:$1,DU$1+INT(-$N69/30))))</f>
        <v>0</v>
      </c>
      <c r="DV69" s="40">
        <f>IF(DV$7="",0,IF(DV$1=MAX($1:$1),$R54-SUM($T69:DU69),IF(DV$1=1,SUMIFS(54:54,$1:$1,"&gt;="&amp;1,$1:$1,"&lt;="&amp;INT(-$N69/30))+(-$N69/30-INT(-$N69/30))*SUMIFS(54:54,$1:$1,INT(-$N69/30)+1),0)+(-$N69/30-INT(-$N69/30))*SUMIFS(54:54,$1:$1,DV$1+INT(-$N69/30)+1)+(INT(-$N69/30)+1--$N69/30)*SUMIFS(54:54,$1:$1,DV$1+INT(-$N69/30))))</f>
        <v>0</v>
      </c>
      <c r="DW69" s="40">
        <f>IF(DW$7="",0,IF(DW$1=MAX($1:$1),$R54-SUM($T69:DV69),IF(DW$1=1,SUMIFS(54:54,$1:$1,"&gt;="&amp;1,$1:$1,"&lt;="&amp;INT(-$N69/30))+(-$N69/30-INT(-$N69/30))*SUMIFS(54:54,$1:$1,INT(-$N69/30)+1),0)+(-$N69/30-INT(-$N69/30))*SUMIFS(54:54,$1:$1,DW$1+INT(-$N69/30)+1)+(INT(-$N69/30)+1--$N69/30)*SUMIFS(54:54,$1:$1,DW$1+INT(-$N69/30))))</f>
        <v>0</v>
      </c>
      <c r="DX69" s="40">
        <f>IF(DX$7="",0,IF(DX$1=MAX($1:$1),$R54-SUM($T69:DW69),IF(DX$1=1,SUMIFS(54:54,$1:$1,"&gt;="&amp;1,$1:$1,"&lt;="&amp;INT(-$N69/30))+(-$N69/30-INT(-$N69/30))*SUMIFS(54:54,$1:$1,INT(-$N69/30)+1),0)+(-$N69/30-INT(-$N69/30))*SUMIFS(54:54,$1:$1,DX$1+INT(-$N69/30)+1)+(INT(-$N69/30)+1--$N69/30)*SUMIFS(54:54,$1:$1,DX$1+INT(-$N69/30))))</f>
        <v>0</v>
      </c>
      <c r="DY69" s="40">
        <f>IF(DY$7="",0,IF(DY$1=MAX($1:$1),$R54-SUM($T69:DX69),IF(DY$1=1,SUMIFS(54:54,$1:$1,"&gt;="&amp;1,$1:$1,"&lt;="&amp;INT(-$N69/30))+(-$N69/30-INT(-$N69/30))*SUMIFS(54:54,$1:$1,INT(-$N69/30)+1),0)+(-$N69/30-INT(-$N69/30))*SUMIFS(54:54,$1:$1,DY$1+INT(-$N69/30)+1)+(INT(-$N69/30)+1--$N69/30)*SUMIFS(54:54,$1:$1,DY$1+INT(-$N69/30))))</f>
        <v>0</v>
      </c>
      <c r="DZ69" s="40">
        <f>IF(DZ$7="",0,IF(DZ$1=MAX($1:$1),$R54-SUM($T69:DY69),IF(DZ$1=1,SUMIFS(54:54,$1:$1,"&gt;="&amp;1,$1:$1,"&lt;="&amp;INT(-$N69/30))+(-$N69/30-INT(-$N69/30))*SUMIFS(54:54,$1:$1,INT(-$N69/30)+1),0)+(-$N69/30-INT(-$N69/30))*SUMIFS(54:54,$1:$1,DZ$1+INT(-$N69/30)+1)+(INT(-$N69/30)+1--$N69/30)*SUMIFS(54:54,$1:$1,DZ$1+INT(-$N69/30))))</f>
        <v>0</v>
      </c>
      <c r="EA69" s="40">
        <f>IF(EA$7="",0,IF(EA$1=MAX($1:$1),$R54-SUM($T69:DZ69),IF(EA$1=1,SUMIFS(54:54,$1:$1,"&gt;="&amp;1,$1:$1,"&lt;="&amp;INT(-$N69/30))+(-$N69/30-INT(-$N69/30))*SUMIFS(54:54,$1:$1,INT(-$N69/30)+1),0)+(-$N69/30-INT(-$N69/30))*SUMIFS(54:54,$1:$1,EA$1+INT(-$N69/30)+1)+(INT(-$N69/30)+1--$N69/30)*SUMIFS(54:54,$1:$1,EA$1+INT(-$N69/30))))</f>
        <v>0</v>
      </c>
      <c r="EB69" s="40">
        <f>IF(EB$7="",0,IF(EB$1=MAX($1:$1),$R54-SUM($T69:EA69),IF(EB$1=1,SUMIFS(54:54,$1:$1,"&gt;="&amp;1,$1:$1,"&lt;="&amp;INT(-$N69/30))+(-$N69/30-INT(-$N69/30))*SUMIFS(54:54,$1:$1,INT(-$N69/30)+1),0)+(-$N69/30-INT(-$N69/30))*SUMIFS(54:54,$1:$1,EB$1+INT(-$N69/30)+1)+(INT(-$N69/30)+1--$N69/30)*SUMIFS(54:54,$1:$1,EB$1+INT(-$N69/30))))</f>
        <v>0</v>
      </c>
      <c r="EC69" s="40">
        <f>IF(EC$7="",0,IF(EC$1=MAX($1:$1),$R54-SUM($T69:EB69),IF(EC$1=1,SUMIFS(54:54,$1:$1,"&gt;="&amp;1,$1:$1,"&lt;="&amp;INT(-$N69/30))+(-$N69/30-INT(-$N69/30))*SUMIFS(54:54,$1:$1,INT(-$N69/30)+1),0)+(-$N69/30-INT(-$N69/30))*SUMIFS(54:54,$1:$1,EC$1+INT(-$N69/30)+1)+(INT(-$N69/30)+1--$N69/30)*SUMIFS(54:54,$1:$1,EC$1+INT(-$N69/30))))</f>
        <v>0</v>
      </c>
      <c r="ED69" s="40">
        <f>IF(ED$7="",0,IF(ED$1=MAX($1:$1),$R54-SUM($T69:EC69),IF(ED$1=1,SUMIFS(54:54,$1:$1,"&gt;="&amp;1,$1:$1,"&lt;="&amp;INT(-$N69/30))+(-$N69/30-INT(-$N69/30))*SUMIFS(54:54,$1:$1,INT(-$N69/30)+1),0)+(-$N69/30-INT(-$N69/30))*SUMIFS(54:54,$1:$1,ED$1+INT(-$N69/30)+1)+(INT(-$N69/30)+1--$N69/30)*SUMIFS(54:54,$1:$1,ED$1+INT(-$N69/30))))</f>
        <v>0</v>
      </c>
      <c r="EE69" s="40">
        <f>IF(EE$7="",0,IF(EE$1=MAX($1:$1),$R54-SUM($T69:ED69),IF(EE$1=1,SUMIFS(54:54,$1:$1,"&gt;="&amp;1,$1:$1,"&lt;="&amp;INT(-$N69/30))+(-$N69/30-INT(-$N69/30))*SUMIFS(54:54,$1:$1,INT(-$N69/30)+1),0)+(-$N69/30-INT(-$N69/30))*SUMIFS(54:54,$1:$1,EE$1+INT(-$N69/30)+1)+(INT(-$N69/30)+1--$N69/30)*SUMIFS(54:54,$1:$1,EE$1+INT(-$N69/30))))</f>
        <v>0</v>
      </c>
      <c r="EF69" s="40">
        <f>IF(EF$7="",0,IF(EF$1=MAX($1:$1),$R54-SUM($T69:EE69),IF(EF$1=1,SUMIFS(54:54,$1:$1,"&gt;="&amp;1,$1:$1,"&lt;="&amp;INT(-$N69/30))+(-$N69/30-INT(-$N69/30))*SUMIFS(54:54,$1:$1,INT(-$N69/30)+1),0)+(-$N69/30-INT(-$N69/30))*SUMIFS(54:54,$1:$1,EF$1+INT(-$N69/30)+1)+(INT(-$N69/30)+1--$N69/30)*SUMIFS(54:54,$1:$1,EF$1+INT(-$N69/30))))</f>
        <v>0</v>
      </c>
      <c r="EG69" s="40">
        <f>IF(EG$7="",0,IF(EG$1=MAX($1:$1),$R54-SUM($T69:EF69),IF(EG$1=1,SUMIFS(54:54,$1:$1,"&gt;="&amp;1,$1:$1,"&lt;="&amp;INT(-$N69/30))+(-$N69/30-INT(-$N69/30))*SUMIFS(54:54,$1:$1,INT(-$N69/30)+1),0)+(-$N69/30-INT(-$N69/30))*SUMIFS(54:54,$1:$1,EG$1+INT(-$N69/30)+1)+(INT(-$N69/30)+1--$N69/30)*SUMIFS(54:54,$1:$1,EG$1+INT(-$N69/30))))</f>
        <v>0</v>
      </c>
      <c r="EH69" s="40">
        <f>IF(EH$7="",0,IF(EH$1=MAX($1:$1),$R54-SUM($T69:EG69),IF(EH$1=1,SUMIFS(54:54,$1:$1,"&gt;="&amp;1,$1:$1,"&lt;="&amp;INT(-$N69/30))+(-$N69/30-INT(-$N69/30))*SUMIFS(54:54,$1:$1,INT(-$N69/30)+1),0)+(-$N69/30-INT(-$N69/30))*SUMIFS(54:54,$1:$1,EH$1+INT(-$N69/30)+1)+(INT(-$N69/30)+1--$N69/30)*SUMIFS(54:54,$1:$1,EH$1+INT(-$N69/30))))</f>
        <v>0</v>
      </c>
      <c r="EI69" s="40">
        <f>IF(EI$7="",0,IF(EI$1=MAX($1:$1),$R54-SUM($T69:EH69),IF(EI$1=1,SUMIFS(54:54,$1:$1,"&gt;="&amp;1,$1:$1,"&lt;="&amp;INT(-$N69/30))+(-$N69/30-INT(-$N69/30))*SUMIFS(54:54,$1:$1,INT(-$N69/30)+1),0)+(-$N69/30-INT(-$N69/30))*SUMIFS(54:54,$1:$1,EI$1+INT(-$N69/30)+1)+(INT(-$N69/30)+1--$N69/30)*SUMIFS(54:54,$1:$1,EI$1+INT(-$N69/30))))</f>
        <v>0</v>
      </c>
      <c r="EJ69" s="40">
        <f>IF(EJ$7="",0,IF(EJ$1=MAX($1:$1),$R54-SUM($T69:EI69),IF(EJ$1=1,SUMIFS(54:54,$1:$1,"&gt;="&amp;1,$1:$1,"&lt;="&amp;INT(-$N69/30))+(-$N69/30-INT(-$N69/30))*SUMIFS(54:54,$1:$1,INT(-$N69/30)+1),0)+(-$N69/30-INT(-$N69/30))*SUMIFS(54:54,$1:$1,EJ$1+INT(-$N69/30)+1)+(INT(-$N69/30)+1--$N69/30)*SUMIFS(54:54,$1:$1,EJ$1+INT(-$N69/30))))</f>
        <v>0</v>
      </c>
      <c r="EK69" s="40">
        <f>IF(EK$7="",0,IF(EK$1=MAX($1:$1),$R54-SUM($T69:EJ69),IF(EK$1=1,SUMIFS(54:54,$1:$1,"&gt;="&amp;1,$1:$1,"&lt;="&amp;INT(-$N69/30))+(-$N69/30-INT(-$N69/30))*SUMIFS(54:54,$1:$1,INT(-$N69/30)+1),0)+(-$N69/30-INT(-$N69/30))*SUMIFS(54:54,$1:$1,EK$1+INT(-$N69/30)+1)+(INT(-$N69/30)+1--$N69/30)*SUMIFS(54:54,$1:$1,EK$1+INT(-$N69/30))))</f>
        <v>0</v>
      </c>
      <c r="EL69" s="40">
        <f>IF(EL$7="",0,IF(EL$1=MAX($1:$1),$R54-SUM($T69:EK69),IF(EL$1=1,SUMIFS(54:54,$1:$1,"&gt;="&amp;1,$1:$1,"&lt;="&amp;INT(-$N69/30))+(-$N69/30-INT(-$N69/30))*SUMIFS(54:54,$1:$1,INT(-$N69/30)+1),0)+(-$N69/30-INT(-$N69/30))*SUMIFS(54:54,$1:$1,EL$1+INT(-$N69/30)+1)+(INT(-$N69/30)+1--$N69/30)*SUMIFS(54:54,$1:$1,EL$1+INT(-$N69/30))))</f>
        <v>0</v>
      </c>
      <c r="EM69" s="40">
        <f>IF(EM$7="",0,IF(EM$1=MAX($1:$1),$R54-SUM($T69:EL69),IF(EM$1=1,SUMIFS(54:54,$1:$1,"&gt;="&amp;1,$1:$1,"&lt;="&amp;INT(-$N69/30))+(-$N69/30-INT(-$N69/30))*SUMIFS(54:54,$1:$1,INT(-$N69/30)+1),0)+(-$N69/30-INT(-$N69/30))*SUMIFS(54:54,$1:$1,EM$1+INT(-$N69/30)+1)+(INT(-$N69/30)+1--$N69/30)*SUMIFS(54:54,$1:$1,EM$1+INT(-$N69/30))))</f>
        <v>0</v>
      </c>
      <c r="EN69" s="40">
        <f>IF(EN$7="",0,IF(EN$1=MAX($1:$1),$R54-SUM($T69:EM69),IF(EN$1=1,SUMIFS(54:54,$1:$1,"&gt;="&amp;1,$1:$1,"&lt;="&amp;INT(-$N69/30))+(-$N69/30-INT(-$N69/30))*SUMIFS(54:54,$1:$1,INT(-$N69/30)+1),0)+(-$N69/30-INT(-$N69/30))*SUMIFS(54:54,$1:$1,EN$1+INT(-$N69/30)+1)+(INT(-$N69/30)+1--$N69/30)*SUMIFS(54:54,$1:$1,EN$1+INT(-$N69/30))))</f>
        <v>0</v>
      </c>
      <c r="EO69" s="40">
        <f>IF(EO$7="",0,IF(EO$1=MAX($1:$1),$R54-SUM($T69:EN69),IF(EO$1=1,SUMIFS(54:54,$1:$1,"&gt;="&amp;1,$1:$1,"&lt;="&amp;INT(-$N69/30))+(-$N69/30-INT(-$N69/30))*SUMIFS(54:54,$1:$1,INT(-$N69/30)+1),0)+(-$N69/30-INT(-$N69/30))*SUMIFS(54:54,$1:$1,EO$1+INT(-$N69/30)+1)+(INT(-$N69/30)+1--$N69/30)*SUMIFS(54:54,$1:$1,EO$1+INT(-$N69/30))))</f>
        <v>0</v>
      </c>
      <c r="EP69" s="40">
        <f>IF(EP$7="",0,IF(EP$1=MAX($1:$1),$R54-SUM($T69:EO69),IF(EP$1=1,SUMIFS(54:54,$1:$1,"&gt;="&amp;1,$1:$1,"&lt;="&amp;INT(-$N69/30))+(-$N69/30-INT(-$N69/30))*SUMIFS(54:54,$1:$1,INT(-$N69/30)+1),0)+(-$N69/30-INT(-$N69/30))*SUMIFS(54:54,$1:$1,EP$1+INT(-$N69/30)+1)+(INT(-$N69/30)+1--$N69/30)*SUMIFS(54:54,$1:$1,EP$1+INT(-$N69/30))))</f>
        <v>0</v>
      </c>
      <c r="EQ69" s="40">
        <f>IF(EQ$7="",0,IF(EQ$1=MAX($1:$1),$R54-SUM($T69:EP69),IF(EQ$1=1,SUMIFS(54:54,$1:$1,"&gt;="&amp;1,$1:$1,"&lt;="&amp;INT(-$N69/30))+(-$N69/30-INT(-$N69/30))*SUMIFS(54:54,$1:$1,INT(-$N69/30)+1),0)+(-$N69/30-INT(-$N69/30))*SUMIFS(54:54,$1:$1,EQ$1+INT(-$N69/30)+1)+(INT(-$N69/30)+1--$N69/30)*SUMIFS(54:54,$1:$1,EQ$1+INT(-$N69/30))))</f>
        <v>0</v>
      </c>
      <c r="ER69" s="40">
        <f>IF(ER$7="",0,IF(ER$1=MAX($1:$1),$R54-SUM($T69:EQ69),IF(ER$1=1,SUMIFS(54:54,$1:$1,"&gt;="&amp;1,$1:$1,"&lt;="&amp;INT(-$N69/30))+(-$N69/30-INT(-$N69/30))*SUMIFS(54:54,$1:$1,INT(-$N69/30)+1),0)+(-$N69/30-INT(-$N69/30))*SUMIFS(54:54,$1:$1,ER$1+INT(-$N69/30)+1)+(INT(-$N69/30)+1--$N69/30)*SUMIFS(54:54,$1:$1,ER$1+INT(-$N69/30))))</f>
        <v>0</v>
      </c>
      <c r="ES69" s="40">
        <f>IF(ES$7="",0,IF(ES$1=MAX($1:$1),$R54-SUM($T69:ER69),IF(ES$1=1,SUMIFS(54:54,$1:$1,"&gt;="&amp;1,$1:$1,"&lt;="&amp;INT(-$N69/30))+(-$N69/30-INT(-$N69/30))*SUMIFS(54:54,$1:$1,INT(-$N69/30)+1),0)+(-$N69/30-INT(-$N69/30))*SUMIFS(54:54,$1:$1,ES$1+INT(-$N69/30)+1)+(INT(-$N69/30)+1--$N69/30)*SUMIFS(54:54,$1:$1,ES$1+INT(-$N69/30))))</f>
        <v>0</v>
      </c>
      <c r="ET69" s="40">
        <f>IF(ET$7="",0,IF(ET$1=MAX($1:$1),$R54-SUM($T69:ES69),IF(ET$1=1,SUMIFS(54:54,$1:$1,"&gt;="&amp;1,$1:$1,"&lt;="&amp;INT(-$N69/30))+(-$N69/30-INT(-$N69/30))*SUMIFS(54:54,$1:$1,INT(-$N69/30)+1),0)+(-$N69/30-INT(-$N69/30))*SUMIFS(54:54,$1:$1,ET$1+INT(-$N69/30)+1)+(INT(-$N69/30)+1--$N69/30)*SUMIFS(54:54,$1:$1,ET$1+INT(-$N69/30))))</f>
        <v>0</v>
      </c>
      <c r="EU69" s="40">
        <f>IF(EU$7="",0,IF(EU$1=MAX($1:$1),$R54-SUM($T69:ET69),IF(EU$1=1,SUMIFS(54:54,$1:$1,"&gt;="&amp;1,$1:$1,"&lt;="&amp;INT(-$N69/30))+(-$N69/30-INT(-$N69/30))*SUMIFS(54:54,$1:$1,INT(-$N69/30)+1),0)+(-$N69/30-INT(-$N69/30))*SUMIFS(54:54,$1:$1,EU$1+INT(-$N69/30)+1)+(INT(-$N69/30)+1--$N69/30)*SUMIFS(54:54,$1:$1,EU$1+INT(-$N69/30))))</f>
        <v>0</v>
      </c>
      <c r="EV69" s="40">
        <f>IF(EV$7="",0,IF(EV$1=MAX($1:$1),$R54-SUM($T69:EU69),IF(EV$1=1,SUMIFS(54:54,$1:$1,"&gt;="&amp;1,$1:$1,"&lt;="&amp;INT(-$N69/30))+(-$N69/30-INT(-$N69/30))*SUMIFS(54:54,$1:$1,INT(-$N69/30)+1),0)+(-$N69/30-INT(-$N69/30))*SUMIFS(54:54,$1:$1,EV$1+INT(-$N69/30)+1)+(INT(-$N69/30)+1--$N69/30)*SUMIFS(54:54,$1:$1,EV$1+INT(-$N69/30))))</f>
        <v>0</v>
      </c>
      <c r="EW69" s="40">
        <f>IF(EW$7="",0,IF(EW$1=MAX($1:$1),$R54-SUM($T69:EV69),IF(EW$1=1,SUMIFS(54:54,$1:$1,"&gt;="&amp;1,$1:$1,"&lt;="&amp;INT(-$N69/30))+(-$N69/30-INT(-$N69/30))*SUMIFS(54:54,$1:$1,INT(-$N69/30)+1),0)+(-$N69/30-INT(-$N69/30))*SUMIFS(54:54,$1:$1,EW$1+INT(-$N69/30)+1)+(INT(-$N69/30)+1--$N69/30)*SUMIFS(54:54,$1:$1,EW$1+INT(-$N69/30))))</f>
        <v>0</v>
      </c>
      <c r="EX69" s="40">
        <f>IF(EX$7="",0,IF(EX$1=MAX($1:$1),$R54-SUM($T69:EW69),IF(EX$1=1,SUMIFS(54:54,$1:$1,"&gt;="&amp;1,$1:$1,"&lt;="&amp;INT(-$N69/30))+(-$N69/30-INT(-$N69/30))*SUMIFS(54:54,$1:$1,INT(-$N69/30)+1),0)+(-$N69/30-INT(-$N69/30))*SUMIFS(54:54,$1:$1,EX$1+INT(-$N69/30)+1)+(INT(-$N69/30)+1--$N69/30)*SUMIFS(54:54,$1:$1,EX$1+INT(-$N69/30))))</f>
        <v>0</v>
      </c>
      <c r="EY69" s="40">
        <f>IF(EY$7="",0,IF(EY$1=MAX($1:$1),$R54-SUM($T69:EX69),IF(EY$1=1,SUMIFS(54:54,$1:$1,"&gt;="&amp;1,$1:$1,"&lt;="&amp;INT(-$N69/30))+(-$N69/30-INT(-$N69/30))*SUMIFS(54:54,$1:$1,INT(-$N69/30)+1),0)+(-$N69/30-INT(-$N69/30))*SUMIFS(54:54,$1:$1,EY$1+INT(-$N69/30)+1)+(INT(-$N69/30)+1--$N69/30)*SUMIFS(54:54,$1:$1,EY$1+INT(-$N69/30))))</f>
        <v>0</v>
      </c>
      <c r="EZ69" s="40">
        <f>IF(EZ$7="",0,IF(EZ$1=MAX($1:$1),$R54-SUM($T69:EY69),IF(EZ$1=1,SUMIFS(54:54,$1:$1,"&gt;="&amp;1,$1:$1,"&lt;="&amp;INT(-$N69/30))+(-$N69/30-INT(-$N69/30))*SUMIFS(54:54,$1:$1,INT(-$N69/30)+1),0)+(-$N69/30-INT(-$N69/30))*SUMIFS(54:54,$1:$1,EZ$1+INT(-$N69/30)+1)+(INT(-$N69/30)+1--$N69/30)*SUMIFS(54:54,$1:$1,EZ$1+INT(-$N69/30))))</f>
        <v>0</v>
      </c>
      <c r="FA69" s="40">
        <f>IF(FA$7="",0,IF(FA$1=MAX($1:$1),$R54-SUM($T69:EZ69),IF(FA$1=1,SUMIFS(54:54,$1:$1,"&gt;="&amp;1,$1:$1,"&lt;="&amp;INT(-$N69/30))+(-$N69/30-INT(-$N69/30))*SUMIFS(54:54,$1:$1,INT(-$N69/30)+1),0)+(-$N69/30-INT(-$N69/30))*SUMIFS(54:54,$1:$1,FA$1+INT(-$N69/30)+1)+(INT(-$N69/30)+1--$N69/30)*SUMIFS(54:54,$1:$1,FA$1+INT(-$N69/30))))</f>
        <v>0</v>
      </c>
      <c r="FB69" s="40">
        <f>IF(FB$7="",0,IF(FB$1=MAX($1:$1),$R54-SUM($T69:FA69),IF(FB$1=1,SUMIFS(54:54,$1:$1,"&gt;="&amp;1,$1:$1,"&lt;="&amp;INT(-$N69/30))+(-$N69/30-INT(-$N69/30))*SUMIFS(54:54,$1:$1,INT(-$N69/30)+1),0)+(-$N69/30-INT(-$N69/30))*SUMIFS(54:54,$1:$1,FB$1+INT(-$N69/30)+1)+(INT(-$N69/30)+1--$N69/30)*SUMIFS(54:54,$1:$1,FB$1+INT(-$N69/30))))</f>
        <v>0</v>
      </c>
      <c r="FC69" s="40">
        <f>IF(FC$7="",0,IF(FC$1=MAX($1:$1),$R54-SUM($T69:FB69),IF(FC$1=1,SUMIFS(54:54,$1:$1,"&gt;="&amp;1,$1:$1,"&lt;="&amp;INT(-$N69/30))+(-$N69/30-INT(-$N69/30))*SUMIFS(54:54,$1:$1,INT(-$N69/30)+1),0)+(-$N69/30-INT(-$N69/30))*SUMIFS(54:54,$1:$1,FC$1+INT(-$N69/30)+1)+(INT(-$N69/30)+1--$N69/30)*SUMIFS(54:54,$1:$1,FC$1+INT(-$N69/30))))</f>
        <v>0</v>
      </c>
      <c r="FD69" s="40">
        <f>IF(FD$7="",0,IF(FD$1=MAX($1:$1),$R54-SUM($T69:FC69),IF(FD$1=1,SUMIFS(54:54,$1:$1,"&gt;="&amp;1,$1:$1,"&lt;="&amp;INT(-$N69/30))+(-$N69/30-INT(-$N69/30))*SUMIFS(54:54,$1:$1,INT(-$N69/30)+1),0)+(-$N69/30-INT(-$N69/30))*SUMIFS(54:54,$1:$1,FD$1+INT(-$N69/30)+1)+(INT(-$N69/30)+1--$N69/30)*SUMIFS(54:54,$1:$1,FD$1+INT(-$N69/30))))</f>
        <v>0</v>
      </c>
      <c r="FE69" s="40">
        <f>IF(FE$7="",0,IF(FE$1=MAX($1:$1),$R54-SUM($T69:FD69),IF(FE$1=1,SUMIFS(54:54,$1:$1,"&gt;="&amp;1,$1:$1,"&lt;="&amp;INT(-$N69/30))+(-$N69/30-INT(-$N69/30))*SUMIFS(54:54,$1:$1,INT(-$N69/30)+1),0)+(-$N69/30-INT(-$N69/30))*SUMIFS(54:54,$1:$1,FE$1+INT(-$N69/30)+1)+(INT(-$N69/30)+1--$N69/30)*SUMIFS(54:54,$1:$1,FE$1+INT(-$N69/30))))</f>
        <v>0</v>
      </c>
      <c r="FF69" s="40">
        <f>IF(FF$7="",0,IF(FF$1=MAX($1:$1),$R54-SUM($T69:FE69),IF(FF$1=1,SUMIFS(54:54,$1:$1,"&gt;="&amp;1,$1:$1,"&lt;="&amp;INT(-$N69/30))+(-$N69/30-INT(-$N69/30))*SUMIFS(54:54,$1:$1,INT(-$N69/30)+1),0)+(-$N69/30-INT(-$N69/30))*SUMIFS(54:54,$1:$1,FF$1+INT(-$N69/30)+1)+(INT(-$N69/30)+1--$N69/30)*SUMIFS(54:54,$1:$1,FF$1+INT(-$N69/30))))</f>
        <v>0</v>
      </c>
      <c r="FG69" s="40">
        <f>IF(FG$7="",0,IF(FG$1=MAX($1:$1),$R54-SUM($T69:FF69),IF(FG$1=1,SUMIFS(54:54,$1:$1,"&gt;="&amp;1,$1:$1,"&lt;="&amp;INT(-$N69/30))+(-$N69/30-INT(-$N69/30))*SUMIFS(54:54,$1:$1,INT(-$N69/30)+1),0)+(-$N69/30-INT(-$N69/30))*SUMIFS(54:54,$1:$1,FG$1+INT(-$N69/30)+1)+(INT(-$N69/30)+1--$N69/30)*SUMIFS(54:54,$1:$1,FG$1+INT(-$N69/30))))</f>
        <v>0</v>
      </c>
      <c r="FH69" s="40">
        <f>IF(FH$7="",0,IF(FH$1=MAX($1:$1),$R54-SUM($T69:FG69),IF(FH$1=1,SUMIFS(54:54,$1:$1,"&gt;="&amp;1,$1:$1,"&lt;="&amp;INT(-$N69/30))+(-$N69/30-INT(-$N69/30))*SUMIFS(54:54,$1:$1,INT(-$N69/30)+1),0)+(-$N69/30-INT(-$N69/30))*SUMIFS(54:54,$1:$1,FH$1+INT(-$N69/30)+1)+(INT(-$N69/30)+1--$N69/30)*SUMIFS(54:54,$1:$1,FH$1+INT(-$N69/30))))</f>
        <v>0</v>
      </c>
      <c r="FI69" s="40">
        <f>IF(FI$7="",0,IF(FI$1=MAX($1:$1),$R54-SUM($T69:FH69),IF(FI$1=1,SUMIFS(54:54,$1:$1,"&gt;="&amp;1,$1:$1,"&lt;="&amp;INT(-$N69/30))+(-$N69/30-INT(-$N69/30))*SUMIFS(54:54,$1:$1,INT(-$N69/30)+1),0)+(-$N69/30-INT(-$N69/30))*SUMIFS(54:54,$1:$1,FI$1+INT(-$N69/30)+1)+(INT(-$N69/30)+1--$N69/30)*SUMIFS(54:54,$1:$1,FI$1+INT(-$N69/30))))</f>
        <v>0</v>
      </c>
      <c r="FJ69" s="40">
        <f>IF(FJ$7="",0,IF(FJ$1=MAX($1:$1),$R54-SUM($T69:FI69),IF(FJ$1=1,SUMIFS(54:54,$1:$1,"&gt;="&amp;1,$1:$1,"&lt;="&amp;INT(-$N69/30))+(-$N69/30-INT(-$N69/30))*SUMIFS(54:54,$1:$1,INT(-$N69/30)+1),0)+(-$N69/30-INT(-$N69/30))*SUMIFS(54:54,$1:$1,FJ$1+INT(-$N69/30)+1)+(INT(-$N69/30)+1--$N69/30)*SUMIFS(54:54,$1:$1,FJ$1+INT(-$N69/30))))</f>
        <v>0</v>
      </c>
      <c r="FK69" s="40">
        <f>IF(FK$7="",0,IF(FK$1=MAX($1:$1),$R54-SUM($T69:FJ69),IF(FK$1=1,SUMIFS(54:54,$1:$1,"&gt;="&amp;1,$1:$1,"&lt;="&amp;INT(-$N69/30))+(-$N69/30-INT(-$N69/30))*SUMIFS(54:54,$1:$1,INT(-$N69/30)+1),0)+(-$N69/30-INT(-$N69/30))*SUMIFS(54:54,$1:$1,FK$1+INT(-$N69/30)+1)+(INT(-$N69/30)+1--$N69/30)*SUMIFS(54:54,$1:$1,FK$1+INT(-$N69/30))))</f>
        <v>0</v>
      </c>
      <c r="FL69" s="40">
        <f>IF(FL$7="",0,IF(FL$1=MAX($1:$1),$R54-SUM($T69:FK69),IF(FL$1=1,SUMIFS(54:54,$1:$1,"&gt;="&amp;1,$1:$1,"&lt;="&amp;INT(-$N69/30))+(-$N69/30-INT(-$N69/30))*SUMIFS(54:54,$1:$1,INT(-$N69/30)+1),0)+(-$N69/30-INT(-$N69/30))*SUMIFS(54:54,$1:$1,FL$1+INT(-$N69/30)+1)+(INT(-$N69/30)+1--$N69/30)*SUMIFS(54:54,$1:$1,FL$1+INT(-$N69/30))))</f>
        <v>0</v>
      </c>
      <c r="FM69" s="40">
        <f>IF(FM$7="",0,IF(FM$1=MAX($1:$1),$R54-SUM($T69:FL69),IF(FM$1=1,SUMIFS(54:54,$1:$1,"&gt;="&amp;1,$1:$1,"&lt;="&amp;INT(-$N69/30))+(-$N69/30-INT(-$N69/30))*SUMIFS(54:54,$1:$1,INT(-$N69/30)+1),0)+(-$N69/30-INT(-$N69/30))*SUMIFS(54:54,$1:$1,FM$1+INT(-$N69/30)+1)+(INT(-$N69/30)+1--$N69/30)*SUMIFS(54:54,$1:$1,FM$1+INT(-$N69/30))))</f>
        <v>0</v>
      </c>
      <c r="FN69" s="40">
        <f>IF(FN$7="",0,IF(FN$1=MAX($1:$1),$R54-SUM($T69:FM69),IF(FN$1=1,SUMIFS(54:54,$1:$1,"&gt;="&amp;1,$1:$1,"&lt;="&amp;INT(-$N69/30))+(-$N69/30-INT(-$N69/30))*SUMIFS(54:54,$1:$1,INT(-$N69/30)+1),0)+(-$N69/30-INT(-$N69/30))*SUMIFS(54:54,$1:$1,FN$1+INT(-$N69/30)+1)+(INT(-$N69/30)+1--$N69/30)*SUMIFS(54:54,$1:$1,FN$1+INT(-$N69/30))))</f>
        <v>0</v>
      </c>
      <c r="FO69" s="40">
        <f>IF(FO$7="",0,IF(FO$1=MAX($1:$1),$R54-SUM($T69:FN69),IF(FO$1=1,SUMIFS(54:54,$1:$1,"&gt;="&amp;1,$1:$1,"&lt;="&amp;INT(-$N69/30))+(-$N69/30-INT(-$N69/30))*SUMIFS(54:54,$1:$1,INT(-$N69/30)+1),0)+(-$N69/30-INT(-$N69/30))*SUMIFS(54:54,$1:$1,FO$1+INT(-$N69/30)+1)+(INT(-$N69/30)+1--$N69/30)*SUMIFS(54:54,$1:$1,FO$1+INT(-$N69/30))))</f>
        <v>0</v>
      </c>
      <c r="FP69" s="40">
        <f>IF(FP$7="",0,IF(FP$1=MAX($1:$1),$R54-SUM($T69:FO69),IF(FP$1=1,SUMIFS(54:54,$1:$1,"&gt;="&amp;1,$1:$1,"&lt;="&amp;INT(-$N69/30))+(-$N69/30-INT(-$N69/30))*SUMIFS(54:54,$1:$1,INT(-$N69/30)+1),0)+(-$N69/30-INT(-$N69/30))*SUMIFS(54:54,$1:$1,FP$1+INT(-$N69/30)+1)+(INT(-$N69/30)+1--$N69/30)*SUMIFS(54:54,$1:$1,FP$1+INT(-$N69/30))))</f>
        <v>0</v>
      </c>
      <c r="FQ69" s="40">
        <f>IF(FQ$7="",0,IF(FQ$1=MAX($1:$1),$R54-SUM($T69:FP69),IF(FQ$1=1,SUMIFS(54:54,$1:$1,"&gt;="&amp;1,$1:$1,"&lt;="&amp;INT(-$N69/30))+(-$N69/30-INT(-$N69/30))*SUMIFS(54:54,$1:$1,INT(-$N69/30)+1),0)+(-$N69/30-INT(-$N69/30))*SUMIFS(54:54,$1:$1,FQ$1+INT(-$N69/30)+1)+(INT(-$N69/30)+1--$N69/30)*SUMIFS(54:54,$1:$1,FQ$1+INT(-$N69/30))))</f>
        <v>0</v>
      </c>
      <c r="FR69" s="40">
        <f>IF(FR$7="",0,IF(FR$1=MAX($1:$1),$R54-SUM($T69:FQ69),IF(FR$1=1,SUMIFS(54:54,$1:$1,"&gt;="&amp;1,$1:$1,"&lt;="&amp;INT(-$N69/30))+(-$N69/30-INT(-$N69/30))*SUMIFS(54:54,$1:$1,INT(-$N69/30)+1),0)+(-$N69/30-INT(-$N69/30))*SUMIFS(54:54,$1:$1,FR$1+INT(-$N69/30)+1)+(INT(-$N69/30)+1--$N69/30)*SUMIFS(54:54,$1:$1,FR$1+INT(-$N69/30))))</f>
        <v>0</v>
      </c>
      <c r="FS69" s="40">
        <f>IF(FS$7="",0,IF(FS$1=MAX($1:$1),$R54-SUM($T69:FR69),IF(FS$1=1,SUMIFS(54:54,$1:$1,"&gt;="&amp;1,$1:$1,"&lt;="&amp;INT(-$N69/30))+(-$N69/30-INT(-$N69/30))*SUMIFS(54:54,$1:$1,INT(-$N69/30)+1),0)+(-$N69/30-INT(-$N69/30))*SUMIFS(54:54,$1:$1,FS$1+INT(-$N69/30)+1)+(INT(-$N69/30)+1--$N69/30)*SUMIFS(54:54,$1:$1,FS$1+INT(-$N69/30))))</f>
        <v>0</v>
      </c>
      <c r="FT69" s="40">
        <f>IF(FT$7="",0,IF(FT$1=MAX($1:$1),$R54-SUM($T69:FS69),IF(FT$1=1,SUMIFS(54:54,$1:$1,"&gt;="&amp;1,$1:$1,"&lt;="&amp;INT(-$N69/30))+(-$N69/30-INT(-$N69/30))*SUMIFS(54:54,$1:$1,INT(-$N69/30)+1),0)+(-$N69/30-INT(-$N69/30))*SUMIFS(54:54,$1:$1,FT$1+INT(-$N69/30)+1)+(INT(-$N69/30)+1--$N69/30)*SUMIFS(54:54,$1:$1,FT$1+INT(-$N69/30))))</f>
        <v>0</v>
      </c>
      <c r="FU69" s="40">
        <f>IF(FU$7="",0,IF(FU$1=MAX($1:$1),$R54-SUM($T69:FT69),IF(FU$1=1,SUMIFS(54:54,$1:$1,"&gt;="&amp;1,$1:$1,"&lt;="&amp;INT(-$N69/30))+(-$N69/30-INT(-$N69/30))*SUMIFS(54:54,$1:$1,INT(-$N69/30)+1),0)+(-$N69/30-INT(-$N69/30))*SUMIFS(54:54,$1:$1,FU$1+INT(-$N69/30)+1)+(INT(-$N69/30)+1--$N69/30)*SUMIFS(54:54,$1:$1,FU$1+INT(-$N69/30))))</f>
        <v>0</v>
      </c>
      <c r="FV69" s="40">
        <f>IF(FV$7="",0,IF(FV$1=MAX($1:$1),$R54-SUM($T69:FU69),IF(FV$1=1,SUMIFS(54:54,$1:$1,"&gt;="&amp;1,$1:$1,"&lt;="&amp;INT(-$N69/30))+(-$N69/30-INT(-$N69/30))*SUMIFS(54:54,$1:$1,INT(-$N69/30)+1),0)+(-$N69/30-INT(-$N69/30))*SUMIFS(54:54,$1:$1,FV$1+INT(-$N69/30)+1)+(INT(-$N69/30)+1--$N69/30)*SUMIFS(54:54,$1:$1,FV$1+INT(-$N69/30))))</f>
        <v>0</v>
      </c>
      <c r="FW69" s="40">
        <f>IF(FW$7="",0,IF(FW$1=MAX($1:$1),$R54-SUM($T69:FV69),IF(FW$1=1,SUMIFS(54:54,$1:$1,"&gt;="&amp;1,$1:$1,"&lt;="&amp;INT(-$N69/30))+(-$N69/30-INT(-$N69/30))*SUMIFS(54:54,$1:$1,INT(-$N69/30)+1),0)+(-$N69/30-INT(-$N69/30))*SUMIFS(54:54,$1:$1,FW$1+INT(-$N69/30)+1)+(INT(-$N69/30)+1--$N69/30)*SUMIFS(54:54,$1:$1,FW$1+INT(-$N69/30))))</f>
        <v>0</v>
      </c>
      <c r="FX69" s="40">
        <f>IF(FX$7="",0,IF(FX$1=MAX($1:$1),$R54-SUM($T69:FW69),IF(FX$1=1,SUMIFS(54:54,$1:$1,"&gt;="&amp;1,$1:$1,"&lt;="&amp;INT(-$N69/30))+(-$N69/30-INT(-$N69/30))*SUMIFS(54:54,$1:$1,INT(-$N69/30)+1),0)+(-$N69/30-INT(-$N69/30))*SUMIFS(54:54,$1:$1,FX$1+INT(-$N69/30)+1)+(INT(-$N69/30)+1--$N69/30)*SUMIFS(54:54,$1:$1,FX$1+INT(-$N69/30))))</f>
        <v>0</v>
      </c>
      <c r="FY69" s="40">
        <f>IF(FY$7="",0,IF(FY$1=MAX($1:$1),$R54-SUM($T69:FX69),IF(FY$1=1,SUMIFS(54:54,$1:$1,"&gt;="&amp;1,$1:$1,"&lt;="&amp;INT(-$N69/30))+(-$N69/30-INT(-$N69/30))*SUMIFS(54:54,$1:$1,INT(-$N69/30)+1),0)+(-$N69/30-INT(-$N69/30))*SUMIFS(54:54,$1:$1,FY$1+INT(-$N69/30)+1)+(INT(-$N69/30)+1--$N69/30)*SUMIFS(54:54,$1:$1,FY$1+INT(-$N69/30))))</f>
        <v>0</v>
      </c>
      <c r="FZ69" s="40">
        <f>IF(FZ$7="",0,IF(FZ$1=MAX($1:$1),$R54-SUM($T69:FY69),IF(FZ$1=1,SUMIFS(54:54,$1:$1,"&gt;="&amp;1,$1:$1,"&lt;="&amp;INT(-$N69/30))+(-$N69/30-INT(-$N69/30))*SUMIFS(54:54,$1:$1,INT(-$N69/30)+1),0)+(-$N69/30-INT(-$N69/30))*SUMIFS(54:54,$1:$1,FZ$1+INT(-$N69/30)+1)+(INT(-$N69/30)+1--$N69/30)*SUMIFS(54:54,$1:$1,FZ$1+INT(-$N69/30))))</f>
        <v>0</v>
      </c>
      <c r="GA69" s="40">
        <f>IF(GA$7="",0,IF(GA$1=MAX($1:$1),$R54-SUM($T69:FZ69),IF(GA$1=1,SUMIFS(54:54,$1:$1,"&gt;="&amp;1,$1:$1,"&lt;="&amp;INT(-$N69/30))+(-$N69/30-INT(-$N69/30))*SUMIFS(54:54,$1:$1,INT(-$N69/30)+1),0)+(-$N69/30-INT(-$N69/30))*SUMIFS(54:54,$1:$1,GA$1+INT(-$N69/30)+1)+(INT(-$N69/30)+1--$N69/30)*SUMIFS(54:54,$1:$1,GA$1+INT(-$N69/30))))</f>
        <v>0</v>
      </c>
      <c r="GB69" s="40">
        <f>IF(GB$7="",0,IF(GB$1=MAX($1:$1),$R54-SUM($T69:GA69),IF(GB$1=1,SUMIFS(54:54,$1:$1,"&gt;="&amp;1,$1:$1,"&lt;="&amp;INT(-$N69/30))+(-$N69/30-INT(-$N69/30))*SUMIFS(54:54,$1:$1,INT(-$N69/30)+1),0)+(-$N69/30-INT(-$N69/30))*SUMIFS(54:54,$1:$1,GB$1+INT(-$N69/30)+1)+(INT(-$N69/30)+1--$N69/30)*SUMIFS(54:54,$1:$1,GB$1+INT(-$N69/30))))</f>
        <v>0</v>
      </c>
      <c r="GC69" s="40">
        <f>IF(GC$7="",0,IF(GC$1=MAX($1:$1),$R54-SUM($T69:GB69),IF(GC$1=1,SUMIFS(54:54,$1:$1,"&gt;="&amp;1,$1:$1,"&lt;="&amp;INT(-$N69/30))+(-$N69/30-INT(-$N69/30))*SUMIFS(54:54,$1:$1,INT(-$N69/30)+1),0)+(-$N69/30-INT(-$N69/30))*SUMIFS(54:54,$1:$1,GC$1+INT(-$N69/30)+1)+(INT(-$N69/30)+1--$N69/30)*SUMIFS(54:54,$1:$1,GC$1+INT(-$N69/30))))</f>
        <v>0</v>
      </c>
      <c r="GD69" s="40">
        <f>IF(GD$7="",0,IF(GD$1=MAX($1:$1),$R54-SUM($T69:GC69),IF(GD$1=1,SUMIFS(54:54,$1:$1,"&gt;="&amp;1,$1:$1,"&lt;="&amp;INT(-$N69/30))+(-$N69/30-INT(-$N69/30))*SUMIFS(54:54,$1:$1,INT(-$N69/30)+1),0)+(-$N69/30-INT(-$N69/30))*SUMIFS(54:54,$1:$1,GD$1+INT(-$N69/30)+1)+(INT(-$N69/30)+1--$N69/30)*SUMIFS(54:54,$1:$1,GD$1+INT(-$N69/30))))</f>
        <v>0</v>
      </c>
      <c r="GE69" s="40">
        <f>IF(GE$7="",0,IF(GE$1=MAX($1:$1),$R54-SUM($T69:GD69),IF(GE$1=1,SUMIFS(54:54,$1:$1,"&gt;="&amp;1,$1:$1,"&lt;="&amp;INT(-$N69/30))+(-$N69/30-INT(-$N69/30))*SUMIFS(54:54,$1:$1,INT(-$N69/30)+1),0)+(-$N69/30-INT(-$N69/30))*SUMIFS(54:54,$1:$1,GE$1+INT(-$N69/30)+1)+(INT(-$N69/30)+1--$N69/30)*SUMIFS(54:54,$1:$1,GE$1+INT(-$N69/30))))</f>
        <v>0</v>
      </c>
      <c r="GF69" s="40">
        <f>IF(GF$7="",0,IF(GF$1=MAX($1:$1),$R54-SUM($T69:GE69),IF(GF$1=1,SUMIFS(54:54,$1:$1,"&gt;="&amp;1,$1:$1,"&lt;="&amp;INT(-$N69/30))+(-$N69/30-INT(-$N69/30))*SUMIFS(54:54,$1:$1,INT(-$N69/30)+1),0)+(-$N69/30-INT(-$N69/30))*SUMIFS(54:54,$1:$1,GF$1+INT(-$N69/30)+1)+(INT(-$N69/30)+1--$N69/30)*SUMIFS(54:54,$1:$1,GF$1+INT(-$N69/30))))</f>
        <v>0</v>
      </c>
      <c r="GG69" s="40">
        <f>IF(GG$7="",0,IF(GG$1=MAX($1:$1),$R54-SUM($T69:GF69),IF(GG$1=1,SUMIFS(54:54,$1:$1,"&gt;="&amp;1,$1:$1,"&lt;="&amp;INT(-$N69/30))+(-$N69/30-INT(-$N69/30))*SUMIFS(54:54,$1:$1,INT(-$N69/30)+1),0)+(-$N69/30-INT(-$N69/30))*SUMIFS(54:54,$1:$1,GG$1+INT(-$N69/30)+1)+(INT(-$N69/30)+1--$N69/30)*SUMIFS(54:54,$1:$1,GG$1+INT(-$N69/30))))</f>
        <v>0</v>
      </c>
      <c r="GH69" s="40">
        <f>IF(GH$7="",0,IF(GH$1=MAX($1:$1),$R54-SUM($T69:GG69),IF(GH$1=1,SUMIFS(54:54,$1:$1,"&gt;="&amp;1,$1:$1,"&lt;="&amp;INT(-$N69/30))+(-$N69/30-INT(-$N69/30))*SUMIFS(54:54,$1:$1,INT(-$N69/30)+1),0)+(-$N69/30-INT(-$N69/30))*SUMIFS(54:54,$1:$1,GH$1+INT(-$N69/30)+1)+(INT(-$N69/30)+1--$N69/30)*SUMIFS(54:54,$1:$1,GH$1+INT(-$N69/30))))</f>
        <v>0</v>
      </c>
      <c r="GI69" s="40">
        <f>IF(GI$7="",0,IF(GI$1=MAX($1:$1),$R54-SUM($T69:GH69),IF(GI$1=1,SUMIFS(54:54,$1:$1,"&gt;="&amp;1,$1:$1,"&lt;="&amp;INT(-$N69/30))+(-$N69/30-INT(-$N69/30))*SUMIFS(54:54,$1:$1,INT(-$N69/30)+1),0)+(-$N69/30-INT(-$N69/30))*SUMIFS(54:54,$1:$1,GI$1+INT(-$N69/30)+1)+(INT(-$N69/30)+1--$N69/30)*SUMIFS(54:54,$1:$1,GI$1+INT(-$N69/30))))</f>
        <v>0</v>
      </c>
      <c r="GJ69" s="40">
        <f>IF(GJ$7="",0,IF(GJ$1=MAX($1:$1),$R54-SUM($T69:GI69),IF(GJ$1=1,SUMIFS(54:54,$1:$1,"&gt;="&amp;1,$1:$1,"&lt;="&amp;INT(-$N69/30))+(-$N69/30-INT(-$N69/30))*SUMIFS(54:54,$1:$1,INT(-$N69/30)+1),0)+(-$N69/30-INT(-$N69/30))*SUMIFS(54:54,$1:$1,GJ$1+INT(-$N69/30)+1)+(INT(-$N69/30)+1--$N69/30)*SUMIFS(54:54,$1:$1,GJ$1+INT(-$N69/30))))</f>
        <v>0</v>
      </c>
      <c r="GK69" s="40">
        <f>IF(GK$7="",0,IF(GK$1=MAX($1:$1),$R54-SUM($T69:GJ69),IF(GK$1=1,SUMIFS(54:54,$1:$1,"&gt;="&amp;1,$1:$1,"&lt;="&amp;INT(-$N69/30))+(-$N69/30-INT(-$N69/30))*SUMIFS(54:54,$1:$1,INT(-$N69/30)+1),0)+(-$N69/30-INT(-$N69/30))*SUMIFS(54:54,$1:$1,GK$1+INT(-$N69/30)+1)+(INT(-$N69/30)+1--$N69/30)*SUMIFS(54:54,$1:$1,GK$1+INT(-$N69/30))))</f>
        <v>0</v>
      </c>
      <c r="GL69" s="40">
        <f>IF(GL$7="",0,IF(GL$1=MAX($1:$1),$R54-SUM($T69:GK69),IF(GL$1=1,SUMIFS(54:54,$1:$1,"&gt;="&amp;1,$1:$1,"&lt;="&amp;INT(-$N69/30))+(-$N69/30-INT(-$N69/30))*SUMIFS(54:54,$1:$1,INT(-$N69/30)+1),0)+(-$N69/30-INT(-$N69/30))*SUMIFS(54:54,$1:$1,GL$1+INT(-$N69/30)+1)+(INT(-$N69/30)+1--$N69/30)*SUMIFS(54:54,$1:$1,GL$1+INT(-$N69/30))))</f>
        <v>0</v>
      </c>
      <c r="GM69" s="40">
        <f>IF(GM$7="",0,IF(GM$1=MAX($1:$1),$R54-SUM($T69:GL69),IF(GM$1=1,SUMIFS(54:54,$1:$1,"&gt;="&amp;1,$1:$1,"&lt;="&amp;INT(-$N69/30))+(-$N69/30-INT(-$N69/30))*SUMIFS(54:54,$1:$1,INT(-$N69/30)+1),0)+(-$N69/30-INT(-$N69/30))*SUMIFS(54:54,$1:$1,GM$1+INT(-$N69/30)+1)+(INT(-$N69/30)+1--$N69/30)*SUMIFS(54:54,$1:$1,GM$1+INT(-$N69/30))))</f>
        <v>0</v>
      </c>
      <c r="GN69" s="40">
        <f>IF(GN$7="",0,IF(GN$1=MAX($1:$1),$R54-SUM($T69:GM69),IF(GN$1=1,SUMIFS(54:54,$1:$1,"&gt;="&amp;1,$1:$1,"&lt;="&amp;INT(-$N69/30))+(-$N69/30-INT(-$N69/30))*SUMIFS(54:54,$1:$1,INT(-$N69/30)+1),0)+(-$N69/30-INT(-$N69/30))*SUMIFS(54:54,$1:$1,GN$1+INT(-$N69/30)+1)+(INT(-$N69/30)+1--$N69/30)*SUMIFS(54:54,$1:$1,GN$1+INT(-$N69/30))))</f>
        <v>0</v>
      </c>
      <c r="GO69" s="40">
        <f>IF(GO$7="",0,IF(GO$1=MAX($1:$1),$R54-SUM($T69:GN69),IF(GO$1=1,SUMIFS(54:54,$1:$1,"&gt;="&amp;1,$1:$1,"&lt;="&amp;INT(-$N69/30))+(-$N69/30-INT(-$N69/30))*SUMIFS(54:54,$1:$1,INT(-$N69/30)+1),0)+(-$N69/30-INT(-$N69/30))*SUMIFS(54:54,$1:$1,GO$1+INT(-$N69/30)+1)+(INT(-$N69/30)+1--$N69/30)*SUMIFS(54:54,$1:$1,GO$1+INT(-$N69/30))))</f>
        <v>0</v>
      </c>
      <c r="GP69" s="40">
        <f>IF(GP$7="",0,IF(GP$1=MAX($1:$1),$R54-SUM($T69:GO69),IF(GP$1=1,SUMIFS(54:54,$1:$1,"&gt;="&amp;1,$1:$1,"&lt;="&amp;INT(-$N69/30))+(-$N69/30-INT(-$N69/30))*SUMIFS(54:54,$1:$1,INT(-$N69/30)+1),0)+(-$N69/30-INT(-$N69/30))*SUMIFS(54:54,$1:$1,GP$1+INT(-$N69/30)+1)+(INT(-$N69/30)+1--$N69/30)*SUMIFS(54:54,$1:$1,GP$1+INT(-$N69/30))))</f>
        <v>0</v>
      </c>
      <c r="GQ69" s="40">
        <f>IF(GQ$7="",0,IF(GQ$1=MAX($1:$1),$R54-SUM($T69:GP69),IF(GQ$1=1,SUMIFS(54:54,$1:$1,"&gt;="&amp;1,$1:$1,"&lt;="&amp;INT(-$N69/30))+(-$N69/30-INT(-$N69/30))*SUMIFS(54:54,$1:$1,INT(-$N69/30)+1),0)+(-$N69/30-INT(-$N69/30))*SUMIFS(54:54,$1:$1,GQ$1+INT(-$N69/30)+1)+(INT(-$N69/30)+1--$N69/30)*SUMIFS(54:54,$1:$1,GQ$1+INT(-$N69/30))))</f>
        <v>0</v>
      </c>
      <c r="GR69" s="40">
        <f>IF(GR$7="",0,IF(GR$1=MAX($1:$1),$R54-SUM($T69:GQ69),IF(GR$1=1,SUMIFS(54:54,$1:$1,"&gt;="&amp;1,$1:$1,"&lt;="&amp;INT(-$N69/30))+(-$N69/30-INT(-$N69/30))*SUMIFS(54:54,$1:$1,INT(-$N69/30)+1),0)+(-$N69/30-INT(-$N69/30))*SUMIFS(54:54,$1:$1,GR$1+INT(-$N69/30)+1)+(INT(-$N69/30)+1--$N69/30)*SUMIFS(54:54,$1:$1,GR$1+INT(-$N69/30))))</f>
        <v>0</v>
      </c>
      <c r="GS69" s="40">
        <f>IF(GS$7="",0,IF(GS$1=MAX($1:$1),$R54-SUM($T69:GR69),IF(GS$1=1,SUMIFS(54:54,$1:$1,"&gt;="&amp;1,$1:$1,"&lt;="&amp;INT(-$N69/30))+(-$N69/30-INT(-$N69/30))*SUMIFS(54:54,$1:$1,INT(-$N69/30)+1),0)+(-$N69/30-INT(-$N69/30))*SUMIFS(54:54,$1:$1,GS$1+INT(-$N69/30)+1)+(INT(-$N69/30)+1--$N69/30)*SUMIFS(54:54,$1:$1,GS$1+INT(-$N69/30))))</f>
        <v>0</v>
      </c>
      <c r="GT69" s="40">
        <f>IF(GT$7="",0,IF(GT$1=MAX($1:$1),$R54-SUM($T69:GS69),IF(GT$1=1,SUMIFS(54:54,$1:$1,"&gt;="&amp;1,$1:$1,"&lt;="&amp;INT(-$N69/30))+(-$N69/30-INT(-$N69/30))*SUMIFS(54:54,$1:$1,INT(-$N69/30)+1),0)+(-$N69/30-INT(-$N69/30))*SUMIFS(54:54,$1:$1,GT$1+INT(-$N69/30)+1)+(INT(-$N69/30)+1--$N69/30)*SUMIFS(54:54,$1:$1,GT$1+INT(-$N69/30))))</f>
        <v>0</v>
      </c>
      <c r="GU69" s="40">
        <f>IF(GU$7="",0,IF(GU$1=MAX($1:$1),$R54-SUM($T69:GT69),IF(GU$1=1,SUMIFS(54:54,$1:$1,"&gt;="&amp;1,$1:$1,"&lt;="&amp;INT(-$N69/30))+(-$N69/30-INT(-$N69/30))*SUMIFS(54:54,$1:$1,INT(-$N69/30)+1),0)+(-$N69/30-INT(-$N69/30))*SUMIFS(54:54,$1:$1,GU$1+INT(-$N69/30)+1)+(INT(-$N69/30)+1--$N69/30)*SUMIFS(54:54,$1:$1,GU$1+INT(-$N69/30))))</f>
        <v>0</v>
      </c>
      <c r="GV69" s="40">
        <f>IF(GV$7="",0,IF(GV$1=MAX($1:$1),$R54-SUM($T69:GU69),IF(GV$1=1,SUMIFS(54:54,$1:$1,"&gt;="&amp;1,$1:$1,"&lt;="&amp;INT(-$N69/30))+(-$N69/30-INT(-$N69/30))*SUMIFS(54:54,$1:$1,INT(-$N69/30)+1),0)+(-$N69/30-INT(-$N69/30))*SUMIFS(54:54,$1:$1,GV$1+INT(-$N69/30)+1)+(INT(-$N69/30)+1--$N69/30)*SUMIFS(54:54,$1:$1,GV$1+INT(-$N69/30))))</f>
        <v>0</v>
      </c>
      <c r="GW69" s="40">
        <f>IF(GW$7="",0,IF(GW$1=MAX($1:$1),$R54-SUM($T69:GV69),IF(GW$1=1,SUMIFS(54:54,$1:$1,"&gt;="&amp;1,$1:$1,"&lt;="&amp;INT(-$N69/30))+(-$N69/30-INT(-$N69/30))*SUMIFS(54:54,$1:$1,INT(-$N69/30)+1),0)+(-$N69/30-INT(-$N69/30))*SUMIFS(54:54,$1:$1,GW$1+INT(-$N69/30)+1)+(INT(-$N69/30)+1--$N69/30)*SUMIFS(54:54,$1:$1,GW$1+INT(-$N69/30))))</f>
        <v>0</v>
      </c>
      <c r="GX69" s="40">
        <f>IF(GX$7="",0,IF(GX$1=MAX($1:$1),$R54-SUM($T69:GW69),IF(GX$1=1,SUMIFS(54:54,$1:$1,"&gt;="&amp;1,$1:$1,"&lt;="&amp;INT(-$N69/30))+(-$N69/30-INT(-$N69/30))*SUMIFS(54:54,$1:$1,INT(-$N69/30)+1),0)+(-$N69/30-INT(-$N69/30))*SUMIFS(54:54,$1:$1,GX$1+INT(-$N69/30)+1)+(INT(-$N69/30)+1--$N69/30)*SUMIFS(54:54,$1:$1,GX$1+INT(-$N69/30))))</f>
        <v>0</v>
      </c>
      <c r="GY69" s="40">
        <f>IF(GY$7="",0,IF(GY$1=MAX($1:$1),$R54-SUM($T69:GX69),IF(GY$1=1,SUMIFS(54:54,$1:$1,"&gt;="&amp;1,$1:$1,"&lt;="&amp;INT(-$N69/30))+(-$N69/30-INT(-$N69/30))*SUMIFS(54:54,$1:$1,INT(-$N69/30)+1),0)+(-$N69/30-INT(-$N69/30))*SUMIFS(54:54,$1:$1,GY$1+INT(-$N69/30)+1)+(INT(-$N69/30)+1--$N69/30)*SUMIFS(54:54,$1:$1,GY$1+INT(-$N69/30))))</f>
        <v>0</v>
      </c>
      <c r="GZ69" s="40">
        <f>IF(GZ$7="",0,IF(GZ$1=MAX($1:$1),$R54-SUM($T69:GY69),IF(GZ$1=1,SUMIFS(54:54,$1:$1,"&gt;="&amp;1,$1:$1,"&lt;="&amp;INT(-$N69/30))+(-$N69/30-INT(-$N69/30))*SUMIFS(54:54,$1:$1,INT(-$N69/30)+1),0)+(-$N69/30-INT(-$N69/30))*SUMIFS(54:54,$1:$1,GZ$1+INT(-$N69/30)+1)+(INT(-$N69/30)+1--$N69/30)*SUMIFS(54:54,$1:$1,GZ$1+INT(-$N69/30))))</f>
        <v>0</v>
      </c>
      <c r="HA69" s="40">
        <f>IF(HA$7="",0,IF(HA$1=MAX($1:$1),$R54-SUM($T69:GZ69),IF(HA$1=1,SUMIFS(54:54,$1:$1,"&gt;="&amp;1,$1:$1,"&lt;="&amp;INT(-$N69/30))+(-$N69/30-INT(-$N69/30))*SUMIFS(54:54,$1:$1,INT(-$N69/30)+1),0)+(-$N69/30-INT(-$N69/30))*SUMIFS(54:54,$1:$1,HA$1+INT(-$N69/30)+1)+(INT(-$N69/30)+1--$N69/30)*SUMIFS(54:54,$1:$1,HA$1+INT(-$N69/30))))</f>
        <v>0</v>
      </c>
      <c r="HB69" s="40">
        <f>IF(HB$7="",0,IF(HB$1=MAX($1:$1),$R54-SUM($T69:HA69),IF(HB$1=1,SUMIFS(54:54,$1:$1,"&gt;="&amp;1,$1:$1,"&lt;="&amp;INT(-$N69/30))+(-$N69/30-INT(-$N69/30))*SUMIFS(54:54,$1:$1,INT(-$N69/30)+1),0)+(-$N69/30-INT(-$N69/30))*SUMIFS(54:54,$1:$1,HB$1+INT(-$N69/30)+1)+(INT(-$N69/30)+1--$N69/30)*SUMIFS(54:54,$1:$1,HB$1+INT(-$N69/30))))</f>
        <v>0</v>
      </c>
      <c r="HC69" s="40">
        <f>IF(HC$7="",0,IF(HC$1=MAX($1:$1),$R54-SUM($T69:HB69),IF(HC$1=1,SUMIFS(54:54,$1:$1,"&gt;="&amp;1,$1:$1,"&lt;="&amp;INT(-$N69/30))+(-$N69/30-INT(-$N69/30))*SUMIFS(54:54,$1:$1,INT(-$N69/30)+1),0)+(-$N69/30-INT(-$N69/30))*SUMIFS(54:54,$1:$1,HC$1+INT(-$N69/30)+1)+(INT(-$N69/30)+1--$N69/30)*SUMIFS(54:54,$1:$1,HC$1+INT(-$N69/30))))</f>
        <v>0</v>
      </c>
      <c r="HD69" s="40">
        <f>IF(HD$7="",0,IF(HD$1=MAX($1:$1),$R54-SUM($T69:HC69),IF(HD$1=1,SUMIFS(54:54,$1:$1,"&gt;="&amp;1,$1:$1,"&lt;="&amp;INT(-$N69/30))+(-$N69/30-INT(-$N69/30))*SUMIFS(54:54,$1:$1,INT(-$N69/30)+1),0)+(-$N69/30-INT(-$N69/30))*SUMIFS(54:54,$1:$1,HD$1+INT(-$N69/30)+1)+(INT(-$N69/30)+1--$N69/30)*SUMIFS(54:54,$1:$1,HD$1+INT(-$N69/30))))</f>
        <v>0</v>
      </c>
      <c r="HE69" s="40">
        <f>IF(HE$7="",0,IF(HE$1=MAX($1:$1),$R54-SUM($T69:HD69),IF(HE$1=1,SUMIFS(54:54,$1:$1,"&gt;="&amp;1,$1:$1,"&lt;="&amp;INT(-$N69/30))+(-$N69/30-INT(-$N69/30))*SUMIFS(54:54,$1:$1,INT(-$N69/30)+1),0)+(-$N69/30-INT(-$N69/30))*SUMIFS(54:54,$1:$1,HE$1+INT(-$N69/30)+1)+(INT(-$N69/30)+1--$N69/30)*SUMIFS(54:54,$1:$1,HE$1+INT(-$N69/30))))</f>
        <v>0</v>
      </c>
      <c r="HF69" s="40">
        <f>IF(HF$7="",0,IF(HF$1=MAX($1:$1),$R54-SUM($T69:HE69),IF(HF$1=1,SUMIFS(54:54,$1:$1,"&gt;="&amp;1,$1:$1,"&lt;="&amp;INT(-$N69/30))+(-$N69/30-INT(-$N69/30))*SUMIFS(54:54,$1:$1,INT(-$N69/30)+1),0)+(-$N69/30-INT(-$N69/30))*SUMIFS(54:54,$1:$1,HF$1+INT(-$N69/30)+1)+(INT(-$N69/30)+1--$N69/30)*SUMIFS(54:54,$1:$1,HF$1+INT(-$N69/30))))</f>
        <v>0</v>
      </c>
      <c r="HG69" s="40">
        <f>IF(HG$7="",0,IF(HG$1=MAX($1:$1),$R54-SUM($T69:HF69),IF(HG$1=1,SUMIFS(54:54,$1:$1,"&gt;="&amp;1,$1:$1,"&lt;="&amp;INT(-$N69/30))+(-$N69/30-INT(-$N69/30))*SUMIFS(54:54,$1:$1,INT(-$N69/30)+1),0)+(-$N69/30-INT(-$N69/30))*SUMIFS(54:54,$1:$1,HG$1+INT(-$N69/30)+1)+(INT(-$N69/30)+1--$N69/30)*SUMIFS(54:54,$1:$1,HG$1+INT(-$N69/30))))</f>
        <v>0</v>
      </c>
      <c r="HH69" s="40">
        <f>IF(HH$7="",0,IF(HH$1=MAX($1:$1),$R54-SUM($T69:HG69),IF(HH$1=1,SUMIFS(54:54,$1:$1,"&gt;="&amp;1,$1:$1,"&lt;="&amp;INT(-$N69/30))+(-$N69/30-INT(-$N69/30))*SUMIFS(54:54,$1:$1,INT(-$N69/30)+1),0)+(-$N69/30-INT(-$N69/30))*SUMIFS(54:54,$1:$1,HH$1+INT(-$N69/30)+1)+(INT(-$N69/30)+1--$N69/30)*SUMIFS(54:54,$1:$1,HH$1+INT(-$N69/30))))</f>
        <v>0</v>
      </c>
      <c r="HI69" s="40">
        <f>IF(HI$7="",0,IF(HI$1=MAX($1:$1),$R54-SUM($T69:HH69),IF(HI$1=1,SUMIFS(54:54,$1:$1,"&gt;="&amp;1,$1:$1,"&lt;="&amp;INT(-$N69/30))+(-$N69/30-INT(-$N69/30))*SUMIFS(54:54,$1:$1,INT(-$N69/30)+1),0)+(-$N69/30-INT(-$N69/30))*SUMIFS(54:54,$1:$1,HI$1+INT(-$N69/30)+1)+(INT(-$N69/30)+1--$N69/30)*SUMIFS(54:54,$1:$1,HI$1+INT(-$N69/30))))</f>
        <v>0</v>
      </c>
      <c r="HJ69" s="40">
        <f>IF(HJ$7="",0,IF(HJ$1=MAX($1:$1),$R54-SUM($T69:HI69),IF(HJ$1=1,SUMIFS(54:54,$1:$1,"&gt;="&amp;1,$1:$1,"&lt;="&amp;INT(-$N69/30))+(-$N69/30-INT(-$N69/30))*SUMIFS(54:54,$1:$1,INT(-$N69/30)+1),0)+(-$N69/30-INT(-$N69/30))*SUMIFS(54:54,$1:$1,HJ$1+INT(-$N69/30)+1)+(INT(-$N69/30)+1--$N69/30)*SUMIFS(54:54,$1:$1,HJ$1+INT(-$N69/30))))</f>
        <v>0</v>
      </c>
      <c r="HK69" s="40">
        <f>IF(HK$7="",0,IF(HK$1=MAX($1:$1),$R54-SUM($T69:HJ69),IF(HK$1=1,SUMIFS(54:54,$1:$1,"&gt;="&amp;1,$1:$1,"&lt;="&amp;INT(-$N69/30))+(-$N69/30-INT(-$N69/30))*SUMIFS(54:54,$1:$1,INT(-$N69/30)+1),0)+(-$N69/30-INT(-$N69/30))*SUMIFS(54:54,$1:$1,HK$1+INT(-$N69/30)+1)+(INT(-$N69/30)+1--$N69/30)*SUMIFS(54:54,$1:$1,HK$1+INT(-$N69/30))))</f>
        <v>0</v>
      </c>
      <c r="HL69" s="40">
        <f>IF(HL$7="",0,IF(HL$1=MAX($1:$1),$R54-SUM($T69:HK69),IF(HL$1=1,SUMIFS(54:54,$1:$1,"&gt;="&amp;1,$1:$1,"&lt;="&amp;INT(-$N69/30))+(-$N69/30-INT(-$N69/30))*SUMIFS(54:54,$1:$1,INT(-$N69/30)+1),0)+(-$N69/30-INT(-$N69/30))*SUMIFS(54:54,$1:$1,HL$1+INT(-$N69/30)+1)+(INT(-$N69/30)+1--$N69/30)*SUMIFS(54:54,$1:$1,HL$1+INT(-$N69/30))))</f>
        <v>0</v>
      </c>
      <c r="HM69" s="40">
        <f>IF(HM$7="",0,IF(HM$1=MAX($1:$1),$R54-SUM($T69:HL69),IF(HM$1=1,SUMIFS(54:54,$1:$1,"&gt;="&amp;1,$1:$1,"&lt;="&amp;INT(-$N69/30))+(-$N69/30-INT(-$N69/30))*SUMIFS(54:54,$1:$1,INT(-$N69/30)+1),0)+(-$N69/30-INT(-$N69/30))*SUMIFS(54:54,$1:$1,HM$1+INT(-$N69/30)+1)+(INT(-$N69/30)+1--$N69/30)*SUMIFS(54:54,$1:$1,HM$1+INT(-$N69/30))))</f>
        <v>0</v>
      </c>
      <c r="HN69" s="40">
        <f>IF(HN$7="",0,IF(HN$1=MAX($1:$1),$R54-SUM($T69:HM69),IF(HN$1=1,SUMIFS(54:54,$1:$1,"&gt;="&amp;1,$1:$1,"&lt;="&amp;INT(-$N69/30))+(-$N69/30-INT(-$N69/30))*SUMIFS(54:54,$1:$1,INT(-$N69/30)+1),0)+(-$N69/30-INT(-$N69/30))*SUMIFS(54:54,$1:$1,HN$1+INT(-$N69/30)+1)+(INT(-$N69/30)+1--$N69/30)*SUMIFS(54:54,$1:$1,HN$1+INT(-$N69/30))))</f>
        <v>0</v>
      </c>
      <c r="HO69" s="40">
        <f>IF(HO$7="",0,IF(HO$1=MAX($1:$1),$R54-SUM($T69:HN69),IF(HO$1=1,SUMIFS(54:54,$1:$1,"&gt;="&amp;1,$1:$1,"&lt;="&amp;INT(-$N69/30))+(-$N69/30-INT(-$N69/30))*SUMIFS(54:54,$1:$1,INT(-$N69/30)+1),0)+(-$N69/30-INT(-$N69/30))*SUMIFS(54:54,$1:$1,HO$1+INT(-$N69/30)+1)+(INT(-$N69/30)+1--$N69/30)*SUMIFS(54:54,$1:$1,HO$1+INT(-$N69/30))))</f>
        <v>0</v>
      </c>
      <c r="HP69" s="40">
        <f>IF(HP$7="",0,IF(HP$1=MAX($1:$1),$R54-SUM($T69:HO69),IF(HP$1=1,SUMIFS(54:54,$1:$1,"&gt;="&amp;1,$1:$1,"&lt;="&amp;INT(-$N69/30))+(-$N69/30-INT(-$N69/30))*SUMIFS(54:54,$1:$1,INT(-$N69/30)+1),0)+(-$N69/30-INT(-$N69/30))*SUMIFS(54:54,$1:$1,HP$1+INT(-$N69/30)+1)+(INT(-$N69/30)+1--$N69/30)*SUMIFS(54:54,$1:$1,HP$1+INT(-$N69/30))))</f>
        <v>0</v>
      </c>
      <c r="HQ69" s="40">
        <f>IF(HQ$7="",0,IF(HQ$1=MAX($1:$1),$R54-SUM($T69:HP69),IF(HQ$1=1,SUMIFS(54:54,$1:$1,"&gt;="&amp;1,$1:$1,"&lt;="&amp;INT(-$N69/30))+(-$N69/30-INT(-$N69/30))*SUMIFS(54:54,$1:$1,INT(-$N69/30)+1),0)+(-$N69/30-INT(-$N69/30))*SUMIFS(54:54,$1:$1,HQ$1+INT(-$N69/30)+1)+(INT(-$N69/30)+1--$N69/30)*SUMIFS(54:54,$1:$1,HQ$1+INT(-$N69/30))))</f>
        <v>0</v>
      </c>
      <c r="HR69" s="40">
        <f>IF(HR$7="",0,IF(HR$1=MAX($1:$1),$R54-SUM($T69:HQ69),IF(HR$1=1,SUMIFS(54:54,$1:$1,"&gt;="&amp;1,$1:$1,"&lt;="&amp;INT(-$N69/30))+(-$N69/30-INT(-$N69/30))*SUMIFS(54:54,$1:$1,INT(-$N69/30)+1),0)+(-$N69/30-INT(-$N69/30))*SUMIFS(54:54,$1:$1,HR$1+INT(-$N69/30)+1)+(INT(-$N69/30)+1--$N69/30)*SUMIFS(54:54,$1:$1,HR$1+INT(-$N69/30))))</f>
        <v>0</v>
      </c>
      <c r="HS69" s="40">
        <f>IF(HS$7="",0,IF(HS$1=MAX($1:$1),$R54-SUM($T69:HR69),IF(HS$1=1,SUMIFS(54:54,$1:$1,"&gt;="&amp;1,$1:$1,"&lt;="&amp;INT(-$N69/30))+(-$N69/30-INT(-$N69/30))*SUMIFS(54:54,$1:$1,INT(-$N69/30)+1),0)+(-$N69/30-INT(-$N69/30))*SUMIFS(54:54,$1:$1,HS$1+INT(-$N69/30)+1)+(INT(-$N69/30)+1--$N69/30)*SUMIFS(54:54,$1:$1,HS$1+INT(-$N69/30))))</f>
        <v>0</v>
      </c>
      <c r="HT69" s="40">
        <f>IF(HT$7="",0,IF(HT$1=MAX($1:$1),$R54-SUM($T69:HS69),IF(HT$1=1,SUMIFS(54:54,$1:$1,"&gt;="&amp;1,$1:$1,"&lt;="&amp;INT(-$N69/30))+(-$N69/30-INT(-$N69/30))*SUMIFS(54:54,$1:$1,INT(-$N69/30)+1),0)+(-$N69/30-INT(-$N69/30))*SUMIFS(54:54,$1:$1,HT$1+INT(-$N69/30)+1)+(INT(-$N69/30)+1--$N69/30)*SUMIFS(54:54,$1:$1,HT$1+INT(-$N69/30))))</f>
        <v>0</v>
      </c>
      <c r="HU69" s="40">
        <f>IF(HU$7="",0,IF(HU$1=MAX($1:$1),$R54-SUM($T69:HT69),IF(HU$1=1,SUMIFS(54:54,$1:$1,"&gt;="&amp;1,$1:$1,"&lt;="&amp;INT(-$N69/30))+(-$N69/30-INT(-$N69/30))*SUMIFS(54:54,$1:$1,INT(-$N69/30)+1),0)+(-$N69/30-INT(-$N69/30))*SUMIFS(54:54,$1:$1,HU$1+INT(-$N69/30)+1)+(INT(-$N69/30)+1--$N69/30)*SUMIFS(54:54,$1:$1,HU$1+INT(-$N69/30))))</f>
        <v>0</v>
      </c>
      <c r="HV69" s="40">
        <f>IF(HV$7="",0,IF(HV$1=MAX($1:$1),$R54-SUM($T69:HU69),IF(HV$1=1,SUMIFS(54:54,$1:$1,"&gt;="&amp;1,$1:$1,"&lt;="&amp;INT(-$N69/30))+(-$N69/30-INT(-$N69/30))*SUMIFS(54:54,$1:$1,INT(-$N69/30)+1),0)+(-$N69/30-INT(-$N69/30))*SUMIFS(54:54,$1:$1,HV$1+INT(-$N69/30)+1)+(INT(-$N69/30)+1--$N69/30)*SUMIFS(54:54,$1:$1,HV$1+INT(-$N69/30))))</f>
        <v>0</v>
      </c>
      <c r="HW69" s="40">
        <f>IF(HW$7="",0,IF(HW$1=MAX($1:$1),$R54-SUM($T69:HV69),IF(HW$1=1,SUMIFS(54:54,$1:$1,"&gt;="&amp;1,$1:$1,"&lt;="&amp;INT(-$N69/30))+(-$N69/30-INT(-$N69/30))*SUMIFS(54:54,$1:$1,INT(-$N69/30)+1),0)+(-$N69/30-INT(-$N69/30))*SUMIFS(54:54,$1:$1,HW$1+INT(-$N69/30)+1)+(INT(-$N69/30)+1--$N69/30)*SUMIFS(54:54,$1:$1,HW$1+INT(-$N69/30))))</f>
        <v>0</v>
      </c>
      <c r="HX69" s="40">
        <f>IF(HX$7="",0,IF(HX$1=MAX($1:$1),$R54-SUM($T69:HW69),IF(HX$1=1,SUMIFS(54:54,$1:$1,"&gt;="&amp;1,$1:$1,"&lt;="&amp;INT(-$N69/30))+(-$N69/30-INT(-$N69/30))*SUMIFS(54:54,$1:$1,INT(-$N69/30)+1),0)+(-$N69/30-INT(-$N69/30))*SUMIFS(54:54,$1:$1,HX$1+INT(-$N69/30)+1)+(INT(-$N69/30)+1--$N69/30)*SUMIFS(54:54,$1:$1,HX$1+INT(-$N69/30))))</f>
        <v>0</v>
      </c>
      <c r="HY69" s="40">
        <f>IF(HY$7="",0,IF(HY$1=MAX($1:$1),$R54-SUM($T69:HX69),IF(HY$1=1,SUMIFS(54:54,$1:$1,"&gt;="&amp;1,$1:$1,"&lt;="&amp;INT(-$N69/30))+(-$N69/30-INT(-$N69/30))*SUMIFS(54:54,$1:$1,INT(-$N69/30)+1),0)+(-$N69/30-INT(-$N69/30))*SUMIFS(54:54,$1:$1,HY$1+INT(-$N69/30)+1)+(INT(-$N69/30)+1--$N69/30)*SUMIFS(54:54,$1:$1,HY$1+INT(-$N69/30))))</f>
        <v>0</v>
      </c>
      <c r="HZ69" s="40">
        <f>IF(HZ$7="",0,IF(HZ$1=MAX($1:$1),$R54-SUM($T69:HY69),IF(HZ$1=1,SUMIFS(54:54,$1:$1,"&gt;="&amp;1,$1:$1,"&lt;="&amp;INT(-$N69/30))+(-$N69/30-INT(-$N69/30))*SUMIFS(54:54,$1:$1,INT(-$N69/30)+1),0)+(-$N69/30-INT(-$N69/30))*SUMIFS(54:54,$1:$1,HZ$1+INT(-$N69/30)+1)+(INT(-$N69/30)+1--$N69/30)*SUMIFS(54:54,$1:$1,HZ$1+INT(-$N69/30))))</f>
        <v>0</v>
      </c>
      <c r="IA69" s="40">
        <f>IF(IA$7="",0,IF(IA$1=MAX($1:$1),$R54-SUM($T69:HZ69),IF(IA$1=1,SUMIFS(54:54,$1:$1,"&gt;="&amp;1,$1:$1,"&lt;="&amp;INT(-$N69/30))+(-$N69/30-INT(-$N69/30))*SUMIFS(54:54,$1:$1,INT(-$N69/30)+1),0)+(-$N69/30-INT(-$N69/30))*SUMIFS(54:54,$1:$1,IA$1+INT(-$N69/30)+1)+(INT(-$N69/30)+1--$N69/30)*SUMIFS(54:54,$1:$1,IA$1+INT(-$N69/30))))</f>
        <v>0</v>
      </c>
      <c r="IB69" s="40">
        <f>IF(IB$7="",0,IF(IB$1=MAX($1:$1),$R54-SUM($T69:IA69),IF(IB$1=1,SUMIFS(54:54,$1:$1,"&gt;="&amp;1,$1:$1,"&lt;="&amp;INT(-$N69/30))+(-$N69/30-INT(-$N69/30))*SUMIFS(54:54,$1:$1,INT(-$N69/30)+1),0)+(-$N69/30-INT(-$N69/30))*SUMIFS(54:54,$1:$1,IB$1+INT(-$N69/30)+1)+(INT(-$N69/30)+1--$N69/30)*SUMIFS(54:54,$1:$1,IB$1+INT(-$N69/30))))</f>
        <v>0</v>
      </c>
      <c r="IC69" s="40">
        <f>IF(IC$7="",0,IF(IC$1=MAX($1:$1),$R54-SUM($T69:IB69),IF(IC$1=1,SUMIFS(54:54,$1:$1,"&gt;="&amp;1,$1:$1,"&lt;="&amp;INT(-$N69/30))+(-$N69/30-INT(-$N69/30))*SUMIFS(54:54,$1:$1,INT(-$N69/30)+1),0)+(-$N69/30-INT(-$N69/30))*SUMIFS(54:54,$1:$1,IC$1+INT(-$N69/30)+1)+(INT(-$N69/30)+1--$N69/30)*SUMIFS(54:54,$1:$1,IC$1+INT(-$N69/30))))</f>
        <v>0</v>
      </c>
      <c r="ID69" s="40">
        <f>IF(ID$7="",0,IF(ID$1=MAX($1:$1),$R54-SUM($T69:IC69),IF(ID$1=1,SUMIFS(54:54,$1:$1,"&gt;="&amp;1,$1:$1,"&lt;="&amp;INT(-$N69/30))+(-$N69/30-INT(-$N69/30))*SUMIFS(54:54,$1:$1,INT(-$N69/30)+1),0)+(-$N69/30-INT(-$N69/30))*SUMIFS(54:54,$1:$1,ID$1+INT(-$N69/30)+1)+(INT(-$N69/30)+1--$N69/30)*SUMIFS(54:54,$1:$1,ID$1+INT(-$N69/30))))</f>
        <v>0</v>
      </c>
      <c r="IE69" s="40">
        <f>IF(IE$7="",0,IF(IE$1=MAX($1:$1),$R54-SUM($T69:ID69),IF(IE$1=1,SUMIFS(54:54,$1:$1,"&gt;="&amp;1,$1:$1,"&lt;="&amp;INT(-$N69/30))+(-$N69/30-INT(-$N69/30))*SUMIFS(54:54,$1:$1,INT(-$N69/30)+1),0)+(-$N69/30-INT(-$N69/30))*SUMIFS(54:54,$1:$1,IE$1+INT(-$N69/30)+1)+(INT(-$N69/30)+1--$N69/30)*SUMIFS(54:54,$1:$1,IE$1+INT(-$N69/30))))</f>
        <v>0</v>
      </c>
      <c r="IF69" s="40">
        <f>IF(IF$7="",0,IF(IF$1=MAX($1:$1),$R54-SUM($T69:IE69),IF(IF$1=1,SUMIFS(54:54,$1:$1,"&gt;="&amp;1,$1:$1,"&lt;="&amp;INT(-$N69/30))+(-$N69/30-INT(-$N69/30))*SUMIFS(54:54,$1:$1,INT(-$N69/30)+1),0)+(-$N69/30-INT(-$N69/30))*SUMIFS(54:54,$1:$1,IF$1+INT(-$N69/30)+1)+(INT(-$N69/30)+1--$N69/30)*SUMIFS(54:54,$1:$1,IF$1+INT(-$N69/30))))</f>
        <v>0</v>
      </c>
      <c r="IG69" s="40">
        <f>IF(IG$7="",0,IF(IG$1=MAX($1:$1),$R54-SUM($T69:IF69),IF(IG$1=1,SUMIFS(54:54,$1:$1,"&gt;="&amp;1,$1:$1,"&lt;="&amp;INT(-$N69/30))+(-$N69/30-INT(-$N69/30))*SUMIFS(54:54,$1:$1,INT(-$N69/30)+1),0)+(-$N69/30-INT(-$N69/30))*SUMIFS(54:54,$1:$1,IG$1+INT(-$N69/30)+1)+(INT(-$N69/30)+1--$N69/30)*SUMIFS(54:54,$1:$1,IG$1+INT(-$N69/30))))</f>
        <v>0</v>
      </c>
      <c r="IH69" s="40">
        <f>IF(IH$7="",0,IF(IH$1=MAX($1:$1),$R54-SUM($T69:IG69),IF(IH$1=1,SUMIFS(54:54,$1:$1,"&gt;="&amp;1,$1:$1,"&lt;="&amp;INT(-$N69/30))+(-$N69/30-INT(-$N69/30))*SUMIFS(54:54,$1:$1,INT(-$N69/30)+1),0)+(-$N69/30-INT(-$N69/30))*SUMIFS(54:54,$1:$1,IH$1+INT(-$N69/30)+1)+(INT(-$N69/30)+1--$N69/30)*SUMIFS(54:54,$1:$1,IH$1+INT(-$N69/30))))</f>
        <v>0</v>
      </c>
      <c r="II69" s="40">
        <f>IF(II$7="",0,IF(II$1=MAX($1:$1),$R54-SUM($T69:IH69),IF(II$1=1,SUMIFS(54:54,$1:$1,"&gt;="&amp;1,$1:$1,"&lt;="&amp;INT(-$N69/30))+(-$N69/30-INT(-$N69/30))*SUMIFS(54:54,$1:$1,INT(-$N69/30)+1),0)+(-$N69/30-INT(-$N69/30))*SUMIFS(54:54,$1:$1,II$1+INT(-$N69/30)+1)+(INT(-$N69/30)+1--$N69/30)*SUMIFS(54:54,$1:$1,II$1+INT(-$N69/30))))</f>
        <v>0</v>
      </c>
      <c r="IJ69" s="40">
        <f>IF(IJ$7="",0,IF(IJ$1=MAX($1:$1),$R54-SUM($T69:II69),IF(IJ$1=1,SUMIFS(54:54,$1:$1,"&gt;="&amp;1,$1:$1,"&lt;="&amp;INT(-$N69/30))+(-$N69/30-INT(-$N69/30))*SUMIFS(54:54,$1:$1,INT(-$N69/30)+1),0)+(-$N69/30-INT(-$N69/30))*SUMIFS(54:54,$1:$1,IJ$1+INT(-$N69/30)+1)+(INT(-$N69/30)+1--$N69/30)*SUMIFS(54:54,$1:$1,IJ$1+INT(-$N69/30))))</f>
        <v>0</v>
      </c>
      <c r="IK69" s="40">
        <f>IF(IK$7="",0,IF(IK$1=MAX($1:$1),$R54-SUM($T69:IJ69),IF(IK$1=1,SUMIFS(54:54,$1:$1,"&gt;="&amp;1,$1:$1,"&lt;="&amp;INT(-$N69/30))+(-$N69/30-INT(-$N69/30))*SUMIFS(54:54,$1:$1,INT(-$N69/30)+1),0)+(-$N69/30-INT(-$N69/30))*SUMIFS(54:54,$1:$1,IK$1+INT(-$N69/30)+1)+(INT(-$N69/30)+1--$N69/30)*SUMIFS(54:54,$1:$1,IK$1+INT(-$N69/30))))</f>
        <v>0</v>
      </c>
      <c r="IL69" s="40">
        <f>IF(IL$7="",0,IF(IL$1=MAX($1:$1),$R54-SUM($T69:IK69),IF(IL$1=1,SUMIFS(54:54,$1:$1,"&gt;="&amp;1,$1:$1,"&lt;="&amp;INT(-$N69/30))+(-$N69/30-INT(-$N69/30))*SUMIFS(54:54,$1:$1,INT(-$N69/30)+1),0)+(-$N69/30-INT(-$N69/30))*SUMIFS(54:54,$1:$1,IL$1+INT(-$N69/30)+1)+(INT(-$N69/30)+1--$N69/30)*SUMIFS(54:54,$1:$1,IL$1+INT(-$N69/30))))</f>
        <v>0</v>
      </c>
      <c r="IM69" s="40">
        <f>IF(IM$7="",0,IF(IM$1=MAX($1:$1),$R54-SUM($T69:IL69),IF(IM$1=1,SUMIFS(54:54,$1:$1,"&gt;="&amp;1,$1:$1,"&lt;="&amp;INT(-$N69/30))+(-$N69/30-INT(-$N69/30))*SUMIFS(54:54,$1:$1,INT(-$N69/30)+1),0)+(-$N69/30-INT(-$N69/30))*SUMIFS(54:54,$1:$1,IM$1+INT(-$N69/30)+1)+(INT(-$N69/30)+1--$N69/30)*SUMIFS(54:54,$1:$1,IM$1+INT(-$N69/30))))</f>
        <v>0</v>
      </c>
      <c r="IN69" s="40">
        <f>IF(IN$7="",0,IF(IN$1=MAX($1:$1),$R54-SUM($T69:IM69),IF(IN$1=1,SUMIFS(54:54,$1:$1,"&gt;="&amp;1,$1:$1,"&lt;="&amp;INT(-$N69/30))+(-$N69/30-INT(-$N69/30))*SUMIFS(54:54,$1:$1,INT(-$N69/30)+1),0)+(-$N69/30-INT(-$N69/30))*SUMIFS(54:54,$1:$1,IN$1+INT(-$N69/30)+1)+(INT(-$N69/30)+1--$N69/30)*SUMIFS(54:54,$1:$1,IN$1+INT(-$N69/30))))</f>
        <v>0</v>
      </c>
      <c r="IO69" s="40">
        <f>IF(IO$7="",0,IF(IO$1=MAX($1:$1),$R54-SUM($T69:IN69),IF(IO$1=1,SUMIFS(54:54,$1:$1,"&gt;="&amp;1,$1:$1,"&lt;="&amp;INT(-$N69/30))+(-$N69/30-INT(-$N69/30))*SUMIFS(54:54,$1:$1,INT(-$N69/30)+1),0)+(-$N69/30-INT(-$N69/30))*SUMIFS(54:54,$1:$1,IO$1+INT(-$N69/30)+1)+(INT(-$N69/30)+1--$N69/30)*SUMIFS(54:54,$1:$1,IO$1+INT(-$N69/30))))</f>
        <v>0</v>
      </c>
      <c r="IP69" s="40">
        <f>IF(IP$7="",0,IF(IP$1=MAX($1:$1),$R54-SUM($T69:IO69),IF(IP$1=1,SUMIFS(54:54,$1:$1,"&gt;="&amp;1,$1:$1,"&lt;="&amp;INT(-$N69/30))+(-$N69/30-INT(-$N69/30))*SUMIFS(54:54,$1:$1,INT(-$N69/30)+1),0)+(-$N69/30-INT(-$N69/30))*SUMIFS(54:54,$1:$1,IP$1+INT(-$N69/30)+1)+(INT(-$N69/30)+1--$N69/30)*SUMIFS(54:54,$1:$1,IP$1+INT(-$N69/30))))</f>
        <v>0</v>
      </c>
      <c r="IQ69" s="40">
        <f>IF(IQ$7="",0,IF(IQ$1=MAX($1:$1),$R54-SUM($T69:IP69),IF(IQ$1=1,SUMIFS(54:54,$1:$1,"&gt;="&amp;1,$1:$1,"&lt;="&amp;INT(-$N69/30))+(-$N69/30-INT(-$N69/30))*SUMIFS(54:54,$1:$1,INT(-$N69/30)+1),0)+(-$N69/30-INT(-$N69/30))*SUMIFS(54:54,$1:$1,IQ$1+INT(-$N69/30)+1)+(INT(-$N69/30)+1--$N69/30)*SUMIFS(54:54,$1:$1,IQ$1+INT(-$N69/30))))</f>
        <v>0</v>
      </c>
      <c r="IR69" s="40">
        <f>IF(IR$7="",0,IF(IR$1=MAX($1:$1),$R54-SUM($T69:IQ69),IF(IR$1=1,SUMIFS(54:54,$1:$1,"&gt;="&amp;1,$1:$1,"&lt;="&amp;INT(-$N69/30))+(-$N69/30-INT(-$N69/30))*SUMIFS(54:54,$1:$1,INT(-$N69/30)+1),0)+(-$N69/30-INT(-$N69/30))*SUMIFS(54:54,$1:$1,IR$1+INT(-$N69/30)+1)+(INT(-$N69/30)+1--$N69/30)*SUMIFS(54:54,$1:$1,IR$1+INT(-$N69/30))))</f>
        <v>0</v>
      </c>
      <c r="IS69" s="40">
        <f>IF(IS$7="",0,IF(IS$1=MAX($1:$1),$R54-SUM($T69:IR69),IF(IS$1=1,SUMIFS(54:54,$1:$1,"&gt;="&amp;1,$1:$1,"&lt;="&amp;INT(-$N69/30))+(-$N69/30-INT(-$N69/30))*SUMIFS(54:54,$1:$1,INT(-$N69/30)+1),0)+(-$N69/30-INT(-$N69/30))*SUMIFS(54:54,$1:$1,IS$1+INT(-$N69/30)+1)+(INT(-$N69/30)+1--$N69/30)*SUMIFS(54:54,$1:$1,IS$1+INT(-$N69/30))))</f>
        <v>0</v>
      </c>
      <c r="IT69" s="40">
        <f>IF(IT$7="",0,IF(IT$1=MAX($1:$1),$R54-SUM($T69:IS69),IF(IT$1=1,SUMIFS(54:54,$1:$1,"&gt;="&amp;1,$1:$1,"&lt;="&amp;INT(-$N69/30))+(-$N69/30-INT(-$N69/30))*SUMIFS(54:54,$1:$1,INT(-$N69/30)+1),0)+(-$N69/30-INT(-$N69/30))*SUMIFS(54:54,$1:$1,IT$1+INT(-$N69/30)+1)+(INT(-$N69/30)+1--$N69/30)*SUMIFS(54:54,$1:$1,IT$1+INT(-$N69/30))))</f>
        <v>0</v>
      </c>
      <c r="IU69" s="40">
        <f>IF(IU$7="",0,IF(IU$1=MAX($1:$1),$R54-SUM($T69:IT69),IF(IU$1=1,SUMIFS(54:54,$1:$1,"&gt;="&amp;1,$1:$1,"&lt;="&amp;INT(-$N69/30))+(-$N69/30-INT(-$N69/30))*SUMIFS(54:54,$1:$1,INT(-$N69/30)+1),0)+(-$N69/30-INT(-$N69/30))*SUMIFS(54:54,$1:$1,IU$1+INT(-$N69/30)+1)+(INT(-$N69/30)+1--$N69/30)*SUMIFS(54:54,$1:$1,IU$1+INT(-$N69/30))))</f>
        <v>0</v>
      </c>
      <c r="IV69" s="40">
        <f>IF(IV$7="",0,IF(IV$1=MAX($1:$1),$R54-SUM($T69:IU69),IF(IV$1=1,SUMIFS(54:54,$1:$1,"&gt;="&amp;1,$1:$1,"&lt;="&amp;INT(-$N69/30))+(-$N69/30-INT(-$N69/30))*SUMIFS(54:54,$1:$1,INT(-$N69/30)+1),0)+(-$N69/30-INT(-$N69/30))*SUMIFS(54:54,$1:$1,IV$1+INT(-$N69/30)+1)+(INT(-$N69/30)+1--$N69/30)*SUMIFS(54:54,$1:$1,IV$1+INT(-$N69/30))))</f>
        <v>0</v>
      </c>
      <c r="IW69" s="40">
        <f>IF(IW$7="",0,IF(IW$1=MAX($1:$1),$R54-SUM($T69:IV69),IF(IW$1=1,SUMIFS(54:54,$1:$1,"&gt;="&amp;1,$1:$1,"&lt;="&amp;INT(-$N69/30))+(-$N69/30-INT(-$N69/30))*SUMIFS(54:54,$1:$1,INT(-$N69/30)+1),0)+(-$N69/30-INT(-$N69/30))*SUMIFS(54:54,$1:$1,IW$1+INT(-$N69/30)+1)+(INT(-$N69/30)+1--$N69/30)*SUMIFS(54:54,$1:$1,IW$1+INT(-$N69/30))))</f>
        <v>0</v>
      </c>
      <c r="IX69" s="40">
        <f>IF(IX$7="",0,IF(IX$1=MAX($1:$1),$R54-SUM($T69:IW69),IF(IX$1=1,SUMIFS(54:54,$1:$1,"&gt;="&amp;1,$1:$1,"&lt;="&amp;INT(-$N69/30))+(-$N69/30-INT(-$N69/30))*SUMIFS(54:54,$1:$1,INT(-$N69/30)+1),0)+(-$N69/30-INT(-$N69/30))*SUMIFS(54:54,$1:$1,IX$1+INT(-$N69/30)+1)+(INT(-$N69/30)+1--$N69/30)*SUMIFS(54:54,$1:$1,IX$1+INT(-$N69/30))))</f>
        <v>0</v>
      </c>
      <c r="IY69" s="40">
        <f>IF(IY$7="",0,IF(IY$1=MAX($1:$1),$R54-SUM($T69:IX69),IF(IY$1=1,SUMIFS(54:54,$1:$1,"&gt;="&amp;1,$1:$1,"&lt;="&amp;INT(-$N69/30))+(-$N69/30-INT(-$N69/30))*SUMIFS(54:54,$1:$1,INT(-$N69/30)+1),0)+(-$N69/30-INT(-$N69/30))*SUMIFS(54:54,$1:$1,IY$1+INT(-$N69/30)+1)+(INT(-$N69/30)+1--$N69/30)*SUMIFS(54:54,$1:$1,IY$1+INT(-$N69/30))))</f>
        <v>0</v>
      </c>
      <c r="IZ69" s="40">
        <f>IF(IZ$7="",0,IF(IZ$1=MAX($1:$1),$R54-SUM($T69:IY69),IF(IZ$1=1,SUMIFS(54:54,$1:$1,"&gt;="&amp;1,$1:$1,"&lt;="&amp;INT(-$N69/30))+(-$N69/30-INT(-$N69/30))*SUMIFS(54:54,$1:$1,INT(-$N69/30)+1),0)+(-$N69/30-INT(-$N69/30))*SUMIFS(54:54,$1:$1,IZ$1+INT(-$N69/30)+1)+(INT(-$N69/30)+1--$N69/30)*SUMIFS(54:54,$1:$1,IZ$1+INT(-$N69/30))))</f>
        <v>0</v>
      </c>
      <c r="JA69" s="40">
        <f>IF(JA$7="",0,IF(JA$1=MAX($1:$1),$R54-SUM($T69:IZ69),IF(JA$1=1,SUMIFS(54:54,$1:$1,"&gt;="&amp;1,$1:$1,"&lt;="&amp;INT(-$N69/30))+(-$N69/30-INT(-$N69/30))*SUMIFS(54:54,$1:$1,INT(-$N69/30)+1),0)+(-$N69/30-INT(-$N69/30))*SUMIFS(54:54,$1:$1,JA$1+INT(-$N69/30)+1)+(INT(-$N69/30)+1--$N69/30)*SUMIFS(54:54,$1:$1,JA$1+INT(-$N69/30))))</f>
        <v>0</v>
      </c>
      <c r="JB69" s="40">
        <f>IF(JB$7="",0,IF(JB$1=MAX($1:$1),$R54-SUM($T69:JA69),IF(JB$1=1,SUMIFS(54:54,$1:$1,"&gt;="&amp;1,$1:$1,"&lt;="&amp;INT(-$N69/30))+(-$N69/30-INT(-$N69/30))*SUMIFS(54:54,$1:$1,INT(-$N69/30)+1),0)+(-$N69/30-INT(-$N69/30))*SUMIFS(54:54,$1:$1,JB$1+INT(-$N69/30)+1)+(INT(-$N69/30)+1--$N69/30)*SUMIFS(54:54,$1:$1,JB$1+INT(-$N69/30))))</f>
        <v>0</v>
      </c>
      <c r="JC69" s="40">
        <f>IF(JC$7="",0,IF(JC$1=MAX($1:$1),$R54-SUM($T69:JB69),IF(JC$1=1,SUMIFS(54:54,$1:$1,"&gt;="&amp;1,$1:$1,"&lt;="&amp;INT(-$N69/30))+(-$N69/30-INT(-$N69/30))*SUMIFS(54:54,$1:$1,INT(-$N69/30)+1),0)+(-$N69/30-INT(-$N69/30))*SUMIFS(54:54,$1:$1,JC$1+INT(-$N69/30)+1)+(INT(-$N69/30)+1--$N69/30)*SUMIFS(54:54,$1:$1,JC$1+INT(-$N69/30))))</f>
        <v>0</v>
      </c>
      <c r="JD69" s="40">
        <f>IF(JD$7="",0,IF(JD$1=MAX($1:$1),$R54-SUM($T69:JC69),IF(JD$1=1,SUMIFS(54:54,$1:$1,"&gt;="&amp;1,$1:$1,"&lt;="&amp;INT(-$N69/30))+(-$N69/30-INT(-$N69/30))*SUMIFS(54:54,$1:$1,INT(-$N69/30)+1),0)+(-$N69/30-INT(-$N69/30))*SUMIFS(54:54,$1:$1,JD$1+INT(-$N69/30)+1)+(INT(-$N69/30)+1--$N69/30)*SUMIFS(54:54,$1:$1,JD$1+INT(-$N69/30))))</f>
        <v>0</v>
      </c>
      <c r="JE69" s="40">
        <f>IF(JE$7="",0,IF(JE$1=MAX($1:$1),$R54-SUM($T69:JD69),IF(JE$1=1,SUMIFS(54:54,$1:$1,"&gt;="&amp;1,$1:$1,"&lt;="&amp;INT(-$N69/30))+(-$N69/30-INT(-$N69/30))*SUMIFS(54:54,$1:$1,INT(-$N69/30)+1),0)+(-$N69/30-INT(-$N69/30))*SUMIFS(54:54,$1:$1,JE$1+INT(-$N69/30)+1)+(INT(-$N69/30)+1--$N69/30)*SUMIFS(54:54,$1:$1,JE$1+INT(-$N69/30))))</f>
        <v>0</v>
      </c>
      <c r="JF69" s="40">
        <f>IF(JF$7="",0,IF(JF$1=MAX($1:$1),$R54-SUM($T69:JE69),IF(JF$1=1,SUMIFS(54:54,$1:$1,"&gt;="&amp;1,$1:$1,"&lt;="&amp;INT(-$N69/30))+(-$N69/30-INT(-$N69/30))*SUMIFS(54:54,$1:$1,INT(-$N69/30)+1),0)+(-$N69/30-INT(-$N69/30))*SUMIFS(54:54,$1:$1,JF$1+INT(-$N69/30)+1)+(INT(-$N69/30)+1--$N69/30)*SUMIFS(54:54,$1:$1,JF$1+INT(-$N69/30))))</f>
        <v>0</v>
      </c>
      <c r="JG69" s="40">
        <f>IF(JG$7="",0,IF(JG$1=MAX($1:$1),$R54-SUM($T69:JF69),IF(JG$1=1,SUMIFS(54:54,$1:$1,"&gt;="&amp;1,$1:$1,"&lt;="&amp;INT(-$N69/30))+(-$N69/30-INT(-$N69/30))*SUMIFS(54:54,$1:$1,INT(-$N69/30)+1),0)+(-$N69/30-INT(-$N69/30))*SUMIFS(54:54,$1:$1,JG$1+INT(-$N69/30)+1)+(INT(-$N69/30)+1--$N69/30)*SUMIFS(54:54,$1:$1,JG$1+INT(-$N69/30))))</f>
        <v>0</v>
      </c>
      <c r="JH69" s="40">
        <f>IF(JH$7="",0,IF(JH$1=MAX($1:$1),$R54-SUM($T69:JG69),IF(JH$1=1,SUMIFS(54:54,$1:$1,"&gt;="&amp;1,$1:$1,"&lt;="&amp;INT(-$N69/30))+(-$N69/30-INT(-$N69/30))*SUMIFS(54:54,$1:$1,INT(-$N69/30)+1),0)+(-$N69/30-INT(-$N69/30))*SUMIFS(54:54,$1:$1,JH$1+INT(-$N69/30)+1)+(INT(-$N69/30)+1--$N69/30)*SUMIFS(54:54,$1:$1,JH$1+INT(-$N69/30))))</f>
        <v>0</v>
      </c>
      <c r="JI69" s="40">
        <f>IF(JI$7="",0,IF(JI$1=MAX($1:$1),$R54-SUM($T69:JH69),IF(JI$1=1,SUMIFS(54:54,$1:$1,"&gt;="&amp;1,$1:$1,"&lt;="&amp;INT(-$N69/30))+(-$N69/30-INT(-$N69/30))*SUMIFS(54:54,$1:$1,INT(-$N69/30)+1),0)+(-$N69/30-INT(-$N69/30))*SUMIFS(54:54,$1:$1,JI$1+INT(-$N69/30)+1)+(INT(-$N69/30)+1--$N69/30)*SUMIFS(54:54,$1:$1,JI$1+INT(-$N69/30))))</f>
        <v>0</v>
      </c>
      <c r="JJ69" s="40">
        <f>IF(JJ$7="",0,IF(JJ$1=MAX($1:$1),$R54-SUM($T69:JI69),IF(JJ$1=1,SUMIFS(54:54,$1:$1,"&gt;="&amp;1,$1:$1,"&lt;="&amp;INT(-$N69/30))+(-$N69/30-INT(-$N69/30))*SUMIFS(54:54,$1:$1,INT(-$N69/30)+1),0)+(-$N69/30-INT(-$N69/30))*SUMIFS(54:54,$1:$1,JJ$1+INT(-$N69/30)+1)+(INT(-$N69/30)+1--$N69/30)*SUMIFS(54:54,$1:$1,JJ$1+INT(-$N69/30))))</f>
        <v>0</v>
      </c>
      <c r="JK69" s="40">
        <f>IF(JK$7="",0,IF(JK$1=MAX($1:$1),$R54-SUM($T69:JJ69),IF(JK$1=1,SUMIFS(54:54,$1:$1,"&gt;="&amp;1,$1:$1,"&lt;="&amp;INT(-$N69/30))+(-$N69/30-INT(-$N69/30))*SUMIFS(54:54,$1:$1,INT(-$N69/30)+1),0)+(-$N69/30-INT(-$N69/30))*SUMIFS(54:54,$1:$1,JK$1+INT(-$N69/30)+1)+(INT(-$N69/30)+1--$N69/30)*SUMIFS(54:54,$1:$1,JK$1+INT(-$N69/30))))</f>
        <v>0</v>
      </c>
      <c r="JL69" s="40">
        <f>IF(JL$7="",0,IF(JL$1=MAX($1:$1),$R54-SUM($T69:JK69),IF(JL$1=1,SUMIFS(54:54,$1:$1,"&gt;="&amp;1,$1:$1,"&lt;="&amp;INT(-$N69/30))+(-$N69/30-INT(-$N69/30))*SUMIFS(54:54,$1:$1,INT(-$N69/30)+1),0)+(-$N69/30-INT(-$N69/30))*SUMIFS(54:54,$1:$1,JL$1+INT(-$N69/30)+1)+(INT(-$N69/30)+1--$N69/30)*SUMIFS(54:54,$1:$1,JL$1+INT(-$N69/30))))</f>
        <v>0</v>
      </c>
      <c r="JM69" s="40">
        <f>IF(JM$7="",0,IF(JM$1=MAX($1:$1),$R54-SUM($T69:JL69),IF(JM$1=1,SUMIFS(54:54,$1:$1,"&gt;="&amp;1,$1:$1,"&lt;="&amp;INT(-$N69/30))+(-$N69/30-INT(-$N69/30))*SUMIFS(54:54,$1:$1,INT(-$N69/30)+1),0)+(-$N69/30-INT(-$N69/30))*SUMIFS(54:54,$1:$1,JM$1+INT(-$N69/30)+1)+(INT(-$N69/30)+1--$N69/30)*SUMIFS(54:54,$1:$1,JM$1+INT(-$N69/30))))</f>
        <v>0</v>
      </c>
      <c r="JN69" s="40">
        <f>IF(JN$7="",0,IF(JN$1=MAX($1:$1),$R54-SUM($T69:JM69),IF(JN$1=1,SUMIFS(54:54,$1:$1,"&gt;="&amp;1,$1:$1,"&lt;="&amp;INT(-$N69/30))+(-$N69/30-INT(-$N69/30))*SUMIFS(54:54,$1:$1,INT(-$N69/30)+1),0)+(-$N69/30-INT(-$N69/30))*SUMIFS(54:54,$1:$1,JN$1+INT(-$N69/30)+1)+(INT(-$N69/30)+1--$N69/30)*SUMIFS(54:54,$1:$1,JN$1+INT(-$N69/30))))</f>
        <v>0</v>
      </c>
      <c r="JO69" s="40">
        <f>IF(JO$7="",0,IF(JO$1=MAX($1:$1),$R54-SUM($T69:JN69),IF(JO$1=1,SUMIFS(54:54,$1:$1,"&gt;="&amp;1,$1:$1,"&lt;="&amp;INT(-$N69/30))+(-$N69/30-INT(-$N69/30))*SUMIFS(54:54,$1:$1,INT(-$N69/30)+1),0)+(-$N69/30-INT(-$N69/30))*SUMIFS(54:54,$1:$1,JO$1+INT(-$N69/30)+1)+(INT(-$N69/30)+1--$N69/30)*SUMIFS(54:54,$1:$1,JO$1+INT(-$N69/30))))</f>
        <v>0</v>
      </c>
      <c r="JP69" s="40">
        <f>IF(JP$7="",0,IF(JP$1=MAX($1:$1),$R54-SUM($T69:JO69),IF(JP$1=1,SUMIFS(54:54,$1:$1,"&gt;="&amp;1,$1:$1,"&lt;="&amp;INT(-$N69/30))+(-$N69/30-INT(-$N69/30))*SUMIFS(54:54,$1:$1,INT(-$N69/30)+1),0)+(-$N69/30-INT(-$N69/30))*SUMIFS(54:54,$1:$1,JP$1+INT(-$N69/30)+1)+(INT(-$N69/30)+1--$N69/30)*SUMIFS(54:54,$1:$1,JP$1+INT(-$N69/30))))</f>
        <v>0</v>
      </c>
      <c r="JQ69" s="40">
        <f>IF(JQ$7="",0,IF(JQ$1=MAX($1:$1),$R54-SUM($T69:JP69),IF(JQ$1=1,SUMIFS(54:54,$1:$1,"&gt;="&amp;1,$1:$1,"&lt;="&amp;INT(-$N69/30))+(-$N69/30-INT(-$N69/30))*SUMIFS(54:54,$1:$1,INT(-$N69/30)+1),0)+(-$N69/30-INT(-$N69/30))*SUMIFS(54:54,$1:$1,JQ$1+INT(-$N69/30)+1)+(INT(-$N69/30)+1--$N69/30)*SUMIFS(54:54,$1:$1,JQ$1+INT(-$N69/30))))</f>
        <v>0</v>
      </c>
      <c r="JR69" s="40">
        <f>IF(JR$7="",0,IF(JR$1=MAX($1:$1),$R54-SUM($T69:JQ69),IF(JR$1=1,SUMIFS(54:54,$1:$1,"&gt;="&amp;1,$1:$1,"&lt;="&amp;INT(-$N69/30))+(-$N69/30-INT(-$N69/30))*SUMIFS(54:54,$1:$1,INT(-$N69/30)+1),0)+(-$N69/30-INT(-$N69/30))*SUMIFS(54:54,$1:$1,JR$1+INT(-$N69/30)+1)+(INT(-$N69/30)+1--$N69/30)*SUMIFS(54:54,$1:$1,JR$1+INT(-$N69/30))))</f>
        <v>0</v>
      </c>
      <c r="JS69" s="40">
        <f>IF(JS$7="",0,IF(JS$1=MAX($1:$1),$R54-SUM($T69:JR69),IF(JS$1=1,SUMIFS(54:54,$1:$1,"&gt;="&amp;1,$1:$1,"&lt;="&amp;INT(-$N69/30))+(-$N69/30-INT(-$N69/30))*SUMIFS(54:54,$1:$1,INT(-$N69/30)+1),0)+(-$N69/30-INT(-$N69/30))*SUMIFS(54:54,$1:$1,JS$1+INT(-$N69/30)+1)+(INT(-$N69/30)+1--$N69/30)*SUMIFS(54:54,$1:$1,JS$1+INT(-$N69/30))))</f>
        <v>0</v>
      </c>
      <c r="JT69" s="40">
        <f>IF(JT$7="",0,IF(JT$1=MAX($1:$1),$R54-SUM($T69:JS69),IF(JT$1=1,SUMIFS(54:54,$1:$1,"&gt;="&amp;1,$1:$1,"&lt;="&amp;INT(-$N69/30))+(-$N69/30-INT(-$N69/30))*SUMIFS(54:54,$1:$1,INT(-$N69/30)+1),0)+(-$N69/30-INT(-$N69/30))*SUMIFS(54:54,$1:$1,JT$1+INT(-$N69/30)+1)+(INT(-$N69/30)+1--$N69/30)*SUMIFS(54:54,$1:$1,JT$1+INT(-$N69/30))))</f>
        <v>0</v>
      </c>
      <c r="JU69" s="40">
        <f>IF(JU$7="",0,IF(JU$1=MAX($1:$1),$R54-SUM($T69:JT69),IF(JU$1=1,SUMIFS(54:54,$1:$1,"&gt;="&amp;1,$1:$1,"&lt;="&amp;INT(-$N69/30))+(-$N69/30-INT(-$N69/30))*SUMIFS(54:54,$1:$1,INT(-$N69/30)+1),0)+(-$N69/30-INT(-$N69/30))*SUMIFS(54:54,$1:$1,JU$1+INT(-$N69/30)+1)+(INT(-$N69/30)+1--$N69/30)*SUMIFS(54:54,$1:$1,JU$1+INT(-$N69/30))))</f>
        <v>0</v>
      </c>
      <c r="JV69" s="40">
        <f>IF(JV$7="",0,IF(JV$1=MAX($1:$1),$R54-SUM($T69:JU69),IF(JV$1=1,SUMIFS(54:54,$1:$1,"&gt;="&amp;1,$1:$1,"&lt;="&amp;INT(-$N69/30))+(-$N69/30-INT(-$N69/30))*SUMIFS(54:54,$1:$1,INT(-$N69/30)+1),0)+(-$N69/30-INT(-$N69/30))*SUMIFS(54:54,$1:$1,JV$1+INT(-$N69/30)+1)+(INT(-$N69/30)+1--$N69/30)*SUMIFS(54:54,$1:$1,JV$1+INT(-$N69/30))))</f>
        <v>0</v>
      </c>
      <c r="JW69" s="40">
        <f>IF(JW$7="",0,IF(JW$1=MAX($1:$1),$R54-SUM($T69:JV69),IF(JW$1=1,SUMIFS(54:54,$1:$1,"&gt;="&amp;1,$1:$1,"&lt;="&amp;INT(-$N69/30))+(-$N69/30-INT(-$N69/30))*SUMIFS(54:54,$1:$1,INT(-$N69/30)+1),0)+(-$N69/30-INT(-$N69/30))*SUMIFS(54:54,$1:$1,JW$1+INT(-$N69/30)+1)+(INT(-$N69/30)+1--$N69/30)*SUMIFS(54:54,$1:$1,JW$1+INT(-$N69/30))))</f>
        <v>0</v>
      </c>
      <c r="JX69" s="40">
        <f>IF(JX$7="",0,IF(JX$1=MAX($1:$1),$R54-SUM($T69:JW69),IF(JX$1=1,SUMIFS(54:54,$1:$1,"&gt;="&amp;1,$1:$1,"&lt;="&amp;INT(-$N69/30))+(-$N69/30-INT(-$N69/30))*SUMIFS(54:54,$1:$1,INT(-$N69/30)+1),0)+(-$N69/30-INT(-$N69/30))*SUMIFS(54:54,$1:$1,JX$1+INT(-$N69/30)+1)+(INT(-$N69/30)+1--$N69/30)*SUMIFS(54:54,$1:$1,JX$1+INT(-$N69/30))))</f>
        <v>0</v>
      </c>
      <c r="JY69" s="40">
        <f>IF(JY$7="",0,IF(JY$1=MAX($1:$1),$R54-SUM($T69:JX69),IF(JY$1=1,SUMIFS(54:54,$1:$1,"&gt;="&amp;1,$1:$1,"&lt;="&amp;INT(-$N69/30))+(-$N69/30-INT(-$N69/30))*SUMIFS(54:54,$1:$1,INT(-$N69/30)+1),0)+(-$N69/30-INT(-$N69/30))*SUMIFS(54:54,$1:$1,JY$1+INT(-$N69/30)+1)+(INT(-$N69/30)+1--$N69/30)*SUMIFS(54:54,$1:$1,JY$1+INT(-$N69/30))))</f>
        <v>0</v>
      </c>
      <c r="JZ69" s="40">
        <f>IF(JZ$7="",0,IF(JZ$1=MAX($1:$1),$R54-SUM($T69:JY69),IF(JZ$1=1,SUMIFS(54:54,$1:$1,"&gt;="&amp;1,$1:$1,"&lt;="&amp;INT(-$N69/30))+(-$N69/30-INT(-$N69/30))*SUMIFS(54:54,$1:$1,INT(-$N69/30)+1),0)+(-$N69/30-INT(-$N69/30))*SUMIFS(54:54,$1:$1,JZ$1+INT(-$N69/30)+1)+(INT(-$N69/30)+1--$N69/30)*SUMIFS(54:54,$1:$1,JZ$1+INT(-$N69/30))))</f>
        <v>0</v>
      </c>
      <c r="KA69" s="40">
        <f>IF(KA$7="",0,IF(KA$1=MAX($1:$1),$R54-SUM($T69:JZ69),IF(KA$1=1,SUMIFS(54:54,$1:$1,"&gt;="&amp;1,$1:$1,"&lt;="&amp;INT(-$N69/30))+(-$N69/30-INT(-$N69/30))*SUMIFS(54:54,$1:$1,INT(-$N69/30)+1),0)+(-$N69/30-INT(-$N69/30))*SUMIFS(54:54,$1:$1,KA$1+INT(-$N69/30)+1)+(INT(-$N69/30)+1--$N69/30)*SUMIFS(54:54,$1:$1,KA$1+INT(-$N69/30))))</f>
        <v>0</v>
      </c>
      <c r="KB69" s="40">
        <f>IF(KB$7="",0,IF(KB$1=MAX($1:$1),$R54-SUM($T69:KA69),IF(KB$1=1,SUMIFS(54:54,$1:$1,"&gt;="&amp;1,$1:$1,"&lt;="&amp;INT(-$N69/30))+(-$N69/30-INT(-$N69/30))*SUMIFS(54:54,$1:$1,INT(-$N69/30)+1),0)+(-$N69/30-INT(-$N69/30))*SUMIFS(54:54,$1:$1,KB$1+INT(-$N69/30)+1)+(INT(-$N69/30)+1--$N69/30)*SUMIFS(54:54,$1:$1,KB$1+INT(-$N69/30))))</f>
        <v>0</v>
      </c>
      <c r="KC69" s="40">
        <f>IF(KC$7="",0,IF(KC$1=MAX($1:$1),$R54-SUM($T69:KB69),IF(KC$1=1,SUMIFS(54:54,$1:$1,"&gt;="&amp;1,$1:$1,"&lt;="&amp;INT(-$N69/30))+(-$N69/30-INT(-$N69/30))*SUMIFS(54:54,$1:$1,INT(-$N69/30)+1),0)+(-$N69/30-INT(-$N69/30))*SUMIFS(54:54,$1:$1,KC$1+INT(-$N69/30)+1)+(INT(-$N69/30)+1--$N69/30)*SUMIFS(54:54,$1:$1,KC$1+INT(-$N69/30))))</f>
        <v>0</v>
      </c>
      <c r="KD69" s="40">
        <f>IF(KD$7="",0,IF(KD$1=MAX($1:$1),$R54-SUM($T69:KC69),IF(KD$1=1,SUMIFS(54:54,$1:$1,"&gt;="&amp;1,$1:$1,"&lt;="&amp;INT(-$N69/30))+(-$N69/30-INT(-$N69/30))*SUMIFS(54:54,$1:$1,INT(-$N69/30)+1),0)+(-$N69/30-INT(-$N69/30))*SUMIFS(54:54,$1:$1,KD$1+INT(-$N69/30)+1)+(INT(-$N69/30)+1--$N69/30)*SUMIFS(54:54,$1:$1,KD$1+INT(-$N69/30))))</f>
        <v>0</v>
      </c>
      <c r="KE69" s="40">
        <f>IF(KE$7="",0,IF(KE$1=MAX($1:$1),$R54-SUM($T69:KD69),IF(KE$1=1,SUMIFS(54:54,$1:$1,"&gt;="&amp;1,$1:$1,"&lt;="&amp;INT(-$N69/30))+(-$N69/30-INT(-$N69/30))*SUMIFS(54:54,$1:$1,INT(-$N69/30)+1),0)+(-$N69/30-INT(-$N69/30))*SUMIFS(54:54,$1:$1,KE$1+INT(-$N69/30)+1)+(INT(-$N69/30)+1--$N69/30)*SUMIFS(54:54,$1:$1,KE$1+INT(-$N69/30))))</f>
        <v>0</v>
      </c>
      <c r="KF69" s="40">
        <f>IF(KF$7="",0,IF(KF$1=MAX($1:$1),$R54-SUM($T69:KE69),IF(KF$1=1,SUMIFS(54:54,$1:$1,"&gt;="&amp;1,$1:$1,"&lt;="&amp;INT(-$N69/30))+(-$N69/30-INT(-$N69/30))*SUMIFS(54:54,$1:$1,INT(-$N69/30)+1),0)+(-$N69/30-INT(-$N69/30))*SUMIFS(54:54,$1:$1,KF$1+INT(-$N69/30)+1)+(INT(-$N69/30)+1--$N69/30)*SUMIFS(54:54,$1:$1,KF$1+INT(-$N69/30))))</f>
        <v>0</v>
      </c>
      <c r="KG69" s="40">
        <f>IF(KG$7="",0,IF(KG$1=MAX($1:$1),$R54-SUM($T69:KF69),IF(KG$1=1,SUMIFS(54:54,$1:$1,"&gt;="&amp;1,$1:$1,"&lt;="&amp;INT(-$N69/30))+(-$N69/30-INT(-$N69/30))*SUMIFS(54:54,$1:$1,INT(-$N69/30)+1),0)+(-$N69/30-INT(-$N69/30))*SUMIFS(54:54,$1:$1,KG$1+INT(-$N69/30)+1)+(INT(-$N69/30)+1--$N69/30)*SUMIFS(54:54,$1:$1,KG$1+INT(-$N69/30))))</f>
        <v>0</v>
      </c>
      <c r="KH69" s="40">
        <f>IF(KH$7="",0,IF(KH$1=MAX($1:$1),$R54-SUM($T69:KG69),IF(KH$1=1,SUMIFS(54:54,$1:$1,"&gt;="&amp;1,$1:$1,"&lt;="&amp;INT(-$N69/30))+(-$N69/30-INT(-$N69/30))*SUMIFS(54:54,$1:$1,INT(-$N69/30)+1),0)+(-$N69/30-INT(-$N69/30))*SUMIFS(54:54,$1:$1,KH$1+INT(-$N69/30)+1)+(INT(-$N69/30)+1--$N69/30)*SUMIFS(54:54,$1:$1,KH$1+INT(-$N69/30))))</f>
        <v>0</v>
      </c>
      <c r="KI69" s="40">
        <f>IF(KI$7="",0,IF(KI$1=MAX($1:$1),$R54-SUM($T69:KH69),IF(KI$1=1,SUMIFS(54:54,$1:$1,"&gt;="&amp;1,$1:$1,"&lt;="&amp;INT(-$N69/30))+(-$N69/30-INT(-$N69/30))*SUMIFS(54:54,$1:$1,INT(-$N69/30)+1),0)+(-$N69/30-INT(-$N69/30))*SUMIFS(54:54,$1:$1,KI$1+INT(-$N69/30)+1)+(INT(-$N69/30)+1--$N69/30)*SUMIFS(54:54,$1:$1,KI$1+INT(-$N69/30))))</f>
        <v>0</v>
      </c>
      <c r="KJ69" s="40">
        <f>IF(KJ$7="",0,IF(KJ$1=MAX($1:$1),$R54-SUM($T69:KI69),IF(KJ$1=1,SUMIFS(54:54,$1:$1,"&gt;="&amp;1,$1:$1,"&lt;="&amp;INT(-$N69/30))+(-$N69/30-INT(-$N69/30))*SUMIFS(54:54,$1:$1,INT(-$N69/30)+1),0)+(-$N69/30-INT(-$N69/30))*SUMIFS(54:54,$1:$1,KJ$1+INT(-$N69/30)+1)+(INT(-$N69/30)+1--$N69/30)*SUMIFS(54:54,$1:$1,KJ$1+INT(-$N69/30))))</f>
        <v>0</v>
      </c>
      <c r="KK69" s="40">
        <f>IF(KK$7="",0,IF(KK$1=MAX($1:$1),$R54-SUM($T69:KJ69),IF(KK$1=1,SUMIFS(54:54,$1:$1,"&gt;="&amp;1,$1:$1,"&lt;="&amp;INT(-$N69/30))+(-$N69/30-INT(-$N69/30))*SUMIFS(54:54,$1:$1,INT(-$N69/30)+1),0)+(-$N69/30-INT(-$N69/30))*SUMIFS(54:54,$1:$1,KK$1+INT(-$N69/30)+1)+(INT(-$N69/30)+1--$N69/30)*SUMIFS(54:54,$1:$1,KK$1+INT(-$N69/30))))</f>
        <v>0</v>
      </c>
      <c r="KL69" s="40">
        <f>IF(KL$7="",0,IF(KL$1=MAX($1:$1),$R54-SUM($T69:KK69),IF(KL$1=1,SUMIFS(54:54,$1:$1,"&gt;="&amp;1,$1:$1,"&lt;="&amp;INT(-$N69/30))+(-$N69/30-INT(-$N69/30))*SUMIFS(54:54,$1:$1,INT(-$N69/30)+1),0)+(-$N69/30-INT(-$N69/30))*SUMIFS(54:54,$1:$1,KL$1+INT(-$N69/30)+1)+(INT(-$N69/30)+1--$N69/30)*SUMIFS(54:54,$1:$1,KL$1+INT(-$N69/30))))</f>
        <v>0</v>
      </c>
      <c r="KM69" s="40">
        <f>IF(KM$7="",0,IF(KM$1=MAX($1:$1),$R54-SUM($T69:KL69),IF(KM$1=1,SUMIFS(54:54,$1:$1,"&gt;="&amp;1,$1:$1,"&lt;="&amp;INT(-$N69/30))+(-$N69/30-INT(-$N69/30))*SUMIFS(54:54,$1:$1,INT(-$N69/30)+1),0)+(-$N69/30-INT(-$N69/30))*SUMIFS(54:54,$1:$1,KM$1+INT(-$N69/30)+1)+(INT(-$N69/30)+1--$N69/30)*SUMIFS(54:54,$1:$1,KM$1+INT(-$N69/30))))</f>
        <v>0</v>
      </c>
      <c r="KN69" s="40">
        <f>IF(KN$7="",0,IF(KN$1=MAX($1:$1),$R54-SUM($T69:KM69),IF(KN$1=1,SUMIFS(54:54,$1:$1,"&gt;="&amp;1,$1:$1,"&lt;="&amp;INT(-$N69/30))+(-$N69/30-INT(-$N69/30))*SUMIFS(54:54,$1:$1,INT(-$N69/30)+1),0)+(-$N69/30-INT(-$N69/30))*SUMIFS(54:54,$1:$1,KN$1+INT(-$N69/30)+1)+(INT(-$N69/30)+1--$N69/30)*SUMIFS(54:54,$1:$1,KN$1+INT(-$N69/30))))</f>
        <v>0</v>
      </c>
      <c r="KO69" s="40">
        <f>IF(KO$7="",0,IF(KO$1=MAX($1:$1),$R54-SUM($T69:KN69),IF(KO$1=1,SUMIFS(54:54,$1:$1,"&gt;="&amp;1,$1:$1,"&lt;="&amp;INT(-$N69/30))+(-$N69/30-INT(-$N69/30))*SUMIFS(54:54,$1:$1,INT(-$N69/30)+1),0)+(-$N69/30-INT(-$N69/30))*SUMIFS(54:54,$1:$1,KO$1+INT(-$N69/30)+1)+(INT(-$N69/30)+1--$N69/30)*SUMIFS(54:54,$1:$1,KO$1+INT(-$N69/30))))</f>
        <v>0</v>
      </c>
      <c r="KP69" s="40">
        <f>IF(KP$7="",0,IF(KP$1=MAX($1:$1),$R54-SUM($T69:KO69),IF(KP$1=1,SUMIFS(54:54,$1:$1,"&gt;="&amp;1,$1:$1,"&lt;="&amp;INT(-$N69/30))+(-$N69/30-INT(-$N69/30))*SUMIFS(54:54,$1:$1,INT(-$N69/30)+1),0)+(-$N69/30-INT(-$N69/30))*SUMIFS(54:54,$1:$1,KP$1+INT(-$N69/30)+1)+(INT(-$N69/30)+1--$N69/30)*SUMIFS(54:54,$1:$1,KP$1+INT(-$N69/30))))</f>
        <v>0</v>
      </c>
      <c r="KQ69" s="40">
        <f>IF(KQ$7="",0,IF(KQ$1=MAX($1:$1),$R54-SUM($T69:KP69),IF(KQ$1=1,SUMIFS(54:54,$1:$1,"&gt;="&amp;1,$1:$1,"&lt;="&amp;INT(-$N69/30))+(-$N69/30-INT(-$N69/30))*SUMIFS(54:54,$1:$1,INT(-$N69/30)+1),0)+(-$N69/30-INT(-$N69/30))*SUMIFS(54:54,$1:$1,KQ$1+INT(-$N69/30)+1)+(INT(-$N69/30)+1--$N69/30)*SUMIFS(54:54,$1:$1,KQ$1+INT(-$N69/30))))</f>
        <v>0</v>
      </c>
      <c r="KR69" s="40">
        <f>IF(KR$7="",0,IF(KR$1=MAX($1:$1),$R54-SUM($T69:KQ69),IF(KR$1=1,SUMIFS(54:54,$1:$1,"&gt;="&amp;1,$1:$1,"&lt;="&amp;INT(-$N69/30))+(-$N69/30-INT(-$N69/30))*SUMIFS(54:54,$1:$1,INT(-$N69/30)+1),0)+(-$N69/30-INT(-$N69/30))*SUMIFS(54:54,$1:$1,KR$1+INT(-$N69/30)+1)+(INT(-$N69/30)+1--$N69/30)*SUMIFS(54:54,$1:$1,KR$1+INT(-$N69/30))))</f>
        <v>0</v>
      </c>
      <c r="KS69" s="40">
        <f>IF(KS$7="",0,IF(KS$1=MAX($1:$1),$R54-SUM($T69:KR69),IF(KS$1=1,SUMIFS(54:54,$1:$1,"&gt;="&amp;1,$1:$1,"&lt;="&amp;INT(-$N69/30))+(-$N69/30-INT(-$N69/30))*SUMIFS(54:54,$1:$1,INT(-$N69/30)+1),0)+(-$N69/30-INT(-$N69/30))*SUMIFS(54:54,$1:$1,KS$1+INT(-$N69/30)+1)+(INT(-$N69/30)+1--$N69/30)*SUMIFS(54:54,$1:$1,KS$1+INT(-$N69/30))))</f>
        <v>0</v>
      </c>
      <c r="KT69" s="40">
        <f>IF(KT$7="",0,IF(KT$1=MAX($1:$1),$R54-SUM($T69:KS69),IF(KT$1=1,SUMIFS(54:54,$1:$1,"&gt;="&amp;1,$1:$1,"&lt;="&amp;INT(-$N69/30))+(-$N69/30-INT(-$N69/30))*SUMIFS(54:54,$1:$1,INT(-$N69/30)+1),0)+(-$N69/30-INT(-$N69/30))*SUMIFS(54:54,$1:$1,KT$1+INT(-$N69/30)+1)+(INT(-$N69/30)+1--$N69/30)*SUMIFS(54:54,$1:$1,KT$1+INT(-$N69/30))))</f>
        <v>0</v>
      </c>
      <c r="KU69" s="40">
        <f>IF(KU$7="",0,IF(KU$1=MAX($1:$1),$R54-SUM($T69:KT69),IF(KU$1=1,SUMIFS(54:54,$1:$1,"&gt;="&amp;1,$1:$1,"&lt;="&amp;INT(-$N69/30))+(-$N69/30-INT(-$N69/30))*SUMIFS(54:54,$1:$1,INT(-$N69/30)+1),0)+(-$N69/30-INT(-$N69/30))*SUMIFS(54:54,$1:$1,KU$1+INT(-$N69/30)+1)+(INT(-$N69/30)+1--$N69/30)*SUMIFS(54:54,$1:$1,KU$1+INT(-$N69/30))))</f>
        <v>0</v>
      </c>
      <c r="KV69" s="40">
        <f>IF(KV$7="",0,IF(KV$1=MAX($1:$1),$R54-SUM($T69:KU69),IF(KV$1=1,SUMIFS(54:54,$1:$1,"&gt;="&amp;1,$1:$1,"&lt;="&amp;INT(-$N69/30))+(-$N69/30-INT(-$N69/30))*SUMIFS(54:54,$1:$1,INT(-$N69/30)+1),0)+(-$N69/30-INT(-$N69/30))*SUMIFS(54:54,$1:$1,KV$1+INT(-$N69/30)+1)+(INT(-$N69/30)+1--$N69/30)*SUMIFS(54:54,$1:$1,KV$1+INT(-$N69/30))))</f>
        <v>0</v>
      </c>
      <c r="KW69" s="1"/>
      <c r="KX69" s="1"/>
    </row>
    <row r="70" spans="1:310" x14ac:dyDescent="0.25">
      <c r="A70" s="1"/>
      <c r="B70" s="79"/>
      <c r="C70" s="79"/>
      <c r="D70" s="79"/>
      <c r="E70" s="1" t="str">
        <f>E68</f>
        <v>поступление денежных средств от продаж продукции</v>
      </c>
      <c r="F70" s="1"/>
      <c r="G70" s="1"/>
      <c r="H70" s="11" t="str">
        <f t="shared" ref="H70:H74" si="343">H69</f>
        <v>руб.</v>
      </c>
      <c r="I70" s="1"/>
      <c r="J70" s="1"/>
      <c r="K70" s="1" t="str">
        <f>справочники!$U$12</f>
        <v>непостоянные-франшиза</v>
      </c>
      <c r="L70" s="1"/>
      <c r="M70" s="5"/>
      <c r="N70" s="40">
        <f>условия!W136</f>
        <v>45</v>
      </c>
      <c r="O70" s="19"/>
      <c r="P70" s="1"/>
      <c r="Q70" s="1"/>
      <c r="R70" s="40">
        <f t="shared" si="342"/>
        <v>17763318.00734042</v>
      </c>
      <c r="S70" s="1"/>
      <c r="T70" s="1"/>
      <c r="U70" s="40">
        <f>IF(U$7="",0,IF(U$1=MAX($1:$1),$R55-SUM($T70:T70),IF(U$1=1,SUMIFS(55:55,$1:$1,"&gt;="&amp;1,$1:$1,"&lt;="&amp;INT(-$N70/30))+(-$N70/30-INT(-$N70/30))*SUMIFS(55:55,$1:$1,INT(-$N70/30)+1),0)+(-$N70/30-INT(-$N70/30))*SUMIFS(55:55,$1:$1,U$1+INT(-$N70/30)+1)+(INT(-$N70/30)+1--$N70/30)*SUMIFS(55:55,$1:$1,U$1+INT(-$N70/30))))</f>
        <v>0</v>
      </c>
      <c r="V70" s="40">
        <f>IF(V$7="",0,IF(V$1=MAX($1:$1),$R55-SUM($T70:U70),IF(V$1=1,SUMIFS(55:55,$1:$1,"&gt;="&amp;1,$1:$1,"&lt;="&amp;INT(-$N70/30))+(-$N70/30-INT(-$N70/30))*SUMIFS(55:55,$1:$1,INT(-$N70/30)+1),0)+(-$N70/30-INT(-$N70/30))*SUMIFS(55:55,$1:$1,V$1+INT(-$N70/30)+1)+(INT(-$N70/30)+1--$N70/30)*SUMIFS(55:55,$1:$1,V$1+INT(-$N70/30))))</f>
        <v>20377.738499999999</v>
      </c>
      <c r="W70" s="40">
        <f>IF(W$7="",0,IF(W$1=MAX($1:$1),$R55-SUM($T70:V70),IF(W$1=1,SUMIFS(55:55,$1:$1,"&gt;="&amp;1,$1:$1,"&lt;="&amp;INT(-$N70/30))+(-$N70/30-INT(-$N70/30))*SUMIFS(55:55,$1:$1,INT(-$N70/30)+1),0)+(-$N70/30-INT(-$N70/30))*SUMIFS(55:55,$1:$1,W$1+INT(-$N70/30)+1)+(INT(-$N70/30)+1--$N70/30)*SUMIFS(55:55,$1:$1,W$1+INT(-$N70/30))))</f>
        <v>62000.353308510632</v>
      </c>
      <c r="X70" s="40">
        <f>IF(X$7="",0,IF(X$1=MAX($1:$1),$R55-SUM($T70:W70),IF(X$1=1,SUMIFS(55:55,$1:$1,"&gt;="&amp;1,$1:$1,"&lt;="&amp;INT(-$N70/30))+(-$N70/30-INT(-$N70/30))*SUMIFS(55:55,$1:$1,INT(-$N70/30)+1),0)+(-$N70/30-INT(-$N70/30))*SUMIFS(55:55,$1:$1,X$1+INT(-$N70/30)+1)+(INT(-$N70/30)+1--$N70/30)*SUMIFS(55:55,$1:$1,X$1+INT(-$N70/30))))</f>
        <v>105357.24373404254</v>
      </c>
      <c r="Y70" s="40">
        <f>IF(Y$7="",0,IF(Y$1=MAX($1:$1),$R55-SUM($T70:X70),IF(Y$1=1,SUMIFS(55:55,$1:$1,"&gt;="&amp;1,$1:$1,"&lt;="&amp;INT(-$N70/30))+(-$N70/30-INT(-$N70/30))*SUMIFS(55:55,$1:$1,INT(-$N70/30)+1),0)+(-$N70/30-INT(-$N70/30))*SUMIFS(55:55,$1:$1,Y$1+INT(-$N70/30)+1)+(INT(-$N70/30)+1--$N70/30)*SUMIFS(55:55,$1:$1,Y$1+INT(-$N70/30))))</f>
        <v>150448.40977659571</v>
      </c>
      <c r="Z70" s="40">
        <f>IF(Z$7="",0,IF(Z$1=MAX($1:$1),$R55-SUM($T70:Y70),IF(Z$1=1,SUMIFS(55:55,$1:$1,"&gt;="&amp;1,$1:$1,"&lt;="&amp;INT(-$N70/30))+(-$N70/30-INT(-$N70/30))*SUMIFS(55:55,$1:$1,INT(-$N70/30)+1),0)+(-$N70/30-INT(-$N70/30))*SUMIFS(55:55,$1:$1,Z$1+INT(-$N70/30)+1)+(INT(-$N70/30)+1--$N70/30)*SUMIFS(55:55,$1:$1,Z$1+INT(-$N70/30))))</f>
        <v>197273.8514361702</v>
      </c>
      <c r="AA70" s="40">
        <f>IF(AA$7="",0,IF(AA$1=MAX($1:$1),$R55-SUM($T70:Z70),IF(AA$1=1,SUMIFS(55:55,$1:$1,"&gt;="&amp;1,$1:$1,"&lt;="&amp;INT(-$N70/30))+(-$N70/30-INT(-$N70/30))*SUMIFS(55:55,$1:$1,INT(-$N70/30)+1),0)+(-$N70/30-INT(-$N70/30))*SUMIFS(55:55,$1:$1,AA$1+INT(-$N70/30)+1)+(INT(-$N70/30)+1--$N70/30)*SUMIFS(55:55,$1:$1,AA$1+INT(-$N70/30))))</f>
        <v>225455.83021276596</v>
      </c>
      <c r="AB70" s="40">
        <f>IF(AB$7="",0,IF(AB$1=MAX($1:$1),$R55-SUM($T70:AA70),IF(AB$1=1,SUMIFS(55:55,$1:$1,"&gt;="&amp;1,$1:$1,"&lt;="&amp;INT(-$N70/30))+(-$N70/30-INT(-$N70/30))*SUMIFS(55:55,$1:$1,INT(-$N70/30)+1),0)+(-$N70/30-INT(-$N70/30))*SUMIFS(55:55,$1:$1,AB$1+INT(-$N70/30)+1)+(INT(-$N70/30)+1--$N70/30)*SUMIFS(55:55,$1:$1,AB$1+INT(-$N70/30))))</f>
        <v>234127.20829787233</v>
      </c>
      <c r="AC70" s="40">
        <f>IF(AC$7="",0,IF(AC$1=MAX($1:$1),$R55-SUM($T70:AB70),IF(AC$1=1,SUMIFS(55:55,$1:$1,"&gt;="&amp;1,$1:$1,"&lt;="&amp;INT(-$N70/30))+(-$N70/30-INT(-$N70/30))*SUMIFS(55:55,$1:$1,INT(-$N70/30)+1),0)+(-$N70/30-INT(-$N70/30))*SUMIFS(55:55,$1:$1,AC$1+INT(-$N70/30)+1)+(INT(-$N70/30)+1--$N70/30)*SUMIFS(55:55,$1:$1,AC$1+INT(-$N70/30))))</f>
        <v>242798.58638297871</v>
      </c>
      <c r="AD70" s="40">
        <f>IF(AD$7="",0,IF(AD$1=MAX($1:$1),$R55-SUM($T70:AC70),IF(AD$1=1,SUMIFS(55:55,$1:$1,"&gt;="&amp;1,$1:$1,"&lt;="&amp;INT(-$N70/30))+(-$N70/30-INT(-$N70/30))*SUMIFS(55:55,$1:$1,INT(-$N70/30)+1),0)+(-$N70/30-INT(-$N70/30))*SUMIFS(55:55,$1:$1,AD$1+INT(-$N70/30)+1)+(INT(-$N70/30)+1--$N70/30)*SUMIFS(55:55,$1:$1,AD$1+INT(-$N70/30))))</f>
        <v>251469.96446808509</v>
      </c>
      <c r="AE70" s="40">
        <f>IF(AE$7="",0,IF(AE$1=MAX($1:$1),$R55-SUM($T70:AD70),IF(AE$1=1,SUMIFS(55:55,$1:$1,"&gt;="&amp;1,$1:$1,"&lt;="&amp;INT(-$N70/30))+(-$N70/30-INT(-$N70/30))*SUMIFS(55:55,$1:$1,INT(-$N70/30)+1),0)+(-$N70/30-INT(-$N70/30))*SUMIFS(55:55,$1:$1,AE$1+INT(-$N70/30)+1)+(INT(-$N70/30)+1--$N70/30)*SUMIFS(55:55,$1:$1,AE$1+INT(-$N70/30))))</f>
        <v>260141.34255319147</v>
      </c>
      <c r="AF70" s="40">
        <f>IF(AF$7="",0,IF(AF$1=MAX($1:$1),$R55-SUM($T70:AE70),IF(AF$1=1,SUMIFS(55:55,$1:$1,"&gt;="&amp;1,$1:$1,"&lt;="&amp;INT(-$N70/30))+(-$N70/30-INT(-$N70/30))*SUMIFS(55:55,$1:$1,INT(-$N70/30)+1),0)+(-$N70/30-INT(-$N70/30))*SUMIFS(55:55,$1:$1,AF$1+INT(-$N70/30)+1)+(INT(-$N70/30)+1--$N70/30)*SUMIFS(55:55,$1:$1,AF$1+INT(-$N70/30))))</f>
        <v>268812.72063829785</v>
      </c>
      <c r="AG70" s="40">
        <f>IF(AG$7="",0,IF(AG$1=MAX($1:$1),$R55-SUM($T70:AF70),IF(AG$1=1,SUMIFS(55:55,$1:$1,"&gt;="&amp;1,$1:$1,"&lt;="&amp;INT(-$N70/30))+(-$N70/30-INT(-$N70/30))*SUMIFS(55:55,$1:$1,INT(-$N70/30)+1),0)+(-$N70/30-INT(-$N70/30))*SUMIFS(55:55,$1:$1,AG$1+INT(-$N70/30)+1)+(INT(-$N70/30)+1--$N70/30)*SUMIFS(55:55,$1:$1,AG$1+INT(-$N70/30))))</f>
        <v>277484.09872340423</v>
      </c>
      <c r="AH70" s="40">
        <f>IF(AH$7="",0,IF(AH$1=MAX($1:$1),$R55-SUM($T70:AG70),IF(AH$1=1,SUMIFS(55:55,$1:$1,"&gt;="&amp;1,$1:$1,"&lt;="&amp;INT(-$N70/30))+(-$N70/30-INT(-$N70/30))*SUMIFS(55:55,$1:$1,INT(-$N70/30)+1),0)+(-$N70/30-INT(-$N70/30))*SUMIFS(55:55,$1:$1,AH$1+INT(-$N70/30)+1)+(INT(-$N70/30)+1--$N70/30)*SUMIFS(55:55,$1:$1,AH$1+INT(-$N70/30))))</f>
        <v>286155.4768085106</v>
      </c>
      <c r="AI70" s="40">
        <f>IF(AI$7="",0,IF(AI$1=MAX($1:$1),$R55-SUM($T70:AH70),IF(AI$1=1,SUMIFS(55:55,$1:$1,"&gt;="&amp;1,$1:$1,"&lt;="&amp;INT(-$N70/30))+(-$N70/30-INT(-$N70/30))*SUMIFS(55:55,$1:$1,INT(-$N70/30)+1),0)+(-$N70/30-INT(-$N70/30))*SUMIFS(55:55,$1:$1,AI$1+INT(-$N70/30)+1)+(INT(-$N70/30)+1--$N70/30)*SUMIFS(55:55,$1:$1,AI$1+INT(-$N70/30))))</f>
        <v>294826.85489361698</v>
      </c>
      <c r="AJ70" s="40">
        <f>IF(AJ$7="",0,IF(AJ$1=MAX($1:$1),$R55-SUM($T70:AI70),IF(AJ$1=1,SUMIFS(55:55,$1:$1,"&gt;="&amp;1,$1:$1,"&lt;="&amp;INT(-$N70/30))+(-$N70/30-INT(-$N70/30))*SUMIFS(55:55,$1:$1,INT(-$N70/30)+1),0)+(-$N70/30-INT(-$N70/30))*SUMIFS(55:55,$1:$1,AJ$1+INT(-$N70/30)+1)+(INT(-$N70/30)+1--$N70/30)*SUMIFS(55:55,$1:$1,AJ$1+INT(-$N70/30))))</f>
        <v>303498.23297872336</v>
      </c>
      <c r="AK70" s="40">
        <f>IF(AK$7="",0,IF(AK$1=MAX($1:$1),$R55-SUM($T70:AJ70),IF(AK$1=1,SUMIFS(55:55,$1:$1,"&gt;="&amp;1,$1:$1,"&lt;="&amp;INT(-$N70/30))+(-$N70/30-INT(-$N70/30))*SUMIFS(55:55,$1:$1,INT(-$N70/30)+1),0)+(-$N70/30-INT(-$N70/30))*SUMIFS(55:55,$1:$1,AK$1+INT(-$N70/30)+1)+(INT(-$N70/30)+1--$N70/30)*SUMIFS(55:55,$1:$1,AK$1+INT(-$N70/30))))</f>
        <v>312169.61106382968</v>
      </c>
      <c r="AL70" s="40">
        <f>IF(AL$7="",0,IF(AL$1=MAX($1:$1),$R55-SUM($T70:AK70),IF(AL$1=1,SUMIFS(55:55,$1:$1,"&gt;="&amp;1,$1:$1,"&lt;="&amp;INT(-$N70/30))+(-$N70/30-INT(-$N70/30))*SUMIFS(55:55,$1:$1,INT(-$N70/30)+1),0)+(-$N70/30-INT(-$N70/30))*SUMIFS(55:55,$1:$1,AL$1+INT(-$N70/30)+1)+(INT(-$N70/30)+1--$N70/30)*SUMIFS(55:55,$1:$1,AL$1+INT(-$N70/30))))</f>
        <v>320840.98914893612</v>
      </c>
      <c r="AM70" s="40">
        <f>IF(AM$7="",0,IF(AM$1=MAX($1:$1),$R55-SUM($T70:AL70),IF(AM$1=1,SUMIFS(55:55,$1:$1,"&gt;="&amp;1,$1:$1,"&lt;="&amp;INT(-$N70/30))+(-$N70/30-INT(-$N70/30))*SUMIFS(55:55,$1:$1,INT(-$N70/30)+1),0)+(-$N70/30-INT(-$N70/30))*SUMIFS(55:55,$1:$1,AM$1+INT(-$N70/30)+1)+(INT(-$N70/30)+1--$N70/30)*SUMIFS(55:55,$1:$1,AM$1+INT(-$N70/30))))</f>
        <v>329512.3672340425</v>
      </c>
      <c r="AN70" s="40">
        <f>IF(AN$7="",0,IF(AN$1=MAX($1:$1),$R55-SUM($T70:AM70),IF(AN$1=1,SUMIFS(55:55,$1:$1,"&gt;="&amp;1,$1:$1,"&lt;="&amp;INT(-$N70/30))+(-$N70/30-INT(-$N70/30))*SUMIFS(55:55,$1:$1,INT(-$N70/30)+1),0)+(-$N70/30-INT(-$N70/30))*SUMIFS(55:55,$1:$1,AN$1+INT(-$N70/30)+1)+(INT(-$N70/30)+1--$N70/30)*SUMIFS(55:55,$1:$1,AN$1+INT(-$N70/30))))</f>
        <v>338183.74531914887</v>
      </c>
      <c r="AO70" s="40">
        <f>IF(AO$7="",0,IF(AO$1=MAX($1:$1),$R55-SUM($T70:AN70),IF(AO$1=1,SUMIFS(55:55,$1:$1,"&gt;="&amp;1,$1:$1,"&lt;="&amp;INT(-$N70/30))+(-$N70/30-INT(-$N70/30))*SUMIFS(55:55,$1:$1,INT(-$N70/30)+1),0)+(-$N70/30-INT(-$N70/30))*SUMIFS(55:55,$1:$1,AO$1+INT(-$N70/30)+1)+(INT(-$N70/30)+1--$N70/30)*SUMIFS(55:55,$1:$1,AO$1+INT(-$N70/30))))</f>
        <v>346855.1234042552</v>
      </c>
      <c r="AP70" s="40">
        <f>IF(AP$7="",0,IF(AP$1=MAX($1:$1),$R55-SUM($T70:AO70),IF(AP$1=1,SUMIFS(55:55,$1:$1,"&gt;="&amp;1,$1:$1,"&lt;="&amp;INT(-$N70/30))+(-$N70/30-INT(-$N70/30))*SUMIFS(55:55,$1:$1,INT(-$N70/30)+1),0)+(-$N70/30-INT(-$N70/30))*SUMIFS(55:55,$1:$1,AP$1+INT(-$N70/30)+1)+(INT(-$N70/30)+1--$N70/30)*SUMIFS(55:55,$1:$1,AP$1+INT(-$N70/30))))</f>
        <v>355526.50148936157</v>
      </c>
      <c r="AQ70" s="40">
        <f>IF(AQ$7="",0,IF(AQ$1=MAX($1:$1),$R55-SUM($T70:AP70),IF(AQ$1=1,SUMIFS(55:55,$1:$1,"&gt;="&amp;1,$1:$1,"&lt;="&amp;INT(-$N70/30))+(-$N70/30-INT(-$N70/30))*SUMIFS(55:55,$1:$1,INT(-$N70/30)+1),0)+(-$N70/30-INT(-$N70/30))*SUMIFS(55:55,$1:$1,AQ$1+INT(-$N70/30)+1)+(INT(-$N70/30)+1--$N70/30)*SUMIFS(55:55,$1:$1,AQ$1+INT(-$N70/30))))</f>
        <v>364197.87957446801</v>
      </c>
      <c r="AR70" s="40">
        <f>IF(AR$7="",0,IF(AR$1=MAX($1:$1),$R55-SUM($T70:AQ70),IF(AR$1=1,SUMIFS(55:55,$1:$1,"&gt;="&amp;1,$1:$1,"&lt;="&amp;INT(-$N70/30))+(-$N70/30-INT(-$N70/30))*SUMIFS(55:55,$1:$1,INT(-$N70/30)+1),0)+(-$N70/30-INT(-$N70/30))*SUMIFS(55:55,$1:$1,AR$1+INT(-$N70/30)+1)+(INT(-$N70/30)+1--$N70/30)*SUMIFS(55:55,$1:$1,AR$1+INT(-$N70/30))))</f>
        <v>372869.25765957439</v>
      </c>
      <c r="AS70" s="40">
        <f>IF(AS$7="",0,IF(AS$1=MAX($1:$1),$R55-SUM($T70:AR70),IF(AS$1=1,SUMIFS(55:55,$1:$1,"&gt;="&amp;1,$1:$1,"&lt;="&amp;INT(-$N70/30))+(-$N70/30-INT(-$N70/30))*SUMIFS(55:55,$1:$1,INT(-$N70/30)+1),0)+(-$N70/30-INT(-$N70/30))*SUMIFS(55:55,$1:$1,AS$1+INT(-$N70/30)+1)+(INT(-$N70/30)+1--$N70/30)*SUMIFS(55:55,$1:$1,AS$1+INT(-$N70/30))))</f>
        <v>381540.63574468077</v>
      </c>
      <c r="AT70" s="40">
        <f>IF(AT$7="",0,IF(AT$1=MAX($1:$1),$R55-SUM($T70:AS70),IF(AT$1=1,SUMIFS(55:55,$1:$1,"&gt;="&amp;1,$1:$1,"&lt;="&amp;INT(-$N70/30))+(-$N70/30-INT(-$N70/30))*SUMIFS(55:55,$1:$1,INT(-$N70/30)+1),0)+(-$N70/30-INT(-$N70/30))*SUMIFS(55:55,$1:$1,AT$1+INT(-$N70/30)+1)+(INT(-$N70/30)+1--$N70/30)*SUMIFS(55:55,$1:$1,AT$1+INT(-$N70/30))))</f>
        <v>390212.0138297872</v>
      </c>
      <c r="AU70" s="40">
        <f>IF(AU$7="",0,IF(AU$1=MAX($1:$1),$R55-SUM($T70:AT70),IF(AU$1=1,SUMIFS(55:55,$1:$1,"&gt;="&amp;1,$1:$1,"&lt;="&amp;INT(-$N70/30))+(-$N70/30-INT(-$N70/30))*SUMIFS(55:55,$1:$1,INT(-$N70/30)+1),0)+(-$N70/30-INT(-$N70/30))*SUMIFS(55:55,$1:$1,AU$1+INT(-$N70/30)+1)+(INT(-$N70/30)+1--$N70/30)*SUMIFS(55:55,$1:$1,AU$1+INT(-$N70/30))))</f>
        <v>398883.39191489358</v>
      </c>
      <c r="AV70" s="40">
        <f>IF(AV$7="",0,IF(AV$1=MAX($1:$1),$R55-SUM($T70:AU70),IF(AV$1=1,SUMIFS(55:55,$1:$1,"&gt;="&amp;1,$1:$1,"&lt;="&amp;INT(-$N70/30))+(-$N70/30-INT(-$N70/30))*SUMIFS(55:55,$1:$1,INT(-$N70/30)+1),0)+(-$N70/30-INT(-$N70/30))*SUMIFS(55:55,$1:$1,AV$1+INT(-$N70/30)+1)+(INT(-$N70/30)+1--$N70/30)*SUMIFS(55:55,$1:$1,AV$1+INT(-$N70/30))))</f>
        <v>407554.76999999996</v>
      </c>
      <c r="AW70" s="40">
        <f>IF(AW$7="",0,IF(AW$1=MAX($1:$1),$R55-SUM($T70:AV70),IF(AW$1=1,SUMIFS(55:55,$1:$1,"&gt;="&amp;1,$1:$1,"&lt;="&amp;INT(-$N70/30))+(-$N70/30-INT(-$N70/30))*SUMIFS(55:55,$1:$1,INT(-$N70/30)+1),0)+(-$N70/30-INT(-$N70/30))*SUMIFS(55:55,$1:$1,AW$1+INT(-$N70/30)+1)+(INT(-$N70/30)+1--$N70/30)*SUMIFS(55:55,$1:$1,AW$1+INT(-$N70/30))))</f>
        <v>416226.14808510634</v>
      </c>
      <c r="AX70" s="40">
        <f>IF(AX$7="",0,IF(AX$1=MAX($1:$1),$R55-SUM($T70:AW70),IF(AX$1=1,SUMIFS(55:55,$1:$1,"&gt;="&amp;1,$1:$1,"&lt;="&amp;INT(-$N70/30))+(-$N70/30-INT(-$N70/30))*SUMIFS(55:55,$1:$1,INT(-$N70/30)+1),0)+(-$N70/30-INT(-$N70/30))*SUMIFS(55:55,$1:$1,AX$1+INT(-$N70/30)+1)+(INT(-$N70/30)+1--$N70/30)*SUMIFS(55:55,$1:$1,AX$1+INT(-$N70/30))))</f>
        <v>424897.52617021272</v>
      </c>
      <c r="AY70" s="40">
        <f>IF(AY$7="",0,IF(AY$1=MAX($1:$1),$R55-SUM($T70:AX70),IF(AY$1=1,SUMIFS(55:55,$1:$1,"&gt;="&amp;1,$1:$1,"&lt;="&amp;INT(-$N70/30))+(-$N70/30-INT(-$N70/30))*SUMIFS(55:55,$1:$1,INT(-$N70/30)+1),0)+(-$N70/30-INT(-$N70/30))*SUMIFS(55:55,$1:$1,AY$1+INT(-$N70/30)+1)+(INT(-$N70/30)+1--$N70/30)*SUMIFS(55:55,$1:$1,AY$1+INT(-$N70/30))))</f>
        <v>433568.90425531904</v>
      </c>
      <c r="AZ70" s="40">
        <f>IF(AZ$7="",0,IF(AZ$1=MAX($1:$1),$R55-SUM($T70:AY70),IF(AZ$1=1,SUMIFS(55:55,$1:$1,"&gt;="&amp;1,$1:$1,"&lt;="&amp;INT(-$N70/30))+(-$N70/30-INT(-$N70/30))*SUMIFS(55:55,$1:$1,INT(-$N70/30)+1),0)+(-$N70/30-INT(-$N70/30))*SUMIFS(55:55,$1:$1,AZ$1+INT(-$N70/30)+1)+(INT(-$N70/30)+1--$N70/30)*SUMIFS(55:55,$1:$1,AZ$1+INT(-$N70/30))))</f>
        <v>442240.28234042542</v>
      </c>
      <c r="BA70" s="40">
        <f>IF(BA$7="",0,IF(BA$1=MAX($1:$1),$R55-SUM($T70:AZ70),IF(BA$1=1,SUMIFS(55:55,$1:$1,"&gt;="&amp;1,$1:$1,"&lt;="&amp;INT(-$N70/30))+(-$N70/30-INT(-$N70/30))*SUMIFS(55:55,$1:$1,INT(-$N70/30)+1),0)+(-$N70/30-INT(-$N70/30))*SUMIFS(55:55,$1:$1,BA$1+INT(-$N70/30)+1)+(INT(-$N70/30)+1--$N70/30)*SUMIFS(55:55,$1:$1,BA$1+INT(-$N70/30))))</f>
        <v>450911.66042553179</v>
      </c>
      <c r="BB70" s="40">
        <f>IF(BB$7="",0,IF(BB$1=MAX($1:$1),$R55-SUM($T70:BA70),IF(BB$1=1,SUMIFS(55:55,$1:$1,"&gt;="&amp;1,$1:$1,"&lt;="&amp;INT(-$N70/30))+(-$N70/30-INT(-$N70/30))*SUMIFS(55:55,$1:$1,INT(-$N70/30)+1),0)+(-$N70/30-INT(-$N70/30))*SUMIFS(55:55,$1:$1,BB$1+INT(-$N70/30)+1)+(INT(-$N70/30)+1--$N70/30)*SUMIFS(55:55,$1:$1,BB$1+INT(-$N70/30))))</f>
        <v>459583.03851063817</v>
      </c>
      <c r="BC70" s="40">
        <f>IF(BC$7="",0,IF(BC$1=MAX($1:$1),$R55-SUM($T70:BB70),IF(BC$1=1,SUMIFS(55:55,$1:$1,"&gt;="&amp;1,$1:$1,"&lt;="&amp;INT(-$N70/30))+(-$N70/30-INT(-$N70/30))*SUMIFS(55:55,$1:$1,INT(-$N70/30)+1),0)+(-$N70/30-INT(-$N70/30))*SUMIFS(55:55,$1:$1,BC$1+INT(-$N70/30)+1)+(INT(-$N70/30)+1--$N70/30)*SUMIFS(55:55,$1:$1,BC$1+INT(-$N70/30))))</f>
        <v>468254.41659574455</v>
      </c>
      <c r="BD70" s="40">
        <f>IF(BD$7="",0,IF(BD$1=MAX($1:$1),$R55-SUM($T70:BC70),IF(BD$1=1,SUMIFS(55:55,$1:$1,"&gt;="&amp;1,$1:$1,"&lt;="&amp;INT(-$N70/30))+(-$N70/30-INT(-$N70/30))*SUMIFS(55:55,$1:$1,INT(-$N70/30)+1),0)+(-$N70/30-INT(-$N70/30))*SUMIFS(55:55,$1:$1,BD$1+INT(-$N70/30)+1)+(INT(-$N70/30)+1--$N70/30)*SUMIFS(55:55,$1:$1,BD$1+INT(-$N70/30))))</f>
        <v>476925.79468085093</v>
      </c>
      <c r="BE70" s="40">
        <f>IF(BE$7="",0,IF(BE$1=MAX($1:$1),$R55-SUM($T70:BD70),IF(BE$1=1,SUMIFS(55:55,$1:$1,"&gt;="&amp;1,$1:$1,"&lt;="&amp;INT(-$N70/30))+(-$N70/30-INT(-$N70/30))*SUMIFS(55:55,$1:$1,INT(-$N70/30)+1),0)+(-$N70/30-INT(-$N70/30))*SUMIFS(55:55,$1:$1,BE$1+INT(-$N70/30)+1)+(INT(-$N70/30)+1--$N70/30)*SUMIFS(55:55,$1:$1,BE$1+INT(-$N70/30))))</f>
        <v>485597.17276595725</v>
      </c>
      <c r="BF70" s="40">
        <f>IF(BF$7="",0,IF(BF$1=MAX($1:$1),$R55-SUM($T70:BE70),IF(BF$1=1,SUMIFS(55:55,$1:$1,"&gt;="&amp;1,$1:$1,"&lt;="&amp;INT(-$N70/30))+(-$N70/30-INT(-$N70/30))*SUMIFS(55:55,$1:$1,INT(-$N70/30)+1),0)+(-$N70/30-INT(-$N70/30))*SUMIFS(55:55,$1:$1,BF$1+INT(-$N70/30)+1)+(INT(-$N70/30)+1--$N70/30)*SUMIFS(55:55,$1:$1,BF$1+INT(-$N70/30))))</f>
        <v>494268.55085106363</v>
      </c>
      <c r="BG70" s="40">
        <f>IF(BG$7="",0,IF(BG$1=MAX($1:$1),$R55-SUM($T70:BF70),IF(BG$1=1,SUMIFS(55:55,$1:$1,"&gt;="&amp;1,$1:$1,"&lt;="&amp;INT(-$N70/30))+(-$N70/30-INT(-$N70/30))*SUMIFS(55:55,$1:$1,INT(-$N70/30)+1),0)+(-$N70/30-INT(-$N70/30))*SUMIFS(55:55,$1:$1,BG$1+INT(-$N70/30)+1)+(INT(-$N70/30)+1--$N70/30)*SUMIFS(55:55,$1:$1,BG$1+INT(-$N70/30))))</f>
        <v>502939.92893617006</v>
      </c>
      <c r="BH70" s="40">
        <f>IF(BH$7="",0,IF(BH$1=MAX($1:$1),$R55-SUM($T70:BG70),IF(BH$1=1,SUMIFS(55:55,$1:$1,"&gt;="&amp;1,$1:$1,"&lt;="&amp;INT(-$N70/30))+(-$N70/30-INT(-$N70/30))*SUMIFS(55:55,$1:$1,INT(-$N70/30)+1),0)+(-$N70/30-INT(-$N70/30))*SUMIFS(55:55,$1:$1,BH$1+INT(-$N70/30)+1)+(INT(-$N70/30)+1--$N70/30)*SUMIFS(55:55,$1:$1,BH$1+INT(-$N70/30))))</f>
        <v>511611.30702127639</v>
      </c>
      <c r="BI70" s="40">
        <f>IF(BI$7="",0,IF(BI$1=MAX($1:$1),$R55-SUM($T70:BH70),IF(BI$1=1,SUMIFS(55:55,$1:$1,"&gt;="&amp;1,$1:$1,"&lt;="&amp;INT(-$N70/30))+(-$N70/30-INT(-$N70/30))*SUMIFS(55:55,$1:$1,INT(-$N70/30)+1),0)+(-$N70/30-INT(-$N70/30))*SUMIFS(55:55,$1:$1,BI$1+INT(-$N70/30)+1)+(INT(-$N70/30)+1--$N70/30)*SUMIFS(55:55,$1:$1,BI$1+INT(-$N70/30))))</f>
        <v>520282.68510638265</v>
      </c>
      <c r="BJ70" s="40">
        <f>IF(BJ$7="",0,IF(BJ$1=MAX($1:$1),$R55-SUM($T70:BI70),IF(BJ$1=1,SUMIFS(55:55,$1:$1,"&gt;="&amp;1,$1:$1,"&lt;="&amp;INT(-$N70/30))+(-$N70/30-INT(-$N70/30))*SUMIFS(55:55,$1:$1,INT(-$N70/30)+1),0)+(-$N70/30-INT(-$N70/30))*SUMIFS(55:55,$1:$1,BJ$1+INT(-$N70/30)+1)+(INT(-$N70/30)+1--$N70/30)*SUMIFS(55:55,$1:$1,BJ$1+INT(-$N70/30))))</f>
        <v>528954.06319148908</v>
      </c>
      <c r="BK70" s="40">
        <f>IF(BK$7="",0,IF(BK$1=MAX($1:$1),$R55-SUM($T70:BJ70),IF(BK$1=1,SUMIFS(55:55,$1:$1,"&gt;="&amp;1,$1:$1,"&lt;="&amp;INT(-$N70/30))+(-$N70/30-INT(-$N70/30))*SUMIFS(55:55,$1:$1,INT(-$N70/30)+1),0)+(-$N70/30-INT(-$N70/30))*SUMIFS(55:55,$1:$1,BK$1+INT(-$N70/30)+1)+(INT(-$N70/30)+1--$N70/30)*SUMIFS(55:55,$1:$1,BK$1+INT(-$N70/30))))</f>
        <v>537625.44127659546</v>
      </c>
      <c r="BL70" s="40">
        <f>IF(BL$7="",0,IF(BL$1=MAX($1:$1),$R55-SUM($T70:BK70),IF(BL$1=1,SUMIFS(55:55,$1:$1,"&gt;="&amp;1,$1:$1,"&lt;="&amp;INT(-$N70/30))+(-$N70/30-INT(-$N70/30))*SUMIFS(55:55,$1:$1,INT(-$N70/30)+1),0)+(-$N70/30-INT(-$N70/30))*SUMIFS(55:55,$1:$1,BL$1+INT(-$N70/30)+1)+(INT(-$N70/30)+1--$N70/30)*SUMIFS(55:55,$1:$1,BL$1+INT(-$N70/30))))</f>
        <v>546296.81936170184</v>
      </c>
      <c r="BM70" s="40">
        <f>IF(BM$7="",0,IF(BM$1=MAX($1:$1),$R55-SUM($T70:BL70),IF(BM$1=1,SUMIFS(55:55,$1:$1,"&gt;="&amp;1,$1:$1,"&lt;="&amp;INT(-$N70/30))+(-$N70/30-INT(-$N70/30))*SUMIFS(55:55,$1:$1,INT(-$N70/30)+1),0)+(-$N70/30-INT(-$N70/30))*SUMIFS(55:55,$1:$1,BM$1+INT(-$N70/30)+1)+(INT(-$N70/30)+1--$N70/30)*SUMIFS(55:55,$1:$1,BM$1+INT(-$N70/30))))</f>
        <v>554968.19744680822</v>
      </c>
      <c r="BN70" s="40">
        <f>IF(BN$7="",0,IF(BN$1=MAX($1:$1),$R55-SUM($T70:BM70),IF(BN$1=1,SUMIFS(55:55,$1:$1,"&gt;="&amp;1,$1:$1,"&lt;="&amp;INT(-$N70/30))+(-$N70/30-INT(-$N70/30))*SUMIFS(55:55,$1:$1,INT(-$N70/30)+1),0)+(-$N70/30-INT(-$N70/30))*SUMIFS(55:55,$1:$1,BN$1+INT(-$N70/30)+1)+(INT(-$N70/30)+1--$N70/30)*SUMIFS(55:55,$1:$1,BN$1+INT(-$N70/30))))</f>
        <v>563639.5755319146</v>
      </c>
      <c r="BO70" s="40">
        <f>IF(BO$7="",0,IF(BO$1=MAX($1:$1),$R55-SUM($T70:BN70),IF(BO$1=1,SUMIFS(55:55,$1:$1,"&gt;="&amp;1,$1:$1,"&lt;="&amp;INT(-$N70/30))+(-$N70/30-INT(-$N70/30))*SUMIFS(55:55,$1:$1,INT(-$N70/30)+1),0)+(-$N70/30-INT(-$N70/30))*SUMIFS(55:55,$1:$1,BO$1+INT(-$N70/30)+1)+(INT(-$N70/30)+1--$N70/30)*SUMIFS(55:55,$1:$1,BO$1+INT(-$N70/30))))</f>
        <v>572310.95361702098</v>
      </c>
      <c r="BP70" s="40">
        <f>IF(BP$7="",0,IF(BP$1=MAX($1:$1),$R55-SUM($T70:BO70),IF(BP$1=1,SUMIFS(55:55,$1:$1,"&gt;="&amp;1,$1:$1,"&lt;="&amp;INT(-$N70/30))+(-$N70/30-INT(-$N70/30))*SUMIFS(55:55,$1:$1,INT(-$N70/30)+1),0)+(-$N70/30-INT(-$N70/30))*SUMIFS(55:55,$1:$1,BP$1+INT(-$N70/30)+1)+(INT(-$N70/30)+1--$N70/30)*SUMIFS(55:55,$1:$1,BP$1+INT(-$N70/30))))</f>
        <v>873641.34207446873</v>
      </c>
      <c r="BQ70" s="40">
        <f>IF(BQ$7="",0,IF(BQ$1=MAX($1:$1),$R55-SUM($T70:BP70),IF(BQ$1=1,SUMIFS(55:55,$1:$1,"&gt;="&amp;1,$1:$1,"&lt;="&amp;INT(-$N70/30))+(-$N70/30-INT(-$N70/30))*SUMIFS(55:55,$1:$1,INT(-$N70/30)+1),0)+(-$N70/30-INT(-$N70/30))*SUMIFS(55:55,$1:$1,BQ$1+INT(-$N70/30)+1)+(INT(-$N70/30)+1--$N70/30)*SUMIFS(55:55,$1:$1,BQ$1+INT(-$N70/30))))</f>
        <v>0</v>
      </c>
      <c r="BR70" s="40">
        <f>IF(BR$7="",0,IF(BR$1=MAX($1:$1),$R55-SUM($T70:BQ70),IF(BR$1=1,SUMIFS(55:55,$1:$1,"&gt;="&amp;1,$1:$1,"&lt;="&amp;INT(-$N70/30))+(-$N70/30-INT(-$N70/30))*SUMIFS(55:55,$1:$1,INT(-$N70/30)+1),0)+(-$N70/30-INT(-$N70/30))*SUMIFS(55:55,$1:$1,BR$1+INT(-$N70/30)+1)+(INT(-$N70/30)+1--$N70/30)*SUMIFS(55:55,$1:$1,BR$1+INT(-$N70/30))))</f>
        <v>0</v>
      </c>
      <c r="BS70" s="40">
        <f>IF(BS$7="",0,IF(BS$1=MAX($1:$1),$R55-SUM($T70:BR70),IF(BS$1=1,SUMIFS(55:55,$1:$1,"&gt;="&amp;1,$1:$1,"&lt;="&amp;INT(-$N70/30))+(-$N70/30-INT(-$N70/30))*SUMIFS(55:55,$1:$1,INT(-$N70/30)+1),0)+(-$N70/30-INT(-$N70/30))*SUMIFS(55:55,$1:$1,BS$1+INT(-$N70/30)+1)+(INT(-$N70/30)+1--$N70/30)*SUMIFS(55:55,$1:$1,BS$1+INT(-$N70/30))))</f>
        <v>0</v>
      </c>
      <c r="BT70" s="40">
        <f>IF(BT$7="",0,IF(BT$1=MAX($1:$1),$R55-SUM($T70:BS70),IF(BT$1=1,SUMIFS(55:55,$1:$1,"&gt;="&amp;1,$1:$1,"&lt;="&amp;INT(-$N70/30))+(-$N70/30-INT(-$N70/30))*SUMIFS(55:55,$1:$1,INT(-$N70/30)+1),0)+(-$N70/30-INT(-$N70/30))*SUMIFS(55:55,$1:$1,BT$1+INT(-$N70/30)+1)+(INT(-$N70/30)+1--$N70/30)*SUMIFS(55:55,$1:$1,BT$1+INT(-$N70/30))))</f>
        <v>0</v>
      </c>
      <c r="BU70" s="40">
        <f>IF(BU$7="",0,IF(BU$1=MAX($1:$1),$R55-SUM($T70:BT70),IF(BU$1=1,SUMIFS(55:55,$1:$1,"&gt;="&amp;1,$1:$1,"&lt;="&amp;INT(-$N70/30))+(-$N70/30-INT(-$N70/30))*SUMIFS(55:55,$1:$1,INT(-$N70/30)+1),0)+(-$N70/30-INT(-$N70/30))*SUMIFS(55:55,$1:$1,BU$1+INT(-$N70/30)+1)+(INT(-$N70/30)+1--$N70/30)*SUMIFS(55:55,$1:$1,BU$1+INT(-$N70/30))))</f>
        <v>0</v>
      </c>
      <c r="BV70" s="40">
        <f>IF(BV$7="",0,IF(BV$1=MAX($1:$1),$R55-SUM($T70:BU70),IF(BV$1=1,SUMIFS(55:55,$1:$1,"&gt;="&amp;1,$1:$1,"&lt;="&amp;INT(-$N70/30))+(-$N70/30-INT(-$N70/30))*SUMIFS(55:55,$1:$1,INT(-$N70/30)+1),0)+(-$N70/30-INT(-$N70/30))*SUMIFS(55:55,$1:$1,BV$1+INT(-$N70/30)+1)+(INT(-$N70/30)+1--$N70/30)*SUMIFS(55:55,$1:$1,BV$1+INT(-$N70/30))))</f>
        <v>0</v>
      </c>
      <c r="BW70" s="40">
        <f>IF(BW$7="",0,IF(BW$1=MAX($1:$1),$R55-SUM($T70:BV70),IF(BW$1=1,SUMIFS(55:55,$1:$1,"&gt;="&amp;1,$1:$1,"&lt;="&amp;INT(-$N70/30))+(-$N70/30-INT(-$N70/30))*SUMIFS(55:55,$1:$1,INT(-$N70/30)+1),0)+(-$N70/30-INT(-$N70/30))*SUMIFS(55:55,$1:$1,BW$1+INT(-$N70/30)+1)+(INT(-$N70/30)+1--$N70/30)*SUMIFS(55:55,$1:$1,BW$1+INT(-$N70/30))))</f>
        <v>0</v>
      </c>
      <c r="BX70" s="40">
        <f>IF(BX$7="",0,IF(BX$1=MAX($1:$1),$R55-SUM($T70:BW70),IF(BX$1=1,SUMIFS(55:55,$1:$1,"&gt;="&amp;1,$1:$1,"&lt;="&amp;INT(-$N70/30))+(-$N70/30-INT(-$N70/30))*SUMIFS(55:55,$1:$1,INT(-$N70/30)+1),0)+(-$N70/30-INT(-$N70/30))*SUMIFS(55:55,$1:$1,BX$1+INT(-$N70/30)+1)+(INT(-$N70/30)+1--$N70/30)*SUMIFS(55:55,$1:$1,BX$1+INT(-$N70/30))))</f>
        <v>0</v>
      </c>
      <c r="BY70" s="40">
        <f>IF(BY$7="",0,IF(BY$1=MAX($1:$1),$R55-SUM($T70:BX70),IF(BY$1=1,SUMIFS(55:55,$1:$1,"&gt;="&amp;1,$1:$1,"&lt;="&amp;INT(-$N70/30))+(-$N70/30-INT(-$N70/30))*SUMIFS(55:55,$1:$1,INT(-$N70/30)+1),0)+(-$N70/30-INT(-$N70/30))*SUMIFS(55:55,$1:$1,BY$1+INT(-$N70/30)+1)+(INT(-$N70/30)+1--$N70/30)*SUMIFS(55:55,$1:$1,BY$1+INT(-$N70/30))))</f>
        <v>0</v>
      </c>
      <c r="BZ70" s="40">
        <f>IF(BZ$7="",0,IF(BZ$1=MAX($1:$1),$R55-SUM($T70:BY70),IF(BZ$1=1,SUMIFS(55:55,$1:$1,"&gt;="&amp;1,$1:$1,"&lt;="&amp;INT(-$N70/30))+(-$N70/30-INT(-$N70/30))*SUMIFS(55:55,$1:$1,INT(-$N70/30)+1),0)+(-$N70/30-INT(-$N70/30))*SUMIFS(55:55,$1:$1,BZ$1+INT(-$N70/30)+1)+(INT(-$N70/30)+1--$N70/30)*SUMIFS(55:55,$1:$1,BZ$1+INT(-$N70/30))))</f>
        <v>0</v>
      </c>
      <c r="CA70" s="40">
        <f>IF(CA$7="",0,IF(CA$1=MAX($1:$1),$R55-SUM($T70:BZ70),IF(CA$1=1,SUMIFS(55:55,$1:$1,"&gt;="&amp;1,$1:$1,"&lt;="&amp;INT(-$N70/30))+(-$N70/30-INT(-$N70/30))*SUMIFS(55:55,$1:$1,INT(-$N70/30)+1),0)+(-$N70/30-INT(-$N70/30))*SUMIFS(55:55,$1:$1,CA$1+INT(-$N70/30)+1)+(INT(-$N70/30)+1--$N70/30)*SUMIFS(55:55,$1:$1,CA$1+INT(-$N70/30))))</f>
        <v>0</v>
      </c>
      <c r="CB70" s="40">
        <f>IF(CB$7="",0,IF(CB$1=MAX($1:$1),$R55-SUM($T70:CA70),IF(CB$1=1,SUMIFS(55:55,$1:$1,"&gt;="&amp;1,$1:$1,"&lt;="&amp;INT(-$N70/30))+(-$N70/30-INT(-$N70/30))*SUMIFS(55:55,$1:$1,INT(-$N70/30)+1),0)+(-$N70/30-INT(-$N70/30))*SUMIFS(55:55,$1:$1,CB$1+INT(-$N70/30)+1)+(INT(-$N70/30)+1--$N70/30)*SUMIFS(55:55,$1:$1,CB$1+INT(-$N70/30))))</f>
        <v>0</v>
      </c>
      <c r="CC70" s="40">
        <f>IF(CC$7="",0,IF(CC$1=MAX($1:$1),$R55-SUM($T70:CB70),IF(CC$1=1,SUMIFS(55:55,$1:$1,"&gt;="&amp;1,$1:$1,"&lt;="&amp;INT(-$N70/30))+(-$N70/30-INT(-$N70/30))*SUMIFS(55:55,$1:$1,INT(-$N70/30)+1),0)+(-$N70/30-INT(-$N70/30))*SUMIFS(55:55,$1:$1,CC$1+INT(-$N70/30)+1)+(INT(-$N70/30)+1--$N70/30)*SUMIFS(55:55,$1:$1,CC$1+INT(-$N70/30))))</f>
        <v>0</v>
      </c>
      <c r="CD70" s="40">
        <f>IF(CD$7="",0,IF(CD$1=MAX($1:$1),$R55-SUM($T70:CC70),IF(CD$1=1,SUMIFS(55:55,$1:$1,"&gt;="&amp;1,$1:$1,"&lt;="&amp;INT(-$N70/30))+(-$N70/30-INT(-$N70/30))*SUMIFS(55:55,$1:$1,INT(-$N70/30)+1),0)+(-$N70/30-INT(-$N70/30))*SUMIFS(55:55,$1:$1,CD$1+INT(-$N70/30)+1)+(INT(-$N70/30)+1--$N70/30)*SUMIFS(55:55,$1:$1,CD$1+INT(-$N70/30))))</f>
        <v>0</v>
      </c>
      <c r="CE70" s="40">
        <f>IF(CE$7="",0,IF(CE$1=MAX($1:$1),$R55-SUM($T70:CD70),IF(CE$1=1,SUMIFS(55:55,$1:$1,"&gt;="&amp;1,$1:$1,"&lt;="&amp;INT(-$N70/30))+(-$N70/30-INT(-$N70/30))*SUMIFS(55:55,$1:$1,INT(-$N70/30)+1),0)+(-$N70/30-INT(-$N70/30))*SUMIFS(55:55,$1:$1,CE$1+INT(-$N70/30)+1)+(INT(-$N70/30)+1--$N70/30)*SUMIFS(55:55,$1:$1,CE$1+INT(-$N70/30))))</f>
        <v>0</v>
      </c>
      <c r="CF70" s="40">
        <f>IF(CF$7="",0,IF(CF$1=MAX($1:$1),$R55-SUM($T70:CE70),IF(CF$1=1,SUMIFS(55:55,$1:$1,"&gt;="&amp;1,$1:$1,"&lt;="&amp;INT(-$N70/30))+(-$N70/30-INT(-$N70/30))*SUMIFS(55:55,$1:$1,INT(-$N70/30)+1),0)+(-$N70/30-INT(-$N70/30))*SUMIFS(55:55,$1:$1,CF$1+INT(-$N70/30)+1)+(INT(-$N70/30)+1--$N70/30)*SUMIFS(55:55,$1:$1,CF$1+INT(-$N70/30))))</f>
        <v>0</v>
      </c>
      <c r="CG70" s="40">
        <f>IF(CG$7="",0,IF(CG$1=MAX($1:$1),$R55-SUM($T70:CF70),IF(CG$1=1,SUMIFS(55:55,$1:$1,"&gt;="&amp;1,$1:$1,"&lt;="&amp;INT(-$N70/30))+(-$N70/30-INT(-$N70/30))*SUMIFS(55:55,$1:$1,INT(-$N70/30)+1),0)+(-$N70/30-INT(-$N70/30))*SUMIFS(55:55,$1:$1,CG$1+INT(-$N70/30)+1)+(INT(-$N70/30)+1--$N70/30)*SUMIFS(55:55,$1:$1,CG$1+INT(-$N70/30))))</f>
        <v>0</v>
      </c>
      <c r="CH70" s="40">
        <f>IF(CH$7="",0,IF(CH$1=MAX($1:$1),$R55-SUM($T70:CG70),IF(CH$1=1,SUMIFS(55:55,$1:$1,"&gt;="&amp;1,$1:$1,"&lt;="&amp;INT(-$N70/30))+(-$N70/30-INT(-$N70/30))*SUMIFS(55:55,$1:$1,INT(-$N70/30)+1),0)+(-$N70/30-INT(-$N70/30))*SUMIFS(55:55,$1:$1,CH$1+INT(-$N70/30)+1)+(INT(-$N70/30)+1--$N70/30)*SUMIFS(55:55,$1:$1,CH$1+INT(-$N70/30))))</f>
        <v>0</v>
      </c>
      <c r="CI70" s="40">
        <f>IF(CI$7="",0,IF(CI$1=MAX($1:$1),$R55-SUM($T70:CH70),IF(CI$1=1,SUMIFS(55:55,$1:$1,"&gt;="&amp;1,$1:$1,"&lt;="&amp;INT(-$N70/30))+(-$N70/30-INT(-$N70/30))*SUMIFS(55:55,$1:$1,INT(-$N70/30)+1),0)+(-$N70/30-INT(-$N70/30))*SUMIFS(55:55,$1:$1,CI$1+INT(-$N70/30)+1)+(INT(-$N70/30)+1--$N70/30)*SUMIFS(55:55,$1:$1,CI$1+INT(-$N70/30))))</f>
        <v>0</v>
      </c>
      <c r="CJ70" s="40">
        <f>IF(CJ$7="",0,IF(CJ$1=MAX($1:$1),$R55-SUM($T70:CI70),IF(CJ$1=1,SUMIFS(55:55,$1:$1,"&gt;="&amp;1,$1:$1,"&lt;="&amp;INT(-$N70/30))+(-$N70/30-INT(-$N70/30))*SUMIFS(55:55,$1:$1,INT(-$N70/30)+1),0)+(-$N70/30-INT(-$N70/30))*SUMIFS(55:55,$1:$1,CJ$1+INT(-$N70/30)+1)+(INT(-$N70/30)+1--$N70/30)*SUMIFS(55:55,$1:$1,CJ$1+INT(-$N70/30))))</f>
        <v>0</v>
      </c>
      <c r="CK70" s="40">
        <f>IF(CK$7="",0,IF(CK$1=MAX($1:$1),$R55-SUM($T70:CJ70),IF(CK$1=1,SUMIFS(55:55,$1:$1,"&gt;="&amp;1,$1:$1,"&lt;="&amp;INT(-$N70/30))+(-$N70/30-INT(-$N70/30))*SUMIFS(55:55,$1:$1,INT(-$N70/30)+1),0)+(-$N70/30-INT(-$N70/30))*SUMIFS(55:55,$1:$1,CK$1+INT(-$N70/30)+1)+(INT(-$N70/30)+1--$N70/30)*SUMIFS(55:55,$1:$1,CK$1+INT(-$N70/30))))</f>
        <v>0</v>
      </c>
      <c r="CL70" s="40">
        <f>IF(CL$7="",0,IF(CL$1=MAX($1:$1),$R55-SUM($T70:CK70),IF(CL$1=1,SUMIFS(55:55,$1:$1,"&gt;="&amp;1,$1:$1,"&lt;="&amp;INT(-$N70/30))+(-$N70/30-INT(-$N70/30))*SUMIFS(55:55,$1:$1,INT(-$N70/30)+1),0)+(-$N70/30-INT(-$N70/30))*SUMIFS(55:55,$1:$1,CL$1+INT(-$N70/30)+1)+(INT(-$N70/30)+1--$N70/30)*SUMIFS(55:55,$1:$1,CL$1+INT(-$N70/30))))</f>
        <v>0</v>
      </c>
      <c r="CM70" s="40">
        <f>IF(CM$7="",0,IF(CM$1=MAX($1:$1),$R55-SUM($T70:CL70),IF(CM$1=1,SUMIFS(55:55,$1:$1,"&gt;="&amp;1,$1:$1,"&lt;="&amp;INT(-$N70/30))+(-$N70/30-INT(-$N70/30))*SUMIFS(55:55,$1:$1,INT(-$N70/30)+1),0)+(-$N70/30-INT(-$N70/30))*SUMIFS(55:55,$1:$1,CM$1+INT(-$N70/30)+1)+(INT(-$N70/30)+1--$N70/30)*SUMIFS(55:55,$1:$1,CM$1+INT(-$N70/30))))</f>
        <v>0</v>
      </c>
      <c r="CN70" s="40">
        <f>IF(CN$7="",0,IF(CN$1=MAX($1:$1),$R55-SUM($T70:CM70),IF(CN$1=1,SUMIFS(55:55,$1:$1,"&gt;="&amp;1,$1:$1,"&lt;="&amp;INT(-$N70/30))+(-$N70/30-INT(-$N70/30))*SUMIFS(55:55,$1:$1,INT(-$N70/30)+1),0)+(-$N70/30-INT(-$N70/30))*SUMIFS(55:55,$1:$1,CN$1+INT(-$N70/30)+1)+(INT(-$N70/30)+1--$N70/30)*SUMIFS(55:55,$1:$1,CN$1+INT(-$N70/30))))</f>
        <v>0</v>
      </c>
      <c r="CO70" s="40">
        <f>IF(CO$7="",0,IF(CO$1=MAX($1:$1),$R55-SUM($T70:CN70),IF(CO$1=1,SUMIFS(55:55,$1:$1,"&gt;="&amp;1,$1:$1,"&lt;="&amp;INT(-$N70/30))+(-$N70/30-INT(-$N70/30))*SUMIFS(55:55,$1:$1,INT(-$N70/30)+1),0)+(-$N70/30-INT(-$N70/30))*SUMIFS(55:55,$1:$1,CO$1+INT(-$N70/30)+1)+(INT(-$N70/30)+1--$N70/30)*SUMIFS(55:55,$1:$1,CO$1+INT(-$N70/30))))</f>
        <v>0</v>
      </c>
      <c r="CP70" s="40">
        <f>IF(CP$7="",0,IF(CP$1=MAX($1:$1),$R55-SUM($T70:CO70),IF(CP$1=1,SUMIFS(55:55,$1:$1,"&gt;="&amp;1,$1:$1,"&lt;="&amp;INT(-$N70/30))+(-$N70/30-INT(-$N70/30))*SUMIFS(55:55,$1:$1,INT(-$N70/30)+1),0)+(-$N70/30-INT(-$N70/30))*SUMIFS(55:55,$1:$1,CP$1+INT(-$N70/30)+1)+(INT(-$N70/30)+1--$N70/30)*SUMIFS(55:55,$1:$1,CP$1+INT(-$N70/30))))</f>
        <v>0</v>
      </c>
      <c r="CQ70" s="40">
        <f>IF(CQ$7="",0,IF(CQ$1=MAX($1:$1),$R55-SUM($T70:CP70),IF(CQ$1=1,SUMIFS(55:55,$1:$1,"&gt;="&amp;1,$1:$1,"&lt;="&amp;INT(-$N70/30))+(-$N70/30-INT(-$N70/30))*SUMIFS(55:55,$1:$1,INT(-$N70/30)+1),0)+(-$N70/30-INT(-$N70/30))*SUMIFS(55:55,$1:$1,CQ$1+INT(-$N70/30)+1)+(INT(-$N70/30)+1--$N70/30)*SUMIFS(55:55,$1:$1,CQ$1+INT(-$N70/30))))</f>
        <v>0</v>
      </c>
      <c r="CR70" s="40">
        <f>IF(CR$7="",0,IF(CR$1=MAX($1:$1),$R55-SUM($T70:CQ70),IF(CR$1=1,SUMIFS(55:55,$1:$1,"&gt;="&amp;1,$1:$1,"&lt;="&amp;INT(-$N70/30))+(-$N70/30-INT(-$N70/30))*SUMIFS(55:55,$1:$1,INT(-$N70/30)+1),0)+(-$N70/30-INT(-$N70/30))*SUMIFS(55:55,$1:$1,CR$1+INT(-$N70/30)+1)+(INT(-$N70/30)+1--$N70/30)*SUMIFS(55:55,$1:$1,CR$1+INT(-$N70/30))))</f>
        <v>0</v>
      </c>
      <c r="CS70" s="40">
        <f>IF(CS$7="",0,IF(CS$1=MAX($1:$1),$R55-SUM($T70:CR70),IF(CS$1=1,SUMIFS(55:55,$1:$1,"&gt;="&amp;1,$1:$1,"&lt;="&amp;INT(-$N70/30))+(-$N70/30-INT(-$N70/30))*SUMIFS(55:55,$1:$1,INT(-$N70/30)+1),0)+(-$N70/30-INT(-$N70/30))*SUMIFS(55:55,$1:$1,CS$1+INT(-$N70/30)+1)+(INT(-$N70/30)+1--$N70/30)*SUMIFS(55:55,$1:$1,CS$1+INT(-$N70/30))))</f>
        <v>0</v>
      </c>
      <c r="CT70" s="40">
        <f>IF(CT$7="",0,IF(CT$1=MAX($1:$1),$R55-SUM($T70:CS70),IF(CT$1=1,SUMIFS(55:55,$1:$1,"&gt;="&amp;1,$1:$1,"&lt;="&amp;INT(-$N70/30))+(-$N70/30-INT(-$N70/30))*SUMIFS(55:55,$1:$1,INT(-$N70/30)+1),0)+(-$N70/30-INT(-$N70/30))*SUMIFS(55:55,$1:$1,CT$1+INT(-$N70/30)+1)+(INT(-$N70/30)+1--$N70/30)*SUMIFS(55:55,$1:$1,CT$1+INT(-$N70/30))))</f>
        <v>0</v>
      </c>
      <c r="CU70" s="40">
        <f>IF(CU$7="",0,IF(CU$1=MAX($1:$1),$R55-SUM($T70:CT70),IF(CU$1=1,SUMIFS(55:55,$1:$1,"&gt;="&amp;1,$1:$1,"&lt;="&amp;INT(-$N70/30))+(-$N70/30-INT(-$N70/30))*SUMIFS(55:55,$1:$1,INT(-$N70/30)+1),0)+(-$N70/30-INT(-$N70/30))*SUMIFS(55:55,$1:$1,CU$1+INT(-$N70/30)+1)+(INT(-$N70/30)+1--$N70/30)*SUMIFS(55:55,$1:$1,CU$1+INT(-$N70/30))))</f>
        <v>0</v>
      </c>
      <c r="CV70" s="40">
        <f>IF(CV$7="",0,IF(CV$1=MAX($1:$1),$R55-SUM($T70:CU70),IF(CV$1=1,SUMIFS(55:55,$1:$1,"&gt;="&amp;1,$1:$1,"&lt;="&amp;INT(-$N70/30))+(-$N70/30-INT(-$N70/30))*SUMIFS(55:55,$1:$1,INT(-$N70/30)+1),0)+(-$N70/30-INT(-$N70/30))*SUMIFS(55:55,$1:$1,CV$1+INT(-$N70/30)+1)+(INT(-$N70/30)+1--$N70/30)*SUMIFS(55:55,$1:$1,CV$1+INT(-$N70/30))))</f>
        <v>0</v>
      </c>
      <c r="CW70" s="40">
        <f>IF(CW$7="",0,IF(CW$1=MAX($1:$1),$R55-SUM($T70:CV70),IF(CW$1=1,SUMIFS(55:55,$1:$1,"&gt;="&amp;1,$1:$1,"&lt;="&amp;INT(-$N70/30))+(-$N70/30-INT(-$N70/30))*SUMIFS(55:55,$1:$1,INT(-$N70/30)+1),0)+(-$N70/30-INT(-$N70/30))*SUMIFS(55:55,$1:$1,CW$1+INT(-$N70/30)+1)+(INT(-$N70/30)+1--$N70/30)*SUMIFS(55:55,$1:$1,CW$1+INT(-$N70/30))))</f>
        <v>0</v>
      </c>
      <c r="CX70" s="40">
        <f>IF(CX$7="",0,IF(CX$1=MAX($1:$1),$R55-SUM($T70:CW70),IF(CX$1=1,SUMIFS(55:55,$1:$1,"&gt;="&amp;1,$1:$1,"&lt;="&amp;INT(-$N70/30))+(-$N70/30-INT(-$N70/30))*SUMIFS(55:55,$1:$1,INT(-$N70/30)+1),0)+(-$N70/30-INT(-$N70/30))*SUMIFS(55:55,$1:$1,CX$1+INT(-$N70/30)+1)+(INT(-$N70/30)+1--$N70/30)*SUMIFS(55:55,$1:$1,CX$1+INT(-$N70/30))))</f>
        <v>0</v>
      </c>
      <c r="CY70" s="40">
        <f>IF(CY$7="",0,IF(CY$1=MAX($1:$1),$R55-SUM($T70:CX70),IF(CY$1=1,SUMIFS(55:55,$1:$1,"&gt;="&amp;1,$1:$1,"&lt;="&amp;INT(-$N70/30))+(-$N70/30-INT(-$N70/30))*SUMIFS(55:55,$1:$1,INT(-$N70/30)+1),0)+(-$N70/30-INT(-$N70/30))*SUMIFS(55:55,$1:$1,CY$1+INT(-$N70/30)+1)+(INT(-$N70/30)+1--$N70/30)*SUMIFS(55:55,$1:$1,CY$1+INT(-$N70/30))))</f>
        <v>0</v>
      </c>
      <c r="CZ70" s="40">
        <f>IF(CZ$7="",0,IF(CZ$1=MAX($1:$1),$R55-SUM($T70:CY70),IF(CZ$1=1,SUMIFS(55:55,$1:$1,"&gt;="&amp;1,$1:$1,"&lt;="&amp;INT(-$N70/30))+(-$N70/30-INT(-$N70/30))*SUMIFS(55:55,$1:$1,INT(-$N70/30)+1),0)+(-$N70/30-INT(-$N70/30))*SUMIFS(55:55,$1:$1,CZ$1+INT(-$N70/30)+1)+(INT(-$N70/30)+1--$N70/30)*SUMIFS(55:55,$1:$1,CZ$1+INT(-$N70/30))))</f>
        <v>0</v>
      </c>
      <c r="DA70" s="40">
        <f>IF(DA$7="",0,IF(DA$1=MAX($1:$1),$R55-SUM($T70:CZ70),IF(DA$1=1,SUMIFS(55:55,$1:$1,"&gt;="&amp;1,$1:$1,"&lt;="&amp;INT(-$N70/30))+(-$N70/30-INT(-$N70/30))*SUMIFS(55:55,$1:$1,INT(-$N70/30)+1),0)+(-$N70/30-INT(-$N70/30))*SUMIFS(55:55,$1:$1,DA$1+INT(-$N70/30)+1)+(INT(-$N70/30)+1--$N70/30)*SUMIFS(55:55,$1:$1,DA$1+INT(-$N70/30))))</f>
        <v>0</v>
      </c>
      <c r="DB70" s="40">
        <f>IF(DB$7="",0,IF(DB$1=MAX($1:$1),$R55-SUM($T70:DA70),IF(DB$1=1,SUMIFS(55:55,$1:$1,"&gt;="&amp;1,$1:$1,"&lt;="&amp;INT(-$N70/30))+(-$N70/30-INT(-$N70/30))*SUMIFS(55:55,$1:$1,INT(-$N70/30)+1),0)+(-$N70/30-INT(-$N70/30))*SUMIFS(55:55,$1:$1,DB$1+INT(-$N70/30)+1)+(INT(-$N70/30)+1--$N70/30)*SUMIFS(55:55,$1:$1,DB$1+INT(-$N70/30))))</f>
        <v>0</v>
      </c>
      <c r="DC70" s="40">
        <f>IF(DC$7="",0,IF(DC$1=MAX($1:$1),$R55-SUM($T70:DB70),IF(DC$1=1,SUMIFS(55:55,$1:$1,"&gt;="&amp;1,$1:$1,"&lt;="&amp;INT(-$N70/30))+(-$N70/30-INT(-$N70/30))*SUMIFS(55:55,$1:$1,INT(-$N70/30)+1),0)+(-$N70/30-INT(-$N70/30))*SUMIFS(55:55,$1:$1,DC$1+INT(-$N70/30)+1)+(INT(-$N70/30)+1--$N70/30)*SUMIFS(55:55,$1:$1,DC$1+INT(-$N70/30))))</f>
        <v>0</v>
      </c>
      <c r="DD70" s="40">
        <f>IF(DD$7="",0,IF(DD$1=MAX($1:$1),$R55-SUM($T70:DC70),IF(DD$1=1,SUMIFS(55:55,$1:$1,"&gt;="&amp;1,$1:$1,"&lt;="&amp;INT(-$N70/30))+(-$N70/30-INT(-$N70/30))*SUMIFS(55:55,$1:$1,INT(-$N70/30)+1),0)+(-$N70/30-INT(-$N70/30))*SUMIFS(55:55,$1:$1,DD$1+INT(-$N70/30)+1)+(INT(-$N70/30)+1--$N70/30)*SUMIFS(55:55,$1:$1,DD$1+INT(-$N70/30))))</f>
        <v>0</v>
      </c>
      <c r="DE70" s="40">
        <f>IF(DE$7="",0,IF(DE$1=MAX($1:$1),$R55-SUM($T70:DD70),IF(DE$1=1,SUMIFS(55:55,$1:$1,"&gt;="&amp;1,$1:$1,"&lt;="&amp;INT(-$N70/30))+(-$N70/30-INT(-$N70/30))*SUMIFS(55:55,$1:$1,INT(-$N70/30)+1),0)+(-$N70/30-INT(-$N70/30))*SUMIFS(55:55,$1:$1,DE$1+INT(-$N70/30)+1)+(INT(-$N70/30)+1--$N70/30)*SUMIFS(55:55,$1:$1,DE$1+INT(-$N70/30))))</f>
        <v>0</v>
      </c>
      <c r="DF70" s="40">
        <f>IF(DF$7="",0,IF(DF$1=MAX($1:$1),$R55-SUM($T70:DE70),IF(DF$1=1,SUMIFS(55:55,$1:$1,"&gt;="&amp;1,$1:$1,"&lt;="&amp;INT(-$N70/30))+(-$N70/30-INT(-$N70/30))*SUMIFS(55:55,$1:$1,INT(-$N70/30)+1),0)+(-$N70/30-INT(-$N70/30))*SUMIFS(55:55,$1:$1,DF$1+INT(-$N70/30)+1)+(INT(-$N70/30)+1--$N70/30)*SUMIFS(55:55,$1:$1,DF$1+INT(-$N70/30))))</f>
        <v>0</v>
      </c>
      <c r="DG70" s="40">
        <f>IF(DG$7="",0,IF(DG$1=MAX($1:$1),$R55-SUM($T70:DF70),IF(DG$1=1,SUMIFS(55:55,$1:$1,"&gt;="&amp;1,$1:$1,"&lt;="&amp;INT(-$N70/30))+(-$N70/30-INT(-$N70/30))*SUMIFS(55:55,$1:$1,INT(-$N70/30)+1),0)+(-$N70/30-INT(-$N70/30))*SUMIFS(55:55,$1:$1,DG$1+INT(-$N70/30)+1)+(INT(-$N70/30)+1--$N70/30)*SUMIFS(55:55,$1:$1,DG$1+INT(-$N70/30))))</f>
        <v>0</v>
      </c>
      <c r="DH70" s="40">
        <f>IF(DH$7="",0,IF(DH$1=MAX($1:$1),$R55-SUM($T70:DG70),IF(DH$1=1,SUMIFS(55:55,$1:$1,"&gt;="&amp;1,$1:$1,"&lt;="&amp;INT(-$N70/30))+(-$N70/30-INT(-$N70/30))*SUMIFS(55:55,$1:$1,INT(-$N70/30)+1),0)+(-$N70/30-INT(-$N70/30))*SUMIFS(55:55,$1:$1,DH$1+INT(-$N70/30)+1)+(INT(-$N70/30)+1--$N70/30)*SUMIFS(55:55,$1:$1,DH$1+INT(-$N70/30))))</f>
        <v>0</v>
      </c>
      <c r="DI70" s="40">
        <f>IF(DI$7="",0,IF(DI$1=MAX($1:$1),$R55-SUM($T70:DH70),IF(DI$1=1,SUMIFS(55:55,$1:$1,"&gt;="&amp;1,$1:$1,"&lt;="&amp;INT(-$N70/30))+(-$N70/30-INT(-$N70/30))*SUMIFS(55:55,$1:$1,INT(-$N70/30)+1),0)+(-$N70/30-INT(-$N70/30))*SUMIFS(55:55,$1:$1,DI$1+INT(-$N70/30)+1)+(INT(-$N70/30)+1--$N70/30)*SUMIFS(55:55,$1:$1,DI$1+INT(-$N70/30))))</f>
        <v>0</v>
      </c>
      <c r="DJ70" s="40">
        <f>IF(DJ$7="",0,IF(DJ$1=MAX($1:$1),$R55-SUM($T70:DI70),IF(DJ$1=1,SUMIFS(55:55,$1:$1,"&gt;="&amp;1,$1:$1,"&lt;="&amp;INT(-$N70/30))+(-$N70/30-INT(-$N70/30))*SUMIFS(55:55,$1:$1,INT(-$N70/30)+1),0)+(-$N70/30-INT(-$N70/30))*SUMIFS(55:55,$1:$1,DJ$1+INT(-$N70/30)+1)+(INT(-$N70/30)+1--$N70/30)*SUMIFS(55:55,$1:$1,DJ$1+INT(-$N70/30))))</f>
        <v>0</v>
      </c>
      <c r="DK70" s="40">
        <f>IF(DK$7="",0,IF(DK$1=MAX($1:$1),$R55-SUM($T70:DJ70),IF(DK$1=1,SUMIFS(55:55,$1:$1,"&gt;="&amp;1,$1:$1,"&lt;="&amp;INT(-$N70/30))+(-$N70/30-INT(-$N70/30))*SUMIFS(55:55,$1:$1,INT(-$N70/30)+1),0)+(-$N70/30-INT(-$N70/30))*SUMIFS(55:55,$1:$1,DK$1+INT(-$N70/30)+1)+(INT(-$N70/30)+1--$N70/30)*SUMIFS(55:55,$1:$1,DK$1+INT(-$N70/30))))</f>
        <v>0</v>
      </c>
      <c r="DL70" s="40">
        <f>IF(DL$7="",0,IF(DL$1=MAX($1:$1),$R55-SUM($T70:DK70),IF(DL$1=1,SUMIFS(55:55,$1:$1,"&gt;="&amp;1,$1:$1,"&lt;="&amp;INT(-$N70/30))+(-$N70/30-INT(-$N70/30))*SUMIFS(55:55,$1:$1,INT(-$N70/30)+1),0)+(-$N70/30-INT(-$N70/30))*SUMIFS(55:55,$1:$1,DL$1+INT(-$N70/30)+1)+(INT(-$N70/30)+1--$N70/30)*SUMIFS(55:55,$1:$1,DL$1+INT(-$N70/30))))</f>
        <v>0</v>
      </c>
      <c r="DM70" s="40">
        <f>IF(DM$7="",0,IF(DM$1=MAX($1:$1),$R55-SUM($T70:DL70),IF(DM$1=1,SUMIFS(55:55,$1:$1,"&gt;="&amp;1,$1:$1,"&lt;="&amp;INT(-$N70/30))+(-$N70/30-INT(-$N70/30))*SUMIFS(55:55,$1:$1,INT(-$N70/30)+1),0)+(-$N70/30-INT(-$N70/30))*SUMIFS(55:55,$1:$1,DM$1+INT(-$N70/30)+1)+(INT(-$N70/30)+1--$N70/30)*SUMIFS(55:55,$1:$1,DM$1+INT(-$N70/30))))</f>
        <v>0</v>
      </c>
      <c r="DN70" s="40">
        <f>IF(DN$7="",0,IF(DN$1=MAX($1:$1),$R55-SUM($T70:DM70),IF(DN$1=1,SUMIFS(55:55,$1:$1,"&gt;="&amp;1,$1:$1,"&lt;="&amp;INT(-$N70/30))+(-$N70/30-INT(-$N70/30))*SUMIFS(55:55,$1:$1,INT(-$N70/30)+1),0)+(-$N70/30-INT(-$N70/30))*SUMIFS(55:55,$1:$1,DN$1+INT(-$N70/30)+1)+(INT(-$N70/30)+1--$N70/30)*SUMIFS(55:55,$1:$1,DN$1+INT(-$N70/30))))</f>
        <v>0</v>
      </c>
      <c r="DO70" s="40">
        <f>IF(DO$7="",0,IF(DO$1=MAX($1:$1),$R55-SUM($T70:DN70),IF(DO$1=1,SUMIFS(55:55,$1:$1,"&gt;="&amp;1,$1:$1,"&lt;="&amp;INT(-$N70/30))+(-$N70/30-INT(-$N70/30))*SUMIFS(55:55,$1:$1,INT(-$N70/30)+1),0)+(-$N70/30-INT(-$N70/30))*SUMIFS(55:55,$1:$1,DO$1+INT(-$N70/30)+1)+(INT(-$N70/30)+1--$N70/30)*SUMIFS(55:55,$1:$1,DO$1+INT(-$N70/30))))</f>
        <v>0</v>
      </c>
      <c r="DP70" s="40">
        <f>IF(DP$7="",0,IF(DP$1=MAX($1:$1),$R55-SUM($T70:DO70),IF(DP$1=1,SUMIFS(55:55,$1:$1,"&gt;="&amp;1,$1:$1,"&lt;="&amp;INT(-$N70/30))+(-$N70/30-INT(-$N70/30))*SUMIFS(55:55,$1:$1,INT(-$N70/30)+1),0)+(-$N70/30-INT(-$N70/30))*SUMIFS(55:55,$1:$1,DP$1+INT(-$N70/30)+1)+(INT(-$N70/30)+1--$N70/30)*SUMIFS(55:55,$1:$1,DP$1+INT(-$N70/30))))</f>
        <v>0</v>
      </c>
      <c r="DQ70" s="40">
        <f>IF(DQ$7="",0,IF(DQ$1=MAX($1:$1),$R55-SUM($T70:DP70),IF(DQ$1=1,SUMIFS(55:55,$1:$1,"&gt;="&amp;1,$1:$1,"&lt;="&amp;INT(-$N70/30))+(-$N70/30-INT(-$N70/30))*SUMIFS(55:55,$1:$1,INT(-$N70/30)+1),0)+(-$N70/30-INT(-$N70/30))*SUMIFS(55:55,$1:$1,DQ$1+INT(-$N70/30)+1)+(INT(-$N70/30)+1--$N70/30)*SUMIFS(55:55,$1:$1,DQ$1+INT(-$N70/30))))</f>
        <v>0</v>
      </c>
      <c r="DR70" s="40">
        <f>IF(DR$7="",0,IF(DR$1=MAX($1:$1),$R55-SUM($T70:DQ70),IF(DR$1=1,SUMIFS(55:55,$1:$1,"&gt;="&amp;1,$1:$1,"&lt;="&amp;INT(-$N70/30))+(-$N70/30-INT(-$N70/30))*SUMIFS(55:55,$1:$1,INT(-$N70/30)+1),0)+(-$N70/30-INT(-$N70/30))*SUMIFS(55:55,$1:$1,DR$1+INT(-$N70/30)+1)+(INT(-$N70/30)+1--$N70/30)*SUMIFS(55:55,$1:$1,DR$1+INT(-$N70/30))))</f>
        <v>0</v>
      </c>
      <c r="DS70" s="40">
        <f>IF(DS$7="",0,IF(DS$1=MAX($1:$1),$R55-SUM($T70:DR70),IF(DS$1=1,SUMIFS(55:55,$1:$1,"&gt;="&amp;1,$1:$1,"&lt;="&amp;INT(-$N70/30))+(-$N70/30-INT(-$N70/30))*SUMIFS(55:55,$1:$1,INT(-$N70/30)+1),0)+(-$N70/30-INT(-$N70/30))*SUMIFS(55:55,$1:$1,DS$1+INT(-$N70/30)+1)+(INT(-$N70/30)+1--$N70/30)*SUMIFS(55:55,$1:$1,DS$1+INT(-$N70/30))))</f>
        <v>0</v>
      </c>
      <c r="DT70" s="40">
        <f>IF(DT$7="",0,IF(DT$1=MAX($1:$1),$R55-SUM($T70:DS70),IF(DT$1=1,SUMIFS(55:55,$1:$1,"&gt;="&amp;1,$1:$1,"&lt;="&amp;INT(-$N70/30))+(-$N70/30-INT(-$N70/30))*SUMIFS(55:55,$1:$1,INT(-$N70/30)+1),0)+(-$N70/30-INT(-$N70/30))*SUMIFS(55:55,$1:$1,DT$1+INT(-$N70/30)+1)+(INT(-$N70/30)+1--$N70/30)*SUMIFS(55:55,$1:$1,DT$1+INT(-$N70/30))))</f>
        <v>0</v>
      </c>
      <c r="DU70" s="40">
        <f>IF(DU$7="",0,IF(DU$1=MAX($1:$1),$R55-SUM($T70:DT70),IF(DU$1=1,SUMIFS(55:55,$1:$1,"&gt;="&amp;1,$1:$1,"&lt;="&amp;INT(-$N70/30))+(-$N70/30-INT(-$N70/30))*SUMIFS(55:55,$1:$1,INT(-$N70/30)+1),0)+(-$N70/30-INT(-$N70/30))*SUMIFS(55:55,$1:$1,DU$1+INT(-$N70/30)+1)+(INT(-$N70/30)+1--$N70/30)*SUMIFS(55:55,$1:$1,DU$1+INT(-$N70/30))))</f>
        <v>0</v>
      </c>
      <c r="DV70" s="40">
        <f>IF(DV$7="",0,IF(DV$1=MAX($1:$1),$R55-SUM($T70:DU70),IF(DV$1=1,SUMIFS(55:55,$1:$1,"&gt;="&amp;1,$1:$1,"&lt;="&amp;INT(-$N70/30))+(-$N70/30-INT(-$N70/30))*SUMIFS(55:55,$1:$1,INT(-$N70/30)+1),0)+(-$N70/30-INT(-$N70/30))*SUMIFS(55:55,$1:$1,DV$1+INT(-$N70/30)+1)+(INT(-$N70/30)+1--$N70/30)*SUMIFS(55:55,$1:$1,DV$1+INT(-$N70/30))))</f>
        <v>0</v>
      </c>
      <c r="DW70" s="40">
        <f>IF(DW$7="",0,IF(DW$1=MAX($1:$1),$R55-SUM($T70:DV70),IF(DW$1=1,SUMIFS(55:55,$1:$1,"&gt;="&amp;1,$1:$1,"&lt;="&amp;INT(-$N70/30))+(-$N70/30-INT(-$N70/30))*SUMIFS(55:55,$1:$1,INT(-$N70/30)+1),0)+(-$N70/30-INT(-$N70/30))*SUMIFS(55:55,$1:$1,DW$1+INT(-$N70/30)+1)+(INT(-$N70/30)+1--$N70/30)*SUMIFS(55:55,$1:$1,DW$1+INT(-$N70/30))))</f>
        <v>0</v>
      </c>
      <c r="DX70" s="40">
        <f>IF(DX$7="",0,IF(DX$1=MAX($1:$1),$R55-SUM($T70:DW70),IF(DX$1=1,SUMIFS(55:55,$1:$1,"&gt;="&amp;1,$1:$1,"&lt;="&amp;INT(-$N70/30))+(-$N70/30-INT(-$N70/30))*SUMIFS(55:55,$1:$1,INT(-$N70/30)+1),0)+(-$N70/30-INT(-$N70/30))*SUMIFS(55:55,$1:$1,DX$1+INT(-$N70/30)+1)+(INT(-$N70/30)+1--$N70/30)*SUMIFS(55:55,$1:$1,DX$1+INT(-$N70/30))))</f>
        <v>0</v>
      </c>
      <c r="DY70" s="40">
        <f>IF(DY$7="",0,IF(DY$1=MAX($1:$1),$R55-SUM($T70:DX70),IF(DY$1=1,SUMIFS(55:55,$1:$1,"&gt;="&amp;1,$1:$1,"&lt;="&amp;INT(-$N70/30))+(-$N70/30-INT(-$N70/30))*SUMIFS(55:55,$1:$1,INT(-$N70/30)+1),0)+(-$N70/30-INT(-$N70/30))*SUMIFS(55:55,$1:$1,DY$1+INT(-$N70/30)+1)+(INT(-$N70/30)+1--$N70/30)*SUMIFS(55:55,$1:$1,DY$1+INT(-$N70/30))))</f>
        <v>0</v>
      </c>
      <c r="DZ70" s="40">
        <f>IF(DZ$7="",0,IF(DZ$1=MAX($1:$1),$R55-SUM($T70:DY70),IF(DZ$1=1,SUMIFS(55:55,$1:$1,"&gt;="&amp;1,$1:$1,"&lt;="&amp;INT(-$N70/30))+(-$N70/30-INT(-$N70/30))*SUMIFS(55:55,$1:$1,INT(-$N70/30)+1),0)+(-$N70/30-INT(-$N70/30))*SUMIFS(55:55,$1:$1,DZ$1+INT(-$N70/30)+1)+(INT(-$N70/30)+1--$N70/30)*SUMIFS(55:55,$1:$1,DZ$1+INT(-$N70/30))))</f>
        <v>0</v>
      </c>
      <c r="EA70" s="40">
        <f>IF(EA$7="",0,IF(EA$1=MAX($1:$1),$R55-SUM($T70:DZ70),IF(EA$1=1,SUMIFS(55:55,$1:$1,"&gt;="&amp;1,$1:$1,"&lt;="&amp;INT(-$N70/30))+(-$N70/30-INT(-$N70/30))*SUMIFS(55:55,$1:$1,INT(-$N70/30)+1),0)+(-$N70/30-INT(-$N70/30))*SUMIFS(55:55,$1:$1,EA$1+INT(-$N70/30)+1)+(INT(-$N70/30)+1--$N70/30)*SUMIFS(55:55,$1:$1,EA$1+INT(-$N70/30))))</f>
        <v>0</v>
      </c>
      <c r="EB70" s="40">
        <f>IF(EB$7="",0,IF(EB$1=MAX($1:$1),$R55-SUM($T70:EA70),IF(EB$1=1,SUMIFS(55:55,$1:$1,"&gt;="&amp;1,$1:$1,"&lt;="&amp;INT(-$N70/30))+(-$N70/30-INT(-$N70/30))*SUMIFS(55:55,$1:$1,INT(-$N70/30)+1),0)+(-$N70/30-INT(-$N70/30))*SUMIFS(55:55,$1:$1,EB$1+INT(-$N70/30)+1)+(INT(-$N70/30)+1--$N70/30)*SUMIFS(55:55,$1:$1,EB$1+INT(-$N70/30))))</f>
        <v>0</v>
      </c>
      <c r="EC70" s="40">
        <f>IF(EC$7="",0,IF(EC$1=MAX($1:$1),$R55-SUM($T70:EB70),IF(EC$1=1,SUMIFS(55:55,$1:$1,"&gt;="&amp;1,$1:$1,"&lt;="&amp;INT(-$N70/30))+(-$N70/30-INT(-$N70/30))*SUMIFS(55:55,$1:$1,INT(-$N70/30)+1),0)+(-$N70/30-INT(-$N70/30))*SUMIFS(55:55,$1:$1,EC$1+INT(-$N70/30)+1)+(INT(-$N70/30)+1--$N70/30)*SUMIFS(55:55,$1:$1,EC$1+INT(-$N70/30))))</f>
        <v>0</v>
      </c>
      <c r="ED70" s="40">
        <f>IF(ED$7="",0,IF(ED$1=MAX($1:$1),$R55-SUM($T70:EC70),IF(ED$1=1,SUMIFS(55:55,$1:$1,"&gt;="&amp;1,$1:$1,"&lt;="&amp;INT(-$N70/30))+(-$N70/30-INT(-$N70/30))*SUMIFS(55:55,$1:$1,INT(-$N70/30)+1),0)+(-$N70/30-INT(-$N70/30))*SUMIFS(55:55,$1:$1,ED$1+INT(-$N70/30)+1)+(INT(-$N70/30)+1--$N70/30)*SUMIFS(55:55,$1:$1,ED$1+INT(-$N70/30))))</f>
        <v>0</v>
      </c>
      <c r="EE70" s="40">
        <f>IF(EE$7="",0,IF(EE$1=MAX($1:$1),$R55-SUM($T70:ED70),IF(EE$1=1,SUMIFS(55:55,$1:$1,"&gt;="&amp;1,$1:$1,"&lt;="&amp;INT(-$N70/30))+(-$N70/30-INT(-$N70/30))*SUMIFS(55:55,$1:$1,INT(-$N70/30)+1),0)+(-$N70/30-INT(-$N70/30))*SUMIFS(55:55,$1:$1,EE$1+INT(-$N70/30)+1)+(INT(-$N70/30)+1--$N70/30)*SUMIFS(55:55,$1:$1,EE$1+INT(-$N70/30))))</f>
        <v>0</v>
      </c>
      <c r="EF70" s="40">
        <f>IF(EF$7="",0,IF(EF$1=MAX($1:$1),$R55-SUM($T70:EE70),IF(EF$1=1,SUMIFS(55:55,$1:$1,"&gt;="&amp;1,$1:$1,"&lt;="&amp;INT(-$N70/30))+(-$N70/30-INT(-$N70/30))*SUMIFS(55:55,$1:$1,INT(-$N70/30)+1),0)+(-$N70/30-INT(-$N70/30))*SUMIFS(55:55,$1:$1,EF$1+INT(-$N70/30)+1)+(INT(-$N70/30)+1--$N70/30)*SUMIFS(55:55,$1:$1,EF$1+INT(-$N70/30))))</f>
        <v>0</v>
      </c>
      <c r="EG70" s="40">
        <f>IF(EG$7="",0,IF(EG$1=MAX($1:$1),$R55-SUM($T70:EF70),IF(EG$1=1,SUMIFS(55:55,$1:$1,"&gt;="&amp;1,$1:$1,"&lt;="&amp;INT(-$N70/30))+(-$N70/30-INT(-$N70/30))*SUMIFS(55:55,$1:$1,INT(-$N70/30)+1),0)+(-$N70/30-INT(-$N70/30))*SUMIFS(55:55,$1:$1,EG$1+INT(-$N70/30)+1)+(INT(-$N70/30)+1--$N70/30)*SUMIFS(55:55,$1:$1,EG$1+INT(-$N70/30))))</f>
        <v>0</v>
      </c>
      <c r="EH70" s="40">
        <f>IF(EH$7="",0,IF(EH$1=MAX($1:$1),$R55-SUM($T70:EG70),IF(EH$1=1,SUMIFS(55:55,$1:$1,"&gt;="&amp;1,$1:$1,"&lt;="&amp;INT(-$N70/30))+(-$N70/30-INT(-$N70/30))*SUMIFS(55:55,$1:$1,INT(-$N70/30)+1),0)+(-$N70/30-INT(-$N70/30))*SUMIFS(55:55,$1:$1,EH$1+INT(-$N70/30)+1)+(INT(-$N70/30)+1--$N70/30)*SUMIFS(55:55,$1:$1,EH$1+INT(-$N70/30))))</f>
        <v>0</v>
      </c>
      <c r="EI70" s="40">
        <f>IF(EI$7="",0,IF(EI$1=MAX($1:$1),$R55-SUM($T70:EH70),IF(EI$1=1,SUMIFS(55:55,$1:$1,"&gt;="&amp;1,$1:$1,"&lt;="&amp;INT(-$N70/30))+(-$N70/30-INT(-$N70/30))*SUMIFS(55:55,$1:$1,INT(-$N70/30)+1),0)+(-$N70/30-INT(-$N70/30))*SUMIFS(55:55,$1:$1,EI$1+INT(-$N70/30)+1)+(INT(-$N70/30)+1--$N70/30)*SUMIFS(55:55,$1:$1,EI$1+INT(-$N70/30))))</f>
        <v>0</v>
      </c>
      <c r="EJ70" s="40">
        <f>IF(EJ$7="",0,IF(EJ$1=MAX($1:$1),$R55-SUM($T70:EI70),IF(EJ$1=1,SUMIFS(55:55,$1:$1,"&gt;="&amp;1,$1:$1,"&lt;="&amp;INT(-$N70/30))+(-$N70/30-INT(-$N70/30))*SUMIFS(55:55,$1:$1,INT(-$N70/30)+1),0)+(-$N70/30-INT(-$N70/30))*SUMIFS(55:55,$1:$1,EJ$1+INT(-$N70/30)+1)+(INT(-$N70/30)+1--$N70/30)*SUMIFS(55:55,$1:$1,EJ$1+INT(-$N70/30))))</f>
        <v>0</v>
      </c>
      <c r="EK70" s="40">
        <f>IF(EK$7="",0,IF(EK$1=MAX($1:$1),$R55-SUM($T70:EJ70),IF(EK$1=1,SUMIFS(55:55,$1:$1,"&gt;="&amp;1,$1:$1,"&lt;="&amp;INT(-$N70/30))+(-$N70/30-INT(-$N70/30))*SUMIFS(55:55,$1:$1,INT(-$N70/30)+1),0)+(-$N70/30-INT(-$N70/30))*SUMIFS(55:55,$1:$1,EK$1+INT(-$N70/30)+1)+(INT(-$N70/30)+1--$N70/30)*SUMIFS(55:55,$1:$1,EK$1+INT(-$N70/30))))</f>
        <v>0</v>
      </c>
      <c r="EL70" s="40">
        <f>IF(EL$7="",0,IF(EL$1=MAX($1:$1),$R55-SUM($T70:EK70),IF(EL$1=1,SUMIFS(55:55,$1:$1,"&gt;="&amp;1,$1:$1,"&lt;="&amp;INT(-$N70/30))+(-$N70/30-INT(-$N70/30))*SUMIFS(55:55,$1:$1,INT(-$N70/30)+1),0)+(-$N70/30-INT(-$N70/30))*SUMIFS(55:55,$1:$1,EL$1+INT(-$N70/30)+1)+(INT(-$N70/30)+1--$N70/30)*SUMIFS(55:55,$1:$1,EL$1+INT(-$N70/30))))</f>
        <v>0</v>
      </c>
      <c r="EM70" s="40">
        <f>IF(EM$7="",0,IF(EM$1=MAX($1:$1),$R55-SUM($T70:EL70),IF(EM$1=1,SUMIFS(55:55,$1:$1,"&gt;="&amp;1,$1:$1,"&lt;="&amp;INT(-$N70/30))+(-$N70/30-INT(-$N70/30))*SUMIFS(55:55,$1:$1,INT(-$N70/30)+1),0)+(-$N70/30-INT(-$N70/30))*SUMIFS(55:55,$1:$1,EM$1+INT(-$N70/30)+1)+(INT(-$N70/30)+1--$N70/30)*SUMIFS(55:55,$1:$1,EM$1+INT(-$N70/30))))</f>
        <v>0</v>
      </c>
      <c r="EN70" s="40">
        <f>IF(EN$7="",0,IF(EN$1=MAX($1:$1),$R55-SUM($T70:EM70),IF(EN$1=1,SUMIFS(55:55,$1:$1,"&gt;="&amp;1,$1:$1,"&lt;="&amp;INT(-$N70/30))+(-$N70/30-INT(-$N70/30))*SUMIFS(55:55,$1:$1,INT(-$N70/30)+1),0)+(-$N70/30-INT(-$N70/30))*SUMIFS(55:55,$1:$1,EN$1+INT(-$N70/30)+1)+(INT(-$N70/30)+1--$N70/30)*SUMIFS(55:55,$1:$1,EN$1+INT(-$N70/30))))</f>
        <v>0</v>
      </c>
      <c r="EO70" s="40">
        <f>IF(EO$7="",0,IF(EO$1=MAX($1:$1),$R55-SUM($T70:EN70),IF(EO$1=1,SUMIFS(55:55,$1:$1,"&gt;="&amp;1,$1:$1,"&lt;="&amp;INT(-$N70/30))+(-$N70/30-INT(-$N70/30))*SUMIFS(55:55,$1:$1,INT(-$N70/30)+1),0)+(-$N70/30-INT(-$N70/30))*SUMIFS(55:55,$1:$1,EO$1+INT(-$N70/30)+1)+(INT(-$N70/30)+1--$N70/30)*SUMIFS(55:55,$1:$1,EO$1+INT(-$N70/30))))</f>
        <v>0</v>
      </c>
      <c r="EP70" s="40">
        <f>IF(EP$7="",0,IF(EP$1=MAX($1:$1),$R55-SUM($T70:EO70),IF(EP$1=1,SUMIFS(55:55,$1:$1,"&gt;="&amp;1,$1:$1,"&lt;="&amp;INT(-$N70/30))+(-$N70/30-INT(-$N70/30))*SUMIFS(55:55,$1:$1,INT(-$N70/30)+1),0)+(-$N70/30-INT(-$N70/30))*SUMIFS(55:55,$1:$1,EP$1+INT(-$N70/30)+1)+(INT(-$N70/30)+1--$N70/30)*SUMIFS(55:55,$1:$1,EP$1+INT(-$N70/30))))</f>
        <v>0</v>
      </c>
      <c r="EQ70" s="40">
        <f>IF(EQ$7="",0,IF(EQ$1=MAX($1:$1),$R55-SUM($T70:EP70),IF(EQ$1=1,SUMIFS(55:55,$1:$1,"&gt;="&amp;1,$1:$1,"&lt;="&amp;INT(-$N70/30))+(-$N70/30-INT(-$N70/30))*SUMIFS(55:55,$1:$1,INT(-$N70/30)+1),0)+(-$N70/30-INT(-$N70/30))*SUMIFS(55:55,$1:$1,EQ$1+INT(-$N70/30)+1)+(INT(-$N70/30)+1--$N70/30)*SUMIFS(55:55,$1:$1,EQ$1+INT(-$N70/30))))</f>
        <v>0</v>
      </c>
      <c r="ER70" s="40">
        <f>IF(ER$7="",0,IF(ER$1=MAX($1:$1),$R55-SUM($T70:EQ70),IF(ER$1=1,SUMIFS(55:55,$1:$1,"&gt;="&amp;1,$1:$1,"&lt;="&amp;INT(-$N70/30))+(-$N70/30-INT(-$N70/30))*SUMIFS(55:55,$1:$1,INT(-$N70/30)+1),0)+(-$N70/30-INT(-$N70/30))*SUMIFS(55:55,$1:$1,ER$1+INT(-$N70/30)+1)+(INT(-$N70/30)+1--$N70/30)*SUMIFS(55:55,$1:$1,ER$1+INT(-$N70/30))))</f>
        <v>0</v>
      </c>
      <c r="ES70" s="40">
        <f>IF(ES$7="",0,IF(ES$1=MAX($1:$1),$R55-SUM($T70:ER70),IF(ES$1=1,SUMIFS(55:55,$1:$1,"&gt;="&amp;1,$1:$1,"&lt;="&amp;INT(-$N70/30))+(-$N70/30-INT(-$N70/30))*SUMIFS(55:55,$1:$1,INT(-$N70/30)+1),0)+(-$N70/30-INT(-$N70/30))*SUMIFS(55:55,$1:$1,ES$1+INT(-$N70/30)+1)+(INT(-$N70/30)+1--$N70/30)*SUMIFS(55:55,$1:$1,ES$1+INT(-$N70/30))))</f>
        <v>0</v>
      </c>
      <c r="ET70" s="40">
        <f>IF(ET$7="",0,IF(ET$1=MAX($1:$1),$R55-SUM($T70:ES70),IF(ET$1=1,SUMIFS(55:55,$1:$1,"&gt;="&amp;1,$1:$1,"&lt;="&amp;INT(-$N70/30))+(-$N70/30-INT(-$N70/30))*SUMIFS(55:55,$1:$1,INT(-$N70/30)+1),0)+(-$N70/30-INT(-$N70/30))*SUMIFS(55:55,$1:$1,ET$1+INT(-$N70/30)+1)+(INT(-$N70/30)+1--$N70/30)*SUMIFS(55:55,$1:$1,ET$1+INT(-$N70/30))))</f>
        <v>0</v>
      </c>
      <c r="EU70" s="40">
        <f>IF(EU$7="",0,IF(EU$1=MAX($1:$1),$R55-SUM($T70:ET70),IF(EU$1=1,SUMIFS(55:55,$1:$1,"&gt;="&amp;1,$1:$1,"&lt;="&amp;INT(-$N70/30))+(-$N70/30-INT(-$N70/30))*SUMIFS(55:55,$1:$1,INT(-$N70/30)+1),0)+(-$N70/30-INT(-$N70/30))*SUMIFS(55:55,$1:$1,EU$1+INT(-$N70/30)+1)+(INT(-$N70/30)+1--$N70/30)*SUMIFS(55:55,$1:$1,EU$1+INT(-$N70/30))))</f>
        <v>0</v>
      </c>
      <c r="EV70" s="40">
        <f>IF(EV$7="",0,IF(EV$1=MAX($1:$1),$R55-SUM($T70:EU70),IF(EV$1=1,SUMIFS(55:55,$1:$1,"&gt;="&amp;1,$1:$1,"&lt;="&amp;INT(-$N70/30))+(-$N70/30-INT(-$N70/30))*SUMIFS(55:55,$1:$1,INT(-$N70/30)+1),0)+(-$N70/30-INT(-$N70/30))*SUMIFS(55:55,$1:$1,EV$1+INT(-$N70/30)+1)+(INT(-$N70/30)+1--$N70/30)*SUMIFS(55:55,$1:$1,EV$1+INT(-$N70/30))))</f>
        <v>0</v>
      </c>
      <c r="EW70" s="40">
        <f>IF(EW$7="",0,IF(EW$1=MAX($1:$1),$R55-SUM($T70:EV70),IF(EW$1=1,SUMIFS(55:55,$1:$1,"&gt;="&amp;1,$1:$1,"&lt;="&amp;INT(-$N70/30))+(-$N70/30-INT(-$N70/30))*SUMIFS(55:55,$1:$1,INT(-$N70/30)+1),0)+(-$N70/30-INT(-$N70/30))*SUMIFS(55:55,$1:$1,EW$1+INT(-$N70/30)+1)+(INT(-$N70/30)+1--$N70/30)*SUMIFS(55:55,$1:$1,EW$1+INT(-$N70/30))))</f>
        <v>0</v>
      </c>
      <c r="EX70" s="40">
        <f>IF(EX$7="",0,IF(EX$1=MAX($1:$1),$R55-SUM($T70:EW70),IF(EX$1=1,SUMIFS(55:55,$1:$1,"&gt;="&amp;1,$1:$1,"&lt;="&amp;INT(-$N70/30))+(-$N70/30-INT(-$N70/30))*SUMIFS(55:55,$1:$1,INT(-$N70/30)+1),0)+(-$N70/30-INT(-$N70/30))*SUMIFS(55:55,$1:$1,EX$1+INT(-$N70/30)+1)+(INT(-$N70/30)+1--$N70/30)*SUMIFS(55:55,$1:$1,EX$1+INT(-$N70/30))))</f>
        <v>0</v>
      </c>
      <c r="EY70" s="40">
        <f>IF(EY$7="",0,IF(EY$1=MAX($1:$1),$R55-SUM($T70:EX70),IF(EY$1=1,SUMIFS(55:55,$1:$1,"&gt;="&amp;1,$1:$1,"&lt;="&amp;INT(-$N70/30))+(-$N70/30-INT(-$N70/30))*SUMIFS(55:55,$1:$1,INT(-$N70/30)+1),0)+(-$N70/30-INT(-$N70/30))*SUMIFS(55:55,$1:$1,EY$1+INT(-$N70/30)+1)+(INT(-$N70/30)+1--$N70/30)*SUMIFS(55:55,$1:$1,EY$1+INT(-$N70/30))))</f>
        <v>0</v>
      </c>
      <c r="EZ70" s="40">
        <f>IF(EZ$7="",0,IF(EZ$1=MAX($1:$1),$R55-SUM($T70:EY70),IF(EZ$1=1,SUMIFS(55:55,$1:$1,"&gt;="&amp;1,$1:$1,"&lt;="&amp;INT(-$N70/30))+(-$N70/30-INT(-$N70/30))*SUMIFS(55:55,$1:$1,INT(-$N70/30)+1),0)+(-$N70/30-INT(-$N70/30))*SUMIFS(55:55,$1:$1,EZ$1+INT(-$N70/30)+1)+(INT(-$N70/30)+1--$N70/30)*SUMIFS(55:55,$1:$1,EZ$1+INT(-$N70/30))))</f>
        <v>0</v>
      </c>
      <c r="FA70" s="40">
        <f>IF(FA$7="",0,IF(FA$1=MAX($1:$1),$R55-SUM($T70:EZ70),IF(FA$1=1,SUMIFS(55:55,$1:$1,"&gt;="&amp;1,$1:$1,"&lt;="&amp;INT(-$N70/30))+(-$N70/30-INT(-$N70/30))*SUMIFS(55:55,$1:$1,INT(-$N70/30)+1),0)+(-$N70/30-INT(-$N70/30))*SUMIFS(55:55,$1:$1,FA$1+INT(-$N70/30)+1)+(INT(-$N70/30)+1--$N70/30)*SUMIFS(55:55,$1:$1,FA$1+INT(-$N70/30))))</f>
        <v>0</v>
      </c>
      <c r="FB70" s="40">
        <f>IF(FB$7="",0,IF(FB$1=MAX($1:$1),$R55-SUM($T70:FA70),IF(FB$1=1,SUMIFS(55:55,$1:$1,"&gt;="&amp;1,$1:$1,"&lt;="&amp;INT(-$N70/30))+(-$N70/30-INT(-$N70/30))*SUMIFS(55:55,$1:$1,INT(-$N70/30)+1),0)+(-$N70/30-INT(-$N70/30))*SUMIFS(55:55,$1:$1,FB$1+INT(-$N70/30)+1)+(INT(-$N70/30)+1--$N70/30)*SUMIFS(55:55,$1:$1,FB$1+INT(-$N70/30))))</f>
        <v>0</v>
      </c>
      <c r="FC70" s="40">
        <f>IF(FC$7="",0,IF(FC$1=MAX($1:$1),$R55-SUM($T70:FB70),IF(FC$1=1,SUMIFS(55:55,$1:$1,"&gt;="&amp;1,$1:$1,"&lt;="&amp;INT(-$N70/30))+(-$N70/30-INT(-$N70/30))*SUMIFS(55:55,$1:$1,INT(-$N70/30)+1),0)+(-$N70/30-INT(-$N70/30))*SUMIFS(55:55,$1:$1,FC$1+INT(-$N70/30)+1)+(INT(-$N70/30)+1--$N70/30)*SUMIFS(55:55,$1:$1,FC$1+INT(-$N70/30))))</f>
        <v>0</v>
      </c>
      <c r="FD70" s="40">
        <f>IF(FD$7="",0,IF(FD$1=MAX($1:$1),$R55-SUM($T70:FC70),IF(FD$1=1,SUMIFS(55:55,$1:$1,"&gt;="&amp;1,$1:$1,"&lt;="&amp;INT(-$N70/30))+(-$N70/30-INT(-$N70/30))*SUMIFS(55:55,$1:$1,INT(-$N70/30)+1),0)+(-$N70/30-INT(-$N70/30))*SUMIFS(55:55,$1:$1,FD$1+INT(-$N70/30)+1)+(INT(-$N70/30)+1--$N70/30)*SUMIFS(55:55,$1:$1,FD$1+INT(-$N70/30))))</f>
        <v>0</v>
      </c>
      <c r="FE70" s="40">
        <f>IF(FE$7="",0,IF(FE$1=MAX($1:$1),$R55-SUM($T70:FD70),IF(FE$1=1,SUMIFS(55:55,$1:$1,"&gt;="&amp;1,$1:$1,"&lt;="&amp;INT(-$N70/30))+(-$N70/30-INT(-$N70/30))*SUMIFS(55:55,$1:$1,INT(-$N70/30)+1),0)+(-$N70/30-INT(-$N70/30))*SUMIFS(55:55,$1:$1,FE$1+INT(-$N70/30)+1)+(INT(-$N70/30)+1--$N70/30)*SUMIFS(55:55,$1:$1,FE$1+INT(-$N70/30))))</f>
        <v>0</v>
      </c>
      <c r="FF70" s="40">
        <f>IF(FF$7="",0,IF(FF$1=MAX($1:$1),$R55-SUM($T70:FE70),IF(FF$1=1,SUMIFS(55:55,$1:$1,"&gt;="&amp;1,$1:$1,"&lt;="&amp;INT(-$N70/30))+(-$N70/30-INT(-$N70/30))*SUMIFS(55:55,$1:$1,INT(-$N70/30)+1),0)+(-$N70/30-INT(-$N70/30))*SUMIFS(55:55,$1:$1,FF$1+INT(-$N70/30)+1)+(INT(-$N70/30)+1--$N70/30)*SUMIFS(55:55,$1:$1,FF$1+INT(-$N70/30))))</f>
        <v>0</v>
      </c>
      <c r="FG70" s="40">
        <f>IF(FG$7="",0,IF(FG$1=MAX($1:$1),$R55-SUM($T70:FF70),IF(FG$1=1,SUMIFS(55:55,$1:$1,"&gt;="&amp;1,$1:$1,"&lt;="&amp;INT(-$N70/30))+(-$N70/30-INT(-$N70/30))*SUMIFS(55:55,$1:$1,INT(-$N70/30)+1),0)+(-$N70/30-INT(-$N70/30))*SUMIFS(55:55,$1:$1,FG$1+INT(-$N70/30)+1)+(INT(-$N70/30)+1--$N70/30)*SUMIFS(55:55,$1:$1,FG$1+INT(-$N70/30))))</f>
        <v>0</v>
      </c>
      <c r="FH70" s="40">
        <f>IF(FH$7="",0,IF(FH$1=MAX($1:$1),$R55-SUM($T70:FG70),IF(FH$1=1,SUMIFS(55:55,$1:$1,"&gt;="&amp;1,$1:$1,"&lt;="&amp;INT(-$N70/30))+(-$N70/30-INT(-$N70/30))*SUMIFS(55:55,$1:$1,INT(-$N70/30)+1),0)+(-$N70/30-INT(-$N70/30))*SUMIFS(55:55,$1:$1,FH$1+INT(-$N70/30)+1)+(INT(-$N70/30)+1--$N70/30)*SUMIFS(55:55,$1:$1,FH$1+INT(-$N70/30))))</f>
        <v>0</v>
      </c>
      <c r="FI70" s="40">
        <f>IF(FI$7="",0,IF(FI$1=MAX($1:$1),$R55-SUM($T70:FH70),IF(FI$1=1,SUMIFS(55:55,$1:$1,"&gt;="&amp;1,$1:$1,"&lt;="&amp;INT(-$N70/30))+(-$N70/30-INT(-$N70/30))*SUMIFS(55:55,$1:$1,INT(-$N70/30)+1),0)+(-$N70/30-INT(-$N70/30))*SUMIFS(55:55,$1:$1,FI$1+INT(-$N70/30)+1)+(INT(-$N70/30)+1--$N70/30)*SUMIFS(55:55,$1:$1,FI$1+INT(-$N70/30))))</f>
        <v>0</v>
      </c>
      <c r="FJ70" s="40">
        <f>IF(FJ$7="",0,IF(FJ$1=MAX($1:$1),$R55-SUM($T70:FI70),IF(FJ$1=1,SUMIFS(55:55,$1:$1,"&gt;="&amp;1,$1:$1,"&lt;="&amp;INT(-$N70/30))+(-$N70/30-INT(-$N70/30))*SUMIFS(55:55,$1:$1,INT(-$N70/30)+1),0)+(-$N70/30-INT(-$N70/30))*SUMIFS(55:55,$1:$1,FJ$1+INT(-$N70/30)+1)+(INT(-$N70/30)+1--$N70/30)*SUMIFS(55:55,$1:$1,FJ$1+INT(-$N70/30))))</f>
        <v>0</v>
      </c>
      <c r="FK70" s="40">
        <f>IF(FK$7="",0,IF(FK$1=MAX($1:$1),$R55-SUM($T70:FJ70),IF(FK$1=1,SUMIFS(55:55,$1:$1,"&gt;="&amp;1,$1:$1,"&lt;="&amp;INT(-$N70/30))+(-$N70/30-INT(-$N70/30))*SUMIFS(55:55,$1:$1,INT(-$N70/30)+1),0)+(-$N70/30-INT(-$N70/30))*SUMIFS(55:55,$1:$1,FK$1+INT(-$N70/30)+1)+(INT(-$N70/30)+1--$N70/30)*SUMIFS(55:55,$1:$1,FK$1+INT(-$N70/30))))</f>
        <v>0</v>
      </c>
      <c r="FL70" s="40">
        <f>IF(FL$7="",0,IF(FL$1=MAX($1:$1),$R55-SUM($T70:FK70),IF(FL$1=1,SUMIFS(55:55,$1:$1,"&gt;="&amp;1,$1:$1,"&lt;="&amp;INT(-$N70/30))+(-$N70/30-INT(-$N70/30))*SUMIFS(55:55,$1:$1,INT(-$N70/30)+1),0)+(-$N70/30-INT(-$N70/30))*SUMIFS(55:55,$1:$1,FL$1+INT(-$N70/30)+1)+(INT(-$N70/30)+1--$N70/30)*SUMIFS(55:55,$1:$1,FL$1+INT(-$N70/30))))</f>
        <v>0</v>
      </c>
      <c r="FM70" s="40">
        <f>IF(FM$7="",0,IF(FM$1=MAX($1:$1),$R55-SUM($T70:FL70),IF(FM$1=1,SUMIFS(55:55,$1:$1,"&gt;="&amp;1,$1:$1,"&lt;="&amp;INT(-$N70/30))+(-$N70/30-INT(-$N70/30))*SUMIFS(55:55,$1:$1,INT(-$N70/30)+1),0)+(-$N70/30-INT(-$N70/30))*SUMIFS(55:55,$1:$1,FM$1+INT(-$N70/30)+1)+(INT(-$N70/30)+1--$N70/30)*SUMIFS(55:55,$1:$1,FM$1+INT(-$N70/30))))</f>
        <v>0</v>
      </c>
      <c r="FN70" s="40">
        <f>IF(FN$7="",0,IF(FN$1=MAX($1:$1),$R55-SUM($T70:FM70),IF(FN$1=1,SUMIFS(55:55,$1:$1,"&gt;="&amp;1,$1:$1,"&lt;="&amp;INT(-$N70/30))+(-$N70/30-INT(-$N70/30))*SUMIFS(55:55,$1:$1,INT(-$N70/30)+1),0)+(-$N70/30-INT(-$N70/30))*SUMIFS(55:55,$1:$1,FN$1+INT(-$N70/30)+1)+(INT(-$N70/30)+1--$N70/30)*SUMIFS(55:55,$1:$1,FN$1+INT(-$N70/30))))</f>
        <v>0</v>
      </c>
      <c r="FO70" s="40">
        <f>IF(FO$7="",0,IF(FO$1=MAX($1:$1),$R55-SUM($T70:FN70),IF(FO$1=1,SUMIFS(55:55,$1:$1,"&gt;="&amp;1,$1:$1,"&lt;="&amp;INT(-$N70/30))+(-$N70/30-INT(-$N70/30))*SUMIFS(55:55,$1:$1,INT(-$N70/30)+1),0)+(-$N70/30-INT(-$N70/30))*SUMIFS(55:55,$1:$1,FO$1+INT(-$N70/30)+1)+(INT(-$N70/30)+1--$N70/30)*SUMIFS(55:55,$1:$1,FO$1+INT(-$N70/30))))</f>
        <v>0</v>
      </c>
      <c r="FP70" s="40">
        <f>IF(FP$7="",0,IF(FP$1=MAX($1:$1),$R55-SUM($T70:FO70),IF(FP$1=1,SUMIFS(55:55,$1:$1,"&gt;="&amp;1,$1:$1,"&lt;="&amp;INT(-$N70/30))+(-$N70/30-INT(-$N70/30))*SUMIFS(55:55,$1:$1,INT(-$N70/30)+1),0)+(-$N70/30-INT(-$N70/30))*SUMIFS(55:55,$1:$1,FP$1+INT(-$N70/30)+1)+(INT(-$N70/30)+1--$N70/30)*SUMIFS(55:55,$1:$1,FP$1+INT(-$N70/30))))</f>
        <v>0</v>
      </c>
      <c r="FQ70" s="40">
        <f>IF(FQ$7="",0,IF(FQ$1=MAX($1:$1),$R55-SUM($T70:FP70),IF(FQ$1=1,SUMIFS(55:55,$1:$1,"&gt;="&amp;1,$1:$1,"&lt;="&amp;INT(-$N70/30))+(-$N70/30-INT(-$N70/30))*SUMIFS(55:55,$1:$1,INT(-$N70/30)+1),0)+(-$N70/30-INT(-$N70/30))*SUMIFS(55:55,$1:$1,FQ$1+INT(-$N70/30)+1)+(INT(-$N70/30)+1--$N70/30)*SUMIFS(55:55,$1:$1,FQ$1+INT(-$N70/30))))</f>
        <v>0</v>
      </c>
      <c r="FR70" s="40">
        <f>IF(FR$7="",0,IF(FR$1=MAX($1:$1),$R55-SUM($T70:FQ70),IF(FR$1=1,SUMIFS(55:55,$1:$1,"&gt;="&amp;1,$1:$1,"&lt;="&amp;INT(-$N70/30))+(-$N70/30-INT(-$N70/30))*SUMIFS(55:55,$1:$1,INT(-$N70/30)+1),0)+(-$N70/30-INT(-$N70/30))*SUMIFS(55:55,$1:$1,FR$1+INT(-$N70/30)+1)+(INT(-$N70/30)+1--$N70/30)*SUMIFS(55:55,$1:$1,FR$1+INT(-$N70/30))))</f>
        <v>0</v>
      </c>
      <c r="FS70" s="40">
        <f>IF(FS$7="",0,IF(FS$1=MAX($1:$1),$R55-SUM($T70:FR70),IF(FS$1=1,SUMIFS(55:55,$1:$1,"&gt;="&amp;1,$1:$1,"&lt;="&amp;INT(-$N70/30))+(-$N70/30-INT(-$N70/30))*SUMIFS(55:55,$1:$1,INT(-$N70/30)+1),0)+(-$N70/30-INT(-$N70/30))*SUMIFS(55:55,$1:$1,FS$1+INT(-$N70/30)+1)+(INT(-$N70/30)+1--$N70/30)*SUMIFS(55:55,$1:$1,FS$1+INT(-$N70/30))))</f>
        <v>0</v>
      </c>
      <c r="FT70" s="40">
        <f>IF(FT$7="",0,IF(FT$1=MAX($1:$1),$R55-SUM($T70:FS70),IF(FT$1=1,SUMIFS(55:55,$1:$1,"&gt;="&amp;1,$1:$1,"&lt;="&amp;INT(-$N70/30))+(-$N70/30-INT(-$N70/30))*SUMIFS(55:55,$1:$1,INT(-$N70/30)+1),0)+(-$N70/30-INT(-$N70/30))*SUMIFS(55:55,$1:$1,FT$1+INT(-$N70/30)+1)+(INT(-$N70/30)+1--$N70/30)*SUMIFS(55:55,$1:$1,FT$1+INT(-$N70/30))))</f>
        <v>0</v>
      </c>
      <c r="FU70" s="40">
        <f>IF(FU$7="",0,IF(FU$1=MAX($1:$1),$R55-SUM($T70:FT70),IF(FU$1=1,SUMIFS(55:55,$1:$1,"&gt;="&amp;1,$1:$1,"&lt;="&amp;INT(-$N70/30))+(-$N70/30-INT(-$N70/30))*SUMIFS(55:55,$1:$1,INT(-$N70/30)+1),0)+(-$N70/30-INT(-$N70/30))*SUMIFS(55:55,$1:$1,FU$1+INT(-$N70/30)+1)+(INT(-$N70/30)+1--$N70/30)*SUMIFS(55:55,$1:$1,FU$1+INT(-$N70/30))))</f>
        <v>0</v>
      </c>
      <c r="FV70" s="40">
        <f>IF(FV$7="",0,IF(FV$1=MAX($1:$1),$R55-SUM($T70:FU70),IF(FV$1=1,SUMIFS(55:55,$1:$1,"&gt;="&amp;1,$1:$1,"&lt;="&amp;INT(-$N70/30))+(-$N70/30-INT(-$N70/30))*SUMIFS(55:55,$1:$1,INT(-$N70/30)+1),0)+(-$N70/30-INT(-$N70/30))*SUMIFS(55:55,$1:$1,FV$1+INT(-$N70/30)+1)+(INT(-$N70/30)+1--$N70/30)*SUMIFS(55:55,$1:$1,FV$1+INT(-$N70/30))))</f>
        <v>0</v>
      </c>
      <c r="FW70" s="40">
        <f>IF(FW$7="",0,IF(FW$1=MAX($1:$1),$R55-SUM($T70:FV70),IF(FW$1=1,SUMIFS(55:55,$1:$1,"&gt;="&amp;1,$1:$1,"&lt;="&amp;INT(-$N70/30))+(-$N70/30-INT(-$N70/30))*SUMIFS(55:55,$1:$1,INT(-$N70/30)+1),0)+(-$N70/30-INT(-$N70/30))*SUMIFS(55:55,$1:$1,FW$1+INT(-$N70/30)+1)+(INT(-$N70/30)+1--$N70/30)*SUMIFS(55:55,$1:$1,FW$1+INT(-$N70/30))))</f>
        <v>0</v>
      </c>
      <c r="FX70" s="40">
        <f>IF(FX$7="",0,IF(FX$1=MAX($1:$1),$R55-SUM($T70:FW70),IF(FX$1=1,SUMIFS(55:55,$1:$1,"&gt;="&amp;1,$1:$1,"&lt;="&amp;INT(-$N70/30))+(-$N70/30-INT(-$N70/30))*SUMIFS(55:55,$1:$1,INT(-$N70/30)+1),0)+(-$N70/30-INT(-$N70/30))*SUMIFS(55:55,$1:$1,FX$1+INT(-$N70/30)+1)+(INT(-$N70/30)+1--$N70/30)*SUMIFS(55:55,$1:$1,FX$1+INT(-$N70/30))))</f>
        <v>0</v>
      </c>
      <c r="FY70" s="40">
        <f>IF(FY$7="",0,IF(FY$1=MAX($1:$1),$R55-SUM($T70:FX70),IF(FY$1=1,SUMIFS(55:55,$1:$1,"&gt;="&amp;1,$1:$1,"&lt;="&amp;INT(-$N70/30))+(-$N70/30-INT(-$N70/30))*SUMIFS(55:55,$1:$1,INT(-$N70/30)+1),0)+(-$N70/30-INT(-$N70/30))*SUMIFS(55:55,$1:$1,FY$1+INT(-$N70/30)+1)+(INT(-$N70/30)+1--$N70/30)*SUMIFS(55:55,$1:$1,FY$1+INT(-$N70/30))))</f>
        <v>0</v>
      </c>
      <c r="FZ70" s="40">
        <f>IF(FZ$7="",0,IF(FZ$1=MAX($1:$1),$R55-SUM($T70:FY70),IF(FZ$1=1,SUMIFS(55:55,$1:$1,"&gt;="&amp;1,$1:$1,"&lt;="&amp;INT(-$N70/30))+(-$N70/30-INT(-$N70/30))*SUMIFS(55:55,$1:$1,INT(-$N70/30)+1),0)+(-$N70/30-INT(-$N70/30))*SUMIFS(55:55,$1:$1,FZ$1+INT(-$N70/30)+1)+(INT(-$N70/30)+1--$N70/30)*SUMIFS(55:55,$1:$1,FZ$1+INT(-$N70/30))))</f>
        <v>0</v>
      </c>
      <c r="GA70" s="40">
        <f>IF(GA$7="",0,IF(GA$1=MAX($1:$1),$R55-SUM($T70:FZ70),IF(GA$1=1,SUMIFS(55:55,$1:$1,"&gt;="&amp;1,$1:$1,"&lt;="&amp;INT(-$N70/30))+(-$N70/30-INT(-$N70/30))*SUMIFS(55:55,$1:$1,INT(-$N70/30)+1),0)+(-$N70/30-INT(-$N70/30))*SUMIFS(55:55,$1:$1,GA$1+INT(-$N70/30)+1)+(INT(-$N70/30)+1--$N70/30)*SUMIFS(55:55,$1:$1,GA$1+INT(-$N70/30))))</f>
        <v>0</v>
      </c>
      <c r="GB70" s="40">
        <f>IF(GB$7="",0,IF(GB$1=MAX($1:$1),$R55-SUM($T70:GA70),IF(GB$1=1,SUMIFS(55:55,$1:$1,"&gt;="&amp;1,$1:$1,"&lt;="&amp;INT(-$N70/30))+(-$N70/30-INT(-$N70/30))*SUMIFS(55:55,$1:$1,INT(-$N70/30)+1),0)+(-$N70/30-INT(-$N70/30))*SUMIFS(55:55,$1:$1,GB$1+INT(-$N70/30)+1)+(INT(-$N70/30)+1--$N70/30)*SUMIFS(55:55,$1:$1,GB$1+INT(-$N70/30))))</f>
        <v>0</v>
      </c>
      <c r="GC70" s="40">
        <f>IF(GC$7="",0,IF(GC$1=MAX($1:$1),$R55-SUM($T70:GB70),IF(GC$1=1,SUMIFS(55:55,$1:$1,"&gt;="&amp;1,$1:$1,"&lt;="&amp;INT(-$N70/30))+(-$N70/30-INT(-$N70/30))*SUMIFS(55:55,$1:$1,INT(-$N70/30)+1),0)+(-$N70/30-INT(-$N70/30))*SUMIFS(55:55,$1:$1,GC$1+INT(-$N70/30)+1)+(INT(-$N70/30)+1--$N70/30)*SUMIFS(55:55,$1:$1,GC$1+INT(-$N70/30))))</f>
        <v>0</v>
      </c>
      <c r="GD70" s="40">
        <f>IF(GD$7="",0,IF(GD$1=MAX($1:$1),$R55-SUM($T70:GC70),IF(GD$1=1,SUMIFS(55:55,$1:$1,"&gt;="&amp;1,$1:$1,"&lt;="&amp;INT(-$N70/30))+(-$N70/30-INT(-$N70/30))*SUMIFS(55:55,$1:$1,INT(-$N70/30)+1),0)+(-$N70/30-INT(-$N70/30))*SUMIFS(55:55,$1:$1,GD$1+INT(-$N70/30)+1)+(INT(-$N70/30)+1--$N70/30)*SUMIFS(55:55,$1:$1,GD$1+INT(-$N70/30))))</f>
        <v>0</v>
      </c>
      <c r="GE70" s="40">
        <f>IF(GE$7="",0,IF(GE$1=MAX($1:$1),$R55-SUM($T70:GD70),IF(GE$1=1,SUMIFS(55:55,$1:$1,"&gt;="&amp;1,$1:$1,"&lt;="&amp;INT(-$N70/30))+(-$N70/30-INT(-$N70/30))*SUMIFS(55:55,$1:$1,INT(-$N70/30)+1),0)+(-$N70/30-INT(-$N70/30))*SUMIFS(55:55,$1:$1,GE$1+INT(-$N70/30)+1)+(INT(-$N70/30)+1--$N70/30)*SUMIFS(55:55,$1:$1,GE$1+INT(-$N70/30))))</f>
        <v>0</v>
      </c>
      <c r="GF70" s="40">
        <f>IF(GF$7="",0,IF(GF$1=MAX($1:$1),$R55-SUM($T70:GE70),IF(GF$1=1,SUMIFS(55:55,$1:$1,"&gt;="&amp;1,$1:$1,"&lt;="&amp;INT(-$N70/30))+(-$N70/30-INT(-$N70/30))*SUMIFS(55:55,$1:$1,INT(-$N70/30)+1),0)+(-$N70/30-INT(-$N70/30))*SUMIFS(55:55,$1:$1,GF$1+INT(-$N70/30)+1)+(INT(-$N70/30)+1--$N70/30)*SUMIFS(55:55,$1:$1,GF$1+INT(-$N70/30))))</f>
        <v>0</v>
      </c>
      <c r="GG70" s="40">
        <f>IF(GG$7="",0,IF(GG$1=MAX($1:$1),$R55-SUM($T70:GF70),IF(GG$1=1,SUMIFS(55:55,$1:$1,"&gt;="&amp;1,$1:$1,"&lt;="&amp;INT(-$N70/30))+(-$N70/30-INT(-$N70/30))*SUMIFS(55:55,$1:$1,INT(-$N70/30)+1),0)+(-$N70/30-INT(-$N70/30))*SUMIFS(55:55,$1:$1,GG$1+INT(-$N70/30)+1)+(INT(-$N70/30)+1--$N70/30)*SUMIFS(55:55,$1:$1,GG$1+INT(-$N70/30))))</f>
        <v>0</v>
      </c>
      <c r="GH70" s="40">
        <f>IF(GH$7="",0,IF(GH$1=MAX($1:$1),$R55-SUM($T70:GG70),IF(GH$1=1,SUMIFS(55:55,$1:$1,"&gt;="&amp;1,$1:$1,"&lt;="&amp;INT(-$N70/30))+(-$N70/30-INT(-$N70/30))*SUMIFS(55:55,$1:$1,INT(-$N70/30)+1),0)+(-$N70/30-INT(-$N70/30))*SUMIFS(55:55,$1:$1,GH$1+INT(-$N70/30)+1)+(INT(-$N70/30)+1--$N70/30)*SUMIFS(55:55,$1:$1,GH$1+INT(-$N70/30))))</f>
        <v>0</v>
      </c>
      <c r="GI70" s="40">
        <f>IF(GI$7="",0,IF(GI$1=MAX($1:$1),$R55-SUM($T70:GH70),IF(GI$1=1,SUMIFS(55:55,$1:$1,"&gt;="&amp;1,$1:$1,"&lt;="&amp;INT(-$N70/30))+(-$N70/30-INT(-$N70/30))*SUMIFS(55:55,$1:$1,INT(-$N70/30)+1),0)+(-$N70/30-INT(-$N70/30))*SUMIFS(55:55,$1:$1,GI$1+INT(-$N70/30)+1)+(INT(-$N70/30)+1--$N70/30)*SUMIFS(55:55,$1:$1,GI$1+INT(-$N70/30))))</f>
        <v>0</v>
      </c>
      <c r="GJ70" s="40">
        <f>IF(GJ$7="",0,IF(GJ$1=MAX($1:$1),$R55-SUM($T70:GI70),IF(GJ$1=1,SUMIFS(55:55,$1:$1,"&gt;="&amp;1,$1:$1,"&lt;="&amp;INT(-$N70/30))+(-$N70/30-INT(-$N70/30))*SUMIFS(55:55,$1:$1,INT(-$N70/30)+1),0)+(-$N70/30-INT(-$N70/30))*SUMIFS(55:55,$1:$1,GJ$1+INT(-$N70/30)+1)+(INT(-$N70/30)+1--$N70/30)*SUMIFS(55:55,$1:$1,GJ$1+INT(-$N70/30))))</f>
        <v>0</v>
      </c>
      <c r="GK70" s="40">
        <f>IF(GK$7="",0,IF(GK$1=MAX($1:$1),$R55-SUM($T70:GJ70),IF(GK$1=1,SUMIFS(55:55,$1:$1,"&gt;="&amp;1,$1:$1,"&lt;="&amp;INT(-$N70/30))+(-$N70/30-INT(-$N70/30))*SUMIFS(55:55,$1:$1,INT(-$N70/30)+1),0)+(-$N70/30-INT(-$N70/30))*SUMIFS(55:55,$1:$1,GK$1+INT(-$N70/30)+1)+(INT(-$N70/30)+1--$N70/30)*SUMIFS(55:55,$1:$1,GK$1+INT(-$N70/30))))</f>
        <v>0</v>
      </c>
      <c r="GL70" s="40">
        <f>IF(GL$7="",0,IF(GL$1=MAX($1:$1),$R55-SUM($T70:GK70),IF(GL$1=1,SUMIFS(55:55,$1:$1,"&gt;="&amp;1,$1:$1,"&lt;="&amp;INT(-$N70/30))+(-$N70/30-INT(-$N70/30))*SUMIFS(55:55,$1:$1,INT(-$N70/30)+1),0)+(-$N70/30-INT(-$N70/30))*SUMIFS(55:55,$1:$1,GL$1+INT(-$N70/30)+1)+(INT(-$N70/30)+1--$N70/30)*SUMIFS(55:55,$1:$1,GL$1+INT(-$N70/30))))</f>
        <v>0</v>
      </c>
      <c r="GM70" s="40">
        <f>IF(GM$7="",0,IF(GM$1=MAX($1:$1),$R55-SUM($T70:GL70),IF(GM$1=1,SUMIFS(55:55,$1:$1,"&gt;="&amp;1,$1:$1,"&lt;="&amp;INT(-$N70/30))+(-$N70/30-INT(-$N70/30))*SUMIFS(55:55,$1:$1,INT(-$N70/30)+1),0)+(-$N70/30-INT(-$N70/30))*SUMIFS(55:55,$1:$1,GM$1+INT(-$N70/30)+1)+(INT(-$N70/30)+1--$N70/30)*SUMIFS(55:55,$1:$1,GM$1+INT(-$N70/30))))</f>
        <v>0</v>
      </c>
      <c r="GN70" s="40">
        <f>IF(GN$7="",0,IF(GN$1=MAX($1:$1),$R55-SUM($T70:GM70),IF(GN$1=1,SUMIFS(55:55,$1:$1,"&gt;="&amp;1,$1:$1,"&lt;="&amp;INT(-$N70/30))+(-$N70/30-INT(-$N70/30))*SUMIFS(55:55,$1:$1,INT(-$N70/30)+1),0)+(-$N70/30-INT(-$N70/30))*SUMIFS(55:55,$1:$1,GN$1+INT(-$N70/30)+1)+(INT(-$N70/30)+1--$N70/30)*SUMIFS(55:55,$1:$1,GN$1+INT(-$N70/30))))</f>
        <v>0</v>
      </c>
      <c r="GO70" s="40">
        <f>IF(GO$7="",0,IF(GO$1=MAX($1:$1),$R55-SUM($T70:GN70),IF(GO$1=1,SUMIFS(55:55,$1:$1,"&gt;="&amp;1,$1:$1,"&lt;="&amp;INT(-$N70/30))+(-$N70/30-INT(-$N70/30))*SUMIFS(55:55,$1:$1,INT(-$N70/30)+1),0)+(-$N70/30-INT(-$N70/30))*SUMIFS(55:55,$1:$1,GO$1+INT(-$N70/30)+1)+(INT(-$N70/30)+1--$N70/30)*SUMIFS(55:55,$1:$1,GO$1+INT(-$N70/30))))</f>
        <v>0</v>
      </c>
      <c r="GP70" s="40">
        <f>IF(GP$7="",0,IF(GP$1=MAX($1:$1),$R55-SUM($T70:GO70),IF(GP$1=1,SUMIFS(55:55,$1:$1,"&gt;="&amp;1,$1:$1,"&lt;="&amp;INT(-$N70/30))+(-$N70/30-INT(-$N70/30))*SUMIFS(55:55,$1:$1,INT(-$N70/30)+1),0)+(-$N70/30-INT(-$N70/30))*SUMIFS(55:55,$1:$1,GP$1+INT(-$N70/30)+1)+(INT(-$N70/30)+1--$N70/30)*SUMIFS(55:55,$1:$1,GP$1+INT(-$N70/30))))</f>
        <v>0</v>
      </c>
      <c r="GQ70" s="40">
        <f>IF(GQ$7="",0,IF(GQ$1=MAX($1:$1),$R55-SUM($T70:GP70),IF(GQ$1=1,SUMIFS(55:55,$1:$1,"&gt;="&amp;1,$1:$1,"&lt;="&amp;INT(-$N70/30))+(-$N70/30-INT(-$N70/30))*SUMIFS(55:55,$1:$1,INT(-$N70/30)+1),0)+(-$N70/30-INT(-$N70/30))*SUMIFS(55:55,$1:$1,GQ$1+INT(-$N70/30)+1)+(INT(-$N70/30)+1--$N70/30)*SUMIFS(55:55,$1:$1,GQ$1+INT(-$N70/30))))</f>
        <v>0</v>
      </c>
      <c r="GR70" s="40">
        <f>IF(GR$7="",0,IF(GR$1=MAX($1:$1),$R55-SUM($T70:GQ70),IF(GR$1=1,SUMIFS(55:55,$1:$1,"&gt;="&amp;1,$1:$1,"&lt;="&amp;INT(-$N70/30))+(-$N70/30-INT(-$N70/30))*SUMIFS(55:55,$1:$1,INT(-$N70/30)+1),0)+(-$N70/30-INT(-$N70/30))*SUMIFS(55:55,$1:$1,GR$1+INT(-$N70/30)+1)+(INT(-$N70/30)+1--$N70/30)*SUMIFS(55:55,$1:$1,GR$1+INT(-$N70/30))))</f>
        <v>0</v>
      </c>
      <c r="GS70" s="40">
        <f>IF(GS$7="",0,IF(GS$1=MAX($1:$1),$R55-SUM($T70:GR70),IF(GS$1=1,SUMIFS(55:55,$1:$1,"&gt;="&amp;1,$1:$1,"&lt;="&amp;INT(-$N70/30))+(-$N70/30-INT(-$N70/30))*SUMIFS(55:55,$1:$1,INT(-$N70/30)+1),0)+(-$N70/30-INT(-$N70/30))*SUMIFS(55:55,$1:$1,GS$1+INT(-$N70/30)+1)+(INT(-$N70/30)+1--$N70/30)*SUMIFS(55:55,$1:$1,GS$1+INT(-$N70/30))))</f>
        <v>0</v>
      </c>
      <c r="GT70" s="40">
        <f>IF(GT$7="",0,IF(GT$1=MAX($1:$1),$R55-SUM($T70:GS70),IF(GT$1=1,SUMIFS(55:55,$1:$1,"&gt;="&amp;1,$1:$1,"&lt;="&amp;INT(-$N70/30))+(-$N70/30-INT(-$N70/30))*SUMIFS(55:55,$1:$1,INT(-$N70/30)+1),0)+(-$N70/30-INT(-$N70/30))*SUMIFS(55:55,$1:$1,GT$1+INT(-$N70/30)+1)+(INT(-$N70/30)+1--$N70/30)*SUMIFS(55:55,$1:$1,GT$1+INT(-$N70/30))))</f>
        <v>0</v>
      </c>
      <c r="GU70" s="40">
        <f>IF(GU$7="",0,IF(GU$1=MAX($1:$1),$R55-SUM($T70:GT70),IF(GU$1=1,SUMIFS(55:55,$1:$1,"&gt;="&amp;1,$1:$1,"&lt;="&amp;INT(-$N70/30))+(-$N70/30-INT(-$N70/30))*SUMIFS(55:55,$1:$1,INT(-$N70/30)+1),0)+(-$N70/30-INT(-$N70/30))*SUMIFS(55:55,$1:$1,GU$1+INT(-$N70/30)+1)+(INT(-$N70/30)+1--$N70/30)*SUMIFS(55:55,$1:$1,GU$1+INT(-$N70/30))))</f>
        <v>0</v>
      </c>
      <c r="GV70" s="40">
        <f>IF(GV$7="",0,IF(GV$1=MAX($1:$1),$R55-SUM($T70:GU70),IF(GV$1=1,SUMIFS(55:55,$1:$1,"&gt;="&amp;1,$1:$1,"&lt;="&amp;INT(-$N70/30))+(-$N70/30-INT(-$N70/30))*SUMIFS(55:55,$1:$1,INT(-$N70/30)+1),0)+(-$N70/30-INT(-$N70/30))*SUMIFS(55:55,$1:$1,GV$1+INT(-$N70/30)+1)+(INT(-$N70/30)+1--$N70/30)*SUMIFS(55:55,$1:$1,GV$1+INT(-$N70/30))))</f>
        <v>0</v>
      </c>
      <c r="GW70" s="40">
        <f>IF(GW$7="",0,IF(GW$1=MAX($1:$1),$R55-SUM($T70:GV70),IF(GW$1=1,SUMIFS(55:55,$1:$1,"&gt;="&amp;1,$1:$1,"&lt;="&amp;INT(-$N70/30))+(-$N70/30-INT(-$N70/30))*SUMIFS(55:55,$1:$1,INT(-$N70/30)+1),0)+(-$N70/30-INT(-$N70/30))*SUMIFS(55:55,$1:$1,GW$1+INT(-$N70/30)+1)+(INT(-$N70/30)+1--$N70/30)*SUMIFS(55:55,$1:$1,GW$1+INT(-$N70/30))))</f>
        <v>0</v>
      </c>
      <c r="GX70" s="40">
        <f>IF(GX$7="",0,IF(GX$1=MAX($1:$1),$R55-SUM($T70:GW70),IF(GX$1=1,SUMIFS(55:55,$1:$1,"&gt;="&amp;1,$1:$1,"&lt;="&amp;INT(-$N70/30))+(-$N70/30-INT(-$N70/30))*SUMIFS(55:55,$1:$1,INT(-$N70/30)+1),0)+(-$N70/30-INT(-$N70/30))*SUMIFS(55:55,$1:$1,GX$1+INT(-$N70/30)+1)+(INT(-$N70/30)+1--$N70/30)*SUMIFS(55:55,$1:$1,GX$1+INT(-$N70/30))))</f>
        <v>0</v>
      </c>
      <c r="GY70" s="40">
        <f>IF(GY$7="",0,IF(GY$1=MAX($1:$1),$R55-SUM($T70:GX70),IF(GY$1=1,SUMIFS(55:55,$1:$1,"&gt;="&amp;1,$1:$1,"&lt;="&amp;INT(-$N70/30))+(-$N70/30-INT(-$N70/30))*SUMIFS(55:55,$1:$1,INT(-$N70/30)+1),0)+(-$N70/30-INT(-$N70/30))*SUMIFS(55:55,$1:$1,GY$1+INT(-$N70/30)+1)+(INT(-$N70/30)+1--$N70/30)*SUMIFS(55:55,$1:$1,GY$1+INT(-$N70/30))))</f>
        <v>0</v>
      </c>
      <c r="GZ70" s="40">
        <f>IF(GZ$7="",0,IF(GZ$1=MAX($1:$1),$R55-SUM($T70:GY70),IF(GZ$1=1,SUMIFS(55:55,$1:$1,"&gt;="&amp;1,$1:$1,"&lt;="&amp;INT(-$N70/30))+(-$N70/30-INT(-$N70/30))*SUMIFS(55:55,$1:$1,INT(-$N70/30)+1),0)+(-$N70/30-INT(-$N70/30))*SUMIFS(55:55,$1:$1,GZ$1+INT(-$N70/30)+1)+(INT(-$N70/30)+1--$N70/30)*SUMIFS(55:55,$1:$1,GZ$1+INT(-$N70/30))))</f>
        <v>0</v>
      </c>
      <c r="HA70" s="40">
        <f>IF(HA$7="",0,IF(HA$1=MAX($1:$1),$R55-SUM($T70:GZ70),IF(HA$1=1,SUMIFS(55:55,$1:$1,"&gt;="&amp;1,$1:$1,"&lt;="&amp;INT(-$N70/30))+(-$N70/30-INT(-$N70/30))*SUMIFS(55:55,$1:$1,INT(-$N70/30)+1),0)+(-$N70/30-INT(-$N70/30))*SUMIFS(55:55,$1:$1,HA$1+INT(-$N70/30)+1)+(INT(-$N70/30)+1--$N70/30)*SUMIFS(55:55,$1:$1,HA$1+INT(-$N70/30))))</f>
        <v>0</v>
      </c>
      <c r="HB70" s="40">
        <f>IF(HB$7="",0,IF(HB$1=MAX($1:$1),$R55-SUM($T70:HA70),IF(HB$1=1,SUMIFS(55:55,$1:$1,"&gt;="&amp;1,$1:$1,"&lt;="&amp;INT(-$N70/30))+(-$N70/30-INT(-$N70/30))*SUMIFS(55:55,$1:$1,INT(-$N70/30)+1),0)+(-$N70/30-INT(-$N70/30))*SUMIFS(55:55,$1:$1,HB$1+INT(-$N70/30)+1)+(INT(-$N70/30)+1--$N70/30)*SUMIFS(55:55,$1:$1,HB$1+INT(-$N70/30))))</f>
        <v>0</v>
      </c>
      <c r="HC70" s="40">
        <f>IF(HC$7="",0,IF(HC$1=MAX($1:$1),$R55-SUM($T70:HB70),IF(HC$1=1,SUMIFS(55:55,$1:$1,"&gt;="&amp;1,$1:$1,"&lt;="&amp;INT(-$N70/30))+(-$N70/30-INT(-$N70/30))*SUMIFS(55:55,$1:$1,INT(-$N70/30)+1),0)+(-$N70/30-INT(-$N70/30))*SUMIFS(55:55,$1:$1,HC$1+INT(-$N70/30)+1)+(INT(-$N70/30)+1--$N70/30)*SUMIFS(55:55,$1:$1,HC$1+INT(-$N70/30))))</f>
        <v>0</v>
      </c>
      <c r="HD70" s="40">
        <f>IF(HD$7="",0,IF(HD$1=MAX($1:$1),$R55-SUM($T70:HC70),IF(HD$1=1,SUMIFS(55:55,$1:$1,"&gt;="&amp;1,$1:$1,"&lt;="&amp;INT(-$N70/30))+(-$N70/30-INT(-$N70/30))*SUMIFS(55:55,$1:$1,INT(-$N70/30)+1),0)+(-$N70/30-INT(-$N70/30))*SUMIFS(55:55,$1:$1,HD$1+INT(-$N70/30)+1)+(INT(-$N70/30)+1--$N70/30)*SUMIFS(55:55,$1:$1,HD$1+INT(-$N70/30))))</f>
        <v>0</v>
      </c>
      <c r="HE70" s="40">
        <f>IF(HE$7="",0,IF(HE$1=MAX($1:$1),$R55-SUM($T70:HD70),IF(HE$1=1,SUMIFS(55:55,$1:$1,"&gt;="&amp;1,$1:$1,"&lt;="&amp;INT(-$N70/30))+(-$N70/30-INT(-$N70/30))*SUMIFS(55:55,$1:$1,INT(-$N70/30)+1),0)+(-$N70/30-INT(-$N70/30))*SUMIFS(55:55,$1:$1,HE$1+INT(-$N70/30)+1)+(INT(-$N70/30)+1--$N70/30)*SUMIFS(55:55,$1:$1,HE$1+INT(-$N70/30))))</f>
        <v>0</v>
      </c>
      <c r="HF70" s="40">
        <f>IF(HF$7="",0,IF(HF$1=MAX($1:$1),$R55-SUM($T70:HE70),IF(HF$1=1,SUMIFS(55:55,$1:$1,"&gt;="&amp;1,$1:$1,"&lt;="&amp;INT(-$N70/30))+(-$N70/30-INT(-$N70/30))*SUMIFS(55:55,$1:$1,INT(-$N70/30)+1),0)+(-$N70/30-INT(-$N70/30))*SUMIFS(55:55,$1:$1,HF$1+INT(-$N70/30)+1)+(INT(-$N70/30)+1--$N70/30)*SUMIFS(55:55,$1:$1,HF$1+INT(-$N70/30))))</f>
        <v>0</v>
      </c>
      <c r="HG70" s="40">
        <f>IF(HG$7="",0,IF(HG$1=MAX($1:$1),$R55-SUM($T70:HF70),IF(HG$1=1,SUMIFS(55:55,$1:$1,"&gt;="&amp;1,$1:$1,"&lt;="&amp;INT(-$N70/30))+(-$N70/30-INT(-$N70/30))*SUMIFS(55:55,$1:$1,INT(-$N70/30)+1),0)+(-$N70/30-INT(-$N70/30))*SUMIFS(55:55,$1:$1,HG$1+INT(-$N70/30)+1)+(INT(-$N70/30)+1--$N70/30)*SUMIFS(55:55,$1:$1,HG$1+INT(-$N70/30))))</f>
        <v>0</v>
      </c>
      <c r="HH70" s="40">
        <f>IF(HH$7="",0,IF(HH$1=MAX($1:$1),$R55-SUM($T70:HG70),IF(HH$1=1,SUMIFS(55:55,$1:$1,"&gt;="&amp;1,$1:$1,"&lt;="&amp;INT(-$N70/30))+(-$N70/30-INT(-$N70/30))*SUMIFS(55:55,$1:$1,INT(-$N70/30)+1),0)+(-$N70/30-INT(-$N70/30))*SUMIFS(55:55,$1:$1,HH$1+INT(-$N70/30)+1)+(INT(-$N70/30)+1--$N70/30)*SUMIFS(55:55,$1:$1,HH$1+INT(-$N70/30))))</f>
        <v>0</v>
      </c>
      <c r="HI70" s="40">
        <f>IF(HI$7="",0,IF(HI$1=MAX($1:$1),$R55-SUM($T70:HH70),IF(HI$1=1,SUMIFS(55:55,$1:$1,"&gt;="&amp;1,$1:$1,"&lt;="&amp;INT(-$N70/30))+(-$N70/30-INT(-$N70/30))*SUMIFS(55:55,$1:$1,INT(-$N70/30)+1),0)+(-$N70/30-INT(-$N70/30))*SUMIFS(55:55,$1:$1,HI$1+INT(-$N70/30)+1)+(INT(-$N70/30)+1--$N70/30)*SUMIFS(55:55,$1:$1,HI$1+INT(-$N70/30))))</f>
        <v>0</v>
      </c>
      <c r="HJ70" s="40">
        <f>IF(HJ$7="",0,IF(HJ$1=MAX($1:$1),$R55-SUM($T70:HI70),IF(HJ$1=1,SUMIFS(55:55,$1:$1,"&gt;="&amp;1,$1:$1,"&lt;="&amp;INT(-$N70/30))+(-$N70/30-INT(-$N70/30))*SUMIFS(55:55,$1:$1,INT(-$N70/30)+1),0)+(-$N70/30-INT(-$N70/30))*SUMIFS(55:55,$1:$1,HJ$1+INT(-$N70/30)+1)+(INT(-$N70/30)+1--$N70/30)*SUMIFS(55:55,$1:$1,HJ$1+INT(-$N70/30))))</f>
        <v>0</v>
      </c>
      <c r="HK70" s="40">
        <f>IF(HK$7="",0,IF(HK$1=MAX($1:$1),$R55-SUM($T70:HJ70),IF(HK$1=1,SUMIFS(55:55,$1:$1,"&gt;="&amp;1,$1:$1,"&lt;="&amp;INT(-$N70/30))+(-$N70/30-INT(-$N70/30))*SUMIFS(55:55,$1:$1,INT(-$N70/30)+1),0)+(-$N70/30-INT(-$N70/30))*SUMIFS(55:55,$1:$1,HK$1+INT(-$N70/30)+1)+(INT(-$N70/30)+1--$N70/30)*SUMIFS(55:55,$1:$1,HK$1+INT(-$N70/30))))</f>
        <v>0</v>
      </c>
      <c r="HL70" s="40">
        <f>IF(HL$7="",0,IF(HL$1=MAX($1:$1),$R55-SUM($T70:HK70),IF(HL$1=1,SUMIFS(55:55,$1:$1,"&gt;="&amp;1,$1:$1,"&lt;="&amp;INT(-$N70/30))+(-$N70/30-INT(-$N70/30))*SUMIFS(55:55,$1:$1,INT(-$N70/30)+1),0)+(-$N70/30-INT(-$N70/30))*SUMIFS(55:55,$1:$1,HL$1+INT(-$N70/30)+1)+(INT(-$N70/30)+1--$N70/30)*SUMIFS(55:55,$1:$1,HL$1+INT(-$N70/30))))</f>
        <v>0</v>
      </c>
      <c r="HM70" s="40">
        <f>IF(HM$7="",0,IF(HM$1=MAX($1:$1),$R55-SUM($T70:HL70),IF(HM$1=1,SUMIFS(55:55,$1:$1,"&gt;="&amp;1,$1:$1,"&lt;="&amp;INT(-$N70/30))+(-$N70/30-INT(-$N70/30))*SUMIFS(55:55,$1:$1,INT(-$N70/30)+1),0)+(-$N70/30-INT(-$N70/30))*SUMIFS(55:55,$1:$1,HM$1+INT(-$N70/30)+1)+(INT(-$N70/30)+1--$N70/30)*SUMIFS(55:55,$1:$1,HM$1+INT(-$N70/30))))</f>
        <v>0</v>
      </c>
      <c r="HN70" s="40">
        <f>IF(HN$7="",0,IF(HN$1=MAX($1:$1),$R55-SUM($T70:HM70),IF(HN$1=1,SUMIFS(55:55,$1:$1,"&gt;="&amp;1,$1:$1,"&lt;="&amp;INT(-$N70/30))+(-$N70/30-INT(-$N70/30))*SUMIFS(55:55,$1:$1,INT(-$N70/30)+1),0)+(-$N70/30-INT(-$N70/30))*SUMIFS(55:55,$1:$1,HN$1+INT(-$N70/30)+1)+(INT(-$N70/30)+1--$N70/30)*SUMIFS(55:55,$1:$1,HN$1+INT(-$N70/30))))</f>
        <v>0</v>
      </c>
      <c r="HO70" s="40">
        <f>IF(HO$7="",0,IF(HO$1=MAX($1:$1),$R55-SUM($T70:HN70),IF(HO$1=1,SUMIFS(55:55,$1:$1,"&gt;="&amp;1,$1:$1,"&lt;="&amp;INT(-$N70/30))+(-$N70/30-INT(-$N70/30))*SUMIFS(55:55,$1:$1,INT(-$N70/30)+1),0)+(-$N70/30-INT(-$N70/30))*SUMIFS(55:55,$1:$1,HO$1+INT(-$N70/30)+1)+(INT(-$N70/30)+1--$N70/30)*SUMIFS(55:55,$1:$1,HO$1+INT(-$N70/30))))</f>
        <v>0</v>
      </c>
      <c r="HP70" s="40">
        <f>IF(HP$7="",0,IF(HP$1=MAX($1:$1),$R55-SUM($T70:HO70),IF(HP$1=1,SUMIFS(55:55,$1:$1,"&gt;="&amp;1,$1:$1,"&lt;="&amp;INT(-$N70/30))+(-$N70/30-INT(-$N70/30))*SUMIFS(55:55,$1:$1,INT(-$N70/30)+1),0)+(-$N70/30-INT(-$N70/30))*SUMIFS(55:55,$1:$1,HP$1+INT(-$N70/30)+1)+(INT(-$N70/30)+1--$N70/30)*SUMIFS(55:55,$1:$1,HP$1+INT(-$N70/30))))</f>
        <v>0</v>
      </c>
      <c r="HQ70" s="40">
        <f>IF(HQ$7="",0,IF(HQ$1=MAX($1:$1),$R55-SUM($T70:HP70),IF(HQ$1=1,SUMIFS(55:55,$1:$1,"&gt;="&amp;1,$1:$1,"&lt;="&amp;INT(-$N70/30))+(-$N70/30-INT(-$N70/30))*SUMIFS(55:55,$1:$1,INT(-$N70/30)+1),0)+(-$N70/30-INT(-$N70/30))*SUMIFS(55:55,$1:$1,HQ$1+INT(-$N70/30)+1)+(INT(-$N70/30)+1--$N70/30)*SUMIFS(55:55,$1:$1,HQ$1+INT(-$N70/30))))</f>
        <v>0</v>
      </c>
      <c r="HR70" s="40">
        <f>IF(HR$7="",0,IF(HR$1=MAX($1:$1),$R55-SUM($T70:HQ70),IF(HR$1=1,SUMIFS(55:55,$1:$1,"&gt;="&amp;1,$1:$1,"&lt;="&amp;INT(-$N70/30))+(-$N70/30-INT(-$N70/30))*SUMIFS(55:55,$1:$1,INT(-$N70/30)+1),0)+(-$N70/30-INT(-$N70/30))*SUMIFS(55:55,$1:$1,HR$1+INT(-$N70/30)+1)+(INT(-$N70/30)+1--$N70/30)*SUMIFS(55:55,$1:$1,HR$1+INT(-$N70/30))))</f>
        <v>0</v>
      </c>
      <c r="HS70" s="40">
        <f>IF(HS$7="",0,IF(HS$1=MAX($1:$1),$R55-SUM($T70:HR70),IF(HS$1=1,SUMIFS(55:55,$1:$1,"&gt;="&amp;1,$1:$1,"&lt;="&amp;INT(-$N70/30))+(-$N70/30-INT(-$N70/30))*SUMIFS(55:55,$1:$1,INT(-$N70/30)+1),0)+(-$N70/30-INT(-$N70/30))*SUMIFS(55:55,$1:$1,HS$1+INT(-$N70/30)+1)+(INT(-$N70/30)+1--$N70/30)*SUMIFS(55:55,$1:$1,HS$1+INT(-$N70/30))))</f>
        <v>0</v>
      </c>
      <c r="HT70" s="40">
        <f>IF(HT$7="",0,IF(HT$1=MAX($1:$1),$R55-SUM($T70:HS70),IF(HT$1=1,SUMIFS(55:55,$1:$1,"&gt;="&amp;1,$1:$1,"&lt;="&amp;INT(-$N70/30))+(-$N70/30-INT(-$N70/30))*SUMIFS(55:55,$1:$1,INT(-$N70/30)+1),0)+(-$N70/30-INT(-$N70/30))*SUMIFS(55:55,$1:$1,HT$1+INT(-$N70/30)+1)+(INT(-$N70/30)+1--$N70/30)*SUMIFS(55:55,$1:$1,HT$1+INT(-$N70/30))))</f>
        <v>0</v>
      </c>
      <c r="HU70" s="40">
        <f>IF(HU$7="",0,IF(HU$1=MAX($1:$1),$R55-SUM($T70:HT70),IF(HU$1=1,SUMIFS(55:55,$1:$1,"&gt;="&amp;1,$1:$1,"&lt;="&amp;INT(-$N70/30))+(-$N70/30-INT(-$N70/30))*SUMIFS(55:55,$1:$1,INT(-$N70/30)+1),0)+(-$N70/30-INT(-$N70/30))*SUMIFS(55:55,$1:$1,HU$1+INT(-$N70/30)+1)+(INT(-$N70/30)+1--$N70/30)*SUMIFS(55:55,$1:$1,HU$1+INT(-$N70/30))))</f>
        <v>0</v>
      </c>
      <c r="HV70" s="40">
        <f>IF(HV$7="",0,IF(HV$1=MAX($1:$1),$R55-SUM($T70:HU70),IF(HV$1=1,SUMIFS(55:55,$1:$1,"&gt;="&amp;1,$1:$1,"&lt;="&amp;INT(-$N70/30))+(-$N70/30-INT(-$N70/30))*SUMIFS(55:55,$1:$1,INT(-$N70/30)+1),0)+(-$N70/30-INT(-$N70/30))*SUMIFS(55:55,$1:$1,HV$1+INT(-$N70/30)+1)+(INT(-$N70/30)+1--$N70/30)*SUMIFS(55:55,$1:$1,HV$1+INT(-$N70/30))))</f>
        <v>0</v>
      </c>
      <c r="HW70" s="40">
        <f>IF(HW$7="",0,IF(HW$1=MAX($1:$1),$R55-SUM($T70:HV70),IF(HW$1=1,SUMIFS(55:55,$1:$1,"&gt;="&amp;1,$1:$1,"&lt;="&amp;INT(-$N70/30))+(-$N70/30-INT(-$N70/30))*SUMIFS(55:55,$1:$1,INT(-$N70/30)+1),0)+(-$N70/30-INT(-$N70/30))*SUMIFS(55:55,$1:$1,HW$1+INT(-$N70/30)+1)+(INT(-$N70/30)+1--$N70/30)*SUMIFS(55:55,$1:$1,HW$1+INT(-$N70/30))))</f>
        <v>0</v>
      </c>
      <c r="HX70" s="40">
        <f>IF(HX$7="",0,IF(HX$1=MAX($1:$1),$R55-SUM($T70:HW70),IF(HX$1=1,SUMIFS(55:55,$1:$1,"&gt;="&amp;1,$1:$1,"&lt;="&amp;INT(-$N70/30))+(-$N70/30-INT(-$N70/30))*SUMIFS(55:55,$1:$1,INT(-$N70/30)+1),0)+(-$N70/30-INT(-$N70/30))*SUMIFS(55:55,$1:$1,HX$1+INT(-$N70/30)+1)+(INT(-$N70/30)+1--$N70/30)*SUMIFS(55:55,$1:$1,HX$1+INT(-$N70/30))))</f>
        <v>0</v>
      </c>
      <c r="HY70" s="40">
        <f>IF(HY$7="",0,IF(HY$1=MAX($1:$1),$R55-SUM($T70:HX70),IF(HY$1=1,SUMIFS(55:55,$1:$1,"&gt;="&amp;1,$1:$1,"&lt;="&amp;INT(-$N70/30))+(-$N70/30-INT(-$N70/30))*SUMIFS(55:55,$1:$1,INT(-$N70/30)+1),0)+(-$N70/30-INT(-$N70/30))*SUMIFS(55:55,$1:$1,HY$1+INT(-$N70/30)+1)+(INT(-$N70/30)+1--$N70/30)*SUMIFS(55:55,$1:$1,HY$1+INT(-$N70/30))))</f>
        <v>0</v>
      </c>
      <c r="HZ70" s="40">
        <f>IF(HZ$7="",0,IF(HZ$1=MAX($1:$1),$R55-SUM($T70:HY70),IF(HZ$1=1,SUMIFS(55:55,$1:$1,"&gt;="&amp;1,$1:$1,"&lt;="&amp;INT(-$N70/30))+(-$N70/30-INT(-$N70/30))*SUMIFS(55:55,$1:$1,INT(-$N70/30)+1),0)+(-$N70/30-INT(-$N70/30))*SUMIFS(55:55,$1:$1,HZ$1+INT(-$N70/30)+1)+(INT(-$N70/30)+1--$N70/30)*SUMIFS(55:55,$1:$1,HZ$1+INT(-$N70/30))))</f>
        <v>0</v>
      </c>
      <c r="IA70" s="40">
        <f>IF(IA$7="",0,IF(IA$1=MAX($1:$1),$R55-SUM($T70:HZ70),IF(IA$1=1,SUMIFS(55:55,$1:$1,"&gt;="&amp;1,$1:$1,"&lt;="&amp;INT(-$N70/30))+(-$N70/30-INT(-$N70/30))*SUMIFS(55:55,$1:$1,INT(-$N70/30)+1),0)+(-$N70/30-INT(-$N70/30))*SUMIFS(55:55,$1:$1,IA$1+INT(-$N70/30)+1)+(INT(-$N70/30)+1--$N70/30)*SUMIFS(55:55,$1:$1,IA$1+INT(-$N70/30))))</f>
        <v>0</v>
      </c>
      <c r="IB70" s="40">
        <f>IF(IB$7="",0,IF(IB$1=MAX($1:$1),$R55-SUM($T70:IA70),IF(IB$1=1,SUMIFS(55:55,$1:$1,"&gt;="&amp;1,$1:$1,"&lt;="&amp;INT(-$N70/30))+(-$N70/30-INT(-$N70/30))*SUMIFS(55:55,$1:$1,INT(-$N70/30)+1),0)+(-$N70/30-INT(-$N70/30))*SUMIFS(55:55,$1:$1,IB$1+INT(-$N70/30)+1)+(INT(-$N70/30)+1--$N70/30)*SUMIFS(55:55,$1:$1,IB$1+INT(-$N70/30))))</f>
        <v>0</v>
      </c>
      <c r="IC70" s="40">
        <f>IF(IC$7="",0,IF(IC$1=MAX($1:$1),$R55-SUM($T70:IB70),IF(IC$1=1,SUMIFS(55:55,$1:$1,"&gt;="&amp;1,$1:$1,"&lt;="&amp;INT(-$N70/30))+(-$N70/30-INT(-$N70/30))*SUMIFS(55:55,$1:$1,INT(-$N70/30)+1),0)+(-$N70/30-INT(-$N70/30))*SUMIFS(55:55,$1:$1,IC$1+INT(-$N70/30)+1)+(INT(-$N70/30)+1--$N70/30)*SUMIFS(55:55,$1:$1,IC$1+INT(-$N70/30))))</f>
        <v>0</v>
      </c>
      <c r="ID70" s="40">
        <f>IF(ID$7="",0,IF(ID$1=MAX($1:$1),$R55-SUM($T70:IC70),IF(ID$1=1,SUMIFS(55:55,$1:$1,"&gt;="&amp;1,$1:$1,"&lt;="&amp;INT(-$N70/30))+(-$N70/30-INT(-$N70/30))*SUMIFS(55:55,$1:$1,INT(-$N70/30)+1),0)+(-$N70/30-INT(-$N70/30))*SUMIFS(55:55,$1:$1,ID$1+INT(-$N70/30)+1)+(INT(-$N70/30)+1--$N70/30)*SUMIFS(55:55,$1:$1,ID$1+INT(-$N70/30))))</f>
        <v>0</v>
      </c>
      <c r="IE70" s="40">
        <f>IF(IE$7="",0,IF(IE$1=MAX($1:$1),$R55-SUM($T70:ID70),IF(IE$1=1,SUMIFS(55:55,$1:$1,"&gt;="&amp;1,$1:$1,"&lt;="&amp;INT(-$N70/30))+(-$N70/30-INT(-$N70/30))*SUMIFS(55:55,$1:$1,INT(-$N70/30)+1),0)+(-$N70/30-INT(-$N70/30))*SUMIFS(55:55,$1:$1,IE$1+INT(-$N70/30)+1)+(INT(-$N70/30)+1--$N70/30)*SUMIFS(55:55,$1:$1,IE$1+INT(-$N70/30))))</f>
        <v>0</v>
      </c>
      <c r="IF70" s="40">
        <f>IF(IF$7="",0,IF(IF$1=MAX($1:$1),$R55-SUM($T70:IE70),IF(IF$1=1,SUMIFS(55:55,$1:$1,"&gt;="&amp;1,$1:$1,"&lt;="&amp;INT(-$N70/30))+(-$N70/30-INT(-$N70/30))*SUMIFS(55:55,$1:$1,INT(-$N70/30)+1),0)+(-$N70/30-INT(-$N70/30))*SUMIFS(55:55,$1:$1,IF$1+INT(-$N70/30)+1)+(INT(-$N70/30)+1--$N70/30)*SUMIFS(55:55,$1:$1,IF$1+INT(-$N70/30))))</f>
        <v>0</v>
      </c>
      <c r="IG70" s="40">
        <f>IF(IG$7="",0,IF(IG$1=MAX($1:$1),$R55-SUM($T70:IF70),IF(IG$1=1,SUMIFS(55:55,$1:$1,"&gt;="&amp;1,$1:$1,"&lt;="&amp;INT(-$N70/30))+(-$N70/30-INT(-$N70/30))*SUMIFS(55:55,$1:$1,INT(-$N70/30)+1),0)+(-$N70/30-INT(-$N70/30))*SUMIFS(55:55,$1:$1,IG$1+INT(-$N70/30)+1)+(INT(-$N70/30)+1--$N70/30)*SUMIFS(55:55,$1:$1,IG$1+INT(-$N70/30))))</f>
        <v>0</v>
      </c>
      <c r="IH70" s="40">
        <f>IF(IH$7="",0,IF(IH$1=MAX($1:$1),$R55-SUM($T70:IG70),IF(IH$1=1,SUMIFS(55:55,$1:$1,"&gt;="&amp;1,$1:$1,"&lt;="&amp;INT(-$N70/30))+(-$N70/30-INT(-$N70/30))*SUMIFS(55:55,$1:$1,INT(-$N70/30)+1),0)+(-$N70/30-INT(-$N70/30))*SUMIFS(55:55,$1:$1,IH$1+INT(-$N70/30)+1)+(INT(-$N70/30)+1--$N70/30)*SUMIFS(55:55,$1:$1,IH$1+INT(-$N70/30))))</f>
        <v>0</v>
      </c>
      <c r="II70" s="40">
        <f>IF(II$7="",0,IF(II$1=MAX($1:$1),$R55-SUM($T70:IH70),IF(II$1=1,SUMIFS(55:55,$1:$1,"&gt;="&amp;1,$1:$1,"&lt;="&amp;INT(-$N70/30))+(-$N70/30-INT(-$N70/30))*SUMIFS(55:55,$1:$1,INT(-$N70/30)+1),0)+(-$N70/30-INT(-$N70/30))*SUMIFS(55:55,$1:$1,II$1+INT(-$N70/30)+1)+(INT(-$N70/30)+1--$N70/30)*SUMIFS(55:55,$1:$1,II$1+INT(-$N70/30))))</f>
        <v>0</v>
      </c>
      <c r="IJ70" s="40">
        <f>IF(IJ$7="",0,IF(IJ$1=MAX($1:$1),$R55-SUM($T70:II70),IF(IJ$1=1,SUMIFS(55:55,$1:$1,"&gt;="&amp;1,$1:$1,"&lt;="&amp;INT(-$N70/30))+(-$N70/30-INT(-$N70/30))*SUMIFS(55:55,$1:$1,INT(-$N70/30)+1),0)+(-$N70/30-INT(-$N70/30))*SUMIFS(55:55,$1:$1,IJ$1+INT(-$N70/30)+1)+(INT(-$N70/30)+1--$N70/30)*SUMIFS(55:55,$1:$1,IJ$1+INT(-$N70/30))))</f>
        <v>0</v>
      </c>
      <c r="IK70" s="40">
        <f>IF(IK$7="",0,IF(IK$1=MAX($1:$1),$R55-SUM($T70:IJ70),IF(IK$1=1,SUMIFS(55:55,$1:$1,"&gt;="&amp;1,$1:$1,"&lt;="&amp;INT(-$N70/30))+(-$N70/30-INT(-$N70/30))*SUMIFS(55:55,$1:$1,INT(-$N70/30)+1),0)+(-$N70/30-INT(-$N70/30))*SUMIFS(55:55,$1:$1,IK$1+INT(-$N70/30)+1)+(INT(-$N70/30)+1--$N70/30)*SUMIFS(55:55,$1:$1,IK$1+INT(-$N70/30))))</f>
        <v>0</v>
      </c>
      <c r="IL70" s="40">
        <f>IF(IL$7="",0,IF(IL$1=MAX($1:$1),$R55-SUM($T70:IK70),IF(IL$1=1,SUMIFS(55:55,$1:$1,"&gt;="&amp;1,$1:$1,"&lt;="&amp;INT(-$N70/30))+(-$N70/30-INT(-$N70/30))*SUMIFS(55:55,$1:$1,INT(-$N70/30)+1),0)+(-$N70/30-INT(-$N70/30))*SUMIFS(55:55,$1:$1,IL$1+INT(-$N70/30)+1)+(INT(-$N70/30)+1--$N70/30)*SUMIFS(55:55,$1:$1,IL$1+INT(-$N70/30))))</f>
        <v>0</v>
      </c>
      <c r="IM70" s="40">
        <f>IF(IM$7="",0,IF(IM$1=MAX($1:$1),$R55-SUM($T70:IL70),IF(IM$1=1,SUMIFS(55:55,$1:$1,"&gt;="&amp;1,$1:$1,"&lt;="&amp;INT(-$N70/30))+(-$N70/30-INT(-$N70/30))*SUMIFS(55:55,$1:$1,INT(-$N70/30)+1),0)+(-$N70/30-INT(-$N70/30))*SUMIFS(55:55,$1:$1,IM$1+INT(-$N70/30)+1)+(INT(-$N70/30)+1--$N70/30)*SUMIFS(55:55,$1:$1,IM$1+INT(-$N70/30))))</f>
        <v>0</v>
      </c>
      <c r="IN70" s="40">
        <f>IF(IN$7="",0,IF(IN$1=MAX($1:$1),$R55-SUM($T70:IM70),IF(IN$1=1,SUMIFS(55:55,$1:$1,"&gt;="&amp;1,$1:$1,"&lt;="&amp;INT(-$N70/30))+(-$N70/30-INT(-$N70/30))*SUMIFS(55:55,$1:$1,INT(-$N70/30)+1),0)+(-$N70/30-INT(-$N70/30))*SUMIFS(55:55,$1:$1,IN$1+INT(-$N70/30)+1)+(INT(-$N70/30)+1--$N70/30)*SUMIFS(55:55,$1:$1,IN$1+INT(-$N70/30))))</f>
        <v>0</v>
      </c>
      <c r="IO70" s="40">
        <f>IF(IO$7="",0,IF(IO$1=MAX($1:$1),$R55-SUM($T70:IN70),IF(IO$1=1,SUMIFS(55:55,$1:$1,"&gt;="&amp;1,$1:$1,"&lt;="&amp;INT(-$N70/30))+(-$N70/30-INT(-$N70/30))*SUMIFS(55:55,$1:$1,INT(-$N70/30)+1),0)+(-$N70/30-INT(-$N70/30))*SUMIFS(55:55,$1:$1,IO$1+INT(-$N70/30)+1)+(INT(-$N70/30)+1--$N70/30)*SUMIFS(55:55,$1:$1,IO$1+INT(-$N70/30))))</f>
        <v>0</v>
      </c>
      <c r="IP70" s="40">
        <f>IF(IP$7="",0,IF(IP$1=MAX($1:$1),$R55-SUM($T70:IO70),IF(IP$1=1,SUMIFS(55:55,$1:$1,"&gt;="&amp;1,$1:$1,"&lt;="&amp;INT(-$N70/30))+(-$N70/30-INT(-$N70/30))*SUMIFS(55:55,$1:$1,INT(-$N70/30)+1),0)+(-$N70/30-INT(-$N70/30))*SUMIFS(55:55,$1:$1,IP$1+INT(-$N70/30)+1)+(INT(-$N70/30)+1--$N70/30)*SUMIFS(55:55,$1:$1,IP$1+INT(-$N70/30))))</f>
        <v>0</v>
      </c>
      <c r="IQ70" s="40">
        <f>IF(IQ$7="",0,IF(IQ$1=MAX($1:$1),$R55-SUM($T70:IP70),IF(IQ$1=1,SUMIFS(55:55,$1:$1,"&gt;="&amp;1,$1:$1,"&lt;="&amp;INT(-$N70/30))+(-$N70/30-INT(-$N70/30))*SUMIFS(55:55,$1:$1,INT(-$N70/30)+1),0)+(-$N70/30-INT(-$N70/30))*SUMIFS(55:55,$1:$1,IQ$1+INT(-$N70/30)+1)+(INT(-$N70/30)+1--$N70/30)*SUMIFS(55:55,$1:$1,IQ$1+INT(-$N70/30))))</f>
        <v>0</v>
      </c>
      <c r="IR70" s="40">
        <f>IF(IR$7="",0,IF(IR$1=MAX($1:$1),$R55-SUM($T70:IQ70),IF(IR$1=1,SUMIFS(55:55,$1:$1,"&gt;="&amp;1,$1:$1,"&lt;="&amp;INT(-$N70/30))+(-$N70/30-INT(-$N70/30))*SUMIFS(55:55,$1:$1,INT(-$N70/30)+1),0)+(-$N70/30-INT(-$N70/30))*SUMIFS(55:55,$1:$1,IR$1+INT(-$N70/30)+1)+(INT(-$N70/30)+1--$N70/30)*SUMIFS(55:55,$1:$1,IR$1+INT(-$N70/30))))</f>
        <v>0</v>
      </c>
      <c r="IS70" s="40">
        <f>IF(IS$7="",0,IF(IS$1=MAX($1:$1),$R55-SUM($T70:IR70),IF(IS$1=1,SUMIFS(55:55,$1:$1,"&gt;="&amp;1,$1:$1,"&lt;="&amp;INT(-$N70/30))+(-$N70/30-INT(-$N70/30))*SUMIFS(55:55,$1:$1,INT(-$N70/30)+1),0)+(-$N70/30-INT(-$N70/30))*SUMIFS(55:55,$1:$1,IS$1+INT(-$N70/30)+1)+(INT(-$N70/30)+1--$N70/30)*SUMIFS(55:55,$1:$1,IS$1+INT(-$N70/30))))</f>
        <v>0</v>
      </c>
      <c r="IT70" s="40">
        <f>IF(IT$7="",0,IF(IT$1=MAX($1:$1),$R55-SUM($T70:IS70),IF(IT$1=1,SUMIFS(55:55,$1:$1,"&gt;="&amp;1,$1:$1,"&lt;="&amp;INT(-$N70/30))+(-$N70/30-INT(-$N70/30))*SUMIFS(55:55,$1:$1,INT(-$N70/30)+1),0)+(-$N70/30-INT(-$N70/30))*SUMIFS(55:55,$1:$1,IT$1+INT(-$N70/30)+1)+(INT(-$N70/30)+1--$N70/30)*SUMIFS(55:55,$1:$1,IT$1+INT(-$N70/30))))</f>
        <v>0</v>
      </c>
      <c r="IU70" s="40">
        <f>IF(IU$7="",0,IF(IU$1=MAX($1:$1),$R55-SUM($T70:IT70),IF(IU$1=1,SUMIFS(55:55,$1:$1,"&gt;="&amp;1,$1:$1,"&lt;="&amp;INT(-$N70/30))+(-$N70/30-INT(-$N70/30))*SUMIFS(55:55,$1:$1,INT(-$N70/30)+1),0)+(-$N70/30-INT(-$N70/30))*SUMIFS(55:55,$1:$1,IU$1+INT(-$N70/30)+1)+(INT(-$N70/30)+1--$N70/30)*SUMIFS(55:55,$1:$1,IU$1+INT(-$N70/30))))</f>
        <v>0</v>
      </c>
      <c r="IV70" s="40">
        <f>IF(IV$7="",0,IF(IV$1=MAX($1:$1),$R55-SUM($T70:IU70),IF(IV$1=1,SUMIFS(55:55,$1:$1,"&gt;="&amp;1,$1:$1,"&lt;="&amp;INT(-$N70/30))+(-$N70/30-INT(-$N70/30))*SUMIFS(55:55,$1:$1,INT(-$N70/30)+1),0)+(-$N70/30-INT(-$N70/30))*SUMIFS(55:55,$1:$1,IV$1+INT(-$N70/30)+1)+(INT(-$N70/30)+1--$N70/30)*SUMIFS(55:55,$1:$1,IV$1+INT(-$N70/30))))</f>
        <v>0</v>
      </c>
      <c r="IW70" s="40">
        <f>IF(IW$7="",0,IF(IW$1=MAX($1:$1),$R55-SUM($T70:IV70),IF(IW$1=1,SUMIFS(55:55,$1:$1,"&gt;="&amp;1,$1:$1,"&lt;="&amp;INT(-$N70/30))+(-$N70/30-INT(-$N70/30))*SUMIFS(55:55,$1:$1,INT(-$N70/30)+1),0)+(-$N70/30-INT(-$N70/30))*SUMIFS(55:55,$1:$1,IW$1+INT(-$N70/30)+1)+(INT(-$N70/30)+1--$N70/30)*SUMIFS(55:55,$1:$1,IW$1+INT(-$N70/30))))</f>
        <v>0</v>
      </c>
      <c r="IX70" s="40">
        <f>IF(IX$7="",0,IF(IX$1=MAX($1:$1),$R55-SUM($T70:IW70),IF(IX$1=1,SUMIFS(55:55,$1:$1,"&gt;="&amp;1,$1:$1,"&lt;="&amp;INT(-$N70/30))+(-$N70/30-INT(-$N70/30))*SUMIFS(55:55,$1:$1,INT(-$N70/30)+1),0)+(-$N70/30-INT(-$N70/30))*SUMIFS(55:55,$1:$1,IX$1+INT(-$N70/30)+1)+(INT(-$N70/30)+1--$N70/30)*SUMIFS(55:55,$1:$1,IX$1+INT(-$N70/30))))</f>
        <v>0</v>
      </c>
      <c r="IY70" s="40">
        <f>IF(IY$7="",0,IF(IY$1=MAX($1:$1),$R55-SUM($T70:IX70),IF(IY$1=1,SUMIFS(55:55,$1:$1,"&gt;="&amp;1,$1:$1,"&lt;="&amp;INT(-$N70/30))+(-$N70/30-INT(-$N70/30))*SUMIFS(55:55,$1:$1,INT(-$N70/30)+1),0)+(-$N70/30-INT(-$N70/30))*SUMIFS(55:55,$1:$1,IY$1+INT(-$N70/30)+1)+(INT(-$N70/30)+1--$N70/30)*SUMIFS(55:55,$1:$1,IY$1+INT(-$N70/30))))</f>
        <v>0</v>
      </c>
      <c r="IZ70" s="40">
        <f>IF(IZ$7="",0,IF(IZ$1=MAX($1:$1),$R55-SUM($T70:IY70),IF(IZ$1=1,SUMIFS(55:55,$1:$1,"&gt;="&amp;1,$1:$1,"&lt;="&amp;INT(-$N70/30))+(-$N70/30-INT(-$N70/30))*SUMIFS(55:55,$1:$1,INT(-$N70/30)+1),0)+(-$N70/30-INT(-$N70/30))*SUMIFS(55:55,$1:$1,IZ$1+INT(-$N70/30)+1)+(INT(-$N70/30)+1--$N70/30)*SUMIFS(55:55,$1:$1,IZ$1+INT(-$N70/30))))</f>
        <v>0</v>
      </c>
      <c r="JA70" s="40">
        <f>IF(JA$7="",0,IF(JA$1=MAX($1:$1),$R55-SUM($T70:IZ70),IF(JA$1=1,SUMIFS(55:55,$1:$1,"&gt;="&amp;1,$1:$1,"&lt;="&amp;INT(-$N70/30))+(-$N70/30-INT(-$N70/30))*SUMIFS(55:55,$1:$1,INT(-$N70/30)+1),0)+(-$N70/30-INT(-$N70/30))*SUMIFS(55:55,$1:$1,JA$1+INT(-$N70/30)+1)+(INT(-$N70/30)+1--$N70/30)*SUMIFS(55:55,$1:$1,JA$1+INT(-$N70/30))))</f>
        <v>0</v>
      </c>
      <c r="JB70" s="40">
        <f>IF(JB$7="",0,IF(JB$1=MAX($1:$1),$R55-SUM($T70:JA70),IF(JB$1=1,SUMIFS(55:55,$1:$1,"&gt;="&amp;1,$1:$1,"&lt;="&amp;INT(-$N70/30))+(-$N70/30-INT(-$N70/30))*SUMIFS(55:55,$1:$1,INT(-$N70/30)+1),0)+(-$N70/30-INT(-$N70/30))*SUMIFS(55:55,$1:$1,JB$1+INT(-$N70/30)+1)+(INT(-$N70/30)+1--$N70/30)*SUMIFS(55:55,$1:$1,JB$1+INT(-$N70/30))))</f>
        <v>0</v>
      </c>
      <c r="JC70" s="40">
        <f>IF(JC$7="",0,IF(JC$1=MAX($1:$1),$R55-SUM($T70:JB70),IF(JC$1=1,SUMIFS(55:55,$1:$1,"&gt;="&amp;1,$1:$1,"&lt;="&amp;INT(-$N70/30))+(-$N70/30-INT(-$N70/30))*SUMIFS(55:55,$1:$1,INT(-$N70/30)+1),0)+(-$N70/30-INT(-$N70/30))*SUMIFS(55:55,$1:$1,JC$1+INT(-$N70/30)+1)+(INT(-$N70/30)+1--$N70/30)*SUMIFS(55:55,$1:$1,JC$1+INT(-$N70/30))))</f>
        <v>0</v>
      </c>
      <c r="JD70" s="40">
        <f>IF(JD$7="",0,IF(JD$1=MAX($1:$1),$R55-SUM($T70:JC70),IF(JD$1=1,SUMIFS(55:55,$1:$1,"&gt;="&amp;1,$1:$1,"&lt;="&amp;INT(-$N70/30))+(-$N70/30-INT(-$N70/30))*SUMIFS(55:55,$1:$1,INT(-$N70/30)+1),0)+(-$N70/30-INT(-$N70/30))*SUMIFS(55:55,$1:$1,JD$1+INT(-$N70/30)+1)+(INT(-$N70/30)+1--$N70/30)*SUMIFS(55:55,$1:$1,JD$1+INT(-$N70/30))))</f>
        <v>0</v>
      </c>
      <c r="JE70" s="40">
        <f>IF(JE$7="",0,IF(JE$1=MAX($1:$1),$R55-SUM($T70:JD70),IF(JE$1=1,SUMIFS(55:55,$1:$1,"&gt;="&amp;1,$1:$1,"&lt;="&amp;INT(-$N70/30))+(-$N70/30-INT(-$N70/30))*SUMIFS(55:55,$1:$1,INT(-$N70/30)+1),0)+(-$N70/30-INT(-$N70/30))*SUMIFS(55:55,$1:$1,JE$1+INT(-$N70/30)+1)+(INT(-$N70/30)+1--$N70/30)*SUMIFS(55:55,$1:$1,JE$1+INT(-$N70/30))))</f>
        <v>0</v>
      </c>
      <c r="JF70" s="40">
        <f>IF(JF$7="",0,IF(JF$1=MAX($1:$1),$R55-SUM($T70:JE70),IF(JF$1=1,SUMIFS(55:55,$1:$1,"&gt;="&amp;1,$1:$1,"&lt;="&amp;INT(-$N70/30))+(-$N70/30-INT(-$N70/30))*SUMIFS(55:55,$1:$1,INT(-$N70/30)+1),0)+(-$N70/30-INT(-$N70/30))*SUMIFS(55:55,$1:$1,JF$1+INT(-$N70/30)+1)+(INT(-$N70/30)+1--$N70/30)*SUMIFS(55:55,$1:$1,JF$1+INT(-$N70/30))))</f>
        <v>0</v>
      </c>
      <c r="JG70" s="40">
        <f>IF(JG$7="",0,IF(JG$1=MAX($1:$1),$R55-SUM($T70:JF70),IF(JG$1=1,SUMIFS(55:55,$1:$1,"&gt;="&amp;1,$1:$1,"&lt;="&amp;INT(-$N70/30))+(-$N70/30-INT(-$N70/30))*SUMIFS(55:55,$1:$1,INT(-$N70/30)+1),0)+(-$N70/30-INT(-$N70/30))*SUMIFS(55:55,$1:$1,JG$1+INT(-$N70/30)+1)+(INT(-$N70/30)+1--$N70/30)*SUMIFS(55:55,$1:$1,JG$1+INT(-$N70/30))))</f>
        <v>0</v>
      </c>
      <c r="JH70" s="40">
        <f>IF(JH$7="",0,IF(JH$1=MAX($1:$1),$R55-SUM($T70:JG70),IF(JH$1=1,SUMIFS(55:55,$1:$1,"&gt;="&amp;1,$1:$1,"&lt;="&amp;INT(-$N70/30))+(-$N70/30-INT(-$N70/30))*SUMIFS(55:55,$1:$1,INT(-$N70/30)+1),0)+(-$N70/30-INT(-$N70/30))*SUMIFS(55:55,$1:$1,JH$1+INT(-$N70/30)+1)+(INT(-$N70/30)+1--$N70/30)*SUMIFS(55:55,$1:$1,JH$1+INT(-$N70/30))))</f>
        <v>0</v>
      </c>
      <c r="JI70" s="40">
        <f>IF(JI$7="",0,IF(JI$1=MAX($1:$1),$R55-SUM($T70:JH70),IF(JI$1=1,SUMIFS(55:55,$1:$1,"&gt;="&amp;1,$1:$1,"&lt;="&amp;INT(-$N70/30))+(-$N70/30-INT(-$N70/30))*SUMIFS(55:55,$1:$1,INT(-$N70/30)+1),0)+(-$N70/30-INT(-$N70/30))*SUMIFS(55:55,$1:$1,JI$1+INT(-$N70/30)+1)+(INT(-$N70/30)+1--$N70/30)*SUMIFS(55:55,$1:$1,JI$1+INT(-$N70/30))))</f>
        <v>0</v>
      </c>
      <c r="JJ70" s="40">
        <f>IF(JJ$7="",0,IF(JJ$1=MAX($1:$1),$R55-SUM($T70:JI70),IF(JJ$1=1,SUMIFS(55:55,$1:$1,"&gt;="&amp;1,$1:$1,"&lt;="&amp;INT(-$N70/30))+(-$N70/30-INT(-$N70/30))*SUMIFS(55:55,$1:$1,INT(-$N70/30)+1),0)+(-$N70/30-INT(-$N70/30))*SUMIFS(55:55,$1:$1,JJ$1+INT(-$N70/30)+1)+(INT(-$N70/30)+1--$N70/30)*SUMIFS(55:55,$1:$1,JJ$1+INT(-$N70/30))))</f>
        <v>0</v>
      </c>
      <c r="JK70" s="40">
        <f>IF(JK$7="",0,IF(JK$1=MAX($1:$1),$R55-SUM($T70:JJ70),IF(JK$1=1,SUMIFS(55:55,$1:$1,"&gt;="&amp;1,$1:$1,"&lt;="&amp;INT(-$N70/30))+(-$N70/30-INT(-$N70/30))*SUMIFS(55:55,$1:$1,INT(-$N70/30)+1),0)+(-$N70/30-INT(-$N70/30))*SUMIFS(55:55,$1:$1,JK$1+INT(-$N70/30)+1)+(INT(-$N70/30)+1--$N70/30)*SUMIFS(55:55,$1:$1,JK$1+INT(-$N70/30))))</f>
        <v>0</v>
      </c>
      <c r="JL70" s="40">
        <f>IF(JL$7="",0,IF(JL$1=MAX($1:$1),$R55-SUM($T70:JK70),IF(JL$1=1,SUMIFS(55:55,$1:$1,"&gt;="&amp;1,$1:$1,"&lt;="&amp;INT(-$N70/30))+(-$N70/30-INT(-$N70/30))*SUMIFS(55:55,$1:$1,INT(-$N70/30)+1),0)+(-$N70/30-INT(-$N70/30))*SUMIFS(55:55,$1:$1,JL$1+INT(-$N70/30)+1)+(INT(-$N70/30)+1--$N70/30)*SUMIFS(55:55,$1:$1,JL$1+INT(-$N70/30))))</f>
        <v>0</v>
      </c>
      <c r="JM70" s="40">
        <f>IF(JM$7="",0,IF(JM$1=MAX($1:$1),$R55-SUM($T70:JL70),IF(JM$1=1,SUMIFS(55:55,$1:$1,"&gt;="&amp;1,$1:$1,"&lt;="&amp;INT(-$N70/30))+(-$N70/30-INT(-$N70/30))*SUMIFS(55:55,$1:$1,INT(-$N70/30)+1),0)+(-$N70/30-INT(-$N70/30))*SUMIFS(55:55,$1:$1,JM$1+INT(-$N70/30)+1)+(INT(-$N70/30)+1--$N70/30)*SUMIFS(55:55,$1:$1,JM$1+INT(-$N70/30))))</f>
        <v>0</v>
      </c>
      <c r="JN70" s="40">
        <f>IF(JN$7="",0,IF(JN$1=MAX($1:$1),$R55-SUM($T70:JM70),IF(JN$1=1,SUMIFS(55:55,$1:$1,"&gt;="&amp;1,$1:$1,"&lt;="&amp;INT(-$N70/30))+(-$N70/30-INT(-$N70/30))*SUMIFS(55:55,$1:$1,INT(-$N70/30)+1),0)+(-$N70/30-INT(-$N70/30))*SUMIFS(55:55,$1:$1,JN$1+INT(-$N70/30)+1)+(INT(-$N70/30)+1--$N70/30)*SUMIFS(55:55,$1:$1,JN$1+INT(-$N70/30))))</f>
        <v>0</v>
      </c>
      <c r="JO70" s="40">
        <f>IF(JO$7="",0,IF(JO$1=MAX($1:$1),$R55-SUM($T70:JN70),IF(JO$1=1,SUMIFS(55:55,$1:$1,"&gt;="&amp;1,$1:$1,"&lt;="&amp;INT(-$N70/30))+(-$N70/30-INT(-$N70/30))*SUMIFS(55:55,$1:$1,INT(-$N70/30)+1),0)+(-$N70/30-INT(-$N70/30))*SUMIFS(55:55,$1:$1,JO$1+INT(-$N70/30)+1)+(INT(-$N70/30)+1--$N70/30)*SUMIFS(55:55,$1:$1,JO$1+INT(-$N70/30))))</f>
        <v>0</v>
      </c>
      <c r="JP70" s="40">
        <f>IF(JP$7="",0,IF(JP$1=MAX($1:$1),$R55-SUM($T70:JO70),IF(JP$1=1,SUMIFS(55:55,$1:$1,"&gt;="&amp;1,$1:$1,"&lt;="&amp;INT(-$N70/30))+(-$N70/30-INT(-$N70/30))*SUMIFS(55:55,$1:$1,INT(-$N70/30)+1),0)+(-$N70/30-INT(-$N70/30))*SUMIFS(55:55,$1:$1,JP$1+INT(-$N70/30)+1)+(INT(-$N70/30)+1--$N70/30)*SUMIFS(55:55,$1:$1,JP$1+INT(-$N70/30))))</f>
        <v>0</v>
      </c>
      <c r="JQ70" s="40">
        <f>IF(JQ$7="",0,IF(JQ$1=MAX($1:$1),$R55-SUM($T70:JP70),IF(JQ$1=1,SUMIFS(55:55,$1:$1,"&gt;="&amp;1,$1:$1,"&lt;="&amp;INT(-$N70/30))+(-$N70/30-INT(-$N70/30))*SUMIFS(55:55,$1:$1,INT(-$N70/30)+1),0)+(-$N70/30-INT(-$N70/30))*SUMIFS(55:55,$1:$1,JQ$1+INT(-$N70/30)+1)+(INT(-$N70/30)+1--$N70/30)*SUMIFS(55:55,$1:$1,JQ$1+INT(-$N70/30))))</f>
        <v>0</v>
      </c>
      <c r="JR70" s="40">
        <f>IF(JR$7="",0,IF(JR$1=MAX($1:$1),$R55-SUM($T70:JQ70),IF(JR$1=1,SUMIFS(55:55,$1:$1,"&gt;="&amp;1,$1:$1,"&lt;="&amp;INT(-$N70/30))+(-$N70/30-INT(-$N70/30))*SUMIFS(55:55,$1:$1,INT(-$N70/30)+1),0)+(-$N70/30-INT(-$N70/30))*SUMIFS(55:55,$1:$1,JR$1+INT(-$N70/30)+1)+(INT(-$N70/30)+1--$N70/30)*SUMIFS(55:55,$1:$1,JR$1+INT(-$N70/30))))</f>
        <v>0</v>
      </c>
      <c r="JS70" s="40">
        <f>IF(JS$7="",0,IF(JS$1=MAX($1:$1),$R55-SUM($T70:JR70),IF(JS$1=1,SUMIFS(55:55,$1:$1,"&gt;="&amp;1,$1:$1,"&lt;="&amp;INT(-$N70/30))+(-$N70/30-INT(-$N70/30))*SUMIFS(55:55,$1:$1,INT(-$N70/30)+1),0)+(-$N70/30-INT(-$N70/30))*SUMIFS(55:55,$1:$1,JS$1+INT(-$N70/30)+1)+(INT(-$N70/30)+1--$N70/30)*SUMIFS(55:55,$1:$1,JS$1+INT(-$N70/30))))</f>
        <v>0</v>
      </c>
      <c r="JT70" s="40">
        <f>IF(JT$7="",0,IF(JT$1=MAX($1:$1),$R55-SUM($T70:JS70),IF(JT$1=1,SUMIFS(55:55,$1:$1,"&gt;="&amp;1,$1:$1,"&lt;="&amp;INT(-$N70/30))+(-$N70/30-INT(-$N70/30))*SUMIFS(55:55,$1:$1,INT(-$N70/30)+1),0)+(-$N70/30-INT(-$N70/30))*SUMIFS(55:55,$1:$1,JT$1+INT(-$N70/30)+1)+(INT(-$N70/30)+1--$N70/30)*SUMIFS(55:55,$1:$1,JT$1+INT(-$N70/30))))</f>
        <v>0</v>
      </c>
      <c r="JU70" s="40">
        <f>IF(JU$7="",0,IF(JU$1=MAX($1:$1),$R55-SUM($T70:JT70),IF(JU$1=1,SUMIFS(55:55,$1:$1,"&gt;="&amp;1,$1:$1,"&lt;="&amp;INT(-$N70/30))+(-$N70/30-INT(-$N70/30))*SUMIFS(55:55,$1:$1,INT(-$N70/30)+1),0)+(-$N70/30-INT(-$N70/30))*SUMIFS(55:55,$1:$1,JU$1+INT(-$N70/30)+1)+(INT(-$N70/30)+1--$N70/30)*SUMIFS(55:55,$1:$1,JU$1+INT(-$N70/30))))</f>
        <v>0</v>
      </c>
      <c r="JV70" s="40">
        <f>IF(JV$7="",0,IF(JV$1=MAX($1:$1),$R55-SUM($T70:JU70),IF(JV$1=1,SUMIFS(55:55,$1:$1,"&gt;="&amp;1,$1:$1,"&lt;="&amp;INT(-$N70/30))+(-$N70/30-INT(-$N70/30))*SUMIFS(55:55,$1:$1,INT(-$N70/30)+1),0)+(-$N70/30-INT(-$N70/30))*SUMIFS(55:55,$1:$1,JV$1+INT(-$N70/30)+1)+(INT(-$N70/30)+1--$N70/30)*SUMIFS(55:55,$1:$1,JV$1+INT(-$N70/30))))</f>
        <v>0</v>
      </c>
      <c r="JW70" s="40">
        <f>IF(JW$7="",0,IF(JW$1=MAX($1:$1),$R55-SUM($T70:JV70),IF(JW$1=1,SUMIFS(55:55,$1:$1,"&gt;="&amp;1,$1:$1,"&lt;="&amp;INT(-$N70/30))+(-$N70/30-INT(-$N70/30))*SUMIFS(55:55,$1:$1,INT(-$N70/30)+1),0)+(-$N70/30-INT(-$N70/30))*SUMIFS(55:55,$1:$1,JW$1+INT(-$N70/30)+1)+(INT(-$N70/30)+1--$N70/30)*SUMIFS(55:55,$1:$1,JW$1+INT(-$N70/30))))</f>
        <v>0</v>
      </c>
      <c r="JX70" s="40">
        <f>IF(JX$7="",0,IF(JX$1=MAX($1:$1),$R55-SUM($T70:JW70),IF(JX$1=1,SUMIFS(55:55,$1:$1,"&gt;="&amp;1,$1:$1,"&lt;="&amp;INT(-$N70/30))+(-$N70/30-INT(-$N70/30))*SUMIFS(55:55,$1:$1,INT(-$N70/30)+1),0)+(-$N70/30-INT(-$N70/30))*SUMIFS(55:55,$1:$1,JX$1+INT(-$N70/30)+1)+(INT(-$N70/30)+1--$N70/30)*SUMIFS(55:55,$1:$1,JX$1+INT(-$N70/30))))</f>
        <v>0</v>
      </c>
      <c r="JY70" s="40">
        <f>IF(JY$7="",0,IF(JY$1=MAX($1:$1),$R55-SUM($T70:JX70),IF(JY$1=1,SUMIFS(55:55,$1:$1,"&gt;="&amp;1,$1:$1,"&lt;="&amp;INT(-$N70/30))+(-$N70/30-INT(-$N70/30))*SUMIFS(55:55,$1:$1,INT(-$N70/30)+1),0)+(-$N70/30-INT(-$N70/30))*SUMIFS(55:55,$1:$1,JY$1+INT(-$N70/30)+1)+(INT(-$N70/30)+1--$N70/30)*SUMIFS(55:55,$1:$1,JY$1+INT(-$N70/30))))</f>
        <v>0</v>
      </c>
      <c r="JZ70" s="40">
        <f>IF(JZ$7="",0,IF(JZ$1=MAX($1:$1),$R55-SUM($T70:JY70),IF(JZ$1=1,SUMIFS(55:55,$1:$1,"&gt;="&amp;1,$1:$1,"&lt;="&amp;INT(-$N70/30))+(-$N70/30-INT(-$N70/30))*SUMIFS(55:55,$1:$1,INT(-$N70/30)+1),0)+(-$N70/30-INT(-$N70/30))*SUMIFS(55:55,$1:$1,JZ$1+INT(-$N70/30)+1)+(INT(-$N70/30)+1--$N70/30)*SUMIFS(55:55,$1:$1,JZ$1+INT(-$N70/30))))</f>
        <v>0</v>
      </c>
      <c r="KA70" s="40">
        <f>IF(KA$7="",0,IF(KA$1=MAX($1:$1),$R55-SUM($T70:JZ70),IF(KA$1=1,SUMIFS(55:55,$1:$1,"&gt;="&amp;1,$1:$1,"&lt;="&amp;INT(-$N70/30))+(-$N70/30-INT(-$N70/30))*SUMIFS(55:55,$1:$1,INT(-$N70/30)+1),0)+(-$N70/30-INT(-$N70/30))*SUMIFS(55:55,$1:$1,KA$1+INT(-$N70/30)+1)+(INT(-$N70/30)+1--$N70/30)*SUMIFS(55:55,$1:$1,KA$1+INT(-$N70/30))))</f>
        <v>0</v>
      </c>
      <c r="KB70" s="40">
        <f>IF(KB$7="",0,IF(KB$1=MAX($1:$1),$R55-SUM($T70:KA70),IF(KB$1=1,SUMIFS(55:55,$1:$1,"&gt;="&amp;1,$1:$1,"&lt;="&amp;INT(-$N70/30))+(-$N70/30-INT(-$N70/30))*SUMIFS(55:55,$1:$1,INT(-$N70/30)+1),0)+(-$N70/30-INT(-$N70/30))*SUMIFS(55:55,$1:$1,KB$1+INT(-$N70/30)+1)+(INT(-$N70/30)+1--$N70/30)*SUMIFS(55:55,$1:$1,KB$1+INT(-$N70/30))))</f>
        <v>0</v>
      </c>
      <c r="KC70" s="40">
        <f>IF(KC$7="",0,IF(KC$1=MAX($1:$1),$R55-SUM($T70:KB70),IF(KC$1=1,SUMIFS(55:55,$1:$1,"&gt;="&amp;1,$1:$1,"&lt;="&amp;INT(-$N70/30))+(-$N70/30-INT(-$N70/30))*SUMIFS(55:55,$1:$1,INT(-$N70/30)+1),0)+(-$N70/30-INT(-$N70/30))*SUMIFS(55:55,$1:$1,KC$1+INT(-$N70/30)+1)+(INT(-$N70/30)+1--$N70/30)*SUMIFS(55:55,$1:$1,KC$1+INT(-$N70/30))))</f>
        <v>0</v>
      </c>
      <c r="KD70" s="40">
        <f>IF(KD$7="",0,IF(KD$1=MAX($1:$1),$R55-SUM($T70:KC70),IF(KD$1=1,SUMIFS(55:55,$1:$1,"&gt;="&amp;1,$1:$1,"&lt;="&amp;INT(-$N70/30))+(-$N70/30-INT(-$N70/30))*SUMIFS(55:55,$1:$1,INT(-$N70/30)+1),0)+(-$N70/30-INT(-$N70/30))*SUMIFS(55:55,$1:$1,KD$1+INT(-$N70/30)+1)+(INT(-$N70/30)+1--$N70/30)*SUMIFS(55:55,$1:$1,KD$1+INT(-$N70/30))))</f>
        <v>0</v>
      </c>
      <c r="KE70" s="40">
        <f>IF(KE$7="",0,IF(KE$1=MAX($1:$1),$R55-SUM($T70:KD70),IF(KE$1=1,SUMIFS(55:55,$1:$1,"&gt;="&amp;1,$1:$1,"&lt;="&amp;INT(-$N70/30))+(-$N70/30-INT(-$N70/30))*SUMIFS(55:55,$1:$1,INT(-$N70/30)+1),0)+(-$N70/30-INT(-$N70/30))*SUMIFS(55:55,$1:$1,KE$1+INT(-$N70/30)+1)+(INT(-$N70/30)+1--$N70/30)*SUMIFS(55:55,$1:$1,KE$1+INT(-$N70/30))))</f>
        <v>0</v>
      </c>
      <c r="KF70" s="40">
        <f>IF(KF$7="",0,IF(KF$1=MAX($1:$1),$R55-SUM($T70:KE70),IF(KF$1=1,SUMIFS(55:55,$1:$1,"&gt;="&amp;1,$1:$1,"&lt;="&amp;INT(-$N70/30))+(-$N70/30-INT(-$N70/30))*SUMIFS(55:55,$1:$1,INT(-$N70/30)+1),0)+(-$N70/30-INT(-$N70/30))*SUMIFS(55:55,$1:$1,KF$1+INT(-$N70/30)+1)+(INT(-$N70/30)+1--$N70/30)*SUMIFS(55:55,$1:$1,KF$1+INT(-$N70/30))))</f>
        <v>0</v>
      </c>
      <c r="KG70" s="40">
        <f>IF(KG$7="",0,IF(KG$1=MAX($1:$1),$R55-SUM($T70:KF70),IF(KG$1=1,SUMIFS(55:55,$1:$1,"&gt;="&amp;1,$1:$1,"&lt;="&amp;INT(-$N70/30))+(-$N70/30-INT(-$N70/30))*SUMIFS(55:55,$1:$1,INT(-$N70/30)+1),0)+(-$N70/30-INT(-$N70/30))*SUMIFS(55:55,$1:$1,KG$1+INT(-$N70/30)+1)+(INT(-$N70/30)+1--$N70/30)*SUMIFS(55:55,$1:$1,KG$1+INT(-$N70/30))))</f>
        <v>0</v>
      </c>
      <c r="KH70" s="40">
        <f>IF(KH$7="",0,IF(KH$1=MAX($1:$1),$R55-SUM($T70:KG70),IF(KH$1=1,SUMIFS(55:55,$1:$1,"&gt;="&amp;1,$1:$1,"&lt;="&amp;INT(-$N70/30))+(-$N70/30-INT(-$N70/30))*SUMIFS(55:55,$1:$1,INT(-$N70/30)+1),0)+(-$N70/30-INT(-$N70/30))*SUMIFS(55:55,$1:$1,KH$1+INT(-$N70/30)+1)+(INT(-$N70/30)+1--$N70/30)*SUMIFS(55:55,$1:$1,KH$1+INT(-$N70/30))))</f>
        <v>0</v>
      </c>
      <c r="KI70" s="40">
        <f>IF(KI$7="",0,IF(KI$1=MAX($1:$1),$R55-SUM($T70:KH70),IF(KI$1=1,SUMIFS(55:55,$1:$1,"&gt;="&amp;1,$1:$1,"&lt;="&amp;INT(-$N70/30))+(-$N70/30-INT(-$N70/30))*SUMIFS(55:55,$1:$1,INT(-$N70/30)+1),0)+(-$N70/30-INT(-$N70/30))*SUMIFS(55:55,$1:$1,KI$1+INT(-$N70/30)+1)+(INT(-$N70/30)+1--$N70/30)*SUMIFS(55:55,$1:$1,KI$1+INT(-$N70/30))))</f>
        <v>0</v>
      </c>
      <c r="KJ70" s="40">
        <f>IF(KJ$7="",0,IF(KJ$1=MAX($1:$1),$R55-SUM($T70:KI70),IF(KJ$1=1,SUMIFS(55:55,$1:$1,"&gt;="&amp;1,$1:$1,"&lt;="&amp;INT(-$N70/30))+(-$N70/30-INT(-$N70/30))*SUMIFS(55:55,$1:$1,INT(-$N70/30)+1),0)+(-$N70/30-INT(-$N70/30))*SUMIFS(55:55,$1:$1,KJ$1+INT(-$N70/30)+1)+(INT(-$N70/30)+1--$N70/30)*SUMIFS(55:55,$1:$1,KJ$1+INT(-$N70/30))))</f>
        <v>0</v>
      </c>
      <c r="KK70" s="40">
        <f>IF(KK$7="",0,IF(KK$1=MAX($1:$1),$R55-SUM($T70:KJ70),IF(KK$1=1,SUMIFS(55:55,$1:$1,"&gt;="&amp;1,$1:$1,"&lt;="&amp;INT(-$N70/30))+(-$N70/30-INT(-$N70/30))*SUMIFS(55:55,$1:$1,INT(-$N70/30)+1),0)+(-$N70/30-INT(-$N70/30))*SUMIFS(55:55,$1:$1,KK$1+INT(-$N70/30)+1)+(INT(-$N70/30)+1--$N70/30)*SUMIFS(55:55,$1:$1,KK$1+INT(-$N70/30))))</f>
        <v>0</v>
      </c>
      <c r="KL70" s="40">
        <f>IF(KL$7="",0,IF(KL$1=MAX($1:$1),$R55-SUM($T70:KK70),IF(KL$1=1,SUMIFS(55:55,$1:$1,"&gt;="&amp;1,$1:$1,"&lt;="&amp;INT(-$N70/30))+(-$N70/30-INT(-$N70/30))*SUMIFS(55:55,$1:$1,INT(-$N70/30)+1),0)+(-$N70/30-INT(-$N70/30))*SUMIFS(55:55,$1:$1,KL$1+INT(-$N70/30)+1)+(INT(-$N70/30)+1--$N70/30)*SUMIFS(55:55,$1:$1,KL$1+INT(-$N70/30))))</f>
        <v>0</v>
      </c>
      <c r="KM70" s="40">
        <f>IF(KM$7="",0,IF(KM$1=MAX($1:$1),$R55-SUM($T70:KL70),IF(KM$1=1,SUMIFS(55:55,$1:$1,"&gt;="&amp;1,$1:$1,"&lt;="&amp;INT(-$N70/30))+(-$N70/30-INT(-$N70/30))*SUMIFS(55:55,$1:$1,INT(-$N70/30)+1),0)+(-$N70/30-INT(-$N70/30))*SUMIFS(55:55,$1:$1,KM$1+INT(-$N70/30)+1)+(INT(-$N70/30)+1--$N70/30)*SUMIFS(55:55,$1:$1,KM$1+INT(-$N70/30))))</f>
        <v>0</v>
      </c>
      <c r="KN70" s="40">
        <f>IF(KN$7="",0,IF(KN$1=MAX($1:$1),$R55-SUM($T70:KM70),IF(KN$1=1,SUMIFS(55:55,$1:$1,"&gt;="&amp;1,$1:$1,"&lt;="&amp;INT(-$N70/30))+(-$N70/30-INT(-$N70/30))*SUMIFS(55:55,$1:$1,INT(-$N70/30)+1),0)+(-$N70/30-INT(-$N70/30))*SUMIFS(55:55,$1:$1,KN$1+INT(-$N70/30)+1)+(INT(-$N70/30)+1--$N70/30)*SUMIFS(55:55,$1:$1,KN$1+INT(-$N70/30))))</f>
        <v>0</v>
      </c>
      <c r="KO70" s="40">
        <f>IF(KO$7="",0,IF(KO$1=MAX($1:$1),$R55-SUM($T70:KN70),IF(KO$1=1,SUMIFS(55:55,$1:$1,"&gt;="&amp;1,$1:$1,"&lt;="&amp;INT(-$N70/30))+(-$N70/30-INT(-$N70/30))*SUMIFS(55:55,$1:$1,INT(-$N70/30)+1),0)+(-$N70/30-INT(-$N70/30))*SUMIFS(55:55,$1:$1,KO$1+INT(-$N70/30)+1)+(INT(-$N70/30)+1--$N70/30)*SUMIFS(55:55,$1:$1,KO$1+INT(-$N70/30))))</f>
        <v>0</v>
      </c>
      <c r="KP70" s="40">
        <f>IF(KP$7="",0,IF(KP$1=MAX($1:$1),$R55-SUM($T70:KO70),IF(KP$1=1,SUMIFS(55:55,$1:$1,"&gt;="&amp;1,$1:$1,"&lt;="&amp;INT(-$N70/30))+(-$N70/30-INT(-$N70/30))*SUMIFS(55:55,$1:$1,INT(-$N70/30)+1),0)+(-$N70/30-INT(-$N70/30))*SUMIFS(55:55,$1:$1,KP$1+INT(-$N70/30)+1)+(INT(-$N70/30)+1--$N70/30)*SUMIFS(55:55,$1:$1,KP$1+INT(-$N70/30))))</f>
        <v>0</v>
      </c>
      <c r="KQ70" s="40">
        <f>IF(KQ$7="",0,IF(KQ$1=MAX($1:$1),$R55-SUM($T70:KP70),IF(KQ$1=1,SUMIFS(55:55,$1:$1,"&gt;="&amp;1,$1:$1,"&lt;="&amp;INT(-$N70/30))+(-$N70/30-INT(-$N70/30))*SUMIFS(55:55,$1:$1,INT(-$N70/30)+1),0)+(-$N70/30-INT(-$N70/30))*SUMIFS(55:55,$1:$1,KQ$1+INT(-$N70/30)+1)+(INT(-$N70/30)+1--$N70/30)*SUMIFS(55:55,$1:$1,KQ$1+INT(-$N70/30))))</f>
        <v>0</v>
      </c>
      <c r="KR70" s="40">
        <f>IF(KR$7="",0,IF(KR$1=MAX($1:$1),$R55-SUM($T70:KQ70),IF(KR$1=1,SUMIFS(55:55,$1:$1,"&gt;="&amp;1,$1:$1,"&lt;="&amp;INT(-$N70/30))+(-$N70/30-INT(-$N70/30))*SUMIFS(55:55,$1:$1,INT(-$N70/30)+1),0)+(-$N70/30-INT(-$N70/30))*SUMIFS(55:55,$1:$1,KR$1+INT(-$N70/30)+1)+(INT(-$N70/30)+1--$N70/30)*SUMIFS(55:55,$1:$1,KR$1+INT(-$N70/30))))</f>
        <v>0</v>
      </c>
      <c r="KS70" s="40">
        <f>IF(KS$7="",0,IF(KS$1=MAX($1:$1),$R55-SUM($T70:KR70),IF(KS$1=1,SUMIFS(55:55,$1:$1,"&gt;="&amp;1,$1:$1,"&lt;="&amp;INT(-$N70/30))+(-$N70/30-INT(-$N70/30))*SUMIFS(55:55,$1:$1,INT(-$N70/30)+1),0)+(-$N70/30-INT(-$N70/30))*SUMIFS(55:55,$1:$1,KS$1+INT(-$N70/30)+1)+(INT(-$N70/30)+1--$N70/30)*SUMIFS(55:55,$1:$1,KS$1+INT(-$N70/30))))</f>
        <v>0</v>
      </c>
      <c r="KT70" s="40">
        <f>IF(KT$7="",0,IF(KT$1=MAX($1:$1),$R55-SUM($T70:KS70),IF(KT$1=1,SUMIFS(55:55,$1:$1,"&gt;="&amp;1,$1:$1,"&lt;="&amp;INT(-$N70/30))+(-$N70/30-INT(-$N70/30))*SUMIFS(55:55,$1:$1,INT(-$N70/30)+1),0)+(-$N70/30-INT(-$N70/30))*SUMIFS(55:55,$1:$1,KT$1+INT(-$N70/30)+1)+(INT(-$N70/30)+1--$N70/30)*SUMIFS(55:55,$1:$1,KT$1+INT(-$N70/30))))</f>
        <v>0</v>
      </c>
      <c r="KU70" s="40">
        <f>IF(KU$7="",0,IF(KU$1=MAX($1:$1),$R55-SUM($T70:KT70),IF(KU$1=1,SUMIFS(55:55,$1:$1,"&gt;="&amp;1,$1:$1,"&lt;="&amp;INT(-$N70/30))+(-$N70/30-INT(-$N70/30))*SUMIFS(55:55,$1:$1,INT(-$N70/30)+1),0)+(-$N70/30-INT(-$N70/30))*SUMIFS(55:55,$1:$1,KU$1+INT(-$N70/30)+1)+(INT(-$N70/30)+1--$N70/30)*SUMIFS(55:55,$1:$1,KU$1+INT(-$N70/30))))</f>
        <v>0</v>
      </c>
      <c r="KV70" s="40">
        <f>IF(KV$7="",0,IF(KV$1=MAX($1:$1),$R55-SUM($T70:KU70),IF(KV$1=1,SUMIFS(55:55,$1:$1,"&gt;="&amp;1,$1:$1,"&lt;="&amp;INT(-$N70/30))+(-$N70/30-INT(-$N70/30))*SUMIFS(55:55,$1:$1,INT(-$N70/30)+1),0)+(-$N70/30-INT(-$N70/30))*SUMIFS(55:55,$1:$1,KV$1+INT(-$N70/30)+1)+(INT(-$N70/30)+1--$N70/30)*SUMIFS(55:55,$1:$1,KV$1+INT(-$N70/30))))</f>
        <v>0</v>
      </c>
      <c r="KW70" s="1"/>
      <c r="KX70" s="1"/>
    </row>
    <row r="71" spans="1:310" x14ac:dyDescent="0.25">
      <c r="A71" s="1"/>
      <c r="B71" s="79"/>
      <c r="C71" s="79"/>
      <c r="D71" s="79"/>
      <c r="E71" s="1" t="str">
        <f>E68</f>
        <v>поступление денежных средств от продаж продукции</v>
      </c>
      <c r="F71" s="1"/>
      <c r="G71" s="1"/>
      <c r="H71" s="11" t="str">
        <f t="shared" si="343"/>
        <v>руб.</v>
      </c>
      <c r="I71" s="1"/>
      <c r="J71" s="1"/>
      <c r="K71" s="1" t="str">
        <f>справочники!$U$13</f>
        <v>постоянные-Партнеры</v>
      </c>
      <c r="L71" s="1"/>
      <c r="M71" s="5"/>
      <c r="N71" s="40">
        <f>условия!W137</f>
        <v>30</v>
      </c>
      <c r="O71" s="19"/>
      <c r="P71" s="1"/>
      <c r="Q71" s="1"/>
      <c r="R71" s="40">
        <f>SUMIFS($T71:$KW71,$T$1:$KW$1,"&gt;="&amp;1,$T$1:$KW$1,"&lt;="&amp;MAX($1:$1))</f>
        <v>212339459.99999994</v>
      </c>
      <c r="S71" s="1"/>
      <c r="T71" s="1"/>
      <c r="U71" s="40">
        <f>IF(U$7="",0,IF(U$1=MAX($1:$1),$R56-SUM($T71:T71),IF(U$1=1,SUMIFS(56:56,$1:$1,"&gt;="&amp;1,$1:$1,"&lt;="&amp;INT(-$N71/30))+(-$N71/30-INT(-$N71/30))*SUMIFS(56:56,$1:$1,INT(-$N71/30)+1),0)+(-$N71/30-INT(-$N71/30))*SUMIFS(56:56,$1:$1,U$1+INT(-$N71/30)+1)+(INT(-$N71/30)+1--$N71/30)*SUMIFS(56:56,$1:$1,U$1+INT(-$N71/30))))</f>
        <v>0</v>
      </c>
      <c r="V71" s="40">
        <f>IF(V$7="",0,IF(V$1=MAX($1:$1),$R56-SUM($T71:U71),IF(V$1=1,SUMIFS(56:56,$1:$1,"&gt;="&amp;1,$1:$1,"&lt;="&amp;INT(-$N71/30))+(-$N71/30-INT(-$N71/30))*SUMIFS(56:56,$1:$1,INT(-$N71/30)+1),0)+(-$N71/30-INT(-$N71/30))*SUMIFS(56:56,$1:$1,V$1+INT(-$N71/30)+1)+(INT(-$N71/30)+1--$N71/30)*SUMIFS(56:56,$1:$1,V$1+INT(-$N71/30))))</f>
        <v>2513825.2199999997</v>
      </c>
      <c r="W71" s="40">
        <f>IF(W$7="",0,IF(W$1=MAX($1:$1),$R56-SUM($T71:V71),IF(W$1=1,SUMIFS(56:56,$1:$1,"&gt;="&amp;1,$1:$1,"&lt;="&amp;INT(-$N71/30))+(-$N71/30-INT(-$N71/30))*SUMIFS(56:56,$1:$1,INT(-$N71/30)+1),0)+(-$N71/30-INT(-$N71/30))*SUMIFS(56:56,$1:$1,W$1+INT(-$N71/30)+1)+(INT(-$N71/30)+1--$N71/30)*SUMIFS(56:56,$1:$1,W$1+INT(-$N71/30))))</f>
        <v>2563813.1642553187</v>
      </c>
      <c r="X71" s="40">
        <f>IF(X$7="",0,IF(X$1=MAX($1:$1),$R56-SUM($T71:W71),IF(X$1=1,SUMIFS(56:56,$1:$1,"&gt;="&amp;1,$1:$1,"&lt;="&amp;INT(-$N71/30))+(-$N71/30-INT(-$N71/30))*SUMIFS(56:56,$1:$1,INT(-$N71/30)+1),0)+(-$N71/30-INT(-$N71/30))*SUMIFS(56:56,$1:$1,X$1+INT(-$N71/30)+1)+(INT(-$N71/30)+1--$N71/30)*SUMIFS(56:56,$1:$1,X$1+INT(-$N71/30))))</f>
        <v>2615841.4327659565</v>
      </c>
      <c r="Y71" s="40">
        <f>IF(Y$7="",0,IF(Y$1=MAX($1:$1),$R56-SUM($T71:X71),IF(Y$1=1,SUMIFS(56:56,$1:$1,"&gt;="&amp;1,$1:$1,"&lt;="&amp;INT(-$N71/30))+(-$N71/30-INT(-$N71/30))*SUMIFS(56:56,$1:$1,INT(-$N71/30)+1),0)+(-$N71/30-INT(-$N71/30))*SUMIFS(56:56,$1:$1,Y$1+INT(-$N71/30)+1)+(INT(-$N71/30)+1--$N71/30)*SUMIFS(56:56,$1:$1,Y$1+INT(-$N71/30))))</f>
        <v>2669910.0255319146</v>
      </c>
      <c r="Z71" s="40">
        <f>IF(Z$7="",0,IF(Z$1=MAX($1:$1),$R56-SUM($T71:Y71),IF(Z$1=1,SUMIFS(56:56,$1:$1,"&gt;="&amp;1,$1:$1,"&lt;="&amp;INT(-$N71/30))+(-$N71/30-INT(-$N71/30))*SUMIFS(56:56,$1:$1,INT(-$N71/30)+1),0)+(-$N71/30-INT(-$N71/30))*SUMIFS(56:56,$1:$1,Z$1+INT(-$N71/30)+1)+(INT(-$N71/30)+1--$N71/30)*SUMIFS(56:56,$1:$1,Z$1+INT(-$N71/30))))</f>
        <v>2726018.9425531905</v>
      </c>
      <c r="AA71" s="40">
        <f>IF(AA$7="",0,IF(AA$1=MAX($1:$1),$R56-SUM($T71:Z71),IF(AA$1=1,SUMIFS(56:56,$1:$1,"&gt;="&amp;1,$1:$1,"&lt;="&amp;INT(-$N71/30))+(-$N71/30-INT(-$N71/30))*SUMIFS(56:56,$1:$1,INT(-$N71/30)+1),0)+(-$N71/30-INT(-$N71/30))*SUMIFS(56:56,$1:$1,AA$1+INT(-$N71/30)+1)+(INT(-$N71/30)+1--$N71/30)*SUMIFS(56:56,$1:$1,AA$1+INT(-$N71/30))))</f>
        <v>2784168.1838297867</v>
      </c>
      <c r="AB71" s="40">
        <f>IF(AB$7="",0,IF(AB$1=MAX($1:$1),$R56-SUM($T71:AA71),IF(AB$1=1,SUMIFS(56:56,$1:$1,"&gt;="&amp;1,$1:$1,"&lt;="&amp;INT(-$N71/30))+(-$N71/30-INT(-$N71/30))*SUMIFS(56:56,$1:$1,INT(-$N71/30)+1),0)+(-$N71/30-INT(-$N71/30))*SUMIFS(56:56,$1:$1,AB$1+INT(-$N71/30)+1)+(INT(-$N71/30)+1--$N71/30)*SUMIFS(56:56,$1:$1,AB$1+INT(-$N71/30))))</f>
        <v>2844357.7493617008</v>
      </c>
      <c r="AC71" s="40">
        <f>IF(AC$7="",0,IF(AC$1=MAX($1:$1),$R56-SUM($T71:AB71),IF(AC$1=1,SUMIFS(56:56,$1:$1,"&gt;="&amp;1,$1:$1,"&lt;="&amp;INT(-$N71/30))+(-$N71/30-INT(-$N71/30))*SUMIFS(56:56,$1:$1,INT(-$N71/30)+1),0)+(-$N71/30-INT(-$N71/30))*SUMIFS(56:56,$1:$1,AC$1+INT(-$N71/30)+1)+(INT(-$N71/30)+1--$N71/30)*SUMIFS(56:56,$1:$1,AC$1+INT(-$N71/30))))</f>
        <v>2906587.6391489352</v>
      </c>
      <c r="AD71" s="40">
        <f>IF(AD$7="",0,IF(AD$1=MAX($1:$1),$R56-SUM($T71:AC71),IF(AD$1=1,SUMIFS(56:56,$1:$1,"&gt;="&amp;1,$1:$1,"&lt;="&amp;INT(-$N71/30))+(-$N71/30-INT(-$N71/30))*SUMIFS(56:56,$1:$1,INT(-$N71/30)+1),0)+(-$N71/30-INT(-$N71/30))*SUMIFS(56:56,$1:$1,AD$1+INT(-$N71/30)+1)+(INT(-$N71/30)+1--$N71/30)*SUMIFS(56:56,$1:$1,AD$1+INT(-$N71/30))))</f>
        <v>2970857.8531914889</v>
      </c>
      <c r="AE71" s="40">
        <f>IF(AE$7="",0,IF(AE$1=MAX($1:$1),$R56-SUM($T71:AD71),IF(AE$1=1,SUMIFS(56:56,$1:$1,"&gt;="&amp;1,$1:$1,"&lt;="&amp;INT(-$N71/30))+(-$N71/30-INT(-$N71/30))*SUMIFS(56:56,$1:$1,INT(-$N71/30)+1),0)+(-$N71/30-INT(-$N71/30))*SUMIFS(56:56,$1:$1,AE$1+INT(-$N71/30)+1)+(INT(-$N71/30)+1--$N71/30)*SUMIFS(56:56,$1:$1,AE$1+INT(-$N71/30))))</f>
        <v>3037168.3914893605</v>
      </c>
      <c r="AF71" s="40">
        <f>IF(AF$7="",0,IF(AF$1=MAX($1:$1),$R56-SUM($T71:AE71),IF(AF$1=1,SUMIFS(56:56,$1:$1,"&gt;="&amp;1,$1:$1,"&lt;="&amp;INT(-$N71/30))+(-$N71/30-INT(-$N71/30))*SUMIFS(56:56,$1:$1,INT(-$N71/30)+1),0)+(-$N71/30-INT(-$N71/30))*SUMIFS(56:56,$1:$1,AF$1+INT(-$N71/30)+1)+(INT(-$N71/30)+1--$N71/30)*SUMIFS(56:56,$1:$1,AF$1+INT(-$N71/30))))</f>
        <v>3105519.2540425528</v>
      </c>
      <c r="AG71" s="40">
        <f>IF(AG$7="",0,IF(AG$1=MAX($1:$1),$R56-SUM($T71:AF71),IF(AG$1=1,SUMIFS(56:56,$1:$1,"&gt;="&amp;1,$1:$1,"&lt;="&amp;INT(-$N71/30))+(-$N71/30-INT(-$N71/30))*SUMIFS(56:56,$1:$1,INT(-$N71/30)+1),0)+(-$N71/30-INT(-$N71/30))*SUMIFS(56:56,$1:$1,AG$1+INT(-$N71/30)+1)+(INT(-$N71/30)+1--$N71/30)*SUMIFS(56:56,$1:$1,AG$1+INT(-$N71/30))))</f>
        <v>3175910.4408510625</v>
      </c>
      <c r="AH71" s="40">
        <f>IF(AH$7="",0,IF(AH$1=MAX($1:$1),$R56-SUM($T71:AG71),IF(AH$1=1,SUMIFS(56:56,$1:$1,"&gt;="&amp;1,$1:$1,"&lt;="&amp;INT(-$N71/30))+(-$N71/30-INT(-$N71/30))*SUMIFS(56:56,$1:$1,INT(-$N71/30)+1),0)+(-$N71/30-INT(-$N71/30))*SUMIFS(56:56,$1:$1,AH$1+INT(-$N71/30)+1)+(INT(-$N71/30)+1--$N71/30)*SUMIFS(56:56,$1:$1,AH$1+INT(-$N71/30))))</f>
        <v>3248341.951914893</v>
      </c>
      <c r="AI71" s="40">
        <f>IF(AI$7="",0,IF(AI$1=MAX($1:$1),$R56-SUM($T71:AH71),IF(AI$1=1,SUMIFS(56:56,$1:$1,"&gt;="&amp;1,$1:$1,"&lt;="&amp;INT(-$N71/30))+(-$N71/30-INT(-$N71/30))*SUMIFS(56:56,$1:$1,INT(-$N71/30)+1),0)+(-$N71/30-INT(-$N71/30))*SUMIFS(56:56,$1:$1,AI$1+INT(-$N71/30)+1)+(INT(-$N71/30)+1--$N71/30)*SUMIFS(56:56,$1:$1,AI$1+INT(-$N71/30))))</f>
        <v>3322813.7872340418</v>
      </c>
      <c r="AJ71" s="40">
        <f>IF(AJ$7="",0,IF(AJ$1=MAX($1:$1),$R56-SUM($T71:AI71),IF(AJ$1=1,SUMIFS(56:56,$1:$1,"&gt;="&amp;1,$1:$1,"&lt;="&amp;INT(-$N71/30))+(-$N71/30-INT(-$N71/30))*SUMIFS(56:56,$1:$1,INT(-$N71/30)+1),0)+(-$N71/30-INT(-$N71/30))*SUMIFS(56:56,$1:$1,AJ$1+INT(-$N71/30)+1)+(INT(-$N71/30)+1--$N71/30)*SUMIFS(56:56,$1:$1,AJ$1+INT(-$N71/30))))</f>
        <v>3399325.9468085095</v>
      </c>
      <c r="AK71" s="40">
        <f>IF(AK$7="",0,IF(AK$1=MAX($1:$1),$R56-SUM($T71:AJ71),IF(AK$1=1,SUMIFS(56:56,$1:$1,"&gt;="&amp;1,$1:$1,"&lt;="&amp;INT(-$N71/30))+(-$N71/30-INT(-$N71/30))*SUMIFS(56:56,$1:$1,INT(-$N71/30)+1),0)+(-$N71/30-INT(-$N71/30))*SUMIFS(56:56,$1:$1,AK$1+INT(-$N71/30)+1)+(INT(-$N71/30)+1--$N71/30)*SUMIFS(56:56,$1:$1,AK$1+INT(-$N71/30))))</f>
        <v>3477878.4306382975</v>
      </c>
      <c r="AL71" s="40">
        <f>IF(AL$7="",0,IF(AL$1=MAX($1:$1),$R56-SUM($T71:AK71),IF(AL$1=1,SUMIFS(56:56,$1:$1,"&gt;="&amp;1,$1:$1,"&lt;="&amp;INT(-$N71/30))+(-$N71/30-INT(-$N71/30))*SUMIFS(56:56,$1:$1,INT(-$N71/30)+1),0)+(-$N71/30-INT(-$N71/30))*SUMIFS(56:56,$1:$1,AL$1+INT(-$N71/30)+1)+(INT(-$N71/30)+1--$N71/30)*SUMIFS(56:56,$1:$1,AL$1+INT(-$N71/30))))</f>
        <v>3558471.2387234042</v>
      </c>
      <c r="AM71" s="40">
        <f>IF(AM$7="",0,IF(AM$1=MAX($1:$1),$R56-SUM($T71:AL71),IF(AM$1=1,SUMIFS(56:56,$1:$1,"&gt;="&amp;1,$1:$1,"&lt;="&amp;INT(-$N71/30))+(-$N71/30-INT(-$N71/30))*SUMIFS(56:56,$1:$1,INT(-$N71/30)+1),0)+(-$N71/30-INT(-$N71/30))*SUMIFS(56:56,$1:$1,AM$1+INT(-$N71/30)+1)+(INT(-$N71/30)+1--$N71/30)*SUMIFS(56:56,$1:$1,AM$1+INT(-$N71/30))))</f>
        <v>3641104.3710638299</v>
      </c>
      <c r="AN71" s="40">
        <f>IF(AN$7="",0,IF(AN$1=MAX($1:$1),$R56-SUM($T71:AM71),IF(AN$1=1,SUMIFS(56:56,$1:$1,"&gt;="&amp;1,$1:$1,"&lt;="&amp;INT(-$N71/30))+(-$N71/30-INT(-$N71/30))*SUMIFS(56:56,$1:$1,INT(-$N71/30)+1),0)+(-$N71/30-INT(-$N71/30))*SUMIFS(56:56,$1:$1,AN$1+INT(-$N71/30)+1)+(INT(-$N71/30)+1--$N71/30)*SUMIFS(56:56,$1:$1,AN$1+INT(-$N71/30))))</f>
        <v>3725777.8276595739</v>
      </c>
      <c r="AO71" s="40">
        <f>IF(AO$7="",0,IF(AO$1=MAX($1:$1),$R56-SUM($T71:AN71),IF(AO$1=1,SUMIFS(56:56,$1:$1,"&gt;="&amp;1,$1:$1,"&lt;="&amp;INT(-$N71/30))+(-$N71/30-INT(-$N71/30))*SUMIFS(56:56,$1:$1,INT(-$N71/30)+1),0)+(-$N71/30-INT(-$N71/30))*SUMIFS(56:56,$1:$1,AO$1+INT(-$N71/30)+1)+(INT(-$N71/30)+1--$N71/30)*SUMIFS(56:56,$1:$1,AO$1+INT(-$N71/30))))</f>
        <v>3812491.6085106377</v>
      </c>
      <c r="AP71" s="40">
        <f>IF(AP$7="",0,IF(AP$1=MAX($1:$1),$R56-SUM($T71:AO71),IF(AP$1=1,SUMIFS(56:56,$1:$1,"&gt;="&amp;1,$1:$1,"&lt;="&amp;INT(-$N71/30))+(-$N71/30-INT(-$N71/30))*SUMIFS(56:56,$1:$1,INT(-$N71/30)+1),0)+(-$N71/30-INT(-$N71/30))*SUMIFS(56:56,$1:$1,AP$1+INT(-$N71/30)+1)+(INT(-$N71/30)+1--$N71/30)*SUMIFS(56:56,$1:$1,AP$1+INT(-$N71/30))))</f>
        <v>3901245.7136170208</v>
      </c>
      <c r="AQ71" s="40">
        <f>IF(AQ$7="",0,IF(AQ$1=MAX($1:$1),$R56-SUM($T71:AP71),IF(AQ$1=1,SUMIFS(56:56,$1:$1,"&gt;="&amp;1,$1:$1,"&lt;="&amp;INT(-$N71/30))+(-$N71/30-INT(-$N71/30))*SUMIFS(56:56,$1:$1,INT(-$N71/30)+1),0)+(-$N71/30-INT(-$N71/30))*SUMIFS(56:56,$1:$1,AQ$1+INT(-$N71/30)+1)+(INT(-$N71/30)+1--$N71/30)*SUMIFS(56:56,$1:$1,AQ$1+INT(-$N71/30))))</f>
        <v>3992040.1429787227</v>
      </c>
      <c r="AR71" s="40">
        <f>IF(AR$7="",0,IF(AR$1=MAX($1:$1),$R56-SUM($T71:AQ71),IF(AR$1=1,SUMIFS(56:56,$1:$1,"&gt;="&amp;1,$1:$1,"&lt;="&amp;INT(-$N71/30))+(-$N71/30-INT(-$N71/30))*SUMIFS(56:56,$1:$1,INT(-$N71/30)+1),0)+(-$N71/30-INT(-$N71/30))*SUMIFS(56:56,$1:$1,AR$1+INT(-$N71/30)+1)+(INT(-$N71/30)+1--$N71/30)*SUMIFS(56:56,$1:$1,AR$1+INT(-$N71/30))))</f>
        <v>4084874.8965957444</v>
      </c>
      <c r="AS71" s="40">
        <f>IF(AS$7="",0,IF(AS$1=MAX($1:$1),$R56-SUM($T71:AR71),IF(AS$1=1,SUMIFS(56:56,$1:$1,"&gt;="&amp;1,$1:$1,"&lt;="&amp;INT(-$N71/30))+(-$N71/30-INT(-$N71/30))*SUMIFS(56:56,$1:$1,INT(-$N71/30)+1),0)+(-$N71/30-INT(-$N71/30))*SUMIFS(56:56,$1:$1,AS$1+INT(-$N71/30)+1)+(INT(-$N71/30)+1--$N71/30)*SUMIFS(56:56,$1:$1,AS$1+INT(-$N71/30))))</f>
        <v>4179749.9744680841</v>
      </c>
      <c r="AT71" s="40">
        <f>IF(AT$7="",0,IF(AT$1=MAX($1:$1),$R56-SUM($T71:AS71),IF(AT$1=1,SUMIFS(56:56,$1:$1,"&gt;="&amp;1,$1:$1,"&lt;="&amp;INT(-$N71/30))+(-$N71/30-INT(-$N71/30))*SUMIFS(56:56,$1:$1,INT(-$N71/30)+1),0)+(-$N71/30-INT(-$N71/30))*SUMIFS(56:56,$1:$1,AT$1+INT(-$N71/30)+1)+(INT(-$N71/30)+1--$N71/30)*SUMIFS(56:56,$1:$1,AT$1+INT(-$N71/30))))</f>
        <v>4276665.3765957439</v>
      </c>
      <c r="AU71" s="40">
        <f>IF(AU$7="",0,IF(AU$1=MAX($1:$1),$R56-SUM($T71:AT71),IF(AU$1=1,SUMIFS(56:56,$1:$1,"&gt;="&amp;1,$1:$1,"&lt;="&amp;INT(-$N71/30))+(-$N71/30-INT(-$N71/30))*SUMIFS(56:56,$1:$1,INT(-$N71/30)+1),0)+(-$N71/30-INT(-$N71/30))*SUMIFS(56:56,$1:$1,AU$1+INT(-$N71/30)+1)+(INT(-$N71/30)+1--$N71/30)*SUMIFS(56:56,$1:$1,AU$1+INT(-$N71/30))))</f>
        <v>4375621.1029787231</v>
      </c>
      <c r="AV71" s="40">
        <f>IF(AV$7="",0,IF(AV$1=MAX($1:$1),$R56-SUM($T71:AU71),IF(AV$1=1,SUMIFS(56:56,$1:$1,"&gt;="&amp;1,$1:$1,"&lt;="&amp;INT(-$N71/30))+(-$N71/30-INT(-$N71/30))*SUMIFS(56:56,$1:$1,INT(-$N71/30)+1),0)+(-$N71/30-INT(-$N71/30))*SUMIFS(56:56,$1:$1,AV$1+INT(-$N71/30)+1)+(INT(-$N71/30)+1--$N71/30)*SUMIFS(56:56,$1:$1,AV$1+INT(-$N71/30))))</f>
        <v>4476617.1536170207</v>
      </c>
      <c r="AW71" s="40">
        <f>IF(AW$7="",0,IF(AW$1=MAX($1:$1),$R56-SUM($T71:AV71),IF(AW$1=1,SUMIFS(56:56,$1:$1,"&gt;="&amp;1,$1:$1,"&lt;="&amp;INT(-$N71/30))+(-$N71/30-INT(-$N71/30))*SUMIFS(56:56,$1:$1,INT(-$N71/30)+1),0)+(-$N71/30-INT(-$N71/30))*SUMIFS(56:56,$1:$1,AW$1+INT(-$N71/30)+1)+(INT(-$N71/30)+1--$N71/30)*SUMIFS(56:56,$1:$1,AW$1+INT(-$N71/30))))</f>
        <v>4579653.5285106376</v>
      </c>
      <c r="AX71" s="40">
        <f>IF(AX$7="",0,IF(AX$1=MAX($1:$1),$R56-SUM($T71:AW71),IF(AX$1=1,SUMIFS(56:56,$1:$1,"&gt;="&amp;1,$1:$1,"&lt;="&amp;INT(-$N71/30))+(-$N71/30-INT(-$N71/30))*SUMIFS(56:56,$1:$1,INT(-$N71/30)+1),0)+(-$N71/30-INT(-$N71/30))*SUMIFS(56:56,$1:$1,AX$1+INT(-$N71/30)+1)+(INT(-$N71/30)+1--$N71/30)*SUMIFS(56:56,$1:$1,AX$1+INT(-$N71/30))))</f>
        <v>4684730.2276595728</v>
      </c>
      <c r="AY71" s="40">
        <f>IF(AY$7="",0,IF(AY$1=MAX($1:$1),$R56-SUM($T71:AX71),IF(AY$1=1,SUMIFS(56:56,$1:$1,"&gt;="&amp;1,$1:$1,"&lt;="&amp;INT(-$N71/30))+(-$N71/30-INT(-$N71/30))*SUMIFS(56:56,$1:$1,INT(-$N71/30)+1),0)+(-$N71/30-INT(-$N71/30))*SUMIFS(56:56,$1:$1,AY$1+INT(-$N71/30)+1)+(INT(-$N71/30)+1--$N71/30)*SUMIFS(56:56,$1:$1,AY$1+INT(-$N71/30))))</f>
        <v>4791847.2510638293</v>
      </c>
      <c r="AZ71" s="40">
        <f>IF(AZ$7="",0,IF(AZ$1=MAX($1:$1),$R56-SUM($T71:AY71),IF(AZ$1=1,SUMIFS(56:56,$1:$1,"&gt;="&amp;1,$1:$1,"&lt;="&amp;INT(-$N71/30))+(-$N71/30-INT(-$N71/30))*SUMIFS(56:56,$1:$1,INT(-$N71/30)+1),0)+(-$N71/30-INT(-$N71/30))*SUMIFS(56:56,$1:$1,AZ$1+INT(-$N71/30)+1)+(INT(-$N71/30)+1--$N71/30)*SUMIFS(56:56,$1:$1,AZ$1+INT(-$N71/30))))</f>
        <v>4901004.5987234041</v>
      </c>
      <c r="BA71" s="40">
        <f>IF(BA$7="",0,IF(BA$1=MAX($1:$1),$R56-SUM($T71:AZ71),IF(BA$1=1,SUMIFS(56:56,$1:$1,"&gt;="&amp;1,$1:$1,"&lt;="&amp;INT(-$N71/30))+(-$N71/30-INT(-$N71/30))*SUMIFS(56:56,$1:$1,INT(-$N71/30)+1),0)+(-$N71/30-INT(-$N71/30))*SUMIFS(56:56,$1:$1,BA$1+INT(-$N71/30)+1)+(INT(-$N71/30)+1--$N71/30)*SUMIFS(56:56,$1:$1,BA$1+INT(-$N71/30))))</f>
        <v>5012202.2706382973</v>
      </c>
      <c r="BB71" s="40">
        <f>IF(BB$7="",0,IF(BB$1=MAX($1:$1),$R56-SUM($T71:BA71),IF(BB$1=1,SUMIFS(56:56,$1:$1,"&gt;="&amp;1,$1:$1,"&lt;="&amp;INT(-$N71/30))+(-$N71/30-INT(-$N71/30))*SUMIFS(56:56,$1:$1,INT(-$N71/30)+1),0)+(-$N71/30-INT(-$N71/30))*SUMIFS(56:56,$1:$1,BB$1+INT(-$N71/30)+1)+(INT(-$N71/30)+1--$N71/30)*SUMIFS(56:56,$1:$1,BB$1+INT(-$N71/30))))</f>
        <v>5125440.2668085098</v>
      </c>
      <c r="BC71" s="40">
        <f>IF(BC$7="",0,IF(BC$1=MAX($1:$1),$R56-SUM($T71:BB71),IF(BC$1=1,SUMIFS(56:56,$1:$1,"&gt;="&amp;1,$1:$1,"&lt;="&amp;INT(-$N71/30))+(-$N71/30-INT(-$N71/30))*SUMIFS(56:56,$1:$1,INT(-$N71/30)+1),0)+(-$N71/30-INT(-$N71/30))*SUMIFS(56:56,$1:$1,BC$1+INT(-$N71/30)+1)+(INT(-$N71/30)+1--$N71/30)*SUMIFS(56:56,$1:$1,BC$1+INT(-$N71/30))))</f>
        <v>5240718.5872340426</v>
      </c>
      <c r="BD71" s="40">
        <f>IF(BD$7="",0,IF(BD$1=MAX($1:$1),$R56-SUM($T71:BC71),IF(BD$1=1,SUMIFS(56:56,$1:$1,"&gt;="&amp;1,$1:$1,"&lt;="&amp;INT(-$N71/30))+(-$N71/30-INT(-$N71/30))*SUMIFS(56:56,$1:$1,INT(-$N71/30)+1),0)+(-$N71/30-INT(-$N71/30))*SUMIFS(56:56,$1:$1,BD$1+INT(-$N71/30)+1)+(INT(-$N71/30)+1--$N71/30)*SUMIFS(56:56,$1:$1,BD$1+INT(-$N71/30))))</f>
        <v>5358037.2319148928</v>
      </c>
      <c r="BE71" s="40">
        <f>IF(BE$7="",0,IF(BE$1=MAX($1:$1),$R56-SUM($T71:BD71),IF(BE$1=1,SUMIFS(56:56,$1:$1,"&gt;="&amp;1,$1:$1,"&lt;="&amp;INT(-$N71/30))+(-$N71/30-INT(-$N71/30))*SUMIFS(56:56,$1:$1,INT(-$N71/30)+1),0)+(-$N71/30-INT(-$N71/30))*SUMIFS(56:56,$1:$1,BE$1+INT(-$N71/30)+1)+(INT(-$N71/30)+1--$N71/30)*SUMIFS(56:56,$1:$1,BE$1+INT(-$N71/30))))</f>
        <v>5477396.2008510632</v>
      </c>
      <c r="BF71" s="40">
        <f>IF(BF$7="",0,IF(BF$1=MAX($1:$1),$R56-SUM($T71:BE71),IF(BF$1=1,SUMIFS(56:56,$1:$1,"&gt;="&amp;1,$1:$1,"&lt;="&amp;INT(-$N71/30))+(-$N71/30-INT(-$N71/30))*SUMIFS(56:56,$1:$1,INT(-$N71/30)+1),0)+(-$N71/30-INT(-$N71/30))*SUMIFS(56:56,$1:$1,BF$1+INT(-$N71/30)+1)+(INT(-$N71/30)+1--$N71/30)*SUMIFS(56:56,$1:$1,BF$1+INT(-$N71/30))))</f>
        <v>5598795.494042553</v>
      </c>
      <c r="BG71" s="40">
        <f>IF(BG$7="",0,IF(BG$1=MAX($1:$1),$R56-SUM($T71:BF71),IF(BG$1=1,SUMIFS(56:56,$1:$1,"&gt;="&amp;1,$1:$1,"&lt;="&amp;INT(-$N71/30))+(-$N71/30-INT(-$N71/30))*SUMIFS(56:56,$1:$1,INT(-$N71/30)+1),0)+(-$N71/30-INT(-$N71/30))*SUMIFS(56:56,$1:$1,BG$1+INT(-$N71/30)+1)+(INT(-$N71/30)+1--$N71/30)*SUMIFS(56:56,$1:$1,BG$1+INT(-$N71/30))))</f>
        <v>5722235.1114893612</v>
      </c>
      <c r="BH71" s="40">
        <f>IF(BH$7="",0,IF(BH$1=MAX($1:$1),$R56-SUM($T71:BG71),IF(BH$1=1,SUMIFS(56:56,$1:$1,"&gt;="&amp;1,$1:$1,"&lt;="&amp;INT(-$N71/30))+(-$N71/30-INT(-$N71/30))*SUMIFS(56:56,$1:$1,INT(-$N71/30)+1),0)+(-$N71/30-INT(-$N71/30))*SUMIFS(56:56,$1:$1,BH$1+INT(-$N71/30)+1)+(INT(-$N71/30)+1--$N71/30)*SUMIFS(56:56,$1:$1,BH$1+INT(-$N71/30))))</f>
        <v>5847715.0531914886</v>
      </c>
      <c r="BI71" s="40">
        <f>IF(BI$7="",0,IF(BI$1=MAX($1:$1),$R56-SUM($T71:BH71),IF(BI$1=1,SUMIFS(56:56,$1:$1,"&gt;="&amp;1,$1:$1,"&lt;="&amp;INT(-$N71/30))+(-$N71/30-INT(-$N71/30))*SUMIFS(56:56,$1:$1,INT(-$N71/30)+1),0)+(-$N71/30-INT(-$N71/30))*SUMIFS(56:56,$1:$1,BI$1+INT(-$N71/30)+1)+(INT(-$N71/30)+1--$N71/30)*SUMIFS(56:56,$1:$1,BI$1+INT(-$N71/30))))</f>
        <v>5975235.3191489344</v>
      </c>
      <c r="BJ71" s="40">
        <f>IF(BJ$7="",0,IF(BJ$1=MAX($1:$1),$R56-SUM($T71:BI71),IF(BJ$1=1,SUMIFS(56:56,$1:$1,"&gt;="&amp;1,$1:$1,"&lt;="&amp;INT(-$N71/30))+(-$N71/30-INT(-$N71/30))*SUMIFS(56:56,$1:$1,INT(-$N71/30)+1),0)+(-$N71/30-INT(-$N71/30))*SUMIFS(56:56,$1:$1,BJ$1+INT(-$N71/30)+1)+(INT(-$N71/30)+1--$N71/30)*SUMIFS(56:56,$1:$1,BJ$1+INT(-$N71/30))))</f>
        <v>6104795.9093617015</v>
      </c>
      <c r="BK71" s="40">
        <f>IF(BK$7="",0,IF(BK$1=MAX($1:$1),$R56-SUM($T71:BJ71),IF(BK$1=1,SUMIFS(56:56,$1:$1,"&gt;="&amp;1,$1:$1,"&lt;="&amp;INT(-$N71/30))+(-$N71/30-INT(-$N71/30))*SUMIFS(56:56,$1:$1,INT(-$N71/30)+1),0)+(-$N71/30-INT(-$N71/30))*SUMIFS(56:56,$1:$1,BK$1+INT(-$N71/30)+1)+(INT(-$N71/30)+1--$N71/30)*SUMIFS(56:56,$1:$1,BK$1+INT(-$N71/30))))</f>
        <v>6236396.8238297859</v>
      </c>
      <c r="BL71" s="40">
        <f>IF(BL$7="",0,IF(BL$1=MAX($1:$1),$R56-SUM($T71:BK71),IF(BL$1=1,SUMIFS(56:56,$1:$1,"&gt;="&amp;1,$1:$1,"&lt;="&amp;INT(-$N71/30))+(-$N71/30-INT(-$N71/30))*SUMIFS(56:56,$1:$1,INT(-$N71/30)+1),0)+(-$N71/30-INT(-$N71/30))*SUMIFS(56:56,$1:$1,BL$1+INT(-$N71/30)+1)+(INT(-$N71/30)+1--$N71/30)*SUMIFS(56:56,$1:$1,BL$1+INT(-$N71/30))))</f>
        <v>6370038.0625531897</v>
      </c>
      <c r="BM71" s="40">
        <f>IF(BM$7="",0,IF(BM$1=MAX($1:$1),$R56-SUM($T71:BL71),IF(BM$1=1,SUMIFS(56:56,$1:$1,"&gt;="&amp;1,$1:$1,"&lt;="&amp;INT(-$N71/30))+(-$N71/30-INT(-$N71/30))*SUMIFS(56:56,$1:$1,INT(-$N71/30)+1),0)+(-$N71/30-INT(-$N71/30))*SUMIFS(56:56,$1:$1,BM$1+INT(-$N71/30)+1)+(INT(-$N71/30)+1--$N71/30)*SUMIFS(56:56,$1:$1,BM$1+INT(-$N71/30))))</f>
        <v>6505719.6255319146</v>
      </c>
      <c r="BN71" s="40">
        <f>IF(BN$7="",0,IF(BN$1=MAX($1:$1),$R56-SUM($T71:BM71),IF(BN$1=1,SUMIFS(56:56,$1:$1,"&gt;="&amp;1,$1:$1,"&lt;="&amp;INT(-$N71/30))+(-$N71/30-INT(-$N71/30))*SUMIFS(56:56,$1:$1,INT(-$N71/30)+1),0)+(-$N71/30-INT(-$N71/30))*SUMIFS(56:56,$1:$1,BN$1+INT(-$N71/30)+1)+(INT(-$N71/30)+1--$N71/30)*SUMIFS(56:56,$1:$1,BN$1+INT(-$N71/30))))</f>
        <v>6643441.512765957</v>
      </c>
      <c r="BO71" s="40">
        <f>IF(BO$7="",0,IF(BO$1=MAX($1:$1),$R56-SUM($T71:BN71),IF(BO$1=1,SUMIFS(56:56,$1:$1,"&gt;="&amp;1,$1:$1,"&lt;="&amp;INT(-$N71/30))+(-$N71/30-INT(-$N71/30))*SUMIFS(56:56,$1:$1,INT(-$N71/30)+1),0)+(-$N71/30-INT(-$N71/30))*SUMIFS(56:56,$1:$1,BO$1+INT(-$N71/30)+1)+(INT(-$N71/30)+1--$N71/30)*SUMIFS(56:56,$1:$1,BO$1+INT(-$N71/30))))</f>
        <v>6783203.7242553188</v>
      </c>
      <c r="BP71" s="40">
        <f>IF(BP$7="",0,IF(BP$1=MAX($1:$1),$R56-SUM($T71:BO71),IF(BP$1=1,SUMIFS(56:56,$1:$1,"&gt;="&amp;1,$1:$1,"&lt;="&amp;INT(-$N71/30))+(-$N71/30-INT(-$N71/30))*SUMIFS(56:56,$1:$1,INT(-$N71/30)+1),0)+(-$N71/30-INT(-$N71/30))*SUMIFS(56:56,$1:$1,BP$1+INT(-$N71/30)+1)+(INT(-$N71/30)+1--$N71/30)*SUMIFS(56:56,$1:$1,BP$1+INT(-$N71/30))))</f>
        <v>13993855.379999995</v>
      </c>
      <c r="BQ71" s="40">
        <f>IF(BQ$7="",0,IF(BQ$1=MAX($1:$1),$R56-SUM($T71:BP71),IF(BQ$1=1,SUMIFS(56:56,$1:$1,"&gt;="&amp;1,$1:$1,"&lt;="&amp;INT(-$N71/30))+(-$N71/30-INT(-$N71/30))*SUMIFS(56:56,$1:$1,INT(-$N71/30)+1),0)+(-$N71/30-INT(-$N71/30))*SUMIFS(56:56,$1:$1,BQ$1+INT(-$N71/30)+1)+(INT(-$N71/30)+1--$N71/30)*SUMIFS(56:56,$1:$1,BQ$1+INT(-$N71/30))))</f>
        <v>0</v>
      </c>
      <c r="BR71" s="40">
        <f>IF(BR$7="",0,IF(BR$1=MAX($1:$1),$R56-SUM($T71:BQ71),IF(BR$1=1,SUMIFS(56:56,$1:$1,"&gt;="&amp;1,$1:$1,"&lt;="&amp;INT(-$N71/30))+(-$N71/30-INT(-$N71/30))*SUMIFS(56:56,$1:$1,INT(-$N71/30)+1),0)+(-$N71/30-INT(-$N71/30))*SUMIFS(56:56,$1:$1,BR$1+INT(-$N71/30)+1)+(INT(-$N71/30)+1--$N71/30)*SUMIFS(56:56,$1:$1,BR$1+INT(-$N71/30))))</f>
        <v>0</v>
      </c>
      <c r="BS71" s="40">
        <f>IF(BS$7="",0,IF(BS$1=MAX($1:$1),$R56-SUM($T71:BR71),IF(BS$1=1,SUMIFS(56:56,$1:$1,"&gt;="&amp;1,$1:$1,"&lt;="&amp;INT(-$N71/30))+(-$N71/30-INT(-$N71/30))*SUMIFS(56:56,$1:$1,INT(-$N71/30)+1),0)+(-$N71/30-INT(-$N71/30))*SUMIFS(56:56,$1:$1,BS$1+INT(-$N71/30)+1)+(INT(-$N71/30)+1--$N71/30)*SUMIFS(56:56,$1:$1,BS$1+INT(-$N71/30))))</f>
        <v>0</v>
      </c>
      <c r="BT71" s="40">
        <f>IF(BT$7="",0,IF(BT$1=MAX($1:$1),$R56-SUM($T71:BS71),IF(BT$1=1,SUMIFS(56:56,$1:$1,"&gt;="&amp;1,$1:$1,"&lt;="&amp;INT(-$N71/30))+(-$N71/30-INT(-$N71/30))*SUMIFS(56:56,$1:$1,INT(-$N71/30)+1),0)+(-$N71/30-INT(-$N71/30))*SUMIFS(56:56,$1:$1,BT$1+INT(-$N71/30)+1)+(INT(-$N71/30)+1--$N71/30)*SUMIFS(56:56,$1:$1,BT$1+INT(-$N71/30))))</f>
        <v>0</v>
      </c>
      <c r="BU71" s="40">
        <f>IF(BU$7="",0,IF(BU$1=MAX($1:$1),$R56-SUM($T71:BT71),IF(BU$1=1,SUMIFS(56:56,$1:$1,"&gt;="&amp;1,$1:$1,"&lt;="&amp;INT(-$N71/30))+(-$N71/30-INT(-$N71/30))*SUMIFS(56:56,$1:$1,INT(-$N71/30)+1),0)+(-$N71/30-INT(-$N71/30))*SUMIFS(56:56,$1:$1,BU$1+INT(-$N71/30)+1)+(INT(-$N71/30)+1--$N71/30)*SUMIFS(56:56,$1:$1,BU$1+INT(-$N71/30))))</f>
        <v>0</v>
      </c>
      <c r="BV71" s="40">
        <f>IF(BV$7="",0,IF(BV$1=MAX($1:$1),$R56-SUM($T71:BU71),IF(BV$1=1,SUMIFS(56:56,$1:$1,"&gt;="&amp;1,$1:$1,"&lt;="&amp;INT(-$N71/30))+(-$N71/30-INT(-$N71/30))*SUMIFS(56:56,$1:$1,INT(-$N71/30)+1),0)+(-$N71/30-INT(-$N71/30))*SUMIFS(56:56,$1:$1,BV$1+INT(-$N71/30)+1)+(INT(-$N71/30)+1--$N71/30)*SUMIFS(56:56,$1:$1,BV$1+INT(-$N71/30))))</f>
        <v>0</v>
      </c>
      <c r="BW71" s="40">
        <f>IF(BW$7="",0,IF(BW$1=MAX($1:$1),$R56-SUM($T71:BV71),IF(BW$1=1,SUMIFS(56:56,$1:$1,"&gt;="&amp;1,$1:$1,"&lt;="&amp;INT(-$N71/30))+(-$N71/30-INT(-$N71/30))*SUMIFS(56:56,$1:$1,INT(-$N71/30)+1),0)+(-$N71/30-INT(-$N71/30))*SUMIFS(56:56,$1:$1,BW$1+INT(-$N71/30)+1)+(INT(-$N71/30)+1--$N71/30)*SUMIFS(56:56,$1:$1,BW$1+INT(-$N71/30))))</f>
        <v>0</v>
      </c>
      <c r="BX71" s="40">
        <f>IF(BX$7="",0,IF(BX$1=MAX($1:$1),$R56-SUM($T71:BW71),IF(BX$1=1,SUMIFS(56:56,$1:$1,"&gt;="&amp;1,$1:$1,"&lt;="&amp;INT(-$N71/30))+(-$N71/30-INT(-$N71/30))*SUMIFS(56:56,$1:$1,INT(-$N71/30)+1),0)+(-$N71/30-INT(-$N71/30))*SUMIFS(56:56,$1:$1,BX$1+INT(-$N71/30)+1)+(INT(-$N71/30)+1--$N71/30)*SUMIFS(56:56,$1:$1,BX$1+INT(-$N71/30))))</f>
        <v>0</v>
      </c>
      <c r="BY71" s="40">
        <f>IF(BY$7="",0,IF(BY$1=MAX($1:$1),$R56-SUM($T71:BX71),IF(BY$1=1,SUMIFS(56:56,$1:$1,"&gt;="&amp;1,$1:$1,"&lt;="&amp;INT(-$N71/30))+(-$N71/30-INT(-$N71/30))*SUMIFS(56:56,$1:$1,INT(-$N71/30)+1),0)+(-$N71/30-INT(-$N71/30))*SUMIFS(56:56,$1:$1,BY$1+INT(-$N71/30)+1)+(INT(-$N71/30)+1--$N71/30)*SUMIFS(56:56,$1:$1,BY$1+INT(-$N71/30))))</f>
        <v>0</v>
      </c>
      <c r="BZ71" s="40">
        <f>IF(BZ$7="",0,IF(BZ$1=MAX($1:$1),$R56-SUM($T71:BY71),IF(BZ$1=1,SUMIFS(56:56,$1:$1,"&gt;="&amp;1,$1:$1,"&lt;="&amp;INT(-$N71/30))+(-$N71/30-INT(-$N71/30))*SUMIFS(56:56,$1:$1,INT(-$N71/30)+1),0)+(-$N71/30-INT(-$N71/30))*SUMIFS(56:56,$1:$1,BZ$1+INT(-$N71/30)+1)+(INT(-$N71/30)+1--$N71/30)*SUMIFS(56:56,$1:$1,BZ$1+INT(-$N71/30))))</f>
        <v>0</v>
      </c>
      <c r="CA71" s="40">
        <f>IF(CA$7="",0,IF(CA$1=MAX($1:$1),$R56-SUM($T71:BZ71),IF(CA$1=1,SUMIFS(56:56,$1:$1,"&gt;="&amp;1,$1:$1,"&lt;="&amp;INT(-$N71/30))+(-$N71/30-INT(-$N71/30))*SUMIFS(56:56,$1:$1,INT(-$N71/30)+1),0)+(-$N71/30-INT(-$N71/30))*SUMIFS(56:56,$1:$1,CA$1+INT(-$N71/30)+1)+(INT(-$N71/30)+1--$N71/30)*SUMIFS(56:56,$1:$1,CA$1+INT(-$N71/30))))</f>
        <v>0</v>
      </c>
      <c r="CB71" s="40">
        <f>IF(CB$7="",0,IF(CB$1=MAX($1:$1),$R56-SUM($T71:CA71),IF(CB$1=1,SUMIFS(56:56,$1:$1,"&gt;="&amp;1,$1:$1,"&lt;="&amp;INT(-$N71/30))+(-$N71/30-INT(-$N71/30))*SUMIFS(56:56,$1:$1,INT(-$N71/30)+1),0)+(-$N71/30-INT(-$N71/30))*SUMIFS(56:56,$1:$1,CB$1+INT(-$N71/30)+1)+(INT(-$N71/30)+1--$N71/30)*SUMIFS(56:56,$1:$1,CB$1+INT(-$N71/30))))</f>
        <v>0</v>
      </c>
      <c r="CC71" s="40">
        <f>IF(CC$7="",0,IF(CC$1=MAX($1:$1),$R56-SUM($T71:CB71),IF(CC$1=1,SUMIFS(56:56,$1:$1,"&gt;="&amp;1,$1:$1,"&lt;="&amp;INT(-$N71/30))+(-$N71/30-INT(-$N71/30))*SUMIFS(56:56,$1:$1,INT(-$N71/30)+1),0)+(-$N71/30-INT(-$N71/30))*SUMIFS(56:56,$1:$1,CC$1+INT(-$N71/30)+1)+(INT(-$N71/30)+1--$N71/30)*SUMIFS(56:56,$1:$1,CC$1+INT(-$N71/30))))</f>
        <v>0</v>
      </c>
      <c r="CD71" s="40">
        <f>IF(CD$7="",0,IF(CD$1=MAX($1:$1),$R56-SUM($T71:CC71),IF(CD$1=1,SUMIFS(56:56,$1:$1,"&gt;="&amp;1,$1:$1,"&lt;="&amp;INT(-$N71/30))+(-$N71/30-INT(-$N71/30))*SUMIFS(56:56,$1:$1,INT(-$N71/30)+1),0)+(-$N71/30-INT(-$N71/30))*SUMIFS(56:56,$1:$1,CD$1+INT(-$N71/30)+1)+(INT(-$N71/30)+1--$N71/30)*SUMIFS(56:56,$1:$1,CD$1+INT(-$N71/30))))</f>
        <v>0</v>
      </c>
      <c r="CE71" s="40">
        <f>IF(CE$7="",0,IF(CE$1=MAX($1:$1),$R56-SUM($T71:CD71),IF(CE$1=1,SUMIFS(56:56,$1:$1,"&gt;="&amp;1,$1:$1,"&lt;="&amp;INT(-$N71/30))+(-$N71/30-INT(-$N71/30))*SUMIFS(56:56,$1:$1,INT(-$N71/30)+1),0)+(-$N71/30-INT(-$N71/30))*SUMIFS(56:56,$1:$1,CE$1+INT(-$N71/30)+1)+(INT(-$N71/30)+1--$N71/30)*SUMIFS(56:56,$1:$1,CE$1+INT(-$N71/30))))</f>
        <v>0</v>
      </c>
      <c r="CF71" s="40">
        <f>IF(CF$7="",0,IF(CF$1=MAX($1:$1),$R56-SUM($T71:CE71),IF(CF$1=1,SUMIFS(56:56,$1:$1,"&gt;="&amp;1,$1:$1,"&lt;="&amp;INT(-$N71/30))+(-$N71/30-INT(-$N71/30))*SUMIFS(56:56,$1:$1,INT(-$N71/30)+1),0)+(-$N71/30-INT(-$N71/30))*SUMIFS(56:56,$1:$1,CF$1+INT(-$N71/30)+1)+(INT(-$N71/30)+1--$N71/30)*SUMIFS(56:56,$1:$1,CF$1+INT(-$N71/30))))</f>
        <v>0</v>
      </c>
      <c r="CG71" s="40">
        <f>IF(CG$7="",0,IF(CG$1=MAX($1:$1),$R56-SUM($T71:CF71),IF(CG$1=1,SUMIFS(56:56,$1:$1,"&gt;="&amp;1,$1:$1,"&lt;="&amp;INT(-$N71/30))+(-$N71/30-INT(-$N71/30))*SUMIFS(56:56,$1:$1,INT(-$N71/30)+1),0)+(-$N71/30-INT(-$N71/30))*SUMIFS(56:56,$1:$1,CG$1+INT(-$N71/30)+1)+(INT(-$N71/30)+1--$N71/30)*SUMIFS(56:56,$1:$1,CG$1+INT(-$N71/30))))</f>
        <v>0</v>
      </c>
      <c r="CH71" s="40">
        <f>IF(CH$7="",0,IF(CH$1=MAX($1:$1),$R56-SUM($T71:CG71),IF(CH$1=1,SUMIFS(56:56,$1:$1,"&gt;="&amp;1,$1:$1,"&lt;="&amp;INT(-$N71/30))+(-$N71/30-INT(-$N71/30))*SUMIFS(56:56,$1:$1,INT(-$N71/30)+1),0)+(-$N71/30-INT(-$N71/30))*SUMIFS(56:56,$1:$1,CH$1+INT(-$N71/30)+1)+(INT(-$N71/30)+1--$N71/30)*SUMIFS(56:56,$1:$1,CH$1+INT(-$N71/30))))</f>
        <v>0</v>
      </c>
      <c r="CI71" s="40">
        <f>IF(CI$7="",0,IF(CI$1=MAX($1:$1),$R56-SUM($T71:CH71),IF(CI$1=1,SUMIFS(56:56,$1:$1,"&gt;="&amp;1,$1:$1,"&lt;="&amp;INT(-$N71/30))+(-$N71/30-INT(-$N71/30))*SUMIFS(56:56,$1:$1,INT(-$N71/30)+1),0)+(-$N71/30-INT(-$N71/30))*SUMIFS(56:56,$1:$1,CI$1+INT(-$N71/30)+1)+(INT(-$N71/30)+1--$N71/30)*SUMIFS(56:56,$1:$1,CI$1+INT(-$N71/30))))</f>
        <v>0</v>
      </c>
      <c r="CJ71" s="40">
        <f>IF(CJ$7="",0,IF(CJ$1=MAX($1:$1),$R56-SUM($T71:CI71),IF(CJ$1=1,SUMIFS(56:56,$1:$1,"&gt;="&amp;1,$1:$1,"&lt;="&amp;INT(-$N71/30))+(-$N71/30-INT(-$N71/30))*SUMIFS(56:56,$1:$1,INT(-$N71/30)+1),0)+(-$N71/30-INT(-$N71/30))*SUMIFS(56:56,$1:$1,CJ$1+INT(-$N71/30)+1)+(INT(-$N71/30)+1--$N71/30)*SUMIFS(56:56,$1:$1,CJ$1+INT(-$N71/30))))</f>
        <v>0</v>
      </c>
      <c r="CK71" s="40">
        <f>IF(CK$7="",0,IF(CK$1=MAX($1:$1),$R56-SUM($T71:CJ71),IF(CK$1=1,SUMIFS(56:56,$1:$1,"&gt;="&amp;1,$1:$1,"&lt;="&amp;INT(-$N71/30))+(-$N71/30-INT(-$N71/30))*SUMIFS(56:56,$1:$1,INT(-$N71/30)+1),0)+(-$N71/30-INT(-$N71/30))*SUMIFS(56:56,$1:$1,CK$1+INT(-$N71/30)+1)+(INT(-$N71/30)+1--$N71/30)*SUMIFS(56:56,$1:$1,CK$1+INT(-$N71/30))))</f>
        <v>0</v>
      </c>
      <c r="CL71" s="40">
        <f>IF(CL$7="",0,IF(CL$1=MAX($1:$1),$R56-SUM($T71:CK71),IF(CL$1=1,SUMIFS(56:56,$1:$1,"&gt;="&amp;1,$1:$1,"&lt;="&amp;INT(-$N71/30))+(-$N71/30-INT(-$N71/30))*SUMIFS(56:56,$1:$1,INT(-$N71/30)+1),0)+(-$N71/30-INT(-$N71/30))*SUMIFS(56:56,$1:$1,CL$1+INT(-$N71/30)+1)+(INT(-$N71/30)+1--$N71/30)*SUMIFS(56:56,$1:$1,CL$1+INT(-$N71/30))))</f>
        <v>0</v>
      </c>
      <c r="CM71" s="40">
        <f>IF(CM$7="",0,IF(CM$1=MAX($1:$1),$R56-SUM($T71:CL71),IF(CM$1=1,SUMIFS(56:56,$1:$1,"&gt;="&amp;1,$1:$1,"&lt;="&amp;INT(-$N71/30))+(-$N71/30-INT(-$N71/30))*SUMIFS(56:56,$1:$1,INT(-$N71/30)+1),0)+(-$N71/30-INT(-$N71/30))*SUMIFS(56:56,$1:$1,CM$1+INT(-$N71/30)+1)+(INT(-$N71/30)+1--$N71/30)*SUMIFS(56:56,$1:$1,CM$1+INT(-$N71/30))))</f>
        <v>0</v>
      </c>
      <c r="CN71" s="40">
        <f>IF(CN$7="",0,IF(CN$1=MAX($1:$1),$R56-SUM($T71:CM71),IF(CN$1=1,SUMIFS(56:56,$1:$1,"&gt;="&amp;1,$1:$1,"&lt;="&amp;INT(-$N71/30))+(-$N71/30-INT(-$N71/30))*SUMIFS(56:56,$1:$1,INT(-$N71/30)+1),0)+(-$N71/30-INT(-$N71/30))*SUMIFS(56:56,$1:$1,CN$1+INT(-$N71/30)+1)+(INT(-$N71/30)+1--$N71/30)*SUMIFS(56:56,$1:$1,CN$1+INT(-$N71/30))))</f>
        <v>0</v>
      </c>
      <c r="CO71" s="40">
        <f>IF(CO$7="",0,IF(CO$1=MAX($1:$1),$R56-SUM($T71:CN71),IF(CO$1=1,SUMIFS(56:56,$1:$1,"&gt;="&amp;1,$1:$1,"&lt;="&amp;INT(-$N71/30))+(-$N71/30-INT(-$N71/30))*SUMIFS(56:56,$1:$1,INT(-$N71/30)+1),0)+(-$N71/30-INT(-$N71/30))*SUMIFS(56:56,$1:$1,CO$1+INT(-$N71/30)+1)+(INT(-$N71/30)+1--$N71/30)*SUMIFS(56:56,$1:$1,CO$1+INT(-$N71/30))))</f>
        <v>0</v>
      </c>
      <c r="CP71" s="40">
        <f>IF(CP$7="",0,IF(CP$1=MAX($1:$1),$R56-SUM($T71:CO71),IF(CP$1=1,SUMIFS(56:56,$1:$1,"&gt;="&amp;1,$1:$1,"&lt;="&amp;INT(-$N71/30))+(-$N71/30-INT(-$N71/30))*SUMIFS(56:56,$1:$1,INT(-$N71/30)+1),0)+(-$N71/30-INT(-$N71/30))*SUMIFS(56:56,$1:$1,CP$1+INT(-$N71/30)+1)+(INT(-$N71/30)+1--$N71/30)*SUMIFS(56:56,$1:$1,CP$1+INT(-$N71/30))))</f>
        <v>0</v>
      </c>
      <c r="CQ71" s="40">
        <f>IF(CQ$7="",0,IF(CQ$1=MAX($1:$1),$R56-SUM($T71:CP71),IF(CQ$1=1,SUMIFS(56:56,$1:$1,"&gt;="&amp;1,$1:$1,"&lt;="&amp;INT(-$N71/30))+(-$N71/30-INT(-$N71/30))*SUMIFS(56:56,$1:$1,INT(-$N71/30)+1),0)+(-$N71/30-INT(-$N71/30))*SUMIFS(56:56,$1:$1,CQ$1+INT(-$N71/30)+1)+(INT(-$N71/30)+1--$N71/30)*SUMIFS(56:56,$1:$1,CQ$1+INT(-$N71/30))))</f>
        <v>0</v>
      </c>
      <c r="CR71" s="40">
        <f>IF(CR$7="",0,IF(CR$1=MAX($1:$1),$R56-SUM($T71:CQ71),IF(CR$1=1,SUMIFS(56:56,$1:$1,"&gt;="&amp;1,$1:$1,"&lt;="&amp;INT(-$N71/30))+(-$N71/30-INT(-$N71/30))*SUMIFS(56:56,$1:$1,INT(-$N71/30)+1),0)+(-$N71/30-INT(-$N71/30))*SUMIFS(56:56,$1:$1,CR$1+INT(-$N71/30)+1)+(INT(-$N71/30)+1--$N71/30)*SUMIFS(56:56,$1:$1,CR$1+INT(-$N71/30))))</f>
        <v>0</v>
      </c>
      <c r="CS71" s="40">
        <f>IF(CS$7="",0,IF(CS$1=MAX($1:$1),$R56-SUM($T71:CR71),IF(CS$1=1,SUMIFS(56:56,$1:$1,"&gt;="&amp;1,$1:$1,"&lt;="&amp;INT(-$N71/30))+(-$N71/30-INT(-$N71/30))*SUMIFS(56:56,$1:$1,INT(-$N71/30)+1),0)+(-$N71/30-INT(-$N71/30))*SUMIFS(56:56,$1:$1,CS$1+INT(-$N71/30)+1)+(INT(-$N71/30)+1--$N71/30)*SUMIFS(56:56,$1:$1,CS$1+INT(-$N71/30))))</f>
        <v>0</v>
      </c>
      <c r="CT71" s="40">
        <f>IF(CT$7="",0,IF(CT$1=MAX($1:$1),$R56-SUM($T71:CS71),IF(CT$1=1,SUMIFS(56:56,$1:$1,"&gt;="&amp;1,$1:$1,"&lt;="&amp;INT(-$N71/30))+(-$N71/30-INT(-$N71/30))*SUMIFS(56:56,$1:$1,INT(-$N71/30)+1),0)+(-$N71/30-INT(-$N71/30))*SUMIFS(56:56,$1:$1,CT$1+INT(-$N71/30)+1)+(INT(-$N71/30)+1--$N71/30)*SUMIFS(56:56,$1:$1,CT$1+INT(-$N71/30))))</f>
        <v>0</v>
      </c>
      <c r="CU71" s="40">
        <f>IF(CU$7="",0,IF(CU$1=MAX($1:$1),$R56-SUM($T71:CT71),IF(CU$1=1,SUMIFS(56:56,$1:$1,"&gt;="&amp;1,$1:$1,"&lt;="&amp;INT(-$N71/30))+(-$N71/30-INT(-$N71/30))*SUMIFS(56:56,$1:$1,INT(-$N71/30)+1),0)+(-$N71/30-INT(-$N71/30))*SUMIFS(56:56,$1:$1,CU$1+INT(-$N71/30)+1)+(INT(-$N71/30)+1--$N71/30)*SUMIFS(56:56,$1:$1,CU$1+INT(-$N71/30))))</f>
        <v>0</v>
      </c>
      <c r="CV71" s="40">
        <f>IF(CV$7="",0,IF(CV$1=MAX($1:$1),$R56-SUM($T71:CU71),IF(CV$1=1,SUMIFS(56:56,$1:$1,"&gt;="&amp;1,$1:$1,"&lt;="&amp;INT(-$N71/30))+(-$N71/30-INT(-$N71/30))*SUMIFS(56:56,$1:$1,INT(-$N71/30)+1),0)+(-$N71/30-INT(-$N71/30))*SUMIFS(56:56,$1:$1,CV$1+INT(-$N71/30)+1)+(INT(-$N71/30)+1--$N71/30)*SUMIFS(56:56,$1:$1,CV$1+INT(-$N71/30))))</f>
        <v>0</v>
      </c>
      <c r="CW71" s="40">
        <f>IF(CW$7="",0,IF(CW$1=MAX($1:$1),$R56-SUM($T71:CV71),IF(CW$1=1,SUMIFS(56:56,$1:$1,"&gt;="&amp;1,$1:$1,"&lt;="&amp;INT(-$N71/30))+(-$N71/30-INT(-$N71/30))*SUMIFS(56:56,$1:$1,INT(-$N71/30)+1),0)+(-$N71/30-INT(-$N71/30))*SUMIFS(56:56,$1:$1,CW$1+INT(-$N71/30)+1)+(INT(-$N71/30)+1--$N71/30)*SUMIFS(56:56,$1:$1,CW$1+INT(-$N71/30))))</f>
        <v>0</v>
      </c>
      <c r="CX71" s="40">
        <f>IF(CX$7="",0,IF(CX$1=MAX($1:$1),$R56-SUM($T71:CW71),IF(CX$1=1,SUMIFS(56:56,$1:$1,"&gt;="&amp;1,$1:$1,"&lt;="&amp;INT(-$N71/30))+(-$N71/30-INT(-$N71/30))*SUMIFS(56:56,$1:$1,INT(-$N71/30)+1),0)+(-$N71/30-INT(-$N71/30))*SUMIFS(56:56,$1:$1,CX$1+INT(-$N71/30)+1)+(INT(-$N71/30)+1--$N71/30)*SUMIFS(56:56,$1:$1,CX$1+INT(-$N71/30))))</f>
        <v>0</v>
      </c>
      <c r="CY71" s="40">
        <f>IF(CY$7="",0,IF(CY$1=MAX($1:$1),$R56-SUM($T71:CX71),IF(CY$1=1,SUMIFS(56:56,$1:$1,"&gt;="&amp;1,$1:$1,"&lt;="&amp;INT(-$N71/30))+(-$N71/30-INT(-$N71/30))*SUMIFS(56:56,$1:$1,INT(-$N71/30)+1),0)+(-$N71/30-INT(-$N71/30))*SUMIFS(56:56,$1:$1,CY$1+INT(-$N71/30)+1)+(INT(-$N71/30)+1--$N71/30)*SUMIFS(56:56,$1:$1,CY$1+INT(-$N71/30))))</f>
        <v>0</v>
      </c>
      <c r="CZ71" s="40">
        <f>IF(CZ$7="",0,IF(CZ$1=MAX($1:$1),$R56-SUM($T71:CY71),IF(CZ$1=1,SUMIFS(56:56,$1:$1,"&gt;="&amp;1,$1:$1,"&lt;="&amp;INT(-$N71/30))+(-$N71/30-INT(-$N71/30))*SUMIFS(56:56,$1:$1,INT(-$N71/30)+1),0)+(-$N71/30-INT(-$N71/30))*SUMIFS(56:56,$1:$1,CZ$1+INT(-$N71/30)+1)+(INT(-$N71/30)+1--$N71/30)*SUMIFS(56:56,$1:$1,CZ$1+INT(-$N71/30))))</f>
        <v>0</v>
      </c>
      <c r="DA71" s="40">
        <f>IF(DA$7="",0,IF(DA$1=MAX($1:$1),$R56-SUM($T71:CZ71),IF(DA$1=1,SUMIFS(56:56,$1:$1,"&gt;="&amp;1,$1:$1,"&lt;="&amp;INT(-$N71/30))+(-$N71/30-INT(-$N71/30))*SUMIFS(56:56,$1:$1,INT(-$N71/30)+1),0)+(-$N71/30-INT(-$N71/30))*SUMIFS(56:56,$1:$1,DA$1+INT(-$N71/30)+1)+(INT(-$N71/30)+1--$N71/30)*SUMIFS(56:56,$1:$1,DA$1+INT(-$N71/30))))</f>
        <v>0</v>
      </c>
      <c r="DB71" s="40">
        <f>IF(DB$7="",0,IF(DB$1=MAX($1:$1),$R56-SUM($T71:DA71),IF(DB$1=1,SUMIFS(56:56,$1:$1,"&gt;="&amp;1,$1:$1,"&lt;="&amp;INT(-$N71/30))+(-$N71/30-INT(-$N71/30))*SUMIFS(56:56,$1:$1,INT(-$N71/30)+1),0)+(-$N71/30-INT(-$N71/30))*SUMIFS(56:56,$1:$1,DB$1+INT(-$N71/30)+1)+(INT(-$N71/30)+1--$N71/30)*SUMIFS(56:56,$1:$1,DB$1+INT(-$N71/30))))</f>
        <v>0</v>
      </c>
      <c r="DC71" s="40">
        <f>IF(DC$7="",0,IF(DC$1=MAX($1:$1),$R56-SUM($T71:DB71),IF(DC$1=1,SUMIFS(56:56,$1:$1,"&gt;="&amp;1,$1:$1,"&lt;="&amp;INT(-$N71/30))+(-$N71/30-INT(-$N71/30))*SUMIFS(56:56,$1:$1,INT(-$N71/30)+1),0)+(-$N71/30-INT(-$N71/30))*SUMIFS(56:56,$1:$1,DC$1+INT(-$N71/30)+1)+(INT(-$N71/30)+1--$N71/30)*SUMIFS(56:56,$1:$1,DC$1+INT(-$N71/30))))</f>
        <v>0</v>
      </c>
      <c r="DD71" s="40">
        <f>IF(DD$7="",0,IF(DD$1=MAX($1:$1),$R56-SUM($T71:DC71),IF(DD$1=1,SUMIFS(56:56,$1:$1,"&gt;="&amp;1,$1:$1,"&lt;="&amp;INT(-$N71/30))+(-$N71/30-INT(-$N71/30))*SUMIFS(56:56,$1:$1,INT(-$N71/30)+1),0)+(-$N71/30-INT(-$N71/30))*SUMIFS(56:56,$1:$1,DD$1+INT(-$N71/30)+1)+(INT(-$N71/30)+1--$N71/30)*SUMIFS(56:56,$1:$1,DD$1+INT(-$N71/30))))</f>
        <v>0</v>
      </c>
      <c r="DE71" s="40">
        <f>IF(DE$7="",0,IF(DE$1=MAX($1:$1),$R56-SUM($T71:DD71),IF(DE$1=1,SUMIFS(56:56,$1:$1,"&gt;="&amp;1,$1:$1,"&lt;="&amp;INT(-$N71/30))+(-$N71/30-INT(-$N71/30))*SUMIFS(56:56,$1:$1,INT(-$N71/30)+1),0)+(-$N71/30-INT(-$N71/30))*SUMIFS(56:56,$1:$1,DE$1+INT(-$N71/30)+1)+(INT(-$N71/30)+1--$N71/30)*SUMIFS(56:56,$1:$1,DE$1+INT(-$N71/30))))</f>
        <v>0</v>
      </c>
      <c r="DF71" s="40">
        <f>IF(DF$7="",0,IF(DF$1=MAX($1:$1),$R56-SUM($T71:DE71),IF(DF$1=1,SUMIFS(56:56,$1:$1,"&gt;="&amp;1,$1:$1,"&lt;="&amp;INT(-$N71/30))+(-$N71/30-INT(-$N71/30))*SUMIFS(56:56,$1:$1,INT(-$N71/30)+1),0)+(-$N71/30-INT(-$N71/30))*SUMIFS(56:56,$1:$1,DF$1+INT(-$N71/30)+1)+(INT(-$N71/30)+1--$N71/30)*SUMIFS(56:56,$1:$1,DF$1+INT(-$N71/30))))</f>
        <v>0</v>
      </c>
      <c r="DG71" s="40">
        <f>IF(DG$7="",0,IF(DG$1=MAX($1:$1),$R56-SUM($T71:DF71),IF(DG$1=1,SUMIFS(56:56,$1:$1,"&gt;="&amp;1,$1:$1,"&lt;="&amp;INT(-$N71/30))+(-$N71/30-INT(-$N71/30))*SUMIFS(56:56,$1:$1,INT(-$N71/30)+1),0)+(-$N71/30-INT(-$N71/30))*SUMIFS(56:56,$1:$1,DG$1+INT(-$N71/30)+1)+(INT(-$N71/30)+1--$N71/30)*SUMIFS(56:56,$1:$1,DG$1+INT(-$N71/30))))</f>
        <v>0</v>
      </c>
      <c r="DH71" s="40">
        <f>IF(DH$7="",0,IF(DH$1=MAX($1:$1),$R56-SUM($T71:DG71),IF(DH$1=1,SUMIFS(56:56,$1:$1,"&gt;="&amp;1,$1:$1,"&lt;="&amp;INT(-$N71/30))+(-$N71/30-INT(-$N71/30))*SUMIFS(56:56,$1:$1,INT(-$N71/30)+1),0)+(-$N71/30-INT(-$N71/30))*SUMIFS(56:56,$1:$1,DH$1+INT(-$N71/30)+1)+(INT(-$N71/30)+1--$N71/30)*SUMIFS(56:56,$1:$1,DH$1+INT(-$N71/30))))</f>
        <v>0</v>
      </c>
      <c r="DI71" s="40">
        <f>IF(DI$7="",0,IF(DI$1=MAX($1:$1),$R56-SUM($T71:DH71),IF(DI$1=1,SUMIFS(56:56,$1:$1,"&gt;="&amp;1,$1:$1,"&lt;="&amp;INT(-$N71/30))+(-$N71/30-INT(-$N71/30))*SUMIFS(56:56,$1:$1,INT(-$N71/30)+1),0)+(-$N71/30-INT(-$N71/30))*SUMIFS(56:56,$1:$1,DI$1+INT(-$N71/30)+1)+(INT(-$N71/30)+1--$N71/30)*SUMIFS(56:56,$1:$1,DI$1+INT(-$N71/30))))</f>
        <v>0</v>
      </c>
      <c r="DJ71" s="40">
        <f>IF(DJ$7="",0,IF(DJ$1=MAX($1:$1),$R56-SUM($T71:DI71),IF(DJ$1=1,SUMIFS(56:56,$1:$1,"&gt;="&amp;1,$1:$1,"&lt;="&amp;INT(-$N71/30))+(-$N71/30-INT(-$N71/30))*SUMIFS(56:56,$1:$1,INT(-$N71/30)+1),0)+(-$N71/30-INT(-$N71/30))*SUMIFS(56:56,$1:$1,DJ$1+INT(-$N71/30)+1)+(INT(-$N71/30)+1--$N71/30)*SUMIFS(56:56,$1:$1,DJ$1+INT(-$N71/30))))</f>
        <v>0</v>
      </c>
      <c r="DK71" s="40">
        <f>IF(DK$7="",0,IF(DK$1=MAX($1:$1),$R56-SUM($T71:DJ71),IF(DK$1=1,SUMIFS(56:56,$1:$1,"&gt;="&amp;1,$1:$1,"&lt;="&amp;INT(-$N71/30))+(-$N71/30-INT(-$N71/30))*SUMIFS(56:56,$1:$1,INT(-$N71/30)+1),0)+(-$N71/30-INT(-$N71/30))*SUMIFS(56:56,$1:$1,DK$1+INT(-$N71/30)+1)+(INT(-$N71/30)+1--$N71/30)*SUMIFS(56:56,$1:$1,DK$1+INT(-$N71/30))))</f>
        <v>0</v>
      </c>
      <c r="DL71" s="40">
        <f>IF(DL$7="",0,IF(DL$1=MAX($1:$1),$R56-SUM($T71:DK71),IF(DL$1=1,SUMIFS(56:56,$1:$1,"&gt;="&amp;1,$1:$1,"&lt;="&amp;INT(-$N71/30))+(-$N71/30-INT(-$N71/30))*SUMIFS(56:56,$1:$1,INT(-$N71/30)+1),0)+(-$N71/30-INT(-$N71/30))*SUMIFS(56:56,$1:$1,DL$1+INT(-$N71/30)+1)+(INT(-$N71/30)+1--$N71/30)*SUMIFS(56:56,$1:$1,DL$1+INT(-$N71/30))))</f>
        <v>0</v>
      </c>
      <c r="DM71" s="40">
        <f>IF(DM$7="",0,IF(DM$1=MAX($1:$1),$R56-SUM($T71:DL71),IF(DM$1=1,SUMIFS(56:56,$1:$1,"&gt;="&amp;1,$1:$1,"&lt;="&amp;INT(-$N71/30))+(-$N71/30-INT(-$N71/30))*SUMIFS(56:56,$1:$1,INT(-$N71/30)+1),0)+(-$N71/30-INT(-$N71/30))*SUMIFS(56:56,$1:$1,DM$1+INT(-$N71/30)+1)+(INT(-$N71/30)+1--$N71/30)*SUMIFS(56:56,$1:$1,DM$1+INT(-$N71/30))))</f>
        <v>0</v>
      </c>
      <c r="DN71" s="40">
        <f>IF(DN$7="",0,IF(DN$1=MAX($1:$1),$R56-SUM($T71:DM71),IF(DN$1=1,SUMIFS(56:56,$1:$1,"&gt;="&amp;1,$1:$1,"&lt;="&amp;INT(-$N71/30))+(-$N71/30-INT(-$N71/30))*SUMIFS(56:56,$1:$1,INT(-$N71/30)+1),0)+(-$N71/30-INT(-$N71/30))*SUMIFS(56:56,$1:$1,DN$1+INT(-$N71/30)+1)+(INT(-$N71/30)+1--$N71/30)*SUMIFS(56:56,$1:$1,DN$1+INT(-$N71/30))))</f>
        <v>0</v>
      </c>
      <c r="DO71" s="40">
        <f>IF(DO$7="",0,IF(DO$1=MAX($1:$1),$R56-SUM($T71:DN71),IF(DO$1=1,SUMIFS(56:56,$1:$1,"&gt;="&amp;1,$1:$1,"&lt;="&amp;INT(-$N71/30))+(-$N71/30-INT(-$N71/30))*SUMIFS(56:56,$1:$1,INT(-$N71/30)+1),0)+(-$N71/30-INT(-$N71/30))*SUMIFS(56:56,$1:$1,DO$1+INT(-$N71/30)+1)+(INT(-$N71/30)+1--$N71/30)*SUMIFS(56:56,$1:$1,DO$1+INT(-$N71/30))))</f>
        <v>0</v>
      </c>
      <c r="DP71" s="40">
        <f>IF(DP$7="",0,IF(DP$1=MAX($1:$1),$R56-SUM($T71:DO71),IF(DP$1=1,SUMIFS(56:56,$1:$1,"&gt;="&amp;1,$1:$1,"&lt;="&amp;INT(-$N71/30))+(-$N71/30-INT(-$N71/30))*SUMIFS(56:56,$1:$1,INT(-$N71/30)+1),0)+(-$N71/30-INT(-$N71/30))*SUMIFS(56:56,$1:$1,DP$1+INT(-$N71/30)+1)+(INT(-$N71/30)+1--$N71/30)*SUMIFS(56:56,$1:$1,DP$1+INT(-$N71/30))))</f>
        <v>0</v>
      </c>
      <c r="DQ71" s="40">
        <f>IF(DQ$7="",0,IF(DQ$1=MAX($1:$1),$R56-SUM($T71:DP71),IF(DQ$1=1,SUMIFS(56:56,$1:$1,"&gt;="&amp;1,$1:$1,"&lt;="&amp;INT(-$N71/30))+(-$N71/30-INT(-$N71/30))*SUMIFS(56:56,$1:$1,INT(-$N71/30)+1),0)+(-$N71/30-INT(-$N71/30))*SUMIFS(56:56,$1:$1,DQ$1+INT(-$N71/30)+1)+(INT(-$N71/30)+1--$N71/30)*SUMIFS(56:56,$1:$1,DQ$1+INT(-$N71/30))))</f>
        <v>0</v>
      </c>
      <c r="DR71" s="40">
        <f>IF(DR$7="",0,IF(DR$1=MAX($1:$1),$R56-SUM($T71:DQ71),IF(DR$1=1,SUMIFS(56:56,$1:$1,"&gt;="&amp;1,$1:$1,"&lt;="&amp;INT(-$N71/30))+(-$N71/30-INT(-$N71/30))*SUMIFS(56:56,$1:$1,INT(-$N71/30)+1),0)+(-$N71/30-INT(-$N71/30))*SUMIFS(56:56,$1:$1,DR$1+INT(-$N71/30)+1)+(INT(-$N71/30)+1--$N71/30)*SUMIFS(56:56,$1:$1,DR$1+INT(-$N71/30))))</f>
        <v>0</v>
      </c>
      <c r="DS71" s="40">
        <f>IF(DS$7="",0,IF(DS$1=MAX($1:$1),$R56-SUM($T71:DR71),IF(DS$1=1,SUMIFS(56:56,$1:$1,"&gt;="&amp;1,$1:$1,"&lt;="&amp;INT(-$N71/30))+(-$N71/30-INT(-$N71/30))*SUMIFS(56:56,$1:$1,INT(-$N71/30)+1),0)+(-$N71/30-INT(-$N71/30))*SUMIFS(56:56,$1:$1,DS$1+INT(-$N71/30)+1)+(INT(-$N71/30)+1--$N71/30)*SUMIFS(56:56,$1:$1,DS$1+INT(-$N71/30))))</f>
        <v>0</v>
      </c>
      <c r="DT71" s="40">
        <f>IF(DT$7="",0,IF(DT$1=MAX($1:$1),$R56-SUM($T71:DS71),IF(DT$1=1,SUMIFS(56:56,$1:$1,"&gt;="&amp;1,$1:$1,"&lt;="&amp;INT(-$N71/30))+(-$N71/30-INT(-$N71/30))*SUMIFS(56:56,$1:$1,INT(-$N71/30)+1),0)+(-$N71/30-INT(-$N71/30))*SUMIFS(56:56,$1:$1,DT$1+INT(-$N71/30)+1)+(INT(-$N71/30)+1--$N71/30)*SUMIFS(56:56,$1:$1,DT$1+INT(-$N71/30))))</f>
        <v>0</v>
      </c>
      <c r="DU71" s="40">
        <f>IF(DU$7="",0,IF(DU$1=MAX($1:$1),$R56-SUM($T71:DT71),IF(DU$1=1,SUMIFS(56:56,$1:$1,"&gt;="&amp;1,$1:$1,"&lt;="&amp;INT(-$N71/30))+(-$N71/30-INT(-$N71/30))*SUMIFS(56:56,$1:$1,INT(-$N71/30)+1),0)+(-$N71/30-INT(-$N71/30))*SUMIFS(56:56,$1:$1,DU$1+INT(-$N71/30)+1)+(INT(-$N71/30)+1--$N71/30)*SUMIFS(56:56,$1:$1,DU$1+INT(-$N71/30))))</f>
        <v>0</v>
      </c>
      <c r="DV71" s="40">
        <f>IF(DV$7="",0,IF(DV$1=MAX($1:$1),$R56-SUM($T71:DU71),IF(DV$1=1,SUMIFS(56:56,$1:$1,"&gt;="&amp;1,$1:$1,"&lt;="&amp;INT(-$N71/30))+(-$N71/30-INT(-$N71/30))*SUMIFS(56:56,$1:$1,INT(-$N71/30)+1),0)+(-$N71/30-INT(-$N71/30))*SUMIFS(56:56,$1:$1,DV$1+INT(-$N71/30)+1)+(INT(-$N71/30)+1--$N71/30)*SUMIFS(56:56,$1:$1,DV$1+INT(-$N71/30))))</f>
        <v>0</v>
      </c>
      <c r="DW71" s="40">
        <f>IF(DW$7="",0,IF(DW$1=MAX($1:$1),$R56-SUM($T71:DV71),IF(DW$1=1,SUMIFS(56:56,$1:$1,"&gt;="&amp;1,$1:$1,"&lt;="&amp;INT(-$N71/30))+(-$N71/30-INT(-$N71/30))*SUMIFS(56:56,$1:$1,INT(-$N71/30)+1),0)+(-$N71/30-INT(-$N71/30))*SUMIFS(56:56,$1:$1,DW$1+INT(-$N71/30)+1)+(INT(-$N71/30)+1--$N71/30)*SUMIFS(56:56,$1:$1,DW$1+INT(-$N71/30))))</f>
        <v>0</v>
      </c>
      <c r="DX71" s="40">
        <f>IF(DX$7="",0,IF(DX$1=MAX($1:$1),$R56-SUM($T71:DW71),IF(DX$1=1,SUMIFS(56:56,$1:$1,"&gt;="&amp;1,$1:$1,"&lt;="&amp;INT(-$N71/30))+(-$N71/30-INT(-$N71/30))*SUMIFS(56:56,$1:$1,INT(-$N71/30)+1),0)+(-$N71/30-INT(-$N71/30))*SUMIFS(56:56,$1:$1,DX$1+INT(-$N71/30)+1)+(INT(-$N71/30)+1--$N71/30)*SUMIFS(56:56,$1:$1,DX$1+INT(-$N71/30))))</f>
        <v>0</v>
      </c>
      <c r="DY71" s="40">
        <f>IF(DY$7="",0,IF(DY$1=MAX($1:$1),$R56-SUM($T71:DX71),IF(DY$1=1,SUMIFS(56:56,$1:$1,"&gt;="&amp;1,$1:$1,"&lt;="&amp;INT(-$N71/30))+(-$N71/30-INT(-$N71/30))*SUMIFS(56:56,$1:$1,INT(-$N71/30)+1),0)+(-$N71/30-INT(-$N71/30))*SUMIFS(56:56,$1:$1,DY$1+INT(-$N71/30)+1)+(INT(-$N71/30)+1--$N71/30)*SUMIFS(56:56,$1:$1,DY$1+INT(-$N71/30))))</f>
        <v>0</v>
      </c>
      <c r="DZ71" s="40">
        <f>IF(DZ$7="",0,IF(DZ$1=MAX($1:$1),$R56-SUM($T71:DY71),IF(DZ$1=1,SUMIFS(56:56,$1:$1,"&gt;="&amp;1,$1:$1,"&lt;="&amp;INT(-$N71/30))+(-$N71/30-INT(-$N71/30))*SUMIFS(56:56,$1:$1,INT(-$N71/30)+1),0)+(-$N71/30-INT(-$N71/30))*SUMIFS(56:56,$1:$1,DZ$1+INT(-$N71/30)+1)+(INT(-$N71/30)+1--$N71/30)*SUMIFS(56:56,$1:$1,DZ$1+INT(-$N71/30))))</f>
        <v>0</v>
      </c>
      <c r="EA71" s="40">
        <f>IF(EA$7="",0,IF(EA$1=MAX($1:$1),$R56-SUM($T71:DZ71),IF(EA$1=1,SUMIFS(56:56,$1:$1,"&gt;="&amp;1,$1:$1,"&lt;="&amp;INT(-$N71/30))+(-$N71/30-INT(-$N71/30))*SUMIFS(56:56,$1:$1,INT(-$N71/30)+1),0)+(-$N71/30-INT(-$N71/30))*SUMIFS(56:56,$1:$1,EA$1+INT(-$N71/30)+1)+(INT(-$N71/30)+1--$N71/30)*SUMIFS(56:56,$1:$1,EA$1+INT(-$N71/30))))</f>
        <v>0</v>
      </c>
      <c r="EB71" s="40">
        <f>IF(EB$7="",0,IF(EB$1=MAX($1:$1),$R56-SUM($T71:EA71),IF(EB$1=1,SUMIFS(56:56,$1:$1,"&gt;="&amp;1,$1:$1,"&lt;="&amp;INT(-$N71/30))+(-$N71/30-INT(-$N71/30))*SUMIFS(56:56,$1:$1,INT(-$N71/30)+1),0)+(-$N71/30-INT(-$N71/30))*SUMIFS(56:56,$1:$1,EB$1+INT(-$N71/30)+1)+(INT(-$N71/30)+1--$N71/30)*SUMIFS(56:56,$1:$1,EB$1+INT(-$N71/30))))</f>
        <v>0</v>
      </c>
      <c r="EC71" s="40">
        <f>IF(EC$7="",0,IF(EC$1=MAX($1:$1),$R56-SUM($T71:EB71),IF(EC$1=1,SUMIFS(56:56,$1:$1,"&gt;="&amp;1,$1:$1,"&lt;="&amp;INT(-$N71/30))+(-$N71/30-INT(-$N71/30))*SUMIFS(56:56,$1:$1,INT(-$N71/30)+1),0)+(-$N71/30-INT(-$N71/30))*SUMIFS(56:56,$1:$1,EC$1+INT(-$N71/30)+1)+(INT(-$N71/30)+1--$N71/30)*SUMIFS(56:56,$1:$1,EC$1+INT(-$N71/30))))</f>
        <v>0</v>
      </c>
      <c r="ED71" s="40">
        <f>IF(ED$7="",0,IF(ED$1=MAX($1:$1),$R56-SUM($T71:EC71),IF(ED$1=1,SUMIFS(56:56,$1:$1,"&gt;="&amp;1,$1:$1,"&lt;="&amp;INT(-$N71/30))+(-$N71/30-INT(-$N71/30))*SUMIFS(56:56,$1:$1,INT(-$N71/30)+1),0)+(-$N71/30-INT(-$N71/30))*SUMIFS(56:56,$1:$1,ED$1+INT(-$N71/30)+1)+(INT(-$N71/30)+1--$N71/30)*SUMIFS(56:56,$1:$1,ED$1+INT(-$N71/30))))</f>
        <v>0</v>
      </c>
      <c r="EE71" s="40">
        <f>IF(EE$7="",0,IF(EE$1=MAX($1:$1),$R56-SUM($T71:ED71),IF(EE$1=1,SUMIFS(56:56,$1:$1,"&gt;="&amp;1,$1:$1,"&lt;="&amp;INT(-$N71/30))+(-$N71/30-INT(-$N71/30))*SUMIFS(56:56,$1:$1,INT(-$N71/30)+1),0)+(-$N71/30-INT(-$N71/30))*SUMIFS(56:56,$1:$1,EE$1+INT(-$N71/30)+1)+(INT(-$N71/30)+1--$N71/30)*SUMIFS(56:56,$1:$1,EE$1+INT(-$N71/30))))</f>
        <v>0</v>
      </c>
      <c r="EF71" s="40">
        <f>IF(EF$7="",0,IF(EF$1=MAX($1:$1),$R56-SUM($T71:EE71),IF(EF$1=1,SUMIFS(56:56,$1:$1,"&gt;="&amp;1,$1:$1,"&lt;="&amp;INT(-$N71/30))+(-$N71/30-INT(-$N71/30))*SUMIFS(56:56,$1:$1,INT(-$N71/30)+1),0)+(-$N71/30-INT(-$N71/30))*SUMIFS(56:56,$1:$1,EF$1+INT(-$N71/30)+1)+(INT(-$N71/30)+1--$N71/30)*SUMIFS(56:56,$1:$1,EF$1+INT(-$N71/30))))</f>
        <v>0</v>
      </c>
      <c r="EG71" s="40">
        <f>IF(EG$7="",0,IF(EG$1=MAX($1:$1),$R56-SUM($T71:EF71),IF(EG$1=1,SUMIFS(56:56,$1:$1,"&gt;="&amp;1,$1:$1,"&lt;="&amp;INT(-$N71/30))+(-$N71/30-INT(-$N71/30))*SUMIFS(56:56,$1:$1,INT(-$N71/30)+1),0)+(-$N71/30-INT(-$N71/30))*SUMIFS(56:56,$1:$1,EG$1+INT(-$N71/30)+1)+(INT(-$N71/30)+1--$N71/30)*SUMIFS(56:56,$1:$1,EG$1+INT(-$N71/30))))</f>
        <v>0</v>
      </c>
      <c r="EH71" s="40">
        <f>IF(EH$7="",0,IF(EH$1=MAX($1:$1),$R56-SUM($T71:EG71),IF(EH$1=1,SUMIFS(56:56,$1:$1,"&gt;="&amp;1,$1:$1,"&lt;="&amp;INT(-$N71/30))+(-$N71/30-INT(-$N71/30))*SUMIFS(56:56,$1:$1,INT(-$N71/30)+1),0)+(-$N71/30-INT(-$N71/30))*SUMIFS(56:56,$1:$1,EH$1+INT(-$N71/30)+1)+(INT(-$N71/30)+1--$N71/30)*SUMIFS(56:56,$1:$1,EH$1+INT(-$N71/30))))</f>
        <v>0</v>
      </c>
      <c r="EI71" s="40">
        <f>IF(EI$7="",0,IF(EI$1=MAX($1:$1),$R56-SUM($T71:EH71),IF(EI$1=1,SUMIFS(56:56,$1:$1,"&gt;="&amp;1,$1:$1,"&lt;="&amp;INT(-$N71/30))+(-$N71/30-INT(-$N71/30))*SUMIFS(56:56,$1:$1,INT(-$N71/30)+1),0)+(-$N71/30-INT(-$N71/30))*SUMIFS(56:56,$1:$1,EI$1+INT(-$N71/30)+1)+(INT(-$N71/30)+1--$N71/30)*SUMIFS(56:56,$1:$1,EI$1+INT(-$N71/30))))</f>
        <v>0</v>
      </c>
      <c r="EJ71" s="40">
        <f>IF(EJ$7="",0,IF(EJ$1=MAX($1:$1),$R56-SUM($T71:EI71),IF(EJ$1=1,SUMIFS(56:56,$1:$1,"&gt;="&amp;1,$1:$1,"&lt;="&amp;INT(-$N71/30))+(-$N71/30-INT(-$N71/30))*SUMIFS(56:56,$1:$1,INT(-$N71/30)+1),0)+(-$N71/30-INT(-$N71/30))*SUMIFS(56:56,$1:$1,EJ$1+INT(-$N71/30)+1)+(INT(-$N71/30)+1--$N71/30)*SUMIFS(56:56,$1:$1,EJ$1+INT(-$N71/30))))</f>
        <v>0</v>
      </c>
      <c r="EK71" s="40">
        <f>IF(EK$7="",0,IF(EK$1=MAX($1:$1),$R56-SUM($T71:EJ71),IF(EK$1=1,SUMIFS(56:56,$1:$1,"&gt;="&amp;1,$1:$1,"&lt;="&amp;INT(-$N71/30))+(-$N71/30-INT(-$N71/30))*SUMIFS(56:56,$1:$1,INT(-$N71/30)+1),0)+(-$N71/30-INT(-$N71/30))*SUMIFS(56:56,$1:$1,EK$1+INT(-$N71/30)+1)+(INT(-$N71/30)+1--$N71/30)*SUMIFS(56:56,$1:$1,EK$1+INT(-$N71/30))))</f>
        <v>0</v>
      </c>
      <c r="EL71" s="40">
        <f>IF(EL$7="",0,IF(EL$1=MAX($1:$1),$R56-SUM($T71:EK71),IF(EL$1=1,SUMIFS(56:56,$1:$1,"&gt;="&amp;1,$1:$1,"&lt;="&amp;INT(-$N71/30))+(-$N71/30-INT(-$N71/30))*SUMIFS(56:56,$1:$1,INT(-$N71/30)+1),0)+(-$N71/30-INT(-$N71/30))*SUMIFS(56:56,$1:$1,EL$1+INT(-$N71/30)+1)+(INT(-$N71/30)+1--$N71/30)*SUMIFS(56:56,$1:$1,EL$1+INT(-$N71/30))))</f>
        <v>0</v>
      </c>
      <c r="EM71" s="40">
        <f>IF(EM$7="",0,IF(EM$1=MAX($1:$1),$R56-SUM($T71:EL71),IF(EM$1=1,SUMIFS(56:56,$1:$1,"&gt;="&amp;1,$1:$1,"&lt;="&amp;INT(-$N71/30))+(-$N71/30-INT(-$N71/30))*SUMIFS(56:56,$1:$1,INT(-$N71/30)+1),0)+(-$N71/30-INT(-$N71/30))*SUMIFS(56:56,$1:$1,EM$1+INT(-$N71/30)+1)+(INT(-$N71/30)+1--$N71/30)*SUMIFS(56:56,$1:$1,EM$1+INT(-$N71/30))))</f>
        <v>0</v>
      </c>
      <c r="EN71" s="40">
        <f>IF(EN$7="",0,IF(EN$1=MAX($1:$1),$R56-SUM($T71:EM71),IF(EN$1=1,SUMIFS(56:56,$1:$1,"&gt;="&amp;1,$1:$1,"&lt;="&amp;INT(-$N71/30))+(-$N71/30-INT(-$N71/30))*SUMIFS(56:56,$1:$1,INT(-$N71/30)+1),0)+(-$N71/30-INT(-$N71/30))*SUMIFS(56:56,$1:$1,EN$1+INT(-$N71/30)+1)+(INT(-$N71/30)+1--$N71/30)*SUMIFS(56:56,$1:$1,EN$1+INT(-$N71/30))))</f>
        <v>0</v>
      </c>
      <c r="EO71" s="40">
        <f>IF(EO$7="",0,IF(EO$1=MAX($1:$1),$R56-SUM($T71:EN71),IF(EO$1=1,SUMIFS(56:56,$1:$1,"&gt;="&amp;1,$1:$1,"&lt;="&amp;INT(-$N71/30))+(-$N71/30-INT(-$N71/30))*SUMIFS(56:56,$1:$1,INT(-$N71/30)+1),0)+(-$N71/30-INT(-$N71/30))*SUMIFS(56:56,$1:$1,EO$1+INT(-$N71/30)+1)+(INT(-$N71/30)+1--$N71/30)*SUMIFS(56:56,$1:$1,EO$1+INT(-$N71/30))))</f>
        <v>0</v>
      </c>
      <c r="EP71" s="40">
        <f>IF(EP$7="",0,IF(EP$1=MAX($1:$1),$R56-SUM($T71:EO71),IF(EP$1=1,SUMIFS(56:56,$1:$1,"&gt;="&amp;1,$1:$1,"&lt;="&amp;INT(-$N71/30))+(-$N71/30-INT(-$N71/30))*SUMIFS(56:56,$1:$1,INT(-$N71/30)+1),0)+(-$N71/30-INT(-$N71/30))*SUMIFS(56:56,$1:$1,EP$1+INT(-$N71/30)+1)+(INT(-$N71/30)+1--$N71/30)*SUMIFS(56:56,$1:$1,EP$1+INT(-$N71/30))))</f>
        <v>0</v>
      </c>
      <c r="EQ71" s="40">
        <f>IF(EQ$7="",0,IF(EQ$1=MAX($1:$1),$R56-SUM($T71:EP71),IF(EQ$1=1,SUMIFS(56:56,$1:$1,"&gt;="&amp;1,$1:$1,"&lt;="&amp;INT(-$N71/30))+(-$N71/30-INT(-$N71/30))*SUMIFS(56:56,$1:$1,INT(-$N71/30)+1),0)+(-$N71/30-INT(-$N71/30))*SUMIFS(56:56,$1:$1,EQ$1+INT(-$N71/30)+1)+(INT(-$N71/30)+1--$N71/30)*SUMIFS(56:56,$1:$1,EQ$1+INT(-$N71/30))))</f>
        <v>0</v>
      </c>
      <c r="ER71" s="40">
        <f>IF(ER$7="",0,IF(ER$1=MAX($1:$1),$R56-SUM($T71:EQ71),IF(ER$1=1,SUMIFS(56:56,$1:$1,"&gt;="&amp;1,$1:$1,"&lt;="&amp;INT(-$N71/30))+(-$N71/30-INT(-$N71/30))*SUMIFS(56:56,$1:$1,INT(-$N71/30)+1),0)+(-$N71/30-INT(-$N71/30))*SUMIFS(56:56,$1:$1,ER$1+INT(-$N71/30)+1)+(INT(-$N71/30)+1--$N71/30)*SUMIFS(56:56,$1:$1,ER$1+INT(-$N71/30))))</f>
        <v>0</v>
      </c>
      <c r="ES71" s="40">
        <f>IF(ES$7="",0,IF(ES$1=MAX($1:$1),$R56-SUM($T71:ER71),IF(ES$1=1,SUMIFS(56:56,$1:$1,"&gt;="&amp;1,$1:$1,"&lt;="&amp;INT(-$N71/30))+(-$N71/30-INT(-$N71/30))*SUMIFS(56:56,$1:$1,INT(-$N71/30)+1),0)+(-$N71/30-INT(-$N71/30))*SUMIFS(56:56,$1:$1,ES$1+INT(-$N71/30)+1)+(INT(-$N71/30)+1--$N71/30)*SUMIFS(56:56,$1:$1,ES$1+INT(-$N71/30))))</f>
        <v>0</v>
      </c>
      <c r="ET71" s="40">
        <f>IF(ET$7="",0,IF(ET$1=MAX($1:$1),$R56-SUM($T71:ES71),IF(ET$1=1,SUMIFS(56:56,$1:$1,"&gt;="&amp;1,$1:$1,"&lt;="&amp;INT(-$N71/30))+(-$N71/30-INT(-$N71/30))*SUMIFS(56:56,$1:$1,INT(-$N71/30)+1),0)+(-$N71/30-INT(-$N71/30))*SUMIFS(56:56,$1:$1,ET$1+INT(-$N71/30)+1)+(INT(-$N71/30)+1--$N71/30)*SUMIFS(56:56,$1:$1,ET$1+INT(-$N71/30))))</f>
        <v>0</v>
      </c>
      <c r="EU71" s="40">
        <f>IF(EU$7="",0,IF(EU$1=MAX($1:$1),$R56-SUM($T71:ET71),IF(EU$1=1,SUMIFS(56:56,$1:$1,"&gt;="&amp;1,$1:$1,"&lt;="&amp;INT(-$N71/30))+(-$N71/30-INT(-$N71/30))*SUMIFS(56:56,$1:$1,INT(-$N71/30)+1),0)+(-$N71/30-INT(-$N71/30))*SUMIFS(56:56,$1:$1,EU$1+INT(-$N71/30)+1)+(INT(-$N71/30)+1--$N71/30)*SUMIFS(56:56,$1:$1,EU$1+INT(-$N71/30))))</f>
        <v>0</v>
      </c>
      <c r="EV71" s="40">
        <f>IF(EV$7="",0,IF(EV$1=MAX($1:$1),$R56-SUM($T71:EU71),IF(EV$1=1,SUMIFS(56:56,$1:$1,"&gt;="&amp;1,$1:$1,"&lt;="&amp;INT(-$N71/30))+(-$N71/30-INT(-$N71/30))*SUMIFS(56:56,$1:$1,INT(-$N71/30)+1),0)+(-$N71/30-INT(-$N71/30))*SUMIFS(56:56,$1:$1,EV$1+INT(-$N71/30)+1)+(INT(-$N71/30)+1--$N71/30)*SUMIFS(56:56,$1:$1,EV$1+INT(-$N71/30))))</f>
        <v>0</v>
      </c>
      <c r="EW71" s="40">
        <f>IF(EW$7="",0,IF(EW$1=MAX($1:$1),$R56-SUM($T71:EV71),IF(EW$1=1,SUMIFS(56:56,$1:$1,"&gt;="&amp;1,$1:$1,"&lt;="&amp;INT(-$N71/30))+(-$N71/30-INT(-$N71/30))*SUMIFS(56:56,$1:$1,INT(-$N71/30)+1),0)+(-$N71/30-INT(-$N71/30))*SUMIFS(56:56,$1:$1,EW$1+INT(-$N71/30)+1)+(INT(-$N71/30)+1--$N71/30)*SUMIFS(56:56,$1:$1,EW$1+INT(-$N71/30))))</f>
        <v>0</v>
      </c>
      <c r="EX71" s="40">
        <f>IF(EX$7="",0,IF(EX$1=MAX($1:$1),$R56-SUM($T71:EW71),IF(EX$1=1,SUMIFS(56:56,$1:$1,"&gt;="&amp;1,$1:$1,"&lt;="&amp;INT(-$N71/30))+(-$N71/30-INT(-$N71/30))*SUMIFS(56:56,$1:$1,INT(-$N71/30)+1),0)+(-$N71/30-INT(-$N71/30))*SUMIFS(56:56,$1:$1,EX$1+INT(-$N71/30)+1)+(INT(-$N71/30)+1--$N71/30)*SUMIFS(56:56,$1:$1,EX$1+INT(-$N71/30))))</f>
        <v>0</v>
      </c>
      <c r="EY71" s="40">
        <f>IF(EY$7="",0,IF(EY$1=MAX($1:$1),$R56-SUM($T71:EX71),IF(EY$1=1,SUMIFS(56:56,$1:$1,"&gt;="&amp;1,$1:$1,"&lt;="&amp;INT(-$N71/30))+(-$N71/30-INT(-$N71/30))*SUMIFS(56:56,$1:$1,INT(-$N71/30)+1),0)+(-$N71/30-INT(-$N71/30))*SUMIFS(56:56,$1:$1,EY$1+INT(-$N71/30)+1)+(INT(-$N71/30)+1--$N71/30)*SUMIFS(56:56,$1:$1,EY$1+INT(-$N71/30))))</f>
        <v>0</v>
      </c>
      <c r="EZ71" s="40">
        <f>IF(EZ$7="",0,IF(EZ$1=MAX($1:$1),$R56-SUM($T71:EY71),IF(EZ$1=1,SUMIFS(56:56,$1:$1,"&gt;="&amp;1,$1:$1,"&lt;="&amp;INT(-$N71/30))+(-$N71/30-INT(-$N71/30))*SUMIFS(56:56,$1:$1,INT(-$N71/30)+1),0)+(-$N71/30-INT(-$N71/30))*SUMIFS(56:56,$1:$1,EZ$1+INT(-$N71/30)+1)+(INT(-$N71/30)+1--$N71/30)*SUMIFS(56:56,$1:$1,EZ$1+INT(-$N71/30))))</f>
        <v>0</v>
      </c>
      <c r="FA71" s="40">
        <f>IF(FA$7="",0,IF(FA$1=MAX($1:$1),$R56-SUM($T71:EZ71),IF(FA$1=1,SUMIFS(56:56,$1:$1,"&gt;="&amp;1,$1:$1,"&lt;="&amp;INT(-$N71/30))+(-$N71/30-INT(-$N71/30))*SUMIFS(56:56,$1:$1,INT(-$N71/30)+1),0)+(-$N71/30-INT(-$N71/30))*SUMIFS(56:56,$1:$1,FA$1+INT(-$N71/30)+1)+(INT(-$N71/30)+1--$N71/30)*SUMIFS(56:56,$1:$1,FA$1+INT(-$N71/30))))</f>
        <v>0</v>
      </c>
      <c r="FB71" s="40">
        <f>IF(FB$7="",0,IF(FB$1=MAX($1:$1),$R56-SUM($T71:FA71),IF(FB$1=1,SUMIFS(56:56,$1:$1,"&gt;="&amp;1,$1:$1,"&lt;="&amp;INT(-$N71/30))+(-$N71/30-INT(-$N71/30))*SUMIFS(56:56,$1:$1,INT(-$N71/30)+1),0)+(-$N71/30-INT(-$N71/30))*SUMIFS(56:56,$1:$1,FB$1+INT(-$N71/30)+1)+(INT(-$N71/30)+1--$N71/30)*SUMIFS(56:56,$1:$1,FB$1+INT(-$N71/30))))</f>
        <v>0</v>
      </c>
      <c r="FC71" s="40">
        <f>IF(FC$7="",0,IF(FC$1=MAX($1:$1),$R56-SUM($T71:FB71),IF(FC$1=1,SUMIFS(56:56,$1:$1,"&gt;="&amp;1,$1:$1,"&lt;="&amp;INT(-$N71/30))+(-$N71/30-INT(-$N71/30))*SUMIFS(56:56,$1:$1,INT(-$N71/30)+1),0)+(-$N71/30-INT(-$N71/30))*SUMIFS(56:56,$1:$1,FC$1+INT(-$N71/30)+1)+(INT(-$N71/30)+1--$N71/30)*SUMIFS(56:56,$1:$1,FC$1+INT(-$N71/30))))</f>
        <v>0</v>
      </c>
      <c r="FD71" s="40">
        <f>IF(FD$7="",0,IF(FD$1=MAX($1:$1),$R56-SUM($T71:FC71),IF(FD$1=1,SUMIFS(56:56,$1:$1,"&gt;="&amp;1,$1:$1,"&lt;="&amp;INT(-$N71/30))+(-$N71/30-INT(-$N71/30))*SUMIFS(56:56,$1:$1,INT(-$N71/30)+1),0)+(-$N71/30-INT(-$N71/30))*SUMIFS(56:56,$1:$1,FD$1+INT(-$N71/30)+1)+(INT(-$N71/30)+1--$N71/30)*SUMIFS(56:56,$1:$1,FD$1+INT(-$N71/30))))</f>
        <v>0</v>
      </c>
      <c r="FE71" s="40">
        <f>IF(FE$7="",0,IF(FE$1=MAX($1:$1),$R56-SUM($T71:FD71),IF(FE$1=1,SUMIFS(56:56,$1:$1,"&gt;="&amp;1,$1:$1,"&lt;="&amp;INT(-$N71/30))+(-$N71/30-INT(-$N71/30))*SUMIFS(56:56,$1:$1,INT(-$N71/30)+1),0)+(-$N71/30-INT(-$N71/30))*SUMIFS(56:56,$1:$1,FE$1+INT(-$N71/30)+1)+(INT(-$N71/30)+1--$N71/30)*SUMIFS(56:56,$1:$1,FE$1+INT(-$N71/30))))</f>
        <v>0</v>
      </c>
      <c r="FF71" s="40">
        <f>IF(FF$7="",0,IF(FF$1=MAX($1:$1),$R56-SUM($T71:FE71),IF(FF$1=1,SUMIFS(56:56,$1:$1,"&gt;="&amp;1,$1:$1,"&lt;="&amp;INT(-$N71/30))+(-$N71/30-INT(-$N71/30))*SUMIFS(56:56,$1:$1,INT(-$N71/30)+1),0)+(-$N71/30-INT(-$N71/30))*SUMIFS(56:56,$1:$1,FF$1+INT(-$N71/30)+1)+(INT(-$N71/30)+1--$N71/30)*SUMIFS(56:56,$1:$1,FF$1+INT(-$N71/30))))</f>
        <v>0</v>
      </c>
      <c r="FG71" s="40">
        <f>IF(FG$7="",0,IF(FG$1=MAX($1:$1),$R56-SUM($T71:FF71),IF(FG$1=1,SUMIFS(56:56,$1:$1,"&gt;="&amp;1,$1:$1,"&lt;="&amp;INT(-$N71/30))+(-$N71/30-INT(-$N71/30))*SUMIFS(56:56,$1:$1,INT(-$N71/30)+1),0)+(-$N71/30-INT(-$N71/30))*SUMIFS(56:56,$1:$1,FG$1+INT(-$N71/30)+1)+(INT(-$N71/30)+1--$N71/30)*SUMIFS(56:56,$1:$1,FG$1+INT(-$N71/30))))</f>
        <v>0</v>
      </c>
      <c r="FH71" s="40">
        <f>IF(FH$7="",0,IF(FH$1=MAX($1:$1),$R56-SUM($T71:FG71),IF(FH$1=1,SUMIFS(56:56,$1:$1,"&gt;="&amp;1,$1:$1,"&lt;="&amp;INT(-$N71/30))+(-$N71/30-INT(-$N71/30))*SUMIFS(56:56,$1:$1,INT(-$N71/30)+1),0)+(-$N71/30-INT(-$N71/30))*SUMIFS(56:56,$1:$1,FH$1+INT(-$N71/30)+1)+(INT(-$N71/30)+1--$N71/30)*SUMIFS(56:56,$1:$1,FH$1+INT(-$N71/30))))</f>
        <v>0</v>
      </c>
      <c r="FI71" s="40">
        <f>IF(FI$7="",0,IF(FI$1=MAX($1:$1),$R56-SUM($T71:FH71),IF(FI$1=1,SUMIFS(56:56,$1:$1,"&gt;="&amp;1,$1:$1,"&lt;="&amp;INT(-$N71/30))+(-$N71/30-INT(-$N71/30))*SUMIFS(56:56,$1:$1,INT(-$N71/30)+1),0)+(-$N71/30-INT(-$N71/30))*SUMIFS(56:56,$1:$1,FI$1+INT(-$N71/30)+1)+(INT(-$N71/30)+1--$N71/30)*SUMIFS(56:56,$1:$1,FI$1+INT(-$N71/30))))</f>
        <v>0</v>
      </c>
      <c r="FJ71" s="40">
        <f>IF(FJ$7="",0,IF(FJ$1=MAX($1:$1),$R56-SUM($T71:FI71),IF(FJ$1=1,SUMIFS(56:56,$1:$1,"&gt;="&amp;1,$1:$1,"&lt;="&amp;INT(-$N71/30))+(-$N71/30-INT(-$N71/30))*SUMIFS(56:56,$1:$1,INT(-$N71/30)+1),0)+(-$N71/30-INT(-$N71/30))*SUMIFS(56:56,$1:$1,FJ$1+INT(-$N71/30)+1)+(INT(-$N71/30)+1--$N71/30)*SUMIFS(56:56,$1:$1,FJ$1+INT(-$N71/30))))</f>
        <v>0</v>
      </c>
      <c r="FK71" s="40">
        <f>IF(FK$7="",0,IF(FK$1=MAX($1:$1),$R56-SUM($T71:FJ71),IF(FK$1=1,SUMIFS(56:56,$1:$1,"&gt;="&amp;1,$1:$1,"&lt;="&amp;INT(-$N71/30))+(-$N71/30-INT(-$N71/30))*SUMIFS(56:56,$1:$1,INT(-$N71/30)+1),0)+(-$N71/30-INT(-$N71/30))*SUMIFS(56:56,$1:$1,FK$1+INT(-$N71/30)+1)+(INT(-$N71/30)+1--$N71/30)*SUMIFS(56:56,$1:$1,FK$1+INT(-$N71/30))))</f>
        <v>0</v>
      </c>
      <c r="FL71" s="40">
        <f>IF(FL$7="",0,IF(FL$1=MAX($1:$1),$R56-SUM($T71:FK71),IF(FL$1=1,SUMIFS(56:56,$1:$1,"&gt;="&amp;1,$1:$1,"&lt;="&amp;INT(-$N71/30))+(-$N71/30-INT(-$N71/30))*SUMIFS(56:56,$1:$1,INT(-$N71/30)+1),0)+(-$N71/30-INT(-$N71/30))*SUMIFS(56:56,$1:$1,FL$1+INT(-$N71/30)+1)+(INT(-$N71/30)+1--$N71/30)*SUMIFS(56:56,$1:$1,FL$1+INT(-$N71/30))))</f>
        <v>0</v>
      </c>
      <c r="FM71" s="40">
        <f>IF(FM$7="",0,IF(FM$1=MAX($1:$1),$R56-SUM($T71:FL71),IF(FM$1=1,SUMIFS(56:56,$1:$1,"&gt;="&amp;1,$1:$1,"&lt;="&amp;INT(-$N71/30))+(-$N71/30-INT(-$N71/30))*SUMIFS(56:56,$1:$1,INT(-$N71/30)+1),0)+(-$N71/30-INT(-$N71/30))*SUMIFS(56:56,$1:$1,FM$1+INT(-$N71/30)+1)+(INT(-$N71/30)+1--$N71/30)*SUMIFS(56:56,$1:$1,FM$1+INT(-$N71/30))))</f>
        <v>0</v>
      </c>
      <c r="FN71" s="40">
        <f>IF(FN$7="",0,IF(FN$1=MAX($1:$1),$R56-SUM($T71:FM71),IF(FN$1=1,SUMIFS(56:56,$1:$1,"&gt;="&amp;1,$1:$1,"&lt;="&amp;INT(-$N71/30))+(-$N71/30-INT(-$N71/30))*SUMIFS(56:56,$1:$1,INT(-$N71/30)+1),0)+(-$N71/30-INT(-$N71/30))*SUMIFS(56:56,$1:$1,FN$1+INT(-$N71/30)+1)+(INT(-$N71/30)+1--$N71/30)*SUMIFS(56:56,$1:$1,FN$1+INT(-$N71/30))))</f>
        <v>0</v>
      </c>
      <c r="FO71" s="40">
        <f>IF(FO$7="",0,IF(FO$1=MAX($1:$1),$R56-SUM($T71:FN71),IF(FO$1=1,SUMIFS(56:56,$1:$1,"&gt;="&amp;1,$1:$1,"&lt;="&amp;INT(-$N71/30))+(-$N71/30-INT(-$N71/30))*SUMIFS(56:56,$1:$1,INT(-$N71/30)+1),0)+(-$N71/30-INT(-$N71/30))*SUMIFS(56:56,$1:$1,FO$1+INT(-$N71/30)+1)+(INT(-$N71/30)+1--$N71/30)*SUMIFS(56:56,$1:$1,FO$1+INT(-$N71/30))))</f>
        <v>0</v>
      </c>
      <c r="FP71" s="40">
        <f>IF(FP$7="",0,IF(FP$1=MAX($1:$1),$R56-SUM($T71:FO71),IF(FP$1=1,SUMIFS(56:56,$1:$1,"&gt;="&amp;1,$1:$1,"&lt;="&amp;INT(-$N71/30))+(-$N71/30-INT(-$N71/30))*SUMIFS(56:56,$1:$1,INT(-$N71/30)+1),0)+(-$N71/30-INT(-$N71/30))*SUMIFS(56:56,$1:$1,FP$1+INT(-$N71/30)+1)+(INT(-$N71/30)+1--$N71/30)*SUMIFS(56:56,$1:$1,FP$1+INT(-$N71/30))))</f>
        <v>0</v>
      </c>
      <c r="FQ71" s="40">
        <f>IF(FQ$7="",0,IF(FQ$1=MAX($1:$1),$R56-SUM($T71:FP71),IF(FQ$1=1,SUMIFS(56:56,$1:$1,"&gt;="&amp;1,$1:$1,"&lt;="&amp;INT(-$N71/30))+(-$N71/30-INT(-$N71/30))*SUMIFS(56:56,$1:$1,INT(-$N71/30)+1),0)+(-$N71/30-INT(-$N71/30))*SUMIFS(56:56,$1:$1,FQ$1+INT(-$N71/30)+1)+(INT(-$N71/30)+1--$N71/30)*SUMIFS(56:56,$1:$1,FQ$1+INT(-$N71/30))))</f>
        <v>0</v>
      </c>
      <c r="FR71" s="40">
        <f>IF(FR$7="",0,IF(FR$1=MAX($1:$1),$R56-SUM($T71:FQ71),IF(FR$1=1,SUMIFS(56:56,$1:$1,"&gt;="&amp;1,$1:$1,"&lt;="&amp;INT(-$N71/30))+(-$N71/30-INT(-$N71/30))*SUMIFS(56:56,$1:$1,INT(-$N71/30)+1),0)+(-$N71/30-INT(-$N71/30))*SUMIFS(56:56,$1:$1,FR$1+INT(-$N71/30)+1)+(INT(-$N71/30)+1--$N71/30)*SUMIFS(56:56,$1:$1,FR$1+INT(-$N71/30))))</f>
        <v>0</v>
      </c>
      <c r="FS71" s="40">
        <f>IF(FS$7="",0,IF(FS$1=MAX($1:$1),$R56-SUM($T71:FR71),IF(FS$1=1,SUMIFS(56:56,$1:$1,"&gt;="&amp;1,$1:$1,"&lt;="&amp;INT(-$N71/30))+(-$N71/30-INT(-$N71/30))*SUMIFS(56:56,$1:$1,INT(-$N71/30)+1),0)+(-$N71/30-INT(-$N71/30))*SUMIFS(56:56,$1:$1,FS$1+INT(-$N71/30)+1)+(INT(-$N71/30)+1--$N71/30)*SUMIFS(56:56,$1:$1,FS$1+INT(-$N71/30))))</f>
        <v>0</v>
      </c>
      <c r="FT71" s="40">
        <f>IF(FT$7="",0,IF(FT$1=MAX($1:$1),$R56-SUM($T71:FS71),IF(FT$1=1,SUMIFS(56:56,$1:$1,"&gt;="&amp;1,$1:$1,"&lt;="&amp;INT(-$N71/30))+(-$N71/30-INT(-$N71/30))*SUMIFS(56:56,$1:$1,INT(-$N71/30)+1),0)+(-$N71/30-INT(-$N71/30))*SUMIFS(56:56,$1:$1,FT$1+INT(-$N71/30)+1)+(INT(-$N71/30)+1--$N71/30)*SUMIFS(56:56,$1:$1,FT$1+INT(-$N71/30))))</f>
        <v>0</v>
      </c>
      <c r="FU71" s="40">
        <f>IF(FU$7="",0,IF(FU$1=MAX($1:$1),$R56-SUM($T71:FT71),IF(FU$1=1,SUMIFS(56:56,$1:$1,"&gt;="&amp;1,$1:$1,"&lt;="&amp;INT(-$N71/30))+(-$N71/30-INT(-$N71/30))*SUMIFS(56:56,$1:$1,INT(-$N71/30)+1),0)+(-$N71/30-INT(-$N71/30))*SUMIFS(56:56,$1:$1,FU$1+INT(-$N71/30)+1)+(INT(-$N71/30)+1--$N71/30)*SUMIFS(56:56,$1:$1,FU$1+INT(-$N71/30))))</f>
        <v>0</v>
      </c>
      <c r="FV71" s="40">
        <f>IF(FV$7="",0,IF(FV$1=MAX($1:$1),$R56-SUM($T71:FU71),IF(FV$1=1,SUMIFS(56:56,$1:$1,"&gt;="&amp;1,$1:$1,"&lt;="&amp;INT(-$N71/30))+(-$N71/30-INT(-$N71/30))*SUMIFS(56:56,$1:$1,INT(-$N71/30)+1),0)+(-$N71/30-INT(-$N71/30))*SUMIFS(56:56,$1:$1,FV$1+INT(-$N71/30)+1)+(INT(-$N71/30)+1--$N71/30)*SUMIFS(56:56,$1:$1,FV$1+INT(-$N71/30))))</f>
        <v>0</v>
      </c>
      <c r="FW71" s="40">
        <f>IF(FW$7="",0,IF(FW$1=MAX($1:$1),$R56-SUM($T71:FV71),IF(FW$1=1,SUMIFS(56:56,$1:$1,"&gt;="&amp;1,$1:$1,"&lt;="&amp;INT(-$N71/30))+(-$N71/30-INT(-$N71/30))*SUMIFS(56:56,$1:$1,INT(-$N71/30)+1),0)+(-$N71/30-INT(-$N71/30))*SUMIFS(56:56,$1:$1,FW$1+INT(-$N71/30)+1)+(INT(-$N71/30)+1--$N71/30)*SUMIFS(56:56,$1:$1,FW$1+INT(-$N71/30))))</f>
        <v>0</v>
      </c>
      <c r="FX71" s="40">
        <f>IF(FX$7="",0,IF(FX$1=MAX($1:$1),$R56-SUM($T71:FW71),IF(FX$1=1,SUMIFS(56:56,$1:$1,"&gt;="&amp;1,$1:$1,"&lt;="&amp;INT(-$N71/30))+(-$N71/30-INT(-$N71/30))*SUMIFS(56:56,$1:$1,INT(-$N71/30)+1),0)+(-$N71/30-INT(-$N71/30))*SUMIFS(56:56,$1:$1,FX$1+INT(-$N71/30)+1)+(INT(-$N71/30)+1--$N71/30)*SUMIFS(56:56,$1:$1,FX$1+INT(-$N71/30))))</f>
        <v>0</v>
      </c>
      <c r="FY71" s="40">
        <f>IF(FY$7="",0,IF(FY$1=MAX($1:$1),$R56-SUM($T71:FX71),IF(FY$1=1,SUMIFS(56:56,$1:$1,"&gt;="&amp;1,$1:$1,"&lt;="&amp;INT(-$N71/30))+(-$N71/30-INT(-$N71/30))*SUMIFS(56:56,$1:$1,INT(-$N71/30)+1),0)+(-$N71/30-INT(-$N71/30))*SUMIFS(56:56,$1:$1,FY$1+INT(-$N71/30)+1)+(INT(-$N71/30)+1--$N71/30)*SUMIFS(56:56,$1:$1,FY$1+INT(-$N71/30))))</f>
        <v>0</v>
      </c>
      <c r="FZ71" s="40">
        <f>IF(FZ$7="",0,IF(FZ$1=MAX($1:$1),$R56-SUM($T71:FY71),IF(FZ$1=1,SUMIFS(56:56,$1:$1,"&gt;="&amp;1,$1:$1,"&lt;="&amp;INT(-$N71/30))+(-$N71/30-INT(-$N71/30))*SUMIFS(56:56,$1:$1,INT(-$N71/30)+1),0)+(-$N71/30-INT(-$N71/30))*SUMIFS(56:56,$1:$1,FZ$1+INT(-$N71/30)+1)+(INT(-$N71/30)+1--$N71/30)*SUMIFS(56:56,$1:$1,FZ$1+INT(-$N71/30))))</f>
        <v>0</v>
      </c>
      <c r="GA71" s="40">
        <f>IF(GA$7="",0,IF(GA$1=MAX($1:$1),$R56-SUM($T71:FZ71),IF(GA$1=1,SUMIFS(56:56,$1:$1,"&gt;="&amp;1,$1:$1,"&lt;="&amp;INT(-$N71/30))+(-$N71/30-INT(-$N71/30))*SUMIFS(56:56,$1:$1,INT(-$N71/30)+1),0)+(-$N71/30-INT(-$N71/30))*SUMIFS(56:56,$1:$1,GA$1+INT(-$N71/30)+1)+(INT(-$N71/30)+1--$N71/30)*SUMIFS(56:56,$1:$1,GA$1+INT(-$N71/30))))</f>
        <v>0</v>
      </c>
      <c r="GB71" s="40">
        <f>IF(GB$7="",0,IF(GB$1=MAX($1:$1),$R56-SUM($T71:GA71),IF(GB$1=1,SUMIFS(56:56,$1:$1,"&gt;="&amp;1,$1:$1,"&lt;="&amp;INT(-$N71/30))+(-$N71/30-INT(-$N71/30))*SUMIFS(56:56,$1:$1,INT(-$N71/30)+1),0)+(-$N71/30-INT(-$N71/30))*SUMIFS(56:56,$1:$1,GB$1+INT(-$N71/30)+1)+(INT(-$N71/30)+1--$N71/30)*SUMIFS(56:56,$1:$1,GB$1+INT(-$N71/30))))</f>
        <v>0</v>
      </c>
      <c r="GC71" s="40">
        <f>IF(GC$7="",0,IF(GC$1=MAX($1:$1),$R56-SUM($T71:GB71),IF(GC$1=1,SUMIFS(56:56,$1:$1,"&gt;="&amp;1,$1:$1,"&lt;="&amp;INT(-$N71/30))+(-$N71/30-INT(-$N71/30))*SUMIFS(56:56,$1:$1,INT(-$N71/30)+1),0)+(-$N71/30-INT(-$N71/30))*SUMIFS(56:56,$1:$1,GC$1+INT(-$N71/30)+1)+(INT(-$N71/30)+1--$N71/30)*SUMIFS(56:56,$1:$1,GC$1+INT(-$N71/30))))</f>
        <v>0</v>
      </c>
      <c r="GD71" s="40">
        <f>IF(GD$7="",0,IF(GD$1=MAX($1:$1),$R56-SUM($T71:GC71),IF(GD$1=1,SUMIFS(56:56,$1:$1,"&gt;="&amp;1,$1:$1,"&lt;="&amp;INT(-$N71/30))+(-$N71/30-INT(-$N71/30))*SUMIFS(56:56,$1:$1,INT(-$N71/30)+1),0)+(-$N71/30-INT(-$N71/30))*SUMIFS(56:56,$1:$1,GD$1+INT(-$N71/30)+1)+(INT(-$N71/30)+1--$N71/30)*SUMIFS(56:56,$1:$1,GD$1+INT(-$N71/30))))</f>
        <v>0</v>
      </c>
      <c r="GE71" s="40">
        <f>IF(GE$7="",0,IF(GE$1=MAX($1:$1),$R56-SUM($T71:GD71),IF(GE$1=1,SUMIFS(56:56,$1:$1,"&gt;="&amp;1,$1:$1,"&lt;="&amp;INT(-$N71/30))+(-$N71/30-INT(-$N71/30))*SUMIFS(56:56,$1:$1,INT(-$N71/30)+1),0)+(-$N71/30-INT(-$N71/30))*SUMIFS(56:56,$1:$1,GE$1+INT(-$N71/30)+1)+(INT(-$N71/30)+1--$N71/30)*SUMIFS(56:56,$1:$1,GE$1+INT(-$N71/30))))</f>
        <v>0</v>
      </c>
      <c r="GF71" s="40">
        <f>IF(GF$7="",0,IF(GF$1=MAX($1:$1),$R56-SUM($T71:GE71),IF(GF$1=1,SUMIFS(56:56,$1:$1,"&gt;="&amp;1,$1:$1,"&lt;="&amp;INT(-$N71/30))+(-$N71/30-INT(-$N71/30))*SUMIFS(56:56,$1:$1,INT(-$N71/30)+1),0)+(-$N71/30-INT(-$N71/30))*SUMIFS(56:56,$1:$1,GF$1+INT(-$N71/30)+1)+(INT(-$N71/30)+1--$N71/30)*SUMIFS(56:56,$1:$1,GF$1+INT(-$N71/30))))</f>
        <v>0</v>
      </c>
      <c r="GG71" s="40">
        <f>IF(GG$7="",0,IF(GG$1=MAX($1:$1),$R56-SUM($T71:GF71),IF(GG$1=1,SUMIFS(56:56,$1:$1,"&gt;="&amp;1,$1:$1,"&lt;="&amp;INT(-$N71/30))+(-$N71/30-INT(-$N71/30))*SUMIFS(56:56,$1:$1,INT(-$N71/30)+1),0)+(-$N71/30-INT(-$N71/30))*SUMIFS(56:56,$1:$1,GG$1+INT(-$N71/30)+1)+(INT(-$N71/30)+1--$N71/30)*SUMIFS(56:56,$1:$1,GG$1+INT(-$N71/30))))</f>
        <v>0</v>
      </c>
      <c r="GH71" s="40">
        <f>IF(GH$7="",0,IF(GH$1=MAX($1:$1),$R56-SUM($T71:GG71),IF(GH$1=1,SUMIFS(56:56,$1:$1,"&gt;="&amp;1,$1:$1,"&lt;="&amp;INT(-$N71/30))+(-$N71/30-INT(-$N71/30))*SUMIFS(56:56,$1:$1,INT(-$N71/30)+1),0)+(-$N71/30-INT(-$N71/30))*SUMIFS(56:56,$1:$1,GH$1+INT(-$N71/30)+1)+(INT(-$N71/30)+1--$N71/30)*SUMIFS(56:56,$1:$1,GH$1+INT(-$N71/30))))</f>
        <v>0</v>
      </c>
      <c r="GI71" s="40">
        <f>IF(GI$7="",0,IF(GI$1=MAX($1:$1),$R56-SUM($T71:GH71),IF(GI$1=1,SUMIFS(56:56,$1:$1,"&gt;="&amp;1,$1:$1,"&lt;="&amp;INT(-$N71/30))+(-$N71/30-INT(-$N71/30))*SUMIFS(56:56,$1:$1,INT(-$N71/30)+1),0)+(-$N71/30-INT(-$N71/30))*SUMIFS(56:56,$1:$1,GI$1+INT(-$N71/30)+1)+(INT(-$N71/30)+1--$N71/30)*SUMIFS(56:56,$1:$1,GI$1+INT(-$N71/30))))</f>
        <v>0</v>
      </c>
      <c r="GJ71" s="40">
        <f>IF(GJ$7="",0,IF(GJ$1=MAX($1:$1),$R56-SUM($T71:GI71),IF(GJ$1=1,SUMIFS(56:56,$1:$1,"&gt;="&amp;1,$1:$1,"&lt;="&amp;INT(-$N71/30))+(-$N71/30-INT(-$N71/30))*SUMIFS(56:56,$1:$1,INT(-$N71/30)+1),0)+(-$N71/30-INT(-$N71/30))*SUMIFS(56:56,$1:$1,GJ$1+INT(-$N71/30)+1)+(INT(-$N71/30)+1--$N71/30)*SUMIFS(56:56,$1:$1,GJ$1+INT(-$N71/30))))</f>
        <v>0</v>
      </c>
      <c r="GK71" s="40">
        <f>IF(GK$7="",0,IF(GK$1=MAX($1:$1),$R56-SUM($T71:GJ71),IF(GK$1=1,SUMIFS(56:56,$1:$1,"&gt;="&amp;1,$1:$1,"&lt;="&amp;INT(-$N71/30))+(-$N71/30-INT(-$N71/30))*SUMIFS(56:56,$1:$1,INT(-$N71/30)+1),0)+(-$N71/30-INT(-$N71/30))*SUMIFS(56:56,$1:$1,GK$1+INT(-$N71/30)+1)+(INT(-$N71/30)+1--$N71/30)*SUMIFS(56:56,$1:$1,GK$1+INT(-$N71/30))))</f>
        <v>0</v>
      </c>
      <c r="GL71" s="40">
        <f>IF(GL$7="",0,IF(GL$1=MAX($1:$1),$R56-SUM($T71:GK71),IF(GL$1=1,SUMIFS(56:56,$1:$1,"&gt;="&amp;1,$1:$1,"&lt;="&amp;INT(-$N71/30))+(-$N71/30-INT(-$N71/30))*SUMIFS(56:56,$1:$1,INT(-$N71/30)+1),0)+(-$N71/30-INT(-$N71/30))*SUMIFS(56:56,$1:$1,GL$1+INT(-$N71/30)+1)+(INT(-$N71/30)+1--$N71/30)*SUMIFS(56:56,$1:$1,GL$1+INT(-$N71/30))))</f>
        <v>0</v>
      </c>
      <c r="GM71" s="40">
        <f>IF(GM$7="",0,IF(GM$1=MAX($1:$1),$R56-SUM($T71:GL71),IF(GM$1=1,SUMIFS(56:56,$1:$1,"&gt;="&amp;1,$1:$1,"&lt;="&amp;INT(-$N71/30))+(-$N71/30-INT(-$N71/30))*SUMIFS(56:56,$1:$1,INT(-$N71/30)+1),0)+(-$N71/30-INT(-$N71/30))*SUMIFS(56:56,$1:$1,GM$1+INT(-$N71/30)+1)+(INT(-$N71/30)+1--$N71/30)*SUMIFS(56:56,$1:$1,GM$1+INT(-$N71/30))))</f>
        <v>0</v>
      </c>
      <c r="GN71" s="40">
        <f>IF(GN$7="",0,IF(GN$1=MAX($1:$1),$R56-SUM($T71:GM71),IF(GN$1=1,SUMIFS(56:56,$1:$1,"&gt;="&amp;1,$1:$1,"&lt;="&amp;INT(-$N71/30))+(-$N71/30-INT(-$N71/30))*SUMIFS(56:56,$1:$1,INT(-$N71/30)+1),0)+(-$N71/30-INT(-$N71/30))*SUMIFS(56:56,$1:$1,GN$1+INT(-$N71/30)+1)+(INT(-$N71/30)+1--$N71/30)*SUMIFS(56:56,$1:$1,GN$1+INT(-$N71/30))))</f>
        <v>0</v>
      </c>
      <c r="GO71" s="40">
        <f>IF(GO$7="",0,IF(GO$1=MAX($1:$1),$R56-SUM($T71:GN71),IF(GO$1=1,SUMIFS(56:56,$1:$1,"&gt;="&amp;1,$1:$1,"&lt;="&amp;INT(-$N71/30))+(-$N71/30-INT(-$N71/30))*SUMIFS(56:56,$1:$1,INT(-$N71/30)+1),0)+(-$N71/30-INT(-$N71/30))*SUMIFS(56:56,$1:$1,GO$1+INT(-$N71/30)+1)+(INT(-$N71/30)+1--$N71/30)*SUMIFS(56:56,$1:$1,GO$1+INT(-$N71/30))))</f>
        <v>0</v>
      </c>
      <c r="GP71" s="40">
        <f>IF(GP$7="",0,IF(GP$1=MAX($1:$1),$R56-SUM($T71:GO71),IF(GP$1=1,SUMIFS(56:56,$1:$1,"&gt;="&amp;1,$1:$1,"&lt;="&amp;INT(-$N71/30))+(-$N71/30-INT(-$N71/30))*SUMIFS(56:56,$1:$1,INT(-$N71/30)+1),0)+(-$N71/30-INT(-$N71/30))*SUMIFS(56:56,$1:$1,GP$1+INT(-$N71/30)+1)+(INT(-$N71/30)+1--$N71/30)*SUMIFS(56:56,$1:$1,GP$1+INT(-$N71/30))))</f>
        <v>0</v>
      </c>
      <c r="GQ71" s="40">
        <f>IF(GQ$7="",0,IF(GQ$1=MAX($1:$1),$R56-SUM($T71:GP71),IF(GQ$1=1,SUMIFS(56:56,$1:$1,"&gt;="&amp;1,$1:$1,"&lt;="&amp;INT(-$N71/30))+(-$N71/30-INT(-$N71/30))*SUMIFS(56:56,$1:$1,INT(-$N71/30)+1),0)+(-$N71/30-INT(-$N71/30))*SUMIFS(56:56,$1:$1,GQ$1+INT(-$N71/30)+1)+(INT(-$N71/30)+1--$N71/30)*SUMIFS(56:56,$1:$1,GQ$1+INT(-$N71/30))))</f>
        <v>0</v>
      </c>
      <c r="GR71" s="40">
        <f>IF(GR$7="",0,IF(GR$1=MAX($1:$1),$R56-SUM($T71:GQ71),IF(GR$1=1,SUMIFS(56:56,$1:$1,"&gt;="&amp;1,$1:$1,"&lt;="&amp;INT(-$N71/30))+(-$N71/30-INT(-$N71/30))*SUMIFS(56:56,$1:$1,INT(-$N71/30)+1),0)+(-$N71/30-INT(-$N71/30))*SUMIFS(56:56,$1:$1,GR$1+INT(-$N71/30)+1)+(INT(-$N71/30)+1--$N71/30)*SUMIFS(56:56,$1:$1,GR$1+INT(-$N71/30))))</f>
        <v>0</v>
      </c>
      <c r="GS71" s="40">
        <f>IF(GS$7="",0,IF(GS$1=MAX($1:$1),$R56-SUM($T71:GR71),IF(GS$1=1,SUMIFS(56:56,$1:$1,"&gt;="&amp;1,$1:$1,"&lt;="&amp;INT(-$N71/30))+(-$N71/30-INT(-$N71/30))*SUMIFS(56:56,$1:$1,INT(-$N71/30)+1),0)+(-$N71/30-INT(-$N71/30))*SUMIFS(56:56,$1:$1,GS$1+INT(-$N71/30)+1)+(INT(-$N71/30)+1--$N71/30)*SUMIFS(56:56,$1:$1,GS$1+INT(-$N71/30))))</f>
        <v>0</v>
      </c>
      <c r="GT71" s="40">
        <f>IF(GT$7="",0,IF(GT$1=MAX($1:$1),$R56-SUM($T71:GS71),IF(GT$1=1,SUMIFS(56:56,$1:$1,"&gt;="&amp;1,$1:$1,"&lt;="&amp;INT(-$N71/30))+(-$N71/30-INT(-$N71/30))*SUMIFS(56:56,$1:$1,INT(-$N71/30)+1),0)+(-$N71/30-INT(-$N71/30))*SUMIFS(56:56,$1:$1,GT$1+INT(-$N71/30)+1)+(INT(-$N71/30)+1--$N71/30)*SUMIFS(56:56,$1:$1,GT$1+INT(-$N71/30))))</f>
        <v>0</v>
      </c>
      <c r="GU71" s="40">
        <f>IF(GU$7="",0,IF(GU$1=MAX($1:$1),$R56-SUM($T71:GT71),IF(GU$1=1,SUMIFS(56:56,$1:$1,"&gt;="&amp;1,$1:$1,"&lt;="&amp;INT(-$N71/30))+(-$N71/30-INT(-$N71/30))*SUMIFS(56:56,$1:$1,INT(-$N71/30)+1),0)+(-$N71/30-INT(-$N71/30))*SUMIFS(56:56,$1:$1,GU$1+INT(-$N71/30)+1)+(INT(-$N71/30)+1--$N71/30)*SUMIFS(56:56,$1:$1,GU$1+INT(-$N71/30))))</f>
        <v>0</v>
      </c>
      <c r="GV71" s="40">
        <f>IF(GV$7="",0,IF(GV$1=MAX($1:$1),$R56-SUM($T71:GU71),IF(GV$1=1,SUMIFS(56:56,$1:$1,"&gt;="&amp;1,$1:$1,"&lt;="&amp;INT(-$N71/30))+(-$N71/30-INT(-$N71/30))*SUMIFS(56:56,$1:$1,INT(-$N71/30)+1),0)+(-$N71/30-INT(-$N71/30))*SUMIFS(56:56,$1:$1,GV$1+INT(-$N71/30)+1)+(INT(-$N71/30)+1--$N71/30)*SUMIFS(56:56,$1:$1,GV$1+INT(-$N71/30))))</f>
        <v>0</v>
      </c>
      <c r="GW71" s="40">
        <f>IF(GW$7="",0,IF(GW$1=MAX($1:$1),$R56-SUM($T71:GV71),IF(GW$1=1,SUMIFS(56:56,$1:$1,"&gt;="&amp;1,$1:$1,"&lt;="&amp;INT(-$N71/30))+(-$N71/30-INT(-$N71/30))*SUMIFS(56:56,$1:$1,INT(-$N71/30)+1),0)+(-$N71/30-INT(-$N71/30))*SUMIFS(56:56,$1:$1,GW$1+INT(-$N71/30)+1)+(INT(-$N71/30)+1--$N71/30)*SUMIFS(56:56,$1:$1,GW$1+INT(-$N71/30))))</f>
        <v>0</v>
      </c>
      <c r="GX71" s="40">
        <f>IF(GX$7="",0,IF(GX$1=MAX($1:$1),$R56-SUM($T71:GW71),IF(GX$1=1,SUMIFS(56:56,$1:$1,"&gt;="&amp;1,$1:$1,"&lt;="&amp;INT(-$N71/30))+(-$N71/30-INT(-$N71/30))*SUMIFS(56:56,$1:$1,INT(-$N71/30)+1),0)+(-$N71/30-INT(-$N71/30))*SUMIFS(56:56,$1:$1,GX$1+INT(-$N71/30)+1)+(INT(-$N71/30)+1--$N71/30)*SUMIFS(56:56,$1:$1,GX$1+INT(-$N71/30))))</f>
        <v>0</v>
      </c>
      <c r="GY71" s="40">
        <f>IF(GY$7="",0,IF(GY$1=MAX($1:$1),$R56-SUM($T71:GX71),IF(GY$1=1,SUMIFS(56:56,$1:$1,"&gt;="&amp;1,$1:$1,"&lt;="&amp;INT(-$N71/30))+(-$N71/30-INT(-$N71/30))*SUMIFS(56:56,$1:$1,INT(-$N71/30)+1),0)+(-$N71/30-INT(-$N71/30))*SUMIFS(56:56,$1:$1,GY$1+INT(-$N71/30)+1)+(INT(-$N71/30)+1--$N71/30)*SUMIFS(56:56,$1:$1,GY$1+INT(-$N71/30))))</f>
        <v>0</v>
      </c>
      <c r="GZ71" s="40">
        <f>IF(GZ$7="",0,IF(GZ$1=MAX($1:$1),$R56-SUM($T71:GY71),IF(GZ$1=1,SUMIFS(56:56,$1:$1,"&gt;="&amp;1,$1:$1,"&lt;="&amp;INT(-$N71/30))+(-$N71/30-INT(-$N71/30))*SUMIFS(56:56,$1:$1,INT(-$N71/30)+1),0)+(-$N71/30-INT(-$N71/30))*SUMIFS(56:56,$1:$1,GZ$1+INT(-$N71/30)+1)+(INT(-$N71/30)+1--$N71/30)*SUMIFS(56:56,$1:$1,GZ$1+INT(-$N71/30))))</f>
        <v>0</v>
      </c>
      <c r="HA71" s="40">
        <f>IF(HA$7="",0,IF(HA$1=MAX($1:$1),$R56-SUM($T71:GZ71),IF(HA$1=1,SUMIFS(56:56,$1:$1,"&gt;="&amp;1,$1:$1,"&lt;="&amp;INT(-$N71/30))+(-$N71/30-INT(-$N71/30))*SUMIFS(56:56,$1:$1,INT(-$N71/30)+1),0)+(-$N71/30-INT(-$N71/30))*SUMIFS(56:56,$1:$1,HA$1+INT(-$N71/30)+1)+(INT(-$N71/30)+1--$N71/30)*SUMIFS(56:56,$1:$1,HA$1+INT(-$N71/30))))</f>
        <v>0</v>
      </c>
      <c r="HB71" s="40">
        <f>IF(HB$7="",0,IF(HB$1=MAX($1:$1),$R56-SUM($T71:HA71),IF(HB$1=1,SUMIFS(56:56,$1:$1,"&gt;="&amp;1,$1:$1,"&lt;="&amp;INT(-$N71/30))+(-$N71/30-INT(-$N71/30))*SUMIFS(56:56,$1:$1,INT(-$N71/30)+1),0)+(-$N71/30-INT(-$N71/30))*SUMIFS(56:56,$1:$1,HB$1+INT(-$N71/30)+1)+(INT(-$N71/30)+1--$N71/30)*SUMIFS(56:56,$1:$1,HB$1+INT(-$N71/30))))</f>
        <v>0</v>
      </c>
      <c r="HC71" s="40">
        <f>IF(HC$7="",0,IF(HC$1=MAX($1:$1),$R56-SUM($T71:HB71),IF(HC$1=1,SUMIFS(56:56,$1:$1,"&gt;="&amp;1,$1:$1,"&lt;="&amp;INT(-$N71/30))+(-$N71/30-INT(-$N71/30))*SUMIFS(56:56,$1:$1,INT(-$N71/30)+1),0)+(-$N71/30-INT(-$N71/30))*SUMIFS(56:56,$1:$1,HC$1+INT(-$N71/30)+1)+(INT(-$N71/30)+1--$N71/30)*SUMIFS(56:56,$1:$1,HC$1+INT(-$N71/30))))</f>
        <v>0</v>
      </c>
      <c r="HD71" s="40">
        <f>IF(HD$7="",0,IF(HD$1=MAX($1:$1),$R56-SUM($T71:HC71),IF(HD$1=1,SUMIFS(56:56,$1:$1,"&gt;="&amp;1,$1:$1,"&lt;="&amp;INT(-$N71/30))+(-$N71/30-INT(-$N71/30))*SUMIFS(56:56,$1:$1,INT(-$N71/30)+1),0)+(-$N71/30-INT(-$N71/30))*SUMIFS(56:56,$1:$1,HD$1+INT(-$N71/30)+1)+(INT(-$N71/30)+1--$N71/30)*SUMIFS(56:56,$1:$1,HD$1+INT(-$N71/30))))</f>
        <v>0</v>
      </c>
      <c r="HE71" s="40">
        <f>IF(HE$7="",0,IF(HE$1=MAX($1:$1),$R56-SUM($T71:HD71),IF(HE$1=1,SUMIFS(56:56,$1:$1,"&gt;="&amp;1,$1:$1,"&lt;="&amp;INT(-$N71/30))+(-$N71/30-INT(-$N71/30))*SUMIFS(56:56,$1:$1,INT(-$N71/30)+1),0)+(-$N71/30-INT(-$N71/30))*SUMIFS(56:56,$1:$1,HE$1+INT(-$N71/30)+1)+(INT(-$N71/30)+1--$N71/30)*SUMIFS(56:56,$1:$1,HE$1+INT(-$N71/30))))</f>
        <v>0</v>
      </c>
      <c r="HF71" s="40">
        <f>IF(HF$7="",0,IF(HF$1=MAX($1:$1),$R56-SUM($T71:HE71),IF(HF$1=1,SUMIFS(56:56,$1:$1,"&gt;="&amp;1,$1:$1,"&lt;="&amp;INT(-$N71/30))+(-$N71/30-INT(-$N71/30))*SUMIFS(56:56,$1:$1,INT(-$N71/30)+1),0)+(-$N71/30-INT(-$N71/30))*SUMIFS(56:56,$1:$1,HF$1+INT(-$N71/30)+1)+(INT(-$N71/30)+1--$N71/30)*SUMIFS(56:56,$1:$1,HF$1+INT(-$N71/30))))</f>
        <v>0</v>
      </c>
      <c r="HG71" s="40">
        <f>IF(HG$7="",0,IF(HG$1=MAX($1:$1),$R56-SUM($T71:HF71),IF(HG$1=1,SUMIFS(56:56,$1:$1,"&gt;="&amp;1,$1:$1,"&lt;="&amp;INT(-$N71/30))+(-$N71/30-INT(-$N71/30))*SUMIFS(56:56,$1:$1,INT(-$N71/30)+1),0)+(-$N71/30-INT(-$N71/30))*SUMIFS(56:56,$1:$1,HG$1+INT(-$N71/30)+1)+(INT(-$N71/30)+1--$N71/30)*SUMIFS(56:56,$1:$1,HG$1+INT(-$N71/30))))</f>
        <v>0</v>
      </c>
      <c r="HH71" s="40">
        <f>IF(HH$7="",0,IF(HH$1=MAX($1:$1),$R56-SUM($T71:HG71),IF(HH$1=1,SUMIFS(56:56,$1:$1,"&gt;="&amp;1,$1:$1,"&lt;="&amp;INT(-$N71/30))+(-$N71/30-INT(-$N71/30))*SUMIFS(56:56,$1:$1,INT(-$N71/30)+1),0)+(-$N71/30-INT(-$N71/30))*SUMIFS(56:56,$1:$1,HH$1+INT(-$N71/30)+1)+(INT(-$N71/30)+1--$N71/30)*SUMIFS(56:56,$1:$1,HH$1+INT(-$N71/30))))</f>
        <v>0</v>
      </c>
      <c r="HI71" s="40">
        <f>IF(HI$7="",0,IF(HI$1=MAX($1:$1),$R56-SUM($T71:HH71),IF(HI$1=1,SUMIFS(56:56,$1:$1,"&gt;="&amp;1,$1:$1,"&lt;="&amp;INT(-$N71/30))+(-$N71/30-INT(-$N71/30))*SUMIFS(56:56,$1:$1,INT(-$N71/30)+1),0)+(-$N71/30-INT(-$N71/30))*SUMIFS(56:56,$1:$1,HI$1+INT(-$N71/30)+1)+(INT(-$N71/30)+1--$N71/30)*SUMIFS(56:56,$1:$1,HI$1+INT(-$N71/30))))</f>
        <v>0</v>
      </c>
      <c r="HJ71" s="40">
        <f>IF(HJ$7="",0,IF(HJ$1=MAX($1:$1),$R56-SUM($T71:HI71),IF(HJ$1=1,SUMIFS(56:56,$1:$1,"&gt;="&amp;1,$1:$1,"&lt;="&amp;INT(-$N71/30))+(-$N71/30-INT(-$N71/30))*SUMIFS(56:56,$1:$1,INT(-$N71/30)+1),0)+(-$N71/30-INT(-$N71/30))*SUMIFS(56:56,$1:$1,HJ$1+INT(-$N71/30)+1)+(INT(-$N71/30)+1--$N71/30)*SUMIFS(56:56,$1:$1,HJ$1+INT(-$N71/30))))</f>
        <v>0</v>
      </c>
      <c r="HK71" s="40">
        <f>IF(HK$7="",0,IF(HK$1=MAX($1:$1),$R56-SUM($T71:HJ71),IF(HK$1=1,SUMIFS(56:56,$1:$1,"&gt;="&amp;1,$1:$1,"&lt;="&amp;INT(-$N71/30))+(-$N71/30-INT(-$N71/30))*SUMIFS(56:56,$1:$1,INT(-$N71/30)+1),0)+(-$N71/30-INT(-$N71/30))*SUMIFS(56:56,$1:$1,HK$1+INT(-$N71/30)+1)+(INT(-$N71/30)+1--$N71/30)*SUMIFS(56:56,$1:$1,HK$1+INT(-$N71/30))))</f>
        <v>0</v>
      </c>
      <c r="HL71" s="40">
        <f>IF(HL$7="",0,IF(HL$1=MAX($1:$1),$R56-SUM($T71:HK71),IF(HL$1=1,SUMIFS(56:56,$1:$1,"&gt;="&amp;1,$1:$1,"&lt;="&amp;INT(-$N71/30))+(-$N71/30-INT(-$N71/30))*SUMIFS(56:56,$1:$1,INT(-$N71/30)+1),0)+(-$N71/30-INT(-$N71/30))*SUMIFS(56:56,$1:$1,HL$1+INT(-$N71/30)+1)+(INT(-$N71/30)+1--$N71/30)*SUMIFS(56:56,$1:$1,HL$1+INT(-$N71/30))))</f>
        <v>0</v>
      </c>
      <c r="HM71" s="40">
        <f>IF(HM$7="",0,IF(HM$1=MAX($1:$1),$R56-SUM($T71:HL71),IF(HM$1=1,SUMIFS(56:56,$1:$1,"&gt;="&amp;1,$1:$1,"&lt;="&amp;INT(-$N71/30))+(-$N71/30-INT(-$N71/30))*SUMIFS(56:56,$1:$1,INT(-$N71/30)+1),0)+(-$N71/30-INT(-$N71/30))*SUMIFS(56:56,$1:$1,HM$1+INT(-$N71/30)+1)+(INT(-$N71/30)+1--$N71/30)*SUMIFS(56:56,$1:$1,HM$1+INT(-$N71/30))))</f>
        <v>0</v>
      </c>
      <c r="HN71" s="40">
        <f>IF(HN$7="",0,IF(HN$1=MAX($1:$1),$R56-SUM($T71:HM71),IF(HN$1=1,SUMIFS(56:56,$1:$1,"&gt;="&amp;1,$1:$1,"&lt;="&amp;INT(-$N71/30))+(-$N71/30-INT(-$N71/30))*SUMIFS(56:56,$1:$1,INT(-$N71/30)+1),0)+(-$N71/30-INT(-$N71/30))*SUMIFS(56:56,$1:$1,HN$1+INT(-$N71/30)+1)+(INT(-$N71/30)+1--$N71/30)*SUMIFS(56:56,$1:$1,HN$1+INT(-$N71/30))))</f>
        <v>0</v>
      </c>
      <c r="HO71" s="40">
        <f>IF(HO$7="",0,IF(HO$1=MAX($1:$1),$R56-SUM($T71:HN71),IF(HO$1=1,SUMIFS(56:56,$1:$1,"&gt;="&amp;1,$1:$1,"&lt;="&amp;INT(-$N71/30))+(-$N71/30-INT(-$N71/30))*SUMIFS(56:56,$1:$1,INT(-$N71/30)+1),0)+(-$N71/30-INT(-$N71/30))*SUMIFS(56:56,$1:$1,HO$1+INT(-$N71/30)+1)+(INT(-$N71/30)+1--$N71/30)*SUMIFS(56:56,$1:$1,HO$1+INT(-$N71/30))))</f>
        <v>0</v>
      </c>
      <c r="HP71" s="40">
        <f>IF(HP$7="",0,IF(HP$1=MAX($1:$1),$R56-SUM($T71:HO71),IF(HP$1=1,SUMIFS(56:56,$1:$1,"&gt;="&amp;1,$1:$1,"&lt;="&amp;INT(-$N71/30))+(-$N71/30-INT(-$N71/30))*SUMIFS(56:56,$1:$1,INT(-$N71/30)+1),0)+(-$N71/30-INT(-$N71/30))*SUMIFS(56:56,$1:$1,HP$1+INT(-$N71/30)+1)+(INT(-$N71/30)+1--$N71/30)*SUMIFS(56:56,$1:$1,HP$1+INT(-$N71/30))))</f>
        <v>0</v>
      </c>
      <c r="HQ71" s="40">
        <f>IF(HQ$7="",0,IF(HQ$1=MAX($1:$1),$R56-SUM($T71:HP71),IF(HQ$1=1,SUMIFS(56:56,$1:$1,"&gt;="&amp;1,$1:$1,"&lt;="&amp;INT(-$N71/30))+(-$N71/30-INT(-$N71/30))*SUMIFS(56:56,$1:$1,INT(-$N71/30)+1),0)+(-$N71/30-INT(-$N71/30))*SUMIFS(56:56,$1:$1,HQ$1+INT(-$N71/30)+1)+(INT(-$N71/30)+1--$N71/30)*SUMIFS(56:56,$1:$1,HQ$1+INT(-$N71/30))))</f>
        <v>0</v>
      </c>
      <c r="HR71" s="40">
        <f>IF(HR$7="",0,IF(HR$1=MAX($1:$1),$R56-SUM($T71:HQ71),IF(HR$1=1,SUMIFS(56:56,$1:$1,"&gt;="&amp;1,$1:$1,"&lt;="&amp;INT(-$N71/30))+(-$N71/30-INT(-$N71/30))*SUMIFS(56:56,$1:$1,INT(-$N71/30)+1),0)+(-$N71/30-INT(-$N71/30))*SUMIFS(56:56,$1:$1,HR$1+INT(-$N71/30)+1)+(INT(-$N71/30)+1--$N71/30)*SUMIFS(56:56,$1:$1,HR$1+INT(-$N71/30))))</f>
        <v>0</v>
      </c>
      <c r="HS71" s="40">
        <f>IF(HS$7="",0,IF(HS$1=MAX($1:$1),$R56-SUM($T71:HR71),IF(HS$1=1,SUMIFS(56:56,$1:$1,"&gt;="&amp;1,$1:$1,"&lt;="&amp;INT(-$N71/30))+(-$N71/30-INT(-$N71/30))*SUMIFS(56:56,$1:$1,INT(-$N71/30)+1),0)+(-$N71/30-INT(-$N71/30))*SUMIFS(56:56,$1:$1,HS$1+INT(-$N71/30)+1)+(INT(-$N71/30)+1--$N71/30)*SUMIFS(56:56,$1:$1,HS$1+INT(-$N71/30))))</f>
        <v>0</v>
      </c>
      <c r="HT71" s="40">
        <f>IF(HT$7="",0,IF(HT$1=MAX($1:$1),$R56-SUM($T71:HS71),IF(HT$1=1,SUMIFS(56:56,$1:$1,"&gt;="&amp;1,$1:$1,"&lt;="&amp;INT(-$N71/30))+(-$N71/30-INT(-$N71/30))*SUMIFS(56:56,$1:$1,INT(-$N71/30)+1),0)+(-$N71/30-INT(-$N71/30))*SUMIFS(56:56,$1:$1,HT$1+INT(-$N71/30)+1)+(INT(-$N71/30)+1--$N71/30)*SUMIFS(56:56,$1:$1,HT$1+INT(-$N71/30))))</f>
        <v>0</v>
      </c>
      <c r="HU71" s="40">
        <f>IF(HU$7="",0,IF(HU$1=MAX($1:$1),$R56-SUM($T71:HT71),IF(HU$1=1,SUMIFS(56:56,$1:$1,"&gt;="&amp;1,$1:$1,"&lt;="&amp;INT(-$N71/30))+(-$N71/30-INT(-$N71/30))*SUMIFS(56:56,$1:$1,INT(-$N71/30)+1),0)+(-$N71/30-INT(-$N71/30))*SUMIFS(56:56,$1:$1,HU$1+INT(-$N71/30)+1)+(INT(-$N71/30)+1--$N71/30)*SUMIFS(56:56,$1:$1,HU$1+INT(-$N71/30))))</f>
        <v>0</v>
      </c>
      <c r="HV71" s="40">
        <f>IF(HV$7="",0,IF(HV$1=MAX($1:$1),$R56-SUM($T71:HU71),IF(HV$1=1,SUMIFS(56:56,$1:$1,"&gt;="&amp;1,$1:$1,"&lt;="&amp;INT(-$N71/30))+(-$N71/30-INT(-$N71/30))*SUMIFS(56:56,$1:$1,INT(-$N71/30)+1),0)+(-$N71/30-INT(-$N71/30))*SUMIFS(56:56,$1:$1,HV$1+INT(-$N71/30)+1)+(INT(-$N71/30)+1--$N71/30)*SUMIFS(56:56,$1:$1,HV$1+INT(-$N71/30))))</f>
        <v>0</v>
      </c>
      <c r="HW71" s="40">
        <f>IF(HW$7="",0,IF(HW$1=MAX($1:$1),$R56-SUM($T71:HV71),IF(HW$1=1,SUMIFS(56:56,$1:$1,"&gt;="&amp;1,$1:$1,"&lt;="&amp;INT(-$N71/30))+(-$N71/30-INT(-$N71/30))*SUMIFS(56:56,$1:$1,INT(-$N71/30)+1),0)+(-$N71/30-INT(-$N71/30))*SUMIFS(56:56,$1:$1,HW$1+INT(-$N71/30)+1)+(INT(-$N71/30)+1--$N71/30)*SUMIFS(56:56,$1:$1,HW$1+INT(-$N71/30))))</f>
        <v>0</v>
      </c>
      <c r="HX71" s="40">
        <f>IF(HX$7="",0,IF(HX$1=MAX($1:$1),$R56-SUM($T71:HW71),IF(HX$1=1,SUMIFS(56:56,$1:$1,"&gt;="&amp;1,$1:$1,"&lt;="&amp;INT(-$N71/30))+(-$N71/30-INT(-$N71/30))*SUMIFS(56:56,$1:$1,INT(-$N71/30)+1),0)+(-$N71/30-INT(-$N71/30))*SUMIFS(56:56,$1:$1,HX$1+INT(-$N71/30)+1)+(INT(-$N71/30)+1--$N71/30)*SUMIFS(56:56,$1:$1,HX$1+INT(-$N71/30))))</f>
        <v>0</v>
      </c>
      <c r="HY71" s="40">
        <f>IF(HY$7="",0,IF(HY$1=MAX($1:$1),$R56-SUM($T71:HX71),IF(HY$1=1,SUMIFS(56:56,$1:$1,"&gt;="&amp;1,$1:$1,"&lt;="&amp;INT(-$N71/30))+(-$N71/30-INT(-$N71/30))*SUMIFS(56:56,$1:$1,INT(-$N71/30)+1),0)+(-$N71/30-INT(-$N71/30))*SUMIFS(56:56,$1:$1,HY$1+INT(-$N71/30)+1)+(INT(-$N71/30)+1--$N71/30)*SUMIFS(56:56,$1:$1,HY$1+INT(-$N71/30))))</f>
        <v>0</v>
      </c>
      <c r="HZ71" s="40">
        <f>IF(HZ$7="",0,IF(HZ$1=MAX($1:$1),$R56-SUM($T71:HY71),IF(HZ$1=1,SUMIFS(56:56,$1:$1,"&gt;="&amp;1,$1:$1,"&lt;="&amp;INT(-$N71/30))+(-$N71/30-INT(-$N71/30))*SUMIFS(56:56,$1:$1,INT(-$N71/30)+1),0)+(-$N71/30-INT(-$N71/30))*SUMIFS(56:56,$1:$1,HZ$1+INT(-$N71/30)+1)+(INT(-$N71/30)+1--$N71/30)*SUMIFS(56:56,$1:$1,HZ$1+INT(-$N71/30))))</f>
        <v>0</v>
      </c>
      <c r="IA71" s="40">
        <f>IF(IA$7="",0,IF(IA$1=MAX($1:$1),$R56-SUM($T71:HZ71),IF(IA$1=1,SUMIFS(56:56,$1:$1,"&gt;="&amp;1,$1:$1,"&lt;="&amp;INT(-$N71/30))+(-$N71/30-INT(-$N71/30))*SUMIFS(56:56,$1:$1,INT(-$N71/30)+1),0)+(-$N71/30-INT(-$N71/30))*SUMIFS(56:56,$1:$1,IA$1+INT(-$N71/30)+1)+(INT(-$N71/30)+1--$N71/30)*SUMIFS(56:56,$1:$1,IA$1+INT(-$N71/30))))</f>
        <v>0</v>
      </c>
      <c r="IB71" s="40">
        <f>IF(IB$7="",0,IF(IB$1=MAX($1:$1),$R56-SUM($T71:IA71),IF(IB$1=1,SUMIFS(56:56,$1:$1,"&gt;="&amp;1,$1:$1,"&lt;="&amp;INT(-$N71/30))+(-$N71/30-INT(-$N71/30))*SUMIFS(56:56,$1:$1,INT(-$N71/30)+1),0)+(-$N71/30-INT(-$N71/30))*SUMIFS(56:56,$1:$1,IB$1+INT(-$N71/30)+1)+(INT(-$N71/30)+1--$N71/30)*SUMIFS(56:56,$1:$1,IB$1+INT(-$N71/30))))</f>
        <v>0</v>
      </c>
      <c r="IC71" s="40">
        <f>IF(IC$7="",0,IF(IC$1=MAX($1:$1),$R56-SUM($T71:IB71),IF(IC$1=1,SUMIFS(56:56,$1:$1,"&gt;="&amp;1,$1:$1,"&lt;="&amp;INT(-$N71/30))+(-$N71/30-INT(-$N71/30))*SUMIFS(56:56,$1:$1,INT(-$N71/30)+1),0)+(-$N71/30-INT(-$N71/30))*SUMIFS(56:56,$1:$1,IC$1+INT(-$N71/30)+1)+(INT(-$N71/30)+1--$N71/30)*SUMIFS(56:56,$1:$1,IC$1+INT(-$N71/30))))</f>
        <v>0</v>
      </c>
      <c r="ID71" s="40">
        <f>IF(ID$7="",0,IF(ID$1=MAX($1:$1),$R56-SUM($T71:IC71),IF(ID$1=1,SUMIFS(56:56,$1:$1,"&gt;="&amp;1,$1:$1,"&lt;="&amp;INT(-$N71/30))+(-$N71/30-INT(-$N71/30))*SUMIFS(56:56,$1:$1,INT(-$N71/30)+1),0)+(-$N71/30-INT(-$N71/30))*SUMIFS(56:56,$1:$1,ID$1+INT(-$N71/30)+1)+(INT(-$N71/30)+1--$N71/30)*SUMIFS(56:56,$1:$1,ID$1+INT(-$N71/30))))</f>
        <v>0</v>
      </c>
      <c r="IE71" s="40">
        <f>IF(IE$7="",0,IF(IE$1=MAX($1:$1),$R56-SUM($T71:ID71),IF(IE$1=1,SUMIFS(56:56,$1:$1,"&gt;="&amp;1,$1:$1,"&lt;="&amp;INT(-$N71/30))+(-$N71/30-INT(-$N71/30))*SUMIFS(56:56,$1:$1,INT(-$N71/30)+1),0)+(-$N71/30-INT(-$N71/30))*SUMIFS(56:56,$1:$1,IE$1+INT(-$N71/30)+1)+(INT(-$N71/30)+1--$N71/30)*SUMIFS(56:56,$1:$1,IE$1+INT(-$N71/30))))</f>
        <v>0</v>
      </c>
      <c r="IF71" s="40">
        <f>IF(IF$7="",0,IF(IF$1=MAX($1:$1),$R56-SUM($T71:IE71),IF(IF$1=1,SUMIFS(56:56,$1:$1,"&gt;="&amp;1,$1:$1,"&lt;="&amp;INT(-$N71/30))+(-$N71/30-INT(-$N71/30))*SUMIFS(56:56,$1:$1,INT(-$N71/30)+1),0)+(-$N71/30-INT(-$N71/30))*SUMIFS(56:56,$1:$1,IF$1+INT(-$N71/30)+1)+(INT(-$N71/30)+1--$N71/30)*SUMIFS(56:56,$1:$1,IF$1+INT(-$N71/30))))</f>
        <v>0</v>
      </c>
      <c r="IG71" s="40">
        <f>IF(IG$7="",0,IF(IG$1=MAX($1:$1),$R56-SUM($T71:IF71),IF(IG$1=1,SUMIFS(56:56,$1:$1,"&gt;="&amp;1,$1:$1,"&lt;="&amp;INT(-$N71/30))+(-$N71/30-INT(-$N71/30))*SUMIFS(56:56,$1:$1,INT(-$N71/30)+1),0)+(-$N71/30-INT(-$N71/30))*SUMIFS(56:56,$1:$1,IG$1+INT(-$N71/30)+1)+(INT(-$N71/30)+1--$N71/30)*SUMIFS(56:56,$1:$1,IG$1+INT(-$N71/30))))</f>
        <v>0</v>
      </c>
      <c r="IH71" s="40">
        <f>IF(IH$7="",0,IF(IH$1=MAX($1:$1),$R56-SUM($T71:IG71),IF(IH$1=1,SUMIFS(56:56,$1:$1,"&gt;="&amp;1,$1:$1,"&lt;="&amp;INT(-$N71/30))+(-$N71/30-INT(-$N71/30))*SUMIFS(56:56,$1:$1,INT(-$N71/30)+1),0)+(-$N71/30-INT(-$N71/30))*SUMIFS(56:56,$1:$1,IH$1+INT(-$N71/30)+1)+(INT(-$N71/30)+1--$N71/30)*SUMIFS(56:56,$1:$1,IH$1+INT(-$N71/30))))</f>
        <v>0</v>
      </c>
      <c r="II71" s="40">
        <f>IF(II$7="",0,IF(II$1=MAX($1:$1),$R56-SUM($T71:IH71),IF(II$1=1,SUMIFS(56:56,$1:$1,"&gt;="&amp;1,$1:$1,"&lt;="&amp;INT(-$N71/30))+(-$N71/30-INT(-$N71/30))*SUMIFS(56:56,$1:$1,INT(-$N71/30)+1),0)+(-$N71/30-INT(-$N71/30))*SUMIFS(56:56,$1:$1,II$1+INT(-$N71/30)+1)+(INT(-$N71/30)+1--$N71/30)*SUMIFS(56:56,$1:$1,II$1+INT(-$N71/30))))</f>
        <v>0</v>
      </c>
      <c r="IJ71" s="40">
        <f>IF(IJ$7="",0,IF(IJ$1=MAX($1:$1),$R56-SUM($T71:II71),IF(IJ$1=1,SUMIFS(56:56,$1:$1,"&gt;="&amp;1,$1:$1,"&lt;="&amp;INT(-$N71/30))+(-$N71/30-INT(-$N71/30))*SUMIFS(56:56,$1:$1,INT(-$N71/30)+1),0)+(-$N71/30-INT(-$N71/30))*SUMIFS(56:56,$1:$1,IJ$1+INT(-$N71/30)+1)+(INT(-$N71/30)+1--$N71/30)*SUMIFS(56:56,$1:$1,IJ$1+INT(-$N71/30))))</f>
        <v>0</v>
      </c>
      <c r="IK71" s="40">
        <f>IF(IK$7="",0,IF(IK$1=MAX($1:$1),$R56-SUM($T71:IJ71),IF(IK$1=1,SUMIFS(56:56,$1:$1,"&gt;="&amp;1,$1:$1,"&lt;="&amp;INT(-$N71/30))+(-$N71/30-INT(-$N71/30))*SUMIFS(56:56,$1:$1,INT(-$N71/30)+1),0)+(-$N71/30-INT(-$N71/30))*SUMIFS(56:56,$1:$1,IK$1+INT(-$N71/30)+1)+(INT(-$N71/30)+1--$N71/30)*SUMIFS(56:56,$1:$1,IK$1+INT(-$N71/30))))</f>
        <v>0</v>
      </c>
      <c r="IL71" s="40">
        <f>IF(IL$7="",0,IF(IL$1=MAX($1:$1),$R56-SUM($T71:IK71),IF(IL$1=1,SUMIFS(56:56,$1:$1,"&gt;="&amp;1,$1:$1,"&lt;="&amp;INT(-$N71/30))+(-$N71/30-INT(-$N71/30))*SUMIFS(56:56,$1:$1,INT(-$N71/30)+1),0)+(-$N71/30-INT(-$N71/30))*SUMIFS(56:56,$1:$1,IL$1+INT(-$N71/30)+1)+(INT(-$N71/30)+1--$N71/30)*SUMIFS(56:56,$1:$1,IL$1+INT(-$N71/30))))</f>
        <v>0</v>
      </c>
      <c r="IM71" s="40">
        <f>IF(IM$7="",0,IF(IM$1=MAX($1:$1),$R56-SUM($T71:IL71),IF(IM$1=1,SUMIFS(56:56,$1:$1,"&gt;="&amp;1,$1:$1,"&lt;="&amp;INT(-$N71/30))+(-$N71/30-INT(-$N71/30))*SUMIFS(56:56,$1:$1,INT(-$N71/30)+1),0)+(-$N71/30-INT(-$N71/30))*SUMIFS(56:56,$1:$1,IM$1+INT(-$N71/30)+1)+(INT(-$N71/30)+1--$N71/30)*SUMIFS(56:56,$1:$1,IM$1+INT(-$N71/30))))</f>
        <v>0</v>
      </c>
      <c r="IN71" s="40">
        <f>IF(IN$7="",0,IF(IN$1=MAX($1:$1),$R56-SUM($T71:IM71),IF(IN$1=1,SUMIFS(56:56,$1:$1,"&gt;="&amp;1,$1:$1,"&lt;="&amp;INT(-$N71/30))+(-$N71/30-INT(-$N71/30))*SUMIFS(56:56,$1:$1,INT(-$N71/30)+1),0)+(-$N71/30-INT(-$N71/30))*SUMIFS(56:56,$1:$1,IN$1+INT(-$N71/30)+1)+(INT(-$N71/30)+1--$N71/30)*SUMIFS(56:56,$1:$1,IN$1+INT(-$N71/30))))</f>
        <v>0</v>
      </c>
      <c r="IO71" s="40">
        <f>IF(IO$7="",0,IF(IO$1=MAX($1:$1),$R56-SUM($T71:IN71),IF(IO$1=1,SUMIFS(56:56,$1:$1,"&gt;="&amp;1,$1:$1,"&lt;="&amp;INT(-$N71/30))+(-$N71/30-INT(-$N71/30))*SUMIFS(56:56,$1:$1,INT(-$N71/30)+1),0)+(-$N71/30-INT(-$N71/30))*SUMIFS(56:56,$1:$1,IO$1+INT(-$N71/30)+1)+(INT(-$N71/30)+1--$N71/30)*SUMIFS(56:56,$1:$1,IO$1+INT(-$N71/30))))</f>
        <v>0</v>
      </c>
      <c r="IP71" s="40">
        <f>IF(IP$7="",0,IF(IP$1=MAX($1:$1),$R56-SUM($T71:IO71),IF(IP$1=1,SUMIFS(56:56,$1:$1,"&gt;="&amp;1,$1:$1,"&lt;="&amp;INT(-$N71/30))+(-$N71/30-INT(-$N71/30))*SUMIFS(56:56,$1:$1,INT(-$N71/30)+1),0)+(-$N71/30-INT(-$N71/30))*SUMIFS(56:56,$1:$1,IP$1+INT(-$N71/30)+1)+(INT(-$N71/30)+1--$N71/30)*SUMIFS(56:56,$1:$1,IP$1+INT(-$N71/30))))</f>
        <v>0</v>
      </c>
      <c r="IQ71" s="40">
        <f>IF(IQ$7="",0,IF(IQ$1=MAX($1:$1),$R56-SUM($T71:IP71),IF(IQ$1=1,SUMIFS(56:56,$1:$1,"&gt;="&amp;1,$1:$1,"&lt;="&amp;INT(-$N71/30))+(-$N71/30-INT(-$N71/30))*SUMIFS(56:56,$1:$1,INT(-$N71/30)+1),0)+(-$N71/30-INT(-$N71/30))*SUMIFS(56:56,$1:$1,IQ$1+INT(-$N71/30)+1)+(INT(-$N71/30)+1--$N71/30)*SUMIFS(56:56,$1:$1,IQ$1+INT(-$N71/30))))</f>
        <v>0</v>
      </c>
      <c r="IR71" s="40">
        <f>IF(IR$7="",0,IF(IR$1=MAX($1:$1),$R56-SUM($T71:IQ71),IF(IR$1=1,SUMIFS(56:56,$1:$1,"&gt;="&amp;1,$1:$1,"&lt;="&amp;INT(-$N71/30))+(-$N71/30-INT(-$N71/30))*SUMIFS(56:56,$1:$1,INT(-$N71/30)+1),0)+(-$N71/30-INT(-$N71/30))*SUMIFS(56:56,$1:$1,IR$1+INT(-$N71/30)+1)+(INT(-$N71/30)+1--$N71/30)*SUMIFS(56:56,$1:$1,IR$1+INT(-$N71/30))))</f>
        <v>0</v>
      </c>
      <c r="IS71" s="40">
        <f>IF(IS$7="",0,IF(IS$1=MAX($1:$1),$R56-SUM($T71:IR71),IF(IS$1=1,SUMIFS(56:56,$1:$1,"&gt;="&amp;1,$1:$1,"&lt;="&amp;INT(-$N71/30))+(-$N71/30-INT(-$N71/30))*SUMIFS(56:56,$1:$1,INT(-$N71/30)+1),0)+(-$N71/30-INT(-$N71/30))*SUMIFS(56:56,$1:$1,IS$1+INT(-$N71/30)+1)+(INT(-$N71/30)+1--$N71/30)*SUMIFS(56:56,$1:$1,IS$1+INT(-$N71/30))))</f>
        <v>0</v>
      </c>
      <c r="IT71" s="40">
        <f>IF(IT$7="",0,IF(IT$1=MAX($1:$1),$R56-SUM($T71:IS71),IF(IT$1=1,SUMIFS(56:56,$1:$1,"&gt;="&amp;1,$1:$1,"&lt;="&amp;INT(-$N71/30))+(-$N71/30-INT(-$N71/30))*SUMIFS(56:56,$1:$1,INT(-$N71/30)+1),0)+(-$N71/30-INT(-$N71/30))*SUMIFS(56:56,$1:$1,IT$1+INT(-$N71/30)+1)+(INT(-$N71/30)+1--$N71/30)*SUMIFS(56:56,$1:$1,IT$1+INT(-$N71/30))))</f>
        <v>0</v>
      </c>
      <c r="IU71" s="40">
        <f>IF(IU$7="",0,IF(IU$1=MAX($1:$1),$R56-SUM($T71:IT71),IF(IU$1=1,SUMIFS(56:56,$1:$1,"&gt;="&amp;1,$1:$1,"&lt;="&amp;INT(-$N71/30))+(-$N71/30-INT(-$N71/30))*SUMIFS(56:56,$1:$1,INT(-$N71/30)+1),0)+(-$N71/30-INT(-$N71/30))*SUMIFS(56:56,$1:$1,IU$1+INT(-$N71/30)+1)+(INT(-$N71/30)+1--$N71/30)*SUMIFS(56:56,$1:$1,IU$1+INT(-$N71/30))))</f>
        <v>0</v>
      </c>
      <c r="IV71" s="40">
        <f>IF(IV$7="",0,IF(IV$1=MAX($1:$1),$R56-SUM($T71:IU71),IF(IV$1=1,SUMIFS(56:56,$1:$1,"&gt;="&amp;1,$1:$1,"&lt;="&amp;INT(-$N71/30))+(-$N71/30-INT(-$N71/30))*SUMIFS(56:56,$1:$1,INT(-$N71/30)+1),0)+(-$N71/30-INT(-$N71/30))*SUMIFS(56:56,$1:$1,IV$1+INT(-$N71/30)+1)+(INT(-$N71/30)+1--$N71/30)*SUMIFS(56:56,$1:$1,IV$1+INT(-$N71/30))))</f>
        <v>0</v>
      </c>
      <c r="IW71" s="40">
        <f>IF(IW$7="",0,IF(IW$1=MAX($1:$1),$R56-SUM($T71:IV71),IF(IW$1=1,SUMIFS(56:56,$1:$1,"&gt;="&amp;1,$1:$1,"&lt;="&amp;INT(-$N71/30))+(-$N71/30-INT(-$N71/30))*SUMIFS(56:56,$1:$1,INT(-$N71/30)+1),0)+(-$N71/30-INT(-$N71/30))*SUMIFS(56:56,$1:$1,IW$1+INT(-$N71/30)+1)+(INT(-$N71/30)+1--$N71/30)*SUMIFS(56:56,$1:$1,IW$1+INT(-$N71/30))))</f>
        <v>0</v>
      </c>
      <c r="IX71" s="40">
        <f>IF(IX$7="",0,IF(IX$1=MAX($1:$1),$R56-SUM($T71:IW71),IF(IX$1=1,SUMIFS(56:56,$1:$1,"&gt;="&amp;1,$1:$1,"&lt;="&amp;INT(-$N71/30))+(-$N71/30-INT(-$N71/30))*SUMIFS(56:56,$1:$1,INT(-$N71/30)+1),0)+(-$N71/30-INT(-$N71/30))*SUMIFS(56:56,$1:$1,IX$1+INT(-$N71/30)+1)+(INT(-$N71/30)+1--$N71/30)*SUMIFS(56:56,$1:$1,IX$1+INT(-$N71/30))))</f>
        <v>0</v>
      </c>
      <c r="IY71" s="40">
        <f>IF(IY$7="",0,IF(IY$1=MAX($1:$1),$R56-SUM($T71:IX71),IF(IY$1=1,SUMIFS(56:56,$1:$1,"&gt;="&amp;1,$1:$1,"&lt;="&amp;INT(-$N71/30))+(-$N71/30-INT(-$N71/30))*SUMIFS(56:56,$1:$1,INT(-$N71/30)+1),0)+(-$N71/30-INT(-$N71/30))*SUMIFS(56:56,$1:$1,IY$1+INT(-$N71/30)+1)+(INT(-$N71/30)+1--$N71/30)*SUMIFS(56:56,$1:$1,IY$1+INT(-$N71/30))))</f>
        <v>0</v>
      </c>
      <c r="IZ71" s="40">
        <f>IF(IZ$7="",0,IF(IZ$1=MAX($1:$1),$R56-SUM($T71:IY71),IF(IZ$1=1,SUMIFS(56:56,$1:$1,"&gt;="&amp;1,$1:$1,"&lt;="&amp;INT(-$N71/30))+(-$N71/30-INT(-$N71/30))*SUMIFS(56:56,$1:$1,INT(-$N71/30)+1),0)+(-$N71/30-INT(-$N71/30))*SUMIFS(56:56,$1:$1,IZ$1+INT(-$N71/30)+1)+(INT(-$N71/30)+1--$N71/30)*SUMIFS(56:56,$1:$1,IZ$1+INT(-$N71/30))))</f>
        <v>0</v>
      </c>
      <c r="JA71" s="40">
        <f>IF(JA$7="",0,IF(JA$1=MAX($1:$1),$R56-SUM($T71:IZ71),IF(JA$1=1,SUMIFS(56:56,$1:$1,"&gt;="&amp;1,$1:$1,"&lt;="&amp;INT(-$N71/30))+(-$N71/30-INT(-$N71/30))*SUMIFS(56:56,$1:$1,INT(-$N71/30)+1),0)+(-$N71/30-INT(-$N71/30))*SUMIFS(56:56,$1:$1,JA$1+INT(-$N71/30)+1)+(INT(-$N71/30)+1--$N71/30)*SUMIFS(56:56,$1:$1,JA$1+INT(-$N71/30))))</f>
        <v>0</v>
      </c>
      <c r="JB71" s="40">
        <f>IF(JB$7="",0,IF(JB$1=MAX($1:$1),$R56-SUM($T71:JA71),IF(JB$1=1,SUMIFS(56:56,$1:$1,"&gt;="&amp;1,$1:$1,"&lt;="&amp;INT(-$N71/30))+(-$N71/30-INT(-$N71/30))*SUMIFS(56:56,$1:$1,INT(-$N71/30)+1),0)+(-$N71/30-INT(-$N71/30))*SUMIFS(56:56,$1:$1,JB$1+INT(-$N71/30)+1)+(INT(-$N71/30)+1--$N71/30)*SUMIFS(56:56,$1:$1,JB$1+INT(-$N71/30))))</f>
        <v>0</v>
      </c>
      <c r="JC71" s="40">
        <f>IF(JC$7="",0,IF(JC$1=MAX($1:$1),$R56-SUM($T71:JB71),IF(JC$1=1,SUMIFS(56:56,$1:$1,"&gt;="&amp;1,$1:$1,"&lt;="&amp;INT(-$N71/30))+(-$N71/30-INT(-$N71/30))*SUMIFS(56:56,$1:$1,INT(-$N71/30)+1),0)+(-$N71/30-INT(-$N71/30))*SUMIFS(56:56,$1:$1,JC$1+INT(-$N71/30)+1)+(INT(-$N71/30)+1--$N71/30)*SUMIFS(56:56,$1:$1,JC$1+INT(-$N71/30))))</f>
        <v>0</v>
      </c>
      <c r="JD71" s="40">
        <f>IF(JD$7="",0,IF(JD$1=MAX($1:$1),$R56-SUM($T71:JC71),IF(JD$1=1,SUMIFS(56:56,$1:$1,"&gt;="&amp;1,$1:$1,"&lt;="&amp;INT(-$N71/30))+(-$N71/30-INT(-$N71/30))*SUMIFS(56:56,$1:$1,INT(-$N71/30)+1),0)+(-$N71/30-INT(-$N71/30))*SUMIFS(56:56,$1:$1,JD$1+INT(-$N71/30)+1)+(INT(-$N71/30)+1--$N71/30)*SUMIFS(56:56,$1:$1,JD$1+INT(-$N71/30))))</f>
        <v>0</v>
      </c>
      <c r="JE71" s="40">
        <f>IF(JE$7="",0,IF(JE$1=MAX($1:$1),$R56-SUM($T71:JD71),IF(JE$1=1,SUMIFS(56:56,$1:$1,"&gt;="&amp;1,$1:$1,"&lt;="&amp;INT(-$N71/30))+(-$N71/30-INT(-$N71/30))*SUMIFS(56:56,$1:$1,INT(-$N71/30)+1),0)+(-$N71/30-INT(-$N71/30))*SUMIFS(56:56,$1:$1,JE$1+INT(-$N71/30)+1)+(INT(-$N71/30)+1--$N71/30)*SUMIFS(56:56,$1:$1,JE$1+INT(-$N71/30))))</f>
        <v>0</v>
      </c>
      <c r="JF71" s="40">
        <f>IF(JF$7="",0,IF(JF$1=MAX($1:$1),$R56-SUM($T71:JE71),IF(JF$1=1,SUMIFS(56:56,$1:$1,"&gt;="&amp;1,$1:$1,"&lt;="&amp;INT(-$N71/30))+(-$N71/30-INT(-$N71/30))*SUMIFS(56:56,$1:$1,INT(-$N71/30)+1),0)+(-$N71/30-INT(-$N71/30))*SUMIFS(56:56,$1:$1,JF$1+INT(-$N71/30)+1)+(INT(-$N71/30)+1--$N71/30)*SUMIFS(56:56,$1:$1,JF$1+INT(-$N71/30))))</f>
        <v>0</v>
      </c>
      <c r="JG71" s="40">
        <f>IF(JG$7="",0,IF(JG$1=MAX($1:$1),$R56-SUM($T71:JF71),IF(JG$1=1,SUMIFS(56:56,$1:$1,"&gt;="&amp;1,$1:$1,"&lt;="&amp;INT(-$N71/30))+(-$N71/30-INT(-$N71/30))*SUMIFS(56:56,$1:$1,INT(-$N71/30)+1),0)+(-$N71/30-INT(-$N71/30))*SUMIFS(56:56,$1:$1,JG$1+INT(-$N71/30)+1)+(INT(-$N71/30)+1--$N71/30)*SUMIFS(56:56,$1:$1,JG$1+INT(-$N71/30))))</f>
        <v>0</v>
      </c>
      <c r="JH71" s="40">
        <f>IF(JH$7="",0,IF(JH$1=MAX($1:$1),$R56-SUM($T71:JG71),IF(JH$1=1,SUMIFS(56:56,$1:$1,"&gt;="&amp;1,$1:$1,"&lt;="&amp;INT(-$N71/30))+(-$N71/30-INT(-$N71/30))*SUMIFS(56:56,$1:$1,INT(-$N71/30)+1),0)+(-$N71/30-INT(-$N71/30))*SUMIFS(56:56,$1:$1,JH$1+INT(-$N71/30)+1)+(INT(-$N71/30)+1--$N71/30)*SUMIFS(56:56,$1:$1,JH$1+INT(-$N71/30))))</f>
        <v>0</v>
      </c>
      <c r="JI71" s="40">
        <f>IF(JI$7="",0,IF(JI$1=MAX($1:$1),$R56-SUM($T71:JH71),IF(JI$1=1,SUMIFS(56:56,$1:$1,"&gt;="&amp;1,$1:$1,"&lt;="&amp;INT(-$N71/30))+(-$N71/30-INT(-$N71/30))*SUMIFS(56:56,$1:$1,INT(-$N71/30)+1),0)+(-$N71/30-INT(-$N71/30))*SUMIFS(56:56,$1:$1,JI$1+INT(-$N71/30)+1)+(INT(-$N71/30)+1--$N71/30)*SUMIFS(56:56,$1:$1,JI$1+INT(-$N71/30))))</f>
        <v>0</v>
      </c>
      <c r="JJ71" s="40">
        <f>IF(JJ$7="",0,IF(JJ$1=MAX($1:$1),$R56-SUM($T71:JI71),IF(JJ$1=1,SUMIFS(56:56,$1:$1,"&gt;="&amp;1,$1:$1,"&lt;="&amp;INT(-$N71/30))+(-$N71/30-INT(-$N71/30))*SUMIFS(56:56,$1:$1,INT(-$N71/30)+1),0)+(-$N71/30-INT(-$N71/30))*SUMIFS(56:56,$1:$1,JJ$1+INT(-$N71/30)+1)+(INT(-$N71/30)+1--$N71/30)*SUMIFS(56:56,$1:$1,JJ$1+INT(-$N71/30))))</f>
        <v>0</v>
      </c>
      <c r="JK71" s="40">
        <f>IF(JK$7="",0,IF(JK$1=MAX($1:$1),$R56-SUM($T71:JJ71),IF(JK$1=1,SUMIFS(56:56,$1:$1,"&gt;="&amp;1,$1:$1,"&lt;="&amp;INT(-$N71/30))+(-$N71/30-INT(-$N71/30))*SUMIFS(56:56,$1:$1,INT(-$N71/30)+1),0)+(-$N71/30-INT(-$N71/30))*SUMIFS(56:56,$1:$1,JK$1+INT(-$N71/30)+1)+(INT(-$N71/30)+1--$N71/30)*SUMIFS(56:56,$1:$1,JK$1+INT(-$N71/30))))</f>
        <v>0</v>
      </c>
      <c r="JL71" s="40">
        <f>IF(JL$7="",0,IF(JL$1=MAX($1:$1),$R56-SUM($T71:JK71),IF(JL$1=1,SUMIFS(56:56,$1:$1,"&gt;="&amp;1,$1:$1,"&lt;="&amp;INT(-$N71/30))+(-$N71/30-INT(-$N71/30))*SUMIFS(56:56,$1:$1,INT(-$N71/30)+1),0)+(-$N71/30-INT(-$N71/30))*SUMIFS(56:56,$1:$1,JL$1+INT(-$N71/30)+1)+(INT(-$N71/30)+1--$N71/30)*SUMIFS(56:56,$1:$1,JL$1+INT(-$N71/30))))</f>
        <v>0</v>
      </c>
      <c r="JM71" s="40">
        <f>IF(JM$7="",0,IF(JM$1=MAX($1:$1),$R56-SUM($T71:JL71),IF(JM$1=1,SUMIFS(56:56,$1:$1,"&gt;="&amp;1,$1:$1,"&lt;="&amp;INT(-$N71/30))+(-$N71/30-INT(-$N71/30))*SUMIFS(56:56,$1:$1,INT(-$N71/30)+1),0)+(-$N71/30-INT(-$N71/30))*SUMIFS(56:56,$1:$1,JM$1+INT(-$N71/30)+1)+(INT(-$N71/30)+1--$N71/30)*SUMIFS(56:56,$1:$1,JM$1+INT(-$N71/30))))</f>
        <v>0</v>
      </c>
      <c r="JN71" s="40">
        <f>IF(JN$7="",0,IF(JN$1=MAX($1:$1),$R56-SUM($T71:JM71),IF(JN$1=1,SUMIFS(56:56,$1:$1,"&gt;="&amp;1,$1:$1,"&lt;="&amp;INT(-$N71/30))+(-$N71/30-INT(-$N71/30))*SUMIFS(56:56,$1:$1,INT(-$N71/30)+1),0)+(-$N71/30-INT(-$N71/30))*SUMIFS(56:56,$1:$1,JN$1+INT(-$N71/30)+1)+(INT(-$N71/30)+1--$N71/30)*SUMIFS(56:56,$1:$1,JN$1+INT(-$N71/30))))</f>
        <v>0</v>
      </c>
      <c r="JO71" s="40">
        <f>IF(JO$7="",0,IF(JO$1=MAX($1:$1),$R56-SUM($T71:JN71),IF(JO$1=1,SUMIFS(56:56,$1:$1,"&gt;="&amp;1,$1:$1,"&lt;="&amp;INT(-$N71/30))+(-$N71/30-INT(-$N71/30))*SUMIFS(56:56,$1:$1,INT(-$N71/30)+1),0)+(-$N71/30-INT(-$N71/30))*SUMIFS(56:56,$1:$1,JO$1+INT(-$N71/30)+1)+(INT(-$N71/30)+1--$N71/30)*SUMIFS(56:56,$1:$1,JO$1+INT(-$N71/30))))</f>
        <v>0</v>
      </c>
      <c r="JP71" s="40">
        <f>IF(JP$7="",0,IF(JP$1=MAX($1:$1),$R56-SUM($T71:JO71),IF(JP$1=1,SUMIFS(56:56,$1:$1,"&gt;="&amp;1,$1:$1,"&lt;="&amp;INT(-$N71/30))+(-$N71/30-INT(-$N71/30))*SUMIFS(56:56,$1:$1,INT(-$N71/30)+1),0)+(-$N71/30-INT(-$N71/30))*SUMIFS(56:56,$1:$1,JP$1+INT(-$N71/30)+1)+(INT(-$N71/30)+1--$N71/30)*SUMIFS(56:56,$1:$1,JP$1+INT(-$N71/30))))</f>
        <v>0</v>
      </c>
      <c r="JQ71" s="40">
        <f>IF(JQ$7="",0,IF(JQ$1=MAX($1:$1),$R56-SUM($T71:JP71),IF(JQ$1=1,SUMIFS(56:56,$1:$1,"&gt;="&amp;1,$1:$1,"&lt;="&amp;INT(-$N71/30))+(-$N71/30-INT(-$N71/30))*SUMIFS(56:56,$1:$1,INT(-$N71/30)+1),0)+(-$N71/30-INT(-$N71/30))*SUMIFS(56:56,$1:$1,JQ$1+INT(-$N71/30)+1)+(INT(-$N71/30)+1--$N71/30)*SUMIFS(56:56,$1:$1,JQ$1+INT(-$N71/30))))</f>
        <v>0</v>
      </c>
      <c r="JR71" s="40">
        <f>IF(JR$7="",0,IF(JR$1=MAX($1:$1),$R56-SUM($T71:JQ71),IF(JR$1=1,SUMIFS(56:56,$1:$1,"&gt;="&amp;1,$1:$1,"&lt;="&amp;INT(-$N71/30))+(-$N71/30-INT(-$N71/30))*SUMIFS(56:56,$1:$1,INT(-$N71/30)+1),0)+(-$N71/30-INT(-$N71/30))*SUMIFS(56:56,$1:$1,JR$1+INT(-$N71/30)+1)+(INT(-$N71/30)+1--$N71/30)*SUMIFS(56:56,$1:$1,JR$1+INT(-$N71/30))))</f>
        <v>0</v>
      </c>
      <c r="JS71" s="40">
        <f>IF(JS$7="",0,IF(JS$1=MAX($1:$1),$R56-SUM($T71:JR71),IF(JS$1=1,SUMIFS(56:56,$1:$1,"&gt;="&amp;1,$1:$1,"&lt;="&amp;INT(-$N71/30))+(-$N71/30-INT(-$N71/30))*SUMIFS(56:56,$1:$1,INT(-$N71/30)+1),0)+(-$N71/30-INT(-$N71/30))*SUMIFS(56:56,$1:$1,JS$1+INT(-$N71/30)+1)+(INT(-$N71/30)+1--$N71/30)*SUMIFS(56:56,$1:$1,JS$1+INT(-$N71/30))))</f>
        <v>0</v>
      </c>
      <c r="JT71" s="40">
        <f>IF(JT$7="",0,IF(JT$1=MAX($1:$1),$R56-SUM($T71:JS71),IF(JT$1=1,SUMIFS(56:56,$1:$1,"&gt;="&amp;1,$1:$1,"&lt;="&amp;INT(-$N71/30))+(-$N71/30-INT(-$N71/30))*SUMIFS(56:56,$1:$1,INT(-$N71/30)+1),0)+(-$N71/30-INT(-$N71/30))*SUMIFS(56:56,$1:$1,JT$1+INT(-$N71/30)+1)+(INT(-$N71/30)+1--$N71/30)*SUMIFS(56:56,$1:$1,JT$1+INT(-$N71/30))))</f>
        <v>0</v>
      </c>
      <c r="JU71" s="40">
        <f>IF(JU$7="",0,IF(JU$1=MAX($1:$1),$R56-SUM($T71:JT71),IF(JU$1=1,SUMIFS(56:56,$1:$1,"&gt;="&amp;1,$1:$1,"&lt;="&amp;INT(-$N71/30))+(-$N71/30-INT(-$N71/30))*SUMIFS(56:56,$1:$1,INT(-$N71/30)+1),0)+(-$N71/30-INT(-$N71/30))*SUMIFS(56:56,$1:$1,JU$1+INT(-$N71/30)+1)+(INT(-$N71/30)+1--$N71/30)*SUMIFS(56:56,$1:$1,JU$1+INT(-$N71/30))))</f>
        <v>0</v>
      </c>
      <c r="JV71" s="40">
        <f>IF(JV$7="",0,IF(JV$1=MAX($1:$1),$R56-SUM($T71:JU71),IF(JV$1=1,SUMIFS(56:56,$1:$1,"&gt;="&amp;1,$1:$1,"&lt;="&amp;INT(-$N71/30))+(-$N71/30-INT(-$N71/30))*SUMIFS(56:56,$1:$1,INT(-$N71/30)+1),0)+(-$N71/30-INT(-$N71/30))*SUMIFS(56:56,$1:$1,JV$1+INT(-$N71/30)+1)+(INT(-$N71/30)+1--$N71/30)*SUMIFS(56:56,$1:$1,JV$1+INT(-$N71/30))))</f>
        <v>0</v>
      </c>
      <c r="JW71" s="40">
        <f>IF(JW$7="",0,IF(JW$1=MAX($1:$1),$R56-SUM($T71:JV71),IF(JW$1=1,SUMIFS(56:56,$1:$1,"&gt;="&amp;1,$1:$1,"&lt;="&amp;INT(-$N71/30))+(-$N71/30-INT(-$N71/30))*SUMIFS(56:56,$1:$1,INT(-$N71/30)+1),0)+(-$N71/30-INT(-$N71/30))*SUMIFS(56:56,$1:$1,JW$1+INT(-$N71/30)+1)+(INT(-$N71/30)+1--$N71/30)*SUMIFS(56:56,$1:$1,JW$1+INT(-$N71/30))))</f>
        <v>0</v>
      </c>
      <c r="JX71" s="40">
        <f>IF(JX$7="",0,IF(JX$1=MAX($1:$1),$R56-SUM($T71:JW71),IF(JX$1=1,SUMIFS(56:56,$1:$1,"&gt;="&amp;1,$1:$1,"&lt;="&amp;INT(-$N71/30))+(-$N71/30-INT(-$N71/30))*SUMIFS(56:56,$1:$1,INT(-$N71/30)+1),0)+(-$N71/30-INT(-$N71/30))*SUMIFS(56:56,$1:$1,JX$1+INT(-$N71/30)+1)+(INT(-$N71/30)+1--$N71/30)*SUMIFS(56:56,$1:$1,JX$1+INT(-$N71/30))))</f>
        <v>0</v>
      </c>
      <c r="JY71" s="40">
        <f>IF(JY$7="",0,IF(JY$1=MAX($1:$1),$R56-SUM($T71:JX71),IF(JY$1=1,SUMIFS(56:56,$1:$1,"&gt;="&amp;1,$1:$1,"&lt;="&amp;INT(-$N71/30))+(-$N71/30-INT(-$N71/30))*SUMIFS(56:56,$1:$1,INT(-$N71/30)+1),0)+(-$N71/30-INT(-$N71/30))*SUMIFS(56:56,$1:$1,JY$1+INT(-$N71/30)+1)+(INT(-$N71/30)+1--$N71/30)*SUMIFS(56:56,$1:$1,JY$1+INT(-$N71/30))))</f>
        <v>0</v>
      </c>
      <c r="JZ71" s="40">
        <f>IF(JZ$7="",0,IF(JZ$1=MAX($1:$1),$R56-SUM($T71:JY71),IF(JZ$1=1,SUMIFS(56:56,$1:$1,"&gt;="&amp;1,$1:$1,"&lt;="&amp;INT(-$N71/30))+(-$N71/30-INT(-$N71/30))*SUMIFS(56:56,$1:$1,INT(-$N71/30)+1),0)+(-$N71/30-INT(-$N71/30))*SUMIFS(56:56,$1:$1,JZ$1+INT(-$N71/30)+1)+(INT(-$N71/30)+1--$N71/30)*SUMIFS(56:56,$1:$1,JZ$1+INT(-$N71/30))))</f>
        <v>0</v>
      </c>
      <c r="KA71" s="40">
        <f>IF(KA$7="",0,IF(KA$1=MAX($1:$1),$R56-SUM($T71:JZ71),IF(KA$1=1,SUMIFS(56:56,$1:$1,"&gt;="&amp;1,$1:$1,"&lt;="&amp;INT(-$N71/30))+(-$N71/30-INT(-$N71/30))*SUMIFS(56:56,$1:$1,INT(-$N71/30)+1),0)+(-$N71/30-INT(-$N71/30))*SUMIFS(56:56,$1:$1,KA$1+INT(-$N71/30)+1)+(INT(-$N71/30)+1--$N71/30)*SUMIFS(56:56,$1:$1,KA$1+INT(-$N71/30))))</f>
        <v>0</v>
      </c>
      <c r="KB71" s="40">
        <f>IF(KB$7="",0,IF(KB$1=MAX($1:$1),$R56-SUM($T71:KA71),IF(KB$1=1,SUMIFS(56:56,$1:$1,"&gt;="&amp;1,$1:$1,"&lt;="&amp;INT(-$N71/30))+(-$N71/30-INT(-$N71/30))*SUMIFS(56:56,$1:$1,INT(-$N71/30)+1),0)+(-$N71/30-INT(-$N71/30))*SUMIFS(56:56,$1:$1,KB$1+INT(-$N71/30)+1)+(INT(-$N71/30)+1--$N71/30)*SUMIFS(56:56,$1:$1,KB$1+INT(-$N71/30))))</f>
        <v>0</v>
      </c>
      <c r="KC71" s="40">
        <f>IF(KC$7="",0,IF(KC$1=MAX($1:$1),$R56-SUM($T71:KB71),IF(KC$1=1,SUMIFS(56:56,$1:$1,"&gt;="&amp;1,$1:$1,"&lt;="&amp;INT(-$N71/30))+(-$N71/30-INT(-$N71/30))*SUMIFS(56:56,$1:$1,INT(-$N71/30)+1),0)+(-$N71/30-INT(-$N71/30))*SUMIFS(56:56,$1:$1,KC$1+INT(-$N71/30)+1)+(INT(-$N71/30)+1--$N71/30)*SUMIFS(56:56,$1:$1,KC$1+INT(-$N71/30))))</f>
        <v>0</v>
      </c>
      <c r="KD71" s="40">
        <f>IF(KD$7="",0,IF(KD$1=MAX($1:$1),$R56-SUM($T71:KC71),IF(KD$1=1,SUMIFS(56:56,$1:$1,"&gt;="&amp;1,$1:$1,"&lt;="&amp;INT(-$N71/30))+(-$N71/30-INT(-$N71/30))*SUMIFS(56:56,$1:$1,INT(-$N71/30)+1),0)+(-$N71/30-INT(-$N71/30))*SUMIFS(56:56,$1:$1,KD$1+INT(-$N71/30)+1)+(INT(-$N71/30)+1--$N71/30)*SUMIFS(56:56,$1:$1,KD$1+INT(-$N71/30))))</f>
        <v>0</v>
      </c>
      <c r="KE71" s="40">
        <f>IF(KE$7="",0,IF(KE$1=MAX($1:$1),$R56-SUM($T71:KD71),IF(KE$1=1,SUMIFS(56:56,$1:$1,"&gt;="&amp;1,$1:$1,"&lt;="&amp;INT(-$N71/30))+(-$N71/30-INT(-$N71/30))*SUMIFS(56:56,$1:$1,INT(-$N71/30)+1),0)+(-$N71/30-INT(-$N71/30))*SUMIFS(56:56,$1:$1,KE$1+INT(-$N71/30)+1)+(INT(-$N71/30)+1--$N71/30)*SUMIFS(56:56,$1:$1,KE$1+INT(-$N71/30))))</f>
        <v>0</v>
      </c>
      <c r="KF71" s="40">
        <f>IF(KF$7="",0,IF(KF$1=MAX($1:$1),$R56-SUM($T71:KE71),IF(KF$1=1,SUMIFS(56:56,$1:$1,"&gt;="&amp;1,$1:$1,"&lt;="&amp;INT(-$N71/30))+(-$N71/30-INT(-$N71/30))*SUMIFS(56:56,$1:$1,INT(-$N71/30)+1),0)+(-$N71/30-INT(-$N71/30))*SUMIFS(56:56,$1:$1,KF$1+INT(-$N71/30)+1)+(INT(-$N71/30)+1--$N71/30)*SUMIFS(56:56,$1:$1,KF$1+INT(-$N71/30))))</f>
        <v>0</v>
      </c>
      <c r="KG71" s="40">
        <f>IF(KG$7="",0,IF(KG$1=MAX($1:$1),$R56-SUM($T71:KF71),IF(KG$1=1,SUMIFS(56:56,$1:$1,"&gt;="&amp;1,$1:$1,"&lt;="&amp;INT(-$N71/30))+(-$N71/30-INT(-$N71/30))*SUMIFS(56:56,$1:$1,INT(-$N71/30)+1),0)+(-$N71/30-INT(-$N71/30))*SUMIFS(56:56,$1:$1,KG$1+INT(-$N71/30)+1)+(INT(-$N71/30)+1--$N71/30)*SUMIFS(56:56,$1:$1,KG$1+INT(-$N71/30))))</f>
        <v>0</v>
      </c>
      <c r="KH71" s="40">
        <f>IF(KH$7="",0,IF(KH$1=MAX($1:$1),$R56-SUM($T71:KG71),IF(KH$1=1,SUMIFS(56:56,$1:$1,"&gt;="&amp;1,$1:$1,"&lt;="&amp;INT(-$N71/30))+(-$N71/30-INT(-$N71/30))*SUMIFS(56:56,$1:$1,INT(-$N71/30)+1),0)+(-$N71/30-INT(-$N71/30))*SUMIFS(56:56,$1:$1,KH$1+INT(-$N71/30)+1)+(INT(-$N71/30)+1--$N71/30)*SUMIFS(56:56,$1:$1,KH$1+INT(-$N71/30))))</f>
        <v>0</v>
      </c>
      <c r="KI71" s="40">
        <f>IF(KI$7="",0,IF(KI$1=MAX($1:$1),$R56-SUM($T71:KH71),IF(KI$1=1,SUMIFS(56:56,$1:$1,"&gt;="&amp;1,$1:$1,"&lt;="&amp;INT(-$N71/30))+(-$N71/30-INT(-$N71/30))*SUMIFS(56:56,$1:$1,INT(-$N71/30)+1),0)+(-$N71/30-INT(-$N71/30))*SUMIFS(56:56,$1:$1,KI$1+INT(-$N71/30)+1)+(INT(-$N71/30)+1--$N71/30)*SUMIFS(56:56,$1:$1,KI$1+INT(-$N71/30))))</f>
        <v>0</v>
      </c>
      <c r="KJ71" s="40">
        <f>IF(KJ$7="",0,IF(KJ$1=MAX($1:$1),$R56-SUM($T71:KI71),IF(KJ$1=1,SUMIFS(56:56,$1:$1,"&gt;="&amp;1,$1:$1,"&lt;="&amp;INT(-$N71/30))+(-$N71/30-INT(-$N71/30))*SUMIFS(56:56,$1:$1,INT(-$N71/30)+1),0)+(-$N71/30-INT(-$N71/30))*SUMIFS(56:56,$1:$1,KJ$1+INT(-$N71/30)+1)+(INT(-$N71/30)+1--$N71/30)*SUMIFS(56:56,$1:$1,KJ$1+INT(-$N71/30))))</f>
        <v>0</v>
      </c>
      <c r="KK71" s="40">
        <f>IF(KK$7="",0,IF(KK$1=MAX($1:$1),$R56-SUM($T71:KJ71),IF(KK$1=1,SUMIFS(56:56,$1:$1,"&gt;="&amp;1,$1:$1,"&lt;="&amp;INT(-$N71/30))+(-$N71/30-INT(-$N71/30))*SUMIFS(56:56,$1:$1,INT(-$N71/30)+1),0)+(-$N71/30-INT(-$N71/30))*SUMIFS(56:56,$1:$1,KK$1+INT(-$N71/30)+1)+(INT(-$N71/30)+1--$N71/30)*SUMIFS(56:56,$1:$1,KK$1+INT(-$N71/30))))</f>
        <v>0</v>
      </c>
      <c r="KL71" s="40">
        <f>IF(KL$7="",0,IF(KL$1=MAX($1:$1),$R56-SUM($T71:KK71),IF(KL$1=1,SUMIFS(56:56,$1:$1,"&gt;="&amp;1,$1:$1,"&lt;="&amp;INT(-$N71/30))+(-$N71/30-INT(-$N71/30))*SUMIFS(56:56,$1:$1,INT(-$N71/30)+1),0)+(-$N71/30-INT(-$N71/30))*SUMIFS(56:56,$1:$1,KL$1+INT(-$N71/30)+1)+(INT(-$N71/30)+1--$N71/30)*SUMIFS(56:56,$1:$1,KL$1+INT(-$N71/30))))</f>
        <v>0</v>
      </c>
      <c r="KM71" s="40">
        <f>IF(KM$7="",0,IF(KM$1=MAX($1:$1),$R56-SUM($T71:KL71),IF(KM$1=1,SUMIFS(56:56,$1:$1,"&gt;="&amp;1,$1:$1,"&lt;="&amp;INT(-$N71/30))+(-$N71/30-INT(-$N71/30))*SUMIFS(56:56,$1:$1,INT(-$N71/30)+1),0)+(-$N71/30-INT(-$N71/30))*SUMIFS(56:56,$1:$1,KM$1+INT(-$N71/30)+1)+(INT(-$N71/30)+1--$N71/30)*SUMIFS(56:56,$1:$1,KM$1+INT(-$N71/30))))</f>
        <v>0</v>
      </c>
      <c r="KN71" s="40">
        <f>IF(KN$7="",0,IF(KN$1=MAX($1:$1),$R56-SUM($T71:KM71),IF(KN$1=1,SUMIFS(56:56,$1:$1,"&gt;="&amp;1,$1:$1,"&lt;="&amp;INT(-$N71/30))+(-$N71/30-INT(-$N71/30))*SUMIFS(56:56,$1:$1,INT(-$N71/30)+1),0)+(-$N71/30-INT(-$N71/30))*SUMIFS(56:56,$1:$1,KN$1+INT(-$N71/30)+1)+(INT(-$N71/30)+1--$N71/30)*SUMIFS(56:56,$1:$1,KN$1+INT(-$N71/30))))</f>
        <v>0</v>
      </c>
      <c r="KO71" s="40">
        <f>IF(KO$7="",0,IF(KO$1=MAX($1:$1),$R56-SUM($T71:KN71),IF(KO$1=1,SUMIFS(56:56,$1:$1,"&gt;="&amp;1,$1:$1,"&lt;="&amp;INT(-$N71/30))+(-$N71/30-INT(-$N71/30))*SUMIFS(56:56,$1:$1,INT(-$N71/30)+1),0)+(-$N71/30-INT(-$N71/30))*SUMIFS(56:56,$1:$1,KO$1+INT(-$N71/30)+1)+(INT(-$N71/30)+1--$N71/30)*SUMIFS(56:56,$1:$1,KO$1+INT(-$N71/30))))</f>
        <v>0</v>
      </c>
      <c r="KP71" s="40">
        <f>IF(KP$7="",0,IF(KP$1=MAX($1:$1),$R56-SUM($T71:KO71),IF(KP$1=1,SUMIFS(56:56,$1:$1,"&gt;="&amp;1,$1:$1,"&lt;="&amp;INT(-$N71/30))+(-$N71/30-INT(-$N71/30))*SUMIFS(56:56,$1:$1,INT(-$N71/30)+1),0)+(-$N71/30-INT(-$N71/30))*SUMIFS(56:56,$1:$1,KP$1+INT(-$N71/30)+1)+(INT(-$N71/30)+1--$N71/30)*SUMIFS(56:56,$1:$1,KP$1+INT(-$N71/30))))</f>
        <v>0</v>
      </c>
      <c r="KQ71" s="40">
        <f>IF(KQ$7="",0,IF(KQ$1=MAX($1:$1),$R56-SUM($T71:KP71),IF(KQ$1=1,SUMIFS(56:56,$1:$1,"&gt;="&amp;1,$1:$1,"&lt;="&amp;INT(-$N71/30))+(-$N71/30-INT(-$N71/30))*SUMIFS(56:56,$1:$1,INT(-$N71/30)+1),0)+(-$N71/30-INT(-$N71/30))*SUMIFS(56:56,$1:$1,KQ$1+INT(-$N71/30)+1)+(INT(-$N71/30)+1--$N71/30)*SUMIFS(56:56,$1:$1,KQ$1+INT(-$N71/30))))</f>
        <v>0</v>
      </c>
      <c r="KR71" s="40">
        <f>IF(KR$7="",0,IF(KR$1=MAX($1:$1),$R56-SUM($T71:KQ71),IF(KR$1=1,SUMIFS(56:56,$1:$1,"&gt;="&amp;1,$1:$1,"&lt;="&amp;INT(-$N71/30))+(-$N71/30-INT(-$N71/30))*SUMIFS(56:56,$1:$1,INT(-$N71/30)+1),0)+(-$N71/30-INT(-$N71/30))*SUMIFS(56:56,$1:$1,KR$1+INT(-$N71/30)+1)+(INT(-$N71/30)+1--$N71/30)*SUMIFS(56:56,$1:$1,KR$1+INT(-$N71/30))))</f>
        <v>0</v>
      </c>
      <c r="KS71" s="40">
        <f>IF(KS$7="",0,IF(KS$1=MAX($1:$1),$R56-SUM($T71:KR71),IF(KS$1=1,SUMIFS(56:56,$1:$1,"&gt;="&amp;1,$1:$1,"&lt;="&amp;INT(-$N71/30))+(-$N71/30-INT(-$N71/30))*SUMIFS(56:56,$1:$1,INT(-$N71/30)+1),0)+(-$N71/30-INT(-$N71/30))*SUMIFS(56:56,$1:$1,KS$1+INT(-$N71/30)+1)+(INT(-$N71/30)+1--$N71/30)*SUMIFS(56:56,$1:$1,KS$1+INT(-$N71/30))))</f>
        <v>0</v>
      </c>
      <c r="KT71" s="40">
        <f>IF(KT$7="",0,IF(KT$1=MAX($1:$1),$R56-SUM($T71:KS71),IF(KT$1=1,SUMIFS(56:56,$1:$1,"&gt;="&amp;1,$1:$1,"&lt;="&amp;INT(-$N71/30))+(-$N71/30-INT(-$N71/30))*SUMIFS(56:56,$1:$1,INT(-$N71/30)+1),0)+(-$N71/30-INT(-$N71/30))*SUMIFS(56:56,$1:$1,KT$1+INT(-$N71/30)+1)+(INT(-$N71/30)+1--$N71/30)*SUMIFS(56:56,$1:$1,KT$1+INT(-$N71/30))))</f>
        <v>0</v>
      </c>
      <c r="KU71" s="40">
        <f>IF(KU$7="",0,IF(KU$1=MAX($1:$1),$R56-SUM($T71:KT71),IF(KU$1=1,SUMIFS(56:56,$1:$1,"&gt;="&amp;1,$1:$1,"&lt;="&amp;INT(-$N71/30))+(-$N71/30-INT(-$N71/30))*SUMIFS(56:56,$1:$1,INT(-$N71/30)+1),0)+(-$N71/30-INT(-$N71/30))*SUMIFS(56:56,$1:$1,KU$1+INT(-$N71/30)+1)+(INT(-$N71/30)+1--$N71/30)*SUMIFS(56:56,$1:$1,KU$1+INT(-$N71/30))))</f>
        <v>0</v>
      </c>
      <c r="KV71" s="40">
        <f>IF(KV$7="",0,IF(KV$1=MAX($1:$1),$R56-SUM($T71:KU71),IF(KV$1=1,SUMIFS(56:56,$1:$1,"&gt;="&amp;1,$1:$1,"&lt;="&amp;INT(-$N71/30))+(-$N71/30-INT(-$N71/30))*SUMIFS(56:56,$1:$1,INT(-$N71/30)+1),0)+(-$N71/30-INT(-$N71/30))*SUMIFS(56:56,$1:$1,KV$1+INT(-$N71/30)+1)+(INT(-$N71/30)+1--$N71/30)*SUMIFS(56:56,$1:$1,KV$1+INT(-$N71/30))))</f>
        <v>0</v>
      </c>
      <c r="KW71" s="1"/>
      <c r="KX71" s="1"/>
    </row>
    <row r="72" spans="1:310" x14ac:dyDescent="0.25">
      <c r="A72" s="1"/>
      <c r="B72" s="79"/>
      <c r="C72" s="79"/>
      <c r="D72" s="79"/>
      <c r="E72" s="1" t="str">
        <f>E69</f>
        <v>поступление денежных средств от продаж продукции</v>
      </c>
      <c r="F72" s="1"/>
      <c r="G72" s="1"/>
      <c r="H72" s="11" t="str">
        <f t="shared" si="343"/>
        <v>руб.</v>
      </c>
      <c r="I72" s="1"/>
      <c r="J72" s="1"/>
      <c r="K72" s="1" t="str">
        <f>справочники!$U$14</f>
        <v>непостоянные-Партнеры</v>
      </c>
      <c r="L72" s="1"/>
      <c r="M72" s="5"/>
      <c r="N72" s="40">
        <f>условия!W138</f>
        <v>45</v>
      </c>
      <c r="O72" s="19"/>
      <c r="P72" s="1"/>
      <c r="Q72" s="1"/>
      <c r="R72" s="40">
        <f>SUMIFS($T72:$KW72,$T$1:$KW$1,"&gt;="&amp;1,$T$1:$KW$1,"&lt;="&amp;MAX($1:$1))</f>
        <v>44820142.970638297</v>
      </c>
      <c r="S72" s="1"/>
      <c r="T72" s="1"/>
      <c r="U72" s="40">
        <f>IF(U$7="",0,IF(U$1=MAX($1:$1),$R57-SUM($T72:T72),IF(U$1=1,SUMIFS(57:57,$1:$1,"&gt;="&amp;1,$1:$1,"&lt;="&amp;INT(-$N72/30))+(-$N72/30-INT(-$N72/30))*SUMIFS(57:57,$1:$1,INT(-$N72/30)+1),0)+(-$N72/30-INT(-$N72/30))*SUMIFS(57:57,$1:$1,U$1+INT(-$N72/30)+1)+(INT(-$N72/30)+1--$N72/30)*SUMIFS(57:57,$1:$1,U$1+INT(-$N72/30))))</f>
        <v>0</v>
      </c>
      <c r="V72" s="40">
        <f>IF(V$7="",0,IF(V$1=MAX($1:$1),$R57-SUM($T72:U72),IF(V$1=1,SUMIFS(57:57,$1:$1,"&gt;="&amp;1,$1:$1,"&lt;="&amp;INT(-$N72/30))+(-$N72/30-INT(-$N72/30))*SUMIFS(57:57,$1:$1,INT(-$N72/30)+1),0)+(-$N72/30-INT(-$N72/30))*SUMIFS(57:57,$1:$1,V$1+INT(-$N72/30)+1)+(INT(-$N72/30)+1--$N72/30)*SUMIFS(57:57,$1:$1,V$1+INT(-$N72/30))))</f>
        <v>37958.532499999994</v>
      </c>
      <c r="W72" s="40">
        <f>IF(W$7="",0,IF(W$1=MAX($1:$1),$R57-SUM($T72:V72),IF(W$1=1,SUMIFS(57:57,$1:$1,"&gt;="&amp;1,$1:$1,"&lt;="&amp;INT(-$N72/30))+(-$N72/30-INT(-$N72/30))*SUMIFS(57:57,$1:$1,INT(-$N72/30)+1),0)+(-$N72/30-INT(-$N72/30))*SUMIFS(57:57,$1:$1,W$1+INT(-$N72/30)+1)+(INT(-$N72/30)+1--$N72/30)*SUMIFS(57:57,$1:$1,W$1+INT(-$N72/30))))</f>
        <v>115490.85420212764</v>
      </c>
      <c r="X72" s="40">
        <f>IF(X$7="",0,IF(X$1=MAX($1:$1),$R57-SUM($T72:W72),IF(X$1=1,SUMIFS(57:57,$1:$1,"&gt;="&amp;1,$1:$1,"&lt;="&amp;INT(-$N72/30))+(-$N72/30-INT(-$N72/30))*SUMIFS(57:57,$1:$1,INT(-$N72/30)+1),0)+(-$N72/30-INT(-$N72/30))*SUMIFS(57:57,$1:$1,X$1+INT(-$N72/30)+1)+(INT(-$N72/30)+1--$N72/30)*SUMIFS(57:57,$1:$1,X$1+INT(-$N72/30))))</f>
        <v>196253.68930851063</v>
      </c>
      <c r="Y72" s="40">
        <f>IF(Y$7="",0,IF(Y$1=MAX($1:$1),$R57-SUM($T72:X72),IF(Y$1=1,SUMIFS(57:57,$1:$1,"&gt;="&amp;1,$1:$1,"&lt;="&amp;INT(-$N72/30))+(-$N72/30-INT(-$N72/30))*SUMIFS(57:57,$1:$1,INT(-$N72/30)+1),0)+(-$N72/30-INT(-$N72/30))*SUMIFS(57:57,$1:$1,Y$1+INT(-$N72/30)+1)+(INT(-$N72/30)+1--$N72/30)*SUMIFS(57:57,$1:$1,Y$1+INT(-$N72/30))))</f>
        <v>280247.03781914891</v>
      </c>
      <c r="Z72" s="40">
        <f>IF(Z$7="",0,IF(Z$1=MAX($1:$1),$R57-SUM($T72:Y72),IF(Z$1=1,SUMIFS(57:57,$1:$1,"&gt;="&amp;1,$1:$1,"&lt;="&amp;INT(-$N72/30))+(-$N72/30-INT(-$N72/30))*SUMIFS(57:57,$1:$1,INT(-$N72/30)+1),0)+(-$N72/30-INT(-$N72/30))*SUMIFS(57:57,$1:$1,Z$1+INT(-$N72/30)+1)+(INT(-$N72/30)+1--$N72/30)*SUMIFS(57:57,$1:$1,Z$1+INT(-$N72/30))))</f>
        <v>367470.89973404258</v>
      </c>
      <c r="AA72" s="40">
        <f>IF(AA$7="",0,IF(AA$1=MAX($1:$1),$R57-SUM($T72:Z72),IF(AA$1=1,SUMIFS(57:57,$1:$1,"&gt;="&amp;1,$1:$1,"&lt;="&amp;INT(-$N72/30))+(-$N72/30-INT(-$N72/30))*SUMIFS(57:57,$1:$1,INT(-$N72/30)+1),0)+(-$N72/30-INT(-$N72/30))*SUMIFS(57:57,$1:$1,AA$1+INT(-$N72/30)+1)+(INT(-$N72/30)+1--$N72/30)*SUMIFS(57:57,$1:$1,AA$1+INT(-$N72/30))))</f>
        <v>457925.27505319146</v>
      </c>
      <c r="AB72" s="40">
        <f>IF(AB$7="",0,IF(AB$1=MAX($1:$1),$R57-SUM($T72:AA72),IF(AB$1=1,SUMIFS(57:57,$1:$1,"&gt;="&amp;1,$1:$1,"&lt;="&amp;INT(-$N72/30))+(-$N72/30-INT(-$N72/30))*SUMIFS(57:57,$1:$1,INT(-$N72/30)+1),0)+(-$N72/30-INT(-$N72/30))*SUMIFS(57:57,$1:$1,AB$1+INT(-$N72/30)+1)+(INT(-$N72/30)+1--$N72/30)*SUMIFS(57:57,$1:$1,AB$1+INT(-$N72/30))))</f>
        <v>551610.16377659573</v>
      </c>
      <c r="AC72" s="40">
        <f>IF(AC$7="",0,IF(AC$1=MAX($1:$1),$R57-SUM($T72:AB72),IF(AC$1=1,SUMIFS(57:57,$1:$1,"&gt;="&amp;1,$1:$1,"&lt;="&amp;INT(-$N72/30))+(-$N72/30-INT(-$N72/30))*SUMIFS(57:57,$1:$1,INT(-$N72/30)+1),0)+(-$N72/30-INT(-$N72/30))*SUMIFS(57:57,$1:$1,AC$1+INT(-$N72/30)+1)+(INT(-$N72/30)+1--$N72/30)*SUMIFS(57:57,$1:$1,AC$1+INT(-$N72/30))))</f>
        <v>610567.03340425529</v>
      </c>
      <c r="AD72" s="40">
        <f>IF(AD$7="",0,IF(AD$1=MAX($1:$1),$R57-SUM($T72:AC72),IF(AD$1=1,SUMIFS(57:57,$1:$1,"&gt;="&amp;1,$1:$1,"&lt;="&amp;INT(-$N72/30))+(-$N72/30-INT(-$N72/30))*SUMIFS(57:57,$1:$1,INT(-$N72/30)+1),0)+(-$N72/30-INT(-$N72/30))*SUMIFS(57:57,$1:$1,AD$1+INT(-$N72/30)+1)+(INT(-$N72/30)+1--$N72/30)*SUMIFS(57:57,$1:$1,AD$1+INT(-$N72/30))))</f>
        <v>633180.62723404262</v>
      </c>
      <c r="AE72" s="40">
        <f>IF(AE$7="",0,IF(AE$1=MAX($1:$1),$R57-SUM($T72:AD72),IF(AE$1=1,SUMIFS(57:57,$1:$1,"&gt;="&amp;1,$1:$1,"&lt;="&amp;INT(-$N72/30))+(-$N72/30-INT(-$N72/30))*SUMIFS(57:57,$1:$1,INT(-$N72/30)+1),0)+(-$N72/30-INT(-$N72/30))*SUMIFS(57:57,$1:$1,AE$1+INT(-$N72/30)+1)+(INT(-$N72/30)+1--$N72/30)*SUMIFS(57:57,$1:$1,AE$1+INT(-$N72/30))))</f>
        <v>655794.22106382973</v>
      </c>
      <c r="AF72" s="40">
        <f>IF(AF$7="",0,IF(AF$1=MAX($1:$1),$R57-SUM($T72:AE72),IF(AF$1=1,SUMIFS(57:57,$1:$1,"&gt;="&amp;1,$1:$1,"&lt;="&amp;INT(-$N72/30))+(-$N72/30-INT(-$N72/30))*SUMIFS(57:57,$1:$1,INT(-$N72/30)+1),0)+(-$N72/30-INT(-$N72/30))*SUMIFS(57:57,$1:$1,AF$1+INT(-$N72/30)+1)+(INT(-$N72/30)+1--$N72/30)*SUMIFS(57:57,$1:$1,AF$1+INT(-$N72/30))))</f>
        <v>678407.81489361695</v>
      </c>
      <c r="AG72" s="40">
        <f>IF(AG$7="",0,IF(AG$1=MAX($1:$1),$R57-SUM($T72:AF72),IF(AG$1=1,SUMIFS(57:57,$1:$1,"&gt;="&amp;1,$1:$1,"&lt;="&amp;INT(-$N72/30))+(-$N72/30-INT(-$N72/30))*SUMIFS(57:57,$1:$1,INT(-$N72/30)+1),0)+(-$N72/30-INT(-$N72/30))*SUMIFS(57:57,$1:$1,AG$1+INT(-$N72/30)+1)+(INT(-$N72/30)+1--$N72/30)*SUMIFS(57:57,$1:$1,AG$1+INT(-$N72/30))))</f>
        <v>701021.40872340417</v>
      </c>
      <c r="AH72" s="40">
        <f>IF(AH$7="",0,IF(AH$1=MAX($1:$1),$R57-SUM($T72:AG72),IF(AH$1=1,SUMIFS(57:57,$1:$1,"&gt;="&amp;1,$1:$1,"&lt;="&amp;INT(-$N72/30))+(-$N72/30-INT(-$N72/30))*SUMIFS(57:57,$1:$1,INT(-$N72/30)+1),0)+(-$N72/30-INT(-$N72/30))*SUMIFS(57:57,$1:$1,AH$1+INT(-$N72/30)+1)+(INT(-$N72/30)+1--$N72/30)*SUMIFS(57:57,$1:$1,AH$1+INT(-$N72/30))))</f>
        <v>723635.0025531915</v>
      </c>
      <c r="AI72" s="40">
        <f>IF(AI$7="",0,IF(AI$1=MAX($1:$1),$R57-SUM($T72:AH72),IF(AI$1=1,SUMIFS(57:57,$1:$1,"&gt;="&amp;1,$1:$1,"&lt;="&amp;INT(-$N72/30))+(-$N72/30-INT(-$N72/30))*SUMIFS(57:57,$1:$1,INT(-$N72/30)+1),0)+(-$N72/30-INT(-$N72/30))*SUMIFS(57:57,$1:$1,AI$1+INT(-$N72/30)+1)+(INT(-$N72/30)+1--$N72/30)*SUMIFS(57:57,$1:$1,AI$1+INT(-$N72/30))))</f>
        <v>746248.59638297861</v>
      </c>
      <c r="AJ72" s="40">
        <f>IF(AJ$7="",0,IF(AJ$1=MAX($1:$1),$R57-SUM($T72:AI72),IF(AJ$1=1,SUMIFS(57:57,$1:$1,"&gt;="&amp;1,$1:$1,"&lt;="&amp;INT(-$N72/30))+(-$N72/30-INT(-$N72/30))*SUMIFS(57:57,$1:$1,INT(-$N72/30)+1),0)+(-$N72/30-INT(-$N72/30))*SUMIFS(57:57,$1:$1,AJ$1+INT(-$N72/30)+1)+(INT(-$N72/30)+1--$N72/30)*SUMIFS(57:57,$1:$1,AJ$1+INT(-$N72/30))))</f>
        <v>768862.19021276582</v>
      </c>
      <c r="AK72" s="40">
        <f>IF(AK$7="",0,IF(AK$1=MAX($1:$1),$R57-SUM($T72:AJ72),IF(AK$1=1,SUMIFS(57:57,$1:$1,"&gt;="&amp;1,$1:$1,"&lt;="&amp;INT(-$N72/30))+(-$N72/30-INT(-$N72/30))*SUMIFS(57:57,$1:$1,INT(-$N72/30)+1),0)+(-$N72/30-INT(-$N72/30))*SUMIFS(57:57,$1:$1,AK$1+INT(-$N72/30)+1)+(INT(-$N72/30)+1--$N72/30)*SUMIFS(57:57,$1:$1,AK$1+INT(-$N72/30))))</f>
        <v>791475.78404255304</v>
      </c>
      <c r="AL72" s="40">
        <f>IF(AL$7="",0,IF(AL$1=MAX($1:$1),$R57-SUM($T72:AK72),IF(AL$1=1,SUMIFS(57:57,$1:$1,"&gt;="&amp;1,$1:$1,"&lt;="&amp;INT(-$N72/30))+(-$N72/30-INT(-$N72/30))*SUMIFS(57:57,$1:$1,INT(-$N72/30)+1),0)+(-$N72/30-INT(-$N72/30))*SUMIFS(57:57,$1:$1,AL$1+INT(-$N72/30)+1)+(INT(-$N72/30)+1--$N72/30)*SUMIFS(57:57,$1:$1,AL$1+INT(-$N72/30))))</f>
        <v>814089.37787234038</v>
      </c>
      <c r="AM72" s="40">
        <f>IF(AM$7="",0,IF(AM$1=MAX($1:$1),$R57-SUM($T72:AL72),IF(AM$1=1,SUMIFS(57:57,$1:$1,"&gt;="&amp;1,$1:$1,"&lt;="&amp;INT(-$N72/30))+(-$N72/30-INT(-$N72/30))*SUMIFS(57:57,$1:$1,INT(-$N72/30)+1),0)+(-$N72/30-INT(-$N72/30))*SUMIFS(57:57,$1:$1,AM$1+INT(-$N72/30)+1)+(INT(-$N72/30)+1--$N72/30)*SUMIFS(57:57,$1:$1,AM$1+INT(-$N72/30))))</f>
        <v>836702.97170212748</v>
      </c>
      <c r="AN72" s="40">
        <f>IF(AN$7="",0,IF(AN$1=MAX($1:$1),$R57-SUM($T72:AM72),IF(AN$1=1,SUMIFS(57:57,$1:$1,"&gt;="&amp;1,$1:$1,"&lt;="&amp;INT(-$N72/30))+(-$N72/30-INT(-$N72/30))*SUMIFS(57:57,$1:$1,INT(-$N72/30)+1),0)+(-$N72/30-INT(-$N72/30))*SUMIFS(57:57,$1:$1,AN$1+INT(-$N72/30)+1)+(INT(-$N72/30)+1--$N72/30)*SUMIFS(57:57,$1:$1,AN$1+INT(-$N72/30))))</f>
        <v>859316.56553191482</v>
      </c>
      <c r="AO72" s="40">
        <f>IF(AO$7="",0,IF(AO$1=MAX($1:$1),$R57-SUM($T72:AN72),IF(AO$1=1,SUMIFS(57:57,$1:$1,"&gt;="&amp;1,$1:$1,"&lt;="&amp;INT(-$N72/30))+(-$N72/30-INT(-$N72/30))*SUMIFS(57:57,$1:$1,INT(-$N72/30)+1),0)+(-$N72/30-INT(-$N72/30))*SUMIFS(57:57,$1:$1,AO$1+INT(-$N72/30)+1)+(INT(-$N72/30)+1--$N72/30)*SUMIFS(57:57,$1:$1,AO$1+INT(-$N72/30))))</f>
        <v>881930.15936170216</v>
      </c>
      <c r="AP72" s="40">
        <f>IF(AP$7="",0,IF(AP$1=MAX($1:$1),$R57-SUM($T72:AO72),IF(AP$1=1,SUMIFS(57:57,$1:$1,"&gt;="&amp;1,$1:$1,"&lt;="&amp;INT(-$N72/30))+(-$N72/30-INT(-$N72/30))*SUMIFS(57:57,$1:$1,INT(-$N72/30)+1),0)+(-$N72/30-INT(-$N72/30))*SUMIFS(57:57,$1:$1,AP$1+INT(-$N72/30)+1)+(INT(-$N72/30)+1--$N72/30)*SUMIFS(57:57,$1:$1,AP$1+INT(-$N72/30))))</f>
        <v>904543.75319148938</v>
      </c>
      <c r="AQ72" s="40">
        <f>IF(AQ$7="",0,IF(AQ$1=MAX($1:$1),$R57-SUM($T72:AP72),IF(AQ$1=1,SUMIFS(57:57,$1:$1,"&gt;="&amp;1,$1:$1,"&lt;="&amp;INT(-$N72/30))+(-$N72/30-INT(-$N72/30))*SUMIFS(57:57,$1:$1,INT(-$N72/30)+1),0)+(-$N72/30-INT(-$N72/30))*SUMIFS(57:57,$1:$1,AQ$1+INT(-$N72/30)+1)+(INT(-$N72/30)+1--$N72/30)*SUMIFS(57:57,$1:$1,AQ$1+INT(-$N72/30))))</f>
        <v>927157.3470212766</v>
      </c>
      <c r="AR72" s="40">
        <f>IF(AR$7="",0,IF(AR$1=MAX($1:$1),$R57-SUM($T72:AQ72),IF(AR$1=1,SUMIFS(57:57,$1:$1,"&gt;="&amp;1,$1:$1,"&lt;="&amp;INT(-$N72/30))+(-$N72/30-INT(-$N72/30))*SUMIFS(57:57,$1:$1,INT(-$N72/30)+1),0)+(-$N72/30-INT(-$N72/30))*SUMIFS(57:57,$1:$1,AR$1+INT(-$N72/30)+1)+(INT(-$N72/30)+1--$N72/30)*SUMIFS(57:57,$1:$1,AR$1+INT(-$N72/30))))</f>
        <v>949770.9408510637</v>
      </c>
      <c r="AS72" s="40">
        <f>IF(AS$7="",0,IF(AS$1=MAX($1:$1),$R57-SUM($T72:AR72),IF(AS$1=1,SUMIFS(57:57,$1:$1,"&gt;="&amp;1,$1:$1,"&lt;="&amp;INT(-$N72/30))+(-$N72/30-INT(-$N72/30))*SUMIFS(57:57,$1:$1,INT(-$N72/30)+1),0)+(-$N72/30-INT(-$N72/30))*SUMIFS(57:57,$1:$1,AS$1+INT(-$N72/30)+1)+(INT(-$N72/30)+1--$N72/30)*SUMIFS(57:57,$1:$1,AS$1+INT(-$N72/30))))</f>
        <v>972384.53468085104</v>
      </c>
      <c r="AT72" s="40">
        <f>IF(AT$7="",0,IF(AT$1=MAX($1:$1),$R57-SUM($T72:AS72),IF(AT$1=1,SUMIFS(57:57,$1:$1,"&gt;="&amp;1,$1:$1,"&lt;="&amp;INT(-$N72/30))+(-$N72/30-INT(-$N72/30))*SUMIFS(57:57,$1:$1,INT(-$N72/30)+1),0)+(-$N72/30-INT(-$N72/30))*SUMIFS(57:57,$1:$1,AT$1+INT(-$N72/30)+1)+(INT(-$N72/30)+1--$N72/30)*SUMIFS(57:57,$1:$1,AT$1+INT(-$N72/30))))</f>
        <v>994998.12851063814</v>
      </c>
      <c r="AU72" s="40">
        <f>IF(AU$7="",0,IF(AU$1=MAX($1:$1),$R57-SUM($T72:AT72),IF(AU$1=1,SUMIFS(57:57,$1:$1,"&gt;="&amp;1,$1:$1,"&lt;="&amp;INT(-$N72/30))+(-$N72/30-INT(-$N72/30))*SUMIFS(57:57,$1:$1,INT(-$N72/30)+1),0)+(-$N72/30-INT(-$N72/30))*SUMIFS(57:57,$1:$1,AU$1+INT(-$N72/30)+1)+(INT(-$N72/30)+1--$N72/30)*SUMIFS(57:57,$1:$1,AU$1+INT(-$N72/30))))</f>
        <v>1017611.7223404254</v>
      </c>
      <c r="AV72" s="40">
        <f>IF(AV$7="",0,IF(AV$1=MAX($1:$1),$R57-SUM($T72:AU72),IF(AV$1=1,SUMIFS(57:57,$1:$1,"&gt;="&amp;1,$1:$1,"&lt;="&amp;INT(-$N72/30))+(-$N72/30-INT(-$N72/30))*SUMIFS(57:57,$1:$1,INT(-$N72/30)+1),0)+(-$N72/30-INT(-$N72/30))*SUMIFS(57:57,$1:$1,AV$1+INT(-$N72/30)+1)+(INT(-$N72/30)+1--$N72/30)*SUMIFS(57:57,$1:$1,AV$1+INT(-$N72/30))))</f>
        <v>1040225.3161702126</v>
      </c>
      <c r="AW72" s="40">
        <f>IF(AW$7="",0,IF(AW$1=MAX($1:$1),$R57-SUM($T72:AV72),IF(AW$1=1,SUMIFS(57:57,$1:$1,"&gt;="&amp;1,$1:$1,"&lt;="&amp;INT(-$N72/30))+(-$N72/30-INT(-$N72/30))*SUMIFS(57:57,$1:$1,INT(-$N72/30)+1),0)+(-$N72/30-INT(-$N72/30))*SUMIFS(57:57,$1:$1,AW$1+INT(-$N72/30)+1)+(INT(-$N72/30)+1--$N72/30)*SUMIFS(57:57,$1:$1,AW$1+INT(-$N72/30))))</f>
        <v>1062838.9099999997</v>
      </c>
      <c r="AX72" s="40">
        <f>IF(AX$7="",0,IF(AX$1=MAX($1:$1),$R57-SUM($T72:AW72),IF(AX$1=1,SUMIFS(57:57,$1:$1,"&gt;="&amp;1,$1:$1,"&lt;="&amp;INT(-$N72/30))+(-$N72/30-INT(-$N72/30))*SUMIFS(57:57,$1:$1,INT(-$N72/30)+1),0)+(-$N72/30-INT(-$N72/30))*SUMIFS(57:57,$1:$1,AX$1+INT(-$N72/30)+1)+(INT(-$N72/30)+1--$N72/30)*SUMIFS(57:57,$1:$1,AX$1+INT(-$N72/30))))</f>
        <v>1085452.5038297868</v>
      </c>
      <c r="AY72" s="40">
        <f>IF(AY$7="",0,IF(AY$1=MAX($1:$1),$R57-SUM($T72:AX72),IF(AY$1=1,SUMIFS(57:57,$1:$1,"&gt;="&amp;1,$1:$1,"&lt;="&amp;INT(-$N72/30))+(-$N72/30-INT(-$N72/30))*SUMIFS(57:57,$1:$1,INT(-$N72/30)+1),0)+(-$N72/30-INT(-$N72/30))*SUMIFS(57:57,$1:$1,AY$1+INT(-$N72/30)+1)+(INT(-$N72/30)+1--$N72/30)*SUMIFS(57:57,$1:$1,AY$1+INT(-$N72/30))))</f>
        <v>1108066.0976595739</v>
      </c>
      <c r="AZ72" s="40">
        <f>IF(AZ$7="",0,IF(AZ$1=MAX($1:$1),$R57-SUM($T72:AY72),IF(AZ$1=1,SUMIFS(57:57,$1:$1,"&gt;="&amp;1,$1:$1,"&lt;="&amp;INT(-$N72/30))+(-$N72/30-INT(-$N72/30))*SUMIFS(57:57,$1:$1,INT(-$N72/30)+1),0)+(-$N72/30-INT(-$N72/30))*SUMIFS(57:57,$1:$1,AZ$1+INT(-$N72/30)+1)+(INT(-$N72/30)+1--$N72/30)*SUMIFS(57:57,$1:$1,AZ$1+INT(-$N72/30))))</f>
        <v>1130679.6914893612</v>
      </c>
      <c r="BA72" s="40">
        <f>IF(BA$7="",0,IF(BA$1=MAX($1:$1),$R57-SUM($T72:AZ72),IF(BA$1=1,SUMIFS(57:57,$1:$1,"&gt;="&amp;1,$1:$1,"&lt;="&amp;INT(-$N72/30))+(-$N72/30-INT(-$N72/30))*SUMIFS(57:57,$1:$1,INT(-$N72/30)+1),0)+(-$N72/30-INT(-$N72/30))*SUMIFS(57:57,$1:$1,BA$1+INT(-$N72/30)+1)+(INT(-$N72/30)+1--$N72/30)*SUMIFS(57:57,$1:$1,BA$1+INT(-$N72/30))))</f>
        <v>1153293.2853191486</v>
      </c>
      <c r="BB72" s="40">
        <f>IF(BB$7="",0,IF(BB$1=MAX($1:$1),$R57-SUM($T72:BA72),IF(BB$1=1,SUMIFS(57:57,$1:$1,"&gt;="&amp;1,$1:$1,"&lt;="&amp;INT(-$N72/30))+(-$N72/30-INT(-$N72/30))*SUMIFS(57:57,$1:$1,INT(-$N72/30)+1),0)+(-$N72/30-INT(-$N72/30))*SUMIFS(57:57,$1:$1,BB$1+INT(-$N72/30)+1)+(INT(-$N72/30)+1--$N72/30)*SUMIFS(57:57,$1:$1,BB$1+INT(-$N72/30))))</f>
        <v>1175906.8791489359</v>
      </c>
      <c r="BC72" s="40">
        <f>IF(BC$7="",0,IF(BC$1=MAX($1:$1),$R57-SUM($T72:BB72),IF(BC$1=1,SUMIFS(57:57,$1:$1,"&gt;="&amp;1,$1:$1,"&lt;="&amp;INT(-$N72/30))+(-$N72/30-INT(-$N72/30))*SUMIFS(57:57,$1:$1,INT(-$N72/30)+1),0)+(-$N72/30-INT(-$N72/30))*SUMIFS(57:57,$1:$1,BC$1+INT(-$N72/30)+1)+(INT(-$N72/30)+1--$N72/30)*SUMIFS(57:57,$1:$1,BC$1+INT(-$N72/30))))</f>
        <v>1198520.472978723</v>
      </c>
      <c r="BD72" s="40">
        <f>IF(BD$7="",0,IF(BD$1=MAX($1:$1),$R57-SUM($T72:BC72),IF(BD$1=1,SUMIFS(57:57,$1:$1,"&gt;="&amp;1,$1:$1,"&lt;="&amp;INT(-$N72/30))+(-$N72/30-INT(-$N72/30))*SUMIFS(57:57,$1:$1,INT(-$N72/30)+1),0)+(-$N72/30-INT(-$N72/30))*SUMIFS(57:57,$1:$1,BD$1+INT(-$N72/30)+1)+(INT(-$N72/30)+1--$N72/30)*SUMIFS(57:57,$1:$1,BD$1+INT(-$N72/30))))</f>
        <v>1221134.0668085103</v>
      </c>
      <c r="BE72" s="40">
        <f>IF(BE$7="",0,IF(BE$1=MAX($1:$1),$R57-SUM($T72:BD72),IF(BE$1=1,SUMIFS(57:57,$1:$1,"&gt;="&amp;1,$1:$1,"&lt;="&amp;INT(-$N72/30))+(-$N72/30-INT(-$N72/30))*SUMIFS(57:57,$1:$1,INT(-$N72/30)+1),0)+(-$N72/30-INT(-$N72/30))*SUMIFS(57:57,$1:$1,BE$1+INT(-$N72/30)+1)+(INT(-$N72/30)+1--$N72/30)*SUMIFS(57:57,$1:$1,BE$1+INT(-$N72/30))))</f>
        <v>1243747.6606382977</v>
      </c>
      <c r="BF72" s="40">
        <f>IF(BF$7="",0,IF(BF$1=MAX($1:$1),$R57-SUM($T72:BE72),IF(BF$1=1,SUMIFS(57:57,$1:$1,"&gt;="&amp;1,$1:$1,"&lt;="&amp;INT(-$N72/30))+(-$N72/30-INT(-$N72/30))*SUMIFS(57:57,$1:$1,INT(-$N72/30)+1),0)+(-$N72/30-INT(-$N72/30))*SUMIFS(57:57,$1:$1,BF$1+INT(-$N72/30)+1)+(INT(-$N72/30)+1--$N72/30)*SUMIFS(57:57,$1:$1,BF$1+INT(-$N72/30))))</f>
        <v>1266361.2544680852</v>
      </c>
      <c r="BG72" s="40">
        <f>IF(BG$7="",0,IF(BG$1=MAX($1:$1),$R57-SUM($T72:BF72),IF(BG$1=1,SUMIFS(57:57,$1:$1,"&gt;="&amp;1,$1:$1,"&lt;="&amp;INT(-$N72/30))+(-$N72/30-INT(-$N72/30))*SUMIFS(57:57,$1:$1,INT(-$N72/30)+1),0)+(-$N72/30-INT(-$N72/30))*SUMIFS(57:57,$1:$1,BG$1+INT(-$N72/30)+1)+(INT(-$N72/30)+1--$N72/30)*SUMIFS(57:57,$1:$1,BG$1+INT(-$N72/30))))</f>
        <v>1288974.8482978726</v>
      </c>
      <c r="BH72" s="40">
        <f>IF(BH$7="",0,IF(BH$1=MAX($1:$1),$R57-SUM($T72:BG72),IF(BH$1=1,SUMIFS(57:57,$1:$1,"&gt;="&amp;1,$1:$1,"&lt;="&amp;INT(-$N72/30))+(-$N72/30-INT(-$N72/30))*SUMIFS(57:57,$1:$1,INT(-$N72/30)+1),0)+(-$N72/30-INT(-$N72/30))*SUMIFS(57:57,$1:$1,BH$1+INT(-$N72/30)+1)+(INT(-$N72/30)+1--$N72/30)*SUMIFS(57:57,$1:$1,BH$1+INT(-$N72/30))))</f>
        <v>1311588.4421276597</v>
      </c>
      <c r="BI72" s="40">
        <f>IF(BI$7="",0,IF(BI$1=MAX($1:$1),$R57-SUM($T72:BH72),IF(BI$1=1,SUMIFS(57:57,$1:$1,"&gt;="&amp;1,$1:$1,"&lt;="&amp;INT(-$N72/30))+(-$N72/30-INT(-$N72/30))*SUMIFS(57:57,$1:$1,INT(-$N72/30)+1),0)+(-$N72/30-INT(-$N72/30))*SUMIFS(57:57,$1:$1,BI$1+INT(-$N72/30)+1)+(INT(-$N72/30)+1--$N72/30)*SUMIFS(57:57,$1:$1,BI$1+INT(-$N72/30))))</f>
        <v>1334202.0359574473</v>
      </c>
      <c r="BJ72" s="40">
        <f>IF(BJ$7="",0,IF(BJ$1=MAX($1:$1),$R57-SUM($T72:BI72),IF(BJ$1=1,SUMIFS(57:57,$1:$1,"&gt;="&amp;1,$1:$1,"&lt;="&amp;INT(-$N72/30))+(-$N72/30-INT(-$N72/30))*SUMIFS(57:57,$1:$1,INT(-$N72/30)+1),0)+(-$N72/30-INT(-$N72/30))*SUMIFS(57:57,$1:$1,BJ$1+INT(-$N72/30)+1)+(INT(-$N72/30)+1--$N72/30)*SUMIFS(57:57,$1:$1,BJ$1+INT(-$N72/30))))</f>
        <v>1356815.6297872346</v>
      </c>
      <c r="BK72" s="40">
        <f>IF(BK$7="",0,IF(BK$1=MAX($1:$1),$R57-SUM($T72:BJ72),IF(BK$1=1,SUMIFS(57:57,$1:$1,"&gt;="&amp;1,$1:$1,"&lt;="&amp;INT(-$N72/30))+(-$N72/30-INT(-$N72/30))*SUMIFS(57:57,$1:$1,INT(-$N72/30)+1),0)+(-$N72/30-INT(-$N72/30))*SUMIFS(57:57,$1:$1,BK$1+INT(-$N72/30)+1)+(INT(-$N72/30)+1--$N72/30)*SUMIFS(57:57,$1:$1,BK$1+INT(-$N72/30))))</f>
        <v>1379429.2236170219</v>
      </c>
      <c r="BL72" s="40">
        <f>IF(BL$7="",0,IF(BL$1=MAX($1:$1),$R57-SUM($T72:BK72),IF(BL$1=1,SUMIFS(57:57,$1:$1,"&gt;="&amp;1,$1:$1,"&lt;="&amp;INT(-$N72/30))+(-$N72/30-INT(-$N72/30))*SUMIFS(57:57,$1:$1,INT(-$N72/30)+1),0)+(-$N72/30-INT(-$N72/30))*SUMIFS(57:57,$1:$1,BL$1+INT(-$N72/30)+1)+(INT(-$N72/30)+1--$N72/30)*SUMIFS(57:57,$1:$1,BL$1+INT(-$N72/30))))</f>
        <v>1402042.8174468088</v>
      </c>
      <c r="BM72" s="40">
        <f>IF(BM$7="",0,IF(BM$1=MAX($1:$1),$R57-SUM($T72:BL72),IF(BM$1=1,SUMIFS(57:57,$1:$1,"&gt;="&amp;1,$1:$1,"&lt;="&amp;INT(-$N72/30))+(-$N72/30-INT(-$N72/30))*SUMIFS(57:57,$1:$1,INT(-$N72/30)+1),0)+(-$N72/30-INT(-$N72/30))*SUMIFS(57:57,$1:$1,BM$1+INT(-$N72/30)+1)+(INT(-$N72/30)+1--$N72/30)*SUMIFS(57:57,$1:$1,BM$1+INT(-$N72/30))))</f>
        <v>1424656.4112765961</v>
      </c>
      <c r="BN72" s="40">
        <f>IF(BN$7="",0,IF(BN$1=MAX($1:$1),$R57-SUM($T72:BM72),IF(BN$1=1,SUMIFS(57:57,$1:$1,"&gt;="&amp;1,$1:$1,"&lt;="&amp;INT(-$N72/30))+(-$N72/30-INT(-$N72/30))*SUMIFS(57:57,$1:$1,INT(-$N72/30)+1),0)+(-$N72/30-INT(-$N72/30))*SUMIFS(57:57,$1:$1,BN$1+INT(-$N72/30)+1)+(INT(-$N72/30)+1--$N72/30)*SUMIFS(57:57,$1:$1,BN$1+INT(-$N72/30))))</f>
        <v>1447270.0051063835</v>
      </c>
      <c r="BO72" s="40">
        <f>IF(BO$7="",0,IF(BO$1=MAX($1:$1),$R57-SUM($T72:BN72),IF(BO$1=1,SUMIFS(57:57,$1:$1,"&gt;="&amp;1,$1:$1,"&lt;="&amp;INT(-$N72/30))+(-$N72/30-INT(-$N72/30))*SUMIFS(57:57,$1:$1,INT(-$N72/30)+1),0)+(-$N72/30-INT(-$N72/30))*SUMIFS(57:57,$1:$1,BO$1+INT(-$N72/30)+1)+(INT(-$N72/30)+1--$N72/30)*SUMIFS(57:57,$1:$1,BO$1+INT(-$N72/30))))</f>
        <v>1469883.5989361703</v>
      </c>
      <c r="BP72" s="40">
        <f>IF(BP$7="",0,IF(BP$1=MAX($1:$1),$R57-SUM($T72:BO72),IF(BP$1=1,SUMIFS(57:57,$1:$1,"&gt;="&amp;1,$1:$1,"&lt;="&amp;INT(-$N72/30))+(-$N72/30-INT(-$N72/30))*SUMIFS(57:57,$1:$1,INT(-$N72/30)+1),0)+(-$N72/30-INT(-$N72/30))*SUMIFS(57:57,$1:$1,BP$1+INT(-$N72/30)+1)+(INT(-$N72/30)+1--$N72/30)*SUMIFS(57:57,$1:$1,BP$1+INT(-$N72/30))))</f>
        <v>2244399.1876063868</v>
      </c>
      <c r="BQ72" s="40">
        <f>IF(BQ$7="",0,IF(BQ$1=MAX($1:$1),$R57-SUM($T72:BP72),IF(BQ$1=1,SUMIFS(57:57,$1:$1,"&gt;="&amp;1,$1:$1,"&lt;="&amp;INT(-$N72/30))+(-$N72/30-INT(-$N72/30))*SUMIFS(57:57,$1:$1,INT(-$N72/30)+1),0)+(-$N72/30-INT(-$N72/30))*SUMIFS(57:57,$1:$1,BQ$1+INT(-$N72/30)+1)+(INT(-$N72/30)+1--$N72/30)*SUMIFS(57:57,$1:$1,BQ$1+INT(-$N72/30))))</f>
        <v>0</v>
      </c>
      <c r="BR72" s="40">
        <f>IF(BR$7="",0,IF(BR$1=MAX($1:$1),$R57-SUM($T72:BQ72),IF(BR$1=1,SUMIFS(57:57,$1:$1,"&gt;="&amp;1,$1:$1,"&lt;="&amp;INT(-$N72/30))+(-$N72/30-INT(-$N72/30))*SUMIFS(57:57,$1:$1,INT(-$N72/30)+1),0)+(-$N72/30-INT(-$N72/30))*SUMIFS(57:57,$1:$1,BR$1+INT(-$N72/30)+1)+(INT(-$N72/30)+1--$N72/30)*SUMIFS(57:57,$1:$1,BR$1+INT(-$N72/30))))</f>
        <v>0</v>
      </c>
      <c r="BS72" s="40">
        <f>IF(BS$7="",0,IF(BS$1=MAX($1:$1),$R57-SUM($T72:BR72),IF(BS$1=1,SUMIFS(57:57,$1:$1,"&gt;="&amp;1,$1:$1,"&lt;="&amp;INT(-$N72/30))+(-$N72/30-INT(-$N72/30))*SUMIFS(57:57,$1:$1,INT(-$N72/30)+1),0)+(-$N72/30-INT(-$N72/30))*SUMIFS(57:57,$1:$1,BS$1+INT(-$N72/30)+1)+(INT(-$N72/30)+1--$N72/30)*SUMIFS(57:57,$1:$1,BS$1+INT(-$N72/30))))</f>
        <v>0</v>
      </c>
      <c r="BT72" s="40">
        <f>IF(BT$7="",0,IF(BT$1=MAX($1:$1),$R57-SUM($T72:BS72),IF(BT$1=1,SUMIFS(57:57,$1:$1,"&gt;="&amp;1,$1:$1,"&lt;="&amp;INT(-$N72/30))+(-$N72/30-INT(-$N72/30))*SUMIFS(57:57,$1:$1,INT(-$N72/30)+1),0)+(-$N72/30-INT(-$N72/30))*SUMIFS(57:57,$1:$1,BT$1+INT(-$N72/30)+1)+(INT(-$N72/30)+1--$N72/30)*SUMIFS(57:57,$1:$1,BT$1+INT(-$N72/30))))</f>
        <v>0</v>
      </c>
      <c r="BU72" s="40">
        <f>IF(BU$7="",0,IF(BU$1=MAX($1:$1),$R57-SUM($T72:BT72),IF(BU$1=1,SUMIFS(57:57,$1:$1,"&gt;="&amp;1,$1:$1,"&lt;="&amp;INT(-$N72/30))+(-$N72/30-INT(-$N72/30))*SUMIFS(57:57,$1:$1,INT(-$N72/30)+1),0)+(-$N72/30-INT(-$N72/30))*SUMIFS(57:57,$1:$1,BU$1+INT(-$N72/30)+1)+(INT(-$N72/30)+1--$N72/30)*SUMIFS(57:57,$1:$1,BU$1+INT(-$N72/30))))</f>
        <v>0</v>
      </c>
      <c r="BV72" s="40">
        <f>IF(BV$7="",0,IF(BV$1=MAX($1:$1),$R57-SUM($T72:BU72),IF(BV$1=1,SUMIFS(57:57,$1:$1,"&gt;="&amp;1,$1:$1,"&lt;="&amp;INT(-$N72/30))+(-$N72/30-INT(-$N72/30))*SUMIFS(57:57,$1:$1,INT(-$N72/30)+1),0)+(-$N72/30-INT(-$N72/30))*SUMIFS(57:57,$1:$1,BV$1+INT(-$N72/30)+1)+(INT(-$N72/30)+1--$N72/30)*SUMIFS(57:57,$1:$1,BV$1+INT(-$N72/30))))</f>
        <v>0</v>
      </c>
      <c r="BW72" s="40">
        <f>IF(BW$7="",0,IF(BW$1=MAX($1:$1),$R57-SUM($T72:BV72),IF(BW$1=1,SUMIFS(57:57,$1:$1,"&gt;="&amp;1,$1:$1,"&lt;="&amp;INT(-$N72/30))+(-$N72/30-INT(-$N72/30))*SUMIFS(57:57,$1:$1,INT(-$N72/30)+1),0)+(-$N72/30-INT(-$N72/30))*SUMIFS(57:57,$1:$1,BW$1+INT(-$N72/30)+1)+(INT(-$N72/30)+1--$N72/30)*SUMIFS(57:57,$1:$1,BW$1+INT(-$N72/30))))</f>
        <v>0</v>
      </c>
      <c r="BX72" s="40">
        <f>IF(BX$7="",0,IF(BX$1=MAX($1:$1),$R57-SUM($T72:BW72),IF(BX$1=1,SUMIFS(57:57,$1:$1,"&gt;="&amp;1,$1:$1,"&lt;="&amp;INT(-$N72/30))+(-$N72/30-INT(-$N72/30))*SUMIFS(57:57,$1:$1,INT(-$N72/30)+1),0)+(-$N72/30-INT(-$N72/30))*SUMIFS(57:57,$1:$1,BX$1+INT(-$N72/30)+1)+(INT(-$N72/30)+1--$N72/30)*SUMIFS(57:57,$1:$1,BX$1+INT(-$N72/30))))</f>
        <v>0</v>
      </c>
      <c r="BY72" s="40">
        <f>IF(BY$7="",0,IF(BY$1=MAX($1:$1),$R57-SUM($T72:BX72),IF(BY$1=1,SUMIFS(57:57,$1:$1,"&gt;="&amp;1,$1:$1,"&lt;="&amp;INT(-$N72/30))+(-$N72/30-INT(-$N72/30))*SUMIFS(57:57,$1:$1,INT(-$N72/30)+1),0)+(-$N72/30-INT(-$N72/30))*SUMIFS(57:57,$1:$1,BY$1+INT(-$N72/30)+1)+(INT(-$N72/30)+1--$N72/30)*SUMIFS(57:57,$1:$1,BY$1+INT(-$N72/30))))</f>
        <v>0</v>
      </c>
      <c r="BZ72" s="40">
        <f>IF(BZ$7="",0,IF(BZ$1=MAX($1:$1),$R57-SUM($T72:BY72),IF(BZ$1=1,SUMIFS(57:57,$1:$1,"&gt;="&amp;1,$1:$1,"&lt;="&amp;INT(-$N72/30))+(-$N72/30-INT(-$N72/30))*SUMIFS(57:57,$1:$1,INT(-$N72/30)+1),0)+(-$N72/30-INT(-$N72/30))*SUMIFS(57:57,$1:$1,BZ$1+INT(-$N72/30)+1)+(INT(-$N72/30)+1--$N72/30)*SUMIFS(57:57,$1:$1,BZ$1+INT(-$N72/30))))</f>
        <v>0</v>
      </c>
      <c r="CA72" s="40">
        <f>IF(CA$7="",0,IF(CA$1=MAX($1:$1),$R57-SUM($T72:BZ72),IF(CA$1=1,SUMIFS(57:57,$1:$1,"&gt;="&amp;1,$1:$1,"&lt;="&amp;INT(-$N72/30))+(-$N72/30-INT(-$N72/30))*SUMIFS(57:57,$1:$1,INT(-$N72/30)+1),0)+(-$N72/30-INT(-$N72/30))*SUMIFS(57:57,$1:$1,CA$1+INT(-$N72/30)+1)+(INT(-$N72/30)+1--$N72/30)*SUMIFS(57:57,$1:$1,CA$1+INT(-$N72/30))))</f>
        <v>0</v>
      </c>
      <c r="CB72" s="40">
        <f>IF(CB$7="",0,IF(CB$1=MAX($1:$1),$R57-SUM($T72:CA72),IF(CB$1=1,SUMIFS(57:57,$1:$1,"&gt;="&amp;1,$1:$1,"&lt;="&amp;INT(-$N72/30))+(-$N72/30-INT(-$N72/30))*SUMIFS(57:57,$1:$1,INT(-$N72/30)+1),0)+(-$N72/30-INT(-$N72/30))*SUMIFS(57:57,$1:$1,CB$1+INT(-$N72/30)+1)+(INT(-$N72/30)+1--$N72/30)*SUMIFS(57:57,$1:$1,CB$1+INT(-$N72/30))))</f>
        <v>0</v>
      </c>
      <c r="CC72" s="40">
        <f>IF(CC$7="",0,IF(CC$1=MAX($1:$1),$R57-SUM($T72:CB72),IF(CC$1=1,SUMIFS(57:57,$1:$1,"&gt;="&amp;1,$1:$1,"&lt;="&amp;INT(-$N72/30))+(-$N72/30-INT(-$N72/30))*SUMIFS(57:57,$1:$1,INT(-$N72/30)+1),0)+(-$N72/30-INT(-$N72/30))*SUMIFS(57:57,$1:$1,CC$1+INT(-$N72/30)+1)+(INT(-$N72/30)+1--$N72/30)*SUMIFS(57:57,$1:$1,CC$1+INT(-$N72/30))))</f>
        <v>0</v>
      </c>
      <c r="CD72" s="40">
        <f>IF(CD$7="",0,IF(CD$1=MAX($1:$1),$R57-SUM($T72:CC72),IF(CD$1=1,SUMIFS(57:57,$1:$1,"&gt;="&amp;1,$1:$1,"&lt;="&amp;INT(-$N72/30))+(-$N72/30-INT(-$N72/30))*SUMIFS(57:57,$1:$1,INT(-$N72/30)+1),0)+(-$N72/30-INT(-$N72/30))*SUMIFS(57:57,$1:$1,CD$1+INT(-$N72/30)+1)+(INT(-$N72/30)+1--$N72/30)*SUMIFS(57:57,$1:$1,CD$1+INT(-$N72/30))))</f>
        <v>0</v>
      </c>
      <c r="CE72" s="40">
        <f>IF(CE$7="",0,IF(CE$1=MAX($1:$1),$R57-SUM($T72:CD72),IF(CE$1=1,SUMIFS(57:57,$1:$1,"&gt;="&amp;1,$1:$1,"&lt;="&amp;INT(-$N72/30))+(-$N72/30-INT(-$N72/30))*SUMIFS(57:57,$1:$1,INT(-$N72/30)+1),0)+(-$N72/30-INT(-$N72/30))*SUMIFS(57:57,$1:$1,CE$1+INT(-$N72/30)+1)+(INT(-$N72/30)+1--$N72/30)*SUMIFS(57:57,$1:$1,CE$1+INT(-$N72/30))))</f>
        <v>0</v>
      </c>
      <c r="CF72" s="40">
        <f>IF(CF$7="",0,IF(CF$1=MAX($1:$1),$R57-SUM($T72:CE72),IF(CF$1=1,SUMIFS(57:57,$1:$1,"&gt;="&amp;1,$1:$1,"&lt;="&amp;INT(-$N72/30))+(-$N72/30-INT(-$N72/30))*SUMIFS(57:57,$1:$1,INT(-$N72/30)+1),0)+(-$N72/30-INT(-$N72/30))*SUMIFS(57:57,$1:$1,CF$1+INT(-$N72/30)+1)+(INT(-$N72/30)+1--$N72/30)*SUMIFS(57:57,$1:$1,CF$1+INT(-$N72/30))))</f>
        <v>0</v>
      </c>
      <c r="CG72" s="40">
        <f>IF(CG$7="",0,IF(CG$1=MAX($1:$1),$R57-SUM($T72:CF72),IF(CG$1=1,SUMIFS(57:57,$1:$1,"&gt;="&amp;1,$1:$1,"&lt;="&amp;INT(-$N72/30))+(-$N72/30-INT(-$N72/30))*SUMIFS(57:57,$1:$1,INT(-$N72/30)+1),0)+(-$N72/30-INT(-$N72/30))*SUMIFS(57:57,$1:$1,CG$1+INT(-$N72/30)+1)+(INT(-$N72/30)+1--$N72/30)*SUMIFS(57:57,$1:$1,CG$1+INT(-$N72/30))))</f>
        <v>0</v>
      </c>
      <c r="CH72" s="40">
        <f>IF(CH$7="",0,IF(CH$1=MAX($1:$1),$R57-SUM($T72:CG72),IF(CH$1=1,SUMIFS(57:57,$1:$1,"&gt;="&amp;1,$1:$1,"&lt;="&amp;INT(-$N72/30))+(-$N72/30-INT(-$N72/30))*SUMIFS(57:57,$1:$1,INT(-$N72/30)+1),0)+(-$N72/30-INT(-$N72/30))*SUMIFS(57:57,$1:$1,CH$1+INT(-$N72/30)+1)+(INT(-$N72/30)+1--$N72/30)*SUMIFS(57:57,$1:$1,CH$1+INT(-$N72/30))))</f>
        <v>0</v>
      </c>
      <c r="CI72" s="40">
        <f>IF(CI$7="",0,IF(CI$1=MAX($1:$1),$R57-SUM($T72:CH72),IF(CI$1=1,SUMIFS(57:57,$1:$1,"&gt;="&amp;1,$1:$1,"&lt;="&amp;INT(-$N72/30))+(-$N72/30-INT(-$N72/30))*SUMIFS(57:57,$1:$1,INT(-$N72/30)+1),0)+(-$N72/30-INT(-$N72/30))*SUMIFS(57:57,$1:$1,CI$1+INT(-$N72/30)+1)+(INT(-$N72/30)+1--$N72/30)*SUMIFS(57:57,$1:$1,CI$1+INT(-$N72/30))))</f>
        <v>0</v>
      </c>
      <c r="CJ72" s="40">
        <f>IF(CJ$7="",0,IF(CJ$1=MAX($1:$1),$R57-SUM($T72:CI72),IF(CJ$1=1,SUMIFS(57:57,$1:$1,"&gt;="&amp;1,$1:$1,"&lt;="&amp;INT(-$N72/30))+(-$N72/30-INT(-$N72/30))*SUMIFS(57:57,$1:$1,INT(-$N72/30)+1),0)+(-$N72/30-INT(-$N72/30))*SUMIFS(57:57,$1:$1,CJ$1+INT(-$N72/30)+1)+(INT(-$N72/30)+1--$N72/30)*SUMIFS(57:57,$1:$1,CJ$1+INT(-$N72/30))))</f>
        <v>0</v>
      </c>
      <c r="CK72" s="40">
        <f>IF(CK$7="",0,IF(CK$1=MAX($1:$1),$R57-SUM($T72:CJ72),IF(CK$1=1,SUMIFS(57:57,$1:$1,"&gt;="&amp;1,$1:$1,"&lt;="&amp;INT(-$N72/30))+(-$N72/30-INT(-$N72/30))*SUMIFS(57:57,$1:$1,INT(-$N72/30)+1),0)+(-$N72/30-INT(-$N72/30))*SUMIFS(57:57,$1:$1,CK$1+INT(-$N72/30)+1)+(INT(-$N72/30)+1--$N72/30)*SUMIFS(57:57,$1:$1,CK$1+INT(-$N72/30))))</f>
        <v>0</v>
      </c>
      <c r="CL72" s="40">
        <f>IF(CL$7="",0,IF(CL$1=MAX($1:$1),$R57-SUM($T72:CK72),IF(CL$1=1,SUMIFS(57:57,$1:$1,"&gt;="&amp;1,$1:$1,"&lt;="&amp;INT(-$N72/30))+(-$N72/30-INT(-$N72/30))*SUMIFS(57:57,$1:$1,INT(-$N72/30)+1),0)+(-$N72/30-INT(-$N72/30))*SUMIFS(57:57,$1:$1,CL$1+INT(-$N72/30)+1)+(INT(-$N72/30)+1--$N72/30)*SUMIFS(57:57,$1:$1,CL$1+INT(-$N72/30))))</f>
        <v>0</v>
      </c>
      <c r="CM72" s="40">
        <f>IF(CM$7="",0,IF(CM$1=MAX($1:$1),$R57-SUM($T72:CL72),IF(CM$1=1,SUMIFS(57:57,$1:$1,"&gt;="&amp;1,$1:$1,"&lt;="&amp;INT(-$N72/30))+(-$N72/30-INT(-$N72/30))*SUMIFS(57:57,$1:$1,INT(-$N72/30)+1),0)+(-$N72/30-INT(-$N72/30))*SUMIFS(57:57,$1:$1,CM$1+INT(-$N72/30)+1)+(INT(-$N72/30)+1--$N72/30)*SUMIFS(57:57,$1:$1,CM$1+INT(-$N72/30))))</f>
        <v>0</v>
      </c>
      <c r="CN72" s="40">
        <f>IF(CN$7="",0,IF(CN$1=MAX($1:$1),$R57-SUM($T72:CM72),IF(CN$1=1,SUMIFS(57:57,$1:$1,"&gt;="&amp;1,$1:$1,"&lt;="&amp;INT(-$N72/30))+(-$N72/30-INT(-$N72/30))*SUMIFS(57:57,$1:$1,INT(-$N72/30)+1),0)+(-$N72/30-INT(-$N72/30))*SUMIFS(57:57,$1:$1,CN$1+INT(-$N72/30)+1)+(INT(-$N72/30)+1--$N72/30)*SUMIFS(57:57,$1:$1,CN$1+INT(-$N72/30))))</f>
        <v>0</v>
      </c>
      <c r="CO72" s="40">
        <f>IF(CO$7="",0,IF(CO$1=MAX($1:$1),$R57-SUM($T72:CN72),IF(CO$1=1,SUMIFS(57:57,$1:$1,"&gt;="&amp;1,$1:$1,"&lt;="&amp;INT(-$N72/30))+(-$N72/30-INT(-$N72/30))*SUMIFS(57:57,$1:$1,INT(-$N72/30)+1),0)+(-$N72/30-INT(-$N72/30))*SUMIFS(57:57,$1:$1,CO$1+INT(-$N72/30)+1)+(INT(-$N72/30)+1--$N72/30)*SUMIFS(57:57,$1:$1,CO$1+INT(-$N72/30))))</f>
        <v>0</v>
      </c>
      <c r="CP72" s="40">
        <f>IF(CP$7="",0,IF(CP$1=MAX($1:$1),$R57-SUM($T72:CO72),IF(CP$1=1,SUMIFS(57:57,$1:$1,"&gt;="&amp;1,$1:$1,"&lt;="&amp;INT(-$N72/30))+(-$N72/30-INT(-$N72/30))*SUMIFS(57:57,$1:$1,INT(-$N72/30)+1),0)+(-$N72/30-INT(-$N72/30))*SUMIFS(57:57,$1:$1,CP$1+INT(-$N72/30)+1)+(INT(-$N72/30)+1--$N72/30)*SUMIFS(57:57,$1:$1,CP$1+INT(-$N72/30))))</f>
        <v>0</v>
      </c>
      <c r="CQ72" s="40">
        <f>IF(CQ$7="",0,IF(CQ$1=MAX($1:$1),$R57-SUM($T72:CP72),IF(CQ$1=1,SUMIFS(57:57,$1:$1,"&gt;="&amp;1,$1:$1,"&lt;="&amp;INT(-$N72/30))+(-$N72/30-INT(-$N72/30))*SUMIFS(57:57,$1:$1,INT(-$N72/30)+1),0)+(-$N72/30-INT(-$N72/30))*SUMIFS(57:57,$1:$1,CQ$1+INT(-$N72/30)+1)+(INT(-$N72/30)+1--$N72/30)*SUMIFS(57:57,$1:$1,CQ$1+INT(-$N72/30))))</f>
        <v>0</v>
      </c>
      <c r="CR72" s="40">
        <f>IF(CR$7="",0,IF(CR$1=MAX($1:$1),$R57-SUM($T72:CQ72),IF(CR$1=1,SUMIFS(57:57,$1:$1,"&gt;="&amp;1,$1:$1,"&lt;="&amp;INT(-$N72/30))+(-$N72/30-INT(-$N72/30))*SUMIFS(57:57,$1:$1,INT(-$N72/30)+1),0)+(-$N72/30-INT(-$N72/30))*SUMIFS(57:57,$1:$1,CR$1+INT(-$N72/30)+1)+(INT(-$N72/30)+1--$N72/30)*SUMIFS(57:57,$1:$1,CR$1+INT(-$N72/30))))</f>
        <v>0</v>
      </c>
      <c r="CS72" s="40">
        <f>IF(CS$7="",0,IF(CS$1=MAX($1:$1),$R57-SUM($T72:CR72),IF(CS$1=1,SUMIFS(57:57,$1:$1,"&gt;="&amp;1,$1:$1,"&lt;="&amp;INT(-$N72/30))+(-$N72/30-INT(-$N72/30))*SUMIFS(57:57,$1:$1,INT(-$N72/30)+1),0)+(-$N72/30-INT(-$N72/30))*SUMIFS(57:57,$1:$1,CS$1+INT(-$N72/30)+1)+(INT(-$N72/30)+1--$N72/30)*SUMIFS(57:57,$1:$1,CS$1+INT(-$N72/30))))</f>
        <v>0</v>
      </c>
      <c r="CT72" s="40">
        <f>IF(CT$7="",0,IF(CT$1=MAX($1:$1),$R57-SUM($T72:CS72),IF(CT$1=1,SUMIFS(57:57,$1:$1,"&gt;="&amp;1,$1:$1,"&lt;="&amp;INT(-$N72/30))+(-$N72/30-INT(-$N72/30))*SUMIFS(57:57,$1:$1,INT(-$N72/30)+1),0)+(-$N72/30-INT(-$N72/30))*SUMIFS(57:57,$1:$1,CT$1+INT(-$N72/30)+1)+(INT(-$N72/30)+1--$N72/30)*SUMIFS(57:57,$1:$1,CT$1+INT(-$N72/30))))</f>
        <v>0</v>
      </c>
      <c r="CU72" s="40">
        <f>IF(CU$7="",0,IF(CU$1=MAX($1:$1),$R57-SUM($T72:CT72),IF(CU$1=1,SUMIFS(57:57,$1:$1,"&gt;="&amp;1,$1:$1,"&lt;="&amp;INT(-$N72/30))+(-$N72/30-INT(-$N72/30))*SUMIFS(57:57,$1:$1,INT(-$N72/30)+1),0)+(-$N72/30-INT(-$N72/30))*SUMIFS(57:57,$1:$1,CU$1+INT(-$N72/30)+1)+(INT(-$N72/30)+1--$N72/30)*SUMIFS(57:57,$1:$1,CU$1+INT(-$N72/30))))</f>
        <v>0</v>
      </c>
      <c r="CV72" s="40">
        <f>IF(CV$7="",0,IF(CV$1=MAX($1:$1),$R57-SUM($T72:CU72),IF(CV$1=1,SUMIFS(57:57,$1:$1,"&gt;="&amp;1,$1:$1,"&lt;="&amp;INT(-$N72/30))+(-$N72/30-INT(-$N72/30))*SUMIFS(57:57,$1:$1,INT(-$N72/30)+1),0)+(-$N72/30-INT(-$N72/30))*SUMIFS(57:57,$1:$1,CV$1+INT(-$N72/30)+1)+(INT(-$N72/30)+1--$N72/30)*SUMIFS(57:57,$1:$1,CV$1+INT(-$N72/30))))</f>
        <v>0</v>
      </c>
      <c r="CW72" s="40">
        <f>IF(CW$7="",0,IF(CW$1=MAX($1:$1),$R57-SUM($T72:CV72),IF(CW$1=1,SUMIFS(57:57,$1:$1,"&gt;="&amp;1,$1:$1,"&lt;="&amp;INT(-$N72/30))+(-$N72/30-INT(-$N72/30))*SUMIFS(57:57,$1:$1,INT(-$N72/30)+1),0)+(-$N72/30-INT(-$N72/30))*SUMIFS(57:57,$1:$1,CW$1+INT(-$N72/30)+1)+(INT(-$N72/30)+1--$N72/30)*SUMIFS(57:57,$1:$1,CW$1+INT(-$N72/30))))</f>
        <v>0</v>
      </c>
      <c r="CX72" s="40">
        <f>IF(CX$7="",0,IF(CX$1=MAX($1:$1),$R57-SUM($T72:CW72),IF(CX$1=1,SUMIFS(57:57,$1:$1,"&gt;="&amp;1,$1:$1,"&lt;="&amp;INT(-$N72/30))+(-$N72/30-INT(-$N72/30))*SUMIFS(57:57,$1:$1,INT(-$N72/30)+1),0)+(-$N72/30-INT(-$N72/30))*SUMIFS(57:57,$1:$1,CX$1+INT(-$N72/30)+1)+(INT(-$N72/30)+1--$N72/30)*SUMIFS(57:57,$1:$1,CX$1+INT(-$N72/30))))</f>
        <v>0</v>
      </c>
      <c r="CY72" s="40">
        <f>IF(CY$7="",0,IF(CY$1=MAX($1:$1),$R57-SUM($T72:CX72),IF(CY$1=1,SUMIFS(57:57,$1:$1,"&gt;="&amp;1,$1:$1,"&lt;="&amp;INT(-$N72/30))+(-$N72/30-INT(-$N72/30))*SUMIFS(57:57,$1:$1,INT(-$N72/30)+1),0)+(-$N72/30-INT(-$N72/30))*SUMIFS(57:57,$1:$1,CY$1+INT(-$N72/30)+1)+(INT(-$N72/30)+1--$N72/30)*SUMIFS(57:57,$1:$1,CY$1+INT(-$N72/30))))</f>
        <v>0</v>
      </c>
      <c r="CZ72" s="40">
        <f>IF(CZ$7="",0,IF(CZ$1=MAX($1:$1),$R57-SUM($T72:CY72),IF(CZ$1=1,SUMIFS(57:57,$1:$1,"&gt;="&amp;1,$1:$1,"&lt;="&amp;INT(-$N72/30))+(-$N72/30-INT(-$N72/30))*SUMIFS(57:57,$1:$1,INT(-$N72/30)+1),0)+(-$N72/30-INT(-$N72/30))*SUMIFS(57:57,$1:$1,CZ$1+INT(-$N72/30)+1)+(INT(-$N72/30)+1--$N72/30)*SUMIFS(57:57,$1:$1,CZ$1+INT(-$N72/30))))</f>
        <v>0</v>
      </c>
      <c r="DA72" s="40">
        <f>IF(DA$7="",0,IF(DA$1=MAX($1:$1),$R57-SUM($T72:CZ72),IF(DA$1=1,SUMIFS(57:57,$1:$1,"&gt;="&amp;1,$1:$1,"&lt;="&amp;INT(-$N72/30))+(-$N72/30-INT(-$N72/30))*SUMIFS(57:57,$1:$1,INT(-$N72/30)+1),0)+(-$N72/30-INT(-$N72/30))*SUMIFS(57:57,$1:$1,DA$1+INT(-$N72/30)+1)+(INT(-$N72/30)+1--$N72/30)*SUMIFS(57:57,$1:$1,DA$1+INT(-$N72/30))))</f>
        <v>0</v>
      </c>
      <c r="DB72" s="40">
        <f>IF(DB$7="",0,IF(DB$1=MAX($1:$1),$R57-SUM($T72:DA72),IF(DB$1=1,SUMIFS(57:57,$1:$1,"&gt;="&amp;1,$1:$1,"&lt;="&amp;INT(-$N72/30))+(-$N72/30-INT(-$N72/30))*SUMIFS(57:57,$1:$1,INT(-$N72/30)+1),0)+(-$N72/30-INT(-$N72/30))*SUMIFS(57:57,$1:$1,DB$1+INT(-$N72/30)+1)+(INT(-$N72/30)+1--$N72/30)*SUMIFS(57:57,$1:$1,DB$1+INT(-$N72/30))))</f>
        <v>0</v>
      </c>
      <c r="DC72" s="40">
        <f>IF(DC$7="",0,IF(DC$1=MAX($1:$1),$R57-SUM($T72:DB72),IF(DC$1=1,SUMIFS(57:57,$1:$1,"&gt;="&amp;1,$1:$1,"&lt;="&amp;INT(-$N72/30))+(-$N72/30-INT(-$N72/30))*SUMIFS(57:57,$1:$1,INT(-$N72/30)+1),0)+(-$N72/30-INT(-$N72/30))*SUMIFS(57:57,$1:$1,DC$1+INT(-$N72/30)+1)+(INT(-$N72/30)+1--$N72/30)*SUMIFS(57:57,$1:$1,DC$1+INT(-$N72/30))))</f>
        <v>0</v>
      </c>
      <c r="DD72" s="40">
        <f>IF(DD$7="",0,IF(DD$1=MAX($1:$1),$R57-SUM($T72:DC72),IF(DD$1=1,SUMIFS(57:57,$1:$1,"&gt;="&amp;1,$1:$1,"&lt;="&amp;INT(-$N72/30))+(-$N72/30-INT(-$N72/30))*SUMIFS(57:57,$1:$1,INT(-$N72/30)+1),0)+(-$N72/30-INT(-$N72/30))*SUMIFS(57:57,$1:$1,DD$1+INT(-$N72/30)+1)+(INT(-$N72/30)+1--$N72/30)*SUMIFS(57:57,$1:$1,DD$1+INT(-$N72/30))))</f>
        <v>0</v>
      </c>
      <c r="DE72" s="40">
        <f>IF(DE$7="",0,IF(DE$1=MAX($1:$1),$R57-SUM($T72:DD72),IF(DE$1=1,SUMIFS(57:57,$1:$1,"&gt;="&amp;1,$1:$1,"&lt;="&amp;INT(-$N72/30))+(-$N72/30-INT(-$N72/30))*SUMIFS(57:57,$1:$1,INT(-$N72/30)+1),0)+(-$N72/30-INT(-$N72/30))*SUMIFS(57:57,$1:$1,DE$1+INT(-$N72/30)+1)+(INT(-$N72/30)+1--$N72/30)*SUMIFS(57:57,$1:$1,DE$1+INT(-$N72/30))))</f>
        <v>0</v>
      </c>
      <c r="DF72" s="40">
        <f>IF(DF$7="",0,IF(DF$1=MAX($1:$1),$R57-SUM($T72:DE72),IF(DF$1=1,SUMIFS(57:57,$1:$1,"&gt;="&amp;1,$1:$1,"&lt;="&amp;INT(-$N72/30))+(-$N72/30-INT(-$N72/30))*SUMIFS(57:57,$1:$1,INT(-$N72/30)+1),0)+(-$N72/30-INT(-$N72/30))*SUMIFS(57:57,$1:$1,DF$1+INT(-$N72/30)+1)+(INT(-$N72/30)+1--$N72/30)*SUMIFS(57:57,$1:$1,DF$1+INT(-$N72/30))))</f>
        <v>0</v>
      </c>
      <c r="DG72" s="40">
        <f>IF(DG$7="",0,IF(DG$1=MAX($1:$1),$R57-SUM($T72:DF72),IF(DG$1=1,SUMIFS(57:57,$1:$1,"&gt;="&amp;1,$1:$1,"&lt;="&amp;INT(-$N72/30))+(-$N72/30-INT(-$N72/30))*SUMIFS(57:57,$1:$1,INT(-$N72/30)+1),0)+(-$N72/30-INT(-$N72/30))*SUMIFS(57:57,$1:$1,DG$1+INT(-$N72/30)+1)+(INT(-$N72/30)+1--$N72/30)*SUMIFS(57:57,$1:$1,DG$1+INT(-$N72/30))))</f>
        <v>0</v>
      </c>
      <c r="DH72" s="40">
        <f>IF(DH$7="",0,IF(DH$1=MAX($1:$1),$R57-SUM($T72:DG72),IF(DH$1=1,SUMIFS(57:57,$1:$1,"&gt;="&amp;1,$1:$1,"&lt;="&amp;INT(-$N72/30))+(-$N72/30-INT(-$N72/30))*SUMIFS(57:57,$1:$1,INT(-$N72/30)+1),0)+(-$N72/30-INT(-$N72/30))*SUMIFS(57:57,$1:$1,DH$1+INT(-$N72/30)+1)+(INT(-$N72/30)+1--$N72/30)*SUMIFS(57:57,$1:$1,DH$1+INT(-$N72/30))))</f>
        <v>0</v>
      </c>
      <c r="DI72" s="40">
        <f>IF(DI$7="",0,IF(DI$1=MAX($1:$1),$R57-SUM($T72:DH72),IF(DI$1=1,SUMIFS(57:57,$1:$1,"&gt;="&amp;1,$1:$1,"&lt;="&amp;INT(-$N72/30))+(-$N72/30-INT(-$N72/30))*SUMIFS(57:57,$1:$1,INT(-$N72/30)+1),0)+(-$N72/30-INT(-$N72/30))*SUMIFS(57:57,$1:$1,DI$1+INT(-$N72/30)+1)+(INT(-$N72/30)+1--$N72/30)*SUMIFS(57:57,$1:$1,DI$1+INT(-$N72/30))))</f>
        <v>0</v>
      </c>
      <c r="DJ72" s="40">
        <f>IF(DJ$7="",0,IF(DJ$1=MAX($1:$1),$R57-SUM($T72:DI72),IF(DJ$1=1,SUMIFS(57:57,$1:$1,"&gt;="&amp;1,$1:$1,"&lt;="&amp;INT(-$N72/30))+(-$N72/30-INT(-$N72/30))*SUMIFS(57:57,$1:$1,INT(-$N72/30)+1),0)+(-$N72/30-INT(-$N72/30))*SUMIFS(57:57,$1:$1,DJ$1+INT(-$N72/30)+1)+(INT(-$N72/30)+1--$N72/30)*SUMIFS(57:57,$1:$1,DJ$1+INT(-$N72/30))))</f>
        <v>0</v>
      </c>
      <c r="DK72" s="40">
        <f>IF(DK$7="",0,IF(DK$1=MAX($1:$1),$R57-SUM($T72:DJ72),IF(DK$1=1,SUMIFS(57:57,$1:$1,"&gt;="&amp;1,$1:$1,"&lt;="&amp;INT(-$N72/30))+(-$N72/30-INT(-$N72/30))*SUMIFS(57:57,$1:$1,INT(-$N72/30)+1),0)+(-$N72/30-INT(-$N72/30))*SUMIFS(57:57,$1:$1,DK$1+INT(-$N72/30)+1)+(INT(-$N72/30)+1--$N72/30)*SUMIFS(57:57,$1:$1,DK$1+INT(-$N72/30))))</f>
        <v>0</v>
      </c>
      <c r="DL72" s="40">
        <f>IF(DL$7="",0,IF(DL$1=MAX($1:$1),$R57-SUM($T72:DK72),IF(DL$1=1,SUMIFS(57:57,$1:$1,"&gt;="&amp;1,$1:$1,"&lt;="&amp;INT(-$N72/30))+(-$N72/30-INT(-$N72/30))*SUMIFS(57:57,$1:$1,INT(-$N72/30)+1),0)+(-$N72/30-INT(-$N72/30))*SUMIFS(57:57,$1:$1,DL$1+INT(-$N72/30)+1)+(INT(-$N72/30)+1--$N72/30)*SUMIFS(57:57,$1:$1,DL$1+INT(-$N72/30))))</f>
        <v>0</v>
      </c>
      <c r="DM72" s="40">
        <f>IF(DM$7="",0,IF(DM$1=MAX($1:$1),$R57-SUM($T72:DL72),IF(DM$1=1,SUMIFS(57:57,$1:$1,"&gt;="&amp;1,$1:$1,"&lt;="&amp;INT(-$N72/30))+(-$N72/30-INT(-$N72/30))*SUMIFS(57:57,$1:$1,INT(-$N72/30)+1),0)+(-$N72/30-INT(-$N72/30))*SUMIFS(57:57,$1:$1,DM$1+INT(-$N72/30)+1)+(INT(-$N72/30)+1--$N72/30)*SUMIFS(57:57,$1:$1,DM$1+INT(-$N72/30))))</f>
        <v>0</v>
      </c>
      <c r="DN72" s="40">
        <f>IF(DN$7="",0,IF(DN$1=MAX($1:$1),$R57-SUM($T72:DM72),IF(DN$1=1,SUMIFS(57:57,$1:$1,"&gt;="&amp;1,$1:$1,"&lt;="&amp;INT(-$N72/30))+(-$N72/30-INT(-$N72/30))*SUMIFS(57:57,$1:$1,INT(-$N72/30)+1),0)+(-$N72/30-INT(-$N72/30))*SUMIFS(57:57,$1:$1,DN$1+INT(-$N72/30)+1)+(INT(-$N72/30)+1--$N72/30)*SUMIFS(57:57,$1:$1,DN$1+INT(-$N72/30))))</f>
        <v>0</v>
      </c>
      <c r="DO72" s="40">
        <f>IF(DO$7="",0,IF(DO$1=MAX($1:$1),$R57-SUM($T72:DN72),IF(DO$1=1,SUMIFS(57:57,$1:$1,"&gt;="&amp;1,$1:$1,"&lt;="&amp;INT(-$N72/30))+(-$N72/30-INT(-$N72/30))*SUMIFS(57:57,$1:$1,INT(-$N72/30)+1),0)+(-$N72/30-INT(-$N72/30))*SUMIFS(57:57,$1:$1,DO$1+INT(-$N72/30)+1)+(INT(-$N72/30)+1--$N72/30)*SUMIFS(57:57,$1:$1,DO$1+INT(-$N72/30))))</f>
        <v>0</v>
      </c>
      <c r="DP72" s="40">
        <f>IF(DP$7="",0,IF(DP$1=MAX($1:$1),$R57-SUM($T72:DO72),IF(DP$1=1,SUMIFS(57:57,$1:$1,"&gt;="&amp;1,$1:$1,"&lt;="&amp;INT(-$N72/30))+(-$N72/30-INT(-$N72/30))*SUMIFS(57:57,$1:$1,INT(-$N72/30)+1),0)+(-$N72/30-INT(-$N72/30))*SUMIFS(57:57,$1:$1,DP$1+INT(-$N72/30)+1)+(INT(-$N72/30)+1--$N72/30)*SUMIFS(57:57,$1:$1,DP$1+INT(-$N72/30))))</f>
        <v>0</v>
      </c>
      <c r="DQ72" s="40">
        <f>IF(DQ$7="",0,IF(DQ$1=MAX($1:$1),$R57-SUM($T72:DP72),IF(DQ$1=1,SUMIFS(57:57,$1:$1,"&gt;="&amp;1,$1:$1,"&lt;="&amp;INT(-$N72/30))+(-$N72/30-INT(-$N72/30))*SUMIFS(57:57,$1:$1,INT(-$N72/30)+1),0)+(-$N72/30-INT(-$N72/30))*SUMIFS(57:57,$1:$1,DQ$1+INT(-$N72/30)+1)+(INT(-$N72/30)+1--$N72/30)*SUMIFS(57:57,$1:$1,DQ$1+INT(-$N72/30))))</f>
        <v>0</v>
      </c>
      <c r="DR72" s="40">
        <f>IF(DR$7="",0,IF(DR$1=MAX($1:$1),$R57-SUM($T72:DQ72),IF(DR$1=1,SUMIFS(57:57,$1:$1,"&gt;="&amp;1,$1:$1,"&lt;="&amp;INT(-$N72/30))+(-$N72/30-INT(-$N72/30))*SUMIFS(57:57,$1:$1,INT(-$N72/30)+1),0)+(-$N72/30-INT(-$N72/30))*SUMIFS(57:57,$1:$1,DR$1+INT(-$N72/30)+1)+(INT(-$N72/30)+1--$N72/30)*SUMIFS(57:57,$1:$1,DR$1+INT(-$N72/30))))</f>
        <v>0</v>
      </c>
      <c r="DS72" s="40">
        <f>IF(DS$7="",0,IF(DS$1=MAX($1:$1),$R57-SUM($T72:DR72),IF(DS$1=1,SUMIFS(57:57,$1:$1,"&gt;="&amp;1,$1:$1,"&lt;="&amp;INT(-$N72/30))+(-$N72/30-INT(-$N72/30))*SUMIFS(57:57,$1:$1,INT(-$N72/30)+1),0)+(-$N72/30-INT(-$N72/30))*SUMIFS(57:57,$1:$1,DS$1+INT(-$N72/30)+1)+(INT(-$N72/30)+1--$N72/30)*SUMIFS(57:57,$1:$1,DS$1+INT(-$N72/30))))</f>
        <v>0</v>
      </c>
      <c r="DT72" s="40">
        <f>IF(DT$7="",0,IF(DT$1=MAX($1:$1),$R57-SUM($T72:DS72),IF(DT$1=1,SUMIFS(57:57,$1:$1,"&gt;="&amp;1,$1:$1,"&lt;="&amp;INT(-$N72/30))+(-$N72/30-INT(-$N72/30))*SUMIFS(57:57,$1:$1,INT(-$N72/30)+1),0)+(-$N72/30-INT(-$N72/30))*SUMIFS(57:57,$1:$1,DT$1+INT(-$N72/30)+1)+(INT(-$N72/30)+1--$N72/30)*SUMIFS(57:57,$1:$1,DT$1+INT(-$N72/30))))</f>
        <v>0</v>
      </c>
      <c r="DU72" s="40">
        <f>IF(DU$7="",0,IF(DU$1=MAX($1:$1),$R57-SUM($T72:DT72),IF(DU$1=1,SUMIFS(57:57,$1:$1,"&gt;="&amp;1,$1:$1,"&lt;="&amp;INT(-$N72/30))+(-$N72/30-INT(-$N72/30))*SUMIFS(57:57,$1:$1,INT(-$N72/30)+1),0)+(-$N72/30-INT(-$N72/30))*SUMIFS(57:57,$1:$1,DU$1+INT(-$N72/30)+1)+(INT(-$N72/30)+1--$N72/30)*SUMIFS(57:57,$1:$1,DU$1+INT(-$N72/30))))</f>
        <v>0</v>
      </c>
      <c r="DV72" s="40">
        <f>IF(DV$7="",0,IF(DV$1=MAX($1:$1),$R57-SUM($T72:DU72),IF(DV$1=1,SUMIFS(57:57,$1:$1,"&gt;="&amp;1,$1:$1,"&lt;="&amp;INT(-$N72/30))+(-$N72/30-INT(-$N72/30))*SUMIFS(57:57,$1:$1,INT(-$N72/30)+1),0)+(-$N72/30-INT(-$N72/30))*SUMIFS(57:57,$1:$1,DV$1+INT(-$N72/30)+1)+(INT(-$N72/30)+1--$N72/30)*SUMIFS(57:57,$1:$1,DV$1+INT(-$N72/30))))</f>
        <v>0</v>
      </c>
      <c r="DW72" s="40">
        <f>IF(DW$7="",0,IF(DW$1=MAX($1:$1),$R57-SUM($T72:DV72),IF(DW$1=1,SUMIFS(57:57,$1:$1,"&gt;="&amp;1,$1:$1,"&lt;="&amp;INT(-$N72/30))+(-$N72/30-INT(-$N72/30))*SUMIFS(57:57,$1:$1,INT(-$N72/30)+1),0)+(-$N72/30-INT(-$N72/30))*SUMIFS(57:57,$1:$1,DW$1+INT(-$N72/30)+1)+(INT(-$N72/30)+1--$N72/30)*SUMIFS(57:57,$1:$1,DW$1+INT(-$N72/30))))</f>
        <v>0</v>
      </c>
      <c r="DX72" s="40">
        <f>IF(DX$7="",0,IF(DX$1=MAX($1:$1),$R57-SUM($T72:DW72),IF(DX$1=1,SUMIFS(57:57,$1:$1,"&gt;="&amp;1,$1:$1,"&lt;="&amp;INT(-$N72/30))+(-$N72/30-INT(-$N72/30))*SUMIFS(57:57,$1:$1,INT(-$N72/30)+1),0)+(-$N72/30-INT(-$N72/30))*SUMIFS(57:57,$1:$1,DX$1+INT(-$N72/30)+1)+(INT(-$N72/30)+1--$N72/30)*SUMIFS(57:57,$1:$1,DX$1+INT(-$N72/30))))</f>
        <v>0</v>
      </c>
      <c r="DY72" s="40">
        <f>IF(DY$7="",0,IF(DY$1=MAX($1:$1),$R57-SUM($T72:DX72),IF(DY$1=1,SUMIFS(57:57,$1:$1,"&gt;="&amp;1,$1:$1,"&lt;="&amp;INT(-$N72/30))+(-$N72/30-INT(-$N72/30))*SUMIFS(57:57,$1:$1,INT(-$N72/30)+1),0)+(-$N72/30-INT(-$N72/30))*SUMIFS(57:57,$1:$1,DY$1+INT(-$N72/30)+1)+(INT(-$N72/30)+1--$N72/30)*SUMIFS(57:57,$1:$1,DY$1+INT(-$N72/30))))</f>
        <v>0</v>
      </c>
      <c r="DZ72" s="40">
        <f>IF(DZ$7="",0,IF(DZ$1=MAX($1:$1),$R57-SUM($T72:DY72),IF(DZ$1=1,SUMIFS(57:57,$1:$1,"&gt;="&amp;1,$1:$1,"&lt;="&amp;INT(-$N72/30))+(-$N72/30-INT(-$N72/30))*SUMIFS(57:57,$1:$1,INT(-$N72/30)+1),0)+(-$N72/30-INT(-$N72/30))*SUMIFS(57:57,$1:$1,DZ$1+INT(-$N72/30)+1)+(INT(-$N72/30)+1--$N72/30)*SUMIFS(57:57,$1:$1,DZ$1+INT(-$N72/30))))</f>
        <v>0</v>
      </c>
      <c r="EA72" s="40">
        <f>IF(EA$7="",0,IF(EA$1=MAX($1:$1),$R57-SUM($T72:DZ72),IF(EA$1=1,SUMIFS(57:57,$1:$1,"&gt;="&amp;1,$1:$1,"&lt;="&amp;INT(-$N72/30))+(-$N72/30-INT(-$N72/30))*SUMIFS(57:57,$1:$1,INT(-$N72/30)+1),0)+(-$N72/30-INT(-$N72/30))*SUMIFS(57:57,$1:$1,EA$1+INT(-$N72/30)+1)+(INT(-$N72/30)+1--$N72/30)*SUMIFS(57:57,$1:$1,EA$1+INT(-$N72/30))))</f>
        <v>0</v>
      </c>
      <c r="EB72" s="40">
        <f>IF(EB$7="",0,IF(EB$1=MAX($1:$1),$R57-SUM($T72:EA72),IF(EB$1=1,SUMIFS(57:57,$1:$1,"&gt;="&amp;1,$1:$1,"&lt;="&amp;INT(-$N72/30))+(-$N72/30-INT(-$N72/30))*SUMIFS(57:57,$1:$1,INT(-$N72/30)+1),0)+(-$N72/30-INT(-$N72/30))*SUMIFS(57:57,$1:$1,EB$1+INT(-$N72/30)+1)+(INT(-$N72/30)+1--$N72/30)*SUMIFS(57:57,$1:$1,EB$1+INT(-$N72/30))))</f>
        <v>0</v>
      </c>
      <c r="EC72" s="40">
        <f>IF(EC$7="",0,IF(EC$1=MAX($1:$1),$R57-SUM($T72:EB72),IF(EC$1=1,SUMIFS(57:57,$1:$1,"&gt;="&amp;1,$1:$1,"&lt;="&amp;INT(-$N72/30))+(-$N72/30-INT(-$N72/30))*SUMIFS(57:57,$1:$1,INT(-$N72/30)+1),0)+(-$N72/30-INT(-$N72/30))*SUMIFS(57:57,$1:$1,EC$1+INT(-$N72/30)+1)+(INT(-$N72/30)+1--$N72/30)*SUMIFS(57:57,$1:$1,EC$1+INT(-$N72/30))))</f>
        <v>0</v>
      </c>
      <c r="ED72" s="40">
        <f>IF(ED$7="",0,IF(ED$1=MAX($1:$1),$R57-SUM($T72:EC72),IF(ED$1=1,SUMIFS(57:57,$1:$1,"&gt;="&amp;1,$1:$1,"&lt;="&amp;INT(-$N72/30))+(-$N72/30-INT(-$N72/30))*SUMIFS(57:57,$1:$1,INT(-$N72/30)+1),0)+(-$N72/30-INT(-$N72/30))*SUMIFS(57:57,$1:$1,ED$1+INT(-$N72/30)+1)+(INT(-$N72/30)+1--$N72/30)*SUMIFS(57:57,$1:$1,ED$1+INT(-$N72/30))))</f>
        <v>0</v>
      </c>
      <c r="EE72" s="40">
        <f>IF(EE$7="",0,IF(EE$1=MAX($1:$1),$R57-SUM($T72:ED72),IF(EE$1=1,SUMIFS(57:57,$1:$1,"&gt;="&amp;1,$1:$1,"&lt;="&amp;INT(-$N72/30))+(-$N72/30-INT(-$N72/30))*SUMIFS(57:57,$1:$1,INT(-$N72/30)+1),0)+(-$N72/30-INT(-$N72/30))*SUMIFS(57:57,$1:$1,EE$1+INT(-$N72/30)+1)+(INT(-$N72/30)+1--$N72/30)*SUMIFS(57:57,$1:$1,EE$1+INT(-$N72/30))))</f>
        <v>0</v>
      </c>
      <c r="EF72" s="40">
        <f>IF(EF$7="",0,IF(EF$1=MAX($1:$1),$R57-SUM($T72:EE72),IF(EF$1=1,SUMIFS(57:57,$1:$1,"&gt;="&amp;1,$1:$1,"&lt;="&amp;INT(-$N72/30))+(-$N72/30-INT(-$N72/30))*SUMIFS(57:57,$1:$1,INT(-$N72/30)+1),0)+(-$N72/30-INT(-$N72/30))*SUMIFS(57:57,$1:$1,EF$1+INT(-$N72/30)+1)+(INT(-$N72/30)+1--$N72/30)*SUMIFS(57:57,$1:$1,EF$1+INT(-$N72/30))))</f>
        <v>0</v>
      </c>
      <c r="EG72" s="40">
        <f>IF(EG$7="",0,IF(EG$1=MAX($1:$1),$R57-SUM($T72:EF72),IF(EG$1=1,SUMIFS(57:57,$1:$1,"&gt;="&amp;1,$1:$1,"&lt;="&amp;INT(-$N72/30))+(-$N72/30-INT(-$N72/30))*SUMIFS(57:57,$1:$1,INT(-$N72/30)+1),0)+(-$N72/30-INT(-$N72/30))*SUMIFS(57:57,$1:$1,EG$1+INT(-$N72/30)+1)+(INT(-$N72/30)+1--$N72/30)*SUMIFS(57:57,$1:$1,EG$1+INT(-$N72/30))))</f>
        <v>0</v>
      </c>
      <c r="EH72" s="40">
        <f>IF(EH$7="",0,IF(EH$1=MAX($1:$1),$R57-SUM($T72:EG72),IF(EH$1=1,SUMIFS(57:57,$1:$1,"&gt;="&amp;1,$1:$1,"&lt;="&amp;INT(-$N72/30))+(-$N72/30-INT(-$N72/30))*SUMIFS(57:57,$1:$1,INT(-$N72/30)+1),0)+(-$N72/30-INT(-$N72/30))*SUMIFS(57:57,$1:$1,EH$1+INT(-$N72/30)+1)+(INT(-$N72/30)+1--$N72/30)*SUMIFS(57:57,$1:$1,EH$1+INT(-$N72/30))))</f>
        <v>0</v>
      </c>
      <c r="EI72" s="40">
        <f>IF(EI$7="",0,IF(EI$1=MAX($1:$1),$R57-SUM($T72:EH72),IF(EI$1=1,SUMIFS(57:57,$1:$1,"&gt;="&amp;1,$1:$1,"&lt;="&amp;INT(-$N72/30))+(-$N72/30-INT(-$N72/30))*SUMIFS(57:57,$1:$1,INT(-$N72/30)+1),0)+(-$N72/30-INT(-$N72/30))*SUMIFS(57:57,$1:$1,EI$1+INT(-$N72/30)+1)+(INT(-$N72/30)+1--$N72/30)*SUMIFS(57:57,$1:$1,EI$1+INT(-$N72/30))))</f>
        <v>0</v>
      </c>
      <c r="EJ72" s="40">
        <f>IF(EJ$7="",0,IF(EJ$1=MAX($1:$1),$R57-SUM($T72:EI72),IF(EJ$1=1,SUMIFS(57:57,$1:$1,"&gt;="&amp;1,$1:$1,"&lt;="&amp;INT(-$N72/30))+(-$N72/30-INT(-$N72/30))*SUMIFS(57:57,$1:$1,INT(-$N72/30)+1),0)+(-$N72/30-INT(-$N72/30))*SUMIFS(57:57,$1:$1,EJ$1+INT(-$N72/30)+1)+(INT(-$N72/30)+1--$N72/30)*SUMIFS(57:57,$1:$1,EJ$1+INT(-$N72/30))))</f>
        <v>0</v>
      </c>
      <c r="EK72" s="40">
        <f>IF(EK$7="",0,IF(EK$1=MAX($1:$1),$R57-SUM($T72:EJ72),IF(EK$1=1,SUMIFS(57:57,$1:$1,"&gt;="&amp;1,$1:$1,"&lt;="&amp;INT(-$N72/30))+(-$N72/30-INT(-$N72/30))*SUMIFS(57:57,$1:$1,INT(-$N72/30)+1),0)+(-$N72/30-INT(-$N72/30))*SUMIFS(57:57,$1:$1,EK$1+INT(-$N72/30)+1)+(INT(-$N72/30)+1--$N72/30)*SUMIFS(57:57,$1:$1,EK$1+INT(-$N72/30))))</f>
        <v>0</v>
      </c>
      <c r="EL72" s="40">
        <f>IF(EL$7="",0,IF(EL$1=MAX($1:$1),$R57-SUM($T72:EK72),IF(EL$1=1,SUMIFS(57:57,$1:$1,"&gt;="&amp;1,$1:$1,"&lt;="&amp;INT(-$N72/30))+(-$N72/30-INT(-$N72/30))*SUMIFS(57:57,$1:$1,INT(-$N72/30)+1),0)+(-$N72/30-INT(-$N72/30))*SUMIFS(57:57,$1:$1,EL$1+INT(-$N72/30)+1)+(INT(-$N72/30)+1--$N72/30)*SUMIFS(57:57,$1:$1,EL$1+INT(-$N72/30))))</f>
        <v>0</v>
      </c>
      <c r="EM72" s="40">
        <f>IF(EM$7="",0,IF(EM$1=MAX($1:$1),$R57-SUM($T72:EL72),IF(EM$1=1,SUMIFS(57:57,$1:$1,"&gt;="&amp;1,$1:$1,"&lt;="&amp;INT(-$N72/30))+(-$N72/30-INT(-$N72/30))*SUMIFS(57:57,$1:$1,INT(-$N72/30)+1),0)+(-$N72/30-INT(-$N72/30))*SUMIFS(57:57,$1:$1,EM$1+INT(-$N72/30)+1)+(INT(-$N72/30)+1--$N72/30)*SUMIFS(57:57,$1:$1,EM$1+INT(-$N72/30))))</f>
        <v>0</v>
      </c>
      <c r="EN72" s="40">
        <f>IF(EN$7="",0,IF(EN$1=MAX($1:$1),$R57-SUM($T72:EM72),IF(EN$1=1,SUMIFS(57:57,$1:$1,"&gt;="&amp;1,$1:$1,"&lt;="&amp;INT(-$N72/30))+(-$N72/30-INT(-$N72/30))*SUMIFS(57:57,$1:$1,INT(-$N72/30)+1),0)+(-$N72/30-INT(-$N72/30))*SUMIFS(57:57,$1:$1,EN$1+INT(-$N72/30)+1)+(INT(-$N72/30)+1--$N72/30)*SUMIFS(57:57,$1:$1,EN$1+INT(-$N72/30))))</f>
        <v>0</v>
      </c>
      <c r="EO72" s="40">
        <f>IF(EO$7="",0,IF(EO$1=MAX($1:$1),$R57-SUM($T72:EN72),IF(EO$1=1,SUMIFS(57:57,$1:$1,"&gt;="&amp;1,$1:$1,"&lt;="&amp;INT(-$N72/30))+(-$N72/30-INT(-$N72/30))*SUMIFS(57:57,$1:$1,INT(-$N72/30)+1),0)+(-$N72/30-INT(-$N72/30))*SUMIFS(57:57,$1:$1,EO$1+INT(-$N72/30)+1)+(INT(-$N72/30)+1--$N72/30)*SUMIFS(57:57,$1:$1,EO$1+INT(-$N72/30))))</f>
        <v>0</v>
      </c>
      <c r="EP72" s="40">
        <f>IF(EP$7="",0,IF(EP$1=MAX($1:$1),$R57-SUM($T72:EO72),IF(EP$1=1,SUMIFS(57:57,$1:$1,"&gt;="&amp;1,$1:$1,"&lt;="&amp;INT(-$N72/30))+(-$N72/30-INT(-$N72/30))*SUMIFS(57:57,$1:$1,INT(-$N72/30)+1),0)+(-$N72/30-INT(-$N72/30))*SUMIFS(57:57,$1:$1,EP$1+INT(-$N72/30)+1)+(INT(-$N72/30)+1--$N72/30)*SUMIFS(57:57,$1:$1,EP$1+INT(-$N72/30))))</f>
        <v>0</v>
      </c>
      <c r="EQ72" s="40">
        <f>IF(EQ$7="",0,IF(EQ$1=MAX($1:$1),$R57-SUM($T72:EP72),IF(EQ$1=1,SUMIFS(57:57,$1:$1,"&gt;="&amp;1,$1:$1,"&lt;="&amp;INT(-$N72/30))+(-$N72/30-INT(-$N72/30))*SUMIFS(57:57,$1:$1,INT(-$N72/30)+1),0)+(-$N72/30-INT(-$N72/30))*SUMIFS(57:57,$1:$1,EQ$1+INT(-$N72/30)+1)+(INT(-$N72/30)+1--$N72/30)*SUMIFS(57:57,$1:$1,EQ$1+INT(-$N72/30))))</f>
        <v>0</v>
      </c>
      <c r="ER72" s="40">
        <f>IF(ER$7="",0,IF(ER$1=MAX($1:$1),$R57-SUM($T72:EQ72),IF(ER$1=1,SUMIFS(57:57,$1:$1,"&gt;="&amp;1,$1:$1,"&lt;="&amp;INT(-$N72/30))+(-$N72/30-INT(-$N72/30))*SUMIFS(57:57,$1:$1,INT(-$N72/30)+1),0)+(-$N72/30-INT(-$N72/30))*SUMIFS(57:57,$1:$1,ER$1+INT(-$N72/30)+1)+(INT(-$N72/30)+1--$N72/30)*SUMIFS(57:57,$1:$1,ER$1+INT(-$N72/30))))</f>
        <v>0</v>
      </c>
      <c r="ES72" s="40">
        <f>IF(ES$7="",0,IF(ES$1=MAX($1:$1),$R57-SUM($T72:ER72),IF(ES$1=1,SUMIFS(57:57,$1:$1,"&gt;="&amp;1,$1:$1,"&lt;="&amp;INT(-$N72/30))+(-$N72/30-INT(-$N72/30))*SUMIFS(57:57,$1:$1,INT(-$N72/30)+1),0)+(-$N72/30-INT(-$N72/30))*SUMIFS(57:57,$1:$1,ES$1+INT(-$N72/30)+1)+(INT(-$N72/30)+1--$N72/30)*SUMIFS(57:57,$1:$1,ES$1+INT(-$N72/30))))</f>
        <v>0</v>
      </c>
      <c r="ET72" s="40">
        <f>IF(ET$7="",0,IF(ET$1=MAX($1:$1),$R57-SUM($T72:ES72),IF(ET$1=1,SUMIFS(57:57,$1:$1,"&gt;="&amp;1,$1:$1,"&lt;="&amp;INT(-$N72/30))+(-$N72/30-INT(-$N72/30))*SUMIFS(57:57,$1:$1,INT(-$N72/30)+1),0)+(-$N72/30-INT(-$N72/30))*SUMIFS(57:57,$1:$1,ET$1+INT(-$N72/30)+1)+(INT(-$N72/30)+1--$N72/30)*SUMIFS(57:57,$1:$1,ET$1+INT(-$N72/30))))</f>
        <v>0</v>
      </c>
      <c r="EU72" s="40">
        <f>IF(EU$7="",0,IF(EU$1=MAX($1:$1),$R57-SUM($T72:ET72),IF(EU$1=1,SUMIFS(57:57,$1:$1,"&gt;="&amp;1,$1:$1,"&lt;="&amp;INT(-$N72/30))+(-$N72/30-INT(-$N72/30))*SUMIFS(57:57,$1:$1,INT(-$N72/30)+1),0)+(-$N72/30-INT(-$N72/30))*SUMIFS(57:57,$1:$1,EU$1+INT(-$N72/30)+1)+(INT(-$N72/30)+1--$N72/30)*SUMIFS(57:57,$1:$1,EU$1+INT(-$N72/30))))</f>
        <v>0</v>
      </c>
      <c r="EV72" s="40">
        <f>IF(EV$7="",0,IF(EV$1=MAX($1:$1),$R57-SUM($T72:EU72),IF(EV$1=1,SUMIFS(57:57,$1:$1,"&gt;="&amp;1,$1:$1,"&lt;="&amp;INT(-$N72/30))+(-$N72/30-INT(-$N72/30))*SUMIFS(57:57,$1:$1,INT(-$N72/30)+1),0)+(-$N72/30-INT(-$N72/30))*SUMIFS(57:57,$1:$1,EV$1+INT(-$N72/30)+1)+(INT(-$N72/30)+1--$N72/30)*SUMIFS(57:57,$1:$1,EV$1+INT(-$N72/30))))</f>
        <v>0</v>
      </c>
      <c r="EW72" s="40">
        <f>IF(EW$7="",0,IF(EW$1=MAX($1:$1),$R57-SUM($T72:EV72),IF(EW$1=1,SUMIFS(57:57,$1:$1,"&gt;="&amp;1,$1:$1,"&lt;="&amp;INT(-$N72/30))+(-$N72/30-INT(-$N72/30))*SUMIFS(57:57,$1:$1,INT(-$N72/30)+1),0)+(-$N72/30-INT(-$N72/30))*SUMIFS(57:57,$1:$1,EW$1+INT(-$N72/30)+1)+(INT(-$N72/30)+1--$N72/30)*SUMIFS(57:57,$1:$1,EW$1+INT(-$N72/30))))</f>
        <v>0</v>
      </c>
      <c r="EX72" s="40">
        <f>IF(EX$7="",0,IF(EX$1=MAX($1:$1),$R57-SUM($T72:EW72),IF(EX$1=1,SUMIFS(57:57,$1:$1,"&gt;="&amp;1,$1:$1,"&lt;="&amp;INT(-$N72/30))+(-$N72/30-INT(-$N72/30))*SUMIFS(57:57,$1:$1,INT(-$N72/30)+1),0)+(-$N72/30-INT(-$N72/30))*SUMIFS(57:57,$1:$1,EX$1+INT(-$N72/30)+1)+(INT(-$N72/30)+1--$N72/30)*SUMIFS(57:57,$1:$1,EX$1+INT(-$N72/30))))</f>
        <v>0</v>
      </c>
      <c r="EY72" s="40">
        <f>IF(EY$7="",0,IF(EY$1=MAX($1:$1),$R57-SUM($T72:EX72),IF(EY$1=1,SUMIFS(57:57,$1:$1,"&gt;="&amp;1,$1:$1,"&lt;="&amp;INT(-$N72/30))+(-$N72/30-INT(-$N72/30))*SUMIFS(57:57,$1:$1,INT(-$N72/30)+1),0)+(-$N72/30-INT(-$N72/30))*SUMIFS(57:57,$1:$1,EY$1+INT(-$N72/30)+1)+(INT(-$N72/30)+1--$N72/30)*SUMIFS(57:57,$1:$1,EY$1+INT(-$N72/30))))</f>
        <v>0</v>
      </c>
      <c r="EZ72" s="40">
        <f>IF(EZ$7="",0,IF(EZ$1=MAX($1:$1),$R57-SUM($T72:EY72),IF(EZ$1=1,SUMIFS(57:57,$1:$1,"&gt;="&amp;1,$1:$1,"&lt;="&amp;INT(-$N72/30))+(-$N72/30-INT(-$N72/30))*SUMIFS(57:57,$1:$1,INT(-$N72/30)+1),0)+(-$N72/30-INT(-$N72/30))*SUMIFS(57:57,$1:$1,EZ$1+INT(-$N72/30)+1)+(INT(-$N72/30)+1--$N72/30)*SUMIFS(57:57,$1:$1,EZ$1+INT(-$N72/30))))</f>
        <v>0</v>
      </c>
      <c r="FA72" s="40">
        <f>IF(FA$7="",0,IF(FA$1=MAX($1:$1),$R57-SUM($T72:EZ72),IF(FA$1=1,SUMIFS(57:57,$1:$1,"&gt;="&amp;1,$1:$1,"&lt;="&amp;INT(-$N72/30))+(-$N72/30-INT(-$N72/30))*SUMIFS(57:57,$1:$1,INT(-$N72/30)+1),0)+(-$N72/30-INT(-$N72/30))*SUMIFS(57:57,$1:$1,FA$1+INT(-$N72/30)+1)+(INT(-$N72/30)+1--$N72/30)*SUMIFS(57:57,$1:$1,FA$1+INT(-$N72/30))))</f>
        <v>0</v>
      </c>
      <c r="FB72" s="40">
        <f>IF(FB$7="",0,IF(FB$1=MAX($1:$1),$R57-SUM($T72:FA72),IF(FB$1=1,SUMIFS(57:57,$1:$1,"&gt;="&amp;1,$1:$1,"&lt;="&amp;INT(-$N72/30))+(-$N72/30-INT(-$N72/30))*SUMIFS(57:57,$1:$1,INT(-$N72/30)+1),0)+(-$N72/30-INT(-$N72/30))*SUMIFS(57:57,$1:$1,FB$1+INT(-$N72/30)+1)+(INT(-$N72/30)+1--$N72/30)*SUMIFS(57:57,$1:$1,FB$1+INT(-$N72/30))))</f>
        <v>0</v>
      </c>
      <c r="FC72" s="40">
        <f>IF(FC$7="",0,IF(FC$1=MAX($1:$1),$R57-SUM($T72:FB72),IF(FC$1=1,SUMIFS(57:57,$1:$1,"&gt;="&amp;1,$1:$1,"&lt;="&amp;INT(-$N72/30))+(-$N72/30-INT(-$N72/30))*SUMIFS(57:57,$1:$1,INT(-$N72/30)+1),0)+(-$N72/30-INT(-$N72/30))*SUMIFS(57:57,$1:$1,FC$1+INT(-$N72/30)+1)+(INT(-$N72/30)+1--$N72/30)*SUMIFS(57:57,$1:$1,FC$1+INT(-$N72/30))))</f>
        <v>0</v>
      </c>
      <c r="FD72" s="40">
        <f>IF(FD$7="",0,IF(FD$1=MAX($1:$1),$R57-SUM($T72:FC72),IF(FD$1=1,SUMIFS(57:57,$1:$1,"&gt;="&amp;1,$1:$1,"&lt;="&amp;INT(-$N72/30))+(-$N72/30-INT(-$N72/30))*SUMIFS(57:57,$1:$1,INT(-$N72/30)+1),0)+(-$N72/30-INT(-$N72/30))*SUMIFS(57:57,$1:$1,FD$1+INT(-$N72/30)+1)+(INT(-$N72/30)+1--$N72/30)*SUMIFS(57:57,$1:$1,FD$1+INT(-$N72/30))))</f>
        <v>0</v>
      </c>
      <c r="FE72" s="40">
        <f>IF(FE$7="",0,IF(FE$1=MAX($1:$1),$R57-SUM($T72:FD72),IF(FE$1=1,SUMIFS(57:57,$1:$1,"&gt;="&amp;1,$1:$1,"&lt;="&amp;INT(-$N72/30))+(-$N72/30-INT(-$N72/30))*SUMIFS(57:57,$1:$1,INT(-$N72/30)+1),0)+(-$N72/30-INT(-$N72/30))*SUMIFS(57:57,$1:$1,FE$1+INT(-$N72/30)+1)+(INT(-$N72/30)+1--$N72/30)*SUMIFS(57:57,$1:$1,FE$1+INT(-$N72/30))))</f>
        <v>0</v>
      </c>
      <c r="FF72" s="40">
        <f>IF(FF$7="",0,IF(FF$1=MAX($1:$1),$R57-SUM($T72:FE72),IF(FF$1=1,SUMIFS(57:57,$1:$1,"&gt;="&amp;1,$1:$1,"&lt;="&amp;INT(-$N72/30))+(-$N72/30-INT(-$N72/30))*SUMIFS(57:57,$1:$1,INT(-$N72/30)+1),0)+(-$N72/30-INT(-$N72/30))*SUMIFS(57:57,$1:$1,FF$1+INT(-$N72/30)+1)+(INT(-$N72/30)+1--$N72/30)*SUMIFS(57:57,$1:$1,FF$1+INT(-$N72/30))))</f>
        <v>0</v>
      </c>
      <c r="FG72" s="40">
        <f>IF(FG$7="",0,IF(FG$1=MAX($1:$1),$R57-SUM($T72:FF72),IF(FG$1=1,SUMIFS(57:57,$1:$1,"&gt;="&amp;1,$1:$1,"&lt;="&amp;INT(-$N72/30))+(-$N72/30-INT(-$N72/30))*SUMIFS(57:57,$1:$1,INT(-$N72/30)+1),0)+(-$N72/30-INT(-$N72/30))*SUMIFS(57:57,$1:$1,FG$1+INT(-$N72/30)+1)+(INT(-$N72/30)+1--$N72/30)*SUMIFS(57:57,$1:$1,FG$1+INT(-$N72/30))))</f>
        <v>0</v>
      </c>
      <c r="FH72" s="40">
        <f>IF(FH$7="",0,IF(FH$1=MAX($1:$1),$R57-SUM($T72:FG72),IF(FH$1=1,SUMIFS(57:57,$1:$1,"&gt;="&amp;1,$1:$1,"&lt;="&amp;INT(-$N72/30))+(-$N72/30-INT(-$N72/30))*SUMIFS(57:57,$1:$1,INT(-$N72/30)+1),0)+(-$N72/30-INT(-$N72/30))*SUMIFS(57:57,$1:$1,FH$1+INT(-$N72/30)+1)+(INT(-$N72/30)+1--$N72/30)*SUMIFS(57:57,$1:$1,FH$1+INT(-$N72/30))))</f>
        <v>0</v>
      </c>
      <c r="FI72" s="40">
        <f>IF(FI$7="",0,IF(FI$1=MAX($1:$1),$R57-SUM($T72:FH72),IF(FI$1=1,SUMIFS(57:57,$1:$1,"&gt;="&amp;1,$1:$1,"&lt;="&amp;INT(-$N72/30))+(-$N72/30-INT(-$N72/30))*SUMIFS(57:57,$1:$1,INT(-$N72/30)+1),0)+(-$N72/30-INT(-$N72/30))*SUMIFS(57:57,$1:$1,FI$1+INT(-$N72/30)+1)+(INT(-$N72/30)+1--$N72/30)*SUMIFS(57:57,$1:$1,FI$1+INT(-$N72/30))))</f>
        <v>0</v>
      </c>
      <c r="FJ72" s="40">
        <f>IF(FJ$7="",0,IF(FJ$1=MAX($1:$1),$R57-SUM($T72:FI72),IF(FJ$1=1,SUMIFS(57:57,$1:$1,"&gt;="&amp;1,$1:$1,"&lt;="&amp;INT(-$N72/30))+(-$N72/30-INT(-$N72/30))*SUMIFS(57:57,$1:$1,INT(-$N72/30)+1),0)+(-$N72/30-INT(-$N72/30))*SUMIFS(57:57,$1:$1,FJ$1+INT(-$N72/30)+1)+(INT(-$N72/30)+1--$N72/30)*SUMIFS(57:57,$1:$1,FJ$1+INT(-$N72/30))))</f>
        <v>0</v>
      </c>
      <c r="FK72" s="40">
        <f>IF(FK$7="",0,IF(FK$1=MAX($1:$1),$R57-SUM($T72:FJ72),IF(FK$1=1,SUMIFS(57:57,$1:$1,"&gt;="&amp;1,$1:$1,"&lt;="&amp;INT(-$N72/30))+(-$N72/30-INT(-$N72/30))*SUMIFS(57:57,$1:$1,INT(-$N72/30)+1),0)+(-$N72/30-INT(-$N72/30))*SUMIFS(57:57,$1:$1,FK$1+INT(-$N72/30)+1)+(INT(-$N72/30)+1--$N72/30)*SUMIFS(57:57,$1:$1,FK$1+INT(-$N72/30))))</f>
        <v>0</v>
      </c>
      <c r="FL72" s="40">
        <f>IF(FL$7="",0,IF(FL$1=MAX($1:$1),$R57-SUM($T72:FK72),IF(FL$1=1,SUMIFS(57:57,$1:$1,"&gt;="&amp;1,$1:$1,"&lt;="&amp;INT(-$N72/30))+(-$N72/30-INT(-$N72/30))*SUMIFS(57:57,$1:$1,INT(-$N72/30)+1),0)+(-$N72/30-INT(-$N72/30))*SUMIFS(57:57,$1:$1,FL$1+INT(-$N72/30)+1)+(INT(-$N72/30)+1--$N72/30)*SUMIFS(57:57,$1:$1,FL$1+INT(-$N72/30))))</f>
        <v>0</v>
      </c>
      <c r="FM72" s="40">
        <f>IF(FM$7="",0,IF(FM$1=MAX($1:$1),$R57-SUM($T72:FL72),IF(FM$1=1,SUMIFS(57:57,$1:$1,"&gt;="&amp;1,$1:$1,"&lt;="&amp;INT(-$N72/30))+(-$N72/30-INT(-$N72/30))*SUMIFS(57:57,$1:$1,INT(-$N72/30)+1),0)+(-$N72/30-INT(-$N72/30))*SUMIFS(57:57,$1:$1,FM$1+INT(-$N72/30)+1)+(INT(-$N72/30)+1--$N72/30)*SUMIFS(57:57,$1:$1,FM$1+INT(-$N72/30))))</f>
        <v>0</v>
      </c>
      <c r="FN72" s="40">
        <f>IF(FN$7="",0,IF(FN$1=MAX($1:$1),$R57-SUM($T72:FM72),IF(FN$1=1,SUMIFS(57:57,$1:$1,"&gt;="&amp;1,$1:$1,"&lt;="&amp;INT(-$N72/30))+(-$N72/30-INT(-$N72/30))*SUMIFS(57:57,$1:$1,INT(-$N72/30)+1),0)+(-$N72/30-INT(-$N72/30))*SUMIFS(57:57,$1:$1,FN$1+INT(-$N72/30)+1)+(INT(-$N72/30)+1--$N72/30)*SUMIFS(57:57,$1:$1,FN$1+INT(-$N72/30))))</f>
        <v>0</v>
      </c>
      <c r="FO72" s="40">
        <f>IF(FO$7="",0,IF(FO$1=MAX($1:$1),$R57-SUM($T72:FN72),IF(FO$1=1,SUMIFS(57:57,$1:$1,"&gt;="&amp;1,$1:$1,"&lt;="&amp;INT(-$N72/30))+(-$N72/30-INT(-$N72/30))*SUMIFS(57:57,$1:$1,INT(-$N72/30)+1),0)+(-$N72/30-INT(-$N72/30))*SUMIFS(57:57,$1:$1,FO$1+INT(-$N72/30)+1)+(INT(-$N72/30)+1--$N72/30)*SUMIFS(57:57,$1:$1,FO$1+INT(-$N72/30))))</f>
        <v>0</v>
      </c>
      <c r="FP72" s="40">
        <f>IF(FP$7="",0,IF(FP$1=MAX($1:$1),$R57-SUM($T72:FO72),IF(FP$1=1,SUMIFS(57:57,$1:$1,"&gt;="&amp;1,$1:$1,"&lt;="&amp;INT(-$N72/30))+(-$N72/30-INT(-$N72/30))*SUMIFS(57:57,$1:$1,INT(-$N72/30)+1),0)+(-$N72/30-INT(-$N72/30))*SUMIFS(57:57,$1:$1,FP$1+INT(-$N72/30)+1)+(INT(-$N72/30)+1--$N72/30)*SUMIFS(57:57,$1:$1,FP$1+INT(-$N72/30))))</f>
        <v>0</v>
      </c>
      <c r="FQ72" s="40">
        <f>IF(FQ$7="",0,IF(FQ$1=MAX($1:$1),$R57-SUM($T72:FP72),IF(FQ$1=1,SUMIFS(57:57,$1:$1,"&gt;="&amp;1,$1:$1,"&lt;="&amp;INT(-$N72/30))+(-$N72/30-INT(-$N72/30))*SUMIFS(57:57,$1:$1,INT(-$N72/30)+1),0)+(-$N72/30-INT(-$N72/30))*SUMIFS(57:57,$1:$1,FQ$1+INT(-$N72/30)+1)+(INT(-$N72/30)+1--$N72/30)*SUMIFS(57:57,$1:$1,FQ$1+INT(-$N72/30))))</f>
        <v>0</v>
      </c>
      <c r="FR72" s="40">
        <f>IF(FR$7="",0,IF(FR$1=MAX($1:$1),$R57-SUM($T72:FQ72),IF(FR$1=1,SUMIFS(57:57,$1:$1,"&gt;="&amp;1,$1:$1,"&lt;="&amp;INT(-$N72/30))+(-$N72/30-INT(-$N72/30))*SUMIFS(57:57,$1:$1,INT(-$N72/30)+1),0)+(-$N72/30-INT(-$N72/30))*SUMIFS(57:57,$1:$1,FR$1+INT(-$N72/30)+1)+(INT(-$N72/30)+1--$N72/30)*SUMIFS(57:57,$1:$1,FR$1+INT(-$N72/30))))</f>
        <v>0</v>
      </c>
      <c r="FS72" s="40">
        <f>IF(FS$7="",0,IF(FS$1=MAX($1:$1),$R57-SUM($T72:FR72),IF(FS$1=1,SUMIFS(57:57,$1:$1,"&gt;="&amp;1,$1:$1,"&lt;="&amp;INT(-$N72/30))+(-$N72/30-INT(-$N72/30))*SUMIFS(57:57,$1:$1,INT(-$N72/30)+1),0)+(-$N72/30-INT(-$N72/30))*SUMIFS(57:57,$1:$1,FS$1+INT(-$N72/30)+1)+(INT(-$N72/30)+1--$N72/30)*SUMIFS(57:57,$1:$1,FS$1+INT(-$N72/30))))</f>
        <v>0</v>
      </c>
      <c r="FT72" s="40">
        <f>IF(FT$7="",0,IF(FT$1=MAX($1:$1),$R57-SUM($T72:FS72),IF(FT$1=1,SUMIFS(57:57,$1:$1,"&gt;="&amp;1,$1:$1,"&lt;="&amp;INT(-$N72/30))+(-$N72/30-INT(-$N72/30))*SUMIFS(57:57,$1:$1,INT(-$N72/30)+1),0)+(-$N72/30-INT(-$N72/30))*SUMIFS(57:57,$1:$1,FT$1+INT(-$N72/30)+1)+(INT(-$N72/30)+1--$N72/30)*SUMIFS(57:57,$1:$1,FT$1+INT(-$N72/30))))</f>
        <v>0</v>
      </c>
      <c r="FU72" s="40">
        <f>IF(FU$7="",0,IF(FU$1=MAX($1:$1),$R57-SUM($T72:FT72),IF(FU$1=1,SUMIFS(57:57,$1:$1,"&gt;="&amp;1,$1:$1,"&lt;="&amp;INT(-$N72/30))+(-$N72/30-INT(-$N72/30))*SUMIFS(57:57,$1:$1,INT(-$N72/30)+1),0)+(-$N72/30-INT(-$N72/30))*SUMIFS(57:57,$1:$1,FU$1+INT(-$N72/30)+1)+(INT(-$N72/30)+1--$N72/30)*SUMIFS(57:57,$1:$1,FU$1+INT(-$N72/30))))</f>
        <v>0</v>
      </c>
      <c r="FV72" s="40">
        <f>IF(FV$7="",0,IF(FV$1=MAX($1:$1),$R57-SUM($T72:FU72),IF(FV$1=1,SUMIFS(57:57,$1:$1,"&gt;="&amp;1,$1:$1,"&lt;="&amp;INT(-$N72/30))+(-$N72/30-INT(-$N72/30))*SUMIFS(57:57,$1:$1,INT(-$N72/30)+1),0)+(-$N72/30-INT(-$N72/30))*SUMIFS(57:57,$1:$1,FV$1+INT(-$N72/30)+1)+(INT(-$N72/30)+1--$N72/30)*SUMIFS(57:57,$1:$1,FV$1+INT(-$N72/30))))</f>
        <v>0</v>
      </c>
      <c r="FW72" s="40">
        <f>IF(FW$7="",0,IF(FW$1=MAX($1:$1),$R57-SUM($T72:FV72),IF(FW$1=1,SUMIFS(57:57,$1:$1,"&gt;="&amp;1,$1:$1,"&lt;="&amp;INT(-$N72/30))+(-$N72/30-INT(-$N72/30))*SUMIFS(57:57,$1:$1,INT(-$N72/30)+1),0)+(-$N72/30-INT(-$N72/30))*SUMIFS(57:57,$1:$1,FW$1+INT(-$N72/30)+1)+(INT(-$N72/30)+1--$N72/30)*SUMIFS(57:57,$1:$1,FW$1+INT(-$N72/30))))</f>
        <v>0</v>
      </c>
      <c r="FX72" s="40">
        <f>IF(FX$7="",0,IF(FX$1=MAX($1:$1),$R57-SUM($T72:FW72),IF(FX$1=1,SUMIFS(57:57,$1:$1,"&gt;="&amp;1,$1:$1,"&lt;="&amp;INT(-$N72/30))+(-$N72/30-INT(-$N72/30))*SUMIFS(57:57,$1:$1,INT(-$N72/30)+1),0)+(-$N72/30-INT(-$N72/30))*SUMIFS(57:57,$1:$1,FX$1+INT(-$N72/30)+1)+(INT(-$N72/30)+1--$N72/30)*SUMIFS(57:57,$1:$1,FX$1+INT(-$N72/30))))</f>
        <v>0</v>
      </c>
      <c r="FY72" s="40">
        <f>IF(FY$7="",0,IF(FY$1=MAX($1:$1),$R57-SUM($T72:FX72),IF(FY$1=1,SUMIFS(57:57,$1:$1,"&gt;="&amp;1,$1:$1,"&lt;="&amp;INT(-$N72/30))+(-$N72/30-INT(-$N72/30))*SUMIFS(57:57,$1:$1,INT(-$N72/30)+1),0)+(-$N72/30-INT(-$N72/30))*SUMIFS(57:57,$1:$1,FY$1+INT(-$N72/30)+1)+(INT(-$N72/30)+1--$N72/30)*SUMIFS(57:57,$1:$1,FY$1+INT(-$N72/30))))</f>
        <v>0</v>
      </c>
      <c r="FZ72" s="40">
        <f>IF(FZ$7="",0,IF(FZ$1=MAX($1:$1),$R57-SUM($T72:FY72),IF(FZ$1=1,SUMIFS(57:57,$1:$1,"&gt;="&amp;1,$1:$1,"&lt;="&amp;INT(-$N72/30))+(-$N72/30-INT(-$N72/30))*SUMIFS(57:57,$1:$1,INT(-$N72/30)+1),0)+(-$N72/30-INT(-$N72/30))*SUMIFS(57:57,$1:$1,FZ$1+INT(-$N72/30)+1)+(INT(-$N72/30)+1--$N72/30)*SUMIFS(57:57,$1:$1,FZ$1+INT(-$N72/30))))</f>
        <v>0</v>
      </c>
      <c r="GA72" s="40">
        <f>IF(GA$7="",0,IF(GA$1=MAX($1:$1),$R57-SUM($T72:FZ72),IF(GA$1=1,SUMIFS(57:57,$1:$1,"&gt;="&amp;1,$1:$1,"&lt;="&amp;INT(-$N72/30))+(-$N72/30-INT(-$N72/30))*SUMIFS(57:57,$1:$1,INT(-$N72/30)+1),0)+(-$N72/30-INT(-$N72/30))*SUMIFS(57:57,$1:$1,GA$1+INT(-$N72/30)+1)+(INT(-$N72/30)+1--$N72/30)*SUMIFS(57:57,$1:$1,GA$1+INT(-$N72/30))))</f>
        <v>0</v>
      </c>
      <c r="GB72" s="40">
        <f>IF(GB$7="",0,IF(GB$1=MAX($1:$1),$R57-SUM($T72:GA72),IF(GB$1=1,SUMIFS(57:57,$1:$1,"&gt;="&amp;1,$1:$1,"&lt;="&amp;INT(-$N72/30))+(-$N72/30-INT(-$N72/30))*SUMIFS(57:57,$1:$1,INT(-$N72/30)+1),0)+(-$N72/30-INT(-$N72/30))*SUMIFS(57:57,$1:$1,GB$1+INT(-$N72/30)+1)+(INT(-$N72/30)+1--$N72/30)*SUMIFS(57:57,$1:$1,GB$1+INT(-$N72/30))))</f>
        <v>0</v>
      </c>
      <c r="GC72" s="40">
        <f>IF(GC$7="",0,IF(GC$1=MAX($1:$1),$R57-SUM($T72:GB72),IF(GC$1=1,SUMIFS(57:57,$1:$1,"&gt;="&amp;1,$1:$1,"&lt;="&amp;INT(-$N72/30))+(-$N72/30-INT(-$N72/30))*SUMIFS(57:57,$1:$1,INT(-$N72/30)+1),0)+(-$N72/30-INT(-$N72/30))*SUMIFS(57:57,$1:$1,GC$1+INT(-$N72/30)+1)+(INT(-$N72/30)+1--$N72/30)*SUMIFS(57:57,$1:$1,GC$1+INT(-$N72/30))))</f>
        <v>0</v>
      </c>
      <c r="GD72" s="40">
        <f>IF(GD$7="",0,IF(GD$1=MAX($1:$1),$R57-SUM($T72:GC72),IF(GD$1=1,SUMIFS(57:57,$1:$1,"&gt;="&amp;1,$1:$1,"&lt;="&amp;INT(-$N72/30))+(-$N72/30-INT(-$N72/30))*SUMIFS(57:57,$1:$1,INT(-$N72/30)+1),0)+(-$N72/30-INT(-$N72/30))*SUMIFS(57:57,$1:$1,GD$1+INT(-$N72/30)+1)+(INT(-$N72/30)+1--$N72/30)*SUMIFS(57:57,$1:$1,GD$1+INT(-$N72/30))))</f>
        <v>0</v>
      </c>
      <c r="GE72" s="40">
        <f>IF(GE$7="",0,IF(GE$1=MAX($1:$1),$R57-SUM($T72:GD72),IF(GE$1=1,SUMIFS(57:57,$1:$1,"&gt;="&amp;1,$1:$1,"&lt;="&amp;INT(-$N72/30))+(-$N72/30-INT(-$N72/30))*SUMIFS(57:57,$1:$1,INT(-$N72/30)+1),0)+(-$N72/30-INT(-$N72/30))*SUMIFS(57:57,$1:$1,GE$1+INT(-$N72/30)+1)+(INT(-$N72/30)+1--$N72/30)*SUMIFS(57:57,$1:$1,GE$1+INT(-$N72/30))))</f>
        <v>0</v>
      </c>
      <c r="GF72" s="40">
        <f>IF(GF$7="",0,IF(GF$1=MAX($1:$1),$R57-SUM($T72:GE72),IF(GF$1=1,SUMIFS(57:57,$1:$1,"&gt;="&amp;1,$1:$1,"&lt;="&amp;INT(-$N72/30))+(-$N72/30-INT(-$N72/30))*SUMIFS(57:57,$1:$1,INT(-$N72/30)+1),0)+(-$N72/30-INT(-$N72/30))*SUMIFS(57:57,$1:$1,GF$1+INT(-$N72/30)+1)+(INT(-$N72/30)+1--$N72/30)*SUMIFS(57:57,$1:$1,GF$1+INT(-$N72/30))))</f>
        <v>0</v>
      </c>
      <c r="GG72" s="40">
        <f>IF(GG$7="",0,IF(GG$1=MAX($1:$1),$R57-SUM($T72:GF72),IF(GG$1=1,SUMIFS(57:57,$1:$1,"&gt;="&amp;1,$1:$1,"&lt;="&amp;INT(-$N72/30))+(-$N72/30-INT(-$N72/30))*SUMIFS(57:57,$1:$1,INT(-$N72/30)+1),0)+(-$N72/30-INT(-$N72/30))*SUMIFS(57:57,$1:$1,GG$1+INT(-$N72/30)+1)+(INT(-$N72/30)+1--$N72/30)*SUMIFS(57:57,$1:$1,GG$1+INT(-$N72/30))))</f>
        <v>0</v>
      </c>
      <c r="GH72" s="40">
        <f>IF(GH$7="",0,IF(GH$1=MAX($1:$1),$R57-SUM($T72:GG72),IF(GH$1=1,SUMIFS(57:57,$1:$1,"&gt;="&amp;1,$1:$1,"&lt;="&amp;INT(-$N72/30))+(-$N72/30-INT(-$N72/30))*SUMIFS(57:57,$1:$1,INT(-$N72/30)+1),0)+(-$N72/30-INT(-$N72/30))*SUMIFS(57:57,$1:$1,GH$1+INT(-$N72/30)+1)+(INT(-$N72/30)+1--$N72/30)*SUMIFS(57:57,$1:$1,GH$1+INT(-$N72/30))))</f>
        <v>0</v>
      </c>
      <c r="GI72" s="40">
        <f>IF(GI$7="",0,IF(GI$1=MAX($1:$1),$R57-SUM($T72:GH72),IF(GI$1=1,SUMIFS(57:57,$1:$1,"&gt;="&amp;1,$1:$1,"&lt;="&amp;INT(-$N72/30))+(-$N72/30-INT(-$N72/30))*SUMIFS(57:57,$1:$1,INT(-$N72/30)+1),0)+(-$N72/30-INT(-$N72/30))*SUMIFS(57:57,$1:$1,GI$1+INT(-$N72/30)+1)+(INT(-$N72/30)+1--$N72/30)*SUMIFS(57:57,$1:$1,GI$1+INT(-$N72/30))))</f>
        <v>0</v>
      </c>
      <c r="GJ72" s="40">
        <f>IF(GJ$7="",0,IF(GJ$1=MAX($1:$1),$R57-SUM($T72:GI72),IF(GJ$1=1,SUMIFS(57:57,$1:$1,"&gt;="&amp;1,$1:$1,"&lt;="&amp;INT(-$N72/30))+(-$N72/30-INT(-$N72/30))*SUMIFS(57:57,$1:$1,INT(-$N72/30)+1),0)+(-$N72/30-INT(-$N72/30))*SUMIFS(57:57,$1:$1,GJ$1+INT(-$N72/30)+1)+(INT(-$N72/30)+1--$N72/30)*SUMIFS(57:57,$1:$1,GJ$1+INT(-$N72/30))))</f>
        <v>0</v>
      </c>
      <c r="GK72" s="40">
        <f>IF(GK$7="",0,IF(GK$1=MAX($1:$1),$R57-SUM($T72:GJ72),IF(GK$1=1,SUMIFS(57:57,$1:$1,"&gt;="&amp;1,$1:$1,"&lt;="&amp;INT(-$N72/30))+(-$N72/30-INT(-$N72/30))*SUMIFS(57:57,$1:$1,INT(-$N72/30)+1),0)+(-$N72/30-INT(-$N72/30))*SUMIFS(57:57,$1:$1,GK$1+INT(-$N72/30)+1)+(INT(-$N72/30)+1--$N72/30)*SUMIFS(57:57,$1:$1,GK$1+INT(-$N72/30))))</f>
        <v>0</v>
      </c>
      <c r="GL72" s="40">
        <f>IF(GL$7="",0,IF(GL$1=MAX($1:$1),$R57-SUM($T72:GK72),IF(GL$1=1,SUMIFS(57:57,$1:$1,"&gt;="&amp;1,$1:$1,"&lt;="&amp;INT(-$N72/30))+(-$N72/30-INT(-$N72/30))*SUMIFS(57:57,$1:$1,INT(-$N72/30)+1),0)+(-$N72/30-INT(-$N72/30))*SUMIFS(57:57,$1:$1,GL$1+INT(-$N72/30)+1)+(INT(-$N72/30)+1--$N72/30)*SUMIFS(57:57,$1:$1,GL$1+INT(-$N72/30))))</f>
        <v>0</v>
      </c>
      <c r="GM72" s="40">
        <f>IF(GM$7="",0,IF(GM$1=MAX($1:$1),$R57-SUM($T72:GL72),IF(GM$1=1,SUMIFS(57:57,$1:$1,"&gt;="&amp;1,$1:$1,"&lt;="&amp;INT(-$N72/30))+(-$N72/30-INT(-$N72/30))*SUMIFS(57:57,$1:$1,INT(-$N72/30)+1),0)+(-$N72/30-INT(-$N72/30))*SUMIFS(57:57,$1:$1,GM$1+INT(-$N72/30)+1)+(INT(-$N72/30)+1--$N72/30)*SUMIFS(57:57,$1:$1,GM$1+INT(-$N72/30))))</f>
        <v>0</v>
      </c>
      <c r="GN72" s="40">
        <f>IF(GN$7="",0,IF(GN$1=MAX($1:$1),$R57-SUM($T72:GM72),IF(GN$1=1,SUMIFS(57:57,$1:$1,"&gt;="&amp;1,$1:$1,"&lt;="&amp;INT(-$N72/30))+(-$N72/30-INT(-$N72/30))*SUMIFS(57:57,$1:$1,INT(-$N72/30)+1),0)+(-$N72/30-INT(-$N72/30))*SUMIFS(57:57,$1:$1,GN$1+INT(-$N72/30)+1)+(INT(-$N72/30)+1--$N72/30)*SUMIFS(57:57,$1:$1,GN$1+INT(-$N72/30))))</f>
        <v>0</v>
      </c>
      <c r="GO72" s="40">
        <f>IF(GO$7="",0,IF(GO$1=MAX($1:$1),$R57-SUM($T72:GN72),IF(GO$1=1,SUMIFS(57:57,$1:$1,"&gt;="&amp;1,$1:$1,"&lt;="&amp;INT(-$N72/30))+(-$N72/30-INT(-$N72/30))*SUMIFS(57:57,$1:$1,INT(-$N72/30)+1),0)+(-$N72/30-INT(-$N72/30))*SUMIFS(57:57,$1:$1,GO$1+INT(-$N72/30)+1)+(INT(-$N72/30)+1--$N72/30)*SUMIFS(57:57,$1:$1,GO$1+INT(-$N72/30))))</f>
        <v>0</v>
      </c>
      <c r="GP72" s="40">
        <f>IF(GP$7="",0,IF(GP$1=MAX($1:$1),$R57-SUM($T72:GO72),IF(GP$1=1,SUMIFS(57:57,$1:$1,"&gt;="&amp;1,$1:$1,"&lt;="&amp;INT(-$N72/30))+(-$N72/30-INT(-$N72/30))*SUMIFS(57:57,$1:$1,INT(-$N72/30)+1),0)+(-$N72/30-INT(-$N72/30))*SUMIFS(57:57,$1:$1,GP$1+INT(-$N72/30)+1)+(INT(-$N72/30)+1--$N72/30)*SUMIFS(57:57,$1:$1,GP$1+INT(-$N72/30))))</f>
        <v>0</v>
      </c>
      <c r="GQ72" s="40">
        <f>IF(GQ$7="",0,IF(GQ$1=MAX($1:$1),$R57-SUM($T72:GP72),IF(GQ$1=1,SUMIFS(57:57,$1:$1,"&gt;="&amp;1,$1:$1,"&lt;="&amp;INT(-$N72/30))+(-$N72/30-INT(-$N72/30))*SUMIFS(57:57,$1:$1,INT(-$N72/30)+1),0)+(-$N72/30-INT(-$N72/30))*SUMIFS(57:57,$1:$1,GQ$1+INT(-$N72/30)+1)+(INT(-$N72/30)+1--$N72/30)*SUMIFS(57:57,$1:$1,GQ$1+INT(-$N72/30))))</f>
        <v>0</v>
      </c>
      <c r="GR72" s="40">
        <f>IF(GR$7="",0,IF(GR$1=MAX($1:$1),$R57-SUM($T72:GQ72),IF(GR$1=1,SUMIFS(57:57,$1:$1,"&gt;="&amp;1,$1:$1,"&lt;="&amp;INT(-$N72/30))+(-$N72/30-INT(-$N72/30))*SUMIFS(57:57,$1:$1,INT(-$N72/30)+1),0)+(-$N72/30-INT(-$N72/30))*SUMIFS(57:57,$1:$1,GR$1+INT(-$N72/30)+1)+(INT(-$N72/30)+1--$N72/30)*SUMIFS(57:57,$1:$1,GR$1+INT(-$N72/30))))</f>
        <v>0</v>
      </c>
      <c r="GS72" s="40">
        <f>IF(GS$7="",0,IF(GS$1=MAX($1:$1),$R57-SUM($T72:GR72),IF(GS$1=1,SUMIFS(57:57,$1:$1,"&gt;="&amp;1,$1:$1,"&lt;="&amp;INT(-$N72/30))+(-$N72/30-INT(-$N72/30))*SUMIFS(57:57,$1:$1,INT(-$N72/30)+1),0)+(-$N72/30-INT(-$N72/30))*SUMIFS(57:57,$1:$1,GS$1+INT(-$N72/30)+1)+(INT(-$N72/30)+1--$N72/30)*SUMIFS(57:57,$1:$1,GS$1+INT(-$N72/30))))</f>
        <v>0</v>
      </c>
      <c r="GT72" s="40">
        <f>IF(GT$7="",0,IF(GT$1=MAX($1:$1),$R57-SUM($T72:GS72),IF(GT$1=1,SUMIFS(57:57,$1:$1,"&gt;="&amp;1,$1:$1,"&lt;="&amp;INT(-$N72/30))+(-$N72/30-INT(-$N72/30))*SUMIFS(57:57,$1:$1,INT(-$N72/30)+1),0)+(-$N72/30-INT(-$N72/30))*SUMIFS(57:57,$1:$1,GT$1+INT(-$N72/30)+1)+(INT(-$N72/30)+1--$N72/30)*SUMIFS(57:57,$1:$1,GT$1+INT(-$N72/30))))</f>
        <v>0</v>
      </c>
      <c r="GU72" s="40">
        <f>IF(GU$7="",0,IF(GU$1=MAX($1:$1),$R57-SUM($T72:GT72),IF(GU$1=1,SUMIFS(57:57,$1:$1,"&gt;="&amp;1,$1:$1,"&lt;="&amp;INT(-$N72/30))+(-$N72/30-INT(-$N72/30))*SUMIFS(57:57,$1:$1,INT(-$N72/30)+1),0)+(-$N72/30-INT(-$N72/30))*SUMIFS(57:57,$1:$1,GU$1+INT(-$N72/30)+1)+(INT(-$N72/30)+1--$N72/30)*SUMIFS(57:57,$1:$1,GU$1+INT(-$N72/30))))</f>
        <v>0</v>
      </c>
      <c r="GV72" s="40">
        <f>IF(GV$7="",0,IF(GV$1=MAX($1:$1),$R57-SUM($T72:GU72),IF(GV$1=1,SUMIFS(57:57,$1:$1,"&gt;="&amp;1,$1:$1,"&lt;="&amp;INT(-$N72/30))+(-$N72/30-INT(-$N72/30))*SUMIFS(57:57,$1:$1,INT(-$N72/30)+1),0)+(-$N72/30-INT(-$N72/30))*SUMIFS(57:57,$1:$1,GV$1+INT(-$N72/30)+1)+(INT(-$N72/30)+1--$N72/30)*SUMIFS(57:57,$1:$1,GV$1+INT(-$N72/30))))</f>
        <v>0</v>
      </c>
      <c r="GW72" s="40">
        <f>IF(GW$7="",0,IF(GW$1=MAX($1:$1),$R57-SUM($T72:GV72),IF(GW$1=1,SUMIFS(57:57,$1:$1,"&gt;="&amp;1,$1:$1,"&lt;="&amp;INT(-$N72/30))+(-$N72/30-INT(-$N72/30))*SUMIFS(57:57,$1:$1,INT(-$N72/30)+1),0)+(-$N72/30-INT(-$N72/30))*SUMIFS(57:57,$1:$1,GW$1+INT(-$N72/30)+1)+(INT(-$N72/30)+1--$N72/30)*SUMIFS(57:57,$1:$1,GW$1+INT(-$N72/30))))</f>
        <v>0</v>
      </c>
      <c r="GX72" s="40">
        <f>IF(GX$7="",0,IF(GX$1=MAX($1:$1),$R57-SUM($T72:GW72),IF(GX$1=1,SUMIFS(57:57,$1:$1,"&gt;="&amp;1,$1:$1,"&lt;="&amp;INT(-$N72/30))+(-$N72/30-INT(-$N72/30))*SUMIFS(57:57,$1:$1,INT(-$N72/30)+1),0)+(-$N72/30-INT(-$N72/30))*SUMIFS(57:57,$1:$1,GX$1+INT(-$N72/30)+1)+(INT(-$N72/30)+1--$N72/30)*SUMIFS(57:57,$1:$1,GX$1+INT(-$N72/30))))</f>
        <v>0</v>
      </c>
      <c r="GY72" s="40">
        <f>IF(GY$7="",0,IF(GY$1=MAX($1:$1),$R57-SUM($T72:GX72),IF(GY$1=1,SUMIFS(57:57,$1:$1,"&gt;="&amp;1,$1:$1,"&lt;="&amp;INT(-$N72/30))+(-$N72/30-INT(-$N72/30))*SUMIFS(57:57,$1:$1,INT(-$N72/30)+1),0)+(-$N72/30-INT(-$N72/30))*SUMIFS(57:57,$1:$1,GY$1+INT(-$N72/30)+1)+(INT(-$N72/30)+1--$N72/30)*SUMIFS(57:57,$1:$1,GY$1+INT(-$N72/30))))</f>
        <v>0</v>
      </c>
      <c r="GZ72" s="40">
        <f>IF(GZ$7="",0,IF(GZ$1=MAX($1:$1),$R57-SUM($T72:GY72),IF(GZ$1=1,SUMIFS(57:57,$1:$1,"&gt;="&amp;1,$1:$1,"&lt;="&amp;INT(-$N72/30))+(-$N72/30-INT(-$N72/30))*SUMIFS(57:57,$1:$1,INT(-$N72/30)+1),0)+(-$N72/30-INT(-$N72/30))*SUMIFS(57:57,$1:$1,GZ$1+INT(-$N72/30)+1)+(INT(-$N72/30)+1--$N72/30)*SUMIFS(57:57,$1:$1,GZ$1+INT(-$N72/30))))</f>
        <v>0</v>
      </c>
      <c r="HA72" s="40">
        <f>IF(HA$7="",0,IF(HA$1=MAX($1:$1),$R57-SUM($T72:GZ72),IF(HA$1=1,SUMIFS(57:57,$1:$1,"&gt;="&amp;1,$1:$1,"&lt;="&amp;INT(-$N72/30))+(-$N72/30-INT(-$N72/30))*SUMIFS(57:57,$1:$1,INT(-$N72/30)+1),0)+(-$N72/30-INT(-$N72/30))*SUMIFS(57:57,$1:$1,HA$1+INT(-$N72/30)+1)+(INT(-$N72/30)+1--$N72/30)*SUMIFS(57:57,$1:$1,HA$1+INT(-$N72/30))))</f>
        <v>0</v>
      </c>
      <c r="HB72" s="40">
        <f>IF(HB$7="",0,IF(HB$1=MAX($1:$1),$R57-SUM($T72:HA72),IF(HB$1=1,SUMIFS(57:57,$1:$1,"&gt;="&amp;1,$1:$1,"&lt;="&amp;INT(-$N72/30))+(-$N72/30-INT(-$N72/30))*SUMIFS(57:57,$1:$1,INT(-$N72/30)+1),0)+(-$N72/30-INT(-$N72/30))*SUMIFS(57:57,$1:$1,HB$1+INT(-$N72/30)+1)+(INT(-$N72/30)+1--$N72/30)*SUMIFS(57:57,$1:$1,HB$1+INT(-$N72/30))))</f>
        <v>0</v>
      </c>
      <c r="HC72" s="40">
        <f>IF(HC$7="",0,IF(HC$1=MAX($1:$1),$R57-SUM($T72:HB72),IF(HC$1=1,SUMIFS(57:57,$1:$1,"&gt;="&amp;1,$1:$1,"&lt;="&amp;INT(-$N72/30))+(-$N72/30-INT(-$N72/30))*SUMIFS(57:57,$1:$1,INT(-$N72/30)+1),0)+(-$N72/30-INT(-$N72/30))*SUMIFS(57:57,$1:$1,HC$1+INT(-$N72/30)+1)+(INT(-$N72/30)+1--$N72/30)*SUMIFS(57:57,$1:$1,HC$1+INT(-$N72/30))))</f>
        <v>0</v>
      </c>
      <c r="HD72" s="40">
        <f>IF(HD$7="",0,IF(HD$1=MAX($1:$1),$R57-SUM($T72:HC72),IF(HD$1=1,SUMIFS(57:57,$1:$1,"&gt;="&amp;1,$1:$1,"&lt;="&amp;INT(-$N72/30))+(-$N72/30-INT(-$N72/30))*SUMIFS(57:57,$1:$1,INT(-$N72/30)+1),0)+(-$N72/30-INT(-$N72/30))*SUMIFS(57:57,$1:$1,HD$1+INT(-$N72/30)+1)+(INT(-$N72/30)+1--$N72/30)*SUMIFS(57:57,$1:$1,HD$1+INT(-$N72/30))))</f>
        <v>0</v>
      </c>
      <c r="HE72" s="40">
        <f>IF(HE$7="",0,IF(HE$1=MAX($1:$1),$R57-SUM($T72:HD72),IF(HE$1=1,SUMIFS(57:57,$1:$1,"&gt;="&amp;1,$1:$1,"&lt;="&amp;INT(-$N72/30))+(-$N72/30-INT(-$N72/30))*SUMIFS(57:57,$1:$1,INT(-$N72/30)+1),0)+(-$N72/30-INT(-$N72/30))*SUMIFS(57:57,$1:$1,HE$1+INT(-$N72/30)+1)+(INT(-$N72/30)+1--$N72/30)*SUMIFS(57:57,$1:$1,HE$1+INT(-$N72/30))))</f>
        <v>0</v>
      </c>
      <c r="HF72" s="40">
        <f>IF(HF$7="",0,IF(HF$1=MAX($1:$1),$R57-SUM($T72:HE72),IF(HF$1=1,SUMIFS(57:57,$1:$1,"&gt;="&amp;1,$1:$1,"&lt;="&amp;INT(-$N72/30))+(-$N72/30-INT(-$N72/30))*SUMIFS(57:57,$1:$1,INT(-$N72/30)+1),0)+(-$N72/30-INT(-$N72/30))*SUMIFS(57:57,$1:$1,HF$1+INT(-$N72/30)+1)+(INT(-$N72/30)+1--$N72/30)*SUMIFS(57:57,$1:$1,HF$1+INT(-$N72/30))))</f>
        <v>0</v>
      </c>
      <c r="HG72" s="40">
        <f>IF(HG$7="",0,IF(HG$1=MAX($1:$1),$R57-SUM($T72:HF72),IF(HG$1=1,SUMIFS(57:57,$1:$1,"&gt;="&amp;1,$1:$1,"&lt;="&amp;INT(-$N72/30))+(-$N72/30-INT(-$N72/30))*SUMIFS(57:57,$1:$1,INT(-$N72/30)+1),0)+(-$N72/30-INT(-$N72/30))*SUMIFS(57:57,$1:$1,HG$1+INT(-$N72/30)+1)+(INT(-$N72/30)+1--$N72/30)*SUMIFS(57:57,$1:$1,HG$1+INT(-$N72/30))))</f>
        <v>0</v>
      </c>
      <c r="HH72" s="40">
        <f>IF(HH$7="",0,IF(HH$1=MAX($1:$1),$R57-SUM($T72:HG72),IF(HH$1=1,SUMIFS(57:57,$1:$1,"&gt;="&amp;1,$1:$1,"&lt;="&amp;INT(-$N72/30))+(-$N72/30-INT(-$N72/30))*SUMIFS(57:57,$1:$1,INT(-$N72/30)+1),0)+(-$N72/30-INT(-$N72/30))*SUMIFS(57:57,$1:$1,HH$1+INT(-$N72/30)+1)+(INT(-$N72/30)+1--$N72/30)*SUMIFS(57:57,$1:$1,HH$1+INT(-$N72/30))))</f>
        <v>0</v>
      </c>
      <c r="HI72" s="40">
        <f>IF(HI$7="",0,IF(HI$1=MAX($1:$1),$R57-SUM($T72:HH72),IF(HI$1=1,SUMIFS(57:57,$1:$1,"&gt;="&amp;1,$1:$1,"&lt;="&amp;INT(-$N72/30))+(-$N72/30-INT(-$N72/30))*SUMIFS(57:57,$1:$1,INT(-$N72/30)+1),0)+(-$N72/30-INT(-$N72/30))*SUMIFS(57:57,$1:$1,HI$1+INT(-$N72/30)+1)+(INT(-$N72/30)+1--$N72/30)*SUMIFS(57:57,$1:$1,HI$1+INT(-$N72/30))))</f>
        <v>0</v>
      </c>
      <c r="HJ72" s="40">
        <f>IF(HJ$7="",0,IF(HJ$1=MAX($1:$1),$R57-SUM($T72:HI72),IF(HJ$1=1,SUMIFS(57:57,$1:$1,"&gt;="&amp;1,$1:$1,"&lt;="&amp;INT(-$N72/30))+(-$N72/30-INT(-$N72/30))*SUMIFS(57:57,$1:$1,INT(-$N72/30)+1),0)+(-$N72/30-INT(-$N72/30))*SUMIFS(57:57,$1:$1,HJ$1+INT(-$N72/30)+1)+(INT(-$N72/30)+1--$N72/30)*SUMIFS(57:57,$1:$1,HJ$1+INT(-$N72/30))))</f>
        <v>0</v>
      </c>
      <c r="HK72" s="40">
        <f>IF(HK$7="",0,IF(HK$1=MAX($1:$1),$R57-SUM($T72:HJ72),IF(HK$1=1,SUMIFS(57:57,$1:$1,"&gt;="&amp;1,$1:$1,"&lt;="&amp;INT(-$N72/30))+(-$N72/30-INT(-$N72/30))*SUMIFS(57:57,$1:$1,INT(-$N72/30)+1),0)+(-$N72/30-INT(-$N72/30))*SUMIFS(57:57,$1:$1,HK$1+INT(-$N72/30)+1)+(INT(-$N72/30)+1--$N72/30)*SUMIFS(57:57,$1:$1,HK$1+INT(-$N72/30))))</f>
        <v>0</v>
      </c>
      <c r="HL72" s="40">
        <f>IF(HL$7="",0,IF(HL$1=MAX($1:$1),$R57-SUM($T72:HK72),IF(HL$1=1,SUMIFS(57:57,$1:$1,"&gt;="&amp;1,$1:$1,"&lt;="&amp;INT(-$N72/30))+(-$N72/30-INT(-$N72/30))*SUMIFS(57:57,$1:$1,INT(-$N72/30)+1),0)+(-$N72/30-INT(-$N72/30))*SUMIFS(57:57,$1:$1,HL$1+INT(-$N72/30)+1)+(INT(-$N72/30)+1--$N72/30)*SUMIFS(57:57,$1:$1,HL$1+INT(-$N72/30))))</f>
        <v>0</v>
      </c>
      <c r="HM72" s="40">
        <f>IF(HM$7="",0,IF(HM$1=MAX($1:$1),$R57-SUM($T72:HL72),IF(HM$1=1,SUMIFS(57:57,$1:$1,"&gt;="&amp;1,$1:$1,"&lt;="&amp;INT(-$N72/30))+(-$N72/30-INT(-$N72/30))*SUMIFS(57:57,$1:$1,INT(-$N72/30)+1),0)+(-$N72/30-INT(-$N72/30))*SUMIFS(57:57,$1:$1,HM$1+INT(-$N72/30)+1)+(INT(-$N72/30)+1--$N72/30)*SUMIFS(57:57,$1:$1,HM$1+INT(-$N72/30))))</f>
        <v>0</v>
      </c>
      <c r="HN72" s="40">
        <f>IF(HN$7="",0,IF(HN$1=MAX($1:$1),$R57-SUM($T72:HM72),IF(HN$1=1,SUMIFS(57:57,$1:$1,"&gt;="&amp;1,$1:$1,"&lt;="&amp;INT(-$N72/30))+(-$N72/30-INT(-$N72/30))*SUMIFS(57:57,$1:$1,INT(-$N72/30)+1),0)+(-$N72/30-INT(-$N72/30))*SUMIFS(57:57,$1:$1,HN$1+INT(-$N72/30)+1)+(INT(-$N72/30)+1--$N72/30)*SUMIFS(57:57,$1:$1,HN$1+INT(-$N72/30))))</f>
        <v>0</v>
      </c>
      <c r="HO72" s="40">
        <f>IF(HO$7="",0,IF(HO$1=MAX($1:$1),$R57-SUM($T72:HN72),IF(HO$1=1,SUMIFS(57:57,$1:$1,"&gt;="&amp;1,$1:$1,"&lt;="&amp;INT(-$N72/30))+(-$N72/30-INT(-$N72/30))*SUMIFS(57:57,$1:$1,INT(-$N72/30)+1),0)+(-$N72/30-INT(-$N72/30))*SUMIFS(57:57,$1:$1,HO$1+INT(-$N72/30)+1)+(INT(-$N72/30)+1--$N72/30)*SUMIFS(57:57,$1:$1,HO$1+INT(-$N72/30))))</f>
        <v>0</v>
      </c>
      <c r="HP72" s="40">
        <f>IF(HP$7="",0,IF(HP$1=MAX($1:$1),$R57-SUM($T72:HO72),IF(HP$1=1,SUMIFS(57:57,$1:$1,"&gt;="&amp;1,$1:$1,"&lt;="&amp;INT(-$N72/30))+(-$N72/30-INT(-$N72/30))*SUMIFS(57:57,$1:$1,INT(-$N72/30)+1),0)+(-$N72/30-INT(-$N72/30))*SUMIFS(57:57,$1:$1,HP$1+INT(-$N72/30)+1)+(INT(-$N72/30)+1--$N72/30)*SUMIFS(57:57,$1:$1,HP$1+INT(-$N72/30))))</f>
        <v>0</v>
      </c>
      <c r="HQ72" s="40">
        <f>IF(HQ$7="",0,IF(HQ$1=MAX($1:$1),$R57-SUM($T72:HP72),IF(HQ$1=1,SUMIFS(57:57,$1:$1,"&gt;="&amp;1,$1:$1,"&lt;="&amp;INT(-$N72/30))+(-$N72/30-INT(-$N72/30))*SUMIFS(57:57,$1:$1,INT(-$N72/30)+1),0)+(-$N72/30-INT(-$N72/30))*SUMIFS(57:57,$1:$1,HQ$1+INT(-$N72/30)+1)+(INT(-$N72/30)+1--$N72/30)*SUMIFS(57:57,$1:$1,HQ$1+INT(-$N72/30))))</f>
        <v>0</v>
      </c>
      <c r="HR72" s="40">
        <f>IF(HR$7="",0,IF(HR$1=MAX($1:$1),$R57-SUM($T72:HQ72),IF(HR$1=1,SUMIFS(57:57,$1:$1,"&gt;="&amp;1,$1:$1,"&lt;="&amp;INT(-$N72/30))+(-$N72/30-INT(-$N72/30))*SUMIFS(57:57,$1:$1,INT(-$N72/30)+1),0)+(-$N72/30-INT(-$N72/30))*SUMIFS(57:57,$1:$1,HR$1+INT(-$N72/30)+1)+(INT(-$N72/30)+1--$N72/30)*SUMIFS(57:57,$1:$1,HR$1+INT(-$N72/30))))</f>
        <v>0</v>
      </c>
      <c r="HS72" s="40">
        <f>IF(HS$7="",0,IF(HS$1=MAX($1:$1),$R57-SUM($T72:HR72),IF(HS$1=1,SUMIFS(57:57,$1:$1,"&gt;="&amp;1,$1:$1,"&lt;="&amp;INT(-$N72/30))+(-$N72/30-INT(-$N72/30))*SUMIFS(57:57,$1:$1,INT(-$N72/30)+1),0)+(-$N72/30-INT(-$N72/30))*SUMIFS(57:57,$1:$1,HS$1+INT(-$N72/30)+1)+(INT(-$N72/30)+1--$N72/30)*SUMIFS(57:57,$1:$1,HS$1+INT(-$N72/30))))</f>
        <v>0</v>
      </c>
      <c r="HT72" s="40">
        <f>IF(HT$7="",0,IF(HT$1=MAX($1:$1),$R57-SUM($T72:HS72),IF(HT$1=1,SUMIFS(57:57,$1:$1,"&gt;="&amp;1,$1:$1,"&lt;="&amp;INT(-$N72/30))+(-$N72/30-INT(-$N72/30))*SUMIFS(57:57,$1:$1,INT(-$N72/30)+1),0)+(-$N72/30-INT(-$N72/30))*SUMIFS(57:57,$1:$1,HT$1+INT(-$N72/30)+1)+(INT(-$N72/30)+1--$N72/30)*SUMIFS(57:57,$1:$1,HT$1+INT(-$N72/30))))</f>
        <v>0</v>
      </c>
      <c r="HU72" s="40">
        <f>IF(HU$7="",0,IF(HU$1=MAX($1:$1),$R57-SUM($T72:HT72),IF(HU$1=1,SUMIFS(57:57,$1:$1,"&gt;="&amp;1,$1:$1,"&lt;="&amp;INT(-$N72/30))+(-$N72/30-INT(-$N72/30))*SUMIFS(57:57,$1:$1,INT(-$N72/30)+1),0)+(-$N72/30-INT(-$N72/30))*SUMIFS(57:57,$1:$1,HU$1+INT(-$N72/30)+1)+(INT(-$N72/30)+1--$N72/30)*SUMIFS(57:57,$1:$1,HU$1+INT(-$N72/30))))</f>
        <v>0</v>
      </c>
      <c r="HV72" s="40">
        <f>IF(HV$7="",0,IF(HV$1=MAX($1:$1),$R57-SUM($T72:HU72),IF(HV$1=1,SUMIFS(57:57,$1:$1,"&gt;="&amp;1,$1:$1,"&lt;="&amp;INT(-$N72/30))+(-$N72/30-INT(-$N72/30))*SUMIFS(57:57,$1:$1,INT(-$N72/30)+1),0)+(-$N72/30-INT(-$N72/30))*SUMIFS(57:57,$1:$1,HV$1+INT(-$N72/30)+1)+(INT(-$N72/30)+1--$N72/30)*SUMIFS(57:57,$1:$1,HV$1+INT(-$N72/30))))</f>
        <v>0</v>
      </c>
      <c r="HW72" s="40">
        <f>IF(HW$7="",0,IF(HW$1=MAX($1:$1),$R57-SUM($T72:HV72),IF(HW$1=1,SUMIFS(57:57,$1:$1,"&gt;="&amp;1,$1:$1,"&lt;="&amp;INT(-$N72/30))+(-$N72/30-INT(-$N72/30))*SUMIFS(57:57,$1:$1,INT(-$N72/30)+1),0)+(-$N72/30-INT(-$N72/30))*SUMIFS(57:57,$1:$1,HW$1+INT(-$N72/30)+1)+(INT(-$N72/30)+1--$N72/30)*SUMIFS(57:57,$1:$1,HW$1+INT(-$N72/30))))</f>
        <v>0</v>
      </c>
      <c r="HX72" s="40">
        <f>IF(HX$7="",0,IF(HX$1=MAX($1:$1),$R57-SUM($T72:HW72),IF(HX$1=1,SUMIFS(57:57,$1:$1,"&gt;="&amp;1,$1:$1,"&lt;="&amp;INT(-$N72/30))+(-$N72/30-INT(-$N72/30))*SUMIFS(57:57,$1:$1,INT(-$N72/30)+1),0)+(-$N72/30-INT(-$N72/30))*SUMIFS(57:57,$1:$1,HX$1+INT(-$N72/30)+1)+(INT(-$N72/30)+1--$N72/30)*SUMIFS(57:57,$1:$1,HX$1+INT(-$N72/30))))</f>
        <v>0</v>
      </c>
      <c r="HY72" s="40">
        <f>IF(HY$7="",0,IF(HY$1=MAX($1:$1),$R57-SUM($T72:HX72),IF(HY$1=1,SUMIFS(57:57,$1:$1,"&gt;="&amp;1,$1:$1,"&lt;="&amp;INT(-$N72/30))+(-$N72/30-INT(-$N72/30))*SUMIFS(57:57,$1:$1,INT(-$N72/30)+1),0)+(-$N72/30-INT(-$N72/30))*SUMIFS(57:57,$1:$1,HY$1+INT(-$N72/30)+1)+(INT(-$N72/30)+1--$N72/30)*SUMIFS(57:57,$1:$1,HY$1+INT(-$N72/30))))</f>
        <v>0</v>
      </c>
      <c r="HZ72" s="40">
        <f>IF(HZ$7="",0,IF(HZ$1=MAX($1:$1),$R57-SUM($T72:HY72),IF(HZ$1=1,SUMIFS(57:57,$1:$1,"&gt;="&amp;1,$1:$1,"&lt;="&amp;INT(-$N72/30))+(-$N72/30-INT(-$N72/30))*SUMIFS(57:57,$1:$1,INT(-$N72/30)+1),0)+(-$N72/30-INT(-$N72/30))*SUMIFS(57:57,$1:$1,HZ$1+INT(-$N72/30)+1)+(INT(-$N72/30)+1--$N72/30)*SUMIFS(57:57,$1:$1,HZ$1+INT(-$N72/30))))</f>
        <v>0</v>
      </c>
      <c r="IA72" s="40">
        <f>IF(IA$7="",0,IF(IA$1=MAX($1:$1),$R57-SUM($T72:HZ72),IF(IA$1=1,SUMIFS(57:57,$1:$1,"&gt;="&amp;1,$1:$1,"&lt;="&amp;INT(-$N72/30))+(-$N72/30-INT(-$N72/30))*SUMIFS(57:57,$1:$1,INT(-$N72/30)+1),0)+(-$N72/30-INT(-$N72/30))*SUMIFS(57:57,$1:$1,IA$1+INT(-$N72/30)+1)+(INT(-$N72/30)+1--$N72/30)*SUMIFS(57:57,$1:$1,IA$1+INT(-$N72/30))))</f>
        <v>0</v>
      </c>
      <c r="IB72" s="40">
        <f>IF(IB$7="",0,IF(IB$1=MAX($1:$1),$R57-SUM($T72:IA72),IF(IB$1=1,SUMIFS(57:57,$1:$1,"&gt;="&amp;1,$1:$1,"&lt;="&amp;INT(-$N72/30))+(-$N72/30-INT(-$N72/30))*SUMIFS(57:57,$1:$1,INT(-$N72/30)+1),0)+(-$N72/30-INT(-$N72/30))*SUMIFS(57:57,$1:$1,IB$1+INT(-$N72/30)+1)+(INT(-$N72/30)+1--$N72/30)*SUMIFS(57:57,$1:$1,IB$1+INT(-$N72/30))))</f>
        <v>0</v>
      </c>
      <c r="IC72" s="40">
        <f>IF(IC$7="",0,IF(IC$1=MAX($1:$1),$R57-SUM($T72:IB72),IF(IC$1=1,SUMIFS(57:57,$1:$1,"&gt;="&amp;1,$1:$1,"&lt;="&amp;INT(-$N72/30))+(-$N72/30-INT(-$N72/30))*SUMIFS(57:57,$1:$1,INT(-$N72/30)+1),0)+(-$N72/30-INT(-$N72/30))*SUMIFS(57:57,$1:$1,IC$1+INT(-$N72/30)+1)+(INT(-$N72/30)+1--$N72/30)*SUMIFS(57:57,$1:$1,IC$1+INT(-$N72/30))))</f>
        <v>0</v>
      </c>
      <c r="ID72" s="40">
        <f>IF(ID$7="",0,IF(ID$1=MAX($1:$1),$R57-SUM($T72:IC72),IF(ID$1=1,SUMIFS(57:57,$1:$1,"&gt;="&amp;1,$1:$1,"&lt;="&amp;INT(-$N72/30))+(-$N72/30-INT(-$N72/30))*SUMIFS(57:57,$1:$1,INT(-$N72/30)+1),0)+(-$N72/30-INT(-$N72/30))*SUMIFS(57:57,$1:$1,ID$1+INT(-$N72/30)+1)+(INT(-$N72/30)+1--$N72/30)*SUMIFS(57:57,$1:$1,ID$1+INT(-$N72/30))))</f>
        <v>0</v>
      </c>
      <c r="IE72" s="40">
        <f>IF(IE$7="",0,IF(IE$1=MAX($1:$1),$R57-SUM($T72:ID72),IF(IE$1=1,SUMIFS(57:57,$1:$1,"&gt;="&amp;1,$1:$1,"&lt;="&amp;INT(-$N72/30))+(-$N72/30-INT(-$N72/30))*SUMIFS(57:57,$1:$1,INT(-$N72/30)+1),0)+(-$N72/30-INT(-$N72/30))*SUMIFS(57:57,$1:$1,IE$1+INT(-$N72/30)+1)+(INT(-$N72/30)+1--$N72/30)*SUMIFS(57:57,$1:$1,IE$1+INT(-$N72/30))))</f>
        <v>0</v>
      </c>
      <c r="IF72" s="40">
        <f>IF(IF$7="",0,IF(IF$1=MAX($1:$1),$R57-SUM($T72:IE72),IF(IF$1=1,SUMIFS(57:57,$1:$1,"&gt;="&amp;1,$1:$1,"&lt;="&amp;INT(-$N72/30))+(-$N72/30-INT(-$N72/30))*SUMIFS(57:57,$1:$1,INT(-$N72/30)+1),0)+(-$N72/30-INT(-$N72/30))*SUMIFS(57:57,$1:$1,IF$1+INT(-$N72/30)+1)+(INT(-$N72/30)+1--$N72/30)*SUMIFS(57:57,$1:$1,IF$1+INT(-$N72/30))))</f>
        <v>0</v>
      </c>
      <c r="IG72" s="40">
        <f>IF(IG$7="",0,IF(IG$1=MAX($1:$1),$R57-SUM($T72:IF72),IF(IG$1=1,SUMIFS(57:57,$1:$1,"&gt;="&amp;1,$1:$1,"&lt;="&amp;INT(-$N72/30))+(-$N72/30-INT(-$N72/30))*SUMIFS(57:57,$1:$1,INT(-$N72/30)+1),0)+(-$N72/30-INT(-$N72/30))*SUMIFS(57:57,$1:$1,IG$1+INT(-$N72/30)+1)+(INT(-$N72/30)+1--$N72/30)*SUMIFS(57:57,$1:$1,IG$1+INT(-$N72/30))))</f>
        <v>0</v>
      </c>
      <c r="IH72" s="40">
        <f>IF(IH$7="",0,IF(IH$1=MAX($1:$1),$R57-SUM($T72:IG72),IF(IH$1=1,SUMIFS(57:57,$1:$1,"&gt;="&amp;1,$1:$1,"&lt;="&amp;INT(-$N72/30))+(-$N72/30-INT(-$N72/30))*SUMIFS(57:57,$1:$1,INT(-$N72/30)+1),0)+(-$N72/30-INT(-$N72/30))*SUMIFS(57:57,$1:$1,IH$1+INT(-$N72/30)+1)+(INT(-$N72/30)+1--$N72/30)*SUMIFS(57:57,$1:$1,IH$1+INT(-$N72/30))))</f>
        <v>0</v>
      </c>
      <c r="II72" s="40">
        <f>IF(II$7="",0,IF(II$1=MAX($1:$1),$R57-SUM($T72:IH72),IF(II$1=1,SUMIFS(57:57,$1:$1,"&gt;="&amp;1,$1:$1,"&lt;="&amp;INT(-$N72/30))+(-$N72/30-INT(-$N72/30))*SUMIFS(57:57,$1:$1,INT(-$N72/30)+1),0)+(-$N72/30-INT(-$N72/30))*SUMIFS(57:57,$1:$1,II$1+INT(-$N72/30)+1)+(INT(-$N72/30)+1--$N72/30)*SUMIFS(57:57,$1:$1,II$1+INT(-$N72/30))))</f>
        <v>0</v>
      </c>
      <c r="IJ72" s="40">
        <f>IF(IJ$7="",0,IF(IJ$1=MAX($1:$1),$R57-SUM($T72:II72),IF(IJ$1=1,SUMIFS(57:57,$1:$1,"&gt;="&amp;1,$1:$1,"&lt;="&amp;INT(-$N72/30))+(-$N72/30-INT(-$N72/30))*SUMIFS(57:57,$1:$1,INT(-$N72/30)+1),0)+(-$N72/30-INT(-$N72/30))*SUMIFS(57:57,$1:$1,IJ$1+INT(-$N72/30)+1)+(INT(-$N72/30)+1--$N72/30)*SUMIFS(57:57,$1:$1,IJ$1+INT(-$N72/30))))</f>
        <v>0</v>
      </c>
      <c r="IK72" s="40">
        <f>IF(IK$7="",0,IF(IK$1=MAX($1:$1),$R57-SUM($T72:IJ72),IF(IK$1=1,SUMIFS(57:57,$1:$1,"&gt;="&amp;1,$1:$1,"&lt;="&amp;INT(-$N72/30))+(-$N72/30-INT(-$N72/30))*SUMIFS(57:57,$1:$1,INT(-$N72/30)+1),0)+(-$N72/30-INT(-$N72/30))*SUMIFS(57:57,$1:$1,IK$1+INT(-$N72/30)+1)+(INT(-$N72/30)+1--$N72/30)*SUMIFS(57:57,$1:$1,IK$1+INT(-$N72/30))))</f>
        <v>0</v>
      </c>
      <c r="IL72" s="40">
        <f>IF(IL$7="",0,IF(IL$1=MAX($1:$1),$R57-SUM($T72:IK72),IF(IL$1=1,SUMIFS(57:57,$1:$1,"&gt;="&amp;1,$1:$1,"&lt;="&amp;INT(-$N72/30))+(-$N72/30-INT(-$N72/30))*SUMIFS(57:57,$1:$1,INT(-$N72/30)+1),0)+(-$N72/30-INT(-$N72/30))*SUMIFS(57:57,$1:$1,IL$1+INT(-$N72/30)+1)+(INT(-$N72/30)+1--$N72/30)*SUMIFS(57:57,$1:$1,IL$1+INT(-$N72/30))))</f>
        <v>0</v>
      </c>
      <c r="IM72" s="40">
        <f>IF(IM$7="",0,IF(IM$1=MAX($1:$1),$R57-SUM($T72:IL72),IF(IM$1=1,SUMIFS(57:57,$1:$1,"&gt;="&amp;1,$1:$1,"&lt;="&amp;INT(-$N72/30))+(-$N72/30-INT(-$N72/30))*SUMIFS(57:57,$1:$1,INT(-$N72/30)+1),0)+(-$N72/30-INT(-$N72/30))*SUMIFS(57:57,$1:$1,IM$1+INT(-$N72/30)+1)+(INT(-$N72/30)+1--$N72/30)*SUMIFS(57:57,$1:$1,IM$1+INT(-$N72/30))))</f>
        <v>0</v>
      </c>
      <c r="IN72" s="40">
        <f>IF(IN$7="",0,IF(IN$1=MAX($1:$1),$R57-SUM($T72:IM72),IF(IN$1=1,SUMIFS(57:57,$1:$1,"&gt;="&amp;1,$1:$1,"&lt;="&amp;INT(-$N72/30))+(-$N72/30-INT(-$N72/30))*SUMIFS(57:57,$1:$1,INT(-$N72/30)+1),0)+(-$N72/30-INT(-$N72/30))*SUMIFS(57:57,$1:$1,IN$1+INT(-$N72/30)+1)+(INT(-$N72/30)+1--$N72/30)*SUMIFS(57:57,$1:$1,IN$1+INT(-$N72/30))))</f>
        <v>0</v>
      </c>
      <c r="IO72" s="40">
        <f>IF(IO$7="",0,IF(IO$1=MAX($1:$1),$R57-SUM($T72:IN72),IF(IO$1=1,SUMIFS(57:57,$1:$1,"&gt;="&amp;1,$1:$1,"&lt;="&amp;INT(-$N72/30))+(-$N72/30-INT(-$N72/30))*SUMIFS(57:57,$1:$1,INT(-$N72/30)+1),0)+(-$N72/30-INT(-$N72/30))*SUMIFS(57:57,$1:$1,IO$1+INT(-$N72/30)+1)+(INT(-$N72/30)+1--$N72/30)*SUMIFS(57:57,$1:$1,IO$1+INT(-$N72/30))))</f>
        <v>0</v>
      </c>
      <c r="IP72" s="40">
        <f>IF(IP$7="",0,IF(IP$1=MAX($1:$1),$R57-SUM($T72:IO72),IF(IP$1=1,SUMIFS(57:57,$1:$1,"&gt;="&amp;1,$1:$1,"&lt;="&amp;INT(-$N72/30))+(-$N72/30-INT(-$N72/30))*SUMIFS(57:57,$1:$1,INT(-$N72/30)+1),0)+(-$N72/30-INT(-$N72/30))*SUMIFS(57:57,$1:$1,IP$1+INT(-$N72/30)+1)+(INT(-$N72/30)+1--$N72/30)*SUMIFS(57:57,$1:$1,IP$1+INT(-$N72/30))))</f>
        <v>0</v>
      </c>
      <c r="IQ72" s="40">
        <f>IF(IQ$7="",0,IF(IQ$1=MAX($1:$1),$R57-SUM($T72:IP72),IF(IQ$1=1,SUMIFS(57:57,$1:$1,"&gt;="&amp;1,$1:$1,"&lt;="&amp;INT(-$N72/30))+(-$N72/30-INT(-$N72/30))*SUMIFS(57:57,$1:$1,INT(-$N72/30)+1),0)+(-$N72/30-INT(-$N72/30))*SUMIFS(57:57,$1:$1,IQ$1+INT(-$N72/30)+1)+(INT(-$N72/30)+1--$N72/30)*SUMIFS(57:57,$1:$1,IQ$1+INT(-$N72/30))))</f>
        <v>0</v>
      </c>
      <c r="IR72" s="40">
        <f>IF(IR$7="",0,IF(IR$1=MAX($1:$1),$R57-SUM($T72:IQ72),IF(IR$1=1,SUMIFS(57:57,$1:$1,"&gt;="&amp;1,$1:$1,"&lt;="&amp;INT(-$N72/30))+(-$N72/30-INT(-$N72/30))*SUMIFS(57:57,$1:$1,INT(-$N72/30)+1),0)+(-$N72/30-INT(-$N72/30))*SUMIFS(57:57,$1:$1,IR$1+INT(-$N72/30)+1)+(INT(-$N72/30)+1--$N72/30)*SUMIFS(57:57,$1:$1,IR$1+INT(-$N72/30))))</f>
        <v>0</v>
      </c>
      <c r="IS72" s="40">
        <f>IF(IS$7="",0,IF(IS$1=MAX($1:$1),$R57-SUM($T72:IR72),IF(IS$1=1,SUMIFS(57:57,$1:$1,"&gt;="&amp;1,$1:$1,"&lt;="&amp;INT(-$N72/30))+(-$N72/30-INT(-$N72/30))*SUMIFS(57:57,$1:$1,INT(-$N72/30)+1),0)+(-$N72/30-INT(-$N72/30))*SUMIFS(57:57,$1:$1,IS$1+INT(-$N72/30)+1)+(INT(-$N72/30)+1--$N72/30)*SUMIFS(57:57,$1:$1,IS$1+INT(-$N72/30))))</f>
        <v>0</v>
      </c>
      <c r="IT72" s="40">
        <f>IF(IT$7="",0,IF(IT$1=MAX($1:$1),$R57-SUM($T72:IS72),IF(IT$1=1,SUMIFS(57:57,$1:$1,"&gt;="&amp;1,$1:$1,"&lt;="&amp;INT(-$N72/30))+(-$N72/30-INT(-$N72/30))*SUMIFS(57:57,$1:$1,INT(-$N72/30)+1),0)+(-$N72/30-INT(-$N72/30))*SUMIFS(57:57,$1:$1,IT$1+INT(-$N72/30)+1)+(INT(-$N72/30)+1--$N72/30)*SUMIFS(57:57,$1:$1,IT$1+INT(-$N72/30))))</f>
        <v>0</v>
      </c>
      <c r="IU72" s="40">
        <f>IF(IU$7="",0,IF(IU$1=MAX($1:$1),$R57-SUM($T72:IT72),IF(IU$1=1,SUMIFS(57:57,$1:$1,"&gt;="&amp;1,$1:$1,"&lt;="&amp;INT(-$N72/30))+(-$N72/30-INT(-$N72/30))*SUMIFS(57:57,$1:$1,INT(-$N72/30)+1),0)+(-$N72/30-INT(-$N72/30))*SUMIFS(57:57,$1:$1,IU$1+INT(-$N72/30)+1)+(INT(-$N72/30)+1--$N72/30)*SUMIFS(57:57,$1:$1,IU$1+INT(-$N72/30))))</f>
        <v>0</v>
      </c>
      <c r="IV72" s="40">
        <f>IF(IV$7="",0,IF(IV$1=MAX($1:$1),$R57-SUM($T72:IU72),IF(IV$1=1,SUMIFS(57:57,$1:$1,"&gt;="&amp;1,$1:$1,"&lt;="&amp;INT(-$N72/30))+(-$N72/30-INT(-$N72/30))*SUMIFS(57:57,$1:$1,INT(-$N72/30)+1),0)+(-$N72/30-INT(-$N72/30))*SUMIFS(57:57,$1:$1,IV$1+INT(-$N72/30)+1)+(INT(-$N72/30)+1--$N72/30)*SUMIFS(57:57,$1:$1,IV$1+INT(-$N72/30))))</f>
        <v>0</v>
      </c>
      <c r="IW72" s="40">
        <f>IF(IW$7="",0,IF(IW$1=MAX($1:$1),$R57-SUM($T72:IV72),IF(IW$1=1,SUMIFS(57:57,$1:$1,"&gt;="&amp;1,$1:$1,"&lt;="&amp;INT(-$N72/30))+(-$N72/30-INT(-$N72/30))*SUMIFS(57:57,$1:$1,INT(-$N72/30)+1),0)+(-$N72/30-INT(-$N72/30))*SUMIFS(57:57,$1:$1,IW$1+INT(-$N72/30)+1)+(INT(-$N72/30)+1--$N72/30)*SUMIFS(57:57,$1:$1,IW$1+INT(-$N72/30))))</f>
        <v>0</v>
      </c>
      <c r="IX72" s="40">
        <f>IF(IX$7="",0,IF(IX$1=MAX($1:$1),$R57-SUM($T72:IW72),IF(IX$1=1,SUMIFS(57:57,$1:$1,"&gt;="&amp;1,$1:$1,"&lt;="&amp;INT(-$N72/30))+(-$N72/30-INT(-$N72/30))*SUMIFS(57:57,$1:$1,INT(-$N72/30)+1),0)+(-$N72/30-INT(-$N72/30))*SUMIFS(57:57,$1:$1,IX$1+INT(-$N72/30)+1)+(INT(-$N72/30)+1--$N72/30)*SUMIFS(57:57,$1:$1,IX$1+INT(-$N72/30))))</f>
        <v>0</v>
      </c>
      <c r="IY72" s="40">
        <f>IF(IY$7="",0,IF(IY$1=MAX($1:$1),$R57-SUM($T72:IX72),IF(IY$1=1,SUMIFS(57:57,$1:$1,"&gt;="&amp;1,$1:$1,"&lt;="&amp;INT(-$N72/30))+(-$N72/30-INT(-$N72/30))*SUMIFS(57:57,$1:$1,INT(-$N72/30)+1),0)+(-$N72/30-INT(-$N72/30))*SUMIFS(57:57,$1:$1,IY$1+INT(-$N72/30)+1)+(INT(-$N72/30)+1--$N72/30)*SUMIFS(57:57,$1:$1,IY$1+INT(-$N72/30))))</f>
        <v>0</v>
      </c>
      <c r="IZ72" s="40">
        <f>IF(IZ$7="",0,IF(IZ$1=MAX($1:$1),$R57-SUM($T72:IY72),IF(IZ$1=1,SUMIFS(57:57,$1:$1,"&gt;="&amp;1,$1:$1,"&lt;="&amp;INT(-$N72/30))+(-$N72/30-INT(-$N72/30))*SUMIFS(57:57,$1:$1,INT(-$N72/30)+1),0)+(-$N72/30-INT(-$N72/30))*SUMIFS(57:57,$1:$1,IZ$1+INT(-$N72/30)+1)+(INT(-$N72/30)+1--$N72/30)*SUMIFS(57:57,$1:$1,IZ$1+INT(-$N72/30))))</f>
        <v>0</v>
      </c>
      <c r="JA72" s="40">
        <f>IF(JA$7="",0,IF(JA$1=MAX($1:$1),$R57-SUM($T72:IZ72),IF(JA$1=1,SUMIFS(57:57,$1:$1,"&gt;="&amp;1,$1:$1,"&lt;="&amp;INT(-$N72/30))+(-$N72/30-INT(-$N72/30))*SUMIFS(57:57,$1:$1,INT(-$N72/30)+1),0)+(-$N72/30-INT(-$N72/30))*SUMIFS(57:57,$1:$1,JA$1+INT(-$N72/30)+1)+(INT(-$N72/30)+1--$N72/30)*SUMIFS(57:57,$1:$1,JA$1+INT(-$N72/30))))</f>
        <v>0</v>
      </c>
      <c r="JB72" s="40">
        <f>IF(JB$7="",0,IF(JB$1=MAX($1:$1),$R57-SUM($T72:JA72),IF(JB$1=1,SUMIFS(57:57,$1:$1,"&gt;="&amp;1,$1:$1,"&lt;="&amp;INT(-$N72/30))+(-$N72/30-INT(-$N72/30))*SUMIFS(57:57,$1:$1,INT(-$N72/30)+1),0)+(-$N72/30-INT(-$N72/30))*SUMIFS(57:57,$1:$1,JB$1+INT(-$N72/30)+1)+(INT(-$N72/30)+1--$N72/30)*SUMIFS(57:57,$1:$1,JB$1+INT(-$N72/30))))</f>
        <v>0</v>
      </c>
      <c r="JC72" s="40">
        <f>IF(JC$7="",0,IF(JC$1=MAX($1:$1),$R57-SUM($T72:JB72),IF(JC$1=1,SUMIFS(57:57,$1:$1,"&gt;="&amp;1,$1:$1,"&lt;="&amp;INT(-$N72/30))+(-$N72/30-INT(-$N72/30))*SUMIFS(57:57,$1:$1,INT(-$N72/30)+1),0)+(-$N72/30-INT(-$N72/30))*SUMIFS(57:57,$1:$1,JC$1+INT(-$N72/30)+1)+(INT(-$N72/30)+1--$N72/30)*SUMIFS(57:57,$1:$1,JC$1+INT(-$N72/30))))</f>
        <v>0</v>
      </c>
      <c r="JD72" s="40">
        <f>IF(JD$7="",0,IF(JD$1=MAX($1:$1),$R57-SUM($T72:JC72),IF(JD$1=1,SUMIFS(57:57,$1:$1,"&gt;="&amp;1,$1:$1,"&lt;="&amp;INT(-$N72/30))+(-$N72/30-INT(-$N72/30))*SUMIFS(57:57,$1:$1,INT(-$N72/30)+1),0)+(-$N72/30-INT(-$N72/30))*SUMIFS(57:57,$1:$1,JD$1+INT(-$N72/30)+1)+(INT(-$N72/30)+1--$N72/30)*SUMIFS(57:57,$1:$1,JD$1+INT(-$N72/30))))</f>
        <v>0</v>
      </c>
      <c r="JE72" s="40">
        <f>IF(JE$7="",0,IF(JE$1=MAX($1:$1),$R57-SUM($T72:JD72),IF(JE$1=1,SUMIFS(57:57,$1:$1,"&gt;="&amp;1,$1:$1,"&lt;="&amp;INT(-$N72/30))+(-$N72/30-INT(-$N72/30))*SUMIFS(57:57,$1:$1,INT(-$N72/30)+1),0)+(-$N72/30-INT(-$N72/30))*SUMIFS(57:57,$1:$1,JE$1+INT(-$N72/30)+1)+(INT(-$N72/30)+1--$N72/30)*SUMIFS(57:57,$1:$1,JE$1+INT(-$N72/30))))</f>
        <v>0</v>
      </c>
      <c r="JF72" s="40">
        <f>IF(JF$7="",0,IF(JF$1=MAX($1:$1),$R57-SUM($T72:JE72),IF(JF$1=1,SUMIFS(57:57,$1:$1,"&gt;="&amp;1,$1:$1,"&lt;="&amp;INT(-$N72/30))+(-$N72/30-INT(-$N72/30))*SUMIFS(57:57,$1:$1,INT(-$N72/30)+1),0)+(-$N72/30-INT(-$N72/30))*SUMIFS(57:57,$1:$1,JF$1+INT(-$N72/30)+1)+(INT(-$N72/30)+1--$N72/30)*SUMIFS(57:57,$1:$1,JF$1+INT(-$N72/30))))</f>
        <v>0</v>
      </c>
      <c r="JG72" s="40">
        <f>IF(JG$7="",0,IF(JG$1=MAX($1:$1),$R57-SUM($T72:JF72),IF(JG$1=1,SUMIFS(57:57,$1:$1,"&gt;="&amp;1,$1:$1,"&lt;="&amp;INT(-$N72/30))+(-$N72/30-INT(-$N72/30))*SUMIFS(57:57,$1:$1,INT(-$N72/30)+1),0)+(-$N72/30-INT(-$N72/30))*SUMIFS(57:57,$1:$1,JG$1+INT(-$N72/30)+1)+(INT(-$N72/30)+1--$N72/30)*SUMIFS(57:57,$1:$1,JG$1+INT(-$N72/30))))</f>
        <v>0</v>
      </c>
      <c r="JH72" s="40">
        <f>IF(JH$7="",0,IF(JH$1=MAX($1:$1),$R57-SUM($T72:JG72),IF(JH$1=1,SUMIFS(57:57,$1:$1,"&gt;="&amp;1,$1:$1,"&lt;="&amp;INT(-$N72/30))+(-$N72/30-INT(-$N72/30))*SUMIFS(57:57,$1:$1,INT(-$N72/30)+1),0)+(-$N72/30-INT(-$N72/30))*SUMIFS(57:57,$1:$1,JH$1+INT(-$N72/30)+1)+(INT(-$N72/30)+1--$N72/30)*SUMIFS(57:57,$1:$1,JH$1+INT(-$N72/30))))</f>
        <v>0</v>
      </c>
      <c r="JI72" s="40">
        <f>IF(JI$7="",0,IF(JI$1=MAX($1:$1),$R57-SUM($T72:JH72),IF(JI$1=1,SUMIFS(57:57,$1:$1,"&gt;="&amp;1,$1:$1,"&lt;="&amp;INT(-$N72/30))+(-$N72/30-INT(-$N72/30))*SUMIFS(57:57,$1:$1,INT(-$N72/30)+1),0)+(-$N72/30-INT(-$N72/30))*SUMIFS(57:57,$1:$1,JI$1+INT(-$N72/30)+1)+(INT(-$N72/30)+1--$N72/30)*SUMIFS(57:57,$1:$1,JI$1+INT(-$N72/30))))</f>
        <v>0</v>
      </c>
      <c r="JJ72" s="40">
        <f>IF(JJ$7="",0,IF(JJ$1=MAX($1:$1),$R57-SUM($T72:JI72),IF(JJ$1=1,SUMIFS(57:57,$1:$1,"&gt;="&amp;1,$1:$1,"&lt;="&amp;INT(-$N72/30))+(-$N72/30-INT(-$N72/30))*SUMIFS(57:57,$1:$1,INT(-$N72/30)+1),0)+(-$N72/30-INT(-$N72/30))*SUMIFS(57:57,$1:$1,JJ$1+INT(-$N72/30)+1)+(INT(-$N72/30)+1--$N72/30)*SUMIFS(57:57,$1:$1,JJ$1+INT(-$N72/30))))</f>
        <v>0</v>
      </c>
      <c r="JK72" s="40">
        <f>IF(JK$7="",0,IF(JK$1=MAX($1:$1),$R57-SUM($T72:JJ72),IF(JK$1=1,SUMIFS(57:57,$1:$1,"&gt;="&amp;1,$1:$1,"&lt;="&amp;INT(-$N72/30))+(-$N72/30-INT(-$N72/30))*SUMIFS(57:57,$1:$1,INT(-$N72/30)+1),0)+(-$N72/30-INT(-$N72/30))*SUMIFS(57:57,$1:$1,JK$1+INT(-$N72/30)+1)+(INT(-$N72/30)+1--$N72/30)*SUMIFS(57:57,$1:$1,JK$1+INT(-$N72/30))))</f>
        <v>0</v>
      </c>
      <c r="JL72" s="40">
        <f>IF(JL$7="",0,IF(JL$1=MAX($1:$1),$R57-SUM($T72:JK72),IF(JL$1=1,SUMIFS(57:57,$1:$1,"&gt;="&amp;1,$1:$1,"&lt;="&amp;INT(-$N72/30))+(-$N72/30-INT(-$N72/30))*SUMIFS(57:57,$1:$1,INT(-$N72/30)+1),0)+(-$N72/30-INT(-$N72/30))*SUMIFS(57:57,$1:$1,JL$1+INT(-$N72/30)+1)+(INT(-$N72/30)+1--$N72/30)*SUMIFS(57:57,$1:$1,JL$1+INT(-$N72/30))))</f>
        <v>0</v>
      </c>
      <c r="JM72" s="40">
        <f>IF(JM$7="",0,IF(JM$1=MAX($1:$1),$R57-SUM($T72:JL72),IF(JM$1=1,SUMIFS(57:57,$1:$1,"&gt;="&amp;1,$1:$1,"&lt;="&amp;INT(-$N72/30))+(-$N72/30-INT(-$N72/30))*SUMIFS(57:57,$1:$1,INT(-$N72/30)+1),0)+(-$N72/30-INT(-$N72/30))*SUMIFS(57:57,$1:$1,JM$1+INT(-$N72/30)+1)+(INT(-$N72/30)+1--$N72/30)*SUMIFS(57:57,$1:$1,JM$1+INT(-$N72/30))))</f>
        <v>0</v>
      </c>
      <c r="JN72" s="40">
        <f>IF(JN$7="",0,IF(JN$1=MAX($1:$1),$R57-SUM($T72:JM72),IF(JN$1=1,SUMIFS(57:57,$1:$1,"&gt;="&amp;1,$1:$1,"&lt;="&amp;INT(-$N72/30))+(-$N72/30-INT(-$N72/30))*SUMIFS(57:57,$1:$1,INT(-$N72/30)+1),0)+(-$N72/30-INT(-$N72/30))*SUMIFS(57:57,$1:$1,JN$1+INT(-$N72/30)+1)+(INT(-$N72/30)+1--$N72/30)*SUMIFS(57:57,$1:$1,JN$1+INT(-$N72/30))))</f>
        <v>0</v>
      </c>
      <c r="JO72" s="40">
        <f>IF(JO$7="",0,IF(JO$1=MAX($1:$1),$R57-SUM($T72:JN72),IF(JO$1=1,SUMIFS(57:57,$1:$1,"&gt;="&amp;1,$1:$1,"&lt;="&amp;INT(-$N72/30))+(-$N72/30-INT(-$N72/30))*SUMIFS(57:57,$1:$1,INT(-$N72/30)+1),0)+(-$N72/30-INT(-$N72/30))*SUMIFS(57:57,$1:$1,JO$1+INT(-$N72/30)+1)+(INT(-$N72/30)+1--$N72/30)*SUMIFS(57:57,$1:$1,JO$1+INT(-$N72/30))))</f>
        <v>0</v>
      </c>
      <c r="JP72" s="40">
        <f>IF(JP$7="",0,IF(JP$1=MAX($1:$1),$R57-SUM($T72:JO72),IF(JP$1=1,SUMIFS(57:57,$1:$1,"&gt;="&amp;1,$1:$1,"&lt;="&amp;INT(-$N72/30))+(-$N72/30-INT(-$N72/30))*SUMIFS(57:57,$1:$1,INT(-$N72/30)+1),0)+(-$N72/30-INT(-$N72/30))*SUMIFS(57:57,$1:$1,JP$1+INT(-$N72/30)+1)+(INT(-$N72/30)+1--$N72/30)*SUMIFS(57:57,$1:$1,JP$1+INT(-$N72/30))))</f>
        <v>0</v>
      </c>
      <c r="JQ72" s="40">
        <f>IF(JQ$7="",0,IF(JQ$1=MAX($1:$1),$R57-SUM($T72:JP72),IF(JQ$1=1,SUMIFS(57:57,$1:$1,"&gt;="&amp;1,$1:$1,"&lt;="&amp;INT(-$N72/30))+(-$N72/30-INT(-$N72/30))*SUMIFS(57:57,$1:$1,INT(-$N72/30)+1),0)+(-$N72/30-INT(-$N72/30))*SUMIFS(57:57,$1:$1,JQ$1+INT(-$N72/30)+1)+(INT(-$N72/30)+1--$N72/30)*SUMIFS(57:57,$1:$1,JQ$1+INT(-$N72/30))))</f>
        <v>0</v>
      </c>
      <c r="JR72" s="40">
        <f>IF(JR$7="",0,IF(JR$1=MAX($1:$1),$R57-SUM($T72:JQ72),IF(JR$1=1,SUMIFS(57:57,$1:$1,"&gt;="&amp;1,$1:$1,"&lt;="&amp;INT(-$N72/30))+(-$N72/30-INT(-$N72/30))*SUMIFS(57:57,$1:$1,INT(-$N72/30)+1),0)+(-$N72/30-INT(-$N72/30))*SUMIFS(57:57,$1:$1,JR$1+INT(-$N72/30)+1)+(INT(-$N72/30)+1--$N72/30)*SUMIFS(57:57,$1:$1,JR$1+INT(-$N72/30))))</f>
        <v>0</v>
      </c>
      <c r="JS72" s="40">
        <f>IF(JS$7="",0,IF(JS$1=MAX($1:$1),$R57-SUM($T72:JR72),IF(JS$1=1,SUMIFS(57:57,$1:$1,"&gt;="&amp;1,$1:$1,"&lt;="&amp;INT(-$N72/30))+(-$N72/30-INT(-$N72/30))*SUMIFS(57:57,$1:$1,INT(-$N72/30)+1),0)+(-$N72/30-INT(-$N72/30))*SUMIFS(57:57,$1:$1,JS$1+INT(-$N72/30)+1)+(INT(-$N72/30)+1--$N72/30)*SUMIFS(57:57,$1:$1,JS$1+INT(-$N72/30))))</f>
        <v>0</v>
      </c>
      <c r="JT72" s="40">
        <f>IF(JT$7="",0,IF(JT$1=MAX($1:$1),$R57-SUM($T72:JS72),IF(JT$1=1,SUMIFS(57:57,$1:$1,"&gt;="&amp;1,$1:$1,"&lt;="&amp;INT(-$N72/30))+(-$N72/30-INT(-$N72/30))*SUMIFS(57:57,$1:$1,INT(-$N72/30)+1),0)+(-$N72/30-INT(-$N72/30))*SUMIFS(57:57,$1:$1,JT$1+INT(-$N72/30)+1)+(INT(-$N72/30)+1--$N72/30)*SUMIFS(57:57,$1:$1,JT$1+INT(-$N72/30))))</f>
        <v>0</v>
      </c>
      <c r="JU72" s="40">
        <f>IF(JU$7="",0,IF(JU$1=MAX($1:$1),$R57-SUM($T72:JT72),IF(JU$1=1,SUMIFS(57:57,$1:$1,"&gt;="&amp;1,$1:$1,"&lt;="&amp;INT(-$N72/30))+(-$N72/30-INT(-$N72/30))*SUMIFS(57:57,$1:$1,INT(-$N72/30)+1),0)+(-$N72/30-INT(-$N72/30))*SUMIFS(57:57,$1:$1,JU$1+INT(-$N72/30)+1)+(INT(-$N72/30)+1--$N72/30)*SUMIFS(57:57,$1:$1,JU$1+INT(-$N72/30))))</f>
        <v>0</v>
      </c>
      <c r="JV72" s="40">
        <f>IF(JV$7="",0,IF(JV$1=MAX($1:$1),$R57-SUM($T72:JU72),IF(JV$1=1,SUMIFS(57:57,$1:$1,"&gt;="&amp;1,$1:$1,"&lt;="&amp;INT(-$N72/30))+(-$N72/30-INT(-$N72/30))*SUMIFS(57:57,$1:$1,INT(-$N72/30)+1),0)+(-$N72/30-INT(-$N72/30))*SUMIFS(57:57,$1:$1,JV$1+INT(-$N72/30)+1)+(INT(-$N72/30)+1--$N72/30)*SUMIFS(57:57,$1:$1,JV$1+INT(-$N72/30))))</f>
        <v>0</v>
      </c>
      <c r="JW72" s="40">
        <f>IF(JW$7="",0,IF(JW$1=MAX($1:$1),$R57-SUM($T72:JV72),IF(JW$1=1,SUMIFS(57:57,$1:$1,"&gt;="&amp;1,$1:$1,"&lt;="&amp;INT(-$N72/30))+(-$N72/30-INT(-$N72/30))*SUMIFS(57:57,$1:$1,INT(-$N72/30)+1),0)+(-$N72/30-INT(-$N72/30))*SUMIFS(57:57,$1:$1,JW$1+INT(-$N72/30)+1)+(INT(-$N72/30)+1--$N72/30)*SUMIFS(57:57,$1:$1,JW$1+INT(-$N72/30))))</f>
        <v>0</v>
      </c>
      <c r="JX72" s="40">
        <f>IF(JX$7="",0,IF(JX$1=MAX($1:$1),$R57-SUM($T72:JW72),IF(JX$1=1,SUMIFS(57:57,$1:$1,"&gt;="&amp;1,$1:$1,"&lt;="&amp;INT(-$N72/30))+(-$N72/30-INT(-$N72/30))*SUMIFS(57:57,$1:$1,INT(-$N72/30)+1),0)+(-$N72/30-INT(-$N72/30))*SUMIFS(57:57,$1:$1,JX$1+INT(-$N72/30)+1)+(INT(-$N72/30)+1--$N72/30)*SUMIFS(57:57,$1:$1,JX$1+INT(-$N72/30))))</f>
        <v>0</v>
      </c>
      <c r="JY72" s="40">
        <f>IF(JY$7="",0,IF(JY$1=MAX($1:$1),$R57-SUM($T72:JX72),IF(JY$1=1,SUMIFS(57:57,$1:$1,"&gt;="&amp;1,$1:$1,"&lt;="&amp;INT(-$N72/30))+(-$N72/30-INT(-$N72/30))*SUMIFS(57:57,$1:$1,INT(-$N72/30)+1),0)+(-$N72/30-INT(-$N72/30))*SUMIFS(57:57,$1:$1,JY$1+INT(-$N72/30)+1)+(INT(-$N72/30)+1--$N72/30)*SUMIFS(57:57,$1:$1,JY$1+INT(-$N72/30))))</f>
        <v>0</v>
      </c>
      <c r="JZ72" s="40">
        <f>IF(JZ$7="",0,IF(JZ$1=MAX($1:$1),$R57-SUM($T72:JY72),IF(JZ$1=1,SUMIFS(57:57,$1:$1,"&gt;="&amp;1,$1:$1,"&lt;="&amp;INT(-$N72/30))+(-$N72/30-INT(-$N72/30))*SUMIFS(57:57,$1:$1,INT(-$N72/30)+1),0)+(-$N72/30-INT(-$N72/30))*SUMIFS(57:57,$1:$1,JZ$1+INT(-$N72/30)+1)+(INT(-$N72/30)+1--$N72/30)*SUMIFS(57:57,$1:$1,JZ$1+INT(-$N72/30))))</f>
        <v>0</v>
      </c>
      <c r="KA72" s="40">
        <f>IF(KA$7="",0,IF(KA$1=MAX($1:$1),$R57-SUM($T72:JZ72),IF(KA$1=1,SUMIFS(57:57,$1:$1,"&gt;="&amp;1,$1:$1,"&lt;="&amp;INT(-$N72/30))+(-$N72/30-INT(-$N72/30))*SUMIFS(57:57,$1:$1,INT(-$N72/30)+1),0)+(-$N72/30-INT(-$N72/30))*SUMIFS(57:57,$1:$1,KA$1+INT(-$N72/30)+1)+(INT(-$N72/30)+1--$N72/30)*SUMIFS(57:57,$1:$1,KA$1+INT(-$N72/30))))</f>
        <v>0</v>
      </c>
      <c r="KB72" s="40">
        <f>IF(KB$7="",0,IF(KB$1=MAX($1:$1),$R57-SUM($T72:KA72),IF(KB$1=1,SUMIFS(57:57,$1:$1,"&gt;="&amp;1,$1:$1,"&lt;="&amp;INT(-$N72/30))+(-$N72/30-INT(-$N72/30))*SUMIFS(57:57,$1:$1,INT(-$N72/30)+1),0)+(-$N72/30-INT(-$N72/30))*SUMIFS(57:57,$1:$1,KB$1+INT(-$N72/30)+1)+(INT(-$N72/30)+1--$N72/30)*SUMIFS(57:57,$1:$1,KB$1+INT(-$N72/30))))</f>
        <v>0</v>
      </c>
      <c r="KC72" s="40">
        <f>IF(KC$7="",0,IF(KC$1=MAX($1:$1),$R57-SUM($T72:KB72),IF(KC$1=1,SUMIFS(57:57,$1:$1,"&gt;="&amp;1,$1:$1,"&lt;="&amp;INT(-$N72/30))+(-$N72/30-INT(-$N72/30))*SUMIFS(57:57,$1:$1,INT(-$N72/30)+1),0)+(-$N72/30-INT(-$N72/30))*SUMIFS(57:57,$1:$1,KC$1+INT(-$N72/30)+1)+(INT(-$N72/30)+1--$N72/30)*SUMIFS(57:57,$1:$1,KC$1+INT(-$N72/30))))</f>
        <v>0</v>
      </c>
      <c r="KD72" s="40">
        <f>IF(KD$7="",0,IF(KD$1=MAX($1:$1),$R57-SUM($T72:KC72),IF(KD$1=1,SUMIFS(57:57,$1:$1,"&gt;="&amp;1,$1:$1,"&lt;="&amp;INT(-$N72/30))+(-$N72/30-INT(-$N72/30))*SUMIFS(57:57,$1:$1,INT(-$N72/30)+1),0)+(-$N72/30-INT(-$N72/30))*SUMIFS(57:57,$1:$1,KD$1+INT(-$N72/30)+1)+(INT(-$N72/30)+1--$N72/30)*SUMIFS(57:57,$1:$1,KD$1+INT(-$N72/30))))</f>
        <v>0</v>
      </c>
      <c r="KE72" s="40">
        <f>IF(KE$7="",0,IF(KE$1=MAX($1:$1),$R57-SUM($T72:KD72),IF(KE$1=1,SUMIFS(57:57,$1:$1,"&gt;="&amp;1,$1:$1,"&lt;="&amp;INT(-$N72/30))+(-$N72/30-INT(-$N72/30))*SUMIFS(57:57,$1:$1,INT(-$N72/30)+1),0)+(-$N72/30-INT(-$N72/30))*SUMIFS(57:57,$1:$1,KE$1+INT(-$N72/30)+1)+(INT(-$N72/30)+1--$N72/30)*SUMIFS(57:57,$1:$1,KE$1+INT(-$N72/30))))</f>
        <v>0</v>
      </c>
      <c r="KF72" s="40">
        <f>IF(KF$7="",0,IF(KF$1=MAX($1:$1),$R57-SUM($T72:KE72),IF(KF$1=1,SUMIFS(57:57,$1:$1,"&gt;="&amp;1,$1:$1,"&lt;="&amp;INT(-$N72/30))+(-$N72/30-INT(-$N72/30))*SUMIFS(57:57,$1:$1,INT(-$N72/30)+1),0)+(-$N72/30-INT(-$N72/30))*SUMIFS(57:57,$1:$1,KF$1+INT(-$N72/30)+1)+(INT(-$N72/30)+1--$N72/30)*SUMIFS(57:57,$1:$1,KF$1+INT(-$N72/30))))</f>
        <v>0</v>
      </c>
      <c r="KG72" s="40">
        <f>IF(KG$7="",0,IF(KG$1=MAX($1:$1),$R57-SUM($T72:KF72),IF(KG$1=1,SUMIFS(57:57,$1:$1,"&gt;="&amp;1,$1:$1,"&lt;="&amp;INT(-$N72/30))+(-$N72/30-INT(-$N72/30))*SUMIFS(57:57,$1:$1,INT(-$N72/30)+1),0)+(-$N72/30-INT(-$N72/30))*SUMIFS(57:57,$1:$1,KG$1+INT(-$N72/30)+1)+(INT(-$N72/30)+1--$N72/30)*SUMIFS(57:57,$1:$1,KG$1+INT(-$N72/30))))</f>
        <v>0</v>
      </c>
      <c r="KH72" s="40">
        <f>IF(KH$7="",0,IF(KH$1=MAX($1:$1),$R57-SUM($T72:KG72),IF(KH$1=1,SUMIFS(57:57,$1:$1,"&gt;="&amp;1,$1:$1,"&lt;="&amp;INT(-$N72/30))+(-$N72/30-INT(-$N72/30))*SUMIFS(57:57,$1:$1,INT(-$N72/30)+1),0)+(-$N72/30-INT(-$N72/30))*SUMIFS(57:57,$1:$1,KH$1+INT(-$N72/30)+1)+(INT(-$N72/30)+1--$N72/30)*SUMIFS(57:57,$1:$1,KH$1+INT(-$N72/30))))</f>
        <v>0</v>
      </c>
      <c r="KI72" s="40">
        <f>IF(KI$7="",0,IF(KI$1=MAX($1:$1),$R57-SUM($T72:KH72),IF(KI$1=1,SUMIFS(57:57,$1:$1,"&gt;="&amp;1,$1:$1,"&lt;="&amp;INT(-$N72/30))+(-$N72/30-INT(-$N72/30))*SUMIFS(57:57,$1:$1,INT(-$N72/30)+1),0)+(-$N72/30-INT(-$N72/30))*SUMIFS(57:57,$1:$1,KI$1+INT(-$N72/30)+1)+(INT(-$N72/30)+1--$N72/30)*SUMIFS(57:57,$1:$1,KI$1+INT(-$N72/30))))</f>
        <v>0</v>
      </c>
      <c r="KJ72" s="40">
        <f>IF(KJ$7="",0,IF(KJ$1=MAX($1:$1),$R57-SUM($T72:KI72),IF(KJ$1=1,SUMIFS(57:57,$1:$1,"&gt;="&amp;1,$1:$1,"&lt;="&amp;INT(-$N72/30))+(-$N72/30-INT(-$N72/30))*SUMIFS(57:57,$1:$1,INT(-$N72/30)+1),0)+(-$N72/30-INT(-$N72/30))*SUMIFS(57:57,$1:$1,KJ$1+INT(-$N72/30)+1)+(INT(-$N72/30)+1--$N72/30)*SUMIFS(57:57,$1:$1,KJ$1+INT(-$N72/30))))</f>
        <v>0</v>
      </c>
      <c r="KK72" s="40">
        <f>IF(KK$7="",0,IF(KK$1=MAX($1:$1),$R57-SUM($T72:KJ72),IF(KK$1=1,SUMIFS(57:57,$1:$1,"&gt;="&amp;1,$1:$1,"&lt;="&amp;INT(-$N72/30))+(-$N72/30-INT(-$N72/30))*SUMIFS(57:57,$1:$1,INT(-$N72/30)+1),0)+(-$N72/30-INT(-$N72/30))*SUMIFS(57:57,$1:$1,KK$1+INT(-$N72/30)+1)+(INT(-$N72/30)+1--$N72/30)*SUMIFS(57:57,$1:$1,KK$1+INT(-$N72/30))))</f>
        <v>0</v>
      </c>
      <c r="KL72" s="40">
        <f>IF(KL$7="",0,IF(KL$1=MAX($1:$1),$R57-SUM($T72:KK72),IF(KL$1=1,SUMIFS(57:57,$1:$1,"&gt;="&amp;1,$1:$1,"&lt;="&amp;INT(-$N72/30))+(-$N72/30-INT(-$N72/30))*SUMIFS(57:57,$1:$1,INT(-$N72/30)+1),0)+(-$N72/30-INT(-$N72/30))*SUMIFS(57:57,$1:$1,KL$1+INT(-$N72/30)+1)+(INT(-$N72/30)+1--$N72/30)*SUMIFS(57:57,$1:$1,KL$1+INT(-$N72/30))))</f>
        <v>0</v>
      </c>
      <c r="KM72" s="40">
        <f>IF(KM$7="",0,IF(KM$1=MAX($1:$1),$R57-SUM($T72:KL72),IF(KM$1=1,SUMIFS(57:57,$1:$1,"&gt;="&amp;1,$1:$1,"&lt;="&amp;INT(-$N72/30))+(-$N72/30-INT(-$N72/30))*SUMIFS(57:57,$1:$1,INT(-$N72/30)+1),0)+(-$N72/30-INT(-$N72/30))*SUMIFS(57:57,$1:$1,KM$1+INT(-$N72/30)+1)+(INT(-$N72/30)+1--$N72/30)*SUMIFS(57:57,$1:$1,KM$1+INT(-$N72/30))))</f>
        <v>0</v>
      </c>
      <c r="KN72" s="40">
        <f>IF(KN$7="",0,IF(KN$1=MAX($1:$1),$R57-SUM($T72:KM72),IF(KN$1=1,SUMIFS(57:57,$1:$1,"&gt;="&amp;1,$1:$1,"&lt;="&amp;INT(-$N72/30))+(-$N72/30-INT(-$N72/30))*SUMIFS(57:57,$1:$1,INT(-$N72/30)+1),0)+(-$N72/30-INT(-$N72/30))*SUMIFS(57:57,$1:$1,KN$1+INT(-$N72/30)+1)+(INT(-$N72/30)+1--$N72/30)*SUMIFS(57:57,$1:$1,KN$1+INT(-$N72/30))))</f>
        <v>0</v>
      </c>
      <c r="KO72" s="40">
        <f>IF(KO$7="",0,IF(KO$1=MAX($1:$1),$R57-SUM($T72:KN72),IF(KO$1=1,SUMIFS(57:57,$1:$1,"&gt;="&amp;1,$1:$1,"&lt;="&amp;INT(-$N72/30))+(-$N72/30-INT(-$N72/30))*SUMIFS(57:57,$1:$1,INT(-$N72/30)+1),0)+(-$N72/30-INT(-$N72/30))*SUMIFS(57:57,$1:$1,KO$1+INT(-$N72/30)+1)+(INT(-$N72/30)+1--$N72/30)*SUMIFS(57:57,$1:$1,KO$1+INT(-$N72/30))))</f>
        <v>0</v>
      </c>
      <c r="KP72" s="40">
        <f>IF(KP$7="",0,IF(KP$1=MAX($1:$1),$R57-SUM($T72:KO72),IF(KP$1=1,SUMIFS(57:57,$1:$1,"&gt;="&amp;1,$1:$1,"&lt;="&amp;INT(-$N72/30))+(-$N72/30-INT(-$N72/30))*SUMIFS(57:57,$1:$1,INT(-$N72/30)+1),0)+(-$N72/30-INT(-$N72/30))*SUMIFS(57:57,$1:$1,KP$1+INT(-$N72/30)+1)+(INT(-$N72/30)+1--$N72/30)*SUMIFS(57:57,$1:$1,KP$1+INT(-$N72/30))))</f>
        <v>0</v>
      </c>
      <c r="KQ72" s="40">
        <f>IF(KQ$7="",0,IF(KQ$1=MAX($1:$1),$R57-SUM($T72:KP72),IF(KQ$1=1,SUMIFS(57:57,$1:$1,"&gt;="&amp;1,$1:$1,"&lt;="&amp;INT(-$N72/30))+(-$N72/30-INT(-$N72/30))*SUMIFS(57:57,$1:$1,INT(-$N72/30)+1),0)+(-$N72/30-INT(-$N72/30))*SUMIFS(57:57,$1:$1,KQ$1+INT(-$N72/30)+1)+(INT(-$N72/30)+1--$N72/30)*SUMIFS(57:57,$1:$1,KQ$1+INT(-$N72/30))))</f>
        <v>0</v>
      </c>
      <c r="KR72" s="40">
        <f>IF(KR$7="",0,IF(KR$1=MAX($1:$1),$R57-SUM($T72:KQ72),IF(KR$1=1,SUMIFS(57:57,$1:$1,"&gt;="&amp;1,$1:$1,"&lt;="&amp;INT(-$N72/30))+(-$N72/30-INT(-$N72/30))*SUMIFS(57:57,$1:$1,INT(-$N72/30)+1),0)+(-$N72/30-INT(-$N72/30))*SUMIFS(57:57,$1:$1,KR$1+INT(-$N72/30)+1)+(INT(-$N72/30)+1--$N72/30)*SUMIFS(57:57,$1:$1,KR$1+INT(-$N72/30))))</f>
        <v>0</v>
      </c>
      <c r="KS72" s="40">
        <f>IF(KS$7="",0,IF(KS$1=MAX($1:$1),$R57-SUM($T72:KR72),IF(KS$1=1,SUMIFS(57:57,$1:$1,"&gt;="&amp;1,$1:$1,"&lt;="&amp;INT(-$N72/30))+(-$N72/30-INT(-$N72/30))*SUMIFS(57:57,$1:$1,INT(-$N72/30)+1),0)+(-$N72/30-INT(-$N72/30))*SUMIFS(57:57,$1:$1,KS$1+INT(-$N72/30)+1)+(INT(-$N72/30)+1--$N72/30)*SUMIFS(57:57,$1:$1,KS$1+INT(-$N72/30))))</f>
        <v>0</v>
      </c>
      <c r="KT72" s="40">
        <f>IF(KT$7="",0,IF(KT$1=MAX($1:$1),$R57-SUM($T72:KS72),IF(KT$1=1,SUMIFS(57:57,$1:$1,"&gt;="&amp;1,$1:$1,"&lt;="&amp;INT(-$N72/30))+(-$N72/30-INT(-$N72/30))*SUMIFS(57:57,$1:$1,INT(-$N72/30)+1),0)+(-$N72/30-INT(-$N72/30))*SUMIFS(57:57,$1:$1,KT$1+INT(-$N72/30)+1)+(INT(-$N72/30)+1--$N72/30)*SUMIFS(57:57,$1:$1,KT$1+INT(-$N72/30))))</f>
        <v>0</v>
      </c>
      <c r="KU72" s="40">
        <f>IF(KU$7="",0,IF(KU$1=MAX($1:$1),$R57-SUM($T72:KT72),IF(KU$1=1,SUMIFS(57:57,$1:$1,"&gt;="&amp;1,$1:$1,"&lt;="&amp;INT(-$N72/30))+(-$N72/30-INT(-$N72/30))*SUMIFS(57:57,$1:$1,INT(-$N72/30)+1),0)+(-$N72/30-INT(-$N72/30))*SUMIFS(57:57,$1:$1,KU$1+INT(-$N72/30)+1)+(INT(-$N72/30)+1--$N72/30)*SUMIFS(57:57,$1:$1,KU$1+INT(-$N72/30))))</f>
        <v>0</v>
      </c>
      <c r="KV72" s="40">
        <f>IF(KV$7="",0,IF(KV$1=MAX($1:$1),$R57-SUM($T72:KU72),IF(KV$1=1,SUMIFS(57:57,$1:$1,"&gt;="&amp;1,$1:$1,"&lt;="&amp;INT(-$N72/30))+(-$N72/30-INT(-$N72/30))*SUMIFS(57:57,$1:$1,INT(-$N72/30)+1),0)+(-$N72/30-INT(-$N72/30))*SUMIFS(57:57,$1:$1,KV$1+INT(-$N72/30)+1)+(INT(-$N72/30)+1--$N72/30)*SUMIFS(57:57,$1:$1,KV$1+INT(-$N72/30))))</f>
        <v>0</v>
      </c>
      <c r="KW72" s="1"/>
      <c r="KX72" s="1"/>
    </row>
    <row r="73" spans="1:310" x14ac:dyDescent="0.25">
      <c r="A73" s="1"/>
      <c r="B73" s="79"/>
      <c r="C73" s="79"/>
      <c r="D73" s="79"/>
      <c r="E73" s="1" t="str">
        <f>E70</f>
        <v>поступление денежных средств от продаж продукции</v>
      </c>
      <c r="F73" s="1"/>
      <c r="G73" s="1"/>
      <c r="H73" s="11" t="str">
        <f t="shared" si="343"/>
        <v>руб.</v>
      </c>
      <c r="I73" s="1"/>
      <c r="J73" s="1"/>
      <c r="K73" s="1" t="str">
        <f>справочники!$U$15</f>
        <v>собственные магазины</v>
      </c>
      <c r="L73" s="1"/>
      <c r="M73" s="5"/>
      <c r="N73" s="40">
        <f>условия!W139</f>
        <v>2</v>
      </c>
      <c r="O73" s="19"/>
      <c r="P73" s="1"/>
      <c r="Q73" s="1"/>
      <c r="R73" s="40">
        <f>SUMIFS($T73:$KW73,$T$1:$KW$1,"&gt;="&amp;1,$T$1:$KW$1,"&lt;="&amp;MAX($1:$1))</f>
        <v>142764038.54999998</v>
      </c>
      <c r="S73" s="1"/>
      <c r="T73" s="1"/>
      <c r="U73" s="40">
        <f>IF(U$7="",0,IF(U$1=MAX($1:$1),$R58-SUM($T73:T73),IF(U$1=1,SUMIFS(58:58,$1:$1,"&gt;="&amp;1,$1:$1,"&lt;="&amp;INT(-$N73/30))+(-$N73/30-INT(-$N73/30))*SUMIFS(58:58,$1:$1,INT(-$N73/30)+1),0)+(-$N73/30-INT(-$N73/30))*SUMIFS(58:58,$1:$1,U$1+INT(-$N73/30)+1)+(INT(-$N73/30)+1--$N73/30)*SUMIFS(58:58,$1:$1,U$1+INT(-$N73/30))))</f>
        <v>1639568.8658999999</v>
      </c>
      <c r="V73" s="40">
        <f>IF(V$7="",0,IF(V$1=MAX($1:$1),$R58-SUM($T73:U73),IF(V$1=1,SUMIFS(58:58,$1:$1,"&gt;="&amp;1,$1:$1,"&lt;="&amp;INT(-$N73/30))+(-$N73/30-INT(-$N73/30))*SUMIFS(58:58,$1:$1,INT(-$N73/30)+1),0)+(-$N73/30-INT(-$N73/30))*SUMIFS(58:58,$1:$1,V$1+INT(-$N73/30)+1)+(INT(-$N73/30)+1--$N73/30)*SUMIFS(58:58,$1:$1,V$1+INT(-$N73/30))))</f>
        <v>1786423.7545819145</v>
      </c>
      <c r="W73" s="40">
        <f>IF(W$7="",0,IF(W$1=MAX($1:$1),$R58-SUM($T73:V73),IF(W$1=1,SUMIFS(58:58,$1:$1,"&gt;="&amp;1,$1:$1,"&lt;="&amp;INT(-$N73/30))+(-$N73/30-INT(-$N73/30))*SUMIFS(58:58,$1:$1,INT(-$N73/30)+1),0)+(-$N73/30-INT(-$N73/30))*SUMIFS(58:58,$1:$1,W$1+INT(-$N73/30)+1)+(INT(-$N73/30)+1--$N73/30)*SUMIFS(58:58,$1:$1,W$1+INT(-$N73/30))))</f>
        <v>1819505.0619765955</v>
      </c>
      <c r="X73" s="40">
        <f>IF(X$7="",0,IF(X$1=MAX($1:$1),$R58-SUM($T73:W73),IF(X$1=1,SUMIFS(58:58,$1:$1,"&gt;="&amp;1,$1:$1,"&lt;="&amp;INT(-$N73/30))+(-$N73/30-INT(-$N73/30))*SUMIFS(58:58,$1:$1,INT(-$N73/30)+1),0)+(-$N73/30-INT(-$N73/30))*SUMIFS(58:58,$1:$1,X$1+INT(-$N73/30)+1)+(INT(-$N73/30)+1--$N73/30)*SUMIFS(58:58,$1:$1,X$1+INT(-$N73/30))))</f>
        <v>1853887.0760840422</v>
      </c>
      <c r="Y73" s="40">
        <f>IF(Y$7="",0,IF(Y$1=MAX($1:$1),$R58-SUM($T73:X73),IF(Y$1=1,SUMIFS(58:58,$1:$1,"&gt;="&amp;1,$1:$1,"&lt;="&amp;INT(-$N73/30))+(-$N73/30-INT(-$N73/30))*SUMIFS(58:58,$1:$1,INT(-$N73/30)+1),0)+(-$N73/30-INT(-$N73/30))*SUMIFS(58:58,$1:$1,Y$1+INT(-$N73/30)+1)+(INT(-$N73/30)+1--$N73/30)*SUMIFS(58:58,$1:$1,Y$1+INT(-$N73/30))))</f>
        <v>1889569.7969042552</v>
      </c>
      <c r="Z73" s="40">
        <f>IF(Z$7="",0,IF(Z$1=MAX($1:$1),$R58-SUM($T73:Y73),IF(Z$1=1,SUMIFS(58:58,$1:$1,"&gt;="&amp;1,$1:$1,"&lt;="&amp;INT(-$N73/30))+(-$N73/30-INT(-$N73/30))*SUMIFS(58:58,$1:$1,INT(-$N73/30)+1),0)+(-$N73/30-INT(-$N73/30))*SUMIFS(58:58,$1:$1,Z$1+INT(-$N73/30)+1)+(INT(-$N73/30)+1--$N73/30)*SUMIFS(58:58,$1:$1,Z$1+INT(-$N73/30))))</f>
        <v>1926553.2244372335</v>
      </c>
      <c r="AA73" s="40">
        <f>IF(AA$7="",0,IF(AA$1=MAX($1:$1),$R58-SUM($T73:Z73),IF(AA$1=1,SUMIFS(58:58,$1:$1,"&gt;="&amp;1,$1:$1,"&lt;="&amp;INT(-$N73/30))+(-$N73/30-INT(-$N73/30))*SUMIFS(58:58,$1:$1,INT(-$N73/30)+1),0)+(-$N73/30-INT(-$N73/30))*SUMIFS(58:58,$1:$1,AA$1+INT(-$N73/30)+1)+(INT(-$N73/30)+1--$N73/30)*SUMIFS(58:58,$1:$1,AA$1+INT(-$N73/30))))</f>
        <v>1964837.3586829784</v>
      </c>
      <c r="AB73" s="40">
        <f>IF(AB$7="",0,IF(AB$1=MAX($1:$1),$R58-SUM($T73:AA73),IF(AB$1=1,SUMIFS(58:58,$1:$1,"&gt;="&amp;1,$1:$1,"&lt;="&amp;INT(-$N73/30))+(-$N73/30-INT(-$N73/30))*SUMIFS(58:58,$1:$1,INT(-$N73/30)+1),0)+(-$N73/30-INT(-$N73/30))*SUMIFS(58:58,$1:$1,AB$1+INT(-$N73/30)+1)+(INT(-$N73/30)+1--$N73/30)*SUMIFS(58:58,$1:$1,AB$1+INT(-$N73/30))))</f>
        <v>2004422.1996414894</v>
      </c>
      <c r="AC73" s="40">
        <f>IF(AC$7="",0,IF(AC$1=MAX($1:$1),$R58-SUM($T73:AB73),IF(AC$1=1,SUMIFS(58:58,$1:$1,"&gt;="&amp;1,$1:$1,"&lt;="&amp;INT(-$N73/30))+(-$N73/30-INT(-$N73/30))*SUMIFS(58:58,$1:$1,INT(-$N73/30)+1),0)+(-$N73/30-INT(-$N73/30))*SUMIFS(58:58,$1:$1,AC$1+INT(-$N73/30)+1)+(INT(-$N73/30)+1--$N73/30)*SUMIFS(58:58,$1:$1,AC$1+INT(-$N73/30))))</f>
        <v>2045307.7473127656</v>
      </c>
      <c r="AD73" s="40">
        <f>IF(AD$7="",0,IF(AD$1=MAX($1:$1),$R58-SUM($T73:AC73),IF(AD$1=1,SUMIFS(58:58,$1:$1,"&gt;="&amp;1,$1:$1,"&lt;="&amp;INT(-$N73/30))+(-$N73/30-INT(-$N73/30))*SUMIFS(58:58,$1:$1,INT(-$N73/30)+1),0)+(-$N73/30-INT(-$N73/30))*SUMIFS(58:58,$1:$1,AD$1+INT(-$N73/30)+1)+(INT(-$N73/30)+1--$N73/30)*SUMIFS(58:58,$1:$1,AD$1+INT(-$N73/30))))</f>
        <v>2087494.001696808</v>
      </c>
      <c r="AE73" s="40">
        <f>IF(AE$7="",0,IF(AE$1=MAX($1:$1),$R58-SUM($T73:AD73),IF(AE$1=1,SUMIFS(58:58,$1:$1,"&gt;="&amp;1,$1:$1,"&lt;="&amp;INT(-$N73/30))+(-$N73/30-INT(-$N73/30))*SUMIFS(58:58,$1:$1,INT(-$N73/30)+1),0)+(-$N73/30-INT(-$N73/30))*SUMIFS(58:58,$1:$1,AE$1+INT(-$N73/30)+1)+(INT(-$N73/30)+1--$N73/30)*SUMIFS(58:58,$1:$1,AE$1+INT(-$N73/30))))</f>
        <v>2130980.9627936166</v>
      </c>
      <c r="AF73" s="40">
        <f>IF(AF$7="",0,IF(AF$1=MAX($1:$1),$R58-SUM($T73:AE73),IF(AF$1=1,SUMIFS(58:58,$1:$1,"&gt;="&amp;1,$1:$1,"&lt;="&amp;INT(-$N73/30))+(-$N73/30-INT(-$N73/30))*SUMIFS(58:58,$1:$1,INT(-$N73/30)+1),0)+(-$N73/30-INT(-$N73/30))*SUMIFS(58:58,$1:$1,AF$1+INT(-$N73/30)+1)+(INT(-$N73/30)+1--$N73/30)*SUMIFS(58:58,$1:$1,AF$1+INT(-$N73/30))))</f>
        <v>2175768.630603191</v>
      </c>
      <c r="AG73" s="40">
        <f>IF(AG$7="",0,IF(AG$1=MAX($1:$1),$R58-SUM($T73:AF73),IF(AG$1=1,SUMIFS(58:58,$1:$1,"&gt;="&amp;1,$1:$1,"&lt;="&amp;INT(-$N73/30))+(-$N73/30-INT(-$N73/30))*SUMIFS(58:58,$1:$1,INT(-$N73/30)+1),0)+(-$N73/30-INT(-$N73/30))*SUMIFS(58:58,$1:$1,AG$1+INT(-$N73/30)+1)+(INT(-$N73/30)+1--$N73/30)*SUMIFS(58:58,$1:$1,AG$1+INT(-$N73/30))))</f>
        <v>2221857.0051255319</v>
      </c>
      <c r="AH73" s="40">
        <f>IF(AH$7="",0,IF(AH$1=MAX($1:$1),$R58-SUM($T73:AG73),IF(AH$1=1,SUMIFS(58:58,$1:$1,"&gt;="&amp;1,$1:$1,"&lt;="&amp;INT(-$N73/30))+(-$N73/30-INT(-$N73/30))*SUMIFS(58:58,$1:$1,INT(-$N73/30)+1),0)+(-$N73/30-INT(-$N73/30))*SUMIFS(58:58,$1:$1,AH$1+INT(-$N73/30)+1)+(INT(-$N73/30)+1--$N73/30)*SUMIFS(58:58,$1:$1,AH$1+INT(-$N73/30))))</f>
        <v>2269246.086360638</v>
      </c>
      <c r="AI73" s="40">
        <f>IF(AI$7="",0,IF(AI$1=MAX($1:$1),$R58-SUM($T73:AH73),IF(AI$1=1,SUMIFS(58:58,$1:$1,"&gt;="&amp;1,$1:$1,"&lt;="&amp;INT(-$N73/30))+(-$N73/30-INT(-$N73/30))*SUMIFS(58:58,$1:$1,INT(-$N73/30)+1),0)+(-$N73/30-INT(-$N73/30))*SUMIFS(58:58,$1:$1,AI$1+INT(-$N73/30)+1)+(INT(-$N73/30)+1--$N73/30)*SUMIFS(58:58,$1:$1,AI$1+INT(-$N73/30))))</f>
        <v>2317935.8743085107</v>
      </c>
      <c r="AJ73" s="40">
        <f>IF(AJ$7="",0,IF(AJ$1=MAX($1:$1),$R58-SUM($T73:AI73),IF(AJ$1=1,SUMIFS(58:58,$1:$1,"&gt;="&amp;1,$1:$1,"&lt;="&amp;INT(-$N73/30))+(-$N73/30-INT(-$N73/30))*SUMIFS(58:58,$1:$1,INT(-$N73/30)+1),0)+(-$N73/30-INT(-$N73/30))*SUMIFS(58:58,$1:$1,AJ$1+INT(-$N73/30)+1)+(INT(-$N73/30)+1--$N73/30)*SUMIFS(58:58,$1:$1,AJ$1+INT(-$N73/30))))</f>
        <v>2367926.368969149</v>
      </c>
      <c r="AK73" s="40">
        <f>IF(AK$7="",0,IF(AK$1=MAX($1:$1),$R58-SUM($T73:AJ73),IF(AK$1=1,SUMIFS(58:58,$1:$1,"&gt;="&amp;1,$1:$1,"&lt;="&amp;INT(-$N73/30))+(-$N73/30-INT(-$N73/30))*SUMIFS(58:58,$1:$1,INT(-$N73/30)+1),0)+(-$N73/30-INT(-$N73/30))*SUMIFS(58:58,$1:$1,AK$1+INT(-$N73/30)+1)+(INT(-$N73/30)+1--$N73/30)*SUMIFS(58:58,$1:$1,AK$1+INT(-$N73/30))))</f>
        <v>2419217.5703425524</v>
      </c>
      <c r="AL73" s="40">
        <f>IF(AL$7="",0,IF(AL$1=MAX($1:$1),$R58-SUM($T73:AK73),IF(AL$1=1,SUMIFS(58:58,$1:$1,"&gt;="&amp;1,$1:$1,"&lt;="&amp;INT(-$N73/30))+(-$N73/30-INT(-$N73/30))*SUMIFS(58:58,$1:$1,INT(-$N73/30)+1),0)+(-$N73/30-INT(-$N73/30))*SUMIFS(58:58,$1:$1,AL$1+INT(-$N73/30)+1)+(INT(-$N73/30)+1--$N73/30)*SUMIFS(58:58,$1:$1,AL$1+INT(-$N73/30))))</f>
        <v>2471809.4784287228</v>
      </c>
      <c r="AM73" s="40">
        <f>IF(AM$7="",0,IF(AM$1=MAX($1:$1),$R58-SUM($T73:AL73),IF(AM$1=1,SUMIFS(58:58,$1:$1,"&gt;="&amp;1,$1:$1,"&lt;="&amp;INT(-$N73/30))+(-$N73/30-INT(-$N73/30))*SUMIFS(58:58,$1:$1,INT(-$N73/30)+1),0)+(-$N73/30-INT(-$N73/30))*SUMIFS(58:58,$1:$1,AM$1+INT(-$N73/30)+1)+(INT(-$N73/30)+1--$N73/30)*SUMIFS(58:58,$1:$1,AM$1+INT(-$N73/30))))</f>
        <v>2525702.0932276594</v>
      </c>
      <c r="AN73" s="40">
        <f>IF(AN$7="",0,IF(AN$1=MAX($1:$1),$R58-SUM($T73:AM73),IF(AN$1=1,SUMIFS(58:58,$1:$1,"&gt;="&amp;1,$1:$1,"&lt;="&amp;INT(-$N73/30))+(-$N73/30-INT(-$N73/30))*SUMIFS(58:58,$1:$1,INT(-$N73/30)+1),0)+(-$N73/30-INT(-$N73/30))*SUMIFS(58:58,$1:$1,AN$1+INT(-$N73/30)+1)+(INT(-$N73/30)+1--$N73/30)*SUMIFS(58:58,$1:$1,AN$1+INT(-$N73/30))))</f>
        <v>2580895.4147393615</v>
      </c>
      <c r="AO73" s="40">
        <f>IF(AO$7="",0,IF(AO$1=MAX($1:$1),$R58-SUM($T73:AN73),IF(AO$1=1,SUMIFS(58:58,$1:$1,"&gt;="&amp;1,$1:$1,"&lt;="&amp;INT(-$N73/30))+(-$N73/30-INT(-$N73/30))*SUMIFS(58:58,$1:$1,INT(-$N73/30)+1),0)+(-$N73/30-INT(-$N73/30))*SUMIFS(58:58,$1:$1,AO$1+INT(-$N73/30)+1)+(INT(-$N73/30)+1--$N73/30)*SUMIFS(58:58,$1:$1,AO$1+INT(-$N73/30))))</f>
        <v>2637389.4429638297</v>
      </c>
      <c r="AP73" s="40">
        <f>IF(AP$7="",0,IF(AP$1=MAX($1:$1),$R58-SUM($T73:AO73),IF(AP$1=1,SUMIFS(58:58,$1:$1,"&gt;="&amp;1,$1:$1,"&lt;="&amp;INT(-$N73/30))+(-$N73/30-INT(-$N73/30))*SUMIFS(58:58,$1:$1,INT(-$N73/30)+1),0)+(-$N73/30-INT(-$N73/30))*SUMIFS(58:58,$1:$1,AP$1+INT(-$N73/30)+1)+(INT(-$N73/30)+1--$N73/30)*SUMIFS(58:58,$1:$1,AP$1+INT(-$N73/30))))</f>
        <v>2695184.177901064</v>
      </c>
      <c r="AQ73" s="40">
        <f>IF(AQ$7="",0,IF(AQ$1=MAX($1:$1),$R58-SUM($T73:AP73),IF(AQ$1=1,SUMIFS(58:58,$1:$1,"&gt;="&amp;1,$1:$1,"&lt;="&amp;INT(-$N73/30))+(-$N73/30-INT(-$N73/30))*SUMIFS(58:58,$1:$1,INT(-$N73/30)+1),0)+(-$N73/30-INT(-$N73/30))*SUMIFS(58:58,$1:$1,AQ$1+INT(-$N73/30)+1)+(INT(-$N73/30)+1--$N73/30)*SUMIFS(58:58,$1:$1,AQ$1+INT(-$N73/30))))</f>
        <v>2754279.619551064</v>
      </c>
      <c r="AR73" s="40">
        <f>IF(AR$7="",0,IF(AR$1=MAX($1:$1),$R58-SUM($T73:AQ73),IF(AR$1=1,SUMIFS(58:58,$1:$1,"&gt;="&amp;1,$1:$1,"&lt;="&amp;INT(-$N73/30))+(-$N73/30-INT(-$N73/30))*SUMIFS(58:58,$1:$1,INT(-$N73/30)+1),0)+(-$N73/30-INT(-$N73/30))*SUMIFS(58:58,$1:$1,AR$1+INT(-$N73/30)+1)+(INT(-$N73/30)+1--$N73/30)*SUMIFS(58:58,$1:$1,AR$1+INT(-$N73/30))))</f>
        <v>2814675.7679138291</v>
      </c>
      <c r="AS73" s="40">
        <f>IF(AS$7="",0,IF(AS$1=MAX($1:$1),$R58-SUM($T73:AR73),IF(AS$1=1,SUMIFS(58:58,$1:$1,"&gt;="&amp;1,$1:$1,"&lt;="&amp;INT(-$N73/30))+(-$N73/30-INT(-$N73/30))*SUMIFS(58:58,$1:$1,INT(-$N73/30)+1),0)+(-$N73/30-INT(-$N73/30))*SUMIFS(58:58,$1:$1,AS$1+INT(-$N73/30)+1)+(INT(-$N73/30)+1--$N73/30)*SUMIFS(58:58,$1:$1,AS$1+INT(-$N73/30))))</f>
        <v>2876372.6229893616</v>
      </c>
      <c r="AT73" s="40">
        <f>IF(AT$7="",0,IF(AT$1=MAX($1:$1),$R58-SUM($T73:AS73),IF(AT$1=1,SUMIFS(58:58,$1:$1,"&gt;="&amp;1,$1:$1,"&lt;="&amp;INT(-$N73/30))+(-$N73/30-INT(-$N73/30))*SUMIFS(58:58,$1:$1,INT(-$N73/30)+1),0)+(-$N73/30-INT(-$N73/30))*SUMIFS(58:58,$1:$1,AT$1+INT(-$N73/30)+1)+(INT(-$N73/30)+1--$N73/30)*SUMIFS(58:58,$1:$1,AT$1+INT(-$N73/30))))</f>
        <v>2939370.1847776594</v>
      </c>
      <c r="AU73" s="40">
        <f>IF(AU$7="",0,IF(AU$1=MAX($1:$1),$R58-SUM($T73:AT73),IF(AU$1=1,SUMIFS(58:58,$1:$1,"&gt;="&amp;1,$1:$1,"&lt;="&amp;INT(-$N73/30))+(-$N73/30-INT(-$N73/30))*SUMIFS(58:58,$1:$1,INT(-$N73/30)+1),0)+(-$N73/30-INT(-$N73/30))*SUMIFS(58:58,$1:$1,AU$1+INT(-$N73/30)+1)+(INT(-$N73/30)+1--$N73/30)*SUMIFS(58:58,$1:$1,AU$1+INT(-$N73/30))))</f>
        <v>3003668.4532787227</v>
      </c>
      <c r="AV73" s="40">
        <f>IF(AV$7="",0,IF(AV$1=MAX($1:$1),$R58-SUM($T73:AU73),IF(AV$1=1,SUMIFS(58:58,$1:$1,"&gt;="&amp;1,$1:$1,"&lt;="&amp;INT(-$N73/30))+(-$N73/30-INT(-$N73/30))*SUMIFS(58:58,$1:$1,INT(-$N73/30)+1),0)+(-$N73/30-INT(-$N73/30))*SUMIFS(58:58,$1:$1,AV$1+INT(-$N73/30)+1)+(INT(-$N73/30)+1--$N73/30)*SUMIFS(58:58,$1:$1,AV$1+INT(-$N73/30))))</f>
        <v>3069267.4284925531</v>
      </c>
      <c r="AW73" s="40">
        <f>IF(AW$7="",0,IF(AW$1=MAX($1:$1),$R58-SUM($T73:AV73),IF(AW$1=1,SUMIFS(58:58,$1:$1,"&gt;="&amp;1,$1:$1,"&lt;="&amp;INT(-$N73/30))+(-$N73/30-INT(-$N73/30))*SUMIFS(58:58,$1:$1,INT(-$N73/30)+1),0)+(-$N73/30-INT(-$N73/30))*SUMIFS(58:58,$1:$1,AW$1+INT(-$N73/30)+1)+(INT(-$N73/30)+1--$N73/30)*SUMIFS(58:58,$1:$1,AW$1+INT(-$N73/30))))</f>
        <v>3136167.110419149</v>
      </c>
      <c r="AX73" s="40">
        <f>IF(AX$7="",0,IF(AX$1=MAX($1:$1),$R58-SUM($T73:AW73),IF(AX$1=1,SUMIFS(58:58,$1:$1,"&gt;="&amp;1,$1:$1,"&lt;="&amp;INT(-$N73/30))+(-$N73/30-INT(-$N73/30))*SUMIFS(58:58,$1:$1,INT(-$N73/30)+1),0)+(-$N73/30-INT(-$N73/30))*SUMIFS(58:58,$1:$1,AX$1+INT(-$N73/30)+1)+(INT(-$N73/30)+1--$N73/30)*SUMIFS(58:58,$1:$1,AX$1+INT(-$N73/30))))</f>
        <v>3204367.4990585097</v>
      </c>
      <c r="AY73" s="40">
        <f>IF(AY$7="",0,IF(AY$1=MAX($1:$1),$R58-SUM($T73:AX73),IF(AY$1=1,SUMIFS(58:58,$1:$1,"&gt;="&amp;1,$1:$1,"&lt;="&amp;INT(-$N73/30))+(-$N73/30-INT(-$N73/30))*SUMIFS(58:58,$1:$1,INT(-$N73/30)+1),0)+(-$N73/30-INT(-$N73/30))*SUMIFS(58:58,$1:$1,AY$1+INT(-$N73/30)+1)+(INT(-$N73/30)+1--$N73/30)*SUMIFS(58:58,$1:$1,AY$1+INT(-$N73/30))))</f>
        <v>3273868.5944106379</v>
      </c>
      <c r="AZ73" s="40">
        <f>IF(AZ$7="",0,IF(AZ$1=MAX($1:$1),$R58-SUM($T73:AY73),IF(AZ$1=1,SUMIFS(58:58,$1:$1,"&gt;="&amp;1,$1:$1,"&lt;="&amp;INT(-$N73/30))+(-$N73/30-INT(-$N73/30))*SUMIFS(58:58,$1:$1,INT(-$N73/30)+1),0)+(-$N73/30-INT(-$N73/30))*SUMIFS(58:58,$1:$1,AZ$1+INT(-$N73/30)+1)+(INT(-$N73/30)+1--$N73/30)*SUMIFS(58:58,$1:$1,AZ$1+INT(-$N73/30))))</f>
        <v>3344670.3964755316</v>
      </c>
      <c r="BA73" s="40">
        <f>IF(BA$7="",0,IF(BA$1=MAX($1:$1),$R58-SUM($T73:AZ73),IF(BA$1=1,SUMIFS(58:58,$1:$1,"&gt;="&amp;1,$1:$1,"&lt;="&amp;INT(-$N73/30))+(-$N73/30-INT(-$N73/30))*SUMIFS(58:58,$1:$1,INT(-$N73/30)+1),0)+(-$N73/30-INT(-$N73/30))*SUMIFS(58:58,$1:$1,BA$1+INT(-$N73/30)+1)+(INT(-$N73/30)+1--$N73/30)*SUMIFS(58:58,$1:$1,BA$1+INT(-$N73/30))))</f>
        <v>3416772.9052531919</v>
      </c>
      <c r="BB73" s="40">
        <f>IF(BB$7="",0,IF(BB$1=MAX($1:$1),$R58-SUM($T73:BA73),IF(BB$1=1,SUMIFS(58:58,$1:$1,"&gt;="&amp;1,$1:$1,"&lt;="&amp;INT(-$N73/30))+(-$N73/30-INT(-$N73/30))*SUMIFS(58:58,$1:$1,INT(-$N73/30)+1),0)+(-$N73/30-INT(-$N73/30))*SUMIFS(58:58,$1:$1,BB$1+INT(-$N73/30)+1)+(INT(-$N73/30)+1--$N73/30)*SUMIFS(58:58,$1:$1,BB$1+INT(-$N73/30))))</f>
        <v>3490176.1207436165</v>
      </c>
      <c r="BC73" s="40">
        <f>IF(BC$7="",0,IF(BC$1=MAX($1:$1),$R58-SUM($T73:BB73),IF(BC$1=1,SUMIFS(58:58,$1:$1,"&gt;="&amp;1,$1:$1,"&lt;="&amp;INT(-$N73/30))+(-$N73/30-INT(-$N73/30))*SUMIFS(58:58,$1:$1,INT(-$N73/30)+1),0)+(-$N73/30-INT(-$N73/30))*SUMIFS(58:58,$1:$1,BC$1+INT(-$N73/30)+1)+(INT(-$N73/30)+1--$N73/30)*SUMIFS(58:58,$1:$1,BC$1+INT(-$N73/30))))</f>
        <v>3564880.0429468085</v>
      </c>
      <c r="BD73" s="40">
        <f>IF(BD$7="",0,IF(BD$1=MAX($1:$1),$R58-SUM($T73:BC73),IF(BD$1=1,SUMIFS(58:58,$1:$1,"&gt;="&amp;1,$1:$1,"&lt;="&amp;INT(-$N73/30))+(-$N73/30-INT(-$N73/30))*SUMIFS(58:58,$1:$1,INT(-$N73/30)+1),0)+(-$N73/30-INT(-$N73/30))*SUMIFS(58:58,$1:$1,BD$1+INT(-$N73/30)+1)+(INT(-$N73/30)+1--$N73/30)*SUMIFS(58:58,$1:$1,BD$1+INT(-$N73/30))))</f>
        <v>3640884.6718627652</v>
      </c>
      <c r="BE73" s="40">
        <f>IF(BE$7="",0,IF(BE$1=MAX($1:$1),$R58-SUM($T73:BD73),IF(BE$1=1,SUMIFS(58:58,$1:$1,"&gt;="&amp;1,$1:$1,"&lt;="&amp;INT(-$N73/30))+(-$N73/30-INT(-$N73/30))*SUMIFS(58:58,$1:$1,INT(-$N73/30)+1),0)+(-$N73/30-INT(-$N73/30))*SUMIFS(58:58,$1:$1,BE$1+INT(-$N73/30)+1)+(INT(-$N73/30)+1--$N73/30)*SUMIFS(58:58,$1:$1,BE$1+INT(-$N73/30))))</f>
        <v>3718190.0074914885</v>
      </c>
      <c r="BF73" s="40">
        <f>IF(BF$7="",0,IF(BF$1=MAX($1:$1),$R58-SUM($T73:BE73),IF(BF$1=1,SUMIFS(58:58,$1:$1,"&gt;="&amp;1,$1:$1,"&lt;="&amp;INT(-$N73/30))+(-$N73/30-INT(-$N73/30))*SUMIFS(58:58,$1:$1,INT(-$N73/30)+1),0)+(-$N73/30-INT(-$N73/30))*SUMIFS(58:58,$1:$1,BF$1+INT(-$N73/30)+1)+(INT(-$N73/30)+1--$N73/30)*SUMIFS(58:58,$1:$1,BF$1+INT(-$N73/30))))</f>
        <v>3796796.0498329783</v>
      </c>
      <c r="BG73" s="40">
        <f>IF(BG$7="",0,IF(BG$1=MAX($1:$1),$R58-SUM($T73:BF73),IF(BG$1=1,SUMIFS(58:58,$1:$1,"&gt;="&amp;1,$1:$1,"&lt;="&amp;INT(-$N73/30))+(-$N73/30-INT(-$N73/30))*SUMIFS(58:58,$1:$1,INT(-$N73/30)+1),0)+(-$N73/30-INT(-$N73/30))*SUMIFS(58:58,$1:$1,BG$1+INT(-$N73/30)+1)+(INT(-$N73/30)+1--$N73/30)*SUMIFS(58:58,$1:$1,BG$1+INT(-$N73/30))))</f>
        <v>3876702.7988872342</v>
      </c>
      <c r="BH73" s="40">
        <f>IF(BH$7="",0,IF(BH$1=MAX($1:$1),$R58-SUM($T73:BG73),IF(BH$1=1,SUMIFS(58:58,$1:$1,"&gt;="&amp;1,$1:$1,"&lt;="&amp;INT(-$N73/30))+(-$N73/30-INT(-$N73/30))*SUMIFS(58:58,$1:$1,INT(-$N73/30)+1),0)+(-$N73/30-INT(-$N73/30))*SUMIFS(58:58,$1:$1,BH$1+INT(-$N73/30)+1)+(INT(-$N73/30)+1--$N73/30)*SUMIFS(58:58,$1:$1,BH$1+INT(-$N73/30))))</f>
        <v>3957910.2546542552</v>
      </c>
      <c r="BI73" s="40">
        <f>IF(BI$7="",0,IF(BI$1=MAX($1:$1),$R58-SUM($T73:BH73),IF(BI$1=1,SUMIFS(58:58,$1:$1,"&gt;="&amp;1,$1:$1,"&lt;="&amp;INT(-$N73/30))+(-$N73/30-INT(-$N73/30))*SUMIFS(58:58,$1:$1,INT(-$N73/30)+1),0)+(-$N73/30-INT(-$N73/30))*SUMIFS(58:58,$1:$1,BI$1+INT(-$N73/30)+1)+(INT(-$N73/30)+1--$N73/30)*SUMIFS(58:58,$1:$1,BI$1+INT(-$N73/30))))</f>
        <v>4040418.4171340428</v>
      </c>
      <c r="BJ73" s="40">
        <f>IF(BJ$7="",0,IF(BJ$1=MAX($1:$1),$R58-SUM($T73:BI73),IF(BJ$1=1,SUMIFS(58:58,$1:$1,"&gt;="&amp;1,$1:$1,"&lt;="&amp;INT(-$N73/30))+(-$N73/30-INT(-$N73/30))*SUMIFS(58:58,$1:$1,INT(-$N73/30)+1),0)+(-$N73/30-INT(-$N73/30))*SUMIFS(58:58,$1:$1,BJ$1+INT(-$N73/30)+1)+(INT(-$N73/30)+1--$N73/30)*SUMIFS(58:58,$1:$1,BJ$1+INT(-$N73/30))))</f>
        <v>4124227.2863265956</v>
      </c>
      <c r="BK73" s="40">
        <f>IF(BK$7="",0,IF(BK$1=MAX($1:$1),$R58-SUM($T73:BJ73),IF(BK$1=1,SUMIFS(58:58,$1:$1,"&gt;="&amp;1,$1:$1,"&lt;="&amp;INT(-$N73/30))+(-$N73/30-INT(-$N73/30))*SUMIFS(58:58,$1:$1,INT(-$N73/30)+1),0)+(-$N73/30-INT(-$N73/30))*SUMIFS(58:58,$1:$1,BK$1+INT(-$N73/30)+1)+(INT(-$N73/30)+1--$N73/30)*SUMIFS(58:58,$1:$1,BK$1+INT(-$N73/30))))</f>
        <v>4209336.862231914</v>
      </c>
      <c r="BL73" s="40">
        <f>IF(BL$7="",0,IF(BL$1=MAX($1:$1),$R58-SUM($T73:BK73),IF(BL$1=1,SUMIFS(58:58,$1:$1,"&gt;="&amp;1,$1:$1,"&lt;="&amp;INT(-$N73/30))+(-$N73/30-INT(-$N73/30))*SUMIFS(58:58,$1:$1,INT(-$N73/30)+1),0)+(-$N73/30-INT(-$N73/30))*SUMIFS(58:58,$1:$1,BL$1+INT(-$N73/30)+1)+(INT(-$N73/30)+1--$N73/30)*SUMIFS(58:58,$1:$1,BL$1+INT(-$N73/30))))</f>
        <v>4295747.1448500007</v>
      </c>
      <c r="BM73" s="40">
        <f>IF(BM$7="",0,IF(BM$1=MAX($1:$1),$R58-SUM($T73:BL73),IF(BM$1=1,SUMIFS(58:58,$1:$1,"&gt;="&amp;1,$1:$1,"&lt;="&amp;INT(-$N73/30))+(-$N73/30-INT(-$N73/30))*SUMIFS(58:58,$1:$1,INT(-$N73/30)+1),0)+(-$N73/30-INT(-$N73/30))*SUMIFS(58:58,$1:$1,BM$1+INT(-$N73/30)+1)+(INT(-$N73/30)+1--$N73/30)*SUMIFS(58:58,$1:$1,BM$1+INT(-$N73/30))))</f>
        <v>4383458.1341808503</v>
      </c>
      <c r="BN73" s="40">
        <f>IF(BN$7="",0,IF(BN$1=MAX($1:$1),$R58-SUM($T73:BM73),IF(BN$1=1,SUMIFS(58:58,$1:$1,"&gt;="&amp;1,$1:$1,"&lt;="&amp;INT(-$N73/30))+(-$N73/30-INT(-$N73/30))*SUMIFS(58:58,$1:$1,INT(-$N73/30)+1),0)+(-$N73/30-INT(-$N73/30))*SUMIFS(58:58,$1:$1,BN$1+INT(-$N73/30)+1)+(INT(-$N73/30)+1--$N73/30)*SUMIFS(58:58,$1:$1,BN$1+INT(-$N73/30))))</f>
        <v>4472469.8302244665</v>
      </c>
      <c r="BO73" s="40">
        <f>IF(BO$7="",0,IF(BO$1=MAX($1:$1),$R58-SUM($T73:BN73),IF(BO$1=1,SUMIFS(58:58,$1:$1,"&gt;="&amp;1,$1:$1,"&lt;="&amp;INT(-$N73/30))+(-$N73/30-INT(-$N73/30))*SUMIFS(58:58,$1:$1,INT(-$N73/30)+1),0)+(-$N73/30-INT(-$N73/30))*SUMIFS(58:58,$1:$1,BO$1+INT(-$N73/30)+1)+(INT(-$N73/30)+1--$N73/30)*SUMIFS(58:58,$1:$1,BO$1+INT(-$N73/30))))</f>
        <v>4562782.2329808502</v>
      </c>
      <c r="BP73" s="40">
        <f>IF(BP$7="",0,IF(BP$1=MAX($1:$1),$R58-SUM($T73:BO73),IF(BP$1=1,SUMIFS(58:58,$1:$1,"&gt;="&amp;1,$1:$1,"&lt;="&amp;INT(-$N73/30))+(-$N73/30-INT(-$N73/30))*SUMIFS(58:58,$1:$1,INT(-$N73/30)+1),0)+(-$N73/30-INT(-$N73/30))*SUMIFS(58:58,$1:$1,BP$1+INT(-$N73/30)+1)+(INT(-$N73/30)+1--$N73/30)*SUMIFS(58:58,$1:$1,BP$1+INT(-$N73/30))))</f>
        <v>4965095.9200499654</v>
      </c>
      <c r="BQ73" s="40">
        <f>IF(BQ$7="",0,IF(BQ$1=MAX($1:$1),$R58-SUM($T73:BP73),IF(BQ$1=1,SUMIFS(58:58,$1:$1,"&gt;="&amp;1,$1:$1,"&lt;="&amp;INT(-$N73/30))+(-$N73/30-INT(-$N73/30))*SUMIFS(58:58,$1:$1,INT(-$N73/30)+1),0)+(-$N73/30-INT(-$N73/30))*SUMIFS(58:58,$1:$1,BQ$1+INT(-$N73/30)+1)+(INT(-$N73/30)+1--$N73/30)*SUMIFS(58:58,$1:$1,BQ$1+INT(-$N73/30))))</f>
        <v>0</v>
      </c>
      <c r="BR73" s="40">
        <f>IF(BR$7="",0,IF(BR$1=MAX($1:$1),$R58-SUM($T73:BQ73),IF(BR$1=1,SUMIFS(58:58,$1:$1,"&gt;="&amp;1,$1:$1,"&lt;="&amp;INT(-$N73/30))+(-$N73/30-INT(-$N73/30))*SUMIFS(58:58,$1:$1,INT(-$N73/30)+1),0)+(-$N73/30-INT(-$N73/30))*SUMIFS(58:58,$1:$1,BR$1+INT(-$N73/30)+1)+(INT(-$N73/30)+1--$N73/30)*SUMIFS(58:58,$1:$1,BR$1+INT(-$N73/30))))</f>
        <v>0</v>
      </c>
      <c r="BS73" s="40">
        <f>IF(BS$7="",0,IF(BS$1=MAX($1:$1),$R58-SUM($T73:BR73),IF(BS$1=1,SUMIFS(58:58,$1:$1,"&gt;="&amp;1,$1:$1,"&lt;="&amp;INT(-$N73/30))+(-$N73/30-INT(-$N73/30))*SUMIFS(58:58,$1:$1,INT(-$N73/30)+1),0)+(-$N73/30-INT(-$N73/30))*SUMIFS(58:58,$1:$1,BS$1+INT(-$N73/30)+1)+(INT(-$N73/30)+1--$N73/30)*SUMIFS(58:58,$1:$1,BS$1+INT(-$N73/30))))</f>
        <v>0</v>
      </c>
      <c r="BT73" s="40">
        <f>IF(BT$7="",0,IF(BT$1=MAX($1:$1),$R58-SUM($T73:BS73),IF(BT$1=1,SUMIFS(58:58,$1:$1,"&gt;="&amp;1,$1:$1,"&lt;="&amp;INT(-$N73/30))+(-$N73/30-INT(-$N73/30))*SUMIFS(58:58,$1:$1,INT(-$N73/30)+1),0)+(-$N73/30-INT(-$N73/30))*SUMIFS(58:58,$1:$1,BT$1+INT(-$N73/30)+1)+(INT(-$N73/30)+1--$N73/30)*SUMIFS(58:58,$1:$1,BT$1+INT(-$N73/30))))</f>
        <v>0</v>
      </c>
      <c r="BU73" s="40">
        <f>IF(BU$7="",0,IF(BU$1=MAX($1:$1),$R58-SUM($T73:BT73),IF(BU$1=1,SUMIFS(58:58,$1:$1,"&gt;="&amp;1,$1:$1,"&lt;="&amp;INT(-$N73/30))+(-$N73/30-INT(-$N73/30))*SUMIFS(58:58,$1:$1,INT(-$N73/30)+1),0)+(-$N73/30-INT(-$N73/30))*SUMIFS(58:58,$1:$1,BU$1+INT(-$N73/30)+1)+(INT(-$N73/30)+1--$N73/30)*SUMIFS(58:58,$1:$1,BU$1+INT(-$N73/30))))</f>
        <v>0</v>
      </c>
      <c r="BV73" s="40">
        <f>IF(BV$7="",0,IF(BV$1=MAX($1:$1),$R58-SUM($T73:BU73),IF(BV$1=1,SUMIFS(58:58,$1:$1,"&gt;="&amp;1,$1:$1,"&lt;="&amp;INT(-$N73/30))+(-$N73/30-INT(-$N73/30))*SUMIFS(58:58,$1:$1,INT(-$N73/30)+1),0)+(-$N73/30-INT(-$N73/30))*SUMIFS(58:58,$1:$1,BV$1+INT(-$N73/30)+1)+(INT(-$N73/30)+1--$N73/30)*SUMIFS(58:58,$1:$1,BV$1+INT(-$N73/30))))</f>
        <v>0</v>
      </c>
      <c r="BW73" s="40">
        <f>IF(BW$7="",0,IF(BW$1=MAX($1:$1),$R58-SUM($T73:BV73),IF(BW$1=1,SUMIFS(58:58,$1:$1,"&gt;="&amp;1,$1:$1,"&lt;="&amp;INT(-$N73/30))+(-$N73/30-INT(-$N73/30))*SUMIFS(58:58,$1:$1,INT(-$N73/30)+1),0)+(-$N73/30-INT(-$N73/30))*SUMIFS(58:58,$1:$1,BW$1+INT(-$N73/30)+1)+(INT(-$N73/30)+1--$N73/30)*SUMIFS(58:58,$1:$1,BW$1+INT(-$N73/30))))</f>
        <v>0</v>
      </c>
      <c r="BX73" s="40">
        <f>IF(BX$7="",0,IF(BX$1=MAX($1:$1),$R58-SUM($T73:BW73),IF(BX$1=1,SUMIFS(58:58,$1:$1,"&gt;="&amp;1,$1:$1,"&lt;="&amp;INT(-$N73/30))+(-$N73/30-INT(-$N73/30))*SUMIFS(58:58,$1:$1,INT(-$N73/30)+1),0)+(-$N73/30-INT(-$N73/30))*SUMIFS(58:58,$1:$1,BX$1+INT(-$N73/30)+1)+(INT(-$N73/30)+1--$N73/30)*SUMIFS(58:58,$1:$1,BX$1+INT(-$N73/30))))</f>
        <v>0</v>
      </c>
      <c r="BY73" s="40">
        <f>IF(BY$7="",0,IF(BY$1=MAX($1:$1),$R58-SUM($T73:BX73),IF(BY$1=1,SUMIFS(58:58,$1:$1,"&gt;="&amp;1,$1:$1,"&lt;="&amp;INT(-$N73/30))+(-$N73/30-INT(-$N73/30))*SUMIFS(58:58,$1:$1,INT(-$N73/30)+1),0)+(-$N73/30-INT(-$N73/30))*SUMIFS(58:58,$1:$1,BY$1+INT(-$N73/30)+1)+(INT(-$N73/30)+1--$N73/30)*SUMIFS(58:58,$1:$1,BY$1+INT(-$N73/30))))</f>
        <v>0</v>
      </c>
      <c r="BZ73" s="40">
        <f>IF(BZ$7="",0,IF(BZ$1=MAX($1:$1),$R58-SUM($T73:BY73),IF(BZ$1=1,SUMIFS(58:58,$1:$1,"&gt;="&amp;1,$1:$1,"&lt;="&amp;INT(-$N73/30))+(-$N73/30-INT(-$N73/30))*SUMIFS(58:58,$1:$1,INT(-$N73/30)+1),0)+(-$N73/30-INT(-$N73/30))*SUMIFS(58:58,$1:$1,BZ$1+INT(-$N73/30)+1)+(INT(-$N73/30)+1--$N73/30)*SUMIFS(58:58,$1:$1,BZ$1+INT(-$N73/30))))</f>
        <v>0</v>
      </c>
      <c r="CA73" s="40">
        <f>IF(CA$7="",0,IF(CA$1=MAX($1:$1),$R58-SUM($T73:BZ73),IF(CA$1=1,SUMIFS(58:58,$1:$1,"&gt;="&amp;1,$1:$1,"&lt;="&amp;INT(-$N73/30))+(-$N73/30-INT(-$N73/30))*SUMIFS(58:58,$1:$1,INT(-$N73/30)+1),0)+(-$N73/30-INT(-$N73/30))*SUMIFS(58:58,$1:$1,CA$1+INT(-$N73/30)+1)+(INT(-$N73/30)+1--$N73/30)*SUMIFS(58:58,$1:$1,CA$1+INT(-$N73/30))))</f>
        <v>0</v>
      </c>
      <c r="CB73" s="40">
        <f>IF(CB$7="",0,IF(CB$1=MAX($1:$1),$R58-SUM($T73:CA73),IF(CB$1=1,SUMIFS(58:58,$1:$1,"&gt;="&amp;1,$1:$1,"&lt;="&amp;INT(-$N73/30))+(-$N73/30-INT(-$N73/30))*SUMIFS(58:58,$1:$1,INT(-$N73/30)+1),0)+(-$N73/30-INT(-$N73/30))*SUMIFS(58:58,$1:$1,CB$1+INT(-$N73/30)+1)+(INT(-$N73/30)+1--$N73/30)*SUMIFS(58:58,$1:$1,CB$1+INT(-$N73/30))))</f>
        <v>0</v>
      </c>
      <c r="CC73" s="40">
        <f>IF(CC$7="",0,IF(CC$1=MAX($1:$1),$R58-SUM($T73:CB73),IF(CC$1=1,SUMIFS(58:58,$1:$1,"&gt;="&amp;1,$1:$1,"&lt;="&amp;INT(-$N73/30))+(-$N73/30-INT(-$N73/30))*SUMIFS(58:58,$1:$1,INT(-$N73/30)+1),0)+(-$N73/30-INT(-$N73/30))*SUMIFS(58:58,$1:$1,CC$1+INT(-$N73/30)+1)+(INT(-$N73/30)+1--$N73/30)*SUMIFS(58:58,$1:$1,CC$1+INT(-$N73/30))))</f>
        <v>0</v>
      </c>
      <c r="CD73" s="40">
        <f>IF(CD$7="",0,IF(CD$1=MAX($1:$1),$R58-SUM($T73:CC73),IF(CD$1=1,SUMIFS(58:58,$1:$1,"&gt;="&amp;1,$1:$1,"&lt;="&amp;INT(-$N73/30))+(-$N73/30-INT(-$N73/30))*SUMIFS(58:58,$1:$1,INT(-$N73/30)+1),0)+(-$N73/30-INT(-$N73/30))*SUMIFS(58:58,$1:$1,CD$1+INT(-$N73/30)+1)+(INT(-$N73/30)+1--$N73/30)*SUMIFS(58:58,$1:$1,CD$1+INT(-$N73/30))))</f>
        <v>0</v>
      </c>
      <c r="CE73" s="40">
        <f>IF(CE$7="",0,IF(CE$1=MAX($1:$1),$R58-SUM($T73:CD73),IF(CE$1=1,SUMIFS(58:58,$1:$1,"&gt;="&amp;1,$1:$1,"&lt;="&amp;INT(-$N73/30))+(-$N73/30-INT(-$N73/30))*SUMIFS(58:58,$1:$1,INT(-$N73/30)+1),0)+(-$N73/30-INT(-$N73/30))*SUMIFS(58:58,$1:$1,CE$1+INT(-$N73/30)+1)+(INT(-$N73/30)+1--$N73/30)*SUMIFS(58:58,$1:$1,CE$1+INT(-$N73/30))))</f>
        <v>0</v>
      </c>
      <c r="CF73" s="40">
        <f>IF(CF$7="",0,IF(CF$1=MAX($1:$1),$R58-SUM($T73:CE73),IF(CF$1=1,SUMIFS(58:58,$1:$1,"&gt;="&amp;1,$1:$1,"&lt;="&amp;INT(-$N73/30))+(-$N73/30-INT(-$N73/30))*SUMIFS(58:58,$1:$1,INT(-$N73/30)+1),0)+(-$N73/30-INT(-$N73/30))*SUMIFS(58:58,$1:$1,CF$1+INT(-$N73/30)+1)+(INT(-$N73/30)+1--$N73/30)*SUMIFS(58:58,$1:$1,CF$1+INT(-$N73/30))))</f>
        <v>0</v>
      </c>
      <c r="CG73" s="40">
        <f>IF(CG$7="",0,IF(CG$1=MAX($1:$1),$R58-SUM($T73:CF73),IF(CG$1=1,SUMIFS(58:58,$1:$1,"&gt;="&amp;1,$1:$1,"&lt;="&amp;INT(-$N73/30))+(-$N73/30-INT(-$N73/30))*SUMIFS(58:58,$1:$1,INT(-$N73/30)+1),0)+(-$N73/30-INT(-$N73/30))*SUMIFS(58:58,$1:$1,CG$1+INT(-$N73/30)+1)+(INT(-$N73/30)+1--$N73/30)*SUMIFS(58:58,$1:$1,CG$1+INT(-$N73/30))))</f>
        <v>0</v>
      </c>
      <c r="CH73" s="40">
        <f>IF(CH$7="",0,IF(CH$1=MAX($1:$1),$R58-SUM($T73:CG73),IF(CH$1=1,SUMIFS(58:58,$1:$1,"&gt;="&amp;1,$1:$1,"&lt;="&amp;INT(-$N73/30))+(-$N73/30-INT(-$N73/30))*SUMIFS(58:58,$1:$1,INT(-$N73/30)+1),0)+(-$N73/30-INT(-$N73/30))*SUMIFS(58:58,$1:$1,CH$1+INT(-$N73/30)+1)+(INT(-$N73/30)+1--$N73/30)*SUMIFS(58:58,$1:$1,CH$1+INT(-$N73/30))))</f>
        <v>0</v>
      </c>
      <c r="CI73" s="40">
        <f>IF(CI$7="",0,IF(CI$1=MAX($1:$1),$R58-SUM($T73:CH73),IF(CI$1=1,SUMIFS(58:58,$1:$1,"&gt;="&amp;1,$1:$1,"&lt;="&amp;INT(-$N73/30))+(-$N73/30-INT(-$N73/30))*SUMIFS(58:58,$1:$1,INT(-$N73/30)+1),0)+(-$N73/30-INT(-$N73/30))*SUMIFS(58:58,$1:$1,CI$1+INT(-$N73/30)+1)+(INT(-$N73/30)+1--$N73/30)*SUMIFS(58:58,$1:$1,CI$1+INT(-$N73/30))))</f>
        <v>0</v>
      </c>
      <c r="CJ73" s="40">
        <f>IF(CJ$7="",0,IF(CJ$1=MAX($1:$1),$R58-SUM($T73:CI73),IF(CJ$1=1,SUMIFS(58:58,$1:$1,"&gt;="&amp;1,$1:$1,"&lt;="&amp;INT(-$N73/30))+(-$N73/30-INT(-$N73/30))*SUMIFS(58:58,$1:$1,INT(-$N73/30)+1),0)+(-$N73/30-INT(-$N73/30))*SUMIFS(58:58,$1:$1,CJ$1+INT(-$N73/30)+1)+(INT(-$N73/30)+1--$N73/30)*SUMIFS(58:58,$1:$1,CJ$1+INT(-$N73/30))))</f>
        <v>0</v>
      </c>
      <c r="CK73" s="40">
        <f>IF(CK$7="",0,IF(CK$1=MAX($1:$1),$R58-SUM($T73:CJ73),IF(CK$1=1,SUMIFS(58:58,$1:$1,"&gt;="&amp;1,$1:$1,"&lt;="&amp;INT(-$N73/30))+(-$N73/30-INT(-$N73/30))*SUMIFS(58:58,$1:$1,INT(-$N73/30)+1),0)+(-$N73/30-INT(-$N73/30))*SUMIFS(58:58,$1:$1,CK$1+INT(-$N73/30)+1)+(INT(-$N73/30)+1--$N73/30)*SUMIFS(58:58,$1:$1,CK$1+INT(-$N73/30))))</f>
        <v>0</v>
      </c>
      <c r="CL73" s="40">
        <f>IF(CL$7="",0,IF(CL$1=MAX($1:$1),$R58-SUM($T73:CK73),IF(CL$1=1,SUMIFS(58:58,$1:$1,"&gt;="&amp;1,$1:$1,"&lt;="&amp;INT(-$N73/30))+(-$N73/30-INT(-$N73/30))*SUMIFS(58:58,$1:$1,INT(-$N73/30)+1),0)+(-$N73/30-INT(-$N73/30))*SUMIFS(58:58,$1:$1,CL$1+INT(-$N73/30)+1)+(INT(-$N73/30)+1--$N73/30)*SUMIFS(58:58,$1:$1,CL$1+INT(-$N73/30))))</f>
        <v>0</v>
      </c>
      <c r="CM73" s="40">
        <f>IF(CM$7="",0,IF(CM$1=MAX($1:$1),$R58-SUM($T73:CL73),IF(CM$1=1,SUMIFS(58:58,$1:$1,"&gt;="&amp;1,$1:$1,"&lt;="&amp;INT(-$N73/30))+(-$N73/30-INT(-$N73/30))*SUMIFS(58:58,$1:$1,INT(-$N73/30)+1),0)+(-$N73/30-INT(-$N73/30))*SUMIFS(58:58,$1:$1,CM$1+INT(-$N73/30)+1)+(INT(-$N73/30)+1--$N73/30)*SUMIFS(58:58,$1:$1,CM$1+INT(-$N73/30))))</f>
        <v>0</v>
      </c>
      <c r="CN73" s="40">
        <f>IF(CN$7="",0,IF(CN$1=MAX($1:$1),$R58-SUM($T73:CM73),IF(CN$1=1,SUMIFS(58:58,$1:$1,"&gt;="&amp;1,$1:$1,"&lt;="&amp;INT(-$N73/30))+(-$N73/30-INT(-$N73/30))*SUMIFS(58:58,$1:$1,INT(-$N73/30)+1),0)+(-$N73/30-INT(-$N73/30))*SUMIFS(58:58,$1:$1,CN$1+INT(-$N73/30)+1)+(INT(-$N73/30)+1--$N73/30)*SUMIFS(58:58,$1:$1,CN$1+INT(-$N73/30))))</f>
        <v>0</v>
      </c>
      <c r="CO73" s="40">
        <f>IF(CO$7="",0,IF(CO$1=MAX($1:$1),$R58-SUM($T73:CN73),IF(CO$1=1,SUMIFS(58:58,$1:$1,"&gt;="&amp;1,$1:$1,"&lt;="&amp;INT(-$N73/30))+(-$N73/30-INT(-$N73/30))*SUMIFS(58:58,$1:$1,INT(-$N73/30)+1),0)+(-$N73/30-INT(-$N73/30))*SUMIFS(58:58,$1:$1,CO$1+INT(-$N73/30)+1)+(INT(-$N73/30)+1--$N73/30)*SUMIFS(58:58,$1:$1,CO$1+INT(-$N73/30))))</f>
        <v>0</v>
      </c>
      <c r="CP73" s="40">
        <f>IF(CP$7="",0,IF(CP$1=MAX($1:$1),$R58-SUM($T73:CO73),IF(CP$1=1,SUMIFS(58:58,$1:$1,"&gt;="&amp;1,$1:$1,"&lt;="&amp;INT(-$N73/30))+(-$N73/30-INT(-$N73/30))*SUMIFS(58:58,$1:$1,INT(-$N73/30)+1),0)+(-$N73/30-INT(-$N73/30))*SUMIFS(58:58,$1:$1,CP$1+INT(-$N73/30)+1)+(INT(-$N73/30)+1--$N73/30)*SUMIFS(58:58,$1:$1,CP$1+INT(-$N73/30))))</f>
        <v>0</v>
      </c>
      <c r="CQ73" s="40">
        <f>IF(CQ$7="",0,IF(CQ$1=MAX($1:$1),$R58-SUM($T73:CP73),IF(CQ$1=1,SUMIFS(58:58,$1:$1,"&gt;="&amp;1,$1:$1,"&lt;="&amp;INT(-$N73/30))+(-$N73/30-INT(-$N73/30))*SUMIFS(58:58,$1:$1,INT(-$N73/30)+1),0)+(-$N73/30-INT(-$N73/30))*SUMIFS(58:58,$1:$1,CQ$1+INT(-$N73/30)+1)+(INT(-$N73/30)+1--$N73/30)*SUMIFS(58:58,$1:$1,CQ$1+INT(-$N73/30))))</f>
        <v>0</v>
      </c>
      <c r="CR73" s="40">
        <f>IF(CR$7="",0,IF(CR$1=MAX($1:$1),$R58-SUM($T73:CQ73),IF(CR$1=1,SUMIFS(58:58,$1:$1,"&gt;="&amp;1,$1:$1,"&lt;="&amp;INT(-$N73/30))+(-$N73/30-INT(-$N73/30))*SUMIFS(58:58,$1:$1,INT(-$N73/30)+1),0)+(-$N73/30-INT(-$N73/30))*SUMIFS(58:58,$1:$1,CR$1+INT(-$N73/30)+1)+(INT(-$N73/30)+1--$N73/30)*SUMIFS(58:58,$1:$1,CR$1+INT(-$N73/30))))</f>
        <v>0</v>
      </c>
      <c r="CS73" s="40">
        <f>IF(CS$7="",0,IF(CS$1=MAX($1:$1),$R58-SUM($T73:CR73),IF(CS$1=1,SUMIFS(58:58,$1:$1,"&gt;="&amp;1,$1:$1,"&lt;="&amp;INT(-$N73/30))+(-$N73/30-INT(-$N73/30))*SUMIFS(58:58,$1:$1,INT(-$N73/30)+1),0)+(-$N73/30-INT(-$N73/30))*SUMIFS(58:58,$1:$1,CS$1+INT(-$N73/30)+1)+(INT(-$N73/30)+1--$N73/30)*SUMIFS(58:58,$1:$1,CS$1+INT(-$N73/30))))</f>
        <v>0</v>
      </c>
      <c r="CT73" s="40">
        <f>IF(CT$7="",0,IF(CT$1=MAX($1:$1),$R58-SUM($T73:CS73),IF(CT$1=1,SUMIFS(58:58,$1:$1,"&gt;="&amp;1,$1:$1,"&lt;="&amp;INT(-$N73/30))+(-$N73/30-INT(-$N73/30))*SUMIFS(58:58,$1:$1,INT(-$N73/30)+1),0)+(-$N73/30-INT(-$N73/30))*SUMIFS(58:58,$1:$1,CT$1+INT(-$N73/30)+1)+(INT(-$N73/30)+1--$N73/30)*SUMIFS(58:58,$1:$1,CT$1+INT(-$N73/30))))</f>
        <v>0</v>
      </c>
      <c r="CU73" s="40">
        <f>IF(CU$7="",0,IF(CU$1=MAX($1:$1),$R58-SUM($T73:CT73),IF(CU$1=1,SUMIFS(58:58,$1:$1,"&gt;="&amp;1,$1:$1,"&lt;="&amp;INT(-$N73/30))+(-$N73/30-INT(-$N73/30))*SUMIFS(58:58,$1:$1,INT(-$N73/30)+1),0)+(-$N73/30-INT(-$N73/30))*SUMIFS(58:58,$1:$1,CU$1+INT(-$N73/30)+1)+(INT(-$N73/30)+1--$N73/30)*SUMIFS(58:58,$1:$1,CU$1+INT(-$N73/30))))</f>
        <v>0</v>
      </c>
      <c r="CV73" s="40">
        <f>IF(CV$7="",0,IF(CV$1=MAX($1:$1),$R58-SUM($T73:CU73),IF(CV$1=1,SUMIFS(58:58,$1:$1,"&gt;="&amp;1,$1:$1,"&lt;="&amp;INT(-$N73/30))+(-$N73/30-INT(-$N73/30))*SUMIFS(58:58,$1:$1,INT(-$N73/30)+1),0)+(-$N73/30-INT(-$N73/30))*SUMIFS(58:58,$1:$1,CV$1+INT(-$N73/30)+1)+(INT(-$N73/30)+1--$N73/30)*SUMIFS(58:58,$1:$1,CV$1+INT(-$N73/30))))</f>
        <v>0</v>
      </c>
      <c r="CW73" s="40">
        <f>IF(CW$7="",0,IF(CW$1=MAX($1:$1),$R58-SUM($T73:CV73),IF(CW$1=1,SUMIFS(58:58,$1:$1,"&gt;="&amp;1,$1:$1,"&lt;="&amp;INT(-$N73/30))+(-$N73/30-INT(-$N73/30))*SUMIFS(58:58,$1:$1,INT(-$N73/30)+1),0)+(-$N73/30-INT(-$N73/30))*SUMIFS(58:58,$1:$1,CW$1+INT(-$N73/30)+1)+(INT(-$N73/30)+1--$N73/30)*SUMIFS(58:58,$1:$1,CW$1+INT(-$N73/30))))</f>
        <v>0</v>
      </c>
      <c r="CX73" s="40">
        <f>IF(CX$7="",0,IF(CX$1=MAX($1:$1),$R58-SUM($T73:CW73),IF(CX$1=1,SUMIFS(58:58,$1:$1,"&gt;="&amp;1,$1:$1,"&lt;="&amp;INT(-$N73/30))+(-$N73/30-INT(-$N73/30))*SUMIFS(58:58,$1:$1,INT(-$N73/30)+1),0)+(-$N73/30-INT(-$N73/30))*SUMIFS(58:58,$1:$1,CX$1+INT(-$N73/30)+1)+(INT(-$N73/30)+1--$N73/30)*SUMIFS(58:58,$1:$1,CX$1+INT(-$N73/30))))</f>
        <v>0</v>
      </c>
      <c r="CY73" s="40">
        <f>IF(CY$7="",0,IF(CY$1=MAX($1:$1),$R58-SUM($T73:CX73),IF(CY$1=1,SUMIFS(58:58,$1:$1,"&gt;="&amp;1,$1:$1,"&lt;="&amp;INT(-$N73/30))+(-$N73/30-INT(-$N73/30))*SUMIFS(58:58,$1:$1,INT(-$N73/30)+1),0)+(-$N73/30-INT(-$N73/30))*SUMIFS(58:58,$1:$1,CY$1+INT(-$N73/30)+1)+(INT(-$N73/30)+1--$N73/30)*SUMIFS(58:58,$1:$1,CY$1+INT(-$N73/30))))</f>
        <v>0</v>
      </c>
      <c r="CZ73" s="40">
        <f>IF(CZ$7="",0,IF(CZ$1=MAX($1:$1),$R58-SUM($T73:CY73),IF(CZ$1=1,SUMIFS(58:58,$1:$1,"&gt;="&amp;1,$1:$1,"&lt;="&amp;INT(-$N73/30))+(-$N73/30-INT(-$N73/30))*SUMIFS(58:58,$1:$1,INT(-$N73/30)+1),0)+(-$N73/30-INT(-$N73/30))*SUMIFS(58:58,$1:$1,CZ$1+INT(-$N73/30)+1)+(INT(-$N73/30)+1--$N73/30)*SUMIFS(58:58,$1:$1,CZ$1+INT(-$N73/30))))</f>
        <v>0</v>
      </c>
      <c r="DA73" s="40">
        <f>IF(DA$7="",0,IF(DA$1=MAX($1:$1),$R58-SUM($T73:CZ73),IF(DA$1=1,SUMIFS(58:58,$1:$1,"&gt;="&amp;1,$1:$1,"&lt;="&amp;INT(-$N73/30))+(-$N73/30-INT(-$N73/30))*SUMIFS(58:58,$1:$1,INT(-$N73/30)+1),0)+(-$N73/30-INT(-$N73/30))*SUMIFS(58:58,$1:$1,DA$1+INT(-$N73/30)+1)+(INT(-$N73/30)+1--$N73/30)*SUMIFS(58:58,$1:$1,DA$1+INT(-$N73/30))))</f>
        <v>0</v>
      </c>
      <c r="DB73" s="40">
        <f>IF(DB$7="",0,IF(DB$1=MAX($1:$1),$R58-SUM($T73:DA73),IF(DB$1=1,SUMIFS(58:58,$1:$1,"&gt;="&amp;1,$1:$1,"&lt;="&amp;INT(-$N73/30))+(-$N73/30-INT(-$N73/30))*SUMIFS(58:58,$1:$1,INT(-$N73/30)+1),0)+(-$N73/30-INT(-$N73/30))*SUMIFS(58:58,$1:$1,DB$1+INT(-$N73/30)+1)+(INT(-$N73/30)+1--$N73/30)*SUMIFS(58:58,$1:$1,DB$1+INT(-$N73/30))))</f>
        <v>0</v>
      </c>
      <c r="DC73" s="40">
        <f>IF(DC$7="",0,IF(DC$1=MAX($1:$1),$R58-SUM($T73:DB73),IF(DC$1=1,SUMIFS(58:58,$1:$1,"&gt;="&amp;1,$1:$1,"&lt;="&amp;INT(-$N73/30))+(-$N73/30-INT(-$N73/30))*SUMIFS(58:58,$1:$1,INT(-$N73/30)+1),0)+(-$N73/30-INT(-$N73/30))*SUMIFS(58:58,$1:$1,DC$1+INT(-$N73/30)+1)+(INT(-$N73/30)+1--$N73/30)*SUMIFS(58:58,$1:$1,DC$1+INT(-$N73/30))))</f>
        <v>0</v>
      </c>
      <c r="DD73" s="40">
        <f>IF(DD$7="",0,IF(DD$1=MAX($1:$1),$R58-SUM($T73:DC73),IF(DD$1=1,SUMIFS(58:58,$1:$1,"&gt;="&amp;1,$1:$1,"&lt;="&amp;INT(-$N73/30))+(-$N73/30-INT(-$N73/30))*SUMIFS(58:58,$1:$1,INT(-$N73/30)+1),0)+(-$N73/30-INT(-$N73/30))*SUMIFS(58:58,$1:$1,DD$1+INT(-$N73/30)+1)+(INT(-$N73/30)+1--$N73/30)*SUMIFS(58:58,$1:$1,DD$1+INT(-$N73/30))))</f>
        <v>0</v>
      </c>
      <c r="DE73" s="40">
        <f>IF(DE$7="",0,IF(DE$1=MAX($1:$1),$R58-SUM($T73:DD73),IF(DE$1=1,SUMIFS(58:58,$1:$1,"&gt;="&amp;1,$1:$1,"&lt;="&amp;INT(-$N73/30))+(-$N73/30-INT(-$N73/30))*SUMIFS(58:58,$1:$1,INT(-$N73/30)+1),0)+(-$N73/30-INT(-$N73/30))*SUMIFS(58:58,$1:$1,DE$1+INT(-$N73/30)+1)+(INT(-$N73/30)+1--$N73/30)*SUMIFS(58:58,$1:$1,DE$1+INT(-$N73/30))))</f>
        <v>0</v>
      </c>
      <c r="DF73" s="40">
        <f>IF(DF$7="",0,IF(DF$1=MAX($1:$1),$R58-SUM($T73:DE73),IF(DF$1=1,SUMIFS(58:58,$1:$1,"&gt;="&amp;1,$1:$1,"&lt;="&amp;INT(-$N73/30))+(-$N73/30-INT(-$N73/30))*SUMIFS(58:58,$1:$1,INT(-$N73/30)+1),0)+(-$N73/30-INT(-$N73/30))*SUMIFS(58:58,$1:$1,DF$1+INT(-$N73/30)+1)+(INT(-$N73/30)+1--$N73/30)*SUMIFS(58:58,$1:$1,DF$1+INT(-$N73/30))))</f>
        <v>0</v>
      </c>
      <c r="DG73" s="40">
        <f>IF(DG$7="",0,IF(DG$1=MAX($1:$1),$R58-SUM($T73:DF73),IF(DG$1=1,SUMIFS(58:58,$1:$1,"&gt;="&amp;1,$1:$1,"&lt;="&amp;INT(-$N73/30))+(-$N73/30-INT(-$N73/30))*SUMIFS(58:58,$1:$1,INT(-$N73/30)+1),0)+(-$N73/30-INT(-$N73/30))*SUMIFS(58:58,$1:$1,DG$1+INT(-$N73/30)+1)+(INT(-$N73/30)+1--$N73/30)*SUMIFS(58:58,$1:$1,DG$1+INT(-$N73/30))))</f>
        <v>0</v>
      </c>
      <c r="DH73" s="40">
        <f>IF(DH$7="",0,IF(DH$1=MAX($1:$1),$R58-SUM($T73:DG73),IF(DH$1=1,SUMIFS(58:58,$1:$1,"&gt;="&amp;1,$1:$1,"&lt;="&amp;INT(-$N73/30))+(-$N73/30-INT(-$N73/30))*SUMIFS(58:58,$1:$1,INT(-$N73/30)+1),0)+(-$N73/30-INT(-$N73/30))*SUMIFS(58:58,$1:$1,DH$1+INT(-$N73/30)+1)+(INT(-$N73/30)+1--$N73/30)*SUMIFS(58:58,$1:$1,DH$1+INT(-$N73/30))))</f>
        <v>0</v>
      </c>
      <c r="DI73" s="40">
        <f>IF(DI$7="",0,IF(DI$1=MAX($1:$1),$R58-SUM($T73:DH73),IF(DI$1=1,SUMIFS(58:58,$1:$1,"&gt;="&amp;1,$1:$1,"&lt;="&amp;INT(-$N73/30))+(-$N73/30-INT(-$N73/30))*SUMIFS(58:58,$1:$1,INT(-$N73/30)+1),0)+(-$N73/30-INT(-$N73/30))*SUMIFS(58:58,$1:$1,DI$1+INT(-$N73/30)+1)+(INT(-$N73/30)+1--$N73/30)*SUMIFS(58:58,$1:$1,DI$1+INT(-$N73/30))))</f>
        <v>0</v>
      </c>
      <c r="DJ73" s="40">
        <f>IF(DJ$7="",0,IF(DJ$1=MAX($1:$1),$R58-SUM($T73:DI73),IF(DJ$1=1,SUMIFS(58:58,$1:$1,"&gt;="&amp;1,$1:$1,"&lt;="&amp;INT(-$N73/30))+(-$N73/30-INT(-$N73/30))*SUMIFS(58:58,$1:$1,INT(-$N73/30)+1),0)+(-$N73/30-INT(-$N73/30))*SUMIFS(58:58,$1:$1,DJ$1+INT(-$N73/30)+1)+(INT(-$N73/30)+1--$N73/30)*SUMIFS(58:58,$1:$1,DJ$1+INT(-$N73/30))))</f>
        <v>0</v>
      </c>
      <c r="DK73" s="40">
        <f>IF(DK$7="",0,IF(DK$1=MAX($1:$1),$R58-SUM($T73:DJ73),IF(DK$1=1,SUMIFS(58:58,$1:$1,"&gt;="&amp;1,$1:$1,"&lt;="&amp;INT(-$N73/30))+(-$N73/30-INT(-$N73/30))*SUMIFS(58:58,$1:$1,INT(-$N73/30)+1),0)+(-$N73/30-INT(-$N73/30))*SUMIFS(58:58,$1:$1,DK$1+INT(-$N73/30)+1)+(INT(-$N73/30)+1--$N73/30)*SUMIFS(58:58,$1:$1,DK$1+INT(-$N73/30))))</f>
        <v>0</v>
      </c>
      <c r="DL73" s="40">
        <f>IF(DL$7="",0,IF(DL$1=MAX($1:$1),$R58-SUM($T73:DK73),IF(DL$1=1,SUMIFS(58:58,$1:$1,"&gt;="&amp;1,$1:$1,"&lt;="&amp;INT(-$N73/30))+(-$N73/30-INT(-$N73/30))*SUMIFS(58:58,$1:$1,INT(-$N73/30)+1),0)+(-$N73/30-INT(-$N73/30))*SUMIFS(58:58,$1:$1,DL$1+INT(-$N73/30)+1)+(INT(-$N73/30)+1--$N73/30)*SUMIFS(58:58,$1:$1,DL$1+INT(-$N73/30))))</f>
        <v>0</v>
      </c>
      <c r="DM73" s="40">
        <f>IF(DM$7="",0,IF(DM$1=MAX($1:$1),$R58-SUM($T73:DL73),IF(DM$1=1,SUMIFS(58:58,$1:$1,"&gt;="&amp;1,$1:$1,"&lt;="&amp;INT(-$N73/30))+(-$N73/30-INT(-$N73/30))*SUMIFS(58:58,$1:$1,INT(-$N73/30)+1),0)+(-$N73/30-INT(-$N73/30))*SUMIFS(58:58,$1:$1,DM$1+INT(-$N73/30)+1)+(INT(-$N73/30)+1--$N73/30)*SUMIFS(58:58,$1:$1,DM$1+INT(-$N73/30))))</f>
        <v>0</v>
      </c>
      <c r="DN73" s="40">
        <f>IF(DN$7="",0,IF(DN$1=MAX($1:$1),$R58-SUM($T73:DM73),IF(DN$1=1,SUMIFS(58:58,$1:$1,"&gt;="&amp;1,$1:$1,"&lt;="&amp;INT(-$N73/30))+(-$N73/30-INT(-$N73/30))*SUMIFS(58:58,$1:$1,INT(-$N73/30)+1),0)+(-$N73/30-INT(-$N73/30))*SUMIFS(58:58,$1:$1,DN$1+INT(-$N73/30)+1)+(INT(-$N73/30)+1--$N73/30)*SUMIFS(58:58,$1:$1,DN$1+INT(-$N73/30))))</f>
        <v>0</v>
      </c>
      <c r="DO73" s="40">
        <f>IF(DO$7="",0,IF(DO$1=MAX($1:$1),$R58-SUM($T73:DN73),IF(DO$1=1,SUMIFS(58:58,$1:$1,"&gt;="&amp;1,$1:$1,"&lt;="&amp;INT(-$N73/30))+(-$N73/30-INT(-$N73/30))*SUMIFS(58:58,$1:$1,INT(-$N73/30)+1),0)+(-$N73/30-INT(-$N73/30))*SUMIFS(58:58,$1:$1,DO$1+INT(-$N73/30)+1)+(INT(-$N73/30)+1--$N73/30)*SUMIFS(58:58,$1:$1,DO$1+INT(-$N73/30))))</f>
        <v>0</v>
      </c>
      <c r="DP73" s="40">
        <f>IF(DP$7="",0,IF(DP$1=MAX($1:$1),$R58-SUM($T73:DO73),IF(DP$1=1,SUMIFS(58:58,$1:$1,"&gt;="&amp;1,$1:$1,"&lt;="&amp;INT(-$N73/30))+(-$N73/30-INT(-$N73/30))*SUMIFS(58:58,$1:$1,INT(-$N73/30)+1),0)+(-$N73/30-INT(-$N73/30))*SUMIFS(58:58,$1:$1,DP$1+INT(-$N73/30)+1)+(INT(-$N73/30)+1--$N73/30)*SUMIFS(58:58,$1:$1,DP$1+INT(-$N73/30))))</f>
        <v>0</v>
      </c>
      <c r="DQ73" s="40">
        <f>IF(DQ$7="",0,IF(DQ$1=MAX($1:$1),$R58-SUM($T73:DP73),IF(DQ$1=1,SUMIFS(58:58,$1:$1,"&gt;="&amp;1,$1:$1,"&lt;="&amp;INT(-$N73/30))+(-$N73/30-INT(-$N73/30))*SUMIFS(58:58,$1:$1,INT(-$N73/30)+1),0)+(-$N73/30-INT(-$N73/30))*SUMIFS(58:58,$1:$1,DQ$1+INT(-$N73/30)+1)+(INT(-$N73/30)+1--$N73/30)*SUMIFS(58:58,$1:$1,DQ$1+INT(-$N73/30))))</f>
        <v>0</v>
      </c>
      <c r="DR73" s="40">
        <f>IF(DR$7="",0,IF(DR$1=MAX($1:$1),$R58-SUM($T73:DQ73),IF(DR$1=1,SUMIFS(58:58,$1:$1,"&gt;="&amp;1,$1:$1,"&lt;="&amp;INT(-$N73/30))+(-$N73/30-INT(-$N73/30))*SUMIFS(58:58,$1:$1,INT(-$N73/30)+1),0)+(-$N73/30-INT(-$N73/30))*SUMIFS(58:58,$1:$1,DR$1+INT(-$N73/30)+1)+(INT(-$N73/30)+1--$N73/30)*SUMIFS(58:58,$1:$1,DR$1+INT(-$N73/30))))</f>
        <v>0</v>
      </c>
      <c r="DS73" s="40">
        <f>IF(DS$7="",0,IF(DS$1=MAX($1:$1),$R58-SUM($T73:DR73),IF(DS$1=1,SUMIFS(58:58,$1:$1,"&gt;="&amp;1,$1:$1,"&lt;="&amp;INT(-$N73/30))+(-$N73/30-INT(-$N73/30))*SUMIFS(58:58,$1:$1,INT(-$N73/30)+1),0)+(-$N73/30-INT(-$N73/30))*SUMIFS(58:58,$1:$1,DS$1+INT(-$N73/30)+1)+(INT(-$N73/30)+1--$N73/30)*SUMIFS(58:58,$1:$1,DS$1+INT(-$N73/30))))</f>
        <v>0</v>
      </c>
      <c r="DT73" s="40">
        <f>IF(DT$7="",0,IF(DT$1=MAX($1:$1),$R58-SUM($T73:DS73),IF(DT$1=1,SUMIFS(58:58,$1:$1,"&gt;="&amp;1,$1:$1,"&lt;="&amp;INT(-$N73/30))+(-$N73/30-INT(-$N73/30))*SUMIFS(58:58,$1:$1,INT(-$N73/30)+1),0)+(-$N73/30-INT(-$N73/30))*SUMIFS(58:58,$1:$1,DT$1+INT(-$N73/30)+1)+(INT(-$N73/30)+1--$N73/30)*SUMIFS(58:58,$1:$1,DT$1+INT(-$N73/30))))</f>
        <v>0</v>
      </c>
      <c r="DU73" s="40">
        <f>IF(DU$7="",0,IF(DU$1=MAX($1:$1),$R58-SUM($T73:DT73),IF(DU$1=1,SUMIFS(58:58,$1:$1,"&gt;="&amp;1,$1:$1,"&lt;="&amp;INT(-$N73/30))+(-$N73/30-INT(-$N73/30))*SUMIFS(58:58,$1:$1,INT(-$N73/30)+1),0)+(-$N73/30-INT(-$N73/30))*SUMIFS(58:58,$1:$1,DU$1+INT(-$N73/30)+1)+(INT(-$N73/30)+1--$N73/30)*SUMIFS(58:58,$1:$1,DU$1+INT(-$N73/30))))</f>
        <v>0</v>
      </c>
      <c r="DV73" s="40">
        <f>IF(DV$7="",0,IF(DV$1=MAX($1:$1),$R58-SUM($T73:DU73),IF(DV$1=1,SUMIFS(58:58,$1:$1,"&gt;="&amp;1,$1:$1,"&lt;="&amp;INT(-$N73/30))+(-$N73/30-INT(-$N73/30))*SUMIFS(58:58,$1:$1,INT(-$N73/30)+1),0)+(-$N73/30-INT(-$N73/30))*SUMIFS(58:58,$1:$1,DV$1+INT(-$N73/30)+1)+(INT(-$N73/30)+1--$N73/30)*SUMIFS(58:58,$1:$1,DV$1+INT(-$N73/30))))</f>
        <v>0</v>
      </c>
      <c r="DW73" s="40">
        <f>IF(DW$7="",0,IF(DW$1=MAX($1:$1),$R58-SUM($T73:DV73),IF(DW$1=1,SUMIFS(58:58,$1:$1,"&gt;="&amp;1,$1:$1,"&lt;="&amp;INT(-$N73/30))+(-$N73/30-INT(-$N73/30))*SUMIFS(58:58,$1:$1,INT(-$N73/30)+1),0)+(-$N73/30-INT(-$N73/30))*SUMIFS(58:58,$1:$1,DW$1+INT(-$N73/30)+1)+(INT(-$N73/30)+1--$N73/30)*SUMIFS(58:58,$1:$1,DW$1+INT(-$N73/30))))</f>
        <v>0</v>
      </c>
      <c r="DX73" s="40">
        <f>IF(DX$7="",0,IF(DX$1=MAX($1:$1),$R58-SUM($T73:DW73),IF(DX$1=1,SUMIFS(58:58,$1:$1,"&gt;="&amp;1,$1:$1,"&lt;="&amp;INT(-$N73/30))+(-$N73/30-INT(-$N73/30))*SUMIFS(58:58,$1:$1,INT(-$N73/30)+1),0)+(-$N73/30-INT(-$N73/30))*SUMIFS(58:58,$1:$1,DX$1+INT(-$N73/30)+1)+(INT(-$N73/30)+1--$N73/30)*SUMIFS(58:58,$1:$1,DX$1+INT(-$N73/30))))</f>
        <v>0</v>
      </c>
      <c r="DY73" s="40">
        <f>IF(DY$7="",0,IF(DY$1=MAX($1:$1),$R58-SUM($T73:DX73),IF(DY$1=1,SUMIFS(58:58,$1:$1,"&gt;="&amp;1,$1:$1,"&lt;="&amp;INT(-$N73/30))+(-$N73/30-INT(-$N73/30))*SUMIFS(58:58,$1:$1,INT(-$N73/30)+1),0)+(-$N73/30-INT(-$N73/30))*SUMIFS(58:58,$1:$1,DY$1+INT(-$N73/30)+1)+(INT(-$N73/30)+1--$N73/30)*SUMIFS(58:58,$1:$1,DY$1+INT(-$N73/30))))</f>
        <v>0</v>
      </c>
      <c r="DZ73" s="40">
        <f>IF(DZ$7="",0,IF(DZ$1=MAX($1:$1),$R58-SUM($T73:DY73),IF(DZ$1=1,SUMIFS(58:58,$1:$1,"&gt;="&amp;1,$1:$1,"&lt;="&amp;INT(-$N73/30))+(-$N73/30-INT(-$N73/30))*SUMIFS(58:58,$1:$1,INT(-$N73/30)+1),0)+(-$N73/30-INT(-$N73/30))*SUMIFS(58:58,$1:$1,DZ$1+INT(-$N73/30)+1)+(INT(-$N73/30)+1--$N73/30)*SUMIFS(58:58,$1:$1,DZ$1+INT(-$N73/30))))</f>
        <v>0</v>
      </c>
      <c r="EA73" s="40">
        <f>IF(EA$7="",0,IF(EA$1=MAX($1:$1),$R58-SUM($T73:DZ73),IF(EA$1=1,SUMIFS(58:58,$1:$1,"&gt;="&amp;1,$1:$1,"&lt;="&amp;INT(-$N73/30))+(-$N73/30-INT(-$N73/30))*SUMIFS(58:58,$1:$1,INT(-$N73/30)+1),0)+(-$N73/30-INT(-$N73/30))*SUMIFS(58:58,$1:$1,EA$1+INT(-$N73/30)+1)+(INT(-$N73/30)+1--$N73/30)*SUMIFS(58:58,$1:$1,EA$1+INT(-$N73/30))))</f>
        <v>0</v>
      </c>
      <c r="EB73" s="40">
        <f>IF(EB$7="",0,IF(EB$1=MAX($1:$1),$R58-SUM($T73:EA73),IF(EB$1=1,SUMIFS(58:58,$1:$1,"&gt;="&amp;1,$1:$1,"&lt;="&amp;INT(-$N73/30))+(-$N73/30-INT(-$N73/30))*SUMIFS(58:58,$1:$1,INT(-$N73/30)+1),0)+(-$N73/30-INT(-$N73/30))*SUMIFS(58:58,$1:$1,EB$1+INT(-$N73/30)+1)+(INT(-$N73/30)+1--$N73/30)*SUMIFS(58:58,$1:$1,EB$1+INT(-$N73/30))))</f>
        <v>0</v>
      </c>
      <c r="EC73" s="40">
        <f>IF(EC$7="",0,IF(EC$1=MAX($1:$1),$R58-SUM($T73:EB73),IF(EC$1=1,SUMIFS(58:58,$1:$1,"&gt;="&amp;1,$1:$1,"&lt;="&amp;INT(-$N73/30))+(-$N73/30-INT(-$N73/30))*SUMIFS(58:58,$1:$1,INT(-$N73/30)+1),0)+(-$N73/30-INT(-$N73/30))*SUMIFS(58:58,$1:$1,EC$1+INT(-$N73/30)+1)+(INT(-$N73/30)+1--$N73/30)*SUMIFS(58:58,$1:$1,EC$1+INT(-$N73/30))))</f>
        <v>0</v>
      </c>
      <c r="ED73" s="40">
        <f>IF(ED$7="",0,IF(ED$1=MAX($1:$1),$R58-SUM($T73:EC73),IF(ED$1=1,SUMIFS(58:58,$1:$1,"&gt;="&amp;1,$1:$1,"&lt;="&amp;INT(-$N73/30))+(-$N73/30-INT(-$N73/30))*SUMIFS(58:58,$1:$1,INT(-$N73/30)+1),0)+(-$N73/30-INT(-$N73/30))*SUMIFS(58:58,$1:$1,ED$1+INT(-$N73/30)+1)+(INT(-$N73/30)+1--$N73/30)*SUMIFS(58:58,$1:$1,ED$1+INT(-$N73/30))))</f>
        <v>0</v>
      </c>
      <c r="EE73" s="40">
        <f>IF(EE$7="",0,IF(EE$1=MAX($1:$1),$R58-SUM($T73:ED73),IF(EE$1=1,SUMIFS(58:58,$1:$1,"&gt;="&amp;1,$1:$1,"&lt;="&amp;INT(-$N73/30))+(-$N73/30-INT(-$N73/30))*SUMIFS(58:58,$1:$1,INT(-$N73/30)+1),0)+(-$N73/30-INT(-$N73/30))*SUMIFS(58:58,$1:$1,EE$1+INT(-$N73/30)+1)+(INT(-$N73/30)+1--$N73/30)*SUMIFS(58:58,$1:$1,EE$1+INT(-$N73/30))))</f>
        <v>0</v>
      </c>
      <c r="EF73" s="40">
        <f>IF(EF$7="",0,IF(EF$1=MAX($1:$1),$R58-SUM($T73:EE73),IF(EF$1=1,SUMIFS(58:58,$1:$1,"&gt;="&amp;1,$1:$1,"&lt;="&amp;INT(-$N73/30))+(-$N73/30-INT(-$N73/30))*SUMIFS(58:58,$1:$1,INT(-$N73/30)+1),0)+(-$N73/30-INT(-$N73/30))*SUMIFS(58:58,$1:$1,EF$1+INT(-$N73/30)+1)+(INT(-$N73/30)+1--$N73/30)*SUMIFS(58:58,$1:$1,EF$1+INT(-$N73/30))))</f>
        <v>0</v>
      </c>
      <c r="EG73" s="40">
        <f>IF(EG$7="",0,IF(EG$1=MAX($1:$1),$R58-SUM($T73:EF73),IF(EG$1=1,SUMIFS(58:58,$1:$1,"&gt;="&amp;1,$1:$1,"&lt;="&amp;INT(-$N73/30))+(-$N73/30-INT(-$N73/30))*SUMIFS(58:58,$1:$1,INT(-$N73/30)+1),0)+(-$N73/30-INT(-$N73/30))*SUMIFS(58:58,$1:$1,EG$1+INT(-$N73/30)+1)+(INT(-$N73/30)+1--$N73/30)*SUMIFS(58:58,$1:$1,EG$1+INT(-$N73/30))))</f>
        <v>0</v>
      </c>
      <c r="EH73" s="40">
        <f>IF(EH$7="",0,IF(EH$1=MAX($1:$1),$R58-SUM($T73:EG73),IF(EH$1=1,SUMIFS(58:58,$1:$1,"&gt;="&amp;1,$1:$1,"&lt;="&amp;INT(-$N73/30))+(-$N73/30-INT(-$N73/30))*SUMIFS(58:58,$1:$1,INT(-$N73/30)+1),0)+(-$N73/30-INT(-$N73/30))*SUMIFS(58:58,$1:$1,EH$1+INT(-$N73/30)+1)+(INT(-$N73/30)+1--$N73/30)*SUMIFS(58:58,$1:$1,EH$1+INT(-$N73/30))))</f>
        <v>0</v>
      </c>
      <c r="EI73" s="40">
        <f>IF(EI$7="",0,IF(EI$1=MAX($1:$1),$R58-SUM($T73:EH73),IF(EI$1=1,SUMIFS(58:58,$1:$1,"&gt;="&amp;1,$1:$1,"&lt;="&amp;INT(-$N73/30))+(-$N73/30-INT(-$N73/30))*SUMIFS(58:58,$1:$1,INT(-$N73/30)+1),0)+(-$N73/30-INT(-$N73/30))*SUMIFS(58:58,$1:$1,EI$1+INT(-$N73/30)+1)+(INT(-$N73/30)+1--$N73/30)*SUMIFS(58:58,$1:$1,EI$1+INT(-$N73/30))))</f>
        <v>0</v>
      </c>
      <c r="EJ73" s="40">
        <f>IF(EJ$7="",0,IF(EJ$1=MAX($1:$1),$R58-SUM($T73:EI73),IF(EJ$1=1,SUMIFS(58:58,$1:$1,"&gt;="&amp;1,$1:$1,"&lt;="&amp;INT(-$N73/30))+(-$N73/30-INT(-$N73/30))*SUMIFS(58:58,$1:$1,INT(-$N73/30)+1),0)+(-$N73/30-INT(-$N73/30))*SUMIFS(58:58,$1:$1,EJ$1+INT(-$N73/30)+1)+(INT(-$N73/30)+1--$N73/30)*SUMIFS(58:58,$1:$1,EJ$1+INT(-$N73/30))))</f>
        <v>0</v>
      </c>
      <c r="EK73" s="40">
        <f>IF(EK$7="",0,IF(EK$1=MAX($1:$1),$R58-SUM($T73:EJ73),IF(EK$1=1,SUMIFS(58:58,$1:$1,"&gt;="&amp;1,$1:$1,"&lt;="&amp;INT(-$N73/30))+(-$N73/30-INT(-$N73/30))*SUMIFS(58:58,$1:$1,INT(-$N73/30)+1),0)+(-$N73/30-INT(-$N73/30))*SUMIFS(58:58,$1:$1,EK$1+INT(-$N73/30)+1)+(INT(-$N73/30)+1--$N73/30)*SUMIFS(58:58,$1:$1,EK$1+INT(-$N73/30))))</f>
        <v>0</v>
      </c>
      <c r="EL73" s="40">
        <f>IF(EL$7="",0,IF(EL$1=MAX($1:$1),$R58-SUM($T73:EK73),IF(EL$1=1,SUMIFS(58:58,$1:$1,"&gt;="&amp;1,$1:$1,"&lt;="&amp;INT(-$N73/30))+(-$N73/30-INT(-$N73/30))*SUMIFS(58:58,$1:$1,INT(-$N73/30)+1),0)+(-$N73/30-INT(-$N73/30))*SUMIFS(58:58,$1:$1,EL$1+INT(-$N73/30)+1)+(INT(-$N73/30)+1--$N73/30)*SUMIFS(58:58,$1:$1,EL$1+INT(-$N73/30))))</f>
        <v>0</v>
      </c>
      <c r="EM73" s="40">
        <f>IF(EM$7="",0,IF(EM$1=MAX($1:$1),$R58-SUM($T73:EL73),IF(EM$1=1,SUMIFS(58:58,$1:$1,"&gt;="&amp;1,$1:$1,"&lt;="&amp;INT(-$N73/30))+(-$N73/30-INT(-$N73/30))*SUMIFS(58:58,$1:$1,INT(-$N73/30)+1),0)+(-$N73/30-INT(-$N73/30))*SUMIFS(58:58,$1:$1,EM$1+INT(-$N73/30)+1)+(INT(-$N73/30)+1--$N73/30)*SUMIFS(58:58,$1:$1,EM$1+INT(-$N73/30))))</f>
        <v>0</v>
      </c>
      <c r="EN73" s="40">
        <f>IF(EN$7="",0,IF(EN$1=MAX($1:$1),$R58-SUM($T73:EM73),IF(EN$1=1,SUMIFS(58:58,$1:$1,"&gt;="&amp;1,$1:$1,"&lt;="&amp;INT(-$N73/30))+(-$N73/30-INT(-$N73/30))*SUMIFS(58:58,$1:$1,INT(-$N73/30)+1),0)+(-$N73/30-INT(-$N73/30))*SUMIFS(58:58,$1:$1,EN$1+INT(-$N73/30)+1)+(INT(-$N73/30)+1--$N73/30)*SUMIFS(58:58,$1:$1,EN$1+INT(-$N73/30))))</f>
        <v>0</v>
      </c>
      <c r="EO73" s="40">
        <f>IF(EO$7="",0,IF(EO$1=MAX($1:$1),$R58-SUM($T73:EN73),IF(EO$1=1,SUMIFS(58:58,$1:$1,"&gt;="&amp;1,$1:$1,"&lt;="&amp;INT(-$N73/30))+(-$N73/30-INT(-$N73/30))*SUMIFS(58:58,$1:$1,INT(-$N73/30)+1),0)+(-$N73/30-INT(-$N73/30))*SUMIFS(58:58,$1:$1,EO$1+INT(-$N73/30)+1)+(INT(-$N73/30)+1--$N73/30)*SUMIFS(58:58,$1:$1,EO$1+INT(-$N73/30))))</f>
        <v>0</v>
      </c>
      <c r="EP73" s="40">
        <f>IF(EP$7="",0,IF(EP$1=MAX($1:$1),$R58-SUM($T73:EO73),IF(EP$1=1,SUMIFS(58:58,$1:$1,"&gt;="&amp;1,$1:$1,"&lt;="&amp;INT(-$N73/30))+(-$N73/30-INT(-$N73/30))*SUMIFS(58:58,$1:$1,INT(-$N73/30)+1),0)+(-$N73/30-INT(-$N73/30))*SUMIFS(58:58,$1:$1,EP$1+INT(-$N73/30)+1)+(INT(-$N73/30)+1--$N73/30)*SUMIFS(58:58,$1:$1,EP$1+INT(-$N73/30))))</f>
        <v>0</v>
      </c>
      <c r="EQ73" s="40">
        <f>IF(EQ$7="",0,IF(EQ$1=MAX($1:$1),$R58-SUM($T73:EP73),IF(EQ$1=1,SUMIFS(58:58,$1:$1,"&gt;="&amp;1,$1:$1,"&lt;="&amp;INT(-$N73/30))+(-$N73/30-INT(-$N73/30))*SUMIFS(58:58,$1:$1,INT(-$N73/30)+1),0)+(-$N73/30-INT(-$N73/30))*SUMIFS(58:58,$1:$1,EQ$1+INT(-$N73/30)+1)+(INT(-$N73/30)+1--$N73/30)*SUMIFS(58:58,$1:$1,EQ$1+INT(-$N73/30))))</f>
        <v>0</v>
      </c>
      <c r="ER73" s="40">
        <f>IF(ER$7="",0,IF(ER$1=MAX($1:$1),$R58-SUM($T73:EQ73),IF(ER$1=1,SUMIFS(58:58,$1:$1,"&gt;="&amp;1,$1:$1,"&lt;="&amp;INT(-$N73/30))+(-$N73/30-INT(-$N73/30))*SUMIFS(58:58,$1:$1,INT(-$N73/30)+1),0)+(-$N73/30-INT(-$N73/30))*SUMIFS(58:58,$1:$1,ER$1+INT(-$N73/30)+1)+(INT(-$N73/30)+1--$N73/30)*SUMIFS(58:58,$1:$1,ER$1+INT(-$N73/30))))</f>
        <v>0</v>
      </c>
      <c r="ES73" s="40">
        <f>IF(ES$7="",0,IF(ES$1=MAX($1:$1),$R58-SUM($T73:ER73),IF(ES$1=1,SUMIFS(58:58,$1:$1,"&gt;="&amp;1,$1:$1,"&lt;="&amp;INT(-$N73/30))+(-$N73/30-INT(-$N73/30))*SUMIFS(58:58,$1:$1,INT(-$N73/30)+1),0)+(-$N73/30-INT(-$N73/30))*SUMIFS(58:58,$1:$1,ES$1+INT(-$N73/30)+1)+(INT(-$N73/30)+1--$N73/30)*SUMIFS(58:58,$1:$1,ES$1+INT(-$N73/30))))</f>
        <v>0</v>
      </c>
      <c r="ET73" s="40">
        <f>IF(ET$7="",0,IF(ET$1=MAX($1:$1),$R58-SUM($T73:ES73),IF(ET$1=1,SUMIFS(58:58,$1:$1,"&gt;="&amp;1,$1:$1,"&lt;="&amp;INT(-$N73/30))+(-$N73/30-INT(-$N73/30))*SUMIFS(58:58,$1:$1,INT(-$N73/30)+1),0)+(-$N73/30-INT(-$N73/30))*SUMIFS(58:58,$1:$1,ET$1+INT(-$N73/30)+1)+(INT(-$N73/30)+1--$N73/30)*SUMIFS(58:58,$1:$1,ET$1+INT(-$N73/30))))</f>
        <v>0</v>
      </c>
      <c r="EU73" s="40">
        <f>IF(EU$7="",0,IF(EU$1=MAX($1:$1),$R58-SUM($T73:ET73),IF(EU$1=1,SUMIFS(58:58,$1:$1,"&gt;="&amp;1,$1:$1,"&lt;="&amp;INT(-$N73/30))+(-$N73/30-INT(-$N73/30))*SUMIFS(58:58,$1:$1,INT(-$N73/30)+1),0)+(-$N73/30-INT(-$N73/30))*SUMIFS(58:58,$1:$1,EU$1+INT(-$N73/30)+1)+(INT(-$N73/30)+1--$N73/30)*SUMIFS(58:58,$1:$1,EU$1+INT(-$N73/30))))</f>
        <v>0</v>
      </c>
      <c r="EV73" s="40">
        <f>IF(EV$7="",0,IF(EV$1=MAX($1:$1),$R58-SUM($T73:EU73),IF(EV$1=1,SUMIFS(58:58,$1:$1,"&gt;="&amp;1,$1:$1,"&lt;="&amp;INT(-$N73/30))+(-$N73/30-INT(-$N73/30))*SUMIFS(58:58,$1:$1,INT(-$N73/30)+1),0)+(-$N73/30-INT(-$N73/30))*SUMIFS(58:58,$1:$1,EV$1+INT(-$N73/30)+1)+(INT(-$N73/30)+1--$N73/30)*SUMIFS(58:58,$1:$1,EV$1+INT(-$N73/30))))</f>
        <v>0</v>
      </c>
      <c r="EW73" s="40">
        <f>IF(EW$7="",0,IF(EW$1=MAX($1:$1),$R58-SUM($T73:EV73),IF(EW$1=1,SUMIFS(58:58,$1:$1,"&gt;="&amp;1,$1:$1,"&lt;="&amp;INT(-$N73/30))+(-$N73/30-INT(-$N73/30))*SUMIFS(58:58,$1:$1,INT(-$N73/30)+1),0)+(-$N73/30-INT(-$N73/30))*SUMIFS(58:58,$1:$1,EW$1+INT(-$N73/30)+1)+(INT(-$N73/30)+1--$N73/30)*SUMIFS(58:58,$1:$1,EW$1+INT(-$N73/30))))</f>
        <v>0</v>
      </c>
      <c r="EX73" s="40">
        <f>IF(EX$7="",0,IF(EX$1=MAX($1:$1),$R58-SUM($T73:EW73),IF(EX$1=1,SUMIFS(58:58,$1:$1,"&gt;="&amp;1,$1:$1,"&lt;="&amp;INT(-$N73/30))+(-$N73/30-INT(-$N73/30))*SUMIFS(58:58,$1:$1,INT(-$N73/30)+1),0)+(-$N73/30-INT(-$N73/30))*SUMIFS(58:58,$1:$1,EX$1+INT(-$N73/30)+1)+(INT(-$N73/30)+1--$N73/30)*SUMIFS(58:58,$1:$1,EX$1+INT(-$N73/30))))</f>
        <v>0</v>
      </c>
      <c r="EY73" s="40">
        <f>IF(EY$7="",0,IF(EY$1=MAX($1:$1),$R58-SUM($T73:EX73),IF(EY$1=1,SUMIFS(58:58,$1:$1,"&gt;="&amp;1,$1:$1,"&lt;="&amp;INT(-$N73/30))+(-$N73/30-INT(-$N73/30))*SUMIFS(58:58,$1:$1,INT(-$N73/30)+1),0)+(-$N73/30-INT(-$N73/30))*SUMIFS(58:58,$1:$1,EY$1+INT(-$N73/30)+1)+(INT(-$N73/30)+1--$N73/30)*SUMIFS(58:58,$1:$1,EY$1+INT(-$N73/30))))</f>
        <v>0</v>
      </c>
      <c r="EZ73" s="40">
        <f>IF(EZ$7="",0,IF(EZ$1=MAX($1:$1),$R58-SUM($T73:EY73),IF(EZ$1=1,SUMIFS(58:58,$1:$1,"&gt;="&amp;1,$1:$1,"&lt;="&amp;INT(-$N73/30))+(-$N73/30-INT(-$N73/30))*SUMIFS(58:58,$1:$1,INT(-$N73/30)+1),0)+(-$N73/30-INT(-$N73/30))*SUMIFS(58:58,$1:$1,EZ$1+INT(-$N73/30)+1)+(INT(-$N73/30)+1--$N73/30)*SUMIFS(58:58,$1:$1,EZ$1+INT(-$N73/30))))</f>
        <v>0</v>
      </c>
      <c r="FA73" s="40">
        <f>IF(FA$7="",0,IF(FA$1=MAX($1:$1),$R58-SUM($T73:EZ73),IF(FA$1=1,SUMIFS(58:58,$1:$1,"&gt;="&amp;1,$1:$1,"&lt;="&amp;INT(-$N73/30))+(-$N73/30-INT(-$N73/30))*SUMIFS(58:58,$1:$1,INT(-$N73/30)+1),0)+(-$N73/30-INT(-$N73/30))*SUMIFS(58:58,$1:$1,FA$1+INT(-$N73/30)+1)+(INT(-$N73/30)+1--$N73/30)*SUMIFS(58:58,$1:$1,FA$1+INT(-$N73/30))))</f>
        <v>0</v>
      </c>
      <c r="FB73" s="40">
        <f>IF(FB$7="",0,IF(FB$1=MAX($1:$1),$R58-SUM($T73:FA73),IF(FB$1=1,SUMIFS(58:58,$1:$1,"&gt;="&amp;1,$1:$1,"&lt;="&amp;INT(-$N73/30))+(-$N73/30-INT(-$N73/30))*SUMIFS(58:58,$1:$1,INT(-$N73/30)+1),0)+(-$N73/30-INT(-$N73/30))*SUMIFS(58:58,$1:$1,FB$1+INT(-$N73/30)+1)+(INT(-$N73/30)+1--$N73/30)*SUMIFS(58:58,$1:$1,FB$1+INT(-$N73/30))))</f>
        <v>0</v>
      </c>
      <c r="FC73" s="40">
        <f>IF(FC$7="",0,IF(FC$1=MAX($1:$1),$R58-SUM($T73:FB73),IF(FC$1=1,SUMIFS(58:58,$1:$1,"&gt;="&amp;1,$1:$1,"&lt;="&amp;INT(-$N73/30))+(-$N73/30-INT(-$N73/30))*SUMIFS(58:58,$1:$1,INT(-$N73/30)+1),0)+(-$N73/30-INT(-$N73/30))*SUMIFS(58:58,$1:$1,FC$1+INT(-$N73/30)+1)+(INT(-$N73/30)+1--$N73/30)*SUMIFS(58:58,$1:$1,FC$1+INT(-$N73/30))))</f>
        <v>0</v>
      </c>
      <c r="FD73" s="40">
        <f>IF(FD$7="",0,IF(FD$1=MAX($1:$1),$R58-SUM($T73:FC73),IF(FD$1=1,SUMIFS(58:58,$1:$1,"&gt;="&amp;1,$1:$1,"&lt;="&amp;INT(-$N73/30))+(-$N73/30-INT(-$N73/30))*SUMIFS(58:58,$1:$1,INT(-$N73/30)+1),0)+(-$N73/30-INT(-$N73/30))*SUMIFS(58:58,$1:$1,FD$1+INT(-$N73/30)+1)+(INT(-$N73/30)+1--$N73/30)*SUMIFS(58:58,$1:$1,FD$1+INT(-$N73/30))))</f>
        <v>0</v>
      </c>
      <c r="FE73" s="40">
        <f>IF(FE$7="",0,IF(FE$1=MAX($1:$1),$R58-SUM($T73:FD73),IF(FE$1=1,SUMIFS(58:58,$1:$1,"&gt;="&amp;1,$1:$1,"&lt;="&amp;INT(-$N73/30))+(-$N73/30-INT(-$N73/30))*SUMIFS(58:58,$1:$1,INT(-$N73/30)+1),0)+(-$N73/30-INT(-$N73/30))*SUMIFS(58:58,$1:$1,FE$1+INT(-$N73/30)+1)+(INT(-$N73/30)+1--$N73/30)*SUMIFS(58:58,$1:$1,FE$1+INT(-$N73/30))))</f>
        <v>0</v>
      </c>
      <c r="FF73" s="40">
        <f>IF(FF$7="",0,IF(FF$1=MAX($1:$1),$R58-SUM($T73:FE73),IF(FF$1=1,SUMIFS(58:58,$1:$1,"&gt;="&amp;1,$1:$1,"&lt;="&amp;INT(-$N73/30))+(-$N73/30-INT(-$N73/30))*SUMIFS(58:58,$1:$1,INT(-$N73/30)+1),0)+(-$N73/30-INT(-$N73/30))*SUMIFS(58:58,$1:$1,FF$1+INT(-$N73/30)+1)+(INT(-$N73/30)+1--$N73/30)*SUMIFS(58:58,$1:$1,FF$1+INT(-$N73/30))))</f>
        <v>0</v>
      </c>
      <c r="FG73" s="40">
        <f>IF(FG$7="",0,IF(FG$1=MAX($1:$1),$R58-SUM($T73:FF73),IF(FG$1=1,SUMIFS(58:58,$1:$1,"&gt;="&amp;1,$1:$1,"&lt;="&amp;INT(-$N73/30))+(-$N73/30-INT(-$N73/30))*SUMIFS(58:58,$1:$1,INT(-$N73/30)+1),0)+(-$N73/30-INT(-$N73/30))*SUMIFS(58:58,$1:$1,FG$1+INT(-$N73/30)+1)+(INT(-$N73/30)+1--$N73/30)*SUMIFS(58:58,$1:$1,FG$1+INT(-$N73/30))))</f>
        <v>0</v>
      </c>
      <c r="FH73" s="40">
        <f>IF(FH$7="",0,IF(FH$1=MAX($1:$1),$R58-SUM($T73:FG73),IF(FH$1=1,SUMIFS(58:58,$1:$1,"&gt;="&amp;1,$1:$1,"&lt;="&amp;INT(-$N73/30))+(-$N73/30-INT(-$N73/30))*SUMIFS(58:58,$1:$1,INT(-$N73/30)+1),0)+(-$N73/30-INT(-$N73/30))*SUMIFS(58:58,$1:$1,FH$1+INT(-$N73/30)+1)+(INT(-$N73/30)+1--$N73/30)*SUMIFS(58:58,$1:$1,FH$1+INT(-$N73/30))))</f>
        <v>0</v>
      </c>
      <c r="FI73" s="40">
        <f>IF(FI$7="",0,IF(FI$1=MAX($1:$1),$R58-SUM($T73:FH73),IF(FI$1=1,SUMIFS(58:58,$1:$1,"&gt;="&amp;1,$1:$1,"&lt;="&amp;INT(-$N73/30))+(-$N73/30-INT(-$N73/30))*SUMIFS(58:58,$1:$1,INT(-$N73/30)+1),0)+(-$N73/30-INT(-$N73/30))*SUMIFS(58:58,$1:$1,FI$1+INT(-$N73/30)+1)+(INT(-$N73/30)+1--$N73/30)*SUMIFS(58:58,$1:$1,FI$1+INT(-$N73/30))))</f>
        <v>0</v>
      </c>
      <c r="FJ73" s="40">
        <f>IF(FJ$7="",0,IF(FJ$1=MAX($1:$1),$R58-SUM($T73:FI73),IF(FJ$1=1,SUMIFS(58:58,$1:$1,"&gt;="&amp;1,$1:$1,"&lt;="&amp;INT(-$N73/30))+(-$N73/30-INT(-$N73/30))*SUMIFS(58:58,$1:$1,INT(-$N73/30)+1),0)+(-$N73/30-INT(-$N73/30))*SUMIFS(58:58,$1:$1,FJ$1+INT(-$N73/30)+1)+(INT(-$N73/30)+1--$N73/30)*SUMIFS(58:58,$1:$1,FJ$1+INT(-$N73/30))))</f>
        <v>0</v>
      </c>
      <c r="FK73" s="40">
        <f>IF(FK$7="",0,IF(FK$1=MAX($1:$1),$R58-SUM($T73:FJ73),IF(FK$1=1,SUMIFS(58:58,$1:$1,"&gt;="&amp;1,$1:$1,"&lt;="&amp;INT(-$N73/30))+(-$N73/30-INT(-$N73/30))*SUMIFS(58:58,$1:$1,INT(-$N73/30)+1),0)+(-$N73/30-INT(-$N73/30))*SUMIFS(58:58,$1:$1,FK$1+INT(-$N73/30)+1)+(INT(-$N73/30)+1--$N73/30)*SUMIFS(58:58,$1:$1,FK$1+INT(-$N73/30))))</f>
        <v>0</v>
      </c>
      <c r="FL73" s="40">
        <f>IF(FL$7="",0,IF(FL$1=MAX($1:$1),$R58-SUM($T73:FK73),IF(FL$1=1,SUMIFS(58:58,$1:$1,"&gt;="&amp;1,$1:$1,"&lt;="&amp;INT(-$N73/30))+(-$N73/30-INT(-$N73/30))*SUMIFS(58:58,$1:$1,INT(-$N73/30)+1),0)+(-$N73/30-INT(-$N73/30))*SUMIFS(58:58,$1:$1,FL$1+INT(-$N73/30)+1)+(INT(-$N73/30)+1--$N73/30)*SUMIFS(58:58,$1:$1,FL$1+INT(-$N73/30))))</f>
        <v>0</v>
      </c>
      <c r="FM73" s="40">
        <f>IF(FM$7="",0,IF(FM$1=MAX($1:$1),$R58-SUM($T73:FL73),IF(FM$1=1,SUMIFS(58:58,$1:$1,"&gt;="&amp;1,$1:$1,"&lt;="&amp;INT(-$N73/30))+(-$N73/30-INT(-$N73/30))*SUMIFS(58:58,$1:$1,INT(-$N73/30)+1),0)+(-$N73/30-INT(-$N73/30))*SUMIFS(58:58,$1:$1,FM$1+INT(-$N73/30)+1)+(INT(-$N73/30)+1--$N73/30)*SUMIFS(58:58,$1:$1,FM$1+INT(-$N73/30))))</f>
        <v>0</v>
      </c>
      <c r="FN73" s="40">
        <f>IF(FN$7="",0,IF(FN$1=MAX($1:$1),$R58-SUM($T73:FM73),IF(FN$1=1,SUMIFS(58:58,$1:$1,"&gt;="&amp;1,$1:$1,"&lt;="&amp;INT(-$N73/30))+(-$N73/30-INT(-$N73/30))*SUMIFS(58:58,$1:$1,INT(-$N73/30)+1),0)+(-$N73/30-INT(-$N73/30))*SUMIFS(58:58,$1:$1,FN$1+INT(-$N73/30)+1)+(INT(-$N73/30)+1--$N73/30)*SUMIFS(58:58,$1:$1,FN$1+INT(-$N73/30))))</f>
        <v>0</v>
      </c>
      <c r="FO73" s="40">
        <f>IF(FO$7="",0,IF(FO$1=MAX($1:$1),$R58-SUM($T73:FN73),IF(FO$1=1,SUMIFS(58:58,$1:$1,"&gt;="&amp;1,$1:$1,"&lt;="&amp;INT(-$N73/30))+(-$N73/30-INT(-$N73/30))*SUMIFS(58:58,$1:$1,INT(-$N73/30)+1),0)+(-$N73/30-INT(-$N73/30))*SUMIFS(58:58,$1:$1,FO$1+INT(-$N73/30)+1)+(INT(-$N73/30)+1--$N73/30)*SUMIFS(58:58,$1:$1,FO$1+INT(-$N73/30))))</f>
        <v>0</v>
      </c>
      <c r="FP73" s="40">
        <f>IF(FP$7="",0,IF(FP$1=MAX($1:$1),$R58-SUM($T73:FO73),IF(FP$1=1,SUMIFS(58:58,$1:$1,"&gt;="&amp;1,$1:$1,"&lt;="&amp;INT(-$N73/30))+(-$N73/30-INT(-$N73/30))*SUMIFS(58:58,$1:$1,INT(-$N73/30)+1),0)+(-$N73/30-INT(-$N73/30))*SUMIFS(58:58,$1:$1,FP$1+INT(-$N73/30)+1)+(INT(-$N73/30)+1--$N73/30)*SUMIFS(58:58,$1:$1,FP$1+INT(-$N73/30))))</f>
        <v>0</v>
      </c>
      <c r="FQ73" s="40">
        <f>IF(FQ$7="",0,IF(FQ$1=MAX($1:$1),$R58-SUM($T73:FP73),IF(FQ$1=1,SUMIFS(58:58,$1:$1,"&gt;="&amp;1,$1:$1,"&lt;="&amp;INT(-$N73/30))+(-$N73/30-INT(-$N73/30))*SUMIFS(58:58,$1:$1,INT(-$N73/30)+1),0)+(-$N73/30-INT(-$N73/30))*SUMIFS(58:58,$1:$1,FQ$1+INT(-$N73/30)+1)+(INT(-$N73/30)+1--$N73/30)*SUMIFS(58:58,$1:$1,FQ$1+INT(-$N73/30))))</f>
        <v>0</v>
      </c>
      <c r="FR73" s="40">
        <f>IF(FR$7="",0,IF(FR$1=MAX($1:$1),$R58-SUM($T73:FQ73),IF(FR$1=1,SUMIFS(58:58,$1:$1,"&gt;="&amp;1,$1:$1,"&lt;="&amp;INT(-$N73/30))+(-$N73/30-INT(-$N73/30))*SUMIFS(58:58,$1:$1,INT(-$N73/30)+1),0)+(-$N73/30-INT(-$N73/30))*SUMIFS(58:58,$1:$1,FR$1+INT(-$N73/30)+1)+(INT(-$N73/30)+1--$N73/30)*SUMIFS(58:58,$1:$1,FR$1+INT(-$N73/30))))</f>
        <v>0</v>
      </c>
      <c r="FS73" s="40">
        <f>IF(FS$7="",0,IF(FS$1=MAX($1:$1),$R58-SUM($T73:FR73),IF(FS$1=1,SUMIFS(58:58,$1:$1,"&gt;="&amp;1,$1:$1,"&lt;="&amp;INT(-$N73/30))+(-$N73/30-INT(-$N73/30))*SUMIFS(58:58,$1:$1,INT(-$N73/30)+1),0)+(-$N73/30-INT(-$N73/30))*SUMIFS(58:58,$1:$1,FS$1+INT(-$N73/30)+1)+(INT(-$N73/30)+1--$N73/30)*SUMIFS(58:58,$1:$1,FS$1+INT(-$N73/30))))</f>
        <v>0</v>
      </c>
      <c r="FT73" s="40">
        <f>IF(FT$7="",0,IF(FT$1=MAX($1:$1),$R58-SUM($T73:FS73),IF(FT$1=1,SUMIFS(58:58,$1:$1,"&gt;="&amp;1,$1:$1,"&lt;="&amp;INT(-$N73/30))+(-$N73/30-INT(-$N73/30))*SUMIFS(58:58,$1:$1,INT(-$N73/30)+1),0)+(-$N73/30-INT(-$N73/30))*SUMIFS(58:58,$1:$1,FT$1+INT(-$N73/30)+1)+(INT(-$N73/30)+1--$N73/30)*SUMIFS(58:58,$1:$1,FT$1+INT(-$N73/30))))</f>
        <v>0</v>
      </c>
      <c r="FU73" s="40">
        <f>IF(FU$7="",0,IF(FU$1=MAX($1:$1),$R58-SUM($T73:FT73),IF(FU$1=1,SUMIFS(58:58,$1:$1,"&gt;="&amp;1,$1:$1,"&lt;="&amp;INT(-$N73/30))+(-$N73/30-INT(-$N73/30))*SUMIFS(58:58,$1:$1,INT(-$N73/30)+1),0)+(-$N73/30-INT(-$N73/30))*SUMIFS(58:58,$1:$1,FU$1+INT(-$N73/30)+1)+(INT(-$N73/30)+1--$N73/30)*SUMIFS(58:58,$1:$1,FU$1+INT(-$N73/30))))</f>
        <v>0</v>
      </c>
      <c r="FV73" s="40">
        <f>IF(FV$7="",0,IF(FV$1=MAX($1:$1),$R58-SUM($T73:FU73),IF(FV$1=1,SUMIFS(58:58,$1:$1,"&gt;="&amp;1,$1:$1,"&lt;="&amp;INT(-$N73/30))+(-$N73/30-INT(-$N73/30))*SUMIFS(58:58,$1:$1,INT(-$N73/30)+1),0)+(-$N73/30-INT(-$N73/30))*SUMIFS(58:58,$1:$1,FV$1+INT(-$N73/30)+1)+(INT(-$N73/30)+1--$N73/30)*SUMIFS(58:58,$1:$1,FV$1+INT(-$N73/30))))</f>
        <v>0</v>
      </c>
      <c r="FW73" s="40">
        <f>IF(FW$7="",0,IF(FW$1=MAX($1:$1),$R58-SUM($T73:FV73),IF(FW$1=1,SUMIFS(58:58,$1:$1,"&gt;="&amp;1,$1:$1,"&lt;="&amp;INT(-$N73/30))+(-$N73/30-INT(-$N73/30))*SUMIFS(58:58,$1:$1,INT(-$N73/30)+1),0)+(-$N73/30-INT(-$N73/30))*SUMIFS(58:58,$1:$1,FW$1+INT(-$N73/30)+1)+(INT(-$N73/30)+1--$N73/30)*SUMIFS(58:58,$1:$1,FW$1+INT(-$N73/30))))</f>
        <v>0</v>
      </c>
      <c r="FX73" s="40">
        <f>IF(FX$7="",0,IF(FX$1=MAX($1:$1),$R58-SUM($T73:FW73),IF(FX$1=1,SUMIFS(58:58,$1:$1,"&gt;="&amp;1,$1:$1,"&lt;="&amp;INT(-$N73/30))+(-$N73/30-INT(-$N73/30))*SUMIFS(58:58,$1:$1,INT(-$N73/30)+1),0)+(-$N73/30-INT(-$N73/30))*SUMIFS(58:58,$1:$1,FX$1+INT(-$N73/30)+1)+(INT(-$N73/30)+1--$N73/30)*SUMIFS(58:58,$1:$1,FX$1+INT(-$N73/30))))</f>
        <v>0</v>
      </c>
      <c r="FY73" s="40">
        <f>IF(FY$7="",0,IF(FY$1=MAX($1:$1),$R58-SUM($T73:FX73),IF(FY$1=1,SUMIFS(58:58,$1:$1,"&gt;="&amp;1,$1:$1,"&lt;="&amp;INT(-$N73/30))+(-$N73/30-INT(-$N73/30))*SUMIFS(58:58,$1:$1,INT(-$N73/30)+1),0)+(-$N73/30-INT(-$N73/30))*SUMIFS(58:58,$1:$1,FY$1+INT(-$N73/30)+1)+(INT(-$N73/30)+1--$N73/30)*SUMIFS(58:58,$1:$1,FY$1+INT(-$N73/30))))</f>
        <v>0</v>
      </c>
      <c r="FZ73" s="40">
        <f>IF(FZ$7="",0,IF(FZ$1=MAX($1:$1),$R58-SUM($T73:FY73),IF(FZ$1=1,SUMIFS(58:58,$1:$1,"&gt;="&amp;1,$1:$1,"&lt;="&amp;INT(-$N73/30))+(-$N73/30-INT(-$N73/30))*SUMIFS(58:58,$1:$1,INT(-$N73/30)+1),0)+(-$N73/30-INT(-$N73/30))*SUMIFS(58:58,$1:$1,FZ$1+INT(-$N73/30)+1)+(INT(-$N73/30)+1--$N73/30)*SUMIFS(58:58,$1:$1,FZ$1+INT(-$N73/30))))</f>
        <v>0</v>
      </c>
      <c r="GA73" s="40">
        <f>IF(GA$7="",0,IF(GA$1=MAX($1:$1),$R58-SUM($T73:FZ73),IF(GA$1=1,SUMIFS(58:58,$1:$1,"&gt;="&amp;1,$1:$1,"&lt;="&amp;INT(-$N73/30))+(-$N73/30-INT(-$N73/30))*SUMIFS(58:58,$1:$1,INT(-$N73/30)+1),0)+(-$N73/30-INT(-$N73/30))*SUMIFS(58:58,$1:$1,GA$1+INT(-$N73/30)+1)+(INT(-$N73/30)+1--$N73/30)*SUMIFS(58:58,$1:$1,GA$1+INT(-$N73/30))))</f>
        <v>0</v>
      </c>
      <c r="GB73" s="40">
        <f>IF(GB$7="",0,IF(GB$1=MAX($1:$1),$R58-SUM($T73:GA73),IF(GB$1=1,SUMIFS(58:58,$1:$1,"&gt;="&amp;1,$1:$1,"&lt;="&amp;INT(-$N73/30))+(-$N73/30-INT(-$N73/30))*SUMIFS(58:58,$1:$1,INT(-$N73/30)+1),0)+(-$N73/30-INT(-$N73/30))*SUMIFS(58:58,$1:$1,GB$1+INT(-$N73/30)+1)+(INT(-$N73/30)+1--$N73/30)*SUMIFS(58:58,$1:$1,GB$1+INT(-$N73/30))))</f>
        <v>0</v>
      </c>
      <c r="GC73" s="40">
        <f>IF(GC$7="",0,IF(GC$1=MAX($1:$1),$R58-SUM($T73:GB73),IF(GC$1=1,SUMIFS(58:58,$1:$1,"&gt;="&amp;1,$1:$1,"&lt;="&amp;INT(-$N73/30))+(-$N73/30-INT(-$N73/30))*SUMIFS(58:58,$1:$1,INT(-$N73/30)+1),0)+(-$N73/30-INT(-$N73/30))*SUMIFS(58:58,$1:$1,GC$1+INT(-$N73/30)+1)+(INT(-$N73/30)+1--$N73/30)*SUMIFS(58:58,$1:$1,GC$1+INT(-$N73/30))))</f>
        <v>0</v>
      </c>
      <c r="GD73" s="40">
        <f>IF(GD$7="",0,IF(GD$1=MAX($1:$1),$R58-SUM($T73:GC73),IF(GD$1=1,SUMIFS(58:58,$1:$1,"&gt;="&amp;1,$1:$1,"&lt;="&amp;INT(-$N73/30))+(-$N73/30-INT(-$N73/30))*SUMIFS(58:58,$1:$1,INT(-$N73/30)+1),0)+(-$N73/30-INT(-$N73/30))*SUMIFS(58:58,$1:$1,GD$1+INT(-$N73/30)+1)+(INT(-$N73/30)+1--$N73/30)*SUMIFS(58:58,$1:$1,GD$1+INT(-$N73/30))))</f>
        <v>0</v>
      </c>
      <c r="GE73" s="40">
        <f>IF(GE$7="",0,IF(GE$1=MAX($1:$1),$R58-SUM($T73:GD73),IF(GE$1=1,SUMIFS(58:58,$1:$1,"&gt;="&amp;1,$1:$1,"&lt;="&amp;INT(-$N73/30))+(-$N73/30-INT(-$N73/30))*SUMIFS(58:58,$1:$1,INT(-$N73/30)+1),0)+(-$N73/30-INT(-$N73/30))*SUMIFS(58:58,$1:$1,GE$1+INT(-$N73/30)+1)+(INT(-$N73/30)+1--$N73/30)*SUMIFS(58:58,$1:$1,GE$1+INT(-$N73/30))))</f>
        <v>0</v>
      </c>
      <c r="GF73" s="40">
        <f>IF(GF$7="",0,IF(GF$1=MAX($1:$1),$R58-SUM($T73:GE73),IF(GF$1=1,SUMIFS(58:58,$1:$1,"&gt;="&amp;1,$1:$1,"&lt;="&amp;INT(-$N73/30))+(-$N73/30-INT(-$N73/30))*SUMIFS(58:58,$1:$1,INT(-$N73/30)+1),0)+(-$N73/30-INT(-$N73/30))*SUMIFS(58:58,$1:$1,GF$1+INT(-$N73/30)+1)+(INT(-$N73/30)+1--$N73/30)*SUMIFS(58:58,$1:$1,GF$1+INT(-$N73/30))))</f>
        <v>0</v>
      </c>
      <c r="GG73" s="40">
        <f>IF(GG$7="",0,IF(GG$1=MAX($1:$1),$R58-SUM($T73:GF73),IF(GG$1=1,SUMIFS(58:58,$1:$1,"&gt;="&amp;1,$1:$1,"&lt;="&amp;INT(-$N73/30))+(-$N73/30-INT(-$N73/30))*SUMIFS(58:58,$1:$1,INT(-$N73/30)+1),0)+(-$N73/30-INT(-$N73/30))*SUMIFS(58:58,$1:$1,GG$1+INT(-$N73/30)+1)+(INT(-$N73/30)+1--$N73/30)*SUMIFS(58:58,$1:$1,GG$1+INT(-$N73/30))))</f>
        <v>0</v>
      </c>
      <c r="GH73" s="40">
        <f>IF(GH$7="",0,IF(GH$1=MAX($1:$1),$R58-SUM($T73:GG73),IF(GH$1=1,SUMIFS(58:58,$1:$1,"&gt;="&amp;1,$1:$1,"&lt;="&amp;INT(-$N73/30))+(-$N73/30-INT(-$N73/30))*SUMIFS(58:58,$1:$1,INT(-$N73/30)+1),0)+(-$N73/30-INT(-$N73/30))*SUMIFS(58:58,$1:$1,GH$1+INT(-$N73/30)+1)+(INT(-$N73/30)+1--$N73/30)*SUMIFS(58:58,$1:$1,GH$1+INT(-$N73/30))))</f>
        <v>0</v>
      </c>
      <c r="GI73" s="40">
        <f>IF(GI$7="",0,IF(GI$1=MAX($1:$1),$R58-SUM($T73:GH73),IF(GI$1=1,SUMIFS(58:58,$1:$1,"&gt;="&amp;1,$1:$1,"&lt;="&amp;INT(-$N73/30))+(-$N73/30-INT(-$N73/30))*SUMIFS(58:58,$1:$1,INT(-$N73/30)+1),0)+(-$N73/30-INT(-$N73/30))*SUMIFS(58:58,$1:$1,GI$1+INT(-$N73/30)+1)+(INT(-$N73/30)+1--$N73/30)*SUMIFS(58:58,$1:$1,GI$1+INT(-$N73/30))))</f>
        <v>0</v>
      </c>
      <c r="GJ73" s="40">
        <f>IF(GJ$7="",0,IF(GJ$1=MAX($1:$1),$R58-SUM($T73:GI73),IF(GJ$1=1,SUMIFS(58:58,$1:$1,"&gt;="&amp;1,$1:$1,"&lt;="&amp;INT(-$N73/30))+(-$N73/30-INT(-$N73/30))*SUMIFS(58:58,$1:$1,INT(-$N73/30)+1),0)+(-$N73/30-INT(-$N73/30))*SUMIFS(58:58,$1:$1,GJ$1+INT(-$N73/30)+1)+(INT(-$N73/30)+1--$N73/30)*SUMIFS(58:58,$1:$1,GJ$1+INT(-$N73/30))))</f>
        <v>0</v>
      </c>
      <c r="GK73" s="40">
        <f>IF(GK$7="",0,IF(GK$1=MAX($1:$1),$R58-SUM($T73:GJ73),IF(GK$1=1,SUMIFS(58:58,$1:$1,"&gt;="&amp;1,$1:$1,"&lt;="&amp;INT(-$N73/30))+(-$N73/30-INT(-$N73/30))*SUMIFS(58:58,$1:$1,INT(-$N73/30)+1),0)+(-$N73/30-INT(-$N73/30))*SUMIFS(58:58,$1:$1,GK$1+INT(-$N73/30)+1)+(INT(-$N73/30)+1--$N73/30)*SUMIFS(58:58,$1:$1,GK$1+INT(-$N73/30))))</f>
        <v>0</v>
      </c>
      <c r="GL73" s="40">
        <f>IF(GL$7="",0,IF(GL$1=MAX($1:$1),$R58-SUM($T73:GK73),IF(GL$1=1,SUMIFS(58:58,$1:$1,"&gt;="&amp;1,$1:$1,"&lt;="&amp;INT(-$N73/30))+(-$N73/30-INT(-$N73/30))*SUMIFS(58:58,$1:$1,INT(-$N73/30)+1),0)+(-$N73/30-INT(-$N73/30))*SUMIFS(58:58,$1:$1,GL$1+INT(-$N73/30)+1)+(INT(-$N73/30)+1--$N73/30)*SUMIFS(58:58,$1:$1,GL$1+INT(-$N73/30))))</f>
        <v>0</v>
      </c>
      <c r="GM73" s="40">
        <f>IF(GM$7="",0,IF(GM$1=MAX($1:$1),$R58-SUM($T73:GL73),IF(GM$1=1,SUMIFS(58:58,$1:$1,"&gt;="&amp;1,$1:$1,"&lt;="&amp;INT(-$N73/30))+(-$N73/30-INT(-$N73/30))*SUMIFS(58:58,$1:$1,INT(-$N73/30)+1),0)+(-$N73/30-INT(-$N73/30))*SUMIFS(58:58,$1:$1,GM$1+INT(-$N73/30)+1)+(INT(-$N73/30)+1--$N73/30)*SUMIFS(58:58,$1:$1,GM$1+INT(-$N73/30))))</f>
        <v>0</v>
      </c>
      <c r="GN73" s="40">
        <f>IF(GN$7="",0,IF(GN$1=MAX($1:$1),$R58-SUM($T73:GM73),IF(GN$1=1,SUMIFS(58:58,$1:$1,"&gt;="&amp;1,$1:$1,"&lt;="&amp;INT(-$N73/30))+(-$N73/30-INT(-$N73/30))*SUMIFS(58:58,$1:$1,INT(-$N73/30)+1),0)+(-$N73/30-INT(-$N73/30))*SUMIFS(58:58,$1:$1,GN$1+INT(-$N73/30)+1)+(INT(-$N73/30)+1--$N73/30)*SUMIFS(58:58,$1:$1,GN$1+INT(-$N73/30))))</f>
        <v>0</v>
      </c>
      <c r="GO73" s="40">
        <f>IF(GO$7="",0,IF(GO$1=MAX($1:$1),$R58-SUM($T73:GN73),IF(GO$1=1,SUMIFS(58:58,$1:$1,"&gt;="&amp;1,$1:$1,"&lt;="&amp;INT(-$N73/30))+(-$N73/30-INT(-$N73/30))*SUMIFS(58:58,$1:$1,INT(-$N73/30)+1),0)+(-$N73/30-INT(-$N73/30))*SUMIFS(58:58,$1:$1,GO$1+INT(-$N73/30)+1)+(INT(-$N73/30)+1--$N73/30)*SUMIFS(58:58,$1:$1,GO$1+INT(-$N73/30))))</f>
        <v>0</v>
      </c>
      <c r="GP73" s="40">
        <f>IF(GP$7="",0,IF(GP$1=MAX($1:$1),$R58-SUM($T73:GO73),IF(GP$1=1,SUMIFS(58:58,$1:$1,"&gt;="&amp;1,$1:$1,"&lt;="&amp;INT(-$N73/30))+(-$N73/30-INT(-$N73/30))*SUMIFS(58:58,$1:$1,INT(-$N73/30)+1),0)+(-$N73/30-INT(-$N73/30))*SUMIFS(58:58,$1:$1,GP$1+INT(-$N73/30)+1)+(INT(-$N73/30)+1--$N73/30)*SUMIFS(58:58,$1:$1,GP$1+INT(-$N73/30))))</f>
        <v>0</v>
      </c>
      <c r="GQ73" s="40">
        <f>IF(GQ$7="",0,IF(GQ$1=MAX($1:$1),$R58-SUM($T73:GP73),IF(GQ$1=1,SUMIFS(58:58,$1:$1,"&gt;="&amp;1,$1:$1,"&lt;="&amp;INT(-$N73/30))+(-$N73/30-INT(-$N73/30))*SUMIFS(58:58,$1:$1,INT(-$N73/30)+1),0)+(-$N73/30-INT(-$N73/30))*SUMIFS(58:58,$1:$1,GQ$1+INT(-$N73/30)+1)+(INT(-$N73/30)+1--$N73/30)*SUMIFS(58:58,$1:$1,GQ$1+INT(-$N73/30))))</f>
        <v>0</v>
      </c>
      <c r="GR73" s="40">
        <f>IF(GR$7="",0,IF(GR$1=MAX($1:$1),$R58-SUM($T73:GQ73),IF(GR$1=1,SUMIFS(58:58,$1:$1,"&gt;="&amp;1,$1:$1,"&lt;="&amp;INT(-$N73/30))+(-$N73/30-INT(-$N73/30))*SUMIFS(58:58,$1:$1,INT(-$N73/30)+1),0)+(-$N73/30-INT(-$N73/30))*SUMIFS(58:58,$1:$1,GR$1+INT(-$N73/30)+1)+(INT(-$N73/30)+1--$N73/30)*SUMIFS(58:58,$1:$1,GR$1+INT(-$N73/30))))</f>
        <v>0</v>
      </c>
      <c r="GS73" s="40">
        <f>IF(GS$7="",0,IF(GS$1=MAX($1:$1),$R58-SUM($T73:GR73),IF(GS$1=1,SUMIFS(58:58,$1:$1,"&gt;="&amp;1,$1:$1,"&lt;="&amp;INT(-$N73/30))+(-$N73/30-INT(-$N73/30))*SUMIFS(58:58,$1:$1,INT(-$N73/30)+1),0)+(-$N73/30-INT(-$N73/30))*SUMIFS(58:58,$1:$1,GS$1+INT(-$N73/30)+1)+(INT(-$N73/30)+1--$N73/30)*SUMIFS(58:58,$1:$1,GS$1+INT(-$N73/30))))</f>
        <v>0</v>
      </c>
      <c r="GT73" s="40">
        <f>IF(GT$7="",0,IF(GT$1=MAX($1:$1),$R58-SUM($T73:GS73),IF(GT$1=1,SUMIFS(58:58,$1:$1,"&gt;="&amp;1,$1:$1,"&lt;="&amp;INT(-$N73/30))+(-$N73/30-INT(-$N73/30))*SUMIFS(58:58,$1:$1,INT(-$N73/30)+1),0)+(-$N73/30-INT(-$N73/30))*SUMIFS(58:58,$1:$1,GT$1+INT(-$N73/30)+1)+(INT(-$N73/30)+1--$N73/30)*SUMIFS(58:58,$1:$1,GT$1+INT(-$N73/30))))</f>
        <v>0</v>
      </c>
      <c r="GU73" s="40">
        <f>IF(GU$7="",0,IF(GU$1=MAX($1:$1),$R58-SUM($T73:GT73),IF(GU$1=1,SUMIFS(58:58,$1:$1,"&gt;="&amp;1,$1:$1,"&lt;="&amp;INT(-$N73/30))+(-$N73/30-INT(-$N73/30))*SUMIFS(58:58,$1:$1,INT(-$N73/30)+1),0)+(-$N73/30-INT(-$N73/30))*SUMIFS(58:58,$1:$1,GU$1+INT(-$N73/30)+1)+(INT(-$N73/30)+1--$N73/30)*SUMIFS(58:58,$1:$1,GU$1+INT(-$N73/30))))</f>
        <v>0</v>
      </c>
      <c r="GV73" s="40">
        <f>IF(GV$7="",0,IF(GV$1=MAX($1:$1),$R58-SUM($T73:GU73),IF(GV$1=1,SUMIFS(58:58,$1:$1,"&gt;="&amp;1,$1:$1,"&lt;="&amp;INT(-$N73/30))+(-$N73/30-INT(-$N73/30))*SUMIFS(58:58,$1:$1,INT(-$N73/30)+1),0)+(-$N73/30-INT(-$N73/30))*SUMIFS(58:58,$1:$1,GV$1+INT(-$N73/30)+1)+(INT(-$N73/30)+1--$N73/30)*SUMIFS(58:58,$1:$1,GV$1+INT(-$N73/30))))</f>
        <v>0</v>
      </c>
      <c r="GW73" s="40">
        <f>IF(GW$7="",0,IF(GW$1=MAX($1:$1),$R58-SUM($T73:GV73),IF(GW$1=1,SUMIFS(58:58,$1:$1,"&gt;="&amp;1,$1:$1,"&lt;="&amp;INT(-$N73/30))+(-$N73/30-INT(-$N73/30))*SUMIFS(58:58,$1:$1,INT(-$N73/30)+1),0)+(-$N73/30-INT(-$N73/30))*SUMIFS(58:58,$1:$1,GW$1+INT(-$N73/30)+1)+(INT(-$N73/30)+1--$N73/30)*SUMIFS(58:58,$1:$1,GW$1+INT(-$N73/30))))</f>
        <v>0</v>
      </c>
      <c r="GX73" s="40">
        <f>IF(GX$7="",0,IF(GX$1=MAX($1:$1),$R58-SUM($T73:GW73),IF(GX$1=1,SUMIFS(58:58,$1:$1,"&gt;="&amp;1,$1:$1,"&lt;="&amp;INT(-$N73/30))+(-$N73/30-INT(-$N73/30))*SUMIFS(58:58,$1:$1,INT(-$N73/30)+1),0)+(-$N73/30-INT(-$N73/30))*SUMIFS(58:58,$1:$1,GX$1+INT(-$N73/30)+1)+(INT(-$N73/30)+1--$N73/30)*SUMIFS(58:58,$1:$1,GX$1+INT(-$N73/30))))</f>
        <v>0</v>
      </c>
      <c r="GY73" s="40">
        <f>IF(GY$7="",0,IF(GY$1=MAX($1:$1),$R58-SUM($T73:GX73),IF(GY$1=1,SUMIFS(58:58,$1:$1,"&gt;="&amp;1,$1:$1,"&lt;="&amp;INT(-$N73/30))+(-$N73/30-INT(-$N73/30))*SUMIFS(58:58,$1:$1,INT(-$N73/30)+1),0)+(-$N73/30-INT(-$N73/30))*SUMIFS(58:58,$1:$1,GY$1+INT(-$N73/30)+1)+(INT(-$N73/30)+1--$N73/30)*SUMIFS(58:58,$1:$1,GY$1+INT(-$N73/30))))</f>
        <v>0</v>
      </c>
      <c r="GZ73" s="40">
        <f>IF(GZ$7="",0,IF(GZ$1=MAX($1:$1),$R58-SUM($T73:GY73),IF(GZ$1=1,SUMIFS(58:58,$1:$1,"&gt;="&amp;1,$1:$1,"&lt;="&amp;INT(-$N73/30))+(-$N73/30-INT(-$N73/30))*SUMIFS(58:58,$1:$1,INT(-$N73/30)+1),0)+(-$N73/30-INT(-$N73/30))*SUMIFS(58:58,$1:$1,GZ$1+INT(-$N73/30)+1)+(INT(-$N73/30)+1--$N73/30)*SUMIFS(58:58,$1:$1,GZ$1+INT(-$N73/30))))</f>
        <v>0</v>
      </c>
      <c r="HA73" s="40">
        <f>IF(HA$7="",0,IF(HA$1=MAX($1:$1),$R58-SUM($T73:GZ73),IF(HA$1=1,SUMIFS(58:58,$1:$1,"&gt;="&amp;1,$1:$1,"&lt;="&amp;INT(-$N73/30))+(-$N73/30-INT(-$N73/30))*SUMIFS(58:58,$1:$1,INT(-$N73/30)+1),0)+(-$N73/30-INT(-$N73/30))*SUMIFS(58:58,$1:$1,HA$1+INT(-$N73/30)+1)+(INT(-$N73/30)+1--$N73/30)*SUMIFS(58:58,$1:$1,HA$1+INT(-$N73/30))))</f>
        <v>0</v>
      </c>
      <c r="HB73" s="40">
        <f>IF(HB$7="",0,IF(HB$1=MAX($1:$1),$R58-SUM($T73:HA73),IF(HB$1=1,SUMIFS(58:58,$1:$1,"&gt;="&amp;1,$1:$1,"&lt;="&amp;INT(-$N73/30))+(-$N73/30-INT(-$N73/30))*SUMIFS(58:58,$1:$1,INT(-$N73/30)+1),0)+(-$N73/30-INT(-$N73/30))*SUMIFS(58:58,$1:$1,HB$1+INT(-$N73/30)+1)+(INT(-$N73/30)+1--$N73/30)*SUMIFS(58:58,$1:$1,HB$1+INT(-$N73/30))))</f>
        <v>0</v>
      </c>
      <c r="HC73" s="40">
        <f>IF(HC$7="",0,IF(HC$1=MAX($1:$1),$R58-SUM($T73:HB73),IF(HC$1=1,SUMIFS(58:58,$1:$1,"&gt;="&amp;1,$1:$1,"&lt;="&amp;INT(-$N73/30))+(-$N73/30-INT(-$N73/30))*SUMIFS(58:58,$1:$1,INT(-$N73/30)+1),0)+(-$N73/30-INT(-$N73/30))*SUMIFS(58:58,$1:$1,HC$1+INT(-$N73/30)+1)+(INT(-$N73/30)+1--$N73/30)*SUMIFS(58:58,$1:$1,HC$1+INT(-$N73/30))))</f>
        <v>0</v>
      </c>
      <c r="HD73" s="40">
        <f>IF(HD$7="",0,IF(HD$1=MAX($1:$1),$R58-SUM($T73:HC73),IF(HD$1=1,SUMIFS(58:58,$1:$1,"&gt;="&amp;1,$1:$1,"&lt;="&amp;INT(-$N73/30))+(-$N73/30-INT(-$N73/30))*SUMIFS(58:58,$1:$1,INT(-$N73/30)+1),0)+(-$N73/30-INT(-$N73/30))*SUMIFS(58:58,$1:$1,HD$1+INT(-$N73/30)+1)+(INT(-$N73/30)+1--$N73/30)*SUMIFS(58:58,$1:$1,HD$1+INT(-$N73/30))))</f>
        <v>0</v>
      </c>
      <c r="HE73" s="40">
        <f>IF(HE$7="",0,IF(HE$1=MAX($1:$1),$R58-SUM($T73:HD73),IF(HE$1=1,SUMIFS(58:58,$1:$1,"&gt;="&amp;1,$1:$1,"&lt;="&amp;INT(-$N73/30))+(-$N73/30-INT(-$N73/30))*SUMIFS(58:58,$1:$1,INT(-$N73/30)+1),0)+(-$N73/30-INT(-$N73/30))*SUMIFS(58:58,$1:$1,HE$1+INT(-$N73/30)+1)+(INT(-$N73/30)+1--$N73/30)*SUMIFS(58:58,$1:$1,HE$1+INT(-$N73/30))))</f>
        <v>0</v>
      </c>
      <c r="HF73" s="40">
        <f>IF(HF$7="",0,IF(HF$1=MAX($1:$1),$R58-SUM($T73:HE73),IF(HF$1=1,SUMIFS(58:58,$1:$1,"&gt;="&amp;1,$1:$1,"&lt;="&amp;INT(-$N73/30))+(-$N73/30-INT(-$N73/30))*SUMIFS(58:58,$1:$1,INT(-$N73/30)+1),0)+(-$N73/30-INT(-$N73/30))*SUMIFS(58:58,$1:$1,HF$1+INT(-$N73/30)+1)+(INT(-$N73/30)+1--$N73/30)*SUMIFS(58:58,$1:$1,HF$1+INT(-$N73/30))))</f>
        <v>0</v>
      </c>
      <c r="HG73" s="40">
        <f>IF(HG$7="",0,IF(HG$1=MAX($1:$1),$R58-SUM($T73:HF73),IF(HG$1=1,SUMIFS(58:58,$1:$1,"&gt;="&amp;1,$1:$1,"&lt;="&amp;INT(-$N73/30))+(-$N73/30-INT(-$N73/30))*SUMIFS(58:58,$1:$1,INT(-$N73/30)+1),0)+(-$N73/30-INT(-$N73/30))*SUMIFS(58:58,$1:$1,HG$1+INT(-$N73/30)+1)+(INT(-$N73/30)+1--$N73/30)*SUMIFS(58:58,$1:$1,HG$1+INT(-$N73/30))))</f>
        <v>0</v>
      </c>
      <c r="HH73" s="40">
        <f>IF(HH$7="",0,IF(HH$1=MAX($1:$1),$R58-SUM($T73:HG73),IF(HH$1=1,SUMIFS(58:58,$1:$1,"&gt;="&amp;1,$1:$1,"&lt;="&amp;INT(-$N73/30))+(-$N73/30-INT(-$N73/30))*SUMIFS(58:58,$1:$1,INT(-$N73/30)+1),0)+(-$N73/30-INT(-$N73/30))*SUMIFS(58:58,$1:$1,HH$1+INT(-$N73/30)+1)+(INT(-$N73/30)+1--$N73/30)*SUMIFS(58:58,$1:$1,HH$1+INT(-$N73/30))))</f>
        <v>0</v>
      </c>
      <c r="HI73" s="40">
        <f>IF(HI$7="",0,IF(HI$1=MAX($1:$1),$R58-SUM($T73:HH73),IF(HI$1=1,SUMIFS(58:58,$1:$1,"&gt;="&amp;1,$1:$1,"&lt;="&amp;INT(-$N73/30))+(-$N73/30-INT(-$N73/30))*SUMIFS(58:58,$1:$1,INT(-$N73/30)+1),0)+(-$N73/30-INT(-$N73/30))*SUMIFS(58:58,$1:$1,HI$1+INT(-$N73/30)+1)+(INT(-$N73/30)+1--$N73/30)*SUMIFS(58:58,$1:$1,HI$1+INT(-$N73/30))))</f>
        <v>0</v>
      </c>
      <c r="HJ73" s="40">
        <f>IF(HJ$7="",0,IF(HJ$1=MAX($1:$1),$R58-SUM($T73:HI73),IF(HJ$1=1,SUMIFS(58:58,$1:$1,"&gt;="&amp;1,$1:$1,"&lt;="&amp;INT(-$N73/30))+(-$N73/30-INT(-$N73/30))*SUMIFS(58:58,$1:$1,INT(-$N73/30)+1),0)+(-$N73/30-INT(-$N73/30))*SUMIFS(58:58,$1:$1,HJ$1+INT(-$N73/30)+1)+(INT(-$N73/30)+1--$N73/30)*SUMIFS(58:58,$1:$1,HJ$1+INT(-$N73/30))))</f>
        <v>0</v>
      </c>
      <c r="HK73" s="40">
        <f>IF(HK$7="",0,IF(HK$1=MAX($1:$1),$R58-SUM($T73:HJ73),IF(HK$1=1,SUMIFS(58:58,$1:$1,"&gt;="&amp;1,$1:$1,"&lt;="&amp;INT(-$N73/30))+(-$N73/30-INT(-$N73/30))*SUMIFS(58:58,$1:$1,INT(-$N73/30)+1),0)+(-$N73/30-INT(-$N73/30))*SUMIFS(58:58,$1:$1,HK$1+INT(-$N73/30)+1)+(INT(-$N73/30)+1--$N73/30)*SUMIFS(58:58,$1:$1,HK$1+INT(-$N73/30))))</f>
        <v>0</v>
      </c>
      <c r="HL73" s="40">
        <f>IF(HL$7="",0,IF(HL$1=MAX($1:$1),$R58-SUM($T73:HK73),IF(HL$1=1,SUMIFS(58:58,$1:$1,"&gt;="&amp;1,$1:$1,"&lt;="&amp;INT(-$N73/30))+(-$N73/30-INT(-$N73/30))*SUMIFS(58:58,$1:$1,INT(-$N73/30)+1),0)+(-$N73/30-INT(-$N73/30))*SUMIFS(58:58,$1:$1,HL$1+INT(-$N73/30)+1)+(INT(-$N73/30)+1--$N73/30)*SUMIFS(58:58,$1:$1,HL$1+INT(-$N73/30))))</f>
        <v>0</v>
      </c>
      <c r="HM73" s="40">
        <f>IF(HM$7="",0,IF(HM$1=MAX($1:$1),$R58-SUM($T73:HL73),IF(HM$1=1,SUMIFS(58:58,$1:$1,"&gt;="&amp;1,$1:$1,"&lt;="&amp;INT(-$N73/30))+(-$N73/30-INT(-$N73/30))*SUMIFS(58:58,$1:$1,INT(-$N73/30)+1),0)+(-$N73/30-INT(-$N73/30))*SUMIFS(58:58,$1:$1,HM$1+INT(-$N73/30)+1)+(INT(-$N73/30)+1--$N73/30)*SUMIFS(58:58,$1:$1,HM$1+INT(-$N73/30))))</f>
        <v>0</v>
      </c>
      <c r="HN73" s="40">
        <f>IF(HN$7="",0,IF(HN$1=MAX($1:$1),$R58-SUM($T73:HM73),IF(HN$1=1,SUMIFS(58:58,$1:$1,"&gt;="&amp;1,$1:$1,"&lt;="&amp;INT(-$N73/30))+(-$N73/30-INT(-$N73/30))*SUMIFS(58:58,$1:$1,INT(-$N73/30)+1),0)+(-$N73/30-INT(-$N73/30))*SUMIFS(58:58,$1:$1,HN$1+INT(-$N73/30)+1)+(INT(-$N73/30)+1--$N73/30)*SUMIFS(58:58,$1:$1,HN$1+INT(-$N73/30))))</f>
        <v>0</v>
      </c>
      <c r="HO73" s="40">
        <f>IF(HO$7="",0,IF(HO$1=MAX($1:$1),$R58-SUM($T73:HN73),IF(HO$1=1,SUMIFS(58:58,$1:$1,"&gt;="&amp;1,$1:$1,"&lt;="&amp;INT(-$N73/30))+(-$N73/30-INT(-$N73/30))*SUMIFS(58:58,$1:$1,INT(-$N73/30)+1),0)+(-$N73/30-INT(-$N73/30))*SUMIFS(58:58,$1:$1,HO$1+INT(-$N73/30)+1)+(INT(-$N73/30)+1--$N73/30)*SUMIFS(58:58,$1:$1,HO$1+INT(-$N73/30))))</f>
        <v>0</v>
      </c>
      <c r="HP73" s="40">
        <f>IF(HP$7="",0,IF(HP$1=MAX($1:$1),$R58-SUM($T73:HO73),IF(HP$1=1,SUMIFS(58:58,$1:$1,"&gt;="&amp;1,$1:$1,"&lt;="&amp;INT(-$N73/30))+(-$N73/30-INT(-$N73/30))*SUMIFS(58:58,$1:$1,INT(-$N73/30)+1),0)+(-$N73/30-INT(-$N73/30))*SUMIFS(58:58,$1:$1,HP$1+INT(-$N73/30)+1)+(INT(-$N73/30)+1--$N73/30)*SUMIFS(58:58,$1:$1,HP$1+INT(-$N73/30))))</f>
        <v>0</v>
      </c>
      <c r="HQ73" s="40">
        <f>IF(HQ$7="",0,IF(HQ$1=MAX($1:$1),$R58-SUM($T73:HP73),IF(HQ$1=1,SUMIFS(58:58,$1:$1,"&gt;="&amp;1,$1:$1,"&lt;="&amp;INT(-$N73/30))+(-$N73/30-INT(-$N73/30))*SUMIFS(58:58,$1:$1,INT(-$N73/30)+1),0)+(-$N73/30-INT(-$N73/30))*SUMIFS(58:58,$1:$1,HQ$1+INT(-$N73/30)+1)+(INT(-$N73/30)+1--$N73/30)*SUMIFS(58:58,$1:$1,HQ$1+INT(-$N73/30))))</f>
        <v>0</v>
      </c>
      <c r="HR73" s="40">
        <f>IF(HR$7="",0,IF(HR$1=MAX($1:$1),$R58-SUM($T73:HQ73),IF(HR$1=1,SUMIFS(58:58,$1:$1,"&gt;="&amp;1,$1:$1,"&lt;="&amp;INT(-$N73/30))+(-$N73/30-INT(-$N73/30))*SUMIFS(58:58,$1:$1,INT(-$N73/30)+1),0)+(-$N73/30-INT(-$N73/30))*SUMIFS(58:58,$1:$1,HR$1+INT(-$N73/30)+1)+(INT(-$N73/30)+1--$N73/30)*SUMIFS(58:58,$1:$1,HR$1+INT(-$N73/30))))</f>
        <v>0</v>
      </c>
      <c r="HS73" s="40">
        <f>IF(HS$7="",0,IF(HS$1=MAX($1:$1),$R58-SUM($T73:HR73),IF(HS$1=1,SUMIFS(58:58,$1:$1,"&gt;="&amp;1,$1:$1,"&lt;="&amp;INT(-$N73/30))+(-$N73/30-INT(-$N73/30))*SUMIFS(58:58,$1:$1,INT(-$N73/30)+1),0)+(-$N73/30-INT(-$N73/30))*SUMIFS(58:58,$1:$1,HS$1+INT(-$N73/30)+1)+(INT(-$N73/30)+1--$N73/30)*SUMIFS(58:58,$1:$1,HS$1+INT(-$N73/30))))</f>
        <v>0</v>
      </c>
      <c r="HT73" s="40">
        <f>IF(HT$7="",0,IF(HT$1=MAX($1:$1),$R58-SUM($T73:HS73),IF(HT$1=1,SUMIFS(58:58,$1:$1,"&gt;="&amp;1,$1:$1,"&lt;="&amp;INT(-$N73/30))+(-$N73/30-INT(-$N73/30))*SUMIFS(58:58,$1:$1,INT(-$N73/30)+1),0)+(-$N73/30-INT(-$N73/30))*SUMIFS(58:58,$1:$1,HT$1+INT(-$N73/30)+1)+(INT(-$N73/30)+1--$N73/30)*SUMIFS(58:58,$1:$1,HT$1+INT(-$N73/30))))</f>
        <v>0</v>
      </c>
      <c r="HU73" s="40">
        <f>IF(HU$7="",0,IF(HU$1=MAX($1:$1),$R58-SUM($T73:HT73),IF(HU$1=1,SUMIFS(58:58,$1:$1,"&gt;="&amp;1,$1:$1,"&lt;="&amp;INT(-$N73/30))+(-$N73/30-INT(-$N73/30))*SUMIFS(58:58,$1:$1,INT(-$N73/30)+1),0)+(-$N73/30-INT(-$N73/30))*SUMIFS(58:58,$1:$1,HU$1+INT(-$N73/30)+1)+(INT(-$N73/30)+1--$N73/30)*SUMIFS(58:58,$1:$1,HU$1+INT(-$N73/30))))</f>
        <v>0</v>
      </c>
      <c r="HV73" s="40">
        <f>IF(HV$7="",0,IF(HV$1=MAX($1:$1),$R58-SUM($T73:HU73),IF(HV$1=1,SUMIFS(58:58,$1:$1,"&gt;="&amp;1,$1:$1,"&lt;="&amp;INT(-$N73/30))+(-$N73/30-INT(-$N73/30))*SUMIFS(58:58,$1:$1,INT(-$N73/30)+1),0)+(-$N73/30-INT(-$N73/30))*SUMIFS(58:58,$1:$1,HV$1+INT(-$N73/30)+1)+(INT(-$N73/30)+1--$N73/30)*SUMIFS(58:58,$1:$1,HV$1+INT(-$N73/30))))</f>
        <v>0</v>
      </c>
      <c r="HW73" s="40">
        <f>IF(HW$7="",0,IF(HW$1=MAX($1:$1),$R58-SUM($T73:HV73),IF(HW$1=1,SUMIFS(58:58,$1:$1,"&gt;="&amp;1,$1:$1,"&lt;="&amp;INT(-$N73/30))+(-$N73/30-INT(-$N73/30))*SUMIFS(58:58,$1:$1,INT(-$N73/30)+1),0)+(-$N73/30-INT(-$N73/30))*SUMIFS(58:58,$1:$1,HW$1+INT(-$N73/30)+1)+(INT(-$N73/30)+1--$N73/30)*SUMIFS(58:58,$1:$1,HW$1+INT(-$N73/30))))</f>
        <v>0</v>
      </c>
      <c r="HX73" s="40">
        <f>IF(HX$7="",0,IF(HX$1=MAX($1:$1),$R58-SUM($T73:HW73),IF(HX$1=1,SUMIFS(58:58,$1:$1,"&gt;="&amp;1,$1:$1,"&lt;="&amp;INT(-$N73/30))+(-$N73/30-INT(-$N73/30))*SUMIFS(58:58,$1:$1,INT(-$N73/30)+1),0)+(-$N73/30-INT(-$N73/30))*SUMIFS(58:58,$1:$1,HX$1+INT(-$N73/30)+1)+(INT(-$N73/30)+1--$N73/30)*SUMIFS(58:58,$1:$1,HX$1+INT(-$N73/30))))</f>
        <v>0</v>
      </c>
      <c r="HY73" s="40">
        <f>IF(HY$7="",0,IF(HY$1=MAX($1:$1),$R58-SUM($T73:HX73),IF(HY$1=1,SUMIFS(58:58,$1:$1,"&gt;="&amp;1,$1:$1,"&lt;="&amp;INT(-$N73/30))+(-$N73/30-INT(-$N73/30))*SUMIFS(58:58,$1:$1,INT(-$N73/30)+1),0)+(-$N73/30-INT(-$N73/30))*SUMIFS(58:58,$1:$1,HY$1+INT(-$N73/30)+1)+(INT(-$N73/30)+1--$N73/30)*SUMIFS(58:58,$1:$1,HY$1+INT(-$N73/30))))</f>
        <v>0</v>
      </c>
      <c r="HZ73" s="40">
        <f>IF(HZ$7="",0,IF(HZ$1=MAX($1:$1),$R58-SUM($T73:HY73),IF(HZ$1=1,SUMIFS(58:58,$1:$1,"&gt;="&amp;1,$1:$1,"&lt;="&amp;INT(-$N73/30))+(-$N73/30-INT(-$N73/30))*SUMIFS(58:58,$1:$1,INT(-$N73/30)+1),0)+(-$N73/30-INT(-$N73/30))*SUMIFS(58:58,$1:$1,HZ$1+INT(-$N73/30)+1)+(INT(-$N73/30)+1--$N73/30)*SUMIFS(58:58,$1:$1,HZ$1+INT(-$N73/30))))</f>
        <v>0</v>
      </c>
      <c r="IA73" s="40">
        <f>IF(IA$7="",0,IF(IA$1=MAX($1:$1),$R58-SUM($T73:HZ73),IF(IA$1=1,SUMIFS(58:58,$1:$1,"&gt;="&amp;1,$1:$1,"&lt;="&amp;INT(-$N73/30))+(-$N73/30-INT(-$N73/30))*SUMIFS(58:58,$1:$1,INT(-$N73/30)+1),0)+(-$N73/30-INT(-$N73/30))*SUMIFS(58:58,$1:$1,IA$1+INT(-$N73/30)+1)+(INT(-$N73/30)+1--$N73/30)*SUMIFS(58:58,$1:$1,IA$1+INT(-$N73/30))))</f>
        <v>0</v>
      </c>
      <c r="IB73" s="40">
        <f>IF(IB$7="",0,IF(IB$1=MAX($1:$1),$R58-SUM($T73:IA73),IF(IB$1=1,SUMIFS(58:58,$1:$1,"&gt;="&amp;1,$1:$1,"&lt;="&amp;INT(-$N73/30))+(-$N73/30-INT(-$N73/30))*SUMIFS(58:58,$1:$1,INT(-$N73/30)+1),0)+(-$N73/30-INT(-$N73/30))*SUMIFS(58:58,$1:$1,IB$1+INT(-$N73/30)+1)+(INT(-$N73/30)+1--$N73/30)*SUMIFS(58:58,$1:$1,IB$1+INT(-$N73/30))))</f>
        <v>0</v>
      </c>
      <c r="IC73" s="40">
        <f>IF(IC$7="",0,IF(IC$1=MAX($1:$1),$R58-SUM($T73:IB73),IF(IC$1=1,SUMIFS(58:58,$1:$1,"&gt;="&amp;1,$1:$1,"&lt;="&amp;INT(-$N73/30))+(-$N73/30-INT(-$N73/30))*SUMIFS(58:58,$1:$1,INT(-$N73/30)+1),0)+(-$N73/30-INT(-$N73/30))*SUMIFS(58:58,$1:$1,IC$1+INT(-$N73/30)+1)+(INT(-$N73/30)+1--$N73/30)*SUMIFS(58:58,$1:$1,IC$1+INT(-$N73/30))))</f>
        <v>0</v>
      </c>
      <c r="ID73" s="40">
        <f>IF(ID$7="",0,IF(ID$1=MAX($1:$1),$R58-SUM($T73:IC73),IF(ID$1=1,SUMIFS(58:58,$1:$1,"&gt;="&amp;1,$1:$1,"&lt;="&amp;INT(-$N73/30))+(-$N73/30-INT(-$N73/30))*SUMIFS(58:58,$1:$1,INT(-$N73/30)+1),0)+(-$N73/30-INT(-$N73/30))*SUMIFS(58:58,$1:$1,ID$1+INT(-$N73/30)+1)+(INT(-$N73/30)+1--$N73/30)*SUMIFS(58:58,$1:$1,ID$1+INT(-$N73/30))))</f>
        <v>0</v>
      </c>
      <c r="IE73" s="40">
        <f>IF(IE$7="",0,IF(IE$1=MAX($1:$1),$R58-SUM($T73:ID73),IF(IE$1=1,SUMIFS(58:58,$1:$1,"&gt;="&amp;1,$1:$1,"&lt;="&amp;INT(-$N73/30))+(-$N73/30-INT(-$N73/30))*SUMIFS(58:58,$1:$1,INT(-$N73/30)+1),0)+(-$N73/30-INT(-$N73/30))*SUMIFS(58:58,$1:$1,IE$1+INT(-$N73/30)+1)+(INT(-$N73/30)+1--$N73/30)*SUMIFS(58:58,$1:$1,IE$1+INT(-$N73/30))))</f>
        <v>0</v>
      </c>
      <c r="IF73" s="40">
        <f>IF(IF$7="",0,IF(IF$1=MAX($1:$1),$R58-SUM($T73:IE73),IF(IF$1=1,SUMIFS(58:58,$1:$1,"&gt;="&amp;1,$1:$1,"&lt;="&amp;INT(-$N73/30))+(-$N73/30-INT(-$N73/30))*SUMIFS(58:58,$1:$1,INT(-$N73/30)+1),0)+(-$N73/30-INT(-$N73/30))*SUMIFS(58:58,$1:$1,IF$1+INT(-$N73/30)+1)+(INT(-$N73/30)+1--$N73/30)*SUMIFS(58:58,$1:$1,IF$1+INT(-$N73/30))))</f>
        <v>0</v>
      </c>
      <c r="IG73" s="40">
        <f>IF(IG$7="",0,IF(IG$1=MAX($1:$1),$R58-SUM($T73:IF73),IF(IG$1=1,SUMIFS(58:58,$1:$1,"&gt;="&amp;1,$1:$1,"&lt;="&amp;INT(-$N73/30))+(-$N73/30-INT(-$N73/30))*SUMIFS(58:58,$1:$1,INT(-$N73/30)+1),0)+(-$N73/30-INT(-$N73/30))*SUMIFS(58:58,$1:$1,IG$1+INT(-$N73/30)+1)+(INT(-$N73/30)+1--$N73/30)*SUMIFS(58:58,$1:$1,IG$1+INT(-$N73/30))))</f>
        <v>0</v>
      </c>
      <c r="IH73" s="40">
        <f>IF(IH$7="",0,IF(IH$1=MAX($1:$1),$R58-SUM($T73:IG73),IF(IH$1=1,SUMIFS(58:58,$1:$1,"&gt;="&amp;1,$1:$1,"&lt;="&amp;INT(-$N73/30))+(-$N73/30-INT(-$N73/30))*SUMIFS(58:58,$1:$1,INT(-$N73/30)+1),0)+(-$N73/30-INT(-$N73/30))*SUMIFS(58:58,$1:$1,IH$1+INT(-$N73/30)+1)+(INT(-$N73/30)+1--$N73/30)*SUMIFS(58:58,$1:$1,IH$1+INT(-$N73/30))))</f>
        <v>0</v>
      </c>
      <c r="II73" s="40">
        <f>IF(II$7="",0,IF(II$1=MAX($1:$1),$R58-SUM($T73:IH73),IF(II$1=1,SUMIFS(58:58,$1:$1,"&gt;="&amp;1,$1:$1,"&lt;="&amp;INT(-$N73/30))+(-$N73/30-INT(-$N73/30))*SUMIFS(58:58,$1:$1,INT(-$N73/30)+1),0)+(-$N73/30-INT(-$N73/30))*SUMIFS(58:58,$1:$1,II$1+INT(-$N73/30)+1)+(INT(-$N73/30)+1--$N73/30)*SUMIFS(58:58,$1:$1,II$1+INT(-$N73/30))))</f>
        <v>0</v>
      </c>
      <c r="IJ73" s="40">
        <f>IF(IJ$7="",0,IF(IJ$1=MAX($1:$1),$R58-SUM($T73:II73),IF(IJ$1=1,SUMIFS(58:58,$1:$1,"&gt;="&amp;1,$1:$1,"&lt;="&amp;INT(-$N73/30))+(-$N73/30-INT(-$N73/30))*SUMIFS(58:58,$1:$1,INT(-$N73/30)+1),0)+(-$N73/30-INT(-$N73/30))*SUMIFS(58:58,$1:$1,IJ$1+INT(-$N73/30)+1)+(INT(-$N73/30)+1--$N73/30)*SUMIFS(58:58,$1:$1,IJ$1+INT(-$N73/30))))</f>
        <v>0</v>
      </c>
      <c r="IK73" s="40">
        <f>IF(IK$7="",0,IF(IK$1=MAX($1:$1),$R58-SUM($T73:IJ73),IF(IK$1=1,SUMIFS(58:58,$1:$1,"&gt;="&amp;1,$1:$1,"&lt;="&amp;INT(-$N73/30))+(-$N73/30-INT(-$N73/30))*SUMIFS(58:58,$1:$1,INT(-$N73/30)+1),0)+(-$N73/30-INT(-$N73/30))*SUMIFS(58:58,$1:$1,IK$1+INT(-$N73/30)+1)+(INT(-$N73/30)+1--$N73/30)*SUMIFS(58:58,$1:$1,IK$1+INT(-$N73/30))))</f>
        <v>0</v>
      </c>
      <c r="IL73" s="40">
        <f>IF(IL$7="",0,IF(IL$1=MAX($1:$1),$R58-SUM($T73:IK73),IF(IL$1=1,SUMIFS(58:58,$1:$1,"&gt;="&amp;1,$1:$1,"&lt;="&amp;INT(-$N73/30))+(-$N73/30-INT(-$N73/30))*SUMIFS(58:58,$1:$1,INT(-$N73/30)+1),0)+(-$N73/30-INT(-$N73/30))*SUMIFS(58:58,$1:$1,IL$1+INT(-$N73/30)+1)+(INT(-$N73/30)+1--$N73/30)*SUMIFS(58:58,$1:$1,IL$1+INT(-$N73/30))))</f>
        <v>0</v>
      </c>
      <c r="IM73" s="40">
        <f>IF(IM$7="",0,IF(IM$1=MAX($1:$1),$R58-SUM($T73:IL73),IF(IM$1=1,SUMIFS(58:58,$1:$1,"&gt;="&amp;1,$1:$1,"&lt;="&amp;INT(-$N73/30))+(-$N73/30-INT(-$N73/30))*SUMIFS(58:58,$1:$1,INT(-$N73/30)+1),0)+(-$N73/30-INT(-$N73/30))*SUMIFS(58:58,$1:$1,IM$1+INT(-$N73/30)+1)+(INT(-$N73/30)+1--$N73/30)*SUMIFS(58:58,$1:$1,IM$1+INT(-$N73/30))))</f>
        <v>0</v>
      </c>
      <c r="IN73" s="40">
        <f>IF(IN$7="",0,IF(IN$1=MAX($1:$1),$R58-SUM($T73:IM73),IF(IN$1=1,SUMIFS(58:58,$1:$1,"&gt;="&amp;1,$1:$1,"&lt;="&amp;INT(-$N73/30))+(-$N73/30-INT(-$N73/30))*SUMIFS(58:58,$1:$1,INT(-$N73/30)+1),0)+(-$N73/30-INT(-$N73/30))*SUMIFS(58:58,$1:$1,IN$1+INT(-$N73/30)+1)+(INT(-$N73/30)+1--$N73/30)*SUMIFS(58:58,$1:$1,IN$1+INT(-$N73/30))))</f>
        <v>0</v>
      </c>
      <c r="IO73" s="40">
        <f>IF(IO$7="",0,IF(IO$1=MAX($1:$1),$R58-SUM($T73:IN73),IF(IO$1=1,SUMIFS(58:58,$1:$1,"&gt;="&amp;1,$1:$1,"&lt;="&amp;INT(-$N73/30))+(-$N73/30-INT(-$N73/30))*SUMIFS(58:58,$1:$1,INT(-$N73/30)+1),0)+(-$N73/30-INT(-$N73/30))*SUMIFS(58:58,$1:$1,IO$1+INT(-$N73/30)+1)+(INT(-$N73/30)+1--$N73/30)*SUMIFS(58:58,$1:$1,IO$1+INT(-$N73/30))))</f>
        <v>0</v>
      </c>
      <c r="IP73" s="40">
        <f>IF(IP$7="",0,IF(IP$1=MAX($1:$1),$R58-SUM($T73:IO73),IF(IP$1=1,SUMIFS(58:58,$1:$1,"&gt;="&amp;1,$1:$1,"&lt;="&amp;INT(-$N73/30))+(-$N73/30-INT(-$N73/30))*SUMIFS(58:58,$1:$1,INT(-$N73/30)+1),0)+(-$N73/30-INT(-$N73/30))*SUMIFS(58:58,$1:$1,IP$1+INT(-$N73/30)+1)+(INT(-$N73/30)+1--$N73/30)*SUMIFS(58:58,$1:$1,IP$1+INT(-$N73/30))))</f>
        <v>0</v>
      </c>
      <c r="IQ73" s="40">
        <f>IF(IQ$7="",0,IF(IQ$1=MAX($1:$1),$R58-SUM($T73:IP73),IF(IQ$1=1,SUMIFS(58:58,$1:$1,"&gt;="&amp;1,$1:$1,"&lt;="&amp;INT(-$N73/30))+(-$N73/30-INT(-$N73/30))*SUMIFS(58:58,$1:$1,INT(-$N73/30)+1),0)+(-$N73/30-INT(-$N73/30))*SUMIFS(58:58,$1:$1,IQ$1+INT(-$N73/30)+1)+(INT(-$N73/30)+1--$N73/30)*SUMIFS(58:58,$1:$1,IQ$1+INT(-$N73/30))))</f>
        <v>0</v>
      </c>
      <c r="IR73" s="40">
        <f>IF(IR$7="",0,IF(IR$1=MAX($1:$1),$R58-SUM($T73:IQ73),IF(IR$1=1,SUMIFS(58:58,$1:$1,"&gt;="&amp;1,$1:$1,"&lt;="&amp;INT(-$N73/30))+(-$N73/30-INT(-$N73/30))*SUMIFS(58:58,$1:$1,INT(-$N73/30)+1),0)+(-$N73/30-INT(-$N73/30))*SUMIFS(58:58,$1:$1,IR$1+INT(-$N73/30)+1)+(INT(-$N73/30)+1--$N73/30)*SUMIFS(58:58,$1:$1,IR$1+INT(-$N73/30))))</f>
        <v>0</v>
      </c>
      <c r="IS73" s="40">
        <f>IF(IS$7="",0,IF(IS$1=MAX($1:$1),$R58-SUM($T73:IR73),IF(IS$1=1,SUMIFS(58:58,$1:$1,"&gt;="&amp;1,$1:$1,"&lt;="&amp;INT(-$N73/30))+(-$N73/30-INT(-$N73/30))*SUMIFS(58:58,$1:$1,INT(-$N73/30)+1),0)+(-$N73/30-INT(-$N73/30))*SUMIFS(58:58,$1:$1,IS$1+INT(-$N73/30)+1)+(INT(-$N73/30)+1--$N73/30)*SUMIFS(58:58,$1:$1,IS$1+INT(-$N73/30))))</f>
        <v>0</v>
      </c>
      <c r="IT73" s="40">
        <f>IF(IT$7="",0,IF(IT$1=MAX($1:$1),$R58-SUM($T73:IS73),IF(IT$1=1,SUMIFS(58:58,$1:$1,"&gt;="&amp;1,$1:$1,"&lt;="&amp;INT(-$N73/30))+(-$N73/30-INT(-$N73/30))*SUMIFS(58:58,$1:$1,INT(-$N73/30)+1),0)+(-$N73/30-INT(-$N73/30))*SUMIFS(58:58,$1:$1,IT$1+INT(-$N73/30)+1)+(INT(-$N73/30)+1--$N73/30)*SUMIFS(58:58,$1:$1,IT$1+INT(-$N73/30))))</f>
        <v>0</v>
      </c>
      <c r="IU73" s="40">
        <f>IF(IU$7="",0,IF(IU$1=MAX($1:$1),$R58-SUM($T73:IT73),IF(IU$1=1,SUMIFS(58:58,$1:$1,"&gt;="&amp;1,$1:$1,"&lt;="&amp;INT(-$N73/30))+(-$N73/30-INT(-$N73/30))*SUMIFS(58:58,$1:$1,INT(-$N73/30)+1),0)+(-$N73/30-INT(-$N73/30))*SUMIFS(58:58,$1:$1,IU$1+INT(-$N73/30)+1)+(INT(-$N73/30)+1--$N73/30)*SUMIFS(58:58,$1:$1,IU$1+INT(-$N73/30))))</f>
        <v>0</v>
      </c>
      <c r="IV73" s="40">
        <f>IF(IV$7="",0,IF(IV$1=MAX($1:$1),$R58-SUM($T73:IU73),IF(IV$1=1,SUMIFS(58:58,$1:$1,"&gt;="&amp;1,$1:$1,"&lt;="&amp;INT(-$N73/30))+(-$N73/30-INT(-$N73/30))*SUMIFS(58:58,$1:$1,INT(-$N73/30)+1),0)+(-$N73/30-INT(-$N73/30))*SUMIFS(58:58,$1:$1,IV$1+INT(-$N73/30)+1)+(INT(-$N73/30)+1--$N73/30)*SUMIFS(58:58,$1:$1,IV$1+INT(-$N73/30))))</f>
        <v>0</v>
      </c>
      <c r="IW73" s="40">
        <f>IF(IW$7="",0,IF(IW$1=MAX($1:$1),$R58-SUM($T73:IV73),IF(IW$1=1,SUMIFS(58:58,$1:$1,"&gt;="&amp;1,$1:$1,"&lt;="&amp;INT(-$N73/30))+(-$N73/30-INT(-$N73/30))*SUMIFS(58:58,$1:$1,INT(-$N73/30)+1),0)+(-$N73/30-INT(-$N73/30))*SUMIFS(58:58,$1:$1,IW$1+INT(-$N73/30)+1)+(INT(-$N73/30)+1--$N73/30)*SUMIFS(58:58,$1:$1,IW$1+INT(-$N73/30))))</f>
        <v>0</v>
      </c>
      <c r="IX73" s="40">
        <f>IF(IX$7="",0,IF(IX$1=MAX($1:$1),$R58-SUM($T73:IW73),IF(IX$1=1,SUMIFS(58:58,$1:$1,"&gt;="&amp;1,$1:$1,"&lt;="&amp;INT(-$N73/30))+(-$N73/30-INT(-$N73/30))*SUMIFS(58:58,$1:$1,INT(-$N73/30)+1),0)+(-$N73/30-INT(-$N73/30))*SUMIFS(58:58,$1:$1,IX$1+INT(-$N73/30)+1)+(INT(-$N73/30)+1--$N73/30)*SUMIFS(58:58,$1:$1,IX$1+INT(-$N73/30))))</f>
        <v>0</v>
      </c>
      <c r="IY73" s="40">
        <f>IF(IY$7="",0,IF(IY$1=MAX($1:$1),$R58-SUM($T73:IX73),IF(IY$1=1,SUMIFS(58:58,$1:$1,"&gt;="&amp;1,$1:$1,"&lt;="&amp;INT(-$N73/30))+(-$N73/30-INT(-$N73/30))*SUMIFS(58:58,$1:$1,INT(-$N73/30)+1),0)+(-$N73/30-INT(-$N73/30))*SUMIFS(58:58,$1:$1,IY$1+INT(-$N73/30)+1)+(INT(-$N73/30)+1--$N73/30)*SUMIFS(58:58,$1:$1,IY$1+INT(-$N73/30))))</f>
        <v>0</v>
      </c>
      <c r="IZ73" s="40">
        <f>IF(IZ$7="",0,IF(IZ$1=MAX($1:$1),$R58-SUM($T73:IY73),IF(IZ$1=1,SUMIFS(58:58,$1:$1,"&gt;="&amp;1,$1:$1,"&lt;="&amp;INT(-$N73/30))+(-$N73/30-INT(-$N73/30))*SUMIFS(58:58,$1:$1,INT(-$N73/30)+1),0)+(-$N73/30-INT(-$N73/30))*SUMIFS(58:58,$1:$1,IZ$1+INT(-$N73/30)+1)+(INT(-$N73/30)+1--$N73/30)*SUMIFS(58:58,$1:$1,IZ$1+INT(-$N73/30))))</f>
        <v>0</v>
      </c>
      <c r="JA73" s="40">
        <f>IF(JA$7="",0,IF(JA$1=MAX($1:$1),$R58-SUM($T73:IZ73),IF(JA$1=1,SUMIFS(58:58,$1:$1,"&gt;="&amp;1,$1:$1,"&lt;="&amp;INT(-$N73/30))+(-$N73/30-INT(-$N73/30))*SUMIFS(58:58,$1:$1,INT(-$N73/30)+1),0)+(-$N73/30-INT(-$N73/30))*SUMIFS(58:58,$1:$1,JA$1+INT(-$N73/30)+1)+(INT(-$N73/30)+1--$N73/30)*SUMIFS(58:58,$1:$1,JA$1+INT(-$N73/30))))</f>
        <v>0</v>
      </c>
      <c r="JB73" s="40">
        <f>IF(JB$7="",0,IF(JB$1=MAX($1:$1),$R58-SUM($T73:JA73),IF(JB$1=1,SUMIFS(58:58,$1:$1,"&gt;="&amp;1,$1:$1,"&lt;="&amp;INT(-$N73/30))+(-$N73/30-INT(-$N73/30))*SUMIFS(58:58,$1:$1,INT(-$N73/30)+1),0)+(-$N73/30-INT(-$N73/30))*SUMIFS(58:58,$1:$1,JB$1+INT(-$N73/30)+1)+(INT(-$N73/30)+1--$N73/30)*SUMIFS(58:58,$1:$1,JB$1+INT(-$N73/30))))</f>
        <v>0</v>
      </c>
      <c r="JC73" s="40">
        <f>IF(JC$7="",0,IF(JC$1=MAX($1:$1),$R58-SUM($T73:JB73),IF(JC$1=1,SUMIFS(58:58,$1:$1,"&gt;="&amp;1,$1:$1,"&lt;="&amp;INT(-$N73/30))+(-$N73/30-INT(-$N73/30))*SUMIFS(58:58,$1:$1,INT(-$N73/30)+1),0)+(-$N73/30-INT(-$N73/30))*SUMIFS(58:58,$1:$1,JC$1+INT(-$N73/30)+1)+(INT(-$N73/30)+1--$N73/30)*SUMIFS(58:58,$1:$1,JC$1+INT(-$N73/30))))</f>
        <v>0</v>
      </c>
      <c r="JD73" s="40">
        <f>IF(JD$7="",0,IF(JD$1=MAX($1:$1),$R58-SUM($T73:JC73),IF(JD$1=1,SUMIFS(58:58,$1:$1,"&gt;="&amp;1,$1:$1,"&lt;="&amp;INT(-$N73/30))+(-$N73/30-INT(-$N73/30))*SUMIFS(58:58,$1:$1,INT(-$N73/30)+1),0)+(-$N73/30-INT(-$N73/30))*SUMIFS(58:58,$1:$1,JD$1+INT(-$N73/30)+1)+(INT(-$N73/30)+1--$N73/30)*SUMIFS(58:58,$1:$1,JD$1+INT(-$N73/30))))</f>
        <v>0</v>
      </c>
      <c r="JE73" s="40">
        <f>IF(JE$7="",0,IF(JE$1=MAX($1:$1),$R58-SUM($T73:JD73),IF(JE$1=1,SUMIFS(58:58,$1:$1,"&gt;="&amp;1,$1:$1,"&lt;="&amp;INT(-$N73/30))+(-$N73/30-INT(-$N73/30))*SUMIFS(58:58,$1:$1,INT(-$N73/30)+1),0)+(-$N73/30-INT(-$N73/30))*SUMIFS(58:58,$1:$1,JE$1+INT(-$N73/30)+1)+(INT(-$N73/30)+1--$N73/30)*SUMIFS(58:58,$1:$1,JE$1+INT(-$N73/30))))</f>
        <v>0</v>
      </c>
      <c r="JF73" s="40">
        <f>IF(JF$7="",0,IF(JF$1=MAX($1:$1),$R58-SUM($T73:JE73),IF(JF$1=1,SUMIFS(58:58,$1:$1,"&gt;="&amp;1,$1:$1,"&lt;="&amp;INT(-$N73/30))+(-$N73/30-INT(-$N73/30))*SUMIFS(58:58,$1:$1,INT(-$N73/30)+1),0)+(-$N73/30-INT(-$N73/30))*SUMIFS(58:58,$1:$1,JF$1+INT(-$N73/30)+1)+(INT(-$N73/30)+1--$N73/30)*SUMIFS(58:58,$1:$1,JF$1+INT(-$N73/30))))</f>
        <v>0</v>
      </c>
      <c r="JG73" s="40">
        <f>IF(JG$7="",0,IF(JG$1=MAX($1:$1),$R58-SUM($T73:JF73),IF(JG$1=1,SUMIFS(58:58,$1:$1,"&gt;="&amp;1,$1:$1,"&lt;="&amp;INT(-$N73/30))+(-$N73/30-INT(-$N73/30))*SUMIFS(58:58,$1:$1,INT(-$N73/30)+1),0)+(-$N73/30-INT(-$N73/30))*SUMIFS(58:58,$1:$1,JG$1+INT(-$N73/30)+1)+(INT(-$N73/30)+1--$N73/30)*SUMIFS(58:58,$1:$1,JG$1+INT(-$N73/30))))</f>
        <v>0</v>
      </c>
      <c r="JH73" s="40">
        <f>IF(JH$7="",0,IF(JH$1=MAX($1:$1),$R58-SUM($T73:JG73),IF(JH$1=1,SUMIFS(58:58,$1:$1,"&gt;="&amp;1,$1:$1,"&lt;="&amp;INT(-$N73/30))+(-$N73/30-INT(-$N73/30))*SUMIFS(58:58,$1:$1,INT(-$N73/30)+1),0)+(-$N73/30-INT(-$N73/30))*SUMIFS(58:58,$1:$1,JH$1+INT(-$N73/30)+1)+(INT(-$N73/30)+1--$N73/30)*SUMIFS(58:58,$1:$1,JH$1+INT(-$N73/30))))</f>
        <v>0</v>
      </c>
      <c r="JI73" s="40">
        <f>IF(JI$7="",0,IF(JI$1=MAX($1:$1),$R58-SUM($T73:JH73),IF(JI$1=1,SUMIFS(58:58,$1:$1,"&gt;="&amp;1,$1:$1,"&lt;="&amp;INT(-$N73/30))+(-$N73/30-INT(-$N73/30))*SUMIFS(58:58,$1:$1,INT(-$N73/30)+1),0)+(-$N73/30-INT(-$N73/30))*SUMIFS(58:58,$1:$1,JI$1+INT(-$N73/30)+1)+(INT(-$N73/30)+1--$N73/30)*SUMIFS(58:58,$1:$1,JI$1+INT(-$N73/30))))</f>
        <v>0</v>
      </c>
      <c r="JJ73" s="40">
        <f>IF(JJ$7="",0,IF(JJ$1=MAX($1:$1),$R58-SUM($T73:JI73),IF(JJ$1=1,SUMIFS(58:58,$1:$1,"&gt;="&amp;1,$1:$1,"&lt;="&amp;INT(-$N73/30))+(-$N73/30-INT(-$N73/30))*SUMIFS(58:58,$1:$1,INT(-$N73/30)+1),0)+(-$N73/30-INT(-$N73/30))*SUMIFS(58:58,$1:$1,JJ$1+INT(-$N73/30)+1)+(INT(-$N73/30)+1--$N73/30)*SUMIFS(58:58,$1:$1,JJ$1+INT(-$N73/30))))</f>
        <v>0</v>
      </c>
      <c r="JK73" s="40">
        <f>IF(JK$7="",0,IF(JK$1=MAX($1:$1),$R58-SUM($T73:JJ73),IF(JK$1=1,SUMIFS(58:58,$1:$1,"&gt;="&amp;1,$1:$1,"&lt;="&amp;INT(-$N73/30))+(-$N73/30-INT(-$N73/30))*SUMIFS(58:58,$1:$1,INT(-$N73/30)+1),0)+(-$N73/30-INT(-$N73/30))*SUMIFS(58:58,$1:$1,JK$1+INT(-$N73/30)+1)+(INT(-$N73/30)+1--$N73/30)*SUMIFS(58:58,$1:$1,JK$1+INT(-$N73/30))))</f>
        <v>0</v>
      </c>
      <c r="JL73" s="40">
        <f>IF(JL$7="",0,IF(JL$1=MAX($1:$1),$R58-SUM($T73:JK73),IF(JL$1=1,SUMIFS(58:58,$1:$1,"&gt;="&amp;1,$1:$1,"&lt;="&amp;INT(-$N73/30))+(-$N73/30-INT(-$N73/30))*SUMIFS(58:58,$1:$1,INT(-$N73/30)+1),0)+(-$N73/30-INT(-$N73/30))*SUMIFS(58:58,$1:$1,JL$1+INT(-$N73/30)+1)+(INT(-$N73/30)+1--$N73/30)*SUMIFS(58:58,$1:$1,JL$1+INT(-$N73/30))))</f>
        <v>0</v>
      </c>
      <c r="JM73" s="40">
        <f>IF(JM$7="",0,IF(JM$1=MAX($1:$1),$R58-SUM($T73:JL73),IF(JM$1=1,SUMIFS(58:58,$1:$1,"&gt;="&amp;1,$1:$1,"&lt;="&amp;INT(-$N73/30))+(-$N73/30-INT(-$N73/30))*SUMIFS(58:58,$1:$1,INT(-$N73/30)+1),0)+(-$N73/30-INT(-$N73/30))*SUMIFS(58:58,$1:$1,JM$1+INT(-$N73/30)+1)+(INT(-$N73/30)+1--$N73/30)*SUMIFS(58:58,$1:$1,JM$1+INT(-$N73/30))))</f>
        <v>0</v>
      </c>
      <c r="JN73" s="40">
        <f>IF(JN$7="",0,IF(JN$1=MAX($1:$1),$R58-SUM($T73:JM73),IF(JN$1=1,SUMIFS(58:58,$1:$1,"&gt;="&amp;1,$1:$1,"&lt;="&amp;INT(-$N73/30))+(-$N73/30-INT(-$N73/30))*SUMIFS(58:58,$1:$1,INT(-$N73/30)+1),0)+(-$N73/30-INT(-$N73/30))*SUMIFS(58:58,$1:$1,JN$1+INT(-$N73/30)+1)+(INT(-$N73/30)+1--$N73/30)*SUMIFS(58:58,$1:$1,JN$1+INT(-$N73/30))))</f>
        <v>0</v>
      </c>
      <c r="JO73" s="40">
        <f>IF(JO$7="",0,IF(JO$1=MAX($1:$1),$R58-SUM($T73:JN73),IF(JO$1=1,SUMIFS(58:58,$1:$1,"&gt;="&amp;1,$1:$1,"&lt;="&amp;INT(-$N73/30))+(-$N73/30-INT(-$N73/30))*SUMIFS(58:58,$1:$1,INT(-$N73/30)+1),0)+(-$N73/30-INT(-$N73/30))*SUMIFS(58:58,$1:$1,JO$1+INT(-$N73/30)+1)+(INT(-$N73/30)+1--$N73/30)*SUMIFS(58:58,$1:$1,JO$1+INT(-$N73/30))))</f>
        <v>0</v>
      </c>
      <c r="JP73" s="40">
        <f>IF(JP$7="",0,IF(JP$1=MAX($1:$1),$R58-SUM($T73:JO73),IF(JP$1=1,SUMIFS(58:58,$1:$1,"&gt;="&amp;1,$1:$1,"&lt;="&amp;INT(-$N73/30))+(-$N73/30-INT(-$N73/30))*SUMIFS(58:58,$1:$1,INT(-$N73/30)+1),0)+(-$N73/30-INT(-$N73/30))*SUMIFS(58:58,$1:$1,JP$1+INT(-$N73/30)+1)+(INT(-$N73/30)+1--$N73/30)*SUMIFS(58:58,$1:$1,JP$1+INT(-$N73/30))))</f>
        <v>0</v>
      </c>
      <c r="JQ73" s="40">
        <f>IF(JQ$7="",0,IF(JQ$1=MAX($1:$1),$R58-SUM($T73:JP73),IF(JQ$1=1,SUMIFS(58:58,$1:$1,"&gt;="&amp;1,$1:$1,"&lt;="&amp;INT(-$N73/30))+(-$N73/30-INT(-$N73/30))*SUMIFS(58:58,$1:$1,INT(-$N73/30)+1),0)+(-$N73/30-INT(-$N73/30))*SUMIFS(58:58,$1:$1,JQ$1+INT(-$N73/30)+1)+(INT(-$N73/30)+1--$N73/30)*SUMIFS(58:58,$1:$1,JQ$1+INT(-$N73/30))))</f>
        <v>0</v>
      </c>
      <c r="JR73" s="40">
        <f>IF(JR$7="",0,IF(JR$1=MAX($1:$1),$R58-SUM($T73:JQ73),IF(JR$1=1,SUMIFS(58:58,$1:$1,"&gt;="&amp;1,$1:$1,"&lt;="&amp;INT(-$N73/30))+(-$N73/30-INT(-$N73/30))*SUMIFS(58:58,$1:$1,INT(-$N73/30)+1),0)+(-$N73/30-INT(-$N73/30))*SUMIFS(58:58,$1:$1,JR$1+INT(-$N73/30)+1)+(INT(-$N73/30)+1--$N73/30)*SUMIFS(58:58,$1:$1,JR$1+INT(-$N73/30))))</f>
        <v>0</v>
      </c>
      <c r="JS73" s="40">
        <f>IF(JS$7="",0,IF(JS$1=MAX($1:$1),$R58-SUM($T73:JR73),IF(JS$1=1,SUMIFS(58:58,$1:$1,"&gt;="&amp;1,$1:$1,"&lt;="&amp;INT(-$N73/30))+(-$N73/30-INT(-$N73/30))*SUMIFS(58:58,$1:$1,INT(-$N73/30)+1),0)+(-$N73/30-INT(-$N73/30))*SUMIFS(58:58,$1:$1,JS$1+INT(-$N73/30)+1)+(INT(-$N73/30)+1--$N73/30)*SUMIFS(58:58,$1:$1,JS$1+INT(-$N73/30))))</f>
        <v>0</v>
      </c>
      <c r="JT73" s="40">
        <f>IF(JT$7="",0,IF(JT$1=MAX($1:$1),$R58-SUM($T73:JS73),IF(JT$1=1,SUMIFS(58:58,$1:$1,"&gt;="&amp;1,$1:$1,"&lt;="&amp;INT(-$N73/30))+(-$N73/30-INT(-$N73/30))*SUMIFS(58:58,$1:$1,INT(-$N73/30)+1),0)+(-$N73/30-INT(-$N73/30))*SUMIFS(58:58,$1:$1,JT$1+INT(-$N73/30)+1)+(INT(-$N73/30)+1--$N73/30)*SUMIFS(58:58,$1:$1,JT$1+INT(-$N73/30))))</f>
        <v>0</v>
      </c>
      <c r="JU73" s="40">
        <f>IF(JU$7="",0,IF(JU$1=MAX($1:$1),$R58-SUM($T73:JT73),IF(JU$1=1,SUMIFS(58:58,$1:$1,"&gt;="&amp;1,$1:$1,"&lt;="&amp;INT(-$N73/30))+(-$N73/30-INT(-$N73/30))*SUMIFS(58:58,$1:$1,INT(-$N73/30)+1),0)+(-$N73/30-INT(-$N73/30))*SUMIFS(58:58,$1:$1,JU$1+INT(-$N73/30)+1)+(INT(-$N73/30)+1--$N73/30)*SUMIFS(58:58,$1:$1,JU$1+INT(-$N73/30))))</f>
        <v>0</v>
      </c>
      <c r="JV73" s="40">
        <f>IF(JV$7="",0,IF(JV$1=MAX($1:$1),$R58-SUM($T73:JU73),IF(JV$1=1,SUMIFS(58:58,$1:$1,"&gt;="&amp;1,$1:$1,"&lt;="&amp;INT(-$N73/30))+(-$N73/30-INT(-$N73/30))*SUMIFS(58:58,$1:$1,INT(-$N73/30)+1),0)+(-$N73/30-INT(-$N73/30))*SUMIFS(58:58,$1:$1,JV$1+INT(-$N73/30)+1)+(INT(-$N73/30)+1--$N73/30)*SUMIFS(58:58,$1:$1,JV$1+INT(-$N73/30))))</f>
        <v>0</v>
      </c>
      <c r="JW73" s="40">
        <f>IF(JW$7="",0,IF(JW$1=MAX($1:$1),$R58-SUM($T73:JV73),IF(JW$1=1,SUMIFS(58:58,$1:$1,"&gt;="&amp;1,$1:$1,"&lt;="&amp;INT(-$N73/30))+(-$N73/30-INT(-$N73/30))*SUMIFS(58:58,$1:$1,INT(-$N73/30)+1),0)+(-$N73/30-INT(-$N73/30))*SUMIFS(58:58,$1:$1,JW$1+INT(-$N73/30)+1)+(INT(-$N73/30)+1--$N73/30)*SUMIFS(58:58,$1:$1,JW$1+INT(-$N73/30))))</f>
        <v>0</v>
      </c>
      <c r="JX73" s="40">
        <f>IF(JX$7="",0,IF(JX$1=MAX($1:$1),$R58-SUM($T73:JW73),IF(JX$1=1,SUMIFS(58:58,$1:$1,"&gt;="&amp;1,$1:$1,"&lt;="&amp;INT(-$N73/30))+(-$N73/30-INT(-$N73/30))*SUMIFS(58:58,$1:$1,INT(-$N73/30)+1),0)+(-$N73/30-INT(-$N73/30))*SUMIFS(58:58,$1:$1,JX$1+INT(-$N73/30)+1)+(INT(-$N73/30)+1--$N73/30)*SUMIFS(58:58,$1:$1,JX$1+INT(-$N73/30))))</f>
        <v>0</v>
      </c>
      <c r="JY73" s="40">
        <f>IF(JY$7="",0,IF(JY$1=MAX($1:$1),$R58-SUM($T73:JX73),IF(JY$1=1,SUMIFS(58:58,$1:$1,"&gt;="&amp;1,$1:$1,"&lt;="&amp;INT(-$N73/30))+(-$N73/30-INT(-$N73/30))*SUMIFS(58:58,$1:$1,INT(-$N73/30)+1),0)+(-$N73/30-INT(-$N73/30))*SUMIFS(58:58,$1:$1,JY$1+INT(-$N73/30)+1)+(INT(-$N73/30)+1--$N73/30)*SUMIFS(58:58,$1:$1,JY$1+INT(-$N73/30))))</f>
        <v>0</v>
      </c>
      <c r="JZ73" s="40">
        <f>IF(JZ$7="",0,IF(JZ$1=MAX($1:$1),$R58-SUM($T73:JY73),IF(JZ$1=1,SUMIFS(58:58,$1:$1,"&gt;="&amp;1,$1:$1,"&lt;="&amp;INT(-$N73/30))+(-$N73/30-INT(-$N73/30))*SUMIFS(58:58,$1:$1,INT(-$N73/30)+1),0)+(-$N73/30-INT(-$N73/30))*SUMIFS(58:58,$1:$1,JZ$1+INT(-$N73/30)+1)+(INT(-$N73/30)+1--$N73/30)*SUMIFS(58:58,$1:$1,JZ$1+INT(-$N73/30))))</f>
        <v>0</v>
      </c>
      <c r="KA73" s="40">
        <f>IF(KA$7="",0,IF(KA$1=MAX($1:$1),$R58-SUM($T73:JZ73),IF(KA$1=1,SUMIFS(58:58,$1:$1,"&gt;="&amp;1,$1:$1,"&lt;="&amp;INT(-$N73/30))+(-$N73/30-INT(-$N73/30))*SUMIFS(58:58,$1:$1,INT(-$N73/30)+1),0)+(-$N73/30-INT(-$N73/30))*SUMIFS(58:58,$1:$1,KA$1+INT(-$N73/30)+1)+(INT(-$N73/30)+1--$N73/30)*SUMIFS(58:58,$1:$1,KA$1+INT(-$N73/30))))</f>
        <v>0</v>
      </c>
      <c r="KB73" s="40">
        <f>IF(KB$7="",0,IF(KB$1=MAX($1:$1),$R58-SUM($T73:KA73),IF(KB$1=1,SUMIFS(58:58,$1:$1,"&gt;="&amp;1,$1:$1,"&lt;="&amp;INT(-$N73/30))+(-$N73/30-INT(-$N73/30))*SUMIFS(58:58,$1:$1,INT(-$N73/30)+1),0)+(-$N73/30-INT(-$N73/30))*SUMIFS(58:58,$1:$1,KB$1+INT(-$N73/30)+1)+(INT(-$N73/30)+1--$N73/30)*SUMIFS(58:58,$1:$1,KB$1+INT(-$N73/30))))</f>
        <v>0</v>
      </c>
      <c r="KC73" s="40">
        <f>IF(KC$7="",0,IF(KC$1=MAX($1:$1),$R58-SUM($T73:KB73),IF(KC$1=1,SUMIFS(58:58,$1:$1,"&gt;="&amp;1,$1:$1,"&lt;="&amp;INT(-$N73/30))+(-$N73/30-INT(-$N73/30))*SUMIFS(58:58,$1:$1,INT(-$N73/30)+1),0)+(-$N73/30-INT(-$N73/30))*SUMIFS(58:58,$1:$1,KC$1+INT(-$N73/30)+1)+(INT(-$N73/30)+1--$N73/30)*SUMIFS(58:58,$1:$1,KC$1+INT(-$N73/30))))</f>
        <v>0</v>
      </c>
      <c r="KD73" s="40">
        <f>IF(KD$7="",0,IF(KD$1=MAX($1:$1),$R58-SUM($T73:KC73),IF(KD$1=1,SUMIFS(58:58,$1:$1,"&gt;="&amp;1,$1:$1,"&lt;="&amp;INT(-$N73/30))+(-$N73/30-INT(-$N73/30))*SUMIFS(58:58,$1:$1,INT(-$N73/30)+1),0)+(-$N73/30-INT(-$N73/30))*SUMIFS(58:58,$1:$1,KD$1+INT(-$N73/30)+1)+(INT(-$N73/30)+1--$N73/30)*SUMIFS(58:58,$1:$1,KD$1+INT(-$N73/30))))</f>
        <v>0</v>
      </c>
      <c r="KE73" s="40">
        <f>IF(KE$7="",0,IF(KE$1=MAX($1:$1),$R58-SUM($T73:KD73),IF(KE$1=1,SUMIFS(58:58,$1:$1,"&gt;="&amp;1,$1:$1,"&lt;="&amp;INT(-$N73/30))+(-$N73/30-INT(-$N73/30))*SUMIFS(58:58,$1:$1,INT(-$N73/30)+1),0)+(-$N73/30-INT(-$N73/30))*SUMIFS(58:58,$1:$1,KE$1+INT(-$N73/30)+1)+(INT(-$N73/30)+1--$N73/30)*SUMIFS(58:58,$1:$1,KE$1+INT(-$N73/30))))</f>
        <v>0</v>
      </c>
      <c r="KF73" s="40">
        <f>IF(KF$7="",0,IF(KF$1=MAX($1:$1),$R58-SUM($T73:KE73),IF(KF$1=1,SUMIFS(58:58,$1:$1,"&gt;="&amp;1,$1:$1,"&lt;="&amp;INT(-$N73/30))+(-$N73/30-INT(-$N73/30))*SUMIFS(58:58,$1:$1,INT(-$N73/30)+1),0)+(-$N73/30-INT(-$N73/30))*SUMIFS(58:58,$1:$1,KF$1+INT(-$N73/30)+1)+(INT(-$N73/30)+1--$N73/30)*SUMIFS(58:58,$1:$1,KF$1+INT(-$N73/30))))</f>
        <v>0</v>
      </c>
      <c r="KG73" s="40">
        <f>IF(KG$7="",0,IF(KG$1=MAX($1:$1),$R58-SUM($T73:KF73),IF(KG$1=1,SUMIFS(58:58,$1:$1,"&gt;="&amp;1,$1:$1,"&lt;="&amp;INT(-$N73/30))+(-$N73/30-INT(-$N73/30))*SUMIFS(58:58,$1:$1,INT(-$N73/30)+1),0)+(-$N73/30-INT(-$N73/30))*SUMIFS(58:58,$1:$1,KG$1+INT(-$N73/30)+1)+(INT(-$N73/30)+1--$N73/30)*SUMIFS(58:58,$1:$1,KG$1+INT(-$N73/30))))</f>
        <v>0</v>
      </c>
      <c r="KH73" s="40">
        <f>IF(KH$7="",0,IF(KH$1=MAX($1:$1),$R58-SUM($T73:KG73),IF(KH$1=1,SUMIFS(58:58,$1:$1,"&gt;="&amp;1,$1:$1,"&lt;="&amp;INT(-$N73/30))+(-$N73/30-INT(-$N73/30))*SUMIFS(58:58,$1:$1,INT(-$N73/30)+1),0)+(-$N73/30-INT(-$N73/30))*SUMIFS(58:58,$1:$1,KH$1+INT(-$N73/30)+1)+(INT(-$N73/30)+1--$N73/30)*SUMIFS(58:58,$1:$1,KH$1+INT(-$N73/30))))</f>
        <v>0</v>
      </c>
      <c r="KI73" s="40">
        <f>IF(KI$7="",0,IF(KI$1=MAX($1:$1),$R58-SUM($T73:KH73),IF(KI$1=1,SUMIFS(58:58,$1:$1,"&gt;="&amp;1,$1:$1,"&lt;="&amp;INT(-$N73/30))+(-$N73/30-INT(-$N73/30))*SUMIFS(58:58,$1:$1,INT(-$N73/30)+1),0)+(-$N73/30-INT(-$N73/30))*SUMIFS(58:58,$1:$1,KI$1+INT(-$N73/30)+1)+(INT(-$N73/30)+1--$N73/30)*SUMIFS(58:58,$1:$1,KI$1+INT(-$N73/30))))</f>
        <v>0</v>
      </c>
      <c r="KJ73" s="40">
        <f>IF(KJ$7="",0,IF(KJ$1=MAX($1:$1),$R58-SUM($T73:KI73),IF(KJ$1=1,SUMIFS(58:58,$1:$1,"&gt;="&amp;1,$1:$1,"&lt;="&amp;INT(-$N73/30))+(-$N73/30-INT(-$N73/30))*SUMIFS(58:58,$1:$1,INT(-$N73/30)+1),0)+(-$N73/30-INT(-$N73/30))*SUMIFS(58:58,$1:$1,KJ$1+INT(-$N73/30)+1)+(INT(-$N73/30)+1--$N73/30)*SUMIFS(58:58,$1:$1,KJ$1+INT(-$N73/30))))</f>
        <v>0</v>
      </c>
      <c r="KK73" s="40">
        <f>IF(KK$7="",0,IF(KK$1=MAX($1:$1),$R58-SUM($T73:KJ73),IF(KK$1=1,SUMIFS(58:58,$1:$1,"&gt;="&amp;1,$1:$1,"&lt;="&amp;INT(-$N73/30))+(-$N73/30-INT(-$N73/30))*SUMIFS(58:58,$1:$1,INT(-$N73/30)+1),0)+(-$N73/30-INT(-$N73/30))*SUMIFS(58:58,$1:$1,KK$1+INT(-$N73/30)+1)+(INT(-$N73/30)+1--$N73/30)*SUMIFS(58:58,$1:$1,KK$1+INT(-$N73/30))))</f>
        <v>0</v>
      </c>
      <c r="KL73" s="40">
        <f>IF(KL$7="",0,IF(KL$1=MAX($1:$1),$R58-SUM($T73:KK73),IF(KL$1=1,SUMIFS(58:58,$1:$1,"&gt;="&amp;1,$1:$1,"&lt;="&amp;INT(-$N73/30))+(-$N73/30-INT(-$N73/30))*SUMIFS(58:58,$1:$1,INT(-$N73/30)+1),0)+(-$N73/30-INT(-$N73/30))*SUMIFS(58:58,$1:$1,KL$1+INT(-$N73/30)+1)+(INT(-$N73/30)+1--$N73/30)*SUMIFS(58:58,$1:$1,KL$1+INT(-$N73/30))))</f>
        <v>0</v>
      </c>
      <c r="KM73" s="40">
        <f>IF(KM$7="",0,IF(KM$1=MAX($1:$1),$R58-SUM($T73:KL73),IF(KM$1=1,SUMIFS(58:58,$1:$1,"&gt;="&amp;1,$1:$1,"&lt;="&amp;INT(-$N73/30))+(-$N73/30-INT(-$N73/30))*SUMIFS(58:58,$1:$1,INT(-$N73/30)+1),0)+(-$N73/30-INT(-$N73/30))*SUMIFS(58:58,$1:$1,KM$1+INT(-$N73/30)+1)+(INT(-$N73/30)+1--$N73/30)*SUMIFS(58:58,$1:$1,KM$1+INT(-$N73/30))))</f>
        <v>0</v>
      </c>
      <c r="KN73" s="40">
        <f>IF(KN$7="",0,IF(KN$1=MAX($1:$1),$R58-SUM($T73:KM73),IF(KN$1=1,SUMIFS(58:58,$1:$1,"&gt;="&amp;1,$1:$1,"&lt;="&amp;INT(-$N73/30))+(-$N73/30-INT(-$N73/30))*SUMIFS(58:58,$1:$1,INT(-$N73/30)+1),0)+(-$N73/30-INT(-$N73/30))*SUMIFS(58:58,$1:$1,KN$1+INT(-$N73/30)+1)+(INT(-$N73/30)+1--$N73/30)*SUMIFS(58:58,$1:$1,KN$1+INT(-$N73/30))))</f>
        <v>0</v>
      </c>
      <c r="KO73" s="40">
        <f>IF(KO$7="",0,IF(KO$1=MAX($1:$1),$R58-SUM($T73:KN73),IF(KO$1=1,SUMIFS(58:58,$1:$1,"&gt;="&amp;1,$1:$1,"&lt;="&amp;INT(-$N73/30))+(-$N73/30-INT(-$N73/30))*SUMIFS(58:58,$1:$1,INT(-$N73/30)+1),0)+(-$N73/30-INT(-$N73/30))*SUMIFS(58:58,$1:$1,KO$1+INT(-$N73/30)+1)+(INT(-$N73/30)+1--$N73/30)*SUMIFS(58:58,$1:$1,KO$1+INT(-$N73/30))))</f>
        <v>0</v>
      </c>
      <c r="KP73" s="40">
        <f>IF(KP$7="",0,IF(KP$1=MAX($1:$1),$R58-SUM($T73:KO73),IF(KP$1=1,SUMIFS(58:58,$1:$1,"&gt;="&amp;1,$1:$1,"&lt;="&amp;INT(-$N73/30))+(-$N73/30-INT(-$N73/30))*SUMIFS(58:58,$1:$1,INT(-$N73/30)+1),0)+(-$N73/30-INT(-$N73/30))*SUMIFS(58:58,$1:$1,KP$1+INT(-$N73/30)+1)+(INT(-$N73/30)+1--$N73/30)*SUMIFS(58:58,$1:$1,KP$1+INT(-$N73/30))))</f>
        <v>0</v>
      </c>
      <c r="KQ73" s="40">
        <f>IF(KQ$7="",0,IF(KQ$1=MAX($1:$1),$R58-SUM($T73:KP73),IF(KQ$1=1,SUMIFS(58:58,$1:$1,"&gt;="&amp;1,$1:$1,"&lt;="&amp;INT(-$N73/30))+(-$N73/30-INT(-$N73/30))*SUMIFS(58:58,$1:$1,INT(-$N73/30)+1),0)+(-$N73/30-INT(-$N73/30))*SUMIFS(58:58,$1:$1,KQ$1+INT(-$N73/30)+1)+(INT(-$N73/30)+1--$N73/30)*SUMIFS(58:58,$1:$1,KQ$1+INT(-$N73/30))))</f>
        <v>0</v>
      </c>
      <c r="KR73" s="40">
        <f>IF(KR$7="",0,IF(KR$1=MAX($1:$1),$R58-SUM($T73:KQ73),IF(KR$1=1,SUMIFS(58:58,$1:$1,"&gt;="&amp;1,$1:$1,"&lt;="&amp;INT(-$N73/30))+(-$N73/30-INT(-$N73/30))*SUMIFS(58:58,$1:$1,INT(-$N73/30)+1),0)+(-$N73/30-INT(-$N73/30))*SUMIFS(58:58,$1:$1,KR$1+INT(-$N73/30)+1)+(INT(-$N73/30)+1--$N73/30)*SUMIFS(58:58,$1:$1,KR$1+INT(-$N73/30))))</f>
        <v>0</v>
      </c>
      <c r="KS73" s="40">
        <f>IF(KS$7="",0,IF(KS$1=MAX($1:$1),$R58-SUM($T73:KR73),IF(KS$1=1,SUMIFS(58:58,$1:$1,"&gt;="&amp;1,$1:$1,"&lt;="&amp;INT(-$N73/30))+(-$N73/30-INT(-$N73/30))*SUMIFS(58:58,$1:$1,INT(-$N73/30)+1),0)+(-$N73/30-INT(-$N73/30))*SUMIFS(58:58,$1:$1,KS$1+INT(-$N73/30)+1)+(INT(-$N73/30)+1--$N73/30)*SUMIFS(58:58,$1:$1,KS$1+INT(-$N73/30))))</f>
        <v>0</v>
      </c>
      <c r="KT73" s="40">
        <f>IF(KT$7="",0,IF(KT$1=MAX($1:$1),$R58-SUM($T73:KS73),IF(KT$1=1,SUMIFS(58:58,$1:$1,"&gt;="&amp;1,$1:$1,"&lt;="&amp;INT(-$N73/30))+(-$N73/30-INT(-$N73/30))*SUMIFS(58:58,$1:$1,INT(-$N73/30)+1),0)+(-$N73/30-INT(-$N73/30))*SUMIFS(58:58,$1:$1,KT$1+INT(-$N73/30)+1)+(INT(-$N73/30)+1--$N73/30)*SUMIFS(58:58,$1:$1,KT$1+INT(-$N73/30))))</f>
        <v>0</v>
      </c>
      <c r="KU73" s="40">
        <f>IF(KU$7="",0,IF(KU$1=MAX($1:$1),$R58-SUM($T73:KT73),IF(KU$1=1,SUMIFS(58:58,$1:$1,"&gt;="&amp;1,$1:$1,"&lt;="&amp;INT(-$N73/30))+(-$N73/30-INT(-$N73/30))*SUMIFS(58:58,$1:$1,INT(-$N73/30)+1),0)+(-$N73/30-INT(-$N73/30))*SUMIFS(58:58,$1:$1,KU$1+INT(-$N73/30)+1)+(INT(-$N73/30)+1--$N73/30)*SUMIFS(58:58,$1:$1,KU$1+INT(-$N73/30))))</f>
        <v>0</v>
      </c>
      <c r="KV73" s="40">
        <f>IF(KV$7="",0,IF(KV$1=MAX($1:$1),$R58-SUM($T73:KU73),IF(KV$1=1,SUMIFS(58:58,$1:$1,"&gt;="&amp;1,$1:$1,"&lt;="&amp;INT(-$N73/30))+(-$N73/30-INT(-$N73/30))*SUMIFS(58:58,$1:$1,INT(-$N73/30)+1),0)+(-$N73/30-INT(-$N73/30))*SUMIFS(58:58,$1:$1,KV$1+INT(-$N73/30)+1)+(INT(-$N73/30)+1--$N73/30)*SUMIFS(58:58,$1:$1,KV$1+INT(-$N73/30))))</f>
        <v>0</v>
      </c>
      <c r="KW73" s="1"/>
      <c r="KX73" s="1"/>
    </row>
    <row r="74" spans="1:310" x14ac:dyDescent="0.25">
      <c r="A74" s="1"/>
      <c r="B74" s="79"/>
      <c r="C74" s="79"/>
      <c r="D74" s="79"/>
      <c r="E74" s="1" t="str">
        <f>E71</f>
        <v>поступление денежных средств от продаж продукции</v>
      </c>
      <c r="F74" s="1"/>
      <c r="G74" s="1"/>
      <c r="H74" s="11" t="str">
        <f t="shared" si="343"/>
        <v>руб.</v>
      </c>
      <c r="I74" s="1"/>
      <c r="J74" s="1"/>
      <c r="K74" s="1" t="str">
        <f>справочники!$U$16</f>
        <v>интернет сайт</v>
      </c>
      <c r="L74" s="1"/>
      <c r="M74" s="5"/>
      <c r="N74" s="40">
        <f>условия!W140</f>
        <v>5</v>
      </c>
      <c r="O74" s="19"/>
      <c r="P74" s="1"/>
      <c r="Q74" s="1"/>
      <c r="R74" s="40">
        <f>SUMIFS($T74:$KW74,$T$1:$KW$1,"&gt;="&amp;1,$T$1:$KW$1,"&lt;="&amp;MAX($1:$1))</f>
        <v>70657211.085999981</v>
      </c>
      <c r="S74" s="1"/>
      <c r="T74" s="1"/>
      <c r="U74" s="40">
        <f>IF(U$7="",0,IF(U$1=MAX($1:$1),$R59-SUM($T74:T74),IF(U$1=1,SUMIFS(59:59,$1:$1,"&gt;="&amp;1,$1:$1,"&lt;="&amp;INT(-$N74/30))+(-$N74/30-INT(-$N74/30))*SUMIFS(59:59,$1:$1,INT(-$N74/30)+1),0)+(-$N74/30-INT(-$N74/30))*SUMIFS(59:59,$1:$1,U$1+INT(-$N74/30)+1)+(INT(-$N74/30)+1--$N74/30)*SUMIFS(59:59,$1:$1,U$1+INT(-$N74/30))))</f>
        <v>716051.08895833325</v>
      </c>
      <c r="V74" s="40">
        <f>IF(V$7="",0,IF(V$1=MAX($1:$1),$R59-SUM($T74:U74),IF(V$1=1,SUMIFS(59:59,$1:$1,"&gt;="&amp;1,$1:$1,"&lt;="&amp;INT(-$N74/30))+(-$N74/30-INT(-$N74/30))*SUMIFS(59:59,$1:$1,INT(-$N74/30)+1),0)+(-$N74/30-INT(-$N74/30))*SUMIFS(59:59,$1:$1,V$1+INT(-$N74/30)+1)+(INT(-$N74/30)+1--$N74/30)*SUMIFS(59:59,$1:$1,V$1+INT(-$N74/30))))</f>
        <v>872626.13906826242</v>
      </c>
      <c r="W74" s="40">
        <f>IF(W$7="",0,IF(W$1=MAX($1:$1),$R59-SUM($T74:V74),IF(W$1=1,SUMIFS(59:59,$1:$1,"&gt;="&amp;1,$1:$1,"&lt;="&amp;INT(-$N74/30))+(-$N74/30-INT(-$N74/30))*SUMIFS(59:59,$1:$1,INT(-$N74/30)+1),0)+(-$N74/30-INT(-$N74/30))*SUMIFS(59:59,$1:$1,W$1+INT(-$N74/30)+1)+(INT(-$N74/30)+1--$N74/30)*SUMIFS(59:59,$1:$1,W$1+INT(-$N74/30))))</f>
        <v>889209.44121010648</v>
      </c>
      <c r="X74" s="40">
        <f>IF(X$7="",0,IF(X$1=MAX($1:$1),$R59-SUM($T74:W74),IF(X$1=1,SUMIFS(59:59,$1:$1,"&gt;="&amp;1,$1:$1,"&lt;="&amp;INT(-$N74/30))+(-$N74/30-INT(-$N74/30))*SUMIFS(59:59,$1:$1,INT(-$N74/30)+1),0)+(-$N74/30-INT(-$N74/30))*SUMIFS(59:59,$1:$1,X$1+INT(-$N74/30)+1)+(INT(-$N74/30)+1--$N74/30)*SUMIFS(59:59,$1:$1,X$1+INT(-$N74/30))))</f>
        <v>906447.34738386516</v>
      </c>
      <c r="Y74" s="40">
        <f>IF(Y$7="",0,IF(Y$1=MAX($1:$1),$R59-SUM($T74:X74),IF(Y$1=1,SUMIFS(59:59,$1:$1,"&gt;="&amp;1,$1:$1,"&lt;="&amp;INT(-$N74/30))+(-$N74/30-INT(-$N74/30))*SUMIFS(59:59,$1:$1,INT(-$N74/30)+1),0)+(-$N74/30-INT(-$N74/30))*SUMIFS(59:59,$1:$1,Y$1+INT(-$N74/30)+1)+(INT(-$N74/30)+1--$N74/30)*SUMIFS(59:59,$1:$1,Y$1+INT(-$N74/30))))</f>
        <v>924339.85758953891</v>
      </c>
      <c r="Z74" s="40">
        <f>IF(Z$7="",0,IF(Z$1=MAX($1:$1),$R59-SUM($T74:Y74),IF(Z$1=1,SUMIFS(59:59,$1:$1,"&gt;="&amp;1,$1:$1,"&lt;="&amp;INT(-$N74/30))+(-$N74/30-INT(-$N74/30))*SUMIFS(59:59,$1:$1,INT(-$N74/30)+1),0)+(-$N74/30-INT(-$N74/30))*SUMIFS(59:59,$1:$1,Z$1+INT(-$N74/30)+1)+(INT(-$N74/30)+1--$N74/30)*SUMIFS(59:59,$1:$1,Z$1+INT(-$N74/30))))</f>
        <v>942886.97182712762</v>
      </c>
      <c r="AA74" s="40">
        <f>IF(AA$7="",0,IF(AA$1=MAX($1:$1),$R59-SUM($T74:Z74),IF(AA$1=1,SUMIFS(59:59,$1:$1,"&gt;="&amp;1,$1:$1,"&lt;="&amp;INT(-$N74/30))+(-$N74/30-INT(-$N74/30))*SUMIFS(59:59,$1:$1,INT(-$N74/30)+1),0)+(-$N74/30-INT(-$N74/30))*SUMIFS(59:59,$1:$1,AA$1+INT(-$N74/30)+1)+(INT(-$N74/30)+1--$N74/30)*SUMIFS(59:59,$1:$1,AA$1+INT(-$N74/30))))</f>
        <v>962088.6900966313</v>
      </c>
      <c r="AB74" s="40">
        <f>IF(AB$7="",0,IF(AB$1=MAX($1:$1),$R59-SUM($T74:AA74),IF(AB$1=1,SUMIFS(59:59,$1:$1,"&gt;="&amp;1,$1:$1,"&lt;="&amp;INT(-$N74/30))+(-$N74/30-INT(-$N74/30))*SUMIFS(59:59,$1:$1,INT(-$N74/30)+1),0)+(-$N74/30-INT(-$N74/30))*SUMIFS(59:59,$1:$1,AB$1+INT(-$N74/30)+1)+(INT(-$N74/30)+1--$N74/30)*SUMIFS(59:59,$1:$1,AB$1+INT(-$N74/30))))</f>
        <v>981945.0123980497</v>
      </c>
      <c r="AC74" s="40">
        <f>IF(AC$7="",0,IF(AC$1=MAX($1:$1),$R59-SUM($T74:AB74),IF(AC$1=1,SUMIFS(59:59,$1:$1,"&gt;="&amp;1,$1:$1,"&lt;="&amp;INT(-$N74/30))+(-$N74/30-INT(-$N74/30))*SUMIFS(59:59,$1:$1,INT(-$N74/30)+1),0)+(-$N74/30-INT(-$N74/30))*SUMIFS(59:59,$1:$1,AC$1+INT(-$N74/30)+1)+(INT(-$N74/30)+1--$N74/30)*SUMIFS(59:59,$1:$1,AC$1+INT(-$N74/30))))</f>
        <v>1002455.9387313831</v>
      </c>
      <c r="AD74" s="40">
        <f>IF(AD$7="",0,IF(AD$1=MAX($1:$1),$R59-SUM($T74:AC74),IF(AD$1=1,SUMIFS(59:59,$1:$1,"&gt;="&amp;1,$1:$1,"&lt;="&amp;INT(-$N74/30))+(-$N74/30-INT(-$N74/30))*SUMIFS(59:59,$1:$1,INT(-$N74/30)+1),0)+(-$N74/30-INT(-$N74/30))*SUMIFS(59:59,$1:$1,AD$1+INT(-$N74/30)+1)+(INT(-$N74/30)+1--$N74/30)*SUMIFS(59:59,$1:$1,AD$1+INT(-$N74/30))))</f>
        <v>1023621.4690966313</v>
      </c>
      <c r="AE74" s="40">
        <f>IF(AE$7="",0,IF(AE$1=MAX($1:$1),$R59-SUM($T74:AD74),IF(AE$1=1,SUMIFS(59:59,$1:$1,"&gt;="&amp;1,$1:$1,"&lt;="&amp;INT(-$N74/30))+(-$N74/30-INT(-$N74/30))*SUMIFS(59:59,$1:$1,INT(-$N74/30)+1),0)+(-$N74/30-INT(-$N74/30))*SUMIFS(59:59,$1:$1,AE$1+INT(-$N74/30)+1)+(INT(-$N74/30)+1--$N74/30)*SUMIFS(59:59,$1:$1,AE$1+INT(-$N74/30))))</f>
        <v>1045441.6034937947</v>
      </c>
      <c r="AF74" s="40">
        <f>IF(AF$7="",0,IF(AF$1=MAX($1:$1),$R59-SUM($T74:AE74),IF(AF$1=1,SUMIFS(59:59,$1:$1,"&gt;="&amp;1,$1:$1,"&lt;="&amp;INT(-$N74/30))+(-$N74/30-INT(-$N74/30))*SUMIFS(59:59,$1:$1,INT(-$N74/30)+1),0)+(-$N74/30-INT(-$N74/30))*SUMIFS(59:59,$1:$1,AF$1+INT(-$N74/30)+1)+(INT(-$N74/30)+1--$N74/30)*SUMIFS(59:59,$1:$1,AF$1+INT(-$N74/30))))</f>
        <v>1067916.3419228727</v>
      </c>
      <c r="AG74" s="40">
        <f>IF(AG$7="",0,IF(AG$1=MAX($1:$1),$R59-SUM($T74:AF74),IF(AG$1=1,SUMIFS(59:59,$1:$1,"&gt;="&amp;1,$1:$1,"&lt;="&amp;INT(-$N74/30))+(-$N74/30-INT(-$N74/30))*SUMIFS(59:59,$1:$1,INT(-$N74/30)+1),0)+(-$N74/30-INT(-$N74/30))*SUMIFS(59:59,$1:$1,AG$1+INT(-$N74/30)+1)+(INT(-$N74/30)+1--$N74/30)*SUMIFS(59:59,$1:$1,AG$1+INT(-$N74/30))))</f>
        <v>1091045.6843838654</v>
      </c>
      <c r="AH74" s="40">
        <f>IF(AH$7="",0,IF(AH$1=MAX($1:$1),$R59-SUM($T74:AG74),IF(AH$1=1,SUMIFS(59:59,$1:$1,"&gt;="&amp;1,$1:$1,"&lt;="&amp;INT(-$N74/30))+(-$N74/30-INT(-$N74/30))*SUMIFS(59:59,$1:$1,INT(-$N74/30)+1),0)+(-$N74/30-INT(-$N74/30))*SUMIFS(59:59,$1:$1,AH$1+INT(-$N74/30)+1)+(INT(-$N74/30)+1--$N74/30)*SUMIFS(59:59,$1:$1,AH$1+INT(-$N74/30))))</f>
        <v>1114829.6308767733</v>
      </c>
      <c r="AI74" s="40">
        <f>IF(AI$7="",0,IF(AI$1=MAX($1:$1),$R59-SUM($T74:AH74),IF(AI$1=1,SUMIFS(59:59,$1:$1,"&gt;="&amp;1,$1:$1,"&lt;="&amp;INT(-$N74/30))+(-$N74/30-INT(-$N74/30))*SUMIFS(59:59,$1:$1,INT(-$N74/30)+1),0)+(-$N74/30-INT(-$N74/30))*SUMIFS(59:59,$1:$1,AI$1+INT(-$N74/30)+1)+(INT(-$N74/30)+1--$N74/30)*SUMIFS(59:59,$1:$1,AI$1+INT(-$N74/30))))</f>
        <v>1139268.1814015959</v>
      </c>
      <c r="AJ74" s="40">
        <f>IF(AJ$7="",0,IF(AJ$1=MAX($1:$1),$R59-SUM($T74:AI74),IF(AJ$1=1,SUMIFS(59:59,$1:$1,"&gt;="&amp;1,$1:$1,"&lt;="&amp;INT(-$N74/30))+(-$N74/30-INT(-$N74/30))*SUMIFS(59:59,$1:$1,INT(-$N74/30)+1),0)+(-$N74/30-INT(-$N74/30))*SUMIFS(59:59,$1:$1,AJ$1+INT(-$N74/30)+1)+(INT(-$N74/30)+1--$N74/30)*SUMIFS(59:59,$1:$1,AJ$1+INT(-$N74/30))))</f>
        <v>1164361.3359583335</v>
      </c>
      <c r="AK74" s="40">
        <f>IF(AK$7="",0,IF(AK$1=MAX($1:$1),$R59-SUM($T74:AJ74),IF(AK$1=1,SUMIFS(59:59,$1:$1,"&gt;="&amp;1,$1:$1,"&lt;="&amp;INT(-$N74/30))+(-$N74/30-INT(-$N74/30))*SUMIFS(59:59,$1:$1,INT(-$N74/30)+1),0)+(-$N74/30-INT(-$N74/30))*SUMIFS(59:59,$1:$1,AK$1+INT(-$N74/30)+1)+(INT(-$N74/30)+1--$N74/30)*SUMIFS(59:59,$1:$1,AK$1+INT(-$N74/30))))</f>
        <v>1190109.094546986</v>
      </c>
      <c r="AL74" s="40">
        <f>IF(AL$7="",0,IF(AL$1=MAX($1:$1),$R59-SUM($T74:AK74),IF(AL$1=1,SUMIFS(59:59,$1:$1,"&gt;="&amp;1,$1:$1,"&lt;="&amp;INT(-$N74/30))+(-$N74/30-INT(-$N74/30))*SUMIFS(59:59,$1:$1,INT(-$N74/30)+1),0)+(-$N74/30-INT(-$N74/30))*SUMIFS(59:59,$1:$1,AL$1+INT(-$N74/30)+1)+(INT(-$N74/30)+1--$N74/30)*SUMIFS(59:59,$1:$1,AL$1+INT(-$N74/30))))</f>
        <v>1216511.4571675532</v>
      </c>
      <c r="AM74" s="40">
        <f>IF(AM$7="",0,IF(AM$1=MAX($1:$1),$R59-SUM($T74:AL74),IF(AM$1=1,SUMIFS(59:59,$1:$1,"&gt;="&amp;1,$1:$1,"&lt;="&amp;INT(-$N74/30))+(-$N74/30-INT(-$N74/30))*SUMIFS(59:59,$1:$1,INT(-$N74/30)+1),0)+(-$N74/30-INT(-$N74/30))*SUMIFS(59:59,$1:$1,AM$1+INT(-$N74/30)+1)+(INT(-$N74/30)+1--$N74/30)*SUMIFS(59:59,$1:$1,AM$1+INT(-$N74/30))))</f>
        <v>1243568.4238200353</v>
      </c>
      <c r="AN74" s="40">
        <f>IF(AN$7="",0,IF(AN$1=MAX($1:$1),$R59-SUM($T74:AM74),IF(AN$1=1,SUMIFS(59:59,$1:$1,"&gt;="&amp;1,$1:$1,"&lt;="&amp;INT(-$N74/30))+(-$N74/30-INT(-$N74/30))*SUMIFS(59:59,$1:$1,INT(-$N74/30)+1),0)+(-$N74/30-INT(-$N74/30))*SUMIFS(59:59,$1:$1,AN$1+INT(-$N74/30)+1)+(INT(-$N74/30)+1--$N74/30)*SUMIFS(59:59,$1:$1,AN$1+INT(-$N74/30))))</f>
        <v>1271279.9945044324</v>
      </c>
      <c r="AO74" s="40">
        <f>IF(AO$7="",0,IF(AO$1=MAX($1:$1),$R59-SUM($T74:AN74),IF(AO$1=1,SUMIFS(59:59,$1:$1,"&gt;="&amp;1,$1:$1,"&lt;="&amp;INT(-$N74/30))+(-$N74/30-INT(-$N74/30))*SUMIFS(59:59,$1:$1,INT(-$N74/30)+1),0)+(-$N74/30-INT(-$N74/30))*SUMIFS(59:59,$1:$1,AO$1+INT(-$N74/30)+1)+(INT(-$N74/30)+1--$N74/30)*SUMIFS(59:59,$1:$1,AO$1+INT(-$N74/30))))</f>
        <v>1299646.1692207446</v>
      </c>
      <c r="AP74" s="40">
        <f>IF(AP$7="",0,IF(AP$1=MAX($1:$1),$R59-SUM($T74:AO74),IF(AP$1=1,SUMIFS(59:59,$1:$1,"&gt;="&amp;1,$1:$1,"&lt;="&amp;INT(-$N74/30))+(-$N74/30-INT(-$N74/30))*SUMIFS(59:59,$1:$1,INT(-$N74/30)+1),0)+(-$N74/30-INT(-$N74/30))*SUMIFS(59:59,$1:$1,AP$1+INT(-$N74/30)+1)+(INT(-$N74/30)+1--$N74/30)*SUMIFS(59:59,$1:$1,AP$1+INT(-$N74/30))))</f>
        <v>1328666.9479689714</v>
      </c>
      <c r="AQ74" s="40">
        <f>IF(AQ$7="",0,IF(AQ$1=MAX($1:$1),$R59-SUM($T74:AP74),IF(AQ$1=1,SUMIFS(59:59,$1:$1,"&gt;="&amp;1,$1:$1,"&lt;="&amp;INT(-$N74/30))+(-$N74/30-INT(-$N74/30))*SUMIFS(59:59,$1:$1,INT(-$N74/30)+1),0)+(-$N74/30-INT(-$N74/30))*SUMIFS(59:59,$1:$1,AQ$1+INT(-$N74/30)+1)+(INT(-$N74/30)+1--$N74/30)*SUMIFS(59:59,$1:$1,AQ$1+INT(-$N74/30))))</f>
        <v>1358342.3307491136</v>
      </c>
      <c r="AR74" s="40">
        <f>IF(AR$7="",0,IF(AR$1=MAX($1:$1),$R59-SUM($T74:AQ74),IF(AR$1=1,SUMIFS(59:59,$1:$1,"&gt;="&amp;1,$1:$1,"&lt;="&amp;INT(-$N74/30))+(-$N74/30-INT(-$N74/30))*SUMIFS(59:59,$1:$1,INT(-$N74/30)+1),0)+(-$N74/30-INT(-$N74/30))*SUMIFS(59:59,$1:$1,AR$1+INT(-$N74/30)+1)+(INT(-$N74/30)+1--$N74/30)*SUMIFS(59:59,$1:$1,AR$1+INT(-$N74/30))))</f>
        <v>1388672.3175611701</v>
      </c>
      <c r="AS74" s="40">
        <f>IF(AS$7="",0,IF(AS$1=MAX($1:$1),$R59-SUM($T74:AR74),IF(AS$1=1,SUMIFS(59:59,$1:$1,"&gt;="&amp;1,$1:$1,"&lt;="&amp;INT(-$N74/30))+(-$N74/30-INT(-$N74/30))*SUMIFS(59:59,$1:$1,INT(-$N74/30)+1),0)+(-$N74/30-INT(-$N74/30))*SUMIFS(59:59,$1:$1,AS$1+INT(-$N74/30)+1)+(INT(-$N74/30)+1--$N74/30)*SUMIFS(59:59,$1:$1,AS$1+INT(-$N74/30))))</f>
        <v>1419656.9084051417</v>
      </c>
      <c r="AT74" s="40">
        <f>IF(AT$7="",0,IF(AT$1=MAX($1:$1),$R59-SUM($T74:AS74),IF(AT$1=1,SUMIFS(59:59,$1:$1,"&gt;="&amp;1,$1:$1,"&lt;="&amp;INT(-$N74/30))+(-$N74/30-INT(-$N74/30))*SUMIFS(59:59,$1:$1,INT(-$N74/30)+1),0)+(-$N74/30-INT(-$N74/30))*SUMIFS(59:59,$1:$1,AT$1+INT(-$N74/30)+1)+(INT(-$N74/30)+1--$N74/30)*SUMIFS(59:59,$1:$1,AT$1+INT(-$N74/30))))</f>
        <v>1451296.1032810281</v>
      </c>
      <c r="AU74" s="40">
        <f>IF(AU$7="",0,IF(AU$1=MAX($1:$1),$R59-SUM($T74:AT74),IF(AU$1=1,SUMIFS(59:59,$1:$1,"&gt;="&amp;1,$1:$1,"&lt;="&amp;INT(-$N74/30))+(-$N74/30-INT(-$N74/30))*SUMIFS(59:59,$1:$1,INT(-$N74/30)+1),0)+(-$N74/30-INT(-$N74/30))*SUMIFS(59:59,$1:$1,AU$1+INT(-$N74/30)+1)+(INT(-$N74/30)+1--$N74/30)*SUMIFS(59:59,$1:$1,AU$1+INT(-$N74/30))))</f>
        <v>1483589.9021888296</v>
      </c>
      <c r="AV74" s="40">
        <f>IF(AV$7="",0,IF(AV$1=MAX($1:$1),$R59-SUM($T74:AU74),IF(AV$1=1,SUMIFS(59:59,$1:$1,"&gt;="&amp;1,$1:$1,"&lt;="&amp;INT(-$N74/30))+(-$N74/30-INT(-$N74/30))*SUMIFS(59:59,$1:$1,INT(-$N74/30)+1),0)+(-$N74/30-INT(-$N74/30))*SUMIFS(59:59,$1:$1,AV$1+INT(-$N74/30)+1)+(INT(-$N74/30)+1--$N74/30)*SUMIFS(59:59,$1:$1,AV$1+INT(-$N74/30))))</f>
        <v>1516538.305128546</v>
      </c>
      <c r="AW74" s="40">
        <f>IF(AW$7="",0,IF(AW$1=MAX($1:$1),$R59-SUM($T74:AV74),IF(AW$1=1,SUMIFS(59:59,$1:$1,"&gt;="&amp;1,$1:$1,"&lt;="&amp;INT(-$N74/30))+(-$N74/30-INT(-$N74/30))*SUMIFS(59:59,$1:$1,INT(-$N74/30)+1),0)+(-$N74/30-INT(-$N74/30))*SUMIFS(59:59,$1:$1,AW$1+INT(-$N74/30)+1)+(INT(-$N74/30)+1--$N74/30)*SUMIFS(59:59,$1:$1,AW$1+INT(-$N74/30))))</f>
        <v>1550141.3121001772</v>
      </c>
      <c r="AX74" s="40">
        <f>IF(AX$7="",0,IF(AX$1=MAX($1:$1),$R59-SUM($T74:AW74),IF(AX$1=1,SUMIFS(59:59,$1:$1,"&gt;="&amp;1,$1:$1,"&lt;="&amp;INT(-$N74/30))+(-$N74/30-INT(-$N74/30))*SUMIFS(59:59,$1:$1,INT(-$N74/30)+1),0)+(-$N74/30-INT(-$N74/30))*SUMIFS(59:59,$1:$1,AX$1+INT(-$N74/30)+1)+(INT(-$N74/30)+1--$N74/30)*SUMIFS(59:59,$1:$1,AX$1+INT(-$N74/30))))</f>
        <v>1584398.9231037234</v>
      </c>
      <c r="AY74" s="40">
        <f>IF(AY$7="",0,IF(AY$1=MAX($1:$1),$R59-SUM($T74:AX74),IF(AY$1=1,SUMIFS(59:59,$1:$1,"&gt;="&amp;1,$1:$1,"&lt;="&amp;INT(-$N74/30))+(-$N74/30-INT(-$N74/30))*SUMIFS(59:59,$1:$1,INT(-$N74/30)+1),0)+(-$N74/30-INT(-$N74/30))*SUMIFS(59:59,$1:$1,AY$1+INT(-$N74/30)+1)+(INT(-$N74/30)+1--$N74/30)*SUMIFS(59:59,$1:$1,AY$1+INT(-$N74/30))))</f>
        <v>1619311.1381391841</v>
      </c>
      <c r="AZ74" s="40">
        <f>IF(AZ$7="",0,IF(AZ$1=MAX($1:$1),$R59-SUM($T74:AY74),IF(AZ$1=1,SUMIFS(59:59,$1:$1,"&gt;="&amp;1,$1:$1,"&lt;="&amp;INT(-$N74/30))+(-$N74/30-INT(-$N74/30))*SUMIFS(59:59,$1:$1,INT(-$N74/30)+1),0)+(-$N74/30-INT(-$N74/30))*SUMIFS(59:59,$1:$1,AZ$1+INT(-$N74/30)+1)+(INT(-$N74/30)+1--$N74/30)*SUMIFS(59:59,$1:$1,AZ$1+INT(-$N74/30))))</f>
        <v>1654877.9572065605</v>
      </c>
      <c r="BA74" s="40">
        <f>IF(BA$7="",0,IF(BA$1=MAX($1:$1),$R59-SUM($T74:AZ74),IF(BA$1=1,SUMIFS(59:59,$1:$1,"&gt;="&amp;1,$1:$1,"&lt;="&amp;INT(-$N74/30))+(-$N74/30-INT(-$N74/30))*SUMIFS(59:59,$1:$1,INT(-$N74/30)+1),0)+(-$N74/30-INT(-$N74/30))*SUMIFS(59:59,$1:$1,BA$1+INT(-$N74/30)+1)+(INT(-$N74/30)+1--$N74/30)*SUMIFS(59:59,$1:$1,BA$1+INT(-$N74/30))))</f>
        <v>1691099.3803058509</v>
      </c>
      <c r="BB74" s="40">
        <f>IF(BB$7="",0,IF(BB$1=MAX($1:$1),$R59-SUM($T74:BA74),IF(BB$1=1,SUMIFS(59:59,$1:$1,"&gt;="&amp;1,$1:$1,"&lt;="&amp;INT(-$N74/30))+(-$N74/30-INT(-$N74/30))*SUMIFS(59:59,$1:$1,INT(-$N74/30)+1),0)+(-$N74/30-INT(-$N74/30))*SUMIFS(59:59,$1:$1,BB$1+INT(-$N74/30)+1)+(INT(-$N74/30)+1--$N74/30)*SUMIFS(59:59,$1:$1,BB$1+INT(-$N74/30))))</f>
        <v>1727975.4074370565</v>
      </c>
      <c r="BC74" s="40">
        <f>IF(BC$7="",0,IF(BC$1=MAX($1:$1),$R59-SUM($T74:BB74),IF(BC$1=1,SUMIFS(59:59,$1:$1,"&gt;="&amp;1,$1:$1,"&lt;="&amp;INT(-$N74/30))+(-$N74/30-INT(-$N74/30))*SUMIFS(59:59,$1:$1,INT(-$N74/30)+1),0)+(-$N74/30-INT(-$N74/30))*SUMIFS(59:59,$1:$1,BC$1+INT(-$N74/30)+1)+(INT(-$N74/30)+1--$N74/30)*SUMIFS(59:59,$1:$1,BC$1+INT(-$N74/30))))</f>
        <v>1765506.0386001773</v>
      </c>
      <c r="BD74" s="40">
        <f>IF(BD$7="",0,IF(BD$1=MAX($1:$1),$R59-SUM($T74:BC74),IF(BD$1=1,SUMIFS(59:59,$1:$1,"&gt;="&amp;1,$1:$1,"&lt;="&amp;INT(-$N74/30))+(-$N74/30-INT(-$N74/30))*SUMIFS(59:59,$1:$1,INT(-$N74/30)+1),0)+(-$N74/30-INT(-$N74/30))*SUMIFS(59:59,$1:$1,BD$1+INT(-$N74/30)+1)+(INT(-$N74/30)+1--$N74/30)*SUMIFS(59:59,$1:$1,BD$1+INT(-$N74/30))))</f>
        <v>1803691.2737952124</v>
      </c>
      <c r="BE74" s="40">
        <f>IF(BE$7="",0,IF(BE$1=MAX($1:$1),$R59-SUM($T74:BD74),IF(BE$1=1,SUMIFS(59:59,$1:$1,"&gt;="&amp;1,$1:$1,"&lt;="&amp;INT(-$N74/30))+(-$N74/30-INT(-$N74/30))*SUMIFS(59:59,$1:$1,INT(-$N74/30)+1),0)+(-$N74/30-INT(-$N74/30))*SUMIFS(59:59,$1:$1,BE$1+INT(-$N74/30)+1)+(INT(-$N74/30)+1--$N74/30)*SUMIFS(59:59,$1:$1,BE$1+INT(-$N74/30))))</f>
        <v>1842531.1130221626</v>
      </c>
      <c r="BF74" s="40">
        <f>IF(BF$7="",0,IF(BF$1=MAX($1:$1),$R59-SUM($T74:BE74),IF(BF$1=1,SUMIFS(59:59,$1:$1,"&gt;="&amp;1,$1:$1,"&lt;="&amp;INT(-$N74/30))+(-$N74/30-INT(-$N74/30))*SUMIFS(59:59,$1:$1,INT(-$N74/30)+1),0)+(-$N74/30-INT(-$N74/30))*SUMIFS(59:59,$1:$1,BF$1+INT(-$N74/30)+1)+(INT(-$N74/30)+1--$N74/30)*SUMIFS(59:59,$1:$1,BF$1+INT(-$N74/30))))</f>
        <v>1882025.5562810278</v>
      </c>
      <c r="BG74" s="40">
        <f>IF(BG$7="",0,IF(BG$1=MAX($1:$1),$R59-SUM($T74:BF74),IF(BG$1=1,SUMIFS(59:59,$1:$1,"&gt;="&amp;1,$1:$1,"&lt;="&amp;INT(-$N74/30))+(-$N74/30-INT(-$N74/30))*SUMIFS(59:59,$1:$1,INT(-$N74/30)+1),0)+(-$N74/30-INT(-$N74/30))*SUMIFS(59:59,$1:$1,BG$1+INT(-$N74/30)+1)+(INT(-$N74/30)+1--$N74/30)*SUMIFS(59:59,$1:$1,BG$1+INT(-$N74/30))))</f>
        <v>1922174.6035718077</v>
      </c>
      <c r="BH74" s="40">
        <f>IF(BH$7="",0,IF(BH$1=MAX($1:$1),$R59-SUM($T74:BG74),IF(BH$1=1,SUMIFS(59:59,$1:$1,"&gt;="&amp;1,$1:$1,"&lt;="&amp;INT(-$N74/30))+(-$N74/30-INT(-$N74/30))*SUMIFS(59:59,$1:$1,INT(-$N74/30)+1),0)+(-$N74/30-INT(-$N74/30))*SUMIFS(59:59,$1:$1,BH$1+INT(-$N74/30)+1)+(INT(-$N74/30)+1--$N74/30)*SUMIFS(59:59,$1:$1,BH$1+INT(-$N74/30))))</f>
        <v>1962978.2548945027</v>
      </c>
      <c r="BI74" s="40">
        <f>IF(BI$7="",0,IF(BI$1=MAX($1:$1),$R59-SUM($T74:BH74),IF(BI$1=1,SUMIFS(59:59,$1:$1,"&gt;="&amp;1,$1:$1,"&lt;="&amp;INT(-$N74/30))+(-$N74/30-INT(-$N74/30))*SUMIFS(59:59,$1:$1,INT(-$N74/30)+1),0)+(-$N74/30-INT(-$N74/30))*SUMIFS(59:59,$1:$1,BI$1+INT(-$N74/30)+1)+(INT(-$N74/30)+1--$N74/30)*SUMIFS(59:59,$1:$1,BI$1+INT(-$N74/30))))</f>
        <v>2004436.5102491127</v>
      </c>
      <c r="BJ74" s="40">
        <f>IF(BJ$7="",0,IF(BJ$1=MAX($1:$1),$R59-SUM($T74:BI74),IF(BJ$1=1,SUMIFS(59:59,$1:$1,"&gt;="&amp;1,$1:$1,"&lt;="&amp;INT(-$N74/30))+(-$N74/30-INT(-$N74/30))*SUMIFS(59:59,$1:$1,INT(-$N74/30)+1),0)+(-$N74/30-INT(-$N74/30))*SUMIFS(59:59,$1:$1,BJ$1+INT(-$N74/30)+1)+(INT(-$N74/30)+1--$N74/30)*SUMIFS(59:59,$1:$1,BJ$1+INT(-$N74/30))))</f>
        <v>2046549.3696356374</v>
      </c>
      <c r="BK74" s="40">
        <f>IF(BK$7="",0,IF(BK$1=MAX($1:$1),$R59-SUM($T74:BJ74),IF(BK$1=1,SUMIFS(59:59,$1:$1,"&gt;="&amp;1,$1:$1,"&lt;="&amp;INT(-$N74/30))+(-$N74/30-INT(-$N74/30))*SUMIFS(59:59,$1:$1,INT(-$N74/30)+1),0)+(-$N74/30-INT(-$N74/30))*SUMIFS(59:59,$1:$1,BK$1+INT(-$N74/30)+1)+(INT(-$N74/30)+1--$N74/30)*SUMIFS(59:59,$1:$1,BK$1+INT(-$N74/30))))</f>
        <v>2089316.8330540773</v>
      </c>
      <c r="BL74" s="40">
        <f>IF(BL$7="",0,IF(BL$1=MAX($1:$1),$R59-SUM($T74:BK74),IF(BL$1=1,SUMIFS(59:59,$1:$1,"&gt;="&amp;1,$1:$1,"&lt;="&amp;INT(-$N74/30))+(-$N74/30-INT(-$N74/30))*SUMIFS(59:59,$1:$1,INT(-$N74/30)+1),0)+(-$N74/30-INT(-$N74/30))*SUMIFS(59:59,$1:$1,BL$1+INT(-$N74/30)+1)+(INT(-$N74/30)+1--$N74/30)*SUMIFS(59:59,$1:$1,BL$1+INT(-$N74/30))))</f>
        <v>2132738.9005044317</v>
      </c>
      <c r="BM74" s="40">
        <f>IF(BM$7="",0,IF(BM$1=MAX($1:$1),$R59-SUM($T74:BL74),IF(BM$1=1,SUMIFS(59:59,$1:$1,"&gt;="&amp;1,$1:$1,"&lt;="&amp;INT(-$N74/30))+(-$N74/30-INT(-$N74/30))*SUMIFS(59:59,$1:$1,INT(-$N74/30)+1),0)+(-$N74/30-INT(-$N74/30))*SUMIFS(59:59,$1:$1,BM$1+INT(-$N74/30)+1)+(INT(-$N74/30)+1--$N74/30)*SUMIFS(59:59,$1:$1,BM$1+INT(-$N74/30))))</f>
        <v>2176815.5719867009</v>
      </c>
      <c r="BN74" s="40">
        <f>IF(BN$7="",0,IF(BN$1=MAX($1:$1),$R59-SUM($T74:BM74),IF(BN$1=1,SUMIFS(59:59,$1:$1,"&gt;="&amp;1,$1:$1,"&lt;="&amp;INT(-$N74/30))+(-$N74/30-INT(-$N74/30))*SUMIFS(59:59,$1:$1,INT(-$N74/30)+1),0)+(-$N74/30-INT(-$N74/30))*SUMIFS(59:59,$1:$1,BN$1+INT(-$N74/30)+1)+(INT(-$N74/30)+1--$N74/30)*SUMIFS(59:59,$1:$1,BN$1+INT(-$N74/30))))</f>
        <v>2221546.8475008858</v>
      </c>
      <c r="BO74" s="40">
        <f>IF(BO$7="",0,IF(BO$1=MAX($1:$1),$R59-SUM($T74:BN74),IF(BO$1=1,SUMIFS(59:59,$1:$1,"&gt;="&amp;1,$1:$1,"&lt;="&amp;INT(-$N74/30))+(-$N74/30-INT(-$N74/30))*SUMIFS(59:59,$1:$1,INT(-$N74/30)+1),0)+(-$N74/30-INT(-$N74/30))*SUMIFS(59:59,$1:$1,BO$1+INT(-$N74/30)+1)+(INT(-$N74/30)+1--$N74/30)*SUMIFS(59:59,$1:$1,BO$1+INT(-$N74/30))))</f>
        <v>2266932.7270469842</v>
      </c>
      <c r="BP74" s="40">
        <f>IF(BP$7="",0,IF(BP$1=MAX($1:$1),$R59-SUM($T74:BO74),IF(BP$1=1,SUMIFS(59:59,$1:$1,"&gt;="&amp;1,$1:$1,"&lt;="&amp;INT(-$N74/30))+(-$N74/30-INT(-$N74/30))*SUMIFS(59:59,$1:$1,INT(-$N74/30)+1),0)+(-$N74/30-INT(-$N74/30))*SUMIFS(59:59,$1:$1,BP$1+INT(-$N74/30)+1)+(INT(-$N74/30)+1--$N74/30)*SUMIFS(59:59,$1:$1,BP$1+INT(-$N74/30))))</f>
        <v>2699750.6786250025</v>
      </c>
      <c r="BQ74" s="40">
        <f>IF(BQ$7="",0,IF(BQ$1=MAX($1:$1),$R59-SUM($T74:BP74),IF(BQ$1=1,SUMIFS(59:59,$1:$1,"&gt;="&amp;1,$1:$1,"&lt;="&amp;INT(-$N74/30))+(-$N74/30-INT(-$N74/30))*SUMIFS(59:59,$1:$1,INT(-$N74/30)+1),0)+(-$N74/30-INT(-$N74/30))*SUMIFS(59:59,$1:$1,BQ$1+INT(-$N74/30)+1)+(INT(-$N74/30)+1--$N74/30)*SUMIFS(59:59,$1:$1,BQ$1+INT(-$N74/30))))</f>
        <v>0</v>
      </c>
      <c r="BR74" s="40">
        <f>IF(BR$7="",0,IF(BR$1=MAX($1:$1),$R59-SUM($T74:BQ74),IF(BR$1=1,SUMIFS(59:59,$1:$1,"&gt;="&amp;1,$1:$1,"&lt;="&amp;INT(-$N74/30))+(-$N74/30-INT(-$N74/30))*SUMIFS(59:59,$1:$1,INT(-$N74/30)+1),0)+(-$N74/30-INT(-$N74/30))*SUMIFS(59:59,$1:$1,BR$1+INT(-$N74/30)+1)+(INT(-$N74/30)+1--$N74/30)*SUMIFS(59:59,$1:$1,BR$1+INT(-$N74/30))))</f>
        <v>0</v>
      </c>
      <c r="BS74" s="40">
        <f>IF(BS$7="",0,IF(BS$1=MAX($1:$1),$R59-SUM($T74:BR74),IF(BS$1=1,SUMIFS(59:59,$1:$1,"&gt;="&amp;1,$1:$1,"&lt;="&amp;INT(-$N74/30))+(-$N74/30-INT(-$N74/30))*SUMIFS(59:59,$1:$1,INT(-$N74/30)+1),0)+(-$N74/30-INT(-$N74/30))*SUMIFS(59:59,$1:$1,BS$1+INT(-$N74/30)+1)+(INT(-$N74/30)+1--$N74/30)*SUMIFS(59:59,$1:$1,BS$1+INT(-$N74/30))))</f>
        <v>0</v>
      </c>
      <c r="BT74" s="40">
        <f>IF(BT$7="",0,IF(BT$1=MAX($1:$1),$R59-SUM($T74:BS74),IF(BT$1=1,SUMIFS(59:59,$1:$1,"&gt;="&amp;1,$1:$1,"&lt;="&amp;INT(-$N74/30))+(-$N74/30-INT(-$N74/30))*SUMIFS(59:59,$1:$1,INT(-$N74/30)+1),0)+(-$N74/30-INT(-$N74/30))*SUMIFS(59:59,$1:$1,BT$1+INT(-$N74/30)+1)+(INT(-$N74/30)+1--$N74/30)*SUMIFS(59:59,$1:$1,BT$1+INT(-$N74/30))))</f>
        <v>0</v>
      </c>
      <c r="BU74" s="40">
        <f>IF(BU$7="",0,IF(BU$1=MAX($1:$1),$R59-SUM($T74:BT74),IF(BU$1=1,SUMIFS(59:59,$1:$1,"&gt;="&amp;1,$1:$1,"&lt;="&amp;INT(-$N74/30))+(-$N74/30-INT(-$N74/30))*SUMIFS(59:59,$1:$1,INT(-$N74/30)+1),0)+(-$N74/30-INT(-$N74/30))*SUMIFS(59:59,$1:$1,BU$1+INT(-$N74/30)+1)+(INT(-$N74/30)+1--$N74/30)*SUMIFS(59:59,$1:$1,BU$1+INT(-$N74/30))))</f>
        <v>0</v>
      </c>
      <c r="BV74" s="40">
        <f>IF(BV$7="",0,IF(BV$1=MAX($1:$1),$R59-SUM($T74:BU74),IF(BV$1=1,SUMIFS(59:59,$1:$1,"&gt;="&amp;1,$1:$1,"&lt;="&amp;INT(-$N74/30))+(-$N74/30-INT(-$N74/30))*SUMIFS(59:59,$1:$1,INT(-$N74/30)+1),0)+(-$N74/30-INT(-$N74/30))*SUMIFS(59:59,$1:$1,BV$1+INT(-$N74/30)+1)+(INT(-$N74/30)+1--$N74/30)*SUMIFS(59:59,$1:$1,BV$1+INT(-$N74/30))))</f>
        <v>0</v>
      </c>
      <c r="BW74" s="40">
        <f>IF(BW$7="",0,IF(BW$1=MAX($1:$1),$R59-SUM($T74:BV74),IF(BW$1=1,SUMIFS(59:59,$1:$1,"&gt;="&amp;1,$1:$1,"&lt;="&amp;INT(-$N74/30))+(-$N74/30-INT(-$N74/30))*SUMIFS(59:59,$1:$1,INT(-$N74/30)+1),0)+(-$N74/30-INT(-$N74/30))*SUMIFS(59:59,$1:$1,BW$1+INT(-$N74/30)+1)+(INT(-$N74/30)+1--$N74/30)*SUMIFS(59:59,$1:$1,BW$1+INT(-$N74/30))))</f>
        <v>0</v>
      </c>
      <c r="BX74" s="40">
        <f>IF(BX$7="",0,IF(BX$1=MAX($1:$1),$R59-SUM($T74:BW74),IF(BX$1=1,SUMIFS(59:59,$1:$1,"&gt;="&amp;1,$1:$1,"&lt;="&amp;INT(-$N74/30))+(-$N74/30-INT(-$N74/30))*SUMIFS(59:59,$1:$1,INT(-$N74/30)+1),0)+(-$N74/30-INT(-$N74/30))*SUMIFS(59:59,$1:$1,BX$1+INT(-$N74/30)+1)+(INT(-$N74/30)+1--$N74/30)*SUMIFS(59:59,$1:$1,BX$1+INT(-$N74/30))))</f>
        <v>0</v>
      </c>
      <c r="BY74" s="40">
        <f>IF(BY$7="",0,IF(BY$1=MAX($1:$1),$R59-SUM($T74:BX74),IF(BY$1=1,SUMIFS(59:59,$1:$1,"&gt;="&amp;1,$1:$1,"&lt;="&amp;INT(-$N74/30))+(-$N74/30-INT(-$N74/30))*SUMIFS(59:59,$1:$1,INT(-$N74/30)+1),0)+(-$N74/30-INT(-$N74/30))*SUMIFS(59:59,$1:$1,BY$1+INT(-$N74/30)+1)+(INT(-$N74/30)+1--$N74/30)*SUMIFS(59:59,$1:$1,BY$1+INT(-$N74/30))))</f>
        <v>0</v>
      </c>
      <c r="BZ74" s="40">
        <f>IF(BZ$7="",0,IF(BZ$1=MAX($1:$1),$R59-SUM($T74:BY74),IF(BZ$1=1,SUMIFS(59:59,$1:$1,"&gt;="&amp;1,$1:$1,"&lt;="&amp;INT(-$N74/30))+(-$N74/30-INT(-$N74/30))*SUMIFS(59:59,$1:$1,INT(-$N74/30)+1),0)+(-$N74/30-INT(-$N74/30))*SUMIFS(59:59,$1:$1,BZ$1+INT(-$N74/30)+1)+(INT(-$N74/30)+1--$N74/30)*SUMIFS(59:59,$1:$1,BZ$1+INT(-$N74/30))))</f>
        <v>0</v>
      </c>
      <c r="CA74" s="40">
        <f>IF(CA$7="",0,IF(CA$1=MAX($1:$1),$R59-SUM($T74:BZ74),IF(CA$1=1,SUMIFS(59:59,$1:$1,"&gt;="&amp;1,$1:$1,"&lt;="&amp;INT(-$N74/30))+(-$N74/30-INT(-$N74/30))*SUMIFS(59:59,$1:$1,INT(-$N74/30)+1),0)+(-$N74/30-INT(-$N74/30))*SUMIFS(59:59,$1:$1,CA$1+INT(-$N74/30)+1)+(INT(-$N74/30)+1--$N74/30)*SUMIFS(59:59,$1:$1,CA$1+INT(-$N74/30))))</f>
        <v>0</v>
      </c>
      <c r="CB74" s="40">
        <f>IF(CB$7="",0,IF(CB$1=MAX($1:$1),$R59-SUM($T74:CA74),IF(CB$1=1,SUMIFS(59:59,$1:$1,"&gt;="&amp;1,$1:$1,"&lt;="&amp;INT(-$N74/30))+(-$N74/30-INT(-$N74/30))*SUMIFS(59:59,$1:$1,INT(-$N74/30)+1),0)+(-$N74/30-INT(-$N74/30))*SUMIFS(59:59,$1:$1,CB$1+INT(-$N74/30)+1)+(INT(-$N74/30)+1--$N74/30)*SUMIFS(59:59,$1:$1,CB$1+INT(-$N74/30))))</f>
        <v>0</v>
      </c>
      <c r="CC74" s="40">
        <f>IF(CC$7="",0,IF(CC$1=MAX($1:$1),$R59-SUM($T74:CB74),IF(CC$1=1,SUMIFS(59:59,$1:$1,"&gt;="&amp;1,$1:$1,"&lt;="&amp;INT(-$N74/30))+(-$N74/30-INT(-$N74/30))*SUMIFS(59:59,$1:$1,INT(-$N74/30)+1),0)+(-$N74/30-INT(-$N74/30))*SUMIFS(59:59,$1:$1,CC$1+INT(-$N74/30)+1)+(INT(-$N74/30)+1--$N74/30)*SUMIFS(59:59,$1:$1,CC$1+INT(-$N74/30))))</f>
        <v>0</v>
      </c>
      <c r="CD74" s="40">
        <f>IF(CD$7="",0,IF(CD$1=MAX($1:$1),$R59-SUM($T74:CC74),IF(CD$1=1,SUMIFS(59:59,$1:$1,"&gt;="&amp;1,$1:$1,"&lt;="&amp;INT(-$N74/30))+(-$N74/30-INT(-$N74/30))*SUMIFS(59:59,$1:$1,INT(-$N74/30)+1),0)+(-$N74/30-INT(-$N74/30))*SUMIFS(59:59,$1:$1,CD$1+INT(-$N74/30)+1)+(INT(-$N74/30)+1--$N74/30)*SUMIFS(59:59,$1:$1,CD$1+INT(-$N74/30))))</f>
        <v>0</v>
      </c>
      <c r="CE74" s="40">
        <f>IF(CE$7="",0,IF(CE$1=MAX($1:$1),$R59-SUM($T74:CD74),IF(CE$1=1,SUMIFS(59:59,$1:$1,"&gt;="&amp;1,$1:$1,"&lt;="&amp;INT(-$N74/30))+(-$N74/30-INT(-$N74/30))*SUMIFS(59:59,$1:$1,INT(-$N74/30)+1),0)+(-$N74/30-INT(-$N74/30))*SUMIFS(59:59,$1:$1,CE$1+INT(-$N74/30)+1)+(INT(-$N74/30)+1--$N74/30)*SUMIFS(59:59,$1:$1,CE$1+INT(-$N74/30))))</f>
        <v>0</v>
      </c>
      <c r="CF74" s="40">
        <f>IF(CF$7="",0,IF(CF$1=MAX($1:$1),$R59-SUM($T74:CE74),IF(CF$1=1,SUMIFS(59:59,$1:$1,"&gt;="&amp;1,$1:$1,"&lt;="&amp;INT(-$N74/30))+(-$N74/30-INT(-$N74/30))*SUMIFS(59:59,$1:$1,INT(-$N74/30)+1),0)+(-$N74/30-INT(-$N74/30))*SUMIFS(59:59,$1:$1,CF$1+INT(-$N74/30)+1)+(INT(-$N74/30)+1--$N74/30)*SUMIFS(59:59,$1:$1,CF$1+INT(-$N74/30))))</f>
        <v>0</v>
      </c>
      <c r="CG74" s="40">
        <f>IF(CG$7="",0,IF(CG$1=MAX($1:$1),$R59-SUM($T74:CF74),IF(CG$1=1,SUMIFS(59:59,$1:$1,"&gt;="&amp;1,$1:$1,"&lt;="&amp;INT(-$N74/30))+(-$N74/30-INT(-$N74/30))*SUMIFS(59:59,$1:$1,INT(-$N74/30)+1),0)+(-$N74/30-INT(-$N74/30))*SUMIFS(59:59,$1:$1,CG$1+INT(-$N74/30)+1)+(INT(-$N74/30)+1--$N74/30)*SUMIFS(59:59,$1:$1,CG$1+INT(-$N74/30))))</f>
        <v>0</v>
      </c>
      <c r="CH74" s="40">
        <f>IF(CH$7="",0,IF(CH$1=MAX($1:$1),$R59-SUM($T74:CG74),IF(CH$1=1,SUMIFS(59:59,$1:$1,"&gt;="&amp;1,$1:$1,"&lt;="&amp;INT(-$N74/30))+(-$N74/30-INT(-$N74/30))*SUMIFS(59:59,$1:$1,INT(-$N74/30)+1),0)+(-$N74/30-INT(-$N74/30))*SUMIFS(59:59,$1:$1,CH$1+INT(-$N74/30)+1)+(INT(-$N74/30)+1--$N74/30)*SUMIFS(59:59,$1:$1,CH$1+INT(-$N74/30))))</f>
        <v>0</v>
      </c>
      <c r="CI74" s="40">
        <f>IF(CI$7="",0,IF(CI$1=MAX($1:$1),$R59-SUM($T74:CH74),IF(CI$1=1,SUMIFS(59:59,$1:$1,"&gt;="&amp;1,$1:$1,"&lt;="&amp;INT(-$N74/30))+(-$N74/30-INT(-$N74/30))*SUMIFS(59:59,$1:$1,INT(-$N74/30)+1),0)+(-$N74/30-INT(-$N74/30))*SUMIFS(59:59,$1:$1,CI$1+INT(-$N74/30)+1)+(INT(-$N74/30)+1--$N74/30)*SUMIFS(59:59,$1:$1,CI$1+INT(-$N74/30))))</f>
        <v>0</v>
      </c>
      <c r="CJ74" s="40">
        <f>IF(CJ$7="",0,IF(CJ$1=MAX($1:$1),$R59-SUM($T74:CI74),IF(CJ$1=1,SUMIFS(59:59,$1:$1,"&gt;="&amp;1,$1:$1,"&lt;="&amp;INT(-$N74/30))+(-$N74/30-INT(-$N74/30))*SUMIFS(59:59,$1:$1,INT(-$N74/30)+1),0)+(-$N74/30-INT(-$N74/30))*SUMIFS(59:59,$1:$1,CJ$1+INT(-$N74/30)+1)+(INT(-$N74/30)+1--$N74/30)*SUMIFS(59:59,$1:$1,CJ$1+INT(-$N74/30))))</f>
        <v>0</v>
      </c>
      <c r="CK74" s="40">
        <f>IF(CK$7="",0,IF(CK$1=MAX($1:$1),$R59-SUM($T74:CJ74),IF(CK$1=1,SUMIFS(59:59,$1:$1,"&gt;="&amp;1,$1:$1,"&lt;="&amp;INT(-$N74/30))+(-$N74/30-INT(-$N74/30))*SUMIFS(59:59,$1:$1,INT(-$N74/30)+1),0)+(-$N74/30-INT(-$N74/30))*SUMIFS(59:59,$1:$1,CK$1+INT(-$N74/30)+1)+(INT(-$N74/30)+1--$N74/30)*SUMIFS(59:59,$1:$1,CK$1+INT(-$N74/30))))</f>
        <v>0</v>
      </c>
      <c r="CL74" s="40">
        <f>IF(CL$7="",0,IF(CL$1=MAX($1:$1),$R59-SUM($T74:CK74),IF(CL$1=1,SUMIFS(59:59,$1:$1,"&gt;="&amp;1,$1:$1,"&lt;="&amp;INT(-$N74/30))+(-$N74/30-INT(-$N74/30))*SUMIFS(59:59,$1:$1,INT(-$N74/30)+1),0)+(-$N74/30-INT(-$N74/30))*SUMIFS(59:59,$1:$1,CL$1+INT(-$N74/30)+1)+(INT(-$N74/30)+1--$N74/30)*SUMIFS(59:59,$1:$1,CL$1+INT(-$N74/30))))</f>
        <v>0</v>
      </c>
      <c r="CM74" s="40">
        <f>IF(CM$7="",0,IF(CM$1=MAX($1:$1),$R59-SUM($T74:CL74),IF(CM$1=1,SUMIFS(59:59,$1:$1,"&gt;="&amp;1,$1:$1,"&lt;="&amp;INT(-$N74/30))+(-$N74/30-INT(-$N74/30))*SUMIFS(59:59,$1:$1,INT(-$N74/30)+1),0)+(-$N74/30-INT(-$N74/30))*SUMIFS(59:59,$1:$1,CM$1+INT(-$N74/30)+1)+(INT(-$N74/30)+1--$N74/30)*SUMIFS(59:59,$1:$1,CM$1+INT(-$N74/30))))</f>
        <v>0</v>
      </c>
      <c r="CN74" s="40">
        <f>IF(CN$7="",0,IF(CN$1=MAX($1:$1),$R59-SUM($T74:CM74),IF(CN$1=1,SUMIFS(59:59,$1:$1,"&gt;="&amp;1,$1:$1,"&lt;="&amp;INT(-$N74/30))+(-$N74/30-INT(-$N74/30))*SUMIFS(59:59,$1:$1,INT(-$N74/30)+1),0)+(-$N74/30-INT(-$N74/30))*SUMIFS(59:59,$1:$1,CN$1+INT(-$N74/30)+1)+(INT(-$N74/30)+1--$N74/30)*SUMIFS(59:59,$1:$1,CN$1+INT(-$N74/30))))</f>
        <v>0</v>
      </c>
      <c r="CO74" s="40">
        <f>IF(CO$7="",0,IF(CO$1=MAX($1:$1),$R59-SUM($T74:CN74),IF(CO$1=1,SUMIFS(59:59,$1:$1,"&gt;="&amp;1,$1:$1,"&lt;="&amp;INT(-$N74/30))+(-$N74/30-INT(-$N74/30))*SUMIFS(59:59,$1:$1,INT(-$N74/30)+1),0)+(-$N74/30-INT(-$N74/30))*SUMIFS(59:59,$1:$1,CO$1+INT(-$N74/30)+1)+(INT(-$N74/30)+1--$N74/30)*SUMIFS(59:59,$1:$1,CO$1+INT(-$N74/30))))</f>
        <v>0</v>
      </c>
      <c r="CP74" s="40">
        <f>IF(CP$7="",0,IF(CP$1=MAX($1:$1),$R59-SUM($T74:CO74),IF(CP$1=1,SUMIFS(59:59,$1:$1,"&gt;="&amp;1,$1:$1,"&lt;="&amp;INT(-$N74/30))+(-$N74/30-INT(-$N74/30))*SUMIFS(59:59,$1:$1,INT(-$N74/30)+1),0)+(-$N74/30-INT(-$N74/30))*SUMIFS(59:59,$1:$1,CP$1+INT(-$N74/30)+1)+(INT(-$N74/30)+1--$N74/30)*SUMIFS(59:59,$1:$1,CP$1+INT(-$N74/30))))</f>
        <v>0</v>
      </c>
      <c r="CQ74" s="40">
        <f>IF(CQ$7="",0,IF(CQ$1=MAX($1:$1),$R59-SUM($T74:CP74),IF(CQ$1=1,SUMIFS(59:59,$1:$1,"&gt;="&amp;1,$1:$1,"&lt;="&amp;INT(-$N74/30))+(-$N74/30-INT(-$N74/30))*SUMIFS(59:59,$1:$1,INT(-$N74/30)+1),0)+(-$N74/30-INT(-$N74/30))*SUMIFS(59:59,$1:$1,CQ$1+INT(-$N74/30)+1)+(INT(-$N74/30)+1--$N74/30)*SUMIFS(59:59,$1:$1,CQ$1+INT(-$N74/30))))</f>
        <v>0</v>
      </c>
      <c r="CR74" s="40">
        <f>IF(CR$7="",0,IF(CR$1=MAX($1:$1),$R59-SUM($T74:CQ74),IF(CR$1=1,SUMIFS(59:59,$1:$1,"&gt;="&amp;1,$1:$1,"&lt;="&amp;INT(-$N74/30))+(-$N74/30-INT(-$N74/30))*SUMIFS(59:59,$1:$1,INT(-$N74/30)+1),0)+(-$N74/30-INT(-$N74/30))*SUMIFS(59:59,$1:$1,CR$1+INT(-$N74/30)+1)+(INT(-$N74/30)+1--$N74/30)*SUMIFS(59:59,$1:$1,CR$1+INT(-$N74/30))))</f>
        <v>0</v>
      </c>
      <c r="CS74" s="40">
        <f>IF(CS$7="",0,IF(CS$1=MAX($1:$1),$R59-SUM($T74:CR74),IF(CS$1=1,SUMIFS(59:59,$1:$1,"&gt;="&amp;1,$1:$1,"&lt;="&amp;INT(-$N74/30))+(-$N74/30-INT(-$N74/30))*SUMIFS(59:59,$1:$1,INT(-$N74/30)+1),0)+(-$N74/30-INT(-$N74/30))*SUMIFS(59:59,$1:$1,CS$1+INT(-$N74/30)+1)+(INT(-$N74/30)+1--$N74/30)*SUMIFS(59:59,$1:$1,CS$1+INT(-$N74/30))))</f>
        <v>0</v>
      </c>
      <c r="CT74" s="40">
        <f>IF(CT$7="",0,IF(CT$1=MAX($1:$1),$R59-SUM($T74:CS74),IF(CT$1=1,SUMIFS(59:59,$1:$1,"&gt;="&amp;1,$1:$1,"&lt;="&amp;INT(-$N74/30))+(-$N74/30-INT(-$N74/30))*SUMIFS(59:59,$1:$1,INT(-$N74/30)+1),0)+(-$N74/30-INT(-$N74/30))*SUMIFS(59:59,$1:$1,CT$1+INT(-$N74/30)+1)+(INT(-$N74/30)+1--$N74/30)*SUMIFS(59:59,$1:$1,CT$1+INT(-$N74/30))))</f>
        <v>0</v>
      </c>
      <c r="CU74" s="40">
        <f>IF(CU$7="",0,IF(CU$1=MAX($1:$1),$R59-SUM($T74:CT74),IF(CU$1=1,SUMIFS(59:59,$1:$1,"&gt;="&amp;1,$1:$1,"&lt;="&amp;INT(-$N74/30))+(-$N74/30-INT(-$N74/30))*SUMIFS(59:59,$1:$1,INT(-$N74/30)+1),0)+(-$N74/30-INT(-$N74/30))*SUMIFS(59:59,$1:$1,CU$1+INT(-$N74/30)+1)+(INT(-$N74/30)+1--$N74/30)*SUMIFS(59:59,$1:$1,CU$1+INT(-$N74/30))))</f>
        <v>0</v>
      </c>
      <c r="CV74" s="40">
        <f>IF(CV$7="",0,IF(CV$1=MAX($1:$1),$R59-SUM($T74:CU74),IF(CV$1=1,SUMIFS(59:59,$1:$1,"&gt;="&amp;1,$1:$1,"&lt;="&amp;INT(-$N74/30))+(-$N74/30-INT(-$N74/30))*SUMIFS(59:59,$1:$1,INT(-$N74/30)+1),0)+(-$N74/30-INT(-$N74/30))*SUMIFS(59:59,$1:$1,CV$1+INT(-$N74/30)+1)+(INT(-$N74/30)+1--$N74/30)*SUMIFS(59:59,$1:$1,CV$1+INT(-$N74/30))))</f>
        <v>0</v>
      </c>
      <c r="CW74" s="40">
        <f>IF(CW$7="",0,IF(CW$1=MAX($1:$1),$R59-SUM($T74:CV74),IF(CW$1=1,SUMIFS(59:59,$1:$1,"&gt;="&amp;1,$1:$1,"&lt;="&amp;INT(-$N74/30))+(-$N74/30-INT(-$N74/30))*SUMIFS(59:59,$1:$1,INT(-$N74/30)+1),0)+(-$N74/30-INT(-$N74/30))*SUMIFS(59:59,$1:$1,CW$1+INT(-$N74/30)+1)+(INT(-$N74/30)+1--$N74/30)*SUMIFS(59:59,$1:$1,CW$1+INT(-$N74/30))))</f>
        <v>0</v>
      </c>
      <c r="CX74" s="40">
        <f>IF(CX$7="",0,IF(CX$1=MAX($1:$1),$R59-SUM($T74:CW74),IF(CX$1=1,SUMIFS(59:59,$1:$1,"&gt;="&amp;1,$1:$1,"&lt;="&amp;INT(-$N74/30))+(-$N74/30-INT(-$N74/30))*SUMIFS(59:59,$1:$1,INT(-$N74/30)+1),0)+(-$N74/30-INT(-$N74/30))*SUMIFS(59:59,$1:$1,CX$1+INT(-$N74/30)+1)+(INT(-$N74/30)+1--$N74/30)*SUMIFS(59:59,$1:$1,CX$1+INT(-$N74/30))))</f>
        <v>0</v>
      </c>
      <c r="CY74" s="40">
        <f>IF(CY$7="",0,IF(CY$1=MAX($1:$1),$R59-SUM($T74:CX74),IF(CY$1=1,SUMIFS(59:59,$1:$1,"&gt;="&amp;1,$1:$1,"&lt;="&amp;INT(-$N74/30))+(-$N74/30-INT(-$N74/30))*SUMIFS(59:59,$1:$1,INT(-$N74/30)+1),0)+(-$N74/30-INT(-$N74/30))*SUMIFS(59:59,$1:$1,CY$1+INT(-$N74/30)+1)+(INT(-$N74/30)+1--$N74/30)*SUMIFS(59:59,$1:$1,CY$1+INT(-$N74/30))))</f>
        <v>0</v>
      </c>
      <c r="CZ74" s="40">
        <f>IF(CZ$7="",0,IF(CZ$1=MAX($1:$1),$R59-SUM($T74:CY74),IF(CZ$1=1,SUMIFS(59:59,$1:$1,"&gt;="&amp;1,$1:$1,"&lt;="&amp;INT(-$N74/30))+(-$N74/30-INT(-$N74/30))*SUMIFS(59:59,$1:$1,INT(-$N74/30)+1),0)+(-$N74/30-INT(-$N74/30))*SUMIFS(59:59,$1:$1,CZ$1+INT(-$N74/30)+1)+(INT(-$N74/30)+1--$N74/30)*SUMIFS(59:59,$1:$1,CZ$1+INT(-$N74/30))))</f>
        <v>0</v>
      </c>
      <c r="DA74" s="40">
        <f>IF(DA$7="",0,IF(DA$1=MAX($1:$1),$R59-SUM($T74:CZ74),IF(DA$1=1,SUMIFS(59:59,$1:$1,"&gt;="&amp;1,$1:$1,"&lt;="&amp;INT(-$N74/30))+(-$N74/30-INT(-$N74/30))*SUMIFS(59:59,$1:$1,INT(-$N74/30)+1),0)+(-$N74/30-INT(-$N74/30))*SUMIFS(59:59,$1:$1,DA$1+INT(-$N74/30)+1)+(INT(-$N74/30)+1--$N74/30)*SUMIFS(59:59,$1:$1,DA$1+INT(-$N74/30))))</f>
        <v>0</v>
      </c>
      <c r="DB74" s="40">
        <f>IF(DB$7="",0,IF(DB$1=MAX($1:$1),$R59-SUM($T74:DA74),IF(DB$1=1,SUMIFS(59:59,$1:$1,"&gt;="&amp;1,$1:$1,"&lt;="&amp;INT(-$N74/30))+(-$N74/30-INT(-$N74/30))*SUMIFS(59:59,$1:$1,INT(-$N74/30)+1),0)+(-$N74/30-INT(-$N74/30))*SUMIFS(59:59,$1:$1,DB$1+INT(-$N74/30)+1)+(INT(-$N74/30)+1--$N74/30)*SUMIFS(59:59,$1:$1,DB$1+INT(-$N74/30))))</f>
        <v>0</v>
      </c>
      <c r="DC74" s="40">
        <f>IF(DC$7="",0,IF(DC$1=MAX($1:$1),$R59-SUM($T74:DB74),IF(DC$1=1,SUMIFS(59:59,$1:$1,"&gt;="&amp;1,$1:$1,"&lt;="&amp;INT(-$N74/30))+(-$N74/30-INT(-$N74/30))*SUMIFS(59:59,$1:$1,INT(-$N74/30)+1),0)+(-$N74/30-INT(-$N74/30))*SUMIFS(59:59,$1:$1,DC$1+INT(-$N74/30)+1)+(INT(-$N74/30)+1--$N74/30)*SUMIFS(59:59,$1:$1,DC$1+INT(-$N74/30))))</f>
        <v>0</v>
      </c>
      <c r="DD74" s="40">
        <f>IF(DD$7="",0,IF(DD$1=MAX($1:$1),$R59-SUM($T74:DC74),IF(DD$1=1,SUMIFS(59:59,$1:$1,"&gt;="&amp;1,$1:$1,"&lt;="&amp;INT(-$N74/30))+(-$N74/30-INT(-$N74/30))*SUMIFS(59:59,$1:$1,INT(-$N74/30)+1),0)+(-$N74/30-INT(-$N74/30))*SUMIFS(59:59,$1:$1,DD$1+INT(-$N74/30)+1)+(INT(-$N74/30)+1--$N74/30)*SUMIFS(59:59,$1:$1,DD$1+INT(-$N74/30))))</f>
        <v>0</v>
      </c>
      <c r="DE74" s="40">
        <f>IF(DE$7="",0,IF(DE$1=MAX($1:$1),$R59-SUM($T74:DD74),IF(DE$1=1,SUMIFS(59:59,$1:$1,"&gt;="&amp;1,$1:$1,"&lt;="&amp;INT(-$N74/30))+(-$N74/30-INT(-$N74/30))*SUMIFS(59:59,$1:$1,INT(-$N74/30)+1),0)+(-$N74/30-INT(-$N74/30))*SUMIFS(59:59,$1:$1,DE$1+INT(-$N74/30)+1)+(INT(-$N74/30)+1--$N74/30)*SUMIFS(59:59,$1:$1,DE$1+INT(-$N74/30))))</f>
        <v>0</v>
      </c>
      <c r="DF74" s="40">
        <f>IF(DF$7="",0,IF(DF$1=MAX($1:$1),$R59-SUM($T74:DE74),IF(DF$1=1,SUMIFS(59:59,$1:$1,"&gt;="&amp;1,$1:$1,"&lt;="&amp;INT(-$N74/30))+(-$N74/30-INT(-$N74/30))*SUMIFS(59:59,$1:$1,INT(-$N74/30)+1),0)+(-$N74/30-INT(-$N74/30))*SUMIFS(59:59,$1:$1,DF$1+INT(-$N74/30)+1)+(INT(-$N74/30)+1--$N74/30)*SUMIFS(59:59,$1:$1,DF$1+INT(-$N74/30))))</f>
        <v>0</v>
      </c>
      <c r="DG74" s="40">
        <f>IF(DG$7="",0,IF(DG$1=MAX($1:$1),$R59-SUM($T74:DF74),IF(DG$1=1,SUMIFS(59:59,$1:$1,"&gt;="&amp;1,$1:$1,"&lt;="&amp;INT(-$N74/30))+(-$N74/30-INT(-$N74/30))*SUMIFS(59:59,$1:$1,INT(-$N74/30)+1),0)+(-$N74/30-INT(-$N74/30))*SUMIFS(59:59,$1:$1,DG$1+INT(-$N74/30)+1)+(INT(-$N74/30)+1--$N74/30)*SUMIFS(59:59,$1:$1,DG$1+INT(-$N74/30))))</f>
        <v>0</v>
      </c>
      <c r="DH74" s="40">
        <f>IF(DH$7="",0,IF(DH$1=MAX($1:$1),$R59-SUM($T74:DG74),IF(DH$1=1,SUMIFS(59:59,$1:$1,"&gt;="&amp;1,$1:$1,"&lt;="&amp;INT(-$N74/30))+(-$N74/30-INT(-$N74/30))*SUMIFS(59:59,$1:$1,INT(-$N74/30)+1),0)+(-$N74/30-INT(-$N74/30))*SUMIFS(59:59,$1:$1,DH$1+INT(-$N74/30)+1)+(INT(-$N74/30)+1--$N74/30)*SUMIFS(59:59,$1:$1,DH$1+INT(-$N74/30))))</f>
        <v>0</v>
      </c>
      <c r="DI74" s="40">
        <f>IF(DI$7="",0,IF(DI$1=MAX($1:$1),$R59-SUM($T74:DH74),IF(DI$1=1,SUMIFS(59:59,$1:$1,"&gt;="&amp;1,$1:$1,"&lt;="&amp;INT(-$N74/30))+(-$N74/30-INT(-$N74/30))*SUMIFS(59:59,$1:$1,INT(-$N74/30)+1),0)+(-$N74/30-INT(-$N74/30))*SUMIFS(59:59,$1:$1,DI$1+INT(-$N74/30)+1)+(INT(-$N74/30)+1--$N74/30)*SUMIFS(59:59,$1:$1,DI$1+INT(-$N74/30))))</f>
        <v>0</v>
      </c>
      <c r="DJ74" s="40">
        <f>IF(DJ$7="",0,IF(DJ$1=MAX($1:$1),$R59-SUM($T74:DI74),IF(DJ$1=1,SUMIFS(59:59,$1:$1,"&gt;="&amp;1,$1:$1,"&lt;="&amp;INT(-$N74/30))+(-$N74/30-INT(-$N74/30))*SUMIFS(59:59,$1:$1,INT(-$N74/30)+1),0)+(-$N74/30-INT(-$N74/30))*SUMIFS(59:59,$1:$1,DJ$1+INT(-$N74/30)+1)+(INT(-$N74/30)+1--$N74/30)*SUMIFS(59:59,$1:$1,DJ$1+INT(-$N74/30))))</f>
        <v>0</v>
      </c>
      <c r="DK74" s="40">
        <f>IF(DK$7="",0,IF(DK$1=MAX($1:$1),$R59-SUM($T74:DJ74),IF(DK$1=1,SUMIFS(59:59,$1:$1,"&gt;="&amp;1,$1:$1,"&lt;="&amp;INT(-$N74/30))+(-$N74/30-INT(-$N74/30))*SUMIFS(59:59,$1:$1,INT(-$N74/30)+1),0)+(-$N74/30-INT(-$N74/30))*SUMIFS(59:59,$1:$1,DK$1+INT(-$N74/30)+1)+(INT(-$N74/30)+1--$N74/30)*SUMIFS(59:59,$1:$1,DK$1+INT(-$N74/30))))</f>
        <v>0</v>
      </c>
      <c r="DL74" s="40">
        <f>IF(DL$7="",0,IF(DL$1=MAX($1:$1),$R59-SUM($T74:DK74),IF(DL$1=1,SUMIFS(59:59,$1:$1,"&gt;="&amp;1,$1:$1,"&lt;="&amp;INT(-$N74/30))+(-$N74/30-INT(-$N74/30))*SUMIFS(59:59,$1:$1,INT(-$N74/30)+1),0)+(-$N74/30-INT(-$N74/30))*SUMIFS(59:59,$1:$1,DL$1+INT(-$N74/30)+1)+(INT(-$N74/30)+1--$N74/30)*SUMIFS(59:59,$1:$1,DL$1+INT(-$N74/30))))</f>
        <v>0</v>
      </c>
      <c r="DM74" s="40">
        <f>IF(DM$7="",0,IF(DM$1=MAX($1:$1),$R59-SUM($T74:DL74),IF(DM$1=1,SUMIFS(59:59,$1:$1,"&gt;="&amp;1,$1:$1,"&lt;="&amp;INT(-$N74/30))+(-$N74/30-INT(-$N74/30))*SUMIFS(59:59,$1:$1,INT(-$N74/30)+1),0)+(-$N74/30-INT(-$N74/30))*SUMIFS(59:59,$1:$1,DM$1+INT(-$N74/30)+1)+(INT(-$N74/30)+1--$N74/30)*SUMIFS(59:59,$1:$1,DM$1+INT(-$N74/30))))</f>
        <v>0</v>
      </c>
      <c r="DN74" s="40">
        <f>IF(DN$7="",0,IF(DN$1=MAX($1:$1),$R59-SUM($T74:DM74),IF(DN$1=1,SUMIFS(59:59,$1:$1,"&gt;="&amp;1,$1:$1,"&lt;="&amp;INT(-$N74/30))+(-$N74/30-INT(-$N74/30))*SUMIFS(59:59,$1:$1,INT(-$N74/30)+1),0)+(-$N74/30-INT(-$N74/30))*SUMIFS(59:59,$1:$1,DN$1+INT(-$N74/30)+1)+(INT(-$N74/30)+1--$N74/30)*SUMIFS(59:59,$1:$1,DN$1+INT(-$N74/30))))</f>
        <v>0</v>
      </c>
      <c r="DO74" s="40">
        <f>IF(DO$7="",0,IF(DO$1=MAX($1:$1),$R59-SUM($T74:DN74),IF(DO$1=1,SUMIFS(59:59,$1:$1,"&gt;="&amp;1,$1:$1,"&lt;="&amp;INT(-$N74/30))+(-$N74/30-INT(-$N74/30))*SUMIFS(59:59,$1:$1,INT(-$N74/30)+1),0)+(-$N74/30-INT(-$N74/30))*SUMIFS(59:59,$1:$1,DO$1+INT(-$N74/30)+1)+(INT(-$N74/30)+1--$N74/30)*SUMIFS(59:59,$1:$1,DO$1+INT(-$N74/30))))</f>
        <v>0</v>
      </c>
      <c r="DP74" s="40">
        <f>IF(DP$7="",0,IF(DP$1=MAX($1:$1),$R59-SUM($T74:DO74),IF(DP$1=1,SUMIFS(59:59,$1:$1,"&gt;="&amp;1,$1:$1,"&lt;="&amp;INT(-$N74/30))+(-$N74/30-INT(-$N74/30))*SUMIFS(59:59,$1:$1,INT(-$N74/30)+1),0)+(-$N74/30-INT(-$N74/30))*SUMIFS(59:59,$1:$1,DP$1+INT(-$N74/30)+1)+(INT(-$N74/30)+1--$N74/30)*SUMIFS(59:59,$1:$1,DP$1+INT(-$N74/30))))</f>
        <v>0</v>
      </c>
      <c r="DQ74" s="40">
        <f>IF(DQ$7="",0,IF(DQ$1=MAX($1:$1),$R59-SUM($T74:DP74),IF(DQ$1=1,SUMIFS(59:59,$1:$1,"&gt;="&amp;1,$1:$1,"&lt;="&amp;INT(-$N74/30))+(-$N74/30-INT(-$N74/30))*SUMIFS(59:59,$1:$1,INT(-$N74/30)+1),0)+(-$N74/30-INT(-$N74/30))*SUMIFS(59:59,$1:$1,DQ$1+INT(-$N74/30)+1)+(INT(-$N74/30)+1--$N74/30)*SUMIFS(59:59,$1:$1,DQ$1+INT(-$N74/30))))</f>
        <v>0</v>
      </c>
      <c r="DR74" s="40">
        <f>IF(DR$7="",0,IF(DR$1=MAX($1:$1),$R59-SUM($T74:DQ74),IF(DR$1=1,SUMIFS(59:59,$1:$1,"&gt;="&amp;1,$1:$1,"&lt;="&amp;INT(-$N74/30))+(-$N74/30-INT(-$N74/30))*SUMIFS(59:59,$1:$1,INT(-$N74/30)+1),0)+(-$N74/30-INT(-$N74/30))*SUMIFS(59:59,$1:$1,DR$1+INT(-$N74/30)+1)+(INT(-$N74/30)+1--$N74/30)*SUMIFS(59:59,$1:$1,DR$1+INT(-$N74/30))))</f>
        <v>0</v>
      </c>
      <c r="DS74" s="40">
        <f>IF(DS$7="",0,IF(DS$1=MAX($1:$1),$R59-SUM($T74:DR74),IF(DS$1=1,SUMIFS(59:59,$1:$1,"&gt;="&amp;1,$1:$1,"&lt;="&amp;INT(-$N74/30))+(-$N74/30-INT(-$N74/30))*SUMIFS(59:59,$1:$1,INT(-$N74/30)+1),0)+(-$N74/30-INT(-$N74/30))*SUMIFS(59:59,$1:$1,DS$1+INT(-$N74/30)+1)+(INT(-$N74/30)+1--$N74/30)*SUMIFS(59:59,$1:$1,DS$1+INT(-$N74/30))))</f>
        <v>0</v>
      </c>
      <c r="DT74" s="40">
        <f>IF(DT$7="",0,IF(DT$1=MAX($1:$1),$R59-SUM($T74:DS74),IF(DT$1=1,SUMIFS(59:59,$1:$1,"&gt;="&amp;1,$1:$1,"&lt;="&amp;INT(-$N74/30))+(-$N74/30-INT(-$N74/30))*SUMIFS(59:59,$1:$1,INT(-$N74/30)+1),0)+(-$N74/30-INT(-$N74/30))*SUMIFS(59:59,$1:$1,DT$1+INT(-$N74/30)+1)+(INT(-$N74/30)+1--$N74/30)*SUMIFS(59:59,$1:$1,DT$1+INT(-$N74/30))))</f>
        <v>0</v>
      </c>
      <c r="DU74" s="40">
        <f>IF(DU$7="",0,IF(DU$1=MAX($1:$1),$R59-SUM($T74:DT74),IF(DU$1=1,SUMIFS(59:59,$1:$1,"&gt;="&amp;1,$1:$1,"&lt;="&amp;INT(-$N74/30))+(-$N74/30-INT(-$N74/30))*SUMIFS(59:59,$1:$1,INT(-$N74/30)+1),0)+(-$N74/30-INT(-$N74/30))*SUMIFS(59:59,$1:$1,DU$1+INT(-$N74/30)+1)+(INT(-$N74/30)+1--$N74/30)*SUMIFS(59:59,$1:$1,DU$1+INT(-$N74/30))))</f>
        <v>0</v>
      </c>
      <c r="DV74" s="40">
        <f>IF(DV$7="",0,IF(DV$1=MAX($1:$1),$R59-SUM($T74:DU74),IF(DV$1=1,SUMIFS(59:59,$1:$1,"&gt;="&amp;1,$1:$1,"&lt;="&amp;INT(-$N74/30))+(-$N74/30-INT(-$N74/30))*SUMIFS(59:59,$1:$1,INT(-$N74/30)+1),0)+(-$N74/30-INT(-$N74/30))*SUMIFS(59:59,$1:$1,DV$1+INT(-$N74/30)+1)+(INT(-$N74/30)+1--$N74/30)*SUMIFS(59:59,$1:$1,DV$1+INT(-$N74/30))))</f>
        <v>0</v>
      </c>
      <c r="DW74" s="40">
        <f>IF(DW$7="",0,IF(DW$1=MAX($1:$1),$R59-SUM($T74:DV74),IF(DW$1=1,SUMIFS(59:59,$1:$1,"&gt;="&amp;1,$1:$1,"&lt;="&amp;INT(-$N74/30))+(-$N74/30-INT(-$N74/30))*SUMIFS(59:59,$1:$1,INT(-$N74/30)+1),0)+(-$N74/30-INT(-$N74/30))*SUMIFS(59:59,$1:$1,DW$1+INT(-$N74/30)+1)+(INT(-$N74/30)+1--$N74/30)*SUMIFS(59:59,$1:$1,DW$1+INT(-$N74/30))))</f>
        <v>0</v>
      </c>
      <c r="DX74" s="40">
        <f>IF(DX$7="",0,IF(DX$1=MAX($1:$1),$R59-SUM($T74:DW74),IF(DX$1=1,SUMIFS(59:59,$1:$1,"&gt;="&amp;1,$1:$1,"&lt;="&amp;INT(-$N74/30))+(-$N74/30-INT(-$N74/30))*SUMIFS(59:59,$1:$1,INT(-$N74/30)+1),0)+(-$N74/30-INT(-$N74/30))*SUMIFS(59:59,$1:$1,DX$1+INT(-$N74/30)+1)+(INT(-$N74/30)+1--$N74/30)*SUMIFS(59:59,$1:$1,DX$1+INT(-$N74/30))))</f>
        <v>0</v>
      </c>
      <c r="DY74" s="40">
        <f>IF(DY$7="",0,IF(DY$1=MAX($1:$1),$R59-SUM($T74:DX74),IF(DY$1=1,SUMIFS(59:59,$1:$1,"&gt;="&amp;1,$1:$1,"&lt;="&amp;INT(-$N74/30))+(-$N74/30-INT(-$N74/30))*SUMIFS(59:59,$1:$1,INT(-$N74/30)+1),0)+(-$N74/30-INT(-$N74/30))*SUMIFS(59:59,$1:$1,DY$1+INT(-$N74/30)+1)+(INT(-$N74/30)+1--$N74/30)*SUMIFS(59:59,$1:$1,DY$1+INT(-$N74/30))))</f>
        <v>0</v>
      </c>
      <c r="DZ74" s="40">
        <f>IF(DZ$7="",0,IF(DZ$1=MAX($1:$1),$R59-SUM($T74:DY74),IF(DZ$1=1,SUMIFS(59:59,$1:$1,"&gt;="&amp;1,$1:$1,"&lt;="&amp;INT(-$N74/30))+(-$N74/30-INT(-$N74/30))*SUMIFS(59:59,$1:$1,INT(-$N74/30)+1),0)+(-$N74/30-INT(-$N74/30))*SUMIFS(59:59,$1:$1,DZ$1+INT(-$N74/30)+1)+(INT(-$N74/30)+1--$N74/30)*SUMIFS(59:59,$1:$1,DZ$1+INT(-$N74/30))))</f>
        <v>0</v>
      </c>
      <c r="EA74" s="40">
        <f>IF(EA$7="",0,IF(EA$1=MAX($1:$1),$R59-SUM($T74:DZ74),IF(EA$1=1,SUMIFS(59:59,$1:$1,"&gt;="&amp;1,$1:$1,"&lt;="&amp;INT(-$N74/30))+(-$N74/30-INT(-$N74/30))*SUMIFS(59:59,$1:$1,INT(-$N74/30)+1),0)+(-$N74/30-INT(-$N74/30))*SUMIFS(59:59,$1:$1,EA$1+INT(-$N74/30)+1)+(INT(-$N74/30)+1--$N74/30)*SUMIFS(59:59,$1:$1,EA$1+INT(-$N74/30))))</f>
        <v>0</v>
      </c>
      <c r="EB74" s="40">
        <f>IF(EB$7="",0,IF(EB$1=MAX($1:$1),$R59-SUM($T74:EA74),IF(EB$1=1,SUMIFS(59:59,$1:$1,"&gt;="&amp;1,$1:$1,"&lt;="&amp;INT(-$N74/30))+(-$N74/30-INT(-$N74/30))*SUMIFS(59:59,$1:$1,INT(-$N74/30)+1),0)+(-$N74/30-INT(-$N74/30))*SUMIFS(59:59,$1:$1,EB$1+INT(-$N74/30)+1)+(INT(-$N74/30)+1--$N74/30)*SUMIFS(59:59,$1:$1,EB$1+INT(-$N74/30))))</f>
        <v>0</v>
      </c>
      <c r="EC74" s="40">
        <f>IF(EC$7="",0,IF(EC$1=MAX($1:$1),$R59-SUM($T74:EB74),IF(EC$1=1,SUMIFS(59:59,$1:$1,"&gt;="&amp;1,$1:$1,"&lt;="&amp;INT(-$N74/30))+(-$N74/30-INT(-$N74/30))*SUMIFS(59:59,$1:$1,INT(-$N74/30)+1),0)+(-$N74/30-INT(-$N74/30))*SUMIFS(59:59,$1:$1,EC$1+INT(-$N74/30)+1)+(INT(-$N74/30)+1--$N74/30)*SUMIFS(59:59,$1:$1,EC$1+INT(-$N74/30))))</f>
        <v>0</v>
      </c>
      <c r="ED74" s="40">
        <f>IF(ED$7="",0,IF(ED$1=MAX($1:$1),$R59-SUM($T74:EC74),IF(ED$1=1,SUMIFS(59:59,$1:$1,"&gt;="&amp;1,$1:$1,"&lt;="&amp;INT(-$N74/30))+(-$N74/30-INT(-$N74/30))*SUMIFS(59:59,$1:$1,INT(-$N74/30)+1),0)+(-$N74/30-INT(-$N74/30))*SUMIFS(59:59,$1:$1,ED$1+INT(-$N74/30)+1)+(INT(-$N74/30)+1--$N74/30)*SUMIFS(59:59,$1:$1,ED$1+INT(-$N74/30))))</f>
        <v>0</v>
      </c>
      <c r="EE74" s="40">
        <f>IF(EE$7="",0,IF(EE$1=MAX($1:$1),$R59-SUM($T74:ED74),IF(EE$1=1,SUMIFS(59:59,$1:$1,"&gt;="&amp;1,$1:$1,"&lt;="&amp;INT(-$N74/30))+(-$N74/30-INT(-$N74/30))*SUMIFS(59:59,$1:$1,INT(-$N74/30)+1),0)+(-$N74/30-INT(-$N74/30))*SUMIFS(59:59,$1:$1,EE$1+INT(-$N74/30)+1)+(INT(-$N74/30)+1--$N74/30)*SUMIFS(59:59,$1:$1,EE$1+INT(-$N74/30))))</f>
        <v>0</v>
      </c>
      <c r="EF74" s="40">
        <f>IF(EF$7="",0,IF(EF$1=MAX($1:$1),$R59-SUM($T74:EE74),IF(EF$1=1,SUMIFS(59:59,$1:$1,"&gt;="&amp;1,$1:$1,"&lt;="&amp;INT(-$N74/30))+(-$N74/30-INT(-$N74/30))*SUMIFS(59:59,$1:$1,INT(-$N74/30)+1),0)+(-$N74/30-INT(-$N74/30))*SUMIFS(59:59,$1:$1,EF$1+INT(-$N74/30)+1)+(INT(-$N74/30)+1--$N74/30)*SUMIFS(59:59,$1:$1,EF$1+INT(-$N74/30))))</f>
        <v>0</v>
      </c>
      <c r="EG74" s="40">
        <f>IF(EG$7="",0,IF(EG$1=MAX($1:$1),$R59-SUM($T74:EF74),IF(EG$1=1,SUMIFS(59:59,$1:$1,"&gt;="&amp;1,$1:$1,"&lt;="&amp;INT(-$N74/30))+(-$N74/30-INT(-$N74/30))*SUMIFS(59:59,$1:$1,INT(-$N74/30)+1),0)+(-$N74/30-INT(-$N74/30))*SUMIFS(59:59,$1:$1,EG$1+INT(-$N74/30)+1)+(INT(-$N74/30)+1--$N74/30)*SUMIFS(59:59,$1:$1,EG$1+INT(-$N74/30))))</f>
        <v>0</v>
      </c>
      <c r="EH74" s="40">
        <f>IF(EH$7="",0,IF(EH$1=MAX($1:$1),$R59-SUM($T74:EG74),IF(EH$1=1,SUMIFS(59:59,$1:$1,"&gt;="&amp;1,$1:$1,"&lt;="&amp;INT(-$N74/30))+(-$N74/30-INT(-$N74/30))*SUMIFS(59:59,$1:$1,INT(-$N74/30)+1),0)+(-$N74/30-INT(-$N74/30))*SUMIFS(59:59,$1:$1,EH$1+INT(-$N74/30)+1)+(INT(-$N74/30)+1--$N74/30)*SUMIFS(59:59,$1:$1,EH$1+INT(-$N74/30))))</f>
        <v>0</v>
      </c>
      <c r="EI74" s="40">
        <f>IF(EI$7="",0,IF(EI$1=MAX($1:$1),$R59-SUM($T74:EH74),IF(EI$1=1,SUMIFS(59:59,$1:$1,"&gt;="&amp;1,$1:$1,"&lt;="&amp;INT(-$N74/30))+(-$N74/30-INT(-$N74/30))*SUMIFS(59:59,$1:$1,INT(-$N74/30)+1),0)+(-$N74/30-INT(-$N74/30))*SUMIFS(59:59,$1:$1,EI$1+INT(-$N74/30)+1)+(INT(-$N74/30)+1--$N74/30)*SUMIFS(59:59,$1:$1,EI$1+INT(-$N74/30))))</f>
        <v>0</v>
      </c>
      <c r="EJ74" s="40">
        <f>IF(EJ$7="",0,IF(EJ$1=MAX($1:$1),$R59-SUM($T74:EI74),IF(EJ$1=1,SUMIFS(59:59,$1:$1,"&gt;="&amp;1,$1:$1,"&lt;="&amp;INT(-$N74/30))+(-$N74/30-INT(-$N74/30))*SUMIFS(59:59,$1:$1,INT(-$N74/30)+1),0)+(-$N74/30-INT(-$N74/30))*SUMIFS(59:59,$1:$1,EJ$1+INT(-$N74/30)+1)+(INT(-$N74/30)+1--$N74/30)*SUMIFS(59:59,$1:$1,EJ$1+INT(-$N74/30))))</f>
        <v>0</v>
      </c>
      <c r="EK74" s="40">
        <f>IF(EK$7="",0,IF(EK$1=MAX($1:$1),$R59-SUM($T74:EJ74),IF(EK$1=1,SUMIFS(59:59,$1:$1,"&gt;="&amp;1,$1:$1,"&lt;="&amp;INT(-$N74/30))+(-$N74/30-INT(-$N74/30))*SUMIFS(59:59,$1:$1,INT(-$N74/30)+1),0)+(-$N74/30-INT(-$N74/30))*SUMIFS(59:59,$1:$1,EK$1+INT(-$N74/30)+1)+(INT(-$N74/30)+1--$N74/30)*SUMIFS(59:59,$1:$1,EK$1+INT(-$N74/30))))</f>
        <v>0</v>
      </c>
      <c r="EL74" s="40">
        <f>IF(EL$7="",0,IF(EL$1=MAX($1:$1),$R59-SUM($T74:EK74),IF(EL$1=1,SUMIFS(59:59,$1:$1,"&gt;="&amp;1,$1:$1,"&lt;="&amp;INT(-$N74/30))+(-$N74/30-INT(-$N74/30))*SUMIFS(59:59,$1:$1,INT(-$N74/30)+1),0)+(-$N74/30-INT(-$N74/30))*SUMIFS(59:59,$1:$1,EL$1+INT(-$N74/30)+1)+(INT(-$N74/30)+1--$N74/30)*SUMIFS(59:59,$1:$1,EL$1+INT(-$N74/30))))</f>
        <v>0</v>
      </c>
      <c r="EM74" s="40">
        <f>IF(EM$7="",0,IF(EM$1=MAX($1:$1),$R59-SUM($T74:EL74),IF(EM$1=1,SUMIFS(59:59,$1:$1,"&gt;="&amp;1,$1:$1,"&lt;="&amp;INT(-$N74/30))+(-$N74/30-INT(-$N74/30))*SUMIFS(59:59,$1:$1,INT(-$N74/30)+1),0)+(-$N74/30-INT(-$N74/30))*SUMIFS(59:59,$1:$1,EM$1+INT(-$N74/30)+1)+(INT(-$N74/30)+1--$N74/30)*SUMIFS(59:59,$1:$1,EM$1+INT(-$N74/30))))</f>
        <v>0</v>
      </c>
      <c r="EN74" s="40">
        <f>IF(EN$7="",0,IF(EN$1=MAX($1:$1),$R59-SUM($T74:EM74),IF(EN$1=1,SUMIFS(59:59,$1:$1,"&gt;="&amp;1,$1:$1,"&lt;="&amp;INT(-$N74/30))+(-$N74/30-INT(-$N74/30))*SUMIFS(59:59,$1:$1,INT(-$N74/30)+1),0)+(-$N74/30-INT(-$N74/30))*SUMIFS(59:59,$1:$1,EN$1+INT(-$N74/30)+1)+(INT(-$N74/30)+1--$N74/30)*SUMIFS(59:59,$1:$1,EN$1+INT(-$N74/30))))</f>
        <v>0</v>
      </c>
      <c r="EO74" s="40">
        <f>IF(EO$7="",0,IF(EO$1=MAX($1:$1),$R59-SUM($T74:EN74),IF(EO$1=1,SUMIFS(59:59,$1:$1,"&gt;="&amp;1,$1:$1,"&lt;="&amp;INT(-$N74/30))+(-$N74/30-INT(-$N74/30))*SUMIFS(59:59,$1:$1,INT(-$N74/30)+1),0)+(-$N74/30-INT(-$N74/30))*SUMIFS(59:59,$1:$1,EO$1+INT(-$N74/30)+1)+(INT(-$N74/30)+1--$N74/30)*SUMIFS(59:59,$1:$1,EO$1+INT(-$N74/30))))</f>
        <v>0</v>
      </c>
      <c r="EP74" s="40">
        <f>IF(EP$7="",0,IF(EP$1=MAX($1:$1),$R59-SUM($T74:EO74),IF(EP$1=1,SUMIFS(59:59,$1:$1,"&gt;="&amp;1,$1:$1,"&lt;="&amp;INT(-$N74/30))+(-$N74/30-INT(-$N74/30))*SUMIFS(59:59,$1:$1,INT(-$N74/30)+1),0)+(-$N74/30-INT(-$N74/30))*SUMIFS(59:59,$1:$1,EP$1+INT(-$N74/30)+1)+(INT(-$N74/30)+1--$N74/30)*SUMIFS(59:59,$1:$1,EP$1+INT(-$N74/30))))</f>
        <v>0</v>
      </c>
      <c r="EQ74" s="40">
        <f>IF(EQ$7="",0,IF(EQ$1=MAX($1:$1),$R59-SUM($T74:EP74),IF(EQ$1=1,SUMIFS(59:59,$1:$1,"&gt;="&amp;1,$1:$1,"&lt;="&amp;INT(-$N74/30))+(-$N74/30-INT(-$N74/30))*SUMIFS(59:59,$1:$1,INT(-$N74/30)+1),0)+(-$N74/30-INT(-$N74/30))*SUMIFS(59:59,$1:$1,EQ$1+INT(-$N74/30)+1)+(INT(-$N74/30)+1--$N74/30)*SUMIFS(59:59,$1:$1,EQ$1+INT(-$N74/30))))</f>
        <v>0</v>
      </c>
      <c r="ER74" s="40">
        <f>IF(ER$7="",0,IF(ER$1=MAX($1:$1),$R59-SUM($T74:EQ74),IF(ER$1=1,SUMIFS(59:59,$1:$1,"&gt;="&amp;1,$1:$1,"&lt;="&amp;INT(-$N74/30))+(-$N74/30-INT(-$N74/30))*SUMIFS(59:59,$1:$1,INT(-$N74/30)+1),0)+(-$N74/30-INT(-$N74/30))*SUMIFS(59:59,$1:$1,ER$1+INT(-$N74/30)+1)+(INT(-$N74/30)+1--$N74/30)*SUMIFS(59:59,$1:$1,ER$1+INT(-$N74/30))))</f>
        <v>0</v>
      </c>
      <c r="ES74" s="40">
        <f>IF(ES$7="",0,IF(ES$1=MAX($1:$1),$R59-SUM($T74:ER74),IF(ES$1=1,SUMIFS(59:59,$1:$1,"&gt;="&amp;1,$1:$1,"&lt;="&amp;INT(-$N74/30))+(-$N74/30-INT(-$N74/30))*SUMIFS(59:59,$1:$1,INT(-$N74/30)+1),0)+(-$N74/30-INT(-$N74/30))*SUMIFS(59:59,$1:$1,ES$1+INT(-$N74/30)+1)+(INT(-$N74/30)+1--$N74/30)*SUMIFS(59:59,$1:$1,ES$1+INT(-$N74/30))))</f>
        <v>0</v>
      </c>
      <c r="ET74" s="40">
        <f>IF(ET$7="",0,IF(ET$1=MAX($1:$1),$R59-SUM($T74:ES74),IF(ET$1=1,SUMIFS(59:59,$1:$1,"&gt;="&amp;1,$1:$1,"&lt;="&amp;INT(-$N74/30))+(-$N74/30-INT(-$N74/30))*SUMIFS(59:59,$1:$1,INT(-$N74/30)+1),0)+(-$N74/30-INT(-$N74/30))*SUMIFS(59:59,$1:$1,ET$1+INT(-$N74/30)+1)+(INT(-$N74/30)+1--$N74/30)*SUMIFS(59:59,$1:$1,ET$1+INT(-$N74/30))))</f>
        <v>0</v>
      </c>
      <c r="EU74" s="40">
        <f>IF(EU$7="",0,IF(EU$1=MAX($1:$1),$R59-SUM($T74:ET74),IF(EU$1=1,SUMIFS(59:59,$1:$1,"&gt;="&amp;1,$1:$1,"&lt;="&amp;INT(-$N74/30))+(-$N74/30-INT(-$N74/30))*SUMIFS(59:59,$1:$1,INT(-$N74/30)+1),0)+(-$N74/30-INT(-$N74/30))*SUMIFS(59:59,$1:$1,EU$1+INT(-$N74/30)+1)+(INT(-$N74/30)+1--$N74/30)*SUMIFS(59:59,$1:$1,EU$1+INT(-$N74/30))))</f>
        <v>0</v>
      </c>
      <c r="EV74" s="40">
        <f>IF(EV$7="",0,IF(EV$1=MAX($1:$1),$R59-SUM($T74:EU74),IF(EV$1=1,SUMIFS(59:59,$1:$1,"&gt;="&amp;1,$1:$1,"&lt;="&amp;INT(-$N74/30))+(-$N74/30-INT(-$N74/30))*SUMIFS(59:59,$1:$1,INT(-$N74/30)+1),0)+(-$N74/30-INT(-$N74/30))*SUMIFS(59:59,$1:$1,EV$1+INT(-$N74/30)+1)+(INT(-$N74/30)+1--$N74/30)*SUMIFS(59:59,$1:$1,EV$1+INT(-$N74/30))))</f>
        <v>0</v>
      </c>
      <c r="EW74" s="40">
        <f>IF(EW$7="",0,IF(EW$1=MAX($1:$1),$R59-SUM($T74:EV74),IF(EW$1=1,SUMIFS(59:59,$1:$1,"&gt;="&amp;1,$1:$1,"&lt;="&amp;INT(-$N74/30))+(-$N74/30-INT(-$N74/30))*SUMIFS(59:59,$1:$1,INT(-$N74/30)+1),0)+(-$N74/30-INT(-$N74/30))*SUMIFS(59:59,$1:$1,EW$1+INT(-$N74/30)+1)+(INT(-$N74/30)+1--$N74/30)*SUMIFS(59:59,$1:$1,EW$1+INT(-$N74/30))))</f>
        <v>0</v>
      </c>
      <c r="EX74" s="40">
        <f>IF(EX$7="",0,IF(EX$1=MAX($1:$1),$R59-SUM($T74:EW74),IF(EX$1=1,SUMIFS(59:59,$1:$1,"&gt;="&amp;1,$1:$1,"&lt;="&amp;INT(-$N74/30))+(-$N74/30-INT(-$N74/30))*SUMIFS(59:59,$1:$1,INT(-$N74/30)+1),0)+(-$N74/30-INT(-$N74/30))*SUMIFS(59:59,$1:$1,EX$1+INT(-$N74/30)+1)+(INT(-$N74/30)+1--$N74/30)*SUMIFS(59:59,$1:$1,EX$1+INT(-$N74/30))))</f>
        <v>0</v>
      </c>
      <c r="EY74" s="40">
        <f>IF(EY$7="",0,IF(EY$1=MAX($1:$1),$R59-SUM($T74:EX74),IF(EY$1=1,SUMIFS(59:59,$1:$1,"&gt;="&amp;1,$1:$1,"&lt;="&amp;INT(-$N74/30))+(-$N74/30-INT(-$N74/30))*SUMIFS(59:59,$1:$1,INT(-$N74/30)+1),0)+(-$N74/30-INT(-$N74/30))*SUMIFS(59:59,$1:$1,EY$1+INT(-$N74/30)+1)+(INT(-$N74/30)+1--$N74/30)*SUMIFS(59:59,$1:$1,EY$1+INT(-$N74/30))))</f>
        <v>0</v>
      </c>
      <c r="EZ74" s="40">
        <f>IF(EZ$7="",0,IF(EZ$1=MAX($1:$1),$R59-SUM($T74:EY74),IF(EZ$1=1,SUMIFS(59:59,$1:$1,"&gt;="&amp;1,$1:$1,"&lt;="&amp;INT(-$N74/30))+(-$N74/30-INT(-$N74/30))*SUMIFS(59:59,$1:$1,INT(-$N74/30)+1),0)+(-$N74/30-INT(-$N74/30))*SUMIFS(59:59,$1:$1,EZ$1+INT(-$N74/30)+1)+(INT(-$N74/30)+1--$N74/30)*SUMIFS(59:59,$1:$1,EZ$1+INT(-$N74/30))))</f>
        <v>0</v>
      </c>
      <c r="FA74" s="40">
        <f>IF(FA$7="",0,IF(FA$1=MAX($1:$1),$R59-SUM($T74:EZ74),IF(FA$1=1,SUMIFS(59:59,$1:$1,"&gt;="&amp;1,$1:$1,"&lt;="&amp;INT(-$N74/30))+(-$N74/30-INT(-$N74/30))*SUMIFS(59:59,$1:$1,INT(-$N74/30)+1),0)+(-$N74/30-INT(-$N74/30))*SUMIFS(59:59,$1:$1,FA$1+INT(-$N74/30)+1)+(INT(-$N74/30)+1--$N74/30)*SUMIFS(59:59,$1:$1,FA$1+INT(-$N74/30))))</f>
        <v>0</v>
      </c>
      <c r="FB74" s="40">
        <f>IF(FB$7="",0,IF(FB$1=MAX($1:$1),$R59-SUM($T74:FA74),IF(FB$1=1,SUMIFS(59:59,$1:$1,"&gt;="&amp;1,$1:$1,"&lt;="&amp;INT(-$N74/30))+(-$N74/30-INT(-$N74/30))*SUMIFS(59:59,$1:$1,INT(-$N74/30)+1),0)+(-$N74/30-INT(-$N74/30))*SUMIFS(59:59,$1:$1,FB$1+INT(-$N74/30)+1)+(INT(-$N74/30)+1--$N74/30)*SUMIFS(59:59,$1:$1,FB$1+INT(-$N74/30))))</f>
        <v>0</v>
      </c>
      <c r="FC74" s="40">
        <f>IF(FC$7="",0,IF(FC$1=MAX($1:$1),$R59-SUM($T74:FB74),IF(FC$1=1,SUMIFS(59:59,$1:$1,"&gt;="&amp;1,$1:$1,"&lt;="&amp;INT(-$N74/30))+(-$N74/30-INT(-$N74/30))*SUMIFS(59:59,$1:$1,INT(-$N74/30)+1),0)+(-$N74/30-INT(-$N74/30))*SUMIFS(59:59,$1:$1,FC$1+INT(-$N74/30)+1)+(INT(-$N74/30)+1--$N74/30)*SUMIFS(59:59,$1:$1,FC$1+INT(-$N74/30))))</f>
        <v>0</v>
      </c>
      <c r="FD74" s="40">
        <f>IF(FD$7="",0,IF(FD$1=MAX($1:$1),$R59-SUM($T74:FC74),IF(FD$1=1,SUMIFS(59:59,$1:$1,"&gt;="&amp;1,$1:$1,"&lt;="&amp;INT(-$N74/30))+(-$N74/30-INT(-$N74/30))*SUMIFS(59:59,$1:$1,INT(-$N74/30)+1),0)+(-$N74/30-INT(-$N74/30))*SUMIFS(59:59,$1:$1,FD$1+INT(-$N74/30)+1)+(INT(-$N74/30)+1--$N74/30)*SUMIFS(59:59,$1:$1,FD$1+INT(-$N74/30))))</f>
        <v>0</v>
      </c>
      <c r="FE74" s="40">
        <f>IF(FE$7="",0,IF(FE$1=MAX($1:$1),$R59-SUM($T74:FD74),IF(FE$1=1,SUMIFS(59:59,$1:$1,"&gt;="&amp;1,$1:$1,"&lt;="&amp;INT(-$N74/30))+(-$N74/30-INT(-$N74/30))*SUMIFS(59:59,$1:$1,INT(-$N74/30)+1),0)+(-$N74/30-INT(-$N74/30))*SUMIFS(59:59,$1:$1,FE$1+INT(-$N74/30)+1)+(INT(-$N74/30)+1--$N74/30)*SUMIFS(59:59,$1:$1,FE$1+INT(-$N74/30))))</f>
        <v>0</v>
      </c>
      <c r="FF74" s="40">
        <f>IF(FF$7="",0,IF(FF$1=MAX($1:$1),$R59-SUM($T74:FE74),IF(FF$1=1,SUMIFS(59:59,$1:$1,"&gt;="&amp;1,$1:$1,"&lt;="&amp;INT(-$N74/30))+(-$N74/30-INT(-$N74/30))*SUMIFS(59:59,$1:$1,INT(-$N74/30)+1),0)+(-$N74/30-INT(-$N74/30))*SUMIFS(59:59,$1:$1,FF$1+INT(-$N74/30)+1)+(INT(-$N74/30)+1--$N74/30)*SUMIFS(59:59,$1:$1,FF$1+INT(-$N74/30))))</f>
        <v>0</v>
      </c>
      <c r="FG74" s="40">
        <f>IF(FG$7="",0,IF(FG$1=MAX($1:$1),$R59-SUM($T74:FF74),IF(FG$1=1,SUMIFS(59:59,$1:$1,"&gt;="&amp;1,$1:$1,"&lt;="&amp;INT(-$N74/30))+(-$N74/30-INT(-$N74/30))*SUMIFS(59:59,$1:$1,INT(-$N74/30)+1),0)+(-$N74/30-INT(-$N74/30))*SUMIFS(59:59,$1:$1,FG$1+INT(-$N74/30)+1)+(INT(-$N74/30)+1--$N74/30)*SUMIFS(59:59,$1:$1,FG$1+INT(-$N74/30))))</f>
        <v>0</v>
      </c>
      <c r="FH74" s="40">
        <f>IF(FH$7="",0,IF(FH$1=MAX($1:$1),$R59-SUM($T74:FG74),IF(FH$1=1,SUMIFS(59:59,$1:$1,"&gt;="&amp;1,$1:$1,"&lt;="&amp;INT(-$N74/30))+(-$N74/30-INT(-$N74/30))*SUMIFS(59:59,$1:$1,INT(-$N74/30)+1),0)+(-$N74/30-INT(-$N74/30))*SUMIFS(59:59,$1:$1,FH$1+INT(-$N74/30)+1)+(INT(-$N74/30)+1--$N74/30)*SUMIFS(59:59,$1:$1,FH$1+INT(-$N74/30))))</f>
        <v>0</v>
      </c>
      <c r="FI74" s="40">
        <f>IF(FI$7="",0,IF(FI$1=MAX($1:$1),$R59-SUM($T74:FH74),IF(FI$1=1,SUMIFS(59:59,$1:$1,"&gt;="&amp;1,$1:$1,"&lt;="&amp;INT(-$N74/30))+(-$N74/30-INT(-$N74/30))*SUMIFS(59:59,$1:$1,INT(-$N74/30)+1),0)+(-$N74/30-INT(-$N74/30))*SUMIFS(59:59,$1:$1,FI$1+INT(-$N74/30)+1)+(INT(-$N74/30)+1--$N74/30)*SUMIFS(59:59,$1:$1,FI$1+INT(-$N74/30))))</f>
        <v>0</v>
      </c>
      <c r="FJ74" s="40">
        <f>IF(FJ$7="",0,IF(FJ$1=MAX($1:$1),$R59-SUM($T74:FI74),IF(FJ$1=1,SUMIFS(59:59,$1:$1,"&gt;="&amp;1,$1:$1,"&lt;="&amp;INT(-$N74/30))+(-$N74/30-INT(-$N74/30))*SUMIFS(59:59,$1:$1,INT(-$N74/30)+1),0)+(-$N74/30-INT(-$N74/30))*SUMIFS(59:59,$1:$1,FJ$1+INT(-$N74/30)+1)+(INT(-$N74/30)+1--$N74/30)*SUMIFS(59:59,$1:$1,FJ$1+INT(-$N74/30))))</f>
        <v>0</v>
      </c>
      <c r="FK74" s="40">
        <f>IF(FK$7="",0,IF(FK$1=MAX($1:$1),$R59-SUM($T74:FJ74),IF(FK$1=1,SUMIFS(59:59,$1:$1,"&gt;="&amp;1,$1:$1,"&lt;="&amp;INT(-$N74/30))+(-$N74/30-INT(-$N74/30))*SUMIFS(59:59,$1:$1,INT(-$N74/30)+1),0)+(-$N74/30-INT(-$N74/30))*SUMIFS(59:59,$1:$1,FK$1+INT(-$N74/30)+1)+(INT(-$N74/30)+1--$N74/30)*SUMIFS(59:59,$1:$1,FK$1+INT(-$N74/30))))</f>
        <v>0</v>
      </c>
      <c r="FL74" s="40">
        <f>IF(FL$7="",0,IF(FL$1=MAX($1:$1),$R59-SUM($T74:FK74),IF(FL$1=1,SUMIFS(59:59,$1:$1,"&gt;="&amp;1,$1:$1,"&lt;="&amp;INT(-$N74/30))+(-$N74/30-INT(-$N74/30))*SUMIFS(59:59,$1:$1,INT(-$N74/30)+1),0)+(-$N74/30-INT(-$N74/30))*SUMIFS(59:59,$1:$1,FL$1+INT(-$N74/30)+1)+(INT(-$N74/30)+1--$N74/30)*SUMIFS(59:59,$1:$1,FL$1+INT(-$N74/30))))</f>
        <v>0</v>
      </c>
      <c r="FM74" s="40">
        <f>IF(FM$7="",0,IF(FM$1=MAX($1:$1),$R59-SUM($T74:FL74),IF(FM$1=1,SUMIFS(59:59,$1:$1,"&gt;="&amp;1,$1:$1,"&lt;="&amp;INT(-$N74/30))+(-$N74/30-INT(-$N74/30))*SUMIFS(59:59,$1:$1,INT(-$N74/30)+1),0)+(-$N74/30-INT(-$N74/30))*SUMIFS(59:59,$1:$1,FM$1+INT(-$N74/30)+1)+(INT(-$N74/30)+1--$N74/30)*SUMIFS(59:59,$1:$1,FM$1+INT(-$N74/30))))</f>
        <v>0</v>
      </c>
      <c r="FN74" s="40">
        <f>IF(FN$7="",0,IF(FN$1=MAX($1:$1),$R59-SUM($T74:FM74),IF(FN$1=1,SUMIFS(59:59,$1:$1,"&gt;="&amp;1,$1:$1,"&lt;="&amp;INT(-$N74/30))+(-$N74/30-INT(-$N74/30))*SUMIFS(59:59,$1:$1,INT(-$N74/30)+1),0)+(-$N74/30-INT(-$N74/30))*SUMIFS(59:59,$1:$1,FN$1+INT(-$N74/30)+1)+(INT(-$N74/30)+1--$N74/30)*SUMIFS(59:59,$1:$1,FN$1+INT(-$N74/30))))</f>
        <v>0</v>
      </c>
      <c r="FO74" s="40">
        <f>IF(FO$7="",0,IF(FO$1=MAX($1:$1),$R59-SUM($T74:FN74),IF(FO$1=1,SUMIFS(59:59,$1:$1,"&gt;="&amp;1,$1:$1,"&lt;="&amp;INT(-$N74/30))+(-$N74/30-INT(-$N74/30))*SUMIFS(59:59,$1:$1,INT(-$N74/30)+1),0)+(-$N74/30-INT(-$N74/30))*SUMIFS(59:59,$1:$1,FO$1+INT(-$N74/30)+1)+(INT(-$N74/30)+1--$N74/30)*SUMIFS(59:59,$1:$1,FO$1+INT(-$N74/30))))</f>
        <v>0</v>
      </c>
      <c r="FP74" s="40">
        <f>IF(FP$7="",0,IF(FP$1=MAX($1:$1),$R59-SUM($T74:FO74),IF(FP$1=1,SUMIFS(59:59,$1:$1,"&gt;="&amp;1,$1:$1,"&lt;="&amp;INT(-$N74/30))+(-$N74/30-INT(-$N74/30))*SUMIFS(59:59,$1:$1,INT(-$N74/30)+1),0)+(-$N74/30-INT(-$N74/30))*SUMIFS(59:59,$1:$1,FP$1+INT(-$N74/30)+1)+(INT(-$N74/30)+1--$N74/30)*SUMIFS(59:59,$1:$1,FP$1+INT(-$N74/30))))</f>
        <v>0</v>
      </c>
      <c r="FQ74" s="40">
        <f>IF(FQ$7="",0,IF(FQ$1=MAX($1:$1),$R59-SUM($T74:FP74),IF(FQ$1=1,SUMIFS(59:59,$1:$1,"&gt;="&amp;1,$1:$1,"&lt;="&amp;INT(-$N74/30))+(-$N74/30-INT(-$N74/30))*SUMIFS(59:59,$1:$1,INT(-$N74/30)+1),0)+(-$N74/30-INT(-$N74/30))*SUMIFS(59:59,$1:$1,FQ$1+INT(-$N74/30)+1)+(INT(-$N74/30)+1--$N74/30)*SUMIFS(59:59,$1:$1,FQ$1+INT(-$N74/30))))</f>
        <v>0</v>
      </c>
      <c r="FR74" s="40">
        <f>IF(FR$7="",0,IF(FR$1=MAX($1:$1),$R59-SUM($T74:FQ74),IF(FR$1=1,SUMIFS(59:59,$1:$1,"&gt;="&amp;1,$1:$1,"&lt;="&amp;INT(-$N74/30))+(-$N74/30-INT(-$N74/30))*SUMIFS(59:59,$1:$1,INT(-$N74/30)+1),0)+(-$N74/30-INT(-$N74/30))*SUMIFS(59:59,$1:$1,FR$1+INT(-$N74/30)+1)+(INT(-$N74/30)+1--$N74/30)*SUMIFS(59:59,$1:$1,FR$1+INT(-$N74/30))))</f>
        <v>0</v>
      </c>
      <c r="FS74" s="40">
        <f>IF(FS$7="",0,IF(FS$1=MAX($1:$1),$R59-SUM($T74:FR74),IF(FS$1=1,SUMIFS(59:59,$1:$1,"&gt;="&amp;1,$1:$1,"&lt;="&amp;INT(-$N74/30))+(-$N74/30-INT(-$N74/30))*SUMIFS(59:59,$1:$1,INT(-$N74/30)+1),0)+(-$N74/30-INT(-$N74/30))*SUMIFS(59:59,$1:$1,FS$1+INT(-$N74/30)+1)+(INT(-$N74/30)+1--$N74/30)*SUMIFS(59:59,$1:$1,FS$1+INT(-$N74/30))))</f>
        <v>0</v>
      </c>
      <c r="FT74" s="40">
        <f>IF(FT$7="",0,IF(FT$1=MAX($1:$1),$R59-SUM($T74:FS74),IF(FT$1=1,SUMIFS(59:59,$1:$1,"&gt;="&amp;1,$1:$1,"&lt;="&amp;INT(-$N74/30))+(-$N74/30-INT(-$N74/30))*SUMIFS(59:59,$1:$1,INT(-$N74/30)+1),0)+(-$N74/30-INT(-$N74/30))*SUMIFS(59:59,$1:$1,FT$1+INT(-$N74/30)+1)+(INT(-$N74/30)+1--$N74/30)*SUMIFS(59:59,$1:$1,FT$1+INT(-$N74/30))))</f>
        <v>0</v>
      </c>
      <c r="FU74" s="40">
        <f>IF(FU$7="",0,IF(FU$1=MAX($1:$1),$R59-SUM($T74:FT74),IF(FU$1=1,SUMIFS(59:59,$1:$1,"&gt;="&amp;1,$1:$1,"&lt;="&amp;INT(-$N74/30))+(-$N74/30-INT(-$N74/30))*SUMIFS(59:59,$1:$1,INT(-$N74/30)+1),0)+(-$N74/30-INT(-$N74/30))*SUMIFS(59:59,$1:$1,FU$1+INT(-$N74/30)+1)+(INT(-$N74/30)+1--$N74/30)*SUMIFS(59:59,$1:$1,FU$1+INT(-$N74/30))))</f>
        <v>0</v>
      </c>
      <c r="FV74" s="40">
        <f>IF(FV$7="",0,IF(FV$1=MAX($1:$1),$R59-SUM($T74:FU74),IF(FV$1=1,SUMIFS(59:59,$1:$1,"&gt;="&amp;1,$1:$1,"&lt;="&amp;INT(-$N74/30))+(-$N74/30-INT(-$N74/30))*SUMIFS(59:59,$1:$1,INT(-$N74/30)+1),0)+(-$N74/30-INT(-$N74/30))*SUMIFS(59:59,$1:$1,FV$1+INT(-$N74/30)+1)+(INT(-$N74/30)+1--$N74/30)*SUMIFS(59:59,$1:$1,FV$1+INT(-$N74/30))))</f>
        <v>0</v>
      </c>
      <c r="FW74" s="40">
        <f>IF(FW$7="",0,IF(FW$1=MAX($1:$1),$R59-SUM($T74:FV74),IF(FW$1=1,SUMIFS(59:59,$1:$1,"&gt;="&amp;1,$1:$1,"&lt;="&amp;INT(-$N74/30))+(-$N74/30-INT(-$N74/30))*SUMIFS(59:59,$1:$1,INT(-$N74/30)+1),0)+(-$N74/30-INT(-$N74/30))*SUMIFS(59:59,$1:$1,FW$1+INT(-$N74/30)+1)+(INT(-$N74/30)+1--$N74/30)*SUMIFS(59:59,$1:$1,FW$1+INT(-$N74/30))))</f>
        <v>0</v>
      </c>
      <c r="FX74" s="40">
        <f>IF(FX$7="",0,IF(FX$1=MAX($1:$1),$R59-SUM($T74:FW74),IF(FX$1=1,SUMIFS(59:59,$1:$1,"&gt;="&amp;1,$1:$1,"&lt;="&amp;INT(-$N74/30))+(-$N74/30-INT(-$N74/30))*SUMIFS(59:59,$1:$1,INT(-$N74/30)+1),0)+(-$N74/30-INT(-$N74/30))*SUMIFS(59:59,$1:$1,FX$1+INT(-$N74/30)+1)+(INT(-$N74/30)+1--$N74/30)*SUMIFS(59:59,$1:$1,FX$1+INT(-$N74/30))))</f>
        <v>0</v>
      </c>
      <c r="FY74" s="40">
        <f>IF(FY$7="",0,IF(FY$1=MAX($1:$1),$R59-SUM($T74:FX74),IF(FY$1=1,SUMIFS(59:59,$1:$1,"&gt;="&amp;1,$1:$1,"&lt;="&amp;INT(-$N74/30))+(-$N74/30-INT(-$N74/30))*SUMIFS(59:59,$1:$1,INT(-$N74/30)+1),0)+(-$N74/30-INT(-$N74/30))*SUMIFS(59:59,$1:$1,FY$1+INT(-$N74/30)+1)+(INT(-$N74/30)+1--$N74/30)*SUMIFS(59:59,$1:$1,FY$1+INT(-$N74/30))))</f>
        <v>0</v>
      </c>
      <c r="FZ74" s="40">
        <f>IF(FZ$7="",0,IF(FZ$1=MAX($1:$1),$R59-SUM($T74:FY74),IF(FZ$1=1,SUMIFS(59:59,$1:$1,"&gt;="&amp;1,$1:$1,"&lt;="&amp;INT(-$N74/30))+(-$N74/30-INT(-$N74/30))*SUMIFS(59:59,$1:$1,INT(-$N74/30)+1),0)+(-$N74/30-INT(-$N74/30))*SUMIFS(59:59,$1:$1,FZ$1+INT(-$N74/30)+1)+(INT(-$N74/30)+1--$N74/30)*SUMIFS(59:59,$1:$1,FZ$1+INT(-$N74/30))))</f>
        <v>0</v>
      </c>
      <c r="GA74" s="40">
        <f>IF(GA$7="",0,IF(GA$1=MAX($1:$1),$R59-SUM($T74:FZ74),IF(GA$1=1,SUMIFS(59:59,$1:$1,"&gt;="&amp;1,$1:$1,"&lt;="&amp;INT(-$N74/30))+(-$N74/30-INT(-$N74/30))*SUMIFS(59:59,$1:$1,INT(-$N74/30)+1),0)+(-$N74/30-INT(-$N74/30))*SUMIFS(59:59,$1:$1,GA$1+INT(-$N74/30)+1)+(INT(-$N74/30)+1--$N74/30)*SUMIFS(59:59,$1:$1,GA$1+INT(-$N74/30))))</f>
        <v>0</v>
      </c>
      <c r="GB74" s="40">
        <f>IF(GB$7="",0,IF(GB$1=MAX($1:$1),$R59-SUM($T74:GA74),IF(GB$1=1,SUMIFS(59:59,$1:$1,"&gt;="&amp;1,$1:$1,"&lt;="&amp;INT(-$N74/30))+(-$N74/30-INT(-$N74/30))*SUMIFS(59:59,$1:$1,INT(-$N74/30)+1),0)+(-$N74/30-INT(-$N74/30))*SUMIFS(59:59,$1:$1,GB$1+INT(-$N74/30)+1)+(INT(-$N74/30)+1--$N74/30)*SUMIFS(59:59,$1:$1,GB$1+INT(-$N74/30))))</f>
        <v>0</v>
      </c>
      <c r="GC74" s="40">
        <f>IF(GC$7="",0,IF(GC$1=MAX($1:$1),$R59-SUM($T74:GB74),IF(GC$1=1,SUMIFS(59:59,$1:$1,"&gt;="&amp;1,$1:$1,"&lt;="&amp;INT(-$N74/30))+(-$N74/30-INT(-$N74/30))*SUMIFS(59:59,$1:$1,INT(-$N74/30)+1),0)+(-$N74/30-INT(-$N74/30))*SUMIFS(59:59,$1:$1,GC$1+INT(-$N74/30)+1)+(INT(-$N74/30)+1--$N74/30)*SUMIFS(59:59,$1:$1,GC$1+INT(-$N74/30))))</f>
        <v>0</v>
      </c>
      <c r="GD74" s="40">
        <f>IF(GD$7="",0,IF(GD$1=MAX($1:$1),$R59-SUM($T74:GC74),IF(GD$1=1,SUMIFS(59:59,$1:$1,"&gt;="&amp;1,$1:$1,"&lt;="&amp;INT(-$N74/30))+(-$N74/30-INT(-$N74/30))*SUMIFS(59:59,$1:$1,INT(-$N74/30)+1),0)+(-$N74/30-INT(-$N74/30))*SUMIFS(59:59,$1:$1,GD$1+INT(-$N74/30)+1)+(INT(-$N74/30)+1--$N74/30)*SUMIFS(59:59,$1:$1,GD$1+INT(-$N74/30))))</f>
        <v>0</v>
      </c>
      <c r="GE74" s="40">
        <f>IF(GE$7="",0,IF(GE$1=MAX($1:$1),$R59-SUM($T74:GD74),IF(GE$1=1,SUMIFS(59:59,$1:$1,"&gt;="&amp;1,$1:$1,"&lt;="&amp;INT(-$N74/30))+(-$N74/30-INT(-$N74/30))*SUMIFS(59:59,$1:$1,INT(-$N74/30)+1),0)+(-$N74/30-INT(-$N74/30))*SUMIFS(59:59,$1:$1,GE$1+INT(-$N74/30)+1)+(INT(-$N74/30)+1--$N74/30)*SUMIFS(59:59,$1:$1,GE$1+INT(-$N74/30))))</f>
        <v>0</v>
      </c>
      <c r="GF74" s="40">
        <f>IF(GF$7="",0,IF(GF$1=MAX($1:$1),$R59-SUM($T74:GE74),IF(GF$1=1,SUMIFS(59:59,$1:$1,"&gt;="&amp;1,$1:$1,"&lt;="&amp;INT(-$N74/30))+(-$N74/30-INT(-$N74/30))*SUMIFS(59:59,$1:$1,INT(-$N74/30)+1),0)+(-$N74/30-INT(-$N74/30))*SUMIFS(59:59,$1:$1,GF$1+INT(-$N74/30)+1)+(INT(-$N74/30)+1--$N74/30)*SUMIFS(59:59,$1:$1,GF$1+INT(-$N74/30))))</f>
        <v>0</v>
      </c>
      <c r="GG74" s="40">
        <f>IF(GG$7="",0,IF(GG$1=MAX($1:$1),$R59-SUM($T74:GF74),IF(GG$1=1,SUMIFS(59:59,$1:$1,"&gt;="&amp;1,$1:$1,"&lt;="&amp;INT(-$N74/30))+(-$N74/30-INT(-$N74/30))*SUMIFS(59:59,$1:$1,INT(-$N74/30)+1),0)+(-$N74/30-INT(-$N74/30))*SUMIFS(59:59,$1:$1,GG$1+INT(-$N74/30)+1)+(INT(-$N74/30)+1--$N74/30)*SUMIFS(59:59,$1:$1,GG$1+INT(-$N74/30))))</f>
        <v>0</v>
      </c>
      <c r="GH74" s="40">
        <f>IF(GH$7="",0,IF(GH$1=MAX($1:$1),$R59-SUM($T74:GG74),IF(GH$1=1,SUMIFS(59:59,$1:$1,"&gt;="&amp;1,$1:$1,"&lt;="&amp;INT(-$N74/30))+(-$N74/30-INT(-$N74/30))*SUMIFS(59:59,$1:$1,INT(-$N74/30)+1),0)+(-$N74/30-INT(-$N74/30))*SUMIFS(59:59,$1:$1,GH$1+INT(-$N74/30)+1)+(INT(-$N74/30)+1--$N74/30)*SUMIFS(59:59,$1:$1,GH$1+INT(-$N74/30))))</f>
        <v>0</v>
      </c>
      <c r="GI74" s="40">
        <f>IF(GI$7="",0,IF(GI$1=MAX($1:$1),$R59-SUM($T74:GH74),IF(GI$1=1,SUMIFS(59:59,$1:$1,"&gt;="&amp;1,$1:$1,"&lt;="&amp;INT(-$N74/30))+(-$N74/30-INT(-$N74/30))*SUMIFS(59:59,$1:$1,INT(-$N74/30)+1),0)+(-$N74/30-INT(-$N74/30))*SUMIFS(59:59,$1:$1,GI$1+INT(-$N74/30)+1)+(INT(-$N74/30)+1--$N74/30)*SUMIFS(59:59,$1:$1,GI$1+INT(-$N74/30))))</f>
        <v>0</v>
      </c>
      <c r="GJ74" s="40">
        <f>IF(GJ$7="",0,IF(GJ$1=MAX($1:$1),$R59-SUM($T74:GI74),IF(GJ$1=1,SUMIFS(59:59,$1:$1,"&gt;="&amp;1,$1:$1,"&lt;="&amp;INT(-$N74/30))+(-$N74/30-INT(-$N74/30))*SUMIFS(59:59,$1:$1,INT(-$N74/30)+1),0)+(-$N74/30-INT(-$N74/30))*SUMIFS(59:59,$1:$1,GJ$1+INT(-$N74/30)+1)+(INT(-$N74/30)+1--$N74/30)*SUMIFS(59:59,$1:$1,GJ$1+INT(-$N74/30))))</f>
        <v>0</v>
      </c>
      <c r="GK74" s="40">
        <f>IF(GK$7="",0,IF(GK$1=MAX($1:$1),$R59-SUM($T74:GJ74),IF(GK$1=1,SUMIFS(59:59,$1:$1,"&gt;="&amp;1,$1:$1,"&lt;="&amp;INT(-$N74/30))+(-$N74/30-INT(-$N74/30))*SUMIFS(59:59,$1:$1,INT(-$N74/30)+1),0)+(-$N74/30-INT(-$N74/30))*SUMIFS(59:59,$1:$1,GK$1+INT(-$N74/30)+1)+(INT(-$N74/30)+1--$N74/30)*SUMIFS(59:59,$1:$1,GK$1+INT(-$N74/30))))</f>
        <v>0</v>
      </c>
      <c r="GL74" s="40">
        <f>IF(GL$7="",0,IF(GL$1=MAX($1:$1),$R59-SUM($T74:GK74),IF(GL$1=1,SUMIFS(59:59,$1:$1,"&gt;="&amp;1,$1:$1,"&lt;="&amp;INT(-$N74/30))+(-$N74/30-INT(-$N74/30))*SUMIFS(59:59,$1:$1,INT(-$N74/30)+1),0)+(-$N74/30-INT(-$N74/30))*SUMIFS(59:59,$1:$1,GL$1+INT(-$N74/30)+1)+(INT(-$N74/30)+1--$N74/30)*SUMIFS(59:59,$1:$1,GL$1+INT(-$N74/30))))</f>
        <v>0</v>
      </c>
      <c r="GM74" s="40">
        <f>IF(GM$7="",0,IF(GM$1=MAX($1:$1),$R59-SUM($T74:GL74),IF(GM$1=1,SUMIFS(59:59,$1:$1,"&gt;="&amp;1,$1:$1,"&lt;="&amp;INT(-$N74/30))+(-$N74/30-INT(-$N74/30))*SUMIFS(59:59,$1:$1,INT(-$N74/30)+1),0)+(-$N74/30-INT(-$N74/30))*SUMIFS(59:59,$1:$1,GM$1+INT(-$N74/30)+1)+(INT(-$N74/30)+1--$N74/30)*SUMIFS(59:59,$1:$1,GM$1+INT(-$N74/30))))</f>
        <v>0</v>
      </c>
      <c r="GN74" s="40">
        <f>IF(GN$7="",0,IF(GN$1=MAX($1:$1),$R59-SUM($T74:GM74),IF(GN$1=1,SUMIFS(59:59,$1:$1,"&gt;="&amp;1,$1:$1,"&lt;="&amp;INT(-$N74/30))+(-$N74/30-INT(-$N74/30))*SUMIFS(59:59,$1:$1,INT(-$N74/30)+1),0)+(-$N74/30-INT(-$N74/30))*SUMIFS(59:59,$1:$1,GN$1+INT(-$N74/30)+1)+(INT(-$N74/30)+1--$N74/30)*SUMIFS(59:59,$1:$1,GN$1+INT(-$N74/30))))</f>
        <v>0</v>
      </c>
      <c r="GO74" s="40">
        <f>IF(GO$7="",0,IF(GO$1=MAX($1:$1),$R59-SUM($T74:GN74),IF(GO$1=1,SUMIFS(59:59,$1:$1,"&gt;="&amp;1,$1:$1,"&lt;="&amp;INT(-$N74/30))+(-$N74/30-INT(-$N74/30))*SUMIFS(59:59,$1:$1,INT(-$N74/30)+1),0)+(-$N74/30-INT(-$N74/30))*SUMIFS(59:59,$1:$1,GO$1+INT(-$N74/30)+1)+(INT(-$N74/30)+1--$N74/30)*SUMIFS(59:59,$1:$1,GO$1+INT(-$N74/30))))</f>
        <v>0</v>
      </c>
      <c r="GP74" s="40">
        <f>IF(GP$7="",0,IF(GP$1=MAX($1:$1),$R59-SUM($T74:GO74),IF(GP$1=1,SUMIFS(59:59,$1:$1,"&gt;="&amp;1,$1:$1,"&lt;="&amp;INT(-$N74/30))+(-$N74/30-INT(-$N74/30))*SUMIFS(59:59,$1:$1,INT(-$N74/30)+1),0)+(-$N74/30-INT(-$N74/30))*SUMIFS(59:59,$1:$1,GP$1+INT(-$N74/30)+1)+(INT(-$N74/30)+1--$N74/30)*SUMIFS(59:59,$1:$1,GP$1+INT(-$N74/30))))</f>
        <v>0</v>
      </c>
      <c r="GQ74" s="40">
        <f>IF(GQ$7="",0,IF(GQ$1=MAX($1:$1),$R59-SUM($T74:GP74),IF(GQ$1=1,SUMIFS(59:59,$1:$1,"&gt;="&amp;1,$1:$1,"&lt;="&amp;INT(-$N74/30))+(-$N74/30-INT(-$N74/30))*SUMIFS(59:59,$1:$1,INT(-$N74/30)+1),0)+(-$N74/30-INT(-$N74/30))*SUMIFS(59:59,$1:$1,GQ$1+INT(-$N74/30)+1)+(INT(-$N74/30)+1--$N74/30)*SUMIFS(59:59,$1:$1,GQ$1+INT(-$N74/30))))</f>
        <v>0</v>
      </c>
      <c r="GR74" s="40">
        <f>IF(GR$7="",0,IF(GR$1=MAX($1:$1),$R59-SUM($T74:GQ74),IF(GR$1=1,SUMIFS(59:59,$1:$1,"&gt;="&amp;1,$1:$1,"&lt;="&amp;INT(-$N74/30))+(-$N74/30-INT(-$N74/30))*SUMIFS(59:59,$1:$1,INT(-$N74/30)+1),0)+(-$N74/30-INT(-$N74/30))*SUMIFS(59:59,$1:$1,GR$1+INT(-$N74/30)+1)+(INT(-$N74/30)+1--$N74/30)*SUMIFS(59:59,$1:$1,GR$1+INT(-$N74/30))))</f>
        <v>0</v>
      </c>
      <c r="GS74" s="40">
        <f>IF(GS$7="",0,IF(GS$1=MAX($1:$1),$R59-SUM($T74:GR74),IF(GS$1=1,SUMIFS(59:59,$1:$1,"&gt;="&amp;1,$1:$1,"&lt;="&amp;INT(-$N74/30))+(-$N74/30-INT(-$N74/30))*SUMIFS(59:59,$1:$1,INT(-$N74/30)+1),0)+(-$N74/30-INT(-$N74/30))*SUMIFS(59:59,$1:$1,GS$1+INT(-$N74/30)+1)+(INT(-$N74/30)+1--$N74/30)*SUMIFS(59:59,$1:$1,GS$1+INT(-$N74/30))))</f>
        <v>0</v>
      </c>
      <c r="GT74" s="40">
        <f>IF(GT$7="",0,IF(GT$1=MAX($1:$1),$R59-SUM($T74:GS74),IF(GT$1=1,SUMIFS(59:59,$1:$1,"&gt;="&amp;1,$1:$1,"&lt;="&amp;INT(-$N74/30))+(-$N74/30-INT(-$N74/30))*SUMIFS(59:59,$1:$1,INT(-$N74/30)+1),0)+(-$N74/30-INT(-$N74/30))*SUMIFS(59:59,$1:$1,GT$1+INT(-$N74/30)+1)+(INT(-$N74/30)+1--$N74/30)*SUMIFS(59:59,$1:$1,GT$1+INT(-$N74/30))))</f>
        <v>0</v>
      </c>
      <c r="GU74" s="40">
        <f>IF(GU$7="",0,IF(GU$1=MAX($1:$1),$R59-SUM($T74:GT74),IF(GU$1=1,SUMIFS(59:59,$1:$1,"&gt;="&amp;1,$1:$1,"&lt;="&amp;INT(-$N74/30))+(-$N74/30-INT(-$N74/30))*SUMIFS(59:59,$1:$1,INT(-$N74/30)+1),0)+(-$N74/30-INT(-$N74/30))*SUMIFS(59:59,$1:$1,GU$1+INT(-$N74/30)+1)+(INT(-$N74/30)+1--$N74/30)*SUMIFS(59:59,$1:$1,GU$1+INT(-$N74/30))))</f>
        <v>0</v>
      </c>
      <c r="GV74" s="40">
        <f>IF(GV$7="",0,IF(GV$1=MAX($1:$1),$R59-SUM($T74:GU74),IF(GV$1=1,SUMIFS(59:59,$1:$1,"&gt;="&amp;1,$1:$1,"&lt;="&amp;INT(-$N74/30))+(-$N74/30-INT(-$N74/30))*SUMIFS(59:59,$1:$1,INT(-$N74/30)+1),0)+(-$N74/30-INT(-$N74/30))*SUMIFS(59:59,$1:$1,GV$1+INT(-$N74/30)+1)+(INT(-$N74/30)+1--$N74/30)*SUMIFS(59:59,$1:$1,GV$1+INT(-$N74/30))))</f>
        <v>0</v>
      </c>
      <c r="GW74" s="40">
        <f>IF(GW$7="",0,IF(GW$1=MAX($1:$1),$R59-SUM($T74:GV74),IF(GW$1=1,SUMIFS(59:59,$1:$1,"&gt;="&amp;1,$1:$1,"&lt;="&amp;INT(-$N74/30))+(-$N74/30-INT(-$N74/30))*SUMIFS(59:59,$1:$1,INT(-$N74/30)+1),0)+(-$N74/30-INT(-$N74/30))*SUMIFS(59:59,$1:$1,GW$1+INT(-$N74/30)+1)+(INT(-$N74/30)+1--$N74/30)*SUMIFS(59:59,$1:$1,GW$1+INT(-$N74/30))))</f>
        <v>0</v>
      </c>
      <c r="GX74" s="40">
        <f>IF(GX$7="",0,IF(GX$1=MAX($1:$1),$R59-SUM($T74:GW74),IF(GX$1=1,SUMIFS(59:59,$1:$1,"&gt;="&amp;1,$1:$1,"&lt;="&amp;INT(-$N74/30))+(-$N74/30-INT(-$N74/30))*SUMIFS(59:59,$1:$1,INT(-$N74/30)+1),0)+(-$N74/30-INT(-$N74/30))*SUMIFS(59:59,$1:$1,GX$1+INT(-$N74/30)+1)+(INT(-$N74/30)+1--$N74/30)*SUMIFS(59:59,$1:$1,GX$1+INT(-$N74/30))))</f>
        <v>0</v>
      </c>
      <c r="GY74" s="40">
        <f>IF(GY$7="",0,IF(GY$1=MAX($1:$1),$R59-SUM($T74:GX74),IF(GY$1=1,SUMIFS(59:59,$1:$1,"&gt;="&amp;1,$1:$1,"&lt;="&amp;INT(-$N74/30))+(-$N74/30-INT(-$N74/30))*SUMIFS(59:59,$1:$1,INT(-$N74/30)+1),0)+(-$N74/30-INT(-$N74/30))*SUMIFS(59:59,$1:$1,GY$1+INT(-$N74/30)+1)+(INT(-$N74/30)+1--$N74/30)*SUMIFS(59:59,$1:$1,GY$1+INT(-$N74/30))))</f>
        <v>0</v>
      </c>
      <c r="GZ74" s="40">
        <f>IF(GZ$7="",0,IF(GZ$1=MAX($1:$1),$R59-SUM($T74:GY74),IF(GZ$1=1,SUMIFS(59:59,$1:$1,"&gt;="&amp;1,$1:$1,"&lt;="&amp;INT(-$N74/30))+(-$N74/30-INT(-$N74/30))*SUMIFS(59:59,$1:$1,INT(-$N74/30)+1),0)+(-$N74/30-INT(-$N74/30))*SUMIFS(59:59,$1:$1,GZ$1+INT(-$N74/30)+1)+(INT(-$N74/30)+1--$N74/30)*SUMIFS(59:59,$1:$1,GZ$1+INT(-$N74/30))))</f>
        <v>0</v>
      </c>
      <c r="HA74" s="40">
        <f>IF(HA$7="",0,IF(HA$1=MAX($1:$1),$R59-SUM($T74:GZ74),IF(HA$1=1,SUMIFS(59:59,$1:$1,"&gt;="&amp;1,$1:$1,"&lt;="&amp;INT(-$N74/30))+(-$N74/30-INT(-$N74/30))*SUMIFS(59:59,$1:$1,INT(-$N74/30)+1),0)+(-$N74/30-INT(-$N74/30))*SUMIFS(59:59,$1:$1,HA$1+INT(-$N74/30)+1)+(INT(-$N74/30)+1--$N74/30)*SUMIFS(59:59,$1:$1,HA$1+INT(-$N74/30))))</f>
        <v>0</v>
      </c>
      <c r="HB74" s="40">
        <f>IF(HB$7="",0,IF(HB$1=MAX($1:$1),$R59-SUM($T74:HA74),IF(HB$1=1,SUMIFS(59:59,$1:$1,"&gt;="&amp;1,$1:$1,"&lt;="&amp;INT(-$N74/30))+(-$N74/30-INT(-$N74/30))*SUMIFS(59:59,$1:$1,INT(-$N74/30)+1),0)+(-$N74/30-INT(-$N74/30))*SUMIFS(59:59,$1:$1,HB$1+INT(-$N74/30)+1)+(INT(-$N74/30)+1--$N74/30)*SUMIFS(59:59,$1:$1,HB$1+INT(-$N74/30))))</f>
        <v>0</v>
      </c>
      <c r="HC74" s="40">
        <f>IF(HC$7="",0,IF(HC$1=MAX($1:$1),$R59-SUM($T74:HB74),IF(HC$1=1,SUMIFS(59:59,$1:$1,"&gt;="&amp;1,$1:$1,"&lt;="&amp;INT(-$N74/30))+(-$N74/30-INT(-$N74/30))*SUMIFS(59:59,$1:$1,INT(-$N74/30)+1),0)+(-$N74/30-INT(-$N74/30))*SUMIFS(59:59,$1:$1,HC$1+INT(-$N74/30)+1)+(INT(-$N74/30)+1--$N74/30)*SUMIFS(59:59,$1:$1,HC$1+INT(-$N74/30))))</f>
        <v>0</v>
      </c>
      <c r="HD74" s="40">
        <f>IF(HD$7="",0,IF(HD$1=MAX($1:$1),$R59-SUM($T74:HC74),IF(HD$1=1,SUMIFS(59:59,$1:$1,"&gt;="&amp;1,$1:$1,"&lt;="&amp;INT(-$N74/30))+(-$N74/30-INT(-$N74/30))*SUMIFS(59:59,$1:$1,INT(-$N74/30)+1),0)+(-$N74/30-INT(-$N74/30))*SUMIFS(59:59,$1:$1,HD$1+INT(-$N74/30)+1)+(INT(-$N74/30)+1--$N74/30)*SUMIFS(59:59,$1:$1,HD$1+INT(-$N74/30))))</f>
        <v>0</v>
      </c>
      <c r="HE74" s="40">
        <f>IF(HE$7="",0,IF(HE$1=MAX($1:$1),$R59-SUM($T74:HD74),IF(HE$1=1,SUMIFS(59:59,$1:$1,"&gt;="&amp;1,$1:$1,"&lt;="&amp;INT(-$N74/30))+(-$N74/30-INT(-$N74/30))*SUMIFS(59:59,$1:$1,INT(-$N74/30)+1),0)+(-$N74/30-INT(-$N74/30))*SUMIFS(59:59,$1:$1,HE$1+INT(-$N74/30)+1)+(INT(-$N74/30)+1--$N74/30)*SUMIFS(59:59,$1:$1,HE$1+INT(-$N74/30))))</f>
        <v>0</v>
      </c>
      <c r="HF74" s="40">
        <f>IF(HF$7="",0,IF(HF$1=MAX($1:$1),$R59-SUM($T74:HE74),IF(HF$1=1,SUMIFS(59:59,$1:$1,"&gt;="&amp;1,$1:$1,"&lt;="&amp;INT(-$N74/30))+(-$N74/30-INT(-$N74/30))*SUMIFS(59:59,$1:$1,INT(-$N74/30)+1),0)+(-$N74/30-INT(-$N74/30))*SUMIFS(59:59,$1:$1,HF$1+INT(-$N74/30)+1)+(INT(-$N74/30)+1--$N74/30)*SUMIFS(59:59,$1:$1,HF$1+INT(-$N74/30))))</f>
        <v>0</v>
      </c>
      <c r="HG74" s="40">
        <f>IF(HG$7="",0,IF(HG$1=MAX($1:$1),$R59-SUM($T74:HF74),IF(HG$1=1,SUMIFS(59:59,$1:$1,"&gt;="&amp;1,$1:$1,"&lt;="&amp;INT(-$N74/30))+(-$N74/30-INT(-$N74/30))*SUMIFS(59:59,$1:$1,INT(-$N74/30)+1),0)+(-$N74/30-INT(-$N74/30))*SUMIFS(59:59,$1:$1,HG$1+INT(-$N74/30)+1)+(INT(-$N74/30)+1--$N74/30)*SUMIFS(59:59,$1:$1,HG$1+INT(-$N74/30))))</f>
        <v>0</v>
      </c>
      <c r="HH74" s="40">
        <f>IF(HH$7="",0,IF(HH$1=MAX($1:$1),$R59-SUM($T74:HG74),IF(HH$1=1,SUMIFS(59:59,$1:$1,"&gt;="&amp;1,$1:$1,"&lt;="&amp;INT(-$N74/30))+(-$N74/30-INT(-$N74/30))*SUMIFS(59:59,$1:$1,INT(-$N74/30)+1),0)+(-$N74/30-INT(-$N74/30))*SUMIFS(59:59,$1:$1,HH$1+INT(-$N74/30)+1)+(INT(-$N74/30)+1--$N74/30)*SUMIFS(59:59,$1:$1,HH$1+INT(-$N74/30))))</f>
        <v>0</v>
      </c>
      <c r="HI74" s="40">
        <f>IF(HI$7="",0,IF(HI$1=MAX($1:$1),$R59-SUM($T74:HH74),IF(HI$1=1,SUMIFS(59:59,$1:$1,"&gt;="&amp;1,$1:$1,"&lt;="&amp;INT(-$N74/30))+(-$N74/30-INT(-$N74/30))*SUMIFS(59:59,$1:$1,INT(-$N74/30)+1),0)+(-$N74/30-INT(-$N74/30))*SUMIFS(59:59,$1:$1,HI$1+INT(-$N74/30)+1)+(INT(-$N74/30)+1--$N74/30)*SUMIFS(59:59,$1:$1,HI$1+INT(-$N74/30))))</f>
        <v>0</v>
      </c>
      <c r="HJ74" s="40">
        <f>IF(HJ$7="",0,IF(HJ$1=MAX($1:$1),$R59-SUM($T74:HI74),IF(HJ$1=1,SUMIFS(59:59,$1:$1,"&gt;="&amp;1,$1:$1,"&lt;="&amp;INT(-$N74/30))+(-$N74/30-INT(-$N74/30))*SUMIFS(59:59,$1:$1,INT(-$N74/30)+1),0)+(-$N74/30-INT(-$N74/30))*SUMIFS(59:59,$1:$1,HJ$1+INT(-$N74/30)+1)+(INT(-$N74/30)+1--$N74/30)*SUMIFS(59:59,$1:$1,HJ$1+INT(-$N74/30))))</f>
        <v>0</v>
      </c>
      <c r="HK74" s="40">
        <f>IF(HK$7="",0,IF(HK$1=MAX($1:$1),$R59-SUM($T74:HJ74),IF(HK$1=1,SUMIFS(59:59,$1:$1,"&gt;="&amp;1,$1:$1,"&lt;="&amp;INT(-$N74/30))+(-$N74/30-INT(-$N74/30))*SUMIFS(59:59,$1:$1,INT(-$N74/30)+1),0)+(-$N74/30-INT(-$N74/30))*SUMIFS(59:59,$1:$1,HK$1+INT(-$N74/30)+1)+(INT(-$N74/30)+1--$N74/30)*SUMIFS(59:59,$1:$1,HK$1+INT(-$N74/30))))</f>
        <v>0</v>
      </c>
      <c r="HL74" s="40">
        <f>IF(HL$7="",0,IF(HL$1=MAX($1:$1),$R59-SUM($T74:HK74),IF(HL$1=1,SUMIFS(59:59,$1:$1,"&gt;="&amp;1,$1:$1,"&lt;="&amp;INT(-$N74/30))+(-$N74/30-INT(-$N74/30))*SUMIFS(59:59,$1:$1,INT(-$N74/30)+1),0)+(-$N74/30-INT(-$N74/30))*SUMIFS(59:59,$1:$1,HL$1+INT(-$N74/30)+1)+(INT(-$N74/30)+1--$N74/30)*SUMIFS(59:59,$1:$1,HL$1+INT(-$N74/30))))</f>
        <v>0</v>
      </c>
      <c r="HM74" s="40">
        <f>IF(HM$7="",0,IF(HM$1=MAX($1:$1),$R59-SUM($T74:HL74),IF(HM$1=1,SUMIFS(59:59,$1:$1,"&gt;="&amp;1,$1:$1,"&lt;="&amp;INT(-$N74/30))+(-$N74/30-INT(-$N74/30))*SUMIFS(59:59,$1:$1,INT(-$N74/30)+1),0)+(-$N74/30-INT(-$N74/30))*SUMIFS(59:59,$1:$1,HM$1+INT(-$N74/30)+1)+(INT(-$N74/30)+1--$N74/30)*SUMIFS(59:59,$1:$1,HM$1+INT(-$N74/30))))</f>
        <v>0</v>
      </c>
      <c r="HN74" s="40">
        <f>IF(HN$7="",0,IF(HN$1=MAX($1:$1),$R59-SUM($T74:HM74),IF(HN$1=1,SUMIFS(59:59,$1:$1,"&gt;="&amp;1,$1:$1,"&lt;="&amp;INT(-$N74/30))+(-$N74/30-INT(-$N74/30))*SUMIFS(59:59,$1:$1,INT(-$N74/30)+1),0)+(-$N74/30-INT(-$N74/30))*SUMIFS(59:59,$1:$1,HN$1+INT(-$N74/30)+1)+(INT(-$N74/30)+1--$N74/30)*SUMIFS(59:59,$1:$1,HN$1+INT(-$N74/30))))</f>
        <v>0</v>
      </c>
      <c r="HO74" s="40">
        <f>IF(HO$7="",0,IF(HO$1=MAX($1:$1),$R59-SUM($T74:HN74),IF(HO$1=1,SUMIFS(59:59,$1:$1,"&gt;="&amp;1,$1:$1,"&lt;="&amp;INT(-$N74/30))+(-$N74/30-INT(-$N74/30))*SUMIFS(59:59,$1:$1,INT(-$N74/30)+1),0)+(-$N74/30-INT(-$N74/30))*SUMIFS(59:59,$1:$1,HO$1+INT(-$N74/30)+1)+(INT(-$N74/30)+1--$N74/30)*SUMIFS(59:59,$1:$1,HO$1+INT(-$N74/30))))</f>
        <v>0</v>
      </c>
      <c r="HP74" s="40">
        <f>IF(HP$7="",0,IF(HP$1=MAX($1:$1),$R59-SUM($T74:HO74),IF(HP$1=1,SUMIFS(59:59,$1:$1,"&gt;="&amp;1,$1:$1,"&lt;="&amp;INT(-$N74/30))+(-$N74/30-INT(-$N74/30))*SUMIFS(59:59,$1:$1,INT(-$N74/30)+1),0)+(-$N74/30-INT(-$N74/30))*SUMIFS(59:59,$1:$1,HP$1+INT(-$N74/30)+1)+(INT(-$N74/30)+1--$N74/30)*SUMIFS(59:59,$1:$1,HP$1+INT(-$N74/30))))</f>
        <v>0</v>
      </c>
      <c r="HQ74" s="40">
        <f>IF(HQ$7="",0,IF(HQ$1=MAX($1:$1),$R59-SUM($T74:HP74),IF(HQ$1=1,SUMIFS(59:59,$1:$1,"&gt;="&amp;1,$1:$1,"&lt;="&amp;INT(-$N74/30))+(-$N74/30-INT(-$N74/30))*SUMIFS(59:59,$1:$1,INT(-$N74/30)+1),0)+(-$N74/30-INT(-$N74/30))*SUMIFS(59:59,$1:$1,HQ$1+INT(-$N74/30)+1)+(INT(-$N74/30)+1--$N74/30)*SUMIFS(59:59,$1:$1,HQ$1+INT(-$N74/30))))</f>
        <v>0</v>
      </c>
      <c r="HR74" s="40">
        <f>IF(HR$7="",0,IF(HR$1=MAX($1:$1),$R59-SUM($T74:HQ74),IF(HR$1=1,SUMIFS(59:59,$1:$1,"&gt;="&amp;1,$1:$1,"&lt;="&amp;INT(-$N74/30))+(-$N74/30-INT(-$N74/30))*SUMIFS(59:59,$1:$1,INT(-$N74/30)+1),0)+(-$N74/30-INT(-$N74/30))*SUMIFS(59:59,$1:$1,HR$1+INT(-$N74/30)+1)+(INT(-$N74/30)+1--$N74/30)*SUMIFS(59:59,$1:$1,HR$1+INT(-$N74/30))))</f>
        <v>0</v>
      </c>
      <c r="HS74" s="40">
        <f>IF(HS$7="",0,IF(HS$1=MAX($1:$1),$R59-SUM($T74:HR74),IF(HS$1=1,SUMIFS(59:59,$1:$1,"&gt;="&amp;1,$1:$1,"&lt;="&amp;INT(-$N74/30))+(-$N74/30-INT(-$N74/30))*SUMIFS(59:59,$1:$1,INT(-$N74/30)+1),0)+(-$N74/30-INT(-$N74/30))*SUMIFS(59:59,$1:$1,HS$1+INT(-$N74/30)+1)+(INT(-$N74/30)+1--$N74/30)*SUMIFS(59:59,$1:$1,HS$1+INT(-$N74/30))))</f>
        <v>0</v>
      </c>
      <c r="HT74" s="40">
        <f>IF(HT$7="",0,IF(HT$1=MAX($1:$1),$R59-SUM($T74:HS74),IF(HT$1=1,SUMIFS(59:59,$1:$1,"&gt;="&amp;1,$1:$1,"&lt;="&amp;INT(-$N74/30))+(-$N74/30-INT(-$N74/30))*SUMIFS(59:59,$1:$1,INT(-$N74/30)+1),0)+(-$N74/30-INT(-$N74/30))*SUMIFS(59:59,$1:$1,HT$1+INT(-$N74/30)+1)+(INT(-$N74/30)+1--$N74/30)*SUMIFS(59:59,$1:$1,HT$1+INT(-$N74/30))))</f>
        <v>0</v>
      </c>
      <c r="HU74" s="40">
        <f>IF(HU$7="",0,IF(HU$1=MAX($1:$1),$R59-SUM($T74:HT74),IF(HU$1=1,SUMIFS(59:59,$1:$1,"&gt;="&amp;1,$1:$1,"&lt;="&amp;INT(-$N74/30))+(-$N74/30-INT(-$N74/30))*SUMIFS(59:59,$1:$1,INT(-$N74/30)+1),0)+(-$N74/30-INT(-$N74/30))*SUMIFS(59:59,$1:$1,HU$1+INT(-$N74/30)+1)+(INT(-$N74/30)+1--$N74/30)*SUMIFS(59:59,$1:$1,HU$1+INT(-$N74/30))))</f>
        <v>0</v>
      </c>
      <c r="HV74" s="40">
        <f>IF(HV$7="",0,IF(HV$1=MAX($1:$1),$R59-SUM($T74:HU74),IF(HV$1=1,SUMIFS(59:59,$1:$1,"&gt;="&amp;1,$1:$1,"&lt;="&amp;INT(-$N74/30))+(-$N74/30-INT(-$N74/30))*SUMIFS(59:59,$1:$1,INT(-$N74/30)+1),0)+(-$N74/30-INT(-$N74/30))*SUMIFS(59:59,$1:$1,HV$1+INT(-$N74/30)+1)+(INT(-$N74/30)+1--$N74/30)*SUMIFS(59:59,$1:$1,HV$1+INT(-$N74/30))))</f>
        <v>0</v>
      </c>
      <c r="HW74" s="40">
        <f>IF(HW$7="",0,IF(HW$1=MAX($1:$1),$R59-SUM($T74:HV74),IF(HW$1=1,SUMIFS(59:59,$1:$1,"&gt;="&amp;1,$1:$1,"&lt;="&amp;INT(-$N74/30))+(-$N74/30-INT(-$N74/30))*SUMIFS(59:59,$1:$1,INT(-$N74/30)+1),0)+(-$N74/30-INT(-$N74/30))*SUMIFS(59:59,$1:$1,HW$1+INT(-$N74/30)+1)+(INT(-$N74/30)+1--$N74/30)*SUMIFS(59:59,$1:$1,HW$1+INT(-$N74/30))))</f>
        <v>0</v>
      </c>
      <c r="HX74" s="40">
        <f>IF(HX$7="",0,IF(HX$1=MAX($1:$1),$R59-SUM($T74:HW74),IF(HX$1=1,SUMIFS(59:59,$1:$1,"&gt;="&amp;1,$1:$1,"&lt;="&amp;INT(-$N74/30))+(-$N74/30-INT(-$N74/30))*SUMIFS(59:59,$1:$1,INT(-$N74/30)+1),0)+(-$N74/30-INT(-$N74/30))*SUMIFS(59:59,$1:$1,HX$1+INT(-$N74/30)+1)+(INT(-$N74/30)+1--$N74/30)*SUMIFS(59:59,$1:$1,HX$1+INT(-$N74/30))))</f>
        <v>0</v>
      </c>
      <c r="HY74" s="40">
        <f>IF(HY$7="",0,IF(HY$1=MAX($1:$1),$R59-SUM($T74:HX74),IF(HY$1=1,SUMIFS(59:59,$1:$1,"&gt;="&amp;1,$1:$1,"&lt;="&amp;INT(-$N74/30))+(-$N74/30-INT(-$N74/30))*SUMIFS(59:59,$1:$1,INT(-$N74/30)+1),0)+(-$N74/30-INT(-$N74/30))*SUMIFS(59:59,$1:$1,HY$1+INT(-$N74/30)+1)+(INT(-$N74/30)+1--$N74/30)*SUMIFS(59:59,$1:$1,HY$1+INT(-$N74/30))))</f>
        <v>0</v>
      </c>
      <c r="HZ74" s="40">
        <f>IF(HZ$7="",0,IF(HZ$1=MAX($1:$1),$R59-SUM($T74:HY74),IF(HZ$1=1,SUMIFS(59:59,$1:$1,"&gt;="&amp;1,$1:$1,"&lt;="&amp;INT(-$N74/30))+(-$N74/30-INT(-$N74/30))*SUMIFS(59:59,$1:$1,INT(-$N74/30)+1),0)+(-$N74/30-INT(-$N74/30))*SUMIFS(59:59,$1:$1,HZ$1+INT(-$N74/30)+1)+(INT(-$N74/30)+1--$N74/30)*SUMIFS(59:59,$1:$1,HZ$1+INT(-$N74/30))))</f>
        <v>0</v>
      </c>
      <c r="IA74" s="40">
        <f>IF(IA$7="",0,IF(IA$1=MAX($1:$1),$R59-SUM($T74:HZ74),IF(IA$1=1,SUMIFS(59:59,$1:$1,"&gt;="&amp;1,$1:$1,"&lt;="&amp;INT(-$N74/30))+(-$N74/30-INT(-$N74/30))*SUMIFS(59:59,$1:$1,INT(-$N74/30)+1),0)+(-$N74/30-INT(-$N74/30))*SUMIFS(59:59,$1:$1,IA$1+INT(-$N74/30)+1)+(INT(-$N74/30)+1--$N74/30)*SUMIFS(59:59,$1:$1,IA$1+INT(-$N74/30))))</f>
        <v>0</v>
      </c>
      <c r="IB74" s="40">
        <f>IF(IB$7="",0,IF(IB$1=MAX($1:$1),$R59-SUM($T74:IA74),IF(IB$1=1,SUMIFS(59:59,$1:$1,"&gt;="&amp;1,$1:$1,"&lt;="&amp;INT(-$N74/30))+(-$N74/30-INT(-$N74/30))*SUMIFS(59:59,$1:$1,INT(-$N74/30)+1),0)+(-$N74/30-INT(-$N74/30))*SUMIFS(59:59,$1:$1,IB$1+INT(-$N74/30)+1)+(INT(-$N74/30)+1--$N74/30)*SUMIFS(59:59,$1:$1,IB$1+INT(-$N74/30))))</f>
        <v>0</v>
      </c>
      <c r="IC74" s="40">
        <f>IF(IC$7="",0,IF(IC$1=MAX($1:$1),$R59-SUM($T74:IB74),IF(IC$1=1,SUMIFS(59:59,$1:$1,"&gt;="&amp;1,$1:$1,"&lt;="&amp;INT(-$N74/30))+(-$N74/30-INT(-$N74/30))*SUMIFS(59:59,$1:$1,INT(-$N74/30)+1),0)+(-$N74/30-INT(-$N74/30))*SUMIFS(59:59,$1:$1,IC$1+INT(-$N74/30)+1)+(INT(-$N74/30)+1--$N74/30)*SUMIFS(59:59,$1:$1,IC$1+INT(-$N74/30))))</f>
        <v>0</v>
      </c>
      <c r="ID74" s="40">
        <f>IF(ID$7="",0,IF(ID$1=MAX($1:$1),$R59-SUM($T74:IC74),IF(ID$1=1,SUMIFS(59:59,$1:$1,"&gt;="&amp;1,$1:$1,"&lt;="&amp;INT(-$N74/30))+(-$N74/30-INT(-$N74/30))*SUMIFS(59:59,$1:$1,INT(-$N74/30)+1),0)+(-$N74/30-INT(-$N74/30))*SUMIFS(59:59,$1:$1,ID$1+INT(-$N74/30)+1)+(INT(-$N74/30)+1--$N74/30)*SUMIFS(59:59,$1:$1,ID$1+INT(-$N74/30))))</f>
        <v>0</v>
      </c>
      <c r="IE74" s="40">
        <f>IF(IE$7="",0,IF(IE$1=MAX($1:$1),$R59-SUM($T74:ID74),IF(IE$1=1,SUMIFS(59:59,$1:$1,"&gt;="&amp;1,$1:$1,"&lt;="&amp;INT(-$N74/30))+(-$N74/30-INT(-$N74/30))*SUMIFS(59:59,$1:$1,INT(-$N74/30)+1),0)+(-$N74/30-INT(-$N74/30))*SUMIFS(59:59,$1:$1,IE$1+INT(-$N74/30)+1)+(INT(-$N74/30)+1--$N74/30)*SUMIFS(59:59,$1:$1,IE$1+INT(-$N74/30))))</f>
        <v>0</v>
      </c>
      <c r="IF74" s="40">
        <f>IF(IF$7="",0,IF(IF$1=MAX($1:$1),$R59-SUM($T74:IE74),IF(IF$1=1,SUMIFS(59:59,$1:$1,"&gt;="&amp;1,$1:$1,"&lt;="&amp;INT(-$N74/30))+(-$N74/30-INT(-$N74/30))*SUMIFS(59:59,$1:$1,INT(-$N74/30)+1),0)+(-$N74/30-INT(-$N74/30))*SUMIFS(59:59,$1:$1,IF$1+INT(-$N74/30)+1)+(INT(-$N74/30)+1--$N74/30)*SUMIFS(59:59,$1:$1,IF$1+INT(-$N74/30))))</f>
        <v>0</v>
      </c>
      <c r="IG74" s="40">
        <f>IF(IG$7="",0,IF(IG$1=MAX($1:$1),$R59-SUM($T74:IF74),IF(IG$1=1,SUMIFS(59:59,$1:$1,"&gt;="&amp;1,$1:$1,"&lt;="&amp;INT(-$N74/30))+(-$N74/30-INT(-$N74/30))*SUMIFS(59:59,$1:$1,INT(-$N74/30)+1),0)+(-$N74/30-INT(-$N74/30))*SUMIFS(59:59,$1:$1,IG$1+INT(-$N74/30)+1)+(INT(-$N74/30)+1--$N74/30)*SUMIFS(59:59,$1:$1,IG$1+INT(-$N74/30))))</f>
        <v>0</v>
      </c>
      <c r="IH74" s="40">
        <f>IF(IH$7="",0,IF(IH$1=MAX($1:$1),$R59-SUM($T74:IG74),IF(IH$1=1,SUMIFS(59:59,$1:$1,"&gt;="&amp;1,$1:$1,"&lt;="&amp;INT(-$N74/30))+(-$N74/30-INT(-$N74/30))*SUMIFS(59:59,$1:$1,INT(-$N74/30)+1),0)+(-$N74/30-INT(-$N74/30))*SUMIFS(59:59,$1:$1,IH$1+INT(-$N74/30)+1)+(INT(-$N74/30)+1--$N74/30)*SUMIFS(59:59,$1:$1,IH$1+INT(-$N74/30))))</f>
        <v>0</v>
      </c>
      <c r="II74" s="40">
        <f>IF(II$7="",0,IF(II$1=MAX($1:$1),$R59-SUM($T74:IH74),IF(II$1=1,SUMIFS(59:59,$1:$1,"&gt;="&amp;1,$1:$1,"&lt;="&amp;INT(-$N74/30))+(-$N74/30-INT(-$N74/30))*SUMIFS(59:59,$1:$1,INT(-$N74/30)+1),0)+(-$N74/30-INT(-$N74/30))*SUMIFS(59:59,$1:$1,II$1+INT(-$N74/30)+1)+(INT(-$N74/30)+1--$N74/30)*SUMIFS(59:59,$1:$1,II$1+INT(-$N74/30))))</f>
        <v>0</v>
      </c>
      <c r="IJ74" s="40">
        <f>IF(IJ$7="",0,IF(IJ$1=MAX($1:$1),$R59-SUM($T74:II74),IF(IJ$1=1,SUMIFS(59:59,$1:$1,"&gt;="&amp;1,$1:$1,"&lt;="&amp;INT(-$N74/30))+(-$N74/30-INT(-$N74/30))*SUMIFS(59:59,$1:$1,INT(-$N74/30)+1),0)+(-$N74/30-INT(-$N74/30))*SUMIFS(59:59,$1:$1,IJ$1+INT(-$N74/30)+1)+(INT(-$N74/30)+1--$N74/30)*SUMIFS(59:59,$1:$1,IJ$1+INT(-$N74/30))))</f>
        <v>0</v>
      </c>
      <c r="IK74" s="40">
        <f>IF(IK$7="",0,IF(IK$1=MAX($1:$1),$R59-SUM($T74:IJ74),IF(IK$1=1,SUMIFS(59:59,$1:$1,"&gt;="&amp;1,$1:$1,"&lt;="&amp;INT(-$N74/30))+(-$N74/30-INT(-$N74/30))*SUMIFS(59:59,$1:$1,INT(-$N74/30)+1),0)+(-$N74/30-INT(-$N74/30))*SUMIFS(59:59,$1:$1,IK$1+INT(-$N74/30)+1)+(INT(-$N74/30)+1--$N74/30)*SUMIFS(59:59,$1:$1,IK$1+INT(-$N74/30))))</f>
        <v>0</v>
      </c>
      <c r="IL74" s="40">
        <f>IF(IL$7="",0,IF(IL$1=MAX($1:$1),$R59-SUM($T74:IK74),IF(IL$1=1,SUMIFS(59:59,$1:$1,"&gt;="&amp;1,$1:$1,"&lt;="&amp;INT(-$N74/30))+(-$N74/30-INT(-$N74/30))*SUMIFS(59:59,$1:$1,INT(-$N74/30)+1),0)+(-$N74/30-INT(-$N74/30))*SUMIFS(59:59,$1:$1,IL$1+INT(-$N74/30)+1)+(INT(-$N74/30)+1--$N74/30)*SUMIFS(59:59,$1:$1,IL$1+INT(-$N74/30))))</f>
        <v>0</v>
      </c>
      <c r="IM74" s="40">
        <f>IF(IM$7="",0,IF(IM$1=MAX($1:$1),$R59-SUM($T74:IL74),IF(IM$1=1,SUMIFS(59:59,$1:$1,"&gt;="&amp;1,$1:$1,"&lt;="&amp;INT(-$N74/30))+(-$N74/30-INT(-$N74/30))*SUMIFS(59:59,$1:$1,INT(-$N74/30)+1),0)+(-$N74/30-INT(-$N74/30))*SUMIFS(59:59,$1:$1,IM$1+INT(-$N74/30)+1)+(INT(-$N74/30)+1--$N74/30)*SUMIFS(59:59,$1:$1,IM$1+INT(-$N74/30))))</f>
        <v>0</v>
      </c>
      <c r="IN74" s="40">
        <f>IF(IN$7="",0,IF(IN$1=MAX($1:$1),$R59-SUM($T74:IM74),IF(IN$1=1,SUMIFS(59:59,$1:$1,"&gt;="&amp;1,$1:$1,"&lt;="&amp;INT(-$N74/30))+(-$N74/30-INT(-$N74/30))*SUMIFS(59:59,$1:$1,INT(-$N74/30)+1),0)+(-$N74/30-INT(-$N74/30))*SUMIFS(59:59,$1:$1,IN$1+INT(-$N74/30)+1)+(INT(-$N74/30)+1--$N74/30)*SUMIFS(59:59,$1:$1,IN$1+INT(-$N74/30))))</f>
        <v>0</v>
      </c>
      <c r="IO74" s="40">
        <f>IF(IO$7="",0,IF(IO$1=MAX($1:$1),$R59-SUM($T74:IN74),IF(IO$1=1,SUMIFS(59:59,$1:$1,"&gt;="&amp;1,$1:$1,"&lt;="&amp;INT(-$N74/30))+(-$N74/30-INT(-$N74/30))*SUMIFS(59:59,$1:$1,INT(-$N74/30)+1),0)+(-$N74/30-INT(-$N74/30))*SUMIFS(59:59,$1:$1,IO$1+INT(-$N74/30)+1)+(INT(-$N74/30)+1--$N74/30)*SUMIFS(59:59,$1:$1,IO$1+INT(-$N74/30))))</f>
        <v>0</v>
      </c>
      <c r="IP74" s="40">
        <f>IF(IP$7="",0,IF(IP$1=MAX($1:$1),$R59-SUM($T74:IO74),IF(IP$1=1,SUMIFS(59:59,$1:$1,"&gt;="&amp;1,$1:$1,"&lt;="&amp;INT(-$N74/30))+(-$N74/30-INT(-$N74/30))*SUMIFS(59:59,$1:$1,INT(-$N74/30)+1),0)+(-$N74/30-INT(-$N74/30))*SUMIFS(59:59,$1:$1,IP$1+INT(-$N74/30)+1)+(INT(-$N74/30)+1--$N74/30)*SUMIFS(59:59,$1:$1,IP$1+INT(-$N74/30))))</f>
        <v>0</v>
      </c>
      <c r="IQ74" s="40">
        <f>IF(IQ$7="",0,IF(IQ$1=MAX($1:$1),$R59-SUM($T74:IP74),IF(IQ$1=1,SUMIFS(59:59,$1:$1,"&gt;="&amp;1,$1:$1,"&lt;="&amp;INT(-$N74/30))+(-$N74/30-INT(-$N74/30))*SUMIFS(59:59,$1:$1,INT(-$N74/30)+1),0)+(-$N74/30-INT(-$N74/30))*SUMIFS(59:59,$1:$1,IQ$1+INT(-$N74/30)+1)+(INT(-$N74/30)+1--$N74/30)*SUMIFS(59:59,$1:$1,IQ$1+INT(-$N74/30))))</f>
        <v>0</v>
      </c>
      <c r="IR74" s="40">
        <f>IF(IR$7="",0,IF(IR$1=MAX($1:$1),$R59-SUM($T74:IQ74),IF(IR$1=1,SUMIFS(59:59,$1:$1,"&gt;="&amp;1,$1:$1,"&lt;="&amp;INT(-$N74/30))+(-$N74/30-INT(-$N74/30))*SUMIFS(59:59,$1:$1,INT(-$N74/30)+1),0)+(-$N74/30-INT(-$N74/30))*SUMIFS(59:59,$1:$1,IR$1+INT(-$N74/30)+1)+(INT(-$N74/30)+1--$N74/30)*SUMIFS(59:59,$1:$1,IR$1+INT(-$N74/30))))</f>
        <v>0</v>
      </c>
      <c r="IS74" s="40">
        <f>IF(IS$7="",0,IF(IS$1=MAX($1:$1),$R59-SUM($T74:IR74),IF(IS$1=1,SUMIFS(59:59,$1:$1,"&gt;="&amp;1,$1:$1,"&lt;="&amp;INT(-$N74/30))+(-$N74/30-INT(-$N74/30))*SUMIFS(59:59,$1:$1,INT(-$N74/30)+1),0)+(-$N74/30-INT(-$N74/30))*SUMIFS(59:59,$1:$1,IS$1+INT(-$N74/30)+1)+(INT(-$N74/30)+1--$N74/30)*SUMIFS(59:59,$1:$1,IS$1+INT(-$N74/30))))</f>
        <v>0</v>
      </c>
      <c r="IT74" s="40">
        <f>IF(IT$7="",0,IF(IT$1=MAX($1:$1),$R59-SUM($T74:IS74),IF(IT$1=1,SUMIFS(59:59,$1:$1,"&gt;="&amp;1,$1:$1,"&lt;="&amp;INT(-$N74/30))+(-$N74/30-INT(-$N74/30))*SUMIFS(59:59,$1:$1,INT(-$N74/30)+1),0)+(-$N74/30-INT(-$N74/30))*SUMIFS(59:59,$1:$1,IT$1+INT(-$N74/30)+1)+(INT(-$N74/30)+1--$N74/30)*SUMIFS(59:59,$1:$1,IT$1+INT(-$N74/30))))</f>
        <v>0</v>
      </c>
      <c r="IU74" s="40">
        <f>IF(IU$7="",0,IF(IU$1=MAX($1:$1),$R59-SUM($T74:IT74),IF(IU$1=1,SUMIFS(59:59,$1:$1,"&gt;="&amp;1,$1:$1,"&lt;="&amp;INT(-$N74/30))+(-$N74/30-INT(-$N74/30))*SUMIFS(59:59,$1:$1,INT(-$N74/30)+1),0)+(-$N74/30-INT(-$N74/30))*SUMIFS(59:59,$1:$1,IU$1+INT(-$N74/30)+1)+(INT(-$N74/30)+1--$N74/30)*SUMIFS(59:59,$1:$1,IU$1+INT(-$N74/30))))</f>
        <v>0</v>
      </c>
      <c r="IV74" s="40">
        <f>IF(IV$7="",0,IF(IV$1=MAX($1:$1),$R59-SUM($T74:IU74),IF(IV$1=1,SUMIFS(59:59,$1:$1,"&gt;="&amp;1,$1:$1,"&lt;="&amp;INT(-$N74/30))+(-$N74/30-INT(-$N74/30))*SUMIFS(59:59,$1:$1,INT(-$N74/30)+1),0)+(-$N74/30-INT(-$N74/30))*SUMIFS(59:59,$1:$1,IV$1+INT(-$N74/30)+1)+(INT(-$N74/30)+1--$N74/30)*SUMIFS(59:59,$1:$1,IV$1+INT(-$N74/30))))</f>
        <v>0</v>
      </c>
      <c r="IW74" s="40">
        <f>IF(IW$7="",0,IF(IW$1=MAX($1:$1),$R59-SUM($T74:IV74),IF(IW$1=1,SUMIFS(59:59,$1:$1,"&gt;="&amp;1,$1:$1,"&lt;="&amp;INT(-$N74/30))+(-$N74/30-INT(-$N74/30))*SUMIFS(59:59,$1:$1,INT(-$N74/30)+1),0)+(-$N74/30-INT(-$N74/30))*SUMIFS(59:59,$1:$1,IW$1+INT(-$N74/30)+1)+(INT(-$N74/30)+1--$N74/30)*SUMIFS(59:59,$1:$1,IW$1+INT(-$N74/30))))</f>
        <v>0</v>
      </c>
      <c r="IX74" s="40">
        <f>IF(IX$7="",0,IF(IX$1=MAX($1:$1),$R59-SUM($T74:IW74),IF(IX$1=1,SUMIFS(59:59,$1:$1,"&gt;="&amp;1,$1:$1,"&lt;="&amp;INT(-$N74/30))+(-$N74/30-INT(-$N74/30))*SUMIFS(59:59,$1:$1,INT(-$N74/30)+1),0)+(-$N74/30-INT(-$N74/30))*SUMIFS(59:59,$1:$1,IX$1+INT(-$N74/30)+1)+(INT(-$N74/30)+1--$N74/30)*SUMIFS(59:59,$1:$1,IX$1+INT(-$N74/30))))</f>
        <v>0</v>
      </c>
      <c r="IY74" s="40">
        <f>IF(IY$7="",0,IF(IY$1=MAX($1:$1),$R59-SUM($T74:IX74),IF(IY$1=1,SUMIFS(59:59,$1:$1,"&gt;="&amp;1,$1:$1,"&lt;="&amp;INT(-$N74/30))+(-$N74/30-INT(-$N74/30))*SUMIFS(59:59,$1:$1,INT(-$N74/30)+1),0)+(-$N74/30-INT(-$N74/30))*SUMIFS(59:59,$1:$1,IY$1+INT(-$N74/30)+1)+(INT(-$N74/30)+1--$N74/30)*SUMIFS(59:59,$1:$1,IY$1+INT(-$N74/30))))</f>
        <v>0</v>
      </c>
      <c r="IZ74" s="40">
        <f>IF(IZ$7="",0,IF(IZ$1=MAX($1:$1),$R59-SUM($T74:IY74),IF(IZ$1=1,SUMIFS(59:59,$1:$1,"&gt;="&amp;1,$1:$1,"&lt;="&amp;INT(-$N74/30))+(-$N74/30-INT(-$N74/30))*SUMIFS(59:59,$1:$1,INT(-$N74/30)+1),0)+(-$N74/30-INT(-$N74/30))*SUMIFS(59:59,$1:$1,IZ$1+INT(-$N74/30)+1)+(INT(-$N74/30)+1--$N74/30)*SUMIFS(59:59,$1:$1,IZ$1+INT(-$N74/30))))</f>
        <v>0</v>
      </c>
      <c r="JA74" s="40">
        <f>IF(JA$7="",0,IF(JA$1=MAX($1:$1),$R59-SUM($T74:IZ74),IF(JA$1=1,SUMIFS(59:59,$1:$1,"&gt;="&amp;1,$1:$1,"&lt;="&amp;INT(-$N74/30))+(-$N74/30-INT(-$N74/30))*SUMIFS(59:59,$1:$1,INT(-$N74/30)+1),0)+(-$N74/30-INT(-$N74/30))*SUMIFS(59:59,$1:$1,JA$1+INT(-$N74/30)+1)+(INT(-$N74/30)+1--$N74/30)*SUMIFS(59:59,$1:$1,JA$1+INT(-$N74/30))))</f>
        <v>0</v>
      </c>
      <c r="JB74" s="40">
        <f>IF(JB$7="",0,IF(JB$1=MAX($1:$1),$R59-SUM($T74:JA74),IF(JB$1=1,SUMIFS(59:59,$1:$1,"&gt;="&amp;1,$1:$1,"&lt;="&amp;INT(-$N74/30))+(-$N74/30-INT(-$N74/30))*SUMIFS(59:59,$1:$1,INT(-$N74/30)+1),0)+(-$N74/30-INT(-$N74/30))*SUMIFS(59:59,$1:$1,JB$1+INT(-$N74/30)+1)+(INT(-$N74/30)+1--$N74/30)*SUMIFS(59:59,$1:$1,JB$1+INT(-$N74/30))))</f>
        <v>0</v>
      </c>
      <c r="JC74" s="40">
        <f>IF(JC$7="",0,IF(JC$1=MAX($1:$1),$R59-SUM($T74:JB74),IF(JC$1=1,SUMIFS(59:59,$1:$1,"&gt;="&amp;1,$1:$1,"&lt;="&amp;INT(-$N74/30))+(-$N74/30-INT(-$N74/30))*SUMIFS(59:59,$1:$1,INT(-$N74/30)+1),0)+(-$N74/30-INT(-$N74/30))*SUMIFS(59:59,$1:$1,JC$1+INT(-$N74/30)+1)+(INT(-$N74/30)+1--$N74/30)*SUMIFS(59:59,$1:$1,JC$1+INT(-$N74/30))))</f>
        <v>0</v>
      </c>
      <c r="JD74" s="40">
        <f>IF(JD$7="",0,IF(JD$1=MAX($1:$1),$R59-SUM($T74:JC74),IF(JD$1=1,SUMIFS(59:59,$1:$1,"&gt;="&amp;1,$1:$1,"&lt;="&amp;INT(-$N74/30))+(-$N74/30-INT(-$N74/30))*SUMIFS(59:59,$1:$1,INT(-$N74/30)+1),0)+(-$N74/30-INT(-$N74/30))*SUMIFS(59:59,$1:$1,JD$1+INT(-$N74/30)+1)+(INT(-$N74/30)+1--$N74/30)*SUMIFS(59:59,$1:$1,JD$1+INT(-$N74/30))))</f>
        <v>0</v>
      </c>
      <c r="JE74" s="40">
        <f>IF(JE$7="",0,IF(JE$1=MAX($1:$1),$R59-SUM($T74:JD74),IF(JE$1=1,SUMIFS(59:59,$1:$1,"&gt;="&amp;1,$1:$1,"&lt;="&amp;INT(-$N74/30))+(-$N74/30-INT(-$N74/30))*SUMIFS(59:59,$1:$1,INT(-$N74/30)+1),0)+(-$N74/30-INT(-$N74/30))*SUMIFS(59:59,$1:$1,JE$1+INT(-$N74/30)+1)+(INT(-$N74/30)+1--$N74/30)*SUMIFS(59:59,$1:$1,JE$1+INT(-$N74/30))))</f>
        <v>0</v>
      </c>
      <c r="JF74" s="40">
        <f>IF(JF$7="",0,IF(JF$1=MAX($1:$1),$R59-SUM($T74:JE74),IF(JF$1=1,SUMIFS(59:59,$1:$1,"&gt;="&amp;1,$1:$1,"&lt;="&amp;INT(-$N74/30))+(-$N74/30-INT(-$N74/30))*SUMIFS(59:59,$1:$1,INT(-$N74/30)+1),0)+(-$N74/30-INT(-$N74/30))*SUMIFS(59:59,$1:$1,JF$1+INT(-$N74/30)+1)+(INT(-$N74/30)+1--$N74/30)*SUMIFS(59:59,$1:$1,JF$1+INT(-$N74/30))))</f>
        <v>0</v>
      </c>
      <c r="JG74" s="40">
        <f>IF(JG$7="",0,IF(JG$1=MAX($1:$1),$R59-SUM($T74:JF74),IF(JG$1=1,SUMIFS(59:59,$1:$1,"&gt;="&amp;1,$1:$1,"&lt;="&amp;INT(-$N74/30))+(-$N74/30-INT(-$N74/30))*SUMIFS(59:59,$1:$1,INT(-$N74/30)+1),0)+(-$N74/30-INT(-$N74/30))*SUMIFS(59:59,$1:$1,JG$1+INT(-$N74/30)+1)+(INT(-$N74/30)+1--$N74/30)*SUMIFS(59:59,$1:$1,JG$1+INT(-$N74/30))))</f>
        <v>0</v>
      </c>
      <c r="JH74" s="40">
        <f>IF(JH$7="",0,IF(JH$1=MAX($1:$1),$R59-SUM($T74:JG74),IF(JH$1=1,SUMIFS(59:59,$1:$1,"&gt;="&amp;1,$1:$1,"&lt;="&amp;INT(-$N74/30))+(-$N74/30-INT(-$N74/30))*SUMIFS(59:59,$1:$1,INT(-$N74/30)+1),0)+(-$N74/30-INT(-$N74/30))*SUMIFS(59:59,$1:$1,JH$1+INT(-$N74/30)+1)+(INT(-$N74/30)+1--$N74/30)*SUMIFS(59:59,$1:$1,JH$1+INT(-$N74/30))))</f>
        <v>0</v>
      </c>
      <c r="JI74" s="40">
        <f>IF(JI$7="",0,IF(JI$1=MAX($1:$1),$R59-SUM($T74:JH74),IF(JI$1=1,SUMIFS(59:59,$1:$1,"&gt;="&amp;1,$1:$1,"&lt;="&amp;INT(-$N74/30))+(-$N74/30-INT(-$N74/30))*SUMIFS(59:59,$1:$1,INT(-$N74/30)+1),0)+(-$N74/30-INT(-$N74/30))*SUMIFS(59:59,$1:$1,JI$1+INT(-$N74/30)+1)+(INT(-$N74/30)+1--$N74/30)*SUMIFS(59:59,$1:$1,JI$1+INT(-$N74/30))))</f>
        <v>0</v>
      </c>
      <c r="JJ74" s="40">
        <f>IF(JJ$7="",0,IF(JJ$1=MAX($1:$1),$R59-SUM($T74:JI74),IF(JJ$1=1,SUMIFS(59:59,$1:$1,"&gt;="&amp;1,$1:$1,"&lt;="&amp;INT(-$N74/30))+(-$N74/30-INT(-$N74/30))*SUMIFS(59:59,$1:$1,INT(-$N74/30)+1),0)+(-$N74/30-INT(-$N74/30))*SUMIFS(59:59,$1:$1,JJ$1+INT(-$N74/30)+1)+(INT(-$N74/30)+1--$N74/30)*SUMIFS(59:59,$1:$1,JJ$1+INT(-$N74/30))))</f>
        <v>0</v>
      </c>
      <c r="JK74" s="40">
        <f>IF(JK$7="",0,IF(JK$1=MAX($1:$1),$R59-SUM($T74:JJ74),IF(JK$1=1,SUMIFS(59:59,$1:$1,"&gt;="&amp;1,$1:$1,"&lt;="&amp;INT(-$N74/30))+(-$N74/30-INT(-$N74/30))*SUMIFS(59:59,$1:$1,INT(-$N74/30)+1),0)+(-$N74/30-INT(-$N74/30))*SUMIFS(59:59,$1:$1,JK$1+INT(-$N74/30)+1)+(INT(-$N74/30)+1--$N74/30)*SUMIFS(59:59,$1:$1,JK$1+INT(-$N74/30))))</f>
        <v>0</v>
      </c>
      <c r="JL74" s="40">
        <f>IF(JL$7="",0,IF(JL$1=MAX($1:$1),$R59-SUM($T74:JK74),IF(JL$1=1,SUMIFS(59:59,$1:$1,"&gt;="&amp;1,$1:$1,"&lt;="&amp;INT(-$N74/30))+(-$N74/30-INT(-$N74/30))*SUMIFS(59:59,$1:$1,INT(-$N74/30)+1),0)+(-$N74/30-INT(-$N74/30))*SUMIFS(59:59,$1:$1,JL$1+INT(-$N74/30)+1)+(INT(-$N74/30)+1--$N74/30)*SUMIFS(59:59,$1:$1,JL$1+INT(-$N74/30))))</f>
        <v>0</v>
      </c>
      <c r="JM74" s="40">
        <f>IF(JM$7="",0,IF(JM$1=MAX($1:$1),$R59-SUM($T74:JL74),IF(JM$1=1,SUMIFS(59:59,$1:$1,"&gt;="&amp;1,$1:$1,"&lt;="&amp;INT(-$N74/30))+(-$N74/30-INT(-$N74/30))*SUMIFS(59:59,$1:$1,INT(-$N74/30)+1),0)+(-$N74/30-INT(-$N74/30))*SUMIFS(59:59,$1:$1,JM$1+INT(-$N74/30)+1)+(INT(-$N74/30)+1--$N74/30)*SUMIFS(59:59,$1:$1,JM$1+INT(-$N74/30))))</f>
        <v>0</v>
      </c>
      <c r="JN74" s="40">
        <f>IF(JN$7="",0,IF(JN$1=MAX($1:$1),$R59-SUM($T74:JM74),IF(JN$1=1,SUMIFS(59:59,$1:$1,"&gt;="&amp;1,$1:$1,"&lt;="&amp;INT(-$N74/30))+(-$N74/30-INT(-$N74/30))*SUMIFS(59:59,$1:$1,INT(-$N74/30)+1),0)+(-$N74/30-INT(-$N74/30))*SUMIFS(59:59,$1:$1,JN$1+INT(-$N74/30)+1)+(INT(-$N74/30)+1--$N74/30)*SUMIFS(59:59,$1:$1,JN$1+INT(-$N74/30))))</f>
        <v>0</v>
      </c>
      <c r="JO74" s="40">
        <f>IF(JO$7="",0,IF(JO$1=MAX($1:$1),$R59-SUM($T74:JN74),IF(JO$1=1,SUMIFS(59:59,$1:$1,"&gt;="&amp;1,$1:$1,"&lt;="&amp;INT(-$N74/30))+(-$N74/30-INT(-$N74/30))*SUMIFS(59:59,$1:$1,INT(-$N74/30)+1),0)+(-$N74/30-INT(-$N74/30))*SUMIFS(59:59,$1:$1,JO$1+INT(-$N74/30)+1)+(INT(-$N74/30)+1--$N74/30)*SUMIFS(59:59,$1:$1,JO$1+INT(-$N74/30))))</f>
        <v>0</v>
      </c>
      <c r="JP74" s="40">
        <f>IF(JP$7="",0,IF(JP$1=MAX($1:$1),$R59-SUM($T74:JO74),IF(JP$1=1,SUMIFS(59:59,$1:$1,"&gt;="&amp;1,$1:$1,"&lt;="&amp;INT(-$N74/30))+(-$N74/30-INT(-$N74/30))*SUMIFS(59:59,$1:$1,INT(-$N74/30)+1),0)+(-$N74/30-INT(-$N74/30))*SUMIFS(59:59,$1:$1,JP$1+INT(-$N74/30)+1)+(INT(-$N74/30)+1--$N74/30)*SUMIFS(59:59,$1:$1,JP$1+INT(-$N74/30))))</f>
        <v>0</v>
      </c>
      <c r="JQ74" s="40">
        <f>IF(JQ$7="",0,IF(JQ$1=MAX($1:$1),$R59-SUM($T74:JP74),IF(JQ$1=1,SUMIFS(59:59,$1:$1,"&gt;="&amp;1,$1:$1,"&lt;="&amp;INT(-$N74/30))+(-$N74/30-INT(-$N74/30))*SUMIFS(59:59,$1:$1,INT(-$N74/30)+1),0)+(-$N74/30-INT(-$N74/30))*SUMIFS(59:59,$1:$1,JQ$1+INT(-$N74/30)+1)+(INT(-$N74/30)+1--$N74/30)*SUMIFS(59:59,$1:$1,JQ$1+INT(-$N74/30))))</f>
        <v>0</v>
      </c>
      <c r="JR74" s="40">
        <f>IF(JR$7="",0,IF(JR$1=MAX($1:$1),$R59-SUM($T74:JQ74),IF(JR$1=1,SUMIFS(59:59,$1:$1,"&gt;="&amp;1,$1:$1,"&lt;="&amp;INT(-$N74/30))+(-$N74/30-INT(-$N74/30))*SUMIFS(59:59,$1:$1,INT(-$N74/30)+1),0)+(-$N74/30-INT(-$N74/30))*SUMIFS(59:59,$1:$1,JR$1+INT(-$N74/30)+1)+(INT(-$N74/30)+1--$N74/30)*SUMIFS(59:59,$1:$1,JR$1+INT(-$N74/30))))</f>
        <v>0</v>
      </c>
      <c r="JS74" s="40">
        <f>IF(JS$7="",0,IF(JS$1=MAX($1:$1),$R59-SUM($T74:JR74),IF(JS$1=1,SUMIFS(59:59,$1:$1,"&gt;="&amp;1,$1:$1,"&lt;="&amp;INT(-$N74/30))+(-$N74/30-INT(-$N74/30))*SUMIFS(59:59,$1:$1,INT(-$N74/30)+1),0)+(-$N74/30-INT(-$N74/30))*SUMIFS(59:59,$1:$1,JS$1+INT(-$N74/30)+1)+(INT(-$N74/30)+1--$N74/30)*SUMIFS(59:59,$1:$1,JS$1+INT(-$N74/30))))</f>
        <v>0</v>
      </c>
      <c r="JT74" s="40">
        <f>IF(JT$7="",0,IF(JT$1=MAX($1:$1),$R59-SUM($T74:JS74),IF(JT$1=1,SUMIFS(59:59,$1:$1,"&gt;="&amp;1,$1:$1,"&lt;="&amp;INT(-$N74/30))+(-$N74/30-INT(-$N74/30))*SUMIFS(59:59,$1:$1,INT(-$N74/30)+1),0)+(-$N74/30-INT(-$N74/30))*SUMIFS(59:59,$1:$1,JT$1+INT(-$N74/30)+1)+(INT(-$N74/30)+1--$N74/30)*SUMIFS(59:59,$1:$1,JT$1+INT(-$N74/30))))</f>
        <v>0</v>
      </c>
      <c r="JU74" s="40">
        <f>IF(JU$7="",0,IF(JU$1=MAX($1:$1),$R59-SUM($T74:JT74),IF(JU$1=1,SUMIFS(59:59,$1:$1,"&gt;="&amp;1,$1:$1,"&lt;="&amp;INT(-$N74/30))+(-$N74/30-INT(-$N74/30))*SUMIFS(59:59,$1:$1,INT(-$N74/30)+1),0)+(-$N74/30-INT(-$N74/30))*SUMIFS(59:59,$1:$1,JU$1+INT(-$N74/30)+1)+(INT(-$N74/30)+1--$N74/30)*SUMIFS(59:59,$1:$1,JU$1+INT(-$N74/30))))</f>
        <v>0</v>
      </c>
      <c r="JV74" s="40">
        <f>IF(JV$7="",0,IF(JV$1=MAX($1:$1),$R59-SUM($T74:JU74),IF(JV$1=1,SUMIFS(59:59,$1:$1,"&gt;="&amp;1,$1:$1,"&lt;="&amp;INT(-$N74/30))+(-$N74/30-INT(-$N74/30))*SUMIFS(59:59,$1:$1,INT(-$N74/30)+1),0)+(-$N74/30-INT(-$N74/30))*SUMIFS(59:59,$1:$1,JV$1+INT(-$N74/30)+1)+(INT(-$N74/30)+1--$N74/30)*SUMIFS(59:59,$1:$1,JV$1+INT(-$N74/30))))</f>
        <v>0</v>
      </c>
      <c r="JW74" s="40">
        <f>IF(JW$7="",0,IF(JW$1=MAX($1:$1),$R59-SUM($T74:JV74),IF(JW$1=1,SUMIFS(59:59,$1:$1,"&gt;="&amp;1,$1:$1,"&lt;="&amp;INT(-$N74/30))+(-$N74/30-INT(-$N74/30))*SUMIFS(59:59,$1:$1,INT(-$N74/30)+1),0)+(-$N74/30-INT(-$N74/30))*SUMIFS(59:59,$1:$1,JW$1+INT(-$N74/30)+1)+(INT(-$N74/30)+1--$N74/30)*SUMIFS(59:59,$1:$1,JW$1+INT(-$N74/30))))</f>
        <v>0</v>
      </c>
      <c r="JX74" s="40">
        <f>IF(JX$7="",0,IF(JX$1=MAX($1:$1),$R59-SUM($T74:JW74),IF(JX$1=1,SUMIFS(59:59,$1:$1,"&gt;="&amp;1,$1:$1,"&lt;="&amp;INT(-$N74/30))+(-$N74/30-INT(-$N74/30))*SUMIFS(59:59,$1:$1,INT(-$N74/30)+1),0)+(-$N74/30-INT(-$N74/30))*SUMIFS(59:59,$1:$1,JX$1+INT(-$N74/30)+1)+(INT(-$N74/30)+1--$N74/30)*SUMIFS(59:59,$1:$1,JX$1+INT(-$N74/30))))</f>
        <v>0</v>
      </c>
      <c r="JY74" s="40">
        <f>IF(JY$7="",0,IF(JY$1=MAX($1:$1),$R59-SUM($T74:JX74),IF(JY$1=1,SUMIFS(59:59,$1:$1,"&gt;="&amp;1,$1:$1,"&lt;="&amp;INT(-$N74/30))+(-$N74/30-INT(-$N74/30))*SUMIFS(59:59,$1:$1,INT(-$N74/30)+1),0)+(-$N74/30-INT(-$N74/30))*SUMIFS(59:59,$1:$1,JY$1+INT(-$N74/30)+1)+(INT(-$N74/30)+1--$N74/30)*SUMIFS(59:59,$1:$1,JY$1+INT(-$N74/30))))</f>
        <v>0</v>
      </c>
      <c r="JZ74" s="40">
        <f>IF(JZ$7="",0,IF(JZ$1=MAX($1:$1),$R59-SUM($T74:JY74),IF(JZ$1=1,SUMIFS(59:59,$1:$1,"&gt;="&amp;1,$1:$1,"&lt;="&amp;INT(-$N74/30))+(-$N74/30-INT(-$N74/30))*SUMIFS(59:59,$1:$1,INT(-$N74/30)+1),0)+(-$N74/30-INT(-$N74/30))*SUMIFS(59:59,$1:$1,JZ$1+INT(-$N74/30)+1)+(INT(-$N74/30)+1--$N74/30)*SUMIFS(59:59,$1:$1,JZ$1+INT(-$N74/30))))</f>
        <v>0</v>
      </c>
      <c r="KA74" s="40">
        <f>IF(KA$7="",0,IF(KA$1=MAX($1:$1),$R59-SUM($T74:JZ74),IF(KA$1=1,SUMIFS(59:59,$1:$1,"&gt;="&amp;1,$1:$1,"&lt;="&amp;INT(-$N74/30))+(-$N74/30-INT(-$N74/30))*SUMIFS(59:59,$1:$1,INT(-$N74/30)+1),0)+(-$N74/30-INT(-$N74/30))*SUMIFS(59:59,$1:$1,KA$1+INT(-$N74/30)+1)+(INT(-$N74/30)+1--$N74/30)*SUMIFS(59:59,$1:$1,KA$1+INT(-$N74/30))))</f>
        <v>0</v>
      </c>
      <c r="KB74" s="40">
        <f>IF(KB$7="",0,IF(KB$1=MAX($1:$1),$R59-SUM($T74:KA74),IF(KB$1=1,SUMIFS(59:59,$1:$1,"&gt;="&amp;1,$1:$1,"&lt;="&amp;INT(-$N74/30))+(-$N74/30-INT(-$N74/30))*SUMIFS(59:59,$1:$1,INT(-$N74/30)+1),0)+(-$N74/30-INT(-$N74/30))*SUMIFS(59:59,$1:$1,KB$1+INT(-$N74/30)+1)+(INT(-$N74/30)+1--$N74/30)*SUMIFS(59:59,$1:$1,KB$1+INT(-$N74/30))))</f>
        <v>0</v>
      </c>
      <c r="KC74" s="40">
        <f>IF(KC$7="",0,IF(KC$1=MAX($1:$1),$R59-SUM($T74:KB74),IF(KC$1=1,SUMIFS(59:59,$1:$1,"&gt;="&amp;1,$1:$1,"&lt;="&amp;INT(-$N74/30))+(-$N74/30-INT(-$N74/30))*SUMIFS(59:59,$1:$1,INT(-$N74/30)+1),0)+(-$N74/30-INT(-$N74/30))*SUMIFS(59:59,$1:$1,KC$1+INT(-$N74/30)+1)+(INT(-$N74/30)+1--$N74/30)*SUMIFS(59:59,$1:$1,KC$1+INT(-$N74/30))))</f>
        <v>0</v>
      </c>
      <c r="KD74" s="40">
        <f>IF(KD$7="",0,IF(KD$1=MAX($1:$1),$R59-SUM($T74:KC74),IF(KD$1=1,SUMIFS(59:59,$1:$1,"&gt;="&amp;1,$1:$1,"&lt;="&amp;INT(-$N74/30))+(-$N74/30-INT(-$N74/30))*SUMIFS(59:59,$1:$1,INT(-$N74/30)+1),0)+(-$N74/30-INT(-$N74/30))*SUMIFS(59:59,$1:$1,KD$1+INT(-$N74/30)+1)+(INT(-$N74/30)+1--$N74/30)*SUMIFS(59:59,$1:$1,KD$1+INT(-$N74/30))))</f>
        <v>0</v>
      </c>
      <c r="KE74" s="40">
        <f>IF(KE$7="",0,IF(KE$1=MAX($1:$1),$R59-SUM($T74:KD74),IF(KE$1=1,SUMIFS(59:59,$1:$1,"&gt;="&amp;1,$1:$1,"&lt;="&amp;INT(-$N74/30))+(-$N74/30-INT(-$N74/30))*SUMIFS(59:59,$1:$1,INT(-$N74/30)+1),0)+(-$N74/30-INT(-$N74/30))*SUMIFS(59:59,$1:$1,KE$1+INT(-$N74/30)+1)+(INT(-$N74/30)+1--$N74/30)*SUMIFS(59:59,$1:$1,KE$1+INT(-$N74/30))))</f>
        <v>0</v>
      </c>
      <c r="KF74" s="40">
        <f>IF(KF$7="",0,IF(KF$1=MAX($1:$1),$R59-SUM($T74:KE74),IF(KF$1=1,SUMIFS(59:59,$1:$1,"&gt;="&amp;1,$1:$1,"&lt;="&amp;INT(-$N74/30))+(-$N74/30-INT(-$N74/30))*SUMIFS(59:59,$1:$1,INT(-$N74/30)+1),0)+(-$N74/30-INT(-$N74/30))*SUMIFS(59:59,$1:$1,KF$1+INT(-$N74/30)+1)+(INT(-$N74/30)+1--$N74/30)*SUMIFS(59:59,$1:$1,KF$1+INT(-$N74/30))))</f>
        <v>0</v>
      </c>
      <c r="KG74" s="40">
        <f>IF(KG$7="",0,IF(KG$1=MAX($1:$1),$R59-SUM($T74:KF74),IF(KG$1=1,SUMIFS(59:59,$1:$1,"&gt;="&amp;1,$1:$1,"&lt;="&amp;INT(-$N74/30))+(-$N74/30-INT(-$N74/30))*SUMIFS(59:59,$1:$1,INT(-$N74/30)+1),0)+(-$N74/30-INT(-$N74/30))*SUMIFS(59:59,$1:$1,KG$1+INT(-$N74/30)+1)+(INT(-$N74/30)+1--$N74/30)*SUMIFS(59:59,$1:$1,KG$1+INT(-$N74/30))))</f>
        <v>0</v>
      </c>
      <c r="KH74" s="40">
        <f>IF(KH$7="",0,IF(KH$1=MAX($1:$1),$R59-SUM($T74:KG74),IF(KH$1=1,SUMIFS(59:59,$1:$1,"&gt;="&amp;1,$1:$1,"&lt;="&amp;INT(-$N74/30))+(-$N74/30-INT(-$N74/30))*SUMIFS(59:59,$1:$1,INT(-$N74/30)+1),0)+(-$N74/30-INT(-$N74/30))*SUMIFS(59:59,$1:$1,KH$1+INT(-$N74/30)+1)+(INT(-$N74/30)+1--$N74/30)*SUMIFS(59:59,$1:$1,KH$1+INT(-$N74/30))))</f>
        <v>0</v>
      </c>
      <c r="KI74" s="40">
        <f>IF(KI$7="",0,IF(KI$1=MAX($1:$1),$R59-SUM($T74:KH74),IF(KI$1=1,SUMIFS(59:59,$1:$1,"&gt;="&amp;1,$1:$1,"&lt;="&amp;INT(-$N74/30))+(-$N74/30-INT(-$N74/30))*SUMIFS(59:59,$1:$1,INT(-$N74/30)+1),0)+(-$N74/30-INT(-$N74/30))*SUMIFS(59:59,$1:$1,KI$1+INT(-$N74/30)+1)+(INT(-$N74/30)+1--$N74/30)*SUMIFS(59:59,$1:$1,KI$1+INT(-$N74/30))))</f>
        <v>0</v>
      </c>
      <c r="KJ74" s="40">
        <f>IF(KJ$7="",0,IF(KJ$1=MAX($1:$1),$R59-SUM($T74:KI74),IF(KJ$1=1,SUMIFS(59:59,$1:$1,"&gt;="&amp;1,$1:$1,"&lt;="&amp;INT(-$N74/30))+(-$N74/30-INT(-$N74/30))*SUMIFS(59:59,$1:$1,INT(-$N74/30)+1),0)+(-$N74/30-INT(-$N74/30))*SUMIFS(59:59,$1:$1,KJ$1+INT(-$N74/30)+1)+(INT(-$N74/30)+1--$N74/30)*SUMIFS(59:59,$1:$1,KJ$1+INT(-$N74/30))))</f>
        <v>0</v>
      </c>
      <c r="KK74" s="40">
        <f>IF(KK$7="",0,IF(KK$1=MAX($1:$1),$R59-SUM($T74:KJ74),IF(KK$1=1,SUMIFS(59:59,$1:$1,"&gt;="&amp;1,$1:$1,"&lt;="&amp;INT(-$N74/30))+(-$N74/30-INT(-$N74/30))*SUMIFS(59:59,$1:$1,INT(-$N74/30)+1),0)+(-$N74/30-INT(-$N74/30))*SUMIFS(59:59,$1:$1,KK$1+INT(-$N74/30)+1)+(INT(-$N74/30)+1--$N74/30)*SUMIFS(59:59,$1:$1,KK$1+INT(-$N74/30))))</f>
        <v>0</v>
      </c>
      <c r="KL74" s="40">
        <f>IF(KL$7="",0,IF(KL$1=MAX($1:$1),$R59-SUM($T74:KK74),IF(KL$1=1,SUMIFS(59:59,$1:$1,"&gt;="&amp;1,$1:$1,"&lt;="&amp;INT(-$N74/30))+(-$N74/30-INT(-$N74/30))*SUMIFS(59:59,$1:$1,INT(-$N74/30)+1),0)+(-$N74/30-INT(-$N74/30))*SUMIFS(59:59,$1:$1,KL$1+INT(-$N74/30)+1)+(INT(-$N74/30)+1--$N74/30)*SUMIFS(59:59,$1:$1,KL$1+INT(-$N74/30))))</f>
        <v>0</v>
      </c>
      <c r="KM74" s="40">
        <f>IF(KM$7="",0,IF(KM$1=MAX($1:$1),$R59-SUM($T74:KL74),IF(KM$1=1,SUMIFS(59:59,$1:$1,"&gt;="&amp;1,$1:$1,"&lt;="&amp;INT(-$N74/30))+(-$N74/30-INT(-$N74/30))*SUMIFS(59:59,$1:$1,INT(-$N74/30)+1),0)+(-$N74/30-INT(-$N74/30))*SUMIFS(59:59,$1:$1,KM$1+INT(-$N74/30)+1)+(INT(-$N74/30)+1--$N74/30)*SUMIFS(59:59,$1:$1,KM$1+INT(-$N74/30))))</f>
        <v>0</v>
      </c>
      <c r="KN74" s="40">
        <f>IF(KN$7="",0,IF(KN$1=MAX($1:$1),$R59-SUM($T74:KM74),IF(KN$1=1,SUMIFS(59:59,$1:$1,"&gt;="&amp;1,$1:$1,"&lt;="&amp;INT(-$N74/30))+(-$N74/30-INT(-$N74/30))*SUMIFS(59:59,$1:$1,INT(-$N74/30)+1),0)+(-$N74/30-INT(-$N74/30))*SUMIFS(59:59,$1:$1,KN$1+INT(-$N74/30)+1)+(INT(-$N74/30)+1--$N74/30)*SUMIFS(59:59,$1:$1,KN$1+INT(-$N74/30))))</f>
        <v>0</v>
      </c>
      <c r="KO74" s="40">
        <f>IF(KO$7="",0,IF(KO$1=MAX($1:$1),$R59-SUM($T74:KN74),IF(KO$1=1,SUMIFS(59:59,$1:$1,"&gt;="&amp;1,$1:$1,"&lt;="&amp;INT(-$N74/30))+(-$N74/30-INT(-$N74/30))*SUMIFS(59:59,$1:$1,INT(-$N74/30)+1),0)+(-$N74/30-INT(-$N74/30))*SUMIFS(59:59,$1:$1,KO$1+INT(-$N74/30)+1)+(INT(-$N74/30)+1--$N74/30)*SUMIFS(59:59,$1:$1,KO$1+INT(-$N74/30))))</f>
        <v>0</v>
      </c>
      <c r="KP74" s="40">
        <f>IF(KP$7="",0,IF(KP$1=MAX($1:$1),$R59-SUM($T74:KO74),IF(KP$1=1,SUMIFS(59:59,$1:$1,"&gt;="&amp;1,$1:$1,"&lt;="&amp;INT(-$N74/30))+(-$N74/30-INT(-$N74/30))*SUMIFS(59:59,$1:$1,INT(-$N74/30)+1),0)+(-$N74/30-INT(-$N74/30))*SUMIFS(59:59,$1:$1,KP$1+INT(-$N74/30)+1)+(INT(-$N74/30)+1--$N74/30)*SUMIFS(59:59,$1:$1,KP$1+INT(-$N74/30))))</f>
        <v>0</v>
      </c>
      <c r="KQ74" s="40">
        <f>IF(KQ$7="",0,IF(KQ$1=MAX($1:$1),$R59-SUM($T74:KP74),IF(KQ$1=1,SUMIFS(59:59,$1:$1,"&gt;="&amp;1,$1:$1,"&lt;="&amp;INT(-$N74/30))+(-$N74/30-INT(-$N74/30))*SUMIFS(59:59,$1:$1,INT(-$N74/30)+1),0)+(-$N74/30-INT(-$N74/30))*SUMIFS(59:59,$1:$1,KQ$1+INT(-$N74/30)+1)+(INT(-$N74/30)+1--$N74/30)*SUMIFS(59:59,$1:$1,KQ$1+INT(-$N74/30))))</f>
        <v>0</v>
      </c>
      <c r="KR74" s="40">
        <f>IF(KR$7="",0,IF(KR$1=MAX($1:$1),$R59-SUM($T74:KQ74),IF(KR$1=1,SUMIFS(59:59,$1:$1,"&gt;="&amp;1,$1:$1,"&lt;="&amp;INT(-$N74/30))+(-$N74/30-INT(-$N74/30))*SUMIFS(59:59,$1:$1,INT(-$N74/30)+1),0)+(-$N74/30-INT(-$N74/30))*SUMIFS(59:59,$1:$1,KR$1+INT(-$N74/30)+1)+(INT(-$N74/30)+1--$N74/30)*SUMIFS(59:59,$1:$1,KR$1+INT(-$N74/30))))</f>
        <v>0</v>
      </c>
      <c r="KS74" s="40">
        <f>IF(KS$7="",0,IF(KS$1=MAX($1:$1),$R59-SUM($T74:KR74),IF(KS$1=1,SUMIFS(59:59,$1:$1,"&gt;="&amp;1,$1:$1,"&lt;="&amp;INT(-$N74/30))+(-$N74/30-INT(-$N74/30))*SUMIFS(59:59,$1:$1,INT(-$N74/30)+1),0)+(-$N74/30-INT(-$N74/30))*SUMIFS(59:59,$1:$1,KS$1+INT(-$N74/30)+1)+(INT(-$N74/30)+1--$N74/30)*SUMIFS(59:59,$1:$1,KS$1+INT(-$N74/30))))</f>
        <v>0</v>
      </c>
      <c r="KT74" s="40">
        <f>IF(KT$7="",0,IF(KT$1=MAX($1:$1),$R59-SUM($T74:KS74),IF(KT$1=1,SUMIFS(59:59,$1:$1,"&gt;="&amp;1,$1:$1,"&lt;="&amp;INT(-$N74/30))+(-$N74/30-INT(-$N74/30))*SUMIFS(59:59,$1:$1,INT(-$N74/30)+1),0)+(-$N74/30-INT(-$N74/30))*SUMIFS(59:59,$1:$1,KT$1+INT(-$N74/30)+1)+(INT(-$N74/30)+1--$N74/30)*SUMIFS(59:59,$1:$1,KT$1+INT(-$N74/30))))</f>
        <v>0</v>
      </c>
      <c r="KU74" s="40">
        <f>IF(KU$7="",0,IF(KU$1=MAX($1:$1),$R59-SUM($T74:KT74),IF(KU$1=1,SUMIFS(59:59,$1:$1,"&gt;="&amp;1,$1:$1,"&lt;="&amp;INT(-$N74/30))+(-$N74/30-INT(-$N74/30))*SUMIFS(59:59,$1:$1,INT(-$N74/30)+1),0)+(-$N74/30-INT(-$N74/30))*SUMIFS(59:59,$1:$1,KU$1+INT(-$N74/30)+1)+(INT(-$N74/30)+1--$N74/30)*SUMIFS(59:59,$1:$1,KU$1+INT(-$N74/30))))</f>
        <v>0</v>
      </c>
      <c r="KV74" s="40">
        <f>IF(KV$7="",0,IF(KV$1=MAX($1:$1),$R59-SUM($T74:KU74),IF(KV$1=1,SUMIFS(59:59,$1:$1,"&gt;="&amp;1,$1:$1,"&lt;="&amp;INT(-$N74/30))+(-$N74/30-INT(-$N74/30))*SUMIFS(59:59,$1:$1,INT(-$N74/30)+1),0)+(-$N74/30-INT(-$N74/30))*SUMIFS(59:59,$1:$1,KV$1+INT(-$N74/30)+1)+(INT(-$N74/30)+1--$N74/30)*SUMIFS(59:59,$1:$1,KV$1+INT(-$N74/30))))</f>
        <v>0</v>
      </c>
      <c r="KW74" s="1"/>
      <c r="KX74" s="1"/>
    </row>
    <row r="75" spans="1:310" ht="4.05" customHeight="1" x14ac:dyDescent="0.25">
      <c r="A75" s="1"/>
      <c r="B75" s="79"/>
      <c r="C75" s="79"/>
      <c r="D75" s="79"/>
      <c r="E75" s="1"/>
      <c r="F75" s="1"/>
      <c r="G75" s="1"/>
      <c r="H75" s="11"/>
      <c r="I75" s="1"/>
      <c r="J75" s="1"/>
      <c r="K75" s="1"/>
      <c r="L75" s="1"/>
      <c r="M75" s="5"/>
      <c r="N75" s="1"/>
      <c r="O75" s="19"/>
      <c r="P75" s="1"/>
      <c r="Q75" s="1"/>
      <c r="R75" s="40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ht="4.05" customHeight="1" x14ac:dyDescent="0.25">
      <c r="A76" s="1"/>
      <c r="B76" s="79"/>
      <c r="C76" s="79"/>
      <c r="D76" s="79"/>
      <c r="E76" s="64"/>
      <c r="F76" s="1"/>
      <c r="G76" s="1"/>
      <c r="H76" s="11"/>
      <c r="I76" s="1"/>
      <c r="J76" s="1"/>
      <c r="K76" s="64"/>
      <c r="L76" s="1"/>
      <c r="M76" s="5"/>
      <c r="N76" s="64"/>
      <c r="O76" s="19"/>
      <c r="P76" s="1"/>
      <c r="Q76" s="1"/>
      <c r="R76" s="68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56" customFormat="1" ht="12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4"/>
      <c r="N77" s="53" t="s">
        <v>9</v>
      </c>
      <c r="O77" s="54"/>
      <c r="P77" s="53"/>
      <c r="Q77" s="53"/>
      <c r="R77" s="55">
        <f>R68-SUM(R69:R75)</f>
        <v>0</v>
      </c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4" customFormat="1" x14ac:dyDescent="0.25">
      <c r="A79" s="3"/>
      <c r="B79" s="80"/>
      <c r="C79" s="81" t="s">
        <v>25</v>
      </c>
      <c r="D79" s="80"/>
      <c r="E79" s="42" t="str">
        <f>kpi!$E$34</f>
        <v>доход от паушальных взносов</v>
      </c>
      <c r="F79" s="3"/>
      <c r="G79" s="3"/>
      <c r="H79" s="39" t="str">
        <f>IF(OR($E79="",$E79=0),"",INDEX(kpi!$I:$I,SUMIFS(kpi!$A:$A,kpi!$E:$E,$E79)))</f>
        <v>руб.</v>
      </c>
      <c r="I79" s="3"/>
      <c r="J79" s="3"/>
      <c r="K79" s="42" t="s">
        <v>7</v>
      </c>
      <c r="L79" s="3"/>
      <c r="M79" s="5"/>
      <c r="N79" s="44"/>
      <c r="O79" s="19"/>
      <c r="P79" s="3"/>
      <c r="Q79" s="3"/>
      <c r="R79" s="44">
        <f t="shared" ref="R79:R81" si="344">SUMIFS($T79:$KW79,$T$1:$KW$1,"&gt;="&amp;1,$T$1:$KW$1,"&lt;="&amp;MAX($1:$1))</f>
        <v>617400000</v>
      </c>
      <c r="S79" s="3"/>
      <c r="T79" s="41"/>
      <c r="U79" s="41">
        <f t="shared" ref="U79:CF79" si="345">IF(U$7="",0,SUM(U80:U82))</f>
        <v>6431250</v>
      </c>
      <c r="V79" s="41">
        <f t="shared" si="345"/>
        <v>6704920.2127659582</v>
      </c>
      <c r="W79" s="41">
        <f t="shared" si="345"/>
        <v>6978590.4255319145</v>
      </c>
      <c r="X79" s="41">
        <f t="shared" si="345"/>
        <v>7252260.6382978726</v>
      </c>
      <c r="Y79" s="41">
        <f t="shared" si="345"/>
        <v>7525930.8510638298</v>
      </c>
      <c r="Z79" s="41">
        <f t="shared" si="345"/>
        <v>7799601.0638297871</v>
      </c>
      <c r="AA79" s="41">
        <f t="shared" si="345"/>
        <v>8073271.2765957452</v>
      </c>
      <c r="AB79" s="41">
        <f t="shared" si="345"/>
        <v>8346941.4893617025</v>
      </c>
      <c r="AC79" s="41">
        <f t="shared" si="345"/>
        <v>8620611.7021276597</v>
      </c>
      <c r="AD79" s="41">
        <f t="shared" si="345"/>
        <v>8894281.914893616</v>
      </c>
      <c r="AE79" s="41">
        <f t="shared" si="345"/>
        <v>9167952.1276595742</v>
      </c>
      <c r="AF79" s="41">
        <f t="shared" si="345"/>
        <v>9441622.3404255323</v>
      </c>
      <c r="AG79" s="41">
        <f t="shared" si="345"/>
        <v>9715292.5531914886</v>
      </c>
      <c r="AH79" s="41">
        <f t="shared" si="345"/>
        <v>9988962.7659574486</v>
      </c>
      <c r="AI79" s="41">
        <f t="shared" si="345"/>
        <v>10262632.978723405</v>
      </c>
      <c r="AJ79" s="41">
        <f t="shared" si="345"/>
        <v>10536303.191489361</v>
      </c>
      <c r="AK79" s="41">
        <f t="shared" si="345"/>
        <v>10809973.404255319</v>
      </c>
      <c r="AL79" s="41">
        <f t="shared" si="345"/>
        <v>11083643.617021278</v>
      </c>
      <c r="AM79" s="41">
        <f t="shared" si="345"/>
        <v>11357313.829787232</v>
      </c>
      <c r="AN79" s="41">
        <f t="shared" si="345"/>
        <v>11630984.042553192</v>
      </c>
      <c r="AO79" s="41">
        <f t="shared" si="345"/>
        <v>11904654.255319148</v>
      </c>
      <c r="AP79" s="41">
        <f t="shared" si="345"/>
        <v>12178324.468085106</v>
      </c>
      <c r="AQ79" s="41">
        <f t="shared" si="345"/>
        <v>12451994.680851065</v>
      </c>
      <c r="AR79" s="41">
        <f t="shared" si="345"/>
        <v>12725664.893617023</v>
      </c>
      <c r="AS79" s="41">
        <f t="shared" si="345"/>
        <v>12999335.106382977</v>
      </c>
      <c r="AT79" s="41">
        <f t="shared" si="345"/>
        <v>13273005.319148937</v>
      </c>
      <c r="AU79" s="41">
        <f t="shared" si="345"/>
        <v>13546675.531914894</v>
      </c>
      <c r="AV79" s="41">
        <f t="shared" si="345"/>
        <v>13820345.74468085</v>
      </c>
      <c r="AW79" s="41">
        <f t="shared" si="345"/>
        <v>14094015.95744681</v>
      </c>
      <c r="AX79" s="41">
        <f t="shared" si="345"/>
        <v>14367686.170212768</v>
      </c>
      <c r="AY79" s="41">
        <f t="shared" si="345"/>
        <v>14641356.382978724</v>
      </c>
      <c r="AZ79" s="41">
        <f t="shared" si="345"/>
        <v>14915026.595744681</v>
      </c>
      <c r="BA79" s="41">
        <f t="shared" si="345"/>
        <v>15188696.808510641</v>
      </c>
      <c r="BB79" s="41">
        <f t="shared" si="345"/>
        <v>15462367.021276597</v>
      </c>
      <c r="BC79" s="41">
        <f t="shared" si="345"/>
        <v>15736037.234042553</v>
      </c>
      <c r="BD79" s="41">
        <f t="shared" si="345"/>
        <v>16009707.44680851</v>
      </c>
      <c r="BE79" s="41">
        <f t="shared" si="345"/>
        <v>16283377.659574468</v>
      </c>
      <c r="BF79" s="41">
        <f t="shared" si="345"/>
        <v>16557047.872340426</v>
      </c>
      <c r="BG79" s="41">
        <f t="shared" si="345"/>
        <v>16830718.085106384</v>
      </c>
      <c r="BH79" s="41">
        <f t="shared" si="345"/>
        <v>17104388.297872342</v>
      </c>
      <c r="BI79" s="41">
        <f t="shared" si="345"/>
        <v>17378058.510638297</v>
      </c>
      <c r="BJ79" s="41">
        <f t="shared" si="345"/>
        <v>17651728.723404258</v>
      </c>
      <c r="BK79" s="41">
        <f t="shared" si="345"/>
        <v>17925398.936170213</v>
      </c>
      <c r="BL79" s="41">
        <f t="shared" si="345"/>
        <v>18199069.148936167</v>
      </c>
      <c r="BM79" s="41">
        <f t="shared" si="345"/>
        <v>18472739.361702129</v>
      </c>
      <c r="BN79" s="41">
        <f t="shared" si="345"/>
        <v>18746409.574468084</v>
      </c>
      <c r="BO79" s="41">
        <f t="shared" si="345"/>
        <v>19020079.787234046</v>
      </c>
      <c r="BP79" s="41">
        <f t="shared" si="345"/>
        <v>19293750</v>
      </c>
      <c r="BQ79" s="41">
        <f t="shared" si="345"/>
        <v>0</v>
      </c>
      <c r="BR79" s="41">
        <f t="shared" si="345"/>
        <v>0</v>
      </c>
      <c r="BS79" s="41">
        <f t="shared" si="345"/>
        <v>0</v>
      </c>
      <c r="BT79" s="41">
        <f t="shared" si="345"/>
        <v>0</v>
      </c>
      <c r="BU79" s="41">
        <f t="shared" si="345"/>
        <v>0</v>
      </c>
      <c r="BV79" s="41">
        <f t="shared" si="345"/>
        <v>0</v>
      </c>
      <c r="BW79" s="41">
        <f t="shared" si="345"/>
        <v>0</v>
      </c>
      <c r="BX79" s="41">
        <f t="shared" si="345"/>
        <v>0</v>
      </c>
      <c r="BY79" s="41">
        <f t="shared" si="345"/>
        <v>0</v>
      </c>
      <c r="BZ79" s="41">
        <f t="shared" si="345"/>
        <v>0</v>
      </c>
      <c r="CA79" s="41">
        <f t="shared" si="345"/>
        <v>0</v>
      </c>
      <c r="CB79" s="41">
        <f t="shared" si="345"/>
        <v>0</v>
      </c>
      <c r="CC79" s="41">
        <f t="shared" si="345"/>
        <v>0</v>
      </c>
      <c r="CD79" s="41">
        <f t="shared" si="345"/>
        <v>0</v>
      </c>
      <c r="CE79" s="41">
        <f t="shared" si="345"/>
        <v>0</v>
      </c>
      <c r="CF79" s="41">
        <f t="shared" si="345"/>
        <v>0</v>
      </c>
      <c r="CG79" s="41">
        <f t="shared" ref="CG79:ER79" si="346">IF(CG$7="",0,SUM(CG80:CG82))</f>
        <v>0</v>
      </c>
      <c r="CH79" s="41">
        <f t="shared" si="346"/>
        <v>0</v>
      </c>
      <c r="CI79" s="41">
        <f t="shared" si="346"/>
        <v>0</v>
      </c>
      <c r="CJ79" s="41">
        <f t="shared" si="346"/>
        <v>0</v>
      </c>
      <c r="CK79" s="41">
        <f t="shared" si="346"/>
        <v>0</v>
      </c>
      <c r="CL79" s="41">
        <f t="shared" si="346"/>
        <v>0</v>
      </c>
      <c r="CM79" s="41">
        <f t="shared" si="346"/>
        <v>0</v>
      </c>
      <c r="CN79" s="41">
        <f t="shared" si="346"/>
        <v>0</v>
      </c>
      <c r="CO79" s="41">
        <f t="shared" si="346"/>
        <v>0</v>
      </c>
      <c r="CP79" s="41">
        <f t="shared" si="346"/>
        <v>0</v>
      </c>
      <c r="CQ79" s="41">
        <f t="shared" si="346"/>
        <v>0</v>
      </c>
      <c r="CR79" s="41">
        <f t="shared" si="346"/>
        <v>0</v>
      </c>
      <c r="CS79" s="41">
        <f t="shared" si="346"/>
        <v>0</v>
      </c>
      <c r="CT79" s="41">
        <f t="shared" si="346"/>
        <v>0</v>
      </c>
      <c r="CU79" s="41">
        <f t="shared" si="346"/>
        <v>0</v>
      </c>
      <c r="CV79" s="41">
        <f t="shared" si="346"/>
        <v>0</v>
      </c>
      <c r="CW79" s="41">
        <f t="shared" si="346"/>
        <v>0</v>
      </c>
      <c r="CX79" s="41">
        <f t="shared" si="346"/>
        <v>0</v>
      </c>
      <c r="CY79" s="41">
        <f t="shared" si="346"/>
        <v>0</v>
      </c>
      <c r="CZ79" s="41">
        <f t="shared" si="346"/>
        <v>0</v>
      </c>
      <c r="DA79" s="41">
        <f t="shared" si="346"/>
        <v>0</v>
      </c>
      <c r="DB79" s="41">
        <f t="shared" si="346"/>
        <v>0</v>
      </c>
      <c r="DC79" s="41">
        <f t="shared" si="346"/>
        <v>0</v>
      </c>
      <c r="DD79" s="41">
        <f t="shared" si="346"/>
        <v>0</v>
      </c>
      <c r="DE79" s="41">
        <f t="shared" si="346"/>
        <v>0</v>
      </c>
      <c r="DF79" s="41">
        <f t="shared" si="346"/>
        <v>0</v>
      </c>
      <c r="DG79" s="41">
        <f t="shared" si="346"/>
        <v>0</v>
      </c>
      <c r="DH79" s="41">
        <f t="shared" si="346"/>
        <v>0</v>
      </c>
      <c r="DI79" s="41">
        <f t="shared" si="346"/>
        <v>0</v>
      </c>
      <c r="DJ79" s="41">
        <f t="shared" si="346"/>
        <v>0</v>
      </c>
      <c r="DK79" s="41">
        <f t="shared" si="346"/>
        <v>0</v>
      </c>
      <c r="DL79" s="41">
        <f t="shared" si="346"/>
        <v>0</v>
      </c>
      <c r="DM79" s="41">
        <f t="shared" si="346"/>
        <v>0</v>
      </c>
      <c r="DN79" s="41">
        <f t="shared" si="346"/>
        <v>0</v>
      </c>
      <c r="DO79" s="41">
        <f t="shared" si="346"/>
        <v>0</v>
      </c>
      <c r="DP79" s="41">
        <f t="shared" si="346"/>
        <v>0</v>
      </c>
      <c r="DQ79" s="41">
        <f t="shared" si="346"/>
        <v>0</v>
      </c>
      <c r="DR79" s="41">
        <f t="shared" si="346"/>
        <v>0</v>
      </c>
      <c r="DS79" s="41">
        <f t="shared" si="346"/>
        <v>0</v>
      </c>
      <c r="DT79" s="41">
        <f t="shared" si="346"/>
        <v>0</v>
      </c>
      <c r="DU79" s="41">
        <f t="shared" si="346"/>
        <v>0</v>
      </c>
      <c r="DV79" s="41">
        <f t="shared" si="346"/>
        <v>0</v>
      </c>
      <c r="DW79" s="41">
        <f t="shared" si="346"/>
        <v>0</v>
      </c>
      <c r="DX79" s="41">
        <f t="shared" si="346"/>
        <v>0</v>
      </c>
      <c r="DY79" s="41">
        <f t="shared" si="346"/>
        <v>0</v>
      </c>
      <c r="DZ79" s="41">
        <f t="shared" si="346"/>
        <v>0</v>
      </c>
      <c r="EA79" s="41">
        <f t="shared" si="346"/>
        <v>0</v>
      </c>
      <c r="EB79" s="41">
        <f t="shared" si="346"/>
        <v>0</v>
      </c>
      <c r="EC79" s="41">
        <f t="shared" si="346"/>
        <v>0</v>
      </c>
      <c r="ED79" s="41">
        <f t="shared" si="346"/>
        <v>0</v>
      </c>
      <c r="EE79" s="41">
        <f t="shared" si="346"/>
        <v>0</v>
      </c>
      <c r="EF79" s="41">
        <f t="shared" si="346"/>
        <v>0</v>
      </c>
      <c r="EG79" s="41">
        <f t="shared" si="346"/>
        <v>0</v>
      </c>
      <c r="EH79" s="41">
        <f t="shared" si="346"/>
        <v>0</v>
      </c>
      <c r="EI79" s="41">
        <f t="shared" si="346"/>
        <v>0</v>
      </c>
      <c r="EJ79" s="41">
        <f t="shared" si="346"/>
        <v>0</v>
      </c>
      <c r="EK79" s="41">
        <f t="shared" si="346"/>
        <v>0</v>
      </c>
      <c r="EL79" s="41">
        <f t="shared" si="346"/>
        <v>0</v>
      </c>
      <c r="EM79" s="41">
        <f t="shared" si="346"/>
        <v>0</v>
      </c>
      <c r="EN79" s="41">
        <f t="shared" si="346"/>
        <v>0</v>
      </c>
      <c r="EO79" s="41">
        <f t="shared" si="346"/>
        <v>0</v>
      </c>
      <c r="EP79" s="41">
        <f t="shared" si="346"/>
        <v>0</v>
      </c>
      <c r="EQ79" s="41">
        <f t="shared" si="346"/>
        <v>0</v>
      </c>
      <c r="ER79" s="41">
        <f t="shared" si="346"/>
        <v>0</v>
      </c>
      <c r="ES79" s="41">
        <f t="shared" ref="ES79:HD79" si="347">IF(ES$7="",0,SUM(ES80:ES82))</f>
        <v>0</v>
      </c>
      <c r="ET79" s="41">
        <f t="shared" si="347"/>
        <v>0</v>
      </c>
      <c r="EU79" s="41">
        <f t="shared" si="347"/>
        <v>0</v>
      </c>
      <c r="EV79" s="41">
        <f t="shared" si="347"/>
        <v>0</v>
      </c>
      <c r="EW79" s="41">
        <f t="shared" si="347"/>
        <v>0</v>
      </c>
      <c r="EX79" s="41">
        <f t="shared" si="347"/>
        <v>0</v>
      </c>
      <c r="EY79" s="41">
        <f t="shared" si="347"/>
        <v>0</v>
      </c>
      <c r="EZ79" s="41">
        <f t="shared" si="347"/>
        <v>0</v>
      </c>
      <c r="FA79" s="41">
        <f t="shared" si="347"/>
        <v>0</v>
      </c>
      <c r="FB79" s="41">
        <f t="shared" si="347"/>
        <v>0</v>
      </c>
      <c r="FC79" s="41">
        <f t="shared" si="347"/>
        <v>0</v>
      </c>
      <c r="FD79" s="41">
        <f t="shared" si="347"/>
        <v>0</v>
      </c>
      <c r="FE79" s="41">
        <f t="shared" si="347"/>
        <v>0</v>
      </c>
      <c r="FF79" s="41">
        <f t="shared" si="347"/>
        <v>0</v>
      </c>
      <c r="FG79" s="41">
        <f t="shared" si="347"/>
        <v>0</v>
      </c>
      <c r="FH79" s="41">
        <f t="shared" si="347"/>
        <v>0</v>
      </c>
      <c r="FI79" s="41">
        <f t="shared" si="347"/>
        <v>0</v>
      </c>
      <c r="FJ79" s="41">
        <f t="shared" si="347"/>
        <v>0</v>
      </c>
      <c r="FK79" s="41">
        <f t="shared" si="347"/>
        <v>0</v>
      </c>
      <c r="FL79" s="41">
        <f t="shared" si="347"/>
        <v>0</v>
      </c>
      <c r="FM79" s="41">
        <f t="shared" si="347"/>
        <v>0</v>
      </c>
      <c r="FN79" s="41">
        <f t="shared" si="347"/>
        <v>0</v>
      </c>
      <c r="FO79" s="41">
        <f t="shared" si="347"/>
        <v>0</v>
      </c>
      <c r="FP79" s="41">
        <f t="shared" si="347"/>
        <v>0</v>
      </c>
      <c r="FQ79" s="41">
        <f t="shared" si="347"/>
        <v>0</v>
      </c>
      <c r="FR79" s="41">
        <f t="shared" si="347"/>
        <v>0</v>
      </c>
      <c r="FS79" s="41">
        <f t="shared" si="347"/>
        <v>0</v>
      </c>
      <c r="FT79" s="41">
        <f t="shared" si="347"/>
        <v>0</v>
      </c>
      <c r="FU79" s="41">
        <f t="shared" si="347"/>
        <v>0</v>
      </c>
      <c r="FV79" s="41">
        <f t="shared" si="347"/>
        <v>0</v>
      </c>
      <c r="FW79" s="41">
        <f t="shared" si="347"/>
        <v>0</v>
      </c>
      <c r="FX79" s="41">
        <f t="shared" si="347"/>
        <v>0</v>
      </c>
      <c r="FY79" s="41">
        <f t="shared" si="347"/>
        <v>0</v>
      </c>
      <c r="FZ79" s="41">
        <f t="shared" si="347"/>
        <v>0</v>
      </c>
      <c r="GA79" s="41">
        <f t="shared" si="347"/>
        <v>0</v>
      </c>
      <c r="GB79" s="41">
        <f t="shared" si="347"/>
        <v>0</v>
      </c>
      <c r="GC79" s="41">
        <f t="shared" si="347"/>
        <v>0</v>
      </c>
      <c r="GD79" s="41">
        <f t="shared" si="347"/>
        <v>0</v>
      </c>
      <c r="GE79" s="41">
        <f t="shared" si="347"/>
        <v>0</v>
      </c>
      <c r="GF79" s="41">
        <f t="shared" si="347"/>
        <v>0</v>
      </c>
      <c r="GG79" s="41">
        <f t="shared" si="347"/>
        <v>0</v>
      </c>
      <c r="GH79" s="41">
        <f t="shared" si="347"/>
        <v>0</v>
      </c>
      <c r="GI79" s="41">
        <f t="shared" si="347"/>
        <v>0</v>
      </c>
      <c r="GJ79" s="41">
        <f t="shared" si="347"/>
        <v>0</v>
      </c>
      <c r="GK79" s="41">
        <f t="shared" si="347"/>
        <v>0</v>
      </c>
      <c r="GL79" s="41">
        <f t="shared" si="347"/>
        <v>0</v>
      </c>
      <c r="GM79" s="41">
        <f t="shared" si="347"/>
        <v>0</v>
      </c>
      <c r="GN79" s="41">
        <f t="shared" si="347"/>
        <v>0</v>
      </c>
      <c r="GO79" s="41">
        <f t="shared" si="347"/>
        <v>0</v>
      </c>
      <c r="GP79" s="41">
        <f t="shared" si="347"/>
        <v>0</v>
      </c>
      <c r="GQ79" s="41">
        <f t="shared" si="347"/>
        <v>0</v>
      </c>
      <c r="GR79" s="41">
        <f t="shared" si="347"/>
        <v>0</v>
      </c>
      <c r="GS79" s="41">
        <f t="shared" si="347"/>
        <v>0</v>
      </c>
      <c r="GT79" s="41">
        <f t="shared" si="347"/>
        <v>0</v>
      </c>
      <c r="GU79" s="41">
        <f t="shared" si="347"/>
        <v>0</v>
      </c>
      <c r="GV79" s="41">
        <f t="shared" si="347"/>
        <v>0</v>
      </c>
      <c r="GW79" s="41">
        <f t="shared" si="347"/>
        <v>0</v>
      </c>
      <c r="GX79" s="41">
        <f t="shared" si="347"/>
        <v>0</v>
      </c>
      <c r="GY79" s="41">
        <f t="shared" si="347"/>
        <v>0</v>
      </c>
      <c r="GZ79" s="41">
        <f t="shared" si="347"/>
        <v>0</v>
      </c>
      <c r="HA79" s="41">
        <f t="shared" si="347"/>
        <v>0</v>
      </c>
      <c r="HB79" s="41">
        <f t="shared" si="347"/>
        <v>0</v>
      </c>
      <c r="HC79" s="41">
        <f t="shared" si="347"/>
        <v>0</v>
      </c>
      <c r="HD79" s="41">
        <f t="shared" si="347"/>
        <v>0</v>
      </c>
      <c r="HE79" s="41">
        <f t="shared" ref="HE79:JP79" si="348">IF(HE$7="",0,SUM(HE80:HE82))</f>
        <v>0</v>
      </c>
      <c r="HF79" s="41">
        <f t="shared" si="348"/>
        <v>0</v>
      </c>
      <c r="HG79" s="41">
        <f t="shared" si="348"/>
        <v>0</v>
      </c>
      <c r="HH79" s="41">
        <f t="shared" si="348"/>
        <v>0</v>
      </c>
      <c r="HI79" s="41">
        <f t="shared" si="348"/>
        <v>0</v>
      </c>
      <c r="HJ79" s="41">
        <f t="shared" si="348"/>
        <v>0</v>
      </c>
      <c r="HK79" s="41">
        <f t="shared" si="348"/>
        <v>0</v>
      </c>
      <c r="HL79" s="41">
        <f t="shared" si="348"/>
        <v>0</v>
      </c>
      <c r="HM79" s="41">
        <f t="shared" si="348"/>
        <v>0</v>
      </c>
      <c r="HN79" s="41">
        <f t="shared" si="348"/>
        <v>0</v>
      </c>
      <c r="HO79" s="41">
        <f t="shared" si="348"/>
        <v>0</v>
      </c>
      <c r="HP79" s="41">
        <f t="shared" si="348"/>
        <v>0</v>
      </c>
      <c r="HQ79" s="41">
        <f t="shared" si="348"/>
        <v>0</v>
      </c>
      <c r="HR79" s="41">
        <f t="shared" si="348"/>
        <v>0</v>
      </c>
      <c r="HS79" s="41">
        <f t="shared" si="348"/>
        <v>0</v>
      </c>
      <c r="HT79" s="41">
        <f t="shared" si="348"/>
        <v>0</v>
      </c>
      <c r="HU79" s="41">
        <f t="shared" si="348"/>
        <v>0</v>
      </c>
      <c r="HV79" s="41">
        <f t="shared" si="348"/>
        <v>0</v>
      </c>
      <c r="HW79" s="41">
        <f t="shared" si="348"/>
        <v>0</v>
      </c>
      <c r="HX79" s="41">
        <f t="shared" si="348"/>
        <v>0</v>
      </c>
      <c r="HY79" s="41">
        <f t="shared" si="348"/>
        <v>0</v>
      </c>
      <c r="HZ79" s="41">
        <f t="shared" si="348"/>
        <v>0</v>
      </c>
      <c r="IA79" s="41">
        <f t="shared" si="348"/>
        <v>0</v>
      </c>
      <c r="IB79" s="41">
        <f t="shared" si="348"/>
        <v>0</v>
      </c>
      <c r="IC79" s="41">
        <f t="shared" si="348"/>
        <v>0</v>
      </c>
      <c r="ID79" s="41">
        <f t="shared" si="348"/>
        <v>0</v>
      </c>
      <c r="IE79" s="41">
        <f t="shared" si="348"/>
        <v>0</v>
      </c>
      <c r="IF79" s="41">
        <f t="shared" si="348"/>
        <v>0</v>
      </c>
      <c r="IG79" s="41">
        <f t="shared" si="348"/>
        <v>0</v>
      </c>
      <c r="IH79" s="41">
        <f t="shared" si="348"/>
        <v>0</v>
      </c>
      <c r="II79" s="41">
        <f t="shared" si="348"/>
        <v>0</v>
      </c>
      <c r="IJ79" s="41">
        <f t="shared" si="348"/>
        <v>0</v>
      </c>
      <c r="IK79" s="41">
        <f t="shared" si="348"/>
        <v>0</v>
      </c>
      <c r="IL79" s="41">
        <f t="shared" si="348"/>
        <v>0</v>
      </c>
      <c r="IM79" s="41">
        <f t="shared" si="348"/>
        <v>0</v>
      </c>
      <c r="IN79" s="41">
        <f t="shared" si="348"/>
        <v>0</v>
      </c>
      <c r="IO79" s="41">
        <f t="shared" si="348"/>
        <v>0</v>
      </c>
      <c r="IP79" s="41">
        <f t="shared" si="348"/>
        <v>0</v>
      </c>
      <c r="IQ79" s="41">
        <f t="shared" si="348"/>
        <v>0</v>
      </c>
      <c r="IR79" s="41">
        <f t="shared" si="348"/>
        <v>0</v>
      </c>
      <c r="IS79" s="41">
        <f t="shared" si="348"/>
        <v>0</v>
      </c>
      <c r="IT79" s="41">
        <f t="shared" si="348"/>
        <v>0</v>
      </c>
      <c r="IU79" s="41">
        <f t="shared" si="348"/>
        <v>0</v>
      </c>
      <c r="IV79" s="41">
        <f t="shared" si="348"/>
        <v>0</v>
      </c>
      <c r="IW79" s="41">
        <f t="shared" si="348"/>
        <v>0</v>
      </c>
      <c r="IX79" s="41">
        <f t="shared" si="348"/>
        <v>0</v>
      </c>
      <c r="IY79" s="41">
        <f t="shared" si="348"/>
        <v>0</v>
      </c>
      <c r="IZ79" s="41">
        <f t="shared" si="348"/>
        <v>0</v>
      </c>
      <c r="JA79" s="41">
        <f t="shared" si="348"/>
        <v>0</v>
      </c>
      <c r="JB79" s="41">
        <f t="shared" si="348"/>
        <v>0</v>
      </c>
      <c r="JC79" s="41">
        <f t="shared" si="348"/>
        <v>0</v>
      </c>
      <c r="JD79" s="41">
        <f t="shared" si="348"/>
        <v>0</v>
      </c>
      <c r="JE79" s="41">
        <f t="shared" si="348"/>
        <v>0</v>
      </c>
      <c r="JF79" s="41">
        <f t="shared" si="348"/>
        <v>0</v>
      </c>
      <c r="JG79" s="41">
        <f t="shared" si="348"/>
        <v>0</v>
      </c>
      <c r="JH79" s="41">
        <f t="shared" si="348"/>
        <v>0</v>
      </c>
      <c r="JI79" s="41">
        <f t="shared" si="348"/>
        <v>0</v>
      </c>
      <c r="JJ79" s="41">
        <f t="shared" si="348"/>
        <v>0</v>
      </c>
      <c r="JK79" s="41">
        <f t="shared" si="348"/>
        <v>0</v>
      </c>
      <c r="JL79" s="41">
        <f t="shared" si="348"/>
        <v>0</v>
      </c>
      <c r="JM79" s="41">
        <f t="shared" si="348"/>
        <v>0</v>
      </c>
      <c r="JN79" s="41">
        <f t="shared" si="348"/>
        <v>0</v>
      </c>
      <c r="JO79" s="41">
        <f t="shared" si="348"/>
        <v>0</v>
      </c>
      <c r="JP79" s="41">
        <f t="shared" si="348"/>
        <v>0</v>
      </c>
      <c r="JQ79" s="41">
        <f t="shared" ref="JQ79:KV79" si="349">IF(JQ$7="",0,SUM(JQ80:JQ82))</f>
        <v>0</v>
      </c>
      <c r="JR79" s="41">
        <f t="shared" si="349"/>
        <v>0</v>
      </c>
      <c r="JS79" s="41">
        <f t="shared" si="349"/>
        <v>0</v>
      </c>
      <c r="JT79" s="41">
        <f t="shared" si="349"/>
        <v>0</v>
      </c>
      <c r="JU79" s="41">
        <f t="shared" si="349"/>
        <v>0</v>
      </c>
      <c r="JV79" s="41">
        <f t="shared" si="349"/>
        <v>0</v>
      </c>
      <c r="JW79" s="41">
        <f t="shared" si="349"/>
        <v>0</v>
      </c>
      <c r="JX79" s="41">
        <f t="shared" si="349"/>
        <v>0</v>
      </c>
      <c r="JY79" s="41">
        <f t="shared" si="349"/>
        <v>0</v>
      </c>
      <c r="JZ79" s="41">
        <f t="shared" si="349"/>
        <v>0</v>
      </c>
      <c r="KA79" s="41">
        <f t="shared" si="349"/>
        <v>0</v>
      </c>
      <c r="KB79" s="41">
        <f t="shared" si="349"/>
        <v>0</v>
      </c>
      <c r="KC79" s="41">
        <f t="shared" si="349"/>
        <v>0</v>
      </c>
      <c r="KD79" s="41">
        <f t="shared" si="349"/>
        <v>0</v>
      </c>
      <c r="KE79" s="41">
        <f t="shared" si="349"/>
        <v>0</v>
      </c>
      <c r="KF79" s="41">
        <f t="shared" si="349"/>
        <v>0</v>
      </c>
      <c r="KG79" s="41">
        <f t="shared" si="349"/>
        <v>0</v>
      </c>
      <c r="KH79" s="41">
        <f t="shared" si="349"/>
        <v>0</v>
      </c>
      <c r="KI79" s="41">
        <f t="shared" si="349"/>
        <v>0</v>
      </c>
      <c r="KJ79" s="41">
        <f t="shared" si="349"/>
        <v>0</v>
      </c>
      <c r="KK79" s="41">
        <f t="shared" si="349"/>
        <v>0</v>
      </c>
      <c r="KL79" s="41">
        <f t="shared" si="349"/>
        <v>0</v>
      </c>
      <c r="KM79" s="41">
        <f t="shared" si="349"/>
        <v>0</v>
      </c>
      <c r="KN79" s="41">
        <f t="shared" si="349"/>
        <v>0</v>
      </c>
      <c r="KO79" s="41">
        <f t="shared" si="349"/>
        <v>0</v>
      </c>
      <c r="KP79" s="41">
        <f t="shared" si="349"/>
        <v>0</v>
      </c>
      <c r="KQ79" s="41">
        <f t="shared" si="349"/>
        <v>0</v>
      </c>
      <c r="KR79" s="41">
        <f t="shared" si="349"/>
        <v>0</v>
      </c>
      <c r="KS79" s="41">
        <f t="shared" si="349"/>
        <v>0</v>
      </c>
      <c r="KT79" s="41">
        <f t="shared" si="349"/>
        <v>0</v>
      </c>
      <c r="KU79" s="41">
        <f t="shared" si="349"/>
        <v>0</v>
      </c>
      <c r="KV79" s="41">
        <f t="shared" si="349"/>
        <v>0</v>
      </c>
      <c r="KW79" s="3"/>
      <c r="KX79" s="3"/>
    </row>
    <row r="80" spans="1:310" x14ac:dyDescent="0.25">
      <c r="A80" s="1"/>
      <c r="B80" s="79"/>
      <c r="C80" s="79"/>
      <c r="D80" s="79"/>
      <c r="E80" s="43" t="str">
        <f>E79</f>
        <v>доход от паушальных взносов</v>
      </c>
      <c r="F80" s="1"/>
      <c r="G80" s="1"/>
      <c r="H80" s="11" t="str">
        <f>H79</f>
        <v>руб.</v>
      </c>
      <c r="I80" s="1"/>
      <c r="J80" s="1"/>
      <c r="K80" s="43" t="str">
        <f>справочники!$U$11</f>
        <v>постоянные-франшиза</v>
      </c>
      <c r="L80" s="1"/>
      <c r="M80" s="5"/>
      <c r="N80" s="45"/>
      <c r="O80" s="19"/>
      <c r="P80" s="1"/>
      <c r="Q80" s="1"/>
      <c r="R80" s="45">
        <f t="shared" si="344"/>
        <v>367500000</v>
      </c>
      <c r="S80" s="1"/>
      <c r="T80" s="232"/>
      <c r="U80" s="40">
        <f>IF(U$7="",0,U12*условия!$W$86)</f>
        <v>3828125</v>
      </c>
      <c r="V80" s="40">
        <f>IF(V$7="",0,V12*условия!$W$86)</f>
        <v>3991023.9361702129</v>
      </c>
      <c r="W80" s="40">
        <f>IF(W$7="",0,W12*условия!$W$86)</f>
        <v>4153922.8723404254</v>
      </c>
      <c r="X80" s="40">
        <f>IF(X$7="",0,X12*условия!$W$86)</f>
        <v>4316821.8085106378</v>
      </c>
      <c r="Y80" s="40">
        <f>IF(Y$7="",0,Y12*условия!$W$86)</f>
        <v>4479720.7446808508</v>
      </c>
      <c r="Z80" s="40">
        <f>IF(Z$7="",0,Z12*условия!$W$86)</f>
        <v>4642619.6808510637</v>
      </c>
      <c r="AA80" s="40">
        <f>IF(AA$7="",0,AA12*условия!$W$86)</f>
        <v>4805518.6170212766</v>
      </c>
      <c r="AB80" s="40">
        <f>IF(AB$7="",0,AB12*условия!$W$86)</f>
        <v>4968417.5531914895</v>
      </c>
      <c r="AC80" s="40">
        <f>IF(AC$7="",0,AC12*условия!$W$86)</f>
        <v>5131316.4893617025</v>
      </c>
      <c r="AD80" s="40">
        <f>IF(AD$7="",0,AD12*условия!$W$86)</f>
        <v>5294215.4255319145</v>
      </c>
      <c r="AE80" s="40">
        <f>IF(AE$7="",0,AE12*условия!$W$86)</f>
        <v>5457114.3617021274</v>
      </c>
      <c r="AF80" s="40">
        <f>IF(AF$7="",0,AF12*условия!$W$86)</f>
        <v>5620013.2978723403</v>
      </c>
      <c r="AG80" s="40">
        <f>IF(AG$7="",0,AG12*условия!$W$86)</f>
        <v>5782912.2340425532</v>
      </c>
      <c r="AH80" s="40">
        <f>IF(AH$7="",0,AH12*условия!$W$86)</f>
        <v>5945811.1702127662</v>
      </c>
      <c r="AI80" s="40">
        <f>IF(AI$7="",0,AI12*условия!$W$86)</f>
        <v>6108710.1063829791</v>
      </c>
      <c r="AJ80" s="40">
        <f>IF(AJ$7="",0,AJ12*условия!$W$86)</f>
        <v>6271609.0425531911</v>
      </c>
      <c r="AK80" s="40">
        <f>IF(AK$7="",0,AK12*условия!$W$86)</f>
        <v>6434507.9787234049</v>
      </c>
      <c r="AL80" s="40">
        <f>IF(AL$7="",0,AL12*условия!$W$86)</f>
        <v>6597406.9148936169</v>
      </c>
      <c r="AM80" s="40">
        <f>IF(AM$7="",0,AM12*условия!$W$86)</f>
        <v>6760305.8510638289</v>
      </c>
      <c r="AN80" s="40">
        <f>IF(AN$7="",0,AN12*условия!$W$86)</f>
        <v>6923204.7872340428</v>
      </c>
      <c r="AO80" s="40">
        <f>IF(AO$7="",0,AO12*условия!$W$86)</f>
        <v>7086103.7234042548</v>
      </c>
      <c r="AP80" s="40">
        <f>IF(AP$7="",0,AP12*условия!$W$86)</f>
        <v>7249002.6595744677</v>
      </c>
      <c r="AQ80" s="40">
        <f>IF(AQ$7="",0,AQ12*условия!$W$86)</f>
        <v>7411901.5957446806</v>
      </c>
      <c r="AR80" s="40">
        <f>IF(AR$7="",0,AR12*условия!$W$86)</f>
        <v>7574800.5319148945</v>
      </c>
      <c r="AS80" s="40">
        <f>IF(AS$7="",0,AS12*условия!$W$86)</f>
        <v>7737699.4680851055</v>
      </c>
      <c r="AT80" s="40">
        <f>IF(AT$7="",0,AT12*условия!$W$86)</f>
        <v>7900598.4042553194</v>
      </c>
      <c r="AU80" s="40">
        <f>IF(AU$7="",0,AU12*условия!$W$86)</f>
        <v>8063497.3404255323</v>
      </c>
      <c r="AV80" s="40">
        <f>IF(AV$7="",0,AV12*условия!$W$86)</f>
        <v>8226396.2765957434</v>
      </c>
      <c r="AW80" s="40">
        <f>IF(AW$7="",0,AW12*условия!$W$86)</f>
        <v>8389295.2127659582</v>
      </c>
      <c r="AX80" s="40">
        <f>IF(AX$7="",0,AX12*условия!$W$86)</f>
        <v>8552194.1489361711</v>
      </c>
      <c r="AY80" s="40">
        <f>IF(AY$7="",0,AY12*условия!$W$86)</f>
        <v>8715093.085106384</v>
      </c>
      <c r="AZ80" s="40">
        <f>IF(AZ$7="",0,AZ12*условия!$W$86)</f>
        <v>8877992.0212765951</v>
      </c>
      <c r="BA80" s="40">
        <f>IF(BA$7="",0,BA12*условия!$W$86)</f>
        <v>9040890.9574468099</v>
      </c>
      <c r="BB80" s="40">
        <f>IF(BB$7="",0,BB12*условия!$W$86)</f>
        <v>9203789.8936170209</v>
      </c>
      <c r="BC80" s="40">
        <f>IF(BC$7="",0,BC12*условия!$W$86)</f>
        <v>9366688.8297872338</v>
      </c>
      <c r="BD80" s="40">
        <f>IF(BD$7="",0,BD12*условия!$W$86)</f>
        <v>9529587.7659574468</v>
      </c>
      <c r="BE80" s="40">
        <f>IF(BE$7="",0,BE12*условия!$W$86)</f>
        <v>9692486.7021276597</v>
      </c>
      <c r="BF80" s="40">
        <f>IF(BF$7="",0,BF12*условия!$W$86)</f>
        <v>9855385.6382978726</v>
      </c>
      <c r="BG80" s="40">
        <f>IF(BG$7="",0,BG12*условия!$W$86)</f>
        <v>10018284.574468086</v>
      </c>
      <c r="BH80" s="40">
        <f>IF(BH$7="",0,BH12*условия!$W$86)</f>
        <v>10181183.510638298</v>
      </c>
      <c r="BI80" s="40">
        <f>IF(BI$7="",0,BI12*условия!$W$86)</f>
        <v>10344082.44680851</v>
      </c>
      <c r="BJ80" s="40">
        <f>IF(BJ$7="",0,BJ12*условия!$W$86)</f>
        <v>10506981.382978724</v>
      </c>
      <c r="BK80" s="40">
        <f>IF(BK$7="",0,BK12*условия!$W$86)</f>
        <v>10669880.319148935</v>
      </c>
      <c r="BL80" s="40">
        <f>IF(BL$7="",0,BL12*условия!$W$86)</f>
        <v>10832779.255319148</v>
      </c>
      <c r="BM80" s="40">
        <f>IF(BM$7="",0,BM12*условия!$W$86)</f>
        <v>10995678.191489361</v>
      </c>
      <c r="BN80" s="40">
        <f>IF(BN$7="",0,BN12*условия!$W$86)</f>
        <v>11158577.127659574</v>
      </c>
      <c r="BO80" s="40">
        <f>IF(BO$7="",0,BO12*условия!$W$86)</f>
        <v>11321476.063829789</v>
      </c>
      <c r="BP80" s="40">
        <f>IF(BP$7="",0,BP12*условия!$W$86)</f>
        <v>11484375</v>
      </c>
      <c r="BQ80" s="40">
        <f>IF(BQ$7="",0,BQ12*условия!$W$86)</f>
        <v>0</v>
      </c>
      <c r="BR80" s="40">
        <f>IF(BR$7="",0,BR12*условия!$W$86)</f>
        <v>0</v>
      </c>
      <c r="BS80" s="40">
        <f>IF(BS$7="",0,BS12*условия!$W$86)</f>
        <v>0</v>
      </c>
      <c r="BT80" s="40">
        <f>IF(BT$7="",0,BT12*условия!$W$86)</f>
        <v>0</v>
      </c>
      <c r="BU80" s="40">
        <f>IF(BU$7="",0,BU12*условия!$W$86)</f>
        <v>0</v>
      </c>
      <c r="BV80" s="40">
        <f>IF(BV$7="",0,BV12*условия!$W$86)</f>
        <v>0</v>
      </c>
      <c r="BW80" s="40">
        <f>IF(BW$7="",0,BW12*условия!$W$86)</f>
        <v>0</v>
      </c>
      <c r="BX80" s="40">
        <f>IF(BX$7="",0,BX12*условия!$W$86)</f>
        <v>0</v>
      </c>
      <c r="BY80" s="40">
        <f>IF(BY$7="",0,BY12*условия!$W$86)</f>
        <v>0</v>
      </c>
      <c r="BZ80" s="40">
        <f>IF(BZ$7="",0,BZ12*условия!$W$86)</f>
        <v>0</v>
      </c>
      <c r="CA80" s="40">
        <f>IF(CA$7="",0,CA12*условия!$W$86)</f>
        <v>0</v>
      </c>
      <c r="CB80" s="40">
        <f>IF(CB$7="",0,CB12*условия!$W$86)</f>
        <v>0</v>
      </c>
      <c r="CC80" s="40">
        <f>IF(CC$7="",0,CC12*условия!$W$86)</f>
        <v>0</v>
      </c>
      <c r="CD80" s="40">
        <f>IF(CD$7="",0,CD12*условия!$W$86)</f>
        <v>0</v>
      </c>
      <c r="CE80" s="40">
        <f>IF(CE$7="",0,CE12*условия!$W$86)</f>
        <v>0</v>
      </c>
      <c r="CF80" s="40">
        <f>IF(CF$7="",0,CF12*условия!$W$86)</f>
        <v>0</v>
      </c>
      <c r="CG80" s="40">
        <f>IF(CG$7="",0,CG12*условия!$W$86)</f>
        <v>0</v>
      </c>
      <c r="CH80" s="40">
        <f>IF(CH$7="",0,CH12*условия!$W$86)</f>
        <v>0</v>
      </c>
      <c r="CI80" s="40">
        <f>IF(CI$7="",0,CI12*условия!$W$86)</f>
        <v>0</v>
      </c>
      <c r="CJ80" s="40">
        <f>IF(CJ$7="",0,CJ12*условия!$W$86)</f>
        <v>0</v>
      </c>
      <c r="CK80" s="40">
        <f>IF(CK$7="",0,CK12*условия!$W$86)</f>
        <v>0</v>
      </c>
      <c r="CL80" s="40">
        <f>IF(CL$7="",0,CL12*условия!$W$86)</f>
        <v>0</v>
      </c>
      <c r="CM80" s="40">
        <f>IF(CM$7="",0,CM12*условия!$W$86)</f>
        <v>0</v>
      </c>
      <c r="CN80" s="40">
        <f>IF(CN$7="",0,CN12*условия!$W$86)</f>
        <v>0</v>
      </c>
      <c r="CO80" s="40">
        <f>IF(CO$7="",0,CO12*условия!$W$86)</f>
        <v>0</v>
      </c>
      <c r="CP80" s="40">
        <f>IF(CP$7="",0,CP12*условия!$W$86)</f>
        <v>0</v>
      </c>
      <c r="CQ80" s="40">
        <f>IF(CQ$7="",0,CQ12*условия!$W$86)</f>
        <v>0</v>
      </c>
      <c r="CR80" s="40">
        <f>IF(CR$7="",0,CR12*условия!$W$86)</f>
        <v>0</v>
      </c>
      <c r="CS80" s="40">
        <f>IF(CS$7="",0,CS12*условия!$W$86)</f>
        <v>0</v>
      </c>
      <c r="CT80" s="40">
        <f>IF(CT$7="",0,CT12*условия!$W$86)</f>
        <v>0</v>
      </c>
      <c r="CU80" s="40">
        <f>IF(CU$7="",0,CU12*условия!$W$86)</f>
        <v>0</v>
      </c>
      <c r="CV80" s="40">
        <f>IF(CV$7="",0,CV12*условия!$W$86)</f>
        <v>0</v>
      </c>
      <c r="CW80" s="40">
        <f>IF(CW$7="",0,CW12*условия!$W$86)</f>
        <v>0</v>
      </c>
      <c r="CX80" s="40">
        <f>IF(CX$7="",0,CX12*условия!$W$86)</f>
        <v>0</v>
      </c>
      <c r="CY80" s="40">
        <f>IF(CY$7="",0,CY12*условия!$W$86)</f>
        <v>0</v>
      </c>
      <c r="CZ80" s="40">
        <f>IF(CZ$7="",0,CZ12*условия!$W$86)</f>
        <v>0</v>
      </c>
      <c r="DA80" s="40">
        <f>IF(DA$7="",0,DA12*условия!$W$86)</f>
        <v>0</v>
      </c>
      <c r="DB80" s="40">
        <f>IF(DB$7="",0,DB12*условия!$W$86)</f>
        <v>0</v>
      </c>
      <c r="DC80" s="40">
        <f>IF(DC$7="",0,DC12*условия!$W$86)</f>
        <v>0</v>
      </c>
      <c r="DD80" s="40">
        <f>IF(DD$7="",0,DD12*условия!$W$86)</f>
        <v>0</v>
      </c>
      <c r="DE80" s="40">
        <f>IF(DE$7="",0,DE12*условия!$W$86)</f>
        <v>0</v>
      </c>
      <c r="DF80" s="40">
        <f>IF(DF$7="",0,DF12*условия!$W$86)</f>
        <v>0</v>
      </c>
      <c r="DG80" s="40">
        <f>IF(DG$7="",0,DG12*условия!$W$86)</f>
        <v>0</v>
      </c>
      <c r="DH80" s="40">
        <f>IF(DH$7="",0,DH12*условия!$W$86)</f>
        <v>0</v>
      </c>
      <c r="DI80" s="40">
        <f>IF(DI$7="",0,DI12*условия!$W$86)</f>
        <v>0</v>
      </c>
      <c r="DJ80" s="40">
        <f>IF(DJ$7="",0,DJ12*условия!$W$86)</f>
        <v>0</v>
      </c>
      <c r="DK80" s="40">
        <f>IF(DK$7="",0,DK12*условия!$W$86)</f>
        <v>0</v>
      </c>
      <c r="DL80" s="40">
        <f>IF(DL$7="",0,DL12*условия!$W$86)</f>
        <v>0</v>
      </c>
      <c r="DM80" s="40">
        <f>IF(DM$7="",0,DM12*условия!$W$86)</f>
        <v>0</v>
      </c>
      <c r="DN80" s="40">
        <f>IF(DN$7="",0,DN12*условия!$W$86)</f>
        <v>0</v>
      </c>
      <c r="DO80" s="40">
        <f>IF(DO$7="",0,DO12*условия!$W$86)</f>
        <v>0</v>
      </c>
      <c r="DP80" s="40">
        <f>IF(DP$7="",0,DP12*условия!$W$86)</f>
        <v>0</v>
      </c>
      <c r="DQ80" s="40">
        <f>IF(DQ$7="",0,DQ12*условия!$W$86)</f>
        <v>0</v>
      </c>
      <c r="DR80" s="40">
        <f>IF(DR$7="",0,DR12*условия!$W$86)</f>
        <v>0</v>
      </c>
      <c r="DS80" s="40">
        <f>IF(DS$7="",0,DS12*условия!$W$86)</f>
        <v>0</v>
      </c>
      <c r="DT80" s="40">
        <f>IF(DT$7="",0,DT12*условия!$W$86)</f>
        <v>0</v>
      </c>
      <c r="DU80" s="40">
        <f>IF(DU$7="",0,DU12*условия!$W$86)</f>
        <v>0</v>
      </c>
      <c r="DV80" s="40">
        <f>IF(DV$7="",0,DV12*условия!$W$86)</f>
        <v>0</v>
      </c>
      <c r="DW80" s="40">
        <f>IF(DW$7="",0,DW12*условия!$W$86)</f>
        <v>0</v>
      </c>
      <c r="DX80" s="40">
        <f>IF(DX$7="",0,DX12*условия!$W$86)</f>
        <v>0</v>
      </c>
      <c r="DY80" s="40">
        <f>IF(DY$7="",0,DY12*условия!$W$86)</f>
        <v>0</v>
      </c>
      <c r="DZ80" s="40">
        <f>IF(DZ$7="",0,DZ12*условия!$W$86)</f>
        <v>0</v>
      </c>
      <c r="EA80" s="40">
        <f>IF(EA$7="",0,EA12*условия!$W$86)</f>
        <v>0</v>
      </c>
      <c r="EB80" s="40">
        <f>IF(EB$7="",0,EB12*условия!$W$86)</f>
        <v>0</v>
      </c>
      <c r="EC80" s="40">
        <f>IF(EC$7="",0,EC12*условия!$W$86)</f>
        <v>0</v>
      </c>
      <c r="ED80" s="40">
        <f>IF(ED$7="",0,ED12*условия!$W$86)</f>
        <v>0</v>
      </c>
      <c r="EE80" s="40">
        <f>IF(EE$7="",0,EE12*условия!$W$86)</f>
        <v>0</v>
      </c>
      <c r="EF80" s="40">
        <f>IF(EF$7="",0,EF12*условия!$W$86)</f>
        <v>0</v>
      </c>
      <c r="EG80" s="40">
        <f>IF(EG$7="",0,EG12*условия!$W$86)</f>
        <v>0</v>
      </c>
      <c r="EH80" s="40">
        <f>IF(EH$7="",0,EH12*условия!$W$86)</f>
        <v>0</v>
      </c>
      <c r="EI80" s="40">
        <f>IF(EI$7="",0,EI12*условия!$W$86)</f>
        <v>0</v>
      </c>
      <c r="EJ80" s="40">
        <f>IF(EJ$7="",0,EJ12*условия!$W$86)</f>
        <v>0</v>
      </c>
      <c r="EK80" s="40">
        <f>IF(EK$7="",0,EK12*условия!$W$86)</f>
        <v>0</v>
      </c>
      <c r="EL80" s="40">
        <f>IF(EL$7="",0,EL12*условия!$W$86)</f>
        <v>0</v>
      </c>
      <c r="EM80" s="40">
        <f>IF(EM$7="",0,EM12*условия!$W$86)</f>
        <v>0</v>
      </c>
      <c r="EN80" s="40">
        <f>IF(EN$7="",0,EN12*условия!$W$86)</f>
        <v>0</v>
      </c>
      <c r="EO80" s="40">
        <f>IF(EO$7="",0,EO12*условия!$W$86)</f>
        <v>0</v>
      </c>
      <c r="EP80" s="40">
        <f>IF(EP$7="",0,EP12*условия!$W$86)</f>
        <v>0</v>
      </c>
      <c r="EQ80" s="40">
        <f>IF(EQ$7="",0,EQ12*условия!$W$86)</f>
        <v>0</v>
      </c>
      <c r="ER80" s="40">
        <f>IF(ER$7="",0,ER12*условия!$W$86)</f>
        <v>0</v>
      </c>
      <c r="ES80" s="40">
        <f>IF(ES$7="",0,ES12*условия!$W$86)</f>
        <v>0</v>
      </c>
      <c r="ET80" s="40">
        <f>IF(ET$7="",0,ET12*условия!$W$86)</f>
        <v>0</v>
      </c>
      <c r="EU80" s="40">
        <f>IF(EU$7="",0,EU12*условия!$W$86)</f>
        <v>0</v>
      </c>
      <c r="EV80" s="40">
        <f>IF(EV$7="",0,EV12*условия!$W$86)</f>
        <v>0</v>
      </c>
      <c r="EW80" s="40">
        <f>IF(EW$7="",0,EW12*условия!$W$86)</f>
        <v>0</v>
      </c>
      <c r="EX80" s="40">
        <f>IF(EX$7="",0,EX12*условия!$W$86)</f>
        <v>0</v>
      </c>
      <c r="EY80" s="40">
        <f>IF(EY$7="",0,EY12*условия!$W$86)</f>
        <v>0</v>
      </c>
      <c r="EZ80" s="40">
        <f>IF(EZ$7="",0,EZ12*условия!$W$86)</f>
        <v>0</v>
      </c>
      <c r="FA80" s="40">
        <f>IF(FA$7="",0,FA12*условия!$W$86)</f>
        <v>0</v>
      </c>
      <c r="FB80" s="40">
        <f>IF(FB$7="",0,FB12*условия!$W$86)</f>
        <v>0</v>
      </c>
      <c r="FC80" s="40">
        <f>IF(FC$7="",0,FC12*условия!$W$86)</f>
        <v>0</v>
      </c>
      <c r="FD80" s="40">
        <f>IF(FD$7="",0,FD12*условия!$W$86)</f>
        <v>0</v>
      </c>
      <c r="FE80" s="40">
        <f>IF(FE$7="",0,FE12*условия!$W$86)</f>
        <v>0</v>
      </c>
      <c r="FF80" s="40">
        <f>IF(FF$7="",0,FF12*условия!$W$86)</f>
        <v>0</v>
      </c>
      <c r="FG80" s="40">
        <f>IF(FG$7="",0,FG12*условия!$W$86)</f>
        <v>0</v>
      </c>
      <c r="FH80" s="40">
        <f>IF(FH$7="",0,FH12*условия!$W$86)</f>
        <v>0</v>
      </c>
      <c r="FI80" s="40">
        <f>IF(FI$7="",0,FI12*условия!$W$86)</f>
        <v>0</v>
      </c>
      <c r="FJ80" s="40">
        <f>IF(FJ$7="",0,FJ12*условия!$W$86)</f>
        <v>0</v>
      </c>
      <c r="FK80" s="40">
        <f>IF(FK$7="",0,FK12*условия!$W$86)</f>
        <v>0</v>
      </c>
      <c r="FL80" s="40">
        <f>IF(FL$7="",0,FL12*условия!$W$86)</f>
        <v>0</v>
      </c>
      <c r="FM80" s="40">
        <f>IF(FM$7="",0,FM12*условия!$W$86)</f>
        <v>0</v>
      </c>
      <c r="FN80" s="40">
        <f>IF(FN$7="",0,FN12*условия!$W$86)</f>
        <v>0</v>
      </c>
      <c r="FO80" s="40">
        <f>IF(FO$7="",0,FO12*условия!$W$86)</f>
        <v>0</v>
      </c>
      <c r="FP80" s="40">
        <f>IF(FP$7="",0,FP12*условия!$W$86)</f>
        <v>0</v>
      </c>
      <c r="FQ80" s="40">
        <f>IF(FQ$7="",0,FQ12*условия!$W$86)</f>
        <v>0</v>
      </c>
      <c r="FR80" s="40">
        <f>IF(FR$7="",0,FR12*условия!$W$86)</f>
        <v>0</v>
      </c>
      <c r="FS80" s="40">
        <f>IF(FS$7="",0,FS12*условия!$W$86)</f>
        <v>0</v>
      </c>
      <c r="FT80" s="40">
        <f>IF(FT$7="",0,FT12*условия!$W$86)</f>
        <v>0</v>
      </c>
      <c r="FU80" s="40">
        <f>IF(FU$7="",0,FU12*условия!$W$86)</f>
        <v>0</v>
      </c>
      <c r="FV80" s="40">
        <f>IF(FV$7="",0,FV12*условия!$W$86)</f>
        <v>0</v>
      </c>
      <c r="FW80" s="40">
        <f>IF(FW$7="",0,FW12*условия!$W$86)</f>
        <v>0</v>
      </c>
      <c r="FX80" s="40">
        <f>IF(FX$7="",0,FX12*условия!$W$86)</f>
        <v>0</v>
      </c>
      <c r="FY80" s="40">
        <f>IF(FY$7="",0,FY12*условия!$W$86)</f>
        <v>0</v>
      </c>
      <c r="FZ80" s="40">
        <f>IF(FZ$7="",0,FZ12*условия!$W$86)</f>
        <v>0</v>
      </c>
      <c r="GA80" s="40">
        <f>IF(GA$7="",0,GA12*условия!$W$86)</f>
        <v>0</v>
      </c>
      <c r="GB80" s="40">
        <f>IF(GB$7="",0,GB12*условия!$W$86)</f>
        <v>0</v>
      </c>
      <c r="GC80" s="40">
        <f>IF(GC$7="",0,GC12*условия!$W$86)</f>
        <v>0</v>
      </c>
      <c r="GD80" s="40">
        <f>IF(GD$7="",0,GD12*условия!$W$86)</f>
        <v>0</v>
      </c>
      <c r="GE80" s="40">
        <f>IF(GE$7="",0,GE12*условия!$W$86)</f>
        <v>0</v>
      </c>
      <c r="GF80" s="40">
        <f>IF(GF$7="",0,GF12*условия!$W$86)</f>
        <v>0</v>
      </c>
      <c r="GG80" s="40">
        <f>IF(GG$7="",0,GG12*условия!$W$86)</f>
        <v>0</v>
      </c>
      <c r="GH80" s="40">
        <f>IF(GH$7="",0,GH12*условия!$W$86)</f>
        <v>0</v>
      </c>
      <c r="GI80" s="40">
        <f>IF(GI$7="",0,GI12*условия!$W$86)</f>
        <v>0</v>
      </c>
      <c r="GJ80" s="40">
        <f>IF(GJ$7="",0,GJ12*условия!$W$86)</f>
        <v>0</v>
      </c>
      <c r="GK80" s="40">
        <f>IF(GK$7="",0,GK12*условия!$W$86)</f>
        <v>0</v>
      </c>
      <c r="GL80" s="40">
        <f>IF(GL$7="",0,GL12*условия!$W$86)</f>
        <v>0</v>
      </c>
      <c r="GM80" s="40">
        <f>IF(GM$7="",0,GM12*условия!$W$86)</f>
        <v>0</v>
      </c>
      <c r="GN80" s="40">
        <f>IF(GN$7="",0,GN12*условия!$W$86)</f>
        <v>0</v>
      </c>
      <c r="GO80" s="40">
        <f>IF(GO$7="",0,GO12*условия!$W$86)</f>
        <v>0</v>
      </c>
      <c r="GP80" s="40">
        <f>IF(GP$7="",0,GP12*условия!$W$86)</f>
        <v>0</v>
      </c>
      <c r="GQ80" s="40">
        <f>IF(GQ$7="",0,GQ12*условия!$W$86)</f>
        <v>0</v>
      </c>
      <c r="GR80" s="40">
        <f>IF(GR$7="",0,GR12*условия!$W$86)</f>
        <v>0</v>
      </c>
      <c r="GS80" s="40">
        <f>IF(GS$7="",0,GS12*условия!$W$86)</f>
        <v>0</v>
      </c>
      <c r="GT80" s="40">
        <f>IF(GT$7="",0,GT12*условия!$W$86)</f>
        <v>0</v>
      </c>
      <c r="GU80" s="40">
        <f>IF(GU$7="",0,GU12*условия!$W$86)</f>
        <v>0</v>
      </c>
      <c r="GV80" s="40">
        <f>IF(GV$7="",0,GV12*условия!$W$86)</f>
        <v>0</v>
      </c>
      <c r="GW80" s="40">
        <f>IF(GW$7="",0,GW12*условия!$W$86)</f>
        <v>0</v>
      </c>
      <c r="GX80" s="40">
        <f>IF(GX$7="",0,GX12*условия!$W$86)</f>
        <v>0</v>
      </c>
      <c r="GY80" s="40">
        <f>IF(GY$7="",0,GY12*условия!$W$86)</f>
        <v>0</v>
      </c>
      <c r="GZ80" s="40">
        <f>IF(GZ$7="",0,GZ12*условия!$W$86)</f>
        <v>0</v>
      </c>
      <c r="HA80" s="40">
        <f>IF(HA$7="",0,HA12*условия!$W$86)</f>
        <v>0</v>
      </c>
      <c r="HB80" s="40">
        <f>IF(HB$7="",0,HB12*условия!$W$86)</f>
        <v>0</v>
      </c>
      <c r="HC80" s="40">
        <f>IF(HC$7="",0,HC12*условия!$W$86)</f>
        <v>0</v>
      </c>
      <c r="HD80" s="40">
        <f>IF(HD$7="",0,HD12*условия!$W$86)</f>
        <v>0</v>
      </c>
      <c r="HE80" s="40">
        <f>IF(HE$7="",0,HE12*условия!$W$86)</f>
        <v>0</v>
      </c>
      <c r="HF80" s="40">
        <f>IF(HF$7="",0,HF12*условия!$W$86)</f>
        <v>0</v>
      </c>
      <c r="HG80" s="40">
        <f>IF(HG$7="",0,HG12*условия!$W$86)</f>
        <v>0</v>
      </c>
      <c r="HH80" s="40">
        <f>IF(HH$7="",0,HH12*условия!$W$86)</f>
        <v>0</v>
      </c>
      <c r="HI80" s="40">
        <f>IF(HI$7="",0,HI12*условия!$W$86)</f>
        <v>0</v>
      </c>
      <c r="HJ80" s="40">
        <f>IF(HJ$7="",0,HJ12*условия!$W$86)</f>
        <v>0</v>
      </c>
      <c r="HK80" s="40">
        <f>IF(HK$7="",0,HK12*условия!$W$86)</f>
        <v>0</v>
      </c>
      <c r="HL80" s="40">
        <f>IF(HL$7="",0,HL12*условия!$W$86)</f>
        <v>0</v>
      </c>
      <c r="HM80" s="40">
        <f>IF(HM$7="",0,HM12*условия!$W$86)</f>
        <v>0</v>
      </c>
      <c r="HN80" s="40">
        <f>IF(HN$7="",0,HN12*условия!$W$86)</f>
        <v>0</v>
      </c>
      <c r="HO80" s="40">
        <f>IF(HO$7="",0,HO12*условия!$W$86)</f>
        <v>0</v>
      </c>
      <c r="HP80" s="40">
        <f>IF(HP$7="",0,HP12*условия!$W$86)</f>
        <v>0</v>
      </c>
      <c r="HQ80" s="40">
        <f>IF(HQ$7="",0,HQ12*условия!$W$86)</f>
        <v>0</v>
      </c>
      <c r="HR80" s="40">
        <f>IF(HR$7="",0,HR12*условия!$W$86)</f>
        <v>0</v>
      </c>
      <c r="HS80" s="40">
        <f>IF(HS$7="",0,HS12*условия!$W$86)</f>
        <v>0</v>
      </c>
      <c r="HT80" s="40">
        <f>IF(HT$7="",0,HT12*условия!$W$86)</f>
        <v>0</v>
      </c>
      <c r="HU80" s="40">
        <f>IF(HU$7="",0,HU12*условия!$W$86)</f>
        <v>0</v>
      </c>
      <c r="HV80" s="40">
        <f>IF(HV$7="",0,HV12*условия!$W$86)</f>
        <v>0</v>
      </c>
      <c r="HW80" s="40">
        <f>IF(HW$7="",0,HW12*условия!$W$86)</f>
        <v>0</v>
      </c>
      <c r="HX80" s="40">
        <f>IF(HX$7="",0,HX12*условия!$W$86)</f>
        <v>0</v>
      </c>
      <c r="HY80" s="40">
        <f>IF(HY$7="",0,HY12*условия!$W$86)</f>
        <v>0</v>
      </c>
      <c r="HZ80" s="40">
        <f>IF(HZ$7="",0,HZ12*условия!$W$86)</f>
        <v>0</v>
      </c>
      <c r="IA80" s="40">
        <f>IF(IA$7="",0,IA12*условия!$W$86)</f>
        <v>0</v>
      </c>
      <c r="IB80" s="40">
        <f>IF(IB$7="",0,IB12*условия!$W$86)</f>
        <v>0</v>
      </c>
      <c r="IC80" s="40">
        <f>IF(IC$7="",0,IC12*условия!$W$86)</f>
        <v>0</v>
      </c>
      <c r="ID80" s="40">
        <f>IF(ID$7="",0,ID12*условия!$W$86)</f>
        <v>0</v>
      </c>
      <c r="IE80" s="40">
        <f>IF(IE$7="",0,IE12*условия!$W$86)</f>
        <v>0</v>
      </c>
      <c r="IF80" s="40">
        <f>IF(IF$7="",0,IF12*условия!$W$86)</f>
        <v>0</v>
      </c>
      <c r="IG80" s="40">
        <f>IF(IG$7="",0,IG12*условия!$W$86)</f>
        <v>0</v>
      </c>
      <c r="IH80" s="40">
        <f>IF(IH$7="",0,IH12*условия!$W$86)</f>
        <v>0</v>
      </c>
      <c r="II80" s="40">
        <f>IF(II$7="",0,II12*условия!$W$86)</f>
        <v>0</v>
      </c>
      <c r="IJ80" s="40">
        <f>IF(IJ$7="",0,IJ12*условия!$W$86)</f>
        <v>0</v>
      </c>
      <c r="IK80" s="40">
        <f>IF(IK$7="",0,IK12*условия!$W$86)</f>
        <v>0</v>
      </c>
      <c r="IL80" s="40">
        <f>IF(IL$7="",0,IL12*условия!$W$86)</f>
        <v>0</v>
      </c>
      <c r="IM80" s="40">
        <f>IF(IM$7="",0,IM12*условия!$W$86)</f>
        <v>0</v>
      </c>
      <c r="IN80" s="40">
        <f>IF(IN$7="",0,IN12*условия!$W$86)</f>
        <v>0</v>
      </c>
      <c r="IO80" s="40">
        <f>IF(IO$7="",0,IO12*условия!$W$86)</f>
        <v>0</v>
      </c>
      <c r="IP80" s="40">
        <f>IF(IP$7="",0,IP12*условия!$W$86)</f>
        <v>0</v>
      </c>
      <c r="IQ80" s="40">
        <f>IF(IQ$7="",0,IQ12*условия!$W$86)</f>
        <v>0</v>
      </c>
      <c r="IR80" s="40">
        <f>IF(IR$7="",0,IR12*условия!$W$86)</f>
        <v>0</v>
      </c>
      <c r="IS80" s="40">
        <f>IF(IS$7="",0,IS12*условия!$W$86)</f>
        <v>0</v>
      </c>
      <c r="IT80" s="40">
        <f>IF(IT$7="",0,IT12*условия!$W$86)</f>
        <v>0</v>
      </c>
      <c r="IU80" s="40">
        <f>IF(IU$7="",0,IU12*условия!$W$86)</f>
        <v>0</v>
      </c>
      <c r="IV80" s="40">
        <f>IF(IV$7="",0,IV12*условия!$W$86)</f>
        <v>0</v>
      </c>
      <c r="IW80" s="40">
        <f>IF(IW$7="",0,IW12*условия!$W$86)</f>
        <v>0</v>
      </c>
      <c r="IX80" s="40">
        <f>IF(IX$7="",0,IX12*условия!$W$86)</f>
        <v>0</v>
      </c>
      <c r="IY80" s="40">
        <f>IF(IY$7="",0,IY12*условия!$W$86)</f>
        <v>0</v>
      </c>
      <c r="IZ80" s="40">
        <f>IF(IZ$7="",0,IZ12*условия!$W$86)</f>
        <v>0</v>
      </c>
      <c r="JA80" s="40">
        <f>IF(JA$7="",0,JA12*условия!$W$86)</f>
        <v>0</v>
      </c>
      <c r="JB80" s="40">
        <f>IF(JB$7="",0,JB12*условия!$W$86)</f>
        <v>0</v>
      </c>
      <c r="JC80" s="40">
        <f>IF(JC$7="",0,JC12*условия!$W$86)</f>
        <v>0</v>
      </c>
      <c r="JD80" s="40">
        <f>IF(JD$7="",0,JD12*условия!$W$86)</f>
        <v>0</v>
      </c>
      <c r="JE80" s="40">
        <f>IF(JE$7="",0,JE12*условия!$W$86)</f>
        <v>0</v>
      </c>
      <c r="JF80" s="40">
        <f>IF(JF$7="",0,JF12*условия!$W$86)</f>
        <v>0</v>
      </c>
      <c r="JG80" s="40">
        <f>IF(JG$7="",0,JG12*условия!$W$86)</f>
        <v>0</v>
      </c>
      <c r="JH80" s="40">
        <f>IF(JH$7="",0,JH12*условия!$W$86)</f>
        <v>0</v>
      </c>
      <c r="JI80" s="40">
        <f>IF(JI$7="",0,JI12*условия!$W$86)</f>
        <v>0</v>
      </c>
      <c r="JJ80" s="40">
        <f>IF(JJ$7="",0,JJ12*условия!$W$86)</f>
        <v>0</v>
      </c>
      <c r="JK80" s="40">
        <f>IF(JK$7="",0,JK12*условия!$W$86)</f>
        <v>0</v>
      </c>
      <c r="JL80" s="40">
        <f>IF(JL$7="",0,JL12*условия!$W$86)</f>
        <v>0</v>
      </c>
      <c r="JM80" s="40">
        <f>IF(JM$7="",0,JM12*условия!$W$86)</f>
        <v>0</v>
      </c>
      <c r="JN80" s="40">
        <f>IF(JN$7="",0,JN12*условия!$W$86)</f>
        <v>0</v>
      </c>
      <c r="JO80" s="40">
        <f>IF(JO$7="",0,JO12*условия!$W$86)</f>
        <v>0</v>
      </c>
      <c r="JP80" s="40">
        <f>IF(JP$7="",0,JP12*условия!$W$86)</f>
        <v>0</v>
      </c>
      <c r="JQ80" s="40">
        <f>IF(JQ$7="",0,JQ12*условия!$W$86)</f>
        <v>0</v>
      </c>
      <c r="JR80" s="40">
        <f>IF(JR$7="",0,JR12*условия!$W$86)</f>
        <v>0</v>
      </c>
      <c r="JS80" s="40">
        <f>IF(JS$7="",0,JS12*условия!$W$86)</f>
        <v>0</v>
      </c>
      <c r="JT80" s="40">
        <f>IF(JT$7="",0,JT12*условия!$W$86)</f>
        <v>0</v>
      </c>
      <c r="JU80" s="40">
        <f>IF(JU$7="",0,JU12*условия!$W$86)</f>
        <v>0</v>
      </c>
      <c r="JV80" s="40">
        <f>IF(JV$7="",0,JV12*условия!$W$86)</f>
        <v>0</v>
      </c>
      <c r="JW80" s="40">
        <f>IF(JW$7="",0,JW12*условия!$W$86)</f>
        <v>0</v>
      </c>
      <c r="JX80" s="40">
        <f>IF(JX$7="",0,JX12*условия!$W$86)</f>
        <v>0</v>
      </c>
      <c r="JY80" s="40">
        <f>IF(JY$7="",0,JY12*условия!$W$86)</f>
        <v>0</v>
      </c>
      <c r="JZ80" s="40">
        <f>IF(JZ$7="",0,JZ12*условия!$W$86)</f>
        <v>0</v>
      </c>
      <c r="KA80" s="40">
        <f>IF(KA$7="",0,KA12*условия!$W$86)</f>
        <v>0</v>
      </c>
      <c r="KB80" s="40">
        <f>IF(KB$7="",0,KB12*условия!$W$86)</f>
        <v>0</v>
      </c>
      <c r="KC80" s="40">
        <f>IF(KC$7="",0,KC12*условия!$W$86)</f>
        <v>0</v>
      </c>
      <c r="KD80" s="40">
        <f>IF(KD$7="",0,KD12*условия!$W$86)</f>
        <v>0</v>
      </c>
      <c r="KE80" s="40">
        <f>IF(KE$7="",0,KE12*условия!$W$86)</f>
        <v>0</v>
      </c>
      <c r="KF80" s="40">
        <f>IF(KF$7="",0,KF12*условия!$W$86)</f>
        <v>0</v>
      </c>
      <c r="KG80" s="40">
        <f>IF(KG$7="",0,KG12*условия!$W$86)</f>
        <v>0</v>
      </c>
      <c r="KH80" s="40">
        <f>IF(KH$7="",0,KH12*условия!$W$86)</f>
        <v>0</v>
      </c>
      <c r="KI80" s="40">
        <f>IF(KI$7="",0,KI12*условия!$W$86)</f>
        <v>0</v>
      </c>
      <c r="KJ80" s="40">
        <f>IF(KJ$7="",0,KJ12*условия!$W$86)</f>
        <v>0</v>
      </c>
      <c r="KK80" s="40">
        <f>IF(KK$7="",0,KK12*условия!$W$86)</f>
        <v>0</v>
      </c>
      <c r="KL80" s="40">
        <f>IF(KL$7="",0,KL12*условия!$W$86)</f>
        <v>0</v>
      </c>
      <c r="KM80" s="40">
        <f>IF(KM$7="",0,KM12*условия!$W$86)</f>
        <v>0</v>
      </c>
      <c r="KN80" s="40">
        <f>IF(KN$7="",0,KN12*условия!$W$86)</f>
        <v>0</v>
      </c>
      <c r="KO80" s="40">
        <f>IF(KO$7="",0,KO12*условия!$W$86)</f>
        <v>0</v>
      </c>
      <c r="KP80" s="40">
        <f>IF(KP$7="",0,KP12*условия!$W$86)</f>
        <v>0</v>
      </c>
      <c r="KQ80" s="40">
        <f>IF(KQ$7="",0,KQ12*условия!$W$86)</f>
        <v>0</v>
      </c>
      <c r="KR80" s="40">
        <f>IF(KR$7="",0,KR12*условия!$W$86)</f>
        <v>0</v>
      </c>
      <c r="KS80" s="40">
        <f>IF(KS$7="",0,KS12*условия!$W$86)</f>
        <v>0</v>
      </c>
      <c r="KT80" s="40">
        <f>IF(KT$7="",0,KT12*условия!$W$86)</f>
        <v>0</v>
      </c>
      <c r="KU80" s="40">
        <f>IF(KU$7="",0,KU12*условия!$W$86)</f>
        <v>0</v>
      </c>
      <c r="KV80" s="40">
        <f>IF(KV$7="",0,KV12*условия!$W$86)</f>
        <v>0</v>
      </c>
      <c r="KW80" s="1"/>
      <c r="KX80" s="1"/>
    </row>
    <row r="81" spans="1:310" x14ac:dyDescent="0.25">
      <c r="A81" s="1"/>
      <c r="B81" s="79"/>
      <c r="C81" s="79"/>
      <c r="D81" s="79"/>
      <c r="E81" s="1" t="str">
        <f>E79</f>
        <v>доход от паушальных взносов</v>
      </c>
      <c r="F81" s="1"/>
      <c r="G81" s="1"/>
      <c r="H81" s="11" t="str">
        <f t="shared" ref="H81" si="350">H80</f>
        <v>руб.</v>
      </c>
      <c r="I81" s="1"/>
      <c r="J81" s="1"/>
      <c r="K81" s="1" t="str">
        <f>справочники!$U$12</f>
        <v>непостоянные-франшиза</v>
      </c>
      <c r="L81" s="1"/>
      <c r="M81" s="5"/>
      <c r="N81" s="40"/>
      <c r="O81" s="19"/>
      <c r="P81" s="1"/>
      <c r="Q81" s="1"/>
      <c r="R81" s="40">
        <f t="shared" si="344"/>
        <v>249900000.00000003</v>
      </c>
      <c r="S81" s="1"/>
      <c r="T81" s="232"/>
      <c r="U81" s="40">
        <f>IF(U$7="",0,U13*условия!$W$86)</f>
        <v>2603125.0000000005</v>
      </c>
      <c r="V81" s="40">
        <f>IF(V$7="",0,V13*условия!$W$86)</f>
        <v>2713896.2765957448</v>
      </c>
      <c r="W81" s="40">
        <f>IF(W$7="",0,W13*условия!$W$86)</f>
        <v>2824667.5531914895</v>
      </c>
      <c r="X81" s="40">
        <f>IF(X$7="",0,X13*условия!$W$86)</f>
        <v>2935438.8297872343</v>
      </c>
      <c r="Y81" s="40">
        <f>IF(Y$7="",0,Y13*условия!$W$86)</f>
        <v>3046210.1063829791</v>
      </c>
      <c r="Z81" s="40">
        <f>IF(Z$7="",0,Z13*условия!$W$86)</f>
        <v>3156981.3829787234</v>
      </c>
      <c r="AA81" s="40">
        <f>IF(AA$7="",0,AA13*условия!$W$86)</f>
        <v>3267752.6595744682</v>
      </c>
      <c r="AB81" s="40">
        <f>IF(AB$7="",0,AB13*условия!$W$86)</f>
        <v>3378523.9361702129</v>
      </c>
      <c r="AC81" s="40">
        <f>IF(AC$7="",0,AC13*условия!$W$86)</f>
        <v>3489295.2127659577</v>
      </c>
      <c r="AD81" s="40">
        <f>IF(AD$7="",0,AD13*условия!$W$86)</f>
        <v>3600066.4893617025</v>
      </c>
      <c r="AE81" s="40">
        <f>IF(AE$7="",0,AE13*условия!$W$86)</f>
        <v>3710837.7659574472</v>
      </c>
      <c r="AF81" s="40">
        <f>IF(AF$7="",0,AF13*условия!$W$86)</f>
        <v>3821609.0425531915</v>
      </c>
      <c r="AG81" s="40">
        <f>IF(AG$7="",0,AG13*условия!$W$86)</f>
        <v>3932380.3191489358</v>
      </c>
      <c r="AH81" s="40">
        <f>IF(AH$7="",0,AH13*условия!$W$86)</f>
        <v>4043151.5957446815</v>
      </c>
      <c r="AI81" s="40">
        <f>IF(AI$7="",0,AI13*условия!$W$86)</f>
        <v>4153922.8723404258</v>
      </c>
      <c r="AJ81" s="40">
        <f>IF(AJ$7="",0,AJ13*условия!$W$86)</f>
        <v>4264694.1489361702</v>
      </c>
      <c r="AK81" s="40">
        <f>IF(AK$7="",0,AK13*условия!$W$86)</f>
        <v>4375465.4255319154</v>
      </c>
      <c r="AL81" s="40">
        <f>IF(AL$7="",0,AL13*условия!$W$86)</f>
        <v>4486236.7021276597</v>
      </c>
      <c r="AM81" s="40">
        <f>IF(AM$7="",0,AM13*условия!$W$86)</f>
        <v>4597007.978723404</v>
      </c>
      <c r="AN81" s="40">
        <f>IF(AN$7="",0,AN13*условия!$W$86)</f>
        <v>4707779.2553191492</v>
      </c>
      <c r="AO81" s="40">
        <f>IF(AO$7="",0,AO13*условия!$W$86)</f>
        <v>4818550.5319148935</v>
      </c>
      <c r="AP81" s="40">
        <f>IF(AP$7="",0,AP13*условия!$W$86)</f>
        <v>4929321.8085106378</v>
      </c>
      <c r="AQ81" s="40">
        <f>IF(AQ$7="",0,AQ13*условия!$W$86)</f>
        <v>5040093.0851063831</v>
      </c>
      <c r="AR81" s="40">
        <f>IF(AR$7="",0,AR13*условия!$W$86)</f>
        <v>5150864.3617021283</v>
      </c>
      <c r="AS81" s="40">
        <f>IF(AS$7="",0,AS13*условия!$W$86)</f>
        <v>5261635.6382978717</v>
      </c>
      <c r="AT81" s="40">
        <f>IF(AT$7="",0,AT13*условия!$W$86)</f>
        <v>5372406.9148936179</v>
      </c>
      <c r="AU81" s="40">
        <f>IF(AU$7="",0,AU13*условия!$W$86)</f>
        <v>5483178.1914893622</v>
      </c>
      <c r="AV81" s="40">
        <f>IF(AV$7="",0,AV13*условия!$W$86)</f>
        <v>5593949.4680851065</v>
      </c>
      <c r="AW81" s="40">
        <f>IF(AW$7="",0,AW13*условия!$W$86)</f>
        <v>5704720.7446808517</v>
      </c>
      <c r="AX81" s="40">
        <f>IF(AX$7="",0,AX13*условия!$W$86)</f>
        <v>5815492.0212765969</v>
      </c>
      <c r="AY81" s="40">
        <f>IF(AY$7="",0,AY13*условия!$W$86)</f>
        <v>5926263.2978723403</v>
      </c>
      <c r="AZ81" s="40">
        <f>IF(AZ$7="",0,AZ13*условия!$W$86)</f>
        <v>6037034.5744680855</v>
      </c>
      <c r="BA81" s="40">
        <f>IF(BA$7="",0,BA13*условия!$W$86)</f>
        <v>6147805.8510638308</v>
      </c>
      <c r="BB81" s="40">
        <f>IF(BB$7="",0,BB13*условия!$W$86)</f>
        <v>6258577.1276595751</v>
      </c>
      <c r="BC81" s="40">
        <f>IF(BC$7="",0,BC13*условия!$W$86)</f>
        <v>6369348.4042553194</v>
      </c>
      <c r="BD81" s="40">
        <f>IF(BD$7="",0,BD13*условия!$W$86)</f>
        <v>6480119.6808510637</v>
      </c>
      <c r="BE81" s="40">
        <f>IF(BE$7="",0,BE13*условия!$W$86)</f>
        <v>6590890.9574468089</v>
      </c>
      <c r="BF81" s="40">
        <f>IF(BF$7="",0,BF13*условия!$W$86)</f>
        <v>6701662.2340425532</v>
      </c>
      <c r="BG81" s="40">
        <f>IF(BG$7="",0,BG13*условия!$W$86)</f>
        <v>6812433.5106382994</v>
      </c>
      <c r="BH81" s="40">
        <f>IF(BH$7="",0,BH13*условия!$W$86)</f>
        <v>6923204.7872340428</v>
      </c>
      <c r="BI81" s="40">
        <f>IF(BI$7="",0,BI13*условия!$W$86)</f>
        <v>7033976.063829788</v>
      </c>
      <c r="BJ81" s="40">
        <f>IF(BJ$7="",0,BJ13*условия!$W$86)</f>
        <v>7144747.3404255323</v>
      </c>
      <c r="BK81" s="40">
        <f>IF(BK$7="",0,BK13*условия!$W$86)</f>
        <v>7255518.6170212766</v>
      </c>
      <c r="BL81" s="40">
        <f>IF(BL$7="",0,BL13*условия!$W$86)</f>
        <v>7366289.8936170209</v>
      </c>
      <c r="BM81" s="40">
        <f>IF(BM$7="",0,BM13*условия!$W$86)</f>
        <v>7477061.1702127662</v>
      </c>
      <c r="BN81" s="40">
        <f>IF(BN$7="",0,BN13*условия!$W$86)</f>
        <v>7587832.4468085114</v>
      </c>
      <c r="BO81" s="40">
        <f>IF(BO$7="",0,BO13*условия!$W$86)</f>
        <v>7698603.7234042576</v>
      </c>
      <c r="BP81" s="40">
        <f>IF(BP$7="",0,BP13*условия!$W$86)</f>
        <v>7809375</v>
      </c>
      <c r="BQ81" s="40">
        <f>IF(BQ$7="",0,BQ13*условия!$W$86)</f>
        <v>0</v>
      </c>
      <c r="BR81" s="40">
        <f>IF(BR$7="",0,BR13*условия!$W$86)</f>
        <v>0</v>
      </c>
      <c r="BS81" s="40">
        <f>IF(BS$7="",0,BS13*условия!$W$86)</f>
        <v>0</v>
      </c>
      <c r="BT81" s="40">
        <f>IF(BT$7="",0,BT13*условия!$W$86)</f>
        <v>0</v>
      </c>
      <c r="BU81" s="40">
        <f>IF(BU$7="",0,BU13*условия!$W$86)</f>
        <v>0</v>
      </c>
      <c r="BV81" s="40">
        <f>IF(BV$7="",0,BV13*условия!$W$86)</f>
        <v>0</v>
      </c>
      <c r="BW81" s="40">
        <f>IF(BW$7="",0,BW13*условия!$W$86)</f>
        <v>0</v>
      </c>
      <c r="BX81" s="40">
        <f>IF(BX$7="",0,BX13*условия!$W$86)</f>
        <v>0</v>
      </c>
      <c r="BY81" s="40">
        <f>IF(BY$7="",0,BY13*условия!$W$86)</f>
        <v>0</v>
      </c>
      <c r="BZ81" s="40">
        <f>IF(BZ$7="",0,BZ13*условия!$W$86)</f>
        <v>0</v>
      </c>
      <c r="CA81" s="40">
        <f>IF(CA$7="",0,CA13*условия!$W$86)</f>
        <v>0</v>
      </c>
      <c r="CB81" s="40">
        <f>IF(CB$7="",0,CB13*условия!$W$86)</f>
        <v>0</v>
      </c>
      <c r="CC81" s="40">
        <f>IF(CC$7="",0,CC13*условия!$W$86)</f>
        <v>0</v>
      </c>
      <c r="CD81" s="40">
        <f>IF(CD$7="",0,CD13*условия!$W$86)</f>
        <v>0</v>
      </c>
      <c r="CE81" s="40">
        <f>IF(CE$7="",0,CE13*условия!$W$86)</f>
        <v>0</v>
      </c>
      <c r="CF81" s="40">
        <f>IF(CF$7="",0,CF13*условия!$W$86)</f>
        <v>0</v>
      </c>
      <c r="CG81" s="40">
        <f>IF(CG$7="",0,CG13*условия!$W$86)</f>
        <v>0</v>
      </c>
      <c r="CH81" s="40">
        <f>IF(CH$7="",0,CH13*условия!$W$86)</f>
        <v>0</v>
      </c>
      <c r="CI81" s="40">
        <f>IF(CI$7="",0,CI13*условия!$W$86)</f>
        <v>0</v>
      </c>
      <c r="CJ81" s="40">
        <f>IF(CJ$7="",0,CJ13*условия!$W$86)</f>
        <v>0</v>
      </c>
      <c r="CK81" s="40">
        <f>IF(CK$7="",0,CK13*условия!$W$86)</f>
        <v>0</v>
      </c>
      <c r="CL81" s="40">
        <f>IF(CL$7="",0,CL13*условия!$W$86)</f>
        <v>0</v>
      </c>
      <c r="CM81" s="40">
        <f>IF(CM$7="",0,CM13*условия!$W$86)</f>
        <v>0</v>
      </c>
      <c r="CN81" s="40">
        <f>IF(CN$7="",0,CN13*условия!$W$86)</f>
        <v>0</v>
      </c>
      <c r="CO81" s="40">
        <f>IF(CO$7="",0,CO13*условия!$W$86)</f>
        <v>0</v>
      </c>
      <c r="CP81" s="40">
        <f>IF(CP$7="",0,CP13*условия!$W$86)</f>
        <v>0</v>
      </c>
      <c r="CQ81" s="40">
        <f>IF(CQ$7="",0,CQ13*условия!$W$86)</f>
        <v>0</v>
      </c>
      <c r="CR81" s="40">
        <f>IF(CR$7="",0,CR13*условия!$W$86)</f>
        <v>0</v>
      </c>
      <c r="CS81" s="40">
        <f>IF(CS$7="",0,CS13*условия!$W$86)</f>
        <v>0</v>
      </c>
      <c r="CT81" s="40">
        <f>IF(CT$7="",0,CT13*условия!$W$86)</f>
        <v>0</v>
      </c>
      <c r="CU81" s="40">
        <f>IF(CU$7="",0,CU13*условия!$W$86)</f>
        <v>0</v>
      </c>
      <c r="CV81" s="40">
        <f>IF(CV$7="",0,CV13*условия!$W$86)</f>
        <v>0</v>
      </c>
      <c r="CW81" s="40">
        <f>IF(CW$7="",0,CW13*условия!$W$86)</f>
        <v>0</v>
      </c>
      <c r="CX81" s="40">
        <f>IF(CX$7="",0,CX13*условия!$W$86)</f>
        <v>0</v>
      </c>
      <c r="CY81" s="40">
        <f>IF(CY$7="",0,CY13*условия!$W$86)</f>
        <v>0</v>
      </c>
      <c r="CZ81" s="40">
        <f>IF(CZ$7="",0,CZ13*условия!$W$86)</f>
        <v>0</v>
      </c>
      <c r="DA81" s="40">
        <f>IF(DA$7="",0,DA13*условия!$W$86)</f>
        <v>0</v>
      </c>
      <c r="DB81" s="40">
        <f>IF(DB$7="",0,DB13*условия!$W$86)</f>
        <v>0</v>
      </c>
      <c r="DC81" s="40">
        <f>IF(DC$7="",0,DC13*условия!$W$86)</f>
        <v>0</v>
      </c>
      <c r="DD81" s="40">
        <f>IF(DD$7="",0,DD13*условия!$W$86)</f>
        <v>0</v>
      </c>
      <c r="DE81" s="40">
        <f>IF(DE$7="",0,DE13*условия!$W$86)</f>
        <v>0</v>
      </c>
      <c r="DF81" s="40">
        <f>IF(DF$7="",0,DF13*условия!$W$86)</f>
        <v>0</v>
      </c>
      <c r="DG81" s="40">
        <f>IF(DG$7="",0,DG13*условия!$W$86)</f>
        <v>0</v>
      </c>
      <c r="DH81" s="40">
        <f>IF(DH$7="",0,DH13*условия!$W$86)</f>
        <v>0</v>
      </c>
      <c r="DI81" s="40">
        <f>IF(DI$7="",0,DI13*условия!$W$86)</f>
        <v>0</v>
      </c>
      <c r="DJ81" s="40">
        <f>IF(DJ$7="",0,DJ13*условия!$W$86)</f>
        <v>0</v>
      </c>
      <c r="DK81" s="40">
        <f>IF(DK$7="",0,DK13*условия!$W$86)</f>
        <v>0</v>
      </c>
      <c r="DL81" s="40">
        <f>IF(DL$7="",0,DL13*условия!$W$86)</f>
        <v>0</v>
      </c>
      <c r="DM81" s="40">
        <f>IF(DM$7="",0,DM13*условия!$W$86)</f>
        <v>0</v>
      </c>
      <c r="DN81" s="40">
        <f>IF(DN$7="",0,DN13*условия!$W$86)</f>
        <v>0</v>
      </c>
      <c r="DO81" s="40">
        <f>IF(DO$7="",0,DO13*условия!$W$86)</f>
        <v>0</v>
      </c>
      <c r="DP81" s="40">
        <f>IF(DP$7="",0,DP13*условия!$W$86)</f>
        <v>0</v>
      </c>
      <c r="DQ81" s="40">
        <f>IF(DQ$7="",0,DQ13*условия!$W$86)</f>
        <v>0</v>
      </c>
      <c r="DR81" s="40">
        <f>IF(DR$7="",0,DR13*условия!$W$86)</f>
        <v>0</v>
      </c>
      <c r="DS81" s="40">
        <f>IF(DS$7="",0,DS13*условия!$W$86)</f>
        <v>0</v>
      </c>
      <c r="DT81" s="40">
        <f>IF(DT$7="",0,DT13*условия!$W$86)</f>
        <v>0</v>
      </c>
      <c r="DU81" s="40">
        <f>IF(DU$7="",0,DU13*условия!$W$86)</f>
        <v>0</v>
      </c>
      <c r="DV81" s="40">
        <f>IF(DV$7="",0,DV13*условия!$W$86)</f>
        <v>0</v>
      </c>
      <c r="DW81" s="40">
        <f>IF(DW$7="",0,DW13*условия!$W$86)</f>
        <v>0</v>
      </c>
      <c r="DX81" s="40">
        <f>IF(DX$7="",0,DX13*условия!$W$86)</f>
        <v>0</v>
      </c>
      <c r="DY81" s="40">
        <f>IF(DY$7="",0,DY13*условия!$W$86)</f>
        <v>0</v>
      </c>
      <c r="DZ81" s="40">
        <f>IF(DZ$7="",0,DZ13*условия!$W$86)</f>
        <v>0</v>
      </c>
      <c r="EA81" s="40">
        <f>IF(EA$7="",0,EA13*условия!$W$86)</f>
        <v>0</v>
      </c>
      <c r="EB81" s="40">
        <f>IF(EB$7="",0,EB13*условия!$W$86)</f>
        <v>0</v>
      </c>
      <c r="EC81" s="40">
        <f>IF(EC$7="",0,EC13*условия!$W$86)</f>
        <v>0</v>
      </c>
      <c r="ED81" s="40">
        <f>IF(ED$7="",0,ED13*условия!$W$86)</f>
        <v>0</v>
      </c>
      <c r="EE81" s="40">
        <f>IF(EE$7="",0,EE13*условия!$W$86)</f>
        <v>0</v>
      </c>
      <c r="EF81" s="40">
        <f>IF(EF$7="",0,EF13*условия!$W$86)</f>
        <v>0</v>
      </c>
      <c r="EG81" s="40">
        <f>IF(EG$7="",0,EG13*условия!$W$86)</f>
        <v>0</v>
      </c>
      <c r="EH81" s="40">
        <f>IF(EH$7="",0,EH13*условия!$W$86)</f>
        <v>0</v>
      </c>
      <c r="EI81" s="40">
        <f>IF(EI$7="",0,EI13*условия!$W$86)</f>
        <v>0</v>
      </c>
      <c r="EJ81" s="40">
        <f>IF(EJ$7="",0,EJ13*условия!$W$86)</f>
        <v>0</v>
      </c>
      <c r="EK81" s="40">
        <f>IF(EK$7="",0,EK13*условия!$W$86)</f>
        <v>0</v>
      </c>
      <c r="EL81" s="40">
        <f>IF(EL$7="",0,EL13*условия!$W$86)</f>
        <v>0</v>
      </c>
      <c r="EM81" s="40">
        <f>IF(EM$7="",0,EM13*условия!$W$86)</f>
        <v>0</v>
      </c>
      <c r="EN81" s="40">
        <f>IF(EN$7="",0,EN13*условия!$W$86)</f>
        <v>0</v>
      </c>
      <c r="EO81" s="40">
        <f>IF(EO$7="",0,EO13*условия!$W$86)</f>
        <v>0</v>
      </c>
      <c r="EP81" s="40">
        <f>IF(EP$7="",0,EP13*условия!$W$86)</f>
        <v>0</v>
      </c>
      <c r="EQ81" s="40">
        <f>IF(EQ$7="",0,EQ13*условия!$W$86)</f>
        <v>0</v>
      </c>
      <c r="ER81" s="40">
        <f>IF(ER$7="",0,ER13*условия!$W$86)</f>
        <v>0</v>
      </c>
      <c r="ES81" s="40">
        <f>IF(ES$7="",0,ES13*условия!$W$86)</f>
        <v>0</v>
      </c>
      <c r="ET81" s="40">
        <f>IF(ET$7="",0,ET13*условия!$W$86)</f>
        <v>0</v>
      </c>
      <c r="EU81" s="40">
        <f>IF(EU$7="",0,EU13*условия!$W$86)</f>
        <v>0</v>
      </c>
      <c r="EV81" s="40">
        <f>IF(EV$7="",0,EV13*условия!$W$86)</f>
        <v>0</v>
      </c>
      <c r="EW81" s="40">
        <f>IF(EW$7="",0,EW13*условия!$W$86)</f>
        <v>0</v>
      </c>
      <c r="EX81" s="40">
        <f>IF(EX$7="",0,EX13*условия!$W$86)</f>
        <v>0</v>
      </c>
      <c r="EY81" s="40">
        <f>IF(EY$7="",0,EY13*условия!$W$86)</f>
        <v>0</v>
      </c>
      <c r="EZ81" s="40">
        <f>IF(EZ$7="",0,EZ13*условия!$W$86)</f>
        <v>0</v>
      </c>
      <c r="FA81" s="40">
        <f>IF(FA$7="",0,FA13*условия!$W$86)</f>
        <v>0</v>
      </c>
      <c r="FB81" s="40">
        <f>IF(FB$7="",0,FB13*условия!$W$86)</f>
        <v>0</v>
      </c>
      <c r="FC81" s="40">
        <f>IF(FC$7="",0,FC13*условия!$W$86)</f>
        <v>0</v>
      </c>
      <c r="FD81" s="40">
        <f>IF(FD$7="",0,FD13*условия!$W$86)</f>
        <v>0</v>
      </c>
      <c r="FE81" s="40">
        <f>IF(FE$7="",0,FE13*условия!$W$86)</f>
        <v>0</v>
      </c>
      <c r="FF81" s="40">
        <f>IF(FF$7="",0,FF13*условия!$W$86)</f>
        <v>0</v>
      </c>
      <c r="FG81" s="40">
        <f>IF(FG$7="",0,FG13*условия!$W$86)</f>
        <v>0</v>
      </c>
      <c r="FH81" s="40">
        <f>IF(FH$7="",0,FH13*условия!$W$86)</f>
        <v>0</v>
      </c>
      <c r="FI81" s="40">
        <f>IF(FI$7="",0,FI13*условия!$W$86)</f>
        <v>0</v>
      </c>
      <c r="FJ81" s="40">
        <f>IF(FJ$7="",0,FJ13*условия!$W$86)</f>
        <v>0</v>
      </c>
      <c r="FK81" s="40">
        <f>IF(FK$7="",0,FK13*условия!$W$86)</f>
        <v>0</v>
      </c>
      <c r="FL81" s="40">
        <f>IF(FL$7="",0,FL13*условия!$W$86)</f>
        <v>0</v>
      </c>
      <c r="FM81" s="40">
        <f>IF(FM$7="",0,FM13*условия!$W$86)</f>
        <v>0</v>
      </c>
      <c r="FN81" s="40">
        <f>IF(FN$7="",0,FN13*условия!$W$86)</f>
        <v>0</v>
      </c>
      <c r="FO81" s="40">
        <f>IF(FO$7="",0,FO13*условия!$W$86)</f>
        <v>0</v>
      </c>
      <c r="FP81" s="40">
        <f>IF(FP$7="",0,FP13*условия!$W$86)</f>
        <v>0</v>
      </c>
      <c r="FQ81" s="40">
        <f>IF(FQ$7="",0,FQ13*условия!$W$86)</f>
        <v>0</v>
      </c>
      <c r="FR81" s="40">
        <f>IF(FR$7="",0,FR13*условия!$W$86)</f>
        <v>0</v>
      </c>
      <c r="FS81" s="40">
        <f>IF(FS$7="",0,FS13*условия!$W$86)</f>
        <v>0</v>
      </c>
      <c r="FT81" s="40">
        <f>IF(FT$7="",0,FT13*условия!$W$86)</f>
        <v>0</v>
      </c>
      <c r="FU81" s="40">
        <f>IF(FU$7="",0,FU13*условия!$W$86)</f>
        <v>0</v>
      </c>
      <c r="FV81" s="40">
        <f>IF(FV$7="",0,FV13*условия!$W$86)</f>
        <v>0</v>
      </c>
      <c r="FW81" s="40">
        <f>IF(FW$7="",0,FW13*условия!$W$86)</f>
        <v>0</v>
      </c>
      <c r="FX81" s="40">
        <f>IF(FX$7="",0,FX13*условия!$W$86)</f>
        <v>0</v>
      </c>
      <c r="FY81" s="40">
        <f>IF(FY$7="",0,FY13*условия!$W$86)</f>
        <v>0</v>
      </c>
      <c r="FZ81" s="40">
        <f>IF(FZ$7="",0,FZ13*условия!$W$86)</f>
        <v>0</v>
      </c>
      <c r="GA81" s="40">
        <f>IF(GA$7="",0,GA13*условия!$W$86)</f>
        <v>0</v>
      </c>
      <c r="GB81" s="40">
        <f>IF(GB$7="",0,GB13*условия!$W$86)</f>
        <v>0</v>
      </c>
      <c r="GC81" s="40">
        <f>IF(GC$7="",0,GC13*условия!$W$86)</f>
        <v>0</v>
      </c>
      <c r="GD81" s="40">
        <f>IF(GD$7="",0,GD13*условия!$W$86)</f>
        <v>0</v>
      </c>
      <c r="GE81" s="40">
        <f>IF(GE$7="",0,GE13*условия!$W$86)</f>
        <v>0</v>
      </c>
      <c r="GF81" s="40">
        <f>IF(GF$7="",0,GF13*условия!$W$86)</f>
        <v>0</v>
      </c>
      <c r="GG81" s="40">
        <f>IF(GG$7="",0,GG13*условия!$W$86)</f>
        <v>0</v>
      </c>
      <c r="GH81" s="40">
        <f>IF(GH$7="",0,GH13*условия!$W$86)</f>
        <v>0</v>
      </c>
      <c r="GI81" s="40">
        <f>IF(GI$7="",0,GI13*условия!$W$86)</f>
        <v>0</v>
      </c>
      <c r="GJ81" s="40">
        <f>IF(GJ$7="",0,GJ13*условия!$W$86)</f>
        <v>0</v>
      </c>
      <c r="GK81" s="40">
        <f>IF(GK$7="",0,GK13*условия!$W$86)</f>
        <v>0</v>
      </c>
      <c r="GL81" s="40">
        <f>IF(GL$7="",0,GL13*условия!$W$86)</f>
        <v>0</v>
      </c>
      <c r="GM81" s="40">
        <f>IF(GM$7="",0,GM13*условия!$W$86)</f>
        <v>0</v>
      </c>
      <c r="GN81" s="40">
        <f>IF(GN$7="",0,GN13*условия!$W$86)</f>
        <v>0</v>
      </c>
      <c r="GO81" s="40">
        <f>IF(GO$7="",0,GO13*условия!$W$86)</f>
        <v>0</v>
      </c>
      <c r="GP81" s="40">
        <f>IF(GP$7="",0,GP13*условия!$W$86)</f>
        <v>0</v>
      </c>
      <c r="GQ81" s="40">
        <f>IF(GQ$7="",0,GQ13*условия!$W$86)</f>
        <v>0</v>
      </c>
      <c r="GR81" s="40">
        <f>IF(GR$7="",0,GR13*условия!$W$86)</f>
        <v>0</v>
      </c>
      <c r="GS81" s="40">
        <f>IF(GS$7="",0,GS13*условия!$W$86)</f>
        <v>0</v>
      </c>
      <c r="GT81" s="40">
        <f>IF(GT$7="",0,GT13*условия!$W$86)</f>
        <v>0</v>
      </c>
      <c r="GU81" s="40">
        <f>IF(GU$7="",0,GU13*условия!$W$86)</f>
        <v>0</v>
      </c>
      <c r="GV81" s="40">
        <f>IF(GV$7="",0,GV13*условия!$W$86)</f>
        <v>0</v>
      </c>
      <c r="GW81" s="40">
        <f>IF(GW$7="",0,GW13*условия!$W$86)</f>
        <v>0</v>
      </c>
      <c r="GX81" s="40">
        <f>IF(GX$7="",0,GX13*условия!$W$86)</f>
        <v>0</v>
      </c>
      <c r="GY81" s="40">
        <f>IF(GY$7="",0,GY13*условия!$W$86)</f>
        <v>0</v>
      </c>
      <c r="GZ81" s="40">
        <f>IF(GZ$7="",0,GZ13*условия!$W$86)</f>
        <v>0</v>
      </c>
      <c r="HA81" s="40">
        <f>IF(HA$7="",0,HA13*условия!$W$86)</f>
        <v>0</v>
      </c>
      <c r="HB81" s="40">
        <f>IF(HB$7="",0,HB13*условия!$W$86)</f>
        <v>0</v>
      </c>
      <c r="HC81" s="40">
        <f>IF(HC$7="",0,HC13*условия!$W$86)</f>
        <v>0</v>
      </c>
      <c r="HD81" s="40">
        <f>IF(HD$7="",0,HD13*условия!$W$86)</f>
        <v>0</v>
      </c>
      <c r="HE81" s="40">
        <f>IF(HE$7="",0,HE13*условия!$W$86)</f>
        <v>0</v>
      </c>
      <c r="HF81" s="40">
        <f>IF(HF$7="",0,HF13*условия!$W$86)</f>
        <v>0</v>
      </c>
      <c r="HG81" s="40">
        <f>IF(HG$7="",0,HG13*условия!$W$86)</f>
        <v>0</v>
      </c>
      <c r="HH81" s="40">
        <f>IF(HH$7="",0,HH13*условия!$W$86)</f>
        <v>0</v>
      </c>
      <c r="HI81" s="40">
        <f>IF(HI$7="",0,HI13*условия!$W$86)</f>
        <v>0</v>
      </c>
      <c r="HJ81" s="40">
        <f>IF(HJ$7="",0,HJ13*условия!$W$86)</f>
        <v>0</v>
      </c>
      <c r="HK81" s="40">
        <f>IF(HK$7="",0,HK13*условия!$W$86)</f>
        <v>0</v>
      </c>
      <c r="HL81" s="40">
        <f>IF(HL$7="",0,HL13*условия!$W$86)</f>
        <v>0</v>
      </c>
      <c r="HM81" s="40">
        <f>IF(HM$7="",0,HM13*условия!$W$86)</f>
        <v>0</v>
      </c>
      <c r="HN81" s="40">
        <f>IF(HN$7="",0,HN13*условия!$W$86)</f>
        <v>0</v>
      </c>
      <c r="HO81" s="40">
        <f>IF(HO$7="",0,HO13*условия!$W$86)</f>
        <v>0</v>
      </c>
      <c r="HP81" s="40">
        <f>IF(HP$7="",0,HP13*условия!$W$86)</f>
        <v>0</v>
      </c>
      <c r="HQ81" s="40">
        <f>IF(HQ$7="",0,HQ13*условия!$W$86)</f>
        <v>0</v>
      </c>
      <c r="HR81" s="40">
        <f>IF(HR$7="",0,HR13*условия!$W$86)</f>
        <v>0</v>
      </c>
      <c r="HS81" s="40">
        <f>IF(HS$7="",0,HS13*условия!$W$86)</f>
        <v>0</v>
      </c>
      <c r="HT81" s="40">
        <f>IF(HT$7="",0,HT13*условия!$W$86)</f>
        <v>0</v>
      </c>
      <c r="HU81" s="40">
        <f>IF(HU$7="",0,HU13*условия!$W$86)</f>
        <v>0</v>
      </c>
      <c r="HV81" s="40">
        <f>IF(HV$7="",0,HV13*условия!$W$86)</f>
        <v>0</v>
      </c>
      <c r="HW81" s="40">
        <f>IF(HW$7="",0,HW13*условия!$W$86)</f>
        <v>0</v>
      </c>
      <c r="HX81" s="40">
        <f>IF(HX$7="",0,HX13*условия!$W$86)</f>
        <v>0</v>
      </c>
      <c r="HY81" s="40">
        <f>IF(HY$7="",0,HY13*условия!$W$86)</f>
        <v>0</v>
      </c>
      <c r="HZ81" s="40">
        <f>IF(HZ$7="",0,HZ13*условия!$W$86)</f>
        <v>0</v>
      </c>
      <c r="IA81" s="40">
        <f>IF(IA$7="",0,IA13*условия!$W$86)</f>
        <v>0</v>
      </c>
      <c r="IB81" s="40">
        <f>IF(IB$7="",0,IB13*условия!$W$86)</f>
        <v>0</v>
      </c>
      <c r="IC81" s="40">
        <f>IF(IC$7="",0,IC13*условия!$W$86)</f>
        <v>0</v>
      </c>
      <c r="ID81" s="40">
        <f>IF(ID$7="",0,ID13*условия!$W$86)</f>
        <v>0</v>
      </c>
      <c r="IE81" s="40">
        <f>IF(IE$7="",0,IE13*условия!$W$86)</f>
        <v>0</v>
      </c>
      <c r="IF81" s="40">
        <f>IF(IF$7="",0,IF13*условия!$W$86)</f>
        <v>0</v>
      </c>
      <c r="IG81" s="40">
        <f>IF(IG$7="",0,IG13*условия!$W$86)</f>
        <v>0</v>
      </c>
      <c r="IH81" s="40">
        <f>IF(IH$7="",0,IH13*условия!$W$86)</f>
        <v>0</v>
      </c>
      <c r="II81" s="40">
        <f>IF(II$7="",0,II13*условия!$W$86)</f>
        <v>0</v>
      </c>
      <c r="IJ81" s="40">
        <f>IF(IJ$7="",0,IJ13*условия!$W$86)</f>
        <v>0</v>
      </c>
      <c r="IK81" s="40">
        <f>IF(IK$7="",0,IK13*условия!$W$86)</f>
        <v>0</v>
      </c>
      <c r="IL81" s="40">
        <f>IF(IL$7="",0,IL13*условия!$W$86)</f>
        <v>0</v>
      </c>
      <c r="IM81" s="40">
        <f>IF(IM$7="",0,IM13*условия!$W$86)</f>
        <v>0</v>
      </c>
      <c r="IN81" s="40">
        <f>IF(IN$7="",0,IN13*условия!$W$86)</f>
        <v>0</v>
      </c>
      <c r="IO81" s="40">
        <f>IF(IO$7="",0,IO13*условия!$W$86)</f>
        <v>0</v>
      </c>
      <c r="IP81" s="40">
        <f>IF(IP$7="",0,IP13*условия!$W$86)</f>
        <v>0</v>
      </c>
      <c r="IQ81" s="40">
        <f>IF(IQ$7="",0,IQ13*условия!$W$86)</f>
        <v>0</v>
      </c>
      <c r="IR81" s="40">
        <f>IF(IR$7="",0,IR13*условия!$W$86)</f>
        <v>0</v>
      </c>
      <c r="IS81" s="40">
        <f>IF(IS$7="",0,IS13*условия!$W$86)</f>
        <v>0</v>
      </c>
      <c r="IT81" s="40">
        <f>IF(IT$7="",0,IT13*условия!$W$86)</f>
        <v>0</v>
      </c>
      <c r="IU81" s="40">
        <f>IF(IU$7="",0,IU13*условия!$W$86)</f>
        <v>0</v>
      </c>
      <c r="IV81" s="40">
        <f>IF(IV$7="",0,IV13*условия!$W$86)</f>
        <v>0</v>
      </c>
      <c r="IW81" s="40">
        <f>IF(IW$7="",0,IW13*условия!$W$86)</f>
        <v>0</v>
      </c>
      <c r="IX81" s="40">
        <f>IF(IX$7="",0,IX13*условия!$W$86)</f>
        <v>0</v>
      </c>
      <c r="IY81" s="40">
        <f>IF(IY$7="",0,IY13*условия!$W$86)</f>
        <v>0</v>
      </c>
      <c r="IZ81" s="40">
        <f>IF(IZ$7="",0,IZ13*условия!$W$86)</f>
        <v>0</v>
      </c>
      <c r="JA81" s="40">
        <f>IF(JA$7="",0,JA13*условия!$W$86)</f>
        <v>0</v>
      </c>
      <c r="JB81" s="40">
        <f>IF(JB$7="",0,JB13*условия!$W$86)</f>
        <v>0</v>
      </c>
      <c r="JC81" s="40">
        <f>IF(JC$7="",0,JC13*условия!$W$86)</f>
        <v>0</v>
      </c>
      <c r="JD81" s="40">
        <f>IF(JD$7="",0,JD13*условия!$W$86)</f>
        <v>0</v>
      </c>
      <c r="JE81" s="40">
        <f>IF(JE$7="",0,JE13*условия!$W$86)</f>
        <v>0</v>
      </c>
      <c r="JF81" s="40">
        <f>IF(JF$7="",0,JF13*условия!$W$86)</f>
        <v>0</v>
      </c>
      <c r="JG81" s="40">
        <f>IF(JG$7="",0,JG13*условия!$W$86)</f>
        <v>0</v>
      </c>
      <c r="JH81" s="40">
        <f>IF(JH$7="",0,JH13*условия!$W$86)</f>
        <v>0</v>
      </c>
      <c r="JI81" s="40">
        <f>IF(JI$7="",0,JI13*условия!$W$86)</f>
        <v>0</v>
      </c>
      <c r="JJ81" s="40">
        <f>IF(JJ$7="",0,JJ13*условия!$W$86)</f>
        <v>0</v>
      </c>
      <c r="JK81" s="40">
        <f>IF(JK$7="",0,JK13*условия!$W$86)</f>
        <v>0</v>
      </c>
      <c r="JL81" s="40">
        <f>IF(JL$7="",0,JL13*условия!$W$86)</f>
        <v>0</v>
      </c>
      <c r="JM81" s="40">
        <f>IF(JM$7="",0,JM13*условия!$W$86)</f>
        <v>0</v>
      </c>
      <c r="JN81" s="40">
        <f>IF(JN$7="",0,JN13*условия!$W$86)</f>
        <v>0</v>
      </c>
      <c r="JO81" s="40">
        <f>IF(JO$7="",0,JO13*условия!$W$86)</f>
        <v>0</v>
      </c>
      <c r="JP81" s="40">
        <f>IF(JP$7="",0,JP13*условия!$W$86)</f>
        <v>0</v>
      </c>
      <c r="JQ81" s="40">
        <f>IF(JQ$7="",0,JQ13*условия!$W$86)</f>
        <v>0</v>
      </c>
      <c r="JR81" s="40">
        <f>IF(JR$7="",0,JR13*условия!$W$86)</f>
        <v>0</v>
      </c>
      <c r="JS81" s="40">
        <f>IF(JS$7="",0,JS13*условия!$W$86)</f>
        <v>0</v>
      </c>
      <c r="JT81" s="40">
        <f>IF(JT$7="",0,JT13*условия!$W$86)</f>
        <v>0</v>
      </c>
      <c r="JU81" s="40">
        <f>IF(JU$7="",0,JU13*условия!$W$86)</f>
        <v>0</v>
      </c>
      <c r="JV81" s="40">
        <f>IF(JV$7="",0,JV13*условия!$W$86)</f>
        <v>0</v>
      </c>
      <c r="JW81" s="40">
        <f>IF(JW$7="",0,JW13*условия!$W$86)</f>
        <v>0</v>
      </c>
      <c r="JX81" s="40">
        <f>IF(JX$7="",0,JX13*условия!$W$86)</f>
        <v>0</v>
      </c>
      <c r="JY81" s="40">
        <f>IF(JY$7="",0,JY13*условия!$W$86)</f>
        <v>0</v>
      </c>
      <c r="JZ81" s="40">
        <f>IF(JZ$7="",0,JZ13*условия!$W$86)</f>
        <v>0</v>
      </c>
      <c r="KA81" s="40">
        <f>IF(KA$7="",0,KA13*условия!$W$86)</f>
        <v>0</v>
      </c>
      <c r="KB81" s="40">
        <f>IF(KB$7="",0,KB13*условия!$W$86)</f>
        <v>0</v>
      </c>
      <c r="KC81" s="40">
        <f>IF(KC$7="",0,KC13*условия!$W$86)</f>
        <v>0</v>
      </c>
      <c r="KD81" s="40">
        <f>IF(KD$7="",0,KD13*условия!$W$86)</f>
        <v>0</v>
      </c>
      <c r="KE81" s="40">
        <f>IF(KE$7="",0,KE13*условия!$W$86)</f>
        <v>0</v>
      </c>
      <c r="KF81" s="40">
        <f>IF(KF$7="",0,KF13*условия!$W$86)</f>
        <v>0</v>
      </c>
      <c r="KG81" s="40">
        <f>IF(KG$7="",0,KG13*условия!$W$86)</f>
        <v>0</v>
      </c>
      <c r="KH81" s="40">
        <f>IF(KH$7="",0,KH13*условия!$W$86)</f>
        <v>0</v>
      </c>
      <c r="KI81" s="40">
        <f>IF(KI$7="",0,KI13*условия!$W$86)</f>
        <v>0</v>
      </c>
      <c r="KJ81" s="40">
        <f>IF(KJ$7="",0,KJ13*условия!$W$86)</f>
        <v>0</v>
      </c>
      <c r="KK81" s="40">
        <f>IF(KK$7="",0,KK13*условия!$W$86)</f>
        <v>0</v>
      </c>
      <c r="KL81" s="40">
        <f>IF(KL$7="",0,KL13*условия!$W$86)</f>
        <v>0</v>
      </c>
      <c r="KM81" s="40">
        <f>IF(KM$7="",0,KM13*условия!$W$86)</f>
        <v>0</v>
      </c>
      <c r="KN81" s="40">
        <f>IF(KN$7="",0,KN13*условия!$W$86)</f>
        <v>0</v>
      </c>
      <c r="KO81" s="40">
        <f>IF(KO$7="",0,KO13*условия!$W$86)</f>
        <v>0</v>
      </c>
      <c r="KP81" s="40">
        <f>IF(KP$7="",0,KP13*условия!$W$86)</f>
        <v>0</v>
      </c>
      <c r="KQ81" s="40">
        <f>IF(KQ$7="",0,KQ13*условия!$W$86)</f>
        <v>0</v>
      </c>
      <c r="KR81" s="40">
        <f>IF(KR$7="",0,KR13*условия!$W$86)</f>
        <v>0</v>
      </c>
      <c r="KS81" s="40">
        <f>IF(KS$7="",0,KS13*условия!$W$86)</f>
        <v>0</v>
      </c>
      <c r="KT81" s="40">
        <f>IF(KT$7="",0,KT13*условия!$W$86)</f>
        <v>0</v>
      </c>
      <c r="KU81" s="40">
        <f>IF(KU$7="",0,KU13*условия!$W$86)</f>
        <v>0</v>
      </c>
      <c r="KV81" s="40">
        <f>IF(KV$7="",0,KV13*условия!$W$86)</f>
        <v>0</v>
      </c>
      <c r="KW81" s="1"/>
      <c r="KX81" s="1"/>
    </row>
    <row r="82" spans="1:310" ht="4.05" customHeight="1" x14ac:dyDescent="0.25">
      <c r="A82" s="1"/>
      <c r="B82" s="79"/>
      <c r="C82" s="79"/>
      <c r="D82" s="79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40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4.05" customHeight="1" x14ac:dyDescent="0.25">
      <c r="A83" s="1"/>
      <c r="B83" s="79"/>
      <c r="C83" s="79"/>
      <c r="D83" s="79"/>
      <c r="E83" s="9"/>
      <c r="F83" s="1"/>
      <c r="G83" s="1"/>
      <c r="H83" s="11"/>
      <c r="I83" s="1"/>
      <c r="J83" s="1"/>
      <c r="K83" s="9"/>
      <c r="L83" s="1"/>
      <c r="M83" s="5"/>
      <c r="N83" s="9"/>
      <c r="O83" s="19"/>
      <c r="P83" s="1"/>
      <c r="Q83" s="1"/>
      <c r="R83" s="49"/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7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76" customFormat="1" x14ac:dyDescent="0.25">
      <c r="A85" s="70"/>
      <c r="B85" s="82" t="s">
        <v>29</v>
      </c>
      <c r="C85" s="82" t="s">
        <v>27</v>
      </c>
      <c r="D85" s="82"/>
      <c r="E85" s="71" t="str">
        <f>kpi!$E$36</f>
        <v>себестоимость в разрезе пауш.взноса</v>
      </c>
      <c r="F85" s="70"/>
      <c r="G85" s="70"/>
      <c r="H85" s="72" t="str">
        <f>IF(OR($E85="",$E85=0),"",INDEX(kpi!$I:$I,SUMIFS(kpi!$A:$A,kpi!$E:$E,$E85)))</f>
        <v>руб.</v>
      </c>
      <c r="I85" s="70"/>
      <c r="J85" s="70"/>
      <c r="K85" s="77"/>
      <c r="L85" s="70"/>
      <c r="M85" s="73"/>
      <c r="N85" s="74"/>
      <c r="O85" s="73"/>
      <c r="P85" s="70"/>
      <c r="Q85" s="70"/>
      <c r="R85" s="78">
        <f>SUMIFS($T85:$KW85,$T$1:$KW$1,"&gt;="&amp;1,$T$1:$KW$1,"&lt;="&amp;MAX($1:$1))</f>
        <v>493920000.00000012</v>
      </c>
      <c r="S85" s="70"/>
      <c r="T85" s="73"/>
      <c r="U85" s="75">
        <f>IF(U$7="",0,U79*(1-условия!$W$90))</f>
        <v>5145000</v>
      </c>
      <c r="V85" s="75">
        <f>IF(V$7="",0,V79*(1-условия!$W$90))</f>
        <v>5363936.1702127671</v>
      </c>
      <c r="W85" s="75">
        <f>IF(W$7="",0,W79*(1-условия!$W$90))</f>
        <v>5582872.3404255323</v>
      </c>
      <c r="X85" s="75">
        <f>IF(X$7="",0,X79*(1-условия!$W$90))</f>
        <v>5801808.5106382985</v>
      </c>
      <c r="Y85" s="75">
        <f>IF(Y$7="",0,Y79*(1-условия!$W$90))</f>
        <v>6020744.6808510646</v>
      </c>
      <c r="Z85" s="75">
        <f>IF(Z$7="",0,Z79*(1-условия!$W$90))</f>
        <v>6239680.8510638298</v>
      </c>
      <c r="AA85" s="75">
        <f>IF(AA$7="",0,AA79*(1-условия!$W$90))</f>
        <v>6458617.0212765969</v>
      </c>
      <c r="AB85" s="75">
        <f>IF(AB$7="",0,AB79*(1-условия!$W$90))</f>
        <v>6677553.1914893622</v>
      </c>
      <c r="AC85" s="75">
        <f>IF(AC$7="",0,AC79*(1-условия!$W$90))</f>
        <v>6896489.3617021283</v>
      </c>
      <c r="AD85" s="75">
        <f>IF(AD$7="",0,AD79*(1-условия!$W$90))</f>
        <v>7115425.5319148935</v>
      </c>
      <c r="AE85" s="75">
        <f>IF(AE$7="",0,AE79*(1-условия!$W$90))</f>
        <v>7334361.7021276597</v>
      </c>
      <c r="AF85" s="75">
        <f>IF(AF$7="",0,AF79*(1-условия!$W$90))</f>
        <v>7553297.8723404258</v>
      </c>
      <c r="AG85" s="75">
        <f>IF(AG$7="",0,AG79*(1-условия!$W$90))</f>
        <v>7772234.0425531911</v>
      </c>
      <c r="AH85" s="75">
        <f>IF(AH$7="",0,AH79*(1-условия!$W$90))</f>
        <v>7991170.2127659591</v>
      </c>
      <c r="AI85" s="75">
        <f>IF(AI$7="",0,AI79*(1-условия!$W$90))</f>
        <v>8210106.3829787243</v>
      </c>
      <c r="AJ85" s="75">
        <f>IF(AJ$7="",0,AJ79*(1-условия!$W$90))</f>
        <v>8429042.5531914886</v>
      </c>
      <c r="AK85" s="75">
        <f>IF(AK$7="",0,AK79*(1-условия!$W$90))</f>
        <v>8647978.7234042566</v>
      </c>
      <c r="AL85" s="75">
        <f>IF(AL$7="",0,AL79*(1-условия!$W$90))</f>
        <v>8866914.8936170228</v>
      </c>
      <c r="AM85" s="75">
        <f>IF(AM$7="",0,AM79*(1-условия!$W$90))</f>
        <v>9085851.0638297852</v>
      </c>
      <c r="AN85" s="75">
        <f>IF(AN$7="",0,AN79*(1-условия!$W$90))</f>
        <v>9304787.2340425532</v>
      </c>
      <c r="AO85" s="75">
        <f>IF(AO$7="",0,AO79*(1-условия!$W$90))</f>
        <v>9523723.4042553194</v>
      </c>
      <c r="AP85" s="75">
        <f>IF(AP$7="",0,AP79*(1-условия!$W$90))</f>
        <v>9742659.5744680855</v>
      </c>
      <c r="AQ85" s="75">
        <f>IF(AQ$7="",0,AQ79*(1-условия!$W$90))</f>
        <v>9961595.7446808517</v>
      </c>
      <c r="AR85" s="75">
        <f>IF(AR$7="",0,AR79*(1-условия!$W$90))</f>
        <v>10180531.91489362</v>
      </c>
      <c r="AS85" s="75">
        <f>IF(AS$7="",0,AS79*(1-условия!$W$90))</f>
        <v>10399468.085106382</v>
      </c>
      <c r="AT85" s="75">
        <f>IF(AT$7="",0,AT79*(1-условия!$W$90))</f>
        <v>10618404.25531915</v>
      </c>
      <c r="AU85" s="75">
        <f>IF(AU$7="",0,AU79*(1-условия!$W$90))</f>
        <v>10837340.425531916</v>
      </c>
      <c r="AV85" s="75">
        <f>IF(AV$7="",0,AV79*(1-условия!$W$90))</f>
        <v>11056276.595744681</v>
      </c>
      <c r="AW85" s="75">
        <f>IF(AW$7="",0,AW79*(1-условия!$W$90))</f>
        <v>11275212.765957449</v>
      </c>
      <c r="AX85" s="75">
        <f>IF(AX$7="",0,AX79*(1-условия!$W$90))</f>
        <v>11494148.936170215</v>
      </c>
      <c r="AY85" s="75">
        <f>IF(AY$7="",0,AY79*(1-условия!$W$90))</f>
        <v>11713085.106382981</v>
      </c>
      <c r="AZ85" s="75">
        <f>IF(AZ$7="",0,AZ79*(1-условия!$W$90))</f>
        <v>11932021.276595745</v>
      </c>
      <c r="BA85" s="75">
        <f>IF(BA$7="",0,BA79*(1-условия!$W$90))</f>
        <v>12150957.446808513</v>
      </c>
      <c r="BB85" s="75">
        <f>IF(BB$7="",0,BB79*(1-условия!$W$90))</f>
        <v>12369893.617021278</v>
      </c>
      <c r="BC85" s="75">
        <f>IF(BC$7="",0,BC79*(1-условия!$W$90))</f>
        <v>12588829.787234044</v>
      </c>
      <c r="BD85" s="75">
        <f>IF(BD$7="",0,BD79*(1-условия!$W$90))</f>
        <v>12807765.957446808</v>
      </c>
      <c r="BE85" s="75">
        <f>IF(BE$7="",0,BE79*(1-условия!$W$90))</f>
        <v>13026702.127659574</v>
      </c>
      <c r="BF85" s="75">
        <f>IF(BF$7="",0,BF79*(1-условия!$W$90))</f>
        <v>13245638.297872342</v>
      </c>
      <c r="BG85" s="75">
        <f>IF(BG$7="",0,BG79*(1-условия!$W$90))</f>
        <v>13464574.468085108</v>
      </c>
      <c r="BH85" s="75">
        <f>IF(BH$7="",0,BH79*(1-условия!$W$90))</f>
        <v>13683510.638297874</v>
      </c>
      <c r="BI85" s="75">
        <f>IF(BI$7="",0,BI79*(1-условия!$W$90))</f>
        <v>13902446.808510639</v>
      </c>
      <c r="BJ85" s="75">
        <f>IF(BJ$7="",0,BJ79*(1-условия!$W$90))</f>
        <v>14121382.978723407</v>
      </c>
      <c r="BK85" s="75">
        <f>IF(BK$7="",0,BK79*(1-условия!$W$90))</f>
        <v>14340319.148936171</v>
      </c>
      <c r="BL85" s="75">
        <f>IF(BL$7="",0,BL79*(1-условия!$W$90))</f>
        <v>14559255.319148935</v>
      </c>
      <c r="BM85" s="75">
        <f>IF(BM$7="",0,BM79*(1-условия!$W$90))</f>
        <v>14778191.489361703</v>
      </c>
      <c r="BN85" s="75">
        <f>IF(BN$7="",0,BN79*(1-условия!$W$90))</f>
        <v>14997127.659574468</v>
      </c>
      <c r="BO85" s="75">
        <f>IF(BO$7="",0,BO79*(1-условия!$W$90))</f>
        <v>15216063.829787238</v>
      </c>
      <c r="BP85" s="75">
        <f>IF(BP$7="",0,BP79*(1-условия!$W$90))</f>
        <v>15435000</v>
      </c>
      <c r="BQ85" s="75">
        <f>IF(BQ$7="",0,BQ79*(1-условия!$W$90))</f>
        <v>0</v>
      </c>
      <c r="BR85" s="75">
        <f>IF(BR$7="",0,BR79*(1-условия!$W$90))</f>
        <v>0</v>
      </c>
      <c r="BS85" s="75">
        <f>IF(BS$7="",0,BS79*(1-условия!$W$90))</f>
        <v>0</v>
      </c>
      <c r="BT85" s="75">
        <f>IF(BT$7="",0,BT79*(1-условия!$W$90))</f>
        <v>0</v>
      </c>
      <c r="BU85" s="75">
        <f>IF(BU$7="",0,BU79*(1-условия!$W$90))</f>
        <v>0</v>
      </c>
      <c r="BV85" s="75">
        <f>IF(BV$7="",0,BV79*(1-условия!$W$90))</f>
        <v>0</v>
      </c>
      <c r="BW85" s="75">
        <f>IF(BW$7="",0,BW79*(1-условия!$W$90))</f>
        <v>0</v>
      </c>
      <c r="BX85" s="75">
        <f>IF(BX$7="",0,BX79*(1-условия!$W$90))</f>
        <v>0</v>
      </c>
      <c r="BY85" s="75">
        <f>IF(BY$7="",0,BY79*(1-условия!$W$90))</f>
        <v>0</v>
      </c>
      <c r="BZ85" s="75">
        <f>IF(BZ$7="",0,BZ79*(1-условия!$W$90))</f>
        <v>0</v>
      </c>
      <c r="CA85" s="75">
        <f>IF(CA$7="",0,CA79*(1-условия!$W$90))</f>
        <v>0</v>
      </c>
      <c r="CB85" s="75">
        <f>IF(CB$7="",0,CB79*(1-условия!$W$90))</f>
        <v>0</v>
      </c>
      <c r="CC85" s="75">
        <f>IF(CC$7="",0,CC79*(1-условия!$W$90))</f>
        <v>0</v>
      </c>
      <c r="CD85" s="75">
        <f>IF(CD$7="",0,CD79*(1-условия!$W$90))</f>
        <v>0</v>
      </c>
      <c r="CE85" s="75">
        <f>IF(CE$7="",0,CE79*(1-условия!$W$90))</f>
        <v>0</v>
      </c>
      <c r="CF85" s="75">
        <f>IF(CF$7="",0,CF79*(1-условия!$W$90))</f>
        <v>0</v>
      </c>
      <c r="CG85" s="75">
        <f>IF(CG$7="",0,CG79*(1-условия!$W$90))</f>
        <v>0</v>
      </c>
      <c r="CH85" s="75">
        <f>IF(CH$7="",0,CH79*(1-условия!$W$90))</f>
        <v>0</v>
      </c>
      <c r="CI85" s="75">
        <f>IF(CI$7="",0,CI79*(1-условия!$W$90))</f>
        <v>0</v>
      </c>
      <c r="CJ85" s="75">
        <f>IF(CJ$7="",0,CJ79*(1-условия!$W$90))</f>
        <v>0</v>
      </c>
      <c r="CK85" s="75">
        <f>IF(CK$7="",0,CK79*(1-условия!$W$90))</f>
        <v>0</v>
      </c>
      <c r="CL85" s="75">
        <f>IF(CL$7="",0,CL79*(1-условия!$W$90))</f>
        <v>0</v>
      </c>
      <c r="CM85" s="75">
        <f>IF(CM$7="",0,CM79*(1-условия!$W$90))</f>
        <v>0</v>
      </c>
      <c r="CN85" s="75">
        <f>IF(CN$7="",0,CN79*(1-условия!$W$90))</f>
        <v>0</v>
      </c>
      <c r="CO85" s="75">
        <f>IF(CO$7="",0,CO79*(1-условия!$W$90))</f>
        <v>0</v>
      </c>
      <c r="CP85" s="75">
        <f>IF(CP$7="",0,CP79*(1-условия!$W$90))</f>
        <v>0</v>
      </c>
      <c r="CQ85" s="75">
        <f>IF(CQ$7="",0,CQ79*(1-условия!$W$90))</f>
        <v>0</v>
      </c>
      <c r="CR85" s="75">
        <f>IF(CR$7="",0,CR79*(1-условия!$W$90))</f>
        <v>0</v>
      </c>
      <c r="CS85" s="75">
        <f>IF(CS$7="",0,CS79*(1-условия!$W$90))</f>
        <v>0</v>
      </c>
      <c r="CT85" s="75">
        <f>IF(CT$7="",0,CT79*(1-условия!$W$90))</f>
        <v>0</v>
      </c>
      <c r="CU85" s="75">
        <f>IF(CU$7="",0,CU79*(1-условия!$W$90))</f>
        <v>0</v>
      </c>
      <c r="CV85" s="75">
        <f>IF(CV$7="",0,CV79*(1-условия!$W$90))</f>
        <v>0</v>
      </c>
      <c r="CW85" s="75">
        <f>IF(CW$7="",0,CW79*(1-условия!$W$90))</f>
        <v>0</v>
      </c>
      <c r="CX85" s="75">
        <f>IF(CX$7="",0,CX79*(1-условия!$W$90))</f>
        <v>0</v>
      </c>
      <c r="CY85" s="75">
        <f>IF(CY$7="",0,CY79*(1-условия!$W$90))</f>
        <v>0</v>
      </c>
      <c r="CZ85" s="75">
        <f>IF(CZ$7="",0,CZ79*(1-условия!$W$90))</f>
        <v>0</v>
      </c>
      <c r="DA85" s="75">
        <f>IF(DA$7="",0,DA79*(1-условия!$W$90))</f>
        <v>0</v>
      </c>
      <c r="DB85" s="75">
        <f>IF(DB$7="",0,DB79*(1-условия!$W$90))</f>
        <v>0</v>
      </c>
      <c r="DC85" s="75">
        <f>IF(DC$7="",0,DC79*(1-условия!$W$90))</f>
        <v>0</v>
      </c>
      <c r="DD85" s="75">
        <f>IF(DD$7="",0,DD79*(1-условия!$W$90))</f>
        <v>0</v>
      </c>
      <c r="DE85" s="75">
        <f>IF(DE$7="",0,DE79*(1-условия!$W$90))</f>
        <v>0</v>
      </c>
      <c r="DF85" s="75">
        <f>IF(DF$7="",0,DF79*(1-условия!$W$90))</f>
        <v>0</v>
      </c>
      <c r="DG85" s="75">
        <f>IF(DG$7="",0,DG79*(1-условия!$W$90))</f>
        <v>0</v>
      </c>
      <c r="DH85" s="75">
        <f>IF(DH$7="",0,DH79*(1-условия!$W$90))</f>
        <v>0</v>
      </c>
      <c r="DI85" s="75">
        <f>IF(DI$7="",0,DI79*(1-условия!$W$90))</f>
        <v>0</v>
      </c>
      <c r="DJ85" s="75">
        <f>IF(DJ$7="",0,DJ79*(1-условия!$W$90))</f>
        <v>0</v>
      </c>
      <c r="DK85" s="75">
        <f>IF(DK$7="",0,DK79*(1-условия!$W$90))</f>
        <v>0</v>
      </c>
      <c r="DL85" s="75">
        <f>IF(DL$7="",0,DL79*(1-условия!$W$90))</f>
        <v>0</v>
      </c>
      <c r="DM85" s="75">
        <f>IF(DM$7="",0,DM79*(1-условия!$W$90))</f>
        <v>0</v>
      </c>
      <c r="DN85" s="75">
        <f>IF(DN$7="",0,DN79*(1-условия!$W$90))</f>
        <v>0</v>
      </c>
      <c r="DO85" s="75">
        <f>IF(DO$7="",0,DO79*(1-условия!$W$90))</f>
        <v>0</v>
      </c>
      <c r="DP85" s="75">
        <f>IF(DP$7="",0,DP79*(1-условия!$W$90))</f>
        <v>0</v>
      </c>
      <c r="DQ85" s="75">
        <f>IF(DQ$7="",0,DQ79*(1-условия!$W$90))</f>
        <v>0</v>
      </c>
      <c r="DR85" s="75">
        <f>IF(DR$7="",0,DR79*(1-условия!$W$90))</f>
        <v>0</v>
      </c>
      <c r="DS85" s="75">
        <f>IF(DS$7="",0,DS79*(1-условия!$W$90))</f>
        <v>0</v>
      </c>
      <c r="DT85" s="75">
        <f>IF(DT$7="",0,DT79*(1-условия!$W$90))</f>
        <v>0</v>
      </c>
      <c r="DU85" s="75">
        <f>IF(DU$7="",0,DU79*(1-условия!$W$90))</f>
        <v>0</v>
      </c>
      <c r="DV85" s="75">
        <f>IF(DV$7="",0,DV79*(1-условия!$W$90))</f>
        <v>0</v>
      </c>
      <c r="DW85" s="75">
        <f>IF(DW$7="",0,DW79*(1-условия!$W$90))</f>
        <v>0</v>
      </c>
      <c r="DX85" s="75">
        <f>IF(DX$7="",0,DX79*(1-условия!$W$90))</f>
        <v>0</v>
      </c>
      <c r="DY85" s="75">
        <f>IF(DY$7="",0,DY79*(1-условия!$W$90))</f>
        <v>0</v>
      </c>
      <c r="DZ85" s="75">
        <f>IF(DZ$7="",0,DZ79*(1-условия!$W$90))</f>
        <v>0</v>
      </c>
      <c r="EA85" s="75">
        <f>IF(EA$7="",0,EA79*(1-условия!$W$90))</f>
        <v>0</v>
      </c>
      <c r="EB85" s="75">
        <f>IF(EB$7="",0,EB79*(1-условия!$W$90))</f>
        <v>0</v>
      </c>
      <c r="EC85" s="75">
        <f>IF(EC$7="",0,EC79*(1-условия!$W$90))</f>
        <v>0</v>
      </c>
      <c r="ED85" s="75">
        <f>IF(ED$7="",0,ED79*(1-условия!$W$90))</f>
        <v>0</v>
      </c>
      <c r="EE85" s="75">
        <f>IF(EE$7="",0,EE79*(1-условия!$W$90))</f>
        <v>0</v>
      </c>
      <c r="EF85" s="75">
        <f>IF(EF$7="",0,EF79*(1-условия!$W$90))</f>
        <v>0</v>
      </c>
      <c r="EG85" s="75">
        <f>IF(EG$7="",0,EG79*(1-условия!$W$90))</f>
        <v>0</v>
      </c>
      <c r="EH85" s="75">
        <f>IF(EH$7="",0,EH79*(1-условия!$W$90))</f>
        <v>0</v>
      </c>
      <c r="EI85" s="75">
        <f>IF(EI$7="",0,EI79*(1-условия!$W$90))</f>
        <v>0</v>
      </c>
      <c r="EJ85" s="75">
        <f>IF(EJ$7="",0,EJ79*(1-условия!$W$90))</f>
        <v>0</v>
      </c>
      <c r="EK85" s="75">
        <f>IF(EK$7="",0,EK79*(1-условия!$W$90))</f>
        <v>0</v>
      </c>
      <c r="EL85" s="75">
        <f>IF(EL$7="",0,EL79*(1-условия!$W$90))</f>
        <v>0</v>
      </c>
      <c r="EM85" s="75">
        <f>IF(EM$7="",0,EM79*(1-условия!$W$90))</f>
        <v>0</v>
      </c>
      <c r="EN85" s="75">
        <f>IF(EN$7="",0,EN79*(1-условия!$W$90))</f>
        <v>0</v>
      </c>
      <c r="EO85" s="75">
        <f>IF(EO$7="",0,EO79*(1-условия!$W$90))</f>
        <v>0</v>
      </c>
      <c r="EP85" s="75">
        <f>IF(EP$7="",0,EP79*(1-условия!$W$90))</f>
        <v>0</v>
      </c>
      <c r="EQ85" s="75">
        <f>IF(EQ$7="",0,EQ79*(1-условия!$W$90))</f>
        <v>0</v>
      </c>
      <c r="ER85" s="75">
        <f>IF(ER$7="",0,ER79*(1-условия!$W$90))</f>
        <v>0</v>
      </c>
      <c r="ES85" s="75">
        <f>IF(ES$7="",0,ES79*(1-условия!$W$90))</f>
        <v>0</v>
      </c>
      <c r="ET85" s="75">
        <f>IF(ET$7="",0,ET79*(1-условия!$W$90))</f>
        <v>0</v>
      </c>
      <c r="EU85" s="75">
        <f>IF(EU$7="",0,EU79*(1-условия!$W$90))</f>
        <v>0</v>
      </c>
      <c r="EV85" s="75">
        <f>IF(EV$7="",0,EV79*(1-условия!$W$90))</f>
        <v>0</v>
      </c>
      <c r="EW85" s="75">
        <f>IF(EW$7="",0,EW79*(1-условия!$W$90))</f>
        <v>0</v>
      </c>
      <c r="EX85" s="75">
        <f>IF(EX$7="",0,EX79*(1-условия!$W$90))</f>
        <v>0</v>
      </c>
      <c r="EY85" s="75">
        <f>IF(EY$7="",0,EY79*(1-условия!$W$90))</f>
        <v>0</v>
      </c>
      <c r="EZ85" s="75">
        <f>IF(EZ$7="",0,EZ79*(1-условия!$W$90))</f>
        <v>0</v>
      </c>
      <c r="FA85" s="75">
        <f>IF(FA$7="",0,FA79*(1-условия!$W$90))</f>
        <v>0</v>
      </c>
      <c r="FB85" s="75">
        <f>IF(FB$7="",0,FB79*(1-условия!$W$90))</f>
        <v>0</v>
      </c>
      <c r="FC85" s="75">
        <f>IF(FC$7="",0,FC79*(1-условия!$W$90))</f>
        <v>0</v>
      </c>
      <c r="FD85" s="75">
        <f>IF(FD$7="",0,FD79*(1-условия!$W$90))</f>
        <v>0</v>
      </c>
      <c r="FE85" s="75">
        <f>IF(FE$7="",0,FE79*(1-условия!$W$90))</f>
        <v>0</v>
      </c>
      <c r="FF85" s="75">
        <f>IF(FF$7="",0,FF79*(1-условия!$W$90))</f>
        <v>0</v>
      </c>
      <c r="FG85" s="75">
        <f>IF(FG$7="",0,FG79*(1-условия!$W$90))</f>
        <v>0</v>
      </c>
      <c r="FH85" s="75">
        <f>IF(FH$7="",0,FH79*(1-условия!$W$90))</f>
        <v>0</v>
      </c>
      <c r="FI85" s="75">
        <f>IF(FI$7="",0,FI79*(1-условия!$W$90))</f>
        <v>0</v>
      </c>
      <c r="FJ85" s="75">
        <f>IF(FJ$7="",0,FJ79*(1-условия!$W$90))</f>
        <v>0</v>
      </c>
      <c r="FK85" s="75">
        <f>IF(FK$7="",0,FK79*(1-условия!$W$90))</f>
        <v>0</v>
      </c>
      <c r="FL85" s="75">
        <f>IF(FL$7="",0,FL79*(1-условия!$W$90))</f>
        <v>0</v>
      </c>
      <c r="FM85" s="75">
        <f>IF(FM$7="",0,FM79*(1-условия!$W$90))</f>
        <v>0</v>
      </c>
      <c r="FN85" s="75">
        <f>IF(FN$7="",0,FN79*(1-условия!$W$90))</f>
        <v>0</v>
      </c>
      <c r="FO85" s="75">
        <f>IF(FO$7="",0,FO79*(1-условия!$W$90))</f>
        <v>0</v>
      </c>
      <c r="FP85" s="75">
        <f>IF(FP$7="",0,FP79*(1-условия!$W$90))</f>
        <v>0</v>
      </c>
      <c r="FQ85" s="75">
        <f>IF(FQ$7="",0,FQ79*(1-условия!$W$90))</f>
        <v>0</v>
      </c>
      <c r="FR85" s="75">
        <f>IF(FR$7="",0,FR79*(1-условия!$W$90))</f>
        <v>0</v>
      </c>
      <c r="FS85" s="75">
        <f>IF(FS$7="",0,FS79*(1-условия!$W$90))</f>
        <v>0</v>
      </c>
      <c r="FT85" s="75">
        <f>IF(FT$7="",0,FT79*(1-условия!$W$90))</f>
        <v>0</v>
      </c>
      <c r="FU85" s="75">
        <f>IF(FU$7="",0,FU79*(1-условия!$W$90))</f>
        <v>0</v>
      </c>
      <c r="FV85" s="75">
        <f>IF(FV$7="",0,FV79*(1-условия!$W$90))</f>
        <v>0</v>
      </c>
      <c r="FW85" s="75">
        <f>IF(FW$7="",0,FW79*(1-условия!$W$90))</f>
        <v>0</v>
      </c>
      <c r="FX85" s="75">
        <f>IF(FX$7="",0,FX79*(1-условия!$W$90))</f>
        <v>0</v>
      </c>
      <c r="FY85" s="75">
        <f>IF(FY$7="",0,FY79*(1-условия!$W$90))</f>
        <v>0</v>
      </c>
      <c r="FZ85" s="75">
        <f>IF(FZ$7="",0,FZ79*(1-условия!$W$90))</f>
        <v>0</v>
      </c>
      <c r="GA85" s="75">
        <f>IF(GA$7="",0,GA79*(1-условия!$W$90))</f>
        <v>0</v>
      </c>
      <c r="GB85" s="75">
        <f>IF(GB$7="",0,GB79*(1-условия!$W$90))</f>
        <v>0</v>
      </c>
      <c r="GC85" s="75">
        <f>IF(GC$7="",0,GC79*(1-условия!$W$90))</f>
        <v>0</v>
      </c>
      <c r="GD85" s="75">
        <f>IF(GD$7="",0,GD79*(1-условия!$W$90))</f>
        <v>0</v>
      </c>
      <c r="GE85" s="75">
        <f>IF(GE$7="",0,GE79*(1-условия!$W$90))</f>
        <v>0</v>
      </c>
      <c r="GF85" s="75">
        <f>IF(GF$7="",0,GF79*(1-условия!$W$90))</f>
        <v>0</v>
      </c>
      <c r="GG85" s="75">
        <f>IF(GG$7="",0,GG79*(1-условия!$W$90))</f>
        <v>0</v>
      </c>
      <c r="GH85" s="75">
        <f>IF(GH$7="",0,GH79*(1-условия!$W$90))</f>
        <v>0</v>
      </c>
      <c r="GI85" s="75">
        <f>IF(GI$7="",0,GI79*(1-условия!$W$90))</f>
        <v>0</v>
      </c>
      <c r="GJ85" s="75">
        <f>IF(GJ$7="",0,GJ79*(1-условия!$W$90))</f>
        <v>0</v>
      </c>
      <c r="GK85" s="75">
        <f>IF(GK$7="",0,GK79*(1-условия!$W$90))</f>
        <v>0</v>
      </c>
      <c r="GL85" s="75">
        <f>IF(GL$7="",0,GL79*(1-условия!$W$90))</f>
        <v>0</v>
      </c>
      <c r="GM85" s="75">
        <f>IF(GM$7="",0,GM79*(1-условия!$W$90))</f>
        <v>0</v>
      </c>
      <c r="GN85" s="75">
        <f>IF(GN$7="",0,GN79*(1-условия!$W$90))</f>
        <v>0</v>
      </c>
      <c r="GO85" s="75">
        <f>IF(GO$7="",0,GO79*(1-условия!$W$90))</f>
        <v>0</v>
      </c>
      <c r="GP85" s="75">
        <f>IF(GP$7="",0,GP79*(1-условия!$W$90))</f>
        <v>0</v>
      </c>
      <c r="GQ85" s="75">
        <f>IF(GQ$7="",0,GQ79*(1-условия!$W$90))</f>
        <v>0</v>
      </c>
      <c r="GR85" s="75">
        <f>IF(GR$7="",0,GR79*(1-условия!$W$90))</f>
        <v>0</v>
      </c>
      <c r="GS85" s="75">
        <f>IF(GS$7="",0,GS79*(1-условия!$W$90))</f>
        <v>0</v>
      </c>
      <c r="GT85" s="75">
        <f>IF(GT$7="",0,GT79*(1-условия!$W$90))</f>
        <v>0</v>
      </c>
      <c r="GU85" s="75">
        <f>IF(GU$7="",0,GU79*(1-условия!$W$90))</f>
        <v>0</v>
      </c>
      <c r="GV85" s="75">
        <f>IF(GV$7="",0,GV79*(1-условия!$W$90))</f>
        <v>0</v>
      </c>
      <c r="GW85" s="75">
        <f>IF(GW$7="",0,GW79*(1-условия!$W$90))</f>
        <v>0</v>
      </c>
      <c r="GX85" s="75">
        <f>IF(GX$7="",0,GX79*(1-условия!$W$90))</f>
        <v>0</v>
      </c>
      <c r="GY85" s="75">
        <f>IF(GY$7="",0,GY79*(1-условия!$W$90))</f>
        <v>0</v>
      </c>
      <c r="GZ85" s="75">
        <f>IF(GZ$7="",0,GZ79*(1-условия!$W$90))</f>
        <v>0</v>
      </c>
      <c r="HA85" s="75">
        <f>IF(HA$7="",0,HA79*(1-условия!$W$90))</f>
        <v>0</v>
      </c>
      <c r="HB85" s="75">
        <f>IF(HB$7="",0,HB79*(1-условия!$W$90))</f>
        <v>0</v>
      </c>
      <c r="HC85" s="75">
        <f>IF(HC$7="",0,HC79*(1-условия!$W$90))</f>
        <v>0</v>
      </c>
      <c r="HD85" s="75">
        <f>IF(HD$7="",0,HD79*(1-условия!$W$90))</f>
        <v>0</v>
      </c>
      <c r="HE85" s="75">
        <f>IF(HE$7="",0,HE79*(1-условия!$W$90))</f>
        <v>0</v>
      </c>
      <c r="HF85" s="75">
        <f>IF(HF$7="",0,HF79*(1-условия!$W$90))</f>
        <v>0</v>
      </c>
      <c r="HG85" s="75">
        <f>IF(HG$7="",0,HG79*(1-условия!$W$90))</f>
        <v>0</v>
      </c>
      <c r="HH85" s="75">
        <f>IF(HH$7="",0,HH79*(1-условия!$W$90))</f>
        <v>0</v>
      </c>
      <c r="HI85" s="75">
        <f>IF(HI$7="",0,HI79*(1-условия!$W$90))</f>
        <v>0</v>
      </c>
      <c r="HJ85" s="75">
        <f>IF(HJ$7="",0,HJ79*(1-условия!$W$90))</f>
        <v>0</v>
      </c>
      <c r="HK85" s="75">
        <f>IF(HK$7="",0,HK79*(1-условия!$W$90))</f>
        <v>0</v>
      </c>
      <c r="HL85" s="75">
        <f>IF(HL$7="",0,HL79*(1-условия!$W$90))</f>
        <v>0</v>
      </c>
      <c r="HM85" s="75">
        <f>IF(HM$7="",0,HM79*(1-условия!$W$90))</f>
        <v>0</v>
      </c>
      <c r="HN85" s="75">
        <f>IF(HN$7="",0,HN79*(1-условия!$W$90))</f>
        <v>0</v>
      </c>
      <c r="HO85" s="75">
        <f>IF(HO$7="",0,HO79*(1-условия!$W$90))</f>
        <v>0</v>
      </c>
      <c r="HP85" s="75">
        <f>IF(HP$7="",0,HP79*(1-условия!$W$90))</f>
        <v>0</v>
      </c>
      <c r="HQ85" s="75">
        <f>IF(HQ$7="",0,HQ79*(1-условия!$W$90))</f>
        <v>0</v>
      </c>
      <c r="HR85" s="75">
        <f>IF(HR$7="",0,HR79*(1-условия!$W$90))</f>
        <v>0</v>
      </c>
      <c r="HS85" s="75">
        <f>IF(HS$7="",0,HS79*(1-условия!$W$90))</f>
        <v>0</v>
      </c>
      <c r="HT85" s="75">
        <f>IF(HT$7="",0,HT79*(1-условия!$W$90))</f>
        <v>0</v>
      </c>
      <c r="HU85" s="75">
        <f>IF(HU$7="",0,HU79*(1-условия!$W$90))</f>
        <v>0</v>
      </c>
      <c r="HV85" s="75">
        <f>IF(HV$7="",0,HV79*(1-условия!$W$90))</f>
        <v>0</v>
      </c>
      <c r="HW85" s="75">
        <f>IF(HW$7="",0,HW79*(1-условия!$W$90))</f>
        <v>0</v>
      </c>
      <c r="HX85" s="75">
        <f>IF(HX$7="",0,HX79*(1-условия!$W$90))</f>
        <v>0</v>
      </c>
      <c r="HY85" s="75">
        <f>IF(HY$7="",0,HY79*(1-условия!$W$90))</f>
        <v>0</v>
      </c>
      <c r="HZ85" s="75">
        <f>IF(HZ$7="",0,HZ79*(1-условия!$W$90))</f>
        <v>0</v>
      </c>
      <c r="IA85" s="75">
        <f>IF(IA$7="",0,IA79*(1-условия!$W$90))</f>
        <v>0</v>
      </c>
      <c r="IB85" s="75">
        <f>IF(IB$7="",0,IB79*(1-условия!$W$90))</f>
        <v>0</v>
      </c>
      <c r="IC85" s="75">
        <f>IF(IC$7="",0,IC79*(1-условия!$W$90))</f>
        <v>0</v>
      </c>
      <c r="ID85" s="75">
        <f>IF(ID$7="",0,ID79*(1-условия!$W$90))</f>
        <v>0</v>
      </c>
      <c r="IE85" s="75">
        <f>IF(IE$7="",0,IE79*(1-условия!$W$90))</f>
        <v>0</v>
      </c>
      <c r="IF85" s="75">
        <f>IF(IF$7="",0,IF79*(1-условия!$W$90))</f>
        <v>0</v>
      </c>
      <c r="IG85" s="75">
        <f>IF(IG$7="",0,IG79*(1-условия!$W$90))</f>
        <v>0</v>
      </c>
      <c r="IH85" s="75">
        <f>IF(IH$7="",0,IH79*(1-условия!$W$90))</f>
        <v>0</v>
      </c>
      <c r="II85" s="75">
        <f>IF(II$7="",0,II79*(1-условия!$W$90))</f>
        <v>0</v>
      </c>
      <c r="IJ85" s="75">
        <f>IF(IJ$7="",0,IJ79*(1-условия!$W$90))</f>
        <v>0</v>
      </c>
      <c r="IK85" s="75">
        <f>IF(IK$7="",0,IK79*(1-условия!$W$90))</f>
        <v>0</v>
      </c>
      <c r="IL85" s="75">
        <f>IF(IL$7="",0,IL79*(1-условия!$W$90))</f>
        <v>0</v>
      </c>
      <c r="IM85" s="75">
        <f>IF(IM$7="",0,IM79*(1-условия!$W$90))</f>
        <v>0</v>
      </c>
      <c r="IN85" s="75">
        <f>IF(IN$7="",0,IN79*(1-условия!$W$90))</f>
        <v>0</v>
      </c>
      <c r="IO85" s="75">
        <f>IF(IO$7="",0,IO79*(1-условия!$W$90))</f>
        <v>0</v>
      </c>
      <c r="IP85" s="75">
        <f>IF(IP$7="",0,IP79*(1-условия!$W$90))</f>
        <v>0</v>
      </c>
      <c r="IQ85" s="75">
        <f>IF(IQ$7="",0,IQ79*(1-условия!$W$90))</f>
        <v>0</v>
      </c>
      <c r="IR85" s="75">
        <f>IF(IR$7="",0,IR79*(1-условия!$W$90))</f>
        <v>0</v>
      </c>
      <c r="IS85" s="75">
        <f>IF(IS$7="",0,IS79*(1-условия!$W$90))</f>
        <v>0</v>
      </c>
      <c r="IT85" s="75">
        <f>IF(IT$7="",0,IT79*(1-условия!$W$90))</f>
        <v>0</v>
      </c>
      <c r="IU85" s="75">
        <f>IF(IU$7="",0,IU79*(1-условия!$W$90))</f>
        <v>0</v>
      </c>
      <c r="IV85" s="75">
        <f>IF(IV$7="",0,IV79*(1-условия!$W$90))</f>
        <v>0</v>
      </c>
      <c r="IW85" s="75">
        <f>IF(IW$7="",0,IW79*(1-условия!$W$90))</f>
        <v>0</v>
      </c>
      <c r="IX85" s="75">
        <f>IF(IX$7="",0,IX79*(1-условия!$W$90))</f>
        <v>0</v>
      </c>
      <c r="IY85" s="75">
        <f>IF(IY$7="",0,IY79*(1-условия!$W$90))</f>
        <v>0</v>
      </c>
      <c r="IZ85" s="75">
        <f>IF(IZ$7="",0,IZ79*(1-условия!$W$90))</f>
        <v>0</v>
      </c>
      <c r="JA85" s="75">
        <f>IF(JA$7="",0,JA79*(1-условия!$W$90))</f>
        <v>0</v>
      </c>
      <c r="JB85" s="75">
        <f>IF(JB$7="",0,JB79*(1-условия!$W$90))</f>
        <v>0</v>
      </c>
      <c r="JC85" s="75">
        <f>IF(JC$7="",0,JC79*(1-условия!$W$90))</f>
        <v>0</v>
      </c>
      <c r="JD85" s="75">
        <f>IF(JD$7="",0,JD79*(1-условия!$W$90))</f>
        <v>0</v>
      </c>
      <c r="JE85" s="75">
        <f>IF(JE$7="",0,JE79*(1-условия!$W$90))</f>
        <v>0</v>
      </c>
      <c r="JF85" s="75">
        <f>IF(JF$7="",0,JF79*(1-условия!$W$90))</f>
        <v>0</v>
      </c>
      <c r="JG85" s="75">
        <f>IF(JG$7="",0,JG79*(1-условия!$W$90))</f>
        <v>0</v>
      </c>
      <c r="JH85" s="75">
        <f>IF(JH$7="",0,JH79*(1-условия!$W$90))</f>
        <v>0</v>
      </c>
      <c r="JI85" s="75">
        <f>IF(JI$7="",0,JI79*(1-условия!$W$90))</f>
        <v>0</v>
      </c>
      <c r="JJ85" s="75">
        <f>IF(JJ$7="",0,JJ79*(1-условия!$W$90))</f>
        <v>0</v>
      </c>
      <c r="JK85" s="75">
        <f>IF(JK$7="",0,JK79*(1-условия!$W$90))</f>
        <v>0</v>
      </c>
      <c r="JL85" s="75">
        <f>IF(JL$7="",0,JL79*(1-условия!$W$90))</f>
        <v>0</v>
      </c>
      <c r="JM85" s="75">
        <f>IF(JM$7="",0,JM79*(1-условия!$W$90))</f>
        <v>0</v>
      </c>
      <c r="JN85" s="75">
        <f>IF(JN$7="",0,JN79*(1-условия!$W$90))</f>
        <v>0</v>
      </c>
      <c r="JO85" s="75">
        <f>IF(JO$7="",0,JO79*(1-условия!$W$90))</f>
        <v>0</v>
      </c>
      <c r="JP85" s="75">
        <f>IF(JP$7="",0,JP79*(1-условия!$W$90))</f>
        <v>0</v>
      </c>
      <c r="JQ85" s="75">
        <f>IF(JQ$7="",0,JQ79*(1-условия!$W$90))</f>
        <v>0</v>
      </c>
      <c r="JR85" s="75">
        <f>IF(JR$7="",0,JR79*(1-условия!$W$90))</f>
        <v>0</v>
      </c>
      <c r="JS85" s="75">
        <f>IF(JS$7="",0,JS79*(1-условия!$W$90))</f>
        <v>0</v>
      </c>
      <c r="JT85" s="75">
        <f>IF(JT$7="",0,JT79*(1-условия!$W$90))</f>
        <v>0</v>
      </c>
      <c r="JU85" s="75">
        <f>IF(JU$7="",0,JU79*(1-условия!$W$90))</f>
        <v>0</v>
      </c>
      <c r="JV85" s="75">
        <f>IF(JV$7="",0,JV79*(1-условия!$W$90))</f>
        <v>0</v>
      </c>
      <c r="JW85" s="75">
        <f>IF(JW$7="",0,JW79*(1-условия!$W$90))</f>
        <v>0</v>
      </c>
      <c r="JX85" s="75">
        <f>IF(JX$7="",0,JX79*(1-условия!$W$90))</f>
        <v>0</v>
      </c>
      <c r="JY85" s="75">
        <f>IF(JY$7="",0,JY79*(1-условия!$W$90))</f>
        <v>0</v>
      </c>
      <c r="JZ85" s="75">
        <f>IF(JZ$7="",0,JZ79*(1-условия!$W$90))</f>
        <v>0</v>
      </c>
      <c r="KA85" s="75">
        <f>IF(KA$7="",0,KA79*(1-условия!$W$90))</f>
        <v>0</v>
      </c>
      <c r="KB85" s="75">
        <f>IF(KB$7="",0,KB79*(1-условия!$W$90))</f>
        <v>0</v>
      </c>
      <c r="KC85" s="75">
        <f>IF(KC$7="",0,KC79*(1-условия!$W$90))</f>
        <v>0</v>
      </c>
      <c r="KD85" s="75">
        <f>IF(KD$7="",0,KD79*(1-условия!$W$90))</f>
        <v>0</v>
      </c>
      <c r="KE85" s="75">
        <f>IF(KE$7="",0,KE79*(1-условия!$W$90))</f>
        <v>0</v>
      </c>
      <c r="KF85" s="75">
        <f>IF(KF$7="",0,KF79*(1-условия!$W$90))</f>
        <v>0</v>
      </c>
      <c r="KG85" s="75">
        <f>IF(KG$7="",0,KG79*(1-условия!$W$90))</f>
        <v>0</v>
      </c>
      <c r="KH85" s="75">
        <f>IF(KH$7="",0,KH79*(1-условия!$W$90))</f>
        <v>0</v>
      </c>
      <c r="KI85" s="75">
        <f>IF(KI$7="",0,KI79*(1-условия!$W$90))</f>
        <v>0</v>
      </c>
      <c r="KJ85" s="75">
        <f>IF(KJ$7="",0,KJ79*(1-условия!$W$90))</f>
        <v>0</v>
      </c>
      <c r="KK85" s="75">
        <f>IF(KK$7="",0,KK79*(1-условия!$W$90))</f>
        <v>0</v>
      </c>
      <c r="KL85" s="75">
        <f>IF(KL$7="",0,KL79*(1-условия!$W$90))</f>
        <v>0</v>
      </c>
      <c r="KM85" s="75">
        <f>IF(KM$7="",0,KM79*(1-условия!$W$90))</f>
        <v>0</v>
      </c>
      <c r="KN85" s="75">
        <f>IF(KN$7="",0,KN79*(1-условия!$W$90))</f>
        <v>0</v>
      </c>
      <c r="KO85" s="75">
        <f>IF(KO$7="",0,KO79*(1-условия!$W$90))</f>
        <v>0</v>
      </c>
      <c r="KP85" s="75">
        <f>IF(KP$7="",0,KP79*(1-условия!$W$90))</f>
        <v>0</v>
      </c>
      <c r="KQ85" s="75">
        <f>IF(KQ$7="",0,KQ79*(1-условия!$W$90))</f>
        <v>0</v>
      </c>
      <c r="KR85" s="75">
        <f>IF(KR$7="",0,KR79*(1-условия!$W$90))</f>
        <v>0</v>
      </c>
      <c r="KS85" s="75">
        <f>IF(KS$7="",0,KS79*(1-условия!$W$90))</f>
        <v>0</v>
      </c>
      <c r="KT85" s="75">
        <f>IF(KT$7="",0,KT79*(1-условия!$W$90))</f>
        <v>0</v>
      </c>
      <c r="KU85" s="75">
        <f>IF(KU$7="",0,KU79*(1-условия!$W$90))</f>
        <v>0</v>
      </c>
      <c r="KV85" s="75">
        <f>IF(KV$7="",0,KV79*(1-условия!$W$90))</f>
        <v>0</v>
      </c>
      <c r="KW85" s="70"/>
      <c r="KX85" s="70"/>
    </row>
    <row r="86" spans="1:310" ht="4.05" customHeight="1" x14ac:dyDescent="0.25">
      <c r="A86" s="1"/>
      <c r="B86" s="79"/>
      <c r="C86" s="79"/>
      <c r="D86" s="79"/>
      <c r="E86" s="1"/>
      <c r="F86" s="1"/>
      <c r="G86" s="1"/>
      <c r="H86" s="11"/>
      <c r="I86" s="1"/>
      <c r="J86" s="1"/>
      <c r="K86" s="36"/>
      <c r="L86" s="1"/>
      <c r="M86" s="5"/>
      <c r="N86" s="1"/>
      <c r="O86" s="19"/>
      <c r="P86" s="1"/>
      <c r="Q86" s="1"/>
      <c r="R86" s="4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76" customFormat="1" x14ac:dyDescent="0.25">
      <c r="A87" s="70"/>
      <c r="B87" s="72"/>
      <c r="C87" s="72"/>
      <c r="D87" s="82" t="s">
        <v>28</v>
      </c>
      <c r="E87" s="70" t="str">
        <f>kpi!$E$38</f>
        <v>оплата себестоимостных расходов в разрезе пауш.взносов</v>
      </c>
      <c r="F87" s="70"/>
      <c r="G87" s="70"/>
      <c r="H87" s="72" t="str">
        <f>IF(OR($E87="",$E87=0),"",INDEX(kpi!$I:$I,SUMIFS(kpi!$A:$A,kpi!$E:$E,$E87)))</f>
        <v>руб.</v>
      </c>
      <c r="I87" s="70"/>
      <c r="J87" s="70"/>
      <c r="K87" s="70" t="str">
        <f>kpi!$E$33</f>
        <v>операционный цикл в разрезе паушального взноса</v>
      </c>
      <c r="L87" s="70"/>
      <c r="M87" s="73"/>
      <c r="N87" s="75">
        <f>-условия!$W$92</f>
        <v>-5</v>
      </c>
      <c r="O87" s="73"/>
      <c r="P87" s="70"/>
      <c r="Q87" s="70"/>
      <c r="R87" s="75">
        <f>SUMIFS($T87:$KW87,$T$1:$KW$1,"&gt;="&amp;1,$T$1:$KW$1,"&lt;="&amp;MAX($1:$1))</f>
        <v>493920000.00000012</v>
      </c>
      <c r="S87" s="70"/>
      <c r="T87" s="70"/>
      <c r="U87" s="75">
        <f>IF(U$7="",0,IF(U$1=MAX($1:$1),$R85-SUM($T87:T87),IF(U$1=1,SUMIFS(85:85,$1:$1,"&gt;="&amp;1,$1:$1,"&lt;="&amp;INT(-$N87/30))+(-$N87/30-INT(-$N87/30))*SUMIFS(85:85,$1:$1,INT(-$N87/30)+1),0)+(-$N87/30-INT(-$N87/30))*SUMIFS(85:85,$1:$1,U$1+INT(-$N87/30)+1)+(INT(-$N87/30)+1--$N87/30)*SUMIFS(85:85,$1:$1,U$1+INT(-$N87/30))))</f>
        <v>6038989.3617021274</v>
      </c>
      <c r="V87" s="75">
        <f>IF(V$7="",0,IF(V$1=MAX($1:$1),$R85-SUM($T87:U87),IF(V$1=1,SUMIFS(85:85,$1:$1,"&gt;="&amp;1,$1:$1,"&lt;="&amp;INT(-$N87/30))+(-$N87/30-INT(-$N87/30))*SUMIFS(85:85,$1:$1,INT(-$N87/30)+1),0)+(-$N87/30-INT(-$N87/30))*SUMIFS(85:85,$1:$1,V$1+INT(-$N87/30)+1)+(INT(-$N87/30)+1--$N87/30)*SUMIFS(85:85,$1:$1,V$1+INT(-$N87/30))))</f>
        <v>5400425.5319148954</v>
      </c>
      <c r="W87" s="75">
        <f>IF(W$7="",0,IF(W$1=MAX($1:$1),$R85-SUM($T87:V87),IF(W$1=1,SUMIFS(85:85,$1:$1,"&gt;="&amp;1,$1:$1,"&lt;="&amp;INT(-$N87/30))+(-$N87/30-INT(-$N87/30))*SUMIFS(85:85,$1:$1,INT(-$N87/30)+1),0)+(-$N87/30-INT(-$N87/30))*SUMIFS(85:85,$1:$1,W$1+INT(-$N87/30)+1)+(INT(-$N87/30)+1--$N87/30)*SUMIFS(85:85,$1:$1,W$1+INT(-$N87/30))))</f>
        <v>5619361.7021276606</v>
      </c>
      <c r="X87" s="75">
        <f>IF(X$7="",0,IF(X$1=MAX($1:$1),$R85-SUM($T87:W87),IF(X$1=1,SUMIFS(85:85,$1:$1,"&gt;="&amp;1,$1:$1,"&lt;="&amp;INT(-$N87/30))+(-$N87/30-INT(-$N87/30))*SUMIFS(85:85,$1:$1,INT(-$N87/30)+1),0)+(-$N87/30-INT(-$N87/30))*SUMIFS(85:85,$1:$1,X$1+INT(-$N87/30)+1)+(INT(-$N87/30)+1--$N87/30)*SUMIFS(85:85,$1:$1,X$1+INT(-$N87/30))))</f>
        <v>5838297.8723404258</v>
      </c>
      <c r="Y87" s="75">
        <f>IF(Y$7="",0,IF(Y$1=MAX($1:$1),$R85-SUM($T87:X87),IF(Y$1=1,SUMIFS(85:85,$1:$1,"&gt;="&amp;1,$1:$1,"&lt;="&amp;INT(-$N87/30))+(-$N87/30-INT(-$N87/30))*SUMIFS(85:85,$1:$1,INT(-$N87/30)+1),0)+(-$N87/30-INT(-$N87/30))*SUMIFS(85:85,$1:$1,Y$1+INT(-$N87/30)+1)+(INT(-$N87/30)+1--$N87/30)*SUMIFS(85:85,$1:$1,Y$1+INT(-$N87/30))))</f>
        <v>6057234.042553192</v>
      </c>
      <c r="Z87" s="75">
        <f>IF(Z$7="",0,IF(Z$1=MAX($1:$1),$R85-SUM($T87:Y87),IF(Z$1=1,SUMIFS(85:85,$1:$1,"&gt;="&amp;1,$1:$1,"&lt;="&amp;INT(-$N87/30))+(-$N87/30-INT(-$N87/30))*SUMIFS(85:85,$1:$1,INT(-$N87/30)+1),0)+(-$N87/30-INT(-$N87/30))*SUMIFS(85:85,$1:$1,Z$1+INT(-$N87/30)+1)+(INT(-$N87/30)+1--$N87/30)*SUMIFS(85:85,$1:$1,Z$1+INT(-$N87/30))))</f>
        <v>6276170.2127659582</v>
      </c>
      <c r="AA87" s="75">
        <f>IF(AA$7="",0,IF(AA$1=MAX($1:$1),$R85-SUM($T87:Z87),IF(AA$1=1,SUMIFS(85:85,$1:$1,"&gt;="&amp;1,$1:$1,"&lt;="&amp;INT(-$N87/30))+(-$N87/30-INT(-$N87/30))*SUMIFS(85:85,$1:$1,INT(-$N87/30)+1),0)+(-$N87/30-INT(-$N87/30))*SUMIFS(85:85,$1:$1,AA$1+INT(-$N87/30)+1)+(INT(-$N87/30)+1--$N87/30)*SUMIFS(85:85,$1:$1,AA$1+INT(-$N87/30))))</f>
        <v>6495106.3829787243</v>
      </c>
      <c r="AB87" s="75">
        <f>IF(AB$7="",0,IF(AB$1=MAX($1:$1),$R85-SUM($T87:AA87),IF(AB$1=1,SUMIFS(85:85,$1:$1,"&gt;="&amp;1,$1:$1,"&lt;="&amp;INT(-$N87/30))+(-$N87/30-INT(-$N87/30))*SUMIFS(85:85,$1:$1,INT(-$N87/30)+1),0)+(-$N87/30-INT(-$N87/30))*SUMIFS(85:85,$1:$1,AB$1+INT(-$N87/30)+1)+(INT(-$N87/30)+1--$N87/30)*SUMIFS(85:85,$1:$1,AB$1+INT(-$N87/30))))</f>
        <v>6714042.5531914905</v>
      </c>
      <c r="AC87" s="75">
        <f>IF(AC$7="",0,IF(AC$1=MAX($1:$1),$R85-SUM($T87:AB87),IF(AC$1=1,SUMIFS(85:85,$1:$1,"&gt;="&amp;1,$1:$1,"&lt;="&amp;INT(-$N87/30))+(-$N87/30-INT(-$N87/30))*SUMIFS(85:85,$1:$1,INT(-$N87/30)+1),0)+(-$N87/30-INT(-$N87/30))*SUMIFS(85:85,$1:$1,AC$1+INT(-$N87/30)+1)+(INT(-$N87/30)+1--$N87/30)*SUMIFS(85:85,$1:$1,AC$1+INT(-$N87/30))))</f>
        <v>6932978.7234042566</v>
      </c>
      <c r="AD87" s="75">
        <f>IF(AD$7="",0,IF(AD$1=MAX($1:$1),$R85-SUM($T87:AC87),IF(AD$1=1,SUMIFS(85:85,$1:$1,"&gt;="&amp;1,$1:$1,"&lt;="&amp;INT(-$N87/30))+(-$N87/30-INT(-$N87/30))*SUMIFS(85:85,$1:$1,INT(-$N87/30)+1),0)+(-$N87/30-INT(-$N87/30))*SUMIFS(85:85,$1:$1,AD$1+INT(-$N87/30)+1)+(INT(-$N87/30)+1--$N87/30)*SUMIFS(85:85,$1:$1,AD$1+INT(-$N87/30))))</f>
        <v>7151914.8936170219</v>
      </c>
      <c r="AE87" s="75">
        <f>IF(AE$7="",0,IF(AE$1=MAX($1:$1),$R85-SUM($T87:AD87),IF(AE$1=1,SUMIFS(85:85,$1:$1,"&gt;="&amp;1,$1:$1,"&lt;="&amp;INT(-$N87/30))+(-$N87/30-INT(-$N87/30))*SUMIFS(85:85,$1:$1,INT(-$N87/30)+1),0)+(-$N87/30-INT(-$N87/30))*SUMIFS(85:85,$1:$1,AE$1+INT(-$N87/30)+1)+(INT(-$N87/30)+1--$N87/30)*SUMIFS(85:85,$1:$1,AE$1+INT(-$N87/30))))</f>
        <v>7370851.0638297871</v>
      </c>
      <c r="AF87" s="75">
        <f>IF(AF$7="",0,IF(AF$1=MAX($1:$1),$R85-SUM($T87:AE87),IF(AF$1=1,SUMIFS(85:85,$1:$1,"&gt;="&amp;1,$1:$1,"&lt;="&amp;INT(-$N87/30))+(-$N87/30-INT(-$N87/30))*SUMIFS(85:85,$1:$1,INT(-$N87/30)+1),0)+(-$N87/30-INT(-$N87/30))*SUMIFS(85:85,$1:$1,AF$1+INT(-$N87/30)+1)+(INT(-$N87/30)+1--$N87/30)*SUMIFS(85:85,$1:$1,AF$1+INT(-$N87/30))))</f>
        <v>7589787.2340425532</v>
      </c>
      <c r="AG87" s="75">
        <f>IF(AG$7="",0,IF(AG$1=MAX($1:$1),$R85-SUM($T87:AF87),IF(AG$1=1,SUMIFS(85:85,$1:$1,"&gt;="&amp;1,$1:$1,"&lt;="&amp;INT(-$N87/30))+(-$N87/30-INT(-$N87/30))*SUMIFS(85:85,$1:$1,INT(-$N87/30)+1),0)+(-$N87/30-INT(-$N87/30))*SUMIFS(85:85,$1:$1,AG$1+INT(-$N87/30)+1)+(INT(-$N87/30)+1--$N87/30)*SUMIFS(85:85,$1:$1,AG$1+INT(-$N87/30))))</f>
        <v>7808723.4042553194</v>
      </c>
      <c r="AH87" s="75">
        <f>IF(AH$7="",0,IF(AH$1=MAX($1:$1),$R85-SUM($T87:AG87),IF(AH$1=1,SUMIFS(85:85,$1:$1,"&gt;="&amp;1,$1:$1,"&lt;="&amp;INT(-$N87/30))+(-$N87/30-INT(-$N87/30))*SUMIFS(85:85,$1:$1,INT(-$N87/30)+1),0)+(-$N87/30-INT(-$N87/30))*SUMIFS(85:85,$1:$1,AH$1+INT(-$N87/30)+1)+(INT(-$N87/30)+1--$N87/30)*SUMIFS(85:85,$1:$1,AH$1+INT(-$N87/30))))</f>
        <v>8027659.5744680865</v>
      </c>
      <c r="AI87" s="75">
        <f>IF(AI$7="",0,IF(AI$1=MAX($1:$1),$R85-SUM($T87:AH87),IF(AI$1=1,SUMIFS(85:85,$1:$1,"&gt;="&amp;1,$1:$1,"&lt;="&amp;INT(-$N87/30))+(-$N87/30-INT(-$N87/30))*SUMIFS(85:85,$1:$1,INT(-$N87/30)+1),0)+(-$N87/30-INT(-$N87/30))*SUMIFS(85:85,$1:$1,AI$1+INT(-$N87/30)+1)+(INT(-$N87/30)+1--$N87/30)*SUMIFS(85:85,$1:$1,AI$1+INT(-$N87/30))))</f>
        <v>8246595.7446808517</v>
      </c>
      <c r="AJ87" s="75">
        <f>IF(AJ$7="",0,IF(AJ$1=MAX($1:$1),$R85-SUM($T87:AI87),IF(AJ$1=1,SUMIFS(85:85,$1:$1,"&gt;="&amp;1,$1:$1,"&lt;="&amp;INT(-$N87/30))+(-$N87/30-INT(-$N87/30))*SUMIFS(85:85,$1:$1,INT(-$N87/30)+1),0)+(-$N87/30-INT(-$N87/30))*SUMIFS(85:85,$1:$1,AJ$1+INT(-$N87/30)+1)+(INT(-$N87/30)+1--$N87/30)*SUMIFS(85:85,$1:$1,AJ$1+INT(-$N87/30))))</f>
        <v>8465531.914893616</v>
      </c>
      <c r="AK87" s="75">
        <f>IF(AK$7="",0,IF(AK$1=MAX($1:$1),$R85-SUM($T87:AJ87),IF(AK$1=1,SUMIFS(85:85,$1:$1,"&gt;="&amp;1,$1:$1,"&lt;="&amp;INT(-$N87/30))+(-$N87/30-INT(-$N87/30))*SUMIFS(85:85,$1:$1,INT(-$N87/30)+1),0)+(-$N87/30-INT(-$N87/30))*SUMIFS(85:85,$1:$1,AK$1+INT(-$N87/30)+1)+(INT(-$N87/30)+1--$N87/30)*SUMIFS(85:85,$1:$1,AK$1+INT(-$N87/30))))</f>
        <v>8684468.085106384</v>
      </c>
      <c r="AL87" s="75">
        <f>IF(AL$7="",0,IF(AL$1=MAX($1:$1),$R85-SUM($T87:AK87),IF(AL$1=1,SUMIFS(85:85,$1:$1,"&gt;="&amp;1,$1:$1,"&lt;="&amp;INT(-$N87/30))+(-$N87/30-INT(-$N87/30))*SUMIFS(85:85,$1:$1,INT(-$N87/30)+1),0)+(-$N87/30-INT(-$N87/30))*SUMIFS(85:85,$1:$1,AL$1+INT(-$N87/30)+1)+(INT(-$N87/30)+1--$N87/30)*SUMIFS(85:85,$1:$1,AL$1+INT(-$N87/30))))</f>
        <v>8903404.2553191502</v>
      </c>
      <c r="AM87" s="75">
        <f>IF(AM$7="",0,IF(AM$1=MAX($1:$1),$R85-SUM($T87:AL87),IF(AM$1=1,SUMIFS(85:85,$1:$1,"&gt;="&amp;1,$1:$1,"&lt;="&amp;INT(-$N87/30))+(-$N87/30-INT(-$N87/30))*SUMIFS(85:85,$1:$1,INT(-$N87/30)+1),0)+(-$N87/30-INT(-$N87/30))*SUMIFS(85:85,$1:$1,AM$1+INT(-$N87/30)+1)+(INT(-$N87/30)+1--$N87/30)*SUMIFS(85:85,$1:$1,AM$1+INT(-$N87/30))))</f>
        <v>9122340.4255319126</v>
      </c>
      <c r="AN87" s="75">
        <f>IF(AN$7="",0,IF(AN$1=MAX($1:$1),$R85-SUM($T87:AM87),IF(AN$1=1,SUMIFS(85:85,$1:$1,"&gt;="&amp;1,$1:$1,"&lt;="&amp;INT(-$N87/30))+(-$N87/30-INT(-$N87/30))*SUMIFS(85:85,$1:$1,INT(-$N87/30)+1),0)+(-$N87/30-INT(-$N87/30))*SUMIFS(85:85,$1:$1,AN$1+INT(-$N87/30)+1)+(INT(-$N87/30)+1--$N87/30)*SUMIFS(85:85,$1:$1,AN$1+INT(-$N87/30))))</f>
        <v>9341276.5957446806</v>
      </c>
      <c r="AO87" s="75">
        <f>IF(AO$7="",0,IF(AO$1=MAX($1:$1),$R85-SUM($T87:AN87),IF(AO$1=1,SUMIFS(85:85,$1:$1,"&gt;="&amp;1,$1:$1,"&lt;="&amp;INT(-$N87/30))+(-$N87/30-INT(-$N87/30))*SUMIFS(85:85,$1:$1,INT(-$N87/30)+1),0)+(-$N87/30-INT(-$N87/30))*SUMIFS(85:85,$1:$1,AO$1+INT(-$N87/30)+1)+(INT(-$N87/30)+1--$N87/30)*SUMIFS(85:85,$1:$1,AO$1+INT(-$N87/30))))</f>
        <v>9560212.7659574468</v>
      </c>
      <c r="AP87" s="75">
        <f>IF(AP$7="",0,IF(AP$1=MAX($1:$1),$R85-SUM($T87:AO87),IF(AP$1=1,SUMIFS(85:85,$1:$1,"&gt;="&amp;1,$1:$1,"&lt;="&amp;INT(-$N87/30))+(-$N87/30-INT(-$N87/30))*SUMIFS(85:85,$1:$1,INT(-$N87/30)+1),0)+(-$N87/30-INT(-$N87/30))*SUMIFS(85:85,$1:$1,AP$1+INT(-$N87/30)+1)+(INT(-$N87/30)+1--$N87/30)*SUMIFS(85:85,$1:$1,AP$1+INT(-$N87/30))))</f>
        <v>9779148.9361702129</v>
      </c>
      <c r="AQ87" s="75">
        <f>IF(AQ$7="",0,IF(AQ$1=MAX($1:$1),$R85-SUM($T87:AP87),IF(AQ$1=1,SUMIFS(85:85,$1:$1,"&gt;="&amp;1,$1:$1,"&lt;="&amp;INT(-$N87/30))+(-$N87/30-INT(-$N87/30))*SUMIFS(85:85,$1:$1,INT(-$N87/30)+1),0)+(-$N87/30-INT(-$N87/30))*SUMIFS(85:85,$1:$1,AQ$1+INT(-$N87/30)+1)+(INT(-$N87/30)+1--$N87/30)*SUMIFS(85:85,$1:$1,AQ$1+INT(-$N87/30))))</f>
        <v>9998085.1063829809</v>
      </c>
      <c r="AR87" s="75">
        <f>IF(AR$7="",0,IF(AR$1=MAX($1:$1),$R85-SUM($T87:AQ87),IF(AR$1=1,SUMIFS(85:85,$1:$1,"&gt;="&amp;1,$1:$1,"&lt;="&amp;INT(-$N87/30))+(-$N87/30-INT(-$N87/30))*SUMIFS(85:85,$1:$1,INT(-$N87/30)+1),0)+(-$N87/30-INT(-$N87/30))*SUMIFS(85:85,$1:$1,AR$1+INT(-$N87/30)+1)+(INT(-$N87/30)+1--$N87/30)*SUMIFS(85:85,$1:$1,AR$1+INT(-$N87/30))))</f>
        <v>10217021.276595749</v>
      </c>
      <c r="AS87" s="75">
        <f>IF(AS$7="",0,IF(AS$1=MAX($1:$1),$R85-SUM($T87:AR87),IF(AS$1=1,SUMIFS(85:85,$1:$1,"&gt;="&amp;1,$1:$1,"&lt;="&amp;INT(-$N87/30))+(-$N87/30-INT(-$N87/30))*SUMIFS(85:85,$1:$1,INT(-$N87/30)+1),0)+(-$N87/30-INT(-$N87/30))*SUMIFS(85:85,$1:$1,AS$1+INT(-$N87/30)+1)+(INT(-$N87/30)+1--$N87/30)*SUMIFS(85:85,$1:$1,AS$1+INT(-$N87/30))))</f>
        <v>10435957.446808511</v>
      </c>
      <c r="AT87" s="75">
        <f>IF(AT$7="",0,IF(AT$1=MAX($1:$1),$R85-SUM($T87:AS87),IF(AT$1=1,SUMIFS(85:85,$1:$1,"&gt;="&amp;1,$1:$1,"&lt;="&amp;INT(-$N87/30))+(-$N87/30-INT(-$N87/30))*SUMIFS(85:85,$1:$1,INT(-$N87/30)+1),0)+(-$N87/30-INT(-$N87/30))*SUMIFS(85:85,$1:$1,AT$1+INT(-$N87/30)+1)+(INT(-$N87/30)+1--$N87/30)*SUMIFS(85:85,$1:$1,AT$1+INT(-$N87/30))))</f>
        <v>10654893.617021278</v>
      </c>
      <c r="AU87" s="75">
        <f>IF(AU$7="",0,IF(AU$1=MAX($1:$1),$R85-SUM($T87:AT87),IF(AU$1=1,SUMIFS(85:85,$1:$1,"&gt;="&amp;1,$1:$1,"&lt;="&amp;INT(-$N87/30))+(-$N87/30-INT(-$N87/30))*SUMIFS(85:85,$1:$1,INT(-$N87/30)+1),0)+(-$N87/30-INT(-$N87/30))*SUMIFS(85:85,$1:$1,AU$1+INT(-$N87/30)+1)+(INT(-$N87/30)+1--$N87/30)*SUMIFS(85:85,$1:$1,AU$1+INT(-$N87/30))))</f>
        <v>10873829.787234044</v>
      </c>
      <c r="AV87" s="75">
        <f>IF(AV$7="",0,IF(AV$1=MAX($1:$1),$R85-SUM($T87:AU87),IF(AV$1=1,SUMIFS(85:85,$1:$1,"&gt;="&amp;1,$1:$1,"&lt;="&amp;INT(-$N87/30))+(-$N87/30-INT(-$N87/30))*SUMIFS(85:85,$1:$1,INT(-$N87/30)+1),0)+(-$N87/30-INT(-$N87/30))*SUMIFS(85:85,$1:$1,AV$1+INT(-$N87/30)+1)+(INT(-$N87/30)+1--$N87/30)*SUMIFS(85:85,$1:$1,AV$1+INT(-$N87/30))))</f>
        <v>11092765.957446808</v>
      </c>
      <c r="AW87" s="75">
        <f>IF(AW$7="",0,IF(AW$1=MAX($1:$1),$R85-SUM($T87:AV87),IF(AW$1=1,SUMIFS(85:85,$1:$1,"&gt;="&amp;1,$1:$1,"&lt;="&amp;INT(-$N87/30))+(-$N87/30-INT(-$N87/30))*SUMIFS(85:85,$1:$1,INT(-$N87/30)+1),0)+(-$N87/30-INT(-$N87/30))*SUMIFS(85:85,$1:$1,AW$1+INT(-$N87/30)+1)+(INT(-$N87/30)+1--$N87/30)*SUMIFS(85:85,$1:$1,AW$1+INT(-$N87/30))))</f>
        <v>11311702.127659578</v>
      </c>
      <c r="AX87" s="75">
        <f>IF(AX$7="",0,IF(AX$1=MAX($1:$1),$R85-SUM($T87:AW87),IF(AX$1=1,SUMIFS(85:85,$1:$1,"&gt;="&amp;1,$1:$1,"&lt;="&amp;INT(-$N87/30))+(-$N87/30-INT(-$N87/30))*SUMIFS(85:85,$1:$1,INT(-$N87/30)+1),0)+(-$N87/30-INT(-$N87/30))*SUMIFS(85:85,$1:$1,AX$1+INT(-$N87/30)+1)+(INT(-$N87/30)+1--$N87/30)*SUMIFS(85:85,$1:$1,AX$1+INT(-$N87/30))))</f>
        <v>11530638.297872344</v>
      </c>
      <c r="AY87" s="75">
        <f>IF(AY$7="",0,IF(AY$1=MAX($1:$1),$R85-SUM($T87:AX87),IF(AY$1=1,SUMIFS(85:85,$1:$1,"&gt;="&amp;1,$1:$1,"&lt;="&amp;INT(-$N87/30))+(-$N87/30-INT(-$N87/30))*SUMIFS(85:85,$1:$1,INT(-$N87/30)+1),0)+(-$N87/30-INT(-$N87/30))*SUMIFS(85:85,$1:$1,AY$1+INT(-$N87/30)+1)+(INT(-$N87/30)+1--$N87/30)*SUMIFS(85:85,$1:$1,AY$1+INT(-$N87/30))))</f>
        <v>11749574.46808511</v>
      </c>
      <c r="AZ87" s="75">
        <f>IF(AZ$7="",0,IF(AZ$1=MAX($1:$1),$R85-SUM($T87:AY87),IF(AZ$1=1,SUMIFS(85:85,$1:$1,"&gt;="&amp;1,$1:$1,"&lt;="&amp;INT(-$N87/30))+(-$N87/30-INT(-$N87/30))*SUMIFS(85:85,$1:$1,INT(-$N87/30)+1),0)+(-$N87/30-INT(-$N87/30))*SUMIFS(85:85,$1:$1,AZ$1+INT(-$N87/30)+1)+(INT(-$N87/30)+1--$N87/30)*SUMIFS(85:85,$1:$1,AZ$1+INT(-$N87/30))))</f>
        <v>11968510.638297874</v>
      </c>
      <c r="BA87" s="75">
        <f>IF(BA$7="",0,IF(BA$1=MAX($1:$1),$R85-SUM($T87:AZ87),IF(BA$1=1,SUMIFS(85:85,$1:$1,"&gt;="&amp;1,$1:$1,"&lt;="&amp;INT(-$N87/30))+(-$N87/30-INT(-$N87/30))*SUMIFS(85:85,$1:$1,INT(-$N87/30)+1),0)+(-$N87/30-INT(-$N87/30))*SUMIFS(85:85,$1:$1,BA$1+INT(-$N87/30)+1)+(INT(-$N87/30)+1--$N87/30)*SUMIFS(85:85,$1:$1,BA$1+INT(-$N87/30))))</f>
        <v>12187446.808510641</v>
      </c>
      <c r="BB87" s="75">
        <f>IF(BB$7="",0,IF(BB$1=MAX($1:$1),$R85-SUM($T87:BA87),IF(BB$1=1,SUMIFS(85:85,$1:$1,"&gt;="&amp;1,$1:$1,"&lt;="&amp;INT(-$N87/30))+(-$N87/30-INT(-$N87/30))*SUMIFS(85:85,$1:$1,INT(-$N87/30)+1),0)+(-$N87/30-INT(-$N87/30))*SUMIFS(85:85,$1:$1,BB$1+INT(-$N87/30)+1)+(INT(-$N87/30)+1--$N87/30)*SUMIFS(85:85,$1:$1,BB$1+INT(-$N87/30))))</f>
        <v>12406382.978723405</v>
      </c>
      <c r="BC87" s="75">
        <f>IF(BC$7="",0,IF(BC$1=MAX($1:$1),$R85-SUM($T87:BB87),IF(BC$1=1,SUMIFS(85:85,$1:$1,"&gt;="&amp;1,$1:$1,"&lt;="&amp;INT(-$N87/30))+(-$N87/30-INT(-$N87/30))*SUMIFS(85:85,$1:$1,INT(-$N87/30)+1),0)+(-$N87/30-INT(-$N87/30))*SUMIFS(85:85,$1:$1,BC$1+INT(-$N87/30)+1)+(INT(-$N87/30)+1--$N87/30)*SUMIFS(85:85,$1:$1,BC$1+INT(-$N87/30))))</f>
        <v>12625319.148936171</v>
      </c>
      <c r="BD87" s="75">
        <f>IF(BD$7="",0,IF(BD$1=MAX($1:$1),$R85-SUM($T87:BC87),IF(BD$1=1,SUMIFS(85:85,$1:$1,"&gt;="&amp;1,$1:$1,"&lt;="&amp;INT(-$N87/30))+(-$N87/30-INT(-$N87/30))*SUMIFS(85:85,$1:$1,INT(-$N87/30)+1),0)+(-$N87/30-INT(-$N87/30))*SUMIFS(85:85,$1:$1,BD$1+INT(-$N87/30)+1)+(INT(-$N87/30)+1--$N87/30)*SUMIFS(85:85,$1:$1,BD$1+INT(-$N87/30))))</f>
        <v>12844255.319148935</v>
      </c>
      <c r="BE87" s="75">
        <f>IF(BE$7="",0,IF(BE$1=MAX($1:$1),$R85-SUM($T87:BD87),IF(BE$1=1,SUMIFS(85:85,$1:$1,"&gt;="&amp;1,$1:$1,"&lt;="&amp;INT(-$N87/30))+(-$N87/30-INT(-$N87/30))*SUMIFS(85:85,$1:$1,INT(-$N87/30)+1),0)+(-$N87/30-INT(-$N87/30))*SUMIFS(85:85,$1:$1,BE$1+INT(-$N87/30)+1)+(INT(-$N87/30)+1--$N87/30)*SUMIFS(85:85,$1:$1,BE$1+INT(-$N87/30))))</f>
        <v>13063191.489361703</v>
      </c>
      <c r="BF87" s="75">
        <f>IF(BF$7="",0,IF(BF$1=MAX($1:$1),$R85-SUM($T87:BE87),IF(BF$1=1,SUMIFS(85:85,$1:$1,"&gt;="&amp;1,$1:$1,"&lt;="&amp;INT(-$N87/30))+(-$N87/30-INT(-$N87/30))*SUMIFS(85:85,$1:$1,INT(-$N87/30)+1),0)+(-$N87/30-INT(-$N87/30))*SUMIFS(85:85,$1:$1,BF$1+INT(-$N87/30)+1)+(INT(-$N87/30)+1--$N87/30)*SUMIFS(85:85,$1:$1,BF$1+INT(-$N87/30))))</f>
        <v>13282127.659574471</v>
      </c>
      <c r="BG87" s="75">
        <f>IF(BG$7="",0,IF(BG$1=MAX($1:$1),$R85-SUM($T87:BF87),IF(BG$1=1,SUMIFS(85:85,$1:$1,"&gt;="&amp;1,$1:$1,"&lt;="&amp;INT(-$N87/30))+(-$N87/30-INT(-$N87/30))*SUMIFS(85:85,$1:$1,INT(-$N87/30)+1),0)+(-$N87/30-INT(-$N87/30))*SUMIFS(85:85,$1:$1,BG$1+INT(-$N87/30)+1)+(INT(-$N87/30)+1--$N87/30)*SUMIFS(85:85,$1:$1,BG$1+INT(-$N87/30))))</f>
        <v>13501063.829787236</v>
      </c>
      <c r="BH87" s="75">
        <f>IF(BH$7="",0,IF(BH$1=MAX($1:$1),$R85-SUM($T87:BG87),IF(BH$1=1,SUMIFS(85:85,$1:$1,"&gt;="&amp;1,$1:$1,"&lt;="&amp;INT(-$N87/30))+(-$N87/30-INT(-$N87/30))*SUMIFS(85:85,$1:$1,INT(-$N87/30)+1),0)+(-$N87/30-INT(-$N87/30))*SUMIFS(85:85,$1:$1,BH$1+INT(-$N87/30)+1)+(INT(-$N87/30)+1--$N87/30)*SUMIFS(85:85,$1:$1,BH$1+INT(-$N87/30))))</f>
        <v>13720000.000000002</v>
      </c>
      <c r="BI87" s="75">
        <f>IF(BI$7="",0,IF(BI$1=MAX($1:$1),$R85-SUM($T87:BH87),IF(BI$1=1,SUMIFS(85:85,$1:$1,"&gt;="&amp;1,$1:$1,"&lt;="&amp;INT(-$N87/30))+(-$N87/30-INT(-$N87/30))*SUMIFS(85:85,$1:$1,INT(-$N87/30)+1),0)+(-$N87/30-INT(-$N87/30))*SUMIFS(85:85,$1:$1,BI$1+INT(-$N87/30)+1)+(INT(-$N87/30)+1--$N87/30)*SUMIFS(85:85,$1:$1,BI$1+INT(-$N87/30))))</f>
        <v>13938936.170212766</v>
      </c>
      <c r="BJ87" s="75">
        <f>IF(BJ$7="",0,IF(BJ$1=MAX($1:$1),$R85-SUM($T87:BI87),IF(BJ$1=1,SUMIFS(85:85,$1:$1,"&gt;="&amp;1,$1:$1,"&lt;="&amp;INT(-$N87/30))+(-$N87/30-INT(-$N87/30))*SUMIFS(85:85,$1:$1,INT(-$N87/30)+1),0)+(-$N87/30-INT(-$N87/30))*SUMIFS(85:85,$1:$1,BJ$1+INT(-$N87/30)+1)+(INT(-$N87/30)+1--$N87/30)*SUMIFS(85:85,$1:$1,BJ$1+INT(-$N87/30))))</f>
        <v>14157872.340425534</v>
      </c>
      <c r="BK87" s="75">
        <f>IF(BK$7="",0,IF(BK$1=MAX($1:$1),$R85-SUM($T87:BJ87),IF(BK$1=1,SUMIFS(85:85,$1:$1,"&gt;="&amp;1,$1:$1,"&lt;="&amp;INT(-$N87/30))+(-$N87/30-INT(-$N87/30))*SUMIFS(85:85,$1:$1,INT(-$N87/30)+1),0)+(-$N87/30-INT(-$N87/30))*SUMIFS(85:85,$1:$1,BK$1+INT(-$N87/30)+1)+(INT(-$N87/30)+1--$N87/30)*SUMIFS(85:85,$1:$1,BK$1+INT(-$N87/30))))</f>
        <v>14376808.510638298</v>
      </c>
      <c r="BL87" s="75">
        <f>IF(BL$7="",0,IF(BL$1=MAX($1:$1),$R85-SUM($T87:BK87),IF(BL$1=1,SUMIFS(85:85,$1:$1,"&gt;="&amp;1,$1:$1,"&lt;="&amp;INT(-$N87/30))+(-$N87/30-INT(-$N87/30))*SUMIFS(85:85,$1:$1,INT(-$N87/30)+1),0)+(-$N87/30-INT(-$N87/30))*SUMIFS(85:85,$1:$1,BL$1+INT(-$N87/30)+1)+(INT(-$N87/30)+1--$N87/30)*SUMIFS(85:85,$1:$1,BL$1+INT(-$N87/30))))</f>
        <v>14595744.680851065</v>
      </c>
      <c r="BM87" s="75">
        <f>IF(BM$7="",0,IF(BM$1=MAX($1:$1),$R85-SUM($T87:BL87),IF(BM$1=1,SUMIFS(85:85,$1:$1,"&gt;="&amp;1,$1:$1,"&lt;="&amp;INT(-$N87/30))+(-$N87/30-INT(-$N87/30))*SUMIFS(85:85,$1:$1,INT(-$N87/30)+1),0)+(-$N87/30-INT(-$N87/30))*SUMIFS(85:85,$1:$1,BM$1+INT(-$N87/30)+1)+(INT(-$N87/30)+1--$N87/30)*SUMIFS(85:85,$1:$1,BM$1+INT(-$N87/30))))</f>
        <v>14814680.851063833</v>
      </c>
      <c r="BN87" s="75">
        <f>IF(BN$7="",0,IF(BN$1=MAX($1:$1),$R85-SUM($T87:BM87),IF(BN$1=1,SUMIFS(85:85,$1:$1,"&gt;="&amp;1,$1:$1,"&lt;="&amp;INT(-$N87/30))+(-$N87/30-INT(-$N87/30))*SUMIFS(85:85,$1:$1,INT(-$N87/30)+1),0)+(-$N87/30-INT(-$N87/30))*SUMIFS(85:85,$1:$1,BN$1+INT(-$N87/30)+1)+(INT(-$N87/30)+1--$N87/30)*SUMIFS(85:85,$1:$1,BN$1+INT(-$N87/30))))</f>
        <v>15033617.021276597</v>
      </c>
      <c r="BO87" s="75">
        <f>IF(BO$7="",0,IF(BO$1=MAX($1:$1),$R85-SUM($T87:BN87),IF(BO$1=1,SUMIFS(85:85,$1:$1,"&gt;="&amp;1,$1:$1,"&lt;="&amp;INT(-$N87/30))+(-$N87/30-INT(-$N87/30))*SUMIFS(85:85,$1:$1,INT(-$N87/30)+1),0)+(-$N87/30-INT(-$N87/30))*SUMIFS(85:85,$1:$1,BO$1+INT(-$N87/30)+1)+(INT(-$N87/30)+1--$N87/30)*SUMIFS(85:85,$1:$1,BO$1+INT(-$N87/30))))</f>
        <v>15252553.191489365</v>
      </c>
      <c r="BP87" s="75">
        <f>IF(BP$7="",0,IF(BP$1=MAX($1:$1),$R85-SUM($T87:BO87),IF(BP$1=1,SUMIFS(85:85,$1:$1,"&gt;="&amp;1,$1:$1,"&lt;="&amp;INT(-$N87/30))+(-$N87/30-INT(-$N87/30))*SUMIFS(85:85,$1:$1,INT(-$N87/30)+1),0)+(-$N87/30-INT(-$N87/30))*SUMIFS(85:85,$1:$1,BP$1+INT(-$N87/30)+1)+(INT(-$N87/30)+1--$N87/30)*SUMIFS(85:85,$1:$1,BP$1+INT(-$N87/30))))</f>
        <v>12862500.00000006</v>
      </c>
      <c r="BQ87" s="75">
        <f>IF(BQ$7="",0,IF(BQ$1=MAX($1:$1),$R85-SUM($T87:BP87),IF(BQ$1=1,SUMIFS(85:85,$1:$1,"&gt;="&amp;1,$1:$1,"&lt;="&amp;INT(-$N87/30))+(-$N87/30-INT(-$N87/30))*SUMIFS(85:85,$1:$1,INT(-$N87/30)+1),0)+(-$N87/30-INT(-$N87/30))*SUMIFS(85:85,$1:$1,BQ$1+INT(-$N87/30)+1)+(INT(-$N87/30)+1--$N87/30)*SUMIFS(85:85,$1:$1,BQ$1+INT(-$N87/30))))</f>
        <v>0</v>
      </c>
      <c r="BR87" s="75">
        <f>IF(BR$7="",0,IF(BR$1=MAX($1:$1),$R85-SUM($T87:BQ87),IF(BR$1=1,SUMIFS(85:85,$1:$1,"&gt;="&amp;1,$1:$1,"&lt;="&amp;INT(-$N87/30))+(-$N87/30-INT(-$N87/30))*SUMIFS(85:85,$1:$1,INT(-$N87/30)+1),0)+(-$N87/30-INT(-$N87/30))*SUMIFS(85:85,$1:$1,BR$1+INT(-$N87/30)+1)+(INT(-$N87/30)+1--$N87/30)*SUMIFS(85:85,$1:$1,BR$1+INT(-$N87/30))))</f>
        <v>0</v>
      </c>
      <c r="BS87" s="75">
        <f>IF(BS$7="",0,IF(BS$1=MAX($1:$1),$R85-SUM($T87:BR87),IF(BS$1=1,SUMIFS(85:85,$1:$1,"&gt;="&amp;1,$1:$1,"&lt;="&amp;INT(-$N87/30))+(-$N87/30-INT(-$N87/30))*SUMIFS(85:85,$1:$1,INT(-$N87/30)+1),0)+(-$N87/30-INT(-$N87/30))*SUMIFS(85:85,$1:$1,BS$1+INT(-$N87/30)+1)+(INT(-$N87/30)+1--$N87/30)*SUMIFS(85:85,$1:$1,BS$1+INT(-$N87/30))))</f>
        <v>0</v>
      </c>
      <c r="BT87" s="75">
        <f>IF(BT$7="",0,IF(BT$1=MAX($1:$1),$R85-SUM($T87:BS87),IF(BT$1=1,SUMIFS(85:85,$1:$1,"&gt;="&amp;1,$1:$1,"&lt;="&amp;INT(-$N87/30))+(-$N87/30-INT(-$N87/30))*SUMIFS(85:85,$1:$1,INT(-$N87/30)+1),0)+(-$N87/30-INT(-$N87/30))*SUMIFS(85:85,$1:$1,BT$1+INT(-$N87/30)+1)+(INT(-$N87/30)+1--$N87/30)*SUMIFS(85:85,$1:$1,BT$1+INT(-$N87/30))))</f>
        <v>0</v>
      </c>
      <c r="BU87" s="75">
        <f>IF(BU$7="",0,IF(BU$1=MAX($1:$1),$R85-SUM($T87:BT87),IF(BU$1=1,SUMIFS(85:85,$1:$1,"&gt;="&amp;1,$1:$1,"&lt;="&amp;INT(-$N87/30))+(-$N87/30-INT(-$N87/30))*SUMIFS(85:85,$1:$1,INT(-$N87/30)+1),0)+(-$N87/30-INT(-$N87/30))*SUMIFS(85:85,$1:$1,BU$1+INT(-$N87/30)+1)+(INT(-$N87/30)+1--$N87/30)*SUMIFS(85:85,$1:$1,BU$1+INT(-$N87/30))))</f>
        <v>0</v>
      </c>
      <c r="BV87" s="75">
        <f>IF(BV$7="",0,IF(BV$1=MAX($1:$1),$R85-SUM($T87:BU87),IF(BV$1=1,SUMIFS(85:85,$1:$1,"&gt;="&amp;1,$1:$1,"&lt;="&amp;INT(-$N87/30))+(-$N87/30-INT(-$N87/30))*SUMIFS(85:85,$1:$1,INT(-$N87/30)+1),0)+(-$N87/30-INT(-$N87/30))*SUMIFS(85:85,$1:$1,BV$1+INT(-$N87/30)+1)+(INT(-$N87/30)+1--$N87/30)*SUMIFS(85:85,$1:$1,BV$1+INT(-$N87/30))))</f>
        <v>0</v>
      </c>
      <c r="BW87" s="75">
        <f>IF(BW$7="",0,IF(BW$1=MAX($1:$1),$R85-SUM($T87:BV87),IF(BW$1=1,SUMIFS(85:85,$1:$1,"&gt;="&amp;1,$1:$1,"&lt;="&amp;INT(-$N87/30))+(-$N87/30-INT(-$N87/30))*SUMIFS(85:85,$1:$1,INT(-$N87/30)+1),0)+(-$N87/30-INT(-$N87/30))*SUMIFS(85:85,$1:$1,BW$1+INT(-$N87/30)+1)+(INT(-$N87/30)+1--$N87/30)*SUMIFS(85:85,$1:$1,BW$1+INT(-$N87/30))))</f>
        <v>0</v>
      </c>
      <c r="BX87" s="75">
        <f>IF(BX$7="",0,IF(BX$1=MAX($1:$1),$R85-SUM($T87:BW87),IF(BX$1=1,SUMIFS(85:85,$1:$1,"&gt;="&amp;1,$1:$1,"&lt;="&amp;INT(-$N87/30))+(-$N87/30-INT(-$N87/30))*SUMIFS(85:85,$1:$1,INT(-$N87/30)+1),0)+(-$N87/30-INT(-$N87/30))*SUMIFS(85:85,$1:$1,BX$1+INT(-$N87/30)+1)+(INT(-$N87/30)+1--$N87/30)*SUMIFS(85:85,$1:$1,BX$1+INT(-$N87/30))))</f>
        <v>0</v>
      </c>
      <c r="BY87" s="75">
        <f>IF(BY$7="",0,IF(BY$1=MAX($1:$1),$R85-SUM($T87:BX87),IF(BY$1=1,SUMIFS(85:85,$1:$1,"&gt;="&amp;1,$1:$1,"&lt;="&amp;INT(-$N87/30))+(-$N87/30-INT(-$N87/30))*SUMIFS(85:85,$1:$1,INT(-$N87/30)+1),0)+(-$N87/30-INT(-$N87/30))*SUMIFS(85:85,$1:$1,BY$1+INT(-$N87/30)+1)+(INT(-$N87/30)+1--$N87/30)*SUMIFS(85:85,$1:$1,BY$1+INT(-$N87/30))))</f>
        <v>0</v>
      </c>
      <c r="BZ87" s="75">
        <f>IF(BZ$7="",0,IF(BZ$1=MAX($1:$1),$R85-SUM($T87:BY87),IF(BZ$1=1,SUMIFS(85:85,$1:$1,"&gt;="&amp;1,$1:$1,"&lt;="&amp;INT(-$N87/30))+(-$N87/30-INT(-$N87/30))*SUMIFS(85:85,$1:$1,INT(-$N87/30)+1),0)+(-$N87/30-INT(-$N87/30))*SUMIFS(85:85,$1:$1,BZ$1+INT(-$N87/30)+1)+(INT(-$N87/30)+1--$N87/30)*SUMIFS(85:85,$1:$1,BZ$1+INT(-$N87/30))))</f>
        <v>0</v>
      </c>
      <c r="CA87" s="75">
        <f>IF(CA$7="",0,IF(CA$1=MAX($1:$1),$R85-SUM($T87:BZ87),IF(CA$1=1,SUMIFS(85:85,$1:$1,"&gt;="&amp;1,$1:$1,"&lt;="&amp;INT(-$N87/30))+(-$N87/30-INT(-$N87/30))*SUMIFS(85:85,$1:$1,INT(-$N87/30)+1),0)+(-$N87/30-INT(-$N87/30))*SUMIFS(85:85,$1:$1,CA$1+INT(-$N87/30)+1)+(INT(-$N87/30)+1--$N87/30)*SUMIFS(85:85,$1:$1,CA$1+INT(-$N87/30))))</f>
        <v>0</v>
      </c>
      <c r="CB87" s="75">
        <f>IF(CB$7="",0,IF(CB$1=MAX($1:$1),$R85-SUM($T87:CA87),IF(CB$1=1,SUMIFS(85:85,$1:$1,"&gt;="&amp;1,$1:$1,"&lt;="&amp;INT(-$N87/30))+(-$N87/30-INT(-$N87/30))*SUMIFS(85:85,$1:$1,INT(-$N87/30)+1),0)+(-$N87/30-INT(-$N87/30))*SUMIFS(85:85,$1:$1,CB$1+INT(-$N87/30)+1)+(INT(-$N87/30)+1--$N87/30)*SUMIFS(85:85,$1:$1,CB$1+INT(-$N87/30))))</f>
        <v>0</v>
      </c>
      <c r="CC87" s="75">
        <f>IF(CC$7="",0,IF(CC$1=MAX($1:$1),$R85-SUM($T87:CB87),IF(CC$1=1,SUMIFS(85:85,$1:$1,"&gt;="&amp;1,$1:$1,"&lt;="&amp;INT(-$N87/30))+(-$N87/30-INT(-$N87/30))*SUMIFS(85:85,$1:$1,INT(-$N87/30)+1),0)+(-$N87/30-INT(-$N87/30))*SUMIFS(85:85,$1:$1,CC$1+INT(-$N87/30)+1)+(INT(-$N87/30)+1--$N87/30)*SUMIFS(85:85,$1:$1,CC$1+INT(-$N87/30))))</f>
        <v>0</v>
      </c>
      <c r="CD87" s="75">
        <f>IF(CD$7="",0,IF(CD$1=MAX($1:$1),$R85-SUM($T87:CC87),IF(CD$1=1,SUMIFS(85:85,$1:$1,"&gt;="&amp;1,$1:$1,"&lt;="&amp;INT(-$N87/30))+(-$N87/30-INT(-$N87/30))*SUMIFS(85:85,$1:$1,INT(-$N87/30)+1),0)+(-$N87/30-INT(-$N87/30))*SUMIFS(85:85,$1:$1,CD$1+INT(-$N87/30)+1)+(INT(-$N87/30)+1--$N87/30)*SUMIFS(85:85,$1:$1,CD$1+INT(-$N87/30))))</f>
        <v>0</v>
      </c>
      <c r="CE87" s="75">
        <f>IF(CE$7="",0,IF(CE$1=MAX($1:$1),$R85-SUM($T87:CD87),IF(CE$1=1,SUMIFS(85:85,$1:$1,"&gt;="&amp;1,$1:$1,"&lt;="&amp;INT(-$N87/30))+(-$N87/30-INT(-$N87/30))*SUMIFS(85:85,$1:$1,INT(-$N87/30)+1),0)+(-$N87/30-INT(-$N87/30))*SUMIFS(85:85,$1:$1,CE$1+INT(-$N87/30)+1)+(INT(-$N87/30)+1--$N87/30)*SUMIFS(85:85,$1:$1,CE$1+INT(-$N87/30))))</f>
        <v>0</v>
      </c>
      <c r="CF87" s="75">
        <f>IF(CF$7="",0,IF(CF$1=MAX($1:$1),$R85-SUM($T87:CE87),IF(CF$1=1,SUMIFS(85:85,$1:$1,"&gt;="&amp;1,$1:$1,"&lt;="&amp;INT(-$N87/30))+(-$N87/30-INT(-$N87/30))*SUMIFS(85:85,$1:$1,INT(-$N87/30)+1),0)+(-$N87/30-INT(-$N87/30))*SUMIFS(85:85,$1:$1,CF$1+INT(-$N87/30)+1)+(INT(-$N87/30)+1--$N87/30)*SUMIFS(85:85,$1:$1,CF$1+INT(-$N87/30))))</f>
        <v>0</v>
      </c>
      <c r="CG87" s="75">
        <f>IF(CG$7="",0,IF(CG$1=MAX($1:$1),$R85-SUM($T87:CF87),IF(CG$1=1,SUMIFS(85:85,$1:$1,"&gt;="&amp;1,$1:$1,"&lt;="&amp;INT(-$N87/30))+(-$N87/30-INT(-$N87/30))*SUMIFS(85:85,$1:$1,INT(-$N87/30)+1),0)+(-$N87/30-INT(-$N87/30))*SUMIFS(85:85,$1:$1,CG$1+INT(-$N87/30)+1)+(INT(-$N87/30)+1--$N87/30)*SUMIFS(85:85,$1:$1,CG$1+INT(-$N87/30))))</f>
        <v>0</v>
      </c>
      <c r="CH87" s="75">
        <f>IF(CH$7="",0,IF(CH$1=MAX($1:$1),$R85-SUM($T87:CG87),IF(CH$1=1,SUMIFS(85:85,$1:$1,"&gt;="&amp;1,$1:$1,"&lt;="&amp;INT(-$N87/30))+(-$N87/30-INT(-$N87/30))*SUMIFS(85:85,$1:$1,INT(-$N87/30)+1),0)+(-$N87/30-INT(-$N87/30))*SUMIFS(85:85,$1:$1,CH$1+INT(-$N87/30)+1)+(INT(-$N87/30)+1--$N87/30)*SUMIFS(85:85,$1:$1,CH$1+INT(-$N87/30))))</f>
        <v>0</v>
      </c>
      <c r="CI87" s="75">
        <f>IF(CI$7="",0,IF(CI$1=MAX($1:$1),$R85-SUM($T87:CH87),IF(CI$1=1,SUMIFS(85:85,$1:$1,"&gt;="&amp;1,$1:$1,"&lt;="&amp;INT(-$N87/30))+(-$N87/30-INT(-$N87/30))*SUMIFS(85:85,$1:$1,INT(-$N87/30)+1),0)+(-$N87/30-INT(-$N87/30))*SUMIFS(85:85,$1:$1,CI$1+INT(-$N87/30)+1)+(INT(-$N87/30)+1--$N87/30)*SUMIFS(85:85,$1:$1,CI$1+INT(-$N87/30))))</f>
        <v>0</v>
      </c>
      <c r="CJ87" s="75">
        <f>IF(CJ$7="",0,IF(CJ$1=MAX($1:$1),$R85-SUM($T87:CI87),IF(CJ$1=1,SUMIFS(85:85,$1:$1,"&gt;="&amp;1,$1:$1,"&lt;="&amp;INT(-$N87/30))+(-$N87/30-INT(-$N87/30))*SUMIFS(85:85,$1:$1,INT(-$N87/30)+1),0)+(-$N87/30-INT(-$N87/30))*SUMIFS(85:85,$1:$1,CJ$1+INT(-$N87/30)+1)+(INT(-$N87/30)+1--$N87/30)*SUMIFS(85:85,$1:$1,CJ$1+INT(-$N87/30))))</f>
        <v>0</v>
      </c>
      <c r="CK87" s="75">
        <f>IF(CK$7="",0,IF(CK$1=MAX($1:$1),$R85-SUM($T87:CJ87),IF(CK$1=1,SUMIFS(85:85,$1:$1,"&gt;="&amp;1,$1:$1,"&lt;="&amp;INT(-$N87/30))+(-$N87/30-INT(-$N87/30))*SUMIFS(85:85,$1:$1,INT(-$N87/30)+1),0)+(-$N87/30-INT(-$N87/30))*SUMIFS(85:85,$1:$1,CK$1+INT(-$N87/30)+1)+(INT(-$N87/30)+1--$N87/30)*SUMIFS(85:85,$1:$1,CK$1+INT(-$N87/30))))</f>
        <v>0</v>
      </c>
      <c r="CL87" s="75">
        <f>IF(CL$7="",0,IF(CL$1=MAX($1:$1),$R85-SUM($T87:CK87),IF(CL$1=1,SUMIFS(85:85,$1:$1,"&gt;="&amp;1,$1:$1,"&lt;="&amp;INT(-$N87/30))+(-$N87/30-INT(-$N87/30))*SUMIFS(85:85,$1:$1,INT(-$N87/30)+1),0)+(-$N87/30-INT(-$N87/30))*SUMIFS(85:85,$1:$1,CL$1+INT(-$N87/30)+1)+(INT(-$N87/30)+1--$N87/30)*SUMIFS(85:85,$1:$1,CL$1+INT(-$N87/30))))</f>
        <v>0</v>
      </c>
      <c r="CM87" s="75">
        <f>IF(CM$7="",0,IF(CM$1=MAX($1:$1),$R85-SUM($T87:CL87),IF(CM$1=1,SUMIFS(85:85,$1:$1,"&gt;="&amp;1,$1:$1,"&lt;="&amp;INT(-$N87/30))+(-$N87/30-INT(-$N87/30))*SUMIFS(85:85,$1:$1,INT(-$N87/30)+1),0)+(-$N87/30-INT(-$N87/30))*SUMIFS(85:85,$1:$1,CM$1+INT(-$N87/30)+1)+(INT(-$N87/30)+1--$N87/30)*SUMIFS(85:85,$1:$1,CM$1+INT(-$N87/30))))</f>
        <v>0</v>
      </c>
      <c r="CN87" s="75">
        <f>IF(CN$7="",0,IF(CN$1=MAX($1:$1),$R85-SUM($T87:CM87),IF(CN$1=1,SUMIFS(85:85,$1:$1,"&gt;="&amp;1,$1:$1,"&lt;="&amp;INT(-$N87/30))+(-$N87/30-INT(-$N87/30))*SUMIFS(85:85,$1:$1,INT(-$N87/30)+1),0)+(-$N87/30-INT(-$N87/30))*SUMIFS(85:85,$1:$1,CN$1+INT(-$N87/30)+1)+(INT(-$N87/30)+1--$N87/30)*SUMIFS(85:85,$1:$1,CN$1+INT(-$N87/30))))</f>
        <v>0</v>
      </c>
      <c r="CO87" s="75">
        <f>IF(CO$7="",0,IF(CO$1=MAX($1:$1),$R85-SUM($T87:CN87),IF(CO$1=1,SUMIFS(85:85,$1:$1,"&gt;="&amp;1,$1:$1,"&lt;="&amp;INT(-$N87/30))+(-$N87/30-INT(-$N87/30))*SUMIFS(85:85,$1:$1,INT(-$N87/30)+1),0)+(-$N87/30-INT(-$N87/30))*SUMIFS(85:85,$1:$1,CO$1+INT(-$N87/30)+1)+(INT(-$N87/30)+1--$N87/30)*SUMIFS(85:85,$1:$1,CO$1+INT(-$N87/30))))</f>
        <v>0</v>
      </c>
      <c r="CP87" s="75">
        <f>IF(CP$7="",0,IF(CP$1=MAX($1:$1),$R85-SUM($T87:CO87),IF(CP$1=1,SUMIFS(85:85,$1:$1,"&gt;="&amp;1,$1:$1,"&lt;="&amp;INT(-$N87/30))+(-$N87/30-INT(-$N87/30))*SUMIFS(85:85,$1:$1,INT(-$N87/30)+1),0)+(-$N87/30-INT(-$N87/30))*SUMIFS(85:85,$1:$1,CP$1+INT(-$N87/30)+1)+(INT(-$N87/30)+1--$N87/30)*SUMIFS(85:85,$1:$1,CP$1+INT(-$N87/30))))</f>
        <v>0</v>
      </c>
      <c r="CQ87" s="75">
        <f>IF(CQ$7="",0,IF(CQ$1=MAX($1:$1),$R85-SUM($T87:CP87),IF(CQ$1=1,SUMIFS(85:85,$1:$1,"&gt;="&amp;1,$1:$1,"&lt;="&amp;INT(-$N87/30))+(-$N87/30-INT(-$N87/30))*SUMIFS(85:85,$1:$1,INT(-$N87/30)+1),0)+(-$N87/30-INT(-$N87/30))*SUMIFS(85:85,$1:$1,CQ$1+INT(-$N87/30)+1)+(INT(-$N87/30)+1--$N87/30)*SUMIFS(85:85,$1:$1,CQ$1+INT(-$N87/30))))</f>
        <v>0</v>
      </c>
      <c r="CR87" s="75">
        <f>IF(CR$7="",0,IF(CR$1=MAX($1:$1),$R85-SUM($T87:CQ87),IF(CR$1=1,SUMIFS(85:85,$1:$1,"&gt;="&amp;1,$1:$1,"&lt;="&amp;INT(-$N87/30))+(-$N87/30-INT(-$N87/30))*SUMIFS(85:85,$1:$1,INT(-$N87/30)+1),0)+(-$N87/30-INT(-$N87/30))*SUMIFS(85:85,$1:$1,CR$1+INT(-$N87/30)+1)+(INT(-$N87/30)+1--$N87/30)*SUMIFS(85:85,$1:$1,CR$1+INT(-$N87/30))))</f>
        <v>0</v>
      </c>
      <c r="CS87" s="75">
        <f>IF(CS$7="",0,IF(CS$1=MAX($1:$1),$R85-SUM($T87:CR87),IF(CS$1=1,SUMIFS(85:85,$1:$1,"&gt;="&amp;1,$1:$1,"&lt;="&amp;INT(-$N87/30))+(-$N87/30-INT(-$N87/30))*SUMIFS(85:85,$1:$1,INT(-$N87/30)+1),0)+(-$N87/30-INT(-$N87/30))*SUMIFS(85:85,$1:$1,CS$1+INT(-$N87/30)+1)+(INT(-$N87/30)+1--$N87/30)*SUMIFS(85:85,$1:$1,CS$1+INT(-$N87/30))))</f>
        <v>0</v>
      </c>
      <c r="CT87" s="75">
        <f>IF(CT$7="",0,IF(CT$1=MAX($1:$1),$R85-SUM($T87:CS87),IF(CT$1=1,SUMIFS(85:85,$1:$1,"&gt;="&amp;1,$1:$1,"&lt;="&amp;INT(-$N87/30))+(-$N87/30-INT(-$N87/30))*SUMIFS(85:85,$1:$1,INT(-$N87/30)+1),0)+(-$N87/30-INT(-$N87/30))*SUMIFS(85:85,$1:$1,CT$1+INT(-$N87/30)+1)+(INT(-$N87/30)+1--$N87/30)*SUMIFS(85:85,$1:$1,CT$1+INT(-$N87/30))))</f>
        <v>0</v>
      </c>
      <c r="CU87" s="75">
        <f>IF(CU$7="",0,IF(CU$1=MAX($1:$1),$R85-SUM($T87:CT87),IF(CU$1=1,SUMIFS(85:85,$1:$1,"&gt;="&amp;1,$1:$1,"&lt;="&amp;INT(-$N87/30))+(-$N87/30-INT(-$N87/30))*SUMIFS(85:85,$1:$1,INT(-$N87/30)+1),0)+(-$N87/30-INT(-$N87/30))*SUMIFS(85:85,$1:$1,CU$1+INT(-$N87/30)+1)+(INT(-$N87/30)+1--$N87/30)*SUMIFS(85:85,$1:$1,CU$1+INT(-$N87/30))))</f>
        <v>0</v>
      </c>
      <c r="CV87" s="75">
        <f>IF(CV$7="",0,IF(CV$1=MAX($1:$1),$R85-SUM($T87:CU87),IF(CV$1=1,SUMIFS(85:85,$1:$1,"&gt;="&amp;1,$1:$1,"&lt;="&amp;INT(-$N87/30))+(-$N87/30-INT(-$N87/30))*SUMIFS(85:85,$1:$1,INT(-$N87/30)+1),0)+(-$N87/30-INT(-$N87/30))*SUMIFS(85:85,$1:$1,CV$1+INT(-$N87/30)+1)+(INT(-$N87/30)+1--$N87/30)*SUMIFS(85:85,$1:$1,CV$1+INT(-$N87/30))))</f>
        <v>0</v>
      </c>
      <c r="CW87" s="75">
        <f>IF(CW$7="",0,IF(CW$1=MAX($1:$1),$R85-SUM($T87:CV87),IF(CW$1=1,SUMIFS(85:85,$1:$1,"&gt;="&amp;1,$1:$1,"&lt;="&amp;INT(-$N87/30))+(-$N87/30-INT(-$N87/30))*SUMIFS(85:85,$1:$1,INT(-$N87/30)+1),0)+(-$N87/30-INT(-$N87/30))*SUMIFS(85:85,$1:$1,CW$1+INT(-$N87/30)+1)+(INT(-$N87/30)+1--$N87/30)*SUMIFS(85:85,$1:$1,CW$1+INT(-$N87/30))))</f>
        <v>0</v>
      </c>
      <c r="CX87" s="75">
        <f>IF(CX$7="",0,IF(CX$1=MAX($1:$1),$R85-SUM($T87:CW87),IF(CX$1=1,SUMIFS(85:85,$1:$1,"&gt;="&amp;1,$1:$1,"&lt;="&amp;INT(-$N87/30))+(-$N87/30-INT(-$N87/30))*SUMIFS(85:85,$1:$1,INT(-$N87/30)+1),0)+(-$N87/30-INT(-$N87/30))*SUMIFS(85:85,$1:$1,CX$1+INT(-$N87/30)+1)+(INT(-$N87/30)+1--$N87/30)*SUMIFS(85:85,$1:$1,CX$1+INT(-$N87/30))))</f>
        <v>0</v>
      </c>
      <c r="CY87" s="75">
        <f>IF(CY$7="",0,IF(CY$1=MAX($1:$1),$R85-SUM($T87:CX87),IF(CY$1=1,SUMIFS(85:85,$1:$1,"&gt;="&amp;1,$1:$1,"&lt;="&amp;INT(-$N87/30))+(-$N87/30-INT(-$N87/30))*SUMIFS(85:85,$1:$1,INT(-$N87/30)+1),0)+(-$N87/30-INT(-$N87/30))*SUMIFS(85:85,$1:$1,CY$1+INT(-$N87/30)+1)+(INT(-$N87/30)+1--$N87/30)*SUMIFS(85:85,$1:$1,CY$1+INT(-$N87/30))))</f>
        <v>0</v>
      </c>
      <c r="CZ87" s="75">
        <f>IF(CZ$7="",0,IF(CZ$1=MAX($1:$1),$R85-SUM($T87:CY87),IF(CZ$1=1,SUMIFS(85:85,$1:$1,"&gt;="&amp;1,$1:$1,"&lt;="&amp;INT(-$N87/30))+(-$N87/30-INT(-$N87/30))*SUMIFS(85:85,$1:$1,INT(-$N87/30)+1),0)+(-$N87/30-INT(-$N87/30))*SUMIFS(85:85,$1:$1,CZ$1+INT(-$N87/30)+1)+(INT(-$N87/30)+1--$N87/30)*SUMIFS(85:85,$1:$1,CZ$1+INT(-$N87/30))))</f>
        <v>0</v>
      </c>
      <c r="DA87" s="75">
        <f>IF(DA$7="",0,IF(DA$1=MAX($1:$1),$R85-SUM($T87:CZ87),IF(DA$1=1,SUMIFS(85:85,$1:$1,"&gt;="&amp;1,$1:$1,"&lt;="&amp;INT(-$N87/30))+(-$N87/30-INT(-$N87/30))*SUMIFS(85:85,$1:$1,INT(-$N87/30)+1),0)+(-$N87/30-INT(-$N87/30))*SUMIFS(85:85,$1:$1,DA$1+INT(-$N87/30)+1)+(INT(-$N87/30)+1--$N87/30)*SUMIFS(85:85,$1:$1,DA$1+INT(-$N87/30))))</f>
        <v>0</v>
      </c>
      <c r="DB87" s="75">
        <f>IF(DB$7="",0,IF(DB$1=MAX($1:$1),$R85-SUM($T87:DA87),IF(DB$1=1,SUMIFS(85:85,$1:$1,"&gt;="&amp;1,$1:$1,"&lt;="&amp;INT(-$N87/30))+(-$N87/30-INT(-$N87/30))*SUMIFS(85:85,$1:$1,INT(-$N87/30)+1),0)+(-$N87/30-INT(-$N87/30))*SUMIFS(85:85,$1:$1,DB$1+INT(-$N87/30)+1)+(INT(-$N87/30)+1--$N87/30)*SUMIFS(85:85,$1:$1,DB$1+INT(-$N87/30))))</f>
        <v>0</v>
      </c>
      <c r="DC87" s="75">
        <f>IF(DC$7="",0,IF(DC$1=MAX($1:$1),$R85-SUM($T87:DB87),IF(DC$1=1,SUMIFS(85:85,$1:$1,"&gt;="&amp;1,$1:$1,"&lt;="&amp;INT(-$N87/30))+(-$N87/30-INT(-$N87/30))*SUMIFS(85:85,$1:$1,INT(-$N87/30)+1),0)+(-$N87/30-INT(-$N87/30))*SUMIFS(85:85,$1:$1,DC$1+INT(-$N87/30)+1)+(INT(-$N87/30)+1--$N87/30)*SUMIFS(85:85,$1:$1,DC$1+INT(-$N87/30))))</f>
        <v>0</v>
      </c>
      <c r="DD87" s="75">
        <f>IF(DD$7="",0,IF(DD$1=MAX($1:$1),$R85-SUM($T87:DC87),IF(DD$1=1,SUMIFS(85:85,$1:$1,"&gt;="&amp;1,$1:$1,"&lt;="&amp;INT(-$N87/30))+(-$N87/30-INT(-$N87/30))*SUMIFS(85:85,$1:$1,INT(-$N87/30)+1),0)+(-$N87/30-INT(-$N87/30))*SUMIFS(85:85,$1:$1,DD$1+INT(-$N87/30)+1)+(INT(-$N87/30)+1--$N87/30)*SUMIFS(85:85,$1:$1,DD$1+INT(-$N87/30))))</f>
        <v>0</v>
      </c>
      <c r="DE87" s="75">
        <f>IF(DE$7="",0,IF(DE$1=MAX($1:$1),$R85-SUM($T87:DD87),IF(DE$1=1,SUMIFS(85:85,$1:$1,"&gt;="&amp;1,$1:$1,"&lt;="&amp;INT(-$N87/30))+(-$N87/30-INT(-$N87/30))*SUMIFS(85:85,$1:$1,INT(-$N87/30)+1),0)+(-$N87/30-INT(-$N87/30))*SUMIFS(85:85,$1:$1,DE$1+INT(-$N87/30)+1)+(INT(-$N87/30)+1--$N87/30)*SUMIFS(85:85,$1:$1,DE$1+INT(-$N87/30))))</f>
        <v>0</v>
      </c>
      <c r="DF87" s="75">
        <f>IF(DF$7="",0,IF(DF$1=MAX($1:$1),$R85-SUM($T87:DE87),IF(DF$1=1,SUMIFS(85:85,$1:$1,"&gt;="&amp;1,$1:$1,"&lt;="&amp;INT(-$N87/30))+(-$N87/30-INT(-$N87/30))*SUMIFS(85:85,$1:$1,INT(-$N87/30)+1),0)+(-$N87/30-INT(-$N87/30))*SUMIFS(85:85,$1:$1,DF$1+INT(-$N87/30)+1)+(INT(-$N87/30)+1--$N87/30)*SUMIFS(85:85,$1:$1,DF$1+INT(-$N87/30))))</f>
        <v>0</v>
      </c>
      <c r="DG87" s="75">
        <f>IF(DG$7="",0,IF(DG$1=MAX($1:$1),$R85-SUM($T87:DF87),IF(DG$1=1,SUMIFS(85:85,$1:$1,"&gt;="&amp;1,$1:$1,"&lt;="&amp;INT(-$N87/30))+(-$N87/30-INT(-$N87/30))*SUMIFS(85:85,$1:$1,INT(-$N87/30)+1),0)+(-$N87/30-INT(-$N87/30))*SUMIFS(85:85,$1:$1,DG$1+INT(-$N87/30)+1)+(INT(-$N87/30)+1--$N87/30)*SUMIFS(85:85,$1:$1,DG$1+INT(-$N87/30))))</f>
        <v>0</v>
      </c>
      <c r="DH87" s="75">
        <f>IF(DH$7="",0,IF(DH$1=MAX($1:$1),$R85-SUM($T87:DG87),IF(DH$1=1,SUMIFS(85:85,$1:$1,"&gt;="&amp;1,$1:$1,"&lt;="&amp;INT(-$N87/30))+(-$N87/30-INT(-$N87/30))*SUMIFS(85:85,$1:$1,INT(-$N87/30)+1),0)+(-$N87/30-INT(-$N87/30))*SUMIFS(85:85,$1:$1,DH$1+INT(-$N87/30)+1)+(INT(-$N87/30)+1--$N87/30)*SUMIFS(85:85,$1:$1,DH$1+INT(-$N87/30))))</f>
        <v>0</v>
      </c>
      <c r="DI87" s="75">
        <f>IF(DI$7="",0,IF(DI$1=MAX($1:$1),$R85-SUM($T87:DH87),IF(DI$1=1,SUMIFS(85:85,$1:$1,"&gt;="&amp;1,$1:$1,"&lt;="&amp;INT(-$N87/30))+(-$N87/30-INT(-$N87/30))*SUMIFS(85:85,$1:$1,INT(-$N87/30)+1),0)+(-$N87/30-INT(-$N87/30))*SUMIFS(85:85,$1:$1,DI$1+INT(-$N87/30)+1)+(INT(-$N87/30)+1--$N87/30)*SUMIFS(85:85,$1:$1,DI$1+INT(-$N87/30))))</f>
        <v>0</v>
      </c>
      <c r="DJ87" s="75">
        <f>IF(DJ$7="",0,IF(DJ$1=MAX($1:$1),$R85-SUM($T87:DI87),IF(DJ$1=1,SUMIFS(85:85,$1:$1,"&gt;="&amp;1,$1:$1,"&lt;="&amp;INT(-$N87/30))+(-$N87/30-INT(-$N87/30))*SUMIFS(85:85,$1:$1,INT(-$N87/30)+1),0)+(-$N87/30-INT(-$N87/30))*SUMIFS(85:85,$1:$1,DJ$1+INT(-$N87/30)+1)+(INT(-$N87/30)+1--$N87/30)*SUMIFS(85:85,$1:$1,DJ$1+INT(-$N87/30))))</f>
        <v>0</v>
      </c>
      <c r="DK87" s="75">
        <f>IF(DK$7="",0,IF(DK$1=MAX($1:$1),$R85-SUM($T87:DJ87),IF(DK$1=1,SUMIFS(85:85,$1:$1,"&gt;="&amp;1,$1:$1,"&lt;="&amp;INT(-$N87/30))+(-$N87/30-INT(-$N87/30))*SUMIFS(85:85,$1:$1,INT(-$N87/30)+1),0)+(-$N87/30-INT(-$N87/30))*SUMIFS(85:85,$1:$1,DK$1+INT(-$N87/30)+1)+(INT(-$N87/30)+1--$N87/30)*SUMIFS(85:85,$1:$1,DK$1+INT(-$N87/30))))</f>
        <v>0</v>
      </c>
      <c r="DL87" s="75">
        <f>IF(DL$7="",0,IF(DL$1=MAX($1:$1),$R85-SUM($T87:DK87),IF(DL$1=1,SUMIFS(85:85,$1:$1,"&gt;="&amp;1,$1:$1,"&lt;="&amp;INT(-$N87/30))+(-$N87/30-INT(-$N87/30))*SUMIFS(85:85,$1:$1,INT(-$N87/30)+1),0)+(-$N87/30-INT(-$N87/30))*SUMIFS(85:85,$1:$1,DL$1+INT(-$N87/30)+1)+(INT(-$N87/30)+1--$N87/30)*SUMIFS(85:85,$1:$1,DL$1+INT(-$N87/30))))</f>
        <v>0</v>
      </c>
      <c r="DM87" s="75">
        <f>IF(DM$7="",0,IF(DM$1=MAX($1:$1),$R85-SUM($T87:DL87),IF(DM$1=1,SUMIFS(85:85,$1:$1,"&gt;="&amp;1,$1:$1,"&lt;="&amp;INT(-$N87/30))+(-$N87/30-INT(-$N87/30))*SUMIFS(85:85,$1:$1,INT(-$N87/30)+1),0)+(-$N87/30-INT(-$N87/30))*SUMIFS(85:85,$1:$1,DM$1+INT(-$N87/30)+1)+(INT(-$N87/30)+1--$N87/30)*SUMIFS(85:85,$1:$1,DM$1+INT(-$N87/30))))</f>
        <v>0</v>
      </c>
      <c r="DN87" s="75">
        <f>IF(DN$7="",0,IF(DN$1=MAX($1:$1),$R85-SUM($T87:DM87),IF(DN$1=1,SUMIFS(85:85,$1:$1,"&gt;="&amp;1,$1:$1,"&lt;="&amp;INT(-$N87/30))+(-$N87/30-INT(-$N87/30))*SUMIFS(85:85,$1:$1,INT(-$N87/30)+1),0)+(-$N87/30-INT(-$N87/30))*SUMIFS(85:85,$1:$1,DN$1+INT(-$N87/30)+1)+(INT(-$N87/30)+1--$N87/30)*SUMIFS(85:85,$1:$1,DN$1+INT(-$N87/30))))</f>
        <v>0</v>
      </c>
      <c r="DO87" s="75">
        <f>IF(DO$7="",0,IF(DO$1=MAX($1:$1),$R85-SUM($T87:DN87),IF(DO$1=1,SUMIFS(85:85,$1:$1,"&gt;="&amp;1,$1:$1,"&lt;="&amp;INT(-$N87/30))+(-$N87/30-INT(-$N87/30))*SUMIFS(85:85,$1:$1,INT(-$N87/30)+1),0)+(-$N87/30-INT(-$N87/30))*SUMIFS(85:85,$1:$1,DO$1+INT(-$N87/30)+1)+(INT(-$N87/30)+1--$N87/30)*SUMIFS(85:85,$1:$1,DO$1+INT(-$N87/30))))</f>
        <v>0</v>
      </c>
      <c r="DP87" s="75">
        <f>IF(DP$7="",0,IF(DP$1=MAX($1:$1),$R85-SUM($T87:DO87),IF(DP$1=1,SUMIFS(85:85,$1:$1,"&gt;="&amp;1,$1:$1,"&lt;="&amp;INT(-$N87/30))+(-$N87/30-INT(-$N87/30))*SUMIFS(85:85,$1:$1,INT(-$N87/30)+1),0)+(-$N87/30-INT(-$N87/30))*SUMIFS(85:85,$1:$1,DP$1+INT(-$N87/30)+1)+(INT(-$N87/30)+1--$N87/30)*SUMIFS(85:85,$1:$1,DP$1+INT(-$N87/30))))</f>
        <v>0</v>
      </c>
      <c r="DQ87" s="75">
        <f>IF(DQ$7="",0,IF(DQ$1=MAX($1:$1),$R85-SUM($T87:DP87),IF(DQ$1=1,SUMIFS(85:85,$1:$1,"&gt;="&amp;1,$1:$1,"&lt;="&amp;INT(-$N87/30))+(-$N87/30-INT(-$N87/30))*SUMIFS(85:85,$1:$1,INT(-$N87/30)+1),0)+(-$N87/30-INT(-$N87/30))*SUMIFS(85:85,$1:$1,DQ$1+INT(-$N87/30)+1)+(INT(-$N87/30)+1--$N87/30)*SUMIFS(85:85,$1:$1,DQ$1+INT(-$N87/30))))</f>
        <v>0</v>
      </c>
      <c r="DR87" s="75">
        <f>IF(DR$7="",0,IF(DR$1=MAX($1:$1),$R85-SUM($T87:DQ87),IF(DR$1=1,SUMIFS(85:85,$1:$1,"&gt;="&amp;1,$1:$1,"&lt;="&amp;INT(-$N87/30))+(-$N87/30-INT(-$N87/30))*SUMIFS(85:85,$1:$1,INT(-$N87/30)+1),0)+(-$N87/30-INT(-$N87/30))*SUMIFS(85:85,$1:$1,DR$1+INT(-$N87/30)+1)+(INT(-$N87/30)+1--$N87/30)*SUMIFS(85:85,$1:$1,DR$1+INT(-$N87/30))))</f>
        <v>0</v>
      </c>
      <c r="DS87" s="75">
        <f>IF(DS$7="",0,IF(DS$1=MAX($1:$1),$R85-SUM($T87:DR87),IF(DS$1=1,SUMIFS(85:85,$1:$1,"&gt;="&amp;1,$1:$1,"&lt;="&amp;INT(-$N87/30))+(-$N87/30-INT(-$N87/30))*SUMIFS(85:85,$1:$1,INT(-$N87/30)+1),0)+(-$N87/30-INT(-$N87/30))*SUMIFS(85:85,$1:$1,DS$1+INT(-$N87/30)+1)+(INT(-$N87/30)+1--$N87/30)*SUMIFS(85:85,$1:$1,DS$1+INT(-$N87/30))))</f>
        <v>0</v>
      </c>
      <c r="DT87" s="75">
        <f>IF(DT$7="",0,IF(DT$1=MAX($1:$1),$R85-SUM($T87:DS87),IF(DT$1=1,SUMIFS(85:85,$1:$1,"&gt;="&amp;1,$1:$1,"&lt;="&amp;INT(-$N87/30))+(-$N87/30-INT(-$N87/30))*SUMIFS(85:85,$1:$1,INT(-$N87/30)+1),0)+(-$N87/30-INT(-$N87/30))*SUMIFS(85:85,$1:$1,DT$1+INT(-$N87/30)+1)+(INT(-$N87/30)+1--$N87/30)*SUMIFS(85:85,$1:$1,DT$1+INT(-$N87/30))))</f>
        <v>0</v>
      </c>
      <c r="DU87" s="75">
        <f>IF(DU$7="",0,IF(DU$1=MAX($1:$1),$R85-SUM($T87:DT87),IF(DU$1=1,SUMIFS(85:85,$1:$1,"&gt;="&amp;1,$1:$1,"&lt;="&amp;INT(-$N87/30))+(-$N87/30-INT(-$N87/30))*SUMIFS(85:85,$1:$1,INT(-$N87/30)+1),0)+(-$N87/30-INT(-$N87/30))*SUMIFS(85:85,$1:$1,DU$1+INT(-$N87/30)+1)+(INT(-$N87/30)+1--$N87/30)*SUMIFS(85:85,$1:$1,DU$1+INT(-$N87/30))))</f>
        <v>0</v>
      </c>
      <c r="DV87" s="75">
        <f>IF(DV$7="",0,IF(DV$1=MAX($1:$1),$R85-SUM($T87:DU87),IF(DV$1=1,SUMIFS(85:85,$1:$1,"&gt;="&amp;1,$1:$1,"&lt;="&amp;INT(-$N87/30))+(-$N87/30-INT(-$N87/30))*SUMIFS(85:85,$1:$1,INT(-$N87/30)+1),0)+(-$N87/30-INT(-$N87/30))*SUMIFS(85:85,$1:$1,DV$1+INT(-$N87/30)+1)+(INT(-$N87/30)+1--$N87/30)*SUMIFS(85:85,$1:$1,DV$1+INT(-$N87/30))))</f>
        <v>0</v>
      </c>
      <c r="DW87" s="75">
        <f>IF(DW$7="",0,IF(DW$1=MAX($1:$1),$R85-SUM($T87:DV87),IF(DW$1=1,SUMIFS(85:85,$1:$1,"&gt;="&amp;1,$1:$1,"&lt;="&amp;INT(-$N87/30))+(-$N87/30-INT(-$N87/30))*SUMIFS(85:85,$1:$1,INT(-$N87/30)+1),0)+(-$N87/30-INT(-$N87/30))*SUMIFS(85:85,$1:$1,DW$1+INT(-$N87/30)+1)+(INT(-$N87/30)+1--$N87/30)*SUMIFS(85:85,$1:$1,DW$1+INT(-$N87/30))))</f>
        <v>0</v>
      </c>
      <c r="DX87" s="75">
        <f>IF(DX$7="",0,IF(DX$1=MAX($1:$1),$R85-SUM($T87:DW87),IF(DX$1=1,SUMIFS(85:85,$1:$1,"&gt;="&amp;1,$1:$1,"&lt;="&amp;INT(-$N87/30))+(-$N87/30-INT(-$N87/30))*SUMIFS(85:85,$1:$1,INT(-$N87/30)+1),0)+(-$N87/30-INT(-$N87/30))*SUMIFS(85:85,$1:$1,DX$1+INT(-$N87/30)+1)+(INT(-$N87/30)+1--$N87/30)*SUMIFS(85:85,$1:$1,DX$1+INT(-$N87/30))))</f>
        <v>0</v>
      </c>
      <c r="DY87" s="75">
        <f>IF(DY$7="",0,IF(DY$1=MAX($1:$1),$R85-SUM($T87:DX87),IF(DY$1=1,SUMIFS(85:85,$1:$1,"&gt;="&amp;1,$1:$1,"&lt;="&amp;INT(-$N87/30))+(-$N87/30-INT(-$N87/30))*SUMIFS(85:85,$1:$1,INT(-$N87/30)+1),0)+(-$N87/30-INT(-$N87/30))*SUMIFS(85:85,$1:$1,DY$1+INT(-$N87/30)+1)+(INT(-$N87/30)+1--$N87/30)*SUMIFS(85:85,$1:$1,DY$1+INT(-$N87/30))))</f>
        <v>0</v>
      </c>
      <c r="DZ87" s="75">
        <f>IF(DZ$7="",0,IF(DZ$1=MAX($1:$1),$R85-SUM($T87:DY87),IF(DZ$1=1,SUMIFS(85:85,$1:$1,"&gt;="&amp;1,$1:$1,"&lt;="&amp;INT(-$N87/30))+(-$N87/30-INT(-$N87/30))*SUMIFS(85:85,$1:$1,INT(-$N87/30)+1),0)+(-$N87/30-INT(-$N87/30))*SUMIFS(85:85,$1:$1,DZ$1+INT(-$N87/30)+1)+(INT(-$N87/30)+1--$N87/30)*SUMIFS(85:85,$1:$1,DZ$1+INT(-$N87/30))))</f>
        <v>0</v>
      </c>
      <c r="EA87" s="75">
        <f>IF(EA$7="",0,IF(EA$1=MAX($1:$1),$R85-SUM($T87:DZ87),IF(EA$1=1,SUMIFS(85:85,$1:$1,"&gt;="&amp;1,$1:$1,"&lt;="&amp;INT(-$N87/30))+(-$N87/30-INT(-$N87/30))*SUMIFS(85:85,$1:$1,INT(-$N87/30)+1),0)+(-$N87/30-INT(-$N87/30))*SUMIFS(85:85,$1:$1,EA$1+INT(-$N87/30)+1)+(INT(-$N87/30)+1--$N87/30)*SUMIFS(85:85,$1:$1,EA$1+INT(-$N87/30))))</f>
        <v>0</v>
      </c>
      <c r="EB87" s="75">
        <f>IF(EB$7="",0,IF(EB$1=MAX($1:$1),$R85-SUM($T87:EA87),IF(EB$1=1,SUMIFS(85:85,$1:$1,"&gt;="&amp;1,$1:$1,"&lt;="&amp;INT(-$N87/30))+(-$N87/30-INT(-$N87/30))*SUMIFS(85:85,$1:$1,INT(-$N87/30)+1),0)+(-$N87/30-INT(-$N87/30))*SUMIFS(85:85,$1:$1,EB$1+INT(-$N87/30)+1)+(INT(-$N87/30)+1--$N87/30)*SUMIFS(85:85,$1:$1,EB$1+INT(-$N87/30))))</f>
        <v>0</v>
      </c>
      <c r="EC87" s="75">
        <f>IF(EC$7="",0,IF(EC$1=MAX($1:$1),$R85-SUM($T87:EB87),IF(EC$1=1,SUMIFS(85:85,$1:$1,"&gt;="&amp;1,$1:$1,"&lt;="&amp;INT(-$N87/30))+(-$N87/30-INT(-$N87/30))*SUMIFS(85:85,$1:$1,INT(-$N87/30)+1),0)+(-$N87/30-INT(-$N87/30))*SUMIFS(85:85,$1:$1,EC$1+INT(-$N87/30)+1)+(INT(-$N87/30)+1--$N87/30)*SUMIFS(85:85,$1:$1,EC$1+INT(-$N87/30))))</f>
        <v>0</v>
      </c>
      <c r="ED87" s="75">
        <f>IF(ED$7="",0,IF(ED$1=MAX($1:$1),$R85-SUM($T87:EC87),IF(ED$1=1,SUMIFS(85:85,$1:$1,"&gt;="&amp;1,$1:$1,"&lt;="&amp;INT(-$N87/30))+(-$N87/30-INT(-$N87/30))*SUMIFS(85:85,$1:$1,INT(-$N87/30)+1),0)+(-$N87/30-INT(-$N87/30))*SUMIFS(85:85,$1:$1,ED$1+INT(-$N87/30)+1)+(INT(-$N87/30)+1--$N87/30)*SUMIFS(85:85,$1:$1,ED$1+INT(-$N87/30))))</f>
        <v>0</v>
      </c>
      <c r="EE87" s="75">
        <f>IF(EE$7="",0,IF(EE$1=MAX($1:$1),$R85-SUM($T87:ED87),IF(EE$1=1,SUMIFS(85:85,$1:$1,"&gt;="&amp;1,$1:$1,"&lt;="&amp;INT(-$N87/30))+(-$N87/30-INT(-$N87/30))*SUMIFS(85:85,$1:$1,INT(-$N87/30)+1),0)+(-$N87/30-INT(-$N87/30))*SUMIFS(85:85,$1:$1,EE$1+INT(-$N87/30)+1)+(INT(-$N87/30)+1--$N87/30)*SUMIFS(85:85,$1:$1,EE$1+INT(-$N87/30))))</f>
        <v>0</v>
      </c>
      <c r="EF87" s="75">
        <f>IF(EF$7="",0,IF(EF$1=MAX($1:$1),$R85-SUM($T87:EE87),IF(EF$1=1,SUMIFS(85:85,$1:$1,"&gt;="&amp;1,$1:$1,"&lt;="&amp;INT(-$N87/30))+(-$N87/30-INT(-$N87/30))*SUMIFS(85:85,$1:$1,INT(-$N87/30)+1),0)+(-$N87/30-INT(-$N87/30))*SUMIFS(85:85,$1:$1,EF$1+INT(-$N87/30)+1)+(INT(-$N87/30)+1--$N87/30)*SUMIFS(85:85,$1:$1,EF$1+INT(-$N87/30))))</f>
        <v>0</v>
      </c>
      <c r="EG87" s="75">
        <f>IF(EG$7="",0,IF(EG$1=MAX($1:$1),$R85-SUM($T87:EF87),IF(EG$1=1,SUMIFS(85:85,$1:$1,"&gt;="&amp;1,$1:$1,"&lt;="&amp;INT(-$N87/30))+(-$N87/30-INT(-$N87/30))*SUMIFS(85:85,$1:$1,INT(-$N87/30)+1),0)+(-$N87/30-INT(-$N87/30))*SUMIFS(85:85,$1:$1,EG$1+INT(-$N87/30)+1)+(INT(-$N87/30)+1--$N87/30)*SUMIFS(85:85,$1:$1,EG$1+INT(-$N87/30))))</f>
        <v>0</v>
      </c>
      <c r="EH87" s="75">
        <f>IF(EH$7="",0,IF(EH$1=MAX($1:$1),$R85-SUM($T87:EG87),IF(EH$1=1,SUMIFS(85:85,$1:$1,"&gt;="&amp;1,$1:$1,"&lt;="&amp;INT(-$N87/30))+(-$N87/30-INT(-$N87/30))*SUMIFS(85:85,$1:$1,INT(-$N87/30)+1),0)+(-$N87/30-INT(-$N87/30))*SUMIFS(85:85,$1:$1,EH$1+INT(-$N87/30)+1)+(INT(-$N87/30)+1--$N87/30)*SUMIFS(85:85,$1:$1,EH$1+INT(-$N87/30))))</f>
        <v>0</v>
      </c>
      <c r="EI87" s="75">
        <f>IF(EI$7="",0,IF(EI$1=MAX($1:$1),$R85-SUM($T87:EH87),IF(EI$1=1,SUMIFS(85:85,$1:$1,"&gt;="&amp;1,$1:$1,"&lt;="&amp;INT(-$N87/30))+(-$N87/30-INT(-$N87/30))*SUMIFS(85:85,$1:$1,INT(-$N87/30)+1),0)+(-$N87/30-INT(-$N87/30))*SUMIFS(85:85,$1:$1,EI$1+INT(-$N87/30)+1)+(INT(-$N87/30)+1--$N87/30)*SUMIFS(85:85,$1:$1,EI$1+INT(-$N87/30))))</f>
        <v>0</v>
      </c>
      <c r="EJ87" s="75">
        <f>IF(EJ$7="",0,IF(EJ$1=MAX($1:$1),$R85-SUM($T87:EI87),IF(EJ$1=1,SUMIFS(85:85,$1:$1,"&gt;="&amp;1,$1:$1,"&lt;="&amp;INT(-$N87/30))+(-$N87/30-INT(-$N87/30))*SUMIFS(85:85,$1:$1,INT(-$N87/30)+1),0)+(-$N87/30-INT(-$N87/30))*SUMIFS(85:85,$1:$1,EJ$1+INT(-$N87/30)+1)+(INT(-$N87/30)+1--$N87/30)*SUMIFS(85:85,$1:$1,EJ$1+INT(-$N87/30))))</f>
        <v>0</v>
      </c>
      <c r="EK87" s="75">
        <f>IF(EK$7="",0,IF(EK$1=MAX($1:$1),$R85-SUM($T87:EJ87),IF(EK$1=1,SUMIFS(85:85,$1:$1,"&gt;="&amp;1,$1:$1,"&lt;="&amp;INT(-$N87/30))+(-$N87/30-INT(-$N87/30))*SUMIFS(85:85,$1:$1,INT(-$N87/30)+1),0)+(-$N87/30-INT(-$N87/30))*SUMIFS(85:85,$1:$1,EK$1+INT(-$N87/30)+1)+(INT(-$N87/30)+1--$N87/30)*SUMIFS(85:85,$1:$1,EK$1+INT(-$N87/30))))</f>
        <v>0</v>
      </c>
      <c r="EL87" s="75">
        <f>IF(EL$7="",0,IF(EL$1=MAX($1:$1),$R85-SUM($T87:EK87),IF(EL$1=1,SUMIFS(85:85,$1:$1,"&gt;="&amp;1,$1:$1,"&lt;="&amp;INT(-$N87/30))+(-$N87/30-INT(-$N87/30))*SUMIFS(85:85,$1:$1,INT(-$N87/30)+1),0)+(-$N87/30-INT(-$N87/30))*SUMIFS(85:85,$1:$1,EL$1+INT(-$N87/30)+1)+(INT(-$N87/30)+1--$N87/30)*SUMIFS(85:85,$1:$1,EL$1+INT(-$N87/30))))</f>
        <v>0</v>
      </c>
      <c r="EM87" s="75">
        <f>IF(EM$7="",0,IF(EM$1=MAX($1:$1),$R85-SUM($T87:EL87),IF(EM$1=1,SUMIFS(85:85,$1:$1,"&gt;="&amp;1,$1:$1,"&lt;="&amp;INT(-$N87/30))+(-$N87/30-INT(-$N87/30))*SUMIFS(85:85,$1:$1,INT(-$N87/30)+1),0)+(-$N87/30-INT(-$N87/30))*SUMIFS(85:85,$1:$1,EM$1+INT(-$N87/30)+1)+(INT(-$N87/30)+1--$N87/30)*SUMIFS(85:85,$1:$1,EM$1+INT(-$N87/30))))</f>
        <v>0</v>
      </c>
      <c r="EN87" s="75">
        <f>IF(EN$7="",0,IF(EN$1=MAX($1:$1),$R85-SUM($T87:EM87),IF(EN$1=1,SUMIFS(85:85,$1:$1,"&gt;="&amp;1,$1:$1,"&lt;="&amp;INT(-$N87/30))+(-$N87/30-INT(-$N87/30))*SUMIFS(85:85,$1:$1,INT(-$N87/30)+1),0)+(-$N87/30-INT(-$N87/30))*SUMIFS(85:85,$1:$1,EN$1+INT(-$N87/30)+1)+(INT(-$N87/30)+1--$N87/30)*SUMIFS(85:85,$1:$1,EN$1+INT(-$N87/30))))</f>
        <v>0</v>
      </c>
      <c r="EO87" s="75">
        <f>IF(EO$7="",0,IF(EO$1=MAX($1:$1),$R85-SUM($T87:EN87),IF(EO$1=1,SUMIFS(85:85,$1:$1,"&gt;="&amp;1,$1:$1,"&lt;="&amp;INT(-$N87/30))+(-$N87/30-INT(-$N87/30))*SUMIFS(85:85,$1:$1,INT(-$N87/30)+1),0)+(-$N87/30-INT(-$N87/30))*SUMIFS(85:85,$1:$1,EO$1+INT(-$N87/30)+1)+(INT(-$N87/30)+1--$N87/30)*SUMIFS(85:85,$1:$1,EO$1+INT(-$N87/30))))</f>
        <v>0</v>
      </c>
      <c r="EP87" s="75">
        <f>IF(EP$7="",0,IF(EP$1=MAX($1:$1),$R85-SUM($T87:EO87),IF(EP$1=1,SUMIFS(85:85,$1:$1,"&gt;="&amp;1,$1:$1,"&lt;="&amp;INT(-$N87/30))+(-$N87/30-INT(-$N87/30))*SUMIFS(85:85,$1:$1,INT(-$N87/30)+1),0)+(-$N87/30-INT(-$N87/30))*SUMIFS(85:85,$1:$1,EP$1+INT(-$N87/30)+1)+(INT(-$N87/30)+1--$N87/30)*SUMIFS(85:85,$1:$1,EP$1+INT(-$N87/30))))</f>
        <v>0</v>
      </c>
      <c r="EQ87" s="75">
        <f>IF(EQ$7="",0,IF(EQ$1=MAX($1:$1),$R85-SUM($T87:EP87),IF(EQ$1=1,SUMIFS(85:85,$1:$1,"&gt;="&amp;1,$1:$1,"&lt;="&amp;INT(-$N87/30))+(-$N87/30-INT(-$N87/30))*SUMIFS(85:85,$1:$1,INT(-$N87/30)+1),0)+(-$N87/30-INT(-$N87/30))*SUMIFS(85:85,$1:$1,EQ$1+INT(-$N87/30)+1)+(INT(-$N87/30)+1--$N87/30)*SUMIFS(85:85,$1:$1,EQ$1+INT(-$N87/30))))</f>
        <v>0</v>
      </c>
      <c r="ER87" s="75">
        <f>IF(ER$7="",0,IF(ER$1=MAX($1:$1),$R85-SUM($T87:EQ87),IF(ER$1=1,SUMIFS(85:85,$1:$1,"&gt;="&amp;1,$1:$1,"&lt;="&amp;INT(-$N87/30))+(-$N87/30-INT(-$N87/30))*SUMIFS(85:85,$1:$1,INT(-$N87/30)+1),0)+(-$N87/30-INT(-$N87/30))*SUMIFS(85:85,$1:$1,ER$1+INT(-$N87/30)+1)+(INT(-$N87/30)+1--$N87/30)*SUMIFS(85:85,$1:$1,ER$1+INT(-$N87/30))))</f>
        <v>0</v>
      </c>
      <c r="ES87" s="75">
        <f>IF(ES$7="",0,IF(ES$1=MAX($1:$1),$R85-SUM($T87:ER87),IF(ES$1=1,SUMIFS(85:85,$1:$1,"&gt;="&amp;1,$1:$1,"&lt;="&amp;INT(-$N87/30))+(-$N87/30-INT(-$N87/30))*SUMIFS(85:85,$1:$1,INT(-$N87/30)+1),0)+(-$N87/30-INT(-$N87/30))*SUMIFS(85:85,$1:$1,ES$1+INT(-$N87/30)+1)+(INT(-$N87/30)+1--$N87/30)*SUMIFS(85:85,$1:$1,ES$1+INT(-$N87/30))))</f>
        <v>0</v>
      </c>
      <c r="ET87" s="75">
        <f>IF(ET$7="",0,IF(ET$1=MAX($1:$1),$R85-SUM($T87:ES87),IF(ET$1=1,SUMIFS(85:85,$1:$1,"&gt;="&amp;1,$1:$1,"&lt;="&amp;INT(-$N87/30))+(-$N87/30-INT(-$N87/30))*SUMIFS(85:85,$1:$1,INT(-$N87/30)+1),0)+(-$N87/30-INT(-$N87/30))*SUMIFS(85:85,$1:$1,ET$1+INT(-$N87/30)+1)+(INT(-$N87/30)+1--$N87/30)*SUMIFS(85:85,$1:$1,ET$1+INT(-$N87/30))))</f>
        <v>0</v>
      </c>
      <c r="EU87" s="75">
        <f>IF(EU$7="",0,IF(EU$1=MAX($1:$1),$R85-SUM($T87:ET87),IF(EU$1=1,SUMIFS(85:85,$1:$1,"&gt;="&amp;1,$1:$1,"&lt;="&amp;INT(-$N87/30))+(-$N87/30-INT(-$N87/30))*SUMIFS(85:85,$1:$1,INT(-$N87/30)+1),0)+(-$N87/30-INT(-$N87/30))*SUMIFS(85:85,$1:$1,EU$1+INT(-$N87/30)+1)+(INT(-$N87/30)+1--$N87/30)*SUMIFS(85:85,$1:$1,EU$1+INT(-$N87/30))))</f>
        <v>0</v>
      </c>
      <c r="EV87" s="75">
        <f>IF(EV$7="",0,IF(EV$1=MAX($1:$1),$R85-SUM($T87:EU87),IF(EV$1=1,SUMIFS(85:85,$1:$1,"&gt;="&amp;1,$1:$1,"&lt;="&amp;INT(-$N87/30))+(-$N87/30-INT(-$N87/30))*SUMIFS(85:85,$1:$1,INT(-$N87/30)+1),0)+(-$N87/30-INT(-$N87/30))*SUMIFS(85:85,$1:$1,EV$1+INT(-$N87/30)+1)+(INT(-$N87/30)+1--$N87/30)*SUMIFS(85:85,$1:$1,EV$1+INT(-$N87/30))))</f>
        <v>0</v>
      </c>
      <c r="EW87" s="75">
        <f>IF(EW$7="",0,IF(EW$1=MAX($1:$1),$R85-SUM($T87:EV87),IF(EW$1=1,SUMIFS(85:85,$1:$1,"&gt;="&amp;1,$1:$1,"&lt;="&amp;INT(-$N87/30))+(-$N87/30-INT(-$N87/30))*SUMIFS(85:85,$1:$1,INT(-$N87/30)+1),0)+(-$N87/30-INT(-$N87/30))*SUMIFS(85:85,$1:$1,EW$1+INT(-$N87/30)+1)+(INT(-$N87/30)+1--$N87/30)*SUMIFS(85:85,$1:$1,EW$1+INT(-$N87/30))))</f>
        <v>0</v>
      </c>
      <c r="EX87" s="75">
        <f>IF(EX$7="",0,IF(EX$1=MAX($1:$1),$R85-SUM($T87:EW87),IF(EX$1=1,SUMIFS(85:85,$1:$1,"&gt;="&amp;1,$1:$1,"&lt;="&amp;INT(-$N87/30))+(-$N87/30-INT(-$N87/30))*SUMIFS(85:85,$1:$1,INT(-$N87/30)+1),0)+(-$N87/30-INT(-$N87/30))*SUMIFS(85:85,$1:$1,EX$1+INT(-$N87/30)+1)+(INT(-$N87/30)+1--$N87/30)*SUMIFS(85:85,$1:$1,EX$1+INT(-$N87/30))))</f>
        <v>0</v>
      </c>
      <c r="EY87" s="75">
        <f>IF(EY$7="",0,IF(EY$1=MAX($1:$1),$R85-SUM($T87:EX87),IF(EY$1=1,SUMIFS(85:85,$1:$1,"&gt;="&amp;1,$1:$1,"&lt;="&amp;INT(-$N87/30))+(-$N87/30-INT(-$N87/30))*SUMIFS(85:85,$1:$1,INT(-$N87/30)+1),0)+(-$N87/30-INT(-$N87/30))*SUMIFS(85:85,$1:$1,EY$1+INT(-$N87/30)+1)+(INT(-$N87/30)+1--$N87/30)*SUMIFS(85:85,$1:$1,EY$1+INT(-$N87/30))))</f>
        <v>0</v>
      </c>
      <c r="EZ87" s="75">
        <f>IF(EZ$7="",0,IF(EZ$1=MAX($1:$1),$R85-SUM($T87:EY87),IF(EZ$1=1,SUMIFS(85:85,$1:$1,"&gt;="&amp;1,$1:$1,"&lt;="&amp;INT(-$N87/30))+(-$N87/30-INT(-$N87/30))*SUMIFS(85:85,$1:$1,INT(-$N87/30)+1),0)+(-$N87/30-INT(-$N87/30))*SUMIFS(85:85,$1:$1,EZ$1+INT(-$N87/30)+1)+(INT(-$N87/30)+1--$N87/30)*SUMIFS(85:85,$1:$1,EZ$1+INT(-$N87/30))))</f>
        <v>0</v>
      </c>
      <c r="FA87" s="75">
        <f>IF(FA$7="",0,IF(FA$1=MAX($1:$1),$R85-SUM($T87:EZ87),IF(FA$1=1,SUMIFS(85:85,$1:$1,"&gt;="&amp;1,$1:$1,"&lt;="&amp;INT(-$N87/30))+(-$N87/30-INT(-$N87/30))*SUMIFS(85:85,$1:$1,INT(-$N87/30)+1),0)+(-$N87/30-INT(-$N87/30))*SUMIFS(85:85,$1:$1,FA$1+INT(-$N87/30)+1)+(INT(-$N87/30)+1--$N87/30)*SUMIFS(85:85,$1:$1,FA$1+INT(-$N87/30))))</f>
        <v>0</v>
      </c>
      <c r="FB87" s="75">
        <f>IF(FB$7="",0,IF(FB$1=MAX($1:$1),$R85-SUM($T87:FA87),IF(FB$1=1,SUMIFS(85:85,$1:$1,"&gt;="&amp;1,$1:$1,"&lt;="&amp;INT(-$N87/30))+(-$N87/30-INT(-$N87/30))*SUMIFS(85:85,$1:$1,INT(-$N87/30)+1),0)+(-$N87/30-INT(-$N87/30))*SUMIFS(85:85,$1:$1,FB$1+INT(-$N87/30)+1)+(INT(-$N87/30)+1--$N87/30)*SUMIFS(85:85,$1:$1,FB$1+INT(-$N87/30))))</f>
        <v>0</v>
      </c>
      <c r="FC87" s="75">
        <f>IF(FC$7="",0,IF(FC$1=MAX($1:$1),$R85-SUM($T87:FB87),IF(FC$1=1,SUMIFS(85:85,$1:$1,"&gt;="&amp;1,$1:$1,"&lt;="&amp;INT(-$N87/30))+(-$N87/30-INT(-$N87/30))*SUMIFS(85:85,$1:$1,INT(-$N87/30)+1),0)+(-$N87/30-INT(-$N87/30))*SUMIFS(85:85,$1:$1,FC$1+INT(-$N87/30)+1)+(INT(-$N87/30)+1--$N87/30)*SUMIFS(85:85,$1:$1,FC$1+INT(-$N87/30))))</f>
        <v>0</v>
      </c>
      <c r="FD87" s="75">
        <f>IF(FD$7="",0,IF(FD$1=MAX($1:$1),$R85-SUM($T87:FC87),IF(FD$1=1,SUMIFS(85:85,$1:$1,"&gt;="&amp;1,$1:$1,"&lt;="&amp;INT(-$N87/30))+(-$N87/30-INT(-$N87/30))*SUMIFS(85:85,$1:$1,INT(-$N87/30)+1),0)+(-$N87/30-INT(-$N87/30))*SUMIFS(85:85,$1:$1,FD$1+INT(-$N87/30)+1)+(INT(-$N87/30)+1--$N87/30)*SUMIFS(85:85,$1:$1,FD$1+INT(-$N87/30))))</f>
        <v>0</v>
      </c>
      <c r="FE87" s="75">
        <f>IF(FE$7="",0,IF(FE$1=MAX($1:$1),$R85-SUM($T87:FD87),IF(FE$1=1,SUMIFS(85:85,$1:$1,"&gt;="&amp;1,$1:$1,"&lt;="&amp;INT(-$N87/30))+(-$N87/30-INT(-$N87/30))*SUMIFS(85:85,$1:$1,INT(-$N87/30)+1),0)+(-$N87/30-INT(-$N87/30))*SUMIFS(85:85,$1:$1,FE$1+INT(-$N87/30)+1)+(INT(-$N87/30)+1--$N87/30)*SUMIFS(85:85,$1:$1,FE$1+INT(-$N87/30))))</f>
        <v>0</v>
      </c>
      <c r="FF87" s="75">
        <f>IF(FF$7="",0,IF(FF$1=MAX($1:$1),$R85-SUM($T87:FE87),IF(FF$1=1,SUMIFS(85:85,$1:$1,"&gt;="&amp;1,$1:$1,"&lt;="&amp;INT(-$N87/30))+(-$N87/30-INT(-$N87/30))*SUMIFS(85:85,$1:$1,INT(-$N87/30)+1),0)+(-$N87/30-INT(-$N87/30))*SUMIFS(85:85,$1:$1,FF$1+INT(-$N87/30)+1)+(INT(-$N87/30)+1--$N87/30)*SUMIFS(85:85,$1:$1,FF$1+INT(-$N87/30))))</f>
        <v>0</v>
      </c>
      <c r="FG87" s="75">
        <f>IF(FG$7="",0,IF(FG$1=MAX($1:$1),$R85-SUM($T87:FF87),IF(FG$1=1,SUMIFS(85:85,$1:$1,"&gt;="&amp;1,$1:$1,"&lt;="&amp;INT(-$N87/30))+(-$N87/30-INT(-$N87/30))*SUMIFS(85:85,$1:$1,INT(-$N87/30)+1),0)+(-$N87/30-INT(-$N87/30))*SUMIFS(85:85,$1:$1,FG$1+INT(-$N87/30)+1)+(INT(-$N87/30)+1--$N87/30)*SUMIFS(85:85,$1:$1,FG$1+INT(-$N87/30))))</f>
        <v>0</v>
      </c>
      <c r="FH87" s="75">
        <f>IF(FH$7="",0,IF(FH$1=MAX($1:$1),$R85-SUM($T87:FG87),IF(FH$1=1,SUMIFS(85:85,$1:$1,"&gt;="&amp;1,$1:$1,"&lt;="&amp;INT(-$N87/30))+(-$N87/30-INT(-$N87/30))*SUMIFS(85:85,$1:$1,INT(-$N87/30)+1),0)+(-$N87/30-INT(-$N87/30))*SUMIFS(85:85,$1:$1,FH$1+INT(-$N87/30)+1)+(INT(-$N87/30)+1--$N87/30)*SUMIFS(85:85,$1:$1,FH$1+INT(-$N87/30))))</f>
        <v>0</v>
      </c>
      <c r="FI87" s="75">
        <f>IF(FI$7="",0,IF(FI$1=MAX($1:$1),$R85-SUM($T87:FH87),IF(FI$1=1,SUMIFS(85:85,$1:$1,"&gt;="&amp;1,$1:$1,"&lt;="&amp;INT(-$N87/30))+(-$N87/30-INT(-$N87/30))*SUMIFS(85:85,$1:$1,INT(-$N87/30)+1),0)+(-$N87/30-INT(-$N87/30))*SUMIFS(85:85,$1:$1,FI$1+INT(-$N87/30)+1)+(INT(-$N87/30)+1--$N87/30)*SUMIFS(85:85,$1:$1,FI$1+INT(-$N87/30))))</f>
        <v>0</v>
      </c>
      <c r="FJ87" s="75">
        <f>IF(FJ$7="",0,IF(FJ$1=MAX($1:$1),$R85-SUM($T87:FI87),IF(FJ$1=1,SUMIFS(85:85,$1:$1,"&gt;="&amp;1,$1:$1,"&lt;="&amp;INT(-$N87/30))+(-$N87/30-INT(-$N87/30))*SUMIFS(85:85,$1:$1,INT(-$N87/30)+1),0)+(-$N87/30-INT(-$N87/30))*SUMIFS(85:85,$1:$1,FJ$1+INT(-$N87/30)+1)+(INT(-$N87/30)+1--$N87/30)*SUMIFS(85:85,$1:$1,FJ$1+INT(-$N87/30))))</f>
        <v>0</v>
      </c>
      <c r="FK87" s="75">
        <f>IF(FK$7="",0,IF(FK$1=MAX($1:$1),$R85-SUM($T87:FJ87),IF(FK$1=1,SUMIFS(85:85,$1:$1,"&gt;="&amp;1,$1:$1,"&lt;="&amp;INT(-$N87/30))+(-$N87/30-INT(-$N87/30))*SUMIFS(85:85,$1:$1,INT(-$N87/30)+1),0)+(-$N87/30-INT(-$N87/30))*SUMIFS(85:85,$1:$1,FK$1+INT(-$N87/30)+1)+(INT(-$N87/30)+1--$N87/30)*SUMIFS(85:85,$1:$1,FK$1+INT(-$N87/30))))</f>
        <v>0</v>
      </c>
      <c r="FL87" s="75">
        <f>IF(FL$7="",0,IF(FL$1=MAX($1:$1),$R85-SUM($T87:FK87),IF(FL$1=1,SUMIFS(85:85,$1:$1,"&gt;="&amp;1,$1:$1,"&lt;="&amp;INT(-$N87/30))+(-$N87/30-INT(-$N87/30))*SUMIFS(85:85,$1:$1,INT(-$N87/30)+1),0)+(-$N87/30-INT(-$N87/30))*SUMIFS(85:85,$1:$1,FL$1+INT(-$N87/30)+1)+(INT(-$N87/30)+1--$N87/30)*SUMIFS(85:85,$1:$1,FL$1+INT(-$N87/30))))</f>
        <v>0</v>
      </c>
      <c r="FM87" s="75">
        <f>IF(FM$7="",0,IF(FM$1=MAX($1:$1),$R85-SUM($T87:FL87),IF(FM$1=1,SUMIFS(85:85,$1:$1,"&gt;="&amp;1,$1:$1,"&lt;="&amp;INT(-$N87/30))+(-$N87/30-INT(-$N87/30))*SUMIFS(85:85,$1:$1,INT(-$N87/30)+1),0)+(-$N87/30-INT(-$N87/30))*SUMIFS(85:85,$1:$1,FM$1+INT(-$N87/30)+1)+(INT(-$N87/30)+1--$N87/30)*SUMIFS(85:85,$1:$1,FM$1+INT(-$N87/30))))</f>
        <v>0</v>
      </c>
      <c r="FN87" s="75">
        <f>IF(FN$7="",0,IF(FN$1=MAX($1:$1),$R85-SUM($T87:FM87),IF(FN$1=1,SUMIFS(85:85,$1:$1,"&gt;="&amp;1,$1:$1,"&lt;="&amp;INT(-$N87/30))+(-$N87/30-INT(-$N87/30))*SUMIFS(85:85,$1:$1,INT(-$N87/30)+1),0)+(-$N87/30-INT(-$N87/30))*SUMIFS(85:85,$1:$1,FN$1+INT(-$N87/30)+1)+(INT(-$N87/30)+1--$N87/30)*SUMIFS(85:85,$1:$1,FN$1+INT(-$N87/30))))</f>
        <v>0</v>
      </c>
      <c r="FO87" s="75">
        <f>IF(FO$7="",0,IF(FO$1=MAX($1:$1),$R85-SUM($T87:FN87),IF(FO$1=1,SUMIFS(85:85,$1:$1,"&gt;="&amp;1,$1:$1,"&lt;="&amp;INT(-$N87/30))+(-$N87/30-INT(-$N87/30))*SUMIFS(85:85,$1:$1,INT(-$N87/30)+1),0)+(-$N87/30-INT(-$N87/30))*SUMIFS(85:85,$1:$1,FO$1+INT(-$N87/30)+1)+(INT(-$N87/30)+1--$N87/30)*SUMIFS(85:85,$1:$1,FO$1+INT(-$N87/30))))</f>
        <v>0</v>
      </c>
      <c r="FP87" s="75">
        <f>IF(FP$7="",0,IF(FP$1=MAX($1:$1),$R85-SUM($T87:FO87),IF(FP$1=1,SUMIFS(85:85,$1:$1,"&gt;="&amp;1,$1:$1,"&lt;="&amp;INT(-$N87/30))+(-$N87/30-INT(-$N87/30))*SUMIFS(85:85,$1:$1,INT(-$N87/30)+1),0)+(-$N87/30-INT(-$N87/30))*SUMIFS(85:85,$1:$1,FP$1+INT(-$N87/30)+1)+(INT(-$N87/30)+1--$N87/30)*SUMIFS(85:85,$1:$1,FP$1+INT(-$N87/30))))</f>
        <v>0</v>
      </c>
      <c r="FQ87" s="75">
        <f>IF(FQ$7="",0,IF(FQ$1=MAX($1:$1),$R85-SUM($T87:FP87),IF(FQ$1=1,SUMIFS(85:85,$1:$1,"&gt;="&amp;1,$1:$1,"&lt;="&amp;INT(-$N87/30))+(-$N87/30-INT(-$N87/30))*SUMIFS(85:85,$1:$1,INT(-$N87/30)+1),0)+(-$N87/30-INT(-$N87/30))*SUMIFS(85:85,$1:$1,FQ$1+INT(-$N87/30)+1)+(INT(-$N87/30)+1--$N87/30)*SUMIFS(85:85,$1:$1,FQ$1+INT(-$N87/30))))</f>
        <v>0</v>
      </c>
      <c r="FR87" s="75">
        <f>IF(FR$7="",0,IF(FR$1=MAX($1:$1),$R85-SUM($T87:FQ87),IF(FR$1=1,SUMIFS(85:85,$1:$1,"&gt;="&amp;1,$1:$1,"&lt;="&amp;INT(-$N87/30))+(-$N87/30-INT(-$N87/30))*SUMIFS(85:85,$1:$1,INT(-$N87/30)+1),0)+(-$N87/30-INT(-$N87/30))*SUMIFS(85:85,$1:$1,FR$1+INT(-$N87/30)+1)+(INT(-$N87/30)+1--$N87/30)*SUMIFS(85:85,$1:$1,FR$1+INT(-$N87/30))))</f>
        <v>0</v>
      </c>
      <c r="FS87" s="75">
        <f>IF(FS$7="",0,IF(FS$1=MAX($1:$1),$R85-SUM($T87:FR87),IF(FS$1=1,SUMIFS(85:85,$1:$1,"&gt;="&amp;1,$1:$1,"&lt;="&amp;INT(-$N87/30))+(-$N87/30-INT(-$N87/30))*SUMIFS(85:85,$1:$1,INT(-$N87/30)+1),0)+(-$N87/30-INT(-$N87/30))*SUMIFS(85:85,$1:$1,FS$1+INT(-$N87/30)+1)+(INT(-$N87/30)+1--$N87/30)*SUMIFS(85:85,$1:$1,FS$1+INT(-$N87/30))))</f>
        <v>0</v>
      </c>
      <c r="FT87" s="75">
        <f>IF(FT$7="",0,IF(FT$1=MAX($1:$1),$R85-SUM($T87:FS87),IF(FT$1=1,SUMIFS(85:85,$1:$1,"&gt;="&amp;1,$1:$1,"&lt;="&amp;INT(-$N87/30))+(-$N87/30-INT(-$N87/30))*SUMIFS(85:85,$1:$1,INT(-$N87/30)+1),0)+(-$N87/30-INT(-$N87/30))*SUMIFS(85:85,$1:$1,FT$1+INT(-$N87/30)+1)+(INT(-$N87/30)+1--$N87/30)*SUMIFS(85:85,$1:$1,FT$1+INT(-$N87/30))))</f>
        <v>0</v>
      </c>
      <c r="FU87" s="75">
        <f>IF(FU$7="",0,IF(FU$1=MAX($1:$1),$R85-SUM($T87:FT87),IF(FU$1=1,SUMIFS(85:85,$1:$1,"&gt;="&amp;1,$1:$1,"&lt;="&amp;INT(-$N87/30))+(-$N87/30-INT(-$N87/30))*SUMIFS(85:85,$1:$1,INT(-$N87/30)+1),0)+(-$N87/30-INT(-$N87/30))*SUMIFS(85:85,$1:$1,FU$1+INT(-$N87/30)+1)+(INT(-$N87/30)+1--$N87/30)*SUMIFS(85:85,$1:$1,FU$1+INT(-$N87/30))))</f>
        <v>0</v>
      </c>
      <c r="FV87" s="75">
        <f>IF(FV$7="",0,IF(FV$1=MAX($1:$1),$R85-SUM($T87:FU87),IF(FV$1=1,SUMIFS(85:85,$1:$1,"&gt;="&amp;1,$1:$1,"&lt;="&amp;INT(-$N87/30))+(-$N87/30-INT(-$N87/30))*SUMIFS(85:85,$1:$1,INT(-$N87/30)+1),0)+(-$N87/30-INT(-$N87/30))*SUMIFS(85:85,$1:$1,FV$1+INT(-$N87/30)+1)+(INT(-$N87/30)+1--$N87/30)*SUMIFS(85:85,$1:$1,FV$1+INT(-$N87/30))))</f>
        <v>0</v>
      </c>
      <c r="FW87" s="75">
        <f>IF(FW$7="",0,IF(FW$1=MAX($1:$1),$R85-SUM($T87:FV87),IF(FW$1=1,SUMIFS(85:85,$1:$1,"&gt;="&amp;1,$1:$1,"&lt;="&amp;INT(-$N87/30))+(-$N87/30-INT(-$N87/30))*SUMIFS(85:85,$1:$1,INT(-$N87/30)+1),0)+(-$N87/30-INT(-$N87/30))*SUMIFS(85:85,$1:$1,FW$1+INT(-$N87/30)+1)+(INT(-$N87/30)+1--$N87/30)*SUMIFS(85:85,$1:$1,FW$1+INT(-$N87/30))))</f>
        <v>0</v>
      </c>
      <c r="FX87" s="75">
        <f>IF(FX$7="",0,IF(FX$1=MAX($1:$1),$R85-SUM($T87:FW87),IF(FX$1=1,SUMIFS(85:85,$1:$1,"&gt;="&amp;1,$1:$1,"&lt;="&amp;INT(-$N87/30))+(-$N87/30-INT(-$N87/30))*SUMIFS(85:85,$1:$1,INT(-$N87/30)+1),0)+(-$N87/30-INT(-$N87/30))*SUMIFS(85:85,$1:$1,FX$1+INT(-$N87/30)+1)+(INT(-$N87/30)+1--$N87/30)*SUMIFS(85:85,$1:$1,FX$1+INT(-$N87/30))))</f>
        <v>0</v>
      </c>
      <c r="FY87" s="75">
        <f>IF(FY$7="",0,IF(FY$1=MAX($1:$1),$R85-SUM($T87:FX87),IF(FY$1=1,SUMIFS(85:85,$1:$1,"&gt;="&amp;1,$1:$1,"&lt;="&amp;INT(-$N87/30))+(-$N87/30-INT(-$N87/30))*SUMIFS(85:85,$1:$1,INT(-$N87/30)+1),0)+(-$N87/30-INT(-$N87/30))*SUMIFS(85:85,$1:$1,FY$1+INT(-$N87/30)+1)+(INT(-$N87/30)+1--$N87/30)*SUMIFS(85:85,$1:$1,FY$1+INT(-$N87/30))))</f>
        <v>0</v>
      </c>
      <c r="FZ87" s="75">
        <f>IF(FZ$7="",0,IF(FZ$1=MAX($1:$1),$R85-SUM($T87:FY87),IF(FZ$1=1,SUMIFS(85:85,$1:$1,"&gt;="&amp;1,$1:$1,"&lt;="&amp;INT(-$N87/30))+(-$N87/30-INT(-$N87/30))*SUMIFS(85:85,$1:$1,INT(-$N87/30)+1),0)+(-$N87/30-INT(-$N87/30))*SUMIFS(85:85,$1:$1,FZ$1+INT(-$N87/30)+1)+(INT(-$N87/30)+1--$N87/30)*SUMIFS(85:85,$1:$1,FZ$1+INT(-$N87/30))))</f>
        <v>0</v>
      </c>
      <c r="GA87" s="75">
        <f>IF(GA$7="",0,IF(GA$1=MAX($1:$1),$R85-SUM($T87:FZ87),IF(GA$1=1,SUMIFS(85:85,$1:$1,"&gt;="&amp;1,$1:$1,"&lt;="&amp;INT(-$N87/30))+(-$N87/30-INT(-$N87/30))*SUMIFS(85:85,$1:$1,INT(-$N87/30)+1),0)+(-$N87/30-INT(-$N87/30))*SUMIFS(85:85,$1:$1,GA$1+INT(-$N87/30)+1)+(INT(-$N87/30)+1--$N87/30)*SUMIFS(85:85,$1:$1,GA$1+INT(-$N87/30))))</f>
        <v>0</v>
      </c>
      <c r="GB87" s="75">
        <f>IF(GB$7="",0,IF(GB$1=MAX($1:$1),$R85-SUM($T87:GA87),IF(GB$1=1,SUMIFS(85:85,$1:$1,"&gt;="&amp;1,$1:$1,"&lt;="&amp;INT(-$N87/30))+(-$N87/30-INT(-$N87/30))*SUMIFS(85:85,$1:$1,INT(-$N87/30)+1),0)+(-$N87/30-INT(-$N87/30))*SUMIFS(85:85,$1:$1,GB$1+INT(-$N87/30)+1)+(INT(-$N87/30)+1--$N87/30)*SUMIFS(85:85,$1:$1,GB$1+INT(-$N87/30))))</f>
        <v>0</v>
      </c>
      <c r="GC87" s="75">
        <f>IF(GC$7="",0,IF(GC$1=MAX($1:$1),$R85-SUM($T87:GB87),IF(GC$1=1,SUMIFS(85:85,$1:$1,"&gt;="&amp;1,$1:$1,"&lt;="&amp;INT(-$N87/30))+(-$N87/30-INT(-$N87/30))*SUMIFS(85:85,$1:$1,INT(-$N87/30)+1),0)+(-$N87/30-INT(-$N87/30))*SUMIFS(85:85,$1:$1,GC$1+INT(-$N87/30)+1)+(INT(-$N87/30)+1--$N87/30)*SUMIFS(85:85,$1:$1,GC$1+INT(-$N87/30))))</f>
        <v>0</v>
      </c>
      <c r="GD87" s="75">
        <f>IF(GD$7="",0,IF(GD$1=MAX($1:$1),$R85-SUM($T87:GC87),IF(GD$1=1,SUMIFS(85:85,$1:$1,"&gt;="&amp;1,$1:$1,"&lt;="&amp;INT(-$N87/30))+(-$N87/30-INT(-$N87/30))*SUMIFS(85:85,$1:$1,INT(-$N87/30)+1),0)+(-$N87/30-INT(-$N87/30))*SUMIFS(85:85,$1:$1,GD$1+INT(-$N87/30)+1)+(INT(-$N87/30)+1--$N87/30)*SUMIFS(85:85,$1:$1,GD$1+INT(-$N87/30))))</f>
        <v>0</v>
      </c>
      <c r="GE87" s="75">
        <f>IF(GE$7="",0,IF(GE$1=MAX($1:$1),$R85-SUM($T87:GD87),IF(GE$1=1,SUMIFS(85:85,$1:$1,"&gt;="&amp;1,$1:$1,"&lt;="&amp;INT(-$N87/30))+(-$N87/30-INT(-$N87/30))*SUMIFS(85:85,$1:$1,INT(-$N87/30)+1),0)+(-$N87/30-INT(-$N87/30))*SUMIFS(85:85,$1:$1,GE$1+INT(-$N87/30)+1)+(INT(-$N87/30)+1--$N87/30)*SUMIFS(85:85,$1:$1,GE$1+INT(-$N87/30))))</f>
        <v>0</v>
      </c>
      <c r="GF87" s="75">
        <f>IF(GF$7="",0,IF(GF$1=MAX($1:$1),$R85-SUM($T87:GE87),IF(GF$1=1,SUMIFS(85:85,$1:$1,"&gt;="&amp;1,$1:$1,"&lt;="&amp;INT(-$N87/30))+(-$N87/30-INT(-$N87/30))*SUMIFS(85:85,$1:$1,INT(-$N87/30)+1),0)+(-$N87/30-INT(-$N87/30))*SUMIFS(85:85,$1:$1,GF$1+INT(-$N87/30)+1)+(INT(-$N87/30)+1--$N87/30)*SUMIFS(85:85,$1:$1,GF$1+INT(-$N87/30))))</f>
        <v>0</v>
      </c>
      <c r="GG87" s="75">
        <f>IF(GG$7="",0,IF(GG$1=MAX($1:$1),$R85-SUM($T87:GF87),IF(GG$1=1,SUMIFS(85:85,$1:$1,"&gt;="&amp;1,$1:$1,"&lt;="&amp;INT(-$N87/30))+(-$N87/30-INT(-$N87/30))*SUMIFS(85:85,$1:$1,INT(-$N87/30)+1),0)+(-$N87/30-INT(-$N87/30))*SUMIFS(85:85,$1:$1,GG$1+INT(-$N87/30)+1)+(INT(-$N87/30)+1--$N87/30)*SUMIFS(85:85,$1:$1,GG$1+INT(-$N87/30))))</f>
        <v>0</v>
      </c>
      <c r="GH87" s="75">
        <f>IF(GH$7="",0,IF(GH$1=MAX($1:$1),$R85-SUM($T87:GG87),IF(GH$1=1,SUMIFS(85:85,$1:$1,"&gt;="&amp;1,$1:$1,"&lt;="&amp;INT(-$N87/30))+(-$N87/30-INT(-$N87/30))*SUMIFS(85:85,$1:$1,INT(-$N87/30)+1),0)+(-$N87/30-INT(-$N87/30))*SUMIFS(85:85,$1:$1,GH$1+INT(-$N87/30)+1)+(INT(-$N87/30)+1--$N87/30)*SUMIFS(85:85,$1:$1,GH$1+INT(-$N87/30))))</f>
        <v>0</v>
      </c>
      <c r="GI87" s="75">
        <f>IF(GI$7="",0,IF(GI$1=MAX($1:$1),$R85-SUM($T87:GH87),IF(GI$1=1,SUMIFS(85:85,$1:$1,"&gt;="&amp;1,$1:$1,"&lt;="&amp;INT(-$N87/30))+(-$N87/30-INT(-$N87/30))*SUMIFS(85:85,$1:$1,INT(-$N87/30)+1),0)+(-$N87/30-INT(-$N87/30))*SUMIFS(85:85,$1:$1,GI$1+INT(-$N87/30)+1)+(INT(-$N87/30)+1--$N87/30)*SUMIFS(85:85,$1:$1,GI$1+INT(-$N87/30))))</f>
        <v>0</v>
      </c>
      <c r="GJ87" s="75">
        <f>IF(GJ$7="",0,IF(GJ$1=MAX($1:$1),$R85-SUM($T87:GI87),IF(GJ$1=1,SUMIFS(85:85,$1:$1,"&gt;="&amp;1,$1:$1,"&lt;="&amp;INT(-$N87/30))+(-$N87/30-INT(-$N87/30))*SUMIFS(85:85,$1:$1,INT(-$N87/30)+1),0)+(-$N87/30-INT(-$N87/30))*SUMIFS(85:85,$1:$1,GJ$1+INT(-$N87/30)+1)+(INT(-$N87/30)+1--$N87/30)*SUMIFS(85:85,$1:$1,GJ$1+INT(-$N87/30))))</f>
        <v>0</v>
      </c>
      <c r="GK87" s="75">
        <f>IF(GK$7="",0,IF(GK$1=MAX($1:$1),$R85-SUM($T87:GJ87),IF(GK$1=1,SUMIFS(85:85,$1:$1,"&gt;="&amp;1,$1:$1,"&lt;="&amp;INT(-$N87/30))+(-$N87/30-INT(-$N87/30))*SUMIFS(85:85,$1:$1,INT(-$N87/30)+1),0)+(-$N87/30-INT(-$N87/30))*SUMIFS(85:85,$1:$1,GK$1+INT(-$N87/30)+1)+(INT(-$N87/30)+1--$N87/30)*SUMIFS(85:85,$1:$1,GK$1+INT(-$N87/30))))</f>
        <v>0</v>
      </c>
      <c r="GL87" s="75">
        <f>IF(GL$7="",0,IF(GL$1=MAX($1:$1),$R85-SUM($T87:GK87),IF(GL$1=1,SUMIFS(85:85,$1:$1,"&gt;="&amp;1,$1:$1,"&lt;="&amp;INT(-$N87/30))+(-$N87/30-INT(-$N87/30))*SUMIFS(85:85,$1:$1,INT(-$N87/30)+1),0)+(-$N87/30-INT(-$N87/30))*SUMIFS(85:85,$1:$1,GL$1+INT(-$N87/30)+1)+(INT(-$N87/30)+1--$N87/30)*SUMIFS(85:85,$1:$1,GL$1+INT(-$N87/30))))</f>
        <v>0</v>
      </c>
      <c r="GM87" s="75">
        <f>IF(GM$7="",0,IF(GM$1=MAX($1:$1),$R85-SUM($T87:GL87),IF(GM$1=1,SUMIFS(85:85,$1:$1,"&gt;="&amp;1,$1:$1,"&lt;="&amp;INT(-$N87/30))+(-$N87/30-INT(-$N87/30))*SUMIFS(85:85,$1:$1,INT(-$N87/30)+1),0)+(-$N87/30-INT(-$N87/30))*SUMIFS(85:85,$1:$1,GM$1+INT(-$N87/30)+1)+(INT(-$N87/30)+1--$N87/30)*SUMIFS(85:85,$1:$1,GM$1+INT(-$N87/30))))</f>
        <v>0</v>
      </c>
      <c r="GN87" s="75">
        <f>IF(GN$7="",0,IF(GN$1=MAX($1:$1),$R85-SUM($T87:GM87),IF(GN$1=1,SUMIFS(85:85,$1:$1,"&gt;="&amp;1,$1:$1,"&lt;="&amp;INT(-$N87/30))+(-$N87/30-INT(-$N87/30))*SUMIFS(85:85,$1:$1,INT(-$N87/30)+1),0)+(-$N87/30-INT(-$N87/30))*SUMIFS(85:85,$1:$1,GN$1+INT(-$N87/30)+1)+(INT(-$N87/30)+1--$N87/30)*SUMIFS(85:85,$1:$1,GN$1+INT(-$N87/30))))</f>
        <v>0</v>
      </c>
      <c r="GO87" s="75">
        <f>IF(GO$7="",0,IF(GO$1=MAX($1:$1),$R85-SUM($T87:GN87),IF(GO$1=1,SUMIFS(85:85,$1:$1,"&gt;="&amp;1,$1:$1,"&lt;="&amp;INT(-$N87/30))+(-$N87/30-INT(-$N87/30))*SUMIFS(85:85,$1:$1,INT(-$N87/30)+1),0)+(-$N87/30-INT(-$N87/30))*SUMIFS(85:85,$1:$1,GO$1+INT(-$N87/30)+1)+(INT(-$N87/30)+1--$N87/30)*SUMIFS(85:85,$1:$1,GO$1+INT(-$N87/30))))</f>
        <v>0</v>
      </c>
      <c r="GP87" s="75">
        <f>IF(GP$7="",0,IF(GP$1=MAX($1:$1),$R85-SUM($T87:GO87),IF(GP$1=1,SUMIFS(85:85,$1:$1,"&gt;="&amp;1,$1:$1,"&lt;="&amp;INT(-$N87/30))+(-$N87/30-INT(-$N87/30))*SUMIFS(85:85,$1:$1,INT(-$N87/30)+1),0)+(-$N87/30-INT(-$N87/30))*SUMIFS(85:85,$1:$1,GP$1+INT(-$N87/30)+1)+(INT(-$N87/30)+1--$N87/30)*SUMIFS(85:85,$1:$1,GP$1+INT(-$N87/30))))</f>
        <v>0</v>
      </c>
      <c r="GQ87" s="75">
        <f>IF(GQ$7="",0,IF(GQ$1=MAX($1:$1),$R85-SUM($T87:GP87),IF(GQ$1=1,SUMIFS(85:85,$1:$1,"&gt;="&amp;1,$1:$1,"&lt;="&amp;INT(-$N87/30))+(-$N87/30-INT(-$N87/30))*SUMIFS(85:85,$1:$1,INT(-$N87/30)+1),0)+(-$N87/30-INT(-$N87/30))*SUMIFS(85:85,$1:$1,GQ$1+INT(-$N87/30)+1)+(INT(-$N87/30)+1--$N87/30)*SUMIFS(85:85,$1:$1,GQ$1+INT(-$N87/30))))</f>
        <v>0</v>
      </c>
      <c r="GR87" s="75">
        <f>IF(GR$7="",0,IF(GR$1=MAX($1:$1),$R85-SUM($T87:GQ87),IF(GR$1=1,SUMIFS(85:85,$1:$1,"&gt;="&amp;1,$1:$1,"&lt;="&amp;INT(-$N87/30))+(-$N87/30-INT(-$N87/30))*SUMIFS(85:85,$1:$1,INT(-$N87/30)+1),0)+(-$N87/30-INT(-$N87/30))*SUMIFS(85:85,$1:$1,GR$1+INT(-$N87/30)+1)+(INT(-$N87/30)+1--$N87/30)*SUMIFS(85:85,$1:$1,GR$1+INT(-$N87/30))))</f>
        <v>0</v>
      </c>
      <c r="GS87" s="75">
        <f>IF(GS$7="",0,IF(GS$1=MAX($1:$1),$R85-SUM($T87:GR87),IF(GS$1=1,SUMIFS(85:85,$1:$1,"&gt;="&amp;1,$1:$1,"&lt;="&amp;INT(-$N87/30))+(-$N87/30-INT(-$N87/30))*SUMIFS(85:85,$1:$1,INT(-$N87/30)+1),0)+(-$N87/30-INT(-$N87/30))*SUMIFS(85:85,$1:$1,GS$1+INT(-$N87/30)+1)+(INT(-$N87/30)+1--$N87/30)*SUMIFS(85:85,$1:$1,GS$1+INT(-$N87/30))))</f>
        <v>0</v>
      </c>
      <c r="GT87" s="75">
        <f>IF(GT$7="",0,IF(GT$1=MAX($1:$1),$R85-SUM($T87:GS87),IF(GT$1=1,SUMIFS(85:85,$1:$1,"&gt;="&amp;1,$1:$1,"&lt;="&amp;INT(-$N87/30))+(-$N87/30-INT(-$N87/30))*SUMIFS(85:85,$1:$1,INT(-$N87/30)+1),0)+(-$N87/30-INT(-$N87/30))*SUMIFS(85:85,$1:$1,GT$1+INT(-$N87/30)+1)+(INT(-$N87/30)+1--$N87/30)*SUMIFS(85:85,$1:$1,GT$1+INT(-$N87/30))))</f>
        <v>0</v>
      </c>
      <c r="GU87" s="75">
        <f>IF(GU$7="",0,IF(GU$1=MAX($1:$1),$R85-SUM($T87:GT87),IF(GU$1=1,SUMIFS(85:85,$1:$1,"&gt;="&amp;1,$1:$1,"&lt;="&amp;INT(-$N87/30))+(-$N87/30-INT(-$N87/30))*SUMIFS(85:85,$1:$1,INT(-$N87/30)+1),0)+(-$N87/30-INT(-$N87/30))*SUMIFS(85:85,$1:$1,GU$1+INT(-$N87/30)+1)+(INT(-$N87/30)+1--$N87/30)*SUMIFS(85:85,$1:$1,GU$1+INT(-$N87/30))))</f>
        <v>0</v>
      </c>
      <c r="GV87" s="75">
        <f>IF(GV$7="",0,IF(GV$1=MAX($1:$1),$R85-SUM($T87:GU87),IF(GV$1=1,SUMIFS(85:85,$1:$1,"&gt;="&amp;1,$1:$1,"&lt;="&amp;INT(-$N87/30))+(-$N87/30-INT(-$N87/30))*SUMIFS(85:85,$1:$1,INT(-$N87/30)+1),0)+(-$N87/30-INT(-$N87/30))*SUMIFS(85:85,$1:$1,GV$1+INT(-$N87/30)+1)+(INT(-$N87/30)+1--$N87/30)*SUMIFS(85:85,$1:$1,GV$1+INT(-$N87/30))))</f>
        <v>0</v>
      </c>
      <c r="GW87" s="75">
        <f>IF(GW$7="",0,IF(GW$1=MAX($1:$1),$R85-SUM($T87:GV87),IF(GW$1=1,SUMIFS(85:85,$1:$1,"&gt;="&amp;1,$1:$1,"&lt;="&amp;INT(-$N87/30))+(-$N87/30-INT(-$N87/30))*SUMIFS(85:85,$1:$1,INT(-$N87/30)+1),0)+(-$N87/30-INT(-$N87/30))*SUMIFS(85:85,$1:$1,GW$1+INT(-$N87/30)+1)+(INT(-$N87/30)+1--$N87/30)*SUMIFS(85:85,$1:$1,GW$1+INT(-$N87/30))))</f>
        <v>0</v>
      </c>
      <c r="GX87" s="75">
        <f>IF(GX$7="",0,IF(GX$1=MAX($1:$1),$R85-SUM($T87:GW87),IF(GX$1=1,SUMIFS(85:85,$1:$1,"&gt;="&amp;1,$1:$1,"&lt;="&amp;INT(-$N87/30))+(-$N87/30-INT(-$N87/30))*SUMIFS(85:85,$1:$1,INT(-$N87/30)+1),0)+(-$N87/30-INT(-$N87/30))*SUMIFS(85:85,$1:$1,GX$1+INT(-$N87/30)+1)+(INT(-$N87/30)+1--$N87/30)*SUMIFS(85:85,$1:$1,GX$1+INT(-$N87/30))))</f>
        <v>0</v>
      </c>
      <c r="GY87" s="75">
        <f>IF(GY$7="",0,IF(GY$1=MAX($1:$1),$R85-SUM($T87:GX87),IF(GY$1=1,SUMIFS(85:85,$1:$1,"&gt;="&amp;1,$1:$1,"&lt;="&amp;INT(-$N87/30))+(-$N87/30-INT(-$N87/30))*SUMIFS(85:85,$1:$1,INT(-$N87/30)+1),0)+(-$N87/30-INT(-$N87/30))*SUMIFS(85:85,$1:$1,GY$1+INT(-$N87/30)+1)+(INT(-$N87/30)+1--$N87/30)*SUMIFS(85:85,$1:$1,GY$1+INT(-$N87/30))))</f>
        <v>0</v>
      </c>
      <c r="GZ87" s="75">
        <f>IF(GZ$7="",0,IF(GZ$1=MAX($1:$1),$R85-SUM($T87:GY87),IF(GZ$1=1,SUMIFS(85:85,$1:$1,"&gt;="&amp;1,$1:$1,"&lt;="&amp;INT(-$N87/30))+(-$N87/30-INT(-$N87/30))*SUMIFS(85:85,$1:$1,INT(-$N87/30)+1),0)+(-$N87/30-INT(-$N87/30))*SUMIFS(85:85,$1:$1,GZ$1+INT(-$N87/30)+1)+(INT(-$N87/30)+1--$N87/30)*SUMIFS(85:85,$1:$1,GZ$1+INT(-$N87/30))))</f>
        <v>0</v>
      </c>
      <c r="HA87" s="75">
        <f>IF(HA$7="",0,IF(HA$1=MAX($1:$1),$R85-SUM($T87:GZ87),IF(HA$1=1,SUMIFS(85:85,$1:$1,"&gt;="&amp;1,$1:$1,"&lt;="&amp;INT(-$N87/30))+(-$N87/30-INT(-$N87/30))*SUMIFS(85:85,$1:$1,INT(-$N87/30)+1),0)+(-$N87/30-INT(-$N87/30))*SUMIFS(85:85,$1:$1,HA$1+INT(-$N87/30)+1)+(INT(-$N87/30)+1--$N87/30)*SUMIFS(85:85,$1:$1,HA$1+INT(-$N87/30))))</f>
        <v>0</v>
      </c>
      <c r="HB87" s="75">
        <f>IF(HB$7="",0,IF(HB$1=MAX($1:$1),$R85-SUM($T87:HA87),IF(HB$1=1,SUMIFS(85:85,$1:$1,"&gt;="&amp;1,$1:$1,"&lt;="&amp;INT(-$N87/30))+(-$N87/30-INT(-$N87/30))*SUMIFS(85:85,$1:$1,INT(-$N87/30)+1),0)+(-$N87/30-INT(-$N87/30))*SUMIFS(85:85,$1:$1,HB$1+INT(-$N87/30)+1)+(INT(-$N87/30)+1--$N87/30)*SUMIFS(85:85,$1:$1,HB$1+INT(-$N87/30))))</f>
        <v>0</v>
      </c>
      <c r="HC87" s="75">
        <f>IF(HC$7="",0,IF(HC$1=MAX($1:$1),$R85-SUM($T87:HB87),IF(HC$1=1,SUMIFS(85:85,$1:$1,"&gt;="&amp;1,$1:$1,"&lt;="&amp;INT(-$N87/30))+(-$N87/30-INT(-$N87/30))*SUMIFS(85:85,$1:$1,INT(-$N87/30)+1),0)+(-$N87/30-INT(-$N87/30))*SUMIFS(85:85,$1:$1,HC$1+INT(-$N87/30)+1)+(INT(-$N87/30)+1--$N87/30)*SUMIFS(85:85,$1:$1,HC$1+INT(-$N87/30))))</f>
        <v>0</v>
      </c>
      <c r="HD87" s="75">
        <f>IF(HD$7="",0,IF(HD$1=MAX($1:$1),$R85-SUM($T87:HC87),IF(HD$1=1,SUMIFS(85:85,$1:$1,"&gt;="&amp;1,$1:$1,"&lt;="&amp;INT(-$N87/30))+(-$N87/30-INT(-$N87/30))*SUMIFS(85:85,$1:$1,INT(-$N87/30)+1),0)+(-$N87/30-INT(-$N87/30))*SUMIFS(85:85,$1:$1,HD$1+INT(-$N87/30)+1)+(INT(-$N87/30)+1--$N87/30)*SUMIFS(85:85,$1:$1,HD$1+INT(-$N87/30))))</f>
        <v>0</v>
      </c>
      <c r="HE87" s="75">
        <f>IF(HE$7="",0,IF(HE$1=MAX($1:$1),$R85-SUM($T87:HD87),IF(HE$1=1,SUMIFS(85:85,$1:$1,"&gt;="&amp;1,$1:$1,"&lt;="&amp;INT(-$N87/30))+(-$N87/30-INT(-$N87/30))*SUMIFS(85:85,$1:$1,INT(-$N87/30)+1),0)+(-$N87/30-INT(-$N87/30))*SUMIFS(85:85,$1:$1,HE$1+INT(-$N87/30)+1)+(INT(-$N87/30)+1--$N87/30)*SUMIFS(85:85,$1:$1,HE$1+INT(-$N87/30))))</f>
        <v>0</v>
      </c>
      <c r="HF87" s="75">
        <f>IF(HF$7="",0,IF(HF$1=MAX($1:$1),$R85-SUM($T87:HE87),IF(HF$1=1,SUMIFS(85:85,$1:$1,"&gt;="&amp;1,$1:$1,"&lt;="&amp;INT(-$N87/30))+(-$N87/30-INT(-$N87/30))*SUMIFS(85:85,$1:$1,INT(-$N87/30)+1),0)+(-$N87/30-INT(-$N87/30))*SUMIFS(85:85,$1:$1,HF$1+INT(-$N87/30)+1)+(INT(-$N87/30)+1--$N87/30)*SUMIFS(85:85,$1:$1,HF$1+INT(-$N87/30))))</f>
        <v>0</v>
      </c>
      <c r="HG87" s="75">
        <f>IF(HG$7="",0,IF(HG$1=MAX($1:$1),$R85-SUM($T87:HF87),IF(HG$1=1,SUMIFS(85:85,$1:$1,"&gt;="&amp;1,$1:$1,"&lt;="&amp;INT(-$N87/30))+(-$N87/30-INT(-$N87/30))*SUMIFS(85:85,$1:$1,INT(-$N87/30)+1),0)+(-$N87/30-INT(-$N87/30))*SUMIFS(85:85,$1:$1,HG$1+INT(-$N87/30)+1)+(INT(-$N87/30)+1--$N87/30)*SUMIFS(85:85,$1:$1,HG$1+INT(-$N87/30))))</f>
        <v>0</v>
      </c>
      <c r="HH87" s="75">
        <f>IF(HH$7="",0,IF(HH$1=MAX($1:$1),$R85-SUM($T87:HG87),IF(HH$1=1,SUMIFS(85:85,$1:$1,"&gt;="&amp;1,$1:$1,"&lt;="&amp;INT(-$N87/30))+(-$N87/30-INT(-$N87/30))*SUMIFS(85:85,$1:$1,INT(-$N87/30)+1),0)+(-$N87/30-INT(-$N87/30))*SUMIFS(85:85,$1:$1,HH$1+INT(-$N87/30)+1)+(INT(-$N87/30)+1--$N87/30)*SUMIFS(85:85,$1:$1,HH$1+INT(-$N87/30))))</f>
        <v>0</v>
      </c>
      <c r="HI87" s="75">
        <f>IF(HI$7="",0,IF(HI$1=MAX($1:$1),$R85-SUM($T87:HH87),IF(HI$1=1,SUMIFS(85:85,$1:$1,"&gt;="&amp;1,$1:$1,"&lt;="&amp;INT(-$N87/30))+(-$N87/30-INT(-$N87/30))*SUMIFS(85:85,$1:$1,INT(-$N87/30)+1),0)+(-$N87/30-INT(-$N87/30))*SUMIFS(85:85,$1:$1,HI$1+INT(-$N87/30)+1)+(INT(-$N87/30)+1--$N87/30)*SUMIFS(85:85,$1:$1,HI$1+INT(-$N87/30))))</f>
        <v>0</v>
      </c>
      <c r="HJ87" s="75">
        <f>IF(HJ$7="",0,IF(HJ$1=MAX($1:$1),$R85-SUM($T87:HI87),IF(HJ$1=1,SUMIFS(85:85,$1:$1,"&gt;="&amp;1,$1:$1,"&lt;="&amp;INT(-$N87/30))+(-$N87/30-INT(-$N87/30))*SUMIFS(85:85,$1:$1,INT(-$N87/30)+1),0)+(-$N87/30-INT(-$N87/30))*SUMIFS(85:85,$1:$1,HJ$1+INT(-$N87/30)+1)+(INT(-$N87/30)+1--$N87/30)*SUMIFS(85:85,$1:$1,HJ$1+INT(-$N87/30))))</f>
        <v>0</v>
      </c>
      <c r="HK87" s="75">
        <f>IF(HK$7="",0,IF(HK$1=MAX($1:$1),$R85-SUM($T87:HJ87),IF(HK$1=1,SUMIFS(85:85,$1:$1,"&gt;="&amp;1,$1:$1,"&lt;="&amp;INT(-$N87/30))+(-$N87/30-INT(-$N87/30))*SUMIFS(85:85,$1:$1,INT(-$N87/30)+1),0)+(-$N87/30-INT(-$N87/30))*SUMIFS(85:85,$1:$1,HK$1+INT(-$N87/30)+1)+(INT(-$N87/30)+1--$N87/30)*SUMIFS(85:85,$1:$1,HK$1+INT(-$N87/30))))</f>
        <v>0</v>
      </c>
      <c r="HL87" s="75">
        <f>IF(HL$7="",0,IF(HL$1=MAX($1:$1),$R85-SUM($T87:HK87),IF(HL$1=1,SUMIFS(85:85,$1:$1,"&gt;="&amp;1,$1:$1,"&lt;="&amp;INT(-$N87/30))+(-$N87/30-INT(-$N87/30))*SUMIFS(85:85,$1:$1,INT(-$N87/30)+1),0)+(-$N87/30-INT(-$N87/30))*SUMIFS(85:85,$1:$1,HL$1+INT(-$N87/30)+1)+(INT(-$N87/30)+1--$N87/30)*SUMIFS(85:85,$1:$1,HL$1+INT(-$N87/30))))</f>
        <v>0</v>
      </c>
      <c r="HM87" s="75">
        <f>IF(HM$7="",0,IF(HM$1=MAX($1:$1),$R85-SUM($T87:HL87),IF(HM$1=1,SUMIFS(85:85,$1:$1,"&gt;="&amp;1,$1:$1,"&lt;="&amp;INT(-$N87/30))+(-$N87/30-INT(-$N87/30))*SUMIFS(85:85,$1:$1,INT(-$N87/30)+1),0)+(-$N87/30-INT(-$N87/30))*SUMIFS(85:85,$1:$1,HM$1+INT(-$N87/30)+1)+(INT(-$N87/30)+1--$N87/30)*SUMIFS(85:85,$1:$1,HM$1+INT(-$N87/30))))</f>
        <v>0</v>
      </c>
      <c r="HN87" s="75">
        <f>IF(HN$7="",0,IF(HN$1=MAX($1:$1),$R85-SUM($T87:HM87),IF(HN$1=1,SUMIFS(85:85,$1:$1,"&gt;="&amp;1,$1:$1,"&lt;="&amp;INT(-$N87/30))+(-$N87/30-INT(-$N87/30))*SUMIFS(85:85,$1:$1,INT(-$N87/30)+1),0)+(-$N87/30-INT(-$N87/30))*SUMIFS(85:85,$1:$1,HN$1+INT(-$N87/30)+1)+(INT(-$N87/30)+1--$N87/30)*SUMIFS(85:85,$1:$1,HN$1+INT(-$N87/30))))</f>
        <v>0</v>
      </c>
      <c r="HO87" s="75">
        <f>IF(HO$7="",0,IF(HO$1=MAX($1:$1),$R85-SUM($T87:HN87),IF(HO$1=1,SUMIFS(85:85,$1:$1,"&gt;="&amp;1,$1:$1,"&lt;="&amp;INT(-$N87/30))+(-$N87/30-INT(-$N87/30))*SUMIFS(85:85,$1:$1,INT(-$N87/30)+1),0)+(-$N87/30-INT(-$N87/30))*SUMIFS(85:85,$1:$1,HO$1+INT(-$N87/30)+1)+(INT(-$N87/30)+1--$N87/30)*SUMIFS(85:85,$1:$1,HO$1+INT(-$N87/30))))</f>
        <v>0</v>
      </c>
      <c r="HP87" s="75">
        <f>IF(HP$7="",0,IF(HP$1=MAX($1:$1),$R85-SUM($T87:HO87),IF(HP$1=1,SUMIFS(85:85,$1:$1,"&gt;="&amp;1,$1:$1,"&lt;="&amp;INT(-$N87/30))+(-$N87/30-INT(-$N87/30))*SUMIFS(85:85,$1:$1,INT(-$N87/30)+1),0)+(-$N87/30-INT(-$N87/30))*SUMIFS(85:85,$1:$1,HP$1+INT(-$N87/30)+1)+(INT(-$N87/30)+1--$N87/30)*SUMIFS(85:85,$1:$1,HP$1+INT(-$N87/30))))</f>
        <v>0</v>
      </c>
      <c r="HQ87" s="75">
        <f>IF(HQ$7="",0,IF(HQ$1=MAX($1:$1),$R85-SUM($T87:HP87),IF(HQ$1=1,SUMIFS(85:85,$1:$1,"&gt;="&amp;1,$1:$1,"&lt;="&amp;INT(-$N87/30))+(-$N87/30-INT(-$N87/30))*SUMIFS(85:85,$1:$1,INT(-$N87/30)+1),0)+(-$N87/30-INT(-$N87/30))*SUMIFS(85:85,$1:$1,HQ$1+INT(-$N87/30)+1)+(INT(-$N87/30)+1--$N87/30)*SUMIFS(85:85,$1:$1,HQ$1+INT(-$N87/30))))</f>
        <v>0</v>
      </c>
      <c r="HR87" s="75">
        <f>IF(HR$7="",0,IF(HR$1=MAX($1:$1),$R85-SUM($T87:HQ87),IF(HR$1=1,SUMIFS(85:85,$1:$1,"&gt;="&amp;1,$1:$1,"&lt;="&amp;INT(-$N87/30))+(-$N87/30-INT(-$N87/30))*SUMIFS(85:85,$1:$1,INT(-$N87/30)+1),0)+(-$N87/30-INT(-$N87/30))*SUMIFS(85:85,$1:$1,HR$1+INT(-$N87/30)+1)+(INT(-$N87/30)+1--$N87/30)*SUMIFS(85:85,$1:$1,HR$1+INT(-$N87/30))))</f>
        <v>0</v>
      </c>
      <c r="HS87" s="75">
        <f>IF(HS$7="",0,IF(HS$1=MAX($1:$1),$R85-SUM($T87:HR87),IF(HS$1=1,SUMIFS(85:85,$1:$1,"&gt;="&amp;1,$1:$1,"&lt;="&amp;INT(-$N87/30))+(-$N87/30-INT(-$N87/30))*SUMIFS(85:85,$1:$1,INT(-$N87/30)+1),0)+(-$N87/30-INT(-$N87/30))*SUMIFS(85:85,$1:$1,HS$1+INT(-$N87/30)+1)+(INT(-$N87/30)+1--$N87/30)*SUMIFS(85:85,$1:$1,HS$1+INT(-$N87/30))))</f>
        <v>0</v>
      </c>
      <c r="HT87" s="75">
        <f>IF(HT$7="",0,IF(HT$1=MAX($1:$1),$R85-SUM($T87:HS87),IF(HT$1=1,SUMIFS(85:85,$1:$1,"&gt;="&amp;1,$1:$1,"&lt;="&amp;INT(-$N87/30))+(-$N87/30-INT(-$N87/30))*SUMIFS(85:85,$1:$1,INT(-$N87/30)+1),0)+(-$N87/30-INT(-$N87/30))*SUMIFS(85:85,$1:$1,HT$1+INT(-$N87/30)+1)+(INT(-$N87/30)+1--$N87/30)*SUMIFS(85:85,$1:$1,HT$1+INT(-$N87/30))))</f>
        <v>0</v>
      </c>
      <c r="HU87" s="75">
        <f>IF(HU$7="",0,IF(HU$1=MAX($1:$1),$R85-SUM($T87:HT87),IF(HU$1=1,SUMIFS(85:85,$1:$1,"&gt;="&amp;1,$1:$1,"&lt;="&amp;INT(-$N87/30))+(-$N87/30-INT(-$N87/30))*SUMIFS(85:85,$1:$1,INT(-$N87/30)+1),0)+(-$N87/30-INT(-$N87/30))*SUMIFS(85:85,$1:$1,HU$1+INT(-$N87/30)+1)+(INT(-$N87/30)+1--$N87/30)*SUMIFS(85:85,$1:$1,HU$1+INT(-$N87/30))))</f>
        <v>0</v>
      </c>
      <c r="HV87" s="75">
        <f>IF(HV$7="",0,IF(HV$1=MAX($1:$1),$R85-SUM($T87:HU87),IF(HV$1=1,SUMIFS(85:85,$1:$1,"&gt;="&amp;1,$1:$1,"&lt;="&amp;INT(-$N87/30))+(-$N87/30-INT(-$N87/30))*SUMIFS(85:85,$1:$1,INT(-$N87/30)+1),0)+(-$N87/30-INT(-$N87/30))*SUMIFS(85:85,$1:$1,HV$1+INT(-$N87/30)+1)+(INT(-$N87/30)+1--$N87/30)*SUMIFS(85:85,$1:$1,HV$1+INT(-$N87/30))))</f>
        <v>0</v>
      </c>
      <c r="HW87" s="75">
        <f>IF(HW$7="",0,IF(HW$1=MAX($1:$1),$R85-SUM($T87:HV87),IF(HW$1=1,SUMIFS(85:85,$1:$1,"&gt;="&amp;1,$1:$1,"&lt;="&amp;INT(-$N87/30))+(-$N87/30-INT(-$N87/30))*SUMIFS(85:85,$1:$1,INT(-$N87/30)+1),0)+(-$N87/30-INT(-$N87/30))*SUMIFS(85:85,$1:$1,HW$1+INT(-$N87/30)+1)+(INT(-$N87/30)+1--$N87/30)*SUMIFS(85:85,$1:$1,HW$1+INT(-$N87/30))))</f>
        <v>0</v>
      </c>
      <c r="HX87" s="75">
        <f>IF(HX$7="",0,IF(HX$1=MAX($1:$1),$R85-SUM($T87:HW87),IF(HX$1=1,SUMIFS(85:85,$1:$1,"&gt;="&amp;1,$1:$1,"&lt;="&amp;INT(-$N87/30))+(-$N87/30-INT(-$N87/30))*SUMIFS(85:85,$1:$1,INT(-$N87/30)+1),0)+(-$N87/30-INT(-$N87/30))*SUMIFS(85:85,$1:$1,HX$1+INT(-$N87/30)+1)+(INT(-$N87/30)+1--$N87/30)*SUMIFS(85:85,$1:$1,HX$1+INT(-$N87/30))))</f>
        <v>0</v>
      </c>
      <c r="HY87" s="75">
        <f>IF(HY$7="",0,IF(HY$1=MAX($1:$1),$R85-SUM($T87:HX87),IF(HY$1=1,SUMIFS(85:85,$1:$1,"&gt;="&amp;1,$1:$1,"&lt;="&amp;INT(-$N87/30))+(-$N87/30-INT(-$N87/30))*SUMIFS(85:85,$1:$1,INT(-$N87/30)+1),0)+(-$N87/30-INT(-$N87/30))*SUMIFS(85:85,$1:$1,HY$1+INT(-$N87/30)+1)+(INT(-$N87/30)+1--$N87/30)*SUMIFS(85:85,$1:$1,HY$1+INT(-$N87/30))))</f>
        <v>0</v>
      </c>
      <c r="HZ87" s="75">
        <f>IF(HZ$7="",0,IF(HZ$1=MAX($1:$1),$R85-SUM($T87:HY87),IF(HZ$1=1,SUMIFS(85:85,$1:$1,"&gt;="&amp;1,$1:$1,"&lt;="&amp;INT(-$N87/30))+(-$N87/30-INT(-$N87/30))*SUMIFS(85:85,$1:$1,INT(-$N87/30)+1),0)+(-$N87/30-INT(-$N87/30))*SUMIFS(85:85,$1:$1,HZ$1+INT(-$N87/30)+1)+(INT(-$N87/30)+1--$N87/30)*SUMIFS(85:85,$1:$1,HZ$1+INT(-$N87/30))))</f>
        <v>0</v>
      </c>
      <c r="IA87" s="75">
        <f>IF(IA$7="",0,IF(IA$1=MAX($1:$1),$R85-SUM($T87:HZ87),IF(IA$1=1,SUMIFS(85:85,$1:$1,"&gt;="&amp;1,$1:$1,"&lt;="&amp;INT(-$N87/30))+(-$N87/30-INT(-$N87/30))*SUMIFS(85:85,$1:$1,INT(-$N87/30)+1),0)+(-$N87/30-INT(-$N87/30))*SUMIFS(85:85,$1:$1,IA$1+INT(-$N87/30)+1)+(INT(-$N87/30)+1--$N87/30)*SUMIFS(85:85,$1:$1,IA$1+INT(-$N87/30))))</f>
        <v>0</v>
      </c>
      <c r="IB87" s="75">
        <f>IF(IB$7="",0,IF(IB$1=MAX($1:$1),$R85-SUM($T87:IA87),IF(IB$1=1,SUMIFS(85:85,$1:$1,"&gt;="&amp;1,$1:$1,"&lt;="&amp;INT(-$N87/30))+(-$N87/30-INT(-$N87/30))*SUMIFS(85:85,$1:$1,INT(-$N87/30)+1),0)+(-$N87/30-INT(-$N87/30))*SUMIFS(85:85,$1:$1,IB$1+INT(-$N87/30)+1)+(INT(-$N87/30)+1--$N87/30)*SUMIFS(85:85,$1:$1,IB$1+INT(-$N87/30))))</f>
        <v>0</v>
      </c>
      <c r="IC87" s="75">
        <f>IF(IC$7="",0,IF(IC$1=MAX($1:$1),$R85-SUM($T87:IB87),IF(IC$1=1,SUMIFS(85:85,$1:$1,"&gt;="&amp;1,$1:$1,"&lt;="&amp;INT(-$N87/30))+(-$N87/30-INT(-$N87/30))*SUMIFS(85:85,$1:$1,INT(-$N87/30)+1),0)+(-$N87/30-INT(-$N87/30))*SUMIFS(85:85,$1:$1,IC$1+INT(-$N87/30)+1)+(INT(-$N87/30)+1--$N87/30)*SUMIFS(85:85,$1:$1,IC$1+INT(-$N87/30))))</f>
        <v>0</v>
      </c>
      <c r="ID87" s="75">
        <f>IF(ID$7="",0,IF(ID$1=MAX($1:$1),$R85-SUM($T87:IC87),IF(ID$1=1,SUMIFS(85:85,$1:$1,"&gt;="&amp;1,$1:$1,"&lt;="&amp;INT(-$N87/30))+(-$N87/30-INT(-$N87/30))*SUMIFS(85:85,$1:$1,INT(-$N87/30)+1),0)+(-$N87/30-INT(-$N87/30))*SUMIFS(85:85,$1:$1,ID$1+INT(-$N87/30)+1)+(INT(-$N87/30)+1--$N87/30)*SUMIFS(85:85,$1:$1,ID$1+INT(-$N87/30))))</f>
        <v>0</v>
      </c>
      <c r="IE87" s="75">
        <f>IF(IE$7="",0,IF(IE$1=MAX($1:$1),$R85-SUM($T87:ID87),IF(IE$1=1,SUMIFS(85:85,$1:$1,"&gt;="&amp;1,$1:$1,"&lt;="&amp;INT(-$N87/30))+(-$N87/30-INT(-$N87/30))*SUMIFS(85:85,$1:$1,INT(-$N87/30)+1),0)+(-$N87/30-INT(-$N87/30))*SUMIFS(85:85,$1:$1,IE$1+INT(-$N87/30)+1)+(INT(-$N87/30)+1--$N87/30)*SUMIFS(85:85,$1:$1,IE$1+INT(-$N87/30))))</f>
        <v>0</v>
      </c>
      <c r="IF87" s="75">
        <f>IF(IF$7="",0,IF(IF$1=MAX($1:$1),$R85-SUM($T87:IE87),IF(IF$1=1,SUMIFS(85:85,$1:$1,"&gt;="&amp;1,$1:$1,"&lt;="&amp;INT(-$N87/30))+(-$N87/30-INT(-$N87/30))*SUMIFS(85:85,$1:$1,INT(-$N87/30)+1),0)+(-$N87/30-INT(-$N87/30))*SUMIFS(85:85,$1:$1,IF$1+INT(-$N87/30)+1)+(INT(-$N87/30)+1--$N87/30)*SUMIFS(85:85,$1:$1,IF$1+INT(-$N87/30))))</f>
        <v>0</v>
      </c>
      <c r="IG87" s="75">
        <f>IF(IG$7="",0,IF(IG$1=MAX($1:$1),$R85-SUM($T87:IF87),IF(IG$1=1,SUMIFS(85:85,$1:$1,"&gt;="&amp;1,$1:$1,"&lt;="&amp;INT(-$N87/30))+(-$N87/30-INT(-$N87/30))*SUMIFS(85:85,$1:$1,INT(-$N87/30)+1),0)+(-$N87/30-INT(-$N87/30))*SUMIFS(85:85,$1:$1,IG$1+INT(-$N87/30)+1)+(INT(-$N87/30)+1--$N87/30)*SUMIFS(85:85,$1:$1,IG$1+INT(-$N87/30))))</f>
        <v>0</v>
      </c>
      <c r="IH87" s="75">
        <f>IF(IH$7="",0,IF(IH$1=MAX($1:$1),$R85-SUM($T87:IG87),IF(IH$1=1,SUMIFS(85:85,$1:$1,"&gt;="&amp;1,$1:$1,"&lt;="&amp;INT(-$N87/30))+(-$N87/30-INT(-$N87/30))*SUMIFS(85:85,$1:$1,INT(-$N87/30)+1),0)+(-$N87/30-INT(-$N87/30))*SUMIFS(85:85,$1:$1,IH$1+INT(-$N87/30)+1)+(INT(-$N87/30)+1--$N87/30)*SUMIFS(85:85,$1:$1,IH$1+INT(-$N87/30))))</f>
        <v>0</v>
      </c>
      <c r="II87" s="75">
        <f>IF(II$7="",0,IF(II$1=MAX($1:$1),$R85-SUM($T87:IH87),IF(II$1=1,SUMIFS(85:85,$1:$1,"&gt;="&amp;1,$1:$1,"&lt;="&amp;INT(-$N87/30))+(-$N87/30-INT(-$N87/30))*SUMIFS(85:85,$1:$1,INT(-$N87/30)+1),0)+(-$N87/30-INT(-$N87/30))*SUMIFS(85:85,$1:$1,II$1+INT(-$N87/30)+1)+(INT(-$N87/30)+1--$N87/30)*SUMIFS(85:85,$1:$1,II$1+INT(-$N87/30))))</f>
        <v>0</v>
      </c>
      <c r="IJ87" s="75">
        <f>IF(IJ$7="",0,IF(IJ$1=MAX($1:$1),$R85-SUM($T87:II87),IF(IJ$1=1,SUMIFS(85:85,$1:$1,"&gt;="&amp;1,$1:$1,"&lt;="&amp;INT(-$N87/30))+(-$N87/30-INT(-$N87/30))*SUMIFS(85:85,$1:$1,INT(-$N87/30)+1),0)+(-$N87/30-INT(-$N87/30))*SUMIFS(85:85,$1:$1,IJ$1+INT(-$N87/30)+1)+(INT(-$N87/30)+1--$N87/30)*SUMIFS(85:85,$1:$1,IJ$1+INT(-$N87/30))))</f>
        <v>0</v>
      </c>
      <c r="IK87" s="75">
        <f>IF(IK$7="",0,IF(IK$1=MAX($1:$1),$R85-SUM($T87:IJ87),IF(IK$1=1,SUMIFS(85:85,$1:$1,"&gt;="&amp;1,$1:$1,"&lt;="&amp;INT(-$N87/30))+(-$N87/30-INT(-$N87/30))*SUMIFS(85:85,$1:$1,INT(-$N87/30)+1),0)+(-$N87/30-INT(-$N87/30))*SUMIFS(85:85,$1:$1,IK$1+INT(-$N87/30)+1)+(INT(-$N87/30)+1--$N87/30)*SUMIFS(85:85,$1:$1,IK$1+INT(-$N87/30))))</f>
        <v>0</v>
      </c>
      <c r="IL87" s="75">
        <f>IF(IL$7="",0,IF(IL$1=MAX($1:$1),$R85-SUM($T87:IK87),IF(IL$1=1,SUMIFS(85:85,$1:$1,"&gt;="&amp;1,$1:$1,"&lt;="&amp;INT(-$N87/30))+(-$N87/30-INT(-$N87/30))*SUMIFS(85:85,$1:$1,INT(-$N87/30)+1),0)+(-$N87/30-INT(-$N87/30))*SUMIFS(85:85,$1:$1,IL$1+INT(-$N87/30)+1)+(INT(-$N87/30)+1--$N87/30)*SUMIFS(85:85,$1:$1,IL$1+INT(-$N87/30))))</f>
        <v>0</v>
      </c>
      <c r="IM87" s="75">
        <f>IF(IM$7="",0,IF(IM$1=MAX($1:$1),$R85-SUM($T87:IL87),IF(IM$1=1,SUMIFS(85:85,$1:$1,"&gt;="&amp;1,$1:$1,"&lt;="&amp;INT(-$N87/30))+(-$N87/30-INT(-$N87/30))*SUMIFS(85:85,$1:$1,INT(-$N87/30)+1),0)+(-$N87/30-INT(-$N87/30))*SUMIFS(85:85,$1:$1,IM$1+INT(-$N87/30)+1)+(INT(-$N87/30)+1--$N87/30)*SUMIFS(85:85,$1:$1,IM$1+INT(-$N87/30))))</f>
        <v>0</v>
      </c>
      <c r="IN87" s="75">
        <f>IF(IN$7="",0,IF(IN$1=MAX($1:$1),$R85-SUM($T87:IM87),IF(IN$1=1,SUMIFS(85:85,$1:$1,"&gt;="&amp;1,$1:$1,"&lt;="&amp;INT(-$N87/30))+(-$N87/30-INT(-$N87/30))*SUMIFS(85:85,$1:$1,INT(-$N87/30)+1),0)+(-$N87/30-INT(-$N87/30))*SUMIFS(85:85,$1:$1,IN$1+INT(-$N87/30)+1)+(INT(-$N87/30)+1--$N87/30)*SUMIFS(85:85,$1:$1,IN$1+INT(-$N87/30))))</f>
        <v>0</v>
      </c>
      <c r="IO87" s="75">
        <f>IF(IO$7="",0,IF(IO$1=MAX($1:$1),$R85-SUM($T87:IN87),IF(IO$1=1,SUMIFS(85:85,$1:$1,"&gt;="&amp;1,$1:$1,"&lt;="&amp;INT(-$N87/30))+(-$N87/30-INT(-$N87/30))*SUMIFS(85:85,$1:$1,INT(-$N87/30)+1),0)+(-$N87/30-INT(-$N87/30))*SUMIFS(85:85,$1:$1,IO$1+INT(-$N87/30)+1)+(INT(-$N87/30)+1--$N87/30)*SUMIFS(85:85,$1:$1,IO$1+INT(-$N87/30))))</f>
        <v>0</v>
      </c>
      <c r="IP87" s="75">
        <f>IF(IP$7="",0,IF(IP$1=MAX($1:$1),$R85-SUM($T87:IO87),IF(IP$1=1,SUMIFS(85:85,$1:$1,"&gt;="&amp;1,$1:$1,"&lt;="&amp;INT(-$N87/30))+(-$N87/30-INT(-$N87/30))*SUMIFS(85:85,$1:$1,INT(-$N87/30)+1),0)+(-$N87/30-INT(-$N87/30))*SUMIFS(85:85,$1:$1,IP$1+INT(-$N87/30)+1)+(INT(-$N87/30)+1--$N87/30)*SUMIFS(85:85,$1:$1,IP$1+INT(-$N87/30))))</f>
        <v>0</v>
      </c>
      <c r="IQ87" s="75">
        <f>IF(IQ$7="",0,IF(IQ$1=MAX($1:$1),$R85-SUM($T87:IP87),IF(IQ$1=1,SUMIFS(85:85,$1:$1,"&gt;="&amp;1,$1:$1,"&lt;="&amp;INT(-$N87/30))+(-$N87/30-INT(-$N87/30))*SUMIFS(85:85,$1:$1,INT(-$N87/30)+1),0)+(-$N87/30-INT(-$N87/30))*SUMIFS(85:85,$1:$1,IQ$1+INT(-$N87/30)+1)+(INT(-$N87/30)+1--$N87/30)*SUMIFS(85:85,$1:$1,IQ$1+INT(-$N87/30))))</f>
        <v>0</v>
      </c>
      <c r="IR87" s="75">
        <f>IF(IR$7="",0,IF(IR$1=MAX($1:$1),$R85-SUM($T87:IQ87),IF(IR$1=1,SUMIFS(85:85,$1:$1,"&gt;="&amp;1,$1:$1,"&lt;="&amp;INT(-$N87/30))+(-$N87/30-INT(-$N87/30))*SUMIFS(85:85,$1:$1,INT(-$N87/30)+1),0)+(-$N87/30-INT(-$N87/30))*SUMIFS(85:85,$1:$1,IR$1+INT(-$N87/30)+1)+(INT(-$N87/30)+1--$N87/30)*SUMIFS(85:85,$1:$1,IR$1+INT(-$N87/30))))</f>
        <v>0</v>
      </c>
      <c r="IS87" s="75">
        <f>IF(IS$7="",0,IF(IS$1=MAX($1:$1),$R85-SUM($T87:IR87),IF(IS$1=1,SUMIFS(85:85,$1:$1,"&gt;="&amp;1,$1:$1,"&lt;="&amp;INT(-$N87/30))+(-$N87/30-INT(-$N87/30))*SUMIFS(85:85,$1:$1,INT(-$N87/30)+1),0)+(-$N87/30-INT(-$N87/30))*SUMIFS(85:85,$1:$1,IS$1+INT(-$N87/30)+1)+(INT(-$N87/30)+1--$N87/30)*SUMIFS(85:85,$1:$1,IS$1+INT(-$N87/30))))</f>
        <v>0</v>
      </c>
      <c r="IT87" s="75">
        <f>IF(IT$7="",0,IF(IT$1=MAX($1:$1),$R85-SUM($T87:IS87),IF(IT$1=1,SUMIFS(85:85,$1:$1,"&gt;="&amp;1,$1:$1,"&lt;="&amp;INT(-$N87/30))+(-$N87/30-INT(-$N87/30))*SUMIFS(85:85,$1:$1,INT(-$N87/30)+1),0)+(-$N87/30-INT(-$N87/30))*SUMIFS(85:85,$1:$1,IT$1+INT(-$N87/30)+1)+(INT(-$N87/30)+1--$N87/30)*SUMIFS(85:85,$1:$1,IT$1+INT(-$N87/30))))</f>
        <v>0</v>
      </c>
      <c r="IU87" s="75">
        <f>IF(IU$7="",0,IF(IU$1=MAX($1:$1),$R85-SUM($T87:IT87),IF(IU$1=1,SUMIFS(85:85,$1:$1,"&gt;="&amp;1,$1:$1,"&lt;="&amp;INT(-$N87/30))+(-$N87/30-INT(-$N87/30))*SUMIFS(85:85,$1:$1,INT(-$N87/30)+1),0)+(-$N87/30-INT(-$N87/30))*SUMIFS(85:85,$1:$1,IU$1+INT(-$N87/30)+1)+(INT(-$N87/30)+1--$N87/30)*SUMIFS(85:85,$1:$1,IU$1+INT(-$N87/30))))</f>
        <v>0</v>
      </c>
      <c r="IV87" s="75">
        <f>IF(IV$7="",0,IF(IV$1=MAX($1:$1),$R85-SUM($T87:IU87),IF(IV$1=1,SUMIFS(85:85,$1:$1,"&gt;="&amp;1,$1:$1,"&lt;="&amp;INT(-$N87/30))+(-$N87/30-INT(-$N87/30))*SUMIFS(85:85,$1:$1,INT(-$N87/30)+1),0)+(-$N87/30-INT(-$N87/30))*SUMIFS(85:85,$1:$1,IV$1+INT(-$N87/30)+1)+(INT(-$N87/30)+1--$N87/30)*SUMIFS(85:85,$1:$1,IV$1+INT(-$N87/30))))</f>
        <v>0</v>
      </c>
      <c r="IW87" s="75">
        <f>IF(IW$7="",0,IF(IW$1=MAX($1:$1),$R85-SUM($T87:IV87),IF(IW$1=1,SUMIFS(85:85,$1:$1,"&gt;="&amp;1,$1:$1,"&lt;="&amp;INT(-$N87/30))+(-$N87/30-INT(-$N87/30))*SUMIFS(85:85,$1:$1,INT(-$N87/30)+1),0)+(-$N87/30-INT(-$N87/30))*SUMIFS(85:85,$1:$1,IW$1+INT(-$N87/30)+1)+(INT(-$N87/30)+1--$N87/30)*SUMIFS(85:85,$1:$1,IW$1+INT(-$N87/30))))</f>
        <v>0</v>
      </c>
      <c r="IX87" s="75">
        <f>IF(IX$7="",0,IF(IX$1=MAX($1:$1),$R85-SUM($T87:IW87),IF(IX$1=1,SUMIFS(85:85,$1:$1,"&gt;="&amp;1,$1:$1,"&lt;="&amp;INT(-$N87/30))+(-$N87/30-INT(-$N87/30))*SUMIFS(85:85,$1:$1,INT(-$N87/30)+1),0)+(-$N87/30-INT(-$N87/30))*SUMIFS(85:85,$1:$1,IX$1+INT(-$N87/30)+1)+(INT(-$N87/30)+1--$N87/30)*SUMIFS(85:85,$1:$1,IX$1+INT(-$N87/30))))</f>
        <v>0</v>
      </c>
      <c r="IY87" s="75">
        <f>IF(IY$7="",0,IF(IY$1=MAX($1:$1),$R85-SUM($T87:IX87),IF(IY$1=1,SUMIFS(85:85,$1:$1,"&gt;="&amp;1,$1:$1,"&lt;="&amp;INT(-$N87/30))+(-$N87/30-INT(-$N87/30))*SUMIFS(85:85,$1:$1,INT(-$N87/30)+1),0)+(-$N87/30-INT(-$N87/30))*SUMIFS(85:85,$1:$1,IY$1+INT(-$N87/30)+1)+(INT(-$N87/30)+1--$N87/30)*SUMIFS(85:85,$1:$1,IY$1+INT(-$N87/30))))</f>
        <v>0</v>
      </c>
      <c r="IZ87" s="75">
        <f>IF(IZ$7="",0,IF(IZ$1=MAX($1:$1),$R85-SUM($T87:IY87),IF(IZ$1=1,SUMIFS(85:85,$1:$1,"&gt;="&amp;1,$1:$1,"&lt;="&amp;INT(-$N87/30))+(-$N87/30-INT(-$N87/30))*SUMIFS(85:85,$1:$1,INT(-$N87/30)+1),0)+(-$N87/30-INT(-$N87/30))*SUMIFS(85:85,$1:$1,IZ$1+INT(-$N87/30)+1)+(INT(-$N87/30)+1--$N87/30)*SUMIFS(85:85,$1:$1,IZ$1+INT(-$N87/30))))</f>
        <v>0</v>
      </c>
      <c r="JA87" s="75">
        <f>IF(JA$7="",0,IF(JA$1=MAX($1:$1),$R85-SUM($T87:IZ87),IF(JA$1=1,SUMIFS(85:85,$1:$1,"&gt;="&amp;1,$1:$1,"&lt;="&amp;INT(-$N87/30))+(-$N87/30-INT(-$N87/30))*SUMIFS(85:85,$1:$1,INT(-$N87/30)+1),0)+(-$N87/30-INT(-$N87/30))*SUMIFS(85:85,$1:$1,JA$1+INT(-$N87/30)+1)+(INT(-$N87/30)+1--$N87/30)*SUMIFS(85:85,$1:$1,JA$1+INT(-$N87/30))))</f>
        <v>0</v>
      </c>
      <c r="JB87" s="75">
        <f>IF(JB$7="",0,IF(JB$1=MAX($1:$1),$R85-SUM($T87:JA87),IF(JB$1=1,SUMIFS(85:85,$1:$1,"&gt;="&amp;1,$1:$1,"&lt;="&amp;INT(-$N87/30))+(-$N87/30-INT(-$N87/30))*SUMIFS(85:85,$1:$1,INT(-$N87/30)+1),0)+(-$N87/30-INT(-$N87/30))*SUMIFS(85:85,$1:$1,JB$1+INT(-$N87/30)+1)+(INT(-$N87/30)+1--$N87/30)*SUMIFS(85:85,$1:$1,JB$1+INT(-$N87/30))))</f>
        <v>0</v>
      </c>
      <c r="JC87" s="75">
        <f>IF(JC$7="",0,IF(JC$1=MAX($1:$1),$R85-SUM($T87:JB87),IF(JC$1=1,SUMIFS(85:85,$1:$1,"&gt;="&amp;1,$1:$1,"&lt;="&amp;INT(-$N87/30))+(-$N87/30-INT(-$N87/30))*SUMIFS(85:85,$1:$1,INT(-$N87/30)+1),0)+(-$N87/30-INT(-$N87/30))*SUMIFS(85:85,$1:$1,JC$1+INT(-$N87/30)+1)+(INT(-$N87/30)+1--$N87/30)*SUMIFS(85:85,$1:$1,JC$1+INT(-$N87/30))))</f>
        <v>0</v>
      </c>
      <c r="JD87" s="75">
        <f>IF(JD$7="",0,IF(JD$1=MAX($1:$1),$R85-SUM($T87:JC87),IF(JD$1=1,SUMIFS(85:85,$1:$1,"&gt;="&amp;1,$1:$1,"&lt;="&amp;INT(-$N87/30))+(-$N87/30-INT(-$N87/30))*SUMIFS(85:85,$1:$1,INT(-$N87/30)+1),0)+(-$N87/30-INT(-$N87/30))*SUMIFS(85:85,$1:$1,JD$1+INT(-$N87/30)+1)+(INT(-$N87/30)+1--$N87/30)*SUMIFS(85:85,$1:$1,JD$1+INT(-$N87/30))))</f>
        <v>0</v>
      </c>
      <c r="JE87" s="75">
        <f>IF(JE$7="",0,IF(JE$1=MAX($1:$1),$R85-SUM($T87:JD87),IF(JE$1=1,SUMIFS(85:85,$1:$1,"&gt;="&amp;1,$1:$1,"&lt;="&amp;INT(-$N87/30))+(-$N87/30-INT(-$N87/30))*SUMIFS(85:85,$1:$1,INT(-$N87/30)+1),0)+(-$N87/30-INT(-$N87/30))*SUMIFS(85:85,$1:$1,JE$1+INT(-$N87/30)+1)+(INT(-$N87/30)+1--$N87/30)*SUMIFS(85:85,$1:$1,JE$1+INT(-$N87/30))))</f>
        <v>0</v>
      </c>
      <c r="JF87" s="75">
        <f>IF(JF$7="",0,IF(JF$1=MAX($1:$1),$R85-SUM($T87:JE87),IF(JF$1=1,SUMIFS(85:85,$1:$1,"&gt;="&amp;1,$1:$1,"&lt;="&amp;INT(-$N87/30))+(-$N87/30-INT(-$N87/30))*SUMIFS(85:85,$1:$1,INT(-$N87/30)+1),0)+(-$N87/30-INT(-$N87/30))*SUMIFS(85:85,$1:$1,JF$1+INT(-$N87/30)+1)+(INT(-$N87/30)+1--$N87/30)*SUMIFS(85:85,$1:$1,JF$1+INT(-$N87/30))))</f>
        <v>0</v>
      </c>
      <c r="JG87" s="75">
        <f>IF(JG$7="",0,IF(JG$1=MAX($1:$1),$R85-SUM($T87:JF87),IF(JG$1=1,SUMIFS(85:85,$1:$1,"&gt;="&amp;1,$1:$1,"&lt;="&amp;INT(-$N87/30))+(-$N87/30-INT(-$N87/30))*SUMIFS(85:85,$1:$1,INT(-$N87/30)+1),0)+(-$N87/30-INT(-$N87/30))*SUMIFS(85:85,$1:$1,JG$1+INT(-$N87/30)+1)+(INT(-$N87/30)+1--$N87/30)*SUMIFS(85:85,$1:$1,JG$1+INT(-$N87/30))))</f>
        <v>0</v>
      </c>
      <c r="JH87" s="75">
        <f>IF(JH$7="",0,IF(JH$1=MAX($1:$1),$R85-SUM($T87:JG87),IF(JH$1=1,SUMIFS(85:85,$1:$1,"&gt;="&amp;1,$1:$1,"&lt;="&amp;INT(-$N87/30))+(-$N87/30-INT(-$N87/30))*SUMIFS(85:85,$1:$1,INT(-$N87/30)+1),0)+(-$N87/30-INT(-$N87/30))*SUMIFS(85:85,$1:$1,JH$1+INT(-$N87/30)+1)+(INT(-$N87/30)+1--$N87/30)*SUMIFS(85:85,$1:$1,JH$1+INT(-$N87/30))))</f>
        <v>0</v>
      </c>
      <c r="JI87" s="75">
        <f>IF(JI$7="",0,IF(JI$1=MAX($1:$1),$R85-SUM($T87:JH87),IF(JI$1=1,SUMIFS(85:85,$1:$1,"&gt;="&amp;1,$1:$1,"&lt;="&amp;INT(-$N87/30))+(-$N87/30-INT(-$N87/30))*SUMIFS(85:85,$1:$1,INT(-$N87/30)+1),0)+(-$N87/30-INT(-$N87/30))*SUMIFS(85:85,$1:$1,JI$1+INT(-$N87/30)+1)+(INT(-$N87/30)+1--$N87/30)*SUMIFS(85:85,$1:$1,JI$1+INT(-$N87/30))))</f>
        <v>0</v>
      </c>
      <c r="JJ87" s="75">
        <f>IF(JJ$7="",0,IF(JJ$1=MAX($1:$1),$R85-SUM($T87:JI87),IF(JJ$1=1,SUMIFS(85:85,$1:$1,"&gt;="&amp;1,$1:$1,"&lt;="&amp;INT(-$N87/30))+(-$N87/30-INT(-$N87/30))*SUMIFS(85:85,$1:$1,INT(-$N87/30)+1),0)+(-$N87/30-INT(-$N87/30))*SUMIFS(85:85,$1:$1,JJ$1+INT(-$N87/30)+1)+(INT(-$N87/30)+1--$N87/30)*SUMIFS(85:85,$1:$1,JJ$1+INT(-$N87/30))))</f>
        <v>0</v>
      </c>
      <c r="JK87" s="75">
        <f>IF(JK$7="",0,IF(JK$1=MAX($1:$1),$R85-SUM($T87:JJ87),IF(JK$1=1,SUMIFS(85:85,$1:$1,"&gt;="&amp;1,$1:$1,"&lt;="&amp;INT(-$N87/30))+(-$N87/30-INT(-$N87/30))*SUMIFS(85:85,$1:$1,INT(-$N87/30)+1),0)+(-$N87/30-INT(-$N87/30))*SUMIFS(85:85,$1:$1,JK$1+INT(-$N87/30)+1)+(INT(-$N87/30)+1--$N87/30)*SUMIFS(85:85,$1:$1,JK$1+INT(-$N87/30))))</f>
        <v>0</v>
      </c>
      <c r="JL87" s="75">
        <f>IF(JL$7="",0,IF(JL$1=MAX($1:$1),$R85-SUM($T87:JK87),IF(JL$1=1,SUMIFS(85:85,$1:$1,"&gt;="&amp;1,$1:$1,"&lt;="&amp;INT(-$N87/30))+(-$N87/30-INT(-$N87/30))*SUMIFS(85:85,$1:$1,INT(-$N87/30)+1),0)+(-$N87/30-INT(-$N87/30))*SUMIFS(85:85,$1:$1,JL$1+INT(-$N87/30)+1)+(INT(-$N87/30)+1--$N87/30)*SUMIFS(85:85,$1:$1,JL$1+INT(-$N87/30))))</f>
        <v>0</v>
      </c>
      <c r="JM87" s="75">
        <f>IF(JM$7="",0,IF(JM$1=MAX($1:$1),$R85-SUM($T87:JL87),IF(JM$1=1,SUMIFS(85:85,$1:$1,"&gt;="&amp;1,$1:$1,"&lt;="&amp;INT(-$N87/30))+(-$N87/30-INT(-$N87/30))*SUMIFS(85:85,$1:$1,INT(-$N87/30)+1),0)+(-$N87/30-INT(-$N87/30))*SUMIFS(85:85,$1:$1,JM$1+INT(-$N87/30)+1)+(INT(-$N87/30)+1--$N87/30)*SUMIFS(85:85,$1:$1,JM$1+INT(-$N87/30))))</f>
        <v>0</v>
      </c>
      <c r="JN87" s="75">
        <f>IF(JN$7="",0,IF(JN$1=MAX($1:$1),$R85-SUM($T87:JM87),IF(JN$1=1,SUMIFS(85:85,$1:$1,"&gt;="&amp;1,$1:$1,"&lt;="&amp;INT(-$N87/30))+(-$N87/30-INT(-$N87/30))*SUMIFS(85:85,$1:$1,INT(-$N87/30)+1),0)+(-$N87/30-INT(-$N87/30))*SUMIFS(85:85,$1:$1,JN$1+INT(-$N87/30)+1)+(INT(-$N87/30)+1--$N87/30)*SUMIFS(85:85,$1:$1,JN$1+INT(-$N87/30))))</f>
        <v>0</v>
      </c>
      <c r="JO87" s="75">
        <f>IF(JO$7="",0,IF(JO$1=MAX($1:$1),$R85-SUM($T87:JN87),IF(JO$1=1,SUMIFS(85:85,$1:$1,"&gt;="&amp;1,$1:$1,"&lt;="&amp;INT(-$N87/30))+(-$N87/30-INT(-$N87/30))*SUMIFS(85:85,$1:$1,INT(-$N87/30)+1),0)+(-$N87/30-INT(-$N87/30))*SUMIFS(85:85,$1:$1,JO$1+INT(-$N87/30)+1)+(INT(-$N87/30)+1--$N87/30)*SUMIFS(85:85,$1:$1,JO$1+INT(-$N87/30))))</f>
        <v>0</v>
      </c>
      <c r="JP87" s="75">
        <f>IF(JP$7="",0,IF(JP$1=MAX($1:$1),$R85-SUM($T87:JO87),IF(JP$1=1,SUMIFS(85:85,$1:$1,"&gt;="&amp;1,$1:$1,"&lt;="&amp;INT(-$N87/30))+(-$N87/30-INT(-$N87/30))*SUMIFS(85:85,$1:$1,INT(-$N87/30)+1),0)+(-$N87/30-INT(-$N87/30))*SUMIFS(85:85,$1:$1,JP$1+INT(-$N87/30)+1)+(INT(-$N87/30)+1--$N87/30)*SUMIFS(85:85,$1:$1,JP$1+INT(-$N87/30))))</f>
        <v>0</v>
      </c>
      <c r="JQ87" s="75">
        <f>IF(JQ$7="",0,IF(JQ$1=MAX($1:$1),$R85-SUM($T87:JP87),IF(JQ$1=1,SUMIFS(85:85,$1:$1,"&gt;="&amp;1,$1:$1,"&lt;="&amp;INT(-$N87/30))+(-$N87/30-INT(-$N87/30))*SUMIFS(85:85,$1:$1,INT(-$N87/30)+1),0)+(-$N87/30-INT(-$N87/30))*SUMIFS(85:85,$1:$1,JQ$1+INT(-$N87/30)+1)+(INT(-$N87/30)+1--$N87/30)*SUMIFS(85:85,$1:$1,JQ$1+INT(-$N87/30))))</f>
        <v>0</v>
      </c>
      <c r="JR87" s="75">
        <f>IF(JR$7="",0,IF(JR$1=MAX($1:$1),$R85-SUM($T87:JQ87),IF(JR$1=1,SUMIFS(85:85,$1:$1,"&gt;="&amp;1,$1:$1,"&lt;="&amp;INT(-$N87/30))+(-$N87/30-INT(-$N87/30))*SUMIFS(85:85,$1:$1,INT(-$N87/30)+1),0)+(-$N87/30-INT(-$N87/30))*SUMIFS(85:85,$1:$1,JR$1+INT(-$N87/30)+1)+(INT(-$N87/30)+1--$N87/30)*SUMIFS(85:85,$1:$1,JR$1+INT(-$N87/30))))</f>
        <v>0</v>
      </c>
      <c r="JS87" s="75">
        <f>IF(JS$7="",0,IF(JS$1=MAX($1:$1),$R85-SUM($T87:JR87),IF(JS$1=1,SUMIFS(85:85,$1:$1,"&gt;="&amp;1,$1:$1,"&lt;="&amp;INT(-$N87/30))+(-$N87/30-INT(-$N87/30))*SUMIFS(85:85,$1:$1,INT(-$N87/30)+1),0)+(-$N87/30-INT(-$N87/30))*SUMIFS(85:85,$1:$1,JS$1+INT(-$N87/30)+1)+(INT(-$N87/30)+1--$N87/30)*SUMIFS(85:85,$1:$1,JS$1+INT(-$N87/30))))</f>
        <v>0</v>
      </c>
      <c r="JT87" s="75">
        <f>IF(JT$7="",0,IF(JT$1=MAX($1:$1),$R85-SUM($T87:JS87),IF(JT$1=1,SUMIFS(85:85,$1:$1,"&gt;="&amp;1,$1:$1,"&lt;="&amp;INT(-$N87/30))+(-$N87/30-INT(-$N87/30))*SUMIFS(85:85,$1:$1,INT(-$N87/30)+1),0)+(-$N87/30-INT(-$N87/30))*SUMIFS(85:85,$1:$1,JT$1+INT(-$N87/30)+1)+(INT(-$N87/30)+1--$N87/30)*SUMIFS(85:85,$1:$1,JT$1+INT(-$N87/30))))</f>
        <v>0</v>
      </c>
      <c r="JU87" s="75">
        <f>IF(JU$7="",0,IF(JU$1=MAX($1:$1),$R85-SUM($T87:JT87),IF(JU$1=1,SUMIFS(85:85,$1:$1,"&gt;="&amp;1,$1:$1,"&lt;="&amp;INT(-$N87/30))+(-$N87/30-INT(-$N87/30))*SUMIFS(85:85,$1:$1,INT(-$N87/30)+1),0)+(-$N87/30-INT(-$N87/30))*SUMIFS(85:85,$1:$1,JU$1+INT(-$N87/30)+1)+(INT(-$N87/30)+1--$N87/30)*SUMIFS(85:85,$1:$1,JU$1+INT(-$N87/30))))</f>
        <v>0</v>
      </c>
      <c r="JV87" s="75">
        <f>IF(JV$7="",0,IF(JV$1=MAX($1:$1),$R85-SUM($T87:JU87),IF(JV$1=1,SUMIFS(85:85,$1:$1,"&gt;="&amp;1,$1:$1,"&lt;="&amp;INT(-$N87/30))+(-$N87/30-INT(-$N87/30))*SUMIFS(85:85,$1:$1,INT(-$N87/30)+1),0)+(-$N87/30-INT(-$N87/30))*SUMIFS(85:85,$1:$1,JV$1+INT(-$N87/30)+1)+(INT(-$N87/30)+1--$N87/30)*SUMIFS(85:85,$1:$1,JV$1+INT(-$N87/30))))</f>
        <v>0</v>
      </c>
      <c r="JW87" s="75">
        <f>IF(JW$7="",0,IF(JW$1=MAX($1:$1),$R85-SUM($T87:JV87),IF(JW$1=1,SUMIFS(85:85,$1:$1,"&gt;="&amp;1,$1:$1,"&lt;="&amp;INT(-$N87/30))+(-$N87/30-INT(-$N87/30))*SUMIFS(85:85,$1:$1,INT(-$N87/30)+1),0)+(-$N87/30-INT(-$N87/30))*SUMIFS(85:85,$1:$1,JW$1+INT(-$N87/30)+1)+(INT(-$N87/30)+1--$N87/30)*SUMIFS(85:85,$1:$1,JW$1+INT(-$N87/30))))</f>
        <v>0</v>
      </c>
      <c r="JX87" s="75">
        <f>IF(JX$7="",0,IF(JX$1=MAX($1:$1),$R85-SUM($T87:JW87),IF(JX$1=1,SUMIFS(85:85,$1:$1,"&gt;="&amp;1,$1:$1,"&lt;="&amp;INT(-$N87/30))+(-$N87/30-INT(-$N87/30))*SUMIFS(85:85,$1:$1,INT(-$N87/30)+1),0)+(-$N87/30-INT(-$N87/30))*SUMIFS(85:85,$1:$1,JX$1+INT(-$N87/30)+1)+(INT(-$N87/30)+1--$N87/30)*SUMIFS(85:85,$1:$1,JX$1+INT(-$N87/30))))</f>
        <v>0</v>
      </c>
      <c r="JY87" s="75">
        <f>IF(JY$7="",0,IF(JY$1=MAX($1:$1),$R85-SUM($T87:JX87),IF(JY$1=1,SUMIFS(85:85,$1:$1,"&gt;="&amp;1,$1:$1,"&lt;="&amp;INT(-$N87/30))+(-$N87/30-INT(-$N87/30))*SUMIFS(85:85,$1:$1,INT(-$N87/30)+1),0)+(-$N87/30-INT(-$N87/30))*SUMIFS(85:85,$1:$1,JY$1+INT(-$N87/30)+1)+(INT(-$N87/30)+1--$N87/30)*SUMIFS(85:85,$1:$1,JY$1+INT(-$N87/30))))</f>
        <v>0</v>
      </c>
      <c r="JZ87" s="75">
        <f>IF(JZ$7="",0,IF(JZ$1=MAX($1:$1),$R85-SUM($T87:JY87),IF(JZ$1=1,SUMIFS(85:85,$1:$1,"&gt;="&amp;1,$1:$1,"&lt;="&amp;INT(-$N87/30))+(-$N87/30-INT(-$N87/30))*SUMIFS(85:85,$1:$1,INT(-$N87/30)+1),0)+(-$N87/30-INT(-$N87/30))*SUMIFS(85:85,$1:$1,JZ$1+INT(-$N87/30)+1)+(INT(-$N87/30)+1--$N87/30)*SUMIFS(85:85,$1:$1,JZ$1+INT(-$N87/30))))</f>
        <v>0</v>
      </c>
      <c r="KA87" s="75">
        <f>IF(KA$7="",0,IF(KA$1=MAX($1:$1),$R85-SUM($T87:JZ87),IF(KA$1=1,SUMIFS(85:85,$1:$1,"&gt;="&amp;1,$1:$1,"&lt;="&amp;INT(-$N87/30))+(-$N87/30-INT(-$N87/30))*SUMIFS(85:85,$1:$1,INT(-$N87/30)+1),0)+(-$N87/30-INT(-$N87/30))*SUMIFS(85:85,$1:$1,KA$1+INT(-$N87/30)+1)+(INT(-$N87/30)+1--$N87/30)*SUMIFS(85:85,$1:$1,KA$1+INT(-$N87/30))))</f>
        <v>0</v>
      </c>
      <c r="KB87" s="75">
        <f>IF(KB$7="",0,IF(KB$1=MAX($1:$1),$R85-SUM($T87:KA87),IF(KB$1=1,SUMIFS(85:85,$1:$1,"&gt;="&amp;1,$1:$1,"&lt;="&amp;INT(-$N87/30))+(-$N87/30-INT(-$N87/30))*SUMIFS(85:85,$1:$1,INT(-$N87/30)+1),0)+(-$N87/30-INT(-$N87/30))*SUMIFS(85:85,$1:$1,KB$1+INT(-$N87/30)+1)+(INT(-$N87/30)+1--$N87/30)*SUMIFS(85:85,$1:$1,KB$1+INT(-$N87/30))))</f>
        <v>0</v>
      </c>
      <c r="KC87" s="75">
        <f>IF(KC$7="",0,IF(KC$1=MAX($1:$1),$R85-SUM($T87:KB87),IF(KC$1=1,SUMIFS(85:85,$1:$1,"&gt;="&amp;1,$1:$1,"&lt;="&amp;INT(-$N87/30))+(-$N87/30-INT(-$N87/30))*SUMIFS(85:85,$1:$1,INT(-$N87/30)+1),0)+(-$N87/30-INT(-$N87/30))*SUMIFS(85:85,$1:$1,KC$1+INT(-$N87/30)+1)+(INT(-$N87/30)+1--$N87/30)*SUMIFS(85:85,$1:$1,KC$1+INT(-$N87/30))))</f>
        <v>0</v>
      </c>
      <c r="KD87" s="75">
        <f>IF(KD$7="",0,IF(KD$1=MAX($1:$1),$R85-SUM($T87:KC87),IF(KD$1=1,SUMIFS(85:85,$1:$1,"&gt;="&amp;1,$1:$1,"&lt;="&amp;INT(-$N87/30))+(-$N87/30-INT(-$N87/30))*SUMIFS(85:85,$1:$1,INT(-$N87/30)+1),0)+(-$N87/30-INT(-$N87/30))*SUMIFS(85:85,$1:$1,KD$1+INT(-$N87/30)+1)+(INT(-$N87/30)+1--$N87/30)*SUMIFS(85:85,$1:$1,KD$1+INT(-$N87/30))))</f>
        <v>0</v>
      </c>
      <c r="KE87" s="75">
        <f>IF(KE$7="",0,IF(KE$1=MAX($1:$1),$R85-SUM($T87:KD87),IF(KE$1=1,SUMIFS(85:85,$1:$1,"&gt;="&amp;1,$1:$1,"&lt;="&amp;INT(-$N87/30))+(-$N87/30-INT(-$N87/30))*SUMIFS(85:85,$1:$1,INT(-$N87/30)+1),0)+(-$N87/30-INT(-$N87/30))*SUMIFS(85:85,$1:$1,KE$1+INT(-$N87/30)+1)+(INT(-$N87/30)+1--$N87/30)*SUMIFS(85:85,$1:$1,KE$1+INT(-$N87/30))))</f>
        <v>0</v>
      </c>
      <c r="KF87" s="75">
        <f>IF(KF$7="",0,IF(KF$1=MAX($1:$1),$R85-SUM($T87:KE87),IF(KF$1=1,SUMIFS(85:85,$1:$1,"&gt;="&amp;1,$1:$1,"&lt;="&amp;INT(-$N87/30))+(-$N87/30-INT(-$N87/30))*SUMIFS(85:85,$1:$1,INT(-$N87/30)+1),0)+(-$N87/30-INT(-$N87/30))*SUMIFS(85:85,$1:$1,KF$1+INT(-$N87/30)+1)+(INT(-$N87/30)+1--$N87/30)*SUMIFS(85:85,$1:$1,KF$1+INT(-$N87/30))))</f>
        <v>0</v>
      </c>
      <c r="KG87" s="75">
        <f>IF(KG$7="",0,IF(KG$1=MAX($1:$1),$R85-SUM($T87:KF87),IF(KG$1=1,SUMIFS(85:85,$1:$1,"&gt;="&amp;1,$1:$1,"&lt;="&amp;INT(-$N87/30))+(-$N87/30-INT(-$N87/30))*SUMIFS(85:85,$1:$1,INT(-$N87/30)+1),0)+(-$N87/30-INT(-$N87/30))*SUMIFS(85:85,$1:$1,KG$1+INT(-$N87/30)+1)+(INT(-$N87/30)+1--$N87/30)*SUMIFS(85:85,$1:$1,KG$1+INT(-$N87/30))))</f>
        <v>0</v>
      </c>
      <c r="KH87" s="75">
        <f>IF(KH$7="",0,IF(KH$1=MAX($1:$1),$R85-SUM($T87:KG87),IF(KH$1=1,SUMIFS(85:85,$1:$1,"&gt;="&amp;1,$1:$1,"&lt;="&amp;INT(-$N87/30))+(-$N87/30-INT(-$N87/30))*SUMIFS(85:85,$1:$1,INT(-$N87/30)+1),0)+(-$N87/30-INT(-$N87/30))*SUMIFS(85:85,$1:$1,KH$1+INT(-$N87/30)+1)+(INT(-$N87/30)+1--$N87/30)*SUMIFS(85:85,$1:$1,KH$1+INT(-$N87/30))))</f>
        <v>0</v>
      </c>
      <c r="KI87" s="75">
        <f>IF(KI$7="",0,IF(KI$1=MAX($1:$1),$R85-SUM($T87:KH87),IF(KI$1=1,SUMIFS(85:85,$1:$1,"&gt;="&amp;1,$1:$1,"&lt;="&amp;INT(-$N87/30))+(-$N87/30-INT(-$N87/30))*SUMIFS(85:85,$1:$1,INT(-$N87/30)+1),0)+(-$N87/30-INT(-$N87/30))*SUMIFS(85:85,$1:$1,KI$1+INT(-$N87/30)+1)+(INT(-$N87/30)+1--$N87/30)*SUMIFS(85:85,$1:$1,KI$1+INT(-$N87/30))))</f>
        <v>0</v>
      </c>
      <c r="KJ87" s="75">
        <f>IF(KJ$7="",0,IF(KJ$1=MAX($1:$1),$R85-SUM($T87:KI87),IF(KJ$1=1,SUMIFS(85:85,$1:$1,"&gt;="&amp;1,$1:$1,"&lt;="&amp;INT(-$N87/30))+(-$N87/30-INT(-$N87/30))*SUMIFS(85:85,$1:$1,INT(-$N87/30)+1),0)+(-$N87/30-INT(-$N87/30))*SUMIFS(85:85,$1:$1,KJ$1+INT(-$N87/30)+1)+(INT(-$N87/30)+1--$N87/30)*SUMIFS(85:85,$1:$1,KJ$1+INT(-$N87/30))))</f>
        <v>0</v>
      </c>
      <c r="KK87" s="75">
        <f>IF(KK$7="",0,IF(KK$1=MAX($1:$1),$R85-SUM($T87:KJ87),IF(KK$1=1,SUMIFS(85:85,$1:$1,"&gt;="&amp;1,$1:$1,"&lt;="&amp;INT(-$N87/30))+(-$N87/30-INT(-$N87/30))*SUMIFS(85:85,$1:$1,INT(-$N87/30)+1),0)+(-$N87/30-INT(-$N87/30))*SUMIFS(85:85,$1:$1,KK$1+INT(-$N87/30)+1)+(INT(-$N87/30)+1--$N87/30)*SUMIFS(85:85,$1:$1,KK$1+INT(-$N87/30))))</f>
        <v>0</v>
      </c>
      <c r="KL87" s="75">
        <f>IF(KL$7="",0,IF(KL$1=MAX($1:$1),$R85-SUM($T87:KK87),IF(KL$1=1,SUMIFS(85:85,$1:$1,"&gt;="&amp;1,$1:$1,"&lt;="&amp;INT(-$N87/30))+(-$N87/30-INT(-$N87/30))*SUMIFS(85:85,$1:$1,INT(-$N87/30)+1),0)+(-$N87/30-INT(-$N87/30))*SUMIFS(85:85,$1:$1,KL$1+INT(-$N87/30)+1)+(INT(-$N87/30)+1--$N87/30)*SUMIFS(85:85,$1:$1,KL$1+INT(-$N87/30))))</f>
        <v>0</v>
      </c>
      <c r="KM87" s="75">
        <f>IF(KM$7="",0,IF(KM$1=MAX($1:$1),$R85-SUM($T87:KL87),IF(KM$1=1,SUMIFS(85:85,$1:$1,"&gt;="&amp;1,$1:$1,"&lt;="&amp;INT(-$N87/30))+(-$N87/30-INT(-$N87/30))*SUMIFS(85:85,$1:$1,INT(-$N87/30)+1),0)+(-$N87/30-INT(-$N87/30))*SUMIFS(85:85,$1:$1,KM$1+INT(-$N87/30)+1)+(INT(-$N87/30)+1--$N87/30)*SUMIFS(85:85,$1:$1,KM$1+INT(-$N87/30))))</f>
        <v>0</v>
      </c>
      <c r="KN87" s="75">
        <f>IF(KN$7="",0,IF(KN$1=MAX($1:$1),$R85-SUM($T87:KM87),IF(KN$1=1,SUMIFS(85:85,$1:$1,"&gt;="&amp;1,$1:$1,"&lt;="&amp;INT(-$N87/30))+(-$N87/30-INT(-$N87/30))*SUMIFS(85:85,$1:$1,INT(-$N87/30)+1),0)+(-$N87/30-INT(-$N87/30))*SUMIFS(85:85,$1:$1,KN$1+INT(-$N87/30)+1)+(INT(-$N87/30)+1--$N87/30)*SUMIFS(85:85,$1:$1,KN$1+INT(-$N87/30))))</f>
        <v>0</v>
      </c>
      <c r="KO87" s="75">
        <f>IF(KO$7="",0,IF(KO$1=MAX($1:$1),$R85-SUM($T87:KN87),IF(KO$1=1,SUMIFS(85:85,$1:$1,"&gt;="&amp;1,$1:$1,"&lt;="&amp;INT(-$N87/30))+(-$N87/30-INT(-$N87/30))*SUMIFS(85:85,$1:$1,INT(-$N87/30)+1),0)+(-$N87/30-INT(-$N87/30))*SUMIFS(85:85,$1:$1,KO$1+INT(-$N87/30)+1)+(INT(-$N87/30)+1--$N87/30)*SUMIFS(85:85,$1:$1,KO$1+INT(-$N87/30))))</f>
        <v>0</v>
      </c>
      <c r="KP87" s="75">
        <f>IF(KP$7="",0,IF(KP$1=MAX($1:$1),$R85-SUM($T87:KO87),IF(KP$1=1,SUMIFS(85:85,$1:$1,"&gt;="&amp;1,$1:$1,"&lt;="&amp;INT(-$N87/30))+(-$N87/30-INT(-$N87/30))*SUMIFS(85:85,$1:$1,INT(-$N87/30)+1),0)+(-$N87/30-INT(-$N87/30))*SUMIFS(85:85,$1:$1,KP$1+INT(-$N87/30)+1)+(INT(-$N87/30)+1--$N87/30)*SUMIFS(85:85,$1:$1,KP$1+INT(-$N87/30))))</f>
        <v>0</v>
      </c>
      <c r="KQ87" s="75">
        <f>IF(KQ$7="",0,IF(KQ$1=MAX($1:$1),$R85-SUM($T87:KP87),IF(KQ$1=1,SUMIFS(85:85,$1:$1,"&gt;="&amp;1,$1:$1,"&lt;="&amp;INT(-$N87/30))+(-$N87/30-INT(-$N87/30))*SUMIFS(85:85,$1:$1,INT(-$N87/30)+1),0)+(-$N87/30-INT(-$N87/30))*SUMIFS(85:85,$1:$1,KQ$1+INT(-$N87/30)+1)+(INT(-$N87/30)+1--$N87/30)*SUMIFS(85:85,$1:$1,KQ$1+INT(-$N87/30))))</f>
        <v>0</v>
      </c>
      <c r="KR87" s="75">
        <f>IF(KR$7="",0,IF(KR$1=MAX($1:$1),$R85-SUM($T87:KQ87),IF(KR$1=1,SUMIFS(85:85,$1:$1,"&gt;="&amp;1,$1:$1,"&lt;="&amp;INT(-$N87/30))+(-$N87/30-INT(-$N87/30))*SUMIFS(85:85,$1:$1,INT(-$N87/30)+1),0)+(-$N87/30-INT(-$N87/30))*SUMIFS(85:85,$1:$1,KR$1+INT(-$N87/30)+1)+(INT(-$N87/30)+1--$N87/30)*SUMIFS(85:85,$1:$1,KR$1+INT(-$N87/30))))</f>
        <v>0</v>
      </c>
      <c r="KS87" s="75">
        <f>IF(KS$7="",0,IF(KS$1=MAX($1:$1),$R85-SUM($T87:KR87),IF(KS$1=1,SUMIFS(85:85,$1:$1,"&gt;="&amp;1,$1:$1,"&lt;="&amp;INT(-$N87/30))+(-$N87/30-INT(-$N87/30))*SUMIFS(85:85,$1:$1,INT(-$N87/30)+1),0)+(-$N87/30-INT(-$N87/30))*SUMIFS(85:85,$1:$1,KS$1+INT(-$N87/30)+1)+(INT(-$N87/30)+1--$N87/30)*SUMIFS(85:85,$1:$1,KS$1+INT(-$N87/30))))</f>
        <v>0</v>
      </c>
      <c r="KT87" s="75">
        <f>IF(KT$7="",0,IF(KT$1=MAX($1:$1),$R85-SUM($T87:KS87),IF(KT$1=1,SUMIFS(85:85,$1:$1,"&gt;="&amp;1,$1:$1,"&lt;="&amp;INT(-$N87/30))+(-$N87/30-INT(-$N87/30))*SUMIFS(85:85,$1:$1,INT(-$N87/30)+1),0)+(-$N87/30-INT(-$N87/30))*SUMIFS(85:85,$1:$1,KT$1+INT(-$N87/30)+1)+(INT(-$N87/30)+1--$N87/30)*SUMIFS(85:85,$1:$1,KT$1+INT(-$N87/30))))</f>
        <v>0</v>
      </c>
      <c r="KU87" s="75">
        <f>IF(KU$7="",0,IF(KU$1=MAX($1:$1),$R85-SUM($T87:KT87),IF(KU$1=1,SUMIFS(85:85,$1:$1,"&gt;="&amp;1,$1:$1,"&lt;="&amp;INT(-$N87/30))+(-$N87/30-INT(-$N87/30))*SUMIFS(85:85,$1:$1,INT(-$N87/30)+1),0)+(-$N87/30-INT(-$N87/30))*SUMIFS(85:85,$1:$1,KU$1+INT(-$N87/30)+1)+(INT(-$N87/30)+1--$N87/30)*SUMIFS(85:85,$1:$1,KU$1+INT(-$N87/30))))</f>
        <v>0</v>
      </c>
      <c r="KV87" s="75">
        <f>IF(KV$7="",0,IF(KV$1=MAX($1:$1),$R85-SUM($T87:KU87),IF(KV$1=1,SUMIFS(85:85,$1:$1,"&gt;="&amp;1,$1:$1,"&lt;="&amp;INT(-$N87/30))+(-$N87/30-INT(-$N87/30))*SUMIFS(85:85,$1:$1,INT(-$N87/30)+1),0)+(-$N87/30-INT(-$N87/30))*SUMIFS(85:85,$1:$1,KV$1+INT(-$N87/30)+1)+(INT(-$N87/30)+1--$N87/30)*SUMIFS(85:85,$1:$1,KV$1+INT(-$N87/30))))</f>
        <v>0</v>
      </c>
      <c r="KW87" s="70"/>
      <c r="KX87" s="70"/>
    </row>
    <row r="88" spans="1:310" ht="12" customHeight="1" x14ac:dyDescent="0.25">
      <c r="A88" s="1"/>
      <c r="B88" s="79"/>
      <c r="C88" s="79"/>
      <c r="D88" s="79"/>
      <c r="E88" s="1"/>
      <c r="F88" s="1"/>
      <c r="G88" s="1"/>
      <c r="H88" s="11"/>
      <c r="I88" s="1"/>
      <c r="J88" s="1"/>
      <c r="K88" s="1"/>
      <c r="L88" s="1"/>
      <c r="M88" s="5"/>
      <c r="N88" s="53" t="s">
        <v>9</v>
      </c>
      <c r="O88" s="54"/>
      <c r="P88" s="53"/>
      <c r="Q88" s="53"/>
      <c r="R88" s="55">
        <f>R79-SUM(R80:R82)</f>
        <v>0</v>
      </c>
      <c r="S88" s="1"/>
      <c r="T88" s="40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ht="4.95" customHeight="1" x14ac:dyDescent="0.25">
      <c r="A89" s="1"/>
      <c r="B89" s="79"/>
      <c r="C89" s="79"/>
      <c r="D89" s="79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1"/>
      <c r="R89" s="40"/>
      <c r="S89" s="1"/>
      <c r="T89" s="40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4" customFormat="1" x14ac:dyDescent="0.25">
      <c r="A90" s="3"/>
      <c r="B90" s="80"/>
      <c r="C90" s="80"/>
      <c r="D90" s="81" t="s">
        <v>26</v>
      </c>
      <c r="E90" s="42" t="str">
        <f>kpi!$E$40</f>
        <v>поступление денежных средств от паушальных взносов</v>
      </c>
      <c r="F90" s="3"/>
      <c r="G90" s="3"/>
      <c r="H90" s="39" t="str">
        <f>IF(OR($E90="",$E90=0),"",INDEX(kpi!$I:$I,SUMIFS(kpi!$A:$A,kpi!$E:$E,$E90)))</f>
        <v>руб.</v>
      </c>
      <c r="I90" s="3"/>
      <c r="J90" s="3"/>
      <c r="K90" s="42"/>
      <c r="L90" s="3"/>
      <c r="M90" s="5"/>
      <c r="N90" s="231" t="str">
        <f>kpi!$E$42</f>
        <v>период оборачиваемости деб. з-ти по пауш.взносам</v>
      </c>
      <c r="O90" s="19"/>
      <c r="P90" s="3"/>
      <c r="Q90" s="3"/>
      <c r="R90" s="44">
        <f>SUMIFS($T90:$KW90,$T$1:$KW$1,"&gt;="&amp;1,$T$1:$KW$1,"&lt;="&amp;MAX($1:$1))</f>
        <v>617400000</v>
      </c>
      <c r="S90" s="3"/>
      <c r="T90" s="3"/>
      <c r="U90" s="41">
        <f t="shared" ref="U90:CF90" si="351">IF(U$7="",0,SUM(U91:U93))</f>
        <v>6431250</v>
      </c>
      <c r="V90" s="41">
        <f t="shared" si="351"/>
        <v>6704920.2127659582</v>
      </c>
      <c r="W90" s="41">
        <f t="shared" si="351"/>
        <v>6978590.4255319145</v>
      </c>
      <c r="X90" s="41">
        <f t="shared" si="351"/>
        <v>7252260.6382978726</v>
      </c>
      <c r="Y90" s="41">
        <f t="shared" si="351"/>
        <v>7525930.8510638298</v>
      </c>
      <c r="Z90" s="41">
        <f t="shared" si="351"/>
        <v>7799601.0638297871</v>
      </c>
      <c r="AA90" s="41">
        <f t="shared" si="351"/>
        <v>8073271.2765957452</v>
      </c>
      <c r="AB90" s="41">
        <f t="shared" si="351"/>
        <v>8346941.4893617025</v>
      </c>
      <c r="AC90" s="41">
        <f t="shared" si="351"/>
        <v>8620611.7021276597</v>
      </c>
      <c r="AD90" s="41">
        <f t="shared" si="351"/>
        <v>8894281.914893616</v>
      </c>
      <c r="AE90" s="41">
        <f t="shared" si="351"/>
        <v>9167952.1276595742</v>
      </c>
      <c r="AF90" s="41">
        <f t="shared" si="351"/>
        <v>9441622.3404255323</v>
      </c>
      <c r="AG90" s="41">
        <f t="shared" si="351"/>
        <v>9715292.5531914886</v>
      </c>
      <c r="AH90" s="41">
        <f t="shared" si="351"/>
        <v>9988962.7659574486</v>
      </c>
      <c r="AI90" s="41">
        <f t="shared" si="351"/>
        <v>10262632.978723405</v>
      </c>
      <c r="AJ90" s="41">
        <f t="shared" si="351"/>
        <v>10536303.191489361</v>
      </c>
      <c r="AK90" s="41">
        <f t="shared" si="351"/>
        <v>10809973.404255319</v>
      </c>
      <c r="AL90" s="41">
        <f t="shared" si="351"/>
        <v>11083643.617021278</v>
      </c>
      <c r="AM90" s="41">
        <f t="shared" si="351"/>
        <v>11357313.829787232</v>
      </c>
      <c r="AN90" s="41">
        <f t="shared" si="351"/>
        <v>11630984.042553192</v>
      </c>
      <c r="AO90" s="41">
        <f t="shared" si="351"/>
        <v>11904654.255319148</v>
      </c>
      <c r="AP90" s="41">
        <f t="shared" si="351"/>
        <v>12178324.468085106</v>
      </c>
      <c r="AQ90" s="41">
        <f t="shared" si="351"/>
        <v>12451994.680851065</v>
      </c>
      <c r="AR90" s="41">
        <f t="shared" si="351"/>
        <v>12725664.893617023</v>
      </c>
      <c r="AS90" s="41">
        <f t="shared" si="351"/>
        <v>12999335.106382977</v>
      </c>
      <c r="AT90" s="41">
        <f t="shared" si="351"/>
        <v>13273005.319148937</v>
      </c>
      <c r="AU90" s="41">
        <f t="shared" si="351"/>
        <v>13546675.531914894</v>
      </c>
      <c r="AV90" s="41">
        <f t="shared" si="351"/>
        <v>13820345.74468085</v>
      </c>
      <c r="AW90" s="41">
        <f t="shared" si="351"/>
        <v>14094015.95744681</v>
      </c>
      <c r="AX90" s="41">
        <f t="shared" si="351"/>
        <v>14367686.170212768</v>
      </c>
      <c r="AY90" s="41">
        <f t="shared" si="351"/>
        <v>14641356.382978724</v>
      </c>
      <c r="AZ90" s="41">
        <f t="shared" si="351"/>
        <v>14915026.595744681</v>
      </c>
      <c r="BA90" s="41">
        <f t="shared" si="351"/>
        <v>15188696.808510641</v>
      </c>
      <c r="BB90" s="41">
        <f t="shared" si="351"/>
        <v>15462367.021276597</v>
      </c>
      <c r="BC90" s="41">
        <f t="shared" si="351"/>
        <v>15736037.234042553</v>
      </c>
      <c r="BD90" s="41">
        <f t="shared" si="351"/>
        <v>16009707.44680851</v>
      </c>
      <c r="BE90" s="41">
        <f t="shared" si="351"/>
        <v>16283377.659574468</v>
      </c>
      <c r="BF90" s="41">
        <f t="shared" si="351"/>
        <v>16557047.872340426</v>
      </c>
      <c r="BG90" s="41">
        <f t="shared" si="351"/>
        <v>16830718.085106384</v>
      </c>
      <c r="BH90" s="41">
        <f t="shared" si="351"/>
        <v>17104388.297872342</v>
      </c>
      <c r="BI90" s="41">
        <f t="shared" si="351"/>
        <v>17378058.510638297</v>
      </c>
      <c r="BJ90" s="41">
        <f t="shared" si="351"/>
        <v>17651728.723404258</v>
      </c>
      <c r="BK90" s="41">
        <f t="shared" si="351"/>
        <v>17925398.936170213</v>
      </c>
      <c r="BL90" s="41">
        <f t="shared" si="351"/>
        <v>18199069.148936167</v>
      </c>
      <c r="BM90" s="41">
        <f t="shared" si="351"/>
        <v>18472739.361702129</v>
      </c>
      <c r="BN90" s="41">
        <f t="shared" si="351"/>
        <v>18746409.574468084</v>
      </c>
      <c r="BO90" s="41">
        <f t="shared" si="351"/>
        <v>19020079.787234046</v>
      </c>
      <c r="BP90" s="41">
        <f t="shared" si="351"/>
        <v>19293750</v>
      </c>
      <c r="BQ90" s="41">
        <f t="shared" si="351"/>
        <v>0</v>
      </c>
      <c r="BR90" s="41">
        <f t="shared" si="351"/>
        <v>0</v>
      </c>
      <c r="BS90" s="41">
        <f t="shared" si="351"/>
        <v>0</v>
      </c>
      <c r="BT90" s="41">
        <f t="shared" si="351"/>
        <v>0</v>
      </c>
      <c r="BU90" s="41">
        <f t="shared" si="351"/>
        <v>0</v>
      </c>
      <c r="BV90" s="41">
        <f t="shared" si="351"/>
        <v>0</v>
      </c>
      <c r="BW90" s="41">
        <f t="shared" si="351"/>
        <v>0</v>
      </c>
      <c r="BX90" s="41">
        <f t="shared" si="351"/>
        <v>0</v>
      </c>
      <c r="BY90" s="41">
        <f t="shared" si="351"/>
        <v>0</v>
      </c>
      <c r="BZ90" s="41">
        <f t="shared" si="351"/>
        <v>0</v>
      </c>
      <c r="CA90" s="41">
        <f t="shared" si="351"/>
        <v>0</v>
      </c>
      <c r="CB90" s="41">
        <f t="shared" si="351"/>
        <v>0</v>
      </c>
      <c r="CC90" s="41">
        <f t="shared" si="351"/>
        <v>0</v>
      </c>
      <c r="CD90" s="41">
        <f t="shared" si="351"/>
        <v>0</v>
      </c>
      <c r="CE90" s="41">
        <f t="shared" si="351"/>
        <v>0</v>
      </c>
      <c r="CF90" s="41">
        <f t="shared" si="351"/>
        <v>0</v>
      </c>
      <c r="CG90" s="41">
        <f t="shared" ref="CG90:ER90" si="352">IF(CG$7="",0,SUM(CG91:CG93))</f>
        <v>0</v>
      </c>
      <c r="CH90" s="41">
        <f t="shared" si="352"/>
        <v>0</v>
      </c>
      <c r="CI90" s="41">
        <f t="shared" si="352"/>
        <v>0</v>
      </c>
      <c r="CJ90" s="41">
        <f t="shared" si="352"/>
        <v>0</v>
      </c>
      <c r="CK90" s="41">
        <f t="shared" si="352"/>
        <v>0</v>
      </c>
      <c r="CL90" s="41">
        <f t="shared" si="352"/>
        <v>0</v>
      </c>
      <c r="CM90" s="41">
        <f t="shared" si="352"/>
        <v>0</v>
      </c>
      <c r="CN90" s="41">
        <f t="shared" si="352"/>
        <v>0</v>
      </c>
      <c r="CO90" s="41">
        <f t="shared" si="352"/>
        <v>0</v>
      </c>
      <c r="CP90" s="41">
        <f t="shared" si="352"/>
        <v>0</v>
      </c>
      <c r="CQ90" s="41">
        <f t="shared" si="352"/>
        <v>0</v>
      </c>
      <c r="CR90" s="41">
        <f t="shared" si="352"/>
        <v>0</v>
      </c>
      <c r="CS90" s="41">
        <f t="shared" si="352"/>
        <v>0</v>
      </c>
      <c r="CT90" s="41">
        <f t="shared" si="352"/>
        <v>0</v>
      </c>
      <c r="CU90" s="41">
        <f t="shared" si="352"/>
        <v>0</v>
      </c>
      <c r="CV90" s="41">
        <f t="shared" si="352"/>
        <v>0</v>
      </c>
      <c r="CW90" s="41">
        <f t="shared" si="352"/>
        <v>0</v>
      </c>
      <c r="CX90" s="41">
        <f t="shared" si="352"/>
        <v>0</v>
      </c>
      <c r="CY90" s="41">
        <f t="shared" si="352"/>
        <v>0</v>
      </c>
      <c r="CZ90" s="41">
        <f t="shared" si="352"/>
        <v>0</v>
      </c>
      <c r="DA90" s="41">
        <f t="shared" si="352"/>
        <v>0</v>
      </c>
      <c r="DB90" s="41">
        <f t="shared" si="352"/>
        <v>0</v>
      </c>
      <c r="DC90" s="41">
        <f t="shared" si="352"/>
        <v>0</v>
      </c>
      <c r="DD90" s="41">
        <f t="shared" si="352"/>
        <v>0</v>
      </c>
      <c r="DE90" s="41">
        <f t="shared" si="352"/>
        <v>0</v>
      </c>
      <c r="DF90" s="41">
        <f t="shared" si="352"/>
        <v>0</v>
      </c>
      <c r="DG90" s="41">
        <f t="shared" si="352"/>
        <v>0</v>
      </c>
      <c r="DH90" s="41">
        <f t="shared" si="352"/>
        <v>0</v>
      </c>
      <c r="DI90" s="41">
        <f t="shared" si="352"/>
        <v>0</v>
      </c>
      <c r="DJ90" s="41">
        <f t="shared" si="352"/>
        <v>0</v>
      </c>
      <c r="DK90" s="41">
        <f t="shared" si="352"/>
        <v>0</v>
      </c>
      <c r="DL90" s="41">
        <f t="shared" si="352"/>
        <v>0</v>
      </c>
      <c r="DM90" s="41">
        <f t="shared" si="352"/>
        <v>0</v>
      </c>
      <c r="DN90" s="41">
        <f t="shared" si="352"/>
        <v>0</v>
      </c>
      <c r="DO90" s="41">
        <f t="shared" si="352"/>
        <v>0</v>
      </c>
      <c r="DP90" s="41">
        <f t="shared" si="352"/>
        <v>0</v>
      </c>
      <c r="DQ90" s="41">
        <f t="shared" si="352"/>
        <v>0</v>
      </c>
      <c r="DR90" s="41">
        <f t="shared" si="352"/>
        <v>0</v>
      </c>
      <c r="DS90" s="41">
        <f t="shared" si="352"/>
        <v>0</v>
      </c>
      <c r="DT90" s="41">
        <f t="shared" si="352"/>
        <v>0</v>
      </c>
      <c r="DU90" s="41">
        <f t="shared" si="352"/>
        <v>0</v>
      </c>
      <c r="DV90" s="41">
        <f t="shared" si="352"/>
        <v>0</v>
      </c>
      <c r="DW90" s="41">
        <f t="shared" si="352"/>
        <v>0</v>
      </c>
      <c r="DX90" s="41">
        <f t="shared" si="352"/>
        <v>0</v>
      </c>
      <c r="DY90" s="41">
        <f t="shared" si="352"/>
        <v>0</v>
      </c>
      <c r="DZ90" s="41">
        <f t="shared" si="352"/>
        <v>0</v>
      </c>
      <c r="EA90" s="41">
        <f t="shared" si="352"/>
        <v>0</v>
      </c>
      <c r="EB90" s="41">
        <f t="shared" si="352"/>
        <v>0</v>
      </c>
      <c r="EC90" s="41">
        <f t="shared" si="352"/>
        <v>0</v>
      </c>
      <c r="ED90" s="41">
        <f t="shared" si="352"/>
        <v>0</v>
      </c>
      <c r="EE90" s="41">
        <f t="shared" si="352"/>
        <v>0</v>
      </c>
      <c r="EF90" s="41">
        <f t="shared" si="352"/>
        <v>0</v>
      </c>
      <c r="EG90" s="41">
        <f t="shared" si="352"/>
        <v>0</v>
      </c>
      <c r="EH90" s="41">
        <f t="shared" si="352"/>
        <v>0</v>
      </c>
      <c r="EI90" s="41">
        <f t="shared" si="352"/>
        <v>0</v>
      </c>
      <c r="EJ90" s="41">
        <f t="shared" si="352"/>
        <v>0</v>
      </c>
      <c r="EK90" s="41">
        <f t="shared" si="352"/>
        <v>0</v>
      </c>
      <c r="EL90" s="41">
        <f t="shared" si="352"/>
        <v>0</v>
      </c>
      <c r="EM90" s="41">
        <f t="shared" si="352"/>
        <v>0</v>
      </c>
      <c r="EN90" s="41">
        <f t="shared" si="352"/>
        <v>0</v>
      </c>
      <c r="EO90" s="41">
        <f t="shared" si="352"/>
        <v>0</v>
      </c>
      <c r="EP90" s="41">
        <f t="shared" si="352"/>
        <v>0</v>
      </c>
      <c r="EQ90" s="41">
        <f t="shared" si="352"/>
        <v>0</v>
      </c>
      <c r="ER90" s="41">
        <f t="shared" si="352"/>
        <v>0</v>
      </c>
      <c r="ES90" s="41">
        <f t="shared" ref="ES90:HD90" si="353">IF(ES$7="",0,SUM(ES91:ES93))</f>
        <v>0</v>
      </c>
      <c r="ET90" s="41">
        <f t="shared" si="353"/>
        <v>0</v>
      </c>
      <c r="EU90" s="41">
        <f t="shared" si="353"/>
        <v>0</v>
      </c>
      <c r="EV90" s="41">
        <f t="shared" si="353"/>
        <v>0</v>
      </c>
      <c r="EW90" s="41">
        <f t="shared" si="353"/>
        <v>0</v>
      </c>
      <c r="EX90" s="41">
        <f t="shared" si="353"/>
        <v>0</v>
      </c>
      <c r="EY90" s="41">
        <f t="shared" si="353"/>
        <v>0</v>
      </c>
      <c r="EZ90" s="41">
        <f t="shared" si="353"/>
        <v>0</v>
      </c>
      <c r="FA90" s="41">
        <f t="shared" si="353"/>
        <v>0</v>
      </c>
      <c r="FB90" s="41">
        <f t="shared" si="353"/>
        <v>0</v>
      </c>
      <c r="FC90" s="41">
        <f t="shared" si="353"/>
        <v>0</v>
      </c>
      <c r="FD90" s="41">
        <f t="shared" si="353"/>
        <v>0</v>
      </c>
      <c r="FE90" s="41">
        <f t="shared" si="353"/>
        <v>0</v>
      </c>
      <c r="FF90" s="41">
        <f t="shared" si="353"/>
        <v>0</v>
      </c>
      <c r="FG90" s="41">
        <f t="shared" si="353"/>
        <v>0</v>
      </c>
      <c r="FH90" s="41">
        <f t="shared" si="353"/>
        <v>0</v>
      </c>
      <c r="FI90" s="41">
        <f t="shared" si="353"/>
        <v>0</v>
      </c>
      <c r="FJ90" s="41">
        <f t="shared" si="353"/>
        <v>0</v>
      </c>
      <c r="FK90" s="41">
        <f t="shared" si="353"/>
        <v>0</v>
      </c>
      <c r="FL90" s="41">
        <f t="shared" si="353"/>
        <v>0</v>
      </c>
      <c r="FM90" s="41">
        <f t="shared" si="353"/>
        <v>0</v>
      </c>
      <c r="FN90" s="41">
        <f t="shared" si="353"/>
        <v>0</v>
      </c>
      <c r="FO90" s="41">
        <f t="shared" si="353"/>
        <v>0</v>
      </c>
      <c r="FP90" s="41">
        <f t="shared" si="353"/>
        <v>0</v>
      </c>
      <c r="FQ90" s="41">
        <f t="shared" si="353"/>
        <v>0</v>
      </c>
      <c r="FR90" s="41">
        <f t="shared" si="353"/>
        <v>0</v>
      </c>
      <c r="FS90" s="41">
        <f t="shared" si="353"/>
        <v>0</v>
      </c>
      <c r="FT90" s="41">
        <f t="shared" si="353"/>
        <v>0</v>
      </c>
      <c r="FU90" s="41">
        <f t="shared" si="353"/>
        <v>0</v>
      </c>
      <c r="FV90" s="41">
        <f t="shared" si="353"/>
        <v>0</v>
      </c>
      <c r="FW90" s="41">
        <f t="shared" si="353"/>
        <v>0</v>
      </c>
      <c r="FX90" s="41">
        <f t="shared" si="353"/>
        <v>0</v>
      </c>
      <c r="FY90" s="41">
        <f t="shared" si="353"/>
        <v>0</v>
      </c>
      <c r="FZ90" s="41">
        <f t="shared" si="353"/>
        <v>0</v>
      </c>
      <c r="GA90" s="41">
        <f t="shared" si="353"/>
        <v>0</v>
      </c>
      <c r="GB90" s="41">
        <f t="shared" si="353"/>
        <v>0</v>
      </c>
      <c r="GC90" s="41">
        <f t="shared" si="353"/>
        <v>0</v>
      </c>
      <c r="GD90" s="41">
        <f t="shared" si="353"/>
        <v>0</v>
      </c>
      <c r="GE90" s="41">
        <f t="shared" si="353"/>
        <v>0</v>
      </c>
      <c r="GF90" s="41">
        <f t="shared" si="353"/>
        <v>0</v>
      </c>
      <c r="GG90" s="41">
        <f t="shared" si="353"/>
        <v>0</v>
      </c>
      <c r="GH90" s="41">
        <f t="shared" si="353"/>
        <v>0</v>
      </c>
      <c r="GI90" s="41">
        <f t="shared" si="353"/>
        <v>0</v>
      </c>
      <c r="GJ90" s="41">
        <f t="shared" si="353"/>
        <v>0</v>
      </c>
      <c r="GK90" s="41">
        <f t="shared" si="353"/>
        <v>0</v>
      </c>
      <c r="GL90" s="41">
        <f t="shared" si="353"/>
        <v>0</v>
      </c>
      <c r="GM90" s="41">
        <f t="shared" si="353"/>
        <v>0</v>
      </c>
      <c r="GN90" s="41">
        <f t="shared" si="353"/>
        <v>0</v>
      </c>
      <c r="GO90" s="41">
        <f t="shared" si="353"/>
        <v>0</v>
      </c>
      <c r="GP90" s="41">
        <f t="shared" si="353"/>
        <v>0</v>
      </c>
      <c r="GQ90" s="41">
        <f t="shared" si="353"/>
        <v>0</v>
      </c>
      <c r="GR90" s="41">
        <f t="shared" si="353"/>
        <v>0</v>
      </c>
      <c r="GS90" s="41">
        <f t="shared" si="353"/>
        <v>0</v>
      </c>
      <c r="GT90" s="41">
        <f t="shared" si="353"/>
        <v>0</v>
      </c>
      <c r="GU90" s="41">
        <f t="shared" si="353"/>
        <v>0</v>
      </c>
      <c r="GV90" s="41">
        <f t="shared" si="353"/>
        <v>0</v>
      </c>
      <c r="GW90" s="41">
        <f t="shared" si="353"/>
        <v>0</v>
      </c>
      <c r="GX90" s="41">
        <f t="shared" si="353"/>
        <v>0</v>
      </c>
      <c r="GY90" s="41">
        <f t="shared" si="353"/>
        <v>0</v>
      </c>
      <c r="GZ90" s="41">
        <f t="shared" si="353"/>
        <v>0</v>
      </c>
      <c r="HA90" s="41">
        <f t="shared" si="353"/>
        <v>0</v>
      </c>
      <c r="HB90" s="41">
        <f t="shared" si="353"/>
        <v>0</v>
      </c>
      <c r="HC90" s="41">
        <f t="shared" si="353"/>
        <v>0</v>
      </c>
      <c r="HD90" s="41">
        <f t="shared" si="353"/>
        <v>0</v>
      </c>
      <c r="HE90" s="41">
        <f t="shared" ref="HE90:JP90" si="354">IF(HE$7="",0,SUM(HE91:HE93))</f>
        <v>0</v>
      </c>
      <c r="HF90" s="41">
        <f t="shared" si="354"/>
        <v>0</v>
      </c>
      <c r="HG90" s="41">
        <f t="shared" si="354"/>
        <v>0</v>
      </c>
      <c r="HH90" s="41">
        <f t="shared" si="354"/>
        <v>0</v>
      </c>
      <c r="HI90" s="41">
        <f t="shared" si="354"/>
        <v>0</v>
      </c>
      <c r="HJ90" s="41">
        <f t="shared" si="354"/>
        <v>0</v>
      </c>
      <c r="HK90" s="41">
        <f t="shared" si="354"/>
        <v>0</v>
      </c>
      <c r="HL90" s="41">
        <f t="shared" si="354"/>
        <v>0</v>
      </c>
      <c r="HM90" s="41">
        <f t="shared" si="354"/>
        <v>0</v>
      </c>
      <c r="HN90" s="41">
        <f t="shared" si="354"/>
        <v>0</v>
      </c>
      <c r="HO90" s="41">
        <f t="shared" si="354"/>
        <v>0</v>
      </c>
      <c r="HP90" s="41">
        <f t="shared" si="354"/>
        <v>0</v>
      </c>
      <c r="HQ90" s="41">
        <f t="shared" si="354"/>
        <v>0</v>
      </c>
      <c r="HR90" s="41">
        <f t="shared" si="354"/>
        <v>0</v>
      </c>
      <c r="HS90" s="41">
        <f t="shared" si="354"/>
        <v>0</v>
      </c>
      <c r="HT90" s="41">
        <f t="shared" si="354"/>
        <v>0</v>
      </c>
      <c r="HU90" s="41">
        <f t="shared" si="354"/>
        <v>0</v>
      </c>
      <c r="HV90" s="41">
        <f t="shared" si="354"/>
        <v>0</v>
      </c>
      <c r="HW90" s="41">
        <f t="shared" si="354"/>
        <v>0</v>
      </c>
      <c r="HX90" s="41">
        <f t="shared" si="354"/>
        <v>0</v>
      </c>
      <c r="HY90" s="41">
        <f t="shared" si="354"/>
        <v>0</v>
      </c>
      <c r="HZ90" s="41">
        <f t="shared" si="354"/>
        <v>0</v>
      </c>
      <c r="IA90" s="41">
        <f t="shared" si="354"/>
        <v>0</v>
      </c>
      <c r="IB90" s="41">
        <f t="shared" si="354"/>
        <v>0</v>
      </c>
      <c r="IC90" s="41">
        <f t="shared" si="354"/>
        <v>0</v>
      </c>
      <c r="ID90" s="41">
        <f t="shared" si="354"/>
        <v>0</v>
      </c>
      <c r="IE90" s="41">
        <f t="shared" si="354"/>
        <v>0</v>
      </c>
      <c r="IF90" s="41">
        <f t="shared" si="354"/>
        <v>0</v>
      </c>
      <c r="IG90" s="41">
        <f t="shared" si="354"/>
        <v>0</v>
      </c>
      <c r="IH90" s="41">
        <f t="shared" si="354"/>
        <v>0</v>
      </c>
      <c r="II90" s="41">
        <f t="shared" si="354"/>
        <v>0</v>
      </c>
      <c r="IJ90" s="41">
        <f t="shared" si="354"/>
        <v>0</v>
      </c>
      <c r="IK90" s="41">
        <f t="shared" si="354"/>
        <v>0</v>
      </c>
      <c r="IL90" s="41">
        <f t="shared" si="354"/>
        <v>0</v>
      </c>
      <c r="IM90" s="41">
        <f t="shared" si="354"/>
        <v>0</v>
      </c>
      <c r="IN90" s="41">
        <f t="shared" si="354"/>
        <v>0</v>
      </c>
      <c r="IO90" s="41">
        <f t="shared" si="354"/>
        <v>0</v>
      </c>
      <c r="IP90" s="41">
        <f t="shared" si="354"/>
        <v>0</v>
      </c>
      <c r="IQ90" s="41">
        <f t="shared" si="354"/>
        <v>0</v>
      </c>
      <c r="IR90" s="41">
        <f t="shared" si="354"/>
        <v>0</v>
      </c>
      <c r="IS90" s="41">
        <f t="shared" si="354"/>
        <v>0</v>
      </c>
      <c r="IT90" s="41">
        <f t="shared" si="354"/>
        <v>0</v>
      </c>
      <c r="IU90" s="41">
        <f t="shared" si="354"/>
        <v>0</v>
      </c>
      <c r="IV90" s="41">
        <f t="shared" si="354"/>
        <v>0</v>
      </c>
      <c r="IW90" s="41">
        <f t="shared" si="354"/>
        <v>0</v>
      </c>
      <c r="IX90" s="41">
        <f t="shared" si="354"/>
        <v>0</v>
      </c>
      <c r="IY90" s="41">
        <f t="shared" si="354"/>
        <v>0</v>
      </c>
      <c r="IZ90" s="41">
        <f t="shared" si="354"/>
        <v>0</v>
      </c>
      <c r="JA90" s="41">
        <f t="shared" si="354"/>
        <v>0</v>
      </c>
      <c r="JB90" s="41">
        <f t="shared" si="354"/>
        <v>0</v>
      </c>
      <c r="JC90" s="41">
        <f t="shared" si="354"/>
        <v>0</v>
      </c>
      <c r="JD90" s="41">
        <f t="shared" si="354"/>
        <v>0</v>
      </c>
      <c r="JE90" s="41">
        <f t="shared" si="354"/>
        <v>0</v>
      </c>
      <c r="JF90" s="41">
        <f t="shared" si="354"/>
        <v>0</v>
      </c>
      <c r="JG90" s="41">
        <f t="shared" si="354"/>
        <v>0</v>
      </c>
      <c r="JH90" s="41">
        <f t="shared" si="354"/>
        <v>0</v>
      </c>
      <c r="JI90" s="41">
        <f t="shared" si="354"/>
        <v>0</v>
      </c>
      <c r="JJ90" s="41">
        <f t="shared" si="354"/>
        <v>0</v>
      </c>
      <c r="JK90" s="41">
        <f t="shared" si="354"/>
        <v>0</v>
      </c>
      <c r="JL90" s="41">
        <f t="shared" si="354"/>
        <v>0</v>
      </c>
      <c r="JM90" s="41">
        <f t="shared" si="354"/>
        <v>0</v>
      </c>
      <c r="JN90" s="41">
        <f t="shared" si="354"/>
        <v>0</v>
      </c>
      <c r="JO90" s="41">
        <f t="shared" si="354"/>
        <v>0</v>
      </c>
      <c r="JP90" s="41">
        <f t="shared" si="354"/>
        <v>0</v>
      </c>
      <c r="JQ90" s="41">
        <f t="shared" ref="JQ90:KV90" si="355">IF(JQ$7="",0,SUM(JQ91:JQ93))</f>
        <v>0</v>
      </c>
      <c r="JR90" s="41">
        <f t="shared" si="355"/>
        <v>0</v>
      </c>
      <c r="JS90" s="41">
        <f t="shared" si="355"/>
        <v>0</v>
      </c>
      <c r="JT90" s="41">
        <f t="shared" si="355"/>
        <v>0</v>
      </c>
      <c r="JU90" s="41">
        <f t="shared" si="355"/>
        <v>0</v>
      </c>
      <c r="JV90" s="41">
        <f t="shared" si="355"/>
        <v>0</v>
      </c>
      <c r="JW90" s="41">
        <f t="shared" si="355"/>
        <v>0</v>
      </c>
      <c r="JX90" s="41">
        <f t="shared" si="355"/>
        <v>0</v>
      </c>
      <c r="JY90" s="41">
        <f t="shared" si="355"/>
        <v>0</v>
      </c>
      <c r="JZ90" s="41">
        <f t="shared" si="355"/>
        <v>0</v>
      </c>
      <c r="KA90" s="41">
        <f t="shared" si="355"/>
        <v>0</v>
      </c>
      <c r="KB90" s="41">
        <f t="shared" si="355"/>
        <v>0</v>
      </c>
      <c r="KC90" s="41">
        <f t="shared" si="355"/>
        <v>0</v>
      </c>
      <c r="KD90" s="41">
        <f t="shared" si="355"/>
        <v>0</v>
      </c>
      <c r="KE90" s="41">
        <f t="shared" si="355"/>
        <v>0</v>
      </c>
      <c r="KF90" s="41">
        <f t="shared" si="355"/>
        <v>0</v>
      </c>
      <c r="KG90" s="41">
        <f t="shared" si="355"/>
        <v>0</v>
      </c>
      <c r="KH90" s="41">
        <f t="shared" si="355"/>
        <v>0</v>
      </c>
      <c r="KI90" s="41">
        <f t="shared" si="355"/>
        <v>0</v>
      </c>
      <c r="KJ90" s="41">
        <f t="shared" si="355"/>
        <v>0</v>
      </c>
      <c r="KK90" s="41">
        <f t="shared" si="355"/>
        <v>0</v>
      </c>
      <c r="KL90" s="41">
        <f t="shared" si="355"/>
        <v>0</v>
      </c>
      <c r="KM90" s="41">
        <f t="shared" si="355"/>
        <v>0</v>
      </c>
      <c r="KN90" s="41">
        <f t="shared" si="355"/>
        <v>0</v>
      </c>
      <c r="KO90" s="41">
        <f t="shared" si="355"/>
        <v>0</v>
      </c>
      <c r="KP90" s="41">
        <f t="shared" si="355"/>
        <v>0</v>
      </c>
      <c r="KQ90" s="41">
        <f t="shared" si="355"/>
        <v>0</v>
      </c>
      <c r="KR90" s="41">
        <f t="shared" si="355"/>
        <v>0</v>
      </c>
      <c r="KS90" s="41">
        <f t="shared" si="355"/>
        <v>0</v>
      </c>
      <c r="KT90" s="41">
        <f t="shared" si="355"/>
        <v>0</v>
      </c>
      <c r="KU90" s="41">
        <f t="shared" si="355"/>
        <v>0</v>
      </c>
      <c r="KV90" s="41">
        <f t="shared" si="355"/>
        <v>0</v>
      </c>
      <c r="KW90" s="3"/>
      <c r="KX90" s="3"/>
    </row>
    <row r="91" spans="1:310" x14ac:dyDescent="0.25">
      <c r="A91" s="1"/>
      <c r="B91" s="79"/>
      <c r="C91" s="79"/>
      <c r="D91" s="79"/>
      <c r="E91" s="43" t="str">
        <f>E90</f>
        <v>поступление денежных средств от паушальных взносов</v>
      </c>
      <c r="F91" s="1"/>
      <c r="G91" s="1"/>
      <c r="H91" s="11" t="str">
        <f>H90</f>
        <v>руб.</v>
      </c>
      <c r="I91" s="1"/>
      <c r="J91" s="1"/>
      <c r="K91" s="43" t="str">
        <f>справочники!$U$11</f>
        <v>постоянные-франшиза</v>
      </c>
      <c r="L91" s="1"/>
      <c r="M91" s="5"/>
      <c r="N91" s="45">
        <f>условия!$W$88</f>
        <v>0</v>
      </c>
      <c r="O91" s="19"/>
      <c r="P91" s="1"/>
      <c r="Q91" s="1"/>
      <c r="R91" s="45">
        <f t="shared" ref="R91:R92" si="356">SUMIFS($T91:$KW91,$T$1:$KW$1,"&gt;="&amp;1,$T$1:$KW$1,"&lt;="&amp;MAX($1:$1))</f>
        <v>367500000</v>
      </c>
      <c r="S91" s="1"/>
      <c r="T91" s="1"/>
      <c r="U91" s="40">
        <f>IF(U$7="",0,IF(U$1=MAX($1:$1),$R80-SUM($T91:T91),IF(U$1=1,SUMIFS(80:80,$1:$1,"&gt;="&amp;1,$1:$1,"&lt;="&amp;INT(-$N91/30))+(-$N91/30-INT(-$N91/30))*SUMIFS(80:80,$1:$1,INT(-$N91/30)+1),0)+(-$N91/30-INT(-$N91/30))*SUMIFS(80:80,$1:$1,U$1+INT(-$N91/30)+1)+(INT(-$N91/30)+1--$N91/30)*SUMIFS(80:80,$1:$1,U$1+INT(-$N91/30))))</f>
        <v>3828125</v>
      </c>
      <c r="V91" s="40">
        <f>IF(V$7="",0,IF(V$1=MAX($1:$1),$R80-SUM($T91:U91),IF(V$1=1,SUMIFS(80:80,$1:$1,"&gt;="&amp;1,$1:$1,"&lt;="&amp;INT(-$N91/30))+(-$N91/30-INT(-$N91/30))*SUMIFS(80:80,$1:$1,INT(-$N91/30)+1),0)+(-$N91/30-INT(-$N91/30))*SUMIFS(80:80,$1:$1,V$1+INT(-$N91/30)+1)+(INT(-$N91/30)+1--$N91/30)*SUMIFS(80:80,$1:$1,V$1+INT(-$N91/30))))</f>
        <v>3991023.9361702129</v>
      </c>
      <c r="W91" s="40">
        <f>IF(W$7="",0,IF(W$1=MAX($1:$1),$R80-SUM($T91:V91),IF(W$1=1,SUMIFS(80:80,$1:$1,"&gt;="&amp;1,$1:$1,"&lt;="&amp;INT(-$N91/30))+(-$N91/30-INT(-$N91/30))*SUMIFS(80:80,$1:$1,INT(-$N91/30)+1),0)+(-$N91/30-INT(-$N91/30))*SUMIFS(80:80,$1:$1,W$1+INT(-$N91/30)+1)+(INT(-$N91/30)+1--$N91/30)*SUMIFS(80:80,$1:$1,W$1+INT(-$N91/30))))</f>
        <v>4153922.8723404254</v>
      </c>
      <c r="X91" s="40">
        <f>IF(X$7="",0,IF(X$1=MAX($1:$1),$R80-SUM($T91:W91),IF(X$1=1,SUMIFS(80:80,$1:$1,"&gt;="&amp;1,$1:$1,"&lt;="&amp;INT(-$N91/30))+(-$N91/30-INT(-$N91/30))*SUMIFS(80:80,$1:$1,INT(-$N91/30)+1),0)+(-$N91/30-INT(-$N91/30))*SUMIFS(80:80,$1:$1,X$1+INT(-$N91/30)+1)+(INT(-$N91/30)+1--$N91/30)*SUMIFS(80:80,$1:$1,X$1+INT(-$N91/30))))</f>
        <v>4316821.8085106378</v>
      </c>
      <c r="Y91" s="40">
        <f>IF(Y$7="",0,IF(Y$1=MAX($1:$1),$R80-SUM($T91:X91),IF(Y$1=1,SUMIFS(80:80,$1:$1,"&gt;="&amp;1,$1:$1,"&lt;="&amp;INT(-$N91/30))+(-$N91/30-INT(-$N91/30))*SUMIFS(80:80,$1:$1,INT(-$N91/30)+1),0)+(-$N91/30-INT(-$N91/30))*SUMIFS(80:80,$1:$1,Y$1+INT(-$N91/30)+1)+(INT(-$N91/30)+1--$N91/30)*SUMIFS(80:80,$1:$1,Y$1+INT(-$N91/30))))</f>
        <v>4479720.7446808508</v>
      </c>
      <c r="Z91" s="40">
        <f>IF(Z$7="",0,IF(Z$1=MAX($1:$1),$R80-SUM($T91:Y91),IF(Z$1=1,SUMIFS(80:80,$1:$1,"&gt;="&amp;1,$1:$1,"&lt;="&amp;INT(-$N91/30))+(-$N91/30-INT(-$N91/30))*SUMIFS(80:80,$1:$1,INT(-$N91/30)+1),0)+(-$N91/30-INT(-$N91/30))*SUMIFS(80:80,$1:$1,Z$1+INT(-$N91/30)+1)+(INT(-$N91/30)+1--$N91/30)*SUMIFS(80:80,$1:$1,Z$1+INT(-$N91/30))))</f>
        <v>4642619.6808510637</v>
      </c>
      <c r="AA91" s="40">
        <f>IF(AA$7="",0,IF(AA$1=MAX($1:$1),$R80-SUM($T91:Z91),IF(AA$1=1,SUMIFS(80:80,$1:$1,"&gt;="&amp;1,$1:$1,"&lt;="&amp;INT(-$N91/30))+(-$N91/30-INT(-$N91/30))*SUMIFS(80:80,$1:$1,INT(-$N91/30)+1),0)+(-$N91/30-INT(-$N91/30))*SUMIFS(80:80,$1:$1,AA$1+INT(-$N91/30)+1)+(INT(-$N91/30)+1--$N91/30)*SUMIFS(80:80,$1:$1,AA$1+INT(-$N91/30))))</f>
        <v>4805518.6170212766</v>
      </c>
      <c r="AB91" s="40">
        <f>IF(AB$7="",0,IF(AB$1=MAX($1:$1),$R80-SUM($T91:AA91),IF(AB$1=1,SUMIFS(80:80,$1:$1,"&gt;="&amp;1,$1:$1,"&lt;="&amp;INT(-$N91/30))+(-$N91/30-INT(-$N91/30))*SUMIFS(80:80,$1:$1,INT(-$N91/30)+1),0)+(-$N91/30-INT(-$N91/30))*SUMIFS(80:80,$1:$1,AB$1+INT(-$N91/30)+1)+(INT(-$N91/30)+1--$N91/30)*SUMIFS(80:80,$1:$1,AB$1+INT(-$N91/30))))</f>
        <v>4968417.5531914895</v>
      </c>
      <c r="AC91" s="40">
        <f>IF(AC$7="",0,IF(AC$1=MAX($1:$1),$R80-SUM($T91:AB91),IF(AC$1=1,SUMIFS(80:80,$1:$1,"&gt;="&amp;1,$1:$1,"&lt;="&amp;INT(-$N91/30))+(-$N91/30-INT(-$N91/30))*SUMIFS(80:80,$1:$1,INT(-$N91/30)+1),0)+(-$N91/30-INT(-$N91/30))*SUMIFS(80:80,$1:$1,AC$1+INT(-$N91/30)+1)+(INT(-$N91/30)+1--$N91/30)*SUMIFS(80:80,$1:$1,AC$1+INT(-$N91/30))))</f>
        <v>5131316.4893617025</v>
      </c>
      <c r="AD91" s="40">
        <f>IF(AD$7="",0,IF(AD$1=MAX($1:$1),$R80-SUM($T91:AC91),IF(AD$1=1,SUMIFS(80:80,$1:$1,"&gt;="&amp;1,$1:$1,"&lt;="&amp;INT(-$N91/30))+(-$N91/30-INT(-$N91/30))*SUMIFS(80:80,$1:$1,INT(-$N91/30)+1),0)+(-$N91/30-INT(-$N91/30))*SUMIFS(80:80,$1:$1,AD$1+INT(-$N91/30)+1)+(INT(-$N91/30)+1--$N91/30)*SUMIFS(80:80,$1:$1,AD$1+INT(-$N91/30))))</f>
        <v>5294215.4255319145</v>
      </c>
      <c r="AE91" s="40">
        <f>IF(AE$7="",0,IF(AE$1=MAX($1:$1),$R80-SUM($T91:AD91),IF(AE$1=1,SUMIFS(80:80,$1:$1,"&gt;="&amp;1,$1:$1,"&lt;="&amp;INT(-$N91/30))+(-$N91/30-INT(-$N91/30))*SUMIFS(80:80,$1:$1,INT(-$N91/30)+1),0)+(-$N91/30-INT(-$N91/30))*SUMIFS(80:80,$1:$1,AE$1+INT(-$N91/30)+1)+(INT(-$N91/30)+1--$N91/30)*SUMIFS(80:80,$1:$1,AE$1+INT(-$N91/30))))</f>
        <v>5457114.3617021274</v>
      </c>
      <c r="AF91" s="40">
        <f>IF(AF$7="",0,IF(AF$1=MAX($1:$1),$R80-SUM($T91:AE91),IF(AF$1=1,SUMIFS(80:80,$1:$1,"&gt;="&amp;1,$1:$1,"&lt;="&amp;INT(-$N91/30))+(-$N91/30-INT(-$N91/30))*SUMIFS(80:80,$1:$1,INT(-$N91/30)+1),0)+(-$N91/30-INT(-$N91/30))*SUMIFS(80:80,$1:$1,AF$1+INT(-$N91/30)+1)+(INT(-$N91/30)+1--$N91/30)*SUMIFS(80:80,$1:$1,AF$1+INT(-$N91/30))))</f>
        <v>5620013.2978723403</v>
      </c>
      <c r="AG91" s="40">
        <f>IF(AG$7="",0,IF(AG$1=MAX($1:$1),$R80-SUM($T91:AF91),IF(AG$1=1,SUMIFS(80:80,$1:$1,"&gt;="&amp;1,$1:$1,"&lt;="&amp;INT(-$N91/30))+(-$N91/30-INT(-$N91/30))*SUMIFS(80:80,$1:$1,INT(-$N91/30)+1),0)+(-$N91/30-INT(-$N91/30))*SUMIFS(80:80,$1:$1,AG$1+INT(-$N91/30)+1)+(INT(-$N91/30)+1--$N91/30)*SUMIFS(80:80,$1:$1,AG$1+INT(-$N91/30))))</f>
        <v>5782912.2340425532</v>
      </c>
      <c r="AH91" s="40">
        <f>IF(AH$7="",0,IF(AH$1=MAX($1:$1),$R80-SUM($T91:AG91),IF(AH$1=1,SUMIFS(80:80,$1:$1,"&gt;="&amp;1,$1:$1,"&lt;="&amp;INT(-$N91/30))+(-$N91/30-INT(-$N91/30))*SUMIFS(80:80,$1:$1,INT(-$N91/30)+1),0)+(-$N91/30-INT(-$N91/30))*SUMIFS(80:80,$1:$1,AH$1+INT(-$N91/30)+1)+(INT(-$N91/30)+1--$N91/30)*SUMIFS(80:80,$1:$1,AH$1+INT(-$N91/30))))</f>
        <v>5945811.1702127662</v>
      </c>
      <c r="AI91" s="40">
        <f>IF(AI$7="",0,IF(AI$1=MAX($1:$1),$R80-SUM($T91:AH91),IF(AI$1=1,SUMIFS(80:80,$1:$1,"&gt;="&amp;1,$1:$1,"&lt;="&amp;INT(-$N91/30))+(-$N91/30-INT(-$N91/30))*SUMIFS(80:80,$1:$1,INT(-$N91/30)+1),0)+(-$N91/30-INT(-$N91/30))*SUMIFS(80:80,$1:$1,AI$1+INT(-$N91/30)+1)+(INT(-$N91/30)+1--$N91/30)*SUMIFS(80:80,$1:$1,AI$1+INT(-$N91/30))))</f>
        <v>6108710.1063829791</v>
      </c>
      <c r="AJ91" s="40">
        <f>IF(AJ$7="",0,IF(AJ$1=MAX($1:$1),$R80-SUM($T91:AI91),IF(AJ$1=1,SUMIFS(80:80,$1:$1,"&gt;="&amp;1,$1:$1,"&lt;="&amp;INT(-$N91/30))+(-$N91/30-INT(-$N91/30))*SUMIFS(80:80,$1:$1,INT(-$N91/30)+1),0)+(-$N91/30-INT(-$N91/30))*SUMIFS(80:80,$1:$1,AJ$1+INT(-$N91/30)+1)+(INT(-$N91/30)+1--$N91/30)*SUMIFS(80:80,$1:$1,AJ$1+INT(-$N91/30))))</f>
        <v>6271609.0425531911</v>
      </c>
      <c r="AK91" s="40">
        <f>IF(AK$7="",0,IF(AK$1=MAX($1:$1),$R80-SUM($T91:AJ91),IF(AK$1=1,SUMIFS(80:80,$1:$1,"&gt;="&amp;1,$1:$1,"&lt;="&amp;INT(-$N91/30))+(-$N91/30-INT(-$N91/30))*SUMIFS(80:80,$1:$1,INT(-$N91/30)+1),0)+(-$N91/30-INT(-$N91/30))*SUMIFS(80:80,$1:$1,AK$1+INT(-$N91/30)+1)+(INT(-$N91/30)+1--$N91/30)*SUMIFS(80:80,$1:$1,AK$1+INT(-$N91/30))))</f>
        <v>6434507.9787234049</v>
      </c>
      <c r="AL91" s="40">
        <f>IF(AL$7="",0,IF(AL$1=MAX($1:$1),$R80-SUM($T91:AK91),IF(AL$1=1,SUMIFS(80:80,$1:$1,"&gt;="&amp;1,$1:$1,"&lt;="&amp;INT(-$N91/30))+(-$N91/30-INT(-$N91/30))*SUMIFS(80:80,$1:$1,INT(-$N91/30)+1),0)+(-$N91/30-INT(-$N91/30))*SUMIFS(80:80,$1:$1,AL$1+INT(-$N91/30)+1)+(INT(-$N91/30)+1--$N91/30)*SUMIFS(80:80,$1:$1,AL$1+INT(-$N91/30))))</f>
        <v>6597406.9148936169</v>
      </c>
      <c r="AM91" s="40">
        <f>IF(AM$7="",0,IF(AM$1=MAX($1:$1),$R80-SUM($T91:AL91),IF(AM$1=1,SUMIFS(80:80,$1:$1,"&gt;="&amp;1,$1:$1,"&lt;="&amp;INT(-$N91/30))+(-$N91/30-INT(-$N91/30))*SUMIFS(80:80,$1:$1,INT(-$N91/30)+1),0)+(-$N91/30-INT(-$N91/30))*SUMIFS(80:80,$1:$1,AM$1+INT(-$N91/30)+1)+(INT(-$N91/30)+1--$N91/30)*SUMIFS(80:80,$1:$1,AM$1+INT(-$N91/30))))</f>
        <v>6760305.8510638289</v>
      </c>
      <c r="AN91" s="40">
        <f>IF(AN$7="",0,IF(AN$1=MAX($1:$1),$R80-SUM($T91:AM91),IF(AN$1=1,SUMIFS(80:80,$1:$1,"&gt;="&amp;1,$1:$1,"&lt;="&amp;INT(-$N91/30))+(-$N91/30-INT(-$N91/30))*SUMIFS(80:80,$1:$1,INT(-$N91/30)+1),0)+(-$N91/30-INT(-$N91/30))*SUMIFS(80:80,$1:$1,AN$1+INT(-$N91/30)+1)+(INT(-$N91/30)+1--$N91/30)*SUMIFS(80:80,$1:$1,AN$1+INT(-$N91/30))))</f>
        <v>6923204.7872340428</v>
      </c>
      <c r="AO91" s="40">
        <f>IF(AO$7="",0,IF(AO$1=MAX($1:$1),$R80-SUM($T91:AN91),IF(AO$1=1,SUMIFS(80:80,$1:$1,"&gt;="&amp;1,$1:$1,"&lt;="&amp;INT(-$N91/30))+(-$N91/30-INT(-$N91/30))*SUMIFS(80:80,$1:$1,INT(-$N91/30)+1),0)+(-$N91/30-INT(-$N91/30))*SUMIFS(80:80,$1:$1,AO$1+INT(-$N91/30)+1)+(INT(-$N91/30)+1--$N91/30)*SUMIFS(80:80,$1:$1,AO$1+INT(-$N91/30))))</f>
        <v>7086103.7234042548</v>
      </c>
      <c r="AP91" s="40">
        <f>IF(AP$7="",0,IF(AP$1=MAX($1:$1),$R80-SUM($T91:AO91),IF(AP$1=1,SUMIFS(80:80,$1:$1,"&gt;="&amp;1,$1:$1,"&lt;="&amp;INT(-$N91/30))+(-$N91/30-INT(-$N91/30))*SUMIFS(80:80,$1:$1,INT(-$N91/30)+1),0)+(-$N91/30-INT(-$N91/30))*SUMIFS(80:80,$1:$1,AP$1+INT(-$N91/30)+1)+(INT(-$N91/30)+1--$N91/30)*SUMIFS(80:80,$1:$1,AP$1+INT(-$N91/30))))</f>
        <v>7249002.6595744677</v>
      </c>
      <c r="AQ91" s="40">
        <f>IF(AQ$7="",0,IF(AQ$1=MAX($1:$1),$R80-SUM($T91:AP91),IF(AQ$1=1,SUMIFS(80:80,$1:$1,"&gt;="&amp;1,$1:$1,"&lt;="&amp;INT(-$N91/30))+(-$N91/30-INT(-$N91/30))*SUMIFS(80:80,$1:$1,INT(-$N91/30)+1),0)+(-$N91/30-INT(-$N91/30))*SUMIFS(80:80,$1:$1,AQ$1+INT(-$N91/30)+1)+(INT(-$N91/30)+1--$N91/30)*SUMIFS(80:80,$1:$1,AQ$1+INT(-$N91/30))))</f>
        <v>7411901.5957446806</v>
      </c>
      <c r="AR91" s="40">
        <f>IF(AR$7="",0,IF(AR$1=MAX($1:$1),$R80-SUM($T91:AQ91),IF(AR$1=1,SUMIFS(80:80,$1:$1,"&gt;="&amp;1,$1:$1,"&lt;="&amp;INT(-$N91/30))+(-$N91/30-INT(-$N91/30))*SUMIFS(80:80,$1:$1,INT(-$N91/30)+1),0)+(-$N91/30-INT(-$N91/30))*SUMIFS(80:80,$1:$1,AR$1+INT(-$N91/30)+1)+(INT(-$N91/30)+1--$N91/30)*SUMIFS(80:80,$1:$1,AR$1+INT(-$N91/30))))</f>
        <v>7574800.5319148945</v>
      </c>
      <c r="AS91" s="40">
        <f>IF(AS$7="",0,IF(AS$1=MAX($1:$1),$R80-SUM($T91:AR91),IF(AS$1=1,SUMIFS(80:80,$1:$1,"&gt;="&amp;1,$1:$1,"&lt;="&amp;INT(-$N91/30))+(-$N91/30-INT(-$N91/30))*SUMIFS(80:80,$1:$1,INT(-$N91/30)+1),0)+(-$N91/30-INT(-$N91/30))*SUMIFS(80:80,$1:$1,AS$1+INT(-$N91/30)+1)+(INT(-$N91/30)+1--$N91/30)*SUMIFS(80:80,$1:$1,AS$1+INT(-$N91/30))))</f>
        <v>7737699.4680851055</v>
      </c>
      <c r="AT91" s="40">
        <f>IF(AT$7="",0,IF(AT$1=MAX($1:$1),$R80-SUM($T91:AS91),IF(AT$1=1,SUMIFS(80:80,$1:$1,"&gt;="&amp;1,$1:$1,"&lt;="&amp;INT(-$N91/30))+(-$N91/30-INT(-$N91/30))*SUMIFS(80:80,$1:$1,INT(-$N91/30)+1),0)+(-$N91/30-INT(-$N91/30))*SUMIFS(80:80,$1:$1,AT$1+INT(-$N91/30)+1)+(INT(-$N91/30)+1--$N91/30)*SUMIFS(80:80,$1:$1,AT$1+INT(-$N91/30))))</f>
        <v>7900598.4042553194</v>
      </c>
      <c r="AU91" s="40">
        <f>IF(AU$7="",0,IF(AU$1=MAX($1:$1),$R80-SUM($T91:AT91),IF(AU$1=1,SUMIFS(80:80,$1:$1,"&gt;="&amp;1,$1:$1,"&lt;="&amp;INT(-$N91/30))+(-$N91/30-INT(-$N91/30))*SUMIFS(80:80,$1:$1,INT(-$N91/30)+1),0)+(-$N91/30-INT(-$N91/30))*SUMIFS(80:80,$1:$1,AU$1+INT(-$N91/30)+1)+(INT(-$N91/30)+1--$N91/30)*SUMIFS(80:80,$1:$1,AU$1+INT(-$N91/30))))</f>
        <v>8063497.3404255323</v>
      </c>
      <c r="AV91" s="40">
        <f>IF(AV$7="",0,IF(AV$1=MAX($1:$1),$R80-SUM($T91:AU91),IF(AV$1=1,SUMIFS(80:80,$1:$1,"&gt;="&amp;1,$1:$1,"&lt;="&amp;INT(-$N91/30))+(-$N91/30-INT(-$N91/30))*SUMIFS(80:80,$1:$1,INT(-$N91/30)+1),0)+(-$N91/30-INT(-$N91/30))*SUMIFS(80:80,$1:$1,AV$1+INT(-$N91/30)+1)+(INT(-$N91/30)+1--$N91/30)*SUMIFS(80:80,$1:$1,AV$1+INT(-$N91/30))))</f>
        <v>8226396.2765957434</v>
      </c>
      <c r="AW91" s="40">
        <f>IF(AW$7="",0,IF(AW$1=MAX($1:$1),$R80-SUM($T91:AV91),IF(AW$1=1,SUMIFS(80:80,$1:$1,"&gt;="&amp;1,$1:$1,"&lt;="&amp;INT(-$N91/30))+(-$N91/30-INT(-$N91/30))*SUMIFS(80:80,$1:$1,INT(-$N91/30)+1),0)+(-$N91/30-INT(-$N91/30))*SUMIFS(80:80,$1:$1,AW$1+INT(-$N91/30)+1)+(INT(-$N91/30)+1--$N91/30)*SUMIFS(80:80,$1:$1,AW$1+INT(-$N91/30))))</f>
        <v>8389295.2127659582</v>
      </c>
      <c r="AX91" s="40">
        <f>IF(AX$7="",0,IF(AX$1=MAX($1:$1),$R80-SUM($T91:AW91),IF(AX$1=1,SUMIFS(80:80,$1:$1,"&gt;="&amp;1,$1:$1,"&lt;="&amp;INT(-$N91/30))+(-$N91/30-INT(-$N91/30))*SUMIFS(80:80,$1:$1,INT(-$N91/30)+1),0)+(-$N91/30-INT(-$N91/30))*SUMIFS(80:80,$1:$1,AX$1+INT(-$N91/30)+1)+(INT(-$N91/30)+1--$N91/30)*SUMIFS(80:80,$1:$1,AX$1+INT(-$N91/30))))</f>
        <v>8552194.1489361711</v>
      </c>
      <c r="AY91" s="40">
        <f>IF(AY$7="",0,IF(AY$1=MAX($1:$1),$R80-SUM($T91:AX91),IF(AY$1=1,SUMIFS(80:80,$1:$1,"&gt;="&amp;1,$1:$1,"&lt;="&amp;INT(-$N91/30))+(-$N91/30-INT(-$N91/30))*SUMIFS(80:80,$1:$1,INT(-$N91/30)+1),0)+(-$N91/30-INT(-$N91/30))*SUMIFS(80:80,$1:$1,AY$1+INT(-$N91/30)+1)+(INT(-$N91/30)+1--$N91/30)*SUMIFS(80:80,$1:$1,AY$1+INT(-$N91/30))))</f>
        <v>8715093.085106384</v>
      </c>
      <c r="AZ91" s="40">
        <f>IF(AZ$7="",0,IF(AZ$1=MAX($1:$1),$R80-SUM($T91:AY91),IF(AZ$1=1,SUMIFS(80:80,$1:$1,"&gt;="&amp;1,$1:$1,"&lt;="&amp;INT(-$N91/30))+(-$N91/30-INT(-$N91/30))*SUMIFS(80:80,$1:$1,INT(-$N91/30)+1),0)+(-$N91/30-INT(-$N91/30))*SUMIFS(80:80,$1:$1,AZ$1+INT(-$N91/30)+1)+(INT(-$N91/30)+1--$N91/30)*SUMIFS(80:80,$1:$1,AZ$1+INT(-$N91/30))))</f>
        <v>8877992.0212765951</v>
      </c>
      <c r="BA91" s="40">
        <f>IF(BA$7="",0,IF(BA$1=MAX($1:$1),$R80-SUM($T91:AZ91),IF(BA$1=1,SUMIFS(80:80,$1:$1,"&gt;="&amp;1,$1:$1,"&lt;="&amp;INT(-$N91/30))+(-$N91/30-INT(-$N91/30))*SUMIFS(80:80,$1:$1,INT(-$N91/30)+1),0)+(-$N91/30-INT(-$N91/30))*SUMIFS(80:80,$1:$1,BA$1+INT(-$N91/30)+1)+(INT(-$N91/30)+1--$N91/30)*SUMIFS(80:80,$1:$1,BA$1+INT(-$N91/30))))</f>
        <v>9040890.9574468099</v>
      </c>
      <c r="BB91" s="40">
        <f>IF(BB$7="",0,IF(BB$1=MAX($1:$1),$R80-SUM($T91:BA91),IF(BB$1=1,SUMIFS(80:80,$1:$1,"&gt;="&amp;1,$1:$1,"&lt;="&amp;INT(-$N91/30))+(-$N91/30-INT(-$N91/30))*SUMIFS(80:80,$1:$1,INT(-$N91/30)+1),0)+(-$N91/30-INT(-$N91/30))*SUMIFS(80:80,$1:$1,BB$1+INT(-$N91/30)+1)+(INT(-$N91/30)+1--$N91/30)*SUMIFS(80:80,$1:$1,BB$1+INT(-$N91/30))))</f>
        <v>9203789.8936170209</v>
      </c>
      <c r="BC91" s="40">
        <f>IF(BC$7="",0,IF(BC$1=MAX($1:$1),$R80-SUM($T91:BB91),IF(BC$1=1,SUMIFS(80:80,$1:$1,"&gt;="&amp;1,$1:$1,"&lt;="&amp;INT(-$N91/30))+(-$N91/30-INT(-$N91/30))*SUMIFS(80:80,$1:$1,INT(-$N91/30)+1),0)+(-$N91/30-INT(-$N91/30))*SUMIFS(80:80,$1:$1,BC$1+INT(-$N91/30)+1)+(INT(-$N91/30)+1--$N91/30)*SUMIFS(80:80,$1:$1,BC$1+INT(-$N91/30))))</f>
        <v>9366688.8297872338</v>
      </c>
      <c r="BD91" s="40">
        <f>IF(BD$7="",0,IF(BD$1=MAX($1:$1),$R80-SUM($T91:BC91),IF(BD$1=1,SUMIFS(80:80,$1:$1,"&gt;="&amp;1,$1:$1,"&lt;="&amp;INT(-$N91/30))+(-$N91/30-INT(-$N91/30))*SUMIFS(80:80,$1:$1,INT(-$N91/30)+1),0)+(-$N91/30-INT(-$N91/30))*SUMIFS(80:80,$1:$1,BD$1+INT(-$N91/30)+1)+(INT(-$N91/30)+1--$N91/30)*SUMIFS(80:80,$1:$1,BD$1+INT(-$N91/30))))</f>
        <v>9529587.7659574468</v>
      </c>
      <c r="BE91" s="40">
        <f>IF(BE$7="",0,IF(BE$1=MAX($1:$1),$R80-SUM($T91:BD91),IF(BE$1=1,SUMIFS(80:80,$1:$1,"&gt;="&amp;1,$1:$1,"&lt;="&amp;INT(-$N91/30))+(-$N91/30-INT(-$N91/30))*SUMIFS(80:80,$1:$1,INT(-$N91/30)+1),0)+(-$N91/30-INT(-$N91/30))*SUMIFS(80:80,$1:$1,BE$1+INT(-$N91/30)+1)+(INT(-$N91/30)+1--$N91/30)*SUMIFS(80:80,$1:$1,BE$1+INT(-$N91/30))))</f>
        <v>9692486.7021276597</v>
      </c>
      <c r="BF91" s="40">
        <f>IF(BF$7="",0,IF(BF$1=MAX($1:$1),$R80-SUM($T91:BE91),IF(BF$1=1,SUMIFS(80:80,$1:$1,"&gt;="&amp;1,$1:$1,"&lt;="&amp;INT(-$N91/30))+(-$N91/30-INT(-$N91/30))*SUMIFS(80:80,$1:$1,INT(-$N91/30)+1),0)+(-$N91/30-INT(-$N91/30))*SUMIFS(80:80,$1:$1,BF$1+INT(-$N91/30)+1)+(INT(-$N91/30)+1--$N91/30)*SUMIFS(80:80,$1:$1,BF$1+INT(-$N91/30))))</f>
        <v>9855385.6382978726</v>
      </c>
      <c r="BG91" s="40">
        <f>IF(BG$7="",0,IF(BG$1=MAX($1:$1),$R80-SUM($T91:BF91),IF(BG$1=1,SUMIFS(80:80,$1:$1,"&gt;="&amp;1,$1:$1,"&lt;="&amp;INT(-$N91/30))+(-$N91/30-INT(-$N91/30))*SUMIFS(80:80,$1:$1,INT(-$N91/30)+1),0)+(-$N91/30-INT(-$N91/30))*SUMIFS(80:80,$1:$1,BG$1+INT(-$N91/30)+1)+(INT(-$N91/30)+1--$N91/30)*SUMIFS(80:80,$1:$1,BG$1+INT(-$N91/30))))</f>
        <v>10018284.574468086</v>
      </c>
      <c r="BH91" s="40">
        <f>IF(BH$7="",0,IF(BH$1=MAX($1:$1),$R80-SUM($T91:BG91),IF(BH$1=1,SUMIFS(80:80,$1:$1,"&gt;="&amp;1,$1:$1,"&lt;="&amp;INT(-$N91/30))+(-$N91/30-INT(-$N91/30))*SUMIFS(80:80,$1:$1,INT(-$N91/30)+1),0)+(-$N91/30-INT(-$N91/30))*SUMIFS(80:80,$1:$1,BH$1+INT(-$N91/30)+1)+(INT(-$N91/30)+1--$N91/30)*SUMIFS(80:80,$1:$1,BH$1+INT(-$N91/30))))</f>
        <v>10181183.510638298</v>
      </c>
      <c r="BI91" s="40">
        <f>IF(BI$7="",0,IF(BI$1=MAX($1:$1),$R80-SUM($T91:BH91),IF(BI$1=1,SUMIFS(80:80,$1:$1,"&gt;="&amp;1,$1:$1,"&lt;="&amp;INT(-$N91/30))+(-$N91/30-INT(-$N91/30))*SUMIFS(80:80,$1:$1,INT(-$N91/30)+1),0)+(-$N91/30-INT(-$N91/30))*SUMIFS(80:80,$1:$1,BI$1+INT(-$N91/30)+1)+(INT(-$N91/30)+1--$N91/30)*SUMIFS(80:80,$1:$1,BI$1+INT(-$N91/30))))</f>
        <v>10344082.44680851</v>
      </c>
      <c r="BJ91" s="40">
        <f>IF(BJ$7="",0,IF(BJ$1=MAX($1:$1),$R80-SUM($T91:BI91),IF(BJ$1=1,SUMIFS(80:80,$1:$1,"&gt;="&amp;1,$1:$1,"&lt;="&amp;INT(-$N91/30))+(-$N91/30-INT(-$N91/30))*SUMIFS(80:80,$1:$1,INT(-$N91/30)+1),0)+(-$N91/30-INT(-$N91/30))*SUMIFS(80:80,$1:$1,BJ$1+INT(-$N91/30)+1)+(INT(-$N91/30)+1--$N91/30)*SUMIFS(80:80,$1:$1,BJ$1+INT(-$N91/30))))</f>
        <v>10506981.382978724</v>
      </c>
      <c r="BK91" s="40">
        <f>IF(BK$7="",0,IF(BK$1=MAX($1:$1),$R80-SUM($T91:BJ91),IF(BK$1=1,SUMIFS(80:80,$1:$1,"&gt;="&amp;1,$1:$1,"&lt;="&amp;INT(-$N91/30))+(-$N91/30-INT(-$N91/30))*SUMIFS(80:80,$1:$1,INT(-$N91/30)+1),0)+(-$N91/30-INT(-$N91/30))*SUMIFS(80:80,$1:$1,BK$1+INT(-$N91/30)+1)+(INT(-$N91/30)+1--$N91/30)*SUMIFS(80:80,$1:$1,BK$1+INT(-$N91/30))))</f>
        <v>10669880.319148935</v>
      </c>
      <c r="BL91" s="40">
        <f>IF(BL$7="",0,IF(BL$1=MAX($1:$1),$R80-SUM($T91:BK91),IF(BL$1=1,SUMIFS(80:80,$1:$1,"&gt;="&amp;1,$1:$1,"&lt;="&amp;INT(-$N91/30))+(-$N91/30-INT(-$N91/30))*SUMIFS(80:80,$1:$1,INT(-$N91/30)+1),0)+(-$N91/30-INT(-$N91/30))*SUMIFS(80:80,$1:$1,BL$1+INT(-$N91/30)+1)+(INT(-$N91/30)+1--$N91/30)*SUMIFS(80:80,$1:$1,BL$1+INT(-$N91/30))))</f>
        <v>10832779.255319148</v>
      </c>
      <c r="BM91" s="40">
        <f>IF(BM$7="",0,IF(BM$1=MAX($1:$1),$R80-SUM($T91:BL91),IF(BM$1=1,SUMIFS(80:80,$1:$1,"&gt;="&amp;1,$1:$1,"&lt;="&amp;INT(-$N91/30))+(-$N91/30-INT(-$N91/30))*SUMIFS(80:80,$1:$1,INT(-$N91/30)+1),0)+(-$N91/30-INT(-$N91/30))*SUMIFS(80:80,$1:$1,BM$1+INT(-$N91/30)+1)+(INT(-$N91/30)+1--$N91/30)*SUMIFS(80:80,$1:$1,BM$1+INT(-$N91/30))))</f>
        <v>10995678.191489361</v>
      </c>
      <c r="BN91" s="40">
        <f>IF(BN$7="",0,IF(BN$1=MAX($1:$1),$R80-SUM($T91:BM91),IF(BN$1=1,SUMIFS(80:80,$1:$1,"&gt;="&amp;1,$1:$1,"&lt;="&amp;INT(-$N91/30))+(-$N91/30-INT(-$N91/30))*SUMIFS(80:80,$1:$1,INT(-$N91/30)+1),0)+(-$N91/30-INT(-$N91/30))*SUMIFS(80:80,$1:$1,BN$1+INT(-$N91/30)+1)+(INT(-$N91/30)+1--$N91/30)*SUMIFS(80:80,$1:$1,BN$1+INT(-$N91/30))))</f>
        <v>11158577.127659574</v>
      </c>
      <c r="BO91" s="40">
        <f>IF(BO$7="",0,IF(BO$1=MAX($1:$1),$R80-SUM($T91:BN91),IF(BO$1=1,SUMIFS(80:80,$1:$1,"&gt;="&amp;1,$1:$1,"&lt;="&amp;INT(-$N91/30))+(-$N91/30-INT(-$N91/30))*SUMIFS(80:80,$1:$1,INT(-$N91/30)+1),0)+(-$N91/30-INT(-$N91/30))*SUMIFS(80:80,$1:$1,BO$1+INT(-$N91/30)+1)+(INT(-$N91/30)+1--$N91/30)*SUMIFS(80:80,$1:$1,BO$1+INT(-$N91/30))))</f>
        <v>11321476.063829789</v>
      </c>
      <c r="BP91" s="40">
        <f>IF(BP$7="",0,IF(BP$1=MAX($1:$1),$R80-SUM($T91:BO91),IF(BP$1=1,SUMIFS(80:80,$1:$1,"&gt;="&amp;1,$1:$1,"&lt;="&amp;INT(-$N91/30))+(-$N91/30-INT(-$N91/30))*SUMIFS(80:80,$1:$1,INT(-$N91/30)+1),0)+(-$N91/30-INT(-$N91/30))*SUMIFS(80:80,$1:$1,BP$1+INT(-$N91/30)+1)+(INT(-$N91/30)+1--$N91/30)*SUMIFS(80:80,$1:$1,BP$1+INT(-$N91/30))))</f>
        <v>11484375</v>
      </c>
      <c r="BQ91" s="40">
        <f>IF(BQ$7="",0,IF(BQ$1=MAX($1:$1),$R80-SUM($T91:BP91),IF(BQ$1=1,SUMIFS(80:80,$1:$1,"&gt;="&amp;1,$1:$1,"&lt;="&amp;INT(-$N91/30))+(-$N91/30-INT(-$N91/30))*SUMIFS(80:80,$1:$1,INT(-$N91/30)+1),0)+(-$N91/30-INT(-$N91/30))*SUMIFS(80:80,$1:$1,BQ$1+INT(-$N91/30)+1)+(INT(-$N91/30)+1--$N91/30)*SUMIFS(80:80,$1:$1,BQ$1+INT(-$N91/30))))</f>
        <v>0</v>
      </c>
      <c r="BR91" s="40">
        <f>IF(BR$7="",0,IF(BR$1=MAX($1:$1),$R80-SUM($T91:BQ91),IF(BR$1=1,SUMIFS(80:80,$1:$1,"&gt;="&amp;1,$1:$1,"&lt;="&amp;INT(-$N91/30))+(-$N91/30-INT(-$N91/30))*SUMIFS(80:80,$1:$1,INT(-$N91/30)+1),0)+(-$N91/30-INT(-$N91/30))*SUMIFS(80:80,$1:$1,BR$1+INT(-$N91/30)+1)+(INT(-$N91/30)+1--$N91/30)*SUMIFS(80:80,$1:$1,BR$1+INT(-$N91/30))))</f>
        <v>0</v>
      </c>
      <c r="BS91" s="40">
        <f>IF(BS$7="",0,IF(BS$1=MAX($1:$1),$R80-SUM($T91:BR91),IF(BS$1=1,SUMIFS(80:80,$1:$1,"&gt;="&amp;1,$1:$1,"&lt;="&amp;INT(-$N91/30))+(-$N91/30-INT(-$N91/30))*SUMIFS(80:80,$1:$1,INT(-$N91/30)+1),0)+(-$N91/30-INT(-$N91/30))*SUMIFS(80:80,$1:$1,BS$1+INT(-$N91/30)+1)+(INT(-$N91/30)+1--$N91/30)*SUMIFS(80:80,$1:$1,BS$1+INT(-$N91/30))))</f>
        <v>0</v>
      </c>
      <c r="BT91" s="40">
        <f>IF(BT$7="",0,IF(BT$1=MAX($1:$1),$R80-SUM($T91:BS91),IF(BT$1=1,SUMIFS(80:80,$1:$1,"&gt;="&amp;1,$1:$1,"&lt;="&amp;INT(-$N91/30))+(-$N91/30-INT(-$N91/30))*SUMIFS(80:80,$1:$1,INT(-$N91/30)+1),0)+(-$N91/30-INT(-$N91/30))*SUMIFS(80:80,$1:$1,BT$1+INT(-$N91/30)+1)+(INT(-$N91/30)+1--$N91/30)*SUMIFS(80:80,$1:$1,BT$1+INT(-$N91/30))))</f>
        <v>0</v>
      </c>
      <c r="BU91" s="40">
        <f>IF(BU$7="",0,IF(BU$1=MAX($1:$1),$R80-SUM($T91:BT91),IF(BU$1=1,SUMIFS(80:80,$1:$1,"&gt;="&amp;1,$1:$1,"&lt;="&amp;INT(-$N91/30))+(-$N91/30-INT(-$N91/30))*SUMIFS(80:80,$1:$1,INT(-$N91/30)+1),0)+(-$N91/30-INT(-$N91/30))*SUMIFS(80:80,$1:$1,BU$1+INT(-$N91/30)+1)+(INT(-$N91/30)+1--$N91/30)*SUMIFS(80:80,$1:$1,BU$1+INT(-$N91/30))))</f>
        <v>0</v>
      </c>
      <c r="BV91" s="40">
        <f>IF(BV$7="",0,IF(BV$1=MAX($1:$1),$R80-SUM($T91:BU91),IF(BV$1=1,SUMIFS(80:80,$1:$1,"&gt;="&amp;1,$1:$1,"&lt;="&amp;INT(-$N91/30))+(-$N91/30-INT(-$N91/30))*SUMIFS(80:80,$1:$1,INT(-$N91/30)+1),0)+(-$N91/30-INT(-$N91/30))*SUMIFS(80:80,$1:$1,BV$1+INT(-$N91/30)+1)+(INT(-$N91/30)+1--$N91/30)*SUMIFS(80:80,$1:$1,BV$1+INT(-$N91/30))))</f>
        <v>0</v>
      </c>
      <c r="BW91" s="40">
        <f>IF(BW$7="",0,IF(BW$1=MAX($1:$1),$R80-SUM($T91:BV91),IF(BW$1=1,SUMIFS(80:80,$1:$1,"&gt;="&amp;1,$1:$1,"&lt;="&amp;INT(-$N91/30))+(-$N91/30-INT(-$N91/30))*SUMIFS(80:80,$1:$1,INT(-$N91/30)+1),0)+(-$N91/30-INT(-$N91/30))*SUMIFS(80:80,$1:$1,BW$1+INT(-$N91/30)+1)+(INT(-$N91/30)+1--$N91/30)*SUMIFS(80:80,$1:$1,BW$1+INT(-$N91/30))))</f>
        <v>0</v>
      </c>
      <c r="BX91" s="40">
        <f>IF(BX$7="",0,IF(BX$1=MAX($1:$1),$R80-SUM($T91:BW91),IF(BX$1=1,SUMIFS(80:80,$1:$1,"&gt;="&amp;1,$1:$1,"&lt;="&amp;INT(-$N91/30))+(-$N91/30-INT(-$N91/30))*SUMIFS(80:80,$1:$1,INT(-$N91/30)+1),0)+(-$N91/30-INT(-$N91/30))*SUMIFS(80:80,$1:$1,BX$1+INT(-$N91/30)+1)+(INT(-$N91/30)+1--$N91/30)*SUMIFS(80:80,$1:$1,BX$1+INT(-$N91/30))))</f>
        <v>0</v>
      </c>
      <c r="BY91" s="40">
        <f>IF(BY$7="",0,IF(BY$1=MAX($1:$1),$R80-SUM($T91:BX91),IF(BY$1=1,SUMIFS(80:80,$1:$1,"&gt;="&amp;1,$1:$1,"&lt;="&amp;INT(-$N91/30))+(-$N91/30-INT(-$N91/30))*SUMIFS(80:80,$1:$1,INT(-$N91/30)+1),0)+(-$N91/30-INT(-$N91/30))*SUMIFS(80:80,$1:$1,BY$1+INT(-$N91/30)+1)+(INT(-$N91/30)+1--$N91/30)*SUMIFS(80:80,$1:$1,BY$1+INT(-$N91/30))))</f>
        <v>0</v>
      </c>
      <c r="BZ91" s="40">
        <f>IF(BZ$7="",0,IF(BZ$1=MAX($1:$1),$R80-SUM($T91:BY91),IF(BZ$1=1,SUMIFS(80:80,$1:$1,"&gt;="&amp;1,$1:$1,"&lt;="&amp;INT(-$N91/30))+(-$N91/30-INT(-$N91/30))*SUMIFS(80:80,$1:$1,INT(-$N91/30)+1),0)+(-$N91/30-INT(-$N91/30))*SUMIFS(80:80,$1:$1,BZ$1+INT(-$N91/30)+1)+(INT(-$N91/30)+1--$N91/30)*SUMIFS(80:80,$1:$1,BZ$1+INT(-$N91/30))))</f>
        <v>0</v>
      </c>
      <c r="CA91" s="40">
        <f>IF(CA$7="",0,IF(CA$1=MAX($1:$1),$R80-SUM($T91:BZ91),IF(CA$1=1,SUMIFS(80:80,$1:$1,"&gt;="&amp;1,$1:$1,"&lt;="&amp;INT(-$N91/30))+(-$N91/30-INT(-$N91/30))*SUMIFS(80:80,$1:$1,INT(-$N91/30)+1),0)+(-$N91/30-INT(-$N91/30))*SUMIFS(80:80,$1:$1,CA$1+INT(-$N91/30)+1)+(INT(-$N91/30)+1--$N91/30)*SUMIFS(80:80,$1:$1,CA$1+INT(-$N91/30))))</f>
        <v>0</v>
      </c>
      <c r="CB91" s="40">
        <f>IF(CB$7="",0,IF(CB$1=MAX($1:$1),$R80-SUM($T91:CA91),IF(CB$1=1,SUMIFS(80:80,$1:$1,"&gt;="&amp;1,$1:$1,"&lt;="&amp;INT(-$N91/30))+(-$N91/30-INT(-$N91/30))*SUMIFS(80:80,$1:$1,INT(-$N91/30)+1),0)+(-$N91/30-INT(-$N91/30))*SUMIFS(80:80,$1:$1,CB$1+INT(-$N91/30)+1)+(INT(-$N91/30)+1--$N91/30)*SUMIFS(80:80,$1:$1,CB$1+INT(-$N91/30))))</f>
        <v>0</v>
      </c>
      <c r="CC91" s="40">
        <f>IF(CC$7="",0,IF(CC$1=MAX($1:$1),$R80-SUM($T91:CB91),IF(CC$1=1,SUMIFS(80:80,$1:$1,"&gt;="&amp;1,$1:$1,"&lt;="&amp;INT(-$N91/30))+(-$N91/30-INT(-$N91/30))*SUMIFS(80:80,$1:$1,INT(-$N91/30)+1),0)+(-$N91/30-INT(-$N91/30))*SUMIFS(80:80,$1:$1,CC$1+INT(-$N91/30)+1)+(INT(-$N91/30)+1--$N91/30)*SUMIFS(80:80,$1:$1,CC$1+INT(-$N91/30))))</f>
        <v>0</v>
      </c>
      <c r="CD91" s="40">
        <f>IF(CD$7="",0,IF(CD$1=MAX($1:$1),$R80-SUM($T91:CC91),IF(CD$1=1,SUMIFS(80:80,$1:$1,"&gt;="&amp;1,$1:$1,"&lt;="&amp;INT(-$N91/30))+(-$N91/30-INT(-$N91/30))*SUMIFS(80:80,$1:$1,INT(-$N91/30)+1),0)+(-$N91/30-INT(-$N91/30))*SUMIFS(80:80,$1:$1,CD$1+INT(-$N91/30)+1)+(INT(-$N91/30)+1--$N91/30)*SUMIFS(80:80,$1:$1,CD$1+INT(-$N91/30))))</f>
        <v>0</v>
      </c>
      <c r="CE91" s="40">
        <f>IF(CE$7="",0,IF(CE$1=MAX($1:$1),$R80-SUM($T91:CD91),IF(CE$1=1,SUMIFS(80:80,$1:$1,"&gt;="&amp;1,$1:$1,"&lt;="&amp;INT(-$N91/30))+(-$N91/30-INT(-$N91/30))*SUMIFS(80:80,$1:$1,INT(-$N91/30)+1),0)+(-$N91/30-INT(-$N91/30))*SUMIFS(80:80,$1:$1,CE$1+INT(-$N91/30)+1)+(INT(-$N91/30)+1--$N91/30)*SUMIFS(80:80,$1:$1,CE$1+INT(-$N91/30))))</f>
        <v>0</v>
      </c>
      <c r="CF91" s="40">
        <f>IF(CF$7="",0,IF(CF$1=MAX($1:$1),$R80-SUM($T91:CE91),IF(CF$1=1,SUMIFS(80:80,$1:$1,"&gt;="&amp;1,$1:$1,"&lt;="&amp;INT(-$N91/30))+(-$N91/30-INT(-$N91/30))*SUMIFS(80:80,$1:$1,INT(-$N91/30)+1),0)+(-$N91/30-INT(-$N91/30))*SUMIFS(80:80,$1:$1,CF$1+INT(-$N91/30)+1)+(INT(-$N91/30)+1--$N91/30)*SUMIFS(80:80,$1:$1,CF$1+INT(-$N91/30))))</f>
        <v>0</v>
      </c>
      <c r="CG91" s="40">
        <f>IF(CG$7="",0,IF(CG$1=MAX($1:$1),$R80-SUM($T91:CF91),IF(CG$1=1,SUMIFS(80:80,$1:$1,"&gt;="&amp;1,$1:$1,"&lt;="&amp;INT(-$N91/30))+(-$N91/30-INT(-$N91/30))*SUMIFS(80:80,$1:$1,INT(-$N91/30)+1),0)+(-$N91/30-INT(-$N91/30))*SUMIFS(80:80,$1:$1,CG$1+INT(-$N91/30)+1)+(INT(-$N91/30)+1--$N91/30)*SUMIFS(80:80,$1:$1,CG$1+INT(-$N91/30))))</f>
        <v>0</v>
      </c>
      <c r="CH91" s="40">
        <f>IF(CH$7="",0,IF(CH$1=MAX($1:$1),$R80-SUM($T91:CG91),IF(CH$1=1,SUMIFS(80:80,$1:$1,"&gt;="&amp;1,$1:$1,"&lt;="&amp;INT(-$N91/30))+(-$N91/30-INT(-$N91/30))*SUMIFS(80:80,$1:$1,INT(-$N91/30)+1),0)+(-$N91/30-INT(-$N91/30))*SUMIFS(80:80,$1:$1,CH$1+INT(-$N91/30)+1)+(INT(-$N91/30)+1--$N91/30)*SUMIFS(80:80,$1:$1,CH$1+INT(-$N91/30))))</f>
        <v>0</v>
      </c>
      <c r="CI91" s="40">
        <f>IF(CI$7="",0,IF(CI$1=MAX($1:$1),$R80-SUM($T91:CH91),IF(CI$1=1,SUMIFS(80:80,$1:$1,"&gt;="&amp;1,$1:$1,"&lt;="&amp;INT(-$N91/30))+(-$N91/30-INT(-$N91/30))*SUMIFS(80:80,$1:$1,INT(-$N91/30)+1),0)+(-$N91/30-INT(-$N91/30))*SUMIFS(80:80,$1:$1,CI$1+INT(-$N91/30)+1)+(INT(-$N91/30)+1--$N91/30)*SUMIFS(80:80,$1:$1,CI$1+INT(-$N91/30))))</f>
        <v>0</v>
      </c>
      <c r="CJ91" s="40">
        <f>IF(CJ$7="",0,IF(CJ$1=MAX($1:$1),$R80-SUM($T91:CI91),IF(CJ$1=1,SUMIFS(80:80,$1:$1,"&gt;="&amp;1,$1:$1,"&lt;="&amp;INT(-$N91/30))+(-$N91/30-INT(-$N91/30))*SUMIFS(80:80,$1:$1,INT(-$N91/30)+1),0)+(-$N91/30-INT(-$N91/30))*SUMIFS(80:80,$1:$1,CJ$1+INT(-$N91/30)+1)+(INT(-$N91/30)+1--$N91/30)*SUMIFS(80:80,$1:$1,CJ$1+INT(-$N91/30))))</f>
        <v>0</v>
      </c>
      <c r="CK91" s="40">
        <f>IF(CK$7="",0,IF(CK$1=MAX($1:$1),$R80-SUM($T91:CJ91),IF(CK$1=1,SUMIFS(80:80,$1:$1,"&gt;="&amp;1,$1:$1,"&lt;="&amp;INT(-$N91/30))+(-$N91/30-INT(-$N91/30))*SUMIFS(80:80,$1:$1,INT(-$N91/30)+1),0)+(-$N91/30-INT(-$N91/30))*SUMIFS(80:80,$1:$1,CK$1+INT(-$N91/30)+1)+(INT(-$N91/30)+1--$N91/30)*SUMIFS(80:80,$1:$1,CK$1+INT(-$N91/30))))</f>
        <v>0</v>
      </c>
      <c r="CL91" s="40">
        <f>IF(CL$7="",0,IF(CL$1=MAX($1:$1),$R80-SUM($T91:CK91),IF(CL$1=1,SUMIFS(80:80,$1:$1,"&gt;="&amp;1,$1:$1,"&lt;="&amp;INT(-$N91/30))+(-$N91/30-INT(-$N91/30))*SUMIFS(80:80,$1:$1,INT(-$N91/30)+1),0)+(-$N91/30-INT(-$N91/30))*SUMIFS(80:80,$1:$1,CL$1+INT(-$N91/30)+1)+(INT(-$N91/30)+1--$N91/30)*SUMIFS(80:80,$1:$1,CL$1+INT(-$N91/30))))</f>
        <v>0</v>
      </c>
      <c r="CM91" s="40">
        <f>IF(CM$7="",0,IF(CM$1=MAX($1:$1),$R80-SUM($T91:CL91),IF(CM$1=1,SUMIFS(80:80,$1:$1,"&gt;="&amp;1,$1:$1,"&lt;="&amp;INT(-$N91/30))+(-$N91/30-INT(-$N91/30))*SUMIFS(80:80,$1:$1,INT(-$N91/30)+1),0)+(-$N91/30-INT(-$N91/30))*SUMIFS(80:80,$1:$1,CM$1+INT(-$N91/30)+1)+(INT(-$N91/30)+1--$N91/30)*SUMIFS(80:80,$1:$1,CM$1+INT(-$N91/30))))</f>
        <v>0</v>
      </c>
      <c r="CN91" s="40">
        <f>IF(CN$7="",0,IF(CN$1=MAX($1:$1),$R80-SUM($T91:CM91),IF(CN$1=1,SUMIFS(80:80,$1:$1,"&gt;="&amp;1,$1:$1,"&lt;="&amp;INT(-$N91/30))+(-$N91/30-INT(-$N91/30))*SUMIFS(80:80,$1:$1,INT(-$N91/30)+1),0)+(-$N91/30-INT(-$N91/30))*SUMIFS(80:80,$1:$1,CN$1+INT(-$N91/30)+1)+(INT(-$N91/30)+1--$N91/30)*SUMIFS(80:80,$1:$1,CN$1+INT(-$N91/30))))</f>
        <v>0</v>
      </c>
      <c r="CO91" s="40">
        <f>IF(CO$7="",0,IF(CO$1=MAX($1:$1),$R80-SUM($T91:CN91),IF(CO$1=1,SUMIFS(80:80,$1:$1,"&gt;="&amp;1,$1:$1,"&lt;="&amp;INT(-$N91/30))+(-$N91/30-INT(-$N91/30))*SUMIFS(80:80,$1:$1,INT(-$N91/30)+1),0)+(-$N91/30-INT(-$N91/30))*SUMIFS(80:80,$1:$1,CO$1+INT(-$N91/30)+1)+(INT(-$N91/30)+1--$N91/30)*SUMIFS(80:80,$1:$1,CO$1+INT(-$N91/30))))</f>
        <v>0</v>
      </c>
      <c r="CP91" s="40">
        <f>IF(CP$7="",0,IF(CP$1=MAX($1:$1),$R80-SUM($T91:CO91),IF(CP$1=1,SUMIFS(80:80,$1:$1,"&gt;="&amp;1,$1:$1,"&lt;="&amp;INT(-$N91/30))+(-$N91/30-INT(-$N91/30))*SUMIFS(80:80,$1:$1,INT(-$N91/30)+1),0)+(-$N91/30-INT(-$N91/30))*SUMIFS(80:80,$1:$1,CP$1+INT(-$N91/30)+1)+(INT(-$N91/30)+1--$N91/30)*SUMIFS(80:80,$1:$1,CP$1+INT(-$N91/30))))</f>
        <v>0</v>
      </c>
      <c r="CQ91" s="40">
        <f>IF(CQ$7="",0,IF(CQ$1=MAX($1:$1),$R80-SUM($T91:CP91),IF(CQ$1=1,SUMIFS(80:80,$1:$1,"&gt;="&amp;1,$1:$1,"&lt;="&amp;INT(-$N91/30))+(-$N91/30-INT(-$N91/30))*SUMIFS(80:80,$1:$1,INT(-$N91/30)+1),0)+(-$N91/30-INT(-$N91/30))*SUMIFS(80:80,$1:$1,CQ$1+INT(-$N91/30)+1)+(INT(-$N91/30)+1--$N91/30)*SUMIFS(80:80,$1:$1,CQ$1+INT(-$N91/30))))</f>
        <v>0</v>
      </c>
      <c r="CR91" s="40">
        <f>IF(CR$7="",0,IF(CR$1=MAX($1:$1),$R80-SUM($T91:CQ91),IF(CR$1=1,SUMIFS(80:80,$1:$1,"&gt;="&amp;1,$1:$1,"&lt;="&amp;INT(-$N91/30))+(-$N91/30-INT(-$N91/30))*SUMIFS(80:80,$1:$1,INT(-$N91/30)+1),0)+(-$N91/30-INT(-$N91/30))*SUMIFS(80:80,$1:$1,CR$1+INT(-$N91/30)+1)+(INT(-$N91/30)+1--$N91/30)*SUMIFS(80:80,$1:$1,CR$1+INT(-$N91/30))))</f>
        <v>0</v>
      </c>
      <c r="CS91" s="40">
        <f>IF(CS$7="",0,IF(CS$1=MAX($1:$1),$R80-SUM($T91:CR91),IF(CS$1=1,SUMIFS(80:80,$1:$1,"&gt;="&amp;1,$1:$1,"&lt;="&amp;INT(-$N91/30))+(-$N91/30-INT(-$N91/30))*SUMIFS(80:80,$1:$1,INT(-$N91/30)+1),0)+(-$N91/30-INT(-$N91/30))*SUMIFS(80:80,$1:$1,CS$1+INT(-$N91/30)+1)+(INT(-$N91/30)+1--$N91/30)*SUMIFS(80:80,$1:$1,CS$1+INT(-$N91/30))))</f>
        <v>0</v>
      </c>
      <c r="CT91" s="40">
        <f>IF(CT$7="",0,IF(CT$1=MAX($1:$1),$R80-SUM($T91:CS91),IF(CT$1=1,SUMIFS(80:80,$1:$1,"&gt;="&amp;1,$1:$1,"&lt;="&amp;INT(-$N91/30))+(-$N91/30-INT(-$N91/30))*SUMIFS(80:80,$1:$1,INT(-$N91/30)+1),0)+(-$N91/30-INT(-$N91/30))*SUMIFS(80:80,$1:$1,CT$1+INT(-$N91/30)+1)+(INT(-$N91/30)+1--$N91/30)*SUMIFS(80:80,$1:$1,CT$1+INT(-$N91/30))))</f>
        <v>0</v>
      </c>
      <c r="CU91" s="40">
        <f>IF(CU$7="",0,IF(CU$1=MAX($1:$1),$R80-SUM($T91:CT91),IF(CU$1=1,SUMIFS(80:80,$1:$1,"&gt;="&amp;1,$1:$1,"&lt;="&amp;INT(-$N91/30))+(-$N91/30-INT(-$N91/30))*SUMIFS(80:80,$1:$1,INT(-$N91/30)+1),0)+(-$N91/30-INT(-$N91/30))*SUMIFS(80:80,$1:$1,CU$1+INT(-$N91/30)+1)+(INT(-$N91/30)+1--$N91/30)*SUMIFS(80:80,$1:$1,CU$1+INT(-$N91/30))))</f>
        <v>0</v>
      </c>
      <c r="CV91" s="40">
        <f>IF(CV$7="",0,IF(CV$1=MAX($1:$1),$R80-SUM($T91:CU91),IF(CV$1=1,SUMIFS(80:80,$1:$1,"&gt;="&amp;1,$1:$1,"&lt;="&amp;INT(-$N91/30))+(-$N91/30-INT(-$N91/30))*SUMIFS(80:80,$1:$1,INT(-$N91/30)+1),0)+(-$N91/30-INT(-$N91/30))*SUMIFS(80:80,$1:$1,CV$1+INT(-$N91/30)+1)+(INT(-$N91/30)+1--$N91/30)*SUMIFS(80:80,$1:$1,CV$1+INT(-$N91/30))))</f>
        <v>0</v>
      </c>
      <c r="CW91" s="40">
        <f>IF(CW$7="",0,IF(CW$1=MAX($1:$1),$R80-SUM($T91:CV91),IF(CW$1=1,SUMIFS(80:80,$1:$1,"&gt;="&amp;1,$1:$1,"&lt;="&amp;INT(-$N91/30))+(-$N91/30-INT(-$N91/30))*SUMIFS(80:80,$1:$1,INT(-$N91/30)+1),0)+(-$N91/30-INT(-$N91/30))*SUMIFS(80:80,$1:$1,CW$1+INT(-$N91/30)+1)+(INT(-$N91/30)+1--$N91/30)*SUMIFS(80:80,$1:$1,CW$1+INT(-$N91/30))))</f>
        <v>0</v>
      </c>
      <c r="CX91" s="40">
        <f>IF(CX$7="",0,IF(CX$1=MAX($1:$1),$R80-SUM($T91:CW91),IF(CX$1=1,SUMIFS(80:80,$1:$1,"&gt;="&amp;1,$1:$1,"&lt;="&amp;INT(-$N91/30))+(-$N91/30-INT(-$N91/30))*SUMIFS(80:80,$1:$1,INT(-$N91/30)+1),0)+(-$N91/30-INT(-$N91/30))*SUMIFS(80:80,$1:$1,CX$1+INT(-$N91/30)+1)+(INT(-$N91/30)+1--$N91/30)*SUMIFS(80:80,$1:$1,CX$1+INT(-$N91/30))))</f>
        <v>0</v>
      </c>
      <c r="CY91" s="40">
        <f>IF(CY$7="",0,IF(CY$1=MAX($1:$1),$R80-SUM($T91:CX91),IF(CY$1=1,SUMIFS(80:80,$1:$1,"&gt;="&amp;1,$1:$1,"&lt;="&amp;INT(-$N91/30))+(-$N91/30-INT(-$N91/30))*SUMIFS(80:80,$1:$1,INT(-$N91/30)+1),0)+(-$N91/30-INT(-$N91/30))*SUMIFS(80:80,$1:$1,CY$1+INT(-$N91/30)+1)+(INT(-$N91/30)+1--$N91/30)*SUMIFS(80:80,$1:$1,CY$1+INT(-$N91/30))))</f>
        <v>0</v>
      </c>
      <c r="CZ91" s="40">
        <f>IF(CZ$7="",0,IF(CZ$1=MAX($1:$1),$R80-SUM($T91:CY91),IF(CZ$1=1,SUMIFS(80:80,$1:$1,"&gt;="&amp;1,$1:$1,"&lt;="&amp;INT(-$N91/30))+(-$N91/30-INT(-$N91/30))*SUMIFS(80:80,$1:$1,INT(-$N91/30)+1),0)+(-$N91/30-INT(-$N91/30))*SUMIFS(80:80,$1:$1,CZ$1+INT(-$N91/30)+1)+(INT(-$N91/30)+1--$N91/30)*SUMIFS(80:80,$1:$1,CZ$1+INT(-$N91/30))))</f>
        <v>0</v>
      </c>
      <c r="DA91" s="40">
        <f>IF(DA$7="",0,IF(DA$1=MAX($1:$1),$R80-SUM($T91:CZ91),IF(DA$1=1,SUMIFS(80:80,$1:$1,"&gt;="&amp;1,$1:$1,"&lt;="&amp;INT(-$N91/30))+(-$N91/30-INT(-$N91/30))*SUMIFS(80:80,$1:$1,INT(-$N91/30)+1),0)+(-$N91/30-INT(-$N91/30))*SUMIFS(80:80,$1:$1,DA$1+INT(-$N91/30)+1)+(INT(-$N91/30)+1--$N91/30)*SUMIFS(80:80,$1:$1,DA$1+INT(-$N91/30))))</f>
        <v>0</v>
      </c>
      <c r="DB91" s="40">
        <f>IF(DB$7="",0,IF(DB$1=MAX($1:$1),$R80-SUM($T91:DA91),IF(DB$1=1,SUMIFS(80:80,$1:$1,"&gt;="&amp;1,$1:$1,"&lt;="&amp;INT(-$N91/30))+(-$N91/30-INT(-$N91/30))*SUMIFS(80:80,$1:$1,INT(-$N91/30)+1),0)+(-$N91/30-INT(-$N91/30))*SUMIFS(80:80,$1:$1,DB$1+INT(-$N91/30)+1)+(INT(-$N91/30)+1--$N91/30)*SUMIFS(80:80,$1:$1,DB$1+INT(-$N91/30))))</f>
        <v>0</v>
      </c>
      <c r="DC91" s="40">
        <f>IF(DC$7="",0,IF(DC$1=MAX($1:$1),$R80-SUM($T91:DB91),IF(DC$1=1,SUMIFS(80:80,$1:$1,"&gt;="&amp;1,$1:$1,"&lt;="&amp;INT(-$N91/30))+(-$N91/30-INT(-$N91/30))*SUMIFS(80:80,$1:$1,INT(-$N91/30)+1),0)+(-$N91/30-INT(-$N91/30))*SUMIFS(80:80,$1:$1,DC$1+INT(-$N91/30)+1)+(INT(-$N91/30)+1--$N91/30)*SUMIFS(80:80,$1:$1,DC$1+INT(-$N91/30))))</f>
        <v>0</v>
      </c>
      <c r="DD91" s="40">
        <f>IF(DD$7="",0,IF(DD$1=MAX($1:$1),$R80-SUM($T91:DC91),IF(DD$1=1,SUMIFS(80:80,$1:$1,"&gt;="&amp;1,$1:$1,"&lt;="&amp;INT(-$N91/30))+(-$N91/30-INT(-$N91/30))*SUMIFS(80:80,$1:$1,INT(-$N91/30)+1),0)+(-$N91/30-INT(-$N91/30))*SUMIFS(80:80,$1:$1,DD$1+INT(-$N91/30)+1)+(INT(-$N91/30)+1--$N91/30)*SUMIFS(80:80,$1:$1,DD$1+INT(-$N91/30))))</f>
        <v>0</v>
      </c>
      <c r="DE91" s="40">
        <f>IF(DE$7="",0,IF(DE$1=MAX($1:$1),$R80-SUM($T91:DD91),IF(DE$1=1,SUMIFS(80:80,$1:$1,"&gt;="&amp;1,$1:$1,"&lt;="&amp;INT(-$N91/30))+(-$N91/30-INT(-$N91/30))*SUMIFS(80:80,$1:$1,INT(-$N91/30)+1),0)+(-$N91/30-INT(-$N91/30))*SUMIFS(80:80,$1:$1,DE$1+INT(-$N91/30)+1)+(INT(-$N91/30)+1--$N91/30)*SUMIFS(80:80,$1:$1,DE$1+INT(-$N91/30))))</f>
        <v>0</v>
      </c>
      <c r="DF91" s="40">
        <f>IF(DF$7="",0,IF(DF$1=MAX($1:$1),$R80-SUM($T91:DE91),IF(DF$1=1,SUMIFS(80:80,$1:$1,"&gt;="&amp;1,$1:$1,"&lt;="&amp;INT(-$N91/30))+(-$N91/30-INT(-$N91/30))*SUMIFS(80:80,$1:$1,INT(-$N91/30)+1),0)+(-$N91/30-INT(-$N91/30))*SUMIFS(80:80,$1:$1,DF$1+INT(-$N91/30)+1)+(INT(-$N91/30)+1--$N91/30)*SUMIFS(80:80,$1:$1,DF$1+INT(-$N91/30))))</f>
        <v>0</v>
      </c>
      <c r="DG91" s="40">
        <f>IF(DG$7="",0,IF(DG$1=MAX($1:$1),$R80-SUM($T91:DF91),IF(DG$1=1,SUMIFS(80:80,$1:$1,"&gt;="&amp;1,$1:$1,"&lt;="&amp;INT(-$N91/30))+(-$N91/30-INT(-$N91/30))*SUMIFS(80:80,$1:$1,INT(-$N91/30)+1),0)+(-$N91/30-INT(-$N91/30))*SUMIFS(80:80,$1:$1,DG$1+INT(-$N91/30)+1)+(INT(-$N91/30)+1--$N91/30)*SUMIFS(80:80,$1:$1,DG$1+INT(-$N91/30))))</f>
        <v>0</v>
      </c>
      <c r="DH91" s="40">
        <f>IF(DH$7="",0,IF(DH$1=MAX($1:$1),$R80-SUM($T91:DG91),IF(DH$1=1,SUMIFS(80:80,$1:$1,"&gt;="&amp;1,$1:$1,"&lt;="&amp;INT(-$N91/30))+(-$N91/30-INT(-$N91/30))*SUMIFS(80:80,$1:$1,INT(-$N91/30)+1),0)+(-$N91/30-INT(-$N91/30))*SUMIFS(80:80,$1:$1,DH$1+INT(-$N91/30)+1)+(INT(-$N91/30)+1--$N91/30)*SUMIFS(80:80,$1:$1,DH$1+INT(-$N91/30))))</f>
        <v>0</v>
      </c>
      <c r="DI91" s="40">
        <f>IF(DI$7="",0,IF(DI$1=MAX($1:$1),$R80-SUM($T91:DH91),IF(DI$1=1,SUMIFS(80:80,$1:$1,"&gt;="&amp;1,$1:$1,"&lt;="&amp;INT(-$N91/30))+(-$N91/30-INT(-$N91/30))*SUMIFS(80:80,$1:$1,INT(-$N91/30)+1),0)+(-$N91/30-INT(-$N91/30))*SUMIFS(80:80,$1:$1,DI$1+INT(-$N91/30)+1)+(INT(-$N91/30)+1--$N91/30)*SUMIFS(80:80,$1:$1,DI$1+INT(-$N91/30))))</f>
        <v>0</v>
      </c>
      <c r="DJ91" s="40">
        <f>IF(DJ$7="",0,IF(DJ$1=MAX($1:$1),$R80-SUM($T91:DI91),IF(DJ$1=1,SUMIFS(80:80,$1:$1,"&gt;="&amp;1,$1:$1,"&lt;="&amp;INT(-$N91/30))+(-$N91/30-INT(-$N91/30))*SUMIFS(80:80,$1:$1,INT(-$N91/30)+1),0)+(-$N91/30-INT(-$N91/30))*SUMIFS(80:80,$1:$1,DJ$1+INT(-$N91/30)+1)+(INT(-$N91/30)+1--$N91/30)*SUMIFS(80:80,$1:$1,DJ$1+INT(-$N91/30))))</f>
        <v>0</v>
      </c>
      <c r="DK91" s="40">
        <f>IF(DK$7="",0,IF(DK$1=MAX($1:$1),$R80-SUM($T91:DJ91),IF(DK$1=1,SUMIFS(80:80,$1:$1,"&gt;="&amp;1,$1:$1,"&lt;="&amp;INT(-$N91/30))+(-$N91/30-INT(-$N91/30))*SUMIFS(80:80,$1:$1,INT(-$N91/30)+1),0)+(-$N91/30-INT(-$N91/30))*SUMIFS(80:80,$1:$1,DK$1+INT(-$N91/30)+1)+(INT(-$N91/30)+1--$N91/30)*SUMIFS(80:80,$1:$1,DK$1+INT(-$N91/30))))</f>
        <v>0</v>
      </c>
      <c r="DL91" s="40">
        <f>IF(DL$7="",0,IF(DL$1=MAX($1:$1),$R80-SUM($T91:DK91),IF(DL$1=1,SUMIFS(80:80,$1:$1,"&gt;="&amp;1,$1:$1,"&lt;="&amp;INT(-$N91/30))+(-$N91/30-INT(-$N91/30))*SUMIFS(80:80,$1:$1,INT(-$N91/30)+1),0)+(-$N91/30-INT(-$N91/30))*SUMIFS(80:80,$1:$1,DL$1+INT(-$N91/30)+1)+(INT(-$N91/30)+1--$N91/30)*SUMIFS(80:80,$1:$1,DL$1+INT(-$N91/30))))</f>
        <v>0</v>
      </c>
      <c r="DM91" s="40">
        <f>IF(DM$7="",0,IF(DM$1=MAX($1:$1),$R80-SUM($T91:DL91),IF(DM$1=1,SUMIFS(80:80,$1:$1,"&gt;="&amp;1,$1:$1,"&lt;="&amp;INT(-$N91/30))+(-$N91/30-INT(-$N91/30))*SUMIFS(80:80,$1:$1,INT(-$N91/30)+1),0)+(-$N91/30-INT(-$N91/30))*SUMIFS(80:80,$1:$1,DM$1+INT(-$N91/30)+1)+(INT(-$N91/30)+1--$N91/30)*SUMIFS(80:80,$1:$1,DM$1+INT(-$N91/30))))</f>
        <v>0</v>
      </c>
      <c r="DN91" s="40">
        <f>IF(DN$7="",0,IF(DN$1=MAX($1:$1),$R80-SUM($T91:DM91),IF(DN$1=1,SUMIFS(80:80,$1:$1,"&gt;="&amp;1,$1:$1,"&lt;="&amp;INT(-$N91/30))+(-$N91/30-INT(-$N91/30))*SUMIFS(80:80,$1:$1,INT(-$N91/30)+1),0)+(-$N91/30-INT(-$N91/30))*SUMIFS(80:80,$1:$1,DN$1+INT(-$N91/30)+1)+(INT(-$N91/30)+1--$N91/30)*SUMIFS(80:80,$1:$1,DN$1+INT(-$N91/30))))</f>
        <v>0</v>
      </c>
      <c r="DO91" s="40">
        <f>IF(DO$7="",0,IF(DO$1=MAX($1:$1),$R80-SUM($T91:DN91),IF(DO$1=1,SUMIFS(80:80,$1:$1,"&gt;="&amp;1,$1:$1,"&lt;="&amp;INT(-$N91/30))+(-$N91/30-INT(-$N91/30))*SUMIFS(80:80,$1:$1,INT(-$N91/30)+1),0)+(-$N91/30-INT(-$N91/30))*SUMIFS(80:80,$1:$1,DO$1+INT(-$N91/30)+1)+(INT(-$N91/30)+1--$N91/30)*SUMIFS(80:80,$1:$1,DO$1+INT(-$N91/30))))</f>
        <v>0</v>
      </c>
      <c r="DP91" s="40">
        <f>IF(DP$7="",0,IF(DP$1=MAX($1:$1),$R80-SUM($T91:DO91),IF(DP$1=1,SUMIFS(80:80,$1:$1,"&gt;="&amp;1,$1:$1,"&lt;="&amp;INT(-$N91/30))+(-$N91/30-INT(-$N91/30))*SUMIFS(80:80,$1:$1,INT(-$N91/30)+1),0)+(-$N91/30-INT(-$N91/30))*SUMIFS(80:80,$1:$1,DP$1+INT(-$N91/30)+1)+(INT(-$N91/30)+1--$N91/30)*SUMIFS(80:80,$1:$1,DP$1+INT(-$N91/30))))</f>
        <v>0</v>
      </c>
      <c r="DQ91" s="40">
        <f>IF(DQ$7="",0,IF(DQ$1=MAX($1:$1),$R80-SUM($T91:DP91),IF(DQ$1=1,SUMIFS(80:80,$1:$1,"&gt;="&amp;1,$1:$1,"&lt;="&amp;INT(-$N91/30))+(-$N91/30-INT(-$N91/30))*SUMIFS(80:80,$1:$1,INT(-$N91/30)+1),0)+(-$N91/30-INT(-$N91/30))*SUMIFS(80:80,$1:$1,DQ$1+INT(-$N91/30)+1)+(INT(-$N91/30)+1--$N91/30)*SUMIFS(80:80,$1:$1,DQ$1+INT(-$N91/30))))</f>
        <v>0</v>
      </c>
      <c r="DR91" s="40">
        <f>IF(DR$7="",0,IF(DR$1=MAX($1:$1),$R80-SUM($T91:DQ91),IF(DR$1=1,SUMIFS(80:80,$1:$1,"&gt;="&amp;1,$1:$1,"&lt;="&amp;INT(-$N91/30))+(-$N91/30-INT(-$N91/30))*SUMIFS(80:80,$1:$1,INT(-$N91/30)+1),0)+(-$N91/30-INT(-$N91/30))*SUMIFS(80:80,$1:$1,DR$1+INT(-$N91/30)+1)+(INT(-$N91/30)+1--$N91/30)*SUMIFS(80:80,$1:$1,DR$1+INT(-$N91/30))))</f>
        <v>0</v>
      </c>
      <c r="DS91" s="40">
        <f>IF(DS$7="",0,IF(DS$1=MAX($1:$1),$R80-SUM($T91:DR91),IF(DS$1=1,SUMIFS(80:80,$1:$1,"&gt;="&amp;1,$1:$1,"&lt;="&amp;INT(-$N91/30))+(-$N91/30-INT(-$N91/30))*SUMIFS(80:80,$1:$1,INT(-$N91/30)+1),0)+(-$N91/30-INT(-$N91/30))*SUMIFS(80:80,$1:$1,DS$1+INT(-$N91/30)+1)+(INT(-$N91/30)+1--$N91/30)*SUMIFS(80:80,$1:$1,DS$1+INT(-$N91/30))))</f>
        <v>0</v>
      </c>
      <c r="DT91" s="40">
        <f>IF(DT$7="",0,IF(DT$1=MAX($1:$1),$R80-SUM($T91:DS91),IF(DT$1=1,SUMIFS(80:80,$1:$1,"&gt;="&amp;1,$1:$1,"&lt;="&amp;INT(-$N91/30))+(-$N91/30-INT(-$N91/30))*SUMIFS(80:80,$1:$1,INT(-$N91/30)+1),0)+(-$N91/30-INT(-$N91/30))*SUMIFS(80:80,$1:$1,DT$1+INT(-$N91/30)+1)+(INT(-$N91/30)+1--$N91/30)*SUMIFS(80:80,$1:$1,DT$1+INT(-$N91/30))))</f>
        <v>0</v>
      </c>
      <c r="DU91" s="40">
        <f>IF(DU$7="",0,IF(DU$1=MAX($1:$1),$R80-SUM($T91:DT91),IF(DU$1=1,SUMIFS(80:80,$1:$1,"&gt;="&amp;1,$1:$1,"&lt;="&amp;INT(-$N91/30))+(-$N91/30-INT(-$N91/30))*SUMIFS(80:80,$1:$1,INT(-$N91/30)+1),0)+(-$N91/30-INT(-$N91/30))*SUMIFS(80:80,$1:$1,DU$1+INT(-$N91/30)+1)+(INT(-$N91/30)+1--$N91/30)*SUMIFS(80:80,$1:$1,DU$1+INT(-$N91/30))))</f>
        <v>0</v>
      </c>
      <c r="DV91" s="40">
        <f>IF(DV$7="",0,IF(DV$1=MAX($1:$1),$R80-SUM($T91:DU91),IF(DV$1=1,SUMIFS(80:80,$1:$1,"&gt;="&amp;1,$1:$1,"&lt;="&amp;INT(-$N91/30))+(-$N91/30-INT(-$N91/30))*SUMIFS(80:80,$1:$1,INT(-$N91/30)+1),0)+(-$N91/30-INT(-$N91/30))*SUMIFS(80:80,$1:$1,DV$1+INT(-$N91/30)+1)+(INT(-$N91/30)+1--$N91/30)*SUMIFS(80:80,$1:$1,DV$1+INT(-$N91/30))))</f>
        <v>0</v>
      </c>
      <c r="DW91" s="40">
        <f>IF(DW$7="",0,IF(DW$1=MAX($1:$1),$R80-SUM($T91:DV91),IF(DW$1=1,SUMIFS(80:80,$1:$1,"&gt;="&amp;1,$1:$1,"&lt;="&amp;INT(-$N91/30))+(-$N91/30-INT(-$N91/30))*SUMIFS(80:80,$1:$1,INT(-$N91/30)+1),0)+(-$N91/30-INT(-$N91/30))*SUMIFS(80:80,$1:$1,DW$1+INT(-$N91/30)+1)+(INT(-$N91/30)+1--$N91/30)*SUMIFS(80:80,$1:$1,DW$1+INT(-$N91/30))))</f>
        <v>0</v>
      </c>
      <c r="DX91" s="40">
        <f>IF(DX$7="",0,IF(DX$1=MAX($1:$1),$R80-SUM($T91:DW91),IF(DX$1=1,SUMIFS(80:80,$1:$1,"&gt;="&amp;1,$1:$1,"&lt;="&amp;INT(-$N91/30))+(-$N91/30-INT(-$N91/30))*SUMIFS(80:80,$1:$1,INT(-$N91/30)+1),0)+(-$N91/30-INT(-$N91/30))*SUMIFS(80:80,$1:$1,DX$1+INT(-$N91/30)+1)+(INT(-$N91/30)+1--$N91/30)*SUMIFS(80:80,$1:$1,DX$1+INT(-$N91/30))))</f>
        <v>0</v>
      </c>
      <c r="DY91" s="40">
        <f>IF(DY$7="",0,IF(DY$1=MAX($1:$1),$R80-SUM($T91:DX91),IF(DY$1=1,SUMIFS(80:80,$1:$1,"&gt;="&amp;1,$1:$1,"&lt;="&amp;INT(-$N91/30))+(-$N91/30-INT(-$N91/30))*SUMIFS(80:80,$1:$1,INT(-$N91/30)+1),0)+(-$N91/30-INT(-$N91/30))*SUMIFS(80:80,$1:$1,DY$1+INT(-$N91/30)+1)+(INT(-$N91/30)+1--$N91/30)*SUMIFS(80:80,$1:$1,DY$1+INT(-$N91/30))))</f>
        <v>0</v>
      </c>
      <c r="DZ91" s="40">
        <f>IF(DZ$7="",0,IF(DZ$1=MAX($1:$1),$R80-SUM($T91:DY91),IF(DZ$1=1,SUMIFS(80:80,$1:$1,"&gt;="&amp;1,$1:$1,"&lt;="&amp;INT(-$N91/30))+(-$N91/30-INT(-$N91/30))*SUMIFS(80:80,$1:$1,INT(-$N91/30)+1),0)+(-$N91/30-INT(-$N91/30))*SUMIFS(80:80,$1:$1,DZ$1+INT(-$N91/30)+1)+(INT(-$N91/30)+1--$N91/30)*SUMIFS(80:80,$1:$1,DZ$1+INT(-$N91/30))))</f>
        <v>0</v>
      </c>
      <c r="EA91" s="40">
        <f>IF(EA$7="",0,IF(EA$1=MAX($1:$1),$R80-SUM($T91:DZ91),IF(EA$1=1,SUMIFS(80:80,$1:$1,"&gt;="&amp;1,$1:$1,"&lt;="&amp;INT(-$N91/30))+(-$N91/30-INT(-$N91/30))*SUMIFS(80:80,$1:$1,INT(-$N91/30)+1),0)+(-$N91/30-INT(-$N91/30))*SUMIFS(80:80,$1:$1,EA$1+INT(-$N91/30)+1)+(INT(-$N91/30)+1--$N91/30)*SUMIFS(80:80,$1:$1,EA$1+INT(-$N91/30))))</f>
        <v>0</v>
      </c>
      <c r="EB91" s="40">
        <f>IF(EB$7="",0,IF(EB$1=MAX($1:$1),$R80-SUM($T91:EA91),IF(EB$1=1,SUMIFS(80:80,$1:$1,"&gt;="&amp;1,$1:$1,"&lt;="&amp;INT(-$N91/30))+(-$N91/30-INT(-$N91/30))*SUMIFS(80:80,$1:$1,INT(-$N91/30)+1),0)+(-$N91/30-INT(-$N91/30))*SUMIFS(80:80,$1:$1,EB$1+INT(-$N91/30)+1)+(INT(-$N91/30)+1--$N91/30)*SUMIFS(80:80,$1:$1,EB$1+INT(-$N91/30))))</f>
        <v>0</v>
      </c>
      <c r="EC91" s="40">
        <f>IF(EC$7="",0,IF(EC$1=MAX($1:$1),$R80-SUM($T91:EB91),IF(EC$1=1,SUMIFS(80:80,$1:$1,"&gt;="&amp;1,$1:$1,"&lt;="&amp;INT(-$N91/30))+(-$N91/30-INT(-$N91/30))*SUMIFS(80:80,$1:$1,INT(-$N91/30)+1),0)+(-$N91/30-INT(-$N91/30))*SUMIFS(80:80,$1:$1,EC$1+INT(-$N91/30)+1)+(INT(-$N91/30)+1--$N91/30)*SUMIFS(80:80,$1:$1,EC$1+INT(-$N91/30))))</f>
        <v>0</v>
      </c>
      <c r="ED91" s="40">
        <f>IF(ED$7="",0,IF(ED$1=MAX($1:$1),$R80-SUM($T91:EC91),IF(ED$1=1,SUMIFS(80:80,$1:$1,"&gt;="&amp;1,$1:$1,"&lt;="&amp;INT(-$N91/30))+(-$N91/30-INT(-$N91/30))*SUMIFS(80:80,$1:$1,INT(-$N91/30)+1),0)+(-$N91/30-INT(-$N91/30))*SUMIFS(80:80,$1:$1,ED$1+INT(-$N91/30)+1)+(INT(-$N91/30)+1--$N91/30)*SUMIFS(80:80,$1:$1,ED$1+INT(-$N91/30))))</f>
        <v>0</v>
      </c>
      <c r="EE91" s="40">
        <f>IF(EE$7="",0,IF(EE$1=MAX($1:$1),$R80-SUM($T91:ED91),IF(EE$1=1,SUMIFS(80:80,$1:$1,"&gt;="&amp;1,$1:$1,"&lt;="&amp;INT(-$N91/30))+(-$N91/30-INT(-$N91/30))*SUMIFS(80:80,$1:$1,INT(-$N91/30)+1),0)+(-$N91/30-INT(-$N91/30))*SUMIFS(80:80,$1:$1,EE$1+INT(-$N91/30)+1)+(INT(-$N91/30)+1--$N91/30)*SUMIFS(80:80,$1:$1,EE$1+INT(-$N91/30))))</f>
        <v>0</v>
      </c>
      <c r="EF91" s="40">
        <f>IF(EF$7="",0,IF(EF$1=MAX($1:$1),$R80-SUM($T91:EE91),IF(EF$1=1,SUMIFS(80:80,$1:$1,"&gt;="&amp;1,$1:$1,"&lt;="&amp;INT(-$N91/30))+(-$N91/30-INT(-$N91/30))*SUMIFS(80:80,$1:$1,INT(-$N91/30)+1),0)+(-$N91/30-INT(-$N91/30))*SUMIFS(80:80,$1:$1,EF$1+INT(-$N91/30)+1)+(INT(-$N91/30)+1--$N91/30)*SUMIFS(80:80,$1:$1,EF$1+INT(-$N91/30))))</f>
        <v>0</v>
      </c>
      <c r="EG91" s="40">
        <f>IF(EG$7="",0,IF(EG$1=MAX($1:$1),$R80-SUM($T91:EF91),IF(EG$1=1,SUMIFS(80:80,$1:$1,"&gt;="&amp;1,$1:$1,"&lt;="&amp;INT(-$N91/30))+(-$N91/30-INT(-$N91/30))*SUMIFS(80:80,$1:$1,INT(-$N91/30)+1),0)+(-$N91/30-INT(-$N91/30))*SUMIFS(80:80,$1:$1,EG$1+INT(-$N91/30)+1)+(INT(-$N91/30)+1--$N91/30)*SUMIFS(80:80,$1:$1,EG$1+INT(-$N91/30))))</f>
        <v>0</v>
      </c>
      <c r="EH91" s="40">
        <f>IF(EH$7="",0,IF(EH$1=MAX($1:$1),$R80-SUM($T91:EG91),IF(EH$1=1,SUMIFS(80:80,$1:$1,"&gt;="&amp;1,$1:$1,"&lt;="&amp;INT(-$N91/30))+(-$N91/30-INT(-$N91/30))*SUMIFS(80:80,$1:$1,INT(-$N91/30)+1),0)+(-$N91/30-INT(-$N91/30))*SUMIFS(80:80,$1:$1,EH$1+INT(-$N91/30)+1)+(INT(-$N91/30)+1--$N91/30)*SUMIFS(80:80,$1:$1,EH$1+INT(-$N91/30))))</f>
        <v>0</v>
      </c>
      <c r="EI91" s="40">
        <f>IF(EI$7="",0,IF(EI$1=MAX($1:$1),$R80-SUM($T91:EH91),IF(EI$1=1,SUMIFS(80:80,$1:$1,"&gt;="&amp;1,$1:$1,"&lt;="&amp;INT(-$N91/30))+(-$N91/30-INT(-$N91/30))*SUMIFS(80:80,$1:$1,INT(-$N91/30)+1),0)+(-$N91/30-INT(-$N91/30))*SUMIFS(80:80,$1:$1,EI$1+INT(-$N91/30)+1)+(INT(-$N91/30)+1--$N91/30)*SUMIFS(80:80,$1:$1,EI$1+INT(-$N91/30))))</f>
        <v>0</v>
      </c>
      <c r="EJ91" s="40">
        <f>IF(EJ$7="",0,IF(EJ$1=MAX($1:$1),$R80-SUM($T91:EI91),IF(EJ$1=1,SUMIFS(80:80,$1:$1,"&gt;="&amp;1,$1:$1,"&lt;="&amp;INT(-$N91/30))+(-$N91/30-INT(-$N91/30))*SUMIFS(80:80,$1:$1,INT(-$N91/30)+1),0)+(-$N91/30-INT(-$N91/30))*SUMIFS(80:80,$1:$1,EJ$1+INT(-$N91/30)+1)+(INT(-$N91/30)+1--$N91/30)*SUMIFS(80:80,$1:$1,EJ$1+INT(-$N91/30))))</f>
        <v>0</v>
      </c>
      <c r="EK91" s="40">
        <f>IF(EK$7="",0,IF(EK$1=MAX($1:$1),$R80-SUM($T91:EJ91),IF(EK$1=1,SUMIFS(80:80,$1:$1,"&gt;="&amp;1,$1:$1,"&lt;="&amp;INT(-$N91/30))+(-$N91/30-INT(-$N91/30))*SUMIFS(80:80,$1:$1,INT(-$N91/30)+1),0)+(-$N91/30-INT(-$N91/30))*SUMIFS(80:80,$1:$1,EK$1+INT(-$N91/30)+1)+(INT(-$N91/30)+1--$N91/30)*SUMIFS(80:80,$1:$1,EK$1+INT(-$N91/30))))</f>
        <v>0</v>
      </c>
      <c r="EL91" s="40">
        <f>IF(EL$7="",0,IF(EL$1=MAX($1:$1),$R80-SUM($T91:EK91),IF(EL$1=1,SUMIFS(80:80,$1:$1,"&gt;="&amp;1,$1:$1,"&lt;="&amp;INT(-$N91/30))+(-$N91/30-INT(-$N91/30))*SUMIFS(80:80,$1:$1,INT(-$N91/30)+1),0)+(-$N91/30-INT(-$N91/30))*SUMIFS(80:80,$1:$1,EL$1+INT(-$N91/30)+1)+(INT(-$N91/30)+1--$N91/30)*SUMIFS(80:80,$1:$1,EL$1+INT(-$N91/30))))</f>
        <v>0</v>
      </c>
      <c r="EM91" s="40">
        <f>IF(EM$7="",0,IF(EM$1=MAX($1:$1),$R80-SUM($T91:EL91),IF(EM$1=1,SUMIFS(80:80,$1:$1,"&gt;="&amp;1,$1:$1,"&lt;="&amp;INT(-$N91/30))+(-$N91/30-INT(-$N91/30))*SUMIFS(80:80,$1:$1,INT(-$N91/30)+1),0)+(-$N91/30-INT(-$N91/30))*SUMIFS(80:80,$1:$1,EM$1+INT(-$N91/30)+1)+(INT(-$N91/30)+1--$N91/30)*SUMIFS(80:80,$1:$1,EM$1+INT(-$N91/30))))</f>
        <v>0</v>
      </c>
      <c r="EN91" s="40">
        <f>IF(EN$7="",0,IF(EN$1=MAX($1:$1),$R80-SUM($T91:EM91),IF(EN$1=1,SUMIFS(80:80,$1:$1,"&gt;="&amp;1,$1:$1,"&lt;="&amp;INT(-$N91/30))+(-$N91/30-INT(-$N91/30))*SUMIFS(80:80,$1:$1,INT(-$N91/30)+1),0)+(-$N91/30-INT(-$N91/30))*SUMIFS(80:80,$1:$1,EN$1+INT(-$N91/30)+1)+(INT(-$N91/30)+1--$N91/30)*SUMIFS(80:80,$1:$1,EN$1+INT(-$N91/30))))</f>
        <v>0</v>
      </c>
      <c r="EO91" s="40">
        <f>IF(EO$7="",0,IF(EO$1=MAX($1:$1),$R80-SUM($T91:EN91),IF(EO$1=1,SUMIFS(80:80,$1:$1,"&gt;="&amp;1,$1:$1,"&lt;="&amp;INT(-$N91/30))+(-$N91/30-INT(-$N91/30))*SUMIFS(80:80,$1:$1,INT(-$N91/30)+1),0)+(-$N91/30-INT(-$N91/30))*SUMIFS(80:80,$1:$1,EO$1+INT(-$N91/30)+1)+(INT(-$N91/30)+1--$N91/30)*SUMIFS(80:80,$1:$1,EO$1+INT(-$N91/30))))</f>
        <v>0</v>
      </c>
      <c r="EP91" s="40">
        <f>IF(EP$7="",0,IF(EP$1=MAX($1:$1),$R80-SUM($T91:EO91),IF(EP$1=1,SUMIFS(80:80,$1:$1,"&gt;="&amp;1,$1:$1,"&lt;="&amp;INT(-$N91/30))+(-$N91/30-INT(-$N91/30))*SUMIFS(80:80,$1:$1,INT(-$N91/30)+1),0)+(-$N91/30-INT(-$N91/30))*SUMIFS(80:80,$1:$1,EP$1+INT(-$N91/30)+1)+(INT(-$N91/30)+1--$N91/30)*SUMIFS(80:80,$1:$1,EP$1+INT(-$N91/30))))</f>
        <v>0</v>
      </c>
      <c r="EQ91" s="40">
        <f>IF(EQ$7="",0,IF(EQ$1=MAX($1:$1),$R80-SUM($T91:EP91),IF(EQ$1=1,SUMIFS(80:80,$1:$1,"&gt;="&amp;1,$1:$1,"&lt;="&amp;INT(-$N91/30))+(-$N91/30-INT(-$N91/30))*SUMIFS(80:80,$1:$1,INT(-$N91/30)+1),0)+(-$N91/30-INT(-$N91/30))*SUMIFS(80:80,$1:$1,EQ$1+INT(-$N91/30)+1)+(INT(-$N91/30)+1--$N91/30)*SUMIFS(80:80,$1:$1,EQ$1+INT(-$N91/30))))</f>
        <v>0</v>
      </c>
      <c r="ER91" s="40">
        <f>IF(ER$7="",0,IF(ER$1=MAX($1:$1),$R80-SUM($T91:EQ91),IF(ER$1=1,SUMIFS(80:80,$1:$1,"&gt;="&amp;1,$1:$1,"&lt;="&amp;INT(-$N91/30))+(-$N91/30-INT(-$N91/30))*SUMIFS(80:80,$1:$1,INT(-$N91/30)+1),0)+(-$N91/30-INT(-$N91/30))*SUMIFS(80:80,$1:$1,ER$1+INT(-$N91/30)+1)+(INT(-$N91/30)+1--$N91/30)*SUMIFS(80:80,$1:$1,ER$1+INT(-$N91/30))))</f>
        <v>0</v>
      </c>
      <c r="ES91" s="40">
        <f>IF(ES$7="",0,IF(ES$1=MAX($1:$1),$R80-SUM($T91:ER91),IF(ES$1=1,SUMIFS(80:80,$1:$1,"&gt;="&amp;1,$1:$1,"&lt;="&amp;INT(-$N91/30))+(-$N91/30-INT(-$N91/30))*SUMIFS(80:80,$1:$1,INT(-$N91/30)+1),0)+(-$N91/30-INT(-$N91/30))*SUMIFS(80:80,$1:$1,ES$1+INT(-$N91/30)+1)+(INT(-$N91/30)+1--$N91/30)*SUMIFS(80:80,$1:$1,ES$1+INT(-$N91/30))))</f>
        <v>0</v>
      </c>
      <c r="ET91" s="40">
        <f>IF(ET$7="",0,IF(ET$1=MAX($1:$1),$R80-SUM($T91:ES91),IF(ET$1=1,SUMIFS(80:80,$1:$1,"&gt;="&amp;1,$1:$1,"&lt;="&amp;INT(-$N91/30))+(-$N91/30-INT(-$N91/30))*SUMIFS(80:80,$1:$1,INT(-$N91/30)+1),0)+(-$N91/30-INT(-$N91/30))*SUMIFS(80:80,$1:$1,ET$1+INT(-$N91/30)+1)+(INT(-$N91/30)+1--$N91/30)*SUMIFS(80:80,$1:$1,ET$1+INT(-$N91/30))))</f>
        <v>0</v>
      </c>
      <c r="EU91" s="40">
        <f>IF(EU$7="",0,IF(EU$1=MAX($1:$1),$R80-SUM($T91:ET91),IF(EU$1=1,SUMIFS(80:80,$1:$1,"&gt;="&amp;1,$1:$1,"&lt;="&amp;INT(-$N91/30))+(-$N91/30-INT(-$N91/30))*SUMIFS(80:80,$1:$1,INT(-$N91/30)+1),0)+(-$N91/30-INT(-$N91/30))*SUMIFS(80:80,$1:$1,EU$1+INT(-$N91/30)+1)+(INT(-$N91/30)+1--$N91/30)*SUMIFS(80:80,$1:$1,EU$1+INT(-$N91/30))))</f>
        <v>0</v>
      </c>
      <c r="EV91" s="40">
        <f>IF(EV$7="",0,IF(EV$1=MAX($1:$1),$R80-SUM($T91:EU91),IF(EV$1=1,SUMIFS(80:80,$1:$1,"&gt;="&amp;1,$1:$1,"&lt;="&amp;INT(-$N91/30))+(-$N91/30-INT(-$N91/30))*SUMIFS(80:80,$1:$1,INT(-$N91/30)+1),0)+(-$N91/30-INT(-$N91/30))*SUMIFS(80:80,$1:$1,EV$1+INT(-$N91/30)+1)+(INT(-$N91/30)+1--$N91/30)*SUMIFS(80:80,$1:$1,EV$1+INT(-$N91/30))))</f>
        <v>0</v>
      </c>
      <c r="EW91" s="40">
        <f>IF(EW$7="",0,IF(EW$1=MAX($1:$1),$R80-SUM($T91:EV91),IF(EW$1=1,SUMIFS(80:80,$1:$1,"&gt;="&amp;1,$1:$1,"&lt;="&amp;INT(-$N91/30))+(-$N91/30-INT(-$N91/30))*SUMIFS(80:80,$1:$1,INT(-$N91/30)+1),0)+(-$N91/30-INT(-$N91/30))*SUMIFS(80:80,$1:$1,EW$1+INT(-$N91/30)+1)+(INT(-$N91/30)+1--$N91/30)*SUMIFS(80:80,$1:$1,EW$1+INT(-$N91/30))))</f>
        <v>0</v>
      </c>
      <c r="EX91" s="40">
        <f>IF(EX$7="",0,IF(EX$1=MAX($1:$1),$R80-SUM($T91:EW91),IF(EX$1=1,SUMIFS(80:80,$1:$1,"&gt;="&amp;1,$1:$1,"&lt;="&amp;INT(-$N91/30))+(-$N91/30-INT(-$N91/30))*SUMIFS(80:80,$1:$1,INT(-$N91/30)+1),0)+(-$N91/30-INT(-$N91/30))*SUMIFS(80:80,$1:$1,EX$1+INT(-$N91/30)+1)+(INT(-$N91/30)+1--$N91/30)*SUMIFS(80:80,$1:$1,EX$1+INT(-$N91/30))))</f>
        <v>0</v>
      </c>
      <c r="EY91" s="40">
        <f>IF(EY$7="",0,IF(EY$1=MAX($1:$1),$R80-SUM($T91:EX91),IF(EY$1=1,SUMIFS(80:80,$1:$1,"&gt;="&amp;1,$1:$1,"&lt;="&amp;INT(-$N91/30))+(-$N91/30-INT(-$N91/30))*SUMIFS(80:80,$1:$1,INT(-$N91/30)+1),0)+(-$N91/30-INT(-$N91/30))*SUMIFS(80:80,$1:$1,EY$1+INT(-$N91/30)+1)+(INT(-$N91/30)+1--$N91/30)*SUMIFS(80:80,$1:$1,EY$1+INT(-$N91/30))))</f>
        <v>0</v>
      </c>
      <c r="EZ91" s="40">
        <f>IF(EZ$7="",0,IF(EZ$1=MAX($1:$1),$R80-SUM($T91:EY91),IF(EZ$1=1,SUMIFS(80:80,$1:$1,"&gt;="&amp;1,$1:$1,"&lt;="&amp;INT(-$N91/30))+(-$N91/30-INT(-$N91/30))*SUMIFS(80:80,$1:$1,INT(-$N91/30)+1),0)+(-$N91/30-INT(-$N91/30))*SUMIFS(80:80,$1:$1,EZ$1+INT(-$N91/30)+1)+(INT(-$N91/30)+1--$N91/30)*SUMIFS(80:80,$1:$1,EZ$1+INT(-$N91/30))))</f>
        <v>0</v>
      </c>
      <c r="FA91" s="40">
        <f>IF(FA$7="",0,IF(FA$1=MAX($1:$1),$R80-SUM($T91:EZ91),IF(FA$1=1,SUMIFS(80:80,$1:$1,"&gt;="&amp;1,$1:$1,"&lt;="&amp;INT(-$N91/30))+(-$N91/30-INT(-$N91/30))*SUMIFS(80:80,$1:$1,INT(-$N91/30)+1),0)+(-$N91/30-INT(-$N91/30))*SUMIFS(80:80,$1:$1,FA$1+INT(-$N91/30)+1)+(INT(-$N91/30)+1--$N91/30)*SUMIFS(80:80,$1:$1,FA$1+INT(-$N91/30))))</f>
        <v>0</v>
      </c>
      <c r="FB91" s="40">
        <f>IF(FB$7="",0,IF(FB$1=MAX($1:$1),$R80-SUM($T91:FA91),IF(FB$1=1,SUMIFS(80:80,$1:$1,"&gt;="&amp;1,$1:$1,"&lt;="&amp;INT(-$N91/30))+(-$N91/30-INT(-$N91/30))*SUMIFS(80:80,$1:$1,INT(-$N91/30)+1),0)+(-$N91/30-INT(-$N91/30))*SUMIFS(80:80,$1:$1,FB$1+INT(-$N91/30)+1)+(INT(-$N91/30)+1--$N91/30)*SUMIFS(80:80,$1:$1,FB$1+INT(-$N91/30))))</f>
        <v>0</v>
      </c>
      <c r="FC91" s="40">
        <f>IF(FC$7="",0,IF(FC$1=MAX($1:$1),$R80-SUM($T91:FB91),IF(FC$1=1,SUMIFS(80:80,$1:$1,"&gt;="&amp;1,$1:$1,"&lt;="&amp;INT(-$N91/30))+(-$N91/30-INT(-$N91/30))*SUMIFS(80:80,$1:$1,INT(-$N91/30)+1),0)+(-$N91/30-INT(-$N91/30))*SUMIFS(80:80,$1:$1,FC$1+INT(-$N91/30)+1)+(INT(-$N91/30)+1--$N91/30)*SUMIFS(80:80,$1:$1,FC$1+INT(-$N91/30))))</f>
        <v>0</v>
      </c>
      <c r="FD91" s="40">
        <f>IF(FD$7="",0,IF(FD$1=MAX($1:$1),$R80-SUM($T91:FC91),IF(FD$1=1,SUMIFS(80:80,$1:$1,"&gt;="&amp;1,$1:$1,"&lt;="&amp;INT(-$N91/30))+(-$N91/30-INT(-$N91/30))*SUMIFS(80:80,$1:$1,INT(-$N91/30)+1),0)+(-$N91/30-INT(-$N91/30))*SUMIFS(80:80,$1:$1,FD$1+INT(-$N91/30)+1)+(INT(-$N91/30)+1--$N91/30)*SUMIFS(80:80,$1:$1,FD$1+INT(-$N91/30))))</f>
        <v>0</v>
      </c>
      <c r="FE91" s="40">
        <f>IF(FE$7="",0,IF(FE$1=MAX($1:$1),$R80-SUM($T91:FD91),IF(FE$1=1,SUMIFS(80:80,$1:$1,"&gt;="&amp;1,$1:$1,"&lt;="&amp;INT(-$N91/30))+(-$N91/30-INT(-$N91/30))*SUMIFS(80:80,$1:$1,INT(-$N91/30)+1),0)+(-$N91/30-INT(-$N91/30))*SUMIFS(80:80,$1:$1,FE$1+INT(-$N91/30)+1)+(INT(-$N91/30)+1--$N91/30)*SUMIFS(80:80,$1:$1,FE$1+INT(-$N91/30))))</f>
        <v>0</v>
      </c>
      <c r="FF91" s="40">
        <f>IF(FF$7="",0,IF(FF$1=MAX($1:$1),$R80-SUM($T91:FE91),IF(FF$1=1,SUMIFS(80:80,$1:$1,"&gt;="&amp;1,$1:$1,"&lt;="&amp;INT(-$N91/30))+(-$N91/30-INT(-$N91/30))*SUMIFS(80:80,$1:$1,INT(-$N91/30)+1),0)+(-$N91/30-INT(-$N91/30))*SUMIFS(80:80,$1:$1,FF$1+INT(-$N91/30)+1)+(INT(-$N91/30)+1--$N91/30)*SUMIFS(80:80,$1:$1,FF$1+INT(-$N91/30))))</f>
        <v>0</v>
      </c>
      <c r="FG91" s="40">
        <f>IF(FG$7="",0,IF(FG$1=MAX($1:$1),$R80-SUM($T91:FF91),IF(FG$1=1,SUMIFS(80:80,$1:$1,"&gt;="&amp;1,$1:$1,"&lt;="&amp;INT(-$N91/30))+(-$N91/30-INT(-$N91/30))*SUMIFS(80:80,$1:$1,INT(-$N91/30)+1),0)+(-$N91/30-INT(-$N91/30))*SUMIFS(80:80,$1:$1,FG$1+INT(-$N91/30)+1)+(INT(-$N91/30)+1--$N91/30)*SUMIFS(80:80,$1:$1,FG$1+INT(-$N91/30))))</f>
        <v>0</v>
      </c>
      <c r="FH91" s="40">
        <f>IF(FH$7="",0,IF(FH$1=MAX($1:$1),$R80-SUM($T91:FG91),IF(FH$1=1,SUMIFS(80:80,$1:$1,"&gt;="&amp;1,$1:$1,"&lt;="&amp;INT(-$N91/30))+(-$N91/30-INT(-$N91/30))*SUMIFS(80:80,$1:$1,INT(-$N91/30)+1),0)+(-$N91/30-INT(-$N91/30))*SUMIFS(80:80,$1:$1,FH$1+INT(-$N91/30)+1)+(INT(-$N91/30)+1--$N91/30)*SUMIFS(80:80,$1:$1,FH$1+INT(-$N91/30))))</f>
        <v>0</v>
      </c>
      <c r="FI91" s="40">
        <f>IF(FI$7="",0,IF(FI$1=MAX($1:$1),$R80-SUM($T91:FH91),IF(FI$1=1,SUMIFS(80:80,$1:$1,"&gt;="&amp;1,$1:$1,"&lt;="&amp;INT(-$N91/30))+(-$N91/30-INT(-$N91/30))*SUMIFS(80:80,$1:$1,INT(-$N91/30)+1),0)+(-$N91/30-INT(-$N91/30))*SUMIFS(80:80,$1:$1,FI$1+INT(-$N91/30)+1)+(INT(-$N91/30)+1--$N91/30)*SUMIFS(80:80,$1:$1,FI$1+INT(-$N91/30))))</f>
        <v>0</v>
      </c>
      <c r="FJ91" s="40">
        <f>IF(FJ$7="",0,IF(FJ$1=MAX($1:$1),$R80-SUM($T91:FI91),IF(FJ$1=1,SUMIFS(80:80,$1:$1,"&gt;="&amp;1,$1:$1,"&lt;="&amp;INT(-$N91/30))+(-$N91/30-INT(-$N91/30))*SUMIFS(80:80,$1:$1,INT(-$N91/30)+1),0)+(-$N91/30-INT(-$N91/30))*SUMIFS(80:80,$1:$1,FJ$1+INT(-$N91/30)+1)+(INT(-$N91/30)+1--$N91/30)*SUMIFS(80:80,$1:$1,FJ$1+INT(-$N91/30))))</f>
        <v>0</v>
      </c>
      <c r="FK91" s="40">
        <f>IF(FK$7="",0,IF(FK$1=MAX($1:$1),$R80-SUM($T91:FJ91),IF(FK$1=1,SUMIFS(80:80,$1:$1,"&gt;="&amp;1,$1:$1,"&lt;="&amp;INT(-$N91/30))+(-$N91/30-INT(-$N91/30))*SUMIFS(80:80,$1:$1,INT(-$N91/30)+1),0)+(-$N91/30-INT(-$N91/30))*SUMIFS(80:80,$1:$1,FK$1+INT(-$N91/30)+1)+(INT(-$N91/30)+1--$N91/30)*SUMIFS(80:80,$1:$1,FK$1+INT(-$N91/30))))</f>
        <v>0</v>
      </c>
      <c r="FL91" s="40">
        <f>IF(FL$7="",0,IF(FL$1=MAX($1:$1),$R80-SUM($T91:FK91),IF(FL$1=1,SUMIFS(80:80,$1:$1,"&gt;="&amp;1,$1:$1,"&lt;="&amp;INT(-$N91/30))+(-$N91/30-INT(-$N91/30))*SUMIFS(80:80,$1:$1,INT(-$N91/30)+1),0)+(-$N91/30-INT(-$N91/30))*SUMIFS(80:80,$1:$1,FL$1+INT(-$N91/30)+1)+(INT(-$N91/30)+1--$N91/30)*SUMIFS(80:80,$1:$1,FL$1+INT(-$N91/30))))</f>
        <v>0</v>
      </c>
      <c r="FM91" s="40">
        <f>IF(FM$7="",0,IF(FM$1=MAX($1:$1),$R80-SUM($T91:FL91),IF(FM$1=1,SUMIFS(80:80,$1:$1,"&gt;="&amp;1,$1:$1,"&lt;="&amp;INT(-$N91/30))+(-$N91/30-INT(-$N91/30))*SUMIFS(80:80,$1:$1,INT(-$N91/30)+1),0)+(-$N91/30-INT(-$N91/30))*SUMIFS(80:80,$1:$1,FM$1+INT(-$N91/30)+1)+(INT(-$N91/30)+1--$N91/30)*SUMIFS(80:80,$1:$1,FM$1+INT(-$N91/30))))</f>
        <v>0</v>
      </c>
      <c r="FN91" s="40">
        <f>IF(FN$7="",0,IF(FN$1=MAX($1:$1),$R80-SUM($T91:FM91),IF(FN$1=1,SUMIFS(80:80,$1:$1,"&gt;="&amp;1,$1:$1,"&lt;="&amp;INT(-$N91/30))+(-$N91/30-INT(-$N91/30))*SUMIFS(80:80,$1:$1,INT(-$N91/30)+1),0)+(-$N91/30-INT(-$N91/30))*SUMIFS(80:80,$1:$1,FN$1+INT(-$N91/30)+1)+(INT(-$N91/30)+1--$N91/30)*SUMIFS(80:80,$1:$1,FN$1+INT(-$N91/30))))</f>
        <v>0</v>
      </c>
      <c r="FO91" s="40">
        <f>IF(FO$7="",0,IF(FO$1=MAX($1:$1),$R80-SUM($T91:FN91),IF(FO$1=1,SUMIFS(80:80,$1:$1,"&gt;="&amp;1,$1:$1,"&lt;="&amp;INT(-$N91/30))+(-$N91/30-INT(-$N91/30))*SUMIFS(80:80,$1:$1,INT(-$N91/30)+1),0)+(-$N91/30-INT(-$N91/30))*SUMIFS(80:80,$1:$1,FO$1+INT(-$N91/30)+1)+(INT(-$N91/30)+1--$N91/30)*SUMIFS(80:80,$1:$1,FO$1+INT(-$N91/30))))</f>
        <v>0</v>
      </c>
      <c r="FP91" s="40">
        <f>IF(FP$7="",0,IF(FP$1=MAX($1:$1),$R80-SUM($T91:FO91),IF(FP$1=1,SUMIFS(80:80,$1:$1,"&gt;="&amp;1,$1:$1,"&lt;="&amp;INT(-$N91/30))+(-$N91/30-INT(-$N91/30))*SUMIFS(80:80,$1:$1,INT(-$N91/30)+1),0)+(-$N91/30-INT(-$N91/30))*SUMIFS(80:80,$1:$1,FP$1+INT(-$N91/30)+1)+(INT(-$N91/30)+1--$N91/30)*SUMIFS(80:80,$1:$1,FP$1+INT(-$N91/30))))</f>
        <v>0</v>
      </c>
      <c r="FQ91" s="40">
        <f>IF(FQ$7="",0,IF(FQ$1=MAX($1:$1),$R80-SUM($T91:FP91),IF(FQ$1=1,SUMIFS(80:80,$1:$1,"&gt;="&amp;1,$1:$1,"&lt;="&amp;INT(-$N91/30))+(-$N91/30-INT(-$N91/30))*SUMIFS(80:80,$1:$1,INT(-$N91/30)+1),0)+(-$N91/30-INT(-$N91/30))*SUMIFS(80:80,$1:$1,FQ$1+INT(-$N91/30)+1)+(INT(-$N91/30)+1--$N91/30)*SUMIFS(80:80,$1:$1,FQ$1+INT(-$N91/30))))</f>
        <v>0</v>
      </c>
      <c r="FR91" s="40">
        <f>IF(FR$7="",0,IF(FR$1=MAX($1:$1),$R80-SUM($T91:FQ91),IF(FR$1=1,SUMIFS(80:80,$1:$1,"&gt;="&amp;1,$1:$1,"&lt;="&amp;INT(-$N91/30))+(-$N91/30-INT(-$N91/30))*SUMIFS(80:80,$1:$1,INT(-$N91/30)+1),0)+(-$N91/30-INT(-$N91/30))*SUMIFS(80:80,$1:$1,FR$1+INT(-$N91/30)+1)+(INT(-$N91/30)+1--$N91/30)*SUMIFS(80:80,$1:$1,FR$1+INT(-$N91/30))))</f>
        <v>0</v>
      </c>
      <c r="FS91" s="40">
        <f>IF(FS$7="",0,IF(FS$1=MAX($1:$1),$R80-SUM($T91:FR91),IF(FS$1=1,SUMIFS(80:80,$1:$1,"&gt;="&amp;1,$1:$1,"&lt;="&amp;INT(-$N91/30))+(-$N91/30-INT(-$N91/30))*SUMIFS(80:80,$1:$1,INT(-$N91/30)+1),0)+(-$N91/30-INT(-$N91/30))*SUMIFS(80:80,$1:$1,FS$1+INT(-$N91/30)+1)+(INT(-$N91/30)+1--$N91/30)*SUMIFS(80:80,$1:$1,FS$1+INT(-$N91/30))))</f>
        <v>0</v>
      </c>
      <c r="FT91" s="40">
        <f>IF(FT$7="",0,IF(FT$1=MAX($1:$1),$R80-SUM($T91:FS91),IF(FT$1=1,SUMIFS(80:80,$1:$1,"&gt;="&amp;1,$1:$1,"&lt;="&amp;INT(-$N91/30))+(-$N91/30-INT(-$N91/30))*SUMIFS(80:80,$1:$1,INT(-$N91/30)+1),0)+(-$N91/30-INT(-$N91/30))*SUMIFS(80:80,$1:$1,FT$1+INT(-$N91/30)+1)+(INT(-$N91/30)+1--$N91/30)*SUMIFS(80:80,$1:$1,FT$1+INT(-$N91/30))))</f>
        <v>0</v>
      </c>
      <c r="FU91" s="40">
        <f>IF(FU$7="",0,IF(FU$1=MAX($1:$1),$R80-SUM($T91:FT91),IF(FU$1=1,SUMIFS(80:80,$1:$1,"&gt;="&amp;1,$1:$1,"&lt;="&amp;INT(-$N91/30))+(-$N91/30-INT(-$N91/30))*SUMIFS(80:80,$1:$1,INT(-$N91/30)+1),0)+(-$N91/30-INT(-$N91/30))*SUMIFS(80:80,$1:$1,FU$1+INT(-$N91/30)+1)+(INT(-$N91/30)+1--$N91/30)*SUMIFS(80:80,$1:$1,FU$1+INT(-$N91/30))))</f>
        <v>0</v>
      </c>
      <c r="FV91" s="40">
        <f>IF(FV$7="",0,IF(FV$1=MAX($1:$1),$R80-SUM($T91:FU91),IF(FV$1=1,SUMIFS(80:80,$1:$1,"&gt;="&amp;1,$1:$1,"&lt;="&amp;INT(-$N91/30))+(-$N91/30-INT(-$N91/30))*SUMIFS(80:80,$1:$1,INT(-$N91/30)+1),0)+(-$N91/30-INT(-$N91/30))*SUMIFS(80:80,$1:$1,FV$1+INT(-$N91/30)+1)+(INT(-$N91/30)+1--$N91/30)*SUMIFS(80:80,$1:$1,FV$1+INT(-$N91/30))))</f>
        <v>0</v>
      </c>
      <c r="FW91" s="40">
        <f>IF(FW$7="",0,IF(FW$1=MAX($1:$1),$R80-SUM($T91:FV91),IF(FW$1=1,SUMIFS(80:80,$1:$1,"&gt;="&amp;1,$1:$1,"&lt;="&amp;INT(-$N91/30))+(-$N91/30-INT(-$N91/30))*SUMIFS(80:80,$1:$1,INT(-$N91/30)+1),0)+(-$N91/30-INT(-$N91/30))*SUMIFS(80:80,$1:$1,FW$1+INT(-$N91/30)+1)+(INT(-$N91/30)+1--$N91/30)*SUMIFS(80:80,$1:$1,FW$1+INT(-$N91/30))))</f>
        <v>0</v>
      </c>
      <c r="FX91" s="40">
        <f>IF(FX$7="",0,IF(FX$1=MAX($1:$1),$R80-SUM($T91:FW91),IF(FX$1=1,SUMIFS(80:80,$1:$1,"&gt;="&amp;1,$1:$1,"&lt;="&amp;INT(-$N91/30))+(-$N91/30-INT(-$N91/30))*SUMIFS(80:80,$1:$1,INT(-$N91/30)+1),0)+(-$N91/30-INT(-$N91/30))*SUMIFS(80:80,$1:$1,FX$1+INT(-$N91/30)+1)+(INT(-$N91/30)+1--$N91/30)*SUMIFS(80:80,$1:$1,FX$1+INT(-$N91/30))))</f>
        <v>0</v>
      </c>
      <c r="FY91" s="40">
        <f>IF(FY$7="",0,IF(FY$1=MAX($1:$1),$R80-SUM($T91:FX91),IF(FY$1=1,SUMIFS(80:80,$1:$1,"&gt;="&amp;1,$1:$1,"&lt;="&amp;INT(-$N91/30))+(-$N91/30-INT(-$N91/30))*SUMIFS(80:80,$1:$1,INT(-$N91/30)+1),0)+(-$N91/30-INT(-$N91/30))*SUMIFS(80:80,$1:$1,FY$1+INT(-$N91/30)+1)+(INT(-$N91/30)+1--$N91/30)*SUMIFS(80:80,$1:$1,FY$1+INT(-$N91/30))))</f>
        <v>0</v>
      </c>
      <c r="FZ91" s="40">
        <f>IF(FZ$7="",0,IF(FZ$1=MAX($1:$1),$R80-SUM($T91:FY91),IF(FZ$1=1,SUMIFS(80:80,$1:$1,"&gt;="&amp;1,$1:$1,"&lt;="&amp;INT(-$N91/30))+(-$N91/30-INT(-$N91/30))*SUMIFS(80:80,$1:$1,INT(-$N91/30)+1),0)+(-$N91/30-INT(-$N91/30))*SUMIFS(80:80,$1:$1,FZ$1+INT(-$N91/30)+1)+(INT(-$N91/30)+1--$N91/30)*SUMIFS(80:80,$1:$1,FZ$1+INT(-$N91/30))))</f>
        <v>0</v>
      </c>
      <c r="GA91" s="40">
        <f>IF(GA$7="",0,IF(GA$1=MAX($1:$1),$R80-SUM($T91:FZ91),IF(GA$1=1,SUMIFS(80:80,$1:$1,"&gt;="&amp;1,$1:$1,"&lt;="&amp;INT(-$N91/30))+(-$N91/30-INT(-$N91/30))*SUMIFS(80:80,$1:$1,INT(-$N91/30)+1),0)+(-$N91/30-INT(-$N91/30))*SUMIFS(80:80,$1:$1,GA$1+INT(-$N91/30)+1)+(INT(-$N91/30)+1--$N91/30)*SUMIFS(80:80,$1:$1,GA$1+INT(-$N91/30))))</f>
        <v>0</v>
      </c>
      <c r="GB91" s="40">
        <f>IF(GB$7="",0,IF(GB$1=MAX($1:$1),$R80-SUM($T91:GA91),IF(GB$1=1,SUMIFS(80:80,$1:$1,"&gt;="&amp;1,$1:$1,"&lt;="&amp;INT(-$N91/30))+(-$N91/30-INT(-$N91/30))*SUMIFS(80:80,$1:$1,INT(-$N91/30)+1),0)+(-$N91/30-INT(-$N91/30))*SUMIFS(80:80,$1:$1,GB$1+INT(-$N91/30)+1)+(INT(-$N91/30)+1--$N91/30)*SUMIFS(80:80,$1:$1,GB$1+INT(-$N91/30))))</f>
        <v>0</v>
      </c>
      <c r="GC91" s="40">
        <f>IF(GC$7="",0,IF(GC$1=MAX($1:$1),$R80-SUM($T91:GB91),IF(GC$1=1,SUMIFS(80:80,$1:$1,"&gt;="&amp;1,$1:$1,"&lt;="&amp;INT(-$N91/30))+(-$N91/30-INT(-$N91/30))*SUMIFS(80:80,$1:$1,INT(-$N91/30)+1),0)+(-$N91/30-INT(-$N91/30))*SUMIFS(80:80,$1:$1,GC$1+INT(-$N91/30)+1)+(INT(-$N91/30)+1--$N91/30)*SUMIFS(80:80,$1:$1,GC$1+INT(-$N91/30))))</f>
        <v>0</v>
      </c>
      <c r="GD91" s="40">
        <f>IF(GD$7="",0,IF(GD$1=MAX($1:$1),$R80-SUM($T91:GC91),IF(GD$1=1,SUMIFS(80:80,$1:$1,"&gt;="&amp;1,$1:$1,"&lt;="&amp;INT(-$N91/30))+(-$N91/30-INT(-$N91/30))*SUMIFS(80:80,$1:$1,INT(-$N91/30)+1),0)+(-$N91/30-INT(-$N91/30))*SUMIFS(80:80,$1:$1,GD$1+INT(-$N91/30)+1)+(INT(-$N91/30)+1--$N91/30)*SUMIFS(80:80,$1:$1,GD$1+INT(-$N91/30))))</f>
        <v>0</v>
      </c>
      <c r="GE91" s="40">
        <f>IF(GE$7="",0,IF(GE$1=MAX($1:$1),$R80-SUM($T91:GD91),IF(GE$1=1,SUMIFS(80:80,$1:$1,"&gt;="&amp;1,$1:$1,"&lt;="&amp;INT(-$N91/30))+(-$N91/30-INT(-$N91/30))*SUMIFS(80:80,$1:$1,INT(-$N91/30)+1),0)+(-$N91/30-INT(-$N91/30))*SUMIFS(80:80,$1:$1,GE$1+INT(-$N91/30)+1)+(INT(-$N91/30)+1--$N91/30)*SUMIFS(80:80,$1:$1,GE$1+INT(-$N91/30))))</f>
        <v>0</v>
      </c>
      <c r="GF91" s="40">
        <f>IF(GF$7="",0,IF(GF$1=MAX($1:$1),$R80-SUM($T91:GE91),IF(GF$1=1,SUMIFS(80:80,$1:$1,"&gt;="&amp;1,$1:$1,"&lt;="&amp;INT(-$N91/30))+(-$N91/30-INT(-$N91/30))*SUMIFS(80:80,$1:$1,INT(-$N91/30)+1),0)+(-$N91/30-INT(-$N91/30))*SUMIFS(80:80,$1:$1,GF$1+INT(-$N91/30)+1)+(INT(-$N91/30)+1--$N91/30)*SUMIFS(80:80,$1:$1,GF$1+INT(-$N91/30))))</f>
        <v>0</v>
      </c>
      <c r="GG91" s="40">
        <f>IF(GG$7="",0,IF(GG$1=MAX($1:$1),$R80-SUM($T91:GF91),IF(GG$1=1,SUMIFS(80:80,$1:$1,"&gt;="&amp;1,$1:$1,"&lt;="&amp;INT(-$N91/30))+(-$N91/30-INT(-$N91/30))*SUMIFS(80:80,$1:$1,INT(-$N91/30)+1),0)+(-$N91/30-INT(-$N91/30))*SUMIFS(80:80,$1:$1,GG$1+INT(-$N91/30)+1)+(INT(-$N91/30)+1--$N91/30)*SUMIFS(80:80,$1:$1,GG$1+INT(-$N91/30))))</f>
        <v>0</v>
      </c>
      <c r="GH91" s="40">
        <f>IF(GH$7="",0,IF(GH$1=MAX($1:$1),$R80-SUM($T91:GG91),IF(GH$1=1,SUMIFS(80:80,$1:$1,"&gt;="&amp;1,$1:$1,"&lt;="&amp;INT(-$N91/30))+(-$N91/30-INT(-$N91/30))*SUMIFS(80:80,$1:$1,INT(-$N91/30)+1),0)+(-$N91/30-INT(-$N91/30))*SUMIFS(80:80,$1:$1,GH$1+INT(-$N91/30)+1)+(INT(-$N91/30)+1--$N91/30)*SUMIFS(80:80,$1:$1,GH$1+INT(-$N91/30))))</f>
        <v>0</v>
      </c>
      <c r="GI91" s="40">
        <f>IF(GI$7="",0,IF(GI$1=MAX($1:$1),$R80-SUM($T91:GH91),IF(GI$1=1,SUMIFS(80:80,$1:$1,"&gt;="&amp;1,$1:$1,"&lt;="&amp;INT(-$N91/30))+(-$N91/30-INT(-$N91/30))*SUMIFS(80:80,$1:$1,INT(-$N91/30)+1),0)+(-$N91/30-INT(-$N91/30))*SUMIFS(80:80,$1:$1,GI$1+INT(-$N91/30)+1)+(INT(-$N91/30)+1--$N91/30)*SUMIFS(80:80,$1:$1,GI$1+INT(-$N91/30))))</f>
        <v>0</v>
      </c>
      <c r="GJ91" s="40">
        <f>IF(GJ$7="",0,IF(GJ$1=MAX($1:$1),$R80-SUM($T91:GI91),IF(GJ$1=1,SUMIFS(80:80,$1:$1,"&gt;="&amp;1,$1:$1,"&lt;="&amp;INT(-$N91/30))+(-$N91/30-INT(-$N91/30))*SUMIFS(80:80,$1:$1,INT(-$N91/30)+1),0)+(-$N91/30-INT(-$N91/30))*SUMIFS(80:80,$1:$1,GJ$1+INT(-$N91/30)+1)+(INT(-$N91/30)+1--$N91/30)*SUMIFS(80:80,$1:$1,GJ$1+INT(-$N91/30))))</f>
        <v>0</v>
      </c>
      <c r="GK91" s="40">
        <f>IF(GK$7="",0,IF(GK$1=MAX($1:$1),$R80-SUM($T91:GJ91),IF(GK$1=1,SUMIFS(80:80,$1:$1,"&gt;="&amp;1,$1:$1,"&lt;="&amp;INT(-$N91/30))+(-$N91/30-INT(-$N91/30))*SUMIFS(80:80,$1:$1,INT(-$N91/30)+1),0)+(-$N91/30-INT(-$N91/30))*SUMIFS(80:80,$1:$1,GK$1+INT(-$N91/30)+1)+(INT(-$N91/30)+1--$N91/30)*SUMIFS(80:80,$1:$1,GK$1+INT(-$N91/30))))</f>
        <v>0</v>
      </c>
      <c r="GL91" s="40">
        <f>IF(GL$7="",0,IF(GL$1=MAX($1:$1),$R80-SUM($T91:GK91),IF(GL$1=1,SUMIFS(80:80,$1:$1,"&gt;="&amp;1,$1:$1,"&lt;="&amp;INT(-$N91/30))+(-$N91/30-INT(-$N91/30))*SUMIFS(80:80,$1:$1,INT(-$N91/30)+1),0)+(-$N91/30-INT(-$N91/30))*SUMIFS(80:80,$1:$1,GL$1+INT(-$N91/30)+1)+(INT(-$N91/30)+1--$N91/30)*SUMIFS(80:80,$1:$1,GL$1+INT(-$N91/30))))</f>
        <v>0</v>
      </c>
      <c r="GM91" s="40">
        <f>IF(GM$7="",0,IF(GM$1=MAX($1:$1),$R80-SUM($T91:GL91),IF(GM$1=1,SUMIFS(80:80,$1:$1,"&gt;="&amp;1,$1:$1,"&lt;="&amp;INT(-$N91/30))+(-$N91/30-INT(-$N91/30))*SUMIFS(80:80,$1:$1,INT(-$N91/30)+1),0)+(-$N91/30-INT(-$N91/30))*SUMIFS(80:80,$1:$1,GM$1+INT(-$N91/30)+1)+(INT(-$N91/30)+1--$N91/30)*SUMIFS(80:80,$1:$1,GM$1+INT(-$N91/30))))</f>
        <v>0</v>
      </c>
      <c r="GN91" s="40">
        <f>IF(GN$7="",0,IF(GN$1=MAX($1:$1),$R80-SUM($T91:GM91),IF(GN$1=1,SUMIFS(80:80,$1:$1,"&gt;="&amp;1,$1:$1,"&lt;="&amp;INT(-$N91/30))+(-$N91/30-INT(-$N91/30))*SUMIFS(80:80,$1:$1,INT(-$N91/30)+1),0)+(-$N91/30-INT(-$N91/30))*SUMIFS(80:80,$1:$1,GN$1+INT(-$N91/30)+1)+(INT(-$N91/30)+1--$N91/30)*SUMIFS(80:80,$1:$1,GN$1+INT(-$N91/30))))</f>
        <v>0</v>
      </c>
      <c r="GO91" s="40">
        <f>IF(GO$7="",0,IF(GO$1=MAX($1:$1),$R80-SUM($T91:GN91),IF(GO$1=1,SUMIFS(80:80,$1:$1,"&gt;="&amp;1,$1:$1,"&lt;="&amp;INT(-$N91/30))+(-$N91/30-INT(-$N91/30))*SUMIFS(80:80,$1:$1,INT(-$N91/30)+1),0)+(-$N91/30-INT(-$N91/30))*SUMIFS(80:80,$1:$1,GO$1+INT(-$N91/30)+1)+(INT(-$N91/30)+1--$N91/30)*SUMIFS(80:80,$1:$1,GO$1+INT(-$N91/30))))</f>
        <v>0</v>
      </c>
      <c r="GP91" s="40">
        <f>IF(GP$7="",0,IF(GP$1=MAX($1:$1),$R80-SUM($T91:GO91),IF(GP$1=1,SUMIFS(80:80,$1:$1,"&gt;="&amp;1,$1:$1,"&lt;="&amp;INT(-$N91/30))+(-$N91/30-INT(-$N91/30))*SUMIFS(80:80,$1:$1,INT(-$N91/30)+1),0)+(-$N91/30-INT(-$N91/30))*SUMIFS(80:80,$1:$1,GP$1+INT(-$N91/30)+1)+(INT(-$N91/30)+1--$N91/30)*SUMIFS(80:80,$1:$1,GP$1+INT(-$N91/30))))</f>
        <v>0</v>
      </c>
      <c r="GQ91" s="40">
        <f>IF(GQ$7="",0,IF(GQ$1=MAX($1:$1),$R80-SUM($T91:GP91),IF(GQ$1=1,SUMIFS(80:80,$1:$1,"&gt;="&amp;1,$1:$1,"&lt;="&amp;INT(-$N91/30))+(-$N91/30-INT(-$N91/30))*SUMIFS(80:80,$1:$1,INT(-$N91/30)+1),0)+(-$N91/30-INT(-$N91/30))*SUMIFS(80:80,$1:$1,GQ$1+INT(-$N91/30)+1)+(INT(-$N91/30)+1--$N91/30)*SUMIFS(80:80,$1:$1,GQ$1+INT(-$N91/30))))</f>
        <v>0</v>
      </c>
      <c r="GR91" s="40">
        <f>IF(GR$7="",0,IF(GR$1=MAX($1:$1),$R80-SUM($T91:GQ91),IF(GR$1=1,SUMIFS(80:80,$1:$1,"&gt;="&amp;1,$1:$1,"&lt;="&amp;INT(-$N91/30))+(-$N91/30-INT(-$N91/30))*SUMIFS(80:80,$1:$1,INT(-$N91/30)+1),0)+(-$N91/30-INT(-$N91/30))*SUMIFS(80:80,$1:$1,GR$1+INT(-$N91/30)+1)+(INT(-$N91/30)+1--$N91/30)*SUMIFS(80:80,$1:$1,GR$1+INT(-$N91/30))))</f>
        <v>0</v>
      </c>
      <c r="GS91" s="40">
        <f>IF(GS$7="",0,IF(GS$1=MAX($1:$1),$R80-SUM($T91:GR91),IF(GS$1=1,SUMIFS(80:80,$1:$1,"&gt;="&amp;1,$1:$1,"&lt;="&amp;INT(-$N91/30))+(-$N91/30-INT(-$N91/30))*SUMIFS(80:80,$1:$1,INT(-$N91/30)+1),0)+(-$N91/30-INT(-$N91/30))*SUMIFS(80:80,$1:$1,GS$1+INT(-$N91/30)+1)+(INT(-$N91/30)+1--$N91/30)*SUMIFS(80:80,$1:$1,GS$1+INT(-$N91/30))))</f>
        <v>0</v>
      </c>
      <c r="GT91" s="40">
        <f>IF(GT$7="",0,IF(GT$1=MAX($1:$1),$R80-SUM($T91:GS91),IF(GT$1=1,SUMIFS(80:80,$1:$1,"&gt;="&amp;1,$1:$1,"&lt;="&amp;INT(-$N91/30))+(-$N91/30-INT(-$N91/30))*SUMIFS(80:80,$1:$1,INT(-$N91/30)+1),0)+(-$N91/30-INT(-$N91/30))*SUMIFS(80:80,$1:$1,GT$1+INT(-$N91/30)+1)+(INT(-$N91/30)+1--$N91/30)*SUMIFS(80:80,$1:$1,GT$1+INT(-$N91/30))))</f>
        <v>0</v>
      </c>
      <c r="GU91" s="40">
        <f>IF(GU$7="",0,IF(GU$1=MAX($1:$1),$R80-SUM($T91:GT91),IF(GU$1=1,SUMIFS(80:80,$1:$1,"&gt;="&amp;1,$1:$1,"&lt;="&amp;INT(-$N91/30))+(-$N91/30-INT(-$N91/30))*SUMIFS(80:80,$1:$1,INT(-$N91/30)+1),0)+(-$N91/30-INT(-$N91/30))*SUMIFS(80:80,$1:$1,GU$1+INT(-$N91/30)+1)+(INT(-$N91/30)+1--$N91/30)*SUMIFS(80:80,$1:$1,GU$1+INT(-$N91/30))))</f>
        <v>0</v>
      </c>
      <c r="GV91" s="40">
        <f>IF(GV$7="",0,IF(GV$1=MAX($1:$1),$R80-SUM($T91:GU91),IF(GV$1=1,SUMIFS(80:80,$1:$1,"&gt;="&amp;1,$1:$1,"&lt;="&amp;INT(-$N91/30))+(-$N91/30-INT(-$N91/30))*SUMIFS(80:80,$1:$1,INT(-$N91/30)+1),0)+(-$N91/30-INT(-$N91/30))*SUMIFS(80:80,$1:$1,GV$1+INT(-$N91/30)+1)+(INT(-$N91/30)+1--$N91/30)*SUMIFS(80:80,$1:$1,GV$1+INT(-$N91/30))))</f>
        <v>0</v>
      </c>
      <c r="GW91" s="40">
        <f>IF(GW$7="",0,IF(GW$1=MAX($1:$1),$R80-SUM($T91:GV91),IF(GW$1=1,SUMIFS(80:80,$1:$1,"&gt;="&amp;1,$1:$1,"&lt;="&amp;INT(-$N91/30))+(-$N91/30-INT(-$N91/30))*SUMIFS(80:80,$1:$1,INT(-$N91/30)+1),0)+(-$N91/30-INT(-$N91/30))*SUMIFS(80:80,$1:$1,GW$1+INT(-$N91/30)+1)+(INT(-$N91/30)+1--$N91/30)*SUMIFS(80:80,$1:$1,GW$1+INT(-$N91/30))))</f>
        <v>0</v>
      </c>
      <c r="GX91" s="40">
        <f>IF(GX$7="",0,IF(GX$1=MAX($1:$1),$R80-SUM($T91:GW91),IF(GX$1=1,SUMIFS(80:80,$1:$1,"&gt;="&amp;1,$1:$1,"&lt;="&amp;INT(-$N91/30))+(-$N91/30-INT(-$N91/30))*SUMIFS(80:80,$1:$1,INT(-$N91/30)+1),0)+(-$N91/30-INT(-$N91/30))*SUMIFS(80:80,$1:$1,GX$1+INT(-$N91/30)+1)+(INT(-$N91/30)+1--$N91/30)*SUMIFS(80:80,$1:$1,GX$1+INT(-$N91/30))))</f>
        <v>0</v>
      </c>
      <c r="GY91" s="40">
        <f>IF(GY$7="",0,IF(GY$1=MAX($1:$1),$R80-SUM($T91:GX91),IF(GY$1=1,SUMIFS(80:80,$1:$1,"&gt;="&amp;1,$1:$1,"&lt;="&amp;INT(-$N91/30))+(-$N91/30-INT(-$N91/30))*SUMIFS(80:80,$1:$1,INT(-$N91/30)+1),0)+(-$N91/30-INT(-$N91/30))*SUMIFS(80:80,$1:$1,GY$1+INT(-$N91/30)+1)+(INT(-$N91/30)+1--$N91/30)*SUMIFS(80:80,$1:$1,GY$1+INT(-$N91/30))))</f>
        <v>0</v>
      </c>
      <c r="GZ91" s="40">
        <f>IF(GZ$7="",0,IF(GZ$1=MAX($1:$1),$R80-SUM($T91:GY91),IF(GZ$1=1,SUMIFS(80:80,$1:$1,"&gt;="&amp;1,$1:$1,"&lt;="&amp;INT(-$N91/30))+(-$N91/30-INT(-$N91/30))*SUMIFS(80:80,$1:$1,INT(-$N91/30)+1),0)+(-$N91/30-INT(-$N91/30))*SUMIFS(80:80,$1:$1,GZ$1+INT(-$N91/30)+1)+(INT(-$N91/30)+1--$N91/30)*SUMIFS(80:80,$1:$1,GZ$1+INT(-$N91/30))))</f>
        <v>0</v>
      </c>
      <c r="HA91" s="40">
        <f>IF(HA$7="",0,IF(HA$1=MAX($1:$1),$R80-SUM($T91:GZ91),IF(HA$1=1,SUMIFS(80:80,$1:$1,"&gt;="&amp;1,$1:$1,"&lt;="&amp;INT(-$N91/30))+(-$N91/30-INT(-$N91/30))*SUMIFS(80:80,$1:$1,INT(-$N91/30)+1),0)+(-$N91/30-INT(-$N91/30))*SUMIFS(80:80,$1:$1,HA$1+INT(-$N91/30)+1)+(INT(-$N91/30)+1--$N91/30)*SUMIFS(80:80,$1:$1,HA$1+INT(-$N91/30))))</f>
        <v>0</v>
      </c>
      <c r="HB91" s="40">
        <f>IF(HB$7="",0,IF(HB$1=MAX($1:$1),$R80-SUM($T91:HA91),IF(HB$1=1,SUMIFS(80:80,$1:$1,"&gt;="&amp;1,$1:$1,"&lt;="&amp;INT(-$N91/30))+(-$N91/30-INT(-$N91/30))*SUMIFS(80:80,$1:$1,INT(-$N91/30)+1),0)+(-$N91/30-INT(-$N91/30))*SUMIFS(80:80,$1:$1,HB$1+INT(-$N91/30)+1)+(INT(-$N91/30)+1--$N91/30)*SUMIFS(80:80,$1:$1,HB$1+INT(-$N91/30))))</f>
        <v>0</v>
      </c>
      <c r="HC91" s="40">
        <f>IF(HC$7="",0,IF(HC$1=MAX($1:$1),$R80-SUM($T91:HB91),IF(HC$1=1,SUMIFS(80:80,$1:$1,"&gt;="&amp;1,$1:$1,"&lt;="&amp;INT(-$N91/30))+(-$N91/30-INT(-$N91/30))*SUMIFS(80:80,$1:$1,INT(-$N91/30)+1),0)+(-$N91/30-INT(-$N91/30))*SUMIFS(80:80,$1:$1,HC$1+INT(-$N91/30)+1)+(INT(-$N91/30)+1--$N91/30)*SUMIFS(80:80,$1:$1,HC$1+INT(-$N91/30))))</f>
        <v>0</v>
      </c>
      <c r="HD91" s="40">
        <f>IF(HD$7="",0,IF(HD$1=MAX($1:$1),$R80-SUM($T91:HC91),IF(HD$1=1,SUMIFS(80:80,$1:$1,"&gt;="&amp;1,$1:$1,"&lt;="&amp;INT(-$N91/30))+(-$N91/30-INT(-$N91/30))*SUMIFS(80:80,$1:$1,INT(-$N91/30)+1),0)+(-$N91/30-INT(-$N91/30))*SUMIFS(80:80,$1:$1,HD$1+INT(-$N91/30)+1)+(INT(-$N91/30)+1--$N91/30)*SUMIFS(80:80,$1:$1,HD$1+INT(-$N91/30))))</f>
        <v>0</v>
      </c>
      <c r="HE91" s="40">
        <f>IF(HE$7="",0,IF(HE$1=MAX($1:$1),$R80-SUM($T91:HD91),IF(HE$1=1,SUMIFS(80:80,$1:$1,"&gt;="&amp;1,$1:$1,"&lt;="&amp;INT(-$N91/30))+(-$N91/30-INT(-$N91/30))*SUMIFS(80:80,$1:$1,INT(-$N91/30)+1),0)+(-$N91/30-INT(-$N91/30))*SUMIFS(80:80,$1:$1,HE$1+INT(-$N91/30)+1)+(INT(-$N91/30)+1--$N91/30)*SUMIFS(80:80,$1:$1,HE$1+INT(-$N91/30))))</f>
        <v>0</v>
      </c>
      <c r="HF91" s="40">
        <f>IF(HF$7="",0,IF(HF$1=MAX($1:$1),$R80-SUM($T91:HE91),IF(HF$1=1,SUMIFS(80:80,$1:$1,"&gt;="&amp;1,$1:$1,"&lt;="&amp;INT(-$N91/30))+(-$N91/30-INT(-$N91/30))*SUMIFS(80:80,$1:$1,INT(-$N91/30)+1),0)+(-$N91/30-INT(-$N91/30))*SUMIFS(80:80,$1:$1,HF$1+INT(-$N91/30)+1)+(INT(-$N91/30)+1--$N91/30)*SUMIFS(80:80,$1:$1,HF$1+INT(-$N91/30))))</f>
        <v>0</v>
      </c>
      <c r="HG91" s="40">
        <f>IF(HG$7="",0,IF(HG$1=MAX($1:$1),$R80-SUM($T91:HF91),IF(HG$1=1,SUMIFS(80:80,$1:$1,"&gt;="&amp;1,$1:$1,"&lt;="&amp;INT(-$N91/30))+(-$N91/30-INT(-$N91/30))*SUMIFS(80:80,$1:$1,INT(-$N91/30)+1),0)+(-$N91/30-INT(-$N91/30))*SUMIFS(80:80,$1:$1,HG$1+INT(-$N91/30)+1)+(INT(-$N91/30)+1--$N91/30)*SUMIFS(80:80,$1:$1,HG$1+INT(-$N91/30))))</f>
        <v>0</v>
      </c>
      <c r="HH91" s="40">
        <f>IF(HH$7="",0,IF(HH$1=MAX($1:$1),$R80-SUM($T91:HG91),IF(HH$1=1,SUMIFS(80:80,$1:$1,"&gt;="&amp;1,$1:$1,"&lt;="&amp;INT(-$N91/30))+(-$N91/30-INT(-$N91/30))*SUMIFS(80:80,$1:$1,INT(-$N91/30)+1),0)+(-$N91/30-INT(-$N91/30))*SUMIFS(80:80,$1:$1,HH$1+INT(-$N91/30)+1)+(INT(-$N91/30)+1--$N91/30)*SUMIFS(80:80,$1:$1,HH$1+INT(-$N91/30))))</f>
        <v>0</v>
      </c>
      <c r="HI91" s="40">
        <f>IF(HI$7="",0,IF(HI$1=MAX($1:$1),$R80-SUM($T91:HH91),IF(HI$1=1,SUMIFS(80:80,$1:$1,"&gt;="&amp;1,$1:$1,"&lt;="&amp;INT(-$N91/30))+(-$N91/30-INT(-$N91/30))*SUMIFS(80:80,$1:$1,INT(-$N91/30)+1),0)+(-$N91/30-INT(-$N91/30))*SUMIFS(80:80,$1:$1,HI$1+INT(-$N91/30)+1)+(INT(-$N91/30)+1--$N91/30)*SUMIFS(80:80,$1:$1,HI$1+INT(-$N91/30))))</f>
        <v>0</v>
      </c>
      <c r="HJ91" s="40">
        <f>IF(HJ$7="",0,IF(HJ$1=MAX($1:$1),$R80-SUM($T91:HI91),IF(HJ$1=1,SUMIFS(80:80,$1:$1,"&gt;="&amp;1,$1:$1,"&lt;="&amp;INT(-$N91/30))+(-$N91/30-INT(-$N91/30))*SUMIFS(80:80,$1:$1,INT(-$N91/30)+1),0)+(-$N91/30-INT(-$N91/30))*SUMIFS(80:80,$1:$1,HJ$1+INT(-$N91/30)+1)+(INT(-$N91/30)+1--$N91/30)*SUMIFS(80:80,$1:$1,HJ$1+INT(-$N91/30))))</f>
        <v>0</v>
      </c>
      <c r="HK91" s="40">
        <f>IF(HK$7="",0,IF(HK$1=MAX($1:$1),$R80-SUM($T91:HJ91),IF(HK$1=1,SUMIFS(80:80,$1:$1,"&gt;="&amp;1,$1:$1,"&lt;="&amp;INT(-$N91/30))+(-$N91/30-INT(-$N91/30))*SUMIFS(80:80,$1:$1,INT(-$N91/30)+1),0)+(-$N91/30-INT(-$N91/30))*SUMIFS(80:80,$1:$1,HK$1+INT(-$N91/30)+1)+(INT(-$N91/30)+1--$N91/30)*SUMIFS(80:80,$1:$1,HK$1+INT(-$N91/30))))</f>
        <v>0</v>
      </c>
      <c r="HL91" s="40">
        <f>IF(HL$7="",0,IF(HL$1=MAX($1:$1),$R80-SUM($T91:HK91),IF(HL$1=1,SUMIFS(80:80,$1:$1,"&gt;="&amp;1,$1:$1,"&lt;="&amp;INT(-$N91/30))+(-$N91/30-INT(-$N91/30))*SUMIFS(80:80,$1:$1,INT(-$N91/30)+1),0)+(-$N91/30-INT(-$N91/30))*SUMIFS(80:80,$1:$1,HL$1+INT(-$N91/30)+1)+(INT(-$N91/30)+1--$N91/30)*SUMIFS(80:80,$1:$1,HL$1+INT(-$N91/30))))</f>
        <v>0</v>
      </c>
      <c r="HM91" s="40">
        <f>IF(HM$7="",0,IF(HM$1=MAX($1:$1),$R80-SUM($T91:HL91),IF(HM$1=1,SUMIFS(80:80,$1:$1,"&gt;="&amp;1,$1:$1,"&lt;="&amp;INT(-$N91/30))+(-$N91/30-INT(-$N91/30))*SUMIFS(80:80,$1:$1,INT(-$N91/30)+1),0)+(-$N91/30-INT(-$N91/30))*SUMIFS(80:80,$1:$1,HM$1+INT(-$N91/30)+1)+(INT(-$N91/30)+1--$N91/30)*SUMIFS(80:80,$1:$1,HM$1+INT(-$N91/30))))</f>
        <v>0</v>
      </c>
      <c r="HN91" s="40">
        <f>IF(HN$7="",0,IF(HN$1=MAX($1:$1),$R80-SUM($T91:HM91),IF(HN$1=1,SUMIFS(80:80,$1:$1,"&gt;="&amp;1,$1:$1,"&lt;="&amp;INT(-$N91/30))+(-$N91/30-INT(-$N91/30))*SUMIFS(80:80,$1:$1,INT(-$N91/30)+1),0)+(-$N91/30-INT(-$N91/30))*SUMIFS(80:80,$1:$1,HN$1+INT(-$N91/30)+1)+(INT(-$N91/30)+1--$N91/30)*SUMIFS(80:80,$1:$1,HN$1+INT(-$N91/30))))</f>
        <v>0</v>
      </c>
      <c r="HO91" s="40">
        <f>IF(HO$7="",0,IF(HO$1=MAX($1:$1),$R80-SUM($T91:HN91),IF(HO$1=1,SUMIFS(80:80,$1:$1,"&gt;="&amp;1,$1:$1,"&lt;="&amp;INT(-$N91/30))+(-$N91/30-INT(-$N91/30))*SUMIFS(80:80,$1:$1,INT(-$N91/30)+1),0)+(-$N91/30-INT(-$N91/30))*SUMIFS(80:80,$1:$1,HO$1+INT(-$N91/30)+1)+(INT(-$N91/30)+1--$N91/30)*SUMIFS(80:80,$1:$1,HO$1+INT(-$N91/30))))</f>
        <v>0</v>
      </c>
      <c r="HP91" s="40">
        <f>IF(HP$7="",0,IF(HP$1=MAX($1:$1),$R80-SUM($T91:HO91),IF(HP$1=1,SUMIFS(80:80,$1:$1,"&gt;="&amp;1,$1:$1,"&lt;="&amp;INT(-$N91/30))+(-$N91/30-INT(-$N91/30))*SUMIFS(80:80,$1:$1,INT(-$N91/30)+1),0)+(-$N91/30-INT(-$N91/30))*SUMIFS(80:80,$1:$1,HP$1+INT(-$N91/30)+1)+(INT(-$N91/30)+1--$N91/30)*SUMIFS(80:80,$1:$1,HP$1+INT(-$N91/30))))</f>
        <v>0</v>
      </c>
      <c r="HQ91" s="40">
        <f>IF(HQ$7="",0,IF(HQ$1=MAX($1:$1),$R80-SUM($T91:HP91),IF(HQ$1=1,SUMIFS(80:80,$1:$1,"&gt;="&amp;1,$1:$1,"&lt;="&amp;INT(-$N91/30))+(-$N91/30-INT(-$N91/30))*SUMIFS(80:80,$1:$1,INT(-$N91/30)+1),0)+(-$N91/30-INT(-$N91/30))*SUMIFS(80:80,$1:$1,HQ$1+INT(-$N91/30)+1)+(INT(-$N91/30)+1--$N91/30)*SUMIFS(80:80,$1:$1,HQ$1+INT(-$N91/30))))</f>
        <v>0</v>
      </c>
      <c r="HR91" s="40">
        <f>IF(HR$7="",0,IF(HR$1=MAX($1:$1),$R80-SUM($T91:HQ91),IF(HR$1=1,SUMIFS(80:80,$1:$1,"&gt;="&amp;1,$1:$1,"&lt;="&amp;INT(-$N91/30))+(-$N91/30-INT(-$N91/30))*SUMIFS(80:80,$1:$1,INT(-$N91/30)+1),0)+(-$N91/30-INT(-$N91/30))*SUMIFS(80:80,$1:$1,HR$1+INT(-$N91/30)+1)+(INT(-$N91/30)+1--$N91/30)*SUMIFS(80:80,$1:$1,HR$1+INT(-$N91/30))))</f>
        <v>0</v>
      </c>
      <c r="HS91" s="40">
        <f>IF(HS$7="",0,IF(HS$1=MAX($1:$1),$R80-SUM($T91:HR91),IF(HS$1=1,SUMIFS(80:80,$1:$1,"&gt;="&amp;1,$1:$1,"&lt;="&amp;INT(-$N91/30))+(-$N91/30-INT(-$N91/30))*SUMIFS(80:80,$1:$1,INT(-$N91/30)+1),0)+(-$N91/30-INT(-$N91/30))*SUMIFS(80:80,$1:$1,HS$1+INT(-$N91/30)+1)+(INT(-$N91/30)+1--$N91/30)*SUMIFS(80:80,$1:$1,HS$1+INT(-$N91/30))))</f>
        <v>0</v>
      </c>
      <c r="HT91" s="40">
        <f>IF(HT$7="",0,IF(HT$1=MAX($1:$1),$R80-SUM($T91:HS91),IF(HT$1=1,SUMIFS(80:80,$1:$1,"&gt;="&amp;1,$1:$1,"&lt;="&amp;INT(-$N91/30))+(-$N91/30-INT(-$N91/30))*SUMIFS(80:80,$1:$1,INT(-$N91/30)+1),0)+(-$N91/30-INT(-$N91/30))*SUMIFS(80:80,$1:$1,HT$1+INT(-$N91/30)+1)+(INT(-$N91/30)+1--$N91/30)*SUMIFS(80:80,$1:$1,HT$1+INT(-$N91/30))))</f>
        <v>0</v>
      </c>
      <c r="HU91" s="40">
        <f>IF(HU$7="",0,IF(HU$1=MAX($1:$1),$R80-SUM($T91:HT91),IF(HU$1=1,SUMIFS(80:80,$1:$1,"&gt;="&amp;1,$1:$1,"&lt;="&amp;INT(-$N91/30))+(-$N91/30-INT(-$N91/30))*SUMIFS(80:80,$1:$1,INT(-$N91/30)+1),0)+(-$N91/30-INT(-$N91/30))*SUMIFS(80:80,$1:$1,HU$1+INT(-$N91/30)+1)+(INT(-$N91/30)+1--$N91/30)*SUMIFS(80:80,$1:$1,HU$1+INT(-$N91/30))))</f>
        <v>0</v>
      </c>
      <c r="HV91" s="40">
        <f>IF(HV$7="",0,IF(HV$1=MAX($1:$1),$R80-SUM($T91:HU91),IF(HV$1=1,SUMIFS(80:80,$1:$1,"&gt;="&amp;1,$1:$1,"&lt;="&amp;INT(-$N91/30))+(-$N91/30-INT(-$N91/30))*SUMIFS(80:80,$1:$1,INT(-$N91/30)+1),0)+(-$N91/30-INT(-$N91/30))*SUMIFS(80:80,$1:$1,HV$1+INT(-$N91/30)+1)+(INT(-$N91/30)+1--$N91/30)*SUMIFS(80:80,$1:$1,HV$1+INT(-$N91/30))))</f>
        <v>0</v>
      </c>
      <c r="HW91" s="40">
        <f>IF(HW$7="",0,IF(HW$1=MAX($1:$1),$R80-SUM($T91:HV91),IF(HW$1=1,SUMIFS(80:80,$1:$1,"&gt;="&amp;1,$1:$1,"&lt;="&amp;INT(-$N91/30))+(-$N91/30-INT(-$N91/30))*SUMIFS(80:80,$1:$1,INT(-$N91/30)+1),0)+(-$N91/30-INT(-$N91/30))*SUMIFS(80:80,$1:$1,HW$1+INT(-$N91/30)+1)+(INT(-$N91/30)+1--$N91/30)*SUMIFS(80:80,$1:$1,HW$1+INT(-$N91/30))))</f>
        <v>0</v>
      </c>
      <c r="HX91" s="40">
        <f>IF(HX$7="",0,IF(HX$1=MAX($1:$1),$R80-SUM($T91:HW91),IF(HX$1=1,SUMIFS(80:80,$1:$1,"&gt;="&amp;1,$1:$1,"&lt;="&amp;INT(-$N91/30))+(-$N91/30-INT(-$N91/30))*SUMIFS(80:80,$1:$1,INT(-$N91/30)+1),0)+(-$N91/30-INT(-$N91/30))*SUMIFS(80:80,$1:$1,HX$1+INT(-$N91/30)+1)+(INT(-$N91/30)+1--$N91/30)*SUMIFS(80:80,$1:$1,HX$1+INT(-$N91/30))))</f>
        <v>0</v>
      </c>
      <c r="HY91" s="40">
        <f>IF(HY$7="",0,IF(HY$1=MAX($1:$1),$R80-SUM($T91:HX91),IF(HY$1=1,SUMIFS(80:80,$1:$1,"&gt;="&amp;1,$1:$1,"&lt;="&amp;INT(-$N91/30))+(-$N91/30-INT(-$N91/30))*SUMIFS(80:80,$1:$1,INT(-$N91/30)+1),0)+(-$N91/30-INT(-$N91/30))*SUMIFS(80:80,$1:$1,HY$1+INT(-$N91/30)+1)+(INT(-$N91/30)+1--$N91/30)*SUMIFS(80:80,$1:$1,HY$1+INT(-$N91/30))))</f>
        <v>0</v>
      </c>
      <c r="HZ91" s="40">
        <f>IF(HZ$7="",0,IF(HZ$1=MAX($1:$1),$R80-SUM($T91:HY91),IF(HZ$1=1,SUMIFS(80:80,$1:$1,"&gt;="&amp;1,$1:$1,"&lt;="&amp;INT(-$N91/30))+(-$N91/30-INT(-$N91/30))*SUMIFS(80:80,$1:$1,INT(-$N91/30)+1),0)+(-$N91/30-INT(-$N91/30))*SUMIFS(80:80,$1:$1,HZ$1+INT(-$N91/30)+1)+(INT(-$N91/30)+1--$N91/30)*SUMIFS(80:80,$1:$1,HZ$1+INT(-$N91/30))))</f>
        <v>0</v>
      </c>
      <c r="IA91" s="40">
        <f>IF(IA$7="",0,IF(IA$1=MAX($1:$1),$R80-SUM($T91:HZ91),IF(IA$1=1,SUMIFS(80:80,$1:$1,"&gt;="&amp;1,$1:$1,"&lt;="&amp;INT(-$N91/30))+(-$N91/30-INT(-$N91/30))*SUMIFS(80:80,$1:$1,INT(-$N91/30)+1),0)+(-$N91/30-INT(-$N91/30))*SUMIFS(80:80,$1:$1,IA$1+INT(-$N91/30)+1)+(INT(-$N91/30)+1--$N91/30)*SUMIFS(80:80,$1:$1,IA$1+INT(-$N91/30))))</f>
        <v>0</v>
      </c>
      <c r="IB91" s="40">
        <f>IF(IB$7="",0,IF(IB$1=MAX($1:$1),$R80-SUM($T91:IA91),IF(IB$1=1,SUMIFS(80:80,$1:$1,"&gt;="&amp;1,$1:$1,"&lt;="&amp;INT(-$N91/30))+(-$N91/30-INT(-$N91/30))*SUMIFS(80:80,$1:$1,INT(-$N91/30)+1),0)+(-$N91/30-INT(-$N91/30))*SUMIFS(80:80,$1:$1,IB$1+INT(-$N91/30)+1)+(INT(-$N91/30)+1--$N91/30)*SUMIFS(80:80,$1:$1,IB$1+INT(-$N91/30))))</f>
        <v>0</v>
      </c>
      <c r="IC91" s="40">
        <f>IF(IC$7="",0,IF(IC$1=MAX($1:$1),$R80-SUM($T91:IB91),IF(IC$1=1,SUMIFS(80:80,$1:$1,"&gt;="&amp;1,$1:$1,"&lt;="&amp;INT(-$N91/30))+(-$N91/30-INT(-$N91/30))*SUMIFS(80:80,$1:$1,INT(-$N91/30)+1),0)+(-$N91/30-INT(-$N91/30))*SUMIFS(80:80,$1:$1,IC$1+INT(-$N91/30)+1)+(INT(-$N91/30)+1--$N91/30)*SUMIFS(80:80,$1:$1,IC$1+INT(-$N91/30))))</f>
        <v>0</v>
      </c>
      <c r="ID91" s="40">
        <f>IF(ID$7="",0,IF(ID$1=MAX($1:$1),$R80-SUM($T91:IC91),IF(ID$1=1,SUMIFS(80:80,$1:$1,"&gt;="&amp;1,$1:$1,"&lt;="&amp;INT(-$N91/30))+(-$N91/30-INT(-$N91/30))*SUMIFS(80:80,$1:$1,INT(-$N91/30)+1),0)+(-$N91/30-INT(-$N91/30))*SUMIFS(80:80,$1:$1,ID$1+INT(-$N91/30)+1)+(INT(-$N91/30)+1--$N91/30)*SUMIFS(80:80,$1:$1,ID$1+INT(-$N91/30))))</f>
        <v>0</v>
      </c>
      <c r="IE91" s="40">
        <f>IF(IE$7="",0,IF(IE$1=MAX($1:$1),$R80-SUM($T91:ID91),IF(IE$1=1,SUMIFS(80:80,$1:$1,"&gt;="&amp;1,$1:$1,"&lt;="&amp;INT(-$N91/30))+(-$N91/30-INT(-$N91/30))*SUMIFS(80:80,$1:$1,INT(-$N91/30)+1),0)+(-$N91/30-INT(-$N91/30))*SUMIFS(80:80,$1:$1,IE$1+INT(-$N91/30)+1)+(INT(-$N91/30)+1--$N91/30)*SUMIFS(80:80,$1:$1,IE$1+INT(-$N91/30))))</f>
        <v>0</v>
      </c>
      <c r="IF91" s="40">
        <f>IF(IF$7="",0,IF(IF$1=MAX($1:$1),$R80-SUM($T91:IE91),IF(IF$1=1,SUMIFS(80:80,$1:$1,"&gt;="&amp;1,$1:$1,"&lt;="&amp;INT(-$N91/30))+(-$N91/30-INT(-$N91/30))*SUMIFS(80:80,$1:$1,INT(-$N91/30)+1),0)+(-$N91/30-INT(-$N91/30))*SUMIFS(80:80,$1:$1,IF$1+INT(-$N91/30)+1)+(INT(-$N91/30)+1--$N91/30)*SUMIFS(80:80,$1:$1,IF$1+INT(-$N91/30))))</f>
        <v>0</v>
      </c>
      <c r="IG91" s="40">
        <f>IF(IG$7="",0,IF(IG$1=MAX($1:$1),$R80-SUM($T91:IF91),IF(IG$1=1,SUMIFS(80:80,$1:$1,"&gt;="&amp;1,$1:$1,"&lt;="&amp;INT(-$N91/30))+(-$N91/30-INT(-$N91/30))*SUMIFS(80:80,$1:$1,INT(-$N91/30)+1),0)+(-$N91/30-INT(-$N91/30))*SUMIFS(80:80,$1:$1,IG$1+INT(-$N91/30)+1)+(INT(-$N91/30)+1--$N91/30)*SUMIFS(80:80,$1:$1,IG$1+INT(-$N91/30))))</f>
        <v>0</v>
      </c>
      <c r="IH91" s="40">
        <f>IF(IH$7="",0,IF(IH$1=MAX($1:$1),$R80-SUM($T91:IG91),IF(IH$1=1,SUMIFS(80:80,$1:$1,"&gt;="&amp;1,$1:$1,"&lt;="&amp;INT(-$N91/30))+(-$N91/30-INT(-$N91/30))*SUMIFS(80:80,$1:$1,INT(-$N91/30)+1),0)+(-$N91/30-INT(-$N91/30))*SUMIFS(80:80,$1:$1,IH$1+INT(-$N91/30)+1)+(INT(-$N91/30)+1--$N91/30)*SUMIFS(80:80,$1:$1,IH$1+INT(-$N91/30))))</f>
        <v>0</v>
      </c>
      <c r="II91" s="40">
        <f>IF(II$7="",0,IF(II$1=MAX($1:$1),$R80-SUM($T91:IH91),IF(II$1=1,SUMIFS(80:80,$1:$1,"&gt;="&amp;1,$1:$1,"&lt;="&amp;INT(-$N91/30))+(-$N91/30-INT(-$N91/30))*SUMIFS(80:80,$1:$1,INT(-$N91/30)+1),0)+(-$N91/30-INT(-$N91/30))*SUMIFS(80:80,$1:$1,II$1+INT(-$N91/30)+1)+(INT(-$N91/30)+1--$N91/30)*SUMIFS(80:80,$1:$1,II$1+INT(-$N91/30))))</f>
        <v>0</v>
      </c>
      <c r="IJ91" s="40">
        <f>IF(IJ$7="",0,IF(IJ$1=MAX($1:$1),$R80-SUM($T91:II91),IF(IJ$1=1,SUMIFS(80:80,$1:$1,"&gt;="&amp;1,$1:$1,"&lt;="&amp;INT(-$N91/30))+(-$N91/30-INT(-$N91/30))*SUMIFS(80:80,$1:$1,INT(-$N91/30)+1),0)+(-$N91/30-INT(-$N91/30))*SUMIFS(80:80,$1:$1,IJ$1+INT(-$N91/30)+1)+(INT(-$N91/30)+1--$N91/30)*SUMIFS(80:80,$1:$1,IJ$1+INT(-$N91/30))))</f>
        <v>0</v>
      </c>
      <c r="IK91" s="40">
        <f>IF(IK$7="",0,IF(IK$1=MAX($1:$1),$R80-SUM($T91:IJ91),IF(IK$1=1,SUMIFS(80:80,$1:$1,"&gt;="&amp;1,$1:$1,"&lt;="&amp;INT(-$N91/30))+(-$N91/30-INT(-$N91/30))*SUMIFS(80:80,$1:$1,INT(-$N91/30)+1),0)+(-$N91/30-INT(-$N91/30))*SUMIFS(80:80,$1:$1,IK$1+INT(-$N91/30)+1)+(INT(-$N91/30)+1--$N91/30)*SUMIFS(80:80,$1:$1,IK$1+INT(-$N91/30))))</f>
        <v>0</v>
      </c>
      <c r="IL91" s="40">
        <f>IF(IL$7="",0,IF(IL$1=MAX($1:$1),$R80-SUM($T91:IK91),IF(IL$1=1,SUMIFS(80:80,$1:$1,"&gt;="&amp;1,$1:$1,"&lt;="&amp;INT(-$N91/30))+(-$N91/30-INT(-$N91/30))*SUMIFS(80:80,$1:$1,INT(-$N91/30)+1),0)+(-$N91/30-INT(-$N91/30))*SUMIFS(80:80,$1:$1,IL$1+INT(-$N91/30)+1)+(INT(-$N91/30)+1--$N91/30)*SUMIFS(80:80,$1:$1,IL$1+INT(-$N91/30))))</f>
        <v>0</v>
      </c>
      <c r="IM91" s="40">
        <f>IF(IM$7="",0,IF(IM$1=MAX($1:$1),$R80-SUM($T91:IL91),IF(IM$1=1,SUMIFS(80:80,$1:$1,"&gt;="&amp;1,$1:$1,"&lt;="&amp;INT(-$N91/30))+(-$N91/30-INT(-$N91/30))*SUMIFS(80:80,$1:$1,INT(-$N91/30)+1),0)+(-$N91/30-INT(-$N91/30))*SUMIFS(80:80,$1:$1,IM$1+INT(-$N91/30)+1)+(INT(-$N91/30)+1--$N91/30)*SUMIFS(80:80,$1:$1,IM$1+INT(-$N91/30))))</f>
        <v>0</v>
      </c>
      <c r="IN91" s="40">
        <f>IF(IN$7="",0,IF(IN$1=MAX($1:$1),$R80-SUM($T91:IM91),IF(IN$1=1,SUMIFS(80:80,$1:$1,"&gt;="&amp;1,$1:$1,"&lt;="&amp;INT(-$N91/30))+(-$N91/30-INT(-$N91/30))*SUMIFS(80:80,$1:$1,INT(-$N91/30)+1),0)+(-$N91/30-INT(-$N91/30))*SUMIFS(80:80,$1:$1,IN$1+INT(-$N91/30)+1)+(INT(-$N91/30)+1--$N91/30)*SUMIFS(80:80,$1:$1,IN$1+INT(-$N91/30))))</f>
        <v>0</v>
      </c>
      <c r="IO91" s="40">
        <f>IF(IO$7="",0,IF(IO$1=MAX($1:$1),$R80-SUM($T91:IN91),IF(IO$1=1,SUMIFS(80:80,$1:$1,"&gt;="&amp;1,$1:$1,"&lt;="&amp;INT(-$N91/30))+(-$N91/30-INT(-$N91/30))*SUMIFS(80:80,$1:$1,INT(-$N91/30)+1),0)+(-$N91/30-INT(-$N91/30))*SUMIFS(80:80,$1:$1,IO$1+INT(-$N91/30)+1)+(INT(-$N91/30)+1--$N91/30)*SUMIFS(80:80,$1:$1,IO$1+INT(-$N91/30))))</f>
        <v>0</v>
      </c>
      <c r="IP91" s="40">
        <f>IF(IP$7="",0,IF(IP$1=MAX($1:$1),$R80-SUM($T91:IO91),IF(IP$1=1,SUMIFS(80:80,$1:$1,"&gt;="&amp;1,$1:$1,"&lt;="&amp;INT(-$N91/30))+(-$N91/30-INT(-$N91/30))*SUMIFS(80:80,$1:$1,INT(-$N91/30)+1),0)+(-$N91/30-INT(-$N91/30))*SUMIFS(80:80,$1:$1,IP$1+INT(-$N91/30)+1)+(INT(-$N91/30)+1--$N91/30)*SUMIFS(80:80,$1:$1,IP$1+INT(-$N91/30))))</f>
        <v>0</v>
      </c>
      <c r="IQ91" s="40">
        <f>IF(IQ$7="",0,IF(IQ$1=MAX($1:$1),$R80-SUM($T91:IP91),IF(IQ$1=1,SUMIFS(80:80,$1:$1,"&gt;="&amp;1,$1:$1,"&lt;="&amp;INT(-$N91/30))+(-$N91/30-INT(-$N91/30))*SUMIFS(80:80,$1:$1,INT(-$N91/30)+1),0)+(-$N91/30-INT(-$N91/30))*SUMIFS(80:80,$1:$1,IQ$1+INT(-$N91/30)+1)+(INT(-$N91/30)+1--$N91/30)*SUMIFS(80:80,$1:$1,IQ$1+INT(-$N91/30))))</f>
        <v>0</v>
      </c>
      <c r="IR91" s="40">
        <f>IF(IR$7="",0,IF(IR$1=MAX($1:$1),$R80-SUM($T91:IQ91),IF(IR$1=1,SUMIFS(80:80,$1:$1,"&gt;="&amp;1,$1:$1,"&lt;="&amp;INT(-$N91/30))+(-$N91/30-INT(-$N91/30))*SUMIFS(80:80,$1:$1,INT(-$N91/30)+1),0)+(-$N91/30-INT(-$N91/30))*SUMIFS(80:80,$1:$1,IR$1+INT(-$N91/30)+1)+(INT(-$N91/30)+1--$N91/30)*SUMIFS(80:80,$1:$1,IR$1+INT(-$N91/30))))</f>
        <v>0</v>
      </c>
      <c r="IS91" s="40">
        <f>IF(IS$7="",0,IF(IS$1=MAX($1:$1),$R80-SUM($T91:IR91),IF(IS$1=1,SUMIFS(80:80,$1:$1,"&gt;="&amp;1,$1:$1,"&lt;="&amp;INT(-$N91/30))+(-$N91/30-INT(-$N91/30))*SUMIFS(80:80,$1:$1,INT(-$N91/30)+1),0)+(-$N91/30-INT(-$N91/30))*SUMIFS(80:80,$1:$1,IS$1+INT(-$N91/30)+1)+(INT(-$N91/30)+1--$N91/30)*SUMIFS(80:80,$1:$1,IS$1+INT(-$N91/30))))</f>
        <v>0</v>
      </c>
      <c r="IT91" s="40">
        <f>IF(IT$7="",0,IF(IT$1=MAX($1:$1),$R80-SUM($T91:IS91),IF(IT$1=1,SUMIFS(80:80,$1:$1,"&gt;="&amp;1,$1:$1,"&lt;="&amp;INT(-$N91/30))+(-$N91/30-INT(-$N91/30))*SUMIFS(80:80,$1:$1,INT(-$N91/30)+1),0)+(-$N91/30-INT(-$N91/30))*SUMIFS(80:80,$1:$1,IT$1+INT(-$N91/30)+1)+(INT(-$N91/30)+1--$N91/30)*SUMIFS(80:80,$1:$1,IT$1+INT(-$N91/30))))</f>
        <v>0</v>
      </c>
      <c r="IU91" s="40">
        <f>IF(IU$7="",0,IF(IU$1=MAX($1:$1),$R80-SUM($T91:IT91),IF(IU$1=1,SUMIFS(80:80,$1:$1,"&gt;="&amp;1,$1:$1,"&lt;="&amp;INT(-$N91/30))+(-$N91/30-INT(-$N91/30))*SUMIFS(80:80,$1:$1,INT(-$N91/30)+1),0)+(-$N91/30-INT(-$N91/30))*SUMIFS(80:80,$1:$1,IU$1+INT(-$N91/30)+1)+(INT(-$N91/30)+1--$N91/30)*SUMIFS(80:80,$1:$1,IU$1+INT(-$N91/30))))</f>
        <v>0</v>
      </c>
      <c r="IV91" s="40">
        <f>IF(IV$7="",0,IF(IV$1=MAX($1:$1),$R80-SUM($T91:IU91),IF(IV$1=1,SUMIFS(80:80,$1:$1,"&gt;="&amp;1,$1:$1,"&lt;="&amp;INT(-$N91/30))+(-$N91/30-INT(-$N91/30))*SUMIFS(80:80,$1:$1,INT(-$N91/30)+1),0)+(-$N91/30-INT(-$N91/30))*SUMIFS(80:80,$1:$1,IV$1+INT(-$N91/30)+1)+(INT(-$N91/30)+1--$N91/30)*SUMIFS(80:80,$1:$1,IV$1+INT(-$N91/30))))</f>
        <v>0</v>
      </c>
      <c r="IW91" s="40">
        <f>IF(IW$7="",0,IF(IW$1=MAX($1:$1),$R80-SUM($T91:IV91),IF(IW$1=1,SUMIFS(80:80,$1:$1,"&gt;="&amp;1,$1:$1,"&lt;="&amp;INT(-$N91/30))+(-$N91/30-INT(-$N91/30))*SUMIFS(80:80,$1:$1,INT(-$N91/30)+1),0)+(-$N91/30-INT(-$N91/30))*SUMIFS(80:80,$1:$1,IW$1+INT(-$N91/30)+1)+(INT(-$N91/30)+1--$N91/30)*SUMIFS(80:80,$1:$1,IW$1+INT(-$N91/30))))</f>
        <v>0</v>
      </c>
      <c r="IX91" s="40">
        <f>IF(IX$7="",0,IF(IX$1=MAX($1:$1),$R80-SUM($T91:IW91),IF(IX$1=1,SUMIFS(80:80,$1:$1,"&gt;="&amp;1,$1:$1,"&lt;="&amp;INT(-$N91/30))+(-$N91/30-INT(-$N91/30))*SUMIFS(80:80,$1:$1,INT(-$N91/30)+1),0)+(-$N91/30-INT(-$N91/30))*SUMIFS(80:80,$1:$1,IX$1+INT(-$N91/30)+1)+(INT(-$N91/30)+1--$N91/30)*SUMIFS(80:80,$1:$1,IX$1+INT(-$N91/30))))</f>
        <v>0</v>
      </c>
      <c r="IY91" s="40">
        <f>IF(IY$7="",0,IF(IY$1=MAX($1:$1),$R80-SUM($T91:IX91),IF(IY$1=1,SUMIFS(80:80,$1:$1,"&gt;="&amp;1,$1:$1,"&lt;="&amp;INT(-$N91/30))+(-$N91/30-INT(-$N91/30))*SUMIFS(80:80,$1:$1,INT(-$N91/30)+1),0)+(-$N91/30-INT(-$N91/30))*SUMIFS(80:80,$1:$1,IY$1+INT(-$N91/30)+1)+(INT(-$N91/30)+1--$N91/30)*SUMIFS(80:80,$1:$1,IY$1+INT(-$N91/30))))</f>
        <v>0</v>
      </c>
      <c r="IZ91" s="40">
        <f>IF(IZ$7="",0,IF(IZ$1=MAX($1:$1),$R80-SUM($T91:IY91),IF(IZ$1=1,SUMIFS(80:80,$1:$1,"&gt;="&amp;1,$1:$1,"&lt;="&amp;INT(-$N91/30))+(-$N91/30-INT(-$N91/30))*SUMIFS(80:80,$1:$1,INT(-$N91/30)+1),0)+(-$N91/30-INT(-$N91/30))*SUMIFS(80:80,$1:$1,IZ$1+INT(-$N91/30)+1)+(INT(-$N91/30)+1--$N91/30)*SUMIFS(80:80,$1:$1,IZ$1+INT(-$N91/30))))</f>
        <v>0</v>
      </c>
      <c r="JA91" s="40">
        <f>IF(JA$7="",0,IF(JA$1=MAX($1:$1),$R80-SUM($T91:IZ91),IF(JA$1=1,SUMIFS(80:80,$1:$1,"&gt;="&amp;1,$1:$1,"&lt;="&amp;INT(-$N91/30))+(-$N91/30-INT(-$N91/30))*SUMIFS(80:80,$1:$1,INT(-$N91/30)+1),0)+(-$N91/30-INT(-$N91/30))*SUMIFS(80:80,$1:$1,JA$1+INT(-$N91/30)+1)+(INT(-$N91/30)+1--$N91/30)*SUMIFS(80:80,$1:$1,JA$1+INT(-$N91/30))))</f>
        <v>0</v>
      </c>
      <c r="JB91" s="40">
        <f>IF(JB$7="",0,IF(JB$1=MAX($1:$1),$R80-SUM($T91:JA91),IF(JB$1=1,SUMIFS(80:80,$1:$1,"&gt;="&amp;1,$1:$1,"&lt;="&amp;INT(-$N91/30))+(-$N91/30-INT(-$N91/30))*SUMIFS(80:80,$1:$1,INT(-$N91/30)+1),0)+(-$N91/30-INT(-$N91/30))*SUMIFS(80:80,$1:$1,JB$1+INT(-$N91/30)+1)+(INT(-$N91/30)+1--$N91/30)*SUMIFS(80:80,$1:$1,JB$1+INT(-$N91/30))))</f>
        <v>0</v>
      </c>
      <c r="JC91" s="40">
        <f>IF(JC$7="",0,IF(JC$1=MAX($1:$1),$R80-SUM($T91:JB91),IF(JC$1=1,SUMIFS(80:80,$1:$1,"&gt;="&amp;1,$1:$1,"&lt;="&amp;INT(-$N91/30))+(-$N91/30-INT(-$N91/30))*SUMIFS(80:80,$1:$1,INT(-$N91/30)+1),0)+(-$N91/30-INT(-$N91/30))*SUMIFS(80:80,$1:$1,JC$1+INT(-$N91/30)+1)+(INT(-$N91/30)+1--$N91/30)*SUMIFS(80:80,$1:$1,JC$1+INT(-$N91/30))))</f>
        <v>0</v>
      </c>
      <c r="JD91" s="40">
        <f>IF(JD$7="",0,IF(JD$1=MAX($1:$1),$R80-SUM($T91:JC91),IF(JD$1=1,SUMIFS(80:80,$1:$1,"&gt;="&amp;1,$1:$1,"&lt;="&amp;INT(-$N91/30))+(-$N91/30-INT(-$N91/30))*SUMIFS(80:80,$1:$1,INT(-$N91/30)+1),0)+(-$N91/30-INT(-$N91/30))*SUMIFS(80:80,$1:$1,JD$1+INT(-$N91/30)+1)+(INT(-$N91/30)+1--$N91/30)*SUMIFS(80:80,$1:$1,JD$1+INT(-$N91/30))))</f>
        <v>0</v>
      </c>
      <c r="JE91" s="40">
        <f>IF(JE$7="",0,IF(JE$1=MAX($1:$1),$R80-SUM($T91:JD91),IF(JE$1=1,SUMIFS(80:80,$1:$1,"&gt;="&amp;1,$1:$1,"&lt;="&amp;INT(-$N91/30))+(-$N91/30-INT(-$N91/30))*SUMIFS(80:80,$1:$1,INT(-$N91/30)+1),0)+(-$N91/30-INT(-$N91/30))*SUMIFS(80:80,$1:$1,JE$1+INT(-$N91/30)+1)+(INT(-$N91/30)+1--$N91/30)*SUMIFS(80:80,$1:$1,JE$1+INT(-$N91/30))))</f>
        <v>0</v>
      </c>
      <c r="JF91" s="40">
        <f>IF(JF$7="",0,IF(JF$1=MAX($1:$1),$R80-SUM($T91:JE91),IF(JF$1=1,SUMIFS(80:80,$1:$1,"&gt;="&amp;1,$1:$1,"&lt;="&amp;INT(-$N91/30))+(-$N91/30-INT(-$N91/30))*SUMIFS(80:80,$1:$1,INT(-$N91/30)+1),0)+(-$N91/30-INT(-$N91/30))*SUMIFS(80:80,$1:$1,JF$1+INT(-$N91/30)+1)+(INT(-$N91/30)+1--$N91/30)*SUMIFS(80:80,$1:$1,JF$1+INT(-$N91/30))))</f>
        <v>0</v>
      </c>
      <c r="JG91" s="40">
        <f>IF(JG$7="",0,IF(JG$1=MAX($1:$1),$R80-SUM($T91:JF91),IF(JG$1=1,SUMIFS(80:80,$1:$1,"&gt;="&amp;1,$1:$1,"&lt;="&amp;INT(-$N91/30))+(-$N91/30-INT(-$N91/30))*SUMIFS(80:80,$1:$1,INT(-$N91/30)+1),0)+(-$N91/30-INT(-$N91/30))*SUMIFS(80:80,$1:$1,JG$1+INT(-$N91/30)+1)+(INT(-$N91/30)+1--$N91/30)*SUMIFS(80:80,$1:$1,JG$1+INT(-$N91/30))))</f>
        <v>0</v>
      </c>
      <c r="JH91" s="40">
        <f>IF(JH$7="",0,IF(JH$1=MAX($1:$1),$R80-SUM($T91:JG91),IF(JH$1=1,SUMIFS(80:80,$1:$1,"&gt;="&amp;1,$1:$1,"&lt;="&amp;INT(-$N91/30))+(-$N91/30-INT(-$N91/30))*SUMIFS(80:80,$1:$1,INT(-$N91/30)+1),0)+(-$N91/30-INT(-$N91/30))*SUMIFS(80:80,$1:$1,JH$1+INT(-$N91/30)+1)+(INT(-$N91/30)+1--$N91/30)*SUMIFS(80:80,$1:$1,JH$1+INT(-$N91/30))))</f>
        <v>0</v>
      </c>
      <c r="JI91" s="40">
        <f>IF(JI$7="",0,IF(JI$1=MAX($1:$1),$R80-SUM($T91:JH91),IF(JI$1=1,SUMIFS(80:80,$1:$1,"&gt;="&amp;1,$1:$1,"&lt;="&amp;INT(-$N91/30))+(-$N91/30-INT(-$N91/30))*SUMIFS(80:80,$1:$1,INT(-$N91/30)+1),0)+(-$N91/30-INT(-$N91/30))*SUMIFS(80:80,$1:$1,JI$1+INT(-$N91/30)+1)+(INT(-$N91/30)+1--$N91/30)*SUMIFS(80:80,$1:$1,JI$1+INT(-$N91/30))))</f>
        <v>0</v>
      </c>
      <c r="JJ91" s="40">
        <f>IF(JJ$7="",0,IF(JJ$1=MAX($1:$1),$R80-SUM($T91:JI91),IF(JJ$1=1,SUMIFS(80:80,$1:$1,"&gt;="&amp;1,$1:$1,"&lt;="&amp;INT(-$N91/30))+(-$N91/30-INT(-$N91/30))*SUMIFS(80:80,$1:$1,INT(-$N91/30)+1),0)+(-$N91/30-INT(-$N91/30))*SUMIFS(80:80,$1:$1,JJ$1+INT(-$N91/30)+1)+(INT(-$N91/30)+1--$N91/30)*SUMIFS(80:80,$1:$1,JJ$1+INT(-$N91/30))))</f>
        <v>0</v>
      </c>
      <c r="JK91" s="40">
        <f>IF(JK$7="",0,IF(JK$1=MAX($1:$1),$R80-SUM($T91:JJ91),IF(JK$1=1,SUMIFS(80:80,$1:$1,"&gt;="&amp;1,$1:$1,"&lt;="&amp;INT(-$N91/30))+(-$N91/30-INT(-$N91/30))*SUMIFS(80:80,$1:$1,INT(-$N91/30)+1),0)+(-$N91/30-INT(-$N91/30))*SUMIFS(80:80,$1:$1,JK$1+INT(-$N91/30)+1)+(INT(-$N91/30)+1--$N91/30)*SUMIFS(80:80,$1:$1,JK$1+INT(-$N91/30))))</f>
        <v>0</v>
      </c>
      <c r="JL91" s="40">
        <f>IF(JL$7="",0,IF(JL$1=MAX($1:$1),$R80-SUM($T91:JK91),IF(JL$1=1,SUMIFS(80:80,$1:$1,"&gt;="&amp;1,$1:$1,"&lt;="&amp;INT(-$N91/30))+(-$N91/30-INT(-$N91/30))*SUMIFS(80:80,$1:$1,INT(-$N91/30)+1),0)+(-$N91/30-INT(-$N91/30))*SUMIFS(80:80,$1:$1,JL$1+INT(-$N91/30)+1)+(INT(-$N91/30)+1--$N91/30)*SUMIFS(80:80,$1:$1,JL$1+INT(-$N91/30))))</f>
        <v>0</v>
      </c>
      <c r="JM91" s="40">
        <f>IF(JM$7="",0,IF(JM$1=MAX($1:$1),$R80-SUM($T91:JL91),IF(JM$1=1,SUMIFS(80:80,$1:$1,"&gt;="&amp;1,$1:$1,"&lt;="&amp;INT(-$N91/30))+(-$N91/30-INT(-$N91/30))*SUMIFS(80:80,$1:$1,INT(-$N91/30)+1),0)+(-$N91/30-INT(-$N91/30))*SUMIFS(80:80,$1:$1,JM$1+INT(-$N91/30)+1)+(INT(-$N91/30)+1--$N91/30)*SUMIFS(80:80,$1:$1,JM$1+INT(-$N91/30))))</f>
        <v>0</v>
      </c>
      <c r="JN91" s="40">
        <f>IF(JN$7="",0,IF(JN$1=MAX($1:$1),$R80-SUM($T91:JM91),IF(JN$1=1,SUMIFS(80:80,$1:$1,"&gt;="&amp;1,$1:$1,"&lt;="&amp;INT(-$N91/30))+(-$N91/30-INT(-$N91/30))*SUMIFS(80:80,$1:$1,INT(-$N91/30)+1),0)+(-$N91/30-INT(-$N91/30))*SUMIFS(80:80,$1:$1,JN$1+INT(-$N91/30)+1)+(INT(-$N91/30)+1--$N91/30)*SUMIFS(80:80,$1:$1,JN$1+INT(-$N91/30))))</f>
        <v>0</v>
      </c>
      <c r="JO91" s="40">
        <f>IF(JO$7="",0,IF(JO$1=MAX($1:$1),$R80-SUM($T91:JN91),IF(JO$1=1,SUMIFS(80:80,$1:$1,"&gt;="&amp;1,$1:$1,"&lt;="&amp;INT(-$N91/30))+(-$N91/30-INT(-$N91/30))*SUMIFS(80:80,$1:$1,INT(-$N91/30)+1),0)+(-$N91/30-INT(-$N91/30))*SUMIFS(80:80,$1:$1,JO$1+INT(-$N91/30)+1)+(INT(-$N91/30)+1--$N91/30)*SUMIFS(80:80,$1:$1,JO$1+INT(-$N91/30))))</f>
        <v>0</v>
      </c>
      <c r="JP91" s="40">
        <f>IF(JP$7="",0,IF(JP$1=MAX($1:$1),$R80-SUM($T91:JO91),IF(JP$1=1,SUMIFS(80:80,$1:$1,"&gt;="&amp;1,$1:$1,"&lt;="&amp;INT(-$N91/30))+(-$N91/30-INT(-$N91/30))*SUMIFS(80:80,$1:$1,INT(-$N91/30)+1),0)+(-$N91/30-INT(-$N91/30))*SUMIFS(80:80,$1:$1,JP$1+INT(-$N91/30)+1)+(INT(-$N91/30)+1--$N91/30)*SUMIFS(80:80,$1:$1,JP$1+INT(-$N91/30))))</f>
        <v>0</v>
      </c>
      <c r="JQ91" s="40">
        <f>IF(JQ$7="",0,IF(JQ$1=MAX($1:$1),$R80-SUM($T91:JP91),IF(JQ$1=1,SUMIFS(80:80,$1:$1,"&gt;="&amp;1,$1:$1,"&lt;="&amp;INT(-$N91/30))+(-$N91/30-INT(-$N91/30))*SUMIFS(80:80,$1:$1,INT(-$N91/30)+1),0)+(-$N91/30-INT(-$N91/30))*SUMIFS(80:80,$1:$1,JQ$1+INT(-$N91/30)+1)+(INT(-$N91/30)+1--$N91/30)*SUMIFS(80:80,$1:$1,JQ$1+INT(-$N91/30))))</f>
        <v>0</v>
      </c>
      <c r="JR91" s="40">
        <f>IF(JR$7="",0,IF(JR$1=MAX($1:$1),$R80-SUM($T91:JQ91),IF(JR$1=1,SUMIFS(80:80,$1:$1,"&gt;="&amp;1,$1:$1,"&lt;="&amp;INT(-$N91/30))+(-$N91/30-INT(-$N91/30))*SUMIFS(80:80,$1:$1,INT(-$N91/30)+1),0)+(-$N91/30-INT(-$N91/30))*SUMIFS(80:80,$1:$1,JR$1+INT(-$N91/30)+1)+(INT(-$N91/30)+1--$N91/30)*SUMIFS(80:80,$1:$1,JR$1+INT(-$N91/30))))</f>
        <v>0</v>
      </c>
      <c r="JS91" s="40">
        <f>IF(JS$7="",0,IF(JS$1=MAX($1:$1),$R80-SUM($T91:JR91),IF(JS$1=1,SUMIFS(80:80,$1:$1,"&gt;="&amp;1,$1:$1,"&lt;="&amp;INT(-$N91/30))+(-$N91/30-INT(-$N91/30))*SUMIFS(80:80,$1:$1,INT(-$N91/30)+1),0)+(-$N91/30-INT(-$N91/30))*SUMIFS(80:80,$1:$1,JS$1+INT(-$N91/30)+1)+(INT(-$N91/30)+1--$N91/30)*SUMIFS(80:80,$1:$1,JS$1+INT(-$N91/30))))</f>
        <v>0</v>
      </c>
      <c r="JT91" s="40">
        <f>IF(JT$7="",0,IF(JT$1=MAX($1:$1),$R80-SUM($T91:JS91),IF(JT$1=1,SUMIFS(80:80,$1:$1,"&gt;="&amp;1,$1:$1,"&lt;="&amp;INT(-$N91/30))+(-$N91/30-INT(-$N91/30))*SUMIFS(80:80,$1:$1,INT(-$N91/30)+1),0)+(-$N91/30-INT(-$N91/30))*SUMIFS(80:80,$1:$1,JT$1+INT(-$N91/30)+1)+(INT(-$N91/30)+1--$N91/30)*SUMIFS(80:80,$1:$1,JT$1+INT(-$N91/30))))</f>
        <v>0</v>
      </c>
      <c r="JU91" s="40">
        <f>IF(JU$7="",0,IF(JU$1=MAX($1:$1),$R80-SUM($T91:JT91),IF(JU$1=1,SUMIFS(80:80,$1:$1,"&gt;="&amp;1,$1:$1,"&lt;="&amp;INT(-$N91/30))+(-$N91/30-INT(-$N91/30))*SUMIFS(80:80,$1:$1,INT(-$N91/30)+1),0)+(-$N91/30-INT(-$N91/30))*SUMIFS(80:80,$1:$1,JU$1+INT(-$N91/30)+1)+(INT(-$N91/30)+1--$N91/30)*SUMIFS(80:80,$1:$1,JU$1+INT(-$N91/30))))</f>
        <v>0</v>
      </c>
      <c r="JV91" s="40">
        <f>IF(JV$7="",0,IF(JV$1=MAX($1:$1),$R80-SUM($T91:JU91),IF(JV$1=1,SUMIFS(80:80,$1:$1,"&gt;="&amp;1,$1:$1,"&lt;="&amp;INT(-$N91/30))+(-$N91/30-INT(-$N91/30))*SUMIFS(80:80,$1:$1,INT(-$N91/30)+1),0)+(-$N91/30-INT(-$N91/30))*SUMIFS(80:80,$1:$1,JV$1+INT(-$N91/30)+1)+(INT(-$N91/30)+1--$N91/30)*SUMIFS(80:80,$1:$1,JV$1+INT(-$N91/30))))</f>
        <v>0</v>
      </c>
      <c r="JW91" s="40">
        <f>IF(JW$7="",0,IF(JW$1=MAX($1:$1),$R80-SUM($T91:JV91),IF(JW$1=1,SUMIFS(80:80,$1:$1,"&gt;="&amp;1,$1:$1,"&lt;="&amp;INT(-$N91/30))+(-$N91/30-INT(-$N91/30))*SUMIFS(80:80,$1:$1,INT(-$N91/30)+1),0)+(-$N91/30-INT(-$N91/30))*SUMIFS(80:80,$1:$1,JW$1+INT(-$N91/30)+1)+(INT(-$N91/30)+1--$N91/30)*SUMIFS(80:80,$1:$1,JW$1+INT(-$N91/30))))</f>
        <v>0</v>
      </c>
      <c r="JX91" s="40">
        <f>IF(JX$7="",0,IF(JX$1=MAX($1:$1),$R80-SUM($T91:JW91),IF(JX$1=1,SUMIFS(80:80,$1:$1,"&gt;="&amp;1,$1:$1,"&lt;="&amp;INT(-$N91/30))+(-$N91/30-INT(-$N91/30))*SUMIFS(80:80,$1:$1,INT(-$N91/30)+1),0)+(-$N91/30-INT(-$N91/30))*SUMIFS(80:80,$1:$1,JX$1+INT(-$N91/30)+1)+(INT(-$N91/30)+1--$N91/30)*SUMIFS(80:80,$1:$1,JX$1+INT(-$N91/30))))</f>
        <v>0</v>
      </c>
      <c r="JY91" s="40">
        <f>IF(JY$7="",0,IF(JY$1=MAX($1:$1),$R80-SUM($T91:JX91),IF(JY$1=1,SUMIFS(80:80,$1:$1,"&gt;="&amp;1,$1:$1,"&lt;="&amp;INT(-$N91/30))+(-$N91/30-INT(-$N91/30))*SUMIFS(80:80,$1:$1,INT(-$N91/30)+1),0)+(-$N91/30-INT(-$N91/30))*SUMIFS(80:80,$1:$1,JY$1+INT(-$N91/30)+1)+(INT(-$N91/30)+1--$N91/30)*SUMIFS(80:80,$1:$1,JY$1+INT(-$N91/30))))</f>
        <v>0</v>
      </c>
      <c r="JZ91" s="40">
        <f>IF(JZ$7="",0,IF(JZ$1=MAX($1:$1),$R80-SUM($T91:JY91),IF(JZ$1=1,SUMIFS(80:80,$1:$1,"&gt;="&amp;1,$1:$1,"&lt;="&amp;INT(-$N91/30))+(-$N91/30-INT(-$N91/30))*SUMIFS(80:80,$1:$1,INT(-$N91/30)+1),0)+(-$N91/30-INT(-$N91/30))*SUMIFS(80:80,$1:$1,JZ$1+INT(-$N91/30)+1)+(INT(-$N91/30)+1--$N91/30)*SUMIFS(80:80,$1:$1,JZ$1+INT(-$N91/30))))</f>
        <v>0</v>
      </c>
      <c r="KA91" s="40">
        <f>IF(KA$7="",0,IF(KA$1=MAX($1:$1),$R80-SUM($T91:JZ91),IF(KA$1=1,SUMIFS(80:80,$1:$1,"&gt;="&amp;1,$1:$1,"&lt;="&amp;INT(-$N91/30))+(-$N91/30-INT(-$N91/30))*SUMIFS(80:80,$1:$1,INT(-$N91/30)+1),0)+(-$N91/30-INT(-$N91/30))*SUMIFS(80:80,$1:$1,KA$1+INT(-$N91/30)+1)+(INT(-$N91/30)+1--$N91/30)*SUMIFS(80:80,$1:$1,KA$1+INT(-$N91/30))))</f>
        <v>0</v>
      </c>
      <c r="KB91" s="40">
        <f>IF(KB$7="",0,IF(KB$1=MAX($1:$1),$R80-SUM($T91:KA91),IF(KB$1=1,SUMIFS(80:80,$1:$1,"&gt;="&amp;1,$1:$1,"&lt;="&amp;INT(-$N91/30))+(-$N91/30-INT(-$N91/30))*SUMIFS(80:80,$1:$1,INT(-$N91/30)+1),0)+(-$N91/30-INT(-$N91/30))*SUMIFS(80:80,$1:$1,KB$1+INT(-$N91/30)+1)+(INT(-$N91/30)+1--$N91/30)*SUMIFS(80:80,$1:$1,KB$1+INT(-$N91/30))))</f>
        <v>0</v>
      </c>
      <c r="KC91" s="40">
        <f>IF(KC$7="",0,IF(KC$1=MAX($1:$1),$R80-SUM($T91:KB91),IF(KC$1=1,SUMIFS(80:80,$1:$1,"&gt;="&amp;1,$1:$1,"&lt;="&amp;INT(-$N91/30))+(-$N91/30-INT(-$N91/30))*SUMIFS(80:80,$1:$1,INT(-$N91/30)+1),0)+(-$N91/30-INT(-$N91/30))*SUMIFS(80:80,$1:$1,KC$1+INT(-$N91/30)+1)+(INT(-$N91/30)+1--$N91/30)*SUMIFS(80:80,$1:$1,KC$1+INT(-$N91/30))))</f>
        <v>0</v>
      </c>
      <c r="KD91" s="40">
        <f>IF(KD$7="",0,IF(KD$1=MAX($1:$1),$R80-SUM($T91:KC91),IF(KD$1=1,SUMIFS(80:80,$1:$1,"&gt;="&amp;1,$1:$1,"&lt;="&amp;INT(-$N91/30))+(-$N91/30-INT(-$N91/30))*SUMIFS(80:80,$1:$1,INT(-$N91/30)+1),0)+(-$N91/30-INT(-$N91/30))*SUMIFS(80:80,$1:$1,KD$1+INT(-$N91/30)+1)+(INT(-$N91/30)+1--$N91/30)*SUMIFS(80:80,$1:$1,KD$1+INT(-$N91/30))))</f>
        <v>0</v>
      </c>
      <c r="KE91" s="40">
        <f>IF(KE$7="",0,IF(KE$1=MAX($1:$1),$R80-SUM($T91:KD91),IF(KE$1=1,SUMIFS(80:80,$1:$1,"&gt;="&amp;1,$1:$1,"&lt;="&amp;INT(-$N91/30))+(-$N91/30-INT(-$N91/30))*SUMIFS(80:80,$1:$1,INT(-$N91/30)+1),0)+(-$N91/30-INT(-$N91/30))*SUMIFS(80:80,$1:$1,KE$1+INT(-$N91/30)+1)+(INT(-$N91/30)+1--$N91/30)*SUMIFS(80:80,$1:$1,KE$1+INT(-$N91/30))))</f>
        <v>0</v>
      </c>
      <c r="KF91" s="40">
        <f>IF(KF$7="",0,IF(KF$1=MAX($1:$1),$R80-SUM($T91:KE91),IF(KF$1=1,SUMIFS(80:80,$1:$1,"&gt;="&amp;1,$1:$1,"&lt;="&amp;INT(-$N91/30))+(-$N91/30-INT(-$N91/30))*SUMIFS(80:80,$1:$1,INT(-$N91/30)+1),0)+(-$N91/30-INT(-$N91/30))*SUMIFS(80:80,$1:$1,KF$1+INT(-$N91/30)+1)+(INT(-$N91/30)+1--$N91/30)*SUMIFS(80:80,$1:$1,KF$1+INT(-$N91/30))))</f>
        <v>0</v>
      </c>
      <c r="KG91" s="40">
        <f>IF(KG$7="",0,IF(KG$1=MAX($1:$1),$R80-SUM($T91:KF91),IF(KG$1=1,SUMIFS(80:80,$1:$1,"&gt;="&amp;1,$1:$1,"&lt;="&amp;INT(-$N91/30))+(-$N91/30-INT(-$N91/30))*SUMIFS(80:80,$1:$1,INT(-$N91/30)+1),0)+(-$N91/30-INT(-$N91/30))*SUMIFS(80:80,$1:$1,KG$1+INT(-$N91/30)+1)+(INT(-$N91/30)+1--$N91/30)*SUMIFS(80:80,$1:$1,KG$1+INT(-$N91/30))))</f>
        <v>0</v>
      </c>
      <c r="KH91" s="40">
        <f>IF(KH$7="",0,IF(KH$1=MAX($1:$1),$R80-SUM($T91:KG91),IF(KH$1=1,SUMIFS(80:80,$1:$1,"&gt;="&amp;1,$1:$1,"&lt;="&amp;INT(-$N91/30))+(-$N91/30-INT(-$N91/30))*SUMIFS(80:80,$1:$1,INT(-$N91/30)+1),0)+(-$N91/30-INT(-$N91/30))*SUMIFS(80:80,$1:$1,KH$1+INT(-$N91/30)+1)+(INT(-$N91/30)+1--$N91/30)*SUMIFS(80:80,$1:$1,KH$1+INT(-$N91/30))))</f>
        <v>0</v>
      </c>
      <c r="KI91" s="40">
        <f>IF(KI$7="",0,IF(KI$1=MAX($1:$1),$R80-SUM($T91:KH91),IF(KI$1=1,SUMIFS(80:80,$1:$1,"&gt;="&amp;1,$1:$1,"&lt;="&amp;INT(-$N91/30))+(-$N91/30-INT(-$N91/30))*SUMIFS(80:80,$1:$1,INT(-$N91/30)+1),0)+(-$N91/30-INT(-$N91/30))*SUMIFS(80:80,$1:$1,KI$1+INT(-$N91/30)+1)+(INT(-$N91/30)+1--$N91/30)*SUMIFS(80:80,$1:$1,KI$1+INT(-$N91/30))))</f>
        <v>0</v>
      </c>
      <c r="KJ91" s="40">
        <f>IF(KJ$7="",0,IF(KJ$1=MAX($1:$1),$R80-SUM($T91:KI91),IF(KJ$1=1,SUMIFS(80:80,$1:$1,"&gt;="&amp;1,$1:$1,"&lt;="&amp;INT(-$N91/30))+(-$N91/30-INT(-$N91/30))*SUMIFS(80:80,$1:$1,INT(-$N91/30)+1),0)+(-$N91/30-INT(-$N91/30))*SUMIFS(80:80,$1:$1,KJ$1+INT(-$N91/30)+1)+(INT(-$N91/30)+1--$N91/30)*SUMIFS(80:80,$1:$1,KJ$1+INT(-$N91/30))))</f>
        <v>0</v>
      </c>
      <c r="KK91" s="40">
        <f>IF(KK$7="",0,IF(KK$1=MAX($1:$1),$R80-SUM($T91:KJ91),IF(KK$1=1,SUMIFS(80:80,$1:$1,"&gt;="&amp;1,$1:$1,"&lt;="&amp;INT(-$N91/30))+(-$N91/30-INT(-$N91/30))*SUMIFS(80:80,$1:$1,INT(-$N91/30)+1),0)+(-$N91/30-INT(-$N91/30))*SUMIFS(80:80,$1:$1,KK$1+INT(-$N91/30)+1)+(INT(-$N91/30)+1--$N91/30)*SUMIFS(80:80,$1:$1,KK$1+INT(-$N91/30))))</f>
        <v>0</v>
      </c>
      <c r="KL91" s="40">
        <f>IF(KL$7="",0,IF(KL$1=MAX($1:$1),$R80-SUM($T91:KK91),IF(KL$1=1,SUMIFS(80:80,$1:$1,"&gt;="&amp;1,$1:$1,"&lt;="&amp;INT(-$N91/30))+(-$N91/30-INT(-$N91/30))*SUMIFS(80:80,$1:$1,INT(-$N91/30)+1),0)+(-$N91/30-INT(-$N91/30))*SUMIFS(80:80,$1:$1,KL$1+INT(-$N91/30)+1)+(INT(-$N91/30)+1--$N91/30)*SUMIFS(80:80,$1:$1,KL$1+INT(-$N91/30))))</f>
        <v>0</v>
      </c>
      <c r="KM91" s="40">
        <f>IF(KM$7="",0,IF(KM$1=MAX($1:$1),$R80-SUM($T91:KL91),IF(KM$1=1,SUMIFS(80:80,$1:$1,"&gt;="&amp;1,$1:$1,"&lt;="&amp;INT(-$N91/30))+(-$N91/30-INT(-$N91/30))*SUMIFS(80:80,$1:$1,INT(-$N91/30)+1),0)+(-$N91/30-INT(-$N91/30))*SUMIFS(80:80,$1:$1,KM$1+INT(-$N91/30)+1)+(INT(-$N91/30)+1--$N91/30)*SUMIFS(80:80,$1:$1,KM$1+INT(-$N91/30))))</f>
        <v>0</v>
      </c>
      <c r="KN91" s="40">
        <f>IF(KN$7="",0,IF(KN$1=MAX($1:$1),$R80-SUM($T91:KM91),IF(KN$1=1,SUMIFS(80:80,$1:$1,"&gt;="&amp;1,$1:$1,"&lt;="&amp;INT(-$N91/30))+(-$N91/30-INT(-$N91/30))*SUMIFS(80:80,$1:$1,INT(-$N91/30)+1),0)+(-$N91/30-INT(-$N91/30))*SUMIFS(80:80,$1:$1,KN$1+INT(-$N91/30)+1)+(INT(-$N91/30)+1--$N91/30)*SUMIFS(80:80,$1:$1,KN$1+INT(-$N91/30))))</f>
        <v>0</v>
      </c>
      <c r="KO91" s="40">
        <f>IF(KO$7="",0,IF(KO$1=MAX($1:$1),$R80-SUM($T91:KN91),IF(KO$1=1,SUMIFS(80:80,$1:$1,"&gt;="&amp;1,$1:$1,"&lt;="&amp;INT(-$N91/30))+(-$N91/30-INT(-$N91/30))*SUMIFS(80:80,$1:$1,INT(-$N91/30)+1),0)+(-$N91/30-INT(-$N91/30))*SUMIFS(80:80,$1:$1,KO$1+INT(-$N91/30)+1)+(INT(-$N91/30)+1--$N91/30)*SUMIFS(80:80,$1:$1,KO$1+INT(-$N91/30))))</f>
        <v>0</v>
      </c>
      <c r="KP91" s="40">
        <f>IF(KP$7="",0,IF(KP$1=MAX($1:$1),$R80-SUM($T91:KO91),IF(KP$1=1,SUMIFS(80:80,$1:$1,"&gt;="&amp;1,$1:$1,"&lt;="&amp;INT(-$N91/30))+(-$N91/30-INT(-$N91/30))*SUMIFS(80:80,$1:$1,INT(-$N91/30)+1),0)+(-$N91/30-INT(-$N91/30))*SUMIFS(80:80,$1:$1,KP$1+INT(-$N91/30)+1)+(INT(-$N91/30)+1--$N91/30)*SUMIFS(80:80,$1:$1,KP$1+INT(-$N91/30))))</f>
        <v>0</v>
      </c>
      <c r="KQ91" s="40">
        <f>IF(KQ$7="",0,IF(KQ$1=MAX($1:$1),$R80-SUM($T91:KP91),IF(KQ$1=1,SUMIFS(80:80,$1:$1,"&gt;="&amp;1,$1:$1,"&lt;="&amp;INT(-$N91/30))+(-$N91/30-INT(-$N91/30))*SUMIFS(80:80,$1:$1,INT(-$N91/30)+1),0)+(-$N91/30-INT(-$N91/30))*SUMIFS(80:80,$1:$1,KQ$1+INT(-$N91/30)+1)+(INT(-$N91/30)+1--$N91/30)*SUMIFS(80:80,$1:$1,KQ$1+INT(-$N91/30))))</f>
        <v>0</v>
      </c>
      <c r="KR91" s="40">
        <f>IF(KR$7="",0,IF(KR$1=MAX($1:$1),$R80-SUM($T91:KQ91),IF(KR$1=1,SUMIFS(80:80,$1:$1,"&gt;="&amp;1,$1:$1,"&lt;="&amp;INT(-$N91/30))+(-$N91/30-INT(-$N91/30))*SUMIFS(80:80,$1:$1,INT(-$N91/30)+1),0)+(-$N91/30-INT(-$N91/30))*SUMIFS(80:80,$1:$1,KR$1+INT(-$N91/30)+1)+(INT(-$N91/30)+1--$N91/30)*SUMIFS(80:80,$1:$1,KR$1+INT(-$N91/30))))</f>
        <v>0</v>
      </c>
      <c r="KS91" s="40">
        <f>IF(KS$7="",0,IF(KS$1=MAX($1:$1),$R80-SUM($T91:KR91),IF(KS$1=1,SUMIFS(80:80,$1:$1,"&gt;="&amp;1,$1:$1,"&lt;="&amp;INT(-$N91/30))+(-$N91/30-INT(-$N91/30))*SUMIFS(80:80,$1:$1,INT(-$N91/30)+1),0)+(-$N91/30-INT(-$N91/30))*SUMIFS(80:80,$1:$1,KS$1+INT(-$N91/30)+1)+(INT(-$N91/30)+1--$N91/30)*SUMIFS(80:80,$1:$1,KS$1+INT(-$N91/30))))</f>
        <v>0</v>
      </c>
      <c r="KT91" s="40">
        <f>IF(KT$7="",0,IF(KT$1=MAX($1:$1),$R80-SUM($T91:KS91),IF(KT$1=1,SUMIFS(80:80,$1:$1,"&gt;="&amp;1,$1:$1,"&lt;="&amp;INT(-$N91/30))+(-$N91/30-INT(-$N91/30))*SUMIFS(80:80,$1:$1,INT(-$N91/30)+1),0)+(-$N91/30-INT(-$N91/30))*SUMIFS(80:80,$1:$1,KT$1+INT(-$N91/30)+1)+(INT(-$N91/30)+1--$N91/30)*SUMIFS(80:80,$1:$1,KT$1+INT(-$N91/30))))</f>
        <v>0</v>
      </c>
      <c r="KU91" s="40">
        <f>IF(KU$7="",0,IF(KU$1=MAX($1:$1),$R80-SUM($T91:KT91),IF(KU$1=1,SUMIFS(80:80,$1:$1,"&gt;="&amp;1,$1:$1,"&lt;="&amp;INT(-$N91/30))+(-$N91/30-INT(-$N91/30))*SUMIFS(80:80,$1:$1,INT(-$N91/30)+1),0)+(-$N91/30-INT(-$N91/30))*SUMIFS(80:80,$1:$1,KU$1+INT(-$N91/30)+1)+(INT(-$N91/30)+1--$N91/30)*SUMIFS(80:80,$1:$1,KU$1+INT(-$N91/30))))</f>
        <v>0</v>
      </c>
      <c r="KV91" s="40">
        <f>IF(KV$7="",0,IF(KV$1=MAX($1:$1),$R80-SUM($T91:KU91),IF(KV$1=1,SUMIFS(80:80,$1:$1,"&gt;="&amp;1,$1:$1,"&lt;="&amp;INT(-$N91/30))+(-$N91/30-INT(-$N91/30))*SUMIFS(80:80,$1:$1,INT(-$N91/30)+1),0)+(-$N91/30-INT(-$N91/30))*SUMIFS(80:80,$1:$1,KV$1+INT(-$N91/30)+1)+(INT(-$N91/30)+1--$N91/30)*SUMIFS(80:80,$1:$1,KV$1+INT(-$N91/30))))</f>
        <v>0</v>
      </c>
      <c r="KW91" s="1"/>
      <c r="KX91" s="1"/>
    </row>
    <row r="92" spans="1:310" x14ac:dyDescent="0.25">
      <c r="A92" s="1"/>
      <c r="B92" s="79"/>
      <c r="C92" s="79"/>
      <c r="D92" s="79"/>
      <c r="E92" s="1" t="str">
        <f>E90</f>
        <v>поступление денежных средств от паушальных взносов</v>
      </c>
      <c r="F92" s="1"/>
      <c r="G92" s="1"/>
      <c r="H92" s="11" t="str">
        <f t="shared" ref="H92" si="357">H91</f>
        <v>руб.</v>
      </c>
      <c r="I92" s="1"/>
      <c r="J92" s="1"/>
      <c r="K92" s="1" t="str">
        <f>справочники!$U$12</f>
        <v>непостоянные-франшиза</v>
      </c>
      <c r="L92" s="1"/>
      <c r="M92" s="5"/>
      <c r="N92" s="40">
        <f>условия!$W$88</f>
        <v>0</v>
      </c>
      <c r="O92" s="19"/>
      <c r="P92" s="1"/>
      <c r="Q92" s="1"/>
      <c r="R92" s="40">
        <f t="shared" si="356"/>
        <v>249900000.00000003</v>
      </c>
      <c r="S92" s="1"/>
      <c r="T92" s="1"/>
      <c r="U92" s="40">
        <f>IF(U$7="",0,IF(U$1=MAX($1:$1),$R81-SUM($T92:T92),IF(U$1=1,SUMIFS(81:81,$1:$1,"&gt;="&amp;1,$1:$1,"&lt;="&amp;INT(-$N92/30))+(-$N92/30-INT(-$N92/30))*SUMIFS(81:81,$1:$1,INT(-$N92/30)+1),0)+(-$N92/30-INT(-$N92/30))*SUMIFS(81:81,$1:$1,U$1+INT(-$N92/30)+1)+(INT(-$N92/30)+1--$N92/30)*SUMIFS(81:81,$1:$1,U$1+INT(-$N92/30))))</f>
        <v>2603125.0000000005</v>
      </c>
      <c r="V92" s="40">
        <f>IF(V$7="",0,IF(V$1=MAX($1:$1),$R81-SUM($T92:U92),IF(V$1=1,SUMIFS(81:81,$1:$1,"&gt;="&amp;1,$1:$1,"&lt;="&amp;INT(-$N92/30))+(-$N92/30-INT(-$N92/30))*SUMIFS(81:81,$1:$1,INT(-$N92/30)+1),0)+(-$N92/30-INT(-$N92/30))*SUMIFS(81:81,$1:$1,V$1+INT(-$N92/30)+1)+(INT(-$N92/30)+1--$N92/30)*SUMIFS(81:81,$1:$1,V$1+INT(-$N92/30))))</f>
        <v>2713896.2765957448</v>
      </c>
      <c r="W92" s="40">
        <f>IF(W$7="",0,IF(W$1=MAX($1:$1),$R81-SUM($T92:V92),IF(W$1=1,SUMIFS(81:81,$1:$1,"&gt;="&amp;1,$1:$1,"&lt;="&amp;INT(-$N92/30))+(-$N92/30-INT(-$N92/30))*SUMIFS(81:81,$1:$1,INT(-$N92/30)+1),0)+(-$N92/30-INT(-$N92/30))*SUMIFS(81:81,$1:$1,W$1+INT(-$N92/30)+1)+(INT(-$N92/30)+1--$N92/30)*SUMIFS(81:81,$1:$1,W$1+INT(-$N92/30))))</f>
        <v>2824667.5531914895</v>
      </c>
      <c r="X92" s="40">
        <f>IF(X$7="",0,IF(X$1=MAX($1:$1),$R81-SUM($T92:W92),IF(X$1=1,SUMIFS(81:81,$1:$1,"&gt;="&amp;1,$1:$1,"&lt;="&amp;INT(-$N92/30))+(-$N92/30-INT(-$N92/30))*SUMIFS(81:81,$1:$1,INT(-$N92/30)+1),0)+(-$N92/30-INT(-$N92/30))*SUMIFS(81:81,$1:$1,X$1+INT(-$N92/30)+1)+(INT(-$N92/30)+1--$N92/30)*SUMIFS(81:81,$1:$1,X$1+INT(-$N92/30))))</f>
        <v>2935438.8297872343</v>
      </c>
      <c r="Y92" s="40">
        <f>IF(Y$7="",0,IF(Y$1=MAX($1:$1),$R81-SUM($T92:X92),IF(Y$1=1,SUMIFS(81:81,$1:$1,"&gt;="&amp;1,$1:$1,"&lt;="&amp;INT(-$N92/30))+(-$N92/30-INT(-$N92/30))*SUMIFS(81:81,$1:$1,INT(-$N92/30)+1),0)+(-$N92/30-INT(-$N92/30))*SUMIFS(81:81,$1:$1,Y$1+INT(-$N92/30)+1)+(INT(-$N92/30)+1--$N92/30)*SUMIFS(81:81,$1:$1,Y$1+INT(-$N92/30))))</f>
        <v>3046210.1063829791</v>
      </c>
      <c r="Z92" s="40">
        <f>IF(Z$7="",0,IF(Z$1=MAX($1:$1),$R81-SUM($T92:Y92),IF(Z$1=1,SUMIFS(81:81,$1:$1,"&gt;="&amp;1,$1:$1,"&lt;="&amp;INT(-$N92/30))+(-$N92/30-INT(-$N92/30))*SUMIFS(81:81,$1:$1,INT(-$N92/30)+1),0)+(-$N92/30-INT(-$N92/30))*SUMIFS(81:81,$1:$1,Z$1+INT(-$N92/30)+1)+(INT(-$N92/30)+1--$N92/30)*SUMIFS(81:81,$1:$1,Z$1+INT(-$N92/30))))</f>
        <v>3156981.3829787234</v>
      </c>
      <c r="AA92" s="40">
        <f>IF(AA$7="",0,IF(AA$1=MAX($1:$1),$R81-SUM($T92:Z92),IF(AA$1=1,SUMIFS(81:81,$1:$1,"&gt;="&amp;1,$1:$1,"&lt;="&amp;INT(-$N92/30))+(-$N92/30-INT(-$N92/30))*SUMIFS(81:81,$1:$1,INT(-$N92/30)+1),0)+(-$N92/30-INT(-$N92/30))*SUMIFS(81:81,$1:$1,AA$1+INT(-$N92/30)+1)+(INT(-$N92/30)+1--$N92/30)*SUMIFS(81:81,$1:$1,AA$1+INT(-$N92/30))))</f>
        <v>3267752.6595744682</v>
      </c>
      <c r="AB92" s="40">
        <f>IF(AB$7="",0,IF(AB$1=MAX($1:$1),$R81-SUM($T92:AA92),IF(AB$1=1,SUMIFS(81:81,$1:$1,"&gt;="&amp;1,$1:$1,"&lt;="&amp;INT(-$N92/30))+(-$N92/30-INT(-$N92/30))*SUMIFS(81:81,$1:$1,INT(-$N92/30)+1),0)+(-$N92/30-INT(-$N92/30))*SUMIFS(81:81,$1:$1,AB$1+INT(-$N92/30)+1)+(INT(-$N92/30)+1--$N92/30)*SUMIFS(81:81,$1:$1,AB$1+INT(-$N92/30))))</f>
        <v>3378523.9361702129</v>
      </c>
      <c r="AC92" s="40">
        <f>IF(AC$7="",0,IF(AC$1=MAX($1:$1),$R81-SUM($T92:AB92),IF(AC$1=1,SUMIFS(81:81,$1:$1,"&gt;="&amp;1,$1:$1,"&lt;="&amp;INT(-$N92/30))+(-$N92/30-INT(-$N92/30))*SUMIFS(81:81,$1:$1,INT(-$N92/30)+1),0)+(-$N92/30-INT(-$N92/30))*SUMIFS(81:81,$1:$1,AC$1+INT(-$N92/30)+1)+(INT(-$N92/30)+1--$N92/30)*SUMIFS(81:81,$1:$1,AC$1+INT(-$N92/30))))</f>
        <v>3489295.2127659577</v>
      </c>
      <c r="AD92" s="40">
        <f>IF(AD$7="",0,IF(AD$1=MAX($1:$1),$R81-SUM($T92:AC92),IF(AD$1=1,SUMIFS(81:81,$1:$1,"&gt;="&amp;1,$1:$1,"&lt;="&amp;INT(-$N92/30))+(-$N92/30-INT(-$N92/30))*SUMIFS(81:81,$1:$1,INT(-$N92/30)+1),0)+(-$N92/30-INT(-$N92/30))*SUMIFS(81:81,$1:$1,AD$1+INT(-$N92/30)+1)+(INT(-$N92/30)+1--$N92/30)*SUMIFS(81:81,$1:$1,AD$1+INT(-$N92/30))))</f>
        <v>3600066.4893617025</v>
      </c>
      <c r="AE92" s="40">
        <f>IF(AE$7="",0,IF(AE$1=MAX($1:$1),$R81-SUM($T92:AD92),IF(AE$1=1,SUMIFS(81:81,$1:$1,"&gt;="&amp;1,$1:$1,"&lt;="&amp;INT(-$N92/30))+(-$N92/30-INT(-$N92/30))*SUMIFS(81:81,$1:$1,INT(-$N92/30)+1),0)+(-$N92/30-INT(-$N92/30))*SUMIFS(81:81,$1:$1,AE$1+INT(-$N92/30)+1)+(INT(-$N92/30)+1--$N92/30)*SUMIFS(81:81,$1:$1,AE$1+INT(-$N92/30))))</f>
        <v>3710837.7659574472</v>
      </c>
      <c r="AF92" s="40">
        <f>IF(AF$7="",0,IF(AF$1=MAX($1:$1),$R81-SUM($T92:AE92),IF(AF$1=1,SUMIFS(81:81,$1:$1,"&gt;="&amp;1,$1:$1,"&lt;="&amp;INT(-$N92/30))+(-$N92/30-INT(-$N92/30))*SUMIFS(81:81,$1:$1,INT(-$N92/30)+1),0)+(-$N92/30-INT(-$N92/30))*SUMIFS(81:81,$1:$1,AF$1+INT(-$N92/30)+1)+(INT(-$N92/30)+1--$N92/30)*SUMIFS(81:81,$1:$1,AF$1+INT(-$N92/30))))</f>
        <v>3821609.0425531915</v>
      </c>
      <c r="AG92" s="40">
        <f>IF(AG$7="",0,IF(AG$1=MAX($1:$1),$R81-SUM($T92:AF92),IF(AG$1=1,SUMIFS(81:81,$1:$1,"&gt;="&amp;1,$1:$1,"&lt;="&amp;INT(-$N92/30))+(-$N92/30-INT(-$N92/30))*SUMIFS(81:81,$1:$1,INT(-$N92/30)+1),0)+(-$N92/30-INT(-$N92/30))*SUMIFS(81:81,$1:$1,AG$1+INT(-$N92/30)+1)+(INT(-$N92/30)+1--$N92/30)*SUMIFS(81:81,$1:$1,AG$1+INT(-$N92/30))))</f>
        <v>3932380.3191489358</v>
      </c>
      <c r="AH92" s="40">
        <f>IF(AH$7="",0,IF(AH$1=MAX($1:$1),$R81-SUM($T92:AG92),IF(AH$1=1,SUMIFS(81:81,$1:$1,"&gt;="&amp;1,$1:$1,"&lt;="&amp;INT(-$N92/30))+(-$N92/30-INT(-$N92/30))*SUMIFS(81:81,$1:$1,INT(-$N92/30)+1),0)+(-$N92/30-INT(-$N92/30))*SUMIFS(81:81,$1:$1,AH$1+INT(-$N92/30)+1)+(INT(-$N92/30)+1--$N92/30)*SUMIFS(81:81,$1:$1,AH$1+INT(-$N92/30))))</f>
        <v>4043151.5957446815</v>
      </c>
      <c r="AI92" s="40">
        <f>IF(AI$7="",0,IF(AI$1=MAX($1:$1),$R81-SUM($T92:AH92),IF(AI$1=1,SUMIFS(81:81,$1:$1,"&gt;="&amp;1,$1:$1,"&lt;="&amp;INT(-$N92/30))+(-$N92/30-INT(-$N92/30))*SUMIFS(81:81,$1:$1,INT(-$N92/30)+1),0)+(-$N92/30-INT(-$N92/30))*SUMIFS(81:81,$1:$1,AI$1+INT(-$N92/30)+1)+(INT(-$N92/30)+1--$N92/30)*SUMIFS(81:81,$1:$1,AI$1+INT(-$N92/30))))</f>
        <v>4153922.8723404258</v>
      </c>
      <c r="AJ92" s="40">
        <f>IF(AJ$7="",0,IF(AJ$1=MAX($1:$1),$R81-SUM($T92:AI92),IF(AJ$1=1,SUMIFS(81:81,$1:$1,"&gt;="&amp;1,$1:$1,"&lt;="&amp;INT(-$N92/30))+(-$N92/30-INT(-$N92/30))*SUMIFS(81:81,$1:$1,INT(-$N92/30)+1),0)+(-$N92/30-INT(-$N92/30))*SUMIFS(81:81,$1:$1,AJ$1+INT(-$N92/30)+1)+(INT(-$N92/30)+1--$N92/30)*SUMIFS(81:81,$1:$1,AJ$1+INT(-$N92/30))))</f>
        <v>4264694.1489361702</v>
      </c>
      <c r="AK92" s="40">
        <f>IF(AK$7="",0,IF(AK$1=MAX($1:$1),$R81-SUM($T92:AJ92),IF(AK$1=1,SUMIFS(81:81,$1:$1,"&gt;="&amp;1,$1:$1,"&lt;="&amp;INT(-$N92/30))+(-$N92/30-INT(-$N92/30))*SUMIFS(81:81,$1:$1,INT(-$N92/30)+1),0)+(-$N92/30-INT(-$N92/30))*SUMIFS(81:81,$1:$1,AK$1+INT(-$N92/30)+1)+(INT(-$N92/30)+1--$N92/30)*SUMIFS(81:81,$1:$1,AK$1+INT(-$N92/30))))</f>
        <v>4375465.4255319154</v>
      </c>
      <c r="AL92" s="40">
        <f>IF(AL$7="",0,IF(AL$1=MAX($1:$1),$R81-SUM($T92:AK92),IF(AL$1=1,SUMIFS(81:81,$1:$1,"&gt;="&amp;1,$1:$1,"&lt;="&amp;INT(-$N92/30))+(-$N92/30-INT(-$N92/30))*SUMIFS(81:81,$1:$1,INT(-$N92/30)+1),0)+(-$N92/30-INT(-$N92/30))*SUMIFS(81:81,$1:$1,AL$1+INT(-$N92/30)+1)+(INT(-$N92/30)+1--$N92/30)*SUMIFS(81:81,$1:$1,AL$1+INT(-$N92/30))))</f>
        <v>4486236.7021276597</v>
      </c>
      <c r="AM92" s="40">
        <f>IF(AM$7="",0,IF(AM$1=MAX($1:$1),$R81-SUM($T92:AL92),IF(AM$1=1,SUMIFS(81:81,$1:$1,"&gt;="&amp;1,$1:$1,"&lt;="&amp;INT(-$N92/30))+(-$N92/30-INT(-$N92/30))*SUMIFS(81:81,$1:$1,INT(-$N92/30)+1),0)+(-$N92/30-INT(-$N92/30))*SUMIFS(81:81,$1:$1,AM$1+INT(-$N92/30)+1)+(INT(-$N92/30)+1--$N92/30)*SUMIFS(81:81,$1:$1,AM$1+INT(-$N92/30))))</f>
        <v>4597007.978723404</v>
      </c>
      <c r="AN92" s="40">
        <f>IF(AN$7="",0,IF(AN$1=MAX($1:$1),$R81-SUM($T92:AM92),IF(AN$1=1,SUMIFS(81:81,$1:$1,"&gt;="&amp;1,$1:$1,"&lt;="&amp;INT(-$N92/30))+(-$N92/30-INT(-$N92/30))*SUMIFS(81:81,$1:$1,INT(-$N92/30)+1),0)+(-$N92/30-INT(-$N92/30))*SUMIFS(81:81,$1:$1,AN$1+INT(-$N92/30)+1)+(INT(-$N92/30)+1--$N92/30)*SUMIFS(81:81,$1:$1,AN$1+INT(-$N92/30))))</f>
        <v>4707779.2553191492</v>
      </c>
      <c r="AO92" s="40">
        <f>IF(AO$7="",0,IF(AO$1=MAX($1:$1),$R81-SUM($T92:AN92),IF(AO$1=1,SUMIFS(81:81,$1:$1,"&gt;="&amp;1,$1:$1,"&lt;="&amp;INT(-$N92/30))+(-$N92/30-INT(-$N92/30))*SUMIFS(81:81,$1:$1,INT(-$N92/30)+1),0)+(-$N92/30-INT(-$N92/30))*SUMIFS(81:81,$1:$1,AO$1+INT(-$N92/30)+1)+(INT(-$N92/30)+1--$N92/30)*SUMIFS(81:81,$1:$1,AO$1+INT(-$N92/30))))</f>
        <v>4818550.5319148935</v>
      </c>
      <c r="AP92" s="40">
        <f>IF(AP$7="",0,IF(AP$1=MAX($1:$1),$R81-SUM($T92:AO92),IF(AP$1=1,SUMIFS(81:81,$1:$1,"&gt;="&amp;1,$1:$1,"&lt;="&amp;INT(-$N92/30))+(-$N92/30-INT(-$N92/30))*SUMIFS(81:81,$1:$1,INT(-$N92/30)+1),0)+(-$N92/30-INT(-$N92/30))*SUMIFS(81:81,$1:$1,AP$1+INT(-$N92/30)+1)+(INT(-$N92/30)+1--$N92/30)*SUMIFS(81:81,$1:$1,AP$1+INT(-$N92/30))))</f>
        <v>4929321.8085106378</v>
      </c>
      <c r="AQ92" s="40">
        <f>IF(AQ$7="",0,IF(AQ$1=MAX($1:$1),$R81-SUM($T92:AP92),IF(AQ$1=1,SUMIFS(81:81,$1:$1,"&gt;="&amp;1,$1:$1,"&lt;="&amp;INT(-$N92/30))+(-$N92/30-INT(-$N92/30))*SUMIFS(81:81,$1:$1,INT(-$N92/30)+1),0)+(-$N92/30-INT(-$N92/30))*SUMIFS(81:81,$1:$1,AQ$1+INT(-$N92/30)+1)+(INT(-$N92/30)+1--$N92/30)*SUMIFS(81:81,$1:$1,AQ$1+INT(-$N92/30))))</f>
        <v>5040093.0851063831</v>
      </c>
      <c r="AR92" s="40">
        <f>IF(AR$7="",0,IF(AR$1=MAX($1:$1),$R81-SUM($T92:AQ92),IF(AR$1=1,SUMIFS(81:81,$1:$1,"&gt;="&amp;1,$1:$1,"&lt;="&amp;INT(-$N92/30))+(-$N92/30-INT(-$N92/30))*SUMIFS(81:81,$1:$1,INT(-$N92/30)+1),0)+(-$N92/30-INT(-$N92/30))*SUMIFS(81:81,$1:$1,AR$1+INT(-$N92/30)+1)+(INT(-$N92/30)+1--$N92/30)*SUMIFS(81:81,$1:$1,AR$1+INT(-$N92/30))))</f>
        <v>5150864.3617021283</v>
      </c>
      <c r="AS92" s="40">
        <f>IF(AS$7="",0,IF(AS$1=MAX($1:$1),$R81-SUM($T92:AR92),IF(AS$1=1,SUMIFS(81:81,$1:$1,"&gt;="&amp;1,$1:$1,"&lt;="&amp;INT(-$N92/30))+(-$N92/30-INT(-$N92/30))*SUMIFS(81:81,$1:$1,INT(-$N92/30)+1),0)+(-$N92/30-INT(-$N92/30))*SUMIFS(81:81,$1:$1,AS$1+INT(-$N92/30)+1)+(INT(-$N92/30)+1--$N92/30)*SUMIFS(81:81,$1:$1,AS$1+INT(-$N92/30))))</f>
        <v>5261635.6382978717</v>
      </c>
      <c r="AT92" s="40">
        <f>IF(AT$7="",0,IF(AT$1=MAX($1:$1),$R81-SUM($T92:AS92),IF(AT$1=1,SUMIFS(81:81,$1:$1,"&gt;="&amp;1,$1:$1,"&lt;="&amp;INT(-$N92/30))+(-$N92/30-INT(-$N92/30))*SUMIFS(81:81,$1:$1,INT(-$N92/30)+1),0)+(-$N92/30-INT(-$N92/30))*SUMIFS(81:81,$1:$1,AT$1+INT(-$N92/30)+1)+(INT(-$N92/30)+1--$N92/30)*SUMIFS(81:81,$1:$1,AT$1+INT(-$N92/30))))</f>
        <v>5372406.9148936179</v>
      </c>
      <c r="AU92" s="40">
        <f>IF(AU$7="",0,IF(AU$1=MAX($1:$1),$R81-SUM($T92:AT92),IF(AU$1=1,SUMIFS(81:81,$1:$1,"&gt;="&amp;1,$1:$1,"&lt;="&amp;INT(-$N92/30))+(-$N92/30-INT(-$N92/30))*SUMIFS(81:81,$1:$1,INT(-$N92/30)+1),0)+(-$N92/30-INT(-$N92/30))*SUMIFS(81:81,$1:$1,AU$1+INT(-$N92/30)+1)+(INT(-$N92/30)+1--$N92/30)*SUMIFS(81:81,$1:$1,AU$1+INT(-$N92/30))))</f>
        <v>5483178.1914893622</v>
      </c>
      <c r="AV92" s="40">
        <f>IF(AV$7="",0,IF(AV$1=MAX($1:$1),$R81-SUM($T92:AU92),IF(AV$1=1,SUMIFS(81:81,$1:$1,"&gt;="&amp;1,$1:$1,"&lt;="&amp;INT(-$N92/30))+(-$N92/30-INT(-$N92/30))*SUMIFS(81:81,$1:$1,INT(-$N92/30)+1),0)+(-$N92/30-INT(-$N92/30))*SUMIFS(81:81,$1:$1,AV$1+INT(-$N92/30)+1)+(INT(-$N92/30)+1--$N92/30)*SUMIFS(81:81,$1:$1,AV$1+INT(-$N92/30))))</f>
        <v>5593949.4680851065</v>
      </c>
      <c r="AW92" s="40">
        <f>IF(AW$7="",0,IF(AW$1=MAX($1:$1),$R81-SUM($T92:AV92),IF(AW$1=1,SUMIFS(81:81,$1:$1,"&gt;="&amp;1,$1:$1,"&lt;="&amp;INT(-$N92/30))+(-$N92/30-INT(-$N92/30))*SUMIFS(81:81,$1:$1,INT(-$N92/30)+1),0)+(-$N92/30-INT(-$N92/30))*SUMIFS(81:81,$1:$1,AW$1+INT(-$N92/30)+1)+(INT(-$N92/30)+1--$N92/30)*SUMIFS(81:81,$1:$1,AW$1+INT(-$N92/30))))</f>
        <v>5704720.7446808517</v>
      </c>
      <c r="AX92" s="40">
        <f>IF(AX$7="",0,IF(AX$1=MAX($1:$1),$R81-SUM($T92:AW92),IF(AX$1=1,SUMIFS(81:81,$1:$1,"&gt;="&amp;1,$1:$1,"&lt;="&amp;INT(-$N92/30))+(-$N92/30-INT(-$N92/30))*SUMIFS(81:81,$1:$1,INT(-$N92/30)+1),0)+(-$N92/30-INT(-$N92/30))*SUMIFS(81:81,$1:$1,AX$1+INT(-$N92/30)+1)+(INT(-$N92/30)+1--$N92/30)*SUMIFS(81:81,$1:$1,AX$1+INT(-$N92/30))))</f>
        <v>5815492.0212765969</v>
      </c>
      <c r="AY92" s="40">
        <f>IF(AY$7="",0,IF(AY$1=MAX($1:$1),$R81-SUM($T92:AX92),IF(AY$1=1,SUMIFS(81:81,$1:$1,"&gt;="&amp;1,$1:$1,"&lt;="&amp;INT(-$N92/30))+(-$N92/30-INT(-$N92/30))*SUMIFS(81:81,$1:$1,INT(-$N92/30)+1),0)+(-$N92/30-INT(-$N92/30))*SUMIFS(81:81,$1:$1,AY$1+INT(-$N92/30)+1)+(INT(-$N92/30)+1--$N92/30)*SUMIFS(81:81,$1:$1,AY$1+INT(-$N92/30))))</f>
        <v>5926263.2978723403</v>
      </c>
      <c r="AZ92" s="40">
        <f>IF(AZ$7="",0,IF(AZ$1=MAX($1:$1),$R81-SUM($T92:AY92),IF(AZ$1=1,SUMIFS(81:81,$1:$1,"&gt;="&amp;1,$1:$1,"&lt;="&amp;INT(-$N92/30))+(-$N92/30-INT(-$N92/30))*SUMIFS(81:81,$1:$1,INT(-$N92/30)+1),0)+(-$N92/30-INT(-$N92/30))*SUMIFS(81:81,$1:$1,AZ$1+INT(-$N92/30)+1)+(INT(-$N92/30)+1--$N92/30)*SUMIFS(81:81,$1:$1,AZ$1+INT(-$N92/30))))</f>
        <v>6037034.5744680855</v>
      </c>
      <c r="BA92" s="40">
        <f>IF(BA$7="",0,IF(BA$1=MAX($1:$1),$R81-SUM($T92:AZ92),IF(BA$1=1,SUMIFS(81:81,$1:$1,"&gt;="&amp;1,$1:$1,"&lt;="&amp;INT(-$N92/30))+(-$N92/30-INT(-$N92/30))*SUMIFS(81:81,$1:$1,INT(-$N92/30)+1),0)+(-$N92/30-INT(-$N92/30))*SUMIFS(81:81,$1:$1,BA$1+INT(-$N92/30)+1)+(INT(-$N92/30)+1--$N92/30)*SUMIFS(81:81,$1:$1,BA$1+INT(-$N92/30))))</f>
        <v>6147805.8510638308</v>
      </c>
      <c r="BB92" s="40">
        <f>IF(BB$7="",0,IF(BB$1=MAX($1:$1),$R81-SUM($T92:BA92),IF(BB$1=1,SUMIFS(81:81,$1:$1,"&gt;="&amp;1,$1:$1,"&lt;="&amp;INT(-$N92/30))+(-$N92/30-INT(-$N92/30))*SUMIFS(81:81,$1:$1,INT(-$N92/30)+1),0)+(-$N92/30-INT(-$N92/30))*SUMIFS(81:81,$1:$1,BB$1+INT(-$N92/30)+1)+(INT(-$N92/30)+1--$N92/30)*SUMIFS(81:81,$1:$1,BB$1+INT(-$N92/30))))</f>
        <v>6258577.1276595751</v>
      </c>
      <c r="BC92" s="40">
        <f>IF(BC$7="",0,IF(BC$1=MAX($1:$1),$R81-SUM($T92:BB92),IF(BC$1=1,SUMIFS(81:81,$1:$1,"&gt;="&amp;1,$1:$1,"&lt;="&amp;INT(-$N92/30))+(-$N92/30-INT(-$N92/30))*SUMIFS(81:81,$1:$1,INT(-$N92/30)+1),0)+(-$N92/30-INT(-$N92/30))*SUMIFS(81:81,$1:$1,BC$1+INT(-$N92/30)+1)+(INT(-$N92/30)+1--$N92/30)*SUMIFS(81:81,$1:$1,BC$1+INT(-$N92/30))))</f>
        <v>6369348.4042553194</v>
      </c>
      <c r="BD92" s="40">
        <f>IF(BD$7="",0,IF(BD$1=MAX($1:$1),$R81-SUM($T92:BC92),IF(BD$1=1,SUMIFS(81:81,$1:$1,"&gt;="&amp;1,$1:$1,"&lt;="&amp;INT(-$N92/30))+(-$N92/30-INT(-$N92/30))*SUMIFS(81:81,$1:$1,INT(-$N92/30)+1),0)+(-$N92/30-INT(-$N92/30))*SUMIFS(81:81,$1:$1,BD$1+INT(-$N92/30)+1)+(INT(-$N92/30)+1--$N92/30)*SUMIFS(81:81,$1:$1,BD$1+INT(-$N92/30))))</f>
        <v>6480119.6808510637</v>
      </c>
      <c r="BE92" s="40">
        <f>IF(BE$7="",0,IF(BE$1=MAX($1:$1),$R81-SUM($T92:BD92),IF(BE$1=1,SUMIFS(81:81,$1:$1,"&gt;="&amp;1,$1:$1,"&lt;="&amp;INT(-$N92/30))+(-$N92/30-INT(-$N92/30))*SUMIFS(81:81,$1:$1,INT(-$N92/30)+1),0)+(-$N92/30-INT(-$N92/30))*SUMIFS(81:81,$1:$1,BE$1+INT(-$N92/30)+1)+(INT(-$N92/30)+1--$N92/30)*SUMIFS(81:81,$1:$1,BE$1+INT(-$N92/30))))</f>
        <v>6590890.9574468089</v>
      </c>
      <c r="BF92" s="40">
        <f>IF(BF$7="",0,IF(BF$1=MAX($1:$1),$R81-SUM($T92:BE92),IF(BF$1=1,SUMIFS(81:81,$1:$1,"&gt;="&amp;1,$1:$1,"&lt;="&amp;INT(-$N92/30))+(-$N92/30-INT(-$N92/30))*SUMIFS(81:81,$1:$1,INT(-$N92/30)+1),0)+(-$N92/30-INT(-$N92/30))*SUMIFS(81:81,$1:$1,BF$1+INT(-$N92/30)+1)+(INT(-$N92/30)+1--$N92/30)*SUMIFS(81:81,$1:$1,BF$1+INT(-$N92/30))))</f>
        <v>6701662.2340425532</v>
      </c>
      <c r="BG92" s="40">
        <f>IF(BG$7="",0,IF(BG$1=MAX($1:$1),$R81-SUM($T92:BF92),IF(BG$1=1,SUMIFS(81:81,$1:$1,"&gt;="&amp;1,$1:$1,"&lt;="&amp;INT(-$N92/30))+(-$N92/30-INT(-$N92/30))*SUMIFS(81:81,$1:$1,INT(-$N92/30)+1),0)+(-$N92/30-INT(-$N92/30))*SUMIFS(81:81,$1:$1,BG$1+INT(-$N92/30)+1)+(INT(-$N92/30)+1--$N92/30)*SUMIFS(81:81,$1:$1,BG$1+INT(-$N92/30))))</f>
        <v>6812433.5106382994</v>
      </c>
      <c r="BH92" s="40">
        <f>IF(BH$7="",0,IF(BH$1=MAX($1:$1),$R81-SUM($T92:BG92),IF(BH$1=1,SUMIFS(81:81,$1:$1,"&gt;="&amp;1,$1:$1,"&lt;="&amp;INT(-$N92/30))+(-$N92/30-INT(-$N92/30))*SUMIFS(81:81,$1:$1,INT(-$N92/30)+1),0)+(-$N92/30-INT(-$N92/30))*SUMIFS(81:81,$1:$1,BH$1+INT(-$N92/30)+1)+(INT(-$N92/30)+1--$N92/30)*SUMIFS(81:81,$1:$1,BH$1+INT(-$N92/30))))</f>
        <v>6923204.7872340428</v>
      </c>
      <c r="BI92" s="40">
        <f>IF(BI$7="",0,IF(BI$1=MAX($1:$1),$R81-SUM($T92:BH92),IF(BI$1=1,SUMIFS(81:81,$1:$1,"&gt;="&amp;1,$1:$1,"&lt;="&amp;INT(-$N92/30))+(-$N92/30-INT(-$N92/30))*SUMIFS(81:81,$1:$1,INT(-$N92/30)+1),0)+(-$N92/30-INT(-$N92/30))*SUMIFS(81:81,$1:$1,BI$1+INT(-$N92/30)+1)+(INT(-$N92/30)+1--$N92/30)*SUMIFS(81:81,$1:$1,BI$1+INT(-$N92/30))))</f>
        <v>7033976.063829788</v>
      </c>
      <c r="BJ92" s="40">
        <f>IF(BJ$7="",0,IF(BJ$1=MAX($1:$1),$R81-SUM($T92:BI92),IF(BJ$1=1,SUMIFS(81:81,$1:$1,"&gt;="&amp;1,$1:$1,"&lt;="&amp;INT(-$N92/30))+(-$N92/30-INT(-$N92/30))*SUMIFS(81:81,$1:$1,INT(-$N92/30)+1),0)+(-$N92/30-INT(-$N92/30))*SUMIFS(81:81,$1:$1,BJ$1+INT(-$N92/30)+1)+(INT(-$N92/30)+1--$N92/30)*SUMIFS(81:81,$1:$1,BJ$1+INT(-$N92/30))))</f>
        <v>7144747.3404255323</v>
      </c>
      <c r="BK92" s="40">
        <f>IF(BK$7="",0,IF(BK$1=MAX($1:$1),$R81-SUM($T92:BJ92),IF(BK$1=1,SUMIFS(81:81,$1:$1,"&gt;="&amp;1,$1:$1,"&lt;="&amp;INT(-$N92/30))+(-$N92/30-INT(-$N92/30))*SUMIFS(81:81,$1:$1,INT(-$N92/30)+1),0)+(-$N92/30-INT(-$N92/30))*SUMIFS(81:81,$1:$1,BK$1+INT(-$N92/30)+1)+(INT(-$N92/30)+1--$N92/30)*SUMIFS(81:81,$1:$1,BK$1+INT(-$N92/30))))</f>
        <v>7255518.6170212766</v>
      </c>
      <c r="BL92" s="40">
        <f>IF(BL$7="",0,IF(BL$1=MAX($1:$1),$R81-SUM($T92:BK92),IF(BL$1=1,SUMIFS(81:81,$1:$1,"&gt;="&amp;1,$1:$1,"&lt;="&amp;INT(-$N92/30))+(-$N92/30-INT(-$N92/30))*SUMIFS(81:81,$1:$1,INT(-$N92/30)+1),0)+(-$N92/30-INT(-$N92/30))*SUMIFS(81:81,$1:$1,BL$1+INT(-$N92/30)+1)+(INT(-$N92/30)+1--$N92/30)*SUMIFS(81:81,$1:$1,BL$1+INT(-$N92/30))))</f>
        <v>7366289.8936170209</v>
      </c>
      <c r="BM92" s="40">
        <f>IF(BM$7="",0,IF(BM$1=MAX($1:$1),$R81-SUM($T92:BL92),IF(BM$1=1,SUMIFS(81:81,$1:$1,"&gt;="&amp;1,$1:$1,"&lt;="&amp;INT(-$N92/30))+(-$N92/30-INT(-$N92/30))*SUMIFS(81:81,$1:$1,INT(-$N92/30)+1),0)+(-$N92/30-INT(-$N92/30))*SUMIFS(81:81,$1:$1,BM$1+INT(-$N92/30)+1)+(INT(-$N92/30)+1--$N92/30)*SUMIFS(81:81,$1:$1,BM$1+INT(-$N92/30))))</f>
        <v>7477061.1702127662</v>
      </c>
      <c r="BN92" s="40">
        <f>IF(BN$7="",0,IF(BN$1=MAX($1:$1),$R81-SUM($T92:BM92),IF(BN$1=1,SUMIFS(81:81,$1:$1,"&gt;="&amp;1,$1:$1,"&lt;="&amp;INT(-$N92/30))+(-$N92/30-INT(-$N92/30))*SUMIFS(81:81,$1:$1,INT(-$N92/30)+1),0)+(-$N92/30-INT(-$N92/30))*SUMIFS(81:81,$1:$1,BN$1+INT(-$N92/30)+1)+(INT(-$N92/30)+1--$N92/30)*SUMIFS(81:81,$1:$1,BN$1+INT(-$N92/30))))</f>
        <v>7587832.4468085114</v>
      </c>
      <c r="BO92" s="40">
        <f>IF(BO$7="",0,IF(BO$1=MAX($1:$1),$R81-SUM($T92:BN92),IF(BO$1=1,SUMIFS(81:81,$1:$1,"&gt;="&amp;1,$1:$1,"&lt;="&amp;INT(-$N92/30))+(-$N92/30-INT(-$N92/30))*SUMIFS(81:81,$1:$1,INT(-$N92/30)+1),0)+(-$N92/30-INT(-$N92/30))*SUMIFS(81:81,$1:$1,BO$1+INT(-$N92/30)+1)+(INT(-$N92/30)+1--$N92/30)*SUMIFS(81:81,$1:$1,BO$1+INT(-$N92/30))))</f>
        <v>7698603.7234042576</v>
      </c>
      <c r="BP92" s="40">
        <f>IF(BP$7="",0,IF(BP$1=MAX($1:$1),$R81-SUM($T92:BO92),IF(BP$1=1,SUMIFS(81:81,$1:$1,"&gt;="&amp;1,$1:$1,"&lt;="&amp;INT(-$N92/30))+(-$N92/30-INT(-$N92/30))*SUMIFS(81:81,$1:$1,INT(-$N92/30)+1),0)+(-$N92/30-INT(-$N92/30))*SUMIFS(81:81,$1:$1,BP$1+INT(-$N92/30)+1)+(INT(-$N92/30)+1--$N92/30)*SUMIFS(81:81,$1:$1,BP$1+INT(-$N92/30))))</f>
        <v>7809375</v>
      </c>
      <c r="BQ92" s="40">
        <f>IF(BQ$7="",0,IF(BQ$1=MAX($1:$1),$R81-SUM($T92:BP92),IF(BQ$1=1,SUMIFS(81:81,$1:$1,"&gt;="&amp;1,$1:$1,"&lt;="&amp;INT(-$N92/30))+(-$N92/30-INT(-$N92/30))*SUMIFS(81:81,$1:$1,INT(-$N92/30)+1),0)+(-$N92/30-INT(-$N92/30))*SUMIFS(81:81,$1:$1,BQ$1+INT(-$N92/30)+1)+(INT(-$N92/30)+1--$N92/30)*SUMIFS(81:81,$1:$1,BQ$1+INT(-$N92/30))))</f>
        <v>0</v>
      </c>
      <c r="BR92" s="40">
        <f>IF(BR$7="",0,IF(BR$1=MAX($1:$1),$R81-SUM($T92:BQ92),IF(BR$1=1,SUMIFS(81:81,$1:$1,"&gt;="&amp;1,$1:$1,"&lt;="&amp;INT(-$N92/30))+(-$N92/30-INT(-$N92/30))*SUMIFS(81:81,$1:$1,INT(-$N92/30)+1),0)+(-$N92/30-INT(-$N92/30))*SUMIFS(81:81,$1:$1,BR$1+INT(-$N92/30)+1)+(INT(-$N92/30)+1--$N92/30)*SUMIFS(81:81,$1:$1,BR$1+INT(-$N92/30))))</f>
        <v>0</v>
      </c>
      <c r="BS92" s="40">
        <f>IF(BS$7="",0,IF(BS$1=MAX($1:$1),$R81-SUM($T92:BR92),IF(BS$1=1,SUMIFS(81:81,$1:$1,"&gt;="&amp;1,$1:$1,"&lt;="&amp;INT(-$N92/30))+(-$N92/30-INT(-$N92/30))*SUMIFS(81:81,$1:$1,INT(-$N92/30)+1),0)+(-$N92/30-INT(-$N92/30))*SUMIFS(81:81,$1:$1,BS$1+INT(-$N92/30)+1)+(INT(-$N92/30)+1--$N92/30)*SUMIFS(81:81,$1:$1,BS$1+INT(-$N92/30))))</f>
        <v>0</v>
      </c>
      <c r="BT92" s="40">
        <f>IF(BT$7="",0,IF(BT$1=MAX($1:$1),$R81-SUM($T92:BS92),IF(BT$1=1,SUMIFS(81:81,$1:$1,"&gt;="&amp;1,$1:$1,"&lt;="&amp;INT(-$N92/30))+(-$N92/30-INT(-$N92/30))*SUMIFS(81:81,$1:$1,INT(-$N92/30)+1),0)+(-$N92/30-INT(-$N92/30))*SUMIFS(81:81,$1:$1,BT$1+INT(-$N92/30)+1)+(INT(-$N92/30)+1--$N92/30)*SUMIFS(81:81,$1:$1,BT$1+INT(-$N92/30))))</f>
        <v>0</v>
      </c>
      <c r="BU92" s="40">
        <f>IF(BU$7="",0,IF(BU$1=MAX($1:$1),$R81-SUM($T92:BT92),IF(BU$1=1,SUMIFS(81:81,$1:$1,"&gt;="&amp;1,$1:$1,"&lt;="&amp;INT(-$N92/30))+(-$N92/30-INT(-$N92/30))*SUMIFS(81:81,$1:$1,INT(-$N92/30)+1),0)+(-$N92/30-INT(-$N92/30))*SUMIFS(81:81,$1:$1,BU$1+INT(-$N92/30)+1)+(INT(-$N92/30)+1--$N92/30)*SUMIFS(81:81,$1:$1,BU$1+INT(-$N92/30))))</f>
        <v>0</v>
      </c>
      <c r="BV92" s="40">
        <f>IF(BV$7="",0,IF(BV$1=MAX($1:$1),$R81-SUM($T92:BU92),IF(BV$1=1,SUMIFS(81:81,$1:$1,"&gt;="&amp;1,$1:$1,"&lt;="&amp;INT(-$N92/30))+(-$N92/30-INT(-$N92/30))*SUMIFS(81:81,$1:$1,INT(-$N92/30)+1),0)+(-$N92/30-INT(-$N92/30))*SUMIFS(81:81,$1:$1,BV$1+INT(-$N92/30)+1)+(INT(-$N92/30)+1--$N92/30)*SUMIFS(81:81,$1:$1,BV$1+INT(-$N92/30))))</f>
        <v>0</v>
      </c>
      <c r="BW92" s="40">
        <f>IF(BW$7="",0,IF(BW$1=MAX($1:$1),$R81-SUM($T92:BV92),IF(BW$1=1,SUMIFS(81:81,$1:$1,"&gt;="&amp;1,$1:$1,"&lt;="&amp;INT(-$N92/30))+(-$N92/30-INT(-$N92/30))*SUMIFS(81:81,$1:$1,INT(-$N92/30)+1),0)+(-$N92/30-INT(-$N92/30))*SUMIFS(81:81,$1:$1,BW$1+INT(-$N92/30)+1)+(INT(-$N92/30)+1--$N92/30)*SUMIFS(81:81,$1:$1,BW$1+INT(-$N92/30))))</f>
        <v>0</v>
      </c>
      <c r="BX92" s="40">
        <f>IF(BX$7="",0,IF(BX$1=MAX($1:$1),$R81-SUM($T92:BW92),IF(BX$1=1,SUMIFS(81:81,$1:$1,"&gt;="&amp;1,$1:$1,"&lt;="&amp;INT(-$N92/30))+(-$N92/30-INT(-$N92/30))*SUMIFS(81:81,$1:$1,INT(-$N92/30)+1),0)+(-$N92/30-INT(-$N92/30))*SUMIFS(81:81,$1:$1,BX$1+INT(-$N92/30)+1)+(INT(-$N92/30)+1--$N92/30)*SUMIFS(81:81,$1:$1,BX$1+INT(-$N92/30))))</f>
        <v>0</v>
      </c>
      <c r="BY92" s="40">
        <f>IF(BY$7="",0,IF(BY$1=MAX($1:$1),$R81-SUM($T92:BX92),IF(BY$1=1,SUMIFS(81:81,$1:$1,"&gt;="&amp;1,$1:$1,"&lt;="&amp;INT(-$N92/30))+(-$N92/30-INT(-$N92/30))*SUMIFS(81:81,$1:$1,INT(-$N92/30)+1),0)+(-$N92/30-INT(-$N92/30))*SUMIFS(81:81,$1:$1,BY$1+INT(-$N92/30)+1)+(INT(-$N92/30)+1--$N92/30)*SUMIFS(81:81,$1:$1,BY$1+INT(-$N92/30))))</f>
        <v>0</v>
      </c>
      <c r="BZ92" s="40">
        <f>IF(BZ$7="",0,IF(BZ$1=MAX($1:$1),$R81-SUM($T92:BY92),IF(BZ$1=1,SUMIFS(81:81,$1:$1,"&gt;="&amp;1,$1:$1,"&lt;="&amp;INT(-$N92/30))+(-$N92/30-INT(-$N92/30))*SUMIFS(81:81,$1:$1,INT(-$N92/30)+1),0)+(-$N92/30-INT(-$N92/30))*SUMIFS(81:81,$1:$1,BZ$1+INT(-$N92/30)+1)+(INT(-$N92/30)+1--$N92/30)*SUMIFS(81:81,$1:$1,BZ$1+INT(-$N92/30))))</f>
        <v>0</v>
      </c>
      <c r="CA92" s="40">
        <f>IF(CA$7="",0,IF(CA$1=MAX($1:$1),$R81-SUM($T92:BZ92),IF(CA$1=1,SUMIFS(81:81,$1:$1,"&gt;="&amp;1,$1:$1,"&lt;="&amp;INT(-$N92/30))+(-$N92/30-INT(-$N92/30))*SUMIFS(81:81,$1:$1,INT(-$N92/30)+1),0)+(-$N92/30-INT(-$N92/30))*SUMIFS(81:81,$1:$1,CA$1+INT(-$N92/30)+1)+(INT(-$N92/30)+1--$N92/30)*SUMIFS(81:81,$1:$1,CA$1+INT(-$N92/30))))</f>
        <v>0</v>
      </c>
      <c r="CB92" s="40">
        <f>IF(CB$7="",0,IF(CB$1=MAX($1:$1),$R81-SUM($T92:CA92),IF(CB$1=1,SUMIFS(81:81,$1:$1,"&gt;="&amp;1,$1:$1,"&lt;="&amp;INT(-$N92/30))+(-$N92/30-INT(-$N92/30))*SUMIFS(81:81,$1:$1,INT(-$N92/30)+1),0)+(-$N92/30-INT(-$N92/30))*SUMIFS(81:81,$1:$1,CB$1+INT(-$N92/30)+1)+(INT(-$N92/30)+1--$N92/30)*SUMIFS(81:81,$1:$1,CB$1+INT(-$N92/30))))</f>
        <v>0</v>
      </c>
      <c r="CC92" s="40">
        <f>IF(CC$7="",0,IF(CC$1=MAX($1:$1),$R81-SUM($T92:CB92),IF(CC$1=1,SUMIFS(81:81,$1:$1,"&gt;="&amp;1,$1:$1,"&lt;="&amp;INT(-$N92/30))+(-$N92/30-INT(-$N92/30))*SUMIFS(81:81,$1:$1,INT(-$N92/30)+1),0)+(-$N92/30-INT(-$N92/30))*SUMIFS(81:81,$1:$1,CC$1+INT(-$N92/30)+1)+(INT(-$N92/30)+1--$N92/30)*SUMIFS(81:81,$1:$1,CC$1+INT(-$N92/30))))</f>
        <v>0</v>
      </c>
      <c r="CD92" s="40">
        <f>IF(CD$7="",0,IF(CD$1=MAX($1:$1),$R81-SUM($T92:CC92),IF(CD$1=1,SUMIFS(81:81,$1:$1,"&gt;="&amp;1,$1:$1,"&lt;="&amp;INT(-$N92/30))+(-$N92/30-INT(-$N92/30))*SUMIFS(81:81,$1:$1,INT(-$N92/30)+1),0)+(-$N92/30-INT(-$N92/30))*SUMIFS(81:81,$1:$1,CD$1+INT(-$N92/30)+1)+(INT(-$N92/30)+1--$N92/30)*SUMIFS(81:81,$1:$1,CD$1+INT(-$N92/30))))</f>
        <v>0</v>
      </c>
      <c r="CE92" s="40">
        <f>IF(CE$7="",0,IF(CE$1=MAX($1:$1),$R81-SUM($T92:CD92),IF(CE$1=1,SUMIFS(81:81,$1:$1,"&gt;="&amp;1,$1:$1,"&lt;="&amp;INT(-$N92/30))+(-$N92/30-INT(-$N92/30))*SUMIFS(81:81,$1:$1,INT(-$N92/30)+1),0)+(-$N92/30-INT(-$N92/30))*SUMIFS(81:81,$1:$1,CE$1+INT(-$N92/30)+1)+(INT(-$N92/30)+1--$N92/30)*SUMIFS(81:81,$1:$1,CE$1+INT(-$N92/30))))</f>
        <v>0</v>
      </c>
      <c r="CF92" s="40">
        <f>IF(CF$7="",0,IF(CF$1=MAX($1:$1),$R81-SUM($T92:CE92),IF(CF$1=1,SUMIFS(81:81,$1:$1,"&gt;="&amp;1,$1:$1,"&lt;="&amp;INT(-$N92/30))+(-$N92/30-INT(-$N92/30))*SUMIFS(81:81,$1:$1,INT(-$N92/30)+1),0)+(-$N92/30-INT(-$N92/30))*SUMIFS(81:81,$1:$1,CF$1+INT(-$N92/30)+1)+(INT(-$N92/30)+1--$N92/30)*SUMIFS(81:81,$1:$1,CF$1+INT(-$N92/30))))</f>
        <v>0</v>
      </c>
      <c r="CG92" s="40">
        <f>IF(CG$7="",0,IF(CG$1=MAX($1:$1),$R81-SUM($T92:CF92),IF(CG$1=1,SUMIFS(81:81,$1:$1,"&gt;="&amp;1,$1:$1,"&lt;="&amp;INT(-$N92/30))+(-$N92/30-INT(-$N92/30))*SUMIFS(81:81,$1:$1,INT(-$N92/30)+1),0)+(-$N92/30-INT(-$N92/30))*SUMIFS(81:81,$1:$1,CG$1+INT(-$N92/30)+1)+(INT(-$N92/30)+1--$N92/30)*SUMIFS(81:81,$1:$1,CG$1+INT(-$N92/30))))</f>
        <v>0</v>
      </c>
      <c r="CH92" s="40">
        <f>IF(CH$7="",0,IF(CH$1=MAX($1:$1),$R81-SUM($T92:CG92),IF(CH$1=1,SUMIFS(81:81,$1:$1,"&gt;="&amp;1,$1:$1,"&lt;="&amp;INT(-$N92/30))+(-$N92/30-INT(-$N92/30))*SUMIFS(81:81,$1:$1,INT(-$N92/30)+1),0)+(-$N92/30-INT(-$N92/30))*SUMIFS(81:81,$1:$1,CH$1+INT(-$N92/30)+1)+(INT(-$N92/30)+1--$N92/30)*SUMIFS(81:81,$1:$1,CH$1+INT(-$N92/30))))</f>
        <v>0</v>
      </c>
      <c r="CI92" s="40">
        <f>IF(CI$7="",0,IF(CI$1=MAX($1:$1),$R81-SUM($T92:CH92),IF(CI$1=1,SUMIFS(81:81,$1:$1,"&gt;="&amp;1,$1:$1,"&lt;="&amp;INT(-$N92/30))+(-$N92/30-INT(-$N92/30))*SUMIFS(81:81,$1:$1,INT(-$N92/30)+1),0)+(-$N92/30-INT(-$N92/30))*SUMIFS(81:81,$1:$1,CI$1+INT(-$N92/30)+1)+(INT(-$N92/30)+1--$N92/30)*SUMIFS(81:81,$1:$1,CI$1+INT(-$N92/30))))</f>
        <v>0</v>
      </c>
      <c r="CJ92" s="40">
        <f>IF(CJ$7="",0,IF(CJ$1=MAX($1:$1),$R81-SUM($T92:CI92),IF(CJ$1=1,SUMIFS(81:81,$1:$1,"&gt;="&amp;1,$1:$1,"&lt;="&amp;INT(-$N92/30))+(-$N92/30-INT(-$N92/30))*SUMIFS(81:81,$1:$1,INT(-$N92/30)+1),0)+(-$N92/30-INT(-$N92/30))*SUMIFS(81:81,$1:$1,CJ$1+INT(-$N92/30)+1)+(INT(-$N92/30)+1--$N92/30)*SUMIFS(81:81,$1:$1,CJ$1+INT(-$N92/30))))</f>
        <v>0</v>
      </c>
      <c r="CK92" s="40">
        <f>IF(CK$7="",0,IF(CK$1=MAX($1:$1),$R81-SUM($T92:CJ92),IF(CK$1=1,SUMIFS(81:81,$1:$1,"&gt;="&amp;1,$1:$1,"&lt;="&amp;INT(-$N92/30))+(-$N92/30-INT(-$N92/30))*SUMIFS(81:81,$1:$1,INT(-$N92/30)+1),0)+(-$N92/30-INT(-$N92/30))*SUMIFS(81:81,$1:$1,CK$1+INT(-$N92/30)+1)+(INT(-$N92/30)+1--$N92/30)*SUMIFS(81:81,$1:$1,CK$1+INT(-$N92/30))))</f>
        <v>0</v>
      </c>
      <c r="CL92" s="40">
        <f>IF(CL$7="",0,IF(CL$1=MAX($1:$1),$R81-SUM($T92:CK92),IF(CL$1=1,SUMIFS(81:81,$1:$1,"&gt;="&amp;1,$1:$1,"&lt;="&amp;INT(-$N92/30))+(-$N92/30-INT(-$N92/30))*SUMIFS(81:81,$1:$1,INT(-$N92/30)+1),0)+(-$N92/30-INT(-$N92/30))*SUMIFS(81:81,$1:$1,CL$1+INT(-$N92/30)+1)+(INT(-$N92/30)+1--$N92/30)*SUMIFS(81:81,$1:$1,CL$1+INT(-$N92/30))))</f>
        <v>0</v>
      </c>
      <c r="CM92" s="40">
        <f>IF(CM$7="",0,IF(CM$1=MAX($1:$1),$R81-SUM($T92:CL92),IF(CM$1=1,SUMIFS(81:81,$1:$1,"&gt;="&amp;1,$1:$1,"&lt;="&amp;INT(-$N92/30))+(-$N92/30-INT(-$N92/30))*SUMIFS(81:81,$1:$1,INT(-$N92/30)+1),0)+(-$N92/30-INT(-$N92/30))*SUMIFS(81:81,$1:$1,CM$1+INT(-$N92/30)+1)+(INT(-$N92/30)+1--$N92/30)*SUMIFS(81:81,$1:$1,CM$1+INT(-$N92/30))))</f>
        <v>0</v>
      </c>
      <c r="CN92" s="40">
        <f>IF(CN$7="",0,IF(CN$1=MAX($1:$1),$R81-SUM($T92:CM92),IF(CN$1=1,SUMIFS(81:81,$1:$1,"&gt;="&amp;1,$1:$1,"&lt;="&amp;INT(-$N92/30))+(-$N92/30-INT(-$N92/30))*SUMIFS(81:81,$1:$1,INT(-$N92/30)+1),0)+(-$N92/30-INT(-$N92/30))*SUMIFS(81:81,$1:$1,CN$1+INT(-$N92/30)+1)+(INT(-$N92/30)+1--$N92/30)*SUMIFS(81:81,$1:$1,CN$1+INT(-$N92/30))))</f>
        <v>0</v>
      </c>
      <c r="CO92" s="40">
        <f>IF(CO$7="",0,IF(CO$1=MAX($1:$1),$R81-SUM($T92:CN92),IF(CO$1=1,SUMIFS(81:81,$1:$1,"&gt;="&amp;1,$1:$1,"&lt;="&amp;INT(-$N92/30))+(-$N92/30-INT(-$N92/30))*SUMIFS(81:81,$1:$1,INT(-$N92/30)+1),0)+(-$N92/30-INT(-$N92/30))*SUMIFS(81:81,$1:$1,CO$1+INT(-$N92/30)+1)+(INT(-$N92/30)+1--$N92/30)*SUMIFS(81:81,$1:$1,CO$1+INT(-$N92/30))))</f>
        <v>0</v>
      </c>
      <c r="CP92" s="40">
        <f>IF(CP$7="",0,IF(CP$1=MAX($1:$1),$R81-SUM($T92:CO92),IF(CP$1=1,SUMIFS(81:81,$1:$1,"&gt;="&amp;1,$1:$1,"&lt;="&amp;INT(-$N92/30))+(-$N92/30-INT(-$N92/30))*SUMIFS(81:81,$1:$1,INT(-$N92/30)+1),0)+(-$N92/30-INT(-$N92/30))*SUMIFS(81:81,$1:$1,CP$1+INT(-$N92/30)+1)+(INT(-$N92/30)+1--$N92/30)*SUMIFS(81:81,$1:$1,CP$1+INT(-$N92/30))))</f>
        <v>0</v>
      </c>
      <c r="CQ92" s="40">
        <f>IF(CQ$7="",0,IF(CQ$1=MAX($1:$1),$R81-SUM($T92:CP92),IF(CQ$1=1,SUMIFS(81:81,$1:$1,"&gt;="&amp;1,$1:$1,"&lt;="&amp;INT(-$N92/30))+(-$N92/30-INT(-$N92/30))*SUMIFS(81:81,$1:$1,INT(-$N92/30)+1),0)+(-$N92/30-INT(-$N92/30))*SUMIFS(81:81,$1:$1,CQ$1+INT(-$N92/30)+1)+(INT(-$N92/30)+1--$N92/30)*SUMIFS(81:81,$1:$1,CQ$1+INT(-$N92/30))))</f>
        <v>0</v>
      </c>
      <c r="CR92" s="40">
        <f>IF(CR$7="",0,IF(CR$1=MAX($1:$1),$R81-SUM($T92:CQ92),IF(CR$1=1,SUMIFS(81:81,$1:$1,"&gt;="&amp;1,$1:$1,"&lt;="&amp;INT(-$N92/30))+(-$N92/30-INT(-$N92/30))*SUMIFS(81:81,$1:$1,INT(-$N92/30)+1),0)+(-$N92/30-INT(-$N92/30))*SUMIFS(81:81,$1:$1,CR$1+INT(-$N92/30)+1)+(INT(-$N92/30)+1--$N92/30)*SUMIFS(81:81,$1:$1,CR$1+INT(-$N92/30))))</f>
        <v>0</v>
      </c>
      <c r="CS92" s="40">
        <f>IF(CS$7="",0,IF(CS$1=MAX($1:$1),$R81-SUM($T92:CR92),IF(CS$1=1,SUMIFS(81:81,$1:$1,"&gt;="&amp;1,$1:$1,"&lt;="&amp;INT(-$N92/30))+(-$N92/30-INT(-$N92/30))*SUMIFS(81:81,$1:$1,INT(-$N92/30)+1),0)+(-$N92/30-INT(-$N92/30))*SUMIFS(81:81,$1:$1,CS$1+INT(-$N92/30)+1)+(INT(-$N92/30)+1--$N92/30)*SUMIFS(81:81,$1:$1,CS$1+INT(-$N92/30))))</f>
        <v>0</v>
      </c>
      <c r="CT92" s="40">
        <f>IF(CT$7="",0,IF(CT$1=MAX($1:$1),$R81-SUM($T92:CS92),IF(CT$1=1,SUMIFS(81:81,$1:$1,"&gt;="&amp;1,$1:$1,"&lt;="&amp;INT(-$N92/30))+(-$N92/30-INT(-$N92/30))*SUMIFS(81:81,$1:$1,INT(-$N92/30)+1),0)+(-$N92/30-INT(-$N92/30))*SUMIFS(81:81,$1:$1,CT$1+INT(-$N92/30)+1)+(INT(-$N92/30)+1--$N92/30)*SUMIFS(81:81,$1:$1,CT$1+INT(-$N92/30))))</f>
        <v>0</v>
      </c>
      <c r="CU92" s="40">
        <f>IF(CU$7="",0,IF(CU$1=MAX($1:$1),$R81-SUM($T92:CT92),IF(CU$1=1,SUMIFS(81:81,$1:$1,"&gt;="&amp;1,$1:$1,"&lt;="&amp;INT(-$N92/30))+(-$N92/30-INT(-$N92/30))*SUMIFS(81:81,$1:$1,INT(-$N92/30)+1),0)+(-$N92/30-INT(-$N92/30))*SUMIFS(81:81,$1:$1,CU$1+INT(-$N92/30)+1)+(INT(-$N92/30)+1--$N92/30)*SUMIFS(81:81,$1:$1,CU$1+INT(-$N92/30))))</f>
        <v>0</v>
      </c>
      <c r="CV92" s="40">
        <f>IF(CV$7="",0,IF(CV$1=MAX($1:$1),$R81-SUM($T92:CU92),IF(CV$1=1,SUMIFS(81:81,$1:$1,"&gt;="&amp;1,$1:$1,"&lt;="&amp;INT(-$N92/30))+(-$N92/30-INT(-$N92/30))*SUMIFS(81:81,$1:$1,INT(-$N92/30)+1),0)+(-$N92/30-INT(-$N92/30))*SUMIFS(81:81,$1:$1,CV$1+INT(-$N92/30)+1)+(INT(-$N92/30)+1--$N92/30)*SUMIFS(81:81,$1:$1,CV$1+INT(-$N92/30))))</f>
        <v>0</v>
      </c>
      <c r="CW92" s="40">
        <f>IF(CW$7="",0,IF(CW$1=MAX($1:$1),$R81-SUM($T92:CV92),IF(CW$1=1,SUMIFS(81:81,$1:$1,"&gt;="&amp;1,$1:$1,"&lt;="&amp;INT(-$N92/30))+(-$N92/30-INT(-$N92/30))*SUMIFS(81:81,$1:$1,INT(-$N92/30)+1),0)+(-$N92/30-INT(-$N92/30))*SUMIFS(81:81,$1:$1,CW$1+INT(-$N92/30)+1)+(INT(-$N92/30)+1--$N92/30)*SUMIFS(81:81,$1:$1,CW$1+INT(-$N92/30))))</f>
        <v>0</v>
      </c>
      <c r="CX92" s="40">
        <f>IF(CX$7="",0,IF(CX$1=MAX($1:$1),$R81-SUM($T92:CW92),IF(CX$1=1,SUMIFS(81:81,$1:$1,"&gt;="&amp;1,$1:$1,"&lt;="&amp;INT(-$N92/30))+(-$N92/30-INT(-$N92/30))*SUMIFS(81:81,$1:$1,INT(-$N92/30)+1),0)+(-$N92/30-INT(-$N92/30))*SUMIFS(81:81,$1:$1,CX$1+INT(-$N92/30)+1)+(INT(-$N92/30)+1--$N92/30)*SUMIFS(81:81,$1:$1,CX$1+INT(-$N92/30))))</f>
        <v>0</v>
      </c>
      <c r="CY92" s="40">
        <f>IF(CY$7="",0,IF(CY$1=MAX($1:$1),$R81-SUM($T92:CX92),IF(CY$1=1,SUMIFS(81:81,$1:$1,"&gt;="&amp;1,$1:$1,"&lt;="&amp;INT(-$N92/30))+(-$N92/30-INT(-$N92/30))*SUMIFS(81:81,$1:$1,INT(-$N92/30)+1),0)+(-$N92/30-INT(-$N92/30))*SUMIFS(81:81,$1:$1,CY$1+INT(-$N92/30)+1)+(INT(-$N92/30)+1--$N92/30)*SUMIFS(81:81,$1:$1,CY$1+INT(-$N92/30))))</f>
        <v>0</v>
      </c>
      <c r="CZ92" s="40">
        <f>IF(CZ$7="",0,IF(CZ$1=MAX($1:$1),$R81-SUM($T92:CY92),IF(CZ$1=1,SUMIFS(81:81,$1:$1,"&gt;="&amp;1,$1:$1,"&lt;="&amp;INT(-$N92/30))+(-$N92/30-INT(-$N92/30))*SUMIFS(81:81,$1:$1,INT(-$N92/30)+1),0)+(-$N92/30-INT(-$N92/30))*SUMIFS(81:81,$1:$1,CZ$1+INT(-$N92/30)+1)+(INT(-$N92/30)+1--$N92/30)*SUMIFS(81:81,$1:$1,CZ$1+INT(-$N92/30))))</f>
        <v>0</v>
      </c>
      <c r="DA92" s="40">
        <f>IF(DA$7="",0,IF(DA$1=MAX($1:$1),$R81-SUM($T92:CZ92),IF(DA$1=1,SUMIFS(81:81,$1:$1,"&gt;="&amp;1,$1:$1,"&lt;="&amp;INT(-$N92/30))+(-$N92/30-INT(-$N92/30))*SUMIFS(81:81,$1:$1,INT(-$N92/30)+1),0)+(-$N92/30-INT(-$N92/30))*SUMIFS(81:81,$1:$1,DA$1+INT(-$N92/30)+1)+(INT(-$N92/30)+1--$N92/30)*SUMIFS(81:81,$1:$1,DA$1+INT(-$N92/30))))</f>
        <v>0</v>
      </c>
      <c r="DB92" s="40">
        <f>IF(DB$7="",0,IF(DB$1=MAX($1:$1),$R81-SUM($T92:DA92),IF(DB$1=1,SUMIFS(81:81,$1:$1,"&gt;="&amp;1,$1:$1,"&lt;="&amp;INT(-$N92/30))+(-$N92/30-INT(-$N92/30))*SUMIFS(81:81,$1:$1,INT(-$N92/30)+1),0)+(-$N92/30-INT(-$N92/30))*SUMIFS(81:81,$1:$1,DB$1+INT(-$N92/30)+1)+(INT(-$N92/30)+1--$N92/30)*SUMIFS(81:81,$1:$1,DB$1+INT(-$N92/30))))</f>
        <v>0</v>
      </c>
      <c r="DC92" s="40">
        <f>IF(DC$7="",0,IF(DC$1=MAX($1:$1),$R81-SUM($T92:DB92),IF(DC$1=1,SUMIFS(81:81,$1:$1,"&gt;="&amp;1,$1:$1,"&lt;="&amp;INT(-$N92/30))+(-$N92/30-INT(-$N92/30))*SUMIFS(81:81,$1:$1,INT(-$N92/30)+1),0)+(-$N92/30-INT(-$N92/30))*SUMIFS(81:81,$1:$1,DC$1+INT(-$N92/30)+1)+(INT(-$N92/30)+1--$N92/30)*SUMIFS(81:81,$1:$1,DC$1+INT(-$N92/30))))</f>
        <v>0</v>
      </c>
      <c r="DD92" s="40">
        <f>IF(DD$7="",0,IF(DD$1=MAX($1:$1),$R81-SUM($T92:DC92),IF(DD$1=1,SUMIFS(81:81,$1:$1,"&gt;="&amp;1,$1:$1,"&lt;="&amp;INT(-$N92/30))+(-$N92/30-INT(-$N92/30))*SUMIFS(81:81,$1:$1,INT(-$N92/30)+1),0)+(-$N92/30-INT(-$N92/30))*SUMIFS(81:81,$1:$1,DD$1+INT(-$N92/30)+1)+(INT(-$N92/30)+1--$N92/30)*SUMIFS(81:81,$1:$1,DD$1+INT(-$N92/30))))</f>
        <v>0</v>
      </c>
      <c r="DE92" s="40">
        <f>IF(DE$7="",0,IF(DE$1=MAX($1:$1),$R81-SUM($T92:DD92),IF(DE$1=1,SUMIFS(81:81,$1:$1,"&gt;="&amp;1,$1:$1,"&lt;="&amp;INT(-$N92/30))+(-$N92/30-INT(-$N92/30))*SUMIFS(81:81,$1:$1,INT(-$N92/30)+1),0)+(-$N92/30-INT(-$N92/30))*SUMIFS(81:81,$1:$1,DE$1+INT(-$N92/30)+1)+(INT(-$N92/30)+1--$N92/30)*SUMIFS(81:81,$1:$1,DE$1+INT(-$N92/30))))</f>
        <v>0</v>
      </c>
      <c r="DF92" s="40">
        <f>IF(DF$7="",0,IF(DF$1=MAX($1:$1),$R81-SUM($T92:DE92),IF(DF$1=1,SUMIFS(81:81,$1:$1,"&gt;="&amp;1,$1:$1,"&lt;="&amp;INT(-$N92/30))+(-$N92/30-INT(-$N92/30))*SUMIFS(81:81,$1:$1,INT(-$N92/30)+1),0)+(-$N92/30-INT(-$N92/30))*SUMIFS(81:81,$1:$1,DF$1+INT(-$N92/30)+1)+(INT(-$N92/30)+1--$N92/30)*SUMIFS(81:81,$1:$1,DF$1+INT(-$N92/30))))</f>
        <v>0</v>
      </c>
      <c r="DG92" s="40">
        <f>IF(DG$7="",0,IF(DG$1=MAX($1:$1),$R81-SUM($T92:DF92),IF(DG$1=1,SUMIFS(81:81,$1:$1,"&gt;="&amp;1,$1:$1,"&lt;="&amp;INT(-$N92/30))+(-$N92/30-INT(-$N92/30))*SUMIFS(81:81,$1:$1,INT(-$N92/30)+1),0)+(-$N92/30-INT(-$N92/30))*SUMIFS(81:81,$1:$1,DG$1+INT(-$N92/30)+1)+(INT(-$N92/30)+1--$N92/30)*SUMIFS(81:81,$1:$1,DG$1+INT(-$N92/30))))</f>
        <v>0</v>
      </c>
      <c r="DH92" s="40">
        <f>IF(DH$7="",0,IF(DH$1=MAX($1:$1),$R81-SUM($T92:DG92),IF(DH$1=1,SUMIFS(81:81,$1:$1,"&gt;="&amp;1,$1:$1,"&lt;="&amp;INT(-$N92/30))+(-$N92/30-INT(-$N92/30))*SUMIFS(81:81,$1:$1,INT(-$N92/30)+1),0)+(-$N92/30-INT(-$N92/30))*SUMIFS(81:81,$1:$1,DH$1+INT(-$N92/30)+1)+(INT(-$N92/30)+1--$N92/30)*SUMIFS(81:81,$1:$1,DH$1+INT(-$N92/30))))</f>
        <v>0</v>
      </c>
      <c r="DI92" s="40">
        <f>IF(DI$7="",0,IF(DI$1=MAX($1:$1),$R81-SUM($T92:DH92),IF(DI$1=1,SUMIFS(81:81,$1:$1,"&gt;="&amp;1,$1:$1,"&lt;="&amp;INT(-$N92/30))+(-$N92/30-INT(-$N92/30))*SUMIFS(81:81,$1:$1,INT(-$N92/30)+1),0)+(-$N92/30-INT(-$N92/30))*SUMIFS(81:81,$1:$1,DI$1+INT(-$N92/30)+1)+(INT(-$N92/30)+1--$N92/30)*SUMIFS(81:81,$1:$1,DI$1+INT(-$N92/30))))</f>
        <v>0</v>
      </c>
      <c r="DJ92" s="40">
        <f>IF(DJ$7="",0,IF(DJ$1=MAX($1:$1),$R81-SUM($T92:DI92),IF(DJ$1=1,SUMIFS(81:81,$1:$1,"&gt;="&amp;1,$1:$1,"&lt;="&amp;INT(-$N92/30))+(-$N92/30-INT(-$N92/30))*SUMIFS(81:81,$1:$1,INT(-$N92/30)+1),0)+(-$N92/30-INT(-$N92/30))*SUMIFS(81:81,$1:$1,DJ$1+INT(-$N92/30)+1)+(INT(-$N92/30)+1--$N92/30)*SUMIFS(81:81,$1:$1,DJ$1+INT(-$N92/30))))</f>
        <v>0</v>
      </c>
      <c r="DK92" s="40">
        <f>IF(DK$7="",0,IF(DK$1=MAX($1:$1),$R81-SUM($T92:DJ92),IF(DK$1=1,SUMIFS(81:81,$1:$1,"&gt;="&amp;1,$1:$1,"&lt;="&amp;INT(-$N92/30))+(-$N92/30-INT(-$N92/30))*SUMIFS(81:81,$1:$1,INT(-$N92/30)+1),0)+(-$N92/30-INT(-$N92/30))*SUMIFS(81:81,$1:$1,DK$1+INT(-$N92/30)+1)+(INT(-$N92/30)+1--$N92/30)*SUMIFS(81:81,$1:$1,DK$1+INT(-$N92/30))))</f>
        <v>0</v>
      </c>
      <c r="DL92" s="40">
        <f>IF(DL$7="",0,IF(DL$1=MAX($1:$1),$R81-SUM($T92:DK92),IF(DL$1=1,SUMIFS(81:81,$1:$1,"&gt;="&amp;1,$1:$1,"&lt;="&amp;INT(-$N92/30))+(-$N92/30-INT(-$N92/30))*SUMIFS(81:81,$1:$1,INT(-$N92/30)+1),0)+(-$N92/30-INT(-$N92/30))*SUMIFS(81:81,$1:$1,DL$1+INT(-$N92/30)+1)+(INT(-$N92/30)+1--$N92/30)*SUMIFS(81:81,$1:$1,DL$1+INT(-$N92/30))))</f>
        <v>0</v>
      </c>
      <c r="DM92" s="40">
        <f>IF(DM$7="",0,IF(DM$1=MAX($1:$1),$R81-SUM($T92:DL92),IF(DM$1=1,SUMIFS(81:81,$1:$1,"&gt;="&amp;1,$1:$1,"&lt;="&amp;INT(-$N92/30))+(-$N92/30-INT(-$N92/30))*SUMIFS(81:81,$1:$1,INT(-$N92/30)+1),0)+(-$N92/30-INT(-$N92/30))*SUMIFS(81:81,$1:$1,DM$1+INT(-$N92/30)+1)+(INT(-$N92/30)+1--$N92/30)*SUMIFS(81:81,$1:$1,DM$1+INT(-$N92/30))))</f>
        <v>0</v>
      </c>
      <c r="DN92" s="40">
        <f>IF(DN$7="",0,IF(DN$1=MAX($1:$1),$R81-SUM($T92:DM92),IF(DN$1=1,SUMIFS(81:81,$1:$1,"&gt;="&amp;1,$1:$1,"&lt;="&amp;INT(-$N92/30))+(-$N92/30-INT(-$N92/30))*SUMIFS(81:81,$1:$1,INT(-$N92/30)+1),0)+(-$N92/30-INT(-$N92/30))*SUMIFS(81:81,$1:$1,DN$1+INT(-$N92/30)+1)+(INT(-$N92/30)+1--$N92/30)*SUMIFS(81:81,$1:$1,DN$1+INT(-$N92/30))))</f>
        <v>0</v>
      </c>
      <c r="DO92" s="40">
        <f>IF(DO$7="",0,IF(DO$1=MAX($1:$1),$R81-SUM($T92:DN92),IF(DO$1=1,SUMIFS(81:81,$1:$1,"&gt;="&amp;1,$1:$1,"&lt;="&amp;INT(-$N92/30))+(-$N92/30-INT(-$N92/30))*SUMIFS(81:81,$1:$1,INT(-$N92/30)+1),0)+(-$N92/30-INT(-$N92/30))*SUMIFS(81:81,$1:$1,DO$1+INT(-$N92/30)+1)+(INT(-$N92/30)+1--$N92/30)*SUMIFS(81:81,$1:$1,DO$1+INT(-$N92/30))))</f>
        <v>0</v>
      </c>
      <c r="DP92" s="40">
        <f>IF(DP$7="",0,IF(DP$1=MAX($1:$1),$R81-SUM($T92:DO92),IF(DP$1=1,SUMIFS(81:81,$1:$1,"&gt;="&amp;1,$1:$1,"&lt;="&amp;INT(-$N92/30))+(-$N92/30-INT(-$N92/30))*SUMIFS(81:81,$1:$1,INT(-$N92/30)+1),0)+(-$N92/30-INT(-$N92/30))*SUMIFS(81:81,$1:$1,DP$1+INT(-$N92/30)+1)+(INT(-$N92/30)+1--$N92/30)*SUMIFS(81:81,$1:$1,DP$1+INT(-$N92/30))))</f>
        <v>0</v>
      </c>
      <c r="DQ92" s="40">
        <f>IF(DQ$7="",0,IF(DQ$1=MAX($1:$1),$R81-SUM($T92:DP92),IF(DQ$1=1,SUMIFS(81:81,$1:$1,"&gt;="&amp;1,$1:$1,"&lt;="&amp;INT(-$N92/30))+(-$N92/30-INT(-$N92/30))*SUMIFS(81:81,$1:$1,INT(-$N92/30)+1),0)+(-$N92/30-INT(-$N92/30))*SUMIFS(81:81,$1:$1,DQ$1+INT(-$N92/30)+1)+(INT(-$N92/30)+1--$N92/30)*SUMIFS(81:81,$1:$1,DQ$1+INT(-$N92/30))))</f>
        <v>0</v>
      </c>
      <c r="DR92" s="40">
        <f>IF(DR$7="",0,IF(DR$1=MAX($1:$1),$R81-SUM($T92:DQ92),IF(DR$1=1,SUMIFS(81:81,$1:$1,"&gt;="&amp;1,$1:$1,"&lt;="&amp;INT(-$N92/30))+(-$N92/30-INT(-$N92/30))*SUMIFS(81:81,$1:$1,INT(-$N92/30)+1),0)+(-$N92/30-INT(-$N92/30))*SUMIFS(81:81,$1:$1,DR$1+INT(-$N92/30)+1)+(INT(-$N92/30)+1--$N92/30)*SUMIFS(81:81,$1:$1,DR$1+INT(-$N92/30))))</f>
        <v>0</v>
      </c>
      <c r="DS92" s="40">
        <f>IF(DS$7="",0,IF(DS$1=MAX($1:$1),$R81-SUM($T92:DR92),IF(DS$1=1,SUMIFS(81:81,$1:$1,"&gt;="&amp;1,$1:$1,"&lt;="&amp;INT(-$N92/30))+(-$N92/30-INT(-$N92/30))*SUMIFS(81:81,$1:$1,INT(-$N92/30)+1),0)+(-$N92/30-INT(-$N92/30))*SUMIFS(81:81,$1:$1,DS$1+INT(-$N92/30)+1)+(INT(-$N92/30)+1--$N92/30)*SUMIFS(81:81,$1:$1,DS$1+INT(-$N92/30))))</f>
        <v>0</v>
      </c>
      <c r="DT92" s="40">
        <f>IF(DT$7="",0,IF(DT$1=MAX($1:$1),$R81-SUM($T92:DS92),IF(DT$1=1,SUMIFS(81:81,$1:$1,"&gt;="&amp;1,$1:$1,"&lt;="&amp;INT(-$N92/30))+(-$N92/30-INT(-$N92/30))*SUMIFS(81:81,$1:$1,INT(-$N92/30)+1),0)+(-$N92/30-INT(-$N92/30))*SUMIFS(81:81,$1:$1,DT$1+INT(-$N92/30)+1)+(INT(-$N92/30)+1--$N92/30)*SUMIFS(81:81,$1:$1,DT$1+INT(-$N92/30))))</f>
        <v>0</v>
      </c>
      <c r="DU92" s="40">
        <f>IF(DU$7="",0,IF(DU$1=MAX($1:$1),$R81-SUM($T92:DT92),IF(DU$1=1,SUMIFS(81:81,$1:$1,"&gt;="&amp;1,$1:$1,"&lt;="&amp;INT(-$N92/30))+(-$N92/30-INT(-$N92/30))*SUMIFS(81:81,$1:$1,INT(-$N92/30)+1),0)+(-$N92/30-INT(-$N92/30))*SUMIFS(81:81,$1:$1,DU$1+INT(-$N92/30)+1)+(INT(-$N92/30)+1--$N92/30)*SUMIFS(81:81,$1:$1,DU$1+INT(-$N92/30))))</f>
        <v>0</v>
      </c>
      <c r="DV92" s="40">
        <f>IF(DV$7="",0,IF(DV$1=MAX($1:$1),$R81-SUM($T92:DU92),IF(DV$1=1,SUMIFS(81:81,$1:$1,"&gt;="&amp;1,$1:$1,"&lt;="&amp;INT(-$N92/30))+(-$N92/30-INT(-$N92/30))*SUMIFS(81:81,$1:$1,INT(-$N92/30)+1),0)+(-$N92/30-INT(-$N92/30))*SUMIFS(81:81,$1:$1,DV$1+INT(-$N92/30)+1)+(INT(-$N92/30)+1--$N92/30)*SUMIFS(81:81,$1:$1,DV$1+INT(-$N92/30))))</f>
        <v>0</v>
      </c>
      <c r="DW92" s="40">
        <f>IF(DW$7="",0,IF(DW$1=MAX($1:$1),$R81-SUM($T92:DV92),IF(DW$1=1,SUMIFS(81:81,$1:$1,"&gt;="&amp;1,$1:$1,"&lt;="&amp;INT(-$N92/30))+(-$N92/30-INT(-$N92/30))*SUMIFS(81:81,$1:$1,INT(-$N92/30)+1),0)+(-$N92/30-INT(-$N92/30))*SUMIFS(81:81,$1:$1,DW$1+INT(-$N92/30)+1)+(INT(-$N92/30)+1--$N92/30)*SUMIFS(81:81,$1:$1,DW$1+INT(-$N92/30))))</f>
        <v>0</v>
      </c>
      <c r="DX92" s="40">
        <f>IF(DX$7="",0,IF(DX$1=MAX($1:$1),$R81-SUM($T92:DW92),IF(DX$1=1,SUMIFS(81:81,$1:$1,"&gt;="&amp;1,$1:$1,"&lt;="&amp;INT(-$N92/30))+(-$N92/30-INT(-$N92/30))*SUMIFS(81:81,$1:$1,INT(-$N92/30)+1),0)+(-$N92/30-INT(-$N92/30))*SUMIFS(81:81,$1:$1,DX$1+INT(-$N92/30)+1)+(INT(-$N92/30)+1--$N92/30)*SUMIFS(81:81,$1:$1,DX$1+INT(-$N92/30))))</f>
        <v>0</v>
      </c>
      <c r="DY92" s="40">
        <f>IF(DY$7="",0,IF(DY$1=MAX($1:$1),$R81-SUM($T92:DX92),IF(DY$1=1,SUMIFS(81:81,$1:$1,"&gt;="&amp;1,$1:$1,"&lt;="&amp;INT(-$N92/30))+(-$N92/30-INT(-$N92/30))*SUMIFS(81:81,$1:$1,INT(-$N92/30)+1),0)+(-$N92/30-INT(-$N92/30))*SUMIFS(81:81,$1:$1,DY$1+INT(-$N92/30)+1)+(INT(-$N92/30)+1--$N92/30)*SUMIFS(81:81,$1:$1,DY$1+INT(-$N92/30))))</f>
        <v>0</v>
      </c>
      <c r="DZ92" s="40">
        <f>IF(DZ$7="",0,IF(DZ$1=MAX($1:$1),$R81-SUM($T92:DY92),IF(DZ$1=1,SUMIFS(81:81,$1:$1,"&gt;="&amp;1,$1:$1,"&lt;="&amp;INT(-$N92/30))+(-$N92/30-INT(-$N92/30))*SUMIFS(81:81,$1:$1,INT(-$N92/30)+1),0)+(-$N92/30-INT(-$N92/30))*SUMIFS(81:81,$1:$1,DZ$1+INT(-$N92/30)+1)+(INT(-$N92/30)+1--$N92/30)*SUMIFS(81:81,$1:$1,DZ$1+INT(-$N92/30))))</f>
        <v>0</v>
      </c>
      <c r="EA92" s="40">
        <f>IF(EA$7="",0,IF(EA$1=MAX($1:$1),$R81-SUM($T92:DZ92),IF(EA$1=1,SUMIFS(81:81,$1:$1,"&gt;="&amp;1,$1:$1,"&lt;="&amp;INT(-$N92/30))+(-$N92/30-INT(-$N92/30))*SUMIFS(81:81,$1:$1,INT(-$N92/30)+1),0)+(-$N92/30-INT(-$N92/30))*SUMIFS(81:81,$1:$1,EA$1+INT(-$N92/30)+1)+(INT(-$N92/30)+1--$N92/30)*SUMIFS(81:81,$1:$1,EA$1+INT(-$N92/30))))</f>
        <v>0</v>
      </c>
      <c r="EB92" s="40">
        <f>IF(EB$7="",0,IF(EB$1=MAX($1:$1),$R81-SUM($T92:EA92),IF(EB$1=1,SUMIFS(81:81,$1:$1,"&gt;="&amp;1,$1:$1,"&lt;="&amp;INT(-$N92/30))+(-$N92/30-INT(-$N92/30))*SUMIFS(81:81,$1:$1,INT(-$N92/30)+1),0)+(-$N92/30-INT(-$N92/30))*SUMIFS(81:81,$1:$1,EB$1+INT(-$N92/30)+1)+(INT(-$N92/30)+1--$N92/30)*SUMIFS(81:81,$1:$1,EB$1+INT(-$N92/30))))</f>
        <v>0</v>
      </c>
      <c r="EC92" s="40">
        <f>IF(EC$7="",0,IF(EC$1=MAX($1:$1),$R81-SUM($T92:EB92),IF(EC$1=1,SUMIFS(81:81,$1:$1,"&gt;="&amp;1,$1:$1,"&lt;="&amp;INT(-$N92/30))+(-$N92/30-INT(-$N92/30))*SUMIFS(81:81,$1:$1,INT(-$N92/30)+1),0)+(-$N92/30-INT(-$N92/30))*SUMIFS(81:81,$1:$1,EC$1+INT(-$N92/30)+1)+(INT(-$N92/30)+1--$N92/30)*SUMIFS(81:81,$1:$1,EC$1+INT(-$N92/30))))</f>
        <v>0</v>
      </c>
      <c r="ED92" s="40">
        <f>IF(ED$7="",0,IF(ED$1=MAX($1:$1),$R81-SUM($T92:EC92),IF(ED$1=1,SUMIFS(81:81,$1:$1,"&gt;="&amp;1,$1:$1,"&lt;="&amp;INT(-$N92/30))+(-$N92/30-INT(-$N92/30))*SUMIFS(81:81,$1:$1,INT(-$N92/30)+1),0)+(-$N92/30-INT(-$N92/30))*SUMIFS(81:81,$1:$1,ED$1+INT(-$N92/30)+1)+(INT(-$N92/30)+1--$N92/30)*SUMIFS(81:81,$1:$1,ED$1+INT(-$N92/30))))</f>
        <v>0</v>
      </c>
      <c r="EE92" s="40">
        <f>IF(EE$7="",0,IF(EE$1=MAX($1:$1),$R81-SUM($T92:ED92),IF(EE$1=1,SUMIFS(81:81,$1:$1,"&gt;="&amp;1,$1:$1,"&lt;="&amp;INT(-$N92/30))+(-$N92/30-INT(-$N92/30))*SUMIFS(81:81,$1:$1,INT(-$N92/30)+1),0)+(-$N92/30-INT(-$N92/30))*SUMIFS(81:81,$1:$1,EE$1+INT(-$N92/30)+1)+(INT(-$N92/30)+1--$N92/30)*SUMIFS(81:81,$1:$1,EE$1+INT(-$N92/30))))</f>
        <v>0</v>
      </c>
      <c r="EF92" s="40">
        <f>IF(EF$7="",0,IF(EF$1=MAX($1:$1),$R81-SUM($T92:EE92),IF(EF$1=1,SUMIFS(81:81,$1:$1,"&gt;="&amp;1,$1:$1,"&lt;="&amp;INT(-$N92/30))+(-$N92/30-INT(-$N92/30))*SUMIFS(81:81,$1:$1,INT(-$N92/30)+1),0)+(-$N92/30-INT(-$N92/30))*SUMIFS(81:81,$1:$1,EF$1+INT(-$N92/30)+1)+(INT(-$N92/30)+1--$N92/30)*SUMIFS(81:81,$1:$1,EF$1+INT(-$N92/30))))</f>
        <v>0</v>
      </c>
      <c r="EG92" s="40">
        <f>IF(EG$7="",0,IF(EG$1=MAX($1:$1),$R81-SUM($T92:EF92),IF(EG$1=1,SUMIFS(81:81,$1:$1,"&gt;="&amp;1,$1:$1,"&lt;="&amp;INT(-$N92/30))+(-$N92/30-INT(-$N92/30))*SUMIFS(81:81,$1:$1,INT(-$N92/30)+1),0)+(-$N92/30-INT(-$N92/30))*SUMIFS(81:81,$1:$1,EG$1+INT(-$N92/30)+1)+(INT(-$N92/30)+1--$N92/30)*SUMIFS(81:81,$1:$1,EG$1+INT(-$N92/30))))</f>
        <v>0</v>
      </c>
      <c r="EH92" s="40">
        <f>IF(EH$7="",0,IF(EH$1=MAX($1:$1),$R81-SUM($T92:EG92),IF(EH$1=1,SUMIFS(81:81,$1:$1,"&gt;="&amp;1,$1:$1,"&lt;="&amp;INT(-$N92/30))+(-$N92/30-INT(-$N92/30))*SUMIFS(81:81,$1:$1,INT(-$N92/30)+1),0)+(-$N92/30-INT(-$N92/30))*SUMIFS(81:81,$1:$1,EH$1+INT(-$N92/30)+1)+(INT(-$N92/30)+1--$N92/30)*SUMIFS(81:81,$1:$1,EH$1+INT(-$N92/30))))</f>
        <v>0</v>
      </c>
      <c r="EI92" s="40">
        <f>IF(EI$7="",0,IF(EI$1=MAX($1:$1),$R81-SUM($T92:EH92),IF(EI$1=1,SUMIFS(81:81,$1:$1,"&gt;="&amp;1,$1:$1,"&lt;="&amp;INT(-$N92/30))+(-$N92/30-INT(-$N92/30))*SUMIFS(81:81,$1:$1,INT(-$N92/30)+1),0)+(-$N92/30-INT(-$N92/30))*SUMIFS(81:81,$1:$1,EI$1+INT(-$N92/30)+1)+(INT(-$N92/30)+1--$N92/30)*SUMIFS(81:81,$1:$1,EI$1+INT(-$N92/30))))</f>
        <v>0</v>
      </c>
      <c r="EJ92" s="40">
        <f>IF(EJ$7="",0,IF(EJ$1=MAX($1:$1),$R81-SUM($T92:EI92),IF(EJ$1=1,SUMIFS(81:81,$1:$1,"&gt;="&amp;1,$1:$1,"&lt;="&amp;INT(-$N92/30))+(-$N92/30-INT(-$N92/30))*SUMIFS(81:81,$1:$1,INT(-$N92/30)+1),0)+(-$N92/30-INT(-$N92/30))*SUMIFS(81:81,$1:$1,EJ$1+INT(-$N92/30)+1)+(INT(-$N92/30)+1--$N92/30)*SUMIFS(81:81,$1:$1,EJ$1+INT(-$N92/30))))</f>
        <v>0</v>
      </c>
      <c r="EK92" s="40">
        <f>IF(EK$7="",0,IF(EK$1=MAX($1:$1),$R81-SUM($T92:EJ92),IF(EK$1=1,SUMIFS(81:81,$1:$1,"&gt;="&amp;1,$1:$1,"&lt;="&amp;INT(-$N92/30))+(-$N92/30-INT(-$N92/30))*SUMIFS(81:81,$1:$1,INT(-$N92/30)+1),0)+(-$N92/30-INT(-$N92/30))*SUMIFS(81:81,$1:$1,EK$1+INT(-$N92/30)+1)+(INT(-$N92/30)+1--$N92/30)*SUMIFS(81:81,$1:$1,EK$1+INT(-$N92/30))))</f>
        <v>0</v>
      </c>
      <c r="EL92" s="40">
        <f>IF(EL$7="",0,IF(EL$1=MAX($1:$1),$R81-SUM($T92:EK92),IF(EL$1=1,SUMIFS(81:81,$1:$1,"&gt;="&amp;1,$1:$1,"&lt;="&amp;INT(-$N92/30))+(-$N92/30-INT(-$N92/30))*SUMIFS(81:81,$1:$1,INT(-$N92/30)+1),0)+(-$N92/30-INT(-$N92/30))*SUMIFS(81:81,$1:$1,EL$1+INT(-$N92/30)+1)+(INT(-$N92/30)+1--$N92/30)*SUMIFS(81:81,$1:$1,EL$1+INT(-$N92/30))))</f>
        <v>0</v>
      </c>
      <c r="EM92" s="40">
        <f>IF(EM$7="",0,IF(EM$1=MAX($1:$1),$R81-SUM($T92:EL92),IF(EM$1=1,SUMIFS(81:81,$1:$1,"&gt;="&amp;1,$1:$1,"&lt;="&amp;INT(-$N92/30))+(-$N92/30-INT(-$N92/30))*SUMIFS(81:81,$1:$1,INT(-$N92/30)+1),0)+(-$N92/30-INT(-$N92/30))*SUMIFS(81:81,$1:$1,EM$1+INT(-$N92/30)+1)+(INT(-$N92/30)+1--$N92/30)*SUMIFS(81:81,$1:$1,EM$1+INT(-$N92/30))))</f>
        <v>0</v>
      </c>
      <c r="EN92" s="40">
        <f>IF(EN$7="",0,IF(EN$1=MAX($1:$1),$R81-SUM($T92:EM92),IF(EN$1=1,SUMIFS(81:81,$1:$1,"&gt;="&amp;1,$1:$1,"&lt;="&amp;INT(-$N92/30))+(-$N92/30-INT(-$N92/30))*SUMIFS(81:81,$1:$1,INT(-$N92/30)+1),0)+(-$N92/30-INT(-$N92/30))*SUMIFS(81:81,$1:$1,EN$1+INT(-$N92/30)+1)+(INT(-$N92/30)+1--$N92/30)*SUMIFS(81:81,$1:$1,EN$1+INT(-$N92/30))))</f>
        <v>0</v>
      </c>
      <c r="EO92" s="40">
        <f>IF(EO$7="",0,IF(EO$1=MAX($1:$1),$R81-SUM($T92:EN92),IF(EO$1=1,SUMIFS(81:81,$1:$1,"&gt;="&amp;1,$1:$1,"&lt;="&amp;INT(-$N92/30))+(-$N92/30-INT(-$N92/30))*SUMIFS(81:81,$1:$1,INT(-$N92/30)+1),0)+(-$N92/30-INT(-$N92/30))*SUMIFS(81:81,$1:$1,EO$1+INT(-$N92/30)+1)+(INT(-$N92/30)+1--$N92/30)*SUMIFS(81:81,$1:$1,EO$1+INT(-$N92/30))))</f>
        <v>0</v>
      </c>
      <c r="EP92" s="40">
        <f>IF(EP$7="",0,IF(EP$1=MAX($1:$1),$R81-SUM($T92:EO92),IF(EP$1=1,SUMIFS(81:81,$1:$1,"&gt;="&amp;1,$1:$1,"&lt;="&amp;INT(-$N92/30))+(-$N92/30-INT(-$N92/30))*SUMIFS(81:81,$1:$1,INT(-$N92/30)+1),0)+(-$N92/30-INT(-$N92/30))*SUMIFS(81:81,$1:$1,EP$1+INT(-$N92/30)+1)+(INT(-$N92/30)+1--$N92/30)*SUMIFS(81:81,$1:$1,EP$1+INT(-$N92/30))))</f>
        <v>0</v>
      </c>
      <c r="EQ92" s="40">
        <f>IF(EQ$7="",0,IF(EQ$1=MAX($1:$1),$R81-SUM($T92:EP92),IF(EQ$1=1,SUMIFS(81:81,$1:$1,"&gt;="&amp;1,$1:$1,"&lt;="&amp;INT(-$N92/30))+(-$N92/30-INT(-$N92/30))*SUMIFS(81:81,$1:$1,INT(-$N92/30)+1),0)+(-$N92/30-INT(-$N92/30))*SUMIFS(81:81,$1:$1,EQ$1+INT(-$N92/30)+1)+(INT(-$N92/30)+1--$N92/30)*SUMIFS(81:81,$1:$1,EQ$1+INT(-$N92/30))))</f>
        <v>0</v>
      </c>
      <c r="ER92" s="40">
        <f>IF(ER$7="",0,IF(ER$1=MAX($1:$1),$R81-SUM($T92:EQ92),IF(ER$1=1,SUMIFS(81:81,$1:$1,"&gt;="&amp;1,$1:$1,"&lt;="&amp;INT(-$N92/30))+(-$N92/30-INT(-$N92/30))*SUMIFS(81:81,$1:$1,INT(-$N92/30)+1),0)+(-$N92/30-INT(-$N92/30))*SUMIFS(81:81,$1:$1,ER$1+INT(-$N92/30)+1)+(INT(-$N92/30)+1--$N92/30)*SUMIFS(81:81,$1:$1,ER$1+INT(-$N92/30))))</f>
        <v>0</v>
      </c>
      <c r="ES92" s="40">
        <f>IF(ES$7="",0,IF(ES$1=MAX($1:$1),$R81-SUM($T92:ER92),IF(ES$1=1,SUMIFS(81:81,$1:$1,"&gt;="&amp;1,$1:$1,"&lt;="&amp;INT(-$N92/30))+(-$N92/30-INT(-$N92/30))*SUMIFS(81:81,$1:$1,INT(-$N92/30)+1),0)+(-$N92/30-INT(-$N92/30))*SUMIFS(81:81,$1:$1,ES$1+INT(-$N92/30)+1)+(INT(-$N92/30)+1--$N92/30)*SUMIFS(81:81,$1:$1,ES$1+INT(-$N92/30))))</f>
        <v>0</v>
      </c>
      <c r="ET92" s="40">
        <f>IF(ET$7="",0,IF(ET$1=MAX($1:$1),$R81-SUM($T92:ES92),IF(ET$1=1,SUMIFS(81:81,$1:$1,"&gt;="&amp;1,$1:$1,"&lt;="&amp;INT(-$N92/30))+(-$N92/30-INT(-$N92/30))*SUMIFS(81:81,$1:$1,INT(-$N92/30)+1),0)+(-$N92/30-INT(-$N92/30))*SUMIFS(81:81,$1:$1,ET$1+INT(-$N92/30)+1)+(INT(-$N92/30)+1--$N92/30)*SUMIFS(81:81,$1:$1,ET$1+INT(-$N92/30))))</f>
        <v>0</v>
      </c>
      <c r="EU92" s="40">
        <f>IF(EU$7="",0,IF(EU$1=MAX($1:$1),$R81-SUM($T92:ET92),IF(EU$1=1,SUMIFS(81:81,$1:$1,"&gt;="&amp;1,$1:$1,"&lt;="&amp;INT(-$N92/30))+(-$N92/30-INT(-$N92/30))*SUMIFS(81:81,$1:$1,INT(-$N92/30)+1),0)+(-$N92/30-INT(-$N92/30))*SUMIFS(81:81,$1:$1,EU$1+INT(-$N92/30)+1)+(INT(-$N92/30)+1--$N92/30)*SUMIFS(81:81,$1:$1,EU$1+INT(-$N92/30))))</f>
        <v>0</v>
      </c>
      <c r="EV92" s="40">
        <f>IF(EV$7="",0,IF(EV$1=MAX($1:$1),$R81-SUM($T92:EU92),IF(EV$1=1,SUMIFS(81:81,$1:$1,"&gt;="&amp;1,$1:$1,"&lt;="&amp;INT(-$N92/30))+(-$N92/30-INT(-$N92/30))*SUMIFS(81:81,$1:$1,INT(-$N92/30)+1),0)+(-$N92/30-INT(-$N92/30))*SUMIFS(81:81,$1:$1,EV$1+INT(-$N92/30)+1)+(INT(-$N92/30)+1--$N92/30)*SUMIFS(81:81,$1:$1,EV$1+INT(-$N92/30))))</f>
        <v>0</v>
      </c>
      <c r="EW92" s="40">
        <f>IF(EW$7="",0,IF(EW$1=MAX($1:$1),$R81-SUM($T92:EV92),IF(EW$1=1,SUMIFS(81:81,$1:$1,"&gt;="&amp;1,$1:$1,"&lt;="&amp;INT(-$N92/30))+(-$N92/30-INT(-$N92/30))*SUMIFS(81:81,$1:$1,INT(-$N92/30)+1),0)+(-$N92/30-INT(-$N92/30))*SUMIFS(81:81,$1:$1,EW$1+INT(-$N92/30)+1)+(INT(-$N92/30)+1--$N92/30)*SUMIFS(81:81,$1:$1,EW$1+INT(-$N92/30))))</f>
        <v>0</v>
      </c>
      <c r="EX92" s="40">
        <f>IF(EX$7="",0,IF(EX$1=MAX($1:$1),$R81-SUM($T92:EW92),IF(EX$1=1,SUMIFS(81:81,$1:$1,"&gt;="&amp;1,$1:$1,"&lt;="&amp;INT(-$N92/30))+(-$N92/30-INT(-$N92/30))*SUMIFS(81:81,$1:$1,INT(-$N92/30)+1),0)+(-$N92/30-INT(-$N92/30))*SUMIFS(81:81,$1:$1,EX$1+INT(-$N92/30)+1)+(INT(-$N92/30)+1--$N92/30)*SUMIFS(81:81,$1:$1,EX$1+INT(-$N92/30))))</f>
        <v>0</v>
      </c>
      <c r="EY92" s="40">
        <f>IF(EY$7="",0,IF(EY$1=MAX($1:$1),$R81-SUM($T92:EX92),IF(EY$1=1,SUMIFS(81:81,$1:$1,"&gt;="&amp;1,$1:$1,"&lt;="&amp;INT(-$N92/30))+(-$N92/30-INT(-$N92/30))*SUMIFS(81:81,$1:$1,INT(-$N92/30)+1),0)+(-$N92/30-INT(-$N92/30))*SUMIFS(81:81,$1:$1,EY$1+INT(-$N92/30)+1)+(INT(-$N92/30)+1--$N92/30)*SUMIFS(81:81,$1:$1,EY$1+INT(-$N92/30))))</f>
        <v>0</v>
      </c>
      <c r="EZ92" s="40">
        <f>IF(EZ$7="",0,IF(EZ$1=MAX($1:$1),$R81-SUM($T92:EY92),IF(EZ$1=1,SUMIFS(81:81,$1:$1,"&gt;="&amp;1,$1:$1,"&lt;="&amp;INT(-$N92/30))+(-$N92/30-INT(-$N92/30))*SUMIFS(81:81,$1:$1,INT(-$N92/30)+1),0)+(-$N92/30-INT(-$N92/30))*SUMIFS(81:81,$1:$1,EZ$1+INT(-$N92/30)+1)+(INT(-$N92/30)+1--$N92/30)*SUMIFS(81:81,$1:$1,EZ$1+INT(-$N92/30))))</f>
        <v>0</v>
      </c>
      <c r="FA92" s="40">
        <f>IF(FA$7="",0,IF(FA$1=MAX($1:$1),$R81-SUM($T92:EZ92),IF(FA$1=1,SUMIFS(81:81,$1:$1,"&gt;="&amp;1,$1:$1,"&lt;="&amp;INT(-$N92/30))+(-$N92/30-INT(-$N92/30))*SUMIFS(81:81,$1:$1,INT(-$N92/30)+1),0)+(-$N92/30-INT(-$N92/30))*SUMIFS(81:81,$1:$1,FA$1+INT(-$N92/30)+1)+(INT(-$N92/30)+1--$N92/30)*SUMIFS(81:81,$1:$1,FA$1+INT(-$N92/30))))</f>
        <v>0</v>
      </c>
      <c r="FB92" s="40">
        <f>IF(FB$7="",0,IF(FB$1=MAX($1:$1),$R81-SUM($T92:FA92),IF(FB$1=1,SUMIFS(81:81,$1:$1,"&gt;="&amp;1,$1:$1,"&lt;="&amp;INT(-$N92/30))+(-$N92/30-INT(-$N92/30))*SUMIFS(81:81,$1:$1,INT(-$N92/30)+1),0)+(-$N92/30-INT(-$N92/30))*SUMIFS(81:81,$1:$1,FB$1+INT(-$N92/30)+1)+(INT(-$N92/30)+1--$N92/30)*SUMIFS(81:81,$1:$1,FB$1+INT(-$N92/30))))</f>
        <v>0</v>
      </c>
      <c r="FC92" s="40">
        <f>IF(FC$7="",0,IF(FC$1=MAX($1:$1),$R81-SUM($T92:FB92),IF(FC$1=1,SUMIFS(81:81,$1:$1,"&gt;="&amp;1,$1:$1,"&lt;="&amp;INT(-$N92/30))+(-$N92/30-INT(-$N92/30))*SUMIFS(81:81,$1:$1,INT(-$N92/30)+1),0)+(-$N92/30-INT(-$N92/30))*SUMIFS(81:81,$1:$1,FC$1+INT(-$N92/30)+1)+(INT(-$N92/30)+1--$N92/30)*SUMIFS(81:81,$1:$1,FC$1+INT(-$N92/30))))</f>
        <v>0</v>
      </c>
      <c r="FD92" s="40">
        <f>IF(FD$7="",0,IF(FD$1=MAX($1:$1),$R81-SUM($T92:FC92),IF(FD$1=1,SUMIFS(81:81,$1:$1,"&gt;="&amp;1,$1:$1,"&lt;="&amp;INT(-$N92/30))+(-$N92/30-INT(-$N92/30))*SUMIFS(81:81,$1:$1,INT(-$N92/30)+1),0)+(-$N92/30-INT(-$N92/30))*SUMIFS(81:81,$1:$1,FD$1+INT(-$N92/30)+1)+(INT(-$N92/30)+1--$N92/30)*SUMIFS(81:81,$1:$1,FD$1+INT(-$N92/30))))</f>
        <v>0</v>
      </c>
      <c r="FE92" s="40">
        <f>IF(FE$7="",0,IF(FE$1=MAX($1:$1),$R81-SUM($T92:FD92),IF(FE$1=1,SUMIFS(81:81,$1:$1,"&gt;="&amp;1,$1:$1,"&lt;="&amp;INT(-$N92/30))+(-$N92/30-INT(-$N92/30))*SUMIFS(81:81,$1:$1,INT(-$N92/30)+1),0)+(-$N92/30-INT(-$N92/30))*SUMIFS(81:81,$1:$1,FE$1+INT(-$N92/30)+1)+(INT(-$N92/30)+1--$N92/30)*SUMIFS(81:81,$1:$1,FE$1+INT(-$N92/30))))</f>
        <v>0</v>
      </c>
      <c r="FF92" s="40">
        <f>IF(FF$7="",0,IF(FF$1=MAX($1:$1),$R81-SUM($T92:FE92),IF(FF$1=1,SUMIFS(81:81,$1:$1,"&gt;="&amp;1,$1:$1,"&lt;="&amp;INT(-$N92/30))+(-$N92/30-INT(-$N92/30))*SUMIFS(81:81,$1:$1,INT(-$N92/30)+1),0)+(-$N92/30-INT(-$N92/30))*SUMIFS(81:81,$1:$1,FF$1+INT(-$N92/30)+1)+(INT(-$N92/30)+1--$N92/30)*SUMIFS(81:81,$1:$1,FF$1+INT(-$N92/30))))</f>
        <v>0</v>
      </c>
      <c r="FG92" s="40">
        <f>IF(FG$7="",0,IF(FG$1=MAX($1:$1),$R81-SUM($T92:FF92),IF(FG$1=1,SUMIFS(81:81,$1:$1,"&gt;="&amp;1,$1:$1,"&lt;="&amp;INT(-$N92/30))+(-$N92/30-INT(-$N92/30))*SUMIFS(81:81,$1:$1,INT(-$N92/30)+1),0)+(-$N92/30-INT(-$N92/30))*SUMIFS(81:81,$1:$1,FG$1+INT(-$N92/30)+1)+(INT(-$N92/30)+1--$N92/30)*SUMIFS(81:81,$1:$1,FG$1+INT(-$N92/30))))</f>
        <v>0</v>
      </c>
      <c r="FH92" s="40">
        <f>IF(FH$7="",0,IF(FH$1=MAX($1:$1),$R81-SUM($T92:FG92),IF(FH$1=1,SUMIFS(81:81,$1:$1,"&gt;="&amp;1,$1:$1,"&lt;="&amp;INT(-$N92/30))+(-$N92/30-INT(-$N92/30))*SUMIFS(81:81,$1:$1,INT(-$N92/30)+1),0)+(-$N92/30-INT(-$N92/30))*SUMIFS(81:81,$1:$1,FH$1+INT(-$N92/30)+1)+(INT(-$N92/30)+1--$N92/30)*SUMIFS(81:81,$1:$1,FH$1+INT(-$N92/30))))</f>
        <v>0</v>
      </c>
      <c r="FI92" s="40">
        <f>IF(FI$7="",0,IF(FI$1=MAX($1:$1),$R81-SUM($T92:FH92),IF(FI$1=1,SUMIFS(81:81,$1:$1,"&gt;="&amp;1,$1:$1,"&lt;="&amp;INT(-$N92/30))+(-$N92/30-INT(-$N92/30))*SUMIFS(81:81,$1:$1,INT(-$N92/30)+1),0)+(-$N92/30-INT(-$N92/30))*SUMIFS(81:81,$1:$1,FI$1+INT(-$N92/30)+1)+(INT(-$N92/30)+1--$N92/30)*SUMIFS(81:81,$1:$1,FI$1+INT(-$N92/30))))</f>
        <v>0</v>
      </c>
      <c r="FJ92" s="40">
        <f>IF(FJ$7="",0,IF(FJ$1=MAX($1:$1),$R81-SUM($T92:FI92),IF(FJ$1=1,SUMIFS(81:81,$1:$1,"&gt;="&amp;1,$1:$1,"&lt;="&amp;INT(-$N92/30))+(-$N92/30-INT(-$N92/30))*SUMIFS(81:81,$1:$1,INT(-$N92/30)+1),0)+(-$N92/30-INT(-$N92/30))*SUMIFS(81:81,$1:$1,FJ$1+INT(-$N92/30)+1)+(INT(-$N92/30)+1--$N92/30)*SUMIFS(81:81,$1:$1,FJ$1+INT(-$N92/30))))</f>
        <v>0</v>
      </c>
      <c r="FK92" s="40">
        <f>IF(FK$7="",0,IF(FK$1=MAX($1:$1),$R81-SUM($T92:FJ92),IF(FK$1=1,SUMIFS(81:81,$1:$1,"&gt;="&amp;1,$1:$1,"&lt;="&amp;INT(-$N92/30))+(-$N92/30-INT(-$N92/30))*SUMIFS(81:81,$1:$1,INT(-$N92/30)+1),0)+(-$N92/30-INT(-$N92/30))*SUMIFS(81:81,$1:$1,FK$1+INT(-$N92/30)+1)+(INT(-$N92/30)+1--$N92/30)*SUMIFS(81:81,$1:$1,FK$1+INT(-$N92/30))))</f>
        <v>0</v>
      </c>
      <c r="FL92" s="40">
        <f>IF(FL$7="",0,IF(FL$1=MAX($1:$1),$R81-SUM($T92:FK92),IF(FL$1=1,SUMIFS(81:81,$1:$1,"&gt;="&amp;1,$1:$1,"&lt;="&amp;INT(-$N92/30))+(-$N92/30-INT(-$N92/30))*SUMIFS(81:81,$1:$1,INT(-$N92/30)+1),0)+(-$N92/30-INT(-$N92/30))*SUMIFS(81:81,$1:$1,FL$1+INT(-$N92/30)+1)+(INT(-$N92/30)+1--$N92/30)*SUMIFS(81:81,$1:$1,FL$1+INT(-$N92/30))))</f>
        <v>0</v>
      </c>
      <c r="FM92" s="40">
        <f>IF(FM$7="",0,IF(FM$1=MAX($1:$1),$R81-SUM($T92:FL92),IF(FM$1=1,SUMIFS(81:81,$1:$1,"&gt;="&amp;1,$1:$1,"&lt;="&amp;INT(-$N92/30))+(-$N92/30-INT(-$N92/30))*SUMIFS(81:81,$1:$1,INT(-$N92/30)+1),0)+(-$N92/30-INT(-$N92/30))*SUMIFS(81:81,$1:$1,FM$1+INT(-$N92/30)+1)+(INT(-$N92/30)+1--$N92/30)*SUMIFS(81:81,$1:$1,FM$1+INT(-$N92/30))))</f>
        <v>0</v>
      </c>
      <c r="FN92" s="40">
        <f>IF(FN$7="",0,IF(FN$1=MAX($1:$1),$R81-SUM($T92:FM92),IF(FN$1=1,SUMIFS(81:81,$1:$1,"&gt;="&amp;1,$1:$1,"&lt;="&amp;INT(-$N92/30))+(-$N92/30-INT(-$N92/30))*SUMIFS(81:81,$1:$1,INT(-$N92/30)+1),0)+(-$N92/30-INT(-$N92/30))*SUMIFS(81:81,$1:$1,FN$1+INT(-$N92/30)+1)+(INT(-$N92/30)+1--$N92/30)*SUMIFS(81:81,$1:$1,FN$1+INT(-$N92/30))))</f>
        <v>0</v>
      </c>
      <c r="FO92" s="40">
        <f>IF(FO$7="",0,IF(FO$1=MAX($1:$1),$R81-SUM($T92:FN92),IF(FO$1=1,SUMIFS(81:81,$1:$1,"&gt;="&amp;1,$1:$1,"&lt;="&amp;INT(-$N92/30))+(-$N92/30-INT(-$N92/30))*SUMIFS(81:81,$1:$1,INT(-$N92/30)+1),0)+(-$N92/30-INT(-$N92/30))*SUMIFS(81:81,$1:$1,FO$1+INT(-$N92/30)+1)+(INT(-$N92/30)+1--$N92/30)*SUMIFS(81:81,$1:$1,FO$1+INT(-$N92/30))))</f>
        <v>0</v>
      </c>
      <c r="FP92" s="40">
        <f>IF(FP$7="",0,IF(FP$1=MAX($1:$1),$R81-SUM($T92:FO92),IF(FP$1=1,SUMIFS(81:81,$1:$1,"&gt;="&amp;1,$1:$1,"&lt;="&amp;INT(-$N92/30))+(-$N92/30-INT(-$N92/30))*SUMIFS(81:81,$1:$1,INT(-$N92/30)+1),0)+(-$N92/30-INT(-$N92/30))*SUMIFS(81:81,$1:$1,FP$1+INT(-$N92/30)+1)+(INT(-$N92/30)+1--$N92/30)*SUMIFS(81:81,$1:$1,FP$1+INT(-$N92/30))))</f>
        <v>0</v>
      </c>
      <c r="FQ92" s="40">
        <f>IF(FQ$7="",0,IF(FQ$1=MAX($1:$1),$R81-SUM($T92:FP92),IF(FQ$1=1,SUMIFS(81:81,$1:$1,"&gt;="&amp;1,$1:$1,"&lt;="&amp;INT(-$N92/30))+(-$N92/30-INT(-$N92/30))*SUMIFS(81:81,$1:$1,INT(-$N92/30)+1),0)+(-$N92/30-INT(-$N92/30))*SUMIFS(81:81,$1:$1,FQ$1+INT(-$N92/30)+1)+(INT(-$N92/30)+1--$N92/30)*SUMIFS(81:81,$1:$1,FQ$1+INT(-$N92/30))))</f>
        <v>0</v>
      </c>
      <c r="FR92" s="40">
        <f>IF(FR$7="",0,IF(FR$1=MAX($1:$1),$R81-SUM($T92:FQ92),IF(FR$1=1,SUMIFS(81:81,$1:$1,"&gt;="&amp;1,$1:$1,"&lt;="&amp;INT(-$N92/30))+(-$N92/30-INT(-$N92/30))*SUMIFS(81:81,$1:$1,INT(-$N92/30)+1),0)+(-$N92/30-INT(-$N92/30))*SUMIFS(81:81,$1:$1,FR$1+INT(-$N92/30)+1)+(INT(-$N92/30)+1--$N92/30)*SUMIFS(81:81,$1:$1,FR$1+INT(-$N92/30))))</f>
        <v>0</v>
      </c>
      <c r="FS92" s="40">
        <f>IF(FS$7="",0,IF(FS$1=MAX($1:$1),$R81-SUM($T92:FR92),IF(FS$1=1,SUMIFS(81:81,$1:$1,"&gt;="&amp;1,$1:$1,"&lt;="&amp;INT(-$N92/30))+(-$N92/30-INT(-$N92/30))*SUMIFS(81:81,$1:$1,INT(-$N92/30)+1),0)+(-$N92/30-INT(-$N92/30))*SUMIFS(81:81,$1:$1,FS$1+INT(-$N92/30)+1)+(INT(-$N92/30)+1--$N92/30)*SUMIFS(81:81,$1:$1,FS$1+INT(-$N92/30))))</f>
        <v>0</v>
      </c>
      <c r="FT92" s="40">
        <f>IF(FT$7="",0,IF(FT$1=MAX($1:$1),$R81-SUM($T92:FS92),IF(FT$1=1,SUMIFS(81:81,$1:$1,"&gt;="&amp;1,$1:$1,"&lt;="&amp;INT(-$N92/30))+(-$N92/30-INT(-$N92/30))*SUMIFS(81:81,$1:$1,INT(-$N92/30)+1),0)+(-$N92/30-INT(-$N92/30))*SUMIFS(81:81,$1:$1,FT$1+INT(-$N92/30)+1)+(INT(-$N92/30)+1--$N92/30)*SUMIFS(81:81,$1:$1,FT$1+INT(-$N92/30))))</f>
        <v>0</v>
      </c>
      <c r="FU92" s="40">
        <f>IF(FU$7="",0,IF(FU$1=MAX($1:$1),$R81-SUM($T92:FT92),IF(FU$1=1,SUMIFS(81:81,$1:$1,"&gt;="&amp;1,$1:$1,"&lt;="&amp;INT(-$N92/30))+(-$N92/30-INT(-$N92/30))*SUMIFS(81:81,$1:$1,INT(-$N92/30)+1),0)+(-$N92/30-INT(-$N92/30))*SUMIFS(81:81,$1:$1,FU$1+INT(-$N92/30)+1)+(INT(-$N92/30)+1--$N92/30)*SUMIFS(81:81,$1:$1,FU$1+INT(-$N92/30))))</f>
        <v>0</v>
      </c>
      <c r="FV92" s="40">
        <f>IF(FV$7="",0,IF(FV$1=MAX($1:$1),$R81-SUM($T92:FU92),IF(FV$1=1,SUMIFS(81:81,$1:$1,"&gt;="&amp;1,$1:$1,"&lt;="&amp;INT(-$N92/30))+(-$N92/30-INT(-$N92/30))*SUMIFS(81:81,$1:$1,INT(-$N92/30)+1),0)+(-$N92/30-INT(-$N92/30))*SUMIFS(81:81,$1:$1,FV$1+INT(-$N92/30)+1)+(INT(-$N92/30)+1--$N92/30)*SUMIFS(81:81,$1:$1,FV$1+INT(-$N92/30))))</f>
        <v>0</v>
      </c>
      <c r="FW92" s="40">
        <f>IF(FW$7="",0,IF(FW$1=MAX($1:$1),$R81-SUM($T92:FV92),IF(FW$1=1,SUMIFS(81:81,$1:$1,"&gt;="&amp;1,$1:$1,"&lt;="&amp;INT(-$N92/30))+(-$N92/30-INT(-$N92/30))*SUMIFS(81:81,$1:$1,INT(-$N92/30)+1),0)+(-$N92/30-INT(-$N92/30))*SUMIFS(81:81,$1:$1,FW$1+INT(-$N92/30)+1)+(INT(-$N92/30)+1--$N92/30)*SUMIFS(81:81,$1:$1,FW$1+INT(-$N92/30))))</f>
        <v>0</v>
      </c>
      <c r="FX92" s="40">
        <f>IF(FX$7="",0,IF(FX$1=MAX($1:$1),$R81-SUM($T92:FW92),IF(FX$1=1,SUMIFS(81:81,$1:$1,"&gt;="&amp;1,$1:$1,"&lt;="&amp;INT(-$N92/30))+(-$N92/30-INT(-$N92/30))*SUMIFS(81:81,$1:$1,INT(-$N92/30)+1),0)+(-$N92/30-INT(-$N92/30))*SUMIFS(81:81,$1:$1,FX$1+INT(-$N92/30)+1)+(INT(-$N92/30)+1--$N92/30)*SUMIFS(81:81,$1:$1,FX$1+INT(-$N92/30))))</f>
        <v>0</v>
      </c>
      <c r="FY92" s="40">
        <f>IF(FY$7="",0,IF(FY$1=MAX($1:$1),$R81-SUM($T92:FX92),IF(FY$1=1,SUMIFS(81:81,$1:$1,"&gt;="&amp;1,$1:$1,"&lt;="&amp;INT(-$N92/30))+(-$N92/30-INT(-$N92/30))*SUMIFS(81:81,$1:$1,INT(-$N92/30)+1),0)+(-$N92/30-INT(-$N92/30))*SUMIFS(81:81,$1:$1,FY$1+INT(-$N92/30)+1)+(INT(-$N92/30)+1--$N92/30)*SUMIFS(81:81,$1:$1,FY$1+INT(-$N92/30))))</f>
        <v>0</v>
      </c>
      <c r="FZ92" s="40">
        <f>IF(FZ$7="",0,IF(FZ$1=MAX($1:$1),$R81-SUM($T92:FY92),IF(FZ$1=1,SUMIFS(81:81,$1:$1,"&gt;="&amp;1,$1:$1,"&lt;="&amp;INT(-$N92/30))+(-$N92/30-INT(-$N92/30))*SUMIFS(81:81,$1:$1,INT(-$N92/30)+1),0)+(-$N92/30-INT(-$N92/30))*SUMIFS(81:81,$1:$1,FZ$1+INT(-$N92/30)+1)+(INT(-$N92/30)+1--$N92/30)*SUMIFS(81:81,$1:$1,FZ$1+INT(-$N92/30))))</f>
        <v>0</v>
      </c>
      <c r="GA92" s="40">
        <f>IF(GA$7="",0,IF(GA$1=MAX($1:$1),$R81-SUM($T92:FZ92),IF(GA$1=1,SUMIFS(81:81,$1:$1,"&gt;="&amp;1,$1:$1,"&lt;="&amp;INT(-$N92/30))+(-$N92/30-INT(-$N92/30))*SUMIFS(81:81,$1:$1,INT(-$N92/30)+1),0)+(-$N92/30-INT(-$N92/30))*SUMIFS(81:81,$1:$1,GA$1+INT(-$N92/30)+1)+(INT(-$N92/30)+1--$N92/30)*SUMIFS(81:81,$1:$1,GA$1+INT(-$N92/30))))</f>
        <v>0</v>
      </c>
      <c r="GB92" s="40">
        <f>IF(GB$7="",0,IF(GB$1=MAX($1:$1),$R81-SUM($T92:GA92),IF(GB$1=1,SUMIFS(81:81,$1:$1,"&gt;="&amp;1,$1:$1,"&lt;="&amp;INT(-$N92/30))+(-$N92/30-INT(-$N92/30))*SUMIFS(81:81,$1:$1,INT(-$N92/30)+1),0)+(-$N92/30-INT(-$N92/30))*SUMIFS(81:81,$1:$1,GB$1+INT(-$N92/30)+1)+(INT(-$N92/30)+1--$N92/30)*SUMIFS(81:81,$1:$1,GB$1+INT(-$N92/30))))</f>
        <v>0</v>
      </c>
      <c r="GC92" s="40">
        <f>IF(GC$7="",0,IF(GC$1=MAX($1:$1),$R81-SUM($T92:GB92),IF(GC$1=1,SUMIFS(81:81,$1:$1,"&gt;="&amp;1,$1:$1,"&lt;="&amp;INT(-$N92/30))+(-$N92/30-INT(-$N92/30))*SUMIFS(81:81,$1:$1,INT(-$N92/30)+1),0)+(-$N92/30-INT(-$N92/30))*SUMIFS(81:81,$1:$1,GC$1+INT(-$N92/30)+1)+(INT(-$N92/30)+1--$N92/30)*SUMIFS(81:81,$1:$1,GC$1+INT(-$N92/30))))</f>
        <v>0</v>
      </c>
      <c r="GD92" s="40">
        <f>IF(GD$7="",0,IF(GD$1=MAX($1:$1),$R81-SUM($T92:GC92),IF(GD$1=1,SUMIFS(81:81,$1:$1,"&gt;="&amp;1,$1:$1,"&lt;="&amp;INT(-$N92/30))+(-$N92/30-INT(-$N92/30))*SUMIFS(81:81,$1:$1,INT(-$N92/30)+1),0)+(-$N92/30-INT(-$N92/30))*SUMIFS(81:81,$1:$1,GD$1+INT(-$N92/30)+1)+(INT(-$N92/30)+1--$N92/30)*SUMIFS(81:81,$1:$1,GD$1+INT(-$N92/30))))</f>
        <v>0</v>
      </c>
      <c r="GE92" s="40">
        <f>IF(GE$7="",0,IF(GE$1=MAX($1:$1),$R81-SUM($T92:GD92),IF(GE$1=1,SUMIFS(81:81,$1:$1,"&gt;="&amp;1,$1:$1,"&lt;="&amp;INT(-$N92/30))+(-$N92/30-INT(-$N92/30))*SUMIFS(81:81,$1:$1,INT(-$N92/30)+1),0)+(-$N92/30-INT(-$N92/30))*SUMIFS(81:81,$1:$1,GE$1+INT(-$N92/30)+1)+(INT(-$N92/30)+1--$N92/30)*SUMIFS(81:81,$1:$1,GE$1+INT(-$N92/30))))</f>
        <v>0</v>
      </c>
      <c r="GF92" s="40">
        <f>IF(GF$7="",0,IF(GF$1=MAX($1:$1),$R81-SUM($T92:GE92),IF(GF$1=1,SUMIFS(81:81,$1:$1,"&gt;="&amp;1,$1:$1,"&lt;="&amp;INT(-$N92/30))+(-$N92/30-INT(-$N92/30))*SUMIFS(81:81,$1:$1,INT(-$N92/30)+1),0)+(-$N92/30-INT(-$N92/30))*SUMIFS(81:81,$1:$1,GF$1+INT(-$N92/30)+1)+(INT(-$N92/30)+1--$N92/30)*SUMIFS(81:81,$1:$1,GF$1+INT(-$N92/30))))</f>
        <v>0</v>
      </c>
      <c r="GG92" s="40">
        <f>IF(GG$7="",0,IF(GG$1=MAX($1:$1),$R81-SUM($T92:GF92),IF(GG$1=1,SUMIFS(81:81,$1:$1,"&gt;="&amp;1,$1:$1,"&lt;="&amp;INT(-$N92/30))+(-$N92/30-INT(-$N92/30))*SUMIFS(81:81,$1:$1,INT(-$N92/30)+1),0)+(-$N92/30-INT(-$N92/30))*SUMIFS(81:81,$1:$1,GG$1+INT(-$N92/30)+1)+(INT(-$N92/30)+1--$N92/30)*SUMIFS(81:81,$1:$1,GG$1+INT(-$N92/30))))</f>
        <v>0</v>
      </c>
      <c r="GH92" s="40">
        <f>IF(GH$7="",0,IF(GH$1=MAX($1:$1),$R81-SUM($T92:GG92),IF(GH$1=1,SUMIFS(81:81,$1:$1,"&gt;="&amp;1,$1:$1,"&lt;="&amp;INT(-$N92/30))+(-$N92/30-INT(-$N92/30))*SUMIFS(81:81,$1:$1,INT(-$N92/30)+1),0)+(-$N92/30-INT(-$N92/30))*SUMIFS(81:81,$1:$1,GH$1+INT(-$N92/30)+1)+(INT(-$N92/30)+1--$N92/30)*SUMIFS(81:81,$1:$1,GH$1+INT(-$N92/30))))</f>
        <v>0</v>
      </c>
      <c r="GI92" s="40">
        <f>IF(GI$7="",0,IF(GI$1=MAX($1:$1),$R81-SUM($T92:GH92),IF(GI$1=1,SUMIFS(81:81,$1:$1,"&gt;="&amp;1,$1:$1,"&lt;="&amp;INT(-$N92/30))+(-$N92/30-INT(-$N92/30))*SUMIFS(81:81,$1:$1,INT(-$N92/30)+1),0)+(-$N92/30-INT(-$N92/30))*SUMIFS(81:81,$1:$1,GI$1+INT(-$N92/30)+1)+(INT(-$N92/30)+1--$N92/30)*SUMIFS(81:81,$1:$1,GI$1+INT(-$N92/30))))</f>
        <v>0</v>
      </c>
      <c r="GJ92" s="40">
        <f>IF(GJ$7="",0,IF(GJ$1=MAX($1:$1),$R81-SUM($T92:GI92),IF(GJ$1=1,SUMIFS(81:81,$1:$1,"&gt;="&amp;1,$1:$1,"&lt;="&amp;INT(-$N92/30))+(-$N92/30-INT(-$N92/30))*SUMIFS(81:81,$1:$1,INT(-$N92/30)+1),0)+(-$N92/30-INT(-$N92/30))*SUMIFS(81:81,$1:$1,GJ$1+INT(-$N92/30)+1)+(INT(-$N92/30)+1--$N92/30)*SUMIFS(81:81,$1:$1,GJ$1+INT(-$N92/30))))</f>
        <v>0</v>
      </c>
      <c r="GK92" s="40">
        <f>IF(GK$7="",0,IF(GK$1=MAX($1:$1),$R81-SUM($T92:GJ92),IF(GK$1=1,SUMIFS(81:81,$1:$1,"&gt;="&amp;1,$1:$1,"&lt;="&amp;INT(-$N92/30))+(-$N92/30-INT(-$N92/30))*SUMIFS(81:81,$1:$1,INT(-$N92/30)+1),0)+(-$N92/30-INT(-$N92/30))*SUMIFS(81:81,$1:$1,GK$1+INT(-$N92/30)+1)+(INT(-$N92/30)+1--$N92/30)*SUMIFS(81:81,$1:$1,GK$1+INT(-$N92/30))))</f>
        <v>0</v>
      </c>
      <c r="GL92" s="40">
        <f>IF(GL$7="",0,IF(GL$1=MAX($1:$1),$R81-SUM($T92:GK92),IF(GL$1=1,SUMIFS(81:81,$1:$1,"&gt;="&amp;1,$1:$1,"&lt;="&amp;INT(-$N92/30))+(-$N92/30-INT(-$N92/30))*SUMIFS(81:81,$1:$1,INT(-$N92/30)+1),0)+(-$N92/30-INT(-$N92/30))*SUMIFS(81:81,$1:$1,GL$1+INT(-$N92/30)+1)+(INT(-$N92/30)+1--$N92/30)*SUMIFS(81:81,$1:$1,GL$1+INT(-$N92/30))))</f>
        <v>0</v>
      </c>
      <c r="GM92" s="40">
        <f>IF(GM$7="",0,IF(GM$1=MAX($1:$1),$R81-SUM($T92:GL92),IF(GM$1=1,SUMIFS(81:81,$1:$1,"&gt;="&amp;1,$1:$1,"&lt;="&amp;INT(-$N92/30))+(-$N92/30-INT(-$N92/30))*SUMIFS(81:81,$1:$1,INT(-$N92/30)+1),0)+(-$N92/30-INT(-$N92/30))*SUMIFS(81:81,$1:$1,GM$1+INT(-$N92/30)+1)+(INT(-$N92/30)+1--$N92/30)*SUMIFS(81:81,$1:$1,GM$1+INT(-$N92/30))))</f>
        <v>0</v>
      </c>
      <c r="GN92" s="40">
        <f>IF(GN$7="",0,IF(GN$1=MAX($1:$1),$R81-SUM($T92:GM92),IF(GN$1=1,SUMIFS(81:81,$1:$1,"&gt;="&amp;1,$1:$1,"&lt;="&amp;INT(-$N92/30))+(-$N92/30-INT(-$N92/30))*SUMIFS(81:81,$1:$1,INT(-$N92/30)+1),0)+(-$N92/30-INT(-$N92/30))*SUMIFS(81:81,$1:$1,GN$1+INT(-$N92/30)+1)+(INT(-$N92/30)+1--$N92/30)*SUMIFS(81:81,$1:$1,GN$1+INT(-$N92/30))))</f>
        <v>0</v>
      </c>
      <c r="GO92" s="40">
        <f>IF(GO$7="",0,IF(GO$1=MAX($1:$1),$R81-SUM($T92:GN92),IF(GO$1=1,SUMIFS(81:81,$1:$1,"&gt;="&amp;1,$1:$1,"&lt;="&amp;INT(-$N92/30))+(-$N92/30-INT(-$N92/30))*SUMIFS(81:81,$1:$1,INT(-$N92/30)+1),0)+(-$N92/30-INT(-$N92/30))*SUMIFS(81:81,$1:$1,GO$1+INT(-$N92/30)+1)+(INT(-$N92/30)+1--$N92/30)*SUMIFS(81:81,$1:$1,GO$1+INT(-$N92/30))))</f>
        <v>0</v>
      </c>
      <c r="GP92" s="40">
        <f>IF(GP$7="",0,IF(GP$1=MAX($1:$1),$R81-SUM($T92:GO92),IF(GP$1=1,SUMIFS(81:81,$1:$1,"&gt;="&amp;1,$1:$1,"&lt;="&amp;INT(-$N92/30))+(-$N92/30-INT(-$N92/30))*SUMIFS(81:81,$1:$1,INT(-$N92/30)+1),0)+(-$N92/30-INT(-$N92/30))*SUMIFS(81:81,$1:$1,GP$1+INT(-$N92/30)+1)+(INT(-$N92/30)+1--$N92/30)*SUMIFS(81:81,$1:$1,GP$1+INT(-$N92/30))))</f>
        <v>0</v>
      </c>
      <c r="GQ92" s="40">
        <f>IF(GQ$7="",0,IF(GQ$1=MAX($1:$1),$R81-SUM($T92:GP92),IF(GQ$1=1,SUMIFS(81:81,$1:$1,"&gt;="&amp;1,$1:$1,"&lt;="&amp;INT(-$N92/30))+(-$N92/30-INT(-$N92/30))*SUMIFS(81:81,$1:$1,INT(-$N92/30)+1),0)+(-$N92/30-INT(-$N92/30))*SUMIFS(81:81,$1:$1,GQ$1+INT(-$N92/30)+1)+(INT(-$N92/30)+1--$N92/30)*SUMIFS(81:81,$1:$1,GQ$1+INT(-$N92/30))))</f>
        <v>0</v>
      </c>
      <c r="GR92" s="40">
        <f>IF(GR$7="",0,IF(GR$1=MAX($1:$1),$R81-SUM($T92:GQ92),IF(GR$1=1,SUMIFS(81:81,$1:$1,"&gt;="&amp;1,$1:$1,"&lt;="&amp;INT(-$N92/30))+(-$N92/30-INT(-$N92/30))*SUMIFS(81:81,$1:$1,INT(-$N92/30)+1),0)+(-$N92/30-INT(-$N92/30))*SUMIFS(81:81,$1:$1,GR$1+INT(-$N92/30)+1)+(INT(-$N92/30)+1--$N92/30)*SUMIFS(81:81,$1:$1,GR$1+INT(-$N92/30))))</f>
        <v>0</v>
      </c>
      <c r="GS92" s="40">
        <f>IF(GS$7="",0,IF(GS$1=MAX($1:$1),$R81-SUM($T92:GR92),IF(GS$1=1,SUMIFS(81:81,$1:$1,"&gt;="&amp;1,$1:$1,"&lt;="&amp;INT(-$N92/30))+(-$N92/30-INT(-$N92/30))*SUMIFS(81:81,$1:$1,INT(-$N92/30)+1),0)+(-$N92/30-INT(-$N92/30))*SUMIFS(81:81,$1:$1,GS$1+INT(-$N92/30)+1)+(INT(-$N92/30)+1--$N92/30)*SUMIFS(81:81,$1:$1,GS$1+INT(-$N92/30))))</f>
        <v>0</v>
      </c>
      <c r="GT92" s="40">
        <f>IF(GT$7="",0,IF(GT$1=MAX($1:$1),$R81-SUM($T92:GS92),IF(GT$1=1,SUMIFS(81:81,$1:$1,"&gt;="&amp;1,$1:$1,"&lt;="&amp;INT(-$N92/30))+(-$N92/30-INT(-$N92/30))*SUMIFS(81:81,$1:$1,INT(-$N92/30)+1),0)+(-$N92/30-INT(-$N92/30))*SUMIFS(81:81,$1:$1,GT$1+INT(-$N92/30)+1)+(INT(-$N92/30)+1--$N92/30)*SUMIFS(81:81,$1:$1,GT$1+INT(-$N92/30))))</f>
        <v>0</v>
      </c>
      <c r="GU92" s="40">
        <f>IF(GU$7="",0,IF(GU$1=MAX($1:$1),$R81-SUM($T92:GT92),IF(GU$1=1,SUMIFS(81:81,$1:$1,"&gt;="&amp;1,$1:$1,"&lt;="&amp;INT(-$N92/30))+(-$N92/30-INT(-$N92/30))*SUMIFS(81:81,$1:$1,INT(-$N92/30)+1),0)+(-$N92/30-INT(-$N92/30))*SUMIFS(81:81,$1:$1,GU$1+INT(-$N92/30)+1)+(INT(-$N92/30)+1--$N92/30)*SUMIFS(81:81,$1:$1,GU$1+INT(-$N92/30))))</f>
        <v>0</v>
      </c>
      <c r="GV92" s="40">
        <f>IF(GV$7="",0,IF(GV$1=MAX($1:$1),$R81-SUM($T92:GU92),IF(GV$1=1,SUMIFS(81:81,$1:$1,"&gt;="&amp;1,$1:$1,"&lt;="&amp;INT(-$N92/30))+(-$N92/30-INT(-$N92/30))*SUMIFS(81:81,$1:$1,INT(-$N92/30)+1),0)+(-$N92/30-INT(-$N92/30))*SUMIFS(81:81,$1:$1,GV$1+INT(-$N92/30)+1)+(INT(-$N92/30)+1--$N92/30)*SUMIFS(81:81,$1:$1,GV$1+INT(-$N92/30))))</f>
        <v>0</v>
      </c>
      <c r="GW92" s="40">
        <f>IF(GW$7="",0,IF(GW$1=MAX($1:$1),$R81-SUM($T92:GV92),IF(GW$1=1,SUMIFS(81:81,$1:$1,"&gt;="&amp;1,$1:$1,"&lt;="&amp;INT(-$N92/30))+(-$N92/30-INT(-$N92/30))*SUMIFS(81:81,$1:$1,INT(-$N92/30)+1),0)+(-$N92/30-INT(-$N92/30))*SUMIFS(81:81,$1:$1,GW$1+INT(-$N92/30)+1)+(INT(-$N92/30)+1--$N92/30)*SUMIFS(81:81,$1:$1,GW$1+INT(-$N92/30))))</f>
        <v>0</v>
      </c>
      <c r="GX92" s="40">
        <f>IF(GX$7="",0,IF(GX$1=MAX($1:$1),$R81-SUM($T92:GW92),IF(GX$1=1,SUMIFS(81:81,$1:$1,"&gt;="&amp;1,$1:$1,"&lt;="&amp;INT(-$N92/30))+(-$N92/30-INT(-$N92/30))*SUMIFS(81:81,$1:$1,INT(-$N92/30)+1),0)+(-$N92/30-INT(-$N92/30))*SUMIFS(81:81,$1:$1,GX$1+INT(-$N92/30)+1)+(INT(-$N92/30)+1--$N92/30)*SUMIFS(81:81,$1:$1,GX$1+INT(-$N92/30))))</f>
        <v>0</v>
      </c>
      <c r="GY92" s="40">
        <f>IF(GY$7="",0,IF(GY$1=MAX($1:$1),$R81-SUM($T92:GX92),IF(GY$1=1,SUMIFS(81:81,$1:$1,"&gt;="&amp;1,$1:$1,"&lt;="&amp;INT(-$N92/30))+(-$N92/30-INT(-$N92/30))*SUMIFS(81:81,$1:$1,INT(-$N92/30)+1),0)+(-$N92/30-INT(-$N92/30))*SUMIFS(81:81,$1:$1,GY$1+INT(-$N92/30)+1)+(INT(-$N92/30)+1--$N92/30)*SUMIFS(81:81,$1:$1,GY$1+INT(-$N92/30))))</f>
        <v>0</v>
      </c>
      <c r="GZ92" s="40">
        <f>IF(GZ$7="",0,IF(GZ$1=MAX($1:$1),$R81-SUM($T92:GY92),IF(GZ$1=1,SUMIFS(81:81,$1:$1,"&gt;="&amp;1,$1:$1,"&lt;="&amp;INT(-$N92/30))+(-$N92/30-INT(-$N92/30))*SUMIFS(81:81,$1:$1,INT(-$N92/30)+1),0)+(-$N92/30-INT(-$N92/30))*SUMIFS(81:81,$1:$1,GZ$1+INT(-$N92/30)+1)+(INT(-$N92/30)+1--$N92/30)*SUMIFS(81:81,$1:$1,GZ$1+INT(-$N92/30))))</f>
        <v>0</v>
      </c>
      <c r="HA92" s="40">
        <f>IF(HA$7="",0,IF(HA$1=MAX($1:$1),$R81-SUM($T92:GZ92),IF(HA$1=1,SUMIFS(81:81,$1:$1,"&gt;="&amp;1,$1:$1,"&lt;="&amp;INT(-$N92/30))+(-$N92/30-INT(-$N92/30))*SUMIFS(81:81,$1:$1,INT(-$N92/30)+1),0)+(-$N92/30-INT(-$N92/30))*SUMIFS(81:81,$1:$1,HA$1+INT(-$N92/30)+1)+(INT(-$N92/30)+1--$N92/30)*SUMIFS(81:81,$1:$1,HA$1+INT(-$N92/30))))</f>
        <v>0</v>
      </c>
      <c r="HB92" s="40">
        <f>IF(HB$7="",0,IF(HB$1=MAX($1:$1),$R81-SUM($T92:HA92),IF(HB$1=1,SUMIFS(81:81,$1:$1,"&gt;="&amp;1,$1:$1,"&lt;="&amp;INT(-$N92/30))+(-$N92/30-INT(-$N92/30))*SUMIFS(81:81,$1:$1,INT(-$N92/30)+1),0)+(-$N92/30-INT(-$N92/30))*SUMIFS(81:81,$1:$1,HB$1+INT(-$N92/30)+1)+(INT(-$N92/30)+1--$N92/30)*SUMIFS(81:81,$1:$1,HB$1+INT(-$N92/30))))</f>
        <v>0</v>
      </c>
      <c r="HC92" s="40">
        <f>IF(HC$7="",0,IF(HC$1=MAX($1:$1),$R81-SUM($T92:HB92),IF(HC$1=1,SUMIFS(81:81,$1:$1,"&gt;="&amp;1,$1:$1,"&lt;="&amp;INT(-$N92/30))+(-$N92/30-INT(-$N92/30))*SUMIFS(81:81,$1:$1,INT(-$N92/30)+1),0)+(-$N92/30-INT(-$N92/30))*SUMIFS(81:81,$1:$1,HC$1+INT(-$N92/30)+1)+(INT(-$N92/30)+1--$N92/30)*SUMIFS(81:81,$1:$1,HC$1+INT(-$N92/30))))</f>
        <v>0</v>
      </c>
      <c r="HD92" s="40">
        <f>IF(HD$7="",0,IF(HD$1=MAX($1:$1),$R81-SUM($T92:HC92),IF(HD$1=1,SUMIFS(81:81,$1:$1,"&gt;="&amp;1,$1:$1,"&lt;="&amp;INT(-$N92/30))+(-$N92/30-INT(-$N92/30))*SUMIFS(81:81,$1:$1,INT(-$N92/30)+1),0)+(-$N92/30-INT(-$N92/30))*SUMIFS(81:81,$1:$1,HD$1+INT(-$N92/30)+1)+(INT(-$N92/30)+1--$N92/30)*SUMIFS(81:81,$1:$1,HD$1+INT(-$N92/30))))</f>
        <v>0</v>
      </c>
      <c r="HE92" s="40">
        <f>IF(HE$7="",0,IF(HE$1=MAX($1:$1),$R81-SUM($T92:HD92),IF(HE$1=1,SUMIFS(81:81,$1:$1,"&gt;="&amp;1,$1:$1,"&lt;="&amp;INT(-$N92/30))+(-$N92/30-INT(-$N92/30))*SUMIFS(81:81,$1:$1,INT(-$N92/30)+1),0)+(-$N92/30-INT(-$N92/30))*SUMIFS(81:81,$1:$1,HE$1+INT(-$N92/30)+1)+(INT(-$N92/30)+1--$N92/30)*SUMIFS(81:81,$1:$1,HE$1+INT(-$N92/30))))</f>
        <v>0</v>
      </c>
      <c r="HF92" s="40">
        <f>IF(HF$7="",0,IF(HF$1=MAX($1:$1),$R81-SUM($T92:HE92),IF(HF$1=1,SUMIFS(81:81,$1:$1,"&gt;="&amp;1,$1:$1,"&lt;="&amp;INT(-$N92/30))+(-$N92/30-INT(-$N92/30))*SUMIFS(81:81,$1:$1,INT(-$N92/30)+1),0)+(-$N92/30-INT(-$N92/30))*SUMIFS(81:81,$1:$1,HF$1+INT(-$N92/30)+1)+(INT(-$N92/30)+1--$N92/30)*SUMIFS(81:81,$1:$1,HF$1+INT(-$N92/30))))</f>
        <v>0</v>
      </c>
      <c r="HG92" s="40">
        <f>IF(HG$7="",0,IF(HG$1=MAX($1:$1),$R81-SUM($T92:HF92),IF(HG$1=1,SUMIFS(81:81,$1:$1,"&gt;="&amp;1,$1:$1,"&lt;="&amp;INT(-$N92/30))+(-$N92/30-INT(-$N92/30))*SUMIFS(81:81,$1:$1,INT(-$N92/30)+1),0)+(-$N92/30-INT(-$N92/30))*SUMIFS(81:81,$1:$1,HG$1+INT(-$N92/30)+1)+(INT(-$N92/30)+1--$N92/30)*SUMIFS(81:81,$1:$1,HG$1+INT(-$N92/30))))</f>
        <v>0</v>
      </c>
      <c r="HH92" s="40">
        <f>IF(HH$7="",0,IF(HH$1=MAX($1:$1),$R81-SUM($T92:HG92),IF(HH$1=1,SUMIFS(81:81,$1:$1,"&gt;="&amp;1,$1:$1,"&lt;="&amp;INT(-$N92/30))+(-$N92/30-INT(-$N92/30))*SUMIFS(81:81,$1:$1,INT(-$N92/30)+1),0)+(-$N92/30-INT(-$N92/30))*SUMIFS(81:81,$1:$1,HH$1+INT(-$N92/30)+1)+(INT(-$N92/30)+1--$N92/30)*SUMIFS(81:81,$1:$1,HH$1+INT(-$N92/30))))</f>
        <v>0</v>
      </c>
      <c r="HI92" s="40">
        <f>IF(HI$7="",0,IF(HI$1=MAX($1:$1),$R81-SUM($T92:HH92),IF(HI$1=1,SUMIFS(81:81,$1:$1,"&gt;="&amp;1,$1:$1,"&lt;="&amp;INT(-$N92/30))+(-$N92/30-INT(-$N92/30))*SUMIFS(81:81,$1:$1,INT(-$N92/30)+1),0)+(-$N92/30-INT(-$N92/30))*SUMIFS(81:81,$1:$1,HI$1+INT(-$N92/30)+1)+(INT(-$N92/30)+1--$N92/30)*SUMIFS(81:81,$1:$1,HI$1+INT(-$N92/30))))</f>
        <v>0</v>
      </c>
      <c r="HJ92" s="40">
        <f>IF(HJ$7="",0,IF(HJ$1=MAX($1:$1),$R81-SUM($T92:HI92),IF(HJ$1=1,SUMIFS(81:81,$1:$1,"&gt;="&amp;1,$1:$1,"&lt;="&amp;INT(-$N92/30))+(-$N92/30-INT(-$N92/30))*SUMIFS(81:81,$1:$1,INT(-$N92/30)+1),0)+(-$N92/30-INT(-$N92/30))*SUMIFS(81:81,$1:$1,HJ$1+INT(-$N92/30)+1)+(INT(-$N92/30)+1--$N92/30)*SUMIFS(81:81,$1:$1,HJ$1+INT(-$N92/30))))</f>
        <v>0</v>
      </c>
      <c r="HK92" s="40">
        <f>IF(HK$7="",0,IF(HK$1=MAX($1:$1),$R81-SUM($T92:HJ92),IF(HK$1=1,SUMIFS(81:81,$1:$1,"&gt;="&amp;1,$1:$1,"&lt;="&amp;INT(-$N92/30))+(-$N92/30-INT(-$N92/30))*SUMIFS(81:81,$1:$1,INT(-$N92/30)+1),0)+(-$N92/30-INT(-$N92/30))*SUMIFS(81:81,$1:$1,HK$1+INT(-$N92/30)+1)+(INT(-$N92/30)+1--$N92/30)*SUMIFS(81:81,$1:$1,HK$1+INT(-$N92/30))))</f>
        <v>0</v>
      </c>
      <c r="HL92" s="40">
        <f>IF(HL$7="",0,IF(HL$1=MAX($1:$1),$R81-SUM($T92:HK92),IF(HL$1=1,SUMIFS(81:81,$1:$1,"&gt;="&amp;1,$1:$1,"&lt;="&amp;INT(-$N92/30))+(-$N92/30-INT(-$N92/30))*SUMIFS(81:81,$1:$1,INT(-$N92/30)+1),0)+(-$N92/30-INT(-$N92/30))*SUMIFS(81:81,$1:$1,HL$1+INT(-$N92/30)+1)+(INT(-$N92/30)+1--$N92/30)*SUMIFS(81:81,$1:$1,HL$1+INT(-$N92/30))))</f>
        <v>0</v>
      </c>
      <c r="HM92" s="40">
        <f>IF(HM$7="",0,IF(HM$1=MAX($1:$1),$R81-SUM($T92:HL92),IF(HM$1=1,SUMIFS(81:81,$1:$1,"&gt;="&amp;1,$1:$1,"&lt;="&amp;INT(-$N92/30))+(-$N92/30-INT(-$N92/30))*SUMIFS(81:81,$1:$1,INT(-$N92/30)+1),0)+(-$N92/30-INT(-$N92/30))*SUMIFS(81:81,$1:$1,HM$1+INT(-$N92/30)+1)+(INT(-$N92/30)+1--$N92/30)*SUMIFS(81:81,$1:$1,HM$1+INT(-$N92/30))))</f>
        <v>0</v>
      </c>
      <c r="HN92" s="40">
        <f>IF(HN$7="",0,IF(HN$1=MAX($1:$1),$R81-SUM($T92:HM92),IF(HN$1=1,SUMIFS(81:81,$1:$1,"&gt;="&amp;1,$1:$1,"&lt;="&amp;INT(-$N92/30))+(-$N92/30-INT(-$N92/30))*SUMIFS(81:81,$1:$1,INT(-$N92/30)+1),0)+(-$N92/30-INT(-$N92/30))*SUMIFS(81:81,$1:$1,HN$1+INT(-$N92/30)+1)+(INT(-$N92/30)+1--$N92/30)*SUMIFS(81:81,$1:$1,HN$1+INT(-$N92/30))))</f>
        <v>0</v>
      </c>
      <c r="HO92" s="40">
        <f>IF(HO$7="",0,IF(HO$1=MAX($1:$1),$R81-SUM($T92:HN92),IF(HO$1=1,SUMIFS(81:81,$1:$1,"&gt;="&amp;1,$1:$1,"&lt;="&amp;INT(-$N92/30))+(-$N92/30-INT(-$N92/30))*SUMIFS(81:81,$1:$1,INT(-$N92/30)+1),0)+(-$N92/30-INT(-$N92/30))*SUMIFS(81:81,$1:$1,HO$1+INT(-$N92/30)+1)+(INT(-$N92/30)+1--$N92/30)*SUMIFS(81:81,$1:$1,HO$1+INT(-$N92/30))))</f>
        <v>0</v>
      </c>
      <c r="HP92" s="40">
        <f>IF(HP$7="",0,IF(HP$1=MAX($1:$1),$R81-SUM($T92:HO92),IF(HP$1=1,SUMIFS(81:81,$1:$1,"&gt;="&amp;1,$1:$1,"&lt;="&amp;INT(-$N92/30))+(-$N92/30-INT(-$N92/30))*SUMIFS(81:81,$1:$1,INT(-$N92/30)+1),0)+(-$N92/30-INT(-$N92/30))*SUMIFS(81:81,$1:$1,HP$1+INT(-$N92/30)+1)+(INT(-$N92/30)+1--$N92/30)*SUMIFS(81:81,$1:$1,HP$1+INT(-$N92/30))))</f>
        <v>0</v>
      </c>
      <c r="HQ92" s="40">
        <f>IF(HQ$7="",0,IF(HQ$1=MAX($1:$1),$R81-SUM($T92:HP92),IF(HQ$1=1,SUMIFS(81:81,$1:$1,"&gt;="&amp;1,$1:$1,"&lt;="&amp;INT(-$N92/30))+(-$N92/30-INT(-$N92/30))*SUMIFS(81:81,$1:$1,INT(-$N92/30)+1),0)+(-$N92/30-INT(-$N92/30))*SUMIFS(81:81,$1:$1,HQ$1+INT(-$N92/30)+1)+(INT(-$N92/30)+1--$N92/30)*SUMIFS(81:81,$1:$1,HQ$1+INT(-$N92/30))))</f>
        <v>0</v>
      </c>
      <c r="HR92" s="40">
        <f>IF(HR$7="",0,IF(HR$1=MAX($1:$1),$R81-SUM($T92:HQ92),IF(HR$1=1,SUMIFS(81:81,$1:$1,"&gt;="&amp;1,$1:$1,"&lt;="&amp;INT(-$N92/30))+(-$N92/30-INT(-$N92/30))*SUMIFS(81:81,$1:$1,INT(-$N92/30)+1),0)+(-$N92/30-INT(-$N92/30))*SUMIFS(81:81,$1:$1,HR$1+INT(-$N92/30)+1)+(INT(-$N92/30)+1--$N92/30)*SUMIFS(81:81,$1:$1,HR$1+INT(-$N92/30))))</f>
        <v>0</v>
      </c>
      <c r="HS92" s="40">
        <f>IF(HS$7="",0,IF(HS$1=MAX($1:$1),$R81-SUM($T92:HR92),IF(HS$1=1,SUMIFS(81:81,$1:$1,"&gt;="&amp;1,$1:$1,"&lt;="&amp;INT(-$N92/30))+(-$N92/30-INT(-$N92/30))*SUMIFS(81:81,$1:$1,INT(-$N92/30)+1),0)+(-$N92/30-INT(-$N92/30))*SUMIFS(81:81,$1:$1,HS$1+INT(-$N92/30)+1)+(INT(-$N92/30)+1--$N92/30)*SUMIFS(81:81,$1:$1,HS$1+INT(-$N92/30))))</f>
        <v>0</v>
      </c>
      <c r="HT92" s="40">
        <f>IF(HT$7="",0,IF(HT$1=MAX($1:$1),$R81-SUM($T92:HS92),IF(HT$1=1,SUMIFS(81:81,$1:$1,"&gt;="&amp;1,$1:$1,"&lt;="&amp;INT(-$N92/30))+(-$N92/30-INT(-$N92/30))*SUMIFS(81:81,$1:$1,INT(-$N92/30)+1),0)+(-$N92/30-INT(-$N92/30))*SUMIFS(81:81,$1:$1,HT$1+INT(-$N92/30)+1)+(INT(-$N92/30)+1--$N92/30)*SUMIFS(81:81,$1:$1,HT$1+INT(-$N92/30))))</f>
        <v>0</v>
      </c>
      <c r="HU92" s="40">
        <f>IF(HU$7="",0,IF(HU$1=MAX($1:$1),$R81-SUM($T92:HT92),IF(HU$1=1,SUMIFS(81:81,$1:$1,"&gt;="&amp;1,$1:$1,"&lt;="&amp;INT(-$N92/30))+(-$N92/30-INT(-$N92/30))*SUMIFS(81:81,$1:$1,INT(-$N92/30)+1),0)+(-$N92/30-INT(-$N92/30))*SUMIFS(81:81,$1:$1,HU$1+INT(-$N92/30)+1)+(INT(-$N92/30)+1--$N92/30)*SUMIFS(81:81,$1:$1,HU$1+INT(-$N92/30))))</f>
        <v>0</v>
      </c>
      <c r="HV92" s="40">
        <f>IF(HV$7="",0,IF(HV$1=MAX($1:$1),$R81-SUM($T92:HU92),IF(HV$1=1,SUMIFS(81:81,$1:$1,"&gt;="&amp;1,$1:$1,"&lt;="&amp;INT(-$N92/30))+(-$N92/30-INT(-$N92/30))*SUMIFS(81:81,$1:$1,INT(-$N92/30)+1),0)+(-$N92/30-INT(-$N92/30))*SUMIFS(81:81,$1:$1,HV$1+INT(-$N92/30)+1)+(INT(-$N92/30)+1--$N92/30)*SUMIFS(81:81,$1:$1,HV$1+INT(-$N92/30))))</f>
        <v>0</v>
      </c>
      <c r="HW92" s="40">
        <f>IF(HW$7="",0,IF(HW$1=MAX($1:$1),$R81-SUM($T92:HV92),IF(HW$1=1,SUMIFS(81:81,$1:$1,"&gt;="&amp;1,$1:$1,"&lt;="&amp;INT(-$N92/30))+(-$N92/30-INT(-$N92/30))*SUMIFS(81:81,$1:$1,INT(-$N92/30)+1),0)+(-$N92/30-INT(-$N92/30))*SUMIFS(81:81,$1:$1,HW$1+INT(-$N92/30)+1)+(INT(-$N92/30)+1--$N92/30)*SUMIFS(81:81,$1:$1,HW$1+INT(-$N92/30))))</f>
        <v>0</v>
      </c>
      <c r="HX92" s="40">
        <f>IF(HX$7="",0,IF(HX$1=MAX($1:$1),$R81-SUM($T92:HW92),IF(HX$1=1,SUMIFS(81:81,$1:$1,"&gt;="&amp;1,$1:$1,"&lt;="&amp;INT(-$N92/30))+(-$N92/30-INT(-$N92/30))*SUMIFS(81:81,$1:$1,INT(-$N92/30)+1),0)+(-$N92/30-INT(-$N92/30))*SUMIFS(81:81,$1:$1,HX$1+INT(-$N92/30)+1)+(INT(-$N92/30)+1--$N92/30)*SUMIFS(81:81,$1:$1,HX$1+INT(-$N92/30))))</f>
        <v>0</v>
      </c>
      <c r="HY92" s="40">
        <f>IF(HY$7="",0,IF(HY$1=MAX($1:$1),$R81-SUM($T92:HX92),IF(HY$1=1,SUMIFS(81:81,$1:$1,"&gt;="&amp;1,$1:$1,"&lt;="&amp;INT(-$N92/30))+(-$N92/30-INT(-$N92/30))*SUMIFS(81:81,$1:$1,INT(-$N92/30)+1),0)+(-$N92/30-INT(-$N92/30))*SUMIFS(81:81,$1:$1,HY$1+INT(-$N92/30)+1)+(INT(-$N92/30)+1--$N92/30)*SUMIFS(81:81,$1:$1,HY$1+INT(-$N92/30))))</f>
        <v>0</v>
      </c>
      <c r="HZ92" s="40">
        <f>IF(HZ$7="",0,IF(HZ$1=MAX($1:$1),$R81-SUM($T92:HY92),IF(HZ$1=1,SUMIFS(81:81,$1:$1,"&gt;="&amp;1,$1:$1,"&lt;="&amp;INT(-$N92/30))+(-$N92/30-INT(-$N92/30))*SUMIFS(81:81,$1:$1,INT(-$N92/30)+1),0)+(-$N92/30-INT(-$N92/30))*SUMIFS(81:81,$1:$1,HZ$1+INT(-$N92/30)+1)+(INT(-$N92/30)+1--$N92/30)*SUMIFS(81:81,$1:$1,HZ$1+INT(-$N92/30))))</f>
        <v>0</v>
      </c>
      <c r="IA92" s="40">
        <f>IF(IA$7="",0,IF(IA$1=MAX($1:$1),$R81-SUM($T92:HZ92),IF(IA$1=1,SUMIFS(81:81,$1:$1,"&gt;="&amp;1,$1:$1,"&lt;="&amp;INT(-$N92/30))+(-$N92/30-INT(-$N92/30))*SUMIFS(81:81,$1:$1,INT(-$N92/30)+1),0)+(-$N92/30-INT(-$N92/30))*SUMIFS(81:81,$1:$1,IA$1+INT(-$N92/30)+1)+(INT(-$N92/30)+1--$N92/30)*SUMIFS(81:81,$1:$1,IA$1+INT(-$N92/30))))</f>
        <v>0</v>
      </c>
      <c r="IB92" s="40">
        <f>IF(IB$7="",0,IF(IB$1=MAX($1:$1),$R81-SUM($T92:IA92),IF(IB$1=1,SUMIFS(81:81,$1:$1,"&gt;="&amp;1,$1:$1,"&lt;="&amp;INT(-$N92/30))+(-$N92/30-INT(-$N92/30))*SUMIFS(81:81,$1:$1,INT(-$N92/30)+1),0)+(-$N92/30-INT(-$N92/30))*SUMIFS(81:81,$1:$1,IB$1+INT(-$N92/30)+1)+(INT(-$N92/30)+1--$N92/30)*SUMIFS(81:81,$1:$1,IB$1+INT(-$N92/30))))</f>
        <v>0</v>
      </c>
      <c r="IC92" s="40">
        <f>IF(IC$7="",0,IF(IC$1=MAX($1:$1),$R81-SUM($T92:IB92),IF(IC$1=1,SUMIFS(81:81,$1:$1,"&gt;="&amp;1,$1:$1,"&lt;="&amp;INT(-$N92/30))+(-$N92/30-INT(-$N92/30))*SUMIFS(81:81,$1:$1,INT(-$N92/30)+1),0)+(-$N92/30-INT(-$N92/30))*SUMIFS(81:81,$1:$1,IC$1+INT(-$N92/30)+1)+(INT(-$N92/30)+1--$N92/30)*SUMIFS(81:81,$1:$1,IC$1+INT(-$N92/30))))</f>
        <v>0</v>
      </c>
      <c r="ID92" s="40">
        <f>IF(ID$7="",0,IF(ID$1=MAX($1:$1),$R81-SUM($T92:IC92),IF(ID$1=1,SUMIFS(81:81,$1:$1,"&gt;="&amp;1,$1:$1,"&lt;="&amp;INT(-$N92/30))+(-$N92/30-INT(-$N92/30))*SUMIFS(81:81,$1:$1,INT(-$N92/30)+1),0)+(-$N92/30-INT(-$N92/30))*SUMIFS(81:81,$1:$1,ID$1+INT(-$N92/30)+1)+(INT(-$N92/30)+1--$N92/30)*SUMIFS(81:81,$1:$1,ID$1+INT(-$N92/30))))</f>
        <v>0</v>
      </c>
      <c r="IE92" s="40">
        <f>IF(IE$7="",0,IF(IE$1=MAX($1:$1),$R81-SUM($T92:ID92),IF(IE$1=1,SUMIFS(81:81,$1:$1,"&gt;="&amp;1,$1:$1,"&lt;="&amp;INT(-$N92/30))+(-$N92/30-INT(-$N92/30))*SUMIFS(81:81,$1:$1,INT(-$N92/30)+1),0)+(-$N92/30-INT(-$N92/30))*SUMIFS(81:81,$1:$1,IE$1+INT(-$N92/30)+1)+(INT(-$N92/30)+1--$N92/30)*SUMIFS(81:81,$1:$1,IE$1+INT(-$N92/30))))</f>
        <v>0</v>
      </c>
      <c r="IF92" s="40">
        <f>IF(IF$7="",0,IF(IF$1=MAX($1:$1),$R81-SUM($T92:IE92),IF(IF$1=1,SUMIFS(81:81,$1:$1,"&gt;="&amp;1,$1:$1,"&lt;="&amp;INT(-$N92/30))+(-$N92/30-INT(-$N92/30))*SUMIFS(81:81,$1:$1,INT(-$N92/30)+1),0)+(-$N92/30-INT(-$N92/30))*SUMIFS(81:81,$1:$1,IF$1+INT(-$N92/30)+1)+(INT(-$N92/30)+1--$N92/30)*SUMIFS(81:81,$1:$1,IF$1+INT(-$N92/30))))</f>
        <v>0</v>
      </c>
      <c r="IG92" s="40">
        <f>IF(IG$7="",0,IF(IG$1=MAX($1:$1),$R81-SUM($T92:IF92),IF(IG$1=1,SUMIFS(81:81,$1:$1,"&gt;="&amp;1,$1:$1,"&lt;="&amp;INT(-$N92/30))+(-$N92/30-INT(-$N92/30))*SUMIFS(81:81,$1:$1,INT(-$N92/30)+1),0)+(-$N92/30-INT(-$N92/30))*SUMIFS(81:81,$1:$1,IG$1+INT(-$N92/30)+1)+(INT(-$N92/30)+1--$N92/30)*SUMIFS(81:81,$1:$1,IG$1+INT(-$N92/30))))</f>
        <v>0</v>
      </c>
      <c r="IH92" s="40">
        <f>IF(IH$7="",0,IF(IH$1=MAX($1:$1),$R81-SUM($T92:IG92),IF(IH$1=1,SUMIFS(81:81,$1:$1,"&gt;="&amp;1,$1:$1,"&lt;="&amp;INT(-$N92/30))+(-$N92/30-INT(-$N92/30))*SUMIFS(81:81,$1:$1,INT(-$N92/30)+1),0)+(-$N92/30-INT(-$N92/30))*SUMIFS(81:81,$1:$1,IH$1+INT(-$N92/30)+1)+(INT(-$N92/30)+1--$N92/30)*SUMIFS(81:81,$1:$1,IH$1+INT(-$N92/30))))</f>
        <v>0</v>
      </c>
      <c r="II92" s="40">
        <f>IF(II$7="",0,IF(II$1=MAX($1:$1),$R81-SUM($T92:IH92),IF(II$1=1,SUMIFS(81:81,$1:$1,"&gt;="&amp;1,$1:$1,"&lt;="&amp;INT(-$N92/30))+(-$N92/30-INT(-$N92/30))*SUMIFS(81:81,$1:$1,INT(-$N92/30)+1),0)+(-$N92/30-INT(-$N92/30))*SUMIFS(81:81,$1:$1,II$1+INT(-$N92/30)+1)+(INT(-$N92/30)+1--$N92/30)*SUMIFS(81:81,$1:$1,II$1+INT(-$N92/30))))</f>
        <v>0</v>
      </c>
      <c r="IJ92" s="40">
        <f>IF(IJ$7="",0,IF(IJ$1=MAX($1:$1),$R81-SUM($T92:II92),IF(IJ$1=1,SUMIFS(81:81,$1:$1,"&gt;="&amp;1,$1:$1,"&lt;="&amp;INT(-$N92/30))+(-$N92/30-INT(-$N92/30))*SUMIFS(81:81,$1:$1,INT(-$N92/30)+1),0)+(-$N92/30-INT(-$N92/30))*SUMIFS(81:81,$1:$1,IJ$1+INT(-$N92/30)+1)+(INT(-$N92/30)+1--$N92/30)*SUMIFS(81:81,$1:$1,IJ$1+INT(-$N92/30))))</f>
        <v>0</v>
      </c>
      <c r="IK92" s="40">
        <f>IF(IK$7="",0,IF(IK$1=MAX($1:$1),$R81-SUM($T92:IJ92),IF(IK$1=1,SUMIFS(81:81,$1:$1,"&gt;="&amp;1,$1:$1,"&lt;="&amp;INT(-$N92/30))+(-$N92/30-INT(-$N92/30))*SUMIFS(81:81,$1:$1,INT(-$N92/30)+1),0)+(-$N92/30-INT(-$N92/30))*SUMIFS(81:81,$1:$1,IK$1+INT(-$N92/30)+1)+(INT(-$N92/30)+1--$N92/30)*SUMIFS(81:81,$1:$1,IK$1+INT(-$N92/30))))</f>
        <v>0</v>
      </c>
      <c r="IL92" s="40">
        <f>IF(IL$7="",0,IF(IL$1=MAX($1:$1),$R81-SUM($T92:IK92),IF(IL$1=1,SUMIFS(81:81,$1:$1,"&gt;="&amp;1,$1:$1,"&lt;="&amp;INT(-$N92/30))+(-$N92/30-INT(-$N92/30))*SUMIFS(81:81,$1:$1,INT(-$N92/30)+1),0)+(-$N92/30-INT(-$N92/30))*SUMIFS(81:81,$1:$1,IL$1+INT(-$N92/30)+1)+(INT(-$N92/30)+1--$N92/30)*SUMIFS(81:81,$1:$1,IL$1+INT(-$N92/30))))</f>
        <v>0</v>
      </c>
      <c r="IM92" s="40">
        <f>IF(IM$7="",0,IF(IM$1=MAX($1:$1),$R81-SUM($T92:IL92),IF(IM$1=1,SUMIFS(81:81,$1:$1,"&gt;="&amp;1,$1:$1,"&lt;="&amp;INT(-$N92/30))+(-$N92/30-INT(-$N92/30))*SUMIFS(81:81,$1:$1,INT(-$N92/30)+1),0)+(-$N92/30-INT(-$N92/30))*SUMIFS(81:81,$1:$1,IM$1+INT(-$N92/30)+1)+(INT(-$N92/30)+1--$N92/30)*SUMIFS(81:81,$1:$1,IM$1+INT(-$N92/30))))</f>
        <v>0</v>
      </c>
      <c r="IN92" s="40">
        <f>IF(IN$7="",0,IF(IN$1=MAX($1:$1),$R81-SUM($T92:IM92),IF(IN$1=1,SUMIFS(81:81,$1:$1,"&gt;="&amp;1,$1:$1,"&lt;="&amp;INT(-$N92/30))+(-$N92/30-INT(-$N92/30))*SUMIFS(81:81,$1:$1,INT(-$N92/30)+1),0)+(-$N92/30-INT(-$N92/30))*SUMIFS(81:81,$1:$1,IN$1+INT(-$N92/30)+1)+(INT(-$N92/30)+1--$N92/30)*SUMIFS(81:81,$1:$1,IN$1+INT(-$N92/30))))</f>
        <v>0</v>
      </c>
      <c r="IO92" s="40">
        <f>IF(IO$7="",0,IF(IO$1=MAX($1:$1),$R81-SUM($T92:IN92),IF(IO$1=1,SUMIFS(81:81,$1:$1,"&gt;="&amp;1,$1:$1,"&lt;="&amp;INT(-$N92/30))+(-$N92/30-INT(-$N92/30))*SUMIFS(81:81,$1:$1,INT(-$N92/30)+1),0)+(-$N92/30-INT(-$N92/30))*SUMIFS(81:81,$1:$1,IO$1+INT(-$N92/30)+1)+(INT(-$N92/30)+1--$N92/30)*SUMIFS(81:81,$1:$1,IO$1+INT(-$N92/30))))</f>
        <v>0</v>
      </c>
      <c r="IP92" s="40">
        <f>IF(IP$7="",0,IF(IP$1=MAX($1:$1),$R81-SUM($T92:IO92),IF(IP$1=1,SUMIFS(81:81,$1:$1,"&gt;="&amp;1,$1:$1,"&lt;="&amp;INT(-$N92/30))+(-$N92/30-INT(-$N92/30))*SUMIFS(81:81,$1:$1,INT(-$N92/30)+1),0)+(-$N92/30-INT(-$N92/30))*SUMIFS(81:81,$1:$1,IP$1+INT(-$N92/30)+1)+(INT(-$N92/30)+1--$N92/30)*SUMIFS(81:81,$1:$1,IP$1+INT(-$N92/30))))</f>
        <v>0</v>
      </c>
      <c r="IQ92" s="40">
        <f>IF(IQ$7="",0,IF(IQ$1=MAX($1:$1),$R81-SUM($T92:IP92),IF(IQ$1=1,SUMIFS(81:81,$1:$1,"&gt;="&amp;1,$1:$1,"&lt;="&amp;INT(-$N92/30))+(-$N92/30-INT(-$N92/30))*SUMIFS(81:81,$1:$1,INT(-$N92/30)+1),0)+(-$N92/30-INT(-$N92/30))*SUMIFS(81:81,$1:$1,IQ$1+INT(-$N92/30)+1)+(INT(-$N92/30)+1--$N92/30)*SUMIFS(81:81,$1:$1,IQ$1+INT(-$N92/30))))</f>
        <v>0</v>
      </c>
      <c r="IR92" s="40">
        <f>IF(IR$7="",0,IF(IR$1=MAX($1:$1),$R81-SUM($T92:IQ92),IF(IR$1=1,SUMIFS(81:81,$1:$1,"&gt;="&amp;1,$1:$1,"&lt;="&amp;INT(-$N92/30))+(-$N92/30-INT(-$N92/30))*SUMIFS(81:81,$1:$1,INT(-$N92/30)+1),0)+(-$N92/30-INT(-$N92/30))*SUMIFS(81:81,$1:$1,IR$1+INT(-$N92/30)+1)+(INT(-$N92/30)+1--$N92/30)*SUMIFS(81:81,$1:$1,IR$1+INT(-$N92/30))))</f>
        <v>0</v>
      </c>
      <c r="IS92" s="40">
        <f>IF(IS$7="",0,IF(IS$1=MAX($1:$1),$R81-SUM($T92:IR92),IF(IS$1=1,SUMIFS(81:81,$1:$1,"&gt;="&amp;1,$1:$1,"&lt;="&amp;INT(-$N92/30))+(-$N92/30-INT(-$N92/30))*SUMIFS(81:81,$1:$1,INT(-$N92/30)+1),0)+(-$N92/30-INT(-$N92/30))*SUMIFS(81:81,$1:$1,IS$1+INT(-$N92/30)+1)+(INT(-$N92/30)+1--$N92/30)*SUMIFS(81:81,$1:$1,IS$1+INT(-$N92/30))))</f>
        <v>0</v>
      </c>
      <c r="IT92" s="40">
        <f>IF(IT$7="",0,IF(IT$1=MAX($1:$1),$R81-SUM($T92:IS92),IF(IT$1=1,SUMIFS(81:81,$1:$1,"&gt;="&amp;1,$1:$1,"&lt;="&amp;INT(-$N92/30))+(-$N92/30-INT(-$N92/30))*SUMIFS(81:81,$1:$1,INT(-$N92/30)+1),0)+(-$N92/30-INT(-$N92/30))*SUMIFS(81:81,$1:$1,IT$1+INT(-$N92/30)+1)+(INT(-$N92/30)+1--$N92/30)*SUMIFS(81:81,$1:$1,IT$1+INT(-$N92/30))))</f>
        <v>0</v>
      </c>
      <c r="IU92" s="40">
        <f>IF(IU$7="",0,IF(IU$1=MAX($1:$1),$R81-SUM($T92:IT92),IF(IU$1=1,SUMIFS(81:81,$1:$1,"&gt;="&amp;1,$1:$1,"&lt;="&amp;INT(-$N92/30))+(-$N92/30-INT(-$N92/30))*SUMIFS(81:81,$1:$1,INT(-$N92/30)+1),0)+(-$N92/30-INT(-$N92/30))*SUMIFS(81:81,$1:$1,IU$1+INT(-$N92/30)+1)+(INT(-$N92/30)+1--$N92/30)*SUMIFS(81:81,$1:$1,IU$1+INT(-$N92/30))))</f>
        <v>0</v>
      </c>
      <c r="IV92" s="40">
        <f>IF(IV$7="",0,IF(IV$1=MAX($1:$1),$R81-SUM($T92:IU92),IF(IV$1=1,SUMIFS(81:81,$1:$1,"&gt;="&amp;1,$1:$1,"&lt;="&amp;INT(-$N92/30))+(-$N92/30-INT(-$N92/30))*SUMIFS(81:81,$1:$1,INT(-$N92/30)+1),0)+(-$N92/30-INT(-$N92/30))*SUMIFS(81:81,$1:$1,IV$1+INT(-$N92/30)+1)+(INT(-$N92/30)+1--$N92/30)*SUMIFS(81:81,$1:$1,IV$1+INT(-$N92/30))))</f>
        <v>0</v>
      </c>
      <c r="IW92" s="40">
        <f>IF(IW$7="",0,IF(IW$1=MAX($1:$1),$R81-SUM($T92:IV92),IF(IW$1=1,SUMIFS(81:81,$1:$1,"&gt;="&amp;1,$1:$1,"&lt;="&amp;INT(-$N92/30))+(-$N92/30-INT(-$N92/30))*SUMIFS(81:81,$1:$1,INT(-$N92/30)+1),0)+(-$N92/30-INT(-$N92/30))*SUMIFS(81:81,$1:$1,IW$1+INT(-$N92/30)+1)+(INT(-$N92/30)+1--$N92/30)*SUMIFS(81:81,$1:$1,IW$1+INT(-$N92/30))))</f>
        <v>0</v>
      </c>
      <c r="IX92" s="40">
        <f>IF(IX$7="",0,IF(IX$1=MAX($1:$1),$R81-SUM($T92:IW92),IF(IX$1=1,SUMIFS(81:81,$1:$1,"&gt;="&amp;1,$1:$1,"&lt;="&amp;INT(-$N92/30))+(-$N92/30-INT(-$N92/30))*SUMIFS(81:81,$1:$1,INT(-$N92/30)+1),0)+(-$N92/30-INT(-$N92/30))*SUMIFS(81:81,$1:$1,IX$1+INT(-$N92/30)+1)+(INT(-$N92/30)+1--$N92/30)*SUMIFS(81:81,$1:$1,IX$1+INT(-$N92/30))))</f>
        <v>0</v>
      </c>
      <c r="IY92" s="40">
        <f>IF(IY$7="",0,IF(IY$1=MAX($1:$1),$R81-SUM($T92:IX92),IF(IY$1=1,SUMIFS(81:81,$1:$1,"&gt;="&amp;1,$1:$1,"&lt;="&amp;INT(-$N92/30))+(-$N92/30-INT(-$N92/30))*SUMIFS(81:81,$1:$1,INT(-$N92/30)+1),0)+(-$N92/30-INT(-$N92/30))*SUMIFS(81:81,$1:$1,IY$1+INT(-$N92/30)+1)+(INT(-$N92/30)+1--$N92/30)*SUMIFS(81:81,$1:$1,IY$1+INT(-$N92/30))))</f>
        <v>0</v>
      </c>
      <c r="IZ92" s="40">
        <f>IF(IZ$7="",0,IF(IZ$1=MAX($1:$1),$R81-SUM($T92:IY92),IF(IZ$1=1,SUMIFS(81:81,$1:$1,"&gt;="&amp;1,$1:$1,"&lt;="&amp;INT(-$N92/30))+(-$N92/30-INT(-$N92/30))*SUMIFS(81:81,$1:$1,INT(-$N92/30)+1),0)+(-$N92/30-INT(-$N92/30))*SUMIFS(81:81,$1:$1,IZ$1+INT(-$N92/30)+1)+(INT(-$N92/30)+1--$N92/30)*SUMIFS(81:81,$1:$1,IZ$1+INT(-$N92/30))))</f>
        <v>0</v>
      </c>
      <c r="JA92" s="40">
        <f>IF(JA$7="",0,IF(JA$1=MAX($1:$1),$R81-SUM($T92:IZ92),IF(JA$1=1,SUMIFS(81:81,$1:$1,"&gt;="&amp;1,$1:$1,"&lt;="&amp;INT(-$N92/30))+(-$N92/30-INT(-$N92/30))*SUMIFS(81:81,$1:$1,INT(-$N92/30)+1),0)+(-$N92/30-INT(-$N92/30))*SUMIFS(81:81,$1:$1,JA$1+INT(-$N92/30)+1)+(INT(-$N92/30)+1--$N92/30)*SUMIFS(81:81,$1:$1,JA$1+INT(-$N92/30))))</f>
        <v>0</v>
      </c>
      <c r="JB92" s="40">
        <f>IF(JB$7="",0,IF(JB$1=MAX($1:$1),$R81-SUM($T92:JA92),IF(JB$1=1,SUMIFS(81:81,$1:$1,"&gt;="&amp;1,$1:$1,"&lt;="&amp;INT(-$N92/30))+(-$N92/30-INT(-$N92/30))*SUMIFS(81:81,$1:$1,INT(-$N92/30)+1),0)+(-$N92/30-INT(-$N92/30))*SUMIFS(81:81,$1:$1,JB$1+INT(-$N92/30)+1)+(INT(-$N92/30)+1--$N92/30)*SUMIFS(81:81,$1:$1,JB$1+INT(-$N92/30))))</f>
        <v>0</v>
      </c>
      <c r="JC92" s="40">
        <f>IF(JC$7="",0,IF(JC$1=MAX($1:$1),$R81-SUM($T92:JB92),IF(JC$1=1,SUMIFS(81:81,$1:$1,"&gt;="&amp;1,$1:$1,"&lt;="&amp;INT(-$N92/30))+(-$N92/30-INT(-$N92/30))*SUMIFS(81:81,$1:$1,INT(-$N92/30)+1),0)+(-$N92/30-INT(-$N92/30))*SUMIFS(81:81,$1:$1,JC$1+INT(-$N92/30)+1)+(INT(-$N92/30)+1--$N92/30)*SUMIFS(81:81,$1:$1,JC$1+INT(-$N92/30))))</f>
        <v>0</v>
      </c>
      <c r="JD92" s="40">
        <f>IF(JD$7="",0,IF(JD$1=MAX($1:$1),$R81-SUM($T92:JC92),IF(JD$1=1,SUMIFS(81:81,$1:$1,"&gt;="&amp;1,$1:$1,"&lt;="&amp;INT(-$N92/30))+(-$N92/30-INT(-$N92/30))*SUMIFS(81:81,$1:$1,INT(-$N92/30)+1),0)+(-$N92/30-INT(-$N92/30))*SUMIFS(81:81,$1:$1,JD$1+INT(-$N92/30)+1)+(INT(-$N92/30)+1--$N92/30)*SUMIFS(81:81,$1:$1,JD$1+INT(-$N92/30))))</f>
        <v>0</v>
      </c>
      <c r="JE92" s="40">
        <f>IF(JE$7="",0,IF(JE$1=MAX($1:$1),$R81-SUM($T92:JD92),IF(JE$1=1,SUMIFS(81:81,$1:$1,"&gt;="&amp;1,$1:$1,"&lt;="&amp;INT(-$N92/30))+(-$N92/30-INT(-$N92/30))*SUMIFS(81:81,$1:$1,INT(-$N92/30)+1),0)+(-$N92/30-INT(-$N92/30))*SUMIFS(81:81,$1:$1,JE$1+INT(-$N92/30)+1)+(INT(-$N92/30)+1--$N92/30)*SUMIFS(81:81,$1:$1,JE$1+INT(-$N92/30))))</f>
        <v>0</v>
      </c>
      <c r="JF92" s="40">
        <f>IF(JF$7="",0,IF(JF$1=MAX($1:$1),$R81-SUM($T92:JE92),IF(JF$1=1,SUMIFS(81:81,$1:$1,"&gt;="&amp;1,$1:$1,"&lt;="&amp;INT(-$N92/30))+(-$N92/30-INT(-$N92/30))*SUMIFS(81:81,$1:$1,INT(-$N92/30)+1),0)+(-$N92/30-INT(-$N92/30))*SUMIFS(81:81,$1:$1,JF$1+INT(-$N92/30)+1)+(INT(-$N92/30)+1--$N92/30)*SUMIFS(81:81,$1:$1,JF$1+INT(-$N92/30))))</f>
        <v>0</v>
      </c>
      <c r="JG92" s="40">
        <f>IF(JG$7="",0,IF(JG$1=MAX($1:$1),$R81-SUM($T92:JF92),IF(JG$1=1,SUMIFS(81:81,$1:$1,"&gt;="&amp;1,$1:$1,"&lt;="&amp;INT(-$N92/30))+(-$N92/30-INT(-$N92/30))*SUMIFS(81:81,$1:$1,INT(-$N92/30)+1),0)+(-$N92/30-INT(-$N92/30))*SUMIFS(81:81,$1:$1,JG$1+INT(-$N92/30)+1)+(INT(-$N92/30)+1--$N92/30)*SUMIFS(81:81,$1:$1,JG$1+INT(-$N92/30))))</f>
        <v>0</v>
      </c>
      <c r="JH92" s="40">
        <f>IF(JH$7="",0,IF(JH$1=MAX($1:$1),$R81-SUM($T92:JG92),IF(JH$1=1,SUMIFS(81:81,$1:$1,"&gt;="&amp;1,$1:$1,"&lt;="&amp;INT(-$N92/30))+(-$N92/30-INT(-$N92/30))*SUMIFS(81:81,$1:$1,INT(-$N92/30)+1),0)+(-$N92/30-INT(-$N92/30))*SUMIFS(81:81,$1:$1,JH$1+INT(-$N92/30)+1)+(INT(-$N92/30)+1--$N92/30)*SUMIFS(81:81,$1:$1,JH$1+INT(-$N92/30))))</f>
        <v>0</v>
      </c>
      <c r="JI92" s="40">
        <f>IF(JI$7="",0,IF(JI$1=MAX($1:$1),$R81-SUM($T92:JH92),IF(JI$1=1,SUMIFS(81:81,$1:$1,"&gt;="&amp;1,$1:$1,"&lt;="&amp;INT(-$N92/30))+(-$N92/30-INT(-$N92/30))*SUMIFS(81:81,$1:$1,INT(-$N92/30)+1),0)+(-$N92/30-INT(-$N92/30))*SUMIFS(81:81,$1:$1,JI$1+INT(-$N92/30)+1)+(INT(-$N92/30)+1--$N92/30)*SUMIFS(81:81,$1:$1,JI$1+INT(-$N92/30))))</f>
        <v>0</v>
      </c>
      <c r="JJ92" s="40">
        <f>IF(JJ$7="",0,IF(JJ$1=MAX($1:$1),$R81-SUM($T92:JI92),IF(JJ$1=1,SUMIFS(81:81,$1:$1,"&gt;="&amp;1,$1:$1,"&lt;="&amp;INT(-$N92/30))+(-$N92/30-INT(-$N92/30))*SUMIFS(81:81,$1:$1,INT(-$N92/30)+1),0)+(-$N92/30-INT(-$N92/30))*SUMIFS(81:81,$1:$1,JJ$1+INT(-$N92/30)+1)+(INT(-$N92/30)+1--$N92/30)*SUMIFS(81:81,$1:$1,JJ$1+INT(-$N92/30))))</f>
        <v>0</v>
      </c>
      <c r="JK92" s="40">
        <f>IF(JK$7="",0,IF(JK$1=MAX($1:$1),$R81-SUM($T92:JJ92),IF(JK$1=1,SUMIFS(81:81,$1:$1,"&gt;="&amp;1,$1:$1,"&lt;="&amp;INT(-$N92/30))+(-$N92/30-INT(-$N92/30))*SUMIFS(81:81,$1:$1,INT(-$N92/30)+1),0)+(-$N92/30-INT(-$N92/30))*SUMIFS(81:81,$1:$1,JK$1+INT(-$N92/30)+1)+(INT(-$N92/30)+1--$N92/30)*SUMIFS(81:81,$1:$1,JK$1+INT(-$N92/30))))</f>
        <v>0</v>
      </c>
      <c r="JL92" s="40">
        <f>IF(JL$7="",0,IF(JL$1=MAX($1:$1),$R81-SUM($T92:JK92),IF(JL$1=1,SUMIFS(81:81,$1:$1,"&gt;="&amp;1,$1:$1,"&lt;="&amp;INT(-$N92/30))+(-$N92/30-INT(-$N92/30))*SUMIFS(81:81,$1:$1,INT(-$N92/30)+1),0)+(-$N92/30-INT(-$N92/30))*SUMIFS(81:81,$1:$1,JL$1+INT(-$N92/30)+1)+(INT(-$N92/30)+1--$N92/30)*SUMIFS(81:81,$1:$1,JL$1+INT(-$N92/30))))</f>
        <v>0</v>
      </c>
      <c r="JM92" s="40">
        <f>IF(JM$7="",0,IF(JM$1=MAX($1:$1),$R81-SUM($T92:JL92),IF(JM$1=1,SUMIFS(81:81,$1:$1,"&gt;="&amp;1,$1:$1,"&lt;="&amp;INT(-$N92/30))+(-$N92/30-INT(-$N92/30))*SUMIFS(81:81,$1:$1,INT(-$N92/30)+1),0)+(-$N92/30-INT(-$N92/30))*SUMIFS(81:81,$1:$1,JM$1+INT(-$N92/30)+1)+(INT(-$N92/30)+1--$N92/30)*SUMIFS(81:81,$1:$1,JM$1+INT(-$N92/30))))</f>
        <v>0</v>
      </c>
      <c r="JN92" s="40">
        <f>IF(JN$7="",0,IF(JN$1=MAX($1:$1),$R81-SUM($T92:JM92),IF(JN$1=1,SUMIFS(81:81,$1:$1,"&gt;="&amp;1,$1:$1,"&lt;="&amp;INT(-$N92/30))+(-$N92/30-INT(-$N92/30))*SUMIFS(81:81,$1:$1,INT(-$N92/30)+1),0)+(-$N92/30-INT(-$N92/30))*SUMIFS(81:81,$1:$1,JN$1+INT(-$N92/30)+1)+(INT(-$N92/30)+1--$N92/30)*SUMIFS(81:81,$1:$1,JN$1+INT(-$N92/30))))</f>
        <v>0</v>
      </c>
      <c r="JO92" s="40">
        <f>IF(JO$7="",0,IF(JO$1=MAX($1:$1),$R81-SUM($T92:JN92),IF(JO$1=1,SUMIFS(81:81,$1:$1,"&gt;="&amp;1,$1:$1,"&lt;="&amp;INT(-$N92/30))+(-$N92/30-INT(-$N92/30))*SUMIFS(81:81,$1:$1,INT(-$N92/30)+1),0)+(-$N92/30-INT(-$N92/30))*SUMIFS(81:81,$1:$1,JO$1+INT(-$N92/30)+1)+(INT(-$N92/30)+1--$N92/30)*SUMIFS(81:81,$1:$1,JO$1+INT(-$N92/30))))</f>
        <v>0</v>
      </c>
      <c r="JP92" s="40">
        <f>IF(JP$7="",0,IF(JP$1=MAX($1:$1),$R81-SUM($T92:JO92),IF(JP$1=1,SUMIFS(81:81,$1:$1,"&gt;="&amp;1,$1:$1,"&lt;="&amp;INT(-$N92/30))+(-$N92/30-INT(-$N92/30))*SUMIFS(81:81,$1:$1,INT(-$N92/30)+1),0)+(-$N92/30-INT(-$N92/30))*SUMIFS(81:81,$1:$1,JP$1+INT(-$N92/30)+1)+(INT(-$N92/30)+1--$N92/30)*SUMIFS(81:81,$1:$1,JP$1+INT(-$N92/30))))</f>
        <v>0</v>
      </c>
      <c r="JQ92" s="40">
        <f>IF(JQ$7="",0,IF(JQ$1=MAX($1:$1),$R81-SUM($T92:JP92),IF(JQ$1=1,SUMIFS(81:81,$1:$1,"&gt;="&amp;1,$1:$1,"&lt;="&amp;INT(-$N92/30))+(-$N92/30-INT(-$N92/30))*SUMIFS(81:81,$1:$1,INT(-$N92/30)+1),0)+(-$N92/30-INT(-$N92/30))*SUMIFS(81:81,$1:$1,JQ$1+INT(-$N92/30)+1)+(INT(-$N92/30)+1--$N92/30)*SUMIFS(81:81,$1:$1,JQ$1+INT(-$N92/30))))</f>
        <v>0</v>
      </c>
      <c r="JR92" s="40">
        <f>IF(JR$7="",0,IF(JR$1=MAX($1:$1),$R81-SUM($T92:JQ92),IF(JR$1=1,SUMIFS(81:81,$1:$1,"&gt;="&amp;1,$1:$1,"&lt;="&amp;INT(-$N92/30))+(-$N92/30-INT(-$N92/30))*SUMIFS(81:81,$1:$1,INT(-$N92/30)+1),0)+(-$N92/30-INT(-$N92/30))*SUMIFS(81:81,$1:$1,JR$1+INT(-$N92/30)+1)+(INT(-$N92/30)+1--$N92/30)*SUMIFS(81:81,$1:$1,JR$1+INT(-$N92/30))))</f>
        <v>0</v>
      </c>
      <c r="JS92" s="40">
        <f>IF(JS$7="",0,IF(JS$1=MAX($1:$1),$R81-SUM($T92:JR92),IF(JS$1=1,SUMIFS(81:81,$1:$1,"&gt;="&amp;1,$1:$1,"&lt;="&amp;INT(-$N92/30))+(-$N92/30-INT(-$N92/30))*SUMIFS(81:81,$1:$1,INT(-$N92/30)+1),0)+(-$N92/30-INT(-$N92/30))*SUMIFS(81:81,$1:$1,JS$1+INT(-$N92/30)+1)+(INT(-$N92/30)+1--$N92/30)*SUMIFS(81:81,$1:$1,JS$1+INT(-$N92/30))))</f>
        <v>0</v>
      </c>
      <c r="JT92" s="40">
        <f>IF(JT$7="",0,IF(JT$1=MAX($1:$1),$R81-SUM($T92:JS92),IF(JT$1=1,SUMIFS(81:81,$1:$1,"&gt;="&amp;1,$1:$1,"&lt;="&amp;INT(-$N92/30))+(-$N92/30-INT(-$N92/30))*SUMIFS(81:81,$1:$1,INT(-$N92/30)+1),0)+(-$N92/30-INT(-$N92/30))*SUMIFS(81:81,$1:$1,JT$1+INT(-$N92/30)+1)+(INT(-$N92/30)+1--$N92/30)*SUMIFS(81:81,$1:$1,JT$1+INT(-$N92/30))))</f>
        <v>0</v>
      </c>
      <c r="JU92" s="40">
        <f>IF(JU$7="",0,IF(JU$1=MAX($1:$1),$R81-SUM($T92:JT92),IF(JU$1=1,SUMIFS(81:81,$1:$1,"&gt;="&amp;1,$1:$1,"&lt;="&amp;INT(-$N92/30))+(-$N92/30-INT(-$N92/30))*SUMIFS(81:81,$1:$1,INT(-$N92/30)+1),0)+(-$N92/30-INT(-$N92/30))*SUMIFS(81:81,$1:$1,JU$1+INT(-$N92/30)+1)+(INT(-$N92/30)+1--$N92/30)*SUMIFS(81:81,$1:$1,JU$1+INT(-$N92/30))))</f>
        <v>0</v>
      </c>
      <c r="JV92" s="40">
        <f>IF(JV$7="",0,IF(JV$1=MAX($1:$1),$R81-SUM($T92:JU92),IF(JV$1=1,SUMIFS(81:81,$1:$1,"&gt;="&amp;1,$1:$1,"&lt;="&amp;INT(-$N92/30))+(-$N92/30-INT(-$N92/30))*SUMIFS(81:81,$1:$1,INT(-$N92/30)+1),0)+(-$N92/30-INT(-$N92/30))*SUMIFS(81:81,$1:$1,JV$1+INT(-$N92/30)+1)+(INT(-$N92/30)+1--$N92/30)*SUMIFS(81:81,$1:$1,JV$1+INT(-$N92/30))))</f>
        <v>0</v>
      </c>
      <c r="JW92" s="40">
        <f>IF(JW$7="",0,IF(JW$1=MAX($1:$1),$R81-SUM($T92:JV92),IF(JW$1=1,SUMIFS(81:81,$1:$1,"&gt;="&amp;1,$1:$1,"&lt;="&amp;INT(-$N92/30))+(-$N92/30-INT(-$N92/30))*SUMIFS(81:81,$1:$1,INT(-$N92/30)+1),0)+(-$N92/30-INT(-$N92/30))*SUMIFS(81:81,$1:$1,JW$1+INT(-$N92/30)+1)+(INT(-$N92/30)+1--$N92/30)*SUMIFS(81:81,$1:$1,JW$1+INT(-$N92/30))))</f>
        <v>0</v>
      </c>
      <c r="JX92" s="40">
        <f>IF(JX$7="",0,IF(JX$1=MAX($1:$1),$R81-SUM($T92:JW92),IF(JX$1=1,SUMIFS(81:81,$1:$1,"&gt;="&amp;1,$1:$1,"&lt;="&amp;INT(-$N92/30))+(-$N92/30-INT(-$N92/30))*SUMIFS(81:81,$1:$1,INT(-$N92/30)+1),0)+(-$N92/30-INT(-$N92/30))*SUMIFS(81:81,$1:$1,JX$1+INT(-$N92/30)+1)+(INT(-$N92/30)+1--$N92/30)*SUMIFS(81:81,$1:$1,JX$1+INT(-$N92/30))))</f>
        <v>0</v>
      </c>
      <c r="JY92" s="40">
        <f>IF(JY$7="",0,IF(JY$1=MAX($1:$1),$R81-SUM($T92:JX92),IF(JY$1=1,SUMIFS(81:81,$1:$1,"&gt;="&amp;1,$1:$1,"&lt;="&amp;INT(-$N92/30))+(-$N92/30-INT(-$N92/30))*SUMIFS(81:81,$1:$1,INT(-$N92/30)+1),0)+(-$N92/30-INT(-$N92/30))*SUMIFS(81:81,$1:$1,JY$1+INT(-$N92/30)+1)+(INT(-$N92/30)+1--$N92/30)*SUMIFS(81:81,$1:$1,JY$1+INT(-$N92/30))))</f>
        <v>0</v>
      </c>
      <c r="JZ92" s="40">
        <f>IF(JZ$7="",0,IF(JZ$1=MAX($1:$1),$R81-SUM($T92:JY92),IF(JZ$1=1,SUMIFS(81:81,$1:$1,"&gt;="&amp;1,$1:$1,"&lt;="&amp;INT(-$N92/30))+(-$N92/30-INT(-$N92/30))*SUMIFS(81:81,$1:$1,INT(-$N92/30)+1),0)+(-$N92/30-INT(-$N92/30))*SUMIFS(81:81,$1:$1,JZ$1+INT(-$N92/30)+1)+(INT(-$N92/30)+1--$N92/30)*SUMIFS(81:81,$1:$1,JZ$1+INT(-$N92/30))))</f>
        <v>0</v>
      </c>
      <c r="KA92" s="40">
        <f>IF(KA$7="",0,IF(KA$1=MAX($1:$1),$R81-SUM($T92:JZ92),IF(KA$1=1,SUMIFS(81:81,$1:$1,"&gt;="&amp;1,$1:$1,"&lt;="&amp;INT(-$N92/30))+(-$N92/30-INT(-$N92/30))*SUMIFS(81:81,$1:$1,INT(-$N92/30)+1),0)+(-$N92/30-INT(-$N92/30))*SUMIFS(81:81,$1:$1,KA$1+INT(-$N92/30)+1)+(INT(-$N92/30)+1--$N92/30)*SUMIFS(81:81,$1:$1,KA$1+INT(-$N92/30))))</f>
        <v>0</v>
      </c>
      <c r="KB92" s="40">
        <f>IF(KB$7="",0,IF(KB$1=MAX($1:$1),$R81-SUM($T92:KA92),IF(KB$1=1,SUMIFS(81:81,$1:$1,"&gt;="&amp;1,$1:$1,"&lt;="&amp;INT(-$N92/30))+(-$N92/30-INT(-$N92/30))*SUMIFS(81:81,$1:$1,INT(-$N92/30)+1),0)+(-$N92/30-INT(-$N92/30))*SUMIFS(81:81,$1:$1,KB$1+INT(-$N92/30)+1)+(INT(-$N92/30)+1--$N92/30)*SUMIFS(81:81,$1:$1,KB$1+INT(-$N92/30))))</f>
        <v>0</v>
      </c>
      <c r="KC92" s="40">
        <f>IF(KC$7="",0,IF(KC$1=MAX($1:$1),$R81-SUM($T92:KB92),IF(KC$1=1,SUMIFS(81:81,$1:$1,"&gt;="&amp;1,$1:$1,"&lt;="&amp;INT(-$N92/30))+(-$N92/30-INT(-$N92/30))*SUMIFS(81:81,$1:$1,INT(-$N92/30)+1),0)+(-$N92/30-INT(-$N92/30))*SUMIFS(81:81,$1:$1,KC$1+INT(-$N92/30)+1)+(INT(-$N92/30)+1--$N92/30)*SUMIFS(81:81,$1:$1,KC$1+INT(-$N92/30))))</f>
        <v>0</v>
      </c>
      <c r="KD92" s="40">
        <f>IF(KD$7="",0,IF(KD$1=MAX($1:$1),$R81-SUM($T92:KC92),IF(KD$1=1,SUMIFS(81:81,$1:$1,"&gt;="&amp;1,$1:$1,"&lt;="&amp;INT(-$N92/30))+(-$N92/30-INT(-$N92/30))*SUMIFS(81:81,$1:$1,INT(-$N92/30)+1),0)+(-$N92/30-INT(-$N92/30))*SUMIFS(81:81,$1:$1,KD$1+INT(-$N92/30)+1)+(INT(-$N92/30)+1--$N92/30)*SUMIFS(81:81,$1:$1,KD$1+INT(-$N92/30))))</f>
        <v>0</v>
      </c>
      <c r="KE92" s="40">
        <f>IF(KE$7="",0,IF(KE$1=MAX($1:$1),$R81-SUM($T92:KD92),IF(KE$1=1,SUMIFS(81:81,$1:$1,"&gt;="&amp;1,$1:$1,"&lt;="&amp;INT(-$N92/30))+(-$N92/30-INT(-$N92/30))*SUMIFS(81:81,$1:$1,INT(-$N92/30)+1),0)+(-$N92/30-INT(-$N92/30))*SUMIFS(81:81,$1:$1,KE$1+INT(-$N92/30)+1)+(INT(-$N92/30)+1--$N92/30)*SUMIFS(81:81,$1:$1,KE$1+INT(-$N92/30))))</f>
        <v>0</v>
      </c>
      <c r="KF92" s="40">
        <f>IF(KF$7="",0,IF(KF$1=MAX($1:$1),$R81-SUM($T92:KE92),IF(KF$1=1,SUMIFS(81:81,$1:$1,"&gt;="&amp;1,$1:$1,"&lt;="&amp;INT(-$N92/30))+(-$N92/30-INT(-$N92/30))*SUMIFS(81:81,$1:$1,INT(-$N92/30)+1),0)+(-$N92/30-INT(-$N92/30))*SUMIFS(81:81,$1:$1,KF$1+INT(-$N92/30)+1)+(INT(-$N92/30)+1--$N92/30)*SUMIFS(81:81,$1:$1,KF$1+INT(-$N92/30))))</f>
        <v>0</v>
      </c>
      <c r="KG92" s="40">
        <f>IF(KG$7="",0,IF(KG$1=MAX($1:$1),$R81-SUM($T92:KF92),IF(KG$1=1,SUMIFS(81:81,$1:$1,"&gt;="&amp;1,$1:$1,"&lt;="&amp;INT(-$N92/30))+(-$N92/30-INT(-$N92/30))*SUMIFS(81:81,$1:$1,INT(-$N92/30)+1),0)+(-$N92/30-INT(-$N92/30))*SUMIFS(81:81,$1:$1,KG$1+INT(-$N92/30)+1)+(INT(-$N92/30)+1--$N92/30)*SUMIFS(81:81,$1:$1,KG$1+INT(-$N92/30))))</f>
        <v>0</v>
      </c>
      <c r="KH92" s="40">
        <f>IF(KH$7="",0,IF(KH$1=MAX($1:$1),$R81-SUM($T92:KG92),IF(KH$1=1,SUMIFS(81:81,$1:$1,"&gt;="&amp;1,$1:$1,"&lt;="&amp;INT(-$N92/30))+(-$N92/30-INT(-$N92/30))*SUMIFS(81:81,$1:$1,INT(-$N92/30)+1),0)+(-$N92/30-INT(-$N92/30))*SUMIFS(81:81,$1:$1,KH$1+INT(-$N92/30)+1)+(INT(-$N92/30)+1--$N92/30)*SUMIFS(81:81,$1:$1,KH$1+INT(-$N92/30))))</f>
        <v>0</v>
      </c>
      <c r="KI92" s="40">
        <f>IF(KI$7="",0,IF(KI$1=MAX($1:$1),$R81-SUM($T92:KH92),IF(KI$1=1,SUMIFS(81:81,$1:$1,"&gt;="&amp;1,$1:$1,"&lt;="&amp;INT(-$N92/30))+(-$N92/30-INT(-$N92/30))*SUMIFS(81:81,$1:$1,INT(-$N92/30)+1),0)+(-$N92/30-INT(-$N92/30))*SUMIFS(81:81,$1:$1,KI$1+INT(-$N92/30)+1)+(INT(-$N92/30)+1--$N92/30)*SUMIFS(81:81,$1:$1,KI$1+INT(-$N92/30))))</f>
        <v>0</v>
      </c>
      <c r="KJ92" s="40">
        <f>IF(KJ$7="",0,IF(KJ$1=MAX($1:$1),$R81-SUM($T92:KI92),IF(KJ$1=1,SUMIFS(81:81,$1:$1,"&gt;="&amp;1,$1:$1,"&lt;="&amp;INT(-$N92/30))+(-$N92/30-INT(-$N92/30))*SUMIFS(81:81,$1:$1,INT(-$N92/30)+1),0)+(-$N92/30-INT(-$N92/30))*SUMIFS(81:81,$1:$1,KJ$1+INT(-$N92/30)+1)+(INT(-$N92/30)+1--$N92/30)*SUMIFS(81:81,$1:$1,KJ$1+INT(-$N92/30))))</f>
        <v>0</v>
      </c>
      <c r="KK92" s="40">
        <f>IF(KK$7="",0,IF(KK$1=MAX($1:$1),$R81-SUM($T92:KJ92),IF(KK$1=1,SUMIFS(81:81,$1:$1,"&gt;="&amp;1,$1:$1,"&lt;="&amp;INT(-$N92/30))+(-$N92/30-INT(-$N92/30))*SUMIFS(81:81,$1:$1,INT(-$N92/30)+1),0)+(-$N92/30-INT(-$N92/30))*SUMIFS(81:81,$1:$1,KK$1+INT(-$N92/30)+1)+(INT(-$N92/30)+1--$N92/30)*SUMIFS(81:81,$1:$1,KK$1+INT(-$N92/30))))</f>
        <v>0</v>
      </c>
      <c r="KL92" s="40">
        <f>IF(KL$7="",0,IF(KL$1=MAX($1:$1),$R81-SUM($T92:KK92),IF(KL$1=1,SUMIFS(81:81,$1:$1,"&gt;="&amp;1,$1:$1,"&lt;="&amp;INT(-$N92/30))+(-$N92/30-INT(-$N92/30))*SUMIFS(81:81,$1:$1,INT(-$N92/30)+1),0)+(-$N92/30-INT(-$N92/30))*SUMIFS(81:81,$1:$1,KL$1+INT(-$N92/30)+1)+(INT(-$N92/30)+1--$N92/30)*SUMIFS(81:81,$1:$1,KL$1+INT(-$N92/30))))</f>
        <v>0</v>
      </c>
      <c r="KM92" s="40">
        <f>IF(KM$7="",0,IF(KM$1=MAX($1:$1),$R81-SUM($T92:KL92),IF(KM$1=1,SUMIFS(81:81,$1:$1,"&gt;="&amp;1,$1:$1,"&lt;="&amp;INT(-$N92/30))+(-$N92/30-INT(-$N92/30))*SUMIFS(81:81,$1:$1,INT(-$N92/30)+1),0)+(-$N92/30-INT(-$N92/30))*SUMIFS(81:81,$1:$1,KM$1+INT(-$N92/30)+1)+(INT(-$N92/30)+1--$N92/30)*SUMIFS(81:81,$1:$1,KM$1+INT(-$N92/30))))</f>
        <v>0</v>
      </c>
      <c r="KN92" s="40">
        <f>IF(KN$7="",0,IF(KN$1=MAX($1:$1),$R81-SUM($T92:KM92),IF(KN$1=1,SUMIFS(81:81,$1:$1,"&gt;="&amp;1,$1:$1,"&lt;="&amp;INT(-$N92/30))+(-$N92/30-INT(-$N92/30))*SUMIFS(81:81,$1:$1,INT(-$N92/30)+1),0)+(-$N92/30-INT(-$N92/30))*SUMIFS(81:81,$1:$1,KN$1+INT(-$N92/30)+1)+(INT(-$N92/30)+1--$N92/30)*SUMIFS(81:81,$1:$1,KN$1+INT(-$N92/30))))</f>
        <v>0</v>
      </c>
      <c r="KO92" s="40">
        <f>IF(KO$7="",0,IF(KO$1=MAX($1:$1),$R81-SUM($T92:KN92),IF(KO$1=1,SUMIFS(81:81,$1:$1,"&gt;="&amp;1,$1:$1,"&lt;="&amp;INT(-$N92/30))+(-$N92/30-INT(-$N92/30))*SUMIFS(81:81,$1:$1,INT(-$N92/30)+1),0)+(-$N92/30-INT(-$N92/30))*SUMIFS(81:81,$1:$1,KO$1+INT(-$N92/30)+1)+(INT(-$N92/30)+1--$N92/30)*SUMIFS(81:81,$1:$1,KO$1+INT(-$N92/30))))</f>
        <v>0</v>
      </c>
      <c r="KP92" s="40">
        <f>IF(KP$7="",0,IF(KP$1=MAX($1:$1),$R81-SUM($T92:KO92),IF(KP$1=1,SUMIFS(81:81,$1:$1,"&gt;="&amp;1,$1:$1,"&lt;="&amp;INT(-$N92/30))+(-$N92/30-INT(-$N92/30))*SUMIFS(81:81,$1:$1,INT(-$N92/30)+1),0)+(-$N92/30-INT(-$N92/30))*SUMIFS(81:81,$1:$1,KP$1+INT(-$N92/30)+1)+(INT(-$N92/30)+1--$N92/30)*SUMIFS(81:81,$1:$1,KP$1+INT(-$N92/30))))</f>
        <v>0</v>
      </c>
      <c r="KQ92" s="40">
        <f>IF(KQ$7="",0,IF(KQ$1=MAX($1:$1),$R81-SUM($T92:KP92),IF(KQ$1=1,SUMIFS(81:81,$1:$1,"&gt;="&amp;1,$1:$1,"&lt;="&amp;INT(-$N92/30))+(-$N92/30-INT(-$N92/30))*SUMIFS(81:81,$1:$1,INT(-$N92/30)+1),0)+(-$N92/30-INT(-$N92/30))*SUMIFS(81:81,$1:$1,KQ$1+INT(-$N92/30)+1)+(INT(-$N92/30)+1--$N92/30)*SUMIFS(81:81,$1:$1,KQ$1+INT(-$N92/30))))</f>
        <v>0</v>
      </c>
      <c r="KR92" s="40">
        <f>IF(KR$7="",0,IF(KR$1=MAX($1:$1),$R81-SUM($T92:KQ92),IF(KR$1=1,SUMIFS(81:81,$1:$1,"&gt;="&amp;1,$1:$1,"&lt;="&amp;INT(-$N92/30))+(-$N92/30-INT(-$N92/30))*SUMIFS(81:81,$1:$1,INT(-$N92/30)+1),0)+(-$N92/30-INT(-$N92/30))*SUMIFS(81:81,$1:$1,KR$1+INT(-$N92/30)+1)+(INT(-$N92/30)+1--$N92/30)*SUMIFS(81:81,$1:$1,KR$1+INT(-$N92/30))))</f>
        <v>0</v>
      </c>
      <c r="KS92" s="40">
        <f>IF(KS$7="",0,IF(KS$1=MAX($1:$1),$R81-SUM($T92:KR92),IF(KS$1=1,SUMIFS(81:81,$1:$1,"&gt;="&amp;1,$1:$1,"&lt;="&amp;INT(-$N92/30))+(-$N92/30-INT(-$N92/30))*SUMIFS(81:81,$1:$1,INT(-$N92/30)+1),0)+(-$N92/30-INT(-$N92/30))*SUMIFS(81:81,$1:$1,KS$1+INT(-$N92/30)+1)+(INT(-$N92/30)+1--$N92/30)*SUMIFS(81:81,$1:$1,KS$1+INT(-$N92/30))))</f>
        <v>0</v>
      </c>
      <c r="KT92" s="40">
        <f>IF(KT$7="",0,IF(KT$1=MAX($1:$1),$R81-SUM($T92:KS92),IF(KT$1=1,SUMIFS(81:81,$1:$1,"&gt;="&amp;1,$1:$1,"&lt;="&amp;INT(-$N92/30))+(-$N92/30-INT(-$N92/30))*SUMIFS(81:81,$1:$1,INT(-$N92/30)+1),0)+(-$N92/30-INT(-$N92/30))*SUMIFS(81:81,$1:$1,KT$1+INT(-$N92/30)+1)+(INT(-$N92/30)+1--$N92/30)*SUMIFS(81:81,$1:$1,KT$1+INT(-$N92/30))))</f>
        <v>0</v>
      </c>
      <c r="KU92" s="40">
        <f>IF(KU$7="",0,IF(KU$1=MAX($1:$1),$R81-SUM($T92:KT92),IF(KU$1=1,SUMIFS(81:81,$1:$1,"&gt;="&amp;1,$1:$1,"&lt;="&amp;INT(-$N92/30))+(-$N92/30-INT(-$N92/30))*SUMIFS(81:81,$1:$1,INT(-$N92/30)+1),0)+(-$N92/30-INT(-$N92/30))*SUMIFS(81:81,$1:$1,KU$1+INT(-$N92/30)+1)+(INT(-$N92/30)+1--$N92/30)*SUMIFS(81:81,$1:$1,KU$1+INT(-$N92/30))))</f>
        <v>0</v>
      </c>
      <c r="KV92" s="40">
        <f>IF(KV$7="",0,IF(KV$1=MAX($1:$1),$R81-SUM($T92:KU92),IF(KV$1=1,SUMIFS(81:81,$1:$1,"&gt;="&amp;1,$1:$1,"&lt;="&amp;INT(-$N92/30))+(-$N92/30-INT(-$N92/30))*SUMIFS(81:81,$1:$1,INT(-$N92/30)+1),0)+(-$N92/30-INT(-$N92/30))*SUMIFS(81:81,$1:$1,KV$1+INT(-$N92/30)+1)+(INT(-$N92/30)+1--$N92/30)*SUMIFS(81:81,$1:$1,KV$1+INT(-$N92/30))))</f>
        <v>0</v>
      </c>
      <c r="KW92" s="1"/>
      <c r="KX92" s="1"/>
    </row>
    <row r="93" spans="1:310" ht="4.05" customHeight="1" x14ac:dyDescent="0.25">
      <c r="A93" s="1"/>
      <c r="B93" s="79"/>
      <c r="C93" s="79"/>
      <c r="D93" s="79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1"/>
      <c r="R93" s="40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ht="4.05" customHeight="1" x14ac:dyDescent="0.25">
      <c r="A94" s="1"/>
      <c r="B94" s="79"/>
      <c r="C94" s="79"/>
      <c r="D94" s="79"/>
      <c r="E94" s="9"/>
      <c r="F94" s="1"/>
      <c r="G94" s="1"/>
      <c r="H94" s="11"/>
      <c r="I94" s="1"/>
      <c r="J94" s="1"/>
      <c r="K94" s="9"/>
      <c r="L94" s="1"/>
      <c r="M94" s="5"/>
      <c r="N94" s="9"/>
      <c r="O94" s="19"/>
      <c r="P94" s="1"/>
      <c r="Q94" s="1"/>
      <c r="R94" s="49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56" customFormat="1" ht="12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4"/>
      <c r="N95" s="53" t="s">
        <v>9</v>
      </c>
      <c r="O95" s="54"/>
      <c r="P95" s="53"/>
      <c r="Q95" s="53"/>
      <c r="R95" s="55">
        <f>R90-SUM(R91:R93)</f>
        <v>0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</row>
    <row r="96" spans="1:310" ht="4.95" customHeight="1" x14ac:dyDescent="0.25">
      <c r="A96" s="1"/>
      <c r="B96" s="79"/>
      <c r="C96" s="79"/>
      <c r="D96" s="79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40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4" customFormat="1" x14ac:dyDescent="0.25">
      <c r="A97" s="3"/>
      <c r="B97" s="80"/>
      <c r="C97" s="80"/>
      <c r="D97" s="80"/>
      <c r="E97" s="42" t="str">
        <f>kpi!$E$26</f>
        <v>количество заключенных договоров/окрытых магазинов</v>
      </c>
      <c r="F97" s="3"/>
      <c r="G97" s="3"/>
      <c r="H97" s="39" t="str">
        <f>IF(OR($E97="",$E97=0),"",INDEX(kpi!$I:$I,SUMIFS(kpi!$A:$A,kpi!$E:$E,$E97)))</f>
        <v>клиенты</v>
      </c>
      <c r="I97" s="3"/>
      <c r="J97" s="3"/>
      <c r="K97" s="42" t="s">
        <v>7</v>
      </c>
      <c r="L97" s="3"/>
      <c r="M97" s="5"/>
      <c r="N97" s="44"/>
      <c r="O97" s="19"/>
      <c r="P97" s="3"/>
      <c r="Q97" s="3"/>
      <c r="R97" s="44">
        <f t="shared" ref="R97:R99" si="358">SUMIFS($T97:$KW97,$T$1:$KW$1,"&gt;="&amp;1,$T$1:$KW$1,"&lt;="&amp;MAX($1:$1))</f>
        <v>2100</v>
      </c>
      <c r="S97" s="3"/>
      <c r="T97" s="3"/>
      <c r="U97" s="41">
        <f>IF(U$7="",0,U11)</f>
        <v>21.875</v>
      </c>
      <c r="V97" s="41">
        <f t="shared" ref="V97:CG97" si="359">IF(V$7="",0,V11)</f>
        <v>22.805851063829788</v>
      </c>
      <c r="W97" s="41">
        <f t="shared" si="359"/>
        <v>23.736702127659573</v>
      </c>
      <c r="X97" s="41">
        <f t="shared" si="359"/>
        <v>24.667553191489361</v>
      </c>
      <c r="Y97" s="41">
        <f t="shared" si="359"/>
        <v>25.598404255319149</v>
      </c>
      <c r="Z97" s="41">
        <f t="shared" si="359"/>
        <v>26.529255319148938</v>
      </c>
      <c r="AA97" s="41">
        <f t="shared" si="359"/>
        <v>27.460106382978722</v>
      </c>
      <c r="AB97" s="41">
        <f t="shared" si="359"/>
        <v>28.39095744680851</v>
      </c>
      <c r="AC97" s="41">
        <f t="shared" si="359"/>
        <v>29.321808510638299</v>
      </c>
      <c r="AD97" s="41">
        <f t="shared" si="359"/>
        <v>30.252659574468083</v>
      </c>
      <c r="AE97" s="41">
        <f t="shared" si="359"/>
        <v>31.183510638297872</v>
      </c>
      <c r="AF97" s="41">
        <f t="shared" si="359"/>
        <v>32.11436170212766</v>
      </c>
      <c r="AG97" s="41">
        <f t="shared" si="359"/>
        <v>33.045212765957444</v>
      </c>
      <c r="AH97" s="41">
        <f t="shared" si="359"/>
        <v>33.976063829787236</v>
      </c>
      <c r="AI97" s="41">
        <f t="shared" si="359"/>
        <v>34.906914893617021</v>
      </c>
      <c r="AJ97" s="41">
        <f t="shared" si="359"/>
        <v>35.837765957446805</v>
      </c>
      <c r="AK97" s="41">
        <f t="shared" si="359"/>
        <v>36.768617021276597</v>
      </c>
      <c r="AL97" s="41">
        <f t="shared" si="359"/>
        <v>37.699468085106382</v>
      </c>
      <c r="AM97" s="41">
        <f t="shared" si="359"/>
        <v>38.630319148936167</v>
      </c>
      <c r="AN97" s="41">
        <f t="shared" si="359"/>
        <v>39.561170212765958</v>
      </c>
      <c r="AO97" s="41">
        <f t="shared" si="359"/>
        <v>40.492021276595743</v>
      </c>
      <c r="AP97" s="41">
        <f t="shared" si="359"/>
        <v>41.422872340425528</v>
      </c>
      <c r="AQ97" s="41">
        <f t="shared" si="359"/>
        <v>42.353723404255319</v>
      </c>
      <c r="AR97" s="41">
        <f t="shared" si="359"/>
        <v>43.284574468085111</v>
      </c>
      <c r="AS97" s="41">
        <f t="shared" si="359"/>
        <v>44.215425531914889</v>
      </c>
      <c r="AT97" s="41">
        <f t="shared" si="359"/>
        <v>45.146276595744681</v>
      </c>
      <c r="AU97" s="41">
        <f t="shared" si="359"/>
        <v>46.077127659574472</v>
      </c>
      <c r="AV97" s="41">
        <f t="shared" si="359"/>
        <v>47.00797872340425</v>
      </c>
      <c r="AW97" s="41">
        <f t="shared" si="359"/>
        <v>47.938829787234042</v>
      </c>
      <c r="AX97" s="41">
        <f t="shared" si="359"/>
        <v>48.869680851063833</v>
      </c>
      <c r="AY97" s="41">
        <f t="shared" si="359"/>
        <v>49.800531914893618</v>
      </c>
      <c r="AZ97" s="41">
        <f t="shared" si="359"/>
        <v>50.731382978723403</v>
      </c>
      <c r="BA97" s="41">
        <f t="shared" si="359"/>
        <v>51.662234042553195</v>
      </c>
      <c r="BB97" s="41">
        <f t="shared" si="359"/>
        <v>52.593085106382979</v>
      </c>
      <c r="BC97" s="41">
        <f t="shared" si="359"/>
        <v>53.523936170212764</v>
      </c>
      <c r="BD97" s="41">
        <f t="shared" si="359"/>
        <v>54.454787234042556</v>
      </c>
      <c r="BE97" s="41">
        <f t="shared" si="359"/>
        <v>55.38563829787234</v>
      </c>
      <c r="BF97" s="41">
        <f t="shared" si="359"/>
        <v>56.316489361702125</v>
      </c>
      <c r="BG97" s="41">
        <f t="shared" si="359"/>
        <v>57.247340425531917</v>
      </c>
      <c r="BH97" s="41">
        <f t="shared" si="359"/>
        <v>58.178191489361701</v>
      </c>
      <c r="BI97" s="41">
        <f t="shared" si="359"/>
        <v>59.109042553191486</v>
      </c>
      <c r="BJ97" s="41">
        <f t="shared" si="359"/>
        <v>60.039893617021278</v>
      </c>
      <c r="BK97" s="41">
        <f t="shared" si="359"/>
        <v>60.970744680851062</v>
      </c>
      <c r="BL97" s="41">
        <f t="shared" si="359"/>
        <v>61.901595744680847</v>
      </c>
      <c r="BM97" s="41">
        <f t="shared" si="359"/>
        <v>62.832446808510639</v>
      </c>
      <c r="BN97" s="41">
        <f t="shared" si="359"/>
        <v>63.763297872340424</v>
      </c>
      <c r="BO97" s="41">
        <f t="shared" si="359"/>
        <v>64.694148936170222</v>
      </c>
      <c r="BP97" s="41">
        <f t="shared" si="359"/>
        <v>65.625</v>
      </c>
      <c r="BQ97" s="41">
        <f t="shared" si="359"/>
        <v>0</v>
      </c>
      <c r="BR97" s="41">
        <f t="shared" si="359"/>
        <v>0</v>
      </c>
      <c r="BS97" s="41">
        <f t="shared" si="359"/>
        <v>0</v>
      </c>
      <c r="BT97" s="41">
        <f t="shared" si="359"/>
        <v>0</v>
      </c>
      <c r="BU97" s="41">
        <f t="shared" si="359"/>
        <v>0</v>
      </c>
      <c r="BV97" s="41">
        <f t="shared" si="359"/>
        <v>0</v>
      </c>
      <c r="BW97" s="41">
        <f t="shared" si="359"/>
        <v>0</v>
      </c>
      <c r="BX97" s="41">
        <f t="shared" si="359"/>
        <v>0</v>
      </c>
      <c r="BY97" s="41">
        <f t="shared" si="359"/>
        <v>0</v>
      </c>
      <c r="BZ97" s="41">
        <f t="shared" si="359"/>
        <v>0</v>
      </c>
      <c r="CA97" s="41">
        <f t="shared" si="359"/>
        <v>0</v>
      </c>
      <c r="CB97" s="41">
        <f t="shared" si="359"/>
        <v>0</v>
      </c>
      <c r="CC97" s="41">
        <f t="shared" si="359"/>
        <v>0</v>
      </c>
      <c r="CD97" s="41">
        <f t="shared" si="359"/>
        <v>0</v>
      </c>
      <c r="CE97" s="41">
        <f t="shared" si="359"/>
        <v>0</v>
      </c>
      <c r="CF97" s="41">
        <f t="shared" si="359"/>
        <v>0</v>
      </c>
      <c r="CG97" s="41">
        <f t="shared" si="359"/>
        <v>0</v>
      </c>
      <c r="CH97" s="41">
        <f t="shared" ref="CH97:ES97" si="360">IF(CH$7="",0,CH11)</f>
        <v>0</v>
      </c>
      <c r="CI97" s="41">
        <f t="shared" si="360"/>
        <v>0</v>
      </c>
      <c r="CJ97" s="41">
        <f t="shared" si="360"/>
        <v>0</v>
      </c>
      <c r="CK97" s="41">
        <f t="shared" si="360"/>
        <v>0</v>
      </c>
      <c r="CL97" s="41">
        <f t="shared" si="360"/>
        <v>0</v>
      </c>
      <c r="CM97" s="41">
        <f t="shared" si="360"/>
        <v>0</v>
      </c>
      <c r="CN97" s="41">
        <f t="shared" si="360"/>
        <v>0</v>
      </c>
      <c r="CO97" s="41">
        <f t="shared" si="360"/>
        <v>0</v>
      </c>
      <c r="CP97" s="41">
        <f t="shared" si="360"/>
        <v>0</v>
      </c>
      <c r="CQ97" s="41">
        <f t="shared" si="360"/>
        <v>0</v>
      </c>
      <c r="CR97" s="41">
        <f t="shared" si="360"/>
        <v>0</v>
      </c>
      <c r="CS97" s="41">
        <f t="shared" si="360"/>
        <v>0</v>
      </c>
      <c r="CT97" s="41">
        <f t="shared" si="360"/>
        <v>0</v>
      </c>
      <c r="CU97" s="41">
        <f t="shared" si="360"/>
        <v>0</v>
      </c>
      <c r="CV97" s="41">
        <f t="shared" si="360"/>
        <v>0</v>
      </c>
      <c r="CW97" s="41">
        <f t="shared" si="360"/>
        <v>0</v>
      </c>
      <c r="CX97" s="41">
        <f t="shared" si="360"/>
        <v>0</v>
      </c>
      <c r="CY97" s="41">
        <f t="shared" si="360"/>
        <v>0</v>
      </c>
      <c r="CZ97" s="41">
        <f t="shared" si="360"/>
        <v>0</v>
      </c>
      <c r="DA97" s="41">
        <f t="shared" si="360"/>
        <v>0</v>
      </c>
      <c r="DB97" s="41">
        <f t="shared" si="360"/>
        <v>0</v>
      </c>
      <c r="DC97" s="41">
        <f t="shared" si="360"/>
        <v>0</v>
      </c>
      <c r="DD97" s="41">
        <f t="shared" si="360"/>
        <v>0</v>
      </c>
      <c r="DE97" s="41">
        <f t="shared" si="360"/>
        <v>0</v>
      </c>
      <c r="DF97" s="41">
        <f t="shared" si="360"/>
        <v>0</v>
      </c>
      <c r="DG97" s="41">
        <f t="shared" si="360"/>
        <v>0</v>
      </c>
      <c r="DH97" s="41">
        <f t="shared" si="360"/>
        <v>0</v>
      </c>
      <c r="DI97" s="41">
        <f t="shared" si="360"/>
        <v>0</v>
      </c>
      <c r="DJ97" s="41">
        <f t="shared" si="360"/>
        <v>0</v>
      </c>
      <c r="DK97" s="41">
        <f t="shared" si="360"/>
        <v>0</v>
      </c>
      <c r="DL97" s="41">
        <f t="shared" si="360"/>
        <v>0</v>
      </c>
      <c r="DM97" s="41">
        <f t="shared" si="360"/>
        <v>0</v>
      </c>
      <c r="DN97" s="41">
        <f t="shared" si="360"/>
        <v>0</v>
      </c>
      <c r="DO97" s="41">
        <f t="shared" si="360"/>
        <v>0</v>
      </c>
      <c r="DP97" s="41">
        <f t="shared" si="360"/>
        <v>0</v>
      </c>
      <c r="DQ97" s="41">
        <f t="shared" si="360"/>
        <v>0</v>
      </c>
      <c r="DR97" s="41">
        <f t="shared" si="360"/>
        <v>0</v>
      </c>
      <c r="DS97" s="41">
        <f t="shared" si="360"/>
        <v>0</v>
      </c>
      <c r="DT97" s="41">
        <f t="shared" si="360"/>
        <v>0</v>
      </c>
      <c r="DU97" s="41">
        <f t="shared" si="360"/>
        <v>0</v>
      </c>
      <c r="DV97" s="41">
        <f t="shared" si="360"/>
        <v>0</v>
      </c>
      <c r="DW97" s="41">
        <f t="shared" si="360"/>
        <v>0</v>
      </c>
      <c r="DX97" s="41">
        <f t="shared" si="360"/>
        <v>0</v>
      </c>
      <c r="DY97" s="41">
        <f t="shared" si="360"/>
        <v>0</v>
      </c>
      <c r="DZ97" s="41">
        <f t="shared" si="360"/>
        <v>0</v>
      </c>
      <c r="EA97" s="41">
        <f t="shared" si="360"/>
        <v>0</v>
      </c>
      <c r="EB97" s="41">
        <f t="shared" si="360"/>
        <v>0</v>
      </c>
      <c r="EC97" s="41">
        <f t="shared" si="360"/>
        <v>0</v>
      </c>
      <c r="ED97" s="41">
        <f t="shared" si="360"/>
        <v>0</v>
      </c>
      <c r="EE97" s="41">
        <f t="shared" si="360"/>
        <v>0</v>
      </c>
      <c r="EF97" s="41">
        <f t="shared" si="360"/>
        <v>0</v>
      </c>
      <c r="EG97" s="41">
        <f t="shared" si="360"/>
        <v>0</v>
      </c>
      <c r="EH97" s="41">
        <f t="shared" si="360"/>
        <v>0</v>
      </c>
      <c r="EI97" s="41">
        <f t="shared" si="360"/>
        <v>0</v>
      </c>
      <c r="EJ97" s="41">
        <f t="shared" si="360"/>
        <v>0</v>
      </c>
      <c r="EK97" s="41">
        <f t="shared" si="360"/>
        <v>0</v>
      </c>
      <c r="EL97" s="41">
        <f t="shared" si="360"/>
        <v>0</v>
      </c>
      <c r="EM97" s="41">
        <f t="shared" si="360"/>
        <v>0</v>
      </c>
      <c r="EN97" s="41">
        <f t="shared" si="360"/>
        <v>0</v>
      </c>
      <c r="EO97" s="41">
        <f t="shared" si="360"/>
        <v>0</v>
      </c>
      <c r="EP97" s="41">
        <f t="shared" si="360"/>
        <v>0</v>
      </c>
      <c r="EQ97" s="41">
        <f t="shared" si="360"/>
        <v>0</v>
      </c>
      <c r="ER97" s="41">
        <f t="shared" si="360"/>
        <v>0</v>
      </c>
      <c r="ES97" s="41">
        <f t="shared" si="360"/>
        <v>0</v>
      </c>
      <c r="ET97" s="41">
        <f t="shared" ref="ET97:HE97" si="361">IF(ET$7="",0,ET11)</f>
        <v>0</v>
      </c>
      <c r="EU97" s="41">
        <f t="shared" si="361"/>
        <v>0</v>
      </c>
      <c r="EV97" s="41">
        <f t="shared" si="361"/>
        <v>0</v>
      </c>
      <c r="EW97" s="41">
        <f t="shared" si="361"/>
        <v>0</v>
      </c>
      <c r="EX97" s="41">
        <f t="shared" si="361"/>
        <v>0</v>
      </c>
      <c r="EY97" s="41">
        <f t="shared" si="361"/>
        <v>0</v>
      </c>
      <c r="EZ97" s="41">
        <f t="shared" si="361"/>
        <v>0</v>
      </c>
      <c r="FA97" s="41">
        <f t="shared" si="361"/>
        <v>0</v>
      </c>
      <c r="FB97" s="41">
        <f t="shared" si="361"/>
        <v>0</v>
      </c>
      <c r="FC97" s="41">
        <f t="shared" si="361"/>
        <v>0</v>
      </c>
      <c r="FD97" s="41">
        <f t="shared" si="361"/>
        <v>0</v>
      </c>
      <c r="FE97" s="41">
        <f t="shared" si="361"/>
        <v>0</v>
      </c>
      <c r="FF97" s="41">
        <f t="shared" si="361"/>
        <v>0</v>
      </c>
      <c r="FG97" s="41">
        <f t="shared" si="361"/>
        <v>0</v>
      </c>
      <c r="FH97" s="41">
        <f t="shared" si="361"/>
        <v>0</v>
      </c>
      <c r="FI97" s="41">
        <f t="shared" si="361"/>
        <v>0</v>
      </c>
      <c r="FJ97" s="41">
        <f t="shared" si="361"/>
        <v>0</v>
      </c>
      <c r="FK97" s="41">
        <f t="shared" si="361"/>
        <v>0</v>
      </c>
      <c r="FL97" s="41">
        <f t="shared" si="361"/>
        <v>0</v>
      </c>
      <c r="FM97" s="41">
        <f t="shared" si="361"/>
        <v>0</v>
      </c>
      <c r="FN97" s="41">
        <f t="shared" si="361"/>
        <v>0</v>
      </c>
      <c r="FO97" s="41">
        <f t="shared" si="361"/>
        <v>0</v>
      </c>
      <c r="FP97" s="41">
        <f t="shared" si="361"/>
        <v>0</v>
      </c>
      <c r="FQ97" s="41">
        <f t="shared" si="361"/>
        <v>0</v>
      </c>
      <c r="FR97" s="41">
        <f t="shared" si="361"/>
        <v>0</v>
      </c>
      <c r="FS97" s="41">
        <f t="shared" si="361"/>
        <v>0</v>
      </c>
      <c r="FT97" s="41">
        <f t="shared" si="361"/>
        <v>0</v>
      </c>
      <c r="FU97" s="41">
        <f t="shared" si="361"/>
        <v>0</v>
      </c>
      <c r="FV97" s="41">
        <f t="shared" si="361"/>
        <v>0</v>
      </c>
      <c r="FW97" s="41">
        <f t="shared" si="361"/>
        <v>0</v>
      </c>
      <c r="FX97" s="41">
        <f t="shared" si="361"/>
        <v>0</v>
      </c>
      <c r="FY97" s="41">
        <f t="shared" si="361"/>
        <v>0</v>
      </c>
      <c r="FZ97" s="41">
        <f t="shared" si="361"/>
        <v>0</v>
      </c>
      <c r="GA97" s="41">
        <f t="shared" si="361"/>
        <v>0</v>
      </c>
      <c r="GB97" s="41">
        <f t="shared" si="361"/>
        <v>0</v>
      </c>
      <c r="GC97" s="41">
        <f t="shared" si="361"/>
        <v>0</v>
      </c>
      <c r="GD97" s="41">
        <f t="shared" si="361"/>
        <v>0</v>
      </c>
      <c r="GE97" s="41">
        <f t="shared" si="361"/>
        <v>0</v>
      </c>
      <c r="GF97" s="41">
        <f t="shared" si="361"/>
        <v>0</v>
      </c>
      <c r="GG97" s="41">
        <f t="shared" si="361"/>
        <v>0</v>
      </c>
      <c r="GH97" s="41">
        <f t="shared" si="361"/>
        <v>0</v>
      </c>
      <c r="GI97" s="41">
        <f t="shared" si="361"/>
        <v>0</v>
      </c>
      <c r="GJ97" s="41">
        <f t="shared" si="361"/>
        <v>0</v>
      </c>
      <c r="GK97" s="41">
        <f t="shared" si="361"/>
        <v>0</v>
      </c>
      <c r="GL97" s="41">
        <f t="shared" si="361"/>
        <v>0</v>
      </c>
      <c r="GM97" s="41">
        <f t="shared" si="361"/>
        <v>0</v>
      </c>
      <c r="GN97" s="41">
        <f t="shared" si="361"/>
        <v>0</v>
      </c>
      <c r="GO97" s="41">
        <f t="shared" si="361"/>
        <v>0</v>
      </c>
      <c r="GP97" s="41">
        <f t="shared" si="361"/>
        <v>0</v>
      </c>
      <c r="GQ97" s="41">
        <f t="shared" si="361"/>
        <v>0</v>
      </c>
      <c r="GR97" s="41">
        <f t="shared" si="361"/>
        <v>0</v>
      </c>
      <c r="GS97" s="41">
        <f t="shared" si="361"/>
        <v>0</v>
      </c>
      <c r="GT97" s="41">
        <f t="shared" si="361"/>
        <v>0</v>
      </c>
      <c r="GU97" s="41">
        <f t="shared" si="361"/>
        <v>0</v>
      </c>
      <c r="GV97" s="41">
        <f t="shared" si="361"/>
        <v>0</v>
      </c>
      <c r="GW97" s="41">
        <f t="shared" si="361"/>
        <v>0</v>
      </c>
      <c r="GX97" s="41">
        <f t="shared" si="361"/>
        <v>0</v>
      </c>
      <c r="GY97" s="41">
        <f t="shared" si="361"/>
        <v>0</v>
      </c>
      <c r="GZ97" s="41">
        <f t="shared" si="361"/>
        <v>0</v>
      </c>
      <c r="HA97" s="41">
        <f t="shared" si="361"/>
        <v>0</v>
      </c>
      <c r="HB97" s="41">
        <f t="shared" si="361"/>
        <v>0</v>
      </c>
      <c r="HC97" s="41">
        <f t="shared" si="361"/>
        <v>0</v>
      </c>
      <c r="HD97" s="41">
        <f t="shared" si="361"/>
        <v>0</v>
      </c>
      <c r="HE97" s="41">
        <f t="shared" si="361"/>
        <v>0</v>
      </c>
      <c r="HF97" s="41">
        <f t="shared" ref="HF97:JQ97" si="362">IF(HF$7="",0,HF11)</f>
        <v>0</v>
      </c>
      <c r="HG97" s="41">
        <f t="shared" si="362"/>
        <v>0</v>
      </c>
      <c r="HH97" s="41">
        <f t="shared" si="362"/>
        <v>0</v>
      </c>
      <c r="HI97" s="41">
        <f t="shared" si="362"/>
        <v>0</v>
      </c>
      <c r="HJ97" s="41">
        <f t="shared" si="362"/>
        <v>0</v>
      </c>
      <c r="HK97" s="41">
        <f t="shared" si="362"/>
        <v>0</v>
      </c>
      <c r="HL97" s="41">
        <f t="shared" si="362"/>
        <v>0</v>
      </c>
      <c r="HM97" s="41">
        <f t="shared" si="362"/>
        <v>0</v>
      </c>
      <c r="HN97" s="41">
        <f t="shared" si="362"/>
        <v>0</v>
      </c>
      <c r="HO97" s="41">
        <f t="shared" si="362"/>
        <v>0</v>
      </c>
      <c r="HP97" s="41">
        <f t="shared" si="362"/>
        <v>0</v>
      </c>
      <c r="HQ97" s="41">
        <f t="shared" si="362"/>
        <v>0</v>
      </c>
      <c r="HR97" s="41">
        <f t="shared" si="362"/>
        <v>0</v>
      </c>
      <c r="HS97" s="41">
        <f t="shared" si="362"/>
        <v>0</v>
      </c>
      <c r="HT97" s="41">
        <f t="shared" si="362"/>
        <v>0</v>
      </c>
      <c r="HU97" s="41">
        <f t="shared" si="362"/>
        <v>0</v>
      </c>
      <c r="HV97" s="41">
        <f t="shared" si="362"/>
        <v>0</v>
      </c>
      <c r="HW97" s="41">
        <f t="shared" si="362"/>
        <v>0</v>
      </c>
      <c r="HX97" s="41">
        <f t="shared" si="362"/>
        <v>0</v>
      </c>
      <c r="HY97" s="41">
        <f t="shared" si="362"/>
        <v>0</v>
      </c>
      <c r="HZ97" s="41">
        <f t="shared" si="362"/>
        <v>0</v>
      </c>
      <c r="IA97" s="41">
        <f t="shared" si="362"/>
        <v>0</v>
      </c>
      <c r="IB97" s="41">
        <f t="shared" si="362"/>
        <v>0</v>
      </c>
      <c r="IC97" s="41">
        <f t="shared" si="362"/>
        <v>0</v>
      </c>
      <c r="ID97" s="41">
        <f t="shared" si="362"/>
        <v>0</v>
      </c>
      <c r="IE97" s="41">
        <f t="shared" si="362"/>
        <v>0</v>
      </c>
      <c r="IF97" s="41">
        <f t="shared" si="362"/>
        <v>0</v>
      </c>
      <c r="IG97" s="41">
        <f t="shared" si="362"/>
        <v>0</v>
      </c>
      <c r="IH97" s="41">
        <f t="shared" si="362"/>
        <v>0</v>
      </c>
      <c r="II97" s="41">
        <f t="shared" si="362"/>
        <v>0</v>
      </c>
      <c r="IJ97" s="41">
        <f t="shared" si="362"/>
        <v>0</v>
      </c>
      <c r="IK97" s="41">
        <f t="shared" si="362"/>
        <v>0</v>
      </c>
      <c r="IL97" s="41">
        <f t="shared" si="362"/>
        <v>0</v>
      </c>
      <c r="IM97" s="41">
        <f t="shared" si="362"/>
        <v>0</v>
      </c>
      <c r="IN97" s="41">
        <f t="shared" si="362"/>
        <v>0</v>
      </c>
      <c r="IO97" s="41">
        <f t="shared" si="362"/>
        <v>0</v>
      </c>
      <c r="IP97" s="41">
        <f t="shared" si="362"/>
        <v>0</v>
      </c>
      <c r="IQ97" s="41">
        <f t="shared" si="362"/>
        <v>0</v>
      </c>
      <c r="IR97" s="41">
        <f t="shared" si="362"/>
        <v>0</v>
      </c>
      <c r="IS97" s="41">
        <f t="shared" si="362"/>
        <v>0</v>
      </c>
      <c r="IT97" s="41">
        <f t="shared" si="362"/>
        <v>0</v>
      </c>
      <c r="IU97" s="41">
        <f t="shared" si="362"/>
        <v>0</v>
      </c>
      <c r="IV97" s="41">
        <f t="shared" si="362"/>
        <v>0</v>
      </c>
      <c r="IW97" s="41">
        <f t="shared" si="362"/>
        <v>0</v>
      </c>
      <c r="IX97" s="41">
        <f t="shared" si="362"/>
        <v>0</v>
      </c>
      <c r="IY97" s="41">
        <f t="shared" si="362"/>
        <v>0</v>
      </c>
      <c r="IZ97" s="41">
        <f t="shared" si="362"/>
        <v>0</v>
      </c>
      <c r="JA97" s="41">
        <f t="shared" si="362"/>
        <v>0</v>
      </c>
      <c r="JB97" s="41">
        <f t="shared" si="362"/>
        <v>0</v>
      </c>
      <c r="JC97" s="41">
        <f t="shared" si="362"/>
        <v>0</v>
      </c>
      <c r="JD97" s="41">
        <f t="shared" si="362"/>
        <v>0</v>
      </c>
      <c r="JE97" s="41">
        <f t="shared" si="362"/>
        <v>0</v>
      </c>
      <c r="JF97" s="41">
        <f t="shared" si="362"/>
        <v>0</v>
      </c>
      <c r="JG97" s="41">
        <f t="shared" si="362"/>
        <v>0</v>
      </c>
      <c r="JH97" s="41">
        <f t="shared" si="362"/>
        <v>0</v>
      </c>
      <c r="JI97" s="41">
        <f t="shared" si="362"/>
        <v>0</v>
      </c>
      <c r="JJ97" s="41">
        <f t="shared" si="362"/>
        <v>0</v>
      </c>
      <c r="JK97" s="41">
        <f t="shared" si="362"/>
        <v>0</v>
      </c>
      <c r="JL97" s="41">
        <f t="shared" si="362"/>
        <v>0</v>
      </c>
      <c r="JM97" s="41">
        <f t="shared" si="362"/>
        <v>0</v>
      </c>
      <c r="JN97" s="41">
        <f t="shared" si="362"/>
        <v>0</v>
      </c>
      <c r="JO97" s="41">
        <f t="shared" si="362"/>
        <v>0</v>
      </c>
      <c r="JP97" s="41">
        <f t="shared" si="362"/>
        <v>0</v>
      </c>
      <c r="JQ97" s="41">
        <f t="shared" si="362"/>
        <v>0</v>
      </c>
      <c r="JR97" s="41">
        <f t="shared" ref="JR97:KV97" si="363">IF(JR$7="",0,JR11)</f>
        <v>0</v>
      </c>
      <c r="JS97" s="41">
        <f t="shared" si="363"/>
        <v>0</v>
      </c>
      <c r="JT97" s="41">
        <f t="shared" si="363"/>
        <v>0</v>
      </c>
      <c r="JU97" s="41">
        <f t="shared" si="363"/>
        <v>0</v>
      </c>
      <c r="JV97" s="41">
        <f t="shared" si="363"/>
        <v>0</v>
      </c>
      <c r="JW97" s="41">
        <f t="shared" si="363"/>
        <v>0</v>
      </c>
      <c r="JX97" s="41">
        <f t="shared" si="363"/>
        <v>0</v>
      </c>
      <c r="JY97" s="41">
        <f t="shared" si="363"/>
        <v>0</v>
      </c>
      <c r="JZ97" s="41">
        <f t="shared" si="363"/>
        <v>0</v>
      </c>
      <c r="KA97" s="41">
        <f t="shared" si="363"/>
        <v>0</v>
      </c>
      <c r="KB97" s="41">
        <f t="shared" si="363"/>
        <v>0</v>
      </c>
      <c r="KC97" s="41">
        <f t="shared" si="363"/>
        <v>0</v>
      </c>
      <c r="KD97" s="41">
        <f t="shared" si="363"/>
        <v>0</v>
      </c>
      <c r="KE97" s="41">
        <f t="shared" si="363"/>
        <v>0</v>
      </c>
      <c r="KF97" s="41">
        <f t="shared" si="363"/>
        <v>0</v>
      </c>
      <c r="KG97" s="41">
        <f t="shared" si="363"/>
        <v>0</v>
      </c>
      <c r="KH97" s="41">
        <f t="shared" si="363"/>
        <v>0</v>
      </c>
      <c r="KI97" s="41">
        <f t="shared" si="363"/>
        <v>0</v>
      </c>
      <c r="KJ97" s="41">
        <f t="shared" si="363"/>
        <v>0</v>
      </c>
      <c r="KK97" s="41">
        <f t="shared" si="363"/>
        <v>0</v>
      </c>
      <c r="KL97" s="41">
        <f t="shared" si="363"/>
        <v>0</v>
      </c>
      <c r="KM97" s="41">
        <f t="shared" si="363"/>
        <v>0</v>
      </c>
      <c r="KN97" s="41">
        <f t="shared" si="363"/>
        <v>0</v>
      </c>
      <c r="KO97" s="41">
        <f t="shared" si="363"/>
        <v>0</v>
      </c>
      <c r="KP97" s="41">
        <f t="shared" si="363"/>
        <v>0</v>
      </c>
      <c r="KQ97" s="41">
        <f t="shared" si="363"/>
        <v>0</v>
      </c>
      <c r="KR97" s="41">
        <f t="shared" si="363"/>
        <v>0</v>
      </c>
      <c r="KS97" s="41">
        <f t="shared" si="363"/>
        <v>0</v>
      </c>
      <c r="KT97" s="41">
        <f t="shared" si="363"/>
        <v>0</v>
      </c>
      <c r="KU97" s="41">
        <f t="shared" si="363"/>
        <v>0</v>
      </c>
      <c r="KV97" s="41">
        <f t="shared" si="363"/>
        <v>0</v>
      </c>
      <c r="KW97" s="3"/>
      <c r="KX97" s="3"/>
    </row>
    <row r="98" spans="1:310" x14ac:dyDescent="0.25">
      <c r="A98" s="1"/>
      <c r="B98" s="79"/>
      <c r="C98" s="79"/>
      <c r="D98" s="79"/>
      <c r="E98" s="43" t="str">
        <f>E97</f>
        <v>количество заключенных договоров/окрытых магазинов</v>
      </c>
      <c r="F98" s="1"/>
      <c r="G98" s="1"/>
      <c r="H98" s="11" t="str">
        <f>H97</f>
        <v>клиенты</v>
      </c>
      <c r="I98" s="1"/>
      <c r="J98" s="1"/>
      <c r="K98" s="43" t="str">
        <f>справочники!$Y$11</f>
        <v>Холодные звонки</v>
      </c>
      <c r="L98" s="1"/>
      <c r="M98" s="5"/>
      <c r="N98" s="45"/>
      <c r="O98" s="19"/>
      <c r="P98" s="1"/>
      <c r="Q98" s="1"/>
      <c r="R98" s="45">
        <f t="shared" si="358"/>
        <v>840</v>
      </c>
      <c r="S98" s="1"/>
      <c r="T98" s="1"/>
      <c r="U98" s="40">
        <f>IF(U$7="",0,U$97*условия!$W79)</f>
        <v>8.75</v>
      </c>
      <c r="V98" s="40">
        <f>IF(V$7="",0,V$97*условия!$W79)</f>
        <v>9.1223404255319149</v>
      </c>
      <c r="W98" s="40">
        <f>IF(W$7="",0,W$97*условия!$W79)</f>
        <v>9.4946808510638299</v>
      </c>
      <c r="X98" s="40">
        <f>IF(X$7="",0,X$97*условия!$W79)</f>
        <v>9.8670212765957448</v>
      </c>
      <c r="Y98" s="40">
        <f>IF(Y$7="",0,Y$97*условия!$W79)</f>
        <v>10.23936170212766</v>
      </c>
      <c r="Z98" s="40">
        <f>IF(Z$7="",0,Z$97*условия!$W79)</f>
        <v>10.611702127659576</v>
      </c>
      <c r="AA98" s="40">
        <f>IF(AA$7="",0,AA$97*условия!$W79)</f>
        <v>10.98404255319149</v>
      </c>
      <c r="AB98" s="40">
        <f>IF(AB$7="",0,AB$97*условия!$W79)</f>
        <v>11.356382978723405</v>
      </c>
      <c r="AC98" s="40">
        <f>IF(AC$7="",0,AC$97*условия!$W79)</f>
        <v>11.728723404255319</v>
      </c>
      <c r="AD98" s="40">
        <f>IF(AD$7="",0,AD$97*условия!$W79)</f>
        <v>12.101063829787234</v>
      </c>
      <c r="AE98" s="40">
        <f>IF(AE$7="",0,AE$97*условия!$W79)</f>
        <v>12.473404255319149</v>
      </c>
      <c r="AF98" s="40">
        <f>IF(AF$7="",0,AF$97*условия!$W79)</f>
        <v>12.845744680851064</v>
      </c>
      <c r="AG98" s="40">
        <f>IF(AG$7="",0,AG$97*условия!$W79)</f>
        <v>13.218085106382979</v>
      </c>
      <c r="AH98" s="40">
        <f>IF(AH$7="",0,AH$97*условия!$W79)</f>
        <v>13.590425531914896</v>
      </c>
      <c r="AI98" s="40">
        <f>IF(AI$7="",0,AI$97*условия!$W79)</f>
        <v>13.962765957446809</v>
      </c>
      <c r="AJ98" s="40">
        <f>IF(AJ$7="",0,AJ$97*условия!$W79)</f>
        <v>14.335106382978722</v>
      </c>
      <c r="AK98" s="40">
        <f>IF(AK$7="",0,AK$97*условия!$W79)</f>
        <v>14.707446808510639</v>
      </c>
      <c r="AL98" s="40">
        <f>IF(AL$7="",0,AL$97*условия!$W79)</f>
        <v>15.079787234042554</v>
      </c>
      <c r="AM98" s="40">
        <f>IF(AM$7="",0,AM$97*условия!$W79)</f>
        <v>15.452127659574467</v>
      </c>
      <c r="AN98" s="40">
        <f>IF(AN$7="",0,AN$97*условия!$W79)</f>
        <v>15.824468085106384</v>
      </c>
      <c r="AO98" s="40">
        <f>IF(AO$7="",0,AO$97*условия!$W79)</f>
        <v>16.196808510638299</v>
      </c>
      <c r="AP98" s="40">
        <f>IF(AP$7="",0,AP$97*условия!$W79)</f>
        <v>16.569148936170212</v>
      </c>
      <c r="AQ98" s="40">
        <f>IF(AQ$7="",0,AQ$97*условия!$W79)</f>
        <v>16.941489361702128</v>
      </c>
      <c r="AR98" s="40">
        <f>IF(AR$7="",0,AR$97*условия!$W79)</f>
        <v>17.313829787234045</v>
      </c>
      <c r="AS98" s="40">
        <f>IF(AS$7="",0,AS$97*условия!$W79)</f>
        <v>17.686170212765955</v>
      </c>
      <c r="AT98" s="40">
        <f>IF(AT$7="",0,AT$97*условия!$W79)</f>
        <v>18.058510638297872</v>
      </c>
      <c r="AU98" s="40">
        <f>IF(AU$7="",0,AU$97*условия!$W79)</f>
        <v>18.430851063829788</v>
      </c>
      <c r="AV98" s="40">
        <f>IF(AV$7="",0,AV$97*условия!$W79)</f>
        <v>18.803191489361701</v>
      </c>
      <c r="AW98" s="40">
        <f>IF(AW$7="",0,AW$97*условия!$W79)</f>
        <v>19.175531914893618</v>
      </c>
      <c r="AX98" s="40">
        <f>IF(AX$7="",0,AX$97*условия!$W79)</f>
        <v>19.547872340425535</v>
      </c>
      <c r="AY98" s="40">
        <f>IF(AY$7="",0,AY$97*условия!$W79)</f>
        <v>19.920212765957448</v>
      </c>
      <c r="AZ98" s="40">
        <f>IF(AZ$7="",0,AZ$97*условия!$W79)</f>
        <v>20.292553191489361</v>
      </c>
      <c r="BA98" s="40">
        <f>IF(BA$7="",0,BA$97*условия!$W79)</f>
        <v>20.664893617021278</v>
      </c>
      <c r="BB98" s="40">
        <f>IF(BB$7="",0,BB$97*условия!$W79)</f>
        <v>21.037234042553195</v>
      </c>
      <c r="BC98" s="40">
        <f>IF(BC$7="",0,BC$97*условия!$W79)</f>
        <v>21.409574468085108</v>
      </c>
      <c r="BD98" s="40">
        <f>IF(BD$7="",0,BD$97*условия!$W79)</f>
        <v>21.781914893617024</v>
      </c>
      <c r="BE98" s="40">
        <f>IF(BE$7="",0,BE$97*условия!$W79)</f>
        <v>22.154255319148938</v>
      </c>
      <c r="BF98" s="40">
        <f>IF(BF$7="",0,BF$97*условия!$W79)</f>
        <v>22.526595744680851</v>
      </c>
      <c r="BG98" s="40">
        <f>IF(BG$7="",0,BG$97*условия!$W79)</f>
        <v>22.898936170212767</v>
      </c>
      <c r="BH98" s="40">
        <f>IF(BH$7="",0,BH$97*условия!$W79)</f>
        <v>23.271276595744681</v>
      </c>
      <c r="BI98" s="40">
        <f>IF(BI$7="",0,BI$97*условия!$W79)</f>
        <v>23.643617021276597</v>
      </c>
      <c r="BJ98" s="40">
        <f>IF(BJ$7="",0,BJ$97*условия!$W79)</f>
        <v>24.015957446808514</v>
      </c>
      <c r="BK98" s="40">
        <f>IF(BK$7="",0,BK$97*условия!$W79)</f>
        <v>24.388297872340427</v>
      </c>
      <c r="BL98" s="40">
        <f>IF(BL$7="",0,BL$97*условия!$W79)</f>
        <v>24.76063829787234</v>
      </c>
      <c r="BM98" s="40">
        <f>IF(BM$7="",0,BM$97*условия!$W79)</f>
        <v>25.132978723404257</v>
      </c>
      <c r="BN98" s="40">
        <f>IF(BN$7="",0,BN$97*условия!$W79)</f>
        <v>25.50531914893617</v>
      </c>
      <c r="BO98" s="40">
        <f>IF(BO$7="",0,BO$97*условия!$W79)</f>
        <v>25.87765957446809</v>
      </c>
      <c r="BP98" s="40">
        <f>IF(BP$7="",0,BP$97*условия!$W79)</f>
        <v>26.25</v>
      </c>
      <c r="BQ98" s="40">
        <f>IF(BQ$7="",0,BQ$97*условия!$W79)</f>
        <v>0</v>
      </c>
      <c r="BR98" s="40">
        <f>IF(BR$7="",0,BR$97*условия!$W79)</f>
        <v>0</v>
      </c>
      <c r="BS98" s="40">
        <f>IF(BS$7="",0,BS$97*условия!$W79)</f>
        <v>0</v>
      </c>
      <c r="BT98" s="40">
        <f>IF(BT$7="",0,BT$97*условия!$W79)</f>
        <v>0</v>
      </c>
      <c r="BU98" s="40">
        <f>IF(BU$7="",0,BU$97*условия!$W79)</f>
        <v>0</v>
      </c>
      <c r="BV98" s="40">
        <f>IF(BV$7="",0,BV$97*условия!$W79)</f>
        <v>0</v>
      </c>
      <c r="BW98" s="40">
        <f>IF(BW$7="",0,BW$97*условия!$W79)</f>
        <v>0</v>
      </c>
      <c r="BX98" s="40">
        <f>IF(BX$7="",0,BX$97*условия!$W79)</f>
        <v>0</v>
      </c>
      <c r="BY98" s="40">
        <f>IF(BY$7="",0,BY$97*условия!$W79)</f>
        <v>0</v>
      </c>
      <c r="BZ98" s="40">
        <f>IF(BZ$7="",0,BZ$97*условия!$W79)</f>
        <v>0</v>
      </c>
      <c r="CA98" s="40">
        <f>IF(CA$7="",0,CA$97*условия!$W79)</f>
        <v>0</v>
      </c>
      <c r="CB98" s="40">
        <f>IF(CB$7="",0,CB$97*условия!$W79)</f>
        <v>0</v>
      </c>
      <c r="CC98" s="40">
        <f>IF(CC$7="",0,CC$97*условия!$W79)</f>
        <v>0</v>
      </c>
      <c r="CD98" s="40">
        <f>IF(CD$7="",0,CD$97*условия!$W79)</f>
        <v>0</v>
      </c>
      <c r="CE98" s="40">
        <f>IF(CE$7="",0,CE$97*условия!$W79)</f>
        <v>0</v>
      </c>
      <c r="CF98" s="40">
        <f>IF(CF$7="",0,CF$97*условия!$W79)</f>
        <v>0</v>
      </c>
      <c r="CG98" s="40">
        <f>IF(CG$7="",0,CG$97*условия!$W79)</f>
        <v>0</v>
      </c>
      <c r="CH98" s="40">
        <f>IF(CH$7="",0,CH$97*условия!$W79)</f>
        <v>0</v>
      </c>
      <c r="CI98" s="40">
        <f>IF(CI$7="",0,CI$97*условия!$W79)</f>
        <v>0</v>
      </c>
      <c r="CJ98" s="40">
        <f>IF(CJ$7="",0,CJ$97*условия!$W79)</f>
        <v>0</v>
      </c>
      <c r="CK98" s="40">
        <f>IF(CK$7="",0,CK$97*условия!$W79)</f>
        <v>0</v>
      </c>
      <c r="CL98" s="40">
        <f>IF(CL$7="",0,CL$97*условия!$W79)</f>
        <v>0</v>
      </c>
      <c r="CM98" s="40">
        <f>IF(CM$7="",0,CM$97*условия!$W79)</f>
        <v>0</v>
      </c>
      <c r="CN98" s="40">
        <f>IF(CN$7="",0,CN$97*условия!$W79)</f>
        <v>0</v>
      </c>
      <c r="CO98" s="40">
        <f>IF(CO$7="",0,CO$97*условия!$W79)</f>
        <v>0</v>
      </c>
      <c r="CP98" s="40">
        <f>IF(CP$7="",0,CP$97*условия!$W79)</f>
        <v>0</v>
      </c>
      <c r="CQ98" s="40">
        <f>IF(CQ$7="",0,CQ$97*условия!$W79)</f>
        <v>0</v>
      </c>
      <c r="CR98" s="40">
        <f>IF(CR$7="",0,CR$97*условия!$W79)</f>
        <v>0</v>
      </c>
      <c r="CS98" s="40">
        <f>IF(CS$7="",0,CS$97*условия!$W79)</f>
        <v>0</v>
      </c>
      <c r="CT98" s="40">
        <f>IF(CT$7="",0,CT$97*условия!$W79)</f>
        <v>0</v>
      </c>
      <c r="CU98" s="40">
        <f>IF(CU$7="",0,CU$97*условия!$W79)</f>
        <v>0</v>
      </c>
      <c r="CV98" s="40">
        <f>IF(CV$7="",0,CV$97*условия!$W79)</f>
        <v>0</v>
      </c>
      <c r="CW98" s="40">
        <f>IF(CW$7="",0,CW$97*условия!$W79)</f>
        <v>0</v>
      </c>
      <c r="CX98" s="40">
        <f>IF(CX$7="",0,CX$97*условия!$W79)</f>
        <v>0</v>
      </c>
      <c r="CY98" s="40">
        <f>IF(CY$7="",0,CY$97*условия!$W79)</f>
        <v>0</v>
      </c>
      <c r="CZ98" s="40">
        <f>IF(CZ$7="",0,CZ$97*условия!$W79)</f>
        <v>0</v>
      </c>
      <c r="DA98" s="40">
        <f>IF(DA$7="",0,DA$97*условия!$W79)</f>
        <v>0</v>
      </c>
      <c r="DB98" s="40">
        <f>IF(DB$7="",0,DB$97*условия!$W79)</f>
        <v>0</v>
      </c>
      <c r="DC98" s="40">
        <f>IF(DC$7="",0,DC$97*условия!$W79)</f>
        <v>0</v>
      </c>
      <c r="DD98" s="40">
        <f>IF(DD$7="",0,DD$97*условия!$W79)</f>
        <v>0</v>
      </c>
      <c r="DE98" s="40">
        <f>IF(DE$7="",0,DE$97*условия!$W79)</f>
        <v>0</v>
      </c>
      <c r="DF98" s="40">
        <f>IF(DF$7="",0,DF$97*условия!$W79)</f>
        <v>0</v>
      </c>
      <c r="DG98" s="40">
        <f>IF(DG$7="",0,DG$97*условия!$W79)</f>
        <v>0</v>
      </c>
      <c r="DH98" s="40">
        <f>IF(DH$7="",0,DH$97*условия!$W79)</f>
        <v>0</v>
      </c>
      <c r="DI98" s="40">
        <f>IF(DI$7="",0,DI$97*условия!$W79)</f>
        <v>0</v>
      </c>
      <c r="DJ98" s="40">
        <f>IF(DJ$7="",0,DJ$97*условия!$W79)</f>
        <v>0</v>
      </c>
      <c r="DK98" s="40">
        <f>IF(DK$7="",0,DK$97*условия!$W79)</f>
        <v>0</v>
      </c>
      <c r="DL98" s="40">
        <f>IF(DL$7="",0,DL$97*условия!$W79)</f>
        <v>0</v>
      </c>
      <c r="DM98" s="40">
        <f>IF(DM$7="",0,DM$97*условия!$W79)</f>
        <v>0</v>
      </c>
      <c r="DN98" s="40">
        <f>IF(DN$7="",0,DN$97*условия!$W79)</f>
        <v>0</v>
      </c>
      <c r="DO98" s="40">
        <f>IF(DO$7="",0,DO$97*условия!$W79)</f>
        <v>0</v>
      </c>
      <c r="DP98" s="40">
        <f>IF(DP$7="",0,DP$97*условия!$W79)</f>
        <v>0</v>
      </c>
      <c r="DQ98" s="40">
        <f>IF(DQ$7="",0,DQ$97*условия!$W79)</f>
        <v>0</v>
      </c>
      <c r="DR98" s="40">
        <f>IF(DR$7="",0,DR$97*условия!$W79)</f>
        <v>0</v>
      </c>
      <c r="DS98" s="40">
        <f>IF(DS$7="",0,DS$97*условия!$W79)</f>
        <v>0</v>
      </c>
      <c r="DT98" s="40">
        <f>IF(DT$7="",0,DT$97*условия!$W79)</f>
        <v>0</v>
      </c>
      <c r="DU98" s="40">
        <f>IF(DU$7="",0,DU$97*условия!$W79)</f>
        <v>0</v>
      </c>
      <c r="DV98" s="40">
        <f>IF(DV$7="",0,DV$97*условия!$W79)</f>
        <v>0</v>
      </c>
      <c r="DW98" s="40">
        <f>IF(DW$7="",0,DW$97*условия!$W79)</f>
        <v>0</v>
      </c>
      <c r="DX98" s="40">
        <f>IF(DX$7="",0,DX$97*условия!$W79)</f>
        <v>0</v>
      </c>
      <c r="DY98" s="40">
        <f>IF(DY$7="",0,DY$97*условия!$W79)</f>
        <v>0</v>
      </c>
      <c r="DZ98" s="40">
        <f>IF(DZ$7="",0,DZ$97*условия!$W79)</f>
        <v>0</v>
      </c>
      <c r="EA98" s="40">
        <f>IF(EA$7="",0,EA$97*условия!$W79)</f>
        <v>0</v>
      </c>
      <c r="EB98" s="40">
        <f>IF(EB$7="",0,EB$97*условия!$W79)</f>
        <v>0</v>
      </c>
      <c r="EC98" s="40">
        <f>IF(EC$7="",0,EC$97*условия!$W79)</f>
        <v>0</v>
      </c>
      <c r="ED98" s="40">
        <f>IF(ED$7="",0,ED$97*условия!$W79)</f>
        <v>0</v>
      </c>
      <c r="EE98" s="40">
        <f>IF(EE$7="",0,EE$97*условия!$W79)</f>
        <v>0</v>
      </c>
      <c r="EF98" s="40">
        <f>IF(EF$7="",0,EF$97*условия!$W79)</f>
        <v>0</v>
      </c>
      <c r="EG98" s="40">
        <f>IF(EG$7="",0,EG$97*условия!$W79)</f>
        <v>0</v>
      </c>
      <c r="EH98" s="40">
        <f>IF(EH$7="",0,EH$97*условия!$W79)</f>
        <v>0</v>
      </c>
      <c r="EI98" s="40">
        <f>IF(EI$7="",0,EI$97*условия!$W79)</f>
        <v>0</v>
      </c>
      <c r="EJ98" s="40">
        <f>IF(EJ$7="",0,EJ$97*условия!$W79)</f>
        <v>0</v>
      </c>
      <c r="EK98" s="40">
        <f>IF(EK$7="",0,EK$97*условия!$W79)</f>
        <v>0</v>
      </c>
      <c r="EL98" s="40">
        <f>IF(EL$7="",0,EL$97*условия!$W79)</f>
        <v>0</v>
      </c>
      <c r="EM98" s="40">
        <f>IF(EM$7="",0,EM$97*условия!$W79)</f>
        <v>0</v>
      </c>
      <c r="EN98" s="40">
        <f>IF(EN$7="",0,EN$97*условия!$W79)</f>
        <v>0</v>
      </c>
      <c r="EO98" s="40">
        <f>IF(EO$7="",0,EO$97*условия!$W79)</f>
        <v>0</v>
      </c>
      <c r="EP98" s="40">
        <f>IF(EP$7="",0,EP$97*условия!$W79)</f>
        <v>0</v>
      </c>
      <c r="EQ98" s="40">
        <f>IF(EQ$7="",0,EQ$97*условия!$W79)</f>
        <v>0</v>
      </c>
      <c r="ER98" s="40">
        <f>IF(ER$7="",0,ER$97*условия!$W79)</f>
        <v>0</v>
      </c>
      <c r="ES98" s="40">
        <f>IF(ES$7="",0,ES$97*условия!$W79)</f>
        <v>0</v>
      </c>
      <c r="ET98" s="40">
        <f>IF(ET$7="",0,ET$97*условия!$W79)</f>
        <v>0</v>
      </c>
      <c r="EU98" s="40">
        <f>IF(EU$7="",0,EU$97*условия!$W79)</f>
        <v>0</v>
      </c>
      <c r="EV98" s="40">
        <f>IF(EV$7="",0,EV$97*условия!$W79)</f>
        <v>0</v>
      </c>
      <c r="EW98" s="40">
        <f>IF(EW$7="",0,EW$97*условия!$W79)</f>
        <v>0</v>
      </c>
      <c r="EX98" s="40">
        <f>IF(EX$7="",0,EX$97*условия!$W79)</f>
        <v>0</v>
      </c>
      <c r="EY98" s="40">
        <f>IF(EY$7="",0,EY$97*условия!$W79)</f>
        <v>0</v>
      </c>
      <c r="EZ98" s="40">
        <f>IF(EZ$7="",0,EZ$97*условия!$W79)</f>
        <v>0</v>
      </c>
      <c r="FA98" s="40">
        <f>IF(FA$7="",0,FA$97*условия!$W79)</f>
        <v>0</v>
      </c>
      <c r="FB98" s="40">
        <f>IF(FB$7="",0,FB$97*условия!$W79)</f>
        <v>0</v>
      </c>
      <c r="FC98" s="40">
        <f>IF(FC$7="",0,FC$97*условия!$W79)</f>
        <v>0</v>
      </c>
      <c r="FD98" s="40">
        <f>IF(FD$7="",0,FD$97*условия!$W79)</f>
        <v>0</v>
      </c>
      <c r="FE98" s="40">
        <f>IF(FE$7="",0,FE$97*условия!$W79)</f>
        <v>0</v>
      </c>
      <c r="FF98" s="40">
        <f>IF(FF$7="",0,FF$97*условия!$W79)</f>
        <v>0</v>
      </c>
      <c r="FG98" s="40">
        <f>IF(FG$7="",0,FG$97*условия!$W79)</f>
        <v>0</v>
      </c>
      <c r="FH98" s="40">
        <f>IF(FH$7="",0,FH$97*условия!$W79)</f>
        <v>0</v>
      </c>
      <c r="FI98" s="40">
        <f>IF(FI$7="",0,FI$97*условия!$W79)</f>
        <v>0</v>
      </c>
      <c r="FJ98" s="40">
        <f>IF(FJ$7="",0,FJ$97*условия!$W79)</f>
        <v>0</v>
      </c>
      <c r="FK98" s="40">
        <f>IF(FK$7="",0,FK$97*условия!$W79)</f>
        <v>0</v>
      </c>
      <c r="FL98" s="40">
        <f>IF(FL$7="",0,FL$97*условия!$W79)</f>
        <v>0</v>
      </c>
      <c r="FM98" s="40">
        <f>IF(FM$7="",0,FM$97*условия!$W79)</f>
        <v>0</v>
      </c>
      <c r="FN98" s="40">
        <f>IF(FN$7="",0,FN$97*условия!$W79)</f>
        <v>0</v>
      </c>
      <c r="FO98" s="40">
        <f>IF(FO$7="",0,FO$97*условия!$W79)</f>
        <v>0</v>
      </c>
      <c r="FP98" s="40">
        <f>IF(FP$7="",0,FP$97*условия!$W79)</f>
        <v>0</v>
      </c>
      <c r="FQ98" s="40">
        <f>IF(FQ$7="",0,FQ$97*условия!$W79)</f>
        <v>0</v>
      </c>
      <c r="FR98" s="40">
        <f>IF(FR$7="",0,FR$97*условия!$W79)</f>
        <v>0</v>
      </c>
      <c r="FS98" s="40">
        <f>IF(FS$7="",0,FS$97*условия!$W79)</f>
        <v>0</v>
      </c>
      <c r="FT98" s="40">
        <f>IF(FT$7="",0,FT$97*условия!$W79)</f>
        <v>0</v>
      </c>
      <c r="FU98" s="40">
        <f>IF(FU$7="",0,FU$97*условия!$W79)</f>
        <v>0</v>
      </c>
      <c r="FV98" s="40">
        <f>IF(FV$7="",0,FV$97*условия!$W79)</f>
        <v>0</v>
      </c>
      <c r="FW98" s="40">
        <f>IF(FW$7="",0,FW$97*условия!$W79)</f>
        <v>0</v>
      </c>
      <c r="FX98" s="40">
        <f>IF(FX$7="",0,FX$97*условия!$W79)</f>
        <v>0</v>
      </c>
      <c r="FY98" s="40">
        <f>IF(FY$7="",0,FY$97*условия!$W79)</f>
        <v>0</v>
      </c>
      <c r="FZ98" s="40">
        <f>IF(FZ$7="",0,FZ$97*условия!$W79)</f>
        <v>0</v>
      </c>
      <c r="GA98" s="40">
        <f>IF(GA$7="",0,GA$97*условия!$W79)</f>
        <v>0</v>
      </c>
      <c r="GB98" s="40">
        <f>IF(GB$7="",0,GB$97*условия!$W79)</f>
        <v>0</v>
      </c>
      <c r="GC98" s="40">
        <f>IF(GC$7="",0,GC$97*условия!$W79)</f>
        <v>0</v>
      </c>
      <c r="GD98" s="40">
        <f>IF(GD$7="",0,GD$97*условия!$W79)</f>
        <v>0</v>
      </c>
      <c r="GE98" s="40">
        <f>IF(GE$7="",0,GE$97*условия!$W79)</f>
        <v>0</v>
      </c>
      <c r="GF98" s="40">
        <f>IF(GF$7="",0,GF$97*условия!$W79)</f>
        <v>0</v>
      </c>
      <c r="GG98" s="40">
        <f>IF(GG$7="",0,GG$97*условия!$W79)</f>
        <v>0</v>
      </c>
      <c r="GH98" s="40">
        <f>IF(GH$7="",0,GH$97*условия!$W79)</f>
        <v>0</v>
      </c>
      <c r="GI98" s="40">
        <f>IF(GI$7="",0,GI$97*условия!$W79)</f>
        <v>0</v>
      </c>
      <c r="GJ98" s="40">
        <f>IF(GJ$7="",0,GJ$97*условия!$W79)</f>
        <v>0</v>
      </c>
      <c r="GK98" s="40">
        <f>IF(GK$7="",0,GK$97*условия!$W79)</f>
        <v>0</v>
      </c>
      <c r="GL98" s="40">
        <f>IF(GL$7="",0,GL$97*условия!$W79)</f>
        <v>0</v>
      </c>
      <c r="GM98" s="40">
        <f>IF(GM$7="",0,GM$97*условия!$W79)</f>
        <v>0</v>
      </c>
      <c r="GN98" s="40">
        <f>IF(GN$7="",0,GN$97*условия!$W79)</f>
        <v>0</v>
      </c>
      <c r="GO98" s="40">
        <f>IF(GO$7="",0,GO$97*условия!$W79)</f>
        <v>0</v>
      </c>
      <c r="GP98" s="40">
        <f>IF(GP$7="",0,GP$97*условия!$W79)</f>
        <v>0</v>
      </c>
      <c r="GQ98" s="40">
        <f>IF(GQ$7="",0,GQ$97*условия!$W79)</f>
        <v>0</v>
      </c>
      <c r="GR98" s="40">
        <f>IF(GR$7="",0,GR$97*условия!$W79)</f>
        <v>0</v>
      </c>
      <c r="GS98" s="40">
        <f>IF(GS$7="",0,GS$97*условия!$W79)</f>
        <v>0</v>
      </c>
      <c r="GT98" s="40">
        <f>IF(GT$7="",0,GT$97*условия!$W79)</f>
        <v>0</v>
      </c>
      <c r="GU98" s="40">
        <f>IF(GU$7="",0,GU$97*условия!$W79)</f>
        <v>0</v>
      </c>
      <c r="GV98" s="40">
        <f>IF(GV$7="",0,GV$97*условия!$W79)</f>
        <v>0</v>
      </c>
      <c r="GW98" s="40">
        <f>IF(GW$7="",0,GW$97*условия!$W79)</f>
        <v>0</v>
      </c>
      <c r="GX98" s="40">
        <f>IF(GX$7="",0,GX$97*условия!$W79)</f>
        <v>0</v>
      </c>
      <c r="GY98" s="40">
        <f>IF(GY$7="",0,GY$97*условия!$W79)</f>
        <v>0</v>
      </c>
      <c r="GZ98" s="40">
        <f>IF(GZ$7="",0,GZ$97*условия!$W79)</f>
        <v>0</v>
      </c>
      <c r="HA98" s="40">
        <f>IF(HA$7="",0,HA$97*условия!$W79)</f>
        <v>0</v>
      </c>
      <c r="HB98" s="40">
        <f>IF(HB$7="",0,HB$97*условия!$W79)</f>
        <v>0</v>
      </c>
      <c r="HC98" s="40">
        <f>IF(HC$7="",0,HC$97*условия!$W79)</f>
        <v>0</v>
      </c>
      <c r="HD98" s="40">
        <f>IF(HD$7="",0,HD$97*условия!$W79)</f>
        <v>0</v>
      </c>
      <c r="HE98" s="40">
        <f>IF(HE$7="",0,HE$97*условия!$W79)</f>
        <v>0</v>
      </c>
      <c r="HF98" s="40">
        <f>IF(HF$7="",0,HF$97*условия!$W79)</f>
        <v>0</v>
      </c>
      <c r="HG98" s="40">
        <f>IF(HG$7="",0,HG$97*условия!$W79)</f>
        <v>0</v>
      </c>
      <c r="HH98" s="40">
        <f>IF(HH$7="",0,HH$97*условия!$W79)</f>
        <v>0</v>
      </c>
      <c r="HI98" s="40">
        <f>IF(HI$7="",0,HI$97*условия!$W79)</f>
        <v>0</v>
      </c>
      <c r="HJ98" s="40">
        <f>IF(HJ$7="",0,HJ$97*условия!$W79)</f>
        <v>0</v>
      </c>
      <c r="HK98" s="40">
        <f>IF(HK$7="",0,HK$97*условия!$W79)</f>
        <v>0</v>
      </c>
      <c r="HL98" s="40">
        <f>IF(HL$7="",0,HL$97*условия!$W79)</f>
        <v>0</v>
      </c>
      <c r="HM98" s="40">
        <f>IF(HM$7="",0,HM$97*условия!$W79)</f>
        <v>0</v>
      </c>
      <c r="HN98" s="40">
        <f>IF(HN$7="",0,HN$97*условия!$W79)</f>
        <v>0</v>
      </c>
      <c r="HO98" s="40">
        <f>IF(HO$7="",0,HO$97*условия!$W79)</f>
        <v>0</v>
      </c>
      <c r="HP98" s="40">
        <f>IF(HP$7="",0,HP$97*условия!$W79)</f>
        <v>0</v>
      </c>
      <c r="HQ98" s="40">
        <f>IF(HQ$7="",0,HQ$97*условия!$W79)</f>
        <v>0</v>
      </c>
      <c r="HR98" s="40">
        <f>IF(HR$7="",0,HR$97*условия!$W79)</f>
        <v>0</v>
      </c>
      <c r="HS98" s="40">
        <f>IF(HS$7="",0,HS$97*условия!$W79)</f>
        <v>0</v>
      </c>
      <c r="HT98" s="40">
        <f>IF(HT$7="",0,HT$97*условия!$W79)</f>
        <v>0</v>
      </c>
      <c r="HU98" s="40">
        <f>IF(HU$7="",0,HU$97*условия!$W79)</f>
        <v>0</v>
      </c>
      <c r="HV98" s="40">
        <f>IF(HV$7="",0,HV$97*условия!$W79)</f>
        <v>0</v>
      </c>
      <c r="HW98" s="40">
        <f>IF(HW$7="",0,HW$97*условия!$W79)</f>
        <v>0</v>
      </c>
      <c r="HX98" s="40">
        <f>IF(HX$7="",0,HX$97*условия!$W79)</f>
        <v>0</v>
      </c>
      <c r="HY98" s="40">
        <f>IF(HY$7="",0,HY$97*условия!$W79)</f>
        <v>0</v>
      </c>
      <c r="HZ98" s="40">
        <f>IF(HZ$7="",0,HZ$97*условия!$W79)</f>
        <v>0</v>
      </c>
      <c r="IA98" s="40">
        <f>IF(IA$7="",0,IA$97*условия!$W79)</f>
        <v>0</v>
      </c>
      <c r="IB98" s="40">
        <f>IF(IB$7="",0,IB$97*условия!$W79)</f>
        <v>0</v>
      </c>
      <c r="IC98" s="40">
        <f>IF(IC$7="",0,IC$97*условия!$W79)</f>
        <v>0</v>
      </c>
      <c r="ID98" s="40">
        <f>IF(ID$7="",0,ID$97*условия!$W79)</f>
        <v>0</v>
      </c>
      <c r="IE98" s="40">
        <f>IF(IE$7="",0,IE$97*условия!$W79)</f>
        <v>0</v>
      </c>
      <c r="IF98" s="40">
        <f>IF(IF$7="",0,IF$97*условия!$W79)</f>
        <v>0</v>
      </c>
      <c r="IG98" s="40">
        <f>IF(IG$7="",0,IG$97*условия!$W79)</f>
        <v>0</v>
      </c>
      <c r="IH98" s="40">
        <f>IF(IH$7="",0,IH$97*условия!$W79)</f>
        <v>0</v>
      </c>
      <c r="II98" s="40">
        <f>IF(II$7="",0,II$97*условия!$W79)</f>
        <v>0</v>
      </c>
      <c r="IJ98" s="40">
        <f>IF(IJ$7="",0,IJ$97*условия!$W79)</f>
        <v>0</v>
      </c>
      <c r="IK98" s="40">
        <f>IF(IK$7="",0,IK$97*условия!$W79)</f>
        <v>0</v>
      </c>
      <c r="IL98" s="40">
        <f>IF(IL$7="",0,IL$97*условия!$W79)</f>
        <v>0</v>
      </c>
      <c r="IM98" s="40">
        <f>IF(IM$7="",0,IM$97*условия!$W79)</f>
        <v>0</v>
      </c>
      <c r="IN98" s="40">
        <f>IF(IN$7="",0,IN$97*условия!$W79)</f>
        <v>0</v>
      </c>
      <c r="IO98" s="40">
        <f>IF(IO$7="",0,IO$97*условия!$W79)</f>
        <v>0</v>
      </c>
      <c r="IP98" s="40">
        <f>IF(IP$7="",0,IP$97*условия!$W79)</f>
        <v>0</v>
      </c>
      <c r="IQ98" s="40">
        <f>IF(IQ$7="",0,IQ$97*условия!$W79)</f>
        <v>0</v>
      </c>
      <c r="IR98" s="40">
        <f>IF(IR$7="",0,IR$97*условия!$W79)</f>
        <v>0</v>
      </c>
      <c r="IS98" s="40">
        <f>IF(IS$7="",0,IS$97*условия!$W79)</f>
        <v>0</v>
      </c>
      <c r="IT98" s="40">
        <f>IF(IT$7="",0,IT$97*условия!$W79)</f>
        <v>0</v>
      </c>
      <c r="IU98" s="40">
        <f>IF(IU$7="",0,IU$97*условия!$W79)</f>
        <v>0</v>
      </c>
      <c r="IV98" s="40">
        <f>IF(IV$7="",0,IV$97*условия!$W79)</f>
        <v>0</v>
      </c>
      <c r="IW98" s="40">
        <f>IF(IW$7="",0,IW$97*условия!$W79)</f>
        <v>0</v>
      </c>
      <c r="IX98" s="40">
        <f>IF(IX$7="",0,IX$97*условия!$W79)</f>
        <v>0</v>
      </c>
      <c r="IY98" s="40">
        <f>IF(IY$7="",0,IY$97*условия!$W79)</f>
        <v>0</v>
      </c>
      <c r="IZ98" s="40">
        <f>IF(IZ$7="",0,IZ$97*условия!$W79)</f>
        <v>0</v>
      </c>
      <c r="JA98" s="40">
        <f>IF(JA$7="",0,JA$97*условия!$W79)</f>
        <v>0</v>
      </c>
      <c r="JB98" s="40">
        <f>IF(JB$7="",0,JB$97*условия!$W79)</f>
        <v>0</v>
      </c>
      <c r="JC98" s="40">
        <f>IF(JC$7="",0,JC$97*условия!$W79)</f>
        <v>0</v>
      </c>
      <c r="JD98" s="40">
        <f>IF(JD$7="",0,JD$97*условия!$W79)</f>
        <v>0</v>
      </c>
      <c r="JE98" s="40">
        <f>IF(JE$7="",0,JE$97*условия!$W79)</f>
        <v>0</v>
      </c>
      <c r="JF98" s="40">
        <f>IF(JF$7="",0,JF$97*условия!$W79)</f>
        <v>0</v>
      </c>
      <c r="JG98" s="40">
        <f>IF(JG$7="",0,JG$97*условия!$W79)</f>
        <v>0</v>
      </c>
      <c r="JH98" s="40">
        <f>IF(JH$7="",0,JH$97*условия!$W79)</f>
        <v>0</v>
      </c>
      <c r="JI98" s="40">
        <f>IF(JI$7="",0,JI$97*условия!$W79)</f>
        <v>0</v>
      </c>
      <c r="JJ98" s="40">
        <f>IF(JJ$7="",0,JJ$97*условия!$W79)</f>
        <v>0</v>
      </c>
      <c r="JK98" s="40">
        <f>IF(JK$7="",0,JK$97*условия!$W79)</f>
        <v>0</v>
      </c>
      <c r="JL98" s="40">
        <f>IF(JL$7="",0,JL$97*условия!$W79)</f>
        <v>0</v>
      </c>
      <c r="JM98" s="40">
        <f>IF(JM$7="",0,JM$97*условия!$W79)</f>
        <v>0</v>
      </c>
      <c r="JN98" s="40">
        <f>IF(JN$7="",0,JN$97*условия!$W79)</f>
        <v>0</v>
      </c>
      <c r="JO98" s="40">
        <f>IF(JO$7="",0,JO$97*условия!$W79)</f>
        <v>0</v>
      </c>
      <c r="JP98" s="40">
        <f>IF(JP$7="",0,JP$97*условия!$W79)</f>
        <v>0</v>
      </c>
      <c r="JQ98" s="40">
        <f>IF(JQ$7="",0,JQ$97*условия!$W79)</f>
        <v>0</v>
      </c>
      <c r="JR98" s="40">
        <f>IF(JR$7="",0,JR$97*условия!$W79)</f>
        <v>0</v>
      </c>
      <c r="JS98" s="40">
        <f>IF(JS$7="",0,JS$97*условия!$W79)</f>
        <v>0</v>
      </c>
      <c r="JT98" s="40">
        <f>IF(JT$7="",0,JT$97*условия!$W79)</f>
        <v>0</v>
      </c>
      <c r="JU98" s="40">
        <f>IF(JU$7="",0,JU$97*условия!$W79)</f>
        <v>0</v>
      </c>
      <c r="JV98" s="40">
        <f>IF(JV$7="",0,JV$97*условия!$W79)</f>
        <v>0</v>
      </c>
      <c r="JW98" s="40">
        <f>IF(JW$7="",0,JW$97*условия!$W79)</f>
        <v>0</v>
      </c>
      <c r="JX98" s="40">
        <f>IF(JX$7="",0,JX$97*условия!$W79)</f>
        <v>0</v>
      </c>
      <c r="JY98" s="40">
        <f>IF(JY$7="",0,JY$97*условия!$W79)</f>
        <v>0</v>
      </c>
      <c r="JZ98" s="40">
        <f>IF(JZ$7="",0,JZ$97*условия!$W79)</f>
        <v>0</v>
      </c>
      <c r="KA98" s="40">
        <f>IF(KA$7="",0,KA$97*условия!$W79)</f>
        <v>0</v>
      </c>
      <c r="KB98" s="40">
        <f>IF(KB$7="",0,KB$97*условия!$W79)</f>
        <v>0</v>
      </c>
      <c r="KC98" s="40">
        <f>IF(KC$7="",0,KC$97*условия!$W79)</f>
        <v>0</v>
      </c>
      <c r="KD98" s="40">
        <f>IF(KD$7="",0,KD$97*условия!$W79)</f>
        <v>0</v>
      </c>
      <c r="KE98" s="40">
        <f>IF(KE$7="",0,KE$97*условия!$W79)</f>
        <v>0</v>
      </c>
      <c r="KF98" s="40">
        <f>IF(KF$7="",0,KF$97*условия!$W79)</f>
        <v>0</v>
      </c>
      <c r="KG98" s="40">
        <f>IF(KG$7="",0,KG$97*условия!$W79)</f>
        <v>0</v>
      </c>
      <c r="KH98" s="40">
        <f>IF(KH$7="",0,KH$97*условия!$W79)</f>
        <v>0</v>
      </c>
      <c r="KI98" s="40">
        <f>IF(KI$7="",0,KI$97*условия!$W79)</f>
        <v>0</v>
      </c>
      <c r="KJ98" s="40">
        <f>IF(KJ$7="",0,KJ$97*условия!$W79)</f>
        <v>0</v>
      </c>
      <c r="KK98" s="40">
        <f>IF(KK$7="",0,KK$97*условия!$W79)</f>
        <v>0</v>
      </c>
      <c r="KL98" s="40">
        <f>IF(KL$7="",0,KL$97*условия!$W79)</f>
        <v>0</v>
      </c>
      <c r="KM98" s="40">
        <f>IF(KM$7="",0,KM$97*условия!$W79)</f>
        <v>0</v>
      </c>
      <c r="KN98" s="40">
        <f>IF(KN$7="",0,KN$97*условия!$W79)</f>
        <v>0</v>
      </c>
      <c r="KO98" s="40">
        <f>IF(KO$7="",0,KO$97*условия!$W79)</f>
        <v>0</v>
      </c>
      <c r="KP98" s="40">
        <f>IF(KP$7="",0,KP$97*условия!$W79)</f>
        <v>0</v>
      </c>
      <c r="KQ98" s="40">
        <f>IF(KQ$7="",0,KQ$97*условия!$W79)</f>
        <v>0</v>
      </c>
      <c r="KR98" s="40">
        <f>IF(KR$7="",0,KR$97*условия!$W79)</f>
        <v>0</v>
      </c>
      <c r="KS98" s="40">
        <f>IF(KS$7="",0,KS$97*условия!$W79)</f>
        <v>0</v>
      </c>
      <c r="KT98" s="40">
        <f>IF(KT$7="",0,KT$97*условия!$W79)</f>
        <v>0</v>
      </c>
      <c r="KU98" s="40">
        <f>IF(KU$7="",0,KU$97*условия!$W79)</f>
        <v>0</v>
      </c>
      <c r="KV98" s="40">
        <f>IF(KV$7="",0,KV$97*условия!$W79)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E97</f>
        <v>количество заключенных договоров/окрытых магазинов</v>
      </c>
      <c r="F99" s="1"/>
      <c r="G99" s="1"/>
      <c r="H99" s="11" t="str">
        <f t="shared" ref="H99:H101" si="364">H98</f>
        <v>клиенты</v>
      </c>
      <c r="I99" s="1"/>
      <c r="J99" s="1"/>
      <c r="K99" s="1" t="str">
        <f>справочники!$Y$12</f>
        <v>Менеджеры по продажам</v>
      </c>
      <c r="L99" s="1"/>
      <c r="M99" s="5"/>
      <c r="N99" s="40"/>
      <c r="O99" s="19"/>
      <c r="P99" s="1"/>
      <c r="Q99" s="1"/>
      <c r="R99" s="40">
        <f t="shared" si="358"/>
        <v>420</v>
      </c>
      <c r="S99" s="1"/>
      <c r="T99" s="1"/>
      <c r="U99" s="40">
        <f>IF(U$7="",0,U$97*условия!$W80)</f>
        <v>4.375</v>
      </c>
      <c r="V99" s="40">
        <f>IF(V$7="",0,V$97*условия!$W80)</f>
        <v>4.5611702127659575</v>
      </c>
      <c r="W99" s="40">
        <f>IF(W$7="",0,W$97*условия!$W80)</f>
        <v>4.7473404255319149</v>
      </c>
      <c r="X99" s="40">
        <f>IF(X$7="",0,X$97*условия!$W80)</f>
        <v>4.9335106382978724</v>
      </c>
      <c r="Y99" s="40">
        <f>IF(Y$7="",0,Y$97*условия!$W80)</f>
        <v>5.1196808510638299</v>
      </c>
      <c r="Z99" s="40">
        <f>IF(Z$7="",0,Z$97*условия!$W80)</f>
        <v>5.3058510638297882</v>
      </c>
      <c r="AA99" s="40">
        <f>IF(AA$7="",0,AA$97*условия!$W80)</f>
        <v>5.4920212765957448</v>
      </c>
      <c r="AB99" s="40">
        <f>IF(AB$7="",0,AB$97*условия!$W80)</f>
        <v>5.6781914893617023</v>
      </c>
      <c r="AC99" s="40">
        <f>IF(AC$7="",0,AC$97*условия!$W80)</f>
        <v>5.8643617021276597</v>
      </c>
      <c r="AD99" s="40">
        <f>IF(AD$7="",0,AD$97*условия!$W80)</f>
        <v>6.0505319148936172</v>
      </c>
      <c r="AE99" s="40">
        <f>IF(AE$7="",0,AE$97*условия!$W80)</f>
        <v>6.2367021276595747</v>
      </c>
      <c r="AF99" s="40">
        <f>IF(AF$7="",0,AF$97*условия!$W80)</f>
        <v>6.4228723404255321</v>
      </c>
      <c r="AG99" s="40">
        <f>IF(AG$7="",0,AG$97*условия!$W80)</f>
        <v>6.6090425531914896</v>
      </c>
      <c r="AH99" s="40">
        <f>IF(AH$7="",0,AH$97*условия!$W80)</f>
        <v>6.7952127659574479</v>
      </c>
      <c r="AI99" s="40">
        <f>IF(AI$7="",0,AI$97*условия!$W80)</f>
        <v>6.9813829787234045</v>
      </c>
      <c r="AJ99" s="40">
        <f>IF(AJ$7="",0,AJ$97*условия!$W80)</f>
        <v>7.1675531914893611</v>
      </c>
      <c r="AK99" s="40">
        <f>IF(AK$7="",0,AK$97*условия!$W80)</f>
        <v>7.3537234042553195</v>
      </c>
      <c r="AL99" s="40">
        <f>IF(AL$7="",0,AL$97*условия!$W80)</f>
        <v>7.5398936170212769</v>
      </c>
      <c r="AM99" s="40">
        <f>IF(AM$7="",0,AM$97*условия!$W80)</f>
        <v>7.7260638297872335</v>
      </c>
      <c r="AN99" s="40">
        <f>IF(AN$7="",0,AN$97*условия!$W80)</f>
        <v>7.9122340425531918</v>
      </c>
      <c r="AO99" s="40">
        <f>IF(AO$7="",0,AO$97*условия!$W80)</f>
        <v>8.0984042553191493</v>
      </c>
      <c r="AP99" s="40">
        <f>IF(AP$7="",0,AP$97*условия!$W80)</f>
        <v>8.2845744680851059</v>
      </c>
      <c r="AQ99" s="40">
        <f>IF(AQ$7="",0,AQ$97*условия!$W80)</f>
        <v>8.4707446808510642</v>
      </c>
      <c r="AR99" s="40">
        <f>IF(AR$7="",0,AR$97*условия!$W80)</f>
        <v>8.6569148936170226</v>
      </c>
      <c r="AS99" s="40">
        <f>IF(AS$7="",0,AS$97*условия!$W80)</f>
        <v>8.8430851063829774</v>
      </c>
      <c r="AT99" s="40">
        <f>IF(AT$7="",0,AT$97*условия!$W80)</f>
        <v>9.0292553191489358</v>
      </c>
      <c r="AU99" s="40">
        <f>IF(AU$7="",0,AU$97*условия!$W80)</f>
        <v>9.2154255319148941</v>
      </c>
      <c r="AV99" s="40">
        <f>IF(AV$7="",0,AV$97*условия!$W80)</f>
        <v>9.4015957446808507</v>
      </c>
      <c r="AW99" s="40">
        <f>IF(AW$7="",0,AW$97*условия!$W80)</f>
        <v>9.587765957446809</v>
      </c>
      <c r="AX99" s="40">
        <f>IF(AX$7="",0,AX$97*условия!$W80)</f>
        <v>9.7739361702127674</v>
      </c>
      <c r="AY99" s="40">
        <f>IF(AY$7="",0,AY$97*условия!$W80)</f>
        <v>9.960106382978724</v>
      </c>
      <c r="AZ99" s="40">
        <f>IF(AZ$7="",0,AZ$97*условия!$W80)</f>
        <v>10.146276595744681</v>
      </c>
      <c r="BA99" s="40">
        <f>IF(BA$7="",0,BA$97*условия!$W80)</f>
        <v>10.332446808510639</v>
      </c>
      <c r="BB99" s="40">
        <f>IF(BB$7="",0,BB$97*условия!$W80)</f>
        <v>10.518617021276597</v>
      </c>
      <c r="BC99" s="40">
        <f>IF(BC$7="",0,BC$97*условия!$W80)</f>
        <v>10.704787234042554</v>
      </c>
      <c r="BD99" s="40">
        <f>IF(BD$7="",0,BD$97*условия!$W80)</f>
        <v>10.890957446808512</v>
      </c>
      <c r="BE99" s="40">
        <f>IF(BE$7="",0,BE$97*условия!$W80)</f>
        <v>11.077127659574469</v>
      </c>
      <c r="BF99" s="40">
        <f>IF(BF$7="",0,BF$97*условия!$W80)</f>
        <v>11.263297872340425</v>
      </c>
      <c r="BG99" s="40">
        <f>IF(BG$7="",0,BG$97*условия!$W80)</f>
        <v>11.449468085106384</v>
      </c>
      <c r="BH99" s="40">
        <f>IF(BH$7="",0,BH$97*условия!$W80)</f>
        <v>11.63563829787234</v>
      </c>
      <c r="BI99" s="40">
        <f>IF(BI$7="",0,BI$97*условия!$W80)</f>
        <v>11.821808510638299</v>
      </c>
      <c r="BJ99" s="40">
        <f>IF(BJ$7="",0,BJ$97*условия!$W80)</f>
        <v>12.007978723404257</v>
      </c>
      <c r="BK99" s="40">
        <f>IF(BK$7="",0,BK$97*условия!$W80)</f>
        <v>12.194148936170214</v>
      </c>
      <c r="BL99" s="40">
        <f>IF(BL$7="",0,BL$97*условия!$W80)</f>
        <v>12.38031914893617</v>
      </c>
      <c r="BM99" s="40">
        <f>IF(BM$7="",0,BM$97*условия!$W80)</f>
        <v>12.566489361702128</v>
      </c>
      <c r="BN99" s="40">
        <f>IF(BN$7="",0,BN$97*условия!$W80)</f>
        <v>12.752659574468085</v>
      </c>
      <c r="BO99" s="40">
        <f>IF(BO$7="",0,BO$97*условия!$W80)</f>
        <v>12.938829787234045</v>
      </c>
      <c r="BP99" s="40">
        <f>IF(BP$7="",0,BP$97*условия!$W80)</f>
        <v>13.125</v>
      </c>
      <c r="BQ99" s="40">
        <f>IF(BQ$7="",0,BQ$97*условия!$W80)</f>
        <v>0</v>
      </c>
      <c r="BR99" s="40">
        <f>IF(BR$7="",0,BR$97*условия!$W80)</f>
        <v>0</v>
      </c>
      <c r="BS99" s="40">
        <f>IF(BS$7="",0,BS$97*условия!$W80)</f>
        <v>0</v>
      </c>
      <c r="BT99" s="40">
        <f>IF(BT$7="",0,BT$97*условия!$W80)</f>
        <v>0</v>
      </c>
      <c r="BU99" s="40">
        <f>IF(BU$7="",0,BU$97*условия!$W80)</f>
        <v>0</v>
      </c>
      <c r="BV99" s="40">
        <f>IF(BV$7="",0,BV$97*условия!$W80)</f>
        <v>0</v>
      </c>
      <c r="BW99" s="40">
        <f>IF(BW$7="",0,BW$97*условия!$W80)</f>
        <v>0</v>
      </c>
      <c r="BX99" s="40">
        <f>IF(BX$7="",0,BX$97*условия!$W80)</f>
        <v>0</v>
      </c>
      <c r="BY99" s="40">
        <f>IF(BY$7="",0,BY$97*условия!$W80)</f>
        <v>0</v>
      </c>
      <c r="BZ99" s="40">
        <f>IF(BZ$7="",0,BZ$97*условия!$W80)</f>
        <v>0</v>
      </c>
      <c r="CA99" s="40">
        <f>IF(CA$7="",0,CA$97*условия!$W80)</f>
        <v>0</v>
      </c>
      <c r="CB99" s="40">
        <f>IF(CB$7="",0,CB$97*условия!$W80)</f>
        <v>0</v>
      </c>
      <c r="CC99" s="40">
        <f>IF(CC$7="",0,CC$97*условия!$W80)</f>
        <v>0</v>
      </c>
      <c r="CD99" s="40">
        <f>IF(CD$7="",0,CD$97*условия!$W80)</f>
        <v>0</v>
      </c>
      <c r="CE99" s="40">
        <f>IF(CE$7="",0,CE$97*условия!$W80)</f>
        <v>0</v>
      </c>
      <c r="CF99" s="40">
        <f>IF(CF$7="",0,CF$97*условия!$W80)</f>
        <v>0</v>
      </c>
      <c r="CG99" s="40">
        <f>IF(CG$7="",0,CG$97*условия!$W80)</f>
        <v>0</v>
      </c>
      <c r="CH99" s="40">
        <f>IF(CH$7="",0,CH$97*условия!$W80)</f>
        <v>0</v>
      </c>
      <c r="CI99" s="40">
        <f>IF(CI$7="",0,CI$97*условия!$W80)</f>
        <v>0</v>
      </c>
      <c r="CJ99" s="40">
        <f>IF(CJ$7="",0,CJ$97*условия!$W80)</f>
        <v>0</v>
      </c>
      <c r="CK99" s="40">
        <f>IF(CK$7="",0,CK$97*условия!$W80)</f>
        <v>0</v>
      </c>
      <c r="CL99" s="40">
        <f>IF(CL$7="",0,CL$97*условия!$W80)</f>
        <v>0</v>
      </c>
      <c r="CM99" s="40">
        <f>IF(CM$7="",0,CM$97*условия!$W80)</f>
        <v>0</v>
      </c>
      <c r="CN99" s="40">
        <f>IF(CN$7="",0,CN$97*условия!$W80)</f>
        <v>0</v>
      </c>
      <c r="CO99" s="40">
        <f>IF(CO$7="",0,CO$97*условия!$W80)</f>
        <v>0</v>
      </c>
      <c r="CP99" s="40">
        <f>IF(CP$7="",0,CP$97*условия!$W80)</f>
        <v>0</v>
      </c>
      <c r="CQ99" s="40">
        <f>IF(CQ$7="",0,CQ$97*условия!$W80)</f>
        <v>0</v>
      </c>
      <c r="CR99" s="40">
        <f>IF(CR$7="",0,CR$97*условия!$W80)</f>
        <v>0</v>
      </c>
      <c r="CS99" s="40">
        <f>IF(CS$7="",0,CS$97*условия!$W80)</f>
        <v>0</v>
      </c>
      <c r="CT99" s="40">
        <f>IF(CT$7="",0,CT$97*условия!$W80)</f>
        <v>0</v>
      </c>
      <c r="CU99" s="40">
        <f>IF(CU$7="",0,CU$97*условия!$W80)</f>
        <v>0</v>
      </c>
      <c r="CV99" s="40">
        <f>IF(CV$7="",0,CV$97*условия!$W80)</f>
        <v>0</v>
      </c>
      <c r="CW99" s="40">
        <f>IF(CW$7="",0,CW$97*условия!$W80)</f>
        <v>0</v>
      </c>
      <c r="CX99" s="40">
        <f>IF(CX$7="",0,CX$97*условия!$W80)</f>
        <v>0</v>
      </c>
      <c r="CY99" s="40">
        <f>IF(CY$7="",0,CY$97*условия!$W80)</f>
        <v>0</v>
      </c>
      <c r="CZ99" s="40">
        <f>IF(CZ$7="",0,CZ$97*условия!$W80)</f>
        <v>0</v>
      </c>
      <c r="DA99" s="40">
        <f>IF(DA$7="",0,DA$97*условия!$W80)</f>
        <v>0</v>
      </c>
      <c r="DB99" s="40">
        <f>IF(DB$7="",0,DB$97*условия!$W80)</f>
        <v>0</v>
      </c>
      <c r="DC99" s="40">
        <f>IF(DC$7="",0,DC$97*условия!$W80)</f>
        <v>0</v>
      </c>
      <c r="DD99" s="40">
        <f>IF(DD$7="",0,DD$97*условия!$W80)</f>
        <v>0</v>
      </c>
      <c r="DE99" s="40">
        <f>IF(DE$7="",0,DE$97*условия!$W80)</f>
        <v>0</v>
      </c>
      <c r="DF99" s="40">
        <f>IF(DF$7="",0,DF$97*условия!$W80)</f>
        <v>0</v>
      </c>
      <c r="DG99" s="40">
        <f>IF(DG$7="",0,DG$97*условия!$W80)</f>
        <v>0</v>
      </c>
      <c r="DH99" s="40">
        <f>IF(DH$7="",0,DH$97*условия!$W80)</f>
        <v>0</v>
      </c>
      <c r="DI99" s="40">
        <f>IF(DI$7="",0,DI$97*условия!$W80)</f>
        <v>0</v>
      </c>
      <c r="DJ99" s="40">
        <f>IF(DJ$7="",0,DJ$97*условия!$W80)</f>
        <v>0</v>
      </c>
      <c r="DK99" s="40">
        <f>IF(DK$7="",0,DK$97*условия!$W80)</f>
        <v>0</v>
      </c>
      <c r="DL99" s="40">
        <f>IF(DL$7="",0,DL$97*условия!$W80)</f>
        <v>0</v>
      </c>
      <c r="DM99" s="40">
        <f>IF(DM$7="",0,DM$97*условия!$W80)</f>
        <v>0</v>
      </c>
      <c r="DN99" s="40">
        <f>IF(DN$7="",0,DN$97*условия!$W80)</f>
        <v>0</v>
      </c>
      <c r="DO99" s="40">
        <f>IF(DO$7="",0,DO$97*условия!$W80)</f>
        <v>0</v>
      </c>
      <c r="DP99" s="40">
        <f>IF(DP$7="",0,DP$97*условия!$W80)</f>
        <v>0</v>
      </c>
      <c r="DQ99" s="40">
        <f>IF(DQ$7="",0,DQ$97*условия!$W80)</f>
        <v>0</v>
      </c>
      <c r="DR99" s="40">
        <f>IF(DR$7="",0,DR$97*условия!$W80)</f>
        <v>0</v>
      </c>
      <c r="DS99" s="40">
        <f>IF(DS$7="",0,DS$97*условия!$W80)</f>
        <v>0</v>
      </c>
      <c r="DT99" s="40">
        <f>IF(DT$7="",0,DT$97*условия!$W80)</f>
        <v>0</v>
      </c>
      <c r="DU99" s="40">
        <f>IF(DU$7="",0,DU$97*условия!$W80)</f>
        <v>0</v>
      </c>
      <c r="DV99" s="40">
        <f>IF(DV$7="",0,DV$97*условия!$W80)</f>
        <v>0</v>
      </c>
      <c r="DW99" s="40">
        <f>IF(DW$7="",0,DW$97*условия!$W80)</f>
        <v>0</v>
      </c>
      <c r="DX99" s="40">
        <f>IF(DX$7="",0,DX$97*условия!$W80)</f>
        <v>0</v>
      </c>
      <c r="DY99" s="40">
        <f>IF(DY$7="",0,DY$97*условия!$W80)</f>
        <v>0</v>
      </c>
      <c r="DZ99" s="40">
        <f>IF(DZ$7="",0,DZ$97*условия!$W80)</f>
        <v>0</v>
      </c>
      <c r="EA99" s="40">
        <f>IF(EA$7="",0,EA$97*условия!$W80)</f>
        <v>0</v>
      </c>
      <c r="EB99" s="40">
        <f>IF(EB$7="",0,EB$97*условия!$W80)</f>
        <v>0</v>
      </c>
      <c r="EC99" s="40">
        <f>IF(EC$7="",0,EC$97*условия!$W80)</f>
        <v>0</v>
      </c>
      <c r="ED99" s="40">
        <f>IF(ED$7="",0,ED$97*условия!$W80)</f>
        <v>0</v>
      </c>
      <c r="EE99" s="40">
        <f>IF(EE$7="",0,EE$97*условия!$W80)</f>
        <v>0</v>
      </c>
      <c r="EF99" s="40">
        <f>IF(EF$7="",0,EF$97*условия!$W80)</f>
        <v>0</v>
      </c>
      <c r="EG99" s="40">
        <f>IF(EG$7="",0,EG$97*условия!$W80)</f>
        <v>0</v>
      </c>
      <c r="EH99" s="40">
        <f>IF(EH$7="",0,EH$97*условия!$W80)</f>
        <v>0</v>
      </c>
      <c r="EI99" s="40">
        <f>IF(EI$7="",0,EI$97*условия!$W80)</f>
        <v>0</v>
      </c>
      <c r="EJ99" s="40">
        <f>IF(EJ$7="",0,EJ$97*условия!$W80)</f>
        <v>0</v>
      </c>
      <c r="EK99" s="40">
        <f>IF(EK$7="",0,EK$97*условия!$W80)</f>
        <v>0</v>
      </c>
      <c r="EL99" s="40">
        <f>IF(EL$7="",0,EL$97*условия!$W80)</f>
        <v>0</v>
      </c>
      <c r="EM99" s="40">
        <f>IF(EM$7="",0,EM$97*условия!$W80)</f>
        <v>0</v>
      </c>
      <c r="EN99" s="40">
        <f>IF(EN$7="",0,EN$97*условия!$W80)</f>
        <v>0</v>
      </c>
      <c r="EO99" s="40">
        <f>IF(EO$7="",0,EO$97*условия!$W80)</f>
        <v>0</v>
      </c>
      <c r="EP99" s="40">
        <f>IF(EP$7="",0,EP$97*условия!$W80)</f>
        <v>0</v>
      </c>
      <c r="EQ99" s="40">
        <f>IF(EQ$7="",0,EQ$97*условия!$W80)</f>
        <v>0</v>
      </c>
      <c r="ER99" s="40">
        <f>IF(ER$7="",0,ER$97*условия!$W80)</f>
        <v>0</v>
      </c>
      <c r="ES99" s="40">
        <f>IF(ES$7="",0,ES$97*условия!$W80)</f>
        <v>0</v>
      </c>
      <c r="ET99" s="40">
        <f>IF(ET$7="",0,ET$97*условия!$W80)</f>
        <v>0</v>
      </c>
      <c r="EU99" s="40">
        <f>IF(EU$7="",0,EU$97*условия!$W80)</f>
        <v>0</v>
      </c>
      <c r="EV99" s="40">
        <f>IF(EV$7="",0,EV$97*условия!$W80)</f>
        <v>0</v>
      </c>
      <c r="EW99" s="40">
        <f>IF(EW$7="",0,EW$97*условия!$W80)</f>
        <v>0</v>
      </c>
      <c r="EX99" s="40">
        <f>IF(EX$7="",0,EX$97*условия!$W80)</f>
        <v>0</v>
      </c>
      <c r="EY99" s="40">
        <f>IF(EY$7="",0,EY$97*условия!$W80)</f>
        <v>0</v>
      </c>
      <c r="EZ99" s="40">
        <f>IF(EZ$7="",0,EZ$97*условия!$W80)</f>
        <v>0</v>
      </c>
      <c r="FA99" s="40">
        <f>IF(FA$7="",0,FA$97*условия!$W80)</f>
        <v>0</v>
      </c>
      <c r="FB99" s="40">
        <f>IF(FB$7="",0,FB$97*условия!$W80)</f>
        <v>0</v>
      </c>
      <c r="FC99" s="40">
        <f>IF(FC$7="",0,FC$97*условия!$W80)</f>
        <v>0</v>
      </c>
      <c r="FD99" s="40">
        <f>IF(FD$7="",0,FD$97*условия!$W80)</f>
        <v>0</v>
      </c>
      <c r="FE99" s="40">
        <f>IF(FE$7="",0,FE$97*условия!$W80)</f>
        <v>0</v>
      </c>
      <c r="FF99" s="40">
        <f>IF(FF$7="",0,FF$97*условия!$W80)</f>
        <v>0</v>
      </c>
      <c r="FG99" s="40">
        <f>IF(FG$7="",0,FG$97*условия!$W80)</f>
        <v>0</v>
      </c>
      <c r="FH99" s="40">
        <f>IF(FH$7="",0,FH$97*условия!$W80)</f>
        <v>0</v>
      </c>
      <c r="FI99" s="40">
        <f>IF(FI$7="",0,FI$97*условия!$W80)</f>
        <v>0</v>
      </c>
      <c r="FJ99" s="40">
        <f>IF(FJ$7="",0,FJ$97*условия!$W80)</f>
        <v>0</v>
      </c>
      <c r="FK99" s="40">
        <f>IF(FK$7="",0,FK$97*условия!$W80)</f>
        <v>0</v>
      </c>
      <c r="FL99" s="40">
        <f>IF(FL$7="",0,FL$97*условия!$W80)</f>
        <v>0</v>
      </c>
      <c r="FM99" s="40">
        <f>IF(FM$7="",0,FM$97*условия!$W80)</f>
        <v>0</v>
      </c>
      <c r="FN99" s="40">
        <f>IF(FN$7="",0,FN$97*условия!$W80)</f>
        <v>0</v>
      </c>
      <c r="FO99" s="40">
        <f>IF(FO$7="",0,FO$97*условия!$W80)</f>
        <v>0</v>
      </c>
      <c r="FP99" s="40">
        <f>IF(FP$7="",0,FP$97*условия!$W80)</f>
        <v>0</v>
      </c>
      <c r="FQ99" s="40">
        <f>IF(FQ$7="",0,FQ$97*условия!$W80)</f>
        <v>0</v>
      </c>
      <c r="FR99" s="40">
        <f>IF(FR$7="",0,FR$97*условия!$W80)</f>
        <v>0</v>
      </c>
      <c r="FS99" s="40">
        <f>IF(FS$7="",0,FS$97*условия!$W80)</f>
        <v>0</v>
      </c>
      <c r="FT99" s="40">
        <f>IF(FT$7="",0,FT$97*условия!$W80)</f>
        <v>0</v>
      </c>
      <c r="FU99" s="40">
        <f>IF(FU$7="",0,FU$97*условия!$W80)</f>
        <v>0</v>
      </c>
      <c r="FV99" s="40">
        <f>IF(FV$7="",0,FV$97*условия!$W80)</f>
        <v>0</v>
      </c>
      <c r="FW99" s="40">
        <f>IF(FW$7="",0,FW$97*условия!$W80)</f>
        <v>0</v>
      </c>
      <c r="FX99" s="40">
        <f>IF(FX$7="",0,FX$97*условия!$W80)</f>
        <v>0</v>
      </c>
      <c r="FY99" s="40">
        <f>IF(FY$7="",0,FY$97*условия!$W80)</f>
        <v>0</v>
      </c>
      <c r="FZ99" s="40">
        <f>IF(FZ$7="",0,FZ$97*условия!$W80)</f>
        <v>0</v>
      </c>
      <c r="GA99" s="40">
        <f>IF(GA$7="",0,GA$97*условия!$W80)</f>
        <v>0</v>
      </c>
      <c r="GB99" s="40">
        <f>IF(GB$7="",0,GB$97*условия!$W80)</f>
        <v>0</v>
      </c>
      <c r="GC99" s="40">
        <f>IF(GC$7="",0,GC$97*условия!$W80)</f>
        <v>0</v>
      </c>
      <c r="GD99" s="40">
        <f>IF(GD$7="",0,GD$97*условия!$W80)</f>
        <v>0</v>
      </c>
      <c r="GE99" s="40">
        <f>IF(GE$7="",0,GE$97*условия!$W80)</f>
        <v>0</v>
      </c>
      <c r="GF99" s="40">
        <f>IF(GF$7="",0,GF$97*условия!$W80)</f>
        <v>0</v>
      </c>
      <c r="GG99" s="40">
        <f>IF(GG$7="",0,GG$97*условия!$W80)</f>
        <v>0</v>
      </c>
      <c r="GH99" s="40">
        <f>IF(GH$7="",0,GH$97*условия!$W80)</f>
        <v>0</v>
      </c>
      <c r="GI99" s="40">
        <f>IF(GI$7="",0,GI$97*условия!$W80)</f>
        <v>0</v>
      </c>
      <c r="GJ99" s="40">
        <f>IF(GJ$7="",0,GJ$97*условия!$W80)</f>
        <v>0</v>
      </c>
      <c r="GK99" s="40">
        <f>IF(GK$7="",0,GK$97*условия!$W80)</f>
        <v>0</v>
      </c>
      <c r="GL99" s="40">
        <f>IF(GL$7="",0,GL$97*условия!$W80)</f>
        <v>0</v>
      </c>
      <c r="GM99" s="40">
        <f>IF(GM$7="",0,GM$97*условия!$W80)</f>
        <v>0</v>
      </c>
      <c r="GN99" s="40">
        <f>IF(GN$7="",0,GN$97*условия!$W80)</f>
        <v>0</v>
      </c>
      <c r="GO99" s="40">
        <f>IF(GO$7="",0,GO$97*условия!$W80)</f>
        <v>0</v>
      </c>
      <c r="GP99" s="40">
        <f>IF(GP$7="",0,GP$97*условия!$W80)</f>
        <v>0</v>
      </c>
      <c r="GQ99" s="40">
        <f>IF(GQ$7="",0,GQ$97*условия!$W80)</f>
        <v>0</v>
      </c>
      <c r="GR99" s="40">
        <f>IF(GR$7="",0,GR$97*условия!$W80)</f>
        <v>0</v>
      </c>
      <c r="GS99" s="40">
        <f>IF(GS$7="",0,GS$97*условия!$W80)</f>
        <v>0</v>
      </c>
      <c r="GT99" s="40">
        <f>IF(GT$7="",0,GT$97*условия!$W80)</f>
        <v>0</v>
      </c>
      <c r="GU99" s="40">
        <f>IF(GU$7="",0,GU$97*условия!$W80)</f>
        <v>0</v>
      </c>
      <c r="GV99" s="40">
        <f>IF(GV$7="",0,GV$97*условия!$W80)</f>
        <v>0</v>
      </c>
      <c r="GW99" s="40">
        <f>IF(GW$7="",0,GW$97*условия!$W80)</f>
        <v>0</v>
      </c>
      <c r="GX99" s="40">
        <f>IF(GX$7="",0,GX$97*условия!$W80)</f>
        <v>0</v>
      </c>
      <c r="GY99" s="40">
        <f>IF(GY$7="",0,GY$97*условия!$W80)</f>
        <v>0</v>
      </c>
      <c r="GZ99" s="40">
        <f>IF(GZ$7="",0,GZ$97*условия!$W80)</f>
        <v>0</v>
      </c>
      <c r="HA99" s="40">
        <f>IF(HA$7="",0,HA$97*условия!$W80)</f>
        <v>0</v>
      </c>
      <c r="HB99" s="40">
        <f>IF(HB$7="",0,HB$97*условия!$W80)</f>
        <v>0</v>
      </c>
      <c r="HC99" s="40">
        <f>IF(HC$7="",0,HC$97*условия!$W80)</f>
        <v>0</v>
      </c>
      <c r="HD99" s="40">
        <f>IF(HD$7="",0,HD$97*условия!$W80)</f>
        <v>0</v>
      </c>
      <c r="HE99" s="40">
        <f>IF(HE$7="",0,HE$97*условия!$W80)</f>
        <v>0</v>
      </c>
      <c r="HF99" s="40">
        <f>IF(HF$7="",0,HF$97*условия!$W80)</f>
        <v>0</v>
      </c>
      <c r="HG99" s="40">
        <f>IF(HG$7="",0,HG$97*условия!$W80)</f>
        <v>0</v>
      </c>
      <c r="HH99" s="40">
        <f>IF(HH$7="",0,HH$97*условия!$W80)</f>
        <v>0</v>
      </c>
      <c r="HI99" s="40">
        <f>IF(HI$7="",0,HI$97*условия!$W80)</f>
        <v>0</v>
      </c>
      <c r="HJ99" s="40">
        <f>IF(HJ$7="",0,HJ$97*условия!$W80)</f>
        <v>0</v>
      </c>
      <c r="HK99" s="40">
        <f>IF(HK$7="",0,HK$97*условия!$W80)</f>
        <v>0</v>
      </c>
      <c r="HL99" s="40">
        <f>IF(HL$7="",0,HL$97*условия!$W80)</f>
        <v>0</v>
      </c>
      <c r="HM99" s="40">
        <f>IF(HM$7="",0,HM$97*условия!$W80)</f>
        <v>0</v>
      </c>
      <c r="HN99" s="40">
        <f>IF(HN$7="",0,HN$97*условия!$W80)</f>
        <v>0</v>
      </c>
      <c r="HO99" s="40">
        <f>IF(HO$7="",0,HO$97*условия!$W80)</f>
        <v>0</v>
      </c>
      <c r="HP99" s="40">
        <f>IF(HP$7="",0,HP$97*условия!$W80)</f>
        <v>0</v>
      </c>
      <c r="HQ99" s="40">
        <f>IF(HQ$7="",0,HQ$97*условия!$W80)</f>
        <v>0</v>
      </c>
      <c r="HR99" s="40">
        <f>IF(HR$7="",0,HR$97*условия!$W80)</f>
        <v>0</v>
      </c>
      <c r="HS99" s="40">
        <f>IF(HS$7="",0,HS$97*условия!$W80)</f>
        <v>0</v>
      </c>
      <c r="HT99" s="40">
        <f>IF(HT$7="",0,HT$97*условия!$W80)</f>
        <v>0</v>
      </c>
      <c r="HU99" s="40">
        <f>IF(HU$7="",0,HU$97*условия!$W80)</f>
        <v>0</v>
      </c>
      <c r="HV99" s="40">
        <f>IF(HV$7="",0,HV$97*условия!$W80)</f>
        <v>0</v>
      </c>
      <c r="HW99" s="40">
        <f>IF(HW$7="",0,HW$97*условия!$W80)</f>
        <v>0</v>
      </c>
      <c r="HX99" s="40">
        <f>IF(HX$7="",0,HX$97*условия!$W80)</f>
        <v>0</v>
      </c>
      <c r="HY99" s="40">
        <f>IF(HY$7="",0,HY$97*условия!$W80)</f>
        <v>0</v>
      </c>
      <c r="HZ99" s="40">
        <f>IF(HZ$7="",0,HZ$97*условия!$W80)</f>
        <v>0</v>
      </c>
      <c r="IA99" s="40">
        <f>IF(IA$7="",0,IA$97*условия!$W80)</f>
        <v>0</v>
      </c>
      <c r="IB99" s="40">
        <f>IF(IB$7="",0,IB$97*условия!$W80)</f>
        <v>0</v>
      </c>
      <c r="IC99" s="40">
        <f>IF(IC$7="",0,IC$97*условия!$W80)</f>
        <v>0</v>
      </c>
      <c r="ID99" s="40">
        <f>IF(ID$7="",0,ID$97*условия!$W80)</f>
        <v>0</v>
      </c>
      <c r="IE99" s="40">
        <f>IF(IE$7="",0,IE$97*условия!$W80)</f>
        <v>0</v>
      </c>
      <c r="IF99" s="40">
        <f>IF(IF$7="",0,IF$97*условия!$W80)</f>
        <v>0</v>
      </c>
      <c r="IG99" s="40">
        <f>IF(IG$7="",0,IG$97*условия!$W80)</f>
        <v>0</v>
      </c>
      <c r="IH99" s="40">
        <f>IF(IH$7="",0,IH$97*условия!$W80)</f>
        <v>0</v>
      </c>
      <c r="II99" s="40">
        <f>IF(II$7="",0,II$97*условия!$W80)</f>
        <v>0</v>
      </c>
      <c r="IJ99" s="40">
        <f>IF(IJ$7="",0,IJ$97*условия!$W80)</f>
        <v>0</v>
      </c>
      <c r="IK99" s="40">
        <f>IF(IK$7="",0,IK$97*условия!$W80)</f>
        <v>0</v>
      </c>
      <c r="IL99" s="40">
        <f>IF(IL$7="",0,IL$97*условия!$W80)</f>
        <v>0</v>
      </c>
      <c r="IM99" s="40">
        <f>IF(IM$7="",0,IM$97*условия!$W80)</f>
        <v>0</v>
      </c>
      <c r="IN99" s="40">
        <f>IF(IN$7="",0,IN$97*условия!$W80)</f>
        <v>0</v>
      </c>
      <c r="IO99" s="40">
        <f>IF(IO$7="",0,IO$97*условия!$W80)</f>
        <v>0</v>
      </c>
      <c r="IP99" s="40">
        <f>IF(IP$7="",0,IP$97*условия!$W80)</f>
        <v>0</v>
      </c>
      <c r="IQ99" s="40">
        <f>IF(IQ$7="",0,IQ$97*условия!$W80)</f>
        <v>0</v>
      </c>
      <c r="IR99" s="40">
        <f>IF(IR$7="",0,IR$97*условия!$W80)</f>
        <v>0</v>
      </c>
      <c r="IS99" s="40">
        <f>IF(IS$7="",0,IS$97*условия!$W80)</f>
        <v>0</v>
      </c>
      <c r="IT99" s="40">
        <f>IF(IT$7="",0,IT$97*условия!$W80)</f>
        <v>0</v>
      </c>
      <c r="IU99" s="40">
        <f>IF(IU$7="",0,IU$97*условия!$W80)</f>
        <v>0</v>
      </c>
      <c r="IV99" s="40">
        <f>IF(IV$7="",0,IV$97*условия!$W80)</f>
        <v>0</v>
      </c>
      <c r="IW99" s="40">
        <f>IF(IW$7="",0,IW$97*условия!$W80)</f>
        <v>0</v>
      </c>
      <c r="IX99" s="40">
        <f>IF(IX$7="",0,IX$97*условия!$W80)</f>
        <v>0</v>
      </c>
      <c r="IY99" s="40">
        <f>IF(IY$7="",0,IY$97*условия!$W80)</f>
        <v>0</v>
      </c>
      <c r="IZ99" s="40">
        <f>IF(IZ$7="",0,IZ$97*условия!$W80)</f>
        <v>0</v>
      </c>
      <c r="JA99" s="40">
        <f>IF(JA$7="",0,JA$97*условия!$W80)</f>
        <v>0</v>
      </c>
      <c r="JB99" s="40">
        <f>IF(JB$7="",0,JB$97*условия!$W80)</f>
        <v>0</v>
      </c>
      <c r="JC99" s="40">
        <f>IF(JC$7="",0,JC$97*условия!$W80)</f>
        <v>0</v>
      </c>
      <c r="JD99" s="40">
        <f>IF(JD$7="",0,JD$97*условия!$W80)</f>
        <v>0</v>
      </c>
      <c r="JE99" s="40">
        <f>IF(JE$7="",0,JE$97*условия!$W80)</f>
        <v>0</v>
      </c>
      <c r="JF99" s="40">
        <f>IF(JF$7="",0,JF$97*условия!$W80)</f>
        <v>0</v>
      </c>
      <c r="JG99" s="40">
        <f>IF(JG$7="",0,JG$97*условия!$W80)</f>
        <v>0</v>
      </c>
      <c r="JH99" s="40">
        <f>IF(JH$7="",0,JH$97*условия!$W80)</f>
        <v>0</v>
      </c>
      <c r="JI99" s="40">
        <f>IF(JI$7="",0,JI$97*условия!$W80)</f>
        <v>0</v>
      </c>
      <c r="JJ99" s="40">
        <f>IF(JJ$7="",0,JJ$97*условия!$W80)</f>
        <v>0</v>
      </c>
      <c r="JK99" s="40">
        <f>IF(JK$7="",0,JK$97*условия!$W80)</f>
        <v>0</v>
      </c>
      <c r="JL99" s="40">
        <f>IF(JL$7="",0,JL$97*условия!$W80)</f>
        <v>0</v>
      </c>
      <c r="JM99" s="40">
        <f>IF(JM$7="",0,JM$97*условия!$W80)</f>
        <v>0</v>
      </c>
      <c r="JN99" s="40">
        <f>IF(JN$7="",0,JN$97*условия!$W80)</f>
        <v>0</v>
      </c>
      <c r="JO99" s="40">
        <f>IF(JO$7="",0,JO$97*условия!$W80)</f>
        <v>0</v>
      </c>
      <c r="JP99" s="40">
        <f>IF(JP$7="",0,JP$97*условия!$W80)</f>
        <v>0</v>
      </c>
      <c r="JQ99" s="40">
        <f>IF(JQ$7="",0,JQ$97*условия!$W80)</f>
        <v>0</v>
      </c>
      <c r="JR99" s="40">
        <f>IF(JR$7="",0,JR$97*условия!$W80)</f>
        <v>0</v>
      </c>
      <c r="JS99" s="40">
        <f>IF(JS$7="",0,JS$97*условия!$W80)</f>
        <v>0</v>
      </c>
      <c r="JT99" s="40">
        <f>IF(JT$7="",0,JT$97*условия!$W80)</f>
        <v>0</v>
      </c>
      <c r="JU99" s="40">
        <f>IF(JU$7="",0,JU$97*условия!$W80)</f>
        <v>0</v>
      </c>
      <c r="JV99" s="40">
        <f>IF(JV$7="",0,JV$97*условия!$W80)</f>
        <v>0</v>
      </c>
      <c r="JW99" s="40">
        <f>IF(JW$7="",0,JW$97*условия!$W80)</f>
        <v>0</v>
      </c>
      <c r="JX99" s="40">
        <f>IF(JX$7="",0,JX$97*условия!$W80)</f>
        <v>0</v>
      </c>
      <c r="JY99" s="40">
        <f>IF(JY$7="",0,JY$97*условия!$W80)</f>
        <v>0</v>
      </c>
      <c r="JZ99" s="40">
        <f>IF(JZ$7="",0,JZ$97*условия!$W80)</f>
        <v>0</v>
      </c>
      <c r="KA99" s="40">
        <f>IF(KA$7="",0,KA$97*условия!$W80)</f>
        <v>0</v>
      </c>
      <c r="KB99" s="40">
        <f>IF(KB$7="",0,KB$97*условия!$W80)</f>
        <v>0</v>
      </c>
      <c r="KC99" s="40">
        <f>IF(KC$7="",0,KC$97*условия!$W80)</f>
        <v>0</v>
      </c>
      <c r="KD99" s="40">
        <f>IF(KD$7="",0,KD$97*условия!$W80)</f>
        <v>0</v>
      </c>
      <c r="KE99" s="40">
        <f>IF(KE$7="",0,KE$97*условия!$W80)</f>
        <v>0</v>
      </c>
      <c r="KF99" s="40">
        <f>IF(KF$7="",0,KF$97*условия!$W80)</f>
        <v>0</v>
      </c>
      <c r="KG99" s="40">
        <f>IF(KG$7="",0,KG$97*условия!$W80)</f>
        <v>0</v>
      </c>
      <c r="KH99" s="40">
        <f>IF(KH$7="",0,KH$97*условия!$W80)</f>
        <v>0</v>
      </c>
      <c r="KI99" s="40">
        <f>IF(KI$7="",0,KI$97*условия!$W80)</f>
        <v>0</v>
      </c>
      <c r="KJ99" s="40">
        <f>IF(KJ$7="",0,KJ$97*условия!$W80)</f>
        <v>0</v>
      </c>
      <c r="KK99" s="40">
        <f>IF(KK$7="",0,KK$97*условия!$W80)</f>
        <v>0</v>
      </c>
      <c r="KL99" s="40">
        <f>IF(KL$7="",0,KL$97*условия!$W80)</f>
        <v>0</v>
      </c>
      <c r="KM99" s="40">
        <f>IF(KM$7="",0,KM$97*условия!$W80)</f>
        <v>0</v>
      </c>
      <c r="KN99" s="40">
        <f>IF(KN$7="",0,KN$97*условия!$W80)</f>
        <v>0</v>
      </c>
      <c r="KO99" s="40">
        <f>IF(KO$7="",0,KO$97*условия!$W80)</f>
        <v>0</v>
      </c>
      <c r="KP99" s="40">
        <f>IF(KP$7="",0,KP$97*условия!$W80)</f>
        <v>0</v>
      </c>
      <c r="KQ99" s="40">
        <f>IF(KQ$7="",0,KQ$97*условия!$W80)</f>
        <v>0</v>
      </c>
      <c r="KR99" s="40">
        <f>IF(KR$7="",0,KR$97*условия!$W80)</f>
        <v>0</v>
      </c>
      <c r="KS99" s="40">
        <f>IF(KS$7="",0,KS$97*условия!$W80)</f>
        <v>0</v>
      </c>
      <c r="KT99" s="40">
        <f>IF(KT$7="",0,KT$97*условия!$W80)</f>
        <v>0</v>
      </c>
      <c r="KU99" s="40">
        <f>IF(KU$7="",0,KU$97*условия!$W80)</f>
        <v>0</v>
      </c>
      <c r="KV99" s="40">
        <f>IF(KV$7="",0,KV$97*условия!$W80)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количество заключенных договоров/окрытых магазинов</v>
      </c>
      <c r="F100" s="1"/>
      <c r="G100" s="1"/>
      <c r="H100" s="11" t="str">
        <f t="shared" si="364"/>
        <v>клиенты</v>
      </c>
      <c r="I100" s="1"/>
      <c r="J100" s="1"/>
      <c r="K100" s="1" t="str">
        <f>справочники!$Y$13</f>
        <v>Партнеры</v>
      </c>
      <c r="L100" s="1"/>
      <c r="M100" s="5"/>
      <c r="N100" s="40"/>
      <c r="O100" s="19"/>
      <c r="P100" s="1"/>
      <c r="Q100" s="1"/>
      <c r="R100" s="40">
        <f>SUMIFS($T100:$KW100,$T$1:$KW$1,"&gt;="&amp;1,$T$1:$KW$1,"&lt;="&amp;MAX($1:$1))</f>
        <v>251.99999999999997</v>
      </c>
      <c r="S100" s="1"/>
      <c r="T100" s="1"/>
      <c r="U100" s="40">
        <f>IF(U$7="",0,U$97*условия!$W81)</f>
        <v>2.625</v>
      </c>
      <c r="V100" s="40">
        <f>IF(V$7="",0,V$97*условия!$W81)</f>
        <v>2.7367021276595747</v>
      </c>
      <c r="W100" s="40">
        <f>IF(W$7="",0,W$97*условия!$W81)</f>
        <v>2.8484042553191484</v>
      </c>
      <c r="X100" s="40">
        <f>IF(X$7="",0,X$97*условия!$W81)</f>
        <v>2.9601063829787231</v>
      </c>
      <c r="Y100" s="40">
        <f>IF(Y$7="",0,Y$97*условия!$W81)</f>
        <v>3.0718085106382977</v>
      </c>
      <c r="Z100" s="40">
        <f>IF(Z$7="",0,Z$97*условия!$W81)</f>
        <v>3.1835106382978724</v>
      </c>
      <c r="AA100" s="40">
        <f>IF(AA$7="",0,AA$97*условия!$W81)</f>
        <v>3.2952127659574466</v>
      </c>
      <c r="AB100" s="40">
        <f>IF(AB$7="",0,AB$97*условия!$W81)</f>
        <v>3.4069148936170213</v>
      </c>
      <c r="AC100" s="40">
        <f>IF(AC$7="",0,AC$97*условия!$W81)</f>
        <v>3.5186170212765959</v>
      </c>
      <c r="AD100" s="40">
        <f>IF(AD$7="",0,AD$97*условия!$W81)</f>
        <v>3.6303191489361697</v>
      </c>
      <c r="AE100" s="40">
        <f>IF(AE$7="",0,AE$97*условия!$W81)</f>
        <v>3.7420212765957444</v>
      </c>
      <c r="AF100" s="40">
        <f>IF(AF$7="",0,AF$97*условия!$W81)</f>
        <v>3.853723404255319</v>
      </c>
      <c r="AG100" s="40">
        <f>IF(AG$7="",0,AG$97*условия!$W81)</f>
        <v>3.9654255319148932</v>
      </c>
      <c r="AH100" s="40">
        <f>IF(AH$7="",0,AH$97*условия!$W81)</f>
        <v>4.0771276595744679</v>
      </c>
      <c r="AI100" s="40">
        <f>IF(AI$7="",0,AI$97*условия!$W81)</f>
        <v>4.1888297872340425</v>
      </c>
      <c r="AJ100" s="40">
        <f>IF(AJ$7="",0,AJ$97*условия!$W81)</f>
        <v>4.3005319148936163</v>
      </c>
      <c r="AK100" s="40">
        <f>IF(AK$7="",0,AK$97*условия!$W81)</f>
        <v>4.4122340425531918</v>
      </c>
      <c r="AL100" s="40">
        <f>IF(AL$7="",0,AL$97*условия!$W81)</f>
        <v>4.5239361702127656</v>
      </c>
      <c r="AM100" s="40">
        <f>IF(AM$7="",0,AM$97*условия!$W81)</f>
        <v>4.6356382978723394</v>
      </c>
      <c r="AN100" s="40">
        <f>IF(AN$7="",0,AN$97*условия!$W81)</f>
        <v>4.7473404255319149</v>
      </c>
      <c r="AO100" s="40">
        <f>IF(AO$7="",0,AO$97*условия!$W81)</f>
        <v>4.8590425531914887</v>
      </c>
      <c r="AP100" s="40">
        <f>IF(AP$7="",0,AP$97*условия!$W81)</f>
        <v>4.9707446808510634</v>
      </c>
      <c r="AQ100" s="40">
        <f>IF(AQ$7="",0,AQ$97*условия!$W81)</f>
        <v>5.082446808510638</v>
      </c>
      <c r="AR100" s="40">
        <f>IF(AR$7="",0,AR$97*условия!$W81)</f>
        <v>5.1941489361702136</v>
      </c>
      <c r="AS100" s="40">
        <f>IF(AS$7="",0,AS$97*условия!$W81)</f>
        <v>5.3058510638297864</v>
      </c>
      <c r="AT100" s="40">
        <f>IF(AT$7="",0,AT$97*условия!$W81)</f>
        <v>5.4175531914893611</v>
      </c>
      <c r="AU100" s="40">
        <f>IF(AU$7="",0,AU$97*условия!$W81)</f>
        <v>5.5292553191489366</v>
      </c>
      <c r="AV100" s="40">
        <f>IF(AV$7="",0,AV$97*условия!$W81)</f>
        <v>5.6409574468085095</v>
      </c>
      <c r="AW100" s="40">
        <f>IF(AW$7="",0,AW$97*условия!$W81)</f>
        <v>5.7526595744680851</v>
      </c>
      <c r="AX100" s="40">
        <f>IF(AX$7="",0,AX$97*условия!$W81)</f>
        <v>5.8643617021276597</v>
      </c>
      <c r="AY100" s="40">
        <f>IF(AY$7="",0,AY$97*условия!$W81)</f>
        <v>5.9760638297872344</v>
      </c>
      <c r="AZ100" s="40">
        <f>IF(AZ$7="",0,AZ$97*условия!$W81)</f>
        <v>6.0877659574468082</v>
      </c>
      <c r="BA100" s="40">
        <f>IF(BA$7="",0,BA$97*условия!$W81)</f>
        <v>6.1994680851063828</v>
      </c>
      <c r="BB100" s="40">
        <f>IF(BB$7="",0,BB$97*условия!$W81)</f>
        <v>6.3111702127659575</v>
      </c>
      <c r="BC100" s="40">
        <f>IF(BC$7="",0,BC$97*условия!$W81)</f>
        <v>6.4228723404255312</v>
      </c>
      <c r="BD100" s="40">
        <f>IF(BD$7="",0,BD$97*условия!$W81)</f>
        <v>6.5345744680851068</v>
      </c>
      <c r="BE100" s="40">
        <f>IF(BE$7="",0,BE$97*условия!$W81)</f>
        <v>6.6462765957446805</v>
      </c>
      <c r="BF100" s="40">
        <f>IF(BF$7="",0,BF$97*условия!$W81)</f>
        <v>6.7579787234042543</v>
      </c>
      <c r="BG100" s="40">
        <f>IF(BG$7="",0,BG$97*условия!$W81)</f>
        <v>6.8696808510638299</v>
      </c>
      <c r="BH100" s="40">
        <f>IF(BH$7="",0,BH$97*условия!$W81)</f>
        <v>6.9813829787234036</v>
      </c>
      <c r="BI100" s="40">
        <f>IF(BI$7="",0,BI$97*условия!$W81)</f>
        <v>7.0930851063829783</v>
      </c>
      <c r="BJ100" s="40">
        <f>IF(BJ$7="",0,BJ$97*условия!$W81)</f>
        <v>7.2047872340425529</v>
      </c>
      <c r="BK100" s="40">
        <f>IF(BK$7="",0,BK$97*условия!$W81)</f>
        <v>7.3164893617021276</v>
      </c>
      <c r="BL100" s="40">
        <f>IF(BL$7="",0,BL$97*условия!$W81)</f>
        <v>7.4281914893617014</v>
      </c>
      <c r="BM100" s="40">
        <f>IF(BM$7="",0,BM$97*условия!$W81)</f>
        <v>7.539893617021276</v>
      </c>
      <c r="BN100" s="40">
        <f>IF(BN$7="",0,BN$97*условия!$W81)</f>
        <v>7.6515957446808507</v>
      </c>
      <c r="BO100" s="40">
        <f>IF(BO$7="",0,BO$97*условия!$W81)</f>
        <v>7.7632978723404262</v>
      </c>
      <c r="BP100" s="40">
        <f>IF(BP$7="",0,BP$97*условия!$W81)</f>
        <v>7.875</v>
      </c>
      <c r="BQ100" s="40">
        <f>IF(BQ$7="",0,BQ$97*условия!$W81)</f>
        <v>0</v>
      </c>
      <c r="BR100" s="40">
        <f>IF(BR$7="",0,BR$97*условия!$W81)</f>
        <v>0</v>
      </c>
      <c r="BS100" s="40">
        <f>IF(BS$7="",0,BS$97*условия!$W81)</f>
        <v>0</v>
      </c>
      <c r="BT100" s="40">
        <f>IF(BT$7="",0,BT$97*условия!$W81)</f>
        <v>0</v>
      </c>
      <c r="BU100" s="40">
        <f>IF(BU$7="",0,BU$97*условия!$W81)</f>
        <v>0</v>
      </c>
      <c r="BV100" s="40">
        <f>IF(BV$7="",0,BV$97*условия!$W81)</f>
        <v>0</v>
      </c>
      <c r="BW100" s="40">
        <f>IF(BW$7="",0,BW$97*условия!$W81)</f>
        <v>0</v>
      </c>
      <c r="BX100" s="40">
        <f>IF(BX$7="",0,BX$97*условия!$W81)</f>
        <v>0</v>
      </c>
      <c r="BY100" s="40">
        <f>IF(BY$7="",0,BY$97*условия!$W81)</f>
        <v>0</v>
      </c>
      <c r="BZ100" s="40">
        <f>IF(BZ$7="",0,BZ$97*условия!$W81)</f>
        <v>0</v>
      </c>
      <c r="CA100" s="40">
        <f>IF(CA$7="",0,CA$97*условия!$W81)</f>
        <v>0</v>
      </c>
      <c r="CB100" s="40">
        <f>IF(CB$7="",0,CB$97*условия!$W81)</f>
        <v>0</v>
      </c>
      <c r="CC100" s="40">
        <f>IF(CC$7="",0,CC$97*условия!$W81)</f>
        <v>0</v>
      </c>
      <c r="CD100" s="40">
        <f>IF(CD$7="",0,CD$97*условия!$W81)</f>
        <v>0</v>
      </c>
      <c r="CE100" s="40">
        <f>IF(CE$7="",0,CE$97*условия!$W81)</f>
        <v>0</v>
      </c>
      <c r="CF100" s="40">
        <f>IF(CF$7="",0,CF$97*условия!$W81)</f>
        <v>0</v>
      </c>
      <c r="CG100" s="40">
        <f>IF(CG$7="",0,CG$97*условия!$W81)</f>
        <v>0</v>
      </c>
      <c r="CH100" s="40">
        <f>IF(CH$7="",0,CH$97*условия!$W81)</f>
        <v>0</v>
      </c>
      <c r="CI100" s="40">
        <f>IF(CI$7="",0,CI$97*условия!$W81)</f>
        <v>0</v>
      </c>
      <c r="CJ100" s="40">
        <f>IF(CJ$7="",0,CJ$97*условия!$W81)</f>
        <v>0</v>
      </c>
      <c r="CK100" s="40">
        <f>IF(CK$7="",0,CK$97*условия!$W81)</f>
        <v>0</v>
      </c>
      <c r="CL100" s="40">
        <f>IF(CL$7="",0,CL$97*условия!$W81)</f>
        <v>0</v>
      </c>
      <c r="CM100" s="40">
        <f>IF(CM$7="",0,CM$97*условия!$W81)</f>
        <v>0</v>
      </c>
      <c r="CN100" s="40">
        <f>IF(CN$7="",0,CN$97*условия!$W81)</f>
        <v>0</v>
      </c>
      <c r="CO100" s="40">
        <f>IF(CO$7="",0,CO$97*условия!$W81)</f>
        <v>0</v>
      </c>
      <c r="CP100" s="40">
        <f>IF(CP$7="",0,CP$97*условия!$W81)</f>
        <v>0</v>
      </c>
      <c r="CQ100" s="40">
        <f>IF(CQ$7="",0,CQ$97*условия!$W81)</f>
        <v>0</v>
      </c>
      <c r="CR100" s="40">
        <f>IF(CR$7="",0,CR$97*условия!$W81)</f>
        <v>0</v>
      </c>
      <c r="CS100" s="40">
        <f>IF(CS$7="",0,CS$97*условия!$W81)</f>
        <v>0</v>
      </c>
      <c r="CT100" s="40">
        <f>IF(CT$7="",0,CT$97*условия!$W81)</f>
        <v>0</v>
      </c>
      <c r="CU100" s="40">
        <f>IF(CU$7="",0,CU$97*условия!$W81)</f>
        <v>0</v>
      </c>
      <c r="CV100" s="40">
        <f>IF(CV$7="",0,CV$97*условия!$W81)</f>
        <v>0</v>
      </c>
      <c r="CW100" s="40">
        <f>IF(CW$7="",0,CW$97*условия!$W81)</f>
        <v>0</v>
      </c>
      <c r="CX100" s="40">
        <f>IF(CX$7="",0,CX$97*условия!$W81)</f>
        <v>0</v>
      </c>
      <c r="CY100" s="40">
        <f>IF(CY$7="",0,CY$97*условия!$W81)</f>
        <v>0</v>
      </c>
      <c r="CZ100" s="40">
        <f>IF(CZ$7="",0,CZ$97*условия!$W81)</f>
        <v>0</v>
      </c>
      <c r="DA100" s="40">
        <f>IF(DA$7="",0,DA$97*условия!$W81)</f>
        <v>0</v>
      </c>
      <c r="DB100" s="40">
        <f>IF(DB$7="",0,DB$97*условия!$W81)</f>
        <v>0</v>
      </c>
      <c r="DC100" s="40">
        <f>IF(DC$7="",0,DC$97*условия!$W81)</f>
        <v>0</v>
      </c>
      <c r="DD100" s="40">
        <f>IF(DD$7="",0,DD$97*условия!$W81)</f>
        <v>0</v>
      </c>
      <c r="DE100" s="40">
        <f>IF(DE$7="",0,DE$97*условия!$W81)</f>
        <v>0</v>
      </c>
      <c r="DF100" s="40">
        <f>IF(DF$7="",0,DF$97*условия!$W81)</f>
        <v>0</v>
      </c>
      <c r="DG100" s="40">
        <f>IF(DG$7="",0,DG$97*условия!$W81)</f>
        <v>0</v>
      </c>
      <c r="DH100" s="40">
        <f>IF(DH$7="",0,DH$97*условия!$W81)</f>
        <v>0</v>
      </c>
      <c r="DI100" s="40">
        <f>IF(DI$7="",0,DI$97*условия!$W81)</f>
        <v>0</v>
      </c>
      <c r="DJ100" s="40">
        <f>IF(DJ$7="",0,DJ$97*условия!$W81)</f>
        <v>0</v>
      </c>
      <c r="DK100" s="40">
        <f>IF(DK$7="",0,DK$97*условия!$W81)</f>
        <v>0</v>
      </c>
      <c r="DL100" s="40">
        <f>IF(DL$7="",0,DL$97*условия!$W81)</f>
        <v>0</v>
      </c>
      <c r="DM100" s="40">
        <f>IF(DM$7="",0,DM$97*условия!$W81)</f>
        <v>0</v>
      </c>
      <c r="DN100" s="40">
        <f>IF(DN$7="",0,DN$97*условия!$W81)</f>
        <v>0</v>
      </c>
      <c r="DO100" s="40">
        <f>IF(DO$7="",0,DO$97*условия!$W81)</f>
        <v>0</v>
      </c>
      <c r="DP100" s="40">
        <f>IF(DP$7="",0,DP$97*условия!$W81)</f>
        <v>0</v>
      </c>
      <c r="DQ100" s="40">
        <f>IF(DQ$7="",0,DQ$97*условия!$W81)</f>
        <v>0</v>
      </c>
      <c r="DR100" s="40">
        <f>IF(DR$7="",0,DR$97*условия!$W81)</f>
        <v>0</v>
      </c>
      <c r="DS100" s="40">
        <f>IF(DS$7="",0,DS$97*условия!$W81)</f>
        <v>0</v>
      </c>
      <c r="DT100" s="40">
        <f>IF(DT$7="",0,DT$97*условия!$W81)</f>
        <v>0</v>
      </c>
      <c r="DU100" s="40">
        <f>IF(DU$7="",0,DU$97*условия!$W81)</f>
        <v>0</v>
      </c>
      <c r="DV100" s="40">
        <f>IF(DV$7="",0,DV$97*условия!$W81)</f>
        <v>0</v>
      </c>
      <c r="DW100" s="40">
        <f>IF(DW$7="",0,DW$97*условия!$W81)</f>
        <v>0</v>
      </c>
      <c r="DX100" s="40">
        <f>IF(DX$7="",0,DX$97*условия!$W81)</f>
        <v>0</v>
      </c>
      <c r="DY100" s="40">
        <f>IF(DY$7="",0,DY$97*условия!$W81)</f>
        <v>0</v>
      </c>
      <c r="DZ100" s="40">
        <f>IF(DZ$7="",0,DZ$97*условия!$W81)</f>
        <v>0</v>
      </c>
      <c r="EA100" s="40">
        <f>IF(EA$7="",0,EA$97*условия!$W81)</f>
        <v>0</v>
      </c>
      <c r="EB100" s="40">
        <f>IF(EB$7="",0,EB$97*условия!$W81)</f>
        <v>0</v>
      </c>
      <c r="EC100" s="40">
        <f>IF(EC$7="",0,EC$97*условия!$W81)</f>
        <v>0</v>
      </c>
      <c r="ED100" s="40">
        <f>IF(ED$7="",0,ED$97*условия!$W81)</f>
        <v>0</v>
      </c>
      <c r="EE100" s="40">
        <f>IF(EE$7="",0,EE$97*условия!$W81)</f>
        <v>0</v>
      </c>
      <c r="EF100" s="40">
        <f>IF(EF$7="",0,EF$97*условия!$W81)</f>
        <v>0</v>
      </c>
      <c r="EG100" s="40">
        <f>IF(EG$7="",0,EG$97*условия!$W81)</f>
        <v>0</v>
      </c>
      <c r="EH100" s="40">
        <f>IF(EH$7="",0,EH$97*условия!$W81)</f>
        <v>0</v>
      </c>
      <c r="EI100" s="40">
        <f>IF(EI$7="",0,EI$97*условия!$W81)</f>
        <v>0</v>
      </c>
      <c r="EJ100" s="40">
        <f>IF(EJ$7="",0,EJ$97*условия!$W81)</f>
        <v>0</v>
      </c>
      <c r="EK100" s="40">
        <f>IF(EK$7="",0,EK$97*условия!$W81)</f>
        <v>0</v>
      </c>
      <c r="EL100" s="40">
        <f>IF(EL$7="",0,EL$97*условия!$W81)</f>
        <v>0</v>
      </c>
      <c r="EM100" s="40">
        <f>IF(EM$7="",0,EM$97*условия!$W81)</f>
        <v>0</v>
      </c>
      <c r="EN100" s="40">
        <f>IF(EN$7="",0,EN$97*условия!$W81)</f>
        <v>0</v>
      </c>
      <c r="EO100" s="40">
        <f>IF(EO$7="",0,EO$97*условия!$W81)</f>
        <v>0</v>
      </c>
      <c r="EP100" s="40">
        <f>IF(EP$7="",0,EP$97*условия!$W81)</f>
        <v>0</v>
      </c>
      <c r="EQ100" s="40">
        <f>IF(EQ$7="",0,EQ$97*условия!$W81)</f>
        <v>0</v>
      </c>
      <c r="ER100" s="40">
        <f>IF(ER$7="",0,ER$97*условия!$W81)</f>
        <v>0</v>
      </c>
      <c r="ES100" s="40">
        <f>IF(ES$7="",0,ES$97*условия!$W81)</f>
        <v>0</v>
      </c>
      <c r="ET100" s="40">
        <f>IF(ET$7="",0,ET$97*условия!$W81)</f>
        <v>0</v>
      </c>
      <c r="EU100" s="40">
        <f>IF(EU$7="",0,EU$97*условия!$W81)</f>
        <v>0</v>
      </c>
      <c r="EV100" s="40">
        <f>IF(EV$7="",0,EV$97*условия!$W81)</f>
        <v>0</v>
      </c>
      <c r="EW100" s="40">
        <f>IF(EW$7="",0,EW$97*условия!$W81)</f>
        <v>0</v>
      </c>
      <c r="EX100" s="40">
        <f>IF(EX$7="",0,EX$97*условия!$W81)</f>
        <v>0</v>
      </c>
      <c r="EY100" s="40">
        <f>IF(EY$7="",0,EY$97*условия!$W81)</f>
        <v>0</v>
      </c>
      <c r="EZ100" s="40">
        <f>IF(EZ$7="",0,EZ$97*условия!$W81)</f>
        <v>0</v>
      </c>
      <c r="FA100" s="40">
        <f>IF(FA$7="",0,FA$97*условия!$W81)</f>
        <v>0</v>
      </c>
      <c r="FB100" s="40">
        <f>IF(FB$7="",0,FB$97*условия!$W81)</f>
        <v>0</v>
      </c>
      <c r="FC100" s="40">
        <f>IF(FC$7="",0,FC$97*условия!$W81)</f>
        <v>0</v>
      </c>
      <c r="FD100" s="40">
        <f>IF(FD$7="",0,FD$97*условия!$W81)</f>
        <v>0</v>
      </c>
      <c r="FE100" s="40">
        <f>IF(FE$7="",0,FE$97*условия!$W81)</f>
        <v>0</v>
      </c>
      <c r="FF100" s="40">
        <f>IF(FF$7="",0,FF$97*условия!$W81)</f>
        <v>0</v>
      </c>
      <c r="FG100" s="40">
        <f>IF(FG$7="",0,FG$97*условия!$W81)</f>
        <v>0</v>
      </c>
      <c r="FH100" s="40">
        <f>IF(FH$7="",0,FH$97*условия!$W81)</f>
        <v>0</v>
      </c>
      <c r="FI100" s="40">
        <f>IF(FI$7="",0,FI$97*условия!$W81)</f>
        <v>0</v>
      </c>
      <c r="FJ100" s="40">
        <f>IF(FJ$7="",0,FJ$97*условия!$W81)</f>
        <v>0</v>
      </c>
      <c r="FK100" s="40">
        <f>IF(FK$7="",0,FK$97*условия!$W81)</f>
        <v>0</v>
      </c>
      <c r="FL100" s="40">
        <f>IF(FL$7="",0,FL$97*условия!$W81)</f>
        <v>0</v>
      </c>
      <c r="FM100" s="40">
        <f>IF(FM$7="",0,FM$97*условия!$W81)</f>
        <v>0</v>
      </c>
      <c r="FN100" s="40">
        <f>IF(FN$7="",0,FN$97*условия!$W81)</f>
        <v>0</v>
      </c>
      <c r="FO100" s="40">
        <f>IF(FO$7="",0,FO$97*условия!$W81)</f>
        <v>0</v>
      </c>
      <c r="FP100" s="40">
        <f>IF(FP$7="",0,FP$97*условия!$W81)</f>
        <v>0</v>
      </c>
      <c r="FQ100" s="40">
        <f>IF(FQ$7="",0,FQ$97*условия!$W81)</f>
        <v>0</v>
      </c>
      <c r="FR100" s="40">
        <f>IF(FR$7="",0,FR$97*условия!$W81)</f>
        <v>0</v>
      </c>
      <c r="FS100" s="40">
        <f>IF(FS$7="",0,FS$97*условия!$W81)</f>
        <v>0</v>
      </c>
      <c r="FT100" s="40">
        <f>IF(FT$7="",0,FT$97*условия!$W81)</f>
        <v>0</v>
      </c>
      <c r="FU100" s="40">
        <f>IF(FU$7="",0,FU$97*условия!$W81)</f>
        <v>0</v>
      </c>
      <c r="FV100" s="40">
        <f>IF(FV$7="",0,FV$97*условия!$W81)</f>
        <v>0</v>
      </c>
      <c r="FW100" s="40">
        <f>IF(FW$7="",0,FW$97*условия!$W81)</f>
        <v>0</v>
      </c>
      <c r="FX100" s="40">
        <f>IF(FX$7="",0,FX$97*условия!$W81)</f>
        <v>0</v>
      </c>
      <c r="FY100" s="40">
        <f>IF(FY$7="",0,FY$97*условия!$W81)</f>
        <v>0</v>
      </c>
      <c r="FZ100" s="40">
        <f>IF(FZ$7="",0,FZ$97*условия!$W81)</f>
        <v>0</v>
      </c>
      <c r="GA100" s="40">
        <f>IF(GA$7="",0,GA$97*условия!$W81)</f>
        <v>0</v>
      </c>
      <c r="GB100" s="40">
        <f>IF(GB$7="",0,GB$97*условия!$W81)</f>
        <v>0</v>
      </c>
      <c r="GC100" s="40">
        <f>IF(GC$7="",0,GC$97*условия!$W81)</f>
        <v>0</v>
      </c>
      <c r="GD100" s="40">
        <f>IF(GD$7="",0,GD$97*условия!$W81)</f>
        <v>0</v>
      </c>
      <c r="GE100" s="40">
        <f>IF(GE$7="",0,GE$97*условия!$W81)</f>
        <v>0</v>
      </c>
      <c r="GF100" s="40">
        <f>IF(GF$7="",0,GF$97*условия!$W81)</f>
        <v>0</v>
      </c>
      <c r="GG100" s="40">
        <f>IF(GG$7="",0,GG$97*условия!$W81)</f>
        <v>0</v>
      </c>
      <c r="GH100" s="40">
        <f>IF(GH$7="",0,GH$97*условия!$W81)</f>
        <v>0</v>
      </c>
      <c r="GI100" s="40">
        <f>IF(GI$7="",0,GI$97*условия!$W81)</f>
        <v>0</v>
      </c>
      <c r="GJ100" s="40">
        <f>IF(GJ$7="",0,GJ$97*условия!$W81)</f>
        <v>0</v>
      </c>
      <c r="GK100" s="40">
        <f>IF(GK$7="",0,GK$97*условия!$W81)</f>
        <v>0</v>
      </c>
      <c r="GL100" s="40">
        <f>IF(GL$7="",0,GL$97*условия!$W81)</f>
        <v>0</v>
      </c>
      <c r="GM100" s="40">
        <f>IF(GM$7="",0,GM$97*условия!$W81)</f>
        <v>0</v>
      </c>
      <c r="GN100" s="40">
        <f>IF(GN$7="",0,GN$97*условия!$W81)</f>
        <v>0</v>
      </c>
      <c r="GO100" s="40">
        <f>IF(GO$7="",0,GO$97*условия!$W81)</f>
        <v>0</v>
      </c>
      <c r="GP100" s="40">
        <f>IF(GP$7="",0,GP$97*условия!$W81)</f>
        <v>0</v>
      </c>
      <c r="GQ100" s="40">
        <f>IF(GQ$7="",0,GQ$97*условия!$W81)</f>
        <v>0</v>
      </c>
      <c r="GR100" s="40">
        <f>IF(GR$7="",0,GR$97*условия!$W81)</f>
        <v>0</v>
      </c>
      <c r="GS100" s="40">
        <f>IF(GS$7="",0,GS$97*условия!$W81)</f>
        <v>0</v>
      </c>
      <c r="GT100" s="40">
        <f>IF(GT$7="",0,GT$97*условия!$W81)</f>
        <v>0</v>
      </c>
      <c r="GU100" s="40">
        <f>IF(GU$7="",0,GU$97*условия!$W81)</f>
        <v>0</v>
      </c>
      <c r="GV100" s="40">
        <f>IF(GV$7="",0,GV$97*условия!$W81)</f>
        <v>0</v>
      </c>
      <c r="GW100" s="40">
        <f>IF(GW$7="",0,GW$97*условия!$W81)</f>
        <v>0</v>
      </c>
      <c r="GX100" s="40">
        <f>IF(GX$7="",0,GX$97*условия!$W81)</f>
        <v>0</v>
      </c>
      <c r="GY100" s="40">
        <f>IF(GY$7="",0,GY$97*условия!$W81)</f>
        <v>0</v>
      </c>
      <c r="GZ100" s="40">
        <f>IF(GZ$7="",0,GZ$97*условия!$W81)</f>
        <v>0</v>
      </c>
      <c r="HA100" s="40">
        <f>IF(HA$7="",0,HA$97*условия!$W81)</f>
        <v>0</v>
      </c>
      <c r="HB100" s="40">
        <f>IF(HB$7="",0,HB$97*условия!$W81)</f>
        <v>0</v>
      </c>
      <c r="HC100" s="40">
        <f>IF(HC$7="",0,HC$97*условия!$W81)</f>
        <v>0</v>
      </c>
      <c r="HD100" s="40">
        <f>IF(HD$7="",0,HD$97*условия!$W81)</f>
        <v>0</v>
      </c>
      <c r="HE100" s="40">
        <f>IF(HE$7="",0,HE$97*условия!$W81)</f>
        <v>0</v>
      </c>
      <c r="HF100" s="40">
        <f>IF(HF$7="",0,HF$97*условия!$W81)</f>
        <v>0</v>
      </c>
      <c r="HG100" s="40">
        <f>IF(HG$7="",0,HG$97*условия!$W81)</f>
        <v>0</v>
      </c>
      <c r="HH100" s="40">
        <f>IF(HH$7="",0,HH$97*условия!$W81)</f>
        <v>0</v>
      </c>
      <c r="HI100" s="40">
        <f>IF(HI$7="",0,HI$97*условия!$W81)</f>
        <v>0</v>
      </c>
      <c r="HJ100" s="40">
        <f>IF(HJ$7="",0,HJ$97*условия!$W81)</f>
        <v>0</v>
      </c>
      <c r="HK100" s="40">
        <f>IF(HK$7="",0,HK$97*условия!$W81)</f>
        <v>0</v>
      </c>
      <c r="HL100" s="40">
        <f>IF(HL$7="",0,HL$97*условия!$W81)</f>
        <v>0</v>
      </c>
      <c r="HM100" s="40">
        <f>IF(HM$7="",0,HM$97*условия!$W81)</f>
        <v>0</v>
      </c>
      <c r="HN100" s="40">
        <f>IF(HN$7="",0,HN$97*условия!$W81)</f>
        <v>0</v>
      </c>
      <c r="HO100" s="40">
        <f>IF(HO$7="",0,HO$97*условия!$W81)</f>
        <v>0</v>
      </c>
      <c r="HP100" s="40">
        <f>IF(HP$7="",0,HP$97*условия!$W81)</f>
        <v>0</v>
      </c>
      <c r="HQ100" s="40">
        <f>IF(HQ$7="",0,HQ$97*условия!$W81)</f>
        <v>0</v>
      </c>
      <c r="HR100" s="40">
        <f>IF(HR$7="",0,HR$97*условия!$W81)</f>
        <v>0</v>
      </c>
      <c r="HS100" s="40">
        <f>IF(HS$7="",0,HS$97*условия!$W81)</f>
        <v>0</v>
      </c>
      <c r="HT100" s="40">
        <f>IF(HT$7="",0,HT$97*условия!$W81)</f>
        <v>0</v>
      </c>
      <c r="HU100" s="40">
        <f>IF(HU$7="",0,HU$97*условия!$W81)</f>
        <v>0</v>
      </c>
      <c r="HV100" s="40">
        <f>IF(HV$7="",0,HV$97*условия!$W81)</f>
        <v>0</v>
      </c>
      <c r="HW100" s="40">
        <f>IF(HW$7="",0,HW$97*условия!$W81)</f>
        <v>0</v>
      </c>
      <c r="HX100" s="40">
        <f>IF(HX$7="",0,HX$97*условия!$W81)</f>
        <v>0</v>
      </c>
      <c r="HY100" s="40">
        <f>IF(HY$7="",0,HY$97*условия!$W81)</f>
        <v>0</v>
      </c>
      <c r="HZ100" s="40">
        <f>IF(HZ$7="",0,HZ$97*условия!$W81)</f>
        <v>0</v>
      </c>
      <c r="IA100" s="40">
        <f>IF(IA$7="",0,IA$97*условия!$W81)</f>
        <v>0</v>
      </c>
      <c r="IB100" s="40">
        <f>IF(IB$7="",0,IB$97*условия!$W81)</f>
        <v>0</v>
      </c>
      <c r="IC100" s="40">
        <f>IF(IC$7="",0,IC$97*условия!$W81)</f>
        <v>0</v>
      </c>
      <c r="ID100" s="40">
        <f>IF(ID$7="",0,ID$97*условия!$W81)</f>
        <v>0</v>
      </c>
      <c r="IE100" s="40">
        <f>IF(IE$7="",0,IE$97*условия!$W81)</f>
        <v>0</v>
      </c>
      <c r="IF100" s="40">
        <f>IF(IF$7="",0,IF$97*условия!$W81)</f>
        <v>0</v>
      </c>
      <c r="IG100" s="40">
        <f>IF(IG$7="",0,IG$97*условия!$W81)</f>
        <v>0</v>
      </c>
      <c r="IH100" s="40">
        <f>IF(IH$7="",0,IH$97*условия!$W81)</f>
        <v>0</v>
      </c>
      <c r="II100" s="40">
        <f>IF(II$7="",0,II$97*условия!$W81)</f>
        <v>0</v>
      </c>
      <c r="IJ100" s="40">
        <f>IF(IJ$7="",0,IJ$97*условия!$W81)</f>
        <v>0</v>
      </c>
      <c r="IK100" s="40">
        <f>IF(IK$7="",0,IK$97*условия!$W81)</f>
        <v>0</v>
      </c>
      <c r="IL100" s="40">
        <f>IF(IL$7="",0,IL$97*условия!$W81)</f>
        <v>0</v>
      </c>
      <c r="IM100" s="40">
        <f>IF(IM$7="",0,IM$97*условия!$W81)</f>
        <v>0</v>
      </c>
      <c r="IN100" s="40">
        <f>IF(IN$7="",0,IN$97*условия!$W81)</f>
        <v>0</v>
      </c>
      <c r="IO100" s="40">
        <f>IF(IO$7="",0,IO$97*условия!$W81)</f>
        <v>0</v>
      </c>
      <c r="IP100" s="40">
        <f>IF(IP$7="",0,IP$97*условия!$W81)</f>
        <v>0</v>
      </c>
      <c r="IQ100" s="40">
        <f>IF(IQ$7="",0,IQ$97*условия!$W81)</f>
        <v>0</v>
      </c>
      <c r="IR100" s="40">
        <f>IF(IR$7="",0,IR$97*условия!$W81)</f>
        <v>0</v>
      </c>
      <c r="IS100" s="40">
        <f>IF(IS$7="",0,IS$97*условия!$W81)</f>
        <v>0</v>
      </c>
      <c r="IT100" s="40">
        <f>IF(IT$7="",0,IT$97*условия!$W81)</f>
        <v>0</v>
      </c>
      <c r="IU100" s="40">
        <f>IF(IU$7="",0,IU$97*условия!$W81)</f>
        <v>0</v>
      </c>
      <c r="IV100" s="40">
        <f>IF(IV$7="",0,IV$97*условия!$W81)</f>
        <v>0</v>
      </c>
      <c r="IW100" s="40">
        <f>IF(IW$7="",0,IW$97*условия!$W81)</f>
        <v>0</v>
      </c>
      <c r="IX100" s="40">
        <f>IF(IX$7="",0,IX$97*условия!$W81)</f>
        <v>0</v>
      </c>
      <c r="IY100" s="40">
        <f>IF(IY$7="",0,IY$97*условия!$W81)</f>
        <v>0</v>
      </c>
      <c r="IZ100" s="40">
        <f>IF(IZ$7="",0,IZ$97*условия!$W81)</f>
        <v>0</v>
      </c>
      <c r="JA100" s="40">
        <f>IF(JA$7="",0,JA$97*условия!$W81)</f>
        <v>0</v>
      </c>
      <c r="JB100" s="40">
        <f>IF(JB$7="",0,JB$97*условия!$W81)</f>
        <v>0</v>
      </c>
      <c r="JC100" s="40">
        <f>IF(JC$7="",0,JC$97*условия!$W81)</f>
        <v>0</v>
      </c>
      <c r="JD100" s="40">
        <f>IF(JD$7="",0,JD$97*условия!$W81)</f>
        <v>0</v>
      </c>
      <c r="JE100" s="40">
        <f>IF(JE$7="",0,JE$97*условия!$W81)</f>
        <v>0</v>
      </c>
      <c r="JF100" s="40">
        <f>IF(JF$7="",0,JF$97*условия!$W81)</f>
        <v>0</v>
      </c>
      <c r="JG100" s="40">
        <f>IF(JG$7="",0,JG$97*условия!$W81)</f>
        <v>0</v>
      </c>
      <c r="JH100" s="40">
        <f>IF(JH$7="",0,JH$97*условия!$W81)</f>
        <v>0</v>
      </c>
      <c r="JI100" s="40">
        <f>IF(JI$7="",0,JI$97*условия!$W81)</f>
        <v>0</v>
      </c>
      <c r="JJ100" s="40">
        <f>IF(JJ$7="",0,JJ$97*условия!$W81)</f>
        <v>0</v>
      </c>
      <c r="JK100" s="40">
        <f>IF(JK$7="",0,JK$97*условия!$W81)</f>
        <v>0</v>
      </c>
      <c r="JL100" s="40">
        <f>IF(JL$7="",0,JL$97*условия!$W81)</f>
        <v>0</v>
      </c>
      <c r="JM100" s="40">
        <f>IF(JM$7="",0,JM$97*условия!$W81)</f>
        <v>0</v>
      </c>
      <c r="JN100" s="40">
        <f>IF(JN$7="",0,JN$97*условия!$W81)</f>
        <v>0</v>
      </c>
      <c r="JO100" s="40">
        <f>IF(JO$7="",0,JO$97*условия!$W81)</f>
        <v>0</v>
      </c>
      <c r="JP100" s="40">
        <f>IF(JP$7="",0,JP$97*условия!$W81)</f>
        <v>0</v>
      </c>
      <c r="JQ100" s="40">
        <f>IF(JQ$7="",0,JQ$97*условия!$W81)</f>
        <v>0</v>
      </c>
      <c r="JR100" s="40">
        <f>IF(JR$7="",0,JR$97*условия!$W81)</f>
        <v>0</v>
      </c>
      <c r="JS100" s="40">
        <f>IF(JS$7="",0,JS$97*условия!$W81)</f>
        <v>0</v>
      </c>
      <c r="JT100" s="40">
        <f>IF(JT$7="",0,JT$97*условия!$W81)</f>
        <v>0</v>
      </c>
      <c r="JU100" s="40">
        <f>IF(JU$7="",0,JU$97*условия!$W81)</f>
        <v>0</v>
      </c>
      <c r="JV100" s="40">
        <f>IF(JV$7="",0,JV$97*условия!$W81)</f>
        <v>0</v>
      </c>
      <c r="JW100" s="40">
        <f>IF(JW$7="",0,JW$97*условия!$W81)</f>
        <v>0</v>
      </c>
      <c r="JX100" s="40">
        <f>IF(JX$7="",0,JX$97*условия!$W81)</f>
        <v>0</v>
      </c>
      <c r="JY100" s="40">
        <f>IF(JY$7="",0,JY$97*условия!$W81)</f>
        <v>0</v>
      </c>
      <c r="JZ100" s="40">
        <f>IF(JZ$7="",0,JZ$97*условия!$W81)</f>
        <v>0</v>
      </c>
      <c r="KA100" s="40">
        <f>IF(KA$7="",0,KA$97*условия!$W81)</f>
        <v>0</v>
      </c>
      <c r="KB100" s="40">
        <f>IF(KB$7="",0,KB$97*условия!$W81)</f>
        <v>0</v>
      </c>
      <c r="KC100" s="40">
        <f>IF(KC$7="",0,KC$97*условия!$W81)</f>
        <v>0</v>
      </c>
      <c r="KD100" s="40">
        <f>IF(KD$7="",0,KD$97*условия!$W81)</f>
        <v>0</v>
      </c>
      <c r="KE100" s="40">
        <f>IF(KE$7="",0,KE$97*условия!$W81)</f>
        <v>0</v>
      </c>
      <c r="KF100" s="40">
        <f>IF(KF$7="",0,KF$97*условия!$W81)</f>
        <v>0</v>
      </c>
      <c r="KG100" s="40">
        <f>IF(KG$7="",0,KG$97*условия!$W81)</f>
        <v>0</v>
      </c>
      <c r="KH100" s="40">
        <f>IF(KH$7="",0,KH$97*условия!$W81)</f>
        <v>0</v>
      </c>
      <c r="KI100" s="40">
        <f>IF(KI$7="",0,KI$97*условия!$W81)</f>
        <v>0</v>
      </c>
      <c r="KJ100" s="40">
        <f>IF(KJ$7="",0,KJ$97*условия!$W81)</f>
        <v>0</v>
      </c>
      <c r="KK100" s="40">
        <f>IF(KK$7="",0,KK$97*условия!$W81)</f>
        <v>0</v>
      </c>
      <c r="KL100" s="40">
        <f>IF(KL$7="",0,KL$97*условия!$W81)</f>
        <v>0</v>
      </c>
      <c r="KM100" s="40">
        <f>IF(KM$7="",0,KM$97*условия!$W81)</f>
        <v>0</v>
      </c>
      <c r="KN100" s="40">
        <f>IF(KN$7="",0,KN$97*условия!$W81)</f>
        <v>0</v>
      </c>
      <c r="KO100" s="40">
        <f>IF(KO$7="",0,KO$97*условия!$W81)</f>
        <v>0</v>
      </c>
      <c r="KP100" s="40">
        <f>IF(KP$7="",0,KP$97*условия!$W81)</f>
        <v>0</v>
      </c>
      <c r="KQ100" s="40">
        <f>IF(KQ$7="",0,KQ$97*условия!$W81)</f>
        <v>0</v>
      </c>
      <c r="KR100" s="40">
        <f>IF(KR$7="",0,KR$97*условия!$W81)</f>
        <v>0</v>
      </c>
      <c r="KS100" s="40">
        <f>IF(KS$7="",0,KS$97*условия!$W81)</f>
        <v>0</v>
      </c>
      <c r="KT100" s="40">
        <f>IF(KT$7="",0,KT$97*условия!$W81)</f>
        <v>0</v>
      </c>
      <c r="KU100" s="40">
        <f>IF(KU$7="",0,KU$97*условия!$W81)</f>
        <v>0</v>
      </c>
      <c r="KV100" s="40">
        <f>IF(KV$7="",0,KV$97*условия!$W81)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количество заключенных договоров/окрытых магазинов</v>
      </c>
      <c r="F101" s="1"/>
      <c r="G101" s="1"/>
      <c r="H101" s="11" t="str">
        <f t="shared" si="364"/>
        <v>клиенты</v>
      </c>
      <c r="I101" s="1"/>
      <c r="J101" s="1"/>
      <c r="K101" s="1" t="str">
        <f>справочники!$Y$14</f>
        <v>Платный интернет-траффик</v>
      </c>
      <c r="L101" s="1"/>
      <c r="M101" s="5"/>
      <c r="N101" s="40"/>
      <c r="O101" s="19"/>
      <c r="P101" s="1"/>
      <c r="Q101" s="1"/>
      <c r="R101" s="40">
        <f>SUMIFS($T101:$KW101,$T$1:$KW$1,"&gt;="&amp;1,$T$1:$KW$1,"&lt;="&amp;MAX($1:$1))</f>
        <v>587.99999999999989</v>
      </c>
      <c r="S101" s="1"/>
      <c r="T101" s="1"/>
      <c r="U101" s="40">
        <f>IF(U$7="",0,U$97*условия!$W82)</f>
        <v>6.1249999999999982</v>
      </c>
      <c r="V101" s="40">
        <f>IF(V$7="",0,V$97*условия!$W82)</f>
        <v>6.3856382978723385</v>
      </c>
      <c r="W101" s="40">
        <f>IF(W$7="",0,W$97*условия!$W82)</f>
        <v>6.6462765957446788</v>
      </c>
      <c r="X101" s="40">
        <f>IF(X$7="",0,X$97*условия!$W82)</f>
        <v>6.906914893617019</v>
      </c>
      <c r="Y101" s="40">
        <f>IF(Y$7="",0,Y$97*условия!$W82)</f>
        <v>7.1675531914893593</v>
      </c>
      <c r="Z101" s="40">
        <f>IF(Z$7="",0,Z$97*условия!$W82)</f>
        <v>7.4281914893617005</v>
      </c>
      <c r="AA101" s="40">
        <f>IF(AA$7="",0,AA$97*условия!$W82)</f>
        <v>7.6888297872340399</v>
      </c>
      <c r="AB101" s="40">
        <f>IF(AB$7="",0,AB$97*условия!$W82)</f>
        <v>7.9494680851063801</v>
      </c>
      <c r="AC101" s="40">
        <f>IF(AC$7="",0,AC$97*условия!$W82)</f>
        <v>8.2101063829787204</v>
      </c>
      <c r="AD101" s="40">
        <f>IF(AD$7="",0,AD$97*условия!$W82)</f>
        <v>8.4707446808510607</v>
      </c>
      <c r="AE101" s="40">
        <f>IF(AE$7="",0,AE$97*условия!$W82)</f>
        <v>8.731382978723401</v>
      </c>
      <c r="AF101" s="40">
        <f>IF(AF$7="",0,AF$97*условия!$W82)</f>
        <v>8.9920212765957412</v>
      </c>
      <c r="AG101" s="40">
        <f>IF(AG$7="",0,AG$97*условия!$W82)</f>
        <v>9.2526595744680815</v>
      </c>
      <c r="AH101" s="40">
        <f>IF(AH$7="",0,AH$97*условия!$W82)</f>
        <v>9.5132978723404236</v>
      </c>
      <c r="AI101" s="40">
        <f>IF(AI$7="",0,AI$97*условия!$W82)</f>
        <v>9.7739361702127621</v>
      </c>
      <c r="AJ101" s="40">
        <f>IF(AJ$7="",0,AJ$97*условия!$W82)</f>
        <v>10.034574468085102</v>
      </c>
      <c r="AK101" s="40">
        <f>IF(AK$7="",0,AK$97*условия!$W82)</f>
        <v>10.295212765957444</v>
      </c>
      <c r="AL101" s="40">
        <f>IF(AL$7="",0,AL$97*условия!$W82)</f>
        <v>10.555851063829783</v>
      </c>
      <c r="AM101" s="40">
        <f>IF(AM$7="",0,AM$97*условия!$W82)</f>
        <v>10.816489361702123</v>
      </c>
      <c r="AN101" s="40">
        <f>IF(AN$7="",0,AN$97*условия!$W82)</f>
        <v>11.077127659574465</v>
      </c>
      <c r="AO101" s="40">
        <f>IF(AO$7="",0,AO$97*условия!$W82)</f>
        <v>11.337765957446805</v>
      </c>
      <c r="AP101" s="40">
        <f>IF(AP$7="",0,AP$97*условия!$W82)</f>
        <v>11.598404255319144</v>
      </c>
      <c r="AQ101" s="40">
        <f>IF(AQ$7="",0,AQ$97*условия!$W82)</f>
        <v>11.859042553191486</v>
      </c>
      <c r="AR101" s="40">
        <f>IF(AR$7="",0,AR$97*условия!$W82)</f>
        <v>12.119680851063828</v>
      </c>
      <c r="AS101" s="40">
        <f>IF(AS$7="",0,AS$97*условия!$W82)</f>
        <v>12.380319148936165</v>
      </c>
      <c r="AT101" s="40">
        <f>IF(AT$7="",0,AT$97*условия!$W82)</f>
        <v>12.640957446808507</v>
      </c>
      <c r="AU101" s="40">
        <f>IF(AU$7="",0,AU$97*условия!$W82)</f>
        <v>12.901595744680849</v>
      </c>
      <c r="AV101" s="40">
        <f>IF(AV$7="",0,AV$97*условия!$W82)</f>
        <v>13.162234042553186</v>
      </c>
      <c r="AW101" s="40">
        <f>IF(AW$7="",0,AW$97*условия!$W82)</f>
        <v>13.422872340425528</v>
      </c>
      <c r="AX101" s="40">
        <f>IF(AX$7="",0,AX$97*условия!$W82)</f>
        <v>13.68351063829787</v>
      </c>
      <c r="AY101" s="40">
        <f>IF(AY$7="",0,AY$97*условия!$W82)</f>
        <v>13.944148936170208</v>
      </c>
      <c r="AZ101" s="40">
        <f>IF(AZ$7="",0,AZ$97*условия!$W82)</f>
        <v>14.204787234042549</v>
      </c>
      <c r="BA101" s="40">
        <f>IF(BA$7="",0,BA$97*условия!$W82)</f>
        <v>14.465425531914891</v>
      </c>
      <c r="BB101" s="40">
        <f>IF(BB$7="",0,BB$97*условия!$W82)</f>
        <v>14.726063829787229</v>
      </c>
      <c r="BC101" s="40">
        <f>IF(BC$7="",0,BC$97*условия!$W82)</f>
        <v>14.986702127659569</v>
      </c>
      <c r="BD101" s="40">
        <f>IF(BD$7="",0,BD$97*условия!$W82)</f>
        <v>15.247340425531911</v>
      </c>
      <c r="BE101" s="40">
        <f>IF(BE$7="",0,BE$97*условия!$W82)</f>
        <v>15.50797872340425</v>
      </c>
      <c r="BF101" s="40">
        <f>IF(BF$7="",0,BF$97*условия!$W82)</f>
        <v>15.76861702127659</v>
      </c>
      <c r="BG101" s="40">
        <f>IF(BG$7="",0,BG$97*условия!$W82)</f>
        <v>16.02925531914893</v>
      </c>
      <c r="BH101" s="40">
        <f>IF(BH$7="",0,BH$97*условия!$W82)</f>
        <v>16.289893617021271</v>
      </c>
      <c r="BI101" s="40">
        <f>IF(BI$7="",0,BI$97*условия!$W82)</f>
        <v>16.550531914893611</v>
      </c>
      <c r="BJ101" s="40">
        <f>IF(BJ$7="",0,BJ$97*условия!$W82)</f>
        <v>16.811170212765951</v>
      </c>
      <c r="BK101" s="40">
        <f>IF(BK$7="",0,BK$97*условия!$W82)</f>
        <v>17.071808510638292</v>
      </c>
      <c r="BL101" s="40">
        <f>IF(BL$7="",0,BL$97*условия!$W82)</f>
        <v>17.332446808510632</v>
      </c>
      <c r="BM101" s="40">
        <f>IF(BM$7="",0,BM$97*условия!$W82)</f>
        <v>17.593085106382972</v>
      </c>
      <c r="BN101" s="40">
        <f>IF(BN$7="",0,BN$97*условия!$W82)</f>
        <v>17.853723404255312</v>
      </c>
      <c r="BO101" s="40">
        <f>IF(BO$7="",0,BO$97*условия!$W82)</f>
        <v>18.114361702127656</v>
      </c>
      <c r="BP101" s="40">
        <f>IF(BP$7="",0,BP$97*условия!$W82)</f>
        <v>18.374999999999993</v>
      </c>
      <c r="BQ101" s="40">
        <f>IF(BQ$7="",0,BQ$97*условия!$W82)</f>
        <v>0</v>
      </c>
      <c r="BR101" s="40">
        <f>IF(BR$7="",0,BR$97*условия!$W82)</f>
        <v>0</v>
      </c>
      <c r="BS101" s="40">
        <f>IF(BS$7="",0,BS$97*условия!$W82)</f>
        <v>0</v>
      </c>
      <c r="BT101" s="40">
        <f>IF(BT$7="",0,BT$97*условия!$W82)</f>
        <v>0</v>
      </c>
      <c r="BU101" s="40">
        <f>IF(BU$7="",0,BU$97*условия!$W82)</f>
        <v>0</v>
      </c>
      <c r="BV101" s="40">
        <f>IF(BV$7="",0,BV$97*условия!$W82)</f>
        <v>0</v>
      </c>
      <c r="BW101" s="40">
        <f>IF(BW$7="",0,BW$97*условия!$W82)</f>
        <v>0</v>
      </c>
      <c r="BX101" s="40">
        <f>IF(BX$7="",0,BX$97*условия!$W82)</f>
        <v>0</v>
      </c>
      <c r="BY101" s="40">
        <f>IF(BY$7="",0,BY$97*условия!$W82)</f>
        <v>0</v>
      </c>
      <c r="BZ101" s="40">
        <f>IF(BZ$7="",0,BZ$97*условия!$W82)</f>
        <v>0</v>
      </c>
      <c r="CA101" s="40">
        <f>IF(CA$7="",0,CA$97*условия!$W82)</f>
        <v>0</v>
      </c>
      <c r="CB101" s="40">
        <f>IF(CB$7="",0,CB$97*условия!$W82)</f>
        <v>0</v>
      </c>
      <c r="CC101" s="40">
        <f>IF(CC$7="",0,CC$97*условия!$W82)</f>
        <v>0</v>
      </c>
      <c r="CD101" s="40">
        <f>IF(CD$7="",0,CD$97*условия!$W82)</f>
        <v>0</v>
      </c>
      <c r="CE101" s="40">
        <f>IF(CE$7="",0,CE$97*условия!$W82)</f>
        <v>0</v>
      </c>
      <c r="CF101" s="40">
        <f>IF(CF$7="",0,CF$97*условия!$W82)</f>
        <v>0</v>
      </c>
      <c r="CG101" s="40">
        <f>IF(CG$7="",0,CG$97*условия!$W82)</f>
        <v>0</v>
      </c>
      <c r="CH101" s="40">
        <f>IF(CH$7="",0,CH$97*условия!$W82)</f>
        <v>0</v>
      </c>
      <c r="CI101" s="40">
        <f>IF(CI$7="",0,CI$97*условия!$W82)</f>
        <v>0</v>
      </c>
      <c r="CJ101" s="40">
        <f>IF(CJ$7="",0,CJ$97*условия!$W82)</f>
        <v>0</v>
      </c>
      <c r="CK101" s="40">
        <f>IF(CK$7="",0,CK$97*условия!$W82)</f>
        <v>0</v>
      </c>
      <c r="CL101" s="40">
        <f>IF(CL$7="",0,CL$97*условия!$W82)</f>
        <v>0</v>
      </c>
      <c r="CM101" s="40">
        <f>IF(CM$7="",0,CM$97*условия!$W82)</f>
        <v>0</v>
      </c>
      <c r="CN101" s="40">
        <f>IF(CN$7="",0,CN$97*условия!$W82)</f>
        <v>0</v>
      </c>
      <c r="CO101" s="40">
        <f>IF(CO$7="",0,CO$97*условия!$W82)</f>
        <v>0</v>
      </c>
      <c r="CP101" s="40">
        <f>IF(CP$7="",0,CP$97*условия!$W82)</f>
        <v>0</v>
      </c>
      <c r="CQ101" s="40">
        <f>IF(CQ$7="",0,CQ$97*условия!$W82)</f>
        <v>0</v>
      </c>
      <c r="CR101" s="40">
        <f>IF(CR$7="",0,CR$97*условия!$W82)</f>
        <v>0</v>
      </c>
      <c r="CS101" s="40">
        <f>IF(CS$7="",0,CS$97*условия!$W82)</f>
        <v>0</v>
      </c>
      <c r="CT101" s="40">
        <f>IF(CT$7="",0,CT$97*условия!$W82)</f>
        <v>0</v>
      </c>
      <c r="CU101" s="40">
        <f>IF(CU$7="",0,CU$97*условия!$W82)</f>
        <v>0</v>
      </c>
      <c r="CV101" s="40">
        <f>IF(CV$7="",0,CV$97*условия!$W82)</f>
        <v>0</v>
      </c>
      <c r="CW101" s="40">
        <f>IF(CW$7="",0,CW$97*условия!$W82)</f>
        <v>0</v>
      </c>
      <c r="CX101" s="40">
        <f>IF(CX$7="",0,CX$97*условия!$W82)</f>
        <v>0</v>
      </c>
      <c r="CY101" s="40">
        <f>IF(CY$7="",0,CY$97*условия!$W82)</f>
        <v>0</v>
      </c>
      <c r="CZ101" s="40">
        <f>IF(CZ$7="",0,CZ$97*условия!$W82)</f>
        <v>0</v>
      </c>
      <c r="DA101" s="40">
        <f>IF(DA$7="",0,DA$97*условия!$W82)</f>
        <v>0</v>
      </c>
      <c r="DB101" s="40">
        <f>IF(DB$7="",0,DB$97*условия!$W82)</f>
        <v>0</v>
      </c>
      <c r="DC101" s="40">
        <f>IF(DC$7="",0,DC$97*условия!$W82)</f>
        <v>0</v>
      </c>
      <c r="DD101" s="40">
        <f>IF(DD$7="",0,DD$97*условия!$W82)</f>
        <v>0</v>
      </c>
      <c r="DE101" s="40">
        <f>IF(DE$7="",0,DE$97*условия!$W82)</f>
        <v>0</v>
      </c>
      <c r="DF101" s="40">
        <f>IF(DF$7="",0,DF$97*условия!$W82)</f>
        <v>0</v>
      </c>
      <c r="DG101" s="40">
        <f>IF(DG$7="",0,DG$97*условия!$W82)</f>
        <v>0</v>
      </c>
      <c r="DH101" s="40">
        <f>IF(DH$7="",0,DH$97*условия!$W82)</f>
        <v>0</v>
      </c>
      <c r="DI101" s="40">
        <f>IF(DI$7="",0,DI$97*условия!$W82)</f>
        <v>0</v>
      </c>
      <c r="DJ101" s="40">
        <f>IF(DJ$7="",0,DJ$97*условия!$W82)</f>
        <v>0</v>
      </c>
      <c r="DK101" s="40">
        <f>IF(DK$7="",0,DK$97*условия!$W82)</f>
        <v>0</v>
      </c>
      <c r="DL101" s="40">
        <f>IF(DL$7="",0,DL$97*условия!$W82)</f>
        <v>0</v>
      </c>
      <c r="DM101" s="40">
        <f>IF(DM$7="",0,DM$97*условия!$W82)</f>
        <v>0</v>
      </c>
      <c r="DN101" s="40">
        <f>IF(DN$7="",0,DN$97*условия!$W82)</f>
        <v>0</v>
      </c>
      <c r="DO101" s="40">
        <f>IF(DO$7="",0,DO$97*условия!$W82)</f>
        <v>0</v>
      </c>
      <c r="DP101" s="40">
        <f>IF(DP$7="",0,DP$97*условия!$W82)</f>
        <v>0</v>
      </c>
      <c r="DQ101" s="40">
        <f>IF(DQ$7="",0,DQ$97*условия!$W82)</f>
        <v>0</v>
      </c>
      <c r="DR101" s="40">
        <f>IF(DR$7="",0,DR$97*условия!$W82)</f>
        <v>0</v>
      </c>
      <c r="DS101" s="40">
        <f>IF(DS$7="",0,DS$97*условия!$W82)</f>
        <v>0</v>
      </c>
      <c r="DT101" s="40">
        <f>IF(DT$7="",0,DT$97*условия!$W82)</f>
        <v>0</v>
      </c>
      <c r="DU101" s="40">
        <f>IF(DU$7="",0,DU$97*условия!$W82)</f>
        <v>0</v>
      </c>
      <c r="DV101" s="40">
        <f>IF(DV$7="",0,DV$97*условия!$W82)</f>
        <v>0</v>
      </c>
      <c r="DW101" s="40">
        <f>IF(DW$7="",0,DW$97*условия!$W82)</f>
        <v>0</v>
      </c>
      <c r="DX101" s="40">
        <f>IF(DX$7="",0,DX$97*условия!$W82)</f>
        <v>0</v>
      </c>
      <c r="DY101" s="40">
        <f>IF(DY$7="",0,DY$97*условия!$W82)</f>
        <v>0</v>
      </c>
      <c r="DZ101" s="40">
        <f>IF(DZ$7="",0,DZ$97*условия!$W82)</f>
        <v>0</v>
      </c>
      <c r="EA101" s="40">
        <f>IF(EA$7="",0,EA$97*условия!$W82)</f>
        <v>0</v>
      </c>
      <c r="EB101" s="40">
        <f>IF(EB$7="",0,EB$97*условия!$W82)</f>
        <v>0</v>
      </c>
      <c r="EC101" s="40">
        <f>IF(EC$7="",0,EC$97*условия!$W82)</f>
        <v>0</v>
      </c>
      <c r="ED101" s="40">
        <f>IF(ED$7="",0,ED$97*условия!$W82)</f>
        <v>0</v>
      </c>
      <c r="EE101" s="40">
        <f>IF(EE$7="",0,EE$97*условия!$W82)</f>
        <v>0</v>
      </c>
      <c r="EF101" s="40">
        <f>IF(EF$7="",0,EF$97*условия!$W82)</f>
        <v>0</v>
      </c>
      <c r="EG101" s="40">
        <f>IF(EG$7="",0,EG$97*условия!$W82)</f>
        <v>0</v>
      </c>
      <c r="EH101" s="40">
        <f>IF(EH$7="",0,EH$97*условия!$W82)</f>
        <v>0</v>
      </c>
      <c r="EI101" s="40">
        <f>IF(EI$7="",0,EI$97*условия!$W82)</f>
        <v>0</v>
      </c>
      <c r="EJ101" s="40">
        <f>IF(EJ$7="",0,EJ$97*условия!$W82)</f>
        <v>0</v>
      </c>
      <c r="EK101" s="40">
        <f>IF(EK$7="",0,EK$97*условия!$W82)</f>
        <v>0</v>
      </c>
      <c r="EL101" s="40">
        <f>IF(EL$7="",0,EL$97*условия!$W82)</f>
        <v>0</v>
      </c>
      <c r="EM101" s="40">
        <f>IF(EM$7="",0,EM$97*условия!$W82)</f>
        <v>0</v>
      </c>
      <c r="EN101" s="40">
        <f>IF(EN$7="",0,EN$97*условия!$W82)</f>
        <v>0</v>
      </c>
      <c r="EO101" s="40">
        <f>IF(EO$7="",0,EO$97*условия!$W82)</f>
        <v>0</v>
      </c>
      <c r="EP101" s="40">
        <f>IF(EP$7="",0,EP$97*условия!$W82)</f>
        <v>0</v>
      </c>
      <c r="EQ101" s="40">
        <f>IF(EQ$7="",0,EQ$97*условия!$W82)</f>
        <v>0</v>
      </c>
      <c r="ER101" s="40">
        <f>IF(ER$7="",0,ER$97*условия!$W82)</f>
        <v>0</v>
      </c>
      <c r="ES101" s="40">
        <f>IF(ES$7="",0,ES$97*условия!$W82)</f>
        <v>0</v>
      </c>
      <c r="ET101" s="40">
        <f>IF(ET$7="",0,ET$97*условия!$W82)</f>
        <v>0</v>
      </c>
      <c r="EU101" s="40">
        <f>IF(EU$7="",0,EU$97*условия!$W82)</f>
        <v>0</v>
      </c>
      <c r="EV101" s="40">
        <f>IF(EV$7="",0,EV$97*условия!$W82)</f>
        <v>0</v>
      </c>
      <c r="EW101" s="40">
        <f>IF(EW$7="",0,EW$97*условия!$W82)</f>
        <v>0</v>
      </c>
      <c r="EX101" s="40">
        <f>IF(EX$7="",0,EX$97*условия!$W82)</f>
        <v>0</v>
      </c>
      <c r="EY101" s="40">
        <f>IF(EY$7="",0,EY$97*условия!$W82)</f>
        <v>0</v>
      </c>
      <c r="EZ101" s="40">
        <f>IF(EZ$7="",0,EZ$97*условия!$W82)</f>
        <v>0</v>
      </c>
      <c r="FA101" s="40">
        <f>IF(FA$7="",0,FA$97*условия!$W82)</f>
        <v>0</v>
      </c>
      <c r="FB101" s="40">
        <f>IF(FB$7="",0,FB$97*условия!$W82)</f>
        <v>0</v>
      </c>
      <c r="FC101" s="40">
        <f>IF(FC$7="",0,FC$97*условия!$W82)</f>
        <v>0</v>
      </c>
      <c r="FD101" s="40">
        <f>IF(FD$7="",0,FD$97*условия!$W82)</f>
        <v>0</v>
      </c>
      <c r="FE101" s="40">
        <f>IF(FE$7="",0,FE$97*условия!$W82)</f>
        <v>0</v>
      </c>
      <c r="FF101" s="40">
        <f>IF(FF$7="",0,FF$97*условия!$W82)</f>
        <v>0</v>
      </c>
      <c r="FG101" s="40">
        <f>IF(FG$7="",0,FG$97*условия!$W82)</f>
        <v>0</v>
      </c>
      <c r="FH101" s="40">
        <f>IF(FH$7="",0,FH$97*условия!$W82)</f>
        <v>0</v>
      </c>
      <c r="FI101" s="40">
        <f>IF(FI$7="",0,FI$97*условия!$W82)</f>
        <v>0</v>
      </c>
      <c r="FJ101" s="40">
        <f>IF(FJ$7="",0,FJ$97*условия!$W82)</f>
        <v>0</v>
      </c>
      <c r="FK101" s="40">
        <f>IF(FK$7="",0,FK$97*условия!$W82)</f>
        <v>0</v>
      </c>
      <c r="FL101" s="40">
        <f>IF(FL$7="",0,FL$97*условия!$W82)</f>
        <v>0</v>
      </c>
      <c r="FM101" s="40">
        <f>IF(FM$7="",0,FM$97*условия!$W82)</f>
        <v>0</v>
      </c>
      <c r="FN101" s="40">
        <f>IF(FN$7="",0,FN$97*условия!$W82)</f>
        <v>0</v>
      </c>
      <c r="FO101" s="40">
        <f>IF(FO$7="",0,FO$97*условия!$W82)</f>
        <v>0</v>
      </c>
      <c r="FP101" s="40">
        <f>IF(FP$7="",0,FP$97*условия!$W82)</f>
        <v>0</v>
      </c>
      <c r="FQ101" s="40">
        <f>IF(FQ$7="",0,FQ$97*условия!$W82)</f>
        <v>0</v>
      </c>
      <c r="FR101" s="40">
        <f>IF(FR$7="",0,FR$97*условия!$W82)</f>
        <v>0</v>
      </c>
      <c r="FS101" s="40">
        <f>IF(FS$7="",0,FS$97*условия!$W82)</f>
        <v>0</v>
      </c>
      <c r="FT101" s="40">
        <f>IF(FT$7="",0,FT$97*условия!$W82)</f>
        <v>0</v>
      </c>
      <c r="FU101" s="40">
        <f>IF(FU$7="",0,FU$97*условия!$W82)</f>
        <v>0</v>
      </c>
      <c r="FV101" s="40">
        <f>IF(FV$7="",0,FV$97*условия!$W82)</f>
        <v>0</v>
      </c>
      <c r="FW101" s="40">
        <f>IF(FW$7="",0,FW$97*условия!$W82)</f>
        <v>0</v>
      </c>
      <c r="FX101" s="40">
        <f>IF(FX$7="",0,FX$97*условия!$W82)</f>
        <v>0</v>
      </c>
      <c r="FY101" s="40">
        <f>IF(FY$7="",0,FY$97*условия!$W82)</f>
        <v>0</v>
      </c>
      <c r="FZ101" s="40">
        <f>IF(FZ$7="",0,FZ$97*условия!$W82)</f>
        <v>0</v>
      </c>
      <c r="GA101" s="40">
        <f>IF(GA$7="",0,GA$97*условия!$W82)</f>
        <v>0</v>
      </c>
      <c r="GB101" s="40">
        <f>IF(GB$7="",0,GB$97*условия!$W82)</f>
        <v>0</v>
      </c>
      <c r="GC101" s="40">
        <f>IF(GC$7="",0,GC$97*условия!$W82)</f>
        <v>0</v>
      </c>
      <c r="GD101" s="40">
        <f>IF(GD$7="",0,GD$97*условия!$W82)</f>
        <v>0</v>
      </c>
      <c r="GE101" s="40">
        <f>IF(GE$7="",0,GE$97*условия!$W82)</f>
        <v>0</v>
      </c>
      <c r="GF101" s="40">
        <f>IF(GF$7="",0,GF$97*условия!$W82)</f>
        <v>0</v>
      </c>
      <c r="GG101" s="40">
        <f>IF(GG$7="",0,GG$97*условия!$W82)</f>
        <v>0</v>
      </c>
      <c r="GH101" s="40">
        <f>IF(GH$7="",0,GH$97*условия!$W82)</f>
        <v>0</v>
      </c>
      <c r="GI101" s="40">
        <f>IF(GI$7="",0,GI$97*условия!$W82)</f>
        <v>0</v>
      </c>
      <c r="GJ101" s="40">
        <f>IF(GJ$7="",0,GJ$97*условия!$W82)</f>
        <v>0</v>
      </c>
      <c r="GK101" s="40">
        <f>IF(GK$7="",0,GK$97*условия!$W82)</f>
        <v>0</v>
      </c>
      <c r="GL101" s="40">
        <f>IF(GL$7="",0,GL$97*условия!$W82)</f>
        <v>0</v>
      </c>
      <c r="GM101" s="40">
        <f>IF(GM$7="",0,GM$97*условия!$W82)</f>
        <v>0</v>
      </c>
      <c r="GN101" s="40">
        <f>IF(GN$7="",0,GN$97*условия!$W82)</f>
        <v>0</v>
      </c>
      <c r="GO101" s="40">
        <f>IF(GO$7="",0,GO$97*условия!$W82)</f>
        <v>0</v>
      </c>
      <c r="GP101" s="40">
        <f>IF(GP$7="",0,GP$97*условия!$W82)</f>
        <v>0</v>
      </c>
      <c r="GQ101" s="40">
        <f>IF(GQ$7="",0,GQ$97*условия!$W82)</f>
        <v>0</v>
      </c>
      <c r="GR101" s="40">
        <f>IF(GR$7="",0,GR$97*условия!$W82)</f>
        <v>0</v>
      </c>
      <c r="GS101" s="40">
        <f>IF(GS$7="",0,GS$97*условия!$W82)</f>
        <v>0</v>
      </c>
      <c r="GT101" s="40">
        <f>IF(GT$7="",0,GT$97*условия!$W82)</f>
        <v>0</v>
      </c>
      <c r="GU101" s="40">
        <f>IF(GU$7="",0,GU$97*условия!$W82)</f>
        <v>0</v>
      </c>
      <c r="GV101" s="40">
        <f>IF(GV$7="",0,GV$97*условия!$W82)</f>
        <v>0</v>
      </c>
      <c r="GW101" s="40">
        <f>IF(GW$7="",0,GW$97*условия!$W82)</f>
        <v>0</v>
      </c>
      <c r="GX101" s="40">
        <f>IF(GX$7="",0,GX$97*условия!$W82)</f>
        <v>0</v>
      </c>
      <c r="GY101" s="40">
        <f>IF(GY$7="",0,GY$97*условия!$W82)</f>
        <v>0</v>
      </c>
      <c r="GZ101" s="40">
        <f>IF(GZ$7="",0,GZ$97*условия!$W82)</f>
        <v>0</v>
      </c>
      <c r="HA101" s="40">
        <f>IF(HA$7="",0,HA$97*условия!$W82)</f>
        <v>0</v>
      </c>
      <c r="HB101" s="40">
        <f>IF(HB$7="",0,HB$97*условия!$W82)</f>
        <v>0</v>
      </c>
      <c r="HC101" s="40">
        <f>IF(HC$7="",0,HC$97*условия!$W82)</f>
        <v>0</v>
      </c>
      <c r="HD101" s="40">
        <f>IF(HD$7="",0,HD$97*условия!$W82)</f>
        <v>0</v>
      </c>
      <c r="HE101" s="40">
        <f>IF(HE$7="",0,HE$97*условия!$W82)</f>
        <v>0</v>
      </c>
      <c r="HF101" s="40">
        <f>IF(HF$7="",0,HF$97*условия!$W82)</f>
        <v>0</v>
      </c>
      <c r="HG101" s="40">
        <f>IF(HG$7="",0,HG$97*условия!$W82)</f>
        <v>0</v>
      </c>
      <c r="HH101" s="40">
        <f>IF(HH$7="",0,HH$97*условия!$W82)</f>
        <v>0</v>
      </c>
      <c r="HI101" s="40">
        <f>IF(HI$7="",0,HI$97*условия!$W82)</f>
        <v>0</v>
      </c>
      <c r="HJ101" s="40">
        <f>IF(HJ$7="",0,HJ$97*условия!$W82)</f>
        <v>0</v>
      </c>
      <c r="HK101" s="40">
        <f>IF(HK$7="",0,HK$97*условия!$W82)</f>
        <v>0</v>
      </c>
      <c r="HL101" s="40">
        <f>IF(HL$7="",0,HL$97*условия!$W82)</f>
        <v>0</v>
      </c>
      <c r="HM101" s="40">
        <f>IF(HM$7="",0,HM$97*условия!$W82)</f>
        <v>0</v>
      </c>
      <c r="HN101" s="40">
        <f>IF(HN$7="",0,HN$97*условия!$W82)</f>
        <v>0</v>
      </c>
      <c r="HO101" s="40">
        <f>IF(HO$7="",0,HO$97*условия!$W82)</f>
        <v>0</v>
      </c>
      <c r="HP101" s="40">
        <f>IF(HP$7="",0,HP$97*условия!$W82)</f>
        <v>0</v>
      </c>
      <c r="HQ101" s="40">
        <f>IF(HQ$7="",0,HQ$97*условия!$W82)</f>
        <v>0</v>
      </c>
      <c r="HR101" s="40">
        <f>IF(HR$7="",0,HR$97*условия!$W82)</f>
        <v>0</v>
      </c>
      <c r="HS101" s="40">
        <f>IF(HS$7="",0,HS$97*условия!$W82)</f>
        <v>0</v>
      </c>
      <c r="HT101" s="40">
        <f>IF(HT$7="",0,HT$97*условия!$W82)</f>
        <v>0</v>
      </c>
      <c r="HU101" s="40">
        <f>IF(HU$7="",0,HU$97*условия!$W82)</f>
        <v>0</v>
      </c>
      <c r="HV101" s="40">
        <f>IF(HV$7="",0,HV$97*условия!$W82)</f>
        <v>0</v>
      </c>
      <c r="HW101" s="40">
        <f>IF(HW$7="",0,HW$97*условия!$W82)</f>
        <v>0</v>
      </c>
      <c r="HX101" s="40">
        <f>IF(HX$7="",0,HX$97*условия!$W82)</f>
        <v>0</v>
      </c>
      <c r="HY101" s="40">
        <f>IF(HY$7="",0,HY$97*условия!$W82)</f>
        <v>0</v>
      </c>
      <c r="HZ101" s="40">
        <f>IF(HZ$7="",0,HZ$97*условия!$W82)</f>
        <v>0</v>
      </c>
      <c r="IA101" s="40">
        <f>IF(IA$7="",0,IA$97*условия!$W82)</f>
        <v>0</v>
      </c>
      <c r="IB101" s="40">
        <f>IF(IB$7="",0,IB$97*условия!$W82)</f>
        <v>0</v>
      </c>
      <c r="IC101" s="40">
        <f>IF(IC$7="",0,IC$97*условия!$W82)</f>
        <v>0</v>
      </c>
      <c r="ID101" s="40">
        <f>IF(ID$7="",0,ID$97*условия!$W82)</f>
        <v>0</v>
      </c>
      <c r="IE101" s="40">
        <f>IF(IE$7="",0,IE$97*условия!$W82)</f>
        <v>0</v>
      </c>
      <c r="IF101" s="40">
        <f>IF(IF$7="",0,IF$97*условия!$W82)</f>
        <v>0</v>
      </c>
      <c r="IG101" s="40">
        <f>IF(IG$7="",0,IG$97*условия!$W82)</f>
        <v>0</v>
      </c>
      <c r="IH101" s="40">
        <f>IF(IH$7="",0,IH$97*условия!$W82)</f>
        <v>0</v>
      </c>
      <c r="II101" s="40">
        <f>IF(II$7="",0,II$97*условия!$W82)</f>
        <v>0</v>
      </c>
      <c r="IJ101" s="40">
        <f>IF(IJ$7="",0,IJ$97*условия!$W82)</f>
        <v>0</v>
      </c>
      <c r="IK101" s="40">
        <f>IF(IK$7="",0,IK$97*условия!$W82)</f>
        <v>0</v>
      </c>
      <c r="IL101" s="40">
        <f>IF(IL$7="",0,IL$97*условия!$W82)</f>
        <v>0</v>
      </c>
      <c r="IM101" s="40">
        <f>IF(IM$7="",0,IM$97*условия!$W82)</f>
        <v>0</v>
      </c>
      <c r="IN101" s="40">
        <f>IF(IN$7="",0,IN$97*условия!$W82)</f>
        <v>0</v>
      </c>
      <c r="IO101" s="40">
        <f>IF(IO$7="",0,IO$97*условия!$W82)</f>
        <v>0</v>
      </c>
      <c r="IP101" s="40">
        <f>IF(IP$7="",0,IP$97*условия!$W82)</f>
        <v>0</v>
      </c>
      <c r="IQ101" s="40">
        <f>IF(IQ$7="",0,IQ$97*условия!$W82)</f>
        <v>0</v>
      </c>
      <c r="IR101" s="40">
        <f>IF(IR$7="",0,IR$97*условия!$W82)</f>
        <v>0</v>
      </c>
      <c r="IS101" s="40">
        <f>IF(IS$7="",0,IS$97*условия!$W82)</f>
        <v>0</v>
      </c>
      <c r="IT101" s="40">
        <f>IF(IT$7="",0,IT$97*условия!$W82)</f>
        <v>0</v>
      </c>
      <c r="IU101" s="40">
        <f>IF(IU$7="",0,IU$97*условия!$W82)</f>
        <v>0</v>
      </c>
      <c r="IV101" s="40">
        <f>IF(IV$7="",0,IV$97*условия!$W82)</f>
        <v>0</v>
      </c>
      <c r="IW101" s="40">
        <f>IF(IW$7="",0,IW$97*условия!$W82)</f>
        <v>0</v>
      </c>
      <c r="IX101" s="40">
        <f>IF(IX$7="",0,IX$97*условия!$W82)</f>
        <v>0</v>
      </c>
      <c r="IY101" s="40">
        <f>IF(IY$7="",0,IY$97*условия!$W82)</f>
        <v>0</v>
      </c>
      <c r="IZ101" s="40">
        <f>IF(IZ$7="",0,IZ$97*условия!$W82)</f>
        <v>0</v>
      </c>
      <c r="JA101" s="40">
        <f>IF(JA$7="",0,JA$97*условия!$W82)</f>
        <v>0</v>
      </c>
      <c r="JB101" s="40">
        <f>IF(JB$7="",0,JB$97*условия!$W82)</f>
        <v>0</v>
      </c>
      <c r="JC101" s="40">
        <f>IF(JC$7="",0,JC$97*условия!$W82)</f>
        <v>0</v>
      </c>
      <c r="JD101" s="40">
        <f>IF(JD$7="",0,JD$97*условия!$W82)</f>
        <v>0</v>
      </c>
      <c r="JE101" s="40">
        <f>IF(JE$7="",0,JE$97*условия!$W82)</f>
        <v>0</v>
      </c>
      <c r="JF101" s="40">
        <f>IF(JF$7="",0,JF$97*условия!$W82)</f>
        <v>0</v>
      </c>
      <c r="JG101" s="40">
        <f>IF(JG$7="",0,JG$97*условия!$W82)</f>
        <v>0</v>
      </c>
      <c r="JH101" s="40">
        <f>IF(JH$7="",0,JH$97*условия!$W82)</f>
        <v>0</v>
      </c>
      <c r="JI101" s="40">
        <f>IF(JI$7="",0,JI$97*условия!$W82)</f>
        <v>0</v>
      </c>
      <c r="JJ101" s="40">
        <f>IF(JJ$7="",0,JJ$97*условия!$W82)</f>
        <v>0</v>
      </c>
      <c r="JK101" s="40">
        <f>IF(JK$7="",0,JK$97*условия!$W82)</f>
        <v>0</v>
      </c>
      <c r="JL101" s="40">
        <f>IF(JL$7="",0,JL$97*условия!$W82)</f>
        <v>0</v>
      </c>
      <c r="JM101" s="40">
        <f>IF(JM$7="",0,JM$97*условия!$W82)</f>
        <v>0</v>
      </c>
      <c r="JN101" s="40">
        <f>IF(JN$7="",0,JN$97*условия!$W82)</f>
        <v>0</v>
      </c>
      <c r="JO101" s="40">
        <f>IF(JO$7="",0,JO$97*условия!$W82)</f>
        <v>0</v>
      </c>
      <c r="JP101" s="40">
        <f>IF(JP$7="",0,JP$97*условия!$W82)</f>
        <v>0</v>
      </c>
      <c r="JQ101" s="40">
        <f>IF(JQ$7="",0,JQ$97*условия!$W82)</f>
        <v>0</v>
      </c>
      <c r="JR101" s="40">
        <f>IF(JR$7="",0,JR$97*условия!$W82)</f>
        <v>0</v>
      </c>
      <c r="JS101" s="40">
        <f>IF(JS$7="",0,JS$97*условия!$W82)</f>
        <v>0</v>
      </c>
      <c r="JT101" s="40">
        <f>IF(JT$7="",0,JT$97*условия!$W82)</f>
        <v>0</v>
      </c>
      <c r="JU101" s="40">
        <f>IF(JU$7="",0,JU$97*условия!$W82)</f>
        <v>0</v>
      </c>
      <c r="JV101" s="40">
        <f>IF(JV$7="",0,JV$97*условия!$W82)</f>
        <v>0</v>
      </c>
      <c r="JW101" s="40">
        <f>IF(JW$7="",0,JW$97*условия!$W82)</f>
        <v>0</v>
      </c>
      <c r="JX101" s="40">
        <f>IF(JX$7="",0,JX$97*условия!$W82)</f>
        <v>0</v>
      </c>
      <c r="JY101" s="40">
        <f>IF(JY$7="",0,JY$97*условия!$W82)</f>
        <v>0</v>
      </c>
      <c r="JZ101" s="40">
        <f>IF(JZ$7="",0,JZ$97*условия!$W82)</f>
        <v>0</v>
      </c>
      <c r="KA101" s="40">
        <f>IF(KA$7="",0,KA$97*условия!$W82)</f>
        <v>0</v>
      </c>
      <c r="KB101" s="40">
        <f>IF(KB$7="",0,KB$97*условия!$W82)</f>
        <v>0</v>
      </c>
      <c r="KC101" s="40">
        <f>IF(KC$7="",0,KC$97*условия!$W82)</f>
        <v>0</v>
      </c>
      <c r="KD101" s="40">
        <f>IF(KD$7="",0,KD$97*условия!$W82)</f>
        <v>0</v>
      </c>
      <c r="KE101" s="40">
        <f>IF(KE$7="",0,KE$97*условия!$W82)</f>
        <v>0</v>
      </c>
      <c r="KF101" s="40">
        <f>IF(KF$7="",0,KF$97*условия!$W82)</f>
        <v>0</v>
      </c>
      <c r="KG101" s="40">
        <f>IF(KG$7="",0,KG$97*условия!$W82)</f>
        <v>0</v>
      </c>
      <c r="KH101" s="40">
        <f>IF(KH$7="",0,KH$97*условия!$W82)</f>
        <v>0</v>
      </c>
      <c r="KI101" s="40">
        <f>IF(KI$7="",0,KI$97*условия!$W82)</f>
        <v>0</v>
      </c>
      <c r="KJ101" s="40">
        <f>IF(KJ$7="",0,KJ$97*условия!$W82)</f>
        <v>0</v>
      </c>
      <c r="KK101" s="40">
        <f>IF(KK$7="",0,KK$97*условия!$W82)</f>
        <v>0</v>
      </c>
      <c r="KL101" s="40">
        <f>IF(KL$7="",0,KL$97*условия!$W82)</f>
        <v>0</v>
      </c>
      <c r="KM101" s="40">
        <f>IF(KM$7="",0,KM$97*условия!$W82)</f>
        <v>0</v>
      </c>
      <c r="KN101" s="40">
        <f>IF(KN$7="",0,KN$97*условия!$W82)</f>
        <v>0</v>
      </c>
      <c r="KO101" s="40">
        <f>IF(KO$7="",0,KO$97*условия!$W82)</f>
        <v>0</v>
      </c>
      <c r="KP101" s="40">
        <f>IF(KP$7="",0,KP$97*условия!$W82)</f>
        <v>0</v>
      </c>
      <c r="KQ101" s="40">
        <f>IF(KQ$7="",0,KQ$97*условия!$W82)</f>
        <v>0</v>
      </c>
      <c r="KR101" s="40">
        <f>IF(KR$7="",0,KR$97*условия!$W82)</f>
        <v>0</v>
      </c>
      <c r="KS101" s="40">
        <f>IF(KS$7="",0,KS$97*условия!$W82)</f>
        <v>0</v>
      </c>
      <c r="KT101" s="40">
        <f>IF(KT$7="",0,KT$97*условия!$W82)</f>
        <v>0</v>
      </c>
      <c r="KU101" s="40">
        <f>IF(KU$7="",0,KU$97*условия!$W82)</f>
        <v>0</v>
      </c>
      <c r="KV101" s="40">
        <f>IF(KV$7="",0,KV$97*условия!$W82)</f>
        <v>0</v>
      </c>
      <c r="KW101" s="1"/>
      <c r="KX101" s="1"/>
    </row>
    <row r="102" spans="1:310" ht="4.05" customHeight="1" x14ac:dyDescent="0.25">
      <c r="A102" s="1"/>
      <c r="B102" s="79"/>
      <c r="C102" s="79"/>
      <c r="D102" s="79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40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ht="4.05" customHeight="1" x14ac:dyDescent="0.25">
      <c r="A103" s="1"/>
      <c r="B103" s="79"/>
      <c r="C103" s="79"/>
      <c r="D103" s="79"/>
      <c r="E103" s="64"/>
      <c r="F103" s="1"/>
      <c r="G103" s="1"/>
      <c r="H103" s="11"/>
      <c r="I103" s="1"/>
      <c r="J103" s="1"/>
      <c r="K103" s="64"/>
      <c r="L103" s="1"/>
      <c r="M103" s="5"/>
      <c r="N103" s="64"/>
      <c r="O103" s="19"/>
      <c r="P103" s="1"/>
      <c r="Q103" s="1"/>
      <c r="R103" s="68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56" customFormat="1" ht="12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4"/>
      <c r="N104" s="53" t="s">
        <v>9</v>
      </c>
      <c r="O104" s="54"/>
      <c r="P104" s="53"/>
      <c r="Q104" s="53"/>
      <c r="R104" s="55">
        <f>R97-SUM(R98:R102)</f>
        <v>0</v>
      </c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</row>
    <row r="105" spans="1:310" ht="4.95" customHeight="1" x14ac:dyDescent="0.25">
      <c r="A105" s="1"/>
      <c r="B105" s="79"/>
      <c r="C105" s="79"/>
      <c r="D105" s="79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1"/>
      <c r="R105" s="40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4" customFormat="1" x14ac:dyDescent="0.25">
      <c r="A106" s="3"/>
      <c r="B106" s="80"/>
      <c r="C106" s="80"/>
      <c r="D106" s="80"/>
      <c r="E106" s="42" t="str">
        <f>kpi!$E$44</f>
        <v>кол-во сотрудников</v>
      </c>
      <c r="F106" s="3"/>
      <c r="G106" s="3"/>
      <c r="H106" s="39" t="str">
        <f>IF(OR($E106="",$E106=0),"",INDEX(kpi!$I:$I,SUMIFS(kpi!$A:$A,kpi!$E:$E,$E106)))</f>
        <v>чел</v>
      </c>
      <c r="I106" s="3"/>
      <c r="J106" s="3"/>
      <c r="K106" s="42" t="s">
        <v>7</v>
      </c>
      <c r="L106" s="3"/>
      <c r="M106" s="5"/>
      <c r="N106" s="44"/>
      <c r="O106" s="19"/>
      <c r="P106" s="3"/>
      <c r="Q106" s="3"/>
      <c r="R106" s="44"/>
      <c r="S106" s="3"/>
      <c r="T106" s="5"/>
      <c r="U106" s="41">
        <f t="shared" ref="U106:CF106" si="365">SUM(U107:U117)</f>
        <v>33</v>
      </c>
      <c r="V106" s="41">
        <f t="shared" si="365"/>
        <v>33</v>
      </c>
      <c r="W106" s="41">
        <f t="shared" si="365"/>
        <v>33</v>
      </c>
      <c r="X106" s="41">
        <f t="shared" si="365"/>
        <v>33</v>
      </c>
      <c r="Y106" s="41">
        <f t="shared" si="365"/>
        <v>33</v>
      </c>
      <c r="Z106" s="41">
        <f t="shared" si="365"/>
        <v>33</v>
      </c>
      <c r="AA106" s="41">
        <f t="shared" si="365"/>
        <v>33</v>
      </c>
      <c r="AB106" s="41">
        <f t="shared" si="365"/>
        <v>33</v>
      </c>
      <c r="AC106" s="41">
        <f t="shared" si="365"/>
        <v>33</v>
      </c>
      <c r="AD106" s="41">
        <f t="shared" si="365"/>
        <v>33</v>
      </c>
      <c r="AE106" s="41">
        <f t="shared" si="365"/>
        <v>33</v>
      </c>
      <c r="AF106" s="41">
        <f t="shared" si="365"/>
        <v>33</v>
      </c>
      <c r="AG106" s="41">
        <f t="shared" si="365"/>
        <v>33</v>
      </c>
      <c r="AH106" s="41">
        <f t="shared" si="365"/>
        <v>33</v>
      </c>
      <c r="AI106" s="41">
        <f t="shared" si="365"/>
        <v>33</v>
      </c>
      <c r="AJ106" s="41">
        <f t="shared" si="365"/>
        <v>33</v>
      </c>
      <c r="AK106" s="41">
        <f t="shared" si="365"/>
        <v>33</v>
      </c>
      <c r="AL106" s="41">
        <f t="shared" si="365"/>
        <v>33</v>
      </c>
      <c r="AM106" s="41">
        <f t="shared" si="365"/>
        <v>33</v>
      </c>
      <c r="AN106" s="41">
        <f t="shared" si="365"/>
        <v>33</v>
      </c>
      <c r="AO106" s="41">
        <f t="shared" si="365"/>
        <v>34</v>
      </c>
      <c r="AP106" s="41">
        <f t="shared" si="365"/>
        <v>34</v>
      </c>
      <c r="AQ106" s="41">
        <f t="shared" si="365"/>
        <v>34</v>
      </c>
      <c r="AR106" s="41">
        <f t="shared" si="365"/>
        <v>34</v>
      </c>
      <c r="AS106" s="41">
        <f t="shared" si="365"/>
        <v>34</v>
      </c>
      <c r="AT106" s="41">
        <f t="shared" si="365"/>
        <v>34</v>
      </c>
      <c r="AU106" s="41">
        <f t="shared" si="365"/>
        <v>34</v>
      </c>
      <c r="AV106" s="41">
        <f t="shared" si="365"/>
        <v>34</v>
      </c>
      <c r="AW106" s="41">
        <f t="shared" si="365"/>
        <v>34</v>
      </c>
      <c r="AX106" s="41">
        <f t="shared" si="365"/>
        <v>34</v>
      </c>
      <c r="AY106" s="41">
        <f t="shared" si="365"/>
        <v>34</v>
      </c>
      <c r="AZ106" s="41">
        <f t="shared" si="365"/>
        <v>34</v>
      </c>
      <c r="BA106" s="41">
        <f t="shared" si="365"/>
        <v>34</v>
      </c>
      <c r="BB106" s="41">
        <f t="shared" si="365"/>
        <v>34</v>
      </c>
      <c r="BC106" s="41">
        <f t="shared" si="365"/>
        <v>34</v>
      </c>
      <c r="BD106" s="41">
        <f t="shared" si="365"/>
        <v>34</v>
      </c>
      <c r="BE106" s="41">
        <f t="shared" si="365"/>
        <v>34</v>
      </c>
      <c r="BF106" s="41">
        <f t="shared" si="365"/>
        <v>34</v>
      </c>
      <c r="BG106" s="41">
        <f t="shared" si="365"/>
        <v>34</v>
      </c>
      <c r="BH106" s="41">
        <f t="shared" si="365"/>
        <v>34</v>
      </c>
      <c r="BI106" s="41">
        <f t="shared" si="365"/>
        <v>34</v>
      </c>
      <c r="BJ106" s="41">
        <f t="shared" si="365"/>
        <v>34</v>
      </c>
      <c r="BK106" s="41">
        <f t="shared" si="365"/>
        <v>34</v>
      </c>
      <c r="BL106" s="41">
        <f t="shared" si="365"/>
        <v>34</v>
      </c>
      <c r="BM106" s="41">
        <f t="shared" si="365"/>
        <v>34</v>
      </c>
      <c r="BN106" s="41">
        <f t="shared" si="365"/>
        <v>34</v>
      </c>
      <c r="BO106" s="41">
        <f t="shared" si="365"/>
        <v>34</v>
      </c>
      <c r="BP106" s="41">
        <f t="shared" si="365"/>
        <v>34</v>
      </c>
      <c r="BQ106" s="41">
        <f t="shared" si="365"/>
        <v>31</v>
      </c>
      <c r="BR106" s="41">
        <f t="shared" si="365"/>
        <v>31</v>
      </c>
      <c r="BS106" s="41">
        <f t="shared" si="365"/>
        <v>31</v>
      </c>
      <c r="BT106" s="41">
        <f t="shared" si="365"/>
        <v>31</v>
      </c>
      <c r="BU106" s="41">
        <f t="shared" si="365"/>
        <v>31</v>
      </c>
      <c r="BV106" s="41">
        <f t="shared" si="365"/>
        <v>31</v>
      </c>
      <c r="BW106" s="41">
        <f t="shared" si="365"/>
        <v>31</v>
      </c>
      <c r="BX106" s="41">
        <f t="shared" si="365"/>
        <v>31</v>
      </c>
      <c r="BY106" s="41">
        <f t="shared" si="365"/>
        <v>31</v>
      </c>
      <c r="BZ106" s="41">
        <f t="shared" si="365"/>
        <v>31</v>
      </c>
      <c r="CA106" s="41">
        <f t="shared" si="365"/>
        <v>31</v>
      </c>
      <c r="CB106" s="41">
        <f t="shared" si="365"/>
        <v>31</v>
      </c>
      <c r="CC106" s="41">
        <f t="shared" si="365"/>
        <v>31</v>
      </c>
      <c r="CD106" s="41">
        <f t="shared" si="365"/>
        <v>31</v>
      </c>
      <c r="CE106" s="41">
        <f t="shared" si="365"/>
        <v>31</v>
      </c>
      <c r="CF106" s="41">
        <f t="shared" si="365"/>
        <v>31</v>
      </c>
      <c r="CG106" s="41">
        <f t="shared" ref="CG106:ER106" si="366">SUM(CG107:CG117)</f>
        <v>31</v>
      </c>
      <c r="CH106" s="41">
        <f t="shared" si="366"/>
        <v>31</v>
      </c>
      <c r="CI106" s="41">
        <f t="shared" si="366"/>
        <v>31</v>
      </c>
      <c r="CJ106" s="41">
        <f t="shared" si="366"/>
        <v>31</v>
      </c>
      <c r="CK106" s="41">
        <f t="shared" si="366"/>
        <v>31</v>
      </c>
      <c r="CL106" s="41">
        <f t="shared" si="366"/>
        <v>31</v>
      </c>
      <c r="CM106" s="41">
        <f t="shared" si="366"/>
        <v>31</v>
      </c>
      <c r="CN106" s="41">
        <f t="shared" si="366"/>
        <v>31</v>
      </c>
      <c r="CO106" s="41">
        <f t="shared" si="366"/>
        <v>31</v>
      </c>
      <c r="CP106" s="41">
        <f t="shared" si="366"/>
        <v>31</v>
      </c>
      <c r="CQ106" s="41">
        <f t="shared" si="366"/>
        <v>31</v>
      </c>
      <c r="CR106" s="41">
        <f t="shared" si="366"/>
        <v>31</v>
      </c>
      <c r="CS106" s="41">
        <f t="shared" si="366"/>
        <v>31</v>
      </c>
      <c r="CT106" s="41">
        <f t="shared" si="366"/>
        <v>31</v>
      </c>
      <c r="CU106" s="41">
        <f t="shared" si="366"/>
        <v>31</v>
      </c>
      <c r="CV106" s="41">
        <f t="shared" si="366"/>
        <v>31</v>
      </c>
      <c r="CW106" s="41">
        <f t="shared" si="366"/>
        <v>31</v>
      </c>
      <c r="CX106" s="41">
        <f t="shared" si="366"/>
        <v>31</v>
      </c>
      <c r="CY106" s="41">
        <f t="shared" si="366"/>
        <v>31</v>
      </c>
      <c r="CZ106" s="41">
        <f t="shared" si="366"/>
        <v>31</v>
      </c>
      <c r="DA106" s="41">
        <f t="shared" si="366"/>
        <v>31</v>
      </c>
      <c r="DB106" s="41">
        <f t="shared" si="366"/>
        <v>31</v>
      </c>
      <c r="DC106" s="41">
        <f t="shared" si="366"/>
        <v>31</v>
      </c>
      <c r="DD106" s="41">
        <f t="shared" si="366"/>
        <v>31</v>
      </c>
      <c r="DE106" s="41">
        <f t="shared" si="366"/>
        <v>31</v>
      </c>
      <c r="DF106" s="41">
        <f t="shared" si="366"/>
        <v>31</v>
      </c>
      <c r="DG106" s="41">
        <f t="shared" si="366"/>
        <v>31</v>
      </c>
      <c r="DH106" s="41">
        <f t="shared" si="366"/>
        <v>31</v>
      </c>
      <c r="DI106" s="41">
        <f t="shared" si="366"/>
        <v>31</v>
      </c>
      <c r="DJ106" s="41">
        <f t="shared" si="366"/>
        <v>31</v>
      </c>
      <c r="DK106" s="41">
        <f t="shared" si="366"/>
        <v>31</v>
      </c>
      <c r="DL106" s="41">
        <f t="shared" si="366"/>
        <v>31</v>
      </c>
      <c r="DM106" s="41">
        <f t="shared" si="366"/>
        <v>31</v>
      </c>
      <c r="DN106" s="41">
        <f t="shared" si="366"/>
        <v>31</v>
      </c>
      <c r="DO106" s="41">
        <f t="shared" si="366"/>
        <v>31</v>
      </c>
      <c r="DP106" s="41">
        <f t="shared" si="366"/>
        <v>31</v>
      </c>
      <c r="DQ106" s="41">
        <f t="shared" si="366"/>
        <v>31</v>
      </c>
      <c r="DR106" s="41">
        <f t="shared" si="366"/>
        <v>31</v>
      </c>
      <c r="DS106" s="41">
        <f t="shared" si="366"/>
        <v>31</v>
      </c>
      <c r="DT106" s="41">
        <f t="shared" si="366"/>
        <v>31</v>
      </c>
      <c r="DU106" s="41">
        <f t="shared" si="366"/>
        <v>31</v>
      </c>
      <c r="DV106" s="41">
        <f t="shared" si="366"/>
        <v>31</v>
      </c>
      <c r="DW106" s="41">
        <f t="shared" si="366"/>
        <v>31</v>
      </c>
      <c r="DX106" s="41">
        <f t="shared" si="366"/>
        <v>31</v>
      </c>
      <c r="DY106" s="41">
        <f t="shared" si="366"/>
        <v>31</v>
      </c>
      <c r="DZ106" s="41">
        <f t="shared" si="366"/>
        <v>31</v>
      </c>
      <c r="EA106" s="41">
        <f t="shared" si="366"/>
        <v>31</v>
      </c>
      <c r="EB106" s="41">
        <f t="shared" si="366"/>
        <v>31</v>
      </c>
      <c r="EC106" s="41">
        <f t="shared" si="366"/>
        <v>31</v>
      </c>
      <c r="ED106" s="41">
        <f t="shared" si="366"/>
        <v>31</v>
      </c>
      <c r="EE106" s="41">
        <f t="shared" si="366"/>
        <v>31</v>
      </c>
      <c r="EF106" s="41">
        <f t="shared" si="366"/>
        <v>31</v>
      </c>
      <c r="EG106" s="41">
        <f t="shared" si="366"/>
        <v>31</v>
      </c>
      <c r="EH106" s="41">
        <f t="shared" si="366"/>
        <v>31</v>
      </c>
      <c r="EI106" s="41">
        <f t="shared" si="366"/>
        <v>31</v>
      </c>
      <c r="EJ106" s="41">
        <f t="shared" si="366"/>
        <v>31</v>
      </c>
      <c r="EK106" s="41">
        <f t="shared" si="366"/>
        <v>31</v>
      </c>
      <c r="EL106" s="41">
        <f t="shared" si="366"/>
        <v>31</v>
      </c>
      <c r="EM106" s="41">
        <f t="shared" si="366"/>
        <v>31</v>
      </c>
      <c r="EN106" s="41">
        <f t="shared" si="366"/>
        <v>31</v>
      </c>
      <c r="EO106" s="41">
        <f t="shared" si="366"/>
        <v>31</v>
      </c>
      <c r="EP106" s="41">
        <f t="shared" si="366"/>
        <v>31</v>
      </c>
      <c r="EQ106" s="41">
        <f t="shared" si="366"/>
        <v>31</v>
      </c>
      <c r="ER106" s="41">
        <f t="shared" si="366"/>
        <v>31</v>
      </c>
      <c r="ES106" s="41">
        <f t="shared" ref="ES106:HD106" si="367">SUM(ES107:ES117)</f>
        <v>31</v>
      </c>
      <c r="ET106" s="41">
        <f t="shared" si="367"/>
        <v>31</v>
      </c>
      <c r="EU106" s="41">
        <f t="shared" si="367"/>
        <v>31</v>
      </c>
      <c r="EV106" s="41">
        <f t="shared" si="367"/>
        <v>31</v>
      </c>
      <c r="EW106" s="41">
        <f t="shared" si="367"/>
        <v>31</v>
      </c>
      <c r="EX106" s="41">
        <f t="shared" si="367"/>
        <v>31</v>
      </c>
      <c r="EY106" s="41">
        <f t="shared" si="367"/>
        <v>31</v>
      </c>
      <c r="EZ106" s="41">
        <f t="shared" si="367"/>
        <v>31</v>
      </c>
      <c r="FA106" s="41">
        <f t="shared" si="367"/>
        <v>31</v>
      </c>
      <c r="FB106" s="41">
        <f t="shared" si="367"/>
        <v>31</v>
      </c>
      <c r="FC106" s="41">
        <f t="shared" si="367"/>
        <v>31</v>
      </c>
      <c r="FD106" s="41">
        <f t="shared" si="367"/>
        <v>31</v>
      </c>
      <c r="FE106" s="41">
        <f t="shared" si="367"/>
        <v>31</v>
      </c>
      <c r="FF106" s="41">
        <f t="shared" si="367"/>
        <v>31</v>
      </c>
      <c r="FG106" s="41">
        <f t="shared" si="367"/>
        <v>31</v>
      </c>
      <c r="FH106" s="41">
        <f t="shared" si="367"/>
        <v>31</v>
      </c>
      <c r="FI106" s="41">
        <f t="shared" si="367"/>
        <v>31</v>
      </c>
      <c r="FJ106" s="41">
        <f t="shared" si="367"/>
        <v>31</v>
      </c>
      <c r="FK106" s="41">
        <f t="shared" si="367"/>
        <v>31</v>
      </c>
      <c r="FL106" s="41">
        <f t="shared" si="367"/>
        <v>31</v>
      </c>
      <c r="FM106" s="41">
        <f t="shared" si="367"/>
        <v>31</v>
      </c>
      <c r="FN106" s="41">
        <f t="shared" si="367"/>
        <v>31</v>
      </c>
      <c r="FO106" s="41">
        <f t="shared" si="367"/>
        <v>31</v>
      </c>
      <c r="FP106" s="41">
        <f t="shared" si="367"/>
        <v>31</v>
      </c>
      <c r="FQ106" s="41">
        <f t="shared" si="367"/>
        <v>31</v>
      </c>
      <c r="FR106" s="41">
        <f t="shared" si="367"/>
        <v>31</v>
      </c>
      <c r="FS106" s="41">
        <f t="shared" si="367"/>
        <v>31</v>
      </c>
      <c r="FT106" s="41">
        <f t="shared" si="367"/>
        <v>31</v>
      </c>
      <c r="FU106" s="41">
        <f t="shared" si="367"/>
        <v>31</v>
      </c>
      <c r="FV106" s="41">
        <f t="shared" si="367"/>
        <v>31</v>
      </c>
      <c r="FW106" s="41">
        <f t="shared" si="367"/>
        <v>31</v>
      </c>
      <c r="FX106" s="41">
        <f t="shared" si="367"/>
        <v>31</v>
      </c>
      <c r="FY106" s="41">
        <f t="shared" si="367"/>
        <v>31</v>
      </c>
      <c r="FZ106" s="41">
        <f t="shared" si="367"/>
        <v>31</v>
      </c>
      <c r="GA106" s="41">
        <f t="shared" si="367"/>
        <v>31</v>
      </c>
      <c r="GB106" s="41">
        <f t="shared" si="367"/>
        <v>31</v>
      </c>
      <c r="GC106" s="41">
        <f t="shared" si="367"/>
        <v>31</v>
      </c>
      <c r="GD106" s="41">
        <f t="shared" si="367"/>
        <v>31</v>
      </c>
      <c r="GE106" s="41">
        <f t="shared" si="367"/>
        <v>31</v>
      </c>
      <c r="GF106" s="41">
        <f t="shared" si="367"/>
        <v>31</v>
      </c>
      <c r="GG106" s="41">
        <f t="shared" si="367"/>
        <v>31</v>
      </c>
      <c r="GH106" s="41">
        <f t="shared" si="367"/>
        <v>31</v>
      </c>
      <c r="GI106" s="41">
        <f t="shared" si="367"/>
        <v>31</v>
      </c>
      <c r="GJ106" s="41">
        <f t="shared" si="367"/>
        <v>31</v>
      </c>
      <c r="GK106" s="41">
        <f t="shared" si="367"/>
        <v>31</v>
      </c>
      <c r="GL106" s="41">
        <f t="shared" si="367"/>
        <v>31</v>
      </c>
      <c r="GM106" s="41">
        <f t="shared" si="367"/>
        <v>31</v>
      </c>
      <c r="GN106" s="41">
        <f t="shared" si="367"/>
        <v>31</v>
      </c>
      <c r="GO106" s="41">
        <f t="shared" si="367"/>
        <v>31</v>
      </c>
      <c r="GP106" s="41">
        <f t="shared" si="367"/>
        <v>31</v>
      </c>
      <c r="GQ106" s="41">
        <f t="shared" si="367"/>
        <v>31</v>
      </c>
      <c r="GR106" s="41">
        <f t="shared" si="367"/>
        <v>31</v>
      </c>
      <c r="GS106" s="41">
        <f t="shared" si="367"/>
        <v>31</v>
      </c>
      <c r="GT106" s="41">
        <f t="shared" si="367"/>
        <v>31</v>
      </c>
      <c r="GU106" s="41">
        <f t="shared" si="367"/>
        <v>31</v>
      </c>
      <c r="GV106" s="41">
        <f t="shared" si="367"/>
        <v>31</v>
      </c>
      <c r="GW106" s="41">
        <f t="shared" si="367"/>
        <v>31</v>
      </c>
      <c r="GX106" s="41">
        <f t="shared" si="367"/>
        <v>31</v>
      </c>
      <c r="GY106" s="41">
        <f t="shared" si="367"/>
        <v>31</v>
      </c>
      <c r="GZ106" s="41">
        <f t="shared" si="367"/>
        <v>31</v>
      </c>
      <c r="HA106" s="41">
        <f t="shared" si="367"/>
        <v>31</v>
      </c>
      <c r="HB106" s="41">
        <f t="shared" si="367"/>
        <v>31</v>
      </c>
      <c r="HC106" s="41">
        <f t="shared" si="367"/>
        <v>31</v>
      </c>
      <c r="HD106" s="41">
        <f t="shared" si="367"/>
        <v>31</v>
      </c>
      <c r="HE106" s="41">
        <f t="shared" ref="HE106:JP106" si="368">SUM(HE107:HE117)</f>
        <v>31</v>
      </c>
      <c r="HF106" s="41">
        <f t="shared" si="368"/>
        <v>31</v>
      </c>
      <c r="HG106" s="41">
        <f t="shared" si="368"/>
        <v>31</v>
      </c>
      <c r="HH106" s="41">
        <f t="shared" si="368"/>
        <v>31</v>
      </c>
      <c r="HI106" s="41">
        <f t="shared" si="368"/>
        <v>31</v>
      </c>
      <c r="HJ106" s="41">
        <f t="shared" si="368"/>
        <v>31</v>
      </c>
      <c r="HK106" s="41">
        <f t="shared" si="368"/>
        <v>31</v>
      </c>
      <c r="HL106" s="41">
        <f t="shared" si="368"/>
        <v>31</v>
      </c>
      <c r="HM106" s="41">
        <f t="shared" si="368"/>
        <v>31</v>
      </c>
      <c r="HN106" s="41">
        <f t="shared" si="368"/>
        <v>31</v>
      </c>
      <c r="HO106" s="41">
        <f t="shared" si="368"/>
        <v>31</v>
      </c>
      <c r="HP106" s="41">
        <f t="shared" si="368"/>
        <v>31</v>
      </c>
      <c r="HQ106" s="41">
        <f t="shared" si="368"/>
        <v>31</v>
      </c>
      <c r="HR106" s="41">
        <f t="shared" si="368"/>
        <v>31</v>
      </c>
      <c r="HS106" s="41">
        <f t="shared" si="368"/>
        <v>31</v>
      </c>
      <c r="HT106" s="41">
        <f t="shared" si="368"/>
        <v>31</v>
      </c>
      <c r="HU106" s="41">
        <f t="shared" si="368"/>
        <v>31</v>
      </c>
      <c r="HV106" s="41">
        <f t="shared" si="368"/>
        <v>31</v>
      </c>
      <c r="HW106" s="41">
        <f t="shared" si="368"/>
        <v>31</v>
      </c>
      <c r="HX106" s="41">
        <f t="shared" si="368"/>
        <v>31</v>
      </c>
      <c r="HY106" s="41">
        <f t="shared" si="368"/>
        <v>31</v>
      </c>
      <c r="HZ106" s="41">
        <f t="shared" si="368"/>
        <v>31</v>
      </c>
      <c r="IA106" s="41">
        <f t="shared" si="368"/>
        <v>31</v>
      </c>
      <c r="IB106" s="41">
        <f t="shared" si="368"/>
        <v>31</v>
      </c>
      <c r="IC106" s="41">
        <f t="shared" si="368"/>
        <v>31</v>
      </c>
      <c r="ID106" s="41">
        <f t="shared" si="368"/>
        <v>31</v>
      </c>
      <c r="IE106" s="41">
        <f t="shared" si="368"/>
        <v>31</v>
      </c>
      <c r="IF106" s="41">
        <f t="shared" si="368"/>
        <v>31</v>
      </c>
      <c r="IG106" s="41">
        <f t="shared" si="368"/>
        <v>31</v>
      </c>
      <c r="IH106" s="41">
        <f t="shared" si="368"/>
        <v>31</v>
      </c>
      <c r="II106" s="41">
        <f t="shared" si="368"/>
        <v>31</v>
      </c>
      <c r="IJ106" s="41">
        <f t="shared" si="368"/>
        <v>31</v>
      </c>
      <c r="IK106" s="41">
        <f t="shared" si="368"/>
        <v>31</v>
      </c>
      <c r="IL106" s="41">
        <f t="shared" si="368"/>
        <v>31</v>
      </c>
      <c r="IM106" s="41">
        <f t="shared" si="368"/>
        <v>31</v>
      </c>
      <c r="IN106" s="41">
        <f t="shared" si="368"/>
        <v>31</v>
      </c>
      <c r="IO106" s="41">
        <f t="shared" si="368"/>
        <v>31</v>
      </c>
      <c r="IP106" s="41">
        <f t="shared" si="368"/>
        <v>31</v>
      </c>
      <c r="IQ106" s="41">
        <f t="shared" si="368"/>
        <v>31</v>
      </c>
      <c r="IR106" s="41">
        <f t="shared" si="368"/>
        <v>31</v>
      </c>
      <c r="IS106" s="41">
        <f t="shared" si="368"/>
        <v>31</v>
      </c>
      <c r="IT106" s="41">
        <f t="shared" si="368"/>
        <v>31</v>
      </c>
      <c r="IU106" s="41">
        <f t="shared" si="368"/>
        <v>31</v>
      </c>
      <c r="IV106" s="41">
        <f t="shared" si="368"/>
        <v>31</v>
      </c>
      <c r="IW106" s="41">
        <f t="shared" si="368"/>
        <v>31</v>
      </c>
      <c r="IX106" s="41">
        <f t="shared" si="368"/>
        <v>31</v>
      </c>
      <c r="IY106" s="41">
        <f t="shared" si="368"/>
        <v>31</v>
      </c>
      <c r="IZ106" s="41">
        <f t="shared" si="368"/>
        <v>31</v>
      </c>
      <c r="JA106" s="41">
        <f t="shared" si="368"/>
        <v>31</v>
      </c>
      <c r="JB106" s="41">
        <f t="shared" si="368"/>
        <v>31</v>
      </c>
      <c r="JC106" s="41">
        <f t="shared" si="368"/>
        <v>31</v>
      </c>
      <c r="JD106" s="41">
        <f t="shared" si="368"/>
        <v>31</v>
      </c>
      <c r="JE106" s="41">
        <f t="shared" si="368"/>
        <v>31</v>
      </c>
      <c r="JF106" s="41">
        <f t="shared" si="368"/>
        <v>31</v>
      </c>
      <c r="JG106" s="41">
        <f t="shared" si="368"/>
        <v>31</v>
      </c>
      <c r="JH106" s="41">
        <f t="shared" si="368"/>
        <v>31</v>
      </c>
      <c r="JI106" s="41">
        <f t="shared" si="368"/>
        <v>31</v>
      </c>
      <c r="JJ106" s="41">
        <f t="shared" si="368"/>
        <v>31</v>
      </c>
      <c r="JK106" s="41">
        <f t="shared" si="368"/>
        <v>31</v>
      </c>
      <c r="JL106" s="41">
        <f t="shared" si="368"/>
        <v>31</v>
      </c>
      <c r="JM106" s="41">
        <f t="shared" si="368"/>
        <v>31</v>
      </c>
      <c r="JN106" s="41">
        <f t="shared" si="368"/>
        <v>31</v>
      </c>
      <c r="JO106" s="41">
        <f t="shared" si="368"/>
        <v>31</v>
      </c>
      <c r="JP106" s="41">
        <f t="shared" si="368"/>
        <v>31</v>
      </c>
      <c r="JQ106" s="41">
        <f t="shared" ref="JQ106:KV106" si="369">SUM(JQ107:JQ117)</f>
        <v>31</v>
      </c>
      <c r="JR106" s="41">
        <f t="shared" si="369"/>
        <v>31</v>
      </c>
      <c r="JS106" s="41">
        <f t="shared" si="369"/>
        <v>31</v>
      </c>
      <c r="JT106" s="41">
        <f t="shared" si="369"/>
        <v>31</v>
      </c>
      <c r="JU106" s="41">
        <f t="shared" si="369"/>
        <v>31</v>
      </c>
      <c r="JV106" s="41">
        <f t="shared" si="369"/>
        <v>31</v>
      </c>
      <c r="JW106" s="41">
        <f t="shared" si="369"/>
        <v>31</v>
      </c>
      <c r="JX106" s="41">
        <f t="shared" si="369"/>
        <v>31</v>
      </c>
      <c r="JY106" s="41">
        <f t="shared" si="369"/>
        <v>31</v>
      </c>
      <c r="JZ106" s="41">
        <f t="shared" si="369"/>
        <v>31</v>
      </c>
      <c r="KA106" s="41">
        <f t="shared" si="369"/>
        <v>31</v>
      </c>
      <c r="KB106" s="41">
        <f t="shared" si="369"/>
        <v>31</v>
      </c>
      <c r="KC106" s="41">
        <f t="shared" si="369"/>
        <v>31</v>
      </c>
      <c r="KD106" s="41">
        <f t="shared" si="369"/>
        <v>31</v>
      </c>
      <c r="KE106" s="41">
        <f t="shared" si="369"/>
        <v>31</v>
      </c>
      <c r="KF106" s="41">
        <f t="shared" si="369"/>
        <v>31</v>
      </c>
      <c r="KG106" s="41">
        <f t="shared" si="369"/>
        <v>31</v>
      </c>
      <c r="KH106" s="41">
        <f t="shared" si="369"/>
        <v>31</v>
      </c>
      <c r="KI106" s="41">
        <f t="shared" si="369"/>
        <v>31</v>
      </c>
      <c r="KJ106" s="41">
        <f t="shared" si="369"/>
        <v>31</v>
      </c>
      <c r="KK106" s="41">
        <f t="shared" si="369"/>
        <v>31</v>
      </c>
      <c r="KL106" s="41">
        <f t="shared" si="369"/>
        <v>31</v>
      </c>
      <c r="KM106" s="41">
        <f t="shared" si="369"/>
        <v>31</v>
      </c>
      <c r="KN106" s="41">
        <f t="shared" si="369"/>
        <v>31</v>
      </c>
      <c r="KO106" s="41">
        <f t="shared" si="369"/>
        <v>31</v>
      </c>
      <c r="KP106" s="41">
        <f t="shared" si="369"/>
        <v>31</v>
      </c>
      <c r="KQ106" s="41">
        <f t="shared" si="369"/>
        <v>31</v>
      </c>
      <c r="KR106" s="41">
        <f t="shared" si="369"/>
        <v>31</v>
      </c>
      <c r="KS106" s="41">
        <f t="shared" si="369"/>
        <v>31</v>
      </c>
      <c r="KT106" s="41">
        <f t="shared" si="369"/>
        <v>31</v>
      </c>
      <c r="KU106" s="41">
        <f t="shared" si="369"/>
        <v>31</v>
      </c>
      <c r="KV106" s="41">
        <f t="shared" si="369"/>
        <v>31</v>
      </c>
      <c r="KW106" s="3"/>
      <c r="KX106" s="3"/>
    </row>
    <row r="107" spans="1:310" x14ac:dyDescent="0.25">
      <c r="A107" s="1"/>
      <c r="B107" s="79"/>
      <c r="C107" s="79"/>
      <c r="D107" s="79"/>
      <c r="E107" s="43" t="str">
        <f>справочники!$M$11</f>
        <v>Специалисты по холодным звонкам</v>
      </c>
      <c r="F107" s="1"/>
      <c r="G107" s="1"/>
      <c r="H107" s="11" t="str">
        <f>H106</f>
        <v>чел</v>
      </c>
      <c r="I107" s="1"/>
      <c r="J107" s="1"/>
      <c r="K107" s="43"/>
      <c r="L107" s="1"/>
      <c r="M107" s="5"/>
      <c r="N107" s="45"/>
      <c r="O107" s="19"/>
      <c r="P107" s="1"/>
      <c r="Q107" s="1"/>
      <c r="R107" s="45"/>
      <c r="S107" s="1"/>
      <c r="T107" s="5" t="s">
        <v>0</v>
      </c>
      <c r="U107" s="40">
        <f>IF(U$7="",0,INT(IF(OR(условия!$W$100=0,условия!$W$102=0),0,U98/условия!$W$100/20/условия!$W$102))+1)</f>
        <v>1</v>
      </c>
      <c r="V107" s="40">
        <f>IF(V$7="",0,INT(IF(OR(условия!$W$100=0,условия!$W$102=0),0,V98/условия!$W$100/20/условия!$W$102))+1)</f>
        <v>1</v>
      </c>
      <c r="W107" s="40">
        <f>IF(W$7="",0,INT(IF(OR(условия!$W$100=0,условия!$W$102=0),0,W98/условия!$W$100/20/условия!$W$102))+1)</f>
        <v>1</v>
      </c>
      <c r="X107" s="40">
        <f>IF(X$7="",0,INT(IF(OR(условия!$W$100=0,условия!$W$102=0),0,X98/условия!$W$100/20/условия!$W$102))+1)</f>
        <v>1</v>
      </c>
      <c r="Y107" s="40">
        <f>IF(Y$7="",0,INT(IF(OR(условия!$W$100=0,условия!$W$102=0),0,Y98/условия!$W$100/20/условия!$W$102))+1)</f>
        <v>1</v>
      </c>
      <c r="Z107" s="40">
        <f>IF(Z$7="",0,INT(IF(OR(условия!$W$100=0,условия!$W$102=0),0,Z98/условия!$W$100/20/условия!$W$102))+1)</f>
        <v>1</v>
      </c>
      <c r="AA107" s="40">
        <f>IF(AA$7="",0,INT(IF(OR(условия!$W$100=0,условия!$W$102=0),0,AA98/условия!$W$100/20/условия!$W$102))+1)</f>
        <v>1</v>
      </c>
      <c r="AB107" s="40">
        <f>IF(AB$7="",0,INT(IF(OR(условия!$W$100=0,условия!$W$102=0),0,AB98/условия!$W$100/20/условия!$W$102))+1)</f>
        <v>1</v>
      </c>
      <c r="AC107" s="40">
        <f>IF(AC$7="",0,INT(IF(OR(условия!$W$100=0,условия!$W$102=0),0,AC98/условия!$W$100/20/условия!$W$102))+1)</f>
        <v>1</v>
      </c>
      <c r="AD107" s="40">
        <f>IF(AD$7="",0,INT(IF(OR(условия!$W$100=0,условия!$W$102=0),0,AD98/условия!$W$100/20/условия!$W$102))+1)</f>
        <v>1</v>
      </c>
      <c r="AE107" s="40">
        <f>IF(AE$7="",0,INT(IF(OR(условия!$W$100=0,условия!$W$102=0),0,AE98/условия!$W$100/20/условия!$W$102))+1)</f>
        <v>1</v>
      </c>
      <c r="AF107" s="40">
        <f>IF(AF$7="",0,INT(IF(OR(условия!$W$100=0,условия!$W$102=0),0,AF98/условия!$W$100/20/условия!$W$102))+1)</f>
        <v>1</v>
      </c>
      <c r="AG107" s="40">
        <f>IF(AG$7="",0,INT(IF(OR(условия!$W$100=0,условия!$W$102=0),0,AG98/условия!$W$100/20/условия!$W$102))+1)</f>
        <v>1</v>
      </c>
      <c r="AH107" s="40">
        <f>IF(AH$7="",0,INT(IF(OR(условия!$W$100=0,условия!$W$102=0),0,AH98/условия!$W$100/20/условия!$W$102))+1)</f>
        <v>1</v>
      </c>
      <c r="AI107" s="40">
        <f>IF(AI$7="",0,INT(IF(OR(условия!$W$100=0,условия!$W$102=0),0,AI98/условия!$W$100/20/условия!$W$102))+1)</f>
        <v>1</v>
      </c>
      <c r="AJ107" s="40">
        <f>IF(AJ$7="",0,INT(IF(OR(условия!$W$100=0,условия!$W$102=0),0,AJ98/условия!$W$100/20/условия!$W$102))+1)</f>
        <v>1</v>
      </c>
      <c r="AK107" s="40">
        <f>IF(AK$7="",0,INT(IF(OR(условия!$W$100=0,условия!$W$102=0),0,AK98/условия!$W$100/20/условия!$W$102))+1)</f>
        <v>1</v>
      </c>
      <c r="AL107" s="40">
        <f>IF(AL$7="",0,INT(IF(OR(условия!$W$100=0,условия!$W$102=0),0,AL98/условия!$W$100/20/условия!$W$102))+1)</f>
        <v>1</v>
      </c>
      <c r="AM107" s="40">
        <f>IF(AM$7="",0,INT(IF(OR(условия!$W$100=0,условия!$W$102=0),0,AM98/условия!$W$100/20/условия!$W$102))+1)</f>
        <v>1</v>
      </c>
      <c r="AN107" s="40">
        <f>IF(AN$7="",0,INT(IF(OR(условия!$W$100=0,условия!$W$102=0),0,AN98/условия!$W$100/20/условия!$W$102))+1)</f>
        <v>1</v>
      </c>
      <c r="AO107" s="40">
        <f>IF(AO$7="",0,INT(IF(OR(условия!$W$100=0,условия!$W$102=0),0,AO98/условия!$W$100/20/условия!$W$102))+1)</f>
        <v>1</v>
      </c>
      <c r="AP107" s="40">
        <f>IF(AP$7="",0,INT(IF(OR(условия!$W$100=0,условия!$W$102=0),0,AP98/условия!$W$100/20/условия!$W$102))+1)</f>
        <v>1</v>
      </c>
      <c r="AQ107" s="40">
        <f>IF(AQ$7="",0,INT(IF(OR(условия!$W$100=0,условия!$W$102=0),0,AQ98/условия!$W$100/20/условия!$W$102))+1)</f>
        <v>1</v>
      </c>
      <c r="AR107" s="40">
        <f>IF(AR$7="",0,INT(IF(OR(условия!$W$100=0,условия!$W$102=0),0,AR98/условия!$W$100/20/условия!$W$102))+1)</f>
        <v>1</v>
      </c>
      <c r="AS107" s="40">
        <f>IF(AS$7="",0,INT(IF(OR(условия!$W$100=0,условия!$W$102=0),0,AS98/условия!$W$100/20/условия!$W$102))+1)</f>
        <v>1</v>
      </c>
      <c r="AT107" s="40">
        <f>IF(AT$7="",0,INT(IF(OR(условия!$W$100=0,условия!$W$102=0),0,AT98/условия!$W$100/20/условия!$W$102))+1)</f>
        <v>1</v>
      </c>
      <c r="AU107" s="40">
        <f>IF(AU$7="",0,INT(IF(OR(условия!$W$100=0,условия!$W$102=0),0,AU98/условия!$W$100/20/условия!$W$102))+1)</f>
        <v>1</v>
      </c>
      <c r="AV107" s="40">
        <f>IF(AV$7="",0,INT(IF(OR(условия!$W$100=0,условия!$W$102=0),0,AV98/условия!$W$100/20/условия!$W$102))+1)</f>
        <v>1</v>
      </c>
      <c r="AW107" s="40">
        <f>IF(AW$7="",0,INT(IF(OR(условия!$W$100=0,условия!$W$102=0),0,AW98/условия!$W$100/20/условия!$W$102))+1)</f>
        <v>1</v>
      </c>
      <c r="AX107" s="40">
        <f>IF(AX$7="",0,INT(IF(OR(условия!$W$100=0,условия!$W$102=0),0,AX98/условия!$W$100/20/условия!$W$102))+1)</f>
        <v>1</v>
      </c>
      <c r="AY107" s="40">
        <f>IF(AY$7="",0,INT(IF(OR(условия!$W$100=0,условия!$W$102=0),0,AY98/условия!$W$100/20/условия!$W$102))+1)</f>
        <v>1</v>
      </c>
      <c r="AZ107" s="40">
        <f>IF(AZ$7="",0,INT(IF(OR(условия!$W$100=0,условия!$W$102=0),0,AZ98/условия!$W$100/20/условия!$W$102))+1)</f>
        <v>1</v>
      </c>
      <c r="BA107" s="40">
        <f>IF(BA$7="",0,INT(IF(OR(условия!$W$100=0,условия!$W$102=0),0,BA98/условия!$W$100/20/условия!$W$102))+1)</f>
        <v>1</v>
      </c>
      <c r="BB107" s="40">
        <f>IF(BB$7="",0,INT(IF(OR(условия!$W$100=0,условия!$W$102=0),0,BB98/условия!$W$100/20/условия!$W$102))+1)</f>
        <v>1</v>
      </c>
      <c r="BC107" s="40">
        <f>IF(BC$7="",0,INT(IF(OR(условия!$W$100=0,условия!$W$102=0),0,BC98/условия!$W$100/20/условия!$W$102))+1)</f>
        <v>1</v>
      </c>
      <c r="BD107" s="40">
        <f>IF(BD$7="",0,INT(IF(OR(условия!$W$100=0,условия!$W$102=0),0,BD98/условия!$W$100/20/условия!$W$102))+1)</f>
        <v>1</v>
      </c>
      <c r="BE107" s="40">
        <f>IF(BE$7="",0,INT(IF(OR(условия!$W$100=0,условия!$W$102=0),0,BE98/условия!$W$100/20/условия!$W$102))+1)</f>
        <v>1</v>
      </c>
      <c r="BF107" s="40">
        <f>IF(BF$7="",0,INT(IF(OR(условия!$W$100=0,условия!$W$102=0),0,BF98/условия!$W$100/20/условия!$W$102))+1)</f>
        <v>1</v>
      </c>
      <c r="BG107" s="40">
        <f>IF(BG$7="",0,INT(IF(OR(условия!$W$100=0,условия!$W$102=0),0,BG98/условия!$W$100/20/условия!$W$102))+1)</f>
        <v>1</v>
      </c>
      <c r="BH107" s="40">
        <f>IF(BH$7="",0,INT(IF(OR(условия!$W$100=0,условия!$W$102=0),0,BH98/условия!$W$100/20/условия!$W$102))+1)</f>
        <v>1</v>
      </c>
      <c r="BI107" s="40">
        <f>IF(BI$7="",0,INT(IF(OR(условия!$W$100=0,условия!$W$102=0),0,BI98/условия!$W$100/20/условия!$W$102))+1)</f>
        <v>1</v>
      </c>
      <c r="BJ107" s="40">
        <f>IF(BJ$7="",0,INT(IF(OR(условия!$W$100=0,условия!$W$102=0),0,BJ98/условия!$W$100/20/условия!$W$102))+1)</f>
        <v>1</v>
      </c>
      <c r="BK107" s="40">
        <f>IF(BK$7="",0,INT(IF(OR(условия!$W$100=0,условия!$W$102=0),0,BK98/условия!$W$100/20/условия!$W$102))+1)</f>
        <v>1</v>
      </c>
      <c r="BL107" s="40">
        <f>IF(BL$7="",0,INT(IF(OR(условия!$W$100=0,условия!$W$102=0),0,BL98/условия!$W$100/20/условия!$W$102))+1)</f>
        <v>1</v>
      </c>
      <c r="BM107" s="40">
        <f>IF(BM$7="",0,INT(IF(OR(условия!$W$100=0,условия!$W$102=0),0,BM98/условия!$W$100/20/условия!$W$102))+1)</f>
        <v>1</v>
      </c>
      <c r="BN107" s="40">
        <f>IF(BN$7="",0,INT(IF(OR(условия!$W$100=0,условия!$W$102=0),0,BN98/условия!$W$100/20/условия!$W$102))+1)</f>
        <v>1</v>
      </c>
      <c r="BO107" s="40">
        <f>IF(BO$7="",0,INT(IF(OR(условия!$W$100=0,условия!$W$102=0),0,BO98/условия!$W$100/20/условия!$W$102))+1)</f>
        <v>1</v>
      </c>
      <c r="BP107" s="40">
        <f>IF(BP$7="",0,INT(IF(OR(условия!$W$100=0,условия!$W$102=0),0,BP98/условия!$W$100/20/условия!$W$102))+1)</f>
        <v>1</v>
      </c>
      <c r="BQ107" s="40">
        <f>IF(BQ$7="",0,INT(IF(OR(условия!$W$100=0,условия!$W$102=0),0,BQ98/условия!$W$100/20/условия!$W$102))+1)</f>
        <v>0</v>
      </c>
      <c r="BR107" s="40">
        <f>IF(BR$7="",0,INT(IF(OR(условия!$W$100=0,условия!$W$102=0),0,BR98/условия!$W$100/20/условия!$W$102))+1)</f>
        <v>0</v>
      </c>
      <c r="BS107" s="40">
        <f>IF(BS$7="",0,INT(IF(OR(условия!$W$100=0,условия!$W$102=0),0,BS98/условия!$W$100/20/условия!$W$102))+1)</f>
        <v>0</v>
      </c>
      <c r="BT107" s="40">
        <f>IF(BT$7="",0,INT(IF(OR(условия!$W$100=0,условия!$W$102=0),0,BT98/условия!$W$100/20/условия!$W$102))+1)</f>
        <v>0</v>
      </c>
      <c r="BU107" s="40">
        <f>IF(BU$7="",0,INT(IF(OR(условия!$W$100=0,условия!$W$102=0),0,BU98/условия!$W$100/20/условия!$W$102))+1)</f>
        <v>0</v>
      </c>
      <c r="BV107" s="40">
        <f>IF(BV$7="",0,INT(IF(OR(условия!$W$100=0,условия!$W$102=0),0,BV98/условия!$W$100/20/условия!$W$102))+1)</f>
        <v>0</v>
      </c>
      <c r="BW107" s="40">
        <f>IF(BW$7="",0,INT(IF(OR(условия!$W$100=0,условия!$W$102=0),0,BW98/условия!$W$100/20/условия!$W$102))+1)</f>
        <v>0</v>
      </c>
      <c r="BX107" s="40">
        <f>IF(BX$7="",0,INT(IF(OR(условия!$W$100=0,условия!$W$102=0),0,BX98/условия!$W$100/20/условия!$W$102))+1)</f>
        <v>0</v>
      </c>
      <c r="BY107" s="40">
        <f>IF(BY$7="",0,INT(IF(OR(условия!$W$100=0,условия!$W$102=0),0,BY98/условия!$W$100/20/условия!$W$102))+1)</f>
        <v>0</v>
      </c>
      <c r="BZ107" s="40">
        <f>IF(BZ$7="",0,INT(IF(OR(условия!$W$100=0,условия!$W$102=0),0,BZ98/условия!$W$100/20/условия!$W$102))+1)</f>
        <v>0</v>
      </c>
      <c r="CA107" s="40">
        <f>IF(CA$7="",0,INT(IF(OR(условия!$W$100=0,условия!$W$102=0),0,CA98/условия!$W$100/20/условия!$W$102))+1)</f>
        <v>0</v>
      </c>
      <c r="CB107" s="40">
        <f>IF(CB$7="",0,INT(IF(OR(условия!$W$100=0,условия!$W$102=0),0,CB98/условия!$W$100/20/условия!$W$102))+1)</f>
        <v>0</v>
      </c>
      <c r="CC107" s="40">
        <f>IF(CC$7="",0,INT(IF(OR(условия!$W$100=0,условия!$W$102=0),0,CC98/условия!$W$100/20/условия!$W$102))+1)</f>
        <v>0</v>
      </c>
      <c r="CD107" s="40">
        <f>IF(CD$7="",0,INT(IF(OR(условия!$W$100=0,условия!$W$102=0),0,CD98/условия!$W$100/20/условия!$W$102))+1)</f>
        <v>0</v>
      </c>
      <c r="CE107" s="40">
        <f>IF(CE$7="",0,INT(IF(OR(условия!$W$100=0,условия!$W$102=0),0,CE98/условия!$W$100/20/условия!$W$102))+1)</f>
        <v>0</v>
      </c>
      <c r="CF107" s="40">
        <f>IF(CF$7="",0,INT(IF(OR(условия!$W$100=0,условия!$W$102=0),0,CF98/условия!$W$100/20/условия!$W$102))+1)</f>
        <v>0</v>
      </c>
      <c r="CG107" s="40">
        <f>IF(CG$7="",0,INT(IF(OR(условия!$W$100=0,условия!$W$102=0),0,CG98/условия!$W$100/20/условия!$W$102))+1)</f>
        <v>0</v>
      </c>
      <c r="CH107" s="40">
        <f>IF(CH$7="",0,INT(IF(OR(условия!$W$100=0,условия!$W$102=0),0,CH98/условия!$W$100/20/условия!$W$102))+1)</f>
        <v>0</v>
      </c>
      <c r="CI107" s="40">
        <f>IF(CI$7="",0,INT(IF(OR(условия!$W$100=0,условия!$W$102=0),0,CI98/условия!$W$100/20/условия!$W$102))+1)</f>
        <v>0</v>
      </c>
      <c r="CJ107" s="40">
        <f>IF(CJ$7="",0,INT(IF(OR(условия!$W$100=0,условия!$W$102=0),0,CJ98/условия!$W$100/20/условия!$W$102))+1)</f>
        <v>0</v>
      </c>
      <c r="CK107" s="40">
        <f>IF(CK$7="",0,INT(IF(OR(условия!$W$100=0,условия!$W$102=0),0,CK98/условия!$W$100/20/условия!$W$102))+1)</f>
        <v>0</v>
      </c>
      <c r="CL107" s="40">
        <f>IF(CL$7="",0,INT(IF(OR(условия!$W$100=0,условия!$W$102=0),0,CL98/условия!$W$100/20/условия!$W$102))+1)</f>
        <v>0</v>
      </c>
      <c r="CM107" s="40">
        <f>IF(CM$7="",0,INT(IF(OR(условия!$W$100=0,условия!$W$102=0),0,CM98/условия!$W$100/20/условия!$W$102))+1)</f>
        <v>0</v>
      </c>
      <c r="CN107" s="40">
        <f>IF(CN$7="",0,INT(IF(OR(условия!$W$100=0,условия!$W$102=0),0,CN98/условия!$W$100/20/условия!$W$102))+1)</f>
        <v>0</v>
      </c>
      <c r="CO107" s="40">
        <f>IF(CO$7="",0,INT(IF(OR(условия!$W$100=0,условия!$W$102=0),0,CO98/условия!$W$100/20/условия!$W$102))+1)</f>
        <v>0</v>
      </c>
      <c r="CP107" s="40">
        <f>IF(CP$7="",0,INT(IF(OR(условия!$W$100=0,условия!$W$102=0),0,CP98/условия!$W$100/20/условия!$W$102))+1)</f>
        <v>0</v>
      </c>
      <c r="CQ107" s="40">
        <f>IF(CQ$7="",0,INT(IF(OR(условия!$W$100=0,условия!$W$102=0),0,CQ98/условия!$W$100/20/условия!$W$102))+1)</f>
        <v>0</v>
      </c>
      <c r="CR107" s="40">
        <f>IF(CR$7="",0,INT(IF(OR(условия!$W$100=0,условия!$W$102=0),0,CR98/условия!$W$100/20/условия!$W$102))+1)</f>
        <v>0</v>
      </c>
      <c r="CS107" s="40">
        <f>IF(CS$7="",0,INT(IF(OR(условия!$W$100=0,условия!$W$102=0),0,CS98/условия!$W$100/20/условия!$W$102))+1)</f>
        <v>0</v>
      </c>
      <c r="CT107" s="40">
        <f>IF(CT$7="",0,INT(IF(OR(условия!$W$100=0,условия!$W$102=0),0,CT98/условия!$W$100/20/условия!$W$102))+1)</f>
        <v>0</v>
      </c>
      <c r="CU107" s="40">
        <f>IF(CU$7="",0,INT(IF(OR(условия!$W$100=0,условия!$W$102=0),0,CU98/условия!$W$100/20/условия!$W$102))+1)</f>
        <v>0</v>
      </c>
      <c r="CV107" s="40">
        <f>IF(CV$7="",0,INT(IF(OR(условия!$W$100=0,условия!$W$102=0),0,CV98/условия!$W$100/20/условия!$W$102))+1)</f>
        <v>0</v>
      </c>
      <c r="CW107" s="40">
        <f>IF(CW$7="",0,INT(IF(OR(условия!$W$100=0,условия!$W$102=0),0,CW98/условия!$W$100/20/условия!$W$102))+1)</f>
        <v>0</v>
      </c>
      <c r="CX107" s="40">
        <f>IF(CX$7="",0,INT(IF(OR(условия!$W$100=0,условия!$W$102=0),0,CX98/условия!$W$100/20/условия!$W$102))+1)</f>
        <v>0</v>
      </c>
      <c r="CY107" s="40">
        <f>IF(CY$7="",0,INT(IF(OR(условия!$W$100=0,условия!$W$102=0),0,CY98/условия!$W$100/20/условия!$W$102))+1)</f>
        <v>0</v>
      </c>
      <c r="CZ107" s="40">
        <f>IF(CZ$7="",0,INT(IF(OR(условия!$W$100=0,условия!$W$102=0),0,CZ98/условия!$W$100/20/условия!$W$102))+1)</f>
        <v>0</v>
      </c>
      <c r="DA107" s="40">
        <f>IF(DA$7="",0,INT(IF(OR(условия!$W$100=0,условия!$W$102=0),0,DA98/условия!$W$100/20/условия!$W$102))+1)</f>
        <v>0</v>
      </c>
      <c r="DB107" s="40">
        <f>IF(DB$7="",0,INT(IF(OR(условия!$W$100=0,условия!$W$102=0),0,DB98/условия!$W$100/20/условия!$W$102))+1)</f>
        <v>0</v>
      </c>
      <c r="DC107" s="40">
        <f>IF(DC$7="",0,INT(IF(OR(условия!$W$100=0,условия!$W$102=0),0,DC98/условия!$W$100/20/условия!$W$102))+1)</f>
        <v>0</v>
      </c>
      <c r="DD107" s="40">
        <f>IF(DD$7="",0,INT(IF(OR(условия!$W$100=0,условия!$W$102=0),0,DD98/условия!$W$100/20/условия!$W$102))+1)</f>
        <v>0</v>
      </c>
      <c r="DE107" s="40">
        <f>IF(DE$7="",0,INT(IF(OR(условия!$W$100=0,условия!$W$102=0),0,DE98/условия!$W$100/20/условия!$W$102))+1)</f>
        <v>0</v>
      </c>
      <c r="DF107" s="40">
        <f>IF(DF$7="",0,INT(IF(OR(условия!$W$100=0,условия!$W$102=0),0,DF98/условия!$W$100/20/условия!$W$102))+1)</f>
        <v>0</v>
      </c>
      <c r="DG107" s="40">
        <f>IF(DG$7="",0,INT(IF(OR(условия!$W$100=0,условия!$W$102=0),0,DG98/условия!$W$100/20/условия!$W$102))+1)</f>
        <v>0</v>
      </c>
      <c r="DH107" s="40">
        <f>IF(DH$7="",0,INT(IF(OR(условия!$W$100=0,условия!$W$102=0),0,DH98/условия!$W$100/20/условия!$W$102))+1)</f>
        <v>0</v>
      </c>
      <c r="DI107" s="40">
        <f>IF(DI$7="",0,INT(IF(OR(условия!$W$100=0,условия!$W$102=0),0,DI98/условия!$W$100/20/условия!$W$102))+1)</f>
        <v>0</v>
      </c>
      <c r="DJ107" s="40">
        <f>IF(DJ$7="",0,INT(IF(OR(условия!$W$100=0,условия!$W$102=0),0,DJ98/условия!$W$100/20/условия!$W$102))+1)</f>
        <v>0</v>
      </c>
      <c r="DK107" s="40">
        <f>IF(DK$7="",0,INT(IF(OR(условия!$W$100=0,условия!$W$102=0),0,DK98/условия!$W$100/20/условия!$W$102))+1)</f>
        <v>0</v>
      </c>
      <c r="DL107" s="40">
        <f>IF(DL$7="",0,INT(IF(OR(условия!$W$100=0,условия!$W$102=0),0,DL98/условия!$W$100/20/условия!$W$102))+1)</f>
        <v>0</v>
      </c>
      <c r="DM107" s="40">
        <f>IF(DM$7="",0,INT(IF(OR(условия!$W$100=0,условия!$W$102=0),0,DM98/условия!$W$100/20/условия!$W$102))+1)</f>
        <v>0</v>
      </c>
      <c r="DN107" s="40">
        <f>IF(DN$7="",0,INT(IF(OR(условия!$W$100=0,условия!$W$102=0),0,DN98/условия!$W$100/20/условия!$W$102))+1)</f>
        <v>0</v>
      </c>
      <c r="DO107" s="40">
        <f>IF(DO$7="",0,INT(IF(OR(условия!$W$100=0,условия!$W$102=0),0,DO98/условия!$W$100/20/условия!$W$102))+1)</f>
        <v>0</v>
      </c>
      <c r="DP107" s="40">
        <f>IF(DP$7="",0,INT(IF(OR(условия!$W$100=0,условия!$W$102=0),0,DP98/условия!$W$100/20/условия!$W$102))+1)</f>
        <v>0</v>
      </c>
      <c r="DQ107" s="40">
        <f>IF(DQ$7="",0,INT(IF(OR(условия!$W$100=0,условия!$W$102=0),0,DQ98/условия!$W$100/20/условия!$W$102))+1)</f>
        <v>0</v>
      </c>
      <c r="DR107" s="40">
        <f>IF(DR$7="",0,INT(IF(OR(условия!$W$100=0,условия!$W$102=0),0,DR98/условия!$W$100/20/условия!$W$102))+1)</f>
        <v>0</v>
      </c>
      <c r="DS107" s="40">
        <f>IF(DS$7="",0,INT(IF(OR(условия!$W$100=0,условия!$W$102=0),0,DS98/условия!$W$100/20/условия!$W$102))+1)</f>
        <v>0</v>
      </c>
      <c r="DT107" s="40">
        <f>IF(DT$7="",0,INT(IF(OR(условия!$W$100=0,условия!$W$102=0),0,DT98/условия!$W$100/20/условия!$W$102))+1)</f>
        <v>0</v>
      </c>
      <c r="DU107" s="40">
        <f>IF(DU$7="",0,INT(IF(OR(условия!$W$100=0,условия!$W$102=0),0,DU98/условия!$W$100/20/условия!$W$102))+1)</f>
        <v>0</v>
      </c>
      <c r="DV107" s="40">
        <f>IF(DV$7="",0,INT(IF(OR(условия!$W$100=0,условия!$W$102=0),0,DV98/условия!$W$100/20/условия!$W$102))+1)</f>
        <v>0</v>
      </c>
      <c r="DW107" s="40">
        <f>IF(DW$7="",0,INT(IF(OR(условия!$W$100=0,условия!$W$102=0),0,DW98/условия!$W$100/20/условия!$W$102))+1)</f>
        <v>0</v>
      </c>
      <c r="DX107" s="40">
        <f>IF(DX$7="",0,INT(IF(OR(условия!$W$100=0,условия!$W$102=0),0,DX98/условия!$W$100/20/условия!$W$102))+1)</f>
        <v>0</v>
      </c>
      <c r="DY107" s="40">
        <f>IF(DY$7="",0,INT(IF(OR(условия!$W$100=0,условия!$W$102=0),0,DY98/условия!$W$100/20/условия!$W$102))+1)</f>
        <v>0</v>
      </c>
      <c r="DZ107" s="40">
        <f>IF(DZ$7="",0,INT(IF(OR(условия!$W$100=0,условия!$W$102=0),0,DZ98/условия!$W$100/20/условия!$W$102))+1)</f>
        <v>0</v>
      </c>
      <c r="EA107" s="40">
        <f>IF(EA$7="",0,INT(IF(OR(условия!$W$100=0,условия!$W$102=0),0,EA98/условия!$W$100/20/условия!$W$102))+1)</f>
        <v>0</v>
      </c>
      <c r="EB107" s="40">
        <f>IF(EB$7="",0,INT(IF(OR(условия!$W$100=0,условия!$W$102=0),0,EB98/условия!$W$100/20/условия!$W$102))+1)</f>
        <v>0</v>
      </c>
      <c r="EC107" s="40">
        <f>IF(EC$7="",0,INT(IF(OR(условия!$W$100=0,условия!$W$102=0),0,EC98/условия!$W$100/20/условия!$W$102))+1)</f>
        <v>0</v>
      </c>
      <c r="ED107" s="40">
        <f>IF(ED$7="",0,INT(IF(OR(условия!$W$100=0,условия!$W$102=0),0,ED98/условия!$W$100/20/условия!$W$102))+1)</f>
        <v>0</v>
      </c>
      <c r="EE107" s="40">
        <f>IF(EE$7="",0,INT(IF(OR(условия!$W$100=0,условия!$W$102=0),0,EE98/условия!$W$100/20/условия!$W$102))+1)</f>
        <v>0</v>
      </c>
      <c r="EF107" s="40">
        <f>IF(EF$7="",0,INT(IF(OR(условия!$W$100=0,условия!$W$102=0),0,EF98/условия!$W$100/20/условия!$W$102))+1)</f>
        <v>0</v>
      </c>
      <c r="EG107" s="40">
        <f>IF(EG$7="",0,INT(IF(OR(условия!$W$100=0,условия!$W$102=0),0,EG98/условия!$W$100/20/условия!$W$102))+1)</f>
        <v>0</v>
      </c>
      <c r="EH107" s="40">
        <f>IF(EH$7="",0,INT(IF(OR(условия!$W$100=0,условия!$W$102=0),0,EH98/условия!$W$100/20/условия!$W$102))+1)</f>
        <v>0</v>
      </c>
      <c r="EI107" s="40">
        <f>IF(EI$7="",0,INT(IF(OR(условия!$W$100=0,условия!$W$102=0),0,EI98/условия!$W$100/20/условия!$W$102))+1)</f>
        <v>0</v>
      </c>
      <c r="EJ107" s="40">
        <f>IF(EJ$7="",0,INT(IF(OR(условия!$W$100=0,условия!$W$102=0),0,EJ98/условия!$W$100/20/условия!$W$102))+1)</f>
        <v>0</v>
      </c>
      <c r="EK107" s="40">
        <f>IF(EK$7="",0,INT(IF(OR(условия!$W$100=0,условия!$W$102=0),0,EK98/условия!$W$100/20/условия!$W$102))+1)</f>
        <v>0</v>
      </c>
      <c r="EL107" s="40">
        <f>IF(EL$7="",0,INT(IF(OR(условия!$W$100=0,условия!$W$102=0),0,EL98/условия!$W$100/20/условия!$W$102))+1)</f>
        <v>0</v>
      </c>
      <c r="EM107" s="40">
        <f>IF(EM$7="",0,INT(IF(OR(условия!$W$100=0,условия!$W$102=0),0,EM98/условия!$W$100/20/условия!$W$102))+1)</f>
        <v>0</v>
      </c>
      <c r="EN107" s="40">
        <f>IF(EN$7="",0,INT(IF(OR(условия!$W$100=0,условия!$W$102=0),0,EN98/условия!$W$100/20/условия!$W$102))+1)</f>
        <v>0</v>
      </c>
      <c r="EO107" s="40">
        <f>IF(EO$7="",0,INT(IF(OR(условия!$W$100=0,условия!$W$102=0),0,EO98/условия!$W$100/20/условия!$W$102))+1)</f>
        <v>0</v>
      </c>
      <c r="EP107" s="40">
        <f>IF(EP$7="",0,INT(IF(OR(условия!$W$100=0,условия!$W$102=0),0,EP98/условия!$W$100/20/условия!$W$102))+1)</f>
        <v>0</v>
      </c>
      <c r="EQ107" s="40">
        <f>IF(EQ$7="",0,INT(IF(OR(условия!$W$100=0,условия!$W$102=0),0,EQ98/условия!$W$100/20/условия!$W$102))+1)</f>
        <v>0</v>
      </c>
      <c r="ER107" s="40">
        <f>IF(ER$7="",0,INT(IF(OR(условия!$W$100=0,условия!$W$102=0),0,ER98/условия!$W$100/20/условия!$W$102))+1)</f>
        <v>0</v>
      </c>
      <c r="ES107" s="40">
        <f>IF(ES$7="",0,INT(IF(OR(условия!$W$100=0,условия!$W$102=0),0,ES98/условия!$W$100/20/условия!$W$102))+1)</f>
        <v>0</v>
      </c>
      <c r="ET107" s="40">
        <f>IF(ET$7="",0,INT(IF(OR(условия!$W$100=0,условия!$W$102=0),0,ET98/условия!$W$100/20/условия!$W$102))+1)</f>
        <v>0</v>
      </c>
      <c r="EU107" s="40">
        <f>IF(EU$7="",0,INT(IF(OR(условия!$W$100=0,условия!$W$102=0),0,EU98/условия!$W$100/20/условия!$W$102))+1)</f>
        <v>0</v>
      </c>
      <c r="EV107" s="40">
        <f>IF(EV$7="",0,INT(IF(OR(условия!$W$100=0,условия!$W$102=0),0,EV98/условия!$W$100/20/условия!$W$102))+1)</f>
        <v>0</v>
      </c>
      <c r="EW107" s="40">
        <f>IF(EW$7="",0,INT(IF(OR(условия!$W$100=0,условия!$W$102=0),0,EW98/условия!$W$100/20/условия!$W$102))+1)</f>
        <v>0</v>
      </c>
      <c r="EX107" s="40">
        <f>IF(EX$7="",0,INT(IF(OR(условия!$W$100=0,условия!$W$102=0),0,EX98/условия!$W$100/20/условия!$W$102))+1)</f>
        <v>0</v>
      </c>
      <c r="EY107" s="40">
        <f>IF(EY$7="",0,INT(IF(OR(условия!$W$100=0,условия!$W$102=0),0,EY98/условия!$W$100/20/условия!$W$102))+1)</f>
        <v>0</v>
      </c>
      <c r="EZ107" s="40">
        <f>IF(EZ$7="",0,INT(IF(OR(условия!$W$100=0,условия!$W$102=0),0,EZ98/условия!$W$100/20/условия!$W$102))+1)</f>
        <v>0</v>
      </c>
      <c r="FA107" s="40">
        <f>IF(FA$7="",0,INT(IF(OR(условия!$W$100=0,условия!$W$102=0),0,FA98/условия!$W$100/20/условия!$W$102))+1)</f>
        <v>0</v>
      </c>
      <c r="FB107" s="40">
        <f>IF(FB$7="",0,INT(IF(OR(условия!$W$100=0,условия!$W$102=0),0,FB98/условия!$W$100/20/условия!$W$102))+1)</f>
        <v>0</v>
      </c>
      <c r="FC107" s="40">
        <f>IF(FC$7="",0,INT(IF(OR(условия!$W$100=0,условия!$W$102=0),0,FC98/условия!$W$100/20/условия!$W$102))+1)</f>
        <v>0</v>
      </c>
      <c r="FD107" s="40">
        <f>IF(FD$7="",0,INT(IF(OR(условия!$W$100=0,условия!$W$102=0),0,FD98/условия!$W$100/20/условия!$W$102))+1)</f>
        <v>0</v>
      </c>
      <c r="FE107" s="40">
        <f>IF(FE$7="",0,INT(IF(OR(условия!$W$100=0,условия!$W$102=0),0,FE98/условия!$W$100/20/условия!$W$102))+1)</f>
        <v>0</v>
      </c>
      <c r="FF107" s="40">
        <f>IF(FF$7="",0,INT(IF(OR(условия!$W$100=0,условия!$W$102=0),0,FF98/условия!$W$100/20/условия!$W$102))+1)</f>
        <v>0</v>
      </c>
      <c r="FG107" s="40">
        <f>IF(FG$7="",0,INT(IF(OR(условия!$W$100=0,условия!$W$102=0),0,FG98/условия!$W$100/20/условия!$W$102))+1)</f>
        <v>0</v>
      </c>
      <c r="FH107" s="40">
        <f>IF(FH$7="",0,INT(IF(OR(условия!$W$100=0,условия!$W$102=0),0,FH98/условия!$W$100/20/условия!$W$102))+1)</f>
        <v>0</v>
      </c>
      <c r="FI107" s="40">
        <f>IF(FI$7="",0,INT(IF(OR(условия!$W$100=0,условия!$W$102=0),0,FI98/условия!$W$100/20/условия!$W$102))+1)</f>
        <v>0</v>
      </c>
      <c r="FJ107" s="40">
        <f>IF(FJ$7="",0,INT(IF(OR(условия!$W$100=0,условия!$W$102=0),0,FJ98/условия!$W$100/20/условия!$W$102))+1)</f>
        <v>0</v>
      </c>
      <c r="FK107" s="40">
        <f>IF(FK$7="",0,INT(IF(OR(условия!$W$100=0,условия!$W$102=0),0,FK98/условия!$W$100/20/условия!$W$102))+1)</f>
        <v>0</v>
      </c>
      <c r="FL107" s="40">
        <f>IF(FL$7="",0,INT(IF(OR(условия!$W$100=0,условия!$W$102=0),0,FL98/условия!$W$100/20/условия!$W$102))+1)</f>
        <v>0</v>
      </c>
      <c r="FM107" s="40">
        <f>IF(FM$7="",0,INT(IF(OR(условия!$W$100=0,условия!$W$102=0),0,FM98/условия!$W$100/20/условия!$W$102))+1)</f>
        <v>0</v>
      </c>
      <c r="FN107" s="40">
        <f>IF(FN$7="",0,INT(IF(OR(условия!$W$100=0,условия!$W$102=0),0,FN98/условия!$W$100/20/условия!$W$102))+1)</f>
        <v>0</v>
      </c>
      <c r="FO107" s="40">
        <f>IF(FO$7="",0,INT(IF(OR(условия!$W$100=0,условия!$W$102=0),0,FO98/условия!$W$100/20/условия!$W$102))+1)</f>
        <v>0</v>
      </c>
      <c r="FP107" s="40">
        <f>IF(FP$7="",0,INT(IF(OR(условия!$W$100=0,условия!$W$102=0),0,FP98/условия!$W$100/20/условия!$W$102))+1)</f>
        <v>0</v>
      </c>
      <c r="FQ107" s="40">
        <f>IF(FQ$7="",0,INT(IF(OR(условия!$W$100=0,условия!$W$102=0),0,FQ98/условия!$W$100/20/условия!$W$102))+1)</f>
        <v>0</v>
      </c>
      <c r="FR107" s="40">
        <f>IF(FR$7="",0,INT(IF(OR(условия!$W$100=0,условия!$W$102=0),0,FR98/условия!$W$100/20/условия!$W$102))+1)</f>
        <v>0</v>
      </c>
      <c r="FS107" s="40">
        <f>IF(FS$7="",0,INT(IF(OR(условия!$W$100=0,условия!$W$102=0),0,FS98/условия!$W$100/20/условия!$W$102))+1)</f>
        <v>0</v>
      </c>
      <c r="FT107" s="40">
        <f>IF(FT$7="",0,INT(IF(OR(условия!$W$100=0,условия!$W$102=0),0,FT98/условия!$W$100/20/условия!$W$102))+1)</f>
        <v>0</v>
      </c>
      <c r="FU107" s="40">
        <f>IF(FU$7="",0,INT(IF(OR(условия!$W$100=0,условия!$W$102=0),0,FU98/условия!$W$100/20/условия!$W$102))+1)</f>
        <v>0</v>
      </c>
      <c r="FV107" s="40">
        <f>IF(FV$7="",0,INT(IF(OR(условия!$W$100=0,условия!$W$102=0),0,FV98/условия!$W$100/20/условия!$W$102))+1)</f>
        <v>0</v>
      </c>
      <c r="FW107" s="40">
        <f>IF(FW$7="",0,INT(IF(OR(условия!$W$100=0,условия!$W$102=0),0,FW98/условия!$W$100/20/условия!$W$102))+1)</f>
        <v>0</v>
      </c>
      <c r="FX107" s="40">
        <f>IF(FX$7="",0,INT(IF(OR(условия!$W$100=0,условия!$W$102=0),0,FX98/условия!$W$100/20/условия!$W$102))+1)</f>
        <v>0</v>
      </c>
      <c r="FY107" s="40">
        <f>IF(FY$7="",0,INT(IF(OR(условия!$W$100=0,условия!$W$102=0),0,FY98/условия!$W$100/20/условия!$W$102))+1)</f>
        <v>0</v>
      </c>
      <c r="FZ107" s="40">
        <f>IF(FZ$7="",0,INT(IF(OR(условия!$W$100=0,условия!$W$102=0),0,FZ98/условия!$W$100/20/условия!$W$102))+1)</f>
        <v>0</v>
      </c>
      <c r="GA107" s="40">
        <f>IF(GA$7="",0,INT(IF(OR(условия!$W$100=0,условия!$W$102=0),0,GA98/условия!$W$100/20/условия!$W$102))+1)</f>
        <v>0</v>
      </c>
      <c r="GB107" s="40">
        <f>IF(GB$7="",0,INT(IF(OR(условия!$W$100=0,условия!$W$102=0),0,GB98/условия!$W$100/20/условия!$W$102))+1)</f>
        <v>0</v>
      </c>
      <c r="GC107" s="40">
        <f>IF(GC$7="",0,INT(IF(OR(условия!$W$100=0,условия!$W$102=0),0,GC98/условия!$W$100/20/условия!$W$102))+1)</f>
        <v>0</v>
      </c>
      <c r="GD107" s="40">
        <f>IF(GD$7="",0,INT(IF(OR(условия!$W$100=0,условия!$W$102=0),0,GD98/условия!$W$100/20/условия!$W$102))+1)</f>
        <v>0</v>
      </c>
      <c r="GE107" s="40">
        <f>IF(GE$7="",0,INT(IF(OR(условия!$W$100=0,условия!$W$102=0),0,GE98/условия!$W$100/20/условия!$W$102))+1)</f>
        <v>0</v>
      </c>
      <c r="GF107" s="40">
        <f>IF(GF$7="",0,INT(IF(OR(условия!$W$100=0,условия!$W$102=0),0,GF98/условия!$W$100/20/условия!$W$102))+1)</f>
        <v>0</v>
      </c>
      <c r="GG107" s="40">
        <f>IF(GG$7="",0,INT(IF(OR(условия!$W$100=0,условия!$W$102=0),0,GG98/условия!$W$100/20/условия!$W$102))+1)</f>
        <v>0</v>
      </c>
      <c r="GH107" s="40">
        <f>IF(GH$7="",0,INT(IF(OR(условия!$W$100=0,условия!$W$102=0),0,GH98/условия!$W$100/20/условия!$W$102))+1)</f>
        <v>0</v>
      </c>
      <c r="GI107" s="40">
        <f>IF(GI$7="",0,INT(IF(OR(условия!$W$100=0,условия!$W$102=0),0,GI98/условия!$W$100/20/условия!$W$102))+1)</f>
        <v>0</v>
      </c>
      <c r="GJ107" s="40">
        <f>IF(GJ$7="",0,INT(IF(OR(условия!$W$100=0,условия!$W$102=0),0,GJ98/условия!$W$100/20/условия!$W$102))+1)</f>
        <v>0</v>
      </c>
      <c r="GK107" s="40">
        <f>IF(GK$7="",0,INT(IF(OR(условия!$W$100=0,условия!$W$102=0),0,GK98/условия!$W$100/20/условия!$W$102))+1)</f>
        <v>0</v>
      </c>
      <c r="GL107" s="40">
        <f>IF(GL$7="",0,INT(IF(OR(условия!$W$100=0,условия!$W$102=0),0,GL98/условия!$W$100/20/условия!$W$102))+1)</f>
        <v>0</v>
      </c>
      <c r="GM107" s="40">
        <f>IF(GM$7="",0,INT(IF(OR(условия!$W$100=0,условия!$W$102=0),0,GM98/условия!$W$100/20/условия!$W$102))+1)</f>
        <v>0</v>
      </c>
      <c r="GN107" s="40">
        <f>IF(GN$7="",0,INT(IF(OR(условия!$W$100=0,условия!$W$102=0),0,GN98/условия!$W$100/20/условия!$W$102))+1)</f>
        <v>0</v>
      </c>
      <c r="GO107" s="40">
        <f>IF(GO$7="",0,INT(IF(OR(условия!$W$100=0,условия!$W$102=0),0,GO98/условия!$W$100/20/условия!$W$102))+1)</f>
        <v>0</v>
      </c>
      <c r="GP107" s="40">
        <f>IF(GP$7="",0,INT(IF(OR(условия!$W$100=0,условия!$W$102=0),0,GP98/условия!$W$100/20/условия!$W$102))+1)</f>
        <v>0</v>
      </c>
      <c r="GQ107" s="40">
        <f>IF(GQ$7="",0,INT(IF(OR(условия!$W$100=0,условия!$W$102=0),0,GQ98/условия!$W$100/20/условия!$W$102))+1)</f>
        <v>0</v>
      </c>
      <c r="GR107" s="40">
        <f>IF(GR$7="",0,INT(IF(OR(условия!$W$100=0,условия!$W$102=0),0,GR98/условия!$W$100/20/условия!$W$102))+1)</f>
        <v>0</v>
      </c>
      <c r="GS107" s="40">
        <f>IF(GS$7="",0,INT(IF(OR(условия!$W$100=0,условия!$W$102=0),0,GS98/условия!$W$100/20/условия!$W$102))+1)</f>
        <v>0</v>
      </c>
      <c r="GT107" s="40">
        <f>IF(GT$7="",0,INT(IF(OR(условия!$W$100=0,условия!$W$102=0),0,GT98/условия!$W$100/20/условия!$W$102))+1)</f>
        <v>0</v>
      </c>
      <c r="GU107" s="40">
        <f>IF(GU$7="",0,INT(IF(OR(условия!$W$100=0,условия!$W$102=0),0,GU98/условия!$W$100/20/условия!$W$102))+1)</f>
        <v>0</v>
      </c>
      <c r="GV107" s="40">
        <f>IF(GV$7="",0,INT(IF(OR(условия!$W$100=0,условия!$W$102=0),0,GV98/условия!$W$100/20/условия!$W$102))+1)</f>
        <v>0</v>
      </c>
      <c r="GW107" s="40">
        <f>IF(GW$7="",0,INT(IF(OR(условия!$W$100=0,условия!$W$102=0),0,GW98/условия!$W$100/20/условия!$W$102))+1)</f>
        <v>0</v>
      </c>
      <c r="GX107" s="40">
        <f>IF(GX$7="",0,INT(IF(OR(условия!$W$100=0,условия!$W$102=0),0,GX98/условия!$W$100/20/условия!$W$102))+1)</f>
        <v>0</v>
      </c>
      <c r="GY107" s="40">
        <f>IF(GY$7="",0,INT(IF(OR(условия!$W$100=0,условия!$W$102=0),0,GY98/условия!$W$100/20/условия!$W$102))+1)</f>
        <v>0</v>
      </c>
      <c r="GZ107" s="40">
        <f>IF(GZ$7="",0,INT(IF(OR(условия!$W$100=0,условия!$W$102=0),0,GZ98/условия!$W$100/20/условия!$W$102))+1)</f>
        <v>0</v>
      </c>
      <c r="HA107" s="40">
        <f>IF(HA$7="",0,INT(IF(OR(условия!$W$100=0,условия!$W$102=0),0,HA98/условия!$W$100/20/условия!$W$102))+1)</f>
        <v>0</v>
      </c>
      <c r="HB107" s="40">
        <f>IF(HB$7="",0,INT(IF(OR(условия!$W$100=0,условия!$W$102=0),0,HB98/условия!$W$100/20/условия!$W$102))+1)</f>
        <v>0</v>
      </c>
      <c r="HC107" s="40">
        <f>IF(HC$7="",0,INT(IF(OR(условия!$W$100=0,условия!$W$102=0),0,HC98/условия!$W$100/20/условия!$W$102))+1)</f>
        <v>0</v>
      </c>
      <c r="HD107" s="40">
        <f>IF(HD$7="",0,INT(IF(OR(условия!$W$100=0,условия!$W$102=0),0,HD98/условия!$W$100/20/условия!$W$102))+1)</f>
        <v>0</v>
      </c>
      <c r="HE107" s="40">
        <f>IF(HE$7="",0,INT(IF(OR(условия!$W$100=0,условия!$W$102=0),0,HE98/условия!$W$100/20/условия!$W$102))+1)</f>
        <v>0</v>
      </c>
      <c r="HF107" s="40">
        <f>IF(HF$7="",0,INT(IF(OR(условия!$W$100=0,условия!$W$102=0),0,HF98/условия!$W$100/20/условия!$W$102))+1)</f>
        <v>0</v>
      </c>
      <c r="HG107" s="40">
        <f>IF(HG$7="",0,INT(IF(OR(условия!$W$100=0,условия!$W$102=0),0,HG98/условия!$W$100/20/условия!$W$102))+1)</f>
        <v>0</v>
      </c>
      <c r="HH107" s="40">
        <f>IF(HH$7="",0,INT(IF(OR(условия!$W$100=0,условия!$W$102=0),0,HH98/условия!$W$100/20/условия!$W$102))+1)</f>
        <v>0</v>
      </c>
      <c r="HI107" s="40">
        <f>IF(HI$7="",0,INT(IF(OR(условия!$W$100=0,условия!$W$102=0),0,HI98/условия!$W$100/20/условия!$W$102))+1)</f>
        <v>0</v>
      </c>
      <c r="HJ107" s="40">
        <f>IF(HJ$7="",0,INT(IF(OR(условия!$W$100=0,условия!$W$102=0),0,HJ98/условия!$W$100/20/условия!$W$102))+1)</f>
        <v>0</v>
      </c>
      <c r="HK107" s="40">
        <f>IF(HK$7="",0,INT(IF(OR(условия!$W$100=0,условия!$W$102=0),0,HK98/условия!$W$100/20/условия!$W$102))+1)</f>
        <v>0</v>
      </c>
      <c r="HL107" s="40">
        <f>IF(HL$7="",0,INT(IF(OR(условия!$W$100=0,условия!$W$102=0),0,HL98/условия!$W$100/20/условия!$W$102))+1)</f>
        <v>0</v>
      </c>
      <c r="HM107" s="40">
        <f>IF(HM$7="",0,INT(IF(OR(условия!$W$100=0,условия!$W$102=0),0,HM98/условия!$W$100/20/условия!$W$102))+1)</f>
        <v>0</v>
      </c>
      <c r="HN107" s="40">
        <f>IF(HN$7="",0,INT(IF(OR(условия!$W$100=0,условия!$W$102=0),0,HN98/условия!$W$100/20/условия!$W$102))+1)</f>
        <v>0</v>
      </c>
      <c r="HO107" s="40">
        <f>IF(HO$7="",0,INT(IF(OR(условия!$W$100=0,условия!$W$102=0),0,HO98/условия!$W$100/20/условия!$W$102))+1)</f>
        <v>0</v>
      </c>
      <c r="HP107" s="40">
        <f>IF(HP$7="",0,INT(IF(OR(условия!$W$100=0,условия!$W$102=0),0,HP98/условия!$W$100/20/условия!$W$102))+1)</f>
        <v>0</v>
      </c>
      <c r="HQ107" s="40">
        <f>IF(HQ$7="",0,INT(IF(OR(условия!$W$100=0,условия!$W$102=0),0,HQ98/условия!$W$100/20/условия!$W$102))+1)</f>
        <v>0</v>
      </c>
      <c r="HR107" s="40">
        <f>IF(HR$7="",0,INT(IF(OR(условия!$W$100=0,условия!$W$102=0),0,HR98/условия!$W$100/20/условия!$W$102))+1)</f>
        <v>0</v>
      </c>
      <c r="HS107" s="40">
        <f>IF(HS$7="",0,INT(IF(OR(условия!$W$100=0,условия!$W$102=0),0,HS98/условия!$W$100/20/условия!$W$102))+1)</f>
        <v>0</v>
      </c>
      <c r="HT107" s="40">
        <f>IF(HT$7="",0,INT(IF(OR(условия!$W$100=0,условия!$W$102=0),0,HT98/условия!$W$100/20/условия!$W$102))+1)</f>
        <v>0</v>
      </c>
      <c r="HU107" s="40">
        <f>IF(HU$7="",0,INT(IF(OR(условия!$W$100=0,условия!$W$102=0),0,HU98/условия!$W$100/20/условия!$W$102))+1)</f>
        <v>0</v>
      </c>
      <c r="HV107" s="40">
        <f>IF(HV$7="",0,INT(IF(OR(условия!$W$100=0,условия!$W$102=0),0,HV98/условия!$W$100/20/условия!$W$102))+1)</f>
        <v>0</v>
      </c>
      <c r="HW107" s="40">
        <f>IF(HW$7="",0,INT(IF(OR(условия!$W$100=0,условия!$W$102=0),0,HW98/условия!$W$100/20/условия!$W$102))+1)</f>
        <v>0</v>
      </c>
      <c r="HX107" s="40">
        <f>IF(HX$7="",0,INT(IF(OR(условия!$W$100=0,условия!$W$102=0),0,HX98/условия!$W$100/20/условия!$W$102))+1)</f>
        <v>0</v>
      </c>
      <c r="HY107" s="40">
        <f>IF(HY$7="",0,INT(IF(OR(условия!$W$100=0,условия!$W$102=0),0,HY98/условия!$W$100/20/условия!$W$102))+1)</f>
        <v>0</v>
      </c>
      <c r="HZ107" s="40">
        <f>IF(HZ$7="",0,INT(IF(OR(условия!$W$100=0,условия!$W$102=0),0,HZ98/условия!$W$100/20/условия!$W$102))+1)</f>
        <v>0</v>
      </c>
      <c r="IA107" s="40">
        <f>IF(IA$7="",0,INT(IF(OR(условия!$W$100=0,условия!$W$102=0),0,IA98/условия!$W$100/20/условия!$W$102))+1)</f>
        <v>0</v>
      </c>
      <c r="IB107" s="40">
        <f>IF(IB$7="",0,INT(IF(OR(условия!$W$100=0,условия!$W$102=0),0,IB98/условия!$W$100/20/условия!$W$102))+1)</f>
        <v>0</v>
      </c>
      <c r="IC107" s="40">
        <f>IF(IC$7="",0,INT(IF(OR(условия!$W$100=0,условия!$W$102=0),0,IC98/условия!$W$100/20/условия!$W$102))+1)</f>
        <v>0</v>
      </c>
      <c r="ID107" s="40">
        <f>IF(ID$7="",0,INT(IF(OR(условия!$W$100=0,условия!$W$102=0),0,ID98/условия!$W$100/20/условия!$W$102))+1)</f>
        <v>0</v>
      </c>
      <c r="IE107" s="40">
        <f>IF(IE$7="",0,INT(IF(OR(условия!$W$100=0,условия!$W$102=0),0,IE98/условия!$W$100/20/условия!$W$102))+1)</f>
        <v>0</v>
      </c>
      <c r="IF107" s="40">
        <f>IF(IF$7="",0,INT(IF(OR(условия!$W$100=0,условия!$W$102=0),0,IF98/условия!$W$100/20/условия!$W$102))+1)</f>
        <v>0</v>
      </c>
      <c r="IG107" s="40">
        <f>IF(IG$7="",0,INT(IF(OR(условия!$W$100=0,условия!$W$102=0),0,IG98/условия!$W$100/20/условия!$W$102))+1)</f>
        <v>0</v>
      </c>
      <c r="IH107" s="40">
        <f>IF(IH$7="",0,INT(IF(OR(условия!$W$100=0,условия!$W$102=0),0,IH98/условия!$W$100/20/условия!$W$102))+1)</f>
        <v>0</v>
      </c>
      <c r="II107" s="40">
        <f>IF(II$7="",0,INT(IF(OR(условия!$W$100=0,условия!$W$102=0),0,II98/условия!$W$100/20/условия!$W$102))+1)</f>
        <v>0</v>
      </c>
      <c r="IJ107" s="40">
        <f>IF(IJ$7="",0,INT(IF(OR(условия!$W$100=0,условия!$W$102=0),0,IJ98/условия!$W$100/20/условия!$W$102))+1)</f>
        <v>0</v>
      </c>
      <c r="IK107" s="40">
        <f>IF(IK$7="",0,INT(IF(OR(условия!$W$100=0,условия!$W$102=0),0,IK98/условия!$W$100/20/условия!$W$102))+1)</f>
        <v>0</v>
      </c>
      <c r="IL107" s="40">
        <f>IF(IL$7="",0,INT(IF(OR(условия!$W$100=0,условия!$W$102=0),0,IL98/условия!$W$100/20/условия!$W$102))+1)</f>
        <v>0</v>
      </c>
      <c r="IM107" s="40">
        <f>IF(IM$7="",0,INT(IF(OR(условия!$W$100=0,условия!$W$102=0),0,IM98/условия!$W$100/20/условия!$W$102))+1)</f>
        <v>0</v>
      </c>
      <c r="IN107" s="40">
        <f>IF(IN$7="",0,INT(IF(OR(условия!$W$100=0,условия!$W$102=0),0,IN98/условия!$W$100/20/условия!$W$102))+1)</f>
        <v>0</v>
      </c>
      <c r="IO107" s="40">
        <f>IF(IO$7="",0,INT(IF(OR(условия!$W$100=0,условия!$W$102=0),0,IO98/условия!$W$100/20/условия!$W$102))+1)</f>
        <v>0</v>
      </c>
      <c r="IP107" s="40">
        <f>IF(IP$7="",0,INT(IF(OR(условия!$W$100=0,условия!$W$102=0),0,IP98/условия!$W$100/20/условия!$W$102))+1)</f>
        <v>0</v>
      </c>
      <c r="IQ107" s="40">
        <f>IF(IQ$7="",0,INT(IF(OR(условия!$W$100=0,условия!$W$102=0),0,IQ98/условия!$W$100/20/условия!$W$102))+1)</f>
        <v>0</v>
      </c>
      <c r="IR107" s="40">
        <f>IF(IR$7="",0,INT(IF(OR(условия!$W$100=0,условия!$W$102=0),0,IR98/условия!$W$100/20/условия!$W$102))+1)</f>
        <v>0</v>
      </c>
      <c r="IS107" s="40">
        <f>IF(IS$7="",0,INT(IF(OR(условия!$W$100=0,условия!$W$102=0),0,IS98/условия!$W$100/20/условия!$W$102))+1)</f>
        <v>0</v>
      </c>
      <c r="IT107" s="40">
        <f>IF(IT$7="",0,INT(IF(OR(условия!$W$100=0,условия!$W$102=0),0,IT98/условия!$W$100/20/условия!$W$102))+1)</f>
        <v>0</v>
      </c>
      <c r="IU107" s="40">
        <f>IF(IU$7="",0,INT(IF(OR(условия!$W$100=0,условия!$W$102=0),0,IU98/условия!$W$100/20/условия!$W$102))+1)</f>
        <v>0</v>
      </c>
      <c r="IV107" s="40">
        <f>IF(IV$7="",0,INT(IF(OR(условия!$W$100=0,условия!$W$102=0),0,IV98/условия!$W$100/20/условия!$W$102))+1)</f>
        <v>0</v>
      </c>
      <c r="IW107" s="40">
        <f>IF(IW$7="",0,INT(IF(OR(условия!$W$100=0,условия!$W$102=0),0,IW98/условия!$W$100/20/условия!$W$102))+1)</f>
        <v>0</v>
      </c>
      <c r="IX107" s="40">
        <f>IF(IX$7="",0,INT(IF(OR(условия!$W$100=0,условия!$W$102=0),0,IX98/условия!$W$100/20/условия!$W$102))+1)</f>
        <v>0</v>
      </c>
      <c r="IY107" s="40">
        <f>IF(IY$7="",0,INT(IF(OR(условия!$W$100=0,условия!$W$102=0),0,IY98/условия!$W$100/20/условия!$W$102))+1)</f>
        <v>0</v>
      </c>
      <c r="IZ107" s="40">
        <f>IF(IZ$7="",0,INT(IF(OR(условия!$W$100=0,условия!$W$102=0),0,IZ98/условия!$W$100/20/условия!$W$102))+1)</f>
        <v>0</v>
      </c>
      <c r="JA107" s="40">
        <f>IF(JA$7="",0,INT(IF(OR(условия!$W$100=0,условия!$W$102=0),0,JA98/условия!$W$100/20/условия!$W$102))+1)</f>
        <v>0</v>
      </c>
      <c r="JB107" s="40">
        <f>IF(JB$7="",0,INT(IF(OR(условия!$W$100=0,условия!$W$102=0),0,JB98/условия!$W$100/20/условия!$W$102))+1)</f>
        <v>0</v>
      </c>
      <c r="JC107" s="40">
        <f>IF(JC$7="",0,INT(IF(OR(условия!$W$100=0,условия!$W$102=0),0,JC98/условия!$W$100/20/условия!$W$102))+1)</f>
        <v>0</v>
      </c>
      <c r="JD107" s="40">
        <f>IF(JD$7="",0,INT(IF(OR(условия!$W$100=0,условия!$W$102=0),0,JD98/условия!$W$100/20/условия!$W$102))+1)</f>
        <v>0</v>
      </c>
      <c r="JE107" s="40">
        <f>IF(JE$7="",0,INT(IF(OR(условия!$W$100=0,условия!$W$102=0),0,JE98/условия!$W$100/20/условия!$W$102))+1)</f>
        <v>0</v>
      </c>
      <c r="JF107" s="40">
        <f>IF(JF$7="",0,INT(IF(OR(условия!$W$100=0,условия!$W$102=0),0,JF98/условия!$W$100/20/условия!$W$102))+1)</f>
        <v>0</v>
      </c>
      <c r="JG107" s="40">
        <f>IF(JG$7="",0,INT(IF(OR(условия!$W$100=0,условия!$W$102=0),0,JG98/условия!$W$100/20/условия!$W$102))+1)</f>
        <v>0</v>
      </c>
      <c r="JH107" s="40">
        <f>IF(JH$7="",0,INT(IF(OR(условия!$W$100=0,условия!$W$102=0),0,JH98/условия!$W$100/20/условия!$W$102))+1)</f>
        <v>0</v>
      </c>
      <c r="JI107" s="40">
        <f>IF(JI$7="",0,INT(IF(OR(условия!$W$100=0,условия!$W$102=0),0,JI98/условия!$W$100/20/условия!$W$102))+1)</f>
        <v>0</v>
      </c>
      <c r="JJ107" s="40">
        <f>IF(JJ$7="",0,INT(IF(OR(условия!$W$100=0,условия!$W$102=0),0,JJ98/условия!$W$100/20/условия!$W$102))+1)</f>
        <v>0</v>
      </c>
      <c r="JK107" s="40">
        <f>IF(JK$7="",0,INT(IF(OR(условия!$W$100=0,условия!$W$102=0),0,JK98/условия!$W$100/20/условия!$W$102))+1)</f>
        <v>0</v>
      </c>
      <c r="JL107" s="40">
        <f>IF(JL$7="",0,INT(IF(OR(условия!$W$100=0,условия!$W$102=0),0,JL98/условия!$W$100/20/условия!$W$102))+1)</f>
        <v>0</v>
      </c>
      <c r="JM107" s="40">
        <f>IF(JM$7="",0,INT(IF(OR(условия!$W$100=0,условия!$W$102=0),0,JM98/условия!$W$100/20/условия!$W$102))+1)</f>
        <v>0</v>
      </c>
      <c r="JN107" s="40">
        <f>IF(JN$7="",0,INT(IF(OR(условия!$W$100=0,условия!$W$102=0),0,JN98/условия!$W$100/20/условия!$W$102))+1)</f>
        <v>0</v>
      </c>
      <c r="JO107" s="40">
        <f>IF(JO$7="",0,INT(IF(OR(условия!$W$100=0,условия!$W$102=0),0,JO98/условия!$W$100/20/условия!$W$102))+1)</f>
        <v>0</v>
      </c>
      <c r="JP107" s="40">
        <f>IF(JP$7="",0,INT(IF(OR(условия!$W$100=0,условия!$W$102=0),0,JP98/условия!$W$100/20/условия!$W$102))+1)</f>
        <v>0</v>
      </c>
      <c r="JQ107" s="40">
        <f>IF(JQ$7="",0,INT(IF(OR(условия!$W$100=0,условия!$W$102=0),0,JQ98/условия!$W$100/20/условия!$W$102))+1)</f>
        <v>0</v>
      </c>
      <c r="JR107" s="40">
        <f>IF(JR$7="",0,INT(IF(OR(условия!$W$100=0,условия!$W$102=0),0,JR98/условия!$W$100/20/условия!$W$102))+1)</f>
        <v>0</v>
      </c>
      <c r="JS107" s="40">
        <f>IF(JS$7="",0,INT(IF(OR(условия!$W$100=0,условия!$W$102=0),0,JS98/условия!$W$100/20/условия!$W$102))+1)</f>
        <v>0</v>
      </c>
      <c r="JT107" s="40">
        <f>IF(JT$7="",0,INT(IF(OR(условия!$W$100=0,условия!$W$102=0),0,JT98/условия!$W$100/20/условия!$W$102))+1)</f>
        <v>0</v>
      </c>
      <c r="JU107" s="40">
        <f>IF(JU$7="",0,INT(IF(OR(условия!$W$100=0,условия!$W$102=0),0,JU98/условия!$W$100/20/условия!$W$102))+1)</f>
        <v>0</v>
      </c>
      <c r="JV107" s="40">
        <f>IF(JV$7="",0,INT(IF(OR(условия!$W$100=0,условия!$W$102=0),0,JV98/условия!$W$100/20/условия!$W$102))+1)</f>
        <v>0</v>
      </c>
      <c r="JW107" s="40">
        <f>IF(JW$7="",0,INT(IF(OR(условия!$W$100=0,условия!$W$102=0),0,JW98/условия!$W$100/20/условия!$W$102))+1)</f>
        <v>0</v>
      </c>
      <c r="JX107" s="40">
        <f>IF(JX$7="",0,INT(IF(OR(условия!$W$100=0,условия!$W$102=0),0,JX98/условия!$W$100/20/условия!$W$102))+1)</f>
        <v>0</v>
      </c>
      <c r="JY107" s="40">
        <f>IF(JY$7="",0,INT(IF(OR(условия!$W$100=0,условия!$W$102=0),0,JY98/условия!$W$100/20/условия!$W$102))+1)</f>
        <v>0</v>
      </c>
      <c r="JZ107" s="40">
        <f>IF(JZ$7="",0,INT(IF(OR(условия!$W$100=0,условия!$W$102=0),0,JZ98/условия!$W$100/20/условия!$W$102))+1)</f>
        <v>0</v>
      </c>
      <c r="KA107" s="40">
        <f>IF(KA$7="",0,INT(IF(OR(условия!$W$100=0,условия!$W$102=0),0,KA98/условия!$W$100/20/условия!$W$102))+1)</f>
        <v>0</v>
      </c>
      <c r="KB107" s="40">
        <f>IF(KB$7="",0,INT(IF(OR(условия!$W$100=0,условия!$W$102=0),0,KB98/условия!$W$100/20/условия!$W$102))+1)</f>
        <v>0</v>
      </c>
      <c r="KC107" s="40">
        <f>IF(KC$7="",0,INT(IF(OR(условия!$W$100=0,условия!$W$102=0),0,KC98/условия!$W$100/20/условия!$W$102))+1)</f>
        <v>0</v>
      </c>
      <c r="KD107" s="40">
        <f>IF(KD$7="",0,INT(IF(OR(условия!$W$100=0,условия!$W$102=0),0,KD98/условия!$W$100/20/условия!$W$102))+1)</f>
        <v>0</v>
      </c>
      <c r="KE107" s="40">
        <f>IF(KE$7="",0,INT(IF(OR(условия!$W$100=0,условия!$W$102=0),0,KE98/условия!$W$100/20/условия!$W$102))+1)</f>
        <v>0</v>
      </c>
      <c r="KF107" s="40">
        <f>IF(KF$7="",0,INT(IF(OR(условия!$W$100=0,условия!$W$102=0),0,KF98/условия!$W$100/20/условия!$W$102))+1)</f>
        <v>0</v>
      </c>
      <c r="KG107" s="40">
        <f>IF(KG$7="",0,INT(IF(OR(условия!$W$100=0,условия!$W$102=0),0,KG98/условия!$W$100/20/условия!$W$102))+1)</f>
        <v>0</v>
      </c>
      <c r="KH107" s="40">
        <f>IF(KH$7="",0,INT(IF(OR(условия!$W$100=0,условия!$W$102=0),0,KH98/условия!$W$100/20/условия!$W$102))+1)</f>
        <v>0</v>
      </c>
      <c r="KI107" s="40">
        <f>IF(KI$7="",0,INT(IF(OR(условия!$W$100=0,условия!$W$102=0),0,KI98/условия!$W$100/20/условия!$W$102))+1)</f>
        <v>0</v>
      </c>
      <c r="KJ107" s="40">
        <f>IF(KJ$7="",0,INT(IF(OR(условия!$W$100=0,условия!$W$102=0),0,KJ98/условия!$W$100/20/условия!$W$102))+1)</f>
        <v>0</v>
      </c>
      <c r="KK107" s="40">
        <f>IF(KK$7="",0,INT(IF(OR(условия!$W$100=0,условия!$W$102=0),0,KK98/условия!$W$100/20/условия!$W$102))+1)</f>
        <v>0</v>
      </c>
      <c r="KL107" s="40">
        <f>IF(KL$7="",0,INT(IF(OR(условия!$W$100=0,условия!$W$102=0),0,KL98/условия!$W$100/20/условия!$W$102))+1)</f>
        <v>0</v>
      </c>
      <c r="KM107" s="40">
        <f>IF(KM$7="",0,INT(IF(OR(условия!$W$100=0,условия!$W$102=0),0,KM98/условия!$W$100/20/условия!$W$102))+1)</f>
        <v>0</v>
      </c>
      <c r="KN107" s="40">
        <f>IF(KN$7="",0,INT(IF(OR(условия!$W$100=0,условия!$W$102=0),0,KN98/условия!$W$100/20/условия!$W$102))+1)</f>
        <v>0</v>
      </c>
      <c r="KO107" s="40">
        <f>IF(KO$7="",0,INT(IF(OR(условия!$W$100=0,условия!$W$102=0),0,KO98/условия!$W$100/20/условия!$W$102))+1)</f>
        <v>0</v>
      </c>
      <c r="KP107" s="40">
        <f>IF(KP$7="",0,INT(IF(OR(условия!$W$100=0,условия!$W$102=0),0,KP98/условия!$W$100/20/условия!$W$102))+1)</f>
        <v>0</v>
      </c>
      <c r="KQ107" s="40">
        <f>IF(KQ$7="",0,INT(IF(OR(условия!$W$100=0,условия!$W$102=0),0,KQ98/условия!$W$100/20/условия!$W$102))+1)</f>
        <v>0</v>
      </c>
      <c r="KR107" s="40">
        <f>IF(KR$7="",0,INT(IF(OR(условия!$W$100=0,условия!$W$102=0),0,KR98/условия!$W$100/20/условия!$W$102))+1)</f>
        <v>0</v>
      </c>
      <c r="KS107" s="40">
        <f>IF(KS$7="",0,INT(IF(OR(условия!$W$100=0,условия!$W$102=0),0,KS98/условия!$W$100/20/условия!$W$102))+1)</f>
        <v>0</v>
      </c>
      <c r="KT107" s="40">
        <f>IF(KT$7="",0,INT(IF(OR(условия!$W$100=0,условия!$W$102=0),0,KT98/условия!$W$100/20/условия!$W$102))+1)</f>
        <v>0</v>
      </c>
      <c r="KU107" s="40">
        <f>IF(KU$7="",0,INT(IF(OR(условия!$W$100=0,условия!$W$102=0),0,KU98/условия!$W$100/20/условия!$W$102))+1)</f>
        <v>0</v>
      </c>
      <c r="KV107" s="40">
        <f>IF(KV$7="",0,INT(IF(OR(условия!$W$100=0,условия!$W$102=0),0,KV98/условия!$W$100/20/условия!$W$102))+1)</f>
        <v>0</v>
      </c>
      <c r="KW107" s="1"/>
      <c r="KX107" s="1"/>
    </row>
    <row r="108" spans="1:310" x14ac:dyDescent="0.25">
      <c r="A108" s="1"/>
      <c r="B108" s="79"/>
      <c r="C108" s="79"/>
      <c r="D108" s="79"/>
      <c r="E108" s="1" t="str">
        <f>справочники!M12</f>
        <v>Менеджеры по продажам</v>
      </c>
      <c r="F108" s="1"/>
      <c r="G108" s="1"/>
      <c r="H108" s="11" t="str">
        <f t="shared" ref="H108:H116" si="370">H107</f>
        <v>чел</v>
      </c>
      <c r="I108" s="1"/>
      <c r="J108" s="1"/>
      <c r="K108" s="1"/>
      <c r="L108" s="1"/>
      <c r="M108" s="5"/>
      <c r="N108" s="40"/>
      <c r="O108" s="19"/>
      <c r="P108" s="1"/>
      <c r="Q108" s="1"/>
      <c r="R108" s="52"/>
      <c r="S108" s="1"/>
      <c r="T108" s="5" t="s">
        <v>0</v>
      </c>
      <c r="U108" s="40">
        <f>IF(U$7="",0,INT(IF(OR(условия!$W$108=0,условия!$W$110=0),0,U99/условия!$W$108/20/условия!$W$110))+1)</f>
        <v>1</v>
      </c>
      <c r="V108" s="40">
        <f>IF(V$7="",0,INT(IF(OR(условия!$W$108=0,условия!$W$110=0),0,V99/условия!$W$108/20/условия!$W$110))+1)</f>
        <v>1</v>
      </c>
      <c r="W108" s="40">
        <f>IF(W$7="",0,INT(IF(OR(условия!$W$108=0,условия!$W$110=0),0,W99/условия!$W$108/20/условия!$W$110))+1)</f>
        <v>1</v>
      </c>
      <c r="X108" s="40">
        <f>IF(X$7="",0,INT(IF(OR(условия!$W$108=0,условия!$W$110=0),0,X99/условия!$W$108/20/условия!$W$110))+1)</f>
        <v>1</v>
      </c>
      <c r="Y108" s="40">
        <f>IF(Y$7="",0,INT(IF(OR(условия!$W$108=0,условия!$W$110=0),0,Y99/условия!$W$108/20/условия!$W$110))+1)</f>
        <v>1</v>
      </c>
      <c r="Z108" s="40">
        <f>IF(Z$7="",0,INT(IF(OR(условия!$W$108=0,условия!$W$110=0),0,Z99/условия!$W$108/20/условия!$W$110))+1)</f>
        <v>1</v>
      </c>
      <c r="AA108" s="40">
        <f>IF(AA$7="",0,INT(IF(OR(условия!$W$108=0,условия!$W$110=0),0,AA99/условия!$W$108/20/условия!$W$110))+1)</f>
        <v>1</v>
      </c>
      <c r="AB108" s="40">
        <f>IF(AB$7="",0,INT(IF(OR(условия!$W$108=0,условия!$W$110=0),0,AB99/условия!$W$108/20/условия!$W$110))+1)</f>
        <v>1</v>
      </c>
      <c r="AC108" s="40">
        <f>IF(AC$7="",0,INT(IF(OR(условия!$W$108=0,условия!$W$110=0),0,AC99/условия!$W$108/20/условия!$W$110))+1)</f>
        <v>1</v>
      </c>
      <c r="AD108" s="40">
        <f>IF(AD$7="",0,INT(IF(OR(условия!$W$108=0,условия!$W$110=0),0,AD99/условия!$W$108/20/условия!$W$110))+1)</f>
        <v>1</v>
      </c>
      <c r="AE108" s="40">
        <f>IF(AE$7="",0,INT(IF(OR(условия!$W$108=0,условия!$W$110=0),0,AE99/условия!$W$108/20/условия!$W$110))+1)</f>
        <v>1</v>
      </c>
      <c r="AF108" s="40">
        <f>IF(AF$7="",0,INT(IF(OR(условия!$W$108=0,условия!$W$110=0),0,AF99/условия!$W$108/20/условия!$W$110))+1)</f>
        <v>1</v>
      </c>
      <c r="AG108" s="40">
        <f>IF(AG$7="",0,INT(IF(OR(условия!$W$108=0,условия!$W$110=0),0,AG99/условия!$W$108/20/условия!$W$110))+1)</f>
        <v>1</v>
      </c>
      <c r="AH108" s="40">
        <f>IF(AH$7="",0,INT(IF(OR(условия!$W$108=0,условия!$W$110=0),0,AH99/условия!$W$108/20/условия!$W$110))+1)</f>
        <v>1</v>
      </c>
      <c r="AI108" s="40">
        <f>IF(AI$7="",0,INT(IF(OR(условия!$W$108=0,условия!$W$110=0),0,AI99/условия!$W$108/20/условия!$W$110))+1)</f>
        <v>1</v>
      </c>
      <c r="AJ108" s="40">
        <f>IF(AJ$7="",0,INT(IF(OR(условия!$W$108=0,условия!$W$110=0),0,AJ99/условия!$W$108/20/условия!$W$110))+1)</f>
        <v>1</v>
      </c>
      <c r="AK108" s="40">
        <f>IF(AK$7="",0,INT(IF(OR(условия!$W$108=0,условия!$W$110=0),0,AK99/условия!$W$108/20/условия!$W$110))+1)</f>
        <v>1</v>
      </c>
      <c r="AL108" s="40">
        <f>IF(AL$7="",0,INT(IF(OR(условия!$W$108=0,условия!$W$110=0),0,AL99/условия!$W$108/20/условия!$W$110))+1)</f>
        <v>1</v>
      </c>
      <c r="AM108" s="40">
        <f>IF(AM$7="",0,INT(IF(OR(условия!$W$108=0,условия!$W$110=0),0,AM99/условия!$W$108/20/условия!$W$110))+1)</f>
        <v>1</v>
      </c>
      <c r="AN108" s="40">
        <f>IF(AN$7="",0,INT(IF(OR(условия!$W$108=0,условия!$W$110=0),0,AN99/условия!$W$108/20/условия!$W$110))+1)</f>
        <v>1</v>
      </c>
      <c r="AO108" s="40">
        <f>IF(AO$7="",0,INT(IF(OR(условия!$W$108=0,условия!$W$110=0),0,AO99/условия!$W$108/20/условия!$W$110))+1)</f>
        <v>2</v>
      </c>
      <c r="AP108" s="40">
        <f>IF(AP$7="",0,INT(IF(OR(условия!$W$108=0,условия!$W$110=0),0,AP99/условия!$W$108/20/условия!$W$110))+1)</f>
        <v>2</v>
      </c>
      <c r="AQ108" s="40">
        <f>IF(AQ$7="",0,INT(IF(OR(условия!$W$108=0,условия!$W$110=0),0,AQ99/условия!$W$108/20/условия!$W$110))+1)</f>
        <v>2</v>
      </c>
      <c r="AR108" s="40">
        <f>IF(AR$7="",0,INT(IF(OR(условия!$W$108=0,условия!$W$110=0),0,AR99/условия!$W$108/20/условия!$W$110))+1)</f>
        <v>2</v>
      </c>
      <c r="AS108" s="40">
        <f>IF(AS$7="",0,INT(IF(OR(условия!$W$108=0,условия!$W$110=0),0,AS99/условия!$W$108/20/условия!$W$110))+1)</f>
        <v>2</v>
      </c>
      <c r="AT108" s="40">
        <f>IF(AT$7="",0,INT(IF(OR(условия!$W$108=0,условия!$W$110=0),0,AT99/условия!$W$108/20/условия!$W$110))+1)</f>
        <v>2</v>
      </c>
      <c r="AU108" s="40">
        <f>IF(AU$7="",0,INT(IF(OR(условия!$W$108=0,условия!$W$110=0),0,AU99/условия!$W$108/20/условия!$W$110))+1)</f>
        <v>2</v>
      </c>
      <c r="AV108" s="40">
        <f>IF(AV$7="",0,INT(IF(OR(условия!$W$108=0,условия!$W$110=0),0,AV99/условия!$W$108/20/условия!$W$110))+1)</f>
        <v>2</v>
      </c>
      <c r="AW108" s="40">
        <f>IF(AW$7="",0,INT(IF(OR(условия!$W$108=0,условия!$W$110=0),0,AW99/условия!$W$108/20/условия!$W$110))+1)</f>
        <v>2</v>
      </c>
      <c r="AX108" s="40">
        <f>IF(AX$7="",0,INT(IF(OR(условия!$W$108=0,условия!$W$110=0),0,AX99/условия!$W$108/20/условия!$W$110))+1)</f>
        <v>2</v>
      </c>
      <c r="AY108" s="40">
        <f>IF(AY$7="",0,INT(IF(OR(условия!$W$108=0,условия!$W$110=0),0,AY99/условия!$W$108/20/условия!$W$110))+1)</f>
        <v>2</v>
      </c>
      <c r="AZ108" s="40">
        <f>IF(AZ$7="",0,INT(IF(OR(условия!$W$108=0,условия!$W$110=0),0,AZ99/условия!$W$108/20/условия!$W$110))+1)</f>
        <v>2</v>
      </c>
      <c r="BA108" s="40">
        <f>IF(BA$7="",0,INT(IF(OR(условия!$W$108=0,условия!$W$110=0),0,BA99/условия!$W$108/20/условия!$W$110))+1)</f>
        <v>2</v>
      </c>
      <c r="BB108" s="40">
        <f>IF(BB$7="",0,INT(IF(OR(условия!$W$108=0,условия!$W$110=0),0,BB99/условия!$W$108/20/условия!$W$110))+1)</f>
        <v>2</v>
      </c>
      <c r="BC108" s="40">
        <f>IF(BC$7="",0,INT(IF(OR(условия!$W$108=0,условия!$W$110=0),0,BC99/условия!$W$108/20/условия!$W$110))+1)</f>
        <v>2</v>
      </c>
      <c r="BD108" s="40">
        <f>IF(BD$7="",0,INT(IF(OR(условия!$W$108=0,условия!$W$110=0),0,BD99/условия!$W$108/20/условия!$W$110))+1)</f>
        <v>2</v>
      </c>
      <c r="BE108" s="40">
        <f>IF(BE$7="",0,INT(IF(OR(условия!$W$108=0,условия!$W$110=0),0,BE99/условия!$W$108/20/условия!$W$110))+1)</f>
        <v>2</v>
      </c>
      <c r="BF108" s="40">
        <f>IF(BF$7="",0,INT(IF(OR(условия!$W$108=0,условия!$W$110=0),0,BF99/условия!$W$108/20/условия!$W$110))+1)</f>
        <v>2</v>
      </c>
      <c r="BG108" s="40">
        <f>IF(BG$7="",0,INT(IF(OR(условия!$W$108=0,условия!$W$110=0),0,BG99/условия!$W$108/20/условия!$W$110))+1)</f>
        <v>2</v>
      </c>
      <c r="BH108" s="40">
        <f>IF(BH$7="",0,INT(IF(OR(условия!$W$108=0,условия!$W$110=0),0,BH99/условия!$W$108/20/условия!$W$110))+1)</f>
        <v>2</v>
      </c>
      <c r="BI108" s="40">
        <f>IF(BI$7="",0,INT(IF(OR(условия!$W$108=0,условия!$W$110=0),0,BI99/условия!$W$108/20/условия!$W$110))+1)</f>
        <v>2</v>
      </c>
      <c r="BJ108" s="40">
        <f>IF(BJ$7="",0,INT(IF(OR(условия!$W$108=0,условия!$W$110=0),0,BJ99/условия!$W$108/20/условия!$W$110))+1)</f>
        <v>2</v>
      </c>
      <c r="BK108" s="40">
        <f>IF(BK$7="",0,INT(IF(OR(условия!$W$108=0,условия!$W$110=0),0,BK99/условия!$W$108/20/условия!$W$110))+1)</f>
        <v>2</v>
      </c>
      <c r="BL108" s="40">
        <f>IF(BL$7="",0,INT(IF(OR(условия!$W$108=0,условия!$W$110=0),0,BL99/условия!$W$108/20/условия!$W$110))+1)</f>
        <v>2</v>
      </c>
      <c r="BM108" s="40">
        <f>IF(BM$7="",0,INT(IF(OR(условия!$W$108=0,условия!$W$110=0),0,BM99/условия!$W$108/20/условия!$W$110))+1)</f>
        <v>2</v>
      </c>
      <c r="BN108" s="40">
        <f>IF(BN$7="",0,INT(IF(OR(условия!$W$108=0,условия!$W$110=0),0,BN99/условия!$W$108/20/условия!$W$110))+1)</f>
        <v>2</v>
      </c>
      <c r="BO108" s="40">
        <f>IF(BO$7="",0,INT(IF(OR(условия!$W$108=0,условия!$W$110=0),0,BO99/условия!$W$108/20/условия!$W$110))+1)</f>
        <v>2</v>
      </c>
      <c r="BP108" s="40">
        <f>IF(BP$7="",0,INT(IF(OR(условия!$W$108=0,условия!$W$110=0),0,BP99/условия!$W$108/20/условия!$W$110))+1)</f>
        <v>2</v>
      </c>
      <c r="BQ108" s="40">
        <f>IF(BQ$7="",0,INT(IF(OR(условия!$W$108=0,условия!$W$110=0),0,BQ99/условия!$W$108/20/условия!$W$110))+1)</f>
        <v>0</v>
      </c>
      <c r="BR108" s="40">
        <f>IF(BR$7="",0,INT(IF(OR(условия!$W$108=0,условия!$W$110=0),0,BR99/условия!$W$108/20/условия!$W$110))+1)</f>
        <v>0</v>
      </c>
      <c r="BS108" s="40">
        <f>IF(BS$7="",0,INT(IF(OR(условия!$W$108=0,условия!$W$110=0),0,BS99/условия!$W$108/20/условия!$W$110))+1)</f>
        <v>0</v>
      </c>
      <c r="BT108" s="40">
        <f>IF(BT$7="",0,INT(IF(OR(условия!$W$108=0,условия!$W$110=0),0,BT99/условия!$W$108/20/условия!$W$110))+1)</f>
        <v>0</v>
      </c>
      <c r="BU108" s="40">
        <f>IF(BU$7="",0,INT(IF(OR(условия!$W$108=0,условия!$W$110=0),0,BU99/условия!$W$108/20/условия!$W$110))+1)</f>
        <v>0</v>
      </c>
      <c r="BV108" s="40">
        <f>IF(BV$7="",0,INT(IF(OR(условия!$W$108=0,условия!$W$110=0),0,BV99/условия!$W$108/20/условия!$W$110))+1)</f>
        <v>0</v>
      </c>
      <c r="BW108" s="40">
        <f>IF(BW$7="",0,INT(IF(OR(условия!$W$108=0,условия!$W$110=0),0,BW99/условия!$W$108/20/условия!$W$110))+1)</f>
        <v>0</v>
      </c>
      <c r="BX108" s="40">
        <f>IF(BX$7="",0,INT(IF(OR(условия!$W$108=0,условия!$W$110=0),0,BX99/условия!$W$108/20/условия!$W$110))+1)</f>
        <v>0</v>
      </c>
      <c r="BY108" s="40">
        <f>IF(BY$7="",0,INT(IF(OR(условия!$W$108=0,условия!$W$110=0),0,BY99/условия!$W$108/20/условия!$W$110))+1)</f>
        <v>0</v>
      </c>
      <c r="BZ108" s="40">
        <f>IF(BZ$7="",0,INT(IF(OR(условия!$W$108=0,условия!$W$110=0),0,BZ99/условия!$W$108/20/условия!$W$110))+1)</f>
        <v>0</v>
      </c>
      <c r="CA108" s="40">
        <f>IF(CA$7="",0,INT(IF(OR(условия!$W$108=0,условия!$W$110=0),0,CA99/условия!$W$108/20/условия!$W$110))+1)</f>
        <v>0</v>
      </c>
      <c r="CB108" s="40">
        <f>IF(CB$7="",0,INT(IF(OR(условия!$W$108=0,условия!$W$110=0),0,CB99/условия!$W$108/20/условия!$W$110))+1)</f>
        <v>0</v>
      </c>
      <c r="CC108" s="40">
        <f>IF(CC$7="",0,INT(IF(OR(условия!$W$108=0,условия!$W$110=0),0,CC99/условия!$W$108/20/условия!$W$110))+1)</f>
        <v>0</v>
      </c>
      <c r="CD108" s="40">
        <f>IF(CD$7="",0,INT(IF(OR(условия!$W$108=0,условия!$W$110=0),0,CD99/условия!$W$108/20/условия!$W$110))+1)</f>
        <v>0</v>
      </c>
      <c r="CE108" s="40">
        <f>IF(CE$7="",0,INT(IF(OR(условия!$W$108=0,условия!$W$110=0),0,CE99/условия!$W$108/20/условия!$W$110))+1)</f>
        <v>0</v>
      </c>
      <c r="CF108" s="40">
        <f>IF(CF$7="",0,INT(IF(OR(условия!$W$108=0,условия!$W$110=0),0,CF99/условия!$W$108/20/условия!$W$110))+1)</f>
        <v>0</v>
      </c>
      <c r="CG108" s="40">
        <f>IF(CG$7="",0,INT(IF(OR(условия!$W$108=0,условия!$W$110=0),0,CG99/условия!$W$108/20/условия!$W$110))+1)</f>
        <v>0</v>
      </c>
      <c r="CH108" s="40">
        <f>IF(CH$7="",0,INT(IF(OR(условия!$W$108=0,условия!$W$110=0),0,CH99/условия!$W$108/20/условия!$W$110))+1)</f>
        <v>0</v>
      </c>
      <c r="CI108" s="40">
        <f>IF(CI$7="",0,INT(IF(OR(условия!$W$108=0,условия!$W$110=0),0,CI99/условия!$W$108/20/условия!$W$110))+1)</f>
        <v>0</v>
      </c>
      <c r="CJ108" s="40">
        <f>IF(CJ$7="",0,INT(IF(OR(условия!$W$108=0,условия!$W$110=0),0,CJ99/условия!$W$108/20/условия!$W$110))+1)</f>
        <v>0</v>
      </c>
      <c r="CK108" s="40">
        <f>IF(CK$7="",0,INT(IF(OR(условия!$W$108=0,условия!$W$110=0),0,CK99/условия!$W$108/20/условия!$W$110))+1)</f>
        <v>0</v>
      </c>
      <c r="CL108" s="40">
        <f>IF(CL$7="",0,INT(IF(OR(условия!$W$108=0,условия!$W$110=0),0,CL99/условия!$W$108/20/условия!$W$110))+1)</f>
        <v>0</v>
      </c>
      <c r="CM108" s="40">
        <f>IF(CM$7="",0,INT(IF(OR(условия!$W$108=0,условия!$W$110=0),0,CM99/условия!$W$108/20/условия!$W$110))+1)</f>
        <v>0</v>
      </c>
      <c r="CN108" s="40">
        <f>IF(CN$7="",0,INT(IF(OR(условия!$W$108=0,условия!$W$110=0),0,CN99/условия!$W$108/20/условия!$W$110))+1)</f>
        <v>0</v>
      </c>
      <c r="CO108" s="40">
        <f>IF(CO$7="",0,INT(IF(OR(условия!$W$108=0,условия!$W$110=0),0,CO99/условия!$W$108/20/условия!$W$110))+1)</f>
        <v>0</v>
      </c>
      <c r="CP108" s="40">
        <f>IF(CP$7="",0,INT(IF(OR(условия!$W$108=0,условия!$W$110=0),0,CP99/условия!$W$108/20/условия!$W$110))+1)</f>
        <v>0</v>
      </c>
      <c r="CQ108" s="40">
        <f>IF(CQ$7="",0,INT(IF(OR(условия!$W$108=0,условия!$W$110=0),0,CQ99/условия!$W$108/20/условия!$W$110))+1)</f>
        <v>0</v>
      </c>
      <c r="CR108" s="40">
        <f>IF(CR$7="",0,INT(IF(OR(условия!$W$108=0,условия!$W$110=0),0,CR99/условия!$W$108/20/условия!$W$110))+1)</f>
        <v>0</v>
      </c>
      <c r="CS108" s="40">
        <f>IF(CS$7="",0,INT(IF(OR(условия!$W$108=0,условия!$W$110=0),0,CS99/условия!$W$108/20/условия!$W$110))+1)</f>
        <v>0</v>
      </c>
      <c r="CT108" s="40">
        <f>IF(CT$7="",0,INT(IF(OR(условия!$W$108=0,условия!$W$110=0),0,CT99/условия!$W$108/20/условия!$W$110))+1)</f>
        <v>0</v>
      </c>
      <c r="CU108" s="40">
        <f>IF(CU$7="",0,INT(IF(OR(условия!$W$108=0,условия!$W$110=0),0,CU99/условия!$W$108/20/условия!$W$110))+1)</f>
        <v>0</v>
      </c>
      <c r="CV108" s="40">
        <f>IF(CV$7="",0,INT(IF(OR(условия!$W$108=0,условия!$W$110=0),0,CV99/условия!$W$108/20/условия!$W$110))+1)</f>
        <v>0</v>
      </c>
      <c r="CW108" s="40">
        <f>IF(CW$7="",0,INT(IF(OR(условия!$W$108=0,условия!$W$110=0),0,CW99/условия!$W$108/20/условия!$W$110))+1)</f>
        <v>0</v>
      </c>
      <c r="CX108" s="40">
        <f>IF(CX$7="",0,INT(IF(OR(условия!$W$108=0,условия!$W$110=0),0,CX99/условия!$W$108/20/условия!$W$110))+1)</f>
        <v>0</v>
      </c>
      <c r="CY108" s="40">
        <f>IF(CY$7="",0,INT(IF(OR(условия!$W$108=0,условия!$W$110=0),0,CY99/условия!$W$108/20/условия!$W$110))+1)</f>
        <v>0</v>
      </c>
      <c r="CZ108" s="40">
        <f>IF(CZ$7="",0,INT(IF(OR(условия!$W$108=0,условия!$W$110=0),0,CZ99/условия!$W$108/20/условия!$W$110))+1)</f>
        <v>0</v>
      </c>
      <c r="DA108" s="40">
        <f>IF(DA$7="",0,INT(IF(OR(условия!$W$108=0,условия!$W$110=0),0,DA99/условия!$W$108/20/условия!$W$110))+1)</f>
        <v>0</v>
      </c>
      <c r="DB108" s="40">
        <f>IF(DB$7="",0,INT(IF(OR(условия!$W$108=0,условия!$W$110=0),0,DB99/условия!$W$108/20/условия!$W$110))+1)</f>
        <v>0</v>
      </c>
      <c r="DC108" s="40">
        <f>IF(DC$7="",0,INT(IF(OR(условия!$W$108=0,условия!$W$110=0),0,DC99/условия!$W$108/20/условия!$W$110))+1)</f>
        <v>0</v>
      </c>
      <c r="DD108" s="40">
        <f>IF(DD$7="",0,INT(IF(OR(условия!$W$108=0,условия!$W$110=0),0,DD99/условия!$W$108/20/условия!$W$110))+1)</f>
        <v>0</v>
      </c>
      <c r="DE108" s="40">
        <f>IF(DE$7="",0,INT(IF(OR(условия!$W$108=0,условия!$W$110=0),0,DE99/условия!$W$108/20/условия!$W$110))+1)</f>
        <v>0</v>
      </c>
      <c r="DF108" s="40">
        <f>IF(DF$7="",0,INT(IF(OR(условия!$W$108=0,условия!$W$110=0),0,DF99/условия!$W$108/20/условия!$W$110))+1)</f>
        <v>0</v>
      </c>
      <c r="DG108" s="40">
        <f>IF(DG$7="",0,INT(IF(OR(условия!$W$108=0,условия!$W$110=0),0,DG99/условия!$W$108/20/условия!$W$110))+1)</f>
        <v>0</v>
      </c>
      <c r="DH108" s="40">
        <f>IF(DH$7="",0,INT(IF(OR(условия!$W$108=0,условия!$W$110=0),0,DH99/условия!$W$108/20/условия!$W$110))+1)</f>
        <v>0</v>
      </c>
      <c r="DI108" s="40">
        <f>IF(DI$7="",0,INT(IF(OR(условия!$W$108=0,условия!$W$110=0),0,DI99/условия!$W$108/20/условия!$W$110))+1)</f>
        <v>0</v>
      </c>
      <c r="DJ108" s="40">
        <f>IF(DJ$7="",0,INT(IF(OR(условия!$W$108=0,условия!$W$110=0),0,DJ99/условия!$W$108/20/условия!$W$110))+1)</f>
        <v>0</v>
      </c>
      <c r="DK108" s="40">
        <f>IF(DK$7="",0,INT(IF(OR(условия!$W$108=0,условия!$W$110=0),0,DK99/условия!$W$108/20/условия!$W$110))+1)</f>
        <v>0</v>
      </c>
      <c r="DL108" s="40">
        <f>IF(DL$7="",0,INT(IF(OR(условия!$W$108=0,условия!$W$110=0),0,DL99/условия!$W$108/20/условия!$W$110))+1)</f>
        <v>0</v>
      </c>
      <c r="DM108" s="40">
        <f>IF(DM$7="",0,INT(IF(OR(условия!$W$108=0,условия!$W$110=0),0,DM99/условия!$W$108/20/условия!$W$110))+1)</f>
        <v>0</v>
      </c>
      <c r="DN108" s="40">
        <f>IF(DN$7="",0,INT(IF(OR(условия!$W$108=0,условия!$W$110=0),0,DN99/условия!$W$108/20/условия!$W$110))+1)</f>
        <v>0</v>
      </c>
      <c r="DO108" s="40">
        <f>IF(DO$7="",0,INT(IF(OR(условия!$W$108=0,условия!$W$110=0),0,DO99/условия!$W$108/20/условия!$W$110))+1)</f>
        <v>0</v>
      </c>
      <c r="DP108" s="40">
        <f>IF(DP$7="",0,INT(IF(OR(условия!$W$108=0,условия!$W$110=0),0,DP99/условия!$W$108/20/условия!$W$110))+1)</f>
        <v>0</v>
      </c>
      <c r="DQ108" s="40">
        <f>IF(DQ$7="",0,INT(IF(OR(условия!$W$108=0,условия!$W$110=0),0,DQ99/условия!$W$108/20/условия!$W$110))+1)</f>
        <v>0</v>
      </c>
      <c r="DR108" s="40">
        <f>IF(DR$7="",0,INT(IF(OR(условия!$W$108=0,условия!$W$110=0),0,DR99/условия!$W$108/20/условия!$W$110))+1)</f>
        <v>0</v>
      </c>
      <c r="DS108" s="40">
        <f>IF(DS$7="",0,INT(IF(OR(условия!$W$108=0,условия!$W$110=0),0,DS99/условия!$W$108/20/условия!$W$110))+1)</f>
        <v>0</v>
      </c>
      <c r="DT108" s="40">
        <f>IF(DT$7="",0,INT(IF(OR(условия!$W$108=0,условия!$W$110=0),0,DT99/условия!$W$108/20/условия!$W$110))+1)</f>
        <v>0</v>
      </c>
      <c r="DU108" s="40">
        <f>IF(DU$7="",0,INT(IF(OR(условия!$W$108=0,условия!$W$110=0),0,DU99/условия!$W$108/20/условия!$W$110))+1)</f>
        <v>0</v>
      </c>
      <c r="DV108" s="40">
        <f>IF(DV$7="",0,INT(IF(OR(условия!$W$108=0,условия!$W$110=0),0,DV99/условия!$W$108/20/условия!$W$110))+1)</f>
        <v>0</v>
      </c>
      <c r="DW108" s="40">
        <f>IF(DW$7="",0,INT(IF(OR(условия!$W$108=0,условия!$W$110=0),0,DW99/условия!$W$108/20/условия!$W$110))+1)</f>
        <v>0</v>
      </c>
      <c r="DX108" s="40">
        <f>IF(DX$7="",0,INT(IF(OR(условия!$W$108=0,условия!$W$110=0),0,DX99/условия!$W$108/20/условия!$W$110))+1)</f>
        <v>0</v>
      </c>
      <c r="DY108" s="40">
        <f>IF(DY$7="",0,INT(IF(OR(условия!$W$108=0,условия!$W$110=0),0,DY99/условия!$W$108/20/условия!$W$110))+1)</f>
        <v>0</v>
      </c>
      <c r="DZ108" s="40">
        <f>IF(DZ$7="",0,INT(IF(OR(условия!$W$108=0,условия!$W$110=0),0,DZ99/условия!$W$108/20/условия!$W$110))+1)</f>
        <v>0</v>
      </c>
      <c r="EA108" s="40">
        <f>IF(EA$7="",0,INT(IF(OR(условия!$W$108=0,условия!$W$110=0),0,EA99/условия!$W$108/20/условия!$W$110))+1)</f>
        <v>0</v>
      </c>
      <c r="EB108" s="40">
        <f>IF(EB$7="",0,INT(IF(OR(условия!$W$108=0,условия!$W$110=0),0,EB99/условия!$W$108/20/условия!$W$110))+1)</f>
        <v>0</v>
      </c>
      <c r="EC108" s="40">
        <f>IF(EC$7="",0,INT(IF(OR(условия!$W$108=0,условия!$W$110=0),0,EC99/условия!$W$108/20/условия!$W$110))+1)</f>
        <v>0</v>
      </c>
      <c r="ED108" s="40">
        <f>IF(ED$7="",0,INT(IF(OR(условия!$W$108=0,условия!$W$110=0),0,ED99/условия!$W$108/20/условия!$W$110))+1)</f>
        <v>0</v>
      </c>
      <c r="EE108" s="40">
        <f>IF(EE$7="",0,INT(IF(OR(условия!$W$108=0,условия!$W$110=0),0,EE99/условия!$W$108/20/условия!$W$110))+1)</f>
        <v>0</v>
      </c>
      <c r="EF108" s="40">
        <f>IF(EF$7="",0,INT(IF(OR(условия!$W$108=0,условия!$W$110=0),0,EF99/условия!$W$108/20/условия!$W$110))+1)</f>
        <v>0</v>
      </c>
      <c r="EG108" s="40">
        <f>IF(EG$7="",0,INT(IF(OR(условия!$W$108=0,условия!$W$110=0),0,EG99/условия!$W$108/20/условия!$W$110))+1)</f>
        <v>0</v>
      </c>
      <c r="EH108" s="40">
        <f>IF(EH$7="",0,INT(IF(OR(условия!$W$108=0,условия!$W$110=0),0,EH99/условия!$W$108/20/условия!$W$110))+1)</f>
        <v>0</v>
      </c>
      <c r="EI108" s="40">
        <f>IF(EI$7="",0,INT(IF(OR(условия!$W$108=0,условия!$W$110=0),0,EI99/условия!$W$108/20/условия!$W$110))+1)</f>
        <v>0</v>
      </c>
      <c r="EJ108" s="40">
        <f>IF(EJ$7="",0,INT(IF(OR(условия!$W$108=0,условия!$W$110=0),0,EJ99/условия!$W$108/20/условия!$W$110))+1)</f>
        <v>0</v>
      </c>
      <c r="EK108" s="40">
        <f>IF(EK$7="",0,INT(IF(OR(условия!$W$108=0,условия!$W$110=0),0,EK99/условия!$W$108/20/условия!$W$110))+1)</f>
        <v>0</v>
      </c>
      <c r="EL108" s="40">
        <f>IF(EL$7="",0,INT(IF(OR(условия!$W$108=0,условия!$W$110=0),0,EL99/условия!$W$108/20/условия!$W$110))+1)</f>
        <v>0</v>
      </c>
      <c r="EM108" s="40">
        <f>IF(EM$7="",0,INT(IF(OR(условия!$W$108=0,условия!$W$110=0),0,EM99/условия!$W$108/20/условия!$W$110))+1)</f>
        <v>0</v>
      </c>
      <c r="EN108" s="40">
        <f>IF(EN$7="",0,INT(IF(OR(условия!$W$108=0,условия!$W$110=0),0,EN99/условия!$W$108/20/условия!$W$110))+1)</f>
        <v>0</v>
      </c>
      <c r="EO108" s="40">
        <f>IF(EO$7="",0,INT(IF(OR(условия!$W$108=0,условия!$W$110=0),0,EO99/условия!$W$108/20/условия!$W$110))+1)</f>
        <v>0</v>
      </c>
      <c r="EP108" s="40">
        <f>IF(EP$7="",0,INT(IF(OR(условия!$W$108=0,условия!$W$110=0),0,EP99/условия!$W$108/20/условия!$W$110))+1)</f>
        <v>0</v>
      </c>
      <c r="EQ108" s="40">
        <f>IF(EQ$7="",0,INT(IF(OR(условия!$W$108=0,условия!$W$110=0),0,EQ99/условия!$W$108/20/условия!$W$110))+1)</f>
        <v>0</v>
      </c>
      <c r="ER108" s="40">
        <f>IF(ER$7="",0,INT(IF(OR(условия!$W$108=0,условия!$W$110=0),0,ER99/условия!$W$108/20/условия!$W$110))+1)</f>
        <v>0</v>
      </c>
      <c r="ES108" s="40">
        <f>IF(ES$7="",0,INT(IF(OR(условия!$W$108=0,условия!$W$110=0),0,ES99/условия!$W$108/20/условия!$W$110))+1)</f>
        <v>0</v>
      </c>
      <c r="ET108" s="40">
        <f>IF(ET$7="",0,INT(IF(OR(условия!$W$108=0,условия!$W$110=0),0,ET99/условия!$W$108/20/условия!$W$110))+1)</f>
        <v>0</v>
      </c>
      <c r="EU108" s="40">
        <f>IF(EU$7="",0,INT(IF(OR(условия!$W$108=0,условия!$W$110=0),0,EU99/условия!$W$108/20/условия!$W$110))+1)</f>
        <v>0</v>
      </c>
      <c r="EV108" s="40">
        <f>IF(EV$7="",0,INT(IF(OR(условия!$W$108=0,условия!$W$110=0),0,EV99/условия!$W$108/20/условия!$W$110))+1)</f>
        <v>0</v>
      </c>
      <c r="EW108" s="40">
        <f>IF(EW$7="",0,INT(IF(OR(условия!$W$108=0,условия!$W$110=0),0,EW99/условия!$W$108/20/условия!$W$110))+1)</f>
        <v>0</v>
      </c>
      <c r="EX108" s="40">
        <f>IF(EX$7="",0,INT(IF(OR(условия!$W$108=0,условия!$W$110=0),0,EX99/условия!$W$108/20/условия!$W$110))+1)</f>
        <v>0</v>
      </c>
      <c r="EY108" s="40">
        <f>IF(EY$7="",0,INT(IF(OR(условия!$W$108=0,условия!$W$110=0),0,EY99/условия!$W$108/20/условия!$W$110))+1)</f>
        <v>0</v>
      </c>
      <c r="EZ108" s="40">
        <f>IF(EZ$7="",0,INT(IF(OR(условия!$W$108=0,условия!$W$110=0),0,EZ99/условия!$W$108/20/условия!$W$110))+1)</f>
        <v>0</v>
      </c>
      <c r="FA108" s="40">
        <f>IF(FA$7="",0,INT(IF(OR(условия!$W$108=0,условия!$W$110=0),0,FA99/условия!$W$108/20/условия!$W$110))+1)</f>
        <v>0</v>
      </c>
      <c r="FB108" s="40">
        <f>IF(FB$7="",0,INT(IF(OR(условия!$W$108=0,условия!$W$110=0),0,FB99/условия!$W$108/20/условия!$W$110))+1)</f>
        <v>0</v>
      </c>
      <c r="FC108" s="40">
        <f>IF(FC$7="",0,INT(IF(OR(условия!$W$108=0,условия!$W$110=0),0,FC99/условия!$W$108/20/условия!$W$110))+1)</f>
        <v>0</v>
      </c>
      <c r="FD108" s="40">
        <f>IF(FD$7="",0,INT(IF(OR(условия!$W$108=0,условия!$W$110=0),0,FD99/условия!$W$108/20/условия!$W$110))+1)</f>
        <v>0</v>
      </c>
      <c r="FE108" s="40">
        <f>IF(FE$7="",0,INT(IF(OR(условия!$W$108=0,условия!$W$110=0),0,FE99/условия!$W$108/20/условия!$W$110))+1)</f>
        <v>0</v>
      </c>
      <c r="FF108" s="40">
        <f>IF(FF$7="",0,INT(IF(OR(условия!$W$108=0,условия!$W$110=0),0,FF99/условия!$W$108/20/условия!$W$110))+1)</f>
        <v>0</v>
      </c>
      <c r="FG108" s="40">
        <f>IF(FG$7="",0,INT(IF(OR(условия!$W$108=0,условия!$W$110=0),0,FG99/условия!$W$108/20/условия!$W$110))+1)</f>
        <v>0</v>
      </c>
      <c r="FH108" s="40">
        <f>IF(FH$7="",0,INT(IF(OR(условия!$W$108=0,условия!$W$110=0),0,FH99/условия!$W$108/20/условия!$W$110))+1)</f>
        <v>0</v>
      </c>
      <c r="FI108" s="40">
        <f>IF(FI$7="",0,INT(IF(OR(условия!$W$108=0,условия!$W$110=0),0,FI99/условия!$W$108/20/условия!$W$110))+1)</f>
        <v>0</v>
      </c>
      <c r="FJ108" s="40">
        <f>IF(FJ$7="",0,INT(IF(OR(условия!$W$108=0,условия!$W$110=0),0,FJ99/условия!$W$108/20/условия!$W$110))+1)</f>
        <v>0</v>
      </c>
      <c r="FK108" s="40">
        <f>IF(FK$7="",0,INT(IF(OR(условия!$W$108=0,условия!$W$110=0),0,FK99/условия!$W$108/20/условия!$W$110))+1)</f>
        <v>0</v>
      </c>
      <c r="FL108" s="40">
        <f>IF(FL$7="",0,INT(IF(OR(условия!$W$108=0,условия!$W$110=0),0,FL99/условия!$W$108/20/условия!$W$110))+1)</f>
        <v>0</v>
      </c>
      <c r="FM108" s="40">
        <f>IF(FM$7="",0,INT(IF(OR(условия!$W$108=0,условия!$W$110=0),0,FM99/условия!$W$108/20/условия!$W$110))+1)</f>
        <v>0</v>
      </c>
      <c r="FN108" s="40">
        <f>IF(FN$7="",0,INT(IF(OR(условия!$W$108=0,условия!$W$110=0),0,FN99/условия!$W$108/20/условия!$W$110))+1)</f>
        <v>0</v>
      </c>
      <c r="FO108" s="40">
        <f>IF(FO$7="",0,INT(IF(OR(условия!$W$108=0,условия!$W$110=0),0,FO99/условия!$W$108/20/условия!$W$110))+1)</f>
        <v>0</v>
      </c>
      <c r="FP108" s="40">
        <f>IF(FP$7="",0,INT(IF(OR(условия!$W$108=0,условия!$W$110=0),0,FP99/условия!$W$108/20/условия!$W$110))+1)</f>
        <v>0</v>
      </c>
      <c r="FQ108" s="40">
        <f>IF(FQ$7="",0,INT(IF(OR(условия!$W$108=0,условия!$W$110=0),0,FQ99/условия!$W$108/20/условия!$W$110))+1)</f>
        <v>0</v>
      </c>
      <c r="FR108" s="40">
        <f>IF(FR$7="",0,INT(IF(OR(условия!$W$108=0,условия!$W$110=0),0,FR99/условия!$W$108/20/условия!$W$110))+1)</f>
        <v>0</v>
      </c>
      <c r="FS108" s="40">
        <f>IF(FS$7="",0,INT(IF(OR(условия!$W$108=0,условия!$W$110=0),0,FS99/условия!$W$108/20/условия!$W$110))+1)</f>
        <v>0</v>
      </c>
      <c r="FT108" s="40">
        <f>IF(FT$7="",0,INT(IF(OR(условия!$W$108=0,условия!$W$110=0),0,FT99/условия!$W$108/20/условия!$W$110))+1)</f>
        <v>0</v>
      </c>
      <c r="FU108" s="40">
        <f>IF(FU$7="",0,INT(IF(OR(условия!$W$108=0,условия!$W$110=0),0,FU99/условия!$W$108/20/условия!$W$110))+1)</f>
        <v>0</v>
      </c>
      <c r="FV108" s="40">
        <f>IF(FV$7="",0,INT(IF(OR(условия!$W$108=0,условия!$W$110=0),0,FV99/условия!$W$108/20/условия!$W$110))+1)</f>
        <v>0</v>
      </c>
      <c r="FW108" s="40">
        <f>IF(FW$7="",0,INT(IF(OR(условия!$W$108=0,условия!$W$110=0),0,FW99/условия!$W$108/20/условия!$W$110))+1)</f>
        <v>0</v>
      </c>
      <c r="FX108" s="40">
        <f>IF(FX$7="",0,INT(IF(OR(условия!$W$108=0,условия!$W$110=0),0,FX99/условия!$W$108/20/условия!$W$110))+1)</f>
        <v>0</v>
      </c>
      <c r="FY108" s="40">
        <f>IF(FY$7="",0,INT(IF(OR(условия!$W$108=0,условия!$W$110=0),0,FY99/условия!$W$108/20/условия!$W$110))+1)</f>
        <v>0</v>
      </c>
      <c r="FZ108" s="40">
        <f>IF(FZ$7="",0,INT(IF(OR(условия!$W$108=0,условия!$W$110=0),0,FZ99/условия!$W$108/20/условия!$W$110))+1)</f>
        <v>0</v>
      </c>
      <c r="GA108" s="40">
        <f>IF(GA$7="",0,INT(IF(OR(условия!$W$108=0,условия!$W$110=0),0,GA99/условия!$W$108/20/условия!$W$110))+1)</f>
        <v>0</v>
      </c>
      <c r="GB108" s="40">
        <f>IF(GB$7="",0,INT(IF(OR(условия!$W$108=0,условия!$W$110=0),0,GB99/условия!$W$108/20/условия!$W$110))+1)</f>
        <v>0</v>
      </c>
      <c r="GC108" s="40">
        <f>IF(GC$7="",0,INT(IF(OR(условия!$W$108=0,условия!$W$110=0),0,GC99/условия!$W$108/20/условия!$W$110))+1)</f>
        <v>0</v>
      </c>
      <c r="GD108" s="40">
        <f>IF(GD$7="",0,INT(IF(OR(условия!$W$108=0,условия!$W$110=0),0,GD99/условия!$W$108/20/условия!$W$110))+1)</f>
        <v>0</v>
      </c>
      <c r="GE108" s="40">
        <f>IF(GE$7="",0,INT(IF(OR(условия!$W$108=0,условия!$W$110=0),0,GE99/условия!$W$108/20/условия!$W$110))+1)</f>
        <v>0</v>
      </c>
      <c r="GF108" s="40">
        <f>IF(GF$7="",0,INT(IF(OR(условия!$W$108=0,условия!$W$110=0),0,GF99/условия!$W$108/20/условия!$W$110))+1)</f>
        <v>0</v>
      </c>
      <c r="GG108" s="40">
        <f>IF(GG$7="",0,INT(IF(OR(условия!$W$108=0,условия!$W$110=0),0,GG99/условия!$W$108/20/условия!$W$110))+1)</f>
        <v>0</v>
      </c>
      <c r="GH108" s="40">
        <f>IF(GH$7="",0,INT(IF(OR(условия!$W$108=0,условия!$W$110=0),0,GH99/условия!$W$108/20/условия!$W$110))+1)</f>
        <v>0</v>
      </c>
      <c r="GI108" s="40">
        <f>IF(GI$7="",0,INT(IF(OR(условия!$W$108=0,условия!$W$110=0),0,GI99/условия!$W$108/20/условия!$W$110))+1)</f>
        <v>0</v>
      </c>
      <c r="GJ108" s="40">
        <f>IF(GJ$7="",0,INT(IF(OR(условия!$W$108=0,условия!$W$110=0),0,GJ99/условия!$W$108/20/условия!$W$110))+1)</f>
        <v>0</v>
      </c>
      <c r="GK108" s="40">
        <f>IF(GK$7="",0,INT(IF(OR(условия!$W$108=0,условия!$W$110=0),0,GK99/условия!$W$108/20/условия!$W$110))+1)</f>
        <v>0</v>
      </c>
      <c r="GL108" s="40">
        <f>IF(GL$7="",0,INT(IF(OR(условия!$W$108=0,условия!$W$110=0),0,GL99/условия!$W$108/20/условия!$W$110))+1)</f>
        <v>0</v>
      </c>
      <c r="GM108" s="40">
        <f>IF(GM$7="",0,INT(IF(OR(условия!$W$108=0,условия!$W$110=0),0,GM99/условия!$W$108/20/условия!$W$110))+1)</f>
        <v>0</v>
      </c>
      <c r="GN108" s="40">
        <f>IF(GN$7="",0,INT(IF(OR(условия!$W$108=0,условия!$W$110=0),0,GN99/условия!$W$108/20/условия!$W$110))+1)</f>
        <v>0</v>
      </c>
      <c r="GO108" s="40">
        <f>IF(GO$7="",0,INT(IF(OR(условия!$W$108=0,условия!$W$110=0),0,GO99/условия!$W$108/20/условия!$W$110))+1)</f>
        <v>0</v>
      </c>
      <c r="GP108" s="40">
        <f>IF(GP$7="",0,INT(IF(OR(условия!$W$108=0,условия!$W$110=0),0,GP99/условия!$W$108/20/условия!$W$110))+1)</f>
        <v>0</v>
      </c>
      <c r="GQ108" s="40">
        <f>IF(GQ$7="",0,INT(IF(OR(условия!$W$108=0,условия!$W$110=0),0,GQ99/условия!$W$108/20/условия!$W$110))+1)</f>
        <v>0</v>
      </c>
      <c r="GR108" s="40">
        <f>IF(GR$7="",0,INT(IF(OR(условия!$W$108=0,условия!$W$110=0),0,GR99/условия!$W$108/20/условия!$W$110))+1)</f>
        <v>0</v>
      </c>
      <c r="GS108" s="40">
        <f>IF(GS$7="",0,INT(IF(OR(условия!$W$108=0,условия!$W$110=0),0,GS99/условия!$W$108/20/условия!$W$110))+1)</f>
        <v>0</v>
      </c>
      <c r="GT108" s="40">
        <f>IF(GT$7="",0,INT(IF(OR(условия!$W$108=0,условия!$W$110=0),0,GT99/условия!$W$108/20/условия!$W$110))+1)</f>
        <v>0</v>
      </c>
      <c r="GU108" s="40">
        <f>IF(GU$7="",0,INT(IF(OR(условия!$W$108=0,условия!$W$110=0),0,GU99/условия!$W$108/20/условия!$W$110))+1)</f>
        <v>0</v>
      </c>
      <c r="GV108" s="40">
        <f>IF(GV$7="",0,INT(IF(OR(условия!$W$108=0,условия!$W$110=0),0,GV99/условия!$W$108/20/условия!$W$110))+1)</f>
        <v>0</v>
      </c>
      <c r="GW108" s="40">
        <f>IF(GW$7="",0,INT(IF(OR(условия!$W$108=0,условия!$W$110=0),0,GW99/условия!$W$108/20/условия!$W$110))+1)</f>
        <v>0</v>
      </c>
      <c r="GX108" s="40">
        <f>IF(GX$7="",0,INT(IF(OR(условия!$W$108=0,условия!$W$110=0),0,GX99/условия!$W$108/20/условия!$W$110))+1)</f>
        <v>0</v>
      </c>
      <c r="GY108" s="40">
        <f>IF(GY$7="",0,INT(IF(OR(условия!$W$108=0,условия!$W$110=0),0,GY99/условия!$W$108/20/условия!$W$110))+1)</f>
        <v>0</v>
      </c>
      <c r="GZ108" s="40">
        <f>IF(GZ$7="",0,INT(IF(OR(условия!$W$108=0,условия!$W$110=0),0,GZ99/условия!$W$108/20/условия!$W$110))+1)</f>
        <v>0</v>
      </c>
      <c r="HA108" s="40">
        <f>IF(HA$7="",0,INT(IF(OR(условия!$W$108=0,условия!$W$110=0),0,HA99/условия!$W$108/20/условия!$W$110))+1)</f>
        <v>0</v>
      </c>
      <c r="HB108" s="40">
        <f>IF(HB$7="",0,INT(IF(OR(условия!$W$108=0,условия!$W$110=0),0,HB99/условия!$W$108/20/условия!$W$110))+1)</f>
        <v>0</v>
      </c>
      <c r="HC108" s="40">
        <f>IF(HC$7="",0,INT(IF(OR(условия!$W$108=0,условия!$W$110=0),0,HC99/условия!$W$108/20/условия!$W$110))+1)</f>
        <v>0</v>
      </c>
      <c r="HD108" s="40">
        <f>IF(HD$7="",0,INT(IF(OR(условия!$W$108=0,условия!$W$110=0),0,HD99/условия!$W$108/20/условия!$W$110))+1)</f>
        <v>0</v>
      </c>
      <c r="HE108" s="40">
        <f>IF(HE$7="",0,INT(IF(OR(условия!$W$108=0,условия!$W$110=0),0,HE99/условия!$W$108/20/условия!$W$110))+1)</f>
        <v>0</v>
      </c>
      <c r="HF108" s="40">
        <f>IF(HF$7="",0,INT(IF(OR(условия!$W$108=0,условия!$W$110=0),0,HF99/условия!$W$108/20/условия!$W$110))+1)</f>
        <v>0</v>
      </c>
      <c r="HG108" s="40">
        <f>IF(HG$7="",0,INT(IF(OR(условия!$W$108=0,условия!$W$110=0),0,HG99/условия!$W$108/20/условия!$W$110))+1)</f>
        <v>0</v>
      </c>
      <c r="HH108" s="40">
        <f>IF(HH$7="",0,INT(IF(OR(условия!$W$108=0,условия!$W$110=0),0,HH99/условия!$W$108/20/условия!$W$110))+1)</f>
        <v>0</v>
      </c>
      <c r="HI108" s="40">
        <f>IF(HI$7="",0,INT(IF(OR(условия!$W$108=0,условия!$W$110=0),0,HI99/условия!$W$108/20/условия!$W$110))+1)</f>
        <v>0</v>
      </c>
      <c r="HJ108" s="40">
        <f>IF(HJ$7="",0,INT(IF(OR(условия!$W$108=0,условия!$W$110=0),0,HJ99/условия!$W$108/20/условия!$W$110))+1)</f>
        <v>0</v>
      </c>
      <c r="HK108" s="40">
        <f>IF(HK$7="",0,INT(IF(OR(условия!$W$108=0,условия!$W$110=0),0,HK99/условия!$W$108/20/условия!$W$110))+1)</f>
        <v>0</v>
      </c>
      <c r="HL108" s="40">
        <f>IF(HL$7="",0,INT(IF(OR(условия!$W$108=0,условия!$W$110=0),0,HL99/условия!$W$108/20/условия!$W$110))+1)</f>
        <v>0</v>
      </c>
      <c r="HM108" s="40">
        <f>IF(HM$7="",0,INT(IF(OR(условия!$W$108=0,условия!$W$110=0),0,HM99/условия!$W$108/20/условия!$W$110))+1)</f>
        <v>0</v>
      </c>
      <c r="HN108" s="40">
        <f>IF(HN$7="",0,INT(IF(OR(условия!$W$108=0,условия!$W$110=0),0,HN99/условия!$W$108/20/условия!$W$110))+1)</f>
        <v>0</v>
      </c>
      <c r="HO108" s="40">
        <f>IF(HO$7="",0,INT(IF(OR(условия!$W$108=0,условия!$W$110=0),0,HO99/условия!$W$108/20/условия!$W$110))+1)</f>
        <v>0</v>
      </c>
      <c r="HP108" s="40">
        <f>IF(HP$7="",0,INT(IF(OR(условия!$W$108=0,условия!$W$110=0),0,HP99/условия!$W$108/20/условия!$W$110))+1)</f>
        <v>0</v>
      </c>
      <c r="HQ108" s="40">
        <f>IF(HQ$7="",0,INT(IF(OR(условия!$W$108=0,условия!$W$110=0),0,HQ99/условия!$W$108/20/условия!$W$110))+1)</f>
        <v>0</v>
      </c>
      <c r="HR108" s="40">
        <f>IF(HR$7="",0,INT(IF(OR(условия!$W$108=0,условия!$W$110=0),0,HR99/условия!$W$108/20/условия!$W$110))+1)</f>
        <v>0</v>
      </c>
      <c r="HS108" s="40">
        <f>IF(HS$7="",0,INT(IF(OR(условия!$W$108=0,условия!$W$110=0),0,HS99/условия!$W$108/20/условия!$W$110))+1)</f>
        <v>0</v>
      </c>
      <c r="HT108" s="40">
        <f>IF(HT$7="",0,INT(IF(OR(условия!$W$108=0,условия!$W$110=0),0,HT99/условия!$W$108/20/условия!$W$110))+1)</f>
        <v>0</v>
      </c>
      <c r="HU108" s="40">
        <f>IF(HU$7="",0,INT(IF(OR(условия!$W$108=0,условия!$W$110=0),0,HU99/условия!$W$108/20/условия!$W$110))+1)</f>
        <v>0</v>
      </c>
      <c r="HV108" s="40">
        <f>IF(HV$7="",0,INT(IF(OR(условия!$W$108=0,условия!$W$110=0),0,HV99/условия!$W$108/20/условия!$W$110))+1)</f>
        <v>0</v>
      </c>
      <c r="HW108" s="40">
        <f>IF(HW$7="",0,INT(IF(OR(условия!$W$108=0,условия!$W$110=0),0,HW99/условия!$W$108/20/условия!$W$110))+1)</f>
        <v>0</v>
      </c>
      <c r="HX108" s="40">
        <f>IF(HX$7="",0,INT(IF(OR(условия!$W$108=0,условия!$W$110=0),0,HX99/условия!$W$108/20/условия!$W$110))+1)</f>
        <v>0</v>
      </c>
      <c r="HY108" s="40">
        <f>IF(HY$7="",0,INT(IF(OR(условия!$W$108=0,условия!$W$110=0),0,HY99/условия!$W$108/20/условия!$W$110))+1)</f>
        <v>0</v>
      </c>
      <c r="HZ108" s="40">
        <f>IF(HZ$7="",0,INT(IF(OR(условия!$W$108=0,условия!$W$110=0),0,HZ99/условия!$W$108/20/условия!$W$110))+1)</f>
        <v>0</v>
      </c>
      <c r="IA108" s="40">
        <f>IF(IA$7="",0,INT(IF(OR(условия!$W$108=0,условия!$W$110=0),0,IA99/условия!$W$108/20/условия!$W$110))+1)</f>
        <v>0</v>
      </c>
      <c r="IB108" s="40">
        <f>IF(IB$7="",0,INT(IF(OR(условия!$W$108=0,условия!$W$110=0),0,IB99/условия!$W$108/20/условия!$W$110))+1)</f>
        <v>0</v>
      </c>
      <c r="IC108" s="40">
        <f>IF(IC$7="",0,INT(IF(OR(условия!$W$108=0,условия!$W$110=0),0,IC99/условия!$W$108/20/условия!$W$110))+1)</f>
        <v>0</v>
      </c>
      <c r="ID108" s="40">
        <f>IF(ID$7="",0,INT(IF(OR(условия!$W$108=0,условия!$W$110=0),0,ID99/условия!$W$108/20/условия!$W$110))+1)</f>
        <v>0</v>
      </c>
      <c r="IE108" s="40">
        <f>IF(IE$7="",0,INT(IF(OR(условия!$W$108=0,условия!$W$110=0),0,IE99/условия!$W$108/20/условия!$W$110))+1)</f>
        <v>0</v>
      </c>
      <c r="IF108" s="40">
        <f>IF(IF$7="",0,INT(IF(OR(условия!$W$108=0,условия!$W$110=0),0,IF99/условия!$W$108/20/условия!$W$110))+1)</f>
        <v>0</v>
      </c>
      <c r="IG108" s="40">
        <f>IF(IG$7="",0,INT(IF(OR(условия!$W$108=0,условия!$W$110=0),0,IG99/условия!$W$108/20/условия!$W$110))+1)</f>
        <v>0</v>
      </c>
      <c r="IH108" s="40">
        <f>IF(IH$7="",0,INT(IF(OR(условия!$W$108=0,условия!$W$110=0),0,IH99/условия!$W$108/20/условия!$W$110))+1)</f>
        <v>0</v>
      </c>
      <c r="II108" s="40">
        <f>IF(II$7="",0,INT(IF(OR(условия!$W$108=0,условия!$W$110=0),0,II99/условия!$W$108/20/условия!$W$110))+1)</f>
        <v>0</v>
      </c>
      <c r="IJ108" s="40">
        <f>IF(IJ$7="",0,INT(IF(OR(условия!$W$108=0,условия!$W$110=0),0,IJ99/условия!$W$108/20/условия!$W$110))+1)</f>
        <v>0</v>
      </c>
      <c r="IK108" s="40">
        <f>IF(IK$7="",0,INT(IF(OR(условия!$W$108=0,условия!$W$110=0),0,IK99/условия!$W$108/20/условия!$W$110))+1)</f>
        <v>0</v>
      </c>
      <c r="IL108" s="40">
        <f>IF(IL$7="",0,INT(IF(OR(условия!$W$108=0,условия!$W$110=0),0,IL99/условия!$W$108/20/условия!$W$110))+1)</f>
        <v>0</v>
      </c>
      <c r="IM108" s="40">
        <f>IF(IM$7="",0,INT(IF(OR(условия!$W$108=0,условия!$W$110=0),0,IM99/условия!$W$108/20/условия!$W$110))+1)</f>
        <v>0</v>
      </c>
      <c r="IN108" s="40">
        <f>IF(IN$7="",0,INT(IF(OR(условия!$W$108=0,условия!$W$110=0),0,IN99/условия!$W$108/20/условия!$W$110))+1)</f>
        <v>0</v>
      </c>
      <c r="IO108" s="40">
        <f>IF(IO$7="",0,INT(IF(OR(условия!$W$108=0,условия!$W$110=0),0,IO99/условия!$W$108/20/условия!$W$110))+1)</f>
        <v>0</v>
      </c>
      <c r="IP108" s="40">
        <f>IF(IP$7="",0,INT(IF(OR(условия!$W$108=0,условия!$W$110=0),0,IP99/условия!$W$108/20/условия!$W$110))+1)</f>
        <v>0</v>
      </c>
      <c r="IQ108" s="40">
        <f>IF(IQ$7="",0,INT(IF(OR(условия!$W$108=0,условия!$W$110=0),0,IQ99/условия!$W$108/20/условия!$W$110))+1)</f>
        <v>0</v>
      </c>
      <c r="IR108" s="40">
        <f>IF(IR$7="",0,INT(IF(OR(условия!$W$108=0,условия!$W$110=0),0,IR99/условия!$W$108/20/условия!$W$110))+1)</f>
        <v>0</v>
      </c>
      <c r="IS108" s="40">
        <f>IF(IS$7="",0,INT(IF(OR(условия!$W$108=0,условия!$W$110=0),0,IS99/условия!$W$108/20/условия!$W$110))+1)</f>
        <v>0</v>
      </c>
      <c r="IT108" s="40">
        <f>IF(IT$7="",0,INT(IF(OR(условия!$W$108=0,условия!$W$110=0),0,IT99/условия!$W$108/20/условия!$W$110))+1)</f>
        <v>0</v>
      </c>
      <c r="IU108" s="40">
        <f>IF(IU$7="",0,INT(IF(OR(условия!$W$108=0,условия!$W$110=0),0,IU99/условия!$W$108/20/условия!$W$110))+1)</f>
        <v>0</v>
      </c>
      <c r="IV108" s="40">
        <f>IF(IV$7="",0,INT(IF(OR(условия!$W$108=0,условия!$W$110=0),0,IV99/условия!$W$108/20/условия!$W$110))+1)</f>
        <v>0</v>
      </c>
      <c r="IW108" s="40">
        <f>IF(IW$7="",0,INT(IF(OR(условия!$W$108=0,условия!$W$110=0),0,IW99/условия!$W$108/20/условия!$W$110))+1)</f>
        <v>0</v>
      </c>
      <c r="IX108" s="40">
        <f>IF(IX$7="",0,INT(IF(OR(условия!$W$108=0,условия!$W$110=0),0,IX99/условия!$W$108/20/условия!$W$110))+1)</f>
        <v>0</v>
      </c>
      <c r="IY108" s="40">
        <f>IF(IY$7="",0,INT(IF(OR(условия!$W$108=0,условия!$W$110=0),0,IY99/условия!$W$108/20/условия!$W$110))+1)</f>
        <v>0</v>
      </c>
      <c r="IZ108" s="40">
        <f>IF(IZ$7="",0,INT(IF(OR(условия!$W$108=0,условия!$W$110=0),0,IZ99/условия!$W$108/20/условия!$W$110))+1)</f>
        <v>0</v>
      </c>
      <c r="JA108" s="40">
        <f>IF(JA$7="",0,INT(IF(OR(условия!$W$108=0,условия!$W$110=0),0,JA99/условия!$W$108/20/условия!$W$110))+1)</f>
        <v>0</v>
      </c>
      <c r="JB108" s="40">
        <f>IF(JB$7="",0,INT(IF(OR(условия!$W$108=0,условия!$W$110=0),0,JB99/условия!$W$108/20/условия!$W$110))+1)</f>
        <v>0</v>
      </c>
      <c r="JC108" s="40">
        <f>IF(JC$7="",0,INT(IF(OR(условия!$W$108=0,условия!$W$110=0),0,JC99/условия!$W$108/20/условия!$W$110))+1)</f>
        <v>0</v>
      </c>
      <c r="JD108" s="40">
        <f>IF(JD$7="",0,INT(IF(OR(условия!$W$108=0,условия!$W$110=0),0,JD99/условия!$W$108/20/условия!$W$110))+1)</f>
        <v>0</v>
      </c>
      <c r="JE108" s="40">
        <f>IF(JE$7="",0,INT(IF(OR(условия!$W$108=0,условия!$W$110=0),0,JE99/условия!$W$108/20/условия!$W$110))+1)</f>
        <v>0</v>
      </c>
      <c r="JF108" s="40">
        <f>IF(JF$7="",0,INT(IF(OR(условия!$W$108=0,условия!$W$110=0),0,JF99/условия!$W$108/20/условия!$W$110))+1)</f>
        <v>0</v>
      </c>
      <c r="JG108" s="40">
        <f>IF(JG$7="",0,INT(IF(OR(условия!$W$108=0,условия!$W$110=0),0,JG99/условия!$W$108/20/условия!$W$110))+1)</f>
        <v>0</v>
      </c>
      <c r="JH108" s="40">
        <f>IF(JH$7="",0,INT(IF(OR(условия!$W$108=0,условия!$W$110=0),0,JH99/условия!$W$108/20/условия!$W$110))+1)</f>
        <v>0</v>
      </c>
      <c r="JI108" s="40">
        <f>IF(JI$7="",0,INT(IF(OR(условия!$W$108=0,условия!$W$110=0),0,JI99/условия!$W$108/20/условия!$W$110))+1)</f>
        <v>0</v>
      </c>
      <c r="JJ108" s="40">
        <f>IF(JJ$7="",0,INT(IF(OR(условия!$W$108=0,условия!$W$110=0),0,JJ99/условия!$W$108/20/условия!$W$110))+1)</f>
        <v>0</v>
      </c>
      <c r="JK108" s="40">
        <f>IF(JK$7="",0,INT(IF(OR(условия!$W$108=0,условия!$W$110=0),0,JK99/условия!$W$108/20/условия!$W$110))+1)</f>
        <v>0</v>
      </c>
      <c r="JL108" s="40">
        <f>IF(JL$7="",0,INT(IF(OR(условия!$W$108=0,условия!$W$110=0),0,JL99/условия!$W$108/20/условия!$W$110))+1)</f>
        <v>0</v>
      </c>
      <c r="JM108" s="40">
        <f>IF(JM$7="",0,INT(IF(OR(условия!$W$108=0,условия!$W$110=0),0,JM99/условия!$W$108/20/условия!$W$110))+1)</f>
        <v>0</v>
      </c>
      <c r="JN108" s="40">
        <f>IF(JN$7="",0,INT(IF(OR(условия!$W$108=0,условия!$W$110=0),0,JN99/условия!$W$108/20/условия!$W$110))+1)</f>
        <v>0</v>
      </c>
      <c r="JO108" s="40">
        <f>IF(JO$7="",0,INT(IF(OR(условия!$W$108=0,условия!$W$110=0),0,JO99/условия!$W$108/20/условия!$W$110))+1)</f>
        <v>0</v>
      </c>
      <c r="JP108" s="40">
        <f>IF(JP$7="",0,INT(IF(OR(условия!$W$108=0,условия!$W$110=0),0,JP99/условия!$W$108/20/условия!$W$110))+1)</f>
        <v>0</v>
      </c>
      <c r="JQ108" s="40">
        <f>IF(JQ$7="",0,INT(IF(OR(условия!$W$108=0,условия!$W$110=0),0,JQ99/условия!$W$108/20/условия!$W$110))+1)</f>
        <v>0</v>
      </c>
      <c r="JR108" s="40">
        <f>IF(JR$7="",0,INT(IF(OR(условия!$W$108=0,условия!$W$110=0),0,JR99/условия!$W$108/20/условия!$W$110))+1)</f>
        <v>0</v>
      </c>
      <c r="JS108" s="40">
        <f>IF(JS$7="",0,INT(IF(OR(условия!$W$108=0,условия!$W$110=0),0,JS99/условия!$W$108/20/условия!$W$110))+1)</f>
        <v>0</v>
      </c>
      <c r="JT108" s="40">
        <f>IF(JT$7="",0,INT(IF(OR(условия!$W$108=0,условия!$W$110=0),0,JT99/условия!$W$108/20/условия!$W$110))+1)</f>
        <v>0</v>
      </c>
      <c r="JU108" s="40">
        <f>IF(JU$7="",0,INT(IF(OR(условия!$W$108=0,условия!$W$110=0),0,JU99/условия!$W$108/20/условия!$W$110))+1)</f>
        <v>0</v>
      </c>
      <c r="JV108" s="40">
        <f>IF(JV$7="",0,INT(IF(OR(условия!$W$108=0,условия!$W$110=0),0,JV99/условия!$W$108/20/условия!$W$110))+1)</f>
        <v>0</v>
      </c>
      <c r="JW108" s="40">
        <f>IF(JW$7="",0,INT(IF(OR(условия!$W$108=0,условия!$W$110=0),0,JW99/условия!$W$108/20/условия!$W$110))+1)</f>
        <v>0</v>
      </c>
      <c r="JX108" s="40">
        <f>IF(JX$7="",0,INT(IF(OR(условия!$W$108=0,условия!$W$110=0),0,JX99/условия!$W$108/20/условия!$W$110))+1)</f>
        <v>0</v>
      </c>
      <c r="JY108" s="40">
        <f>IF(JY$7="",0,INT(IF(OR(условия!$W$108=0,условия!$W$110=0),0,JY99/условия!$W$108/20/условия!$W$110))+1)</f>
        <v>0</v>
      </c>
      <c r="JZ108" s="40">
        <f>IF(JZ$7="",0,INT(IF(OR(условия!$W$108=0,условия!$W$110=0),0,JZ99/условия!$W$108/20/условия!$W$110))+1)</f>
        <v>0</v>
      </c>
      <c r="KA108" s="40">
        <f>IF(KA$7="",0,INT(IF(OR(условия!$W$108=0,условия!$W$110=0),0,KA99/условия!$W$108/20/условия!$W$110))+1)</f>
        <v>0</v>
      </c>
      <c r="KB108" s="40">
        <f>IF(KB$7="",0,INT(IF(OR(условия!$W$108=0,условия!$W$110=0),0,KB99/условия!$W$108/20/условия!$W$110))+1)</f>
        <v>0</v>
      </c>
      <c r="KC108" s="40">
        <f>IF(KC$7="",0,INT(IF(OR(условия!$W$108=0,условия!$W$110=0),0,KC99/условия!$W$108/20/условия!$W$110))+1)</f>
        <v>0</v>
      </c>
      <c r="KD108" s="40">
        <f>IF(KD$7="",0,INT(IF(OR(условия!$W$108=0,условия!$W$110=0),0,KD99/условия!$W$108/20/условия!$W$110))+1)</f>
        <v>0</v>
      </c>
      <c r="KE108" s="40">
        <f>IF(KE$7="",0,INT(IF(OR(условия!$W$108=0,условия!$W$110=0),0,KE99/условия!$W$108/20/условия!$W$110))+1)</f>
        <v>0</v>
      </c>
      <c r="KF108" s="40">
        <f>IF(KF$7="",0,INT(IF(OR(условия!$W$108=0,условия!$W$110=0),0,KF99/условия!$W$108/20/условия!$W$110))+1)</f>
        <v>0</v>
      </c>
      <c r="KG108" s="40">
        <f>IF(KG$7="",0,INT(IF(OR(условия!$W$108=0,условия!$W$110=0),0,KG99/условия!$W$108/20/условия!$W$110))+1)</f>
        <v>0</v>
      </c>
      <c r="KH108" s="40">
        <f>IF(KH$7="",0,INT(IF(OR(условия!$W$108=0,условия!$W$110=0),0,KH99/условия!$W$108/20/условия!$W$110))+1)</f>
        <v>0</v>
      </c>
      <c r="KI108" s="40">
        <f>IF(KI$7="",0,INT(IF(OR(условия!$W$108=0,условия!$W$110=0),0,KI99/условия!$W$108/20/условия!$W$110))+1)</f>
        <v>0</v>
      </c>
      <c r="KJ108" s="40">
        <f>IF(KJ$7="",0,INT(IF(OR(условия!$W$108=0,условия!$W$110=0),0,KJ99/условия!$W$108/20/условия!$W$110))+1)</f>
        <v>0</v>
      </c>
      <c r="KK108" s="40">
        <f>IF(KK$7="",0,INT(IF(OR(условия!$W$108=0,условия!$W$110=0),0,KK99/условия!$W$108/20/условия!$W$110))+1)</f>
        <v>0</v>
      </c>
      <c r="KL108" s="40">
        <f>IF(KL$7="",0,INT(IF(OR(условия!$W$108=0,условия!$W$110=0),0,KL99/условия!$W$108/20/условия!$W$110))+1)</f>
        <v>0</v>
      </c>
      <c r="KM108" s="40">
        <f>IF(KM$7="",0,INT(IF(OR(условия!$W$108=0,условия!$W$110=0),0,KM99/условия!$W$108/20/условия!$W$110))+1)</f>
        <v>0</v>
      </c>
      <c r="KN108" s="40">
        <f>IF(KN$7="",0,INT(IF(OR(условия!$W$108=0,условия!$W$110=0),0,KN99/условия!$W$108/20/условия!$W$110))+1)</f>
        <v>0</v>
      </c>
      <c r="KO108" s="40">
        <f>IF(KO$7="",0,INT(IF(OR(условия!$W$108=0,условия!$W$110=0),0,KO99/условия!$W$108/20/условия!$W$110))+1)</f>
        <v>0</v>
      </c>
      <c r="KP108" s="40">
        <f>IF(KP$7="",0,INT(IF(OR(условия!$W$108=0,условия!$W$110=0),0,KP99/условия!$W$108/20/условия!$W$110))+1)</f>
        <v>0</v>
      </c>
      <c r="KQ108" s="40">
        <f>IF(KQ$7="",0,INT(IF(OR(условия!$W$108=0,условия!$W$110=0),0,KQ99/условия!$W$108/20/условия!$W$110))+1)</f>
        <v>0</v>
      </c>
      <c r="KR108" s="40">
        <f>IF(KR$7="",0,INT(IF(OR(условия!$W$108=0,условия!$W$110=0),0,KR99/условия!$W$108/20/условия!$W$110))+1)</f>
        <v>0</v>
      </c>
      <c r="KS108" s="40">
        <f>IF(KS$7="",0,INT(IF(OR(условия!$W$108=0,условия!$W$110=0),0,KS99/условия!$W$108/20/условия!$W$110))+1)</f>
        <v>0</v>
      </c>
      <c r="KT108" s="40">
        <f>IF(KT$7="",0,INT(IF(OR(условия!$W$108=0,условия!$W$110=0),0,KT99/условия!$W$108/20/условия!$W$110))+1)</f>
        <v>0</v>
      </c>
      <c r="KU108" s="40">
        <f>IF(KU$7="",0,INT(IF(OR(условия!$W$108=0,условия!$W$110=0),0,KU99/условия!$W$108/20/условия!$W$110))+1)</f>
        <v>0</v>
      </c>
      <c r="KV108" s="40">
        <f>IF(KV$7="",0,INT(IF(OR(условия!$W$108=0,условия!$W$110=0),0,KV99/условия!$W$108/20/условия!$W$110))+1)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справочники!M13</f>
        <v>маркетологи</v>
      </c>
      <c r="F109" s="1"/>
      <c r="G109" s="1"/>
      <c r="H109" s="11" t="str">
        <f t="shared" si="370"/>
        <v>чел</v>
      </c>
      <c r="I109" s="1"/>
      <c r="J109" s="1"/>
      <c r="K109" s="1"/>
      <c r="L109" s="1"/>
      <c r="M109" s="5"/>
      <c r="N109" s="40"/>
      <c r="O109" s="19"/>
      <c r="P109" s="1"/>
      <c r="Q109" s="1"/>
      <c r="R109" s="52"/>
      <c r="S109" s="1"/>
      <c r="T109" s="5" t="s">
        <v>0</v>
      </c>
      <c r="U109" s="40">
        <v>3</v>
      </c>
      <c r="V109" s="40">
        <f t="shared" ref="V109:CG109" si="371">U109</f>
        <v>3</v>
      </c>
      <c r="W109" s="40">
        <f t="shared" si="371"/>
        <v>3</v>
      </c>
      <c r="X109" s="40">
        <f t="shared" si="371"/>
        <v>3</v>
      </c>
      <c r="Y109" s="40">
        <f t="shared" si="371"/>
        <v>3</v>
      </c>
      <c r="Z109" s="40">
        <f t="shared" si="371"/>
        <v>3</v>
      </c>
      <c r="AA109" s="40">
        <f t="shared" si="371"/>
        <v>3</v>
      </c>
      <c r="AB109" s="40">
        <f t="shared" si="371"/>
        <v>3</v>
      </c>
      <c r="AC109" s="40">
        <f t="shared" si="371"/>
        <v>3</v>
      </c>
      <c r="AD109" s="40">
        <f t="shared" si="371"/>
        <v>3</v>
      </c>
      <c r="AE109" s="40">
        <f t="shared" si="371"/>
        <v>3</v>
      </c>
      <c r="AF109" s="40">
        <f t="shared" si="371"/>
        <v>3</v>
      </c>
      <c r="AG109" s="40">
        <f t="shared" si="371"/>
        <v>3</v>
      </c>
      <c r="AH109" s="40">
        <f t="shared" si="371"/>
        <v>3</v>
      </c>
      <c r="AI109" s="40">
        <f t="shared" si="371"/>
        <v>3</v>
      </c>
      <c r="AJ109" s="40">
        <f t="shared" si="371"/>
        <v>3</v>
      </c>
      <c r="AK109" s="40">
        <f t="shared" si="371"/>
        <v>3</v>
      </c>
      <c r="AL109" s="40">
        <f t="shared" si="371"/>
        <v>3</v>
      </c>
      <c r="AM109" s="40">
        <f t="shared" si="371"/>
        <v>3</v>
      </c>
      <c r="AN109" s="40">
        <f t="shared" si="371"/>
        <v>3</v>
      </c>
      <c r="AO109" s="40">
        <f t="shared" si="371"/>
        <v>3</v>
      </c>
      <c r="AP109" s="40">
        <f t="shared" si="371"/>
        <v>3</v>
      </c>
      <c r="AQ109" s="40">
        <f t="shared" si="371"/>
        <v>3</v>
      </c>
      <c r="AR109" s="40">
        <f t="shared" si="371"/>
        <v>3</v>
      </c>
      <c r="AS109" s="40">
        <f t="shared" si="371"/>
        <v>3</v>
      </c>
      <c r="AT109" s="40">
        <f t="shared" si="371"/>
        <v>3</v>
      </c>
      <c r="AU109" s="40">
        <f t="shared" si="371"/>
        <v>3</v>
      </c>
      <c r="AV109" s="40">
        <f t="shared" si="371"/>
        <v>3</v>
      </c>
      <c r="AW109" s="40">
        <f t="shared" si="371"/>
        <v>3</v>
      </c>
      <c r="AX109" s="40">
        <f t="shared" si="371"/>
        <v>3</v>
      </c>
      <c r="AY109" s="40">
        <f t="shared" si="371"/>
        <v>3</v>
      </c>
      <c r="AZ109" s="40">
        <f t="shared" si="371"/>
        <v>3</v>
      </c>
      <c r="BA109" s="40">
        <f t="shared" si="371"/>
        <v>3</v>
      </c>
      <c r="BB109" s="40">
        <f t="shared" si="371"/>
        <v>3</v>
      </c>
      <c r="BC109" s="40">
        <f t="shared" si="371"/>
        <v>3</v>
      </c>
      <c r="BD109" s="40">
        <f t="shared" si="371"/>
        <v>3</v>
      </c>
      <c r="BE109" s="40">
        <f t="shared" si="371"/>
        <v>3</v>
      </c>
      <c r="BF109" s="40">
        <f t="shared" si="371"/>
        <v>3</v>
      </c>
      <c r="BG109" s="40">
        <f t="shared" si="371"/>
        <v>3</v>
      </c>
      <c r="BH109" s="40">
        <f t="shared" si="371"/>
        <v>3</v>
      </c>
      <c r="BI109" s="40">
        <f t="shared" si="371"/>
        <v>3</v>
      </c>
      <c r="BJ109" s="40">
        <f t="shared" si="371"/>
        <v>3</v>
      </c>
      <c r="BK109" s="40">
        <f t="shared" si="371"/>
        <v>3</v>
      </c>
      <c r="BL109" s="40">
        <f t="shared" si="371"/>
        <v>3</v>
      </c>
      <c r="BM109" s="40">
        <f t="shared" si="371"/>
        <v>3</v>
      </c>
      <c r="BN109" s="40">
        <f t="shared" si="371"/>
        <v>3</v>
      </c>
      <c r="BO109" s="40">
        <f t="shared" si="371"/>
        <v>3</v>
      </c>
      <c r="BP109" s="40">
        <f t="shared" si="371"/>
        <v>3</v>
      </c>
      <c r="BQ109" s="40">
        <f t="shared" si="371"/>
        <v>3</v>
      </c>
      <c r="BR109" s="40">
        <f t="shared" si="371"/>
        <v>3</v>
      </c>
      <c r="BS109" s="40">
        <f t="shared" si="371"/>
        <v>3</v>
      </c>
      <c r="BT109" s="40">
        <f t="shared" si="371"/>
        <v>3</v>
      </c>
      <c r="BU109" s="40">
        <f t="shared" si="371"/>
        <v>3</v>
      </c>
      <c r="BV109" s="40">
        <f t="shared" si="371"/>
        <v>3</v>
      </c>
      <c r="BW109" s="40">
        <f t="shared" si="371"/>
        <v>3</v>
      </c>
      <c r="BX109" s="40">
        <f t="shared" si="371"/>
        <v>3</v>
      </c>
      <c r="BY109" s="40">
        <f t="shared" si="371"/>
        <v>3</v>
      </c>
      <c r="BZ109" s="40">
        <f t="shared" si="371"/>
        <v>3</v>
      </c>
      <c r="CA109" s="40">
        <f t="shared" si="371"/>
        <v>3</v>
      </c>
      <c r="CB109" s="40">
        <f t="shared" si="371"/>
        <v>3</v>
      </c>
      <c r="CC109" s="40">
        <f t="shared" si="371"/>
        <v>3</v>
      </c>
      <c r="CD109" s="40">
        <f t="shared" si="371"/>
        <v>3</v>
      </c>
      <c r="CE109" s="40">
        <f t="shared" si="371"/>
        <v>3</v>
      </c>
      <c r="CF109" s="40">
        <f t="shared" si="371"/>
        <v>3</v>
      </c>
      <c r="CG109" s="40">
        <f t="shared" si="371"/>
        <v>3</v>
      </c>
      <c r="CH109" s="40">
        <f t="shared" ref="CH109:ES109" si="372">CG109</f>
        <v>3</v>
      </c>
      <c r="CI109" s="40">
        <f t="shared" si="372"/>
        <v>3</v>
      </c>
      <c r="CJ109" s="40">
        <f t="shared" si="372"/>
        <v>3</v>
      </c>
      <c r="CK109" s="40">
        <f t="shared" si="372"/>
        <v>3</v>
      </c>
      <c r="CL109" s="40">
        <f t="shared" si="372"/>
        <v>3</v>
      </c>
      <c r="CM109" s="40">
        <f t="shared" si="372"/>
        <v>3</v>
      </c>
      <c r="CN109" s="40">
        <f t="shared" si="372"/>
        <v>3</v>
      </c>
      <c r="CO109" s="40">
        <f t="shared" si="372"/>
        <v>3</v>
      </c>
      <c r="CP109" s="40">
        <f t="shared" si="372"/>
        <v>3</v>
      </c>
      <c r="CQ109" s="40">
        <f t="shared" si="372"/>
        <v>3</v>
      </c>
      <c r="CR109" s="40">
        <f t="shared" si="372"/>
        <v>3</v>
      </c>
      <c r="CS109" s="40">
        <f t="shared" si="372"/>
        <v>3</v>
      </c>
      <c r="CT109" s="40">
        <f t="shared" si="372"/>
        <v>3</v>
      </c>
      <c r="CU109" s="40">
        <f t="shared" si="372"/>
        <v>3</v>
      </c>
      <c r="CV109" s="40">
        <f t="shared" si="372"/>
        <v>3</v>
      </c>
      <c r="CW109" s="40">
        <f t="shared" si="372"/>
        <v>3</v>
      </c>
      <c r="CX109" s="40">
        <f t="shared" si="372"/>
        <v>3</v>
      </c>
      <c r="CY109" s="40">
        <f t="shared" si="372"/>
        <v>3</v>
      </c>
      <c r="CZ109" s="40">
        <f t="shared" si="372"/>
        <v>3</v>
      </c>
      <c r="DA109" s="40">
        <f t="shared" si="372"/>
        <v>3</v>
      </c>
      <c r="DB109" s="40">
        <f t="shared" si="372"/>
        <v>3</v>
      </c>
      <c r="DC109" s="40">
        <f t="shared" si="372"/>
        <v>3</v>
      </c>
      <c r="DD109" s="40">
        <f t="shared" si="372"/>
        <v>3</v>
      </c>
      <c r="DE109" s="40">
        <f t="shared" si="372"/>
        <v>3</v>
      </c>
      <c r="DF109" s="40">
        <f t="shared" si="372"/>
        <v>3</v>
      </c>
      <c r="DG109" s="40">
        <f t="shared" si="372"/>
        <v>3</v>
      </c>
      <c r="DH109" s="40">
        <f t="shared" si="372"/>
        <v>3</v>
      </c>
      <c r="DI109" s="40">
        <f t="shared" si="372"/>
        <v>3</v>
      </c>
      <c r="DJ109" s="40">
        <f t="shared" si="372"/>
        <v>3</v>
      </c>
      <c r="DK109" s="40">
        <f t="shared" si="372"/>
        <v>3</v>
      </c>
      <c r="DL109" s="40">
        <f t="shared" si="372"/>
        <v>3</v>
      </c>
      <c r="DM109" s="40">
        <f t="shared" si="372"/>
        <v>3</v>
      </c>
      <c r="DN109" s="40">
        <f t="shared" si="372"/>
        <v>3</v>
      </c>
      <c r="DO109" s="40">
        <f t="shared" si="372"/>
        <v>3</v>
      </c>
      <c r="DP109" s="40">
        <f t="shared" si="372"/>
        <v>3</v>
      </c>
      <c r="DQ109" s="40">
        <f t="shared" si="372"/>
        <v>3</v>
      </c>
      <c r="DR109" s="40">
        <f t="shared" si="372"/>
        <v>3</v>
      </c>
      <c r="DS109" s="40">
        <f t="shared" si="372"/>
        <v>3</v>
      </c>
      <c r="DT109" s="40">
        <f t="shared" si="372"/>
        <v>3</v>
      </c>
      <c r="DU109" s="40">
        <f t="shared" si="372"/>
        <v>3</v>
      </c>
      <c r="DV109" s="40">
        <f t="shared" si="372"/>
        <v>3</v>
      </c>
      <c r="DW109" s="40">
        <f t="shared" si="372"/>
        <v>3</v>
      </c>
      <c r="DX109" s="40">
        <f t="shared" si="372"/>
        <v>3</v>
      </c>
      <c r="DY109" s="40">
        <f t="shared" si="372"/>
        <v>3</v>
      </c>
      <c r="DZ109" s="40">
        <f t="shared" si="372"/>
        <v>3</v>
      </c>
      <c r="EA109" s="40">
        <f t="shared" si="372"/>
        <v>3</v>
      </c>
      <c r="EB109" s="40">
        <f t="shared" si="372"/>
        <v>3</v>
      </c>
      <c r="EC109" s="40">
        <f t="shared" si="372"/>
        <v>3</v>
      </c>
      <c r="ED109" s="40">
        <f t="shared" si="372"/>
        <v>3</v>
      </c>
      <c r="EE109" s="40">
        <f t="shared" si="372"/>
        <v>3</v>
      </c>
      <c r="EF109" s="40">
        <f t="shared" si="372"/>
        <v>3</v>
      </c>
      <c r="EG109" s="40">
        <f t="shared" si="372"/>
        <v>3</v>
      </c>
      <c r="EH109" s="40">
        <f t="shared" si="372"/>
        <v>3</v>
      </c>
      <c r="EI109" s="40">
        <f t="shared" si="372"/>
        <v>3</v>
      </c>
      <c r="EJ109" s="40">
        <f t="shared" si="372"/>
        <v>3</v>
      </c>
      <c r="EK109" s="40">
        <f t="shared" si="372"/>
        <v>3</v>
      </c>
      <c r="EL109" s="40">
        <f t="shared" si="372"/>
        <v>3</v>
      </c>
      <c r="EM109" s="40">
        <f t="shared" si="372"/>
        <v>3</v>
      </c>
      <c r="EN109" s="40">
        <f t="shared" si="372"/>
        <v>3</v>
      </c>
      <c r="EO109" s="40">
        <f t="shared" si="372"/>
        <v>3</v>
      </c>
      <c r="EP109" s="40">
        <f t="shared" si="372"/>
        <v>3</v>
      </c>
      <c r="EQ109" s="40">
        <f t="shared" si="372"/>
        <v>3</v>
      </c>
      <c r="ER109" s="40">
        <f t="shared" si="372"/>
        <v>3</v>
      </c>
      <c r="ES109" s="40">
        <f t="shared" si="372"/>
        <v>3</v>
      </c>
      <c r="ET109" s="40">
        <f t="shared" ref="ET109:HE109" si="373">ES109</f>
        <v>3</v>
      </c>
      <c r="EU109" s="40">
        <f t="shared" si="373"/>
        <v>3</v>
      </c>
      <c r="EV109" s="40">
        <f t="shared" si="373"/>
        <v>3</v>
      </c>
      <c r="EW109" s="40">
        <f t="shared" si="373"/>
        <v>3</v>
      </c>
      <c r="EX109" s="40">
        <f t="shared" si="373"/>
        <v>3</v>
      </c>
      <c r="EY109" s="40">
        <f t="shared" si="373"/>
        <v>3</v>
      </c>
      <c r="EZ109" s="40">
        <f t="shared" si="373"/>
        <v>3</v>
      </c>
      <c r="FA109" s="40">
        <f t="shared" si="373"/>
        <v>3</v>
      </c>
      <c r="FB109" s="40">
        <f t="shared" si="373"/>
        <v>3</v>
      </c>
      <c r="FC109" s="40">
        <f t="shared" si="373"/>
        <v>3</v>
      </c>
      <c r="FD109" s="40">
        <f t="shared" si="373"/>
        <v>3</v>
      </c>
      <c r="FE109" s="40">
        <f t="shared" si="373"/>
        <v>3</v>
      </c>
      <c r="FF109" s="40">
        <f t="shared" si="373"/>
        <v>3</v>
      </c>
      <c r="FG109" s="40">
        <f t="shared" si="373"/>
        <v>3</v>
      </c>
      <c r="FH109" s="40">
        <f t="shared" si="373"/>
        <v>3</v>
      </c>
      <c r="FI109" s="40">
        <f t="shared" si="373"/>
        <v>3</v>
      </c>
      <c r="FJ109" s="40">
        <f t="shared" si="373"/>
        <v>3</v>
      </c>
      <c r="FK109" s="40">
        <f t="shared" si="373"/>
        <v>3</v>
      </c>
      <c r="FL109" s="40">
        <f t="shared" si="373"/>
        <v>3</v>
      </c>
      <c r="FM109" s="40">
        <f t="shared" si="373"/>
        <v>3</v>
      </c>
      <c r="FN109" s="40">
        <f t="shared" si="373"/>
        <v>3</v>
      </c>
      <c r="FO109" s="40">
        <f t="shared" si="373"/>
        <v>3</v>
      </c>
      <c r="FP109" s="40">
        <f t="shared" si="373"/>
        <v>3</v>
      </c>
      <c r="FQ109" s="40">
        <f t="shared" si="373"/>
        <v>3</v>
      </c>
      <c r="FR109" s="40">
        <f t="shared" si="373"/>
        <v>3</v>
      </c>
      <c r="FS109" s="40">
        <f t="shared" si="373"/>
        <v>3</v>
      </c>
      <c r="FT109" s="40">
        <f t="shared" si="373"/>
        <v>3</v>
      </c>
      <c r="FU109" s="40">
        <f t="shared" si="373"/>
        <v>3</v>
      </c>
      <c r="FV109" s="40">
        <f t="shared" si="373"/>
        <v>3</v>
      </c>
      <c r="FW109" s="40">
        <f t="shared" si="373"/>
        <v>3</v>
      </c>
      <c r="FX109" s="40">
        <f t="shared" si="373"/>
        <v>3</v>
      </c>
      <c r="FY109" s="40">
        <f t="shared" si="373"/>
        <v>3</v>
      </c>
      <c r="FZ109" s="40">
        <f t="shared" si="373"/>
        <v>3</v>
      </c>
      <c r="GA109" s="40">
        <f t="shared" si="373"/>
        <v>3</v>
      </c>
      <c r="GB109" s="40">
        <f t="shared" si="373"/>
        <v>3</v>
      </c>
      <c r="GC109" s="40">
        <f t="shared" si="373"/>
        <v>3</v>
      </c>
      <c r="GD109" s="40">
        <f t="shared" si="373"/>
        <v>3</v>
      </c>
      <c r="GE109" s="40">
        <f t="shared" si="373"/>
        <v>3</v>
      </c>
      <c r="GF109" s="40">
        <f t="shared" si="373"/>
        <v>3</v>
      </c>
      <c r="GG109" s="40">
        <f t="shared" si="373"/>
        <v>3</v>
      </c>
      <c r="GH109" s="40">
        <f t="shared" si="373"/>
        <v>3</v>
      </c>
      <c r="GI109" s="40">
        <f t="shared" si="373"/>
        <v>3</v>
      </c>
      <c r="GJ109" s="40">
        <f t="shared" si="373"/>
        <v>3</v>
      </c>
      <c r="GK109" s="40">
        <f t="shared" si="373"/>
        <v>3</v>
      </c>
      <c r="GL109" s="40">
        <f t="shared" si="373"/>
        <v>3</v>
      </c>
      <c r="GM109" s="40">
        <f t="shared" si="373"/>
        <v>3</v>
      </c>
      <c r="GN109" s="40">
        <f t="shared" si="373"/>
        <v>3</v>
      </c>
      <c r="GO109" s="40">
        <f t="shared" si="373"/>
        <v>3</v>
      </c>
      <c r="GP109" s="40">
        <f t="shared" si="373"/>
        <v>3</v>
      </c>
      <c r="GQ109" s="40">
        <f t="shared" si="373"/>
        <v>3</v>
      </c>
      <c r="GR109" s="40">
        <f t="shared" si="373"/>
        <v>3</v>
      </c>
      <c r="GS109" s="40">
        <f t="shared" si="373"/>
        <v>3</v>
      </c>
      <c r="GT109" s="40">
        <f t="shared" si="373"/>
        <v>3</v>
      </c>
      <c r="GU109" s="40">
        <f t="shared" si="373"/>
        <v>3</v>
      </c>
      <c r="GV109" s="40">
        <f t="shared" si="373"/>
        <v>3</v>
      </c>
      <c r="GW109" s="40">
        <f t="shared" si="373"/>
        <v>3</v>
      </c>
      <c r="GX109" s="40">
        <f t="shared" si="373"/>
        <v>3</v>
      </c>
      <c r="GY109" s="40">
        <f t="shared" si="373"/>
        <v>3</v>
      </c>
      <c r="GZ109" s="40">
        <f t="shared" si="373"/>
        <v>3</v>
      </c>
      <c r="HA109" s="40">
        <f t="shared" si="373"/>
        <v>3</v>
      </c>
      <c r="HB109" s="40">
        <f t="shared" si="373"/>
        <v>3</v>
      </c>
      <c r="HC109" s="40">
        <f t="shared" si="373"/>
        <v>3</v>
      </c>
      <c r="HD109" s="40">
        <f t="shared" si="373"/>
        <v>3</v>
      </c>
      <c r="HE109" s="40">
        <f t="shared" si="373"/>
        <v>3</v>
      </c>
      <c r="HF109" s="40">
        <f t="shared" ref="HF109:JQ109" si="374">HE109</f>
        <v>3</v>
      </c>
      <c r="HG109" s="40">
        <f t="shared" si="374"/>
        <v>3</v>
      </c>
      <c r="HH109" s="40">
        <f t="shared" si="374"/>
        <v>3</v>
      </c>
      <c r="HI109" s="40">
        <f t="shared" si="374"/>
        <v>3</v>
      </c>
      <c r="HJ109" s="40">
        <f t="shared" si="374"/>
        <v>3</v>
      </c>
      <c r="HK109" s="40">
        <f t="shared" si="374"/>
        <v>3</v>
      </c>
      <c r="HL109" s="40">
        <f t="shared" si="374"/>
        <v>3</v>
      </c>
      <c r="HM109" s="40">
        <f t="shared" si="374"/>
        <v>3</v>
      </c>
      <c r="HN109" s="40">
        <f t="shared" si="374"/>
        <v>3</v>
      </c>
      <c r="HO109" s="40">
        <f t="shared" si="374"/>
        <v>3</v>
      </c>
      <c r="HP109" s="40">
        <f t="shared" si="374"/>
        <v>3</v>
      </c>
      <c r="HQ109" s="40">
        <f t="shared" si="374"/>
        <v>3</v>
      </c>
      <c r="HR109" s="40">
        <f t="shared" si="374"/>
        <v>3</v>
      </c>
      <c r="HS109" s="40">
        <f t="shared" si="374"/>
        <v>3</v>
      </c>
      <c r="HT109" s="40">
        <f t="shared" si="374"/>
        <v>3</v>
      </c>
      <c r="HU109" s="40">
        <f t="shared" si="374"/>
        <v>3</v>
      </c>
      <c r="HV109" s="40">
        <f t="shared" si="374"/>
        <v>3</v>
      </c>
      <c r="HW109" s="40">
        <f t="shared" si="374"/>
        <v>3</v>
      </c>
      <c r="HX109" s="40">
        <f t="shared" si="374"/>
        <v>3</v>
      </c>
      <c r="HY109" s="40">
        <f t="shared" si="374"/>
        <v>3</v>
      </c>
      <c r="HZ109" s="40">
        <f t="shared" si="374"/>
        <v>3</v>
      </c>
      <c r="IA109" s="40">
        <f t="shared" si="374"/>
        <v>3</v>
      </c>
      <c r="IB109" s="40">
        <f t="shared" si="374"/>
        <v>3</v>
      </c>
      <c r="IC109" s="40">
        <f t="shared" si="374"/>
        <v>3</v>
      </c>
      <c r="ID109" s="40">
        <f t="shared" si="374"/>
        <v>3</v>
      </c>
      <c r="IE109" s="40">
        <f t="shared" si="374"/>
        <v>3</v>
      </c>
      <c r="IF109" s="40">
        <f t="shared" si="374"/>
        <v>3</v>
      </c>
      <c r="IG109" s="40">
        <f t="shared" si="374"/>
        <v>3</v>
      </c>
      <c r="IH109" s="40">
        <f t="shared" si="374"/>
        <v>3</v>
      </c>
      <c r="II109" s="40">
        <f t="shared" si="374"/>
        <v>3</v>
      </c>
      <c r="IJ109" s="40">
        <f t="shared" si="374"/>
        <v>3</v>
      </c>
      <c r="IK109" s="40">
        <f t="shared" si="374"/>
        <v>3</v>
      </c>
      <c r="IL109" s="40">
        <f t="shared" si="374"/>
        <v>3</v>
      </c>
      <c r="IM109" s="40">
        <f t="shared" si="374"/>
        <v>3</v>
      </c>
      <c r="IN109" s="40">
        <f t="shared" si="374"/>
        <v>3</v>
      </c>
      <c r="IO109" s="40">
        <f t="shared" si="374"/>
        <v>3</v>
      </c>
      <c r="IP109" s="40">
        <f t="shared" si="374"/>
        <v>3</v>
      </c>
      <c r="IQ109" s="40">
        <f t="shared" si="374"/>
        <v>3</v>
      </c>
      <c r="IR109" s="40">
        <f t="shared" si="374"/>
        <v>3</v>
      </c>
      <c r="IS109" s="40">
        <f t="shared" si="374"/>
        <v>3</v>
      </c>
      <c r="IT109" s="40">
        <f t="shared" si="374"/>
        <v>3</v>
      </c>
      <c r="IU109" s="40">
        <f t="shared" si="374"/>
        <v>3</v>
      </c>
      <c r="IV109" s="40">
        <f t="shared" si="374"/>
        <v>3</v>
      </c>
      <c r="IW109" s="40">
        <f t="shared" si="374"/>
        <v>3</v>
      </c>
      <c r="IX109" s="40">
        <f t="shared" si="374"/>
        <v>3</v>
      </c>
      <c r="IY109" s="40">
        <f t="shared" si="374"/>
        <v>3</v>
      </c>
      <c r="IZ109" s="40">
        <f t="shared" si="374"/>
        <v>3</v>
      </c>
      <c r="JA109" s="40">
        <f t="shared" si="374"/>
        <v>3</v>
      </c>
      <c r="JB109" s="40">
        <f t="shared" si="374"/>
        <v>3</v>
      </c>
      <c r="JC109" s="40">
        <f t="shared" si="374"/>
        <v>3</v>
      </c>
      <c r="JD109" s="40">
        <f t="shared" si="374"/>
        <v>3</v>
      </c>
      <c r="JE109" s="40">
        <f t="shared" si="374"/>
        <v>3</v>
      </c>
      <c r="JF109" s="40">
        <f t="shared" si="374"/>
        <v>3</v>
      </c>
      <c r="JG109" s="40">
        <f t="shared" si="374"/>
        <v>3</v>
      </c>
      <c r="JH109" s="40">
        <f t="shared" si="374"/>
        <v>3</v>
      </c>
      <c r="JI109" s="40">
        <f t="shared" si="374"/>
        <v>3</v>
      </c>
      <c r="JJ109" s="40">
        <f t="shared" si="374"/>
        <v>3</v>
      </c>
      <c r="JK109" s="40">
        <f t="shared" si="374"/>
        <v>3</v>
      </c>
      <c r="JL109" s="40">
        <f t="shared" si="374"/>
        <v>3</v>
      </c>
      <c r="JM109" s="40">
        <f t="shared" si="374"/>
        <v>3</v>
      </c>
      <c r="JN109" s="40">
        <f t="shared" si="374"/>
        <v>3</v>
      </c>
      <c r="JO109" s="40">
        <f t="shared" si="374"/>
        <v>3</v>
      </c>
      <c r="JP109" s="40">
        <f t="shared" si="374"/>
        <v>3</v>
      </c>
      <c r="JQ109" s="40">
        <f t="shared" si="374"/>
        <v>3</v>
      </c>
      <c r="JR109" s="40">
        <f t="shared" ref="JR109:KV109" si="375">JQ109</f>
        <v>3</v>
      </c>
      <c r="JS109" s="40">
        <f t="shared" si="375"/>
        <v>3</v>
      </c>
      <c r="JT109" s="40">
        <f t="shared" si="375"/>
        <v>3</v>
      </c>
      <c r="JU109" s="40">
        <f t="shared" si="375"/>
        <v>3</v>
      </c>
      <c r="JV109" s="40">
        <f t="shared" si="375"/>
        <v>3</v>
      </c>
      <c r="JW109" s="40">
        <f t="shared" si="375"/>
        <v>3</v>
      </c>
      <c r="JX109" s="40">
        <f t="shared" si="375"/>
        <v>3</v>
      </c>
      <c r="JY109" s="40">
        <f t="shared" si="375"/>
        <v>3</v>
      </c>
      <c r="JZ109" s="40">
        <f t="shared" si="375"/>
        <v>3</v>
      </c>
      <c r="KA109" s="40">
        <f t="shared" si="375"/>
        <v>3</v>
      </c>
      <c r="KB109" s="40">
        <f t="shared" si="375"/>
        <v>3</v>
      </c>
      <c r="KC109" s="40">
        <f t="shared" si="375"/>
        <v>3</v>
      </c>
      <c r="KD109" s="40">
        <f t="shared" si="375"/>
        <v>3</v>
      </c>
      <c r="KE109" s="40">
        <f t="shared" si="375"/>
        <v>3</v>
      </c>
      <c r="KF109" s="40">
        <f t="shared" si="375"/>
        <v>3</v>
      </c>
      <c r="KG109" s="40">
        <f t="shared" si="375"/>
        <v>3</v>
      </c>
      <c r="KH109" s="40">
        <f t="shared" si="375"/>
        <v>3</v>
      </c>
      <c r="KI109" s="40">
        <f t="shared" si="375"/>
        <v>3</v>
      </c>
      <c r="KJ109" s="40">
        <f t="shared" si="375"/>
        <v>3</v>
      </c>
      <c r="KK109" s="40">
        <f t="shared" si="375"/>
        <v>3</v>
      </c>
      <c r="KL109" s="40">
        <f t="shared" si="375"/>
        <v>3</v>
      </c>
      <c r="KM109" s="40">
        <f t="shared" si="375"/>
        <v>3</v>
      </c>
      <c r="KN109" s="40">
        <f t="shared" si="375"/>
        <v>3</v>
      </c>
      <c r="KO109" s="40">
        <f t="shared" si="375"/>
        <v>3</v>
      </c>
      <c r="KP109" s="40">
        <f t="shared" si="375"/>
        <v>3</v>
      </c>
      <c r="KQ109" s="40">
        <f t="shared" si="375"/>
        <v>3</v>
      </c>
      <c r="KR109" s="40">
        <f t="shared" si="375"/>
        <v>3</v>
      </c>
      <c r="KS109" s="40">
        <f t="shared" si="375"/>
        <v>3</v>
      </c>
      <c r="KT109" s="40">
        <f t="shared" si="375"/>
        <v>3</v>
      </c>
      <c r="KU109" s="40">
        <f t="shared" si="375"/>
        <v>3</v>
      </c>
      <c r="KV109" s="40">
        <f t="shared" si="375"/>
        <v>3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справочники!M14</f>
        <v>сервис-менеджеры (обслуживание)</v>
      </c>
      <c r="F110" s="1"/>
      <c r="G110" s="1"/>
      <c r="H110" s="11" t="str">
        <f t="shared" si="370"/>
        <v>чел</v>
      </c>
      <c r="I110" s="1"/>
      <c r="J110" s="1"/>
      <c r="K110" s="1"/>
      <c r="L110" s="1"/>
      <c r="M110" s="5"/>
      <c r="N110" s="40"/>
      <c r="O110" s="19"/>
      <c r="P110" s="1"/>
      <c r="Q110" s="1"/>
      <c r="R110" s="52"/>
      <c r="S110" s="1"/>
      <c r="T110" s="5" t="s">
        <v>0</v>
      </c>
      <c r="U110" s="40">
        <v>10</v>
      </c>
      <c r="V110" s="40">
        <f t="shared" ref="V110:CG110" si="376">U110</f>
        <v>10</v>
      </c>
      <c r="W110" s="40">
        <f t="shared" si="376"/>
        <v>10</v>
      </c>
      <c r="X110" s="40">
        <f t="shared" si="376"/>
        <v>10</v>
      </c>
      <c r="Y110" s="40">
        <f t="shared" si="376"/>
        <v>10</v>
      </c>
      <c r="Z110" s="40">
        <f t="shared" si="376"/>
        <v>10</v>
      </c>
      <c r="AA110" s="40">
        <f t="shared" si="376"/>
        <v>10</v>
      </c>
      <c r="AB110" s="40">
        <f t="shared" si="376"/>
        <v>10</v>
      </c>
      <c r="AC110" s="40">
        <f t="shared" si="376"/>
        <v>10</v>
      </c>
      <c r="AD110" s="40">
        <f t="shared" si="376"/>
        <v>10</v>
      </c>
      <c r="AE110" s="40">
        <f t="shared" si="376"/>
        <v>10</v>
      </c>
      <c r="AF110" s="40">
        <f t="shared" si="376"/>
        <v>10</v>
      </c>
      <c r="AG110" s="40">
        <f t="shared" si="376"/>
        <v>10</v>
      </c>
      <c r="AH110" s="40">
        <f t="shared" si="376"/>
        <v>10</v>
      </c>
      <c r="AI110" s="40">
        <f t="shared" si="376"/>
        <v>10</v>
      </c>
      <c r="AJ110" s="40">
        <f t="shared" si="376"/>
        <v>10</v>
      </c>
      <c r="AK110" s="40">
        <f t="shared" si="376"/>
        <v>10</v>
      </c>
      <c r="AL110" s="40">
        <f t="shared" si="376"/>
        <v>10</v>
      </c>
      <c r="AM110" s="40">
        <f t="shared" si="376"/>
        <v>10</v>
      </c>
      <c r="AN110" s="40">
        <f t="shared" si="376"/>
        <v>10</v>
      </c>
      <c r="AO110" s="40">
        <f t="shared" si="376"/>
        <v>10</v>
      </c>
      <c r="AP110" s="40">
        <f t="shared" si="376"/>
        <v>10</v>
      </c>
      <c r="AQ110" s="40">
        <f t="shared" si="376"/>
        <v>10</v>
      </c>
      <c r="AR110" s="40">
        <f t="shared" si="376"/>
        <v>10</v>
      </c>
      <c r="AS110" s="40">
        <f t="shared" si="376"/>
        <v>10</v>
      </c>
      <c r="AT110" s="40">
        <f t="shared" si="376"/>
        <v>10</v>
      </c>
      <c r="AU110" s="40">
        <f t="shared" si="376"/>
        <v>10</v>
      </c>
      <c r="AV110" s="40">
        <f t="shared" si="376"/>
        <v>10</v>
      </c>
      <c r="AW110" s="40">
        <f t="shared" si="376"/>
        <v>10</v>
      </c>
      <c r="AX110" s="40">
        <f t="shared" si="376"/>
        <v>10</v>
      </c>
      <c r="AY110" s="40">
        <f t="shared" si="376"/>
        <v>10</v>
      </c>
      <c r="AZ110" s="40">
        <f t="shared" si="376"/>
        <v>10</v>
      </c>
      <c r="BA110" s="40">
        <f t="shared" si="376"/>
        <v>10</v>
      </c>
      <c r="BB110" s="40">
        <f t="shared" si="376"/>
        <v>10</v>
      </c>
      <c r="BC110" s="40">
        <f t="shared" si="376"/>
        <v>10</v>
      </c>
      <c r="BD110" s="40">
        <f t="shared" si="376"/>
        <v>10</v>
      </c>
      <c r="BE110" s="40">
        <f t="shared" si="376"/>
        <v>10</v>
      </c>
      <c r="BF110" s="40">
        <f t="shared" si="376"/>
        <v>10</v>
      </c>
      <c r="BG110" s="40">
        <f t="shared" si="376"/>
        <v>10</v>
      </c>
      <c r="BH110" s="40">
        <f t="shared" si="376"/>
        <v>10</v>
      </c>
      <c r="BI110" s="40">
        <f t="shared" si="376"/>
        <v>10</v>
      </c>
      <c r="BJ110" s="40">
        <f t="shared" si="376"/>
        <v>10</v>
      </c>
      <c r="BK110" s="40">
        <f t="shared" si="376"/>
        <v>10</v>
      </c>
      <c r="BL110" s="40">
        <f t="shared" si="376"/>
        <v>10</v>
      </c>
      <c r="BM110" s="40">
        <f t="shared" si="376"/>
        <v>10</v>
      </c>
      <c r="BN110" s="40">
        <f t="shared" si="376"/>
        <v>10</v>
      </c>
      <c r="BO110" s="40">
        <f t="shared" si="376"/>
        <v>10</v>
      </c>
      <c r="BP110" s="40">
        <f t="shared" si="376"/>
        <v>10</v>
      </c>
      <c r="BQ110" s="40">
        <f t="shared" si="376"/>
        <v>10</v>
      </c>
      <c r="BR110" s="40">
        <f t="shared" si="376"/>
        <v>10</v>
      </c>
      <c r="BS110" s="40">
        <f t="shared" si="376"/>
        <v>10</v>
      </c>
      <c r="BT110" s="40">
        <f t="shared" si="376"/>
        <v>10</v>
      </c>
      <c r="BU110" s="40">
        <f t="shared" si="376"/>
        <v>10</v>
      </c>
      <c r="BV110" s="40">
        <f t="shared" si="376"/>
        <v>10</v>
      </c>
      <c r="BW110" s="40">
        <f t="shared" si="376"/>
        <v>10</v>
      </c>
      <c r="BX110" s="40">
        <f t="shared" si="376"/>
        <v>10</v>
      </c>
      <c r="BY110" s="40">
        <f t="shared" si="376"/>
        <v>10</v>
      </c>
      <c r="BZ110" s="40">
        <f t="shared" si="376"/>
        <v>10</v>
      </c>
      <c r="CA110" s="40">
        <f t="shared" si="376"/>
        <v>10</v>
      </c>
      <c r="CB110" s="40">
        <f t="shared" si="376"/>
        <v>10</v>
      </c>
      <c r="CC110" s="40">
        <f t="shared" si="376"/>
        <v>10</v>
      </c>
      <c r="CD110" s="40">
        <f t="shared" si="376"/>
        <v>10</v>
      </c>
      <c r="CE110" s="40">
        <f t="shared" si="376"/>
        <v>10</v>
      </c>
      <c r="CF110" s="40">
        <f t="shared" si="376"/>
        <v>10</v>
      </c>
      <c r="CG110" s="40">
        <f t="shared" si="376"/>
        <v>10</v>
      </c>
      <c r="CH110" s="40">
        <f t="shared" ref="CH110:ES110" si="377">CG110</f>
        <v>10</v>
      </c>
      <c r="CI110" s="40">
        <f t="shared" si="377"/>
        <v>10</v>
      </c>
      <c r="CJ110" s="40">
        <f t="shared" si="377"/>
        <v>10</v>
      </c>
      <c r="CK110" s="40">
        <f t="shared" si="377"/>
        <v>10</v>
      </c>
      <c r="CL110" s="40">
        <f t="shared" si="377"/>
        <v>10</v>
      </c>
      <c r="CM110" s="40">
        <f t="shared" si="377"/>
        <v>10</v>
      </c>
      <c r="CN110" s="40">
        <f t="shared" si="377"/>
        <v>10</v>
      </c>
      <c r="CO110" s="40">
        <f t="shared" si="377"/>
        <v>10</v>
      </c>
      <c r="CP110" s="40">
        <f t="shared" si="377"/>
        <v>10</v>
      </c>
      <c r="CQ110" s="40">
        <f t="shared" si="377"/>
        <v>10</v>
      </c>
      <c r="CR110" s="40">
        <f t="shared" si="377"/>
        <v>10</v>
      </c>
      <c r="CS110" s="40">
        <f t="shared" si="377"/>
        <v>10</v>
      </c>
      <c r="CT110" s="40">
        <f t="shared" si="377"/>
        <v>10</v>
      </c>
      <c r="CU110" s="40">
        <f t="shared" si="377"/>
        <v>10</v>
      </c>
      <c r="CV110" s="40">
        <f t="shared" si="377"/>
        <v>10</v>
      </c>
      <c r="CW110" s="40">
        <f t="shared" si="377"/>
        <v>10</v>
      </c>
      <c r="CX110" s="40">
        <f t="shared" si="377"/>
        <v>10</v>
      </c>
      <c r="CY110" s="40">
        <f t="shared" si="377"/>
        <v>10</v>
      </c>
      <c r="CZ110" s="40">
        <f t="shared" si="377"/>
        <v>10</v>
      </c>
      <c r="DA110" s="40">
        <f t="shared" si="377"/>
        <v>10</v>
      </c>
      <c r="DB110" s="40">
        <f t="shared" si="377"/>
        <v>10</v>
      </c>
      <c r="DC110" s="40">
        <f t="shared" si="377"/>
        <v>10</v>
      </c>
      <c r="DD110" s="40">
        <f t="shared" si="377"/>
        <v>10</v>
      </c>
      <c r="DE110" s="40">
        <f t="shared" si="377"/>
        <v>10</v>
      </c>
      <c r="DF110" s="40">
        <f t="shared" si="377"/>
        <v>10</v>
      </c>
      <c r="DG110" s="40">
        <f t="shared" si="377"/>
        <v>10</v>
      </c>
      <c r="DH110" s="40">
        <f t="shared" si="377"/>
        <v>10</v>
      </c>
      <c r="DI110" s="40">
        <f t="shared" si="377"/>
        <v>10</v>
      </c>
      <c r="DJ110" s="40">
        <f t="shared" si="377"/>
        <v>10</v>
      </c>
      <c r="DK110" s="40">
        <f t="shared" si="377"/>
        <v>10</v>
      </c>
      <c r="DL110" s="40">
        <f t="shared" si="377"/>
        <v>10</v>
      </c>
      <c r="DM110" s="40">
        <f t="shared" si="377"/>
        <v>10</v>
      </c>
      <c r="DN110" s="40">
        <f t="shared" si="377"/>
        <v>10</v>
      </c>
      <c r="DO110" s="40">
        <f t="shared" si="377"/>
        <v>10</v>
      </c>
      <c r="DP110" s="40">
        <f t="shared" si="377"/>
        <v>10</v>
      </c>
      <c r="DQ110" s="40">
        <f t="shared" si="377"/>
        <v>10</v>
      </c>
      <c r="DR110" s="40">
        <f t="shared" si="377"/>
        <v>10</v>
      </c>
      <c r="DS110" s="40">
        <f t="shared" si="377"/>
        <v>10</v>
      </c>
      <c r="DT110" s="40">
        <f t="shared" si="377"/>
        <v>10</v>
      </c>
      <c r="DU110" s="40">
        <f t="shared" si="377"/>
        <v>10</v>
      </c>
      <c r="DV110" s="40">
        <f t="shared" si="377"/>
        <v>10</v>
      </c>
      <c r="DW110" s="40">
        <f t="shared" si="377"/>
        <v>10</v>
      </c>
      <c r="DX110" s="40">
        <f t="shared" si="377"/>
        <v>10</v>
      </c>
      <c r="DY110" s="40">
        <f t="shared" si="377"/>
        <v>10</v>
      </c>
      <c r="DZ110" s="40">
        <f t="shared" si="377"/>
        <v>10</v>
      </c>
      <c r="EA110" s="40">
        <f t="shared" si="377"/>
        <v>10</v>
      </c>
      <c r="EB110" s="40">
        <f t="shared" si="377"/>
        <v>10</v>
      </c>
      <c r="EC110" s="40">
        <f t="shared" si="377"/>
        <v>10</v>
      </c>
      <c r="ED110" s="40">
        <f t="shared" si="377"/>
        <v>10</v>
      </c>
      <c r="EE110" s="40">
        <f t="shared" si="377"/>
        <v>10</v>
      </c>
      <c r="EF110" s="40">
        <f t="shared" si="377"/>
        <v>10</v>
      </c>
      <c r="EG110" s="40">
        <f t="shared" si="377"/>
        <v>10</v>
      </c>
      <c r="EH110" s="40">
        <f t="shared" si="377"/>
        <v>10</v>
      </c>
      <c r="EI110" s="40">
        <f t="shared" si="377"/>
        <v>10</v>
      </c>
      <c r="EJ110" s="40">
        <f t="shared" si="377"/>
        <v>10</v>
      </c>
      <c r="EK110" s="40">
        <f t="shared" si="377"/>
        <v>10</v>
      </c>
      <c r="EL110" s="40">
        <f t="shared" si="377"/>
        <v>10</v>
      </c>
      <c r="EM110" s="40">
        <f t="shared" si="377"/>
        <v>10</v>
      </c>
      <c r="EN110" s="40">
        <f t="shared" si="377"/>
        <v>10</v>
      </c>
      <c r="EO110" s="40">
        <f t="shared" si="377"/>
        <v>10</v>
      </c>
      <c r="EP110" s="40">
        <f t="shared" si="377"/>
        <v>10</v>
      </c>
      <c r="EQ110" s="40">
        <f t="shared" si="377"/>
        <v>10</v>
      </c>
      <c r="ER110" s="40">
        <f t="shared" si="377"/>
        <v>10</v>
      </c>
      <c r="ES110" s="40">
        <f t="shared" si="377"/>
        <v>10</v>
      </c>
      <c r="ET110" s="40">
        <f t="shared" ref="ET110:HE110" si="378">ES110</f>
        <v>10</v>
      </c>
      <c r="EU110" s="40">
        <f t="shared" si="378"/>
        <v>10</v>
      </c>
      <c r="EV110" s="40">
        <f t="shared" si="378"/>
        <v>10</v>
      </c>
      <c r="EW110" s="40">
        <f t="shared" si="378"/>
        <v>10</v>
      </c>
      <c r="EX110" s="40">
        <f t="shared" si="378"/>
        <v>10</v>
      </c>
      <c r="EY110" s="40">
        <f t="shared" si="378"/>
        <v>10</v>
      </c>
      <c r="EZ110" s="40">
        <f t="shared" si="378"/>
        <v>10</v>
      </c>
      <c r="FA110" s="40">
        <f t="shared" si="378"/>
        <v>10</v>
      </c>
      <c r="FB110" s="40">
        <f t="shared" si="378"/>
        <v>10</v>
      </c>
      <c r="FC110" s="40">
        <f t="shared" si="378"/>
        <v>10</v>
      </c>
      <c r="FD110" s="40">
        <f t="shared" si="378"/>
        <v>10</v>
      </c>
      <c r="FE110" s="40">
        <f t="shared" si="378"/>
        <v>10</v>
      </c>
      <c r="FF110" s="40">
        <f t="shared" si="378"/>
        <v>10</v>
      </c>
      <c r="FG110" s="40">
        <f t="shared" si="378"/>
        <v>10</v>
      </c>
      <c r="FH110" s="40">
        <f t="shared" si="378"/>
        <v>10</v>
      </c>
      <c r="FI110" s="40">
        <f t="shared" si="378"/>
        <v>10</v>
      </c>
      <c r="FJ110" s="40">
        <f t="shared" si="378"/>
        <v>10</v>
      </c>
      <c r="FK110" s="40">
        <f t="shared" si="378"/>
        <v>10</v>
      </c>
      <c r="FL110" s="40">
        <f t="shared" si="378"/>
        <v>10</v>
      </c>
      <c r="FM110" s="40">
        <f t="shared" si="378"/>
        <v>10</v>
      </c>
      <c r="FN110" s="40">
        <f t="shared" si="378"/>
        <v>10</v>
      </c>
      <c r="FO110" s="40">
        <f t="shared" si="378"/>
        <v>10</v>
      </c>
      <c r="FP110" s="40">
        <f t="shared" si="378"/>
        <v>10</v>
      </c>
      <c r="FQ110" s="40">
        <f t="shared" si="378"/>
        <v>10</v>
      </c>
      <c r="FR110" s="40">
        <f t="shared" si="378"/>
        <v>10</v>
      </c>
      <c r="FS110" s="40">
        <f t="shared" si="378"/>
        <v>10</v>
      </c>
      <c r="FT110" s="40">
        <f t="shared" si="378"/>
        <v>10</v>
      </c>
      <c r="FU110" s="40">
        <f t="shared" si="378"/>
        <v>10</v>
      </c>
      <c r="FV110" s="40">
        <f t="shared" si="378"/>
        <v>10</v>
      </c>
      <c r="FW110" s="40">
        <f t="shared" si="378"/>
        <v>10</v>
      </c>
      <c r="FX110" s="40">
        <f t="shared" si="378"/>
        <v>10</v>
      </c>
      <c r="FY110" s="40">
        <f t="shared" si="378"/>
        <v>10</v>
      </c>
      <c r="FZ110" s="40">
        <f t="shared" si="378"/>
        <v>10</v>
      </c>
      <c r="GA110" s="40">
        <f t="shared" si="378"/>
        <v>10</v>
      </c>
      <c r="GB110" s="40">
        <f t="shared" si="378"/>
        <v>10</v>
      </c>
      <c r="GC110" s="40">
        <f t="shared" si="378"/>
        <v>10</v>
      </c>
      <c r="GD110" s="40">
        <f t="shared" si="378"/>
        <v>10</v>
      </c>
      <c r="GE110" s="40">
        <f t="shared" si="378"/>
        <v>10</v>
      </c>
      <c r="GF110" s="40">
        <f t="shared" si="378"/>
        <v>10</v>
      </c>
      <c r="GG110" s="40">
        <f t="shared" si="378"/>
        <v>10</v>
      </c>
      <c r="GH110" s="40">
        <f t="shared" si="378"/>
        <v>10</v>
      </c>
      <c r="GI110" s="40">
        <f t="shared" si="378"/>
        <v>10</v>
      </c>
      <c r="GJ110" s="40">
        <f t="shared" si="378"/>
        <v>10</v>
      </c>
      <c r="GK110" s="40">
        <f t="shared" si="378"/>
        <v>10</v>
      </c>
      <c r="GL110" s="40">
        <f t="shared" si="378"/>
        <v>10</v>
      </c>
      <c r="GM110" s="40">
        <f t="shared" si="378"/>
        <v>10</v>
      </c>
      <c r="GN110" s="40">
        <f t="shared" si="378"/>
        <v>10</v>
      </c>
      <c r="GO110" s="40">
        <f t="shared" si="378"/>
        <v>10</v>
      </c>
      <c r="GP110" s="40">
        <f t="shared" si="378"/>
        <v>10</v>
      </c>
      <c r="GQ110" s="40">
        <f t="shared" si="378"/>
        <v>10</v>
      </c>
      <c r="GR110" s="40">
        <f t="shared" si="378"/>
        <v>10</v>
      </c>
      <c r="GS110" s="40">
        <f t="shared" si="378"/>
        <v>10</v>
      </c>
      <c r="GT110" s="40">
        <f t="shared" si="378"/>
        <v>10</v>
      </c>
      <c r="GU110" s="40">
        <f t="shared" si="378"/>
        <v>10</v>
      </c>
      <c r="GV110" s="40">
        <f t="shared" si="378"/>
        <v>10</v>
      </c>
      <c r="GW110" s="40">
        <f t="shared" si="378"/>
        <v>10</v>
      </c>
      <c r="GX110" s="40">
        <f t="shared" si="378"/>
        <v>10</v>
      </c>
      <c r="GY110" s="40">
        <f t="shared" si="378"/>
        <v>10</v>
      </c>
      <c r="GZ110" s="40">
        <f t="shared" si="378"/>
        <v>10</v>
      </c>
      <c r="HA110" s="40">
        <f t="shared" si="378"/>
        <v>10</v>
      </c>
      <c r="HB110" s="40">
        <f t="shared" si="378"/>
        <v>10</v>
      </c>
      <c r="HC110" s="40">
        <f t="shared" si="378"/>
        <v>10</v>
      </c>
      <c r="HD110" s="40">
        <f t="shared" si="378"/>
        <v>10</v>
      </c>
      <c r="HE110" s="40">
        <f t="shared" si="378"/>
        <v>10</v>
      </c>
      <c r="HF110" s="40">
        <f t="shared" ref="HF110:JQ110" si="379">HE110</f>
        <v>10</v>
      </c>
      <c r="HG110" s="40">
        <f t="shared" si="379"/>
        <v>10</v>
      </c>
      <c r="HH110" s="40">
        <f t="shared" si="379"/>
        <v>10</v>
      </c>
      <c r="HI110" s="40">
        <f t="shared" si="379"/>
        <v>10</v>
      </c>
      <c r="HJ110" s="40">
        <f t="shared" si="379"/>
        <v>10</v>
      </c>
      <c r="HK110" s="40">
        <f t="shared" si="379"/>
        <v>10</v>
      </c>
      <c r="HL110" s="40">
        <f t="shared" si="379"/>
        <v>10</v>
      </c>
      <c r="HM110" s="40">
        <f t="shared" si="379"/>
        <v>10</v>
      </c>
      <c r="HN110" s="40">
        <f t="shared" si="379"/>
        <v>10</v>
      </c>
      <c r="HO110" s="40">
        <f t="shared" si="379"/>
        <v>10</v>
      </c>
      <c r="HP110" s="40">
        <f t="shared" si="379"/>
        <v>10</v>
      </c>
      <c r="HQ110" s="40">
        <f t="shared" si="379"/>
        <v>10</v>
      </c>
      <c r="HR110" s="40">
        <f t="shared" si="379"/>
        <v>10</v>
      </c>
      <c r="HS110" s="40">
        <f t="shared" si="379"/>
        <v>10</v>
      </c>
      <c r="HT110" s="40">
        <f t="shared" si="379"/>
        <v>10</v>
      </c>
      <c r="HU110" s="40">
        <f t="shared" si="379"/>
        <v>10</v>
      </c>
      <c r="HV110" s="40">
        <f t="shared" si="379"/>
        <v>10</v>
      </c>
      <c r="HW110" s="40">
        <f t="shared" si="379"/>
        <v>10</v>
      </c>
      <c r="HX110" s="40">
        <f t="shared" si="379"/>
        <v>10</v>
      </c>
      <c r="HY110" s="40">
        <f t="shared" si="379"/>
        <v>10</v>
      </c>
      <c r="HZ110" s="40">
        <f t="shared" si="379"/>
        <v>10</v>
      </c>
      <c r="IA110" s="40">
        <f t="shared" si="379"/>
        <v>10</v>
      </c>
      <c r="IB110" s="40">
        <f t="shared" si="379"/>
        <v>10</v>
      </c>
      <c r="IC110" s="40">
        <f t="shared" si="379"/>
        <v>10</v>
      </c>
      <c r="ID110" s="40">
        <f t="shared" si="379"/>
        <v>10</v>
      </c>
      <c r="IE110" s="40">
        <f t="shared" si="379"/>
        <v>10</v>
      </c>
      <c r="IF110" s="40">
        <f t="shared" si="379"/>
        <v>10</v>
      </c>
      <c r="IG110" s="40">
        <f t="shared" si="379"/>
        <v>10</v>
      </c>
      <c r="IH110" s="40">
        <f t="shared" si="379"/>
        <v>10</v>
      </c>
      <c r="II110" s="40">
        <f t="shared" si="379"/>
        <v>10</v>
      </c>
      <c r="IJ110" s="40">
        <f t="shared" si="379"/>
        <v>10</v>
      </c>
      <c r="IK110" s="40">
        <f t="shared" si="379"/>
        <v>10</v>
      </c>
      <c r="IL110" s="40">
        <f t="shared" si="379"/>
        <v>10</v>
      </c>
      <c r="IM110" s="40">
        <f t="shared" si="379"/>
        <v>10</v>
      </c>
      <c r="IN110" s="40">
        <f t="shared" si="379"/>
        <v>10</v>
      </c>
      <c r="IO110" s="40">
        <f t="shared" si="379"/>
        <v>10</v>
      </c>
      <c r="IP110" s="40">
        <f t="shared" si="379"/>
        <v>10</v>
      </c>
      <c r="IQ110" s="40">
        <f t="shared" si="379"/>
        <v>10</v>
      </c>
      <c r="IR110" s="40">
        <f t="shared" si="379"/>
        <v>10</v>
      </c>
      <c r="IS110" s="40">
        <f t="shared" si="379"/>
        <v>10</v>
      </c>
      <c r="IT110" s="40">
        <f t="shared" si="379"/>
        <v>10</v>
      </c>
      <c r="IU110" s="40">
        <f t="shared" si="379"/>
        <v>10</v>
      </c>
      <c r="IV110" s="40">
        <f t="shared" si="379"/>
        <v>10</v>
      </c>
      <c r="IW110" s="40">
        <f t="shared" si="379"/>
        <v>10</v>
      </c>
      <c r="IX110" s="40">
        <f t="shared" si="379"/>
        <v>10</v>
      </c>
      <c r="IY110" s="40">
        <f t="shared" si="379"/>
        <v>10</v>
      </c>
      <c r="IZ110" s="40">
        <f t="shared" si="379"/>
        <v>10</v>
      </c>
      <c r="JA110" s="40">
        <f t="shared" si="379"/>
        <v>10</v>
      </c>
      <c r="JB110" s="40">
        <f t="shared" si="379"/>
        <v>10</v>
      </c>
      <c r="JC110" s="40">
        <f t="shared" si="379"/>
        <v>10</v>
      </c>
      <c r="JD110" s="40">
        <f t="shared" si="379"/>
        <v>10</v>
      </c>
      <c r="JE110" s="40">
        <f t="shared" si="379"/>
        <v>10</v>
      </c>
      <c r="JF110" s="40">
        <f t="shared" si="379"/>
        <v>10</v>
      </c>
      <c r="JG110" s="40">
        <f t="shared" si="379"/>
        <v>10</v>
      </c>
      <c r="JH110" s="40">
        <f t="shared" si="379"/>
        <v>10</v>
      </c>
      <c r="JI110" s="40">
        <f t="shared" si="379"/>
        <v>10</v>
      </c>
      <c r="JJ110" s="40">
        <f t="shared" si="379"/>
        <v>10</v>
      </c>
      <c r="JK110" s="40">
        <f t="shared" si="379"/>
        <v>10</v>
      </c>
      <c r="JL110" s="40">
        <f t="shared" si="379"/>
        <v>10</v>
      </c>
      <c r="JM110" s="40">
        <f t="shared" si="379"/>
        <v>10</v>
      </c>
      <c r="JN110" s="40">
        <f t="shared" si="379"/>
        <v>10</v>
      </c>
      <c r="JO110" s="40">
        <f t="shared" si="379"/>
        <v>10</v>
      </c>
      <c r="JP110" s="40">
        <f t="shared" si="379"/>
        <v>10</v>
      </c>
      <c r="JQ110" s="40">
        <f t="shared" si="379"/>
        <v>10</v>
      </c>
      <c r="JR110" s="40">
        <f t="shared" ref="JR110:KV110" si="380">JQ110</f>
        <v>10</v>
      </c>
      <c r="JS110" s="40">
        <f t="shared" si="380"/>
        <v>10</v>
      </c>
      <c r="JT110" s="40">
        <f t="shared" si="380"/>
        <v>10</v>
      </c>
      <c r="JU110" s="40">
        <f t="shared" si="380"/>
        <v>10</v>
      </c>
      <c r="JV110" s="40">
        <f t="shared" si="380"/>
        <v>10</v>
      </c>
      <c r="JW110" s="40">
        <f t="shared" si="380"/>
        <v>10</v>
      </c>
      <c r="JX110" s="40">
        <f t="shared" si="380"/>
        <v>10</v>
      </c>
      <c r="JY110" s="40">
        <f t="shared" si="380"/>
        <v>10</v>
      </c>
      <c r="JZ110" s="40">
        <f t="shared" si="380"/>
        <v>10</v>
      </c>
      <c r="KA110" s="40">
        <f t="shared" si="380"/>
        <v>10</v>
      </c>
      <c r="KB110" s="40">
        <f t="shared" si="380"/>
        <v>10</v>
      </c>
      <c r="KC110" s="40">
        <f t="shared" si="380"/>
        <v>10</v>
      </c>
      <c r="KD110" s="40">
        <f t="shared" si="380"/>
        <v>10</v>
      </c>
      <c r="KE110" s="40">
        <f t="shared" si="380"/>
        <v>10</v>
      </c>
      <c r="KF110" s="40">
        <f t="shared" si="380"/>
        <v>10</v>
      </c>
      <c r="KG110" s="40">
        <f t="shared" si="380"/>
        <v>10</v>
      </c>
      <c r="KH110" s="40">
        <f t="shared" si="380"/>
        <v>10</v>
      </c>
      <c r="KI110" s="40">
        <f t="shared" si="380"/>
        <v>10</v>
      </c>
      <c r="KJ110" s="40">
        <f t="shared" si="380"/>
        <v>10</v>
      </c>
      <c r="KK110" s="40">
        <f t="shared" si="380"/>
        <v>10</v>
      </c>
      <c r="KL110" s="40">
        <f t="shared" si="380"/>
        <v>10</v>
      </c>
      <c r="KM110" s="40">
        <f t="shared" si="380"/>
        <v>10</v>
      </c>
      <c r="KN110" s="40">
        <f t="shared" si="380"/>
        <v>10</v>
      </c>
      <c r="KO110" s="40">
        <f t="shared" si="380"/>
        <v>10</v>
      </c>
      <c r="KP110" s="40">
        <f t="shared" si="380"/>
        <v>10</v>
      </c>
      <c r="KQ110" s="40">
        <f t="shared" si="380"/>
        <v>10</v>
      </c>
      <c r="KR110" s="40">
        <f t="shared" si="380"/>
        <v>10</v>
      </c>
      <c r="KS110" s="40">
        <f t="shared" si="380"/>
        <v>10</v>
      </c>
      <c r="KT110" s="40">
        <f t="shared" si="380"/>
        <v>10</v>
      </c>
      <c r="KU110" s="40">
        <f t="shared" si="380"/>
        <v>10</v>
      </c>
      <c r="KV110" s="40">
        <f t="shared" si="380"/>
        <v>10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справочники!M15</f>
        <v>разработчики вкусов</v>
      </c>
      <c r="F111" s="1"/>
      <c r="G111" s="1"/>
      <c r="H111" s="11" t="str">
        <f t="shared" si="370"/>
        <v>чел</v>
      </c>
      <c r="I111" s="1"/>
      <c r="J111" s="1"/>
      <c r="K111" s="1"/>
      <c r="L111" s="1"/>
      <c r="M111" s="5"/>
      <c r="N111" s="40"/>
      <c r="O111" s="19"/>
      <c r="P111" s="1"/>
      <c r="Q111" s="1"/>
      <c r="R111" s="52"/>
      <c r="S111" s="1"/>
      <c r="T111" s="5" t="s">
        <v>0</v>
      </c>
      <c r="U111" s="40">
        <v>7</v>
      </c>
      <c r="V111" s="40">
        <f t="shared" ref="V111:CG111" si="381">U111</f>
        <v>7</v>
      </c>
      <c r="W111" s="40">
        <f t="shared" si="381"/>
        <v>7</v>
      </c>
      <c r="X111" s="40">
        <f t="shared" si="381"/>
        <v>7</v>
      </c>
      <c r="Y111" s="40">
        <f t="shared" si="381"/>
        <v>7</v>
      </c>
      <c r="Z111" s="40">
        <f t="shared" si="381"/>
        <v>7</v>
      </c>
      <c r="AA111" s="40">
        <f t="shared" si="381"/>
        <v>7</v>
      </c>
      <c r="AB111" s="40">
        <f t="shared" si="381"/>
        <v>7</v>
      </c>
      <c r="AC111" s="40">
        <f t="shared" si="381"/>
        <v>7</v>
      </c>
      <c r="AD111" s="40">
        <f t="shared" si="381"/>
        <v>7</v>
      </c>
      <c r="AE111" s="40">
        <f t="shared" si="381"/>
        <v>7</v>
      </c>
      <c r="AF111" s="40">
        <f t="shared" si="381"/>
        <v>7</v>
      </c>
      <c r="AG111" s="40">
        <f t="shared" si="381"/>
        <v>7</v>
      </c>
      <c r="AH111" s="40">
        <f t="shared" si="381"/>
        <v>7</v>
      </c>
      <c r="AI111" s="40">
        <f t="shared" si="381"/>
        <v>7</v>
      </c>
      <c r="AJ111" s="40">
        <f t="shared" si="381"/>
        <v>7</v>
      </c>
      <c r="AK111" s="40">
        <f t="shared" si="381"/>
        <v>7</v>
      </c>
      <c r="AL111" s="40">
        <f t="shared" si="381"/>
        <v>7</v>
      </c>
      <c r="AM111" s="40">
        <f t="shared" si="381"/>
        <v>7</v>
      </c>
      <c r="AN111" s="40">
        <f t="shared" si="381"/>
        <v>7</v>
      </c>
      <c r="AO111" s="40">
        <f t="shared" si="381"/>
        <v>7</v>
      </c>
      <c r="AP111" s="40">
        <f t="shared" si="381"/>
        <v>7</v>
      </c>
      <c r="AQ111" s="40">
        <f t="shared" si="381"/>
        <v>7</v>
      </c>
      <c r="AR111" s="40">
        <f t="shared" si="381"/>
        <v>7</v>
      </c>
      <c r="AS111" s="40">
        <f t="shared" si="381"/>
        <v>7</v>
      </c>
      <c r="AT111" s="40">
        <f t="shared" si="381"/>
        <v>7</v>
      </c>
      <c r="AU111" s="40">
        <f t="shared" si="381"/>
        <v>7</v>
      </c>
      <c r="AV111" s="40">
        <f t="shared" si="381"/>
        <v>7</v>
      </c>
      <c r="AW111" s="40">
        <f t="shared" si="381"/>
        <v>7</v>
      </c>
      <c r="AX111" s="40">
        <f t="shared" si="381"/>
        <v>7</v>
      </c>
      <c r="AY111" s="40">
        <f t="shared" si="381"/>
        <v>7</v>
      </c>
      <c r="AZ111" s="40">
        <f t="shared" si="381"/>
        <v>7</v>
      </c>
      <c r="BA111" s="40">
        <f t="shared" si="381"/>
        <v>7</v>
      </c>
      <c r="BB111" s="40">
        <f t="shared" si="381"/>
        <v>7</v>
      </c>
      <c r="BC111" s="40">
        <f t="shared" si="381"/>
        <v>7</v>
      </c>
      <c r="BD111" s="40">
        <f t="shared" si="381"/>
        <v>7</v>
      </c>
      <c r="BE111" s="40">
        <f t="shared" si="381"/>
        <v>7</v>
      </c>
      <c r="BF111" s="40">
        <f t="shared" si="381"/>
        <v>7</v>
      </c>
      <c r="BG111" s="40">
        <f t="shared" si="381"/>
        <v>7</v>
      </c>
      <c r="BH111" s="40">
        <f t="shared" si="381"/>
        <v>7</v>
      </c>
      <c r="BI111" s="40">
        <f t="shared" si="381"/>
        <v>7</v>
      </c>
      <c r="BJ111" s="40">
        <f t="shared" si="381"/>
        <v>7</v>
      </c>
      <c r="BK111" s="40">
        <f t="shared" si="381"/>
        <v>7</v>
      </c>
      <c r="BL111" s="40">
        <f t="shared" si="381"/>
        <v>7</v>
      </c>
      <c r="BM111" s="40">
        <f t="shared" si="381"/>
        <v>7</v>
      </c>
      <c r="BN111" s="40">
        <f t="shared" si="381"/>
        <v>7</v>
      </c>
      <c r="BO111" s="40">
        <f t="shared" si="381"/>
        <v>7</v>
      </c>
      <c r="BP111" s="40">
        <f t="shared" si="381"/>
        <v>7</v>
      </c>
      <c r="BQ111" s="40">
        <f t="shared" si="381"/>
        <v>7</v>
      </c>
      <c r="BR111" s="40">
        <f t="shared" si="381"/>
        <v>7</v>
      </c>
      <c r="BS111" s="40">
        <f t="shared" si="381"/>
        <v>7</v>
      </c>
      <c r="BT111" s="40">
        <f t="shared" si="381"/>
        <v>7</v>
      </c>
      <c r="BU111" s="40">
        <f t="shared" si="381"/>
        <v>7</v>
      </c>
      <c r="BV111" s="40">
        <f t="shared" si="381"/>
        <v>7</v>
      </c>
      <c r="BW111" s="40">
        <f t="shared" si="381"/>
        <v>7</v>
      </c>
      <c r="BX111" s="40">
        <f t="shared" si="381"/>
        <v>7</v>
      </c>
      <c r="BY111" s="40">
        <f t="shared" si="381"/>
        <v>7</v>
      </c>
      <c r="BZ111" s="40">
        <f t="shared" si="381"/>
        <v>7</v>
      </c>
      <c r="CA111" s="40">
        <f t="shared" si="381"/>
        <v>7</v>
      </c>
      <c r="CB111" s="40">
        <f t="shared" si="381"/>
        <v>7</v>
      </c>
      <c r="CC111" s="40">
        <f t="shared" si="381"/>
        <v>7</v>
      </c>
      <c r="CD111" s="40">
        <f t="shared" si="381"/>
        <v>7</v>
      </c>
      <c r="CE111" s="40">
        <f t="shared" si="381"/>
        <v>7</v>
      </c>
      <c r="CF111" s="40">
        <f t="shared" si="381"/>
        <v>7</v>
      </c>
      <c r="CG111" s="40">
        <f t="shared" si="381"/>
        <v>7</v>
      </c>
      <c r="CH111" s="40">
        <f t="shared" ref="CH111:ES111" si="382">CG111</f>
        <v>7</v>
      </c>
      <c r="CI111" s="40">
        <f t="shared" si="382"/>
        <v>7</v>
      </c>
      <c r="CJ111" s="40">
        <f t="shared" si="382"/>
        <v>7</v>
      </c>
      <c r="CK111" s="40">
        <f t="shared" si="382"/>
        <v>7</v>
      </c>
      <c r="CL111" s="40">
        <f t="shared" si="382"/>
        <v>7</v>
      </c>
      <c r="CM111" s="40">
        <f t="shared" si="382"/>
        <v>7</v>
      </c>
      <c r="CN111" s="40">
        <f t="shared" si="382"/>
        <v>7</v>
      </c>
      <c r="CO111" s="40">
        <f t="shared" si="382"/>
        <v>7</v>
      </c>
      <c r="CP111" s="40">
        <f t="shared" si="382"/>
        <v>7</v>
      </c>
      <c r="CQ111" s="40">
        <f t="shared" si="382"/>
        <v>7</v>
      </c>
      <c r="CR111" s="40">
        <f t="shared" si="382"/>
        <v>7</v>
      </c>
      <c r="CS111" s="40">
        <f t="shared" si="382"/>
        <v>7</v>
      </c>
      <c r="CT111" s="40">
        <f t="shared" si="382"/>
        <v>7</v>
      </c>
      <c r="CU111" s="40">
        <f t="shared" si="382"/>
        <v>7</v>
      </c>
      <c r="CV111" s="40">
        <f t="shared" si="382"/>
        <v>7</v>
      </c>
      <c r="CW111" s="40">
        <f t="shared" si="382"/>
        <v>7</v>
      </c>
      <c r="CX111" s="40">
        <f t="shared" si="382"/>
        <v>7</v>
      </c>
      <c r="CY111" s="40">
        <f t="shared" si="382"/>
        <v>7</v>
      </c>
      <c r="CZ111" s="40">
        <f t="shared" si="382"/>
        <v>7</v>
      </c>
      <c r="DA111" s="40">
        <f t="shared" si="382"/>
        <v>7</v>
      </c>
      <c r="DB111" s="40">
        <f t="shared" si="382"/>
        <v>7</v>
      </c>
      <c r="DC111" s="40">
        <f t="shared" si="382"/>
        <v>7</v>
      </c>
      <c r="DD111" s="40">
        <f t="shared" si="382"/>
        <v>7</v>
      </c>
      <c r="DE111" s="40">
        <f t="shared" si="382"/>
        <v>7</v>
      </c>
      <c r="DF111" s="40">
        <f t="shared" si="382"/>
        <v>7</v>
      </c>
      <c r="DG111" s="40">
        <f t="shared" si="382"/>
        <v>7</v>
      </c>
      <c r="DH111" s="40">
        <f t="shared" si="382"/>
        <v>7</v>
      </c>
      <c r="DI111" s="40">
        <f t="shared" si="382"/>
        <v>7</v>
      </c>
      <c r="DJ111" s="40">
        <f t="shared" si="382"/>
        <v>7</v>
      </c>
      <c r="DK111" s="40">
        <f t="shared" si="382"/>
        <v>7</v>
      </c>
      <c r="DL111" s="40">
        <f t="shared" si="382"/>
        <v>7</v>
      </c>
      <c r="DM111" s="40">
        <f t="shared" si="382"/>
        <v>7</v>
      </c>
      <c r="DN111" s="40">
        <f t="shared" si="382"/>
        <v>7</v>
      </c>
      <c r="DO111" s="40">
        <f t="shared" si="382"/>
        <v>7</v>
      </c>
      <c r="DP111" s="40">
        <f t="shared" si="382"/>
        <v>7</v>
      </c>
      <c r="DQ111" s="40">
        <f t="shared" si="382"/>
        <v>7</v>
      </c>
      <c r="DR111" s="40">
        <f t="shared" si="382"/>
        <v>7</v>
      </c>
      <c r="DS111" s="40">
        <f t="shared" si="382"/>
        <v>7</v>
      </c>
      <c r="DT111" s="40">
        <f t="shared" si="382"/>
        <v>7</v>
      </c>
      <c r="DU111" s="40">
        <f t="shared" si="382"/>
        <v>7</v>
      </c>
      <c r="DV111" s="40">
        <f t="shared" si="382"/>
        <v>7</v>
      </c>
      <c r="DW111" s="40">
        <f t="shared" si="382"/>
        <v>7</v>
      </c>
      <c r="DX111" s="40">
        <f t="shared" si="382"/>
        <v>7</v>
      </c>
      <c r="DY111" s="40">
        <f t="shared" si="382"/>
        <v>7</v>
      </c>
      <c r="DZ111" s="40">
        <f t="shared" si="382"/>
        <v>7</v>
      </c>
      <c r="EA111" s="40">
        <f t="shared" si="382"/>
        <v>7</v>
      </c>
      <c r="EB111" s="40">
        <f t="shared" si="382"/>
        <v>7</v>
      </c>
      <c r="EC111" s="40">
        <f t="shared" si="382"/>
        <v>7</v>
      </c>
      <c r="ED111" s="40">
        <f t="shared" si="382"/>
        <v>7</v>
      </c>
      <c r="EE111" s="40">
        <f t="shared" si="382"/>
        <v>7</v>
      </c>
      <c r="EF111" s="40">
        <f t="shared" si="382"/>
        <v>7</v>
      </c>
      <c r="EG111" s="40">
        <f t="shared" si="382"/>
        <v>7</v>
      </c>
      <c r="EH111" s="40">
        <f t="shared" si="382"/>
        <v>7</v>
      </c>
      <c r="EI111" s="40">
        <f t="shared" si="382"/>
        <v>7</v>
      </c>
      <c r="EJ111" s="40">
        <f t="shared" si="382"/>
        <v>7</v>
      </c>
      <c r="EK111" s="40">
        <f t="shared" si="382"/>
        <v>7</v>
      </c>
      <c r="EL111" s="40">
        <f t="shared" si="382"/>
        <v>7</v>
      </c>
      <c r="EM111" s="40">
        <f t="shared" si="382"/>
        <v>7</v>
      </c>
      <c r="EN111" s="40">
        <f t="shared" si="382"/>
        <v>7</v>
      </c>
      <c r="EO111" s="40">
        <f t="shared" si="382"/>
        <v>7</v>
      </c>
      <c r="EP111" s="40">
        <f t="shared" si="382"/>
        <v>7</v>
      </c>
      <c r="EQ111" s="40">
        <f t="shared" si="382"/>
        <v>7</v>
      </c>
      <c r="ER111" s="40">
        <f t="shared" si="382"/>
        <v>7</v>
      </c>
      <c r="ES111" s="40">
        <f t="shared" si="382"/>
        <v>7</v>
      </c>
      <c r="ET111" s="40">
        <f t="shared" ref="ET111:HE111" si="383">ES111</f>
        <v>7</v>
      </c>
      <c r="EU111" s="40">
        <f t="shared" si="383"/>
        <v>7</v>
      </c>
      <c r="EV111" s="40">
        <f t="shared" si="383"/>
        <v>7</v>
      </c>
      <c r="EW111" s="40">
        <f t="shared" si="383"/>
        <v>7</v>
      </c>
      <c r="EX111" s="40">
        <f t="shared" si="383"/>
        <v>7</v>
      </c>
      <c r="EY111" s="40">
        <f t="shared" si="383"/>
        <v>7</v>
      </c>
      <c r="EZ111" s="40">
        <f t="shared" si="383"/>
        <v>7</v>
      </c>
      <c r="FA111" s="40">
        <f t="shared" si="383"/>
        <v>7</v>
      </c>
      <c r="FB111" s="40">
        <f t="shared" si="383"/>
        <v>7</v>
      </c>
      <c r="FC111" s="40">
        <f t="shared" si="383"/>
        <v>7</v>
      </c>
      <c r="FD111" s="40">
        <f t="shared" si="383"/>
        <v>7</v>
      </c>
      <c r="FE111" s="40">
        <f t="shared" si="383"/>
        <v>7</v>
      </c>
      <c r="FF111" s="40">
        <f t="shared" si="383"/>
        <v>7</v>
      </c>
      <c r="FG111" s="40">
        <f t="shared" si="383"/>
        <v>7</v>
      </c>
      <c r="FH111" s="40">
        <f t="shared" si="383"/>
        <v>7</v>
      </c>
      <c r="FI111" s="40">
        <f t="shared" si="383"/>
        <v>7</v>
      </c>
      <c r="FJ111" s="40">
        <f t="shared" si="383"/>
        <v>7</v>
      </c>
      <c r="FK111" s="40">
        <f t="shared" si="383"/>
        <v>7</v>
      </c>
      <c r="FL111" s="40">
        <f t="shared" si="383"/>
        <v>7</v>
      </c>
      <c r="FM111" s="40">
        <f t="shared" si="383"/>
        <v>7</v>
      </c>
      <c r="FN111" s="40">
        <f t="shared" si="383"/>
        <v>7</v>
      </c>
      <c r="FO111" s="40">
        <f t="shared" si="383"/>
        <v>7</v>
      </c>
      <c r="FP111" s="40">
        <f t="shared" si="383"/>
        <v>7</v>
      </c>
      <c r="FQ111" s="40">
        <f t="shared" si="383"/>
        <v>7</v>
      </c>
      <c r="FR111" s="40">
        <f t="shared" si="383"/>
        <v>7</v>
      </c>
      <c r="FS111" s="40">
        <f t="shared" si="383"/>
        <v>7</v>
      </c>
      <c r="FT111" s="40">
        <f t="shared" si="383"/>
        <v>7</v>
      </c>
      <c r="FU111" s="40">
        <f t="shared" si="383"/>
        <v>7</v>
      </c>
      <c r="FV111" s="40">
        <f t="shared" si="383"/>
        <v>7</v>
      </c>
      <c r="FW111" s="40">
        <f t="shared" si="383"/>
        <v>7</v>
      </c>
      <c r="FX111" s="40">
        <f t="shared" si="383"/>
        <v>7</v>
      </c>
      <c r="FY111" s="40">
        <f t="shared" si="383"/>
        <v>7</v>
      </c>
      <c r="FZ111" s="40">
        <f t="shared" si="383"/>
        <v>7</v>
      </c>
      <c r="GA111" s="40">
        <f t="shared" si="383"/>
        <v>7</v>
      </c>
      <c r="GB111" s="40">
        <f t="shared" si="383"/>
        <v>7</v>
      </c>
      <c r="GC111" s="40">
        <f t="shared" si="383"/>
        <v>7</v>
      </c>
      <c r="GD111" s="40">
        <f t="shared" si="383"/>
        <v>7</v>
      </c>
      <c r="GE111" s="40">
        <f t="shared" si="383"/>
        <v>7</v>
      </c>
      <c r="GF111" s="40">
        <f t="shared" si="383"/>
        <v>7</v>
      </c>
      <c r="GG111" s="40">
        <f t="shared" si="383"/>
        <v>7</v>
      </c>
      <c r="GH111" s="40">
        <f t="shared" si="383"/>
        <v>7</v>
      </c>
      <c r="GI111" s="40">
        <f t="shared" si="383"/>
        <v>7</v>
      </c>
      <c r="GJ111" s="40">
        <f t="shared" si="383"/>
        <v>7</v>
      </c>
      <c r="GK111" s="40">
        <f t="shared" si="383"/>
        <v>7</v>
      </c>
      <c r="GL111" s="40">
        <f t="shared" si="383"/>
        <v>7</v>
      </c>
      <c r="GM111" s="40">
        <f t="shared" si="383"/>
        <v>7</v>
      </c>
      <c r="GN111" s="40">
        <f t="shared" si="383"/>
        <v>7</v>
      </c>
      <c r="GO111" s="40">
        <f t="shared" si="383"/>
        <v>7</v>
      </c>
      <c r="GP111" s="40">
        <f t="shared" si="383"/>
        <v>7</v>
      </c>
      <c r="GQ111" s="40">
        <f t="shared" si="383"/>
        <v>7</v>
      </c>
      <c r="GR111" s="40">
        <f t="shared" si="383"/>
        <v>7</v>
      </c>
      <c r="GS111" s="40">
        <f t="shared" si="383"/>
        <v>7</v>
      </c>
      <c r="GT111" s="40">
        <f t="shared" si="383"/>
        <v>7</v>
      </c>
      <c r="GU111" s="40">
        <f t="shared" si="383"/>
        <v>7</v>
      </c>
      <c r="GV111" s="40">
        <f t="shared" si="383"/>
        <v>7</v>
      </c>
      <c r="GW111" s="40">
        <f t="shared" si="383"/>
        <v>7</v>
      </c>
      <c r="GX111" s="40">
        <f t="shared" si="383"/>
        <v>7</v>
      </c>
      <c r="GY111" s="40">
        <f t="shared" si="383"/>
        <v>7</v>
      </c>
      <c r="GZ111" s="40">
        <f t="shared" si="383"/>
        <v>7</v>
      </c>
      <c r="HA111" s="40">
        <f t="shared" si="383"/>
        <v>7</v>
      </c>
      <c r="HB111" s="40">
        <f t="shared" si="383"/>
        <v>7</v>
      </c>
      <c r="HC111" s="40">
        <f t="shared" si="383"/>
        <v>7</v>
      </c>
      <c r="HD111" s="40">
        <f t="shared" si="383"/>
        <v>7</v>
      </c>
      <c r="HE111" s="40">
        <f t="shared" si="383"/>
        <v>7</v>
      </c>
      <c r="HF111" s="40">
        <f t="shared" ref="HF111:JQ111" si="384">HE111</f>
        <v>7</v>
      </c>
      <c r="HG111" s="40">
        <f t="shared" si="384"/>
        <v>7</v>
      </c>
      <c r="HH111" s="40">
        <f t="shared" si="384"/>
        <v>7</v>
      </c>
      <c r="HI111" s="40">
        <f t="shared" si="384"/>
        <v>7</v>
      </c>
      <c r="HJ111" s="40">
        <f t="shared" si="384"/>
        <v>7</v>
      </c>
      <c r="HK111" s="40">
        <f t="shared" si="384"/>
        <v>7</v>
      </c>
      <c r="HL111" s="40">
        <f t="shared" si="384"/>
        <v>7</v>
      </c>
      <c r="HM111" s="40">
        <f t="shared" si="384"/>
        <v>7</v>
      </c>
      <c r="HN111" s="40">
        <f t="shared" si="384"/>
        <v>7</v>
      </c>
      <c r="HO111" s="40">
        <f t="shared" si="384"/>
        <v>7</v>
      </c>
      <c r="HP111" s="40">
        <f t="shared" si="384"/>
        <v>7</v>
      </c>
      <c r="HQ111" s="40">
        <f t="shared" si="384"/>
        <v>7</v>
      </c>
      <c r="HR111" s="40">
        <f t="shared" si="384"/>
        <v>7</v>
      </c>
      <c r="HS111" s="40">
        <f t="shared" si="384"/>
        <v>7</v>
      </c>
      <c r="HT111" s="40">
        <f t="shared" si="384"/>
        <v>7</v>
      </c>
      <c r="HU111" s="40">
        <f t="shared" si="384"/>
        <v>7</v>
      </c>
      <c r="HV111" s="40">
        <f t="shared" si="384"/>
        <v>7</v>
      </c>
      <c r="HW111" s="40">
        <f t="shared" si="384"/>
        <v>7</v>
      </c>
      <c r="HX111" s="40">
        <f t="shared" si="384"/>
        <v>7</v>
      </c>
      <c r="HY111" s="40">
        <f t="shared" si="384"/>
        <v>7</v>
      </c>
      <c r="HZ111" s="40">
        <f t="shared" si="384"/>
        <v>7</v>
      </c>
      <c r="IA111" s="40">
        <f t="shared" si="384"/>
        <v>7</v>
      </c>
      <c r="IB111" s="40">
        <f t="shared" si="384"/>
        <v>7</v>
      </c>
      <c r="IC111" s="40">
        <f t="shared" si="384"/>
        <v>7</v>
      </c>
      <c r="ID111" s="40">
        <f t="shared" si="384"/>
        <v>7</v>
      </c>
      <c r="IE111" s="40">
        <f t="shared" si="384"/>
        <v>7</v>
      </c>
      <c r="IF111" s="40">
        <f t="shared" si="384"/>
        <v>7</v>
      </c>
      <c r="IG111" s="40">
        <f t="shared" si="384"/>
        <v>7</v>
      </c>
      <c r="IH111" s="40">
        <f t="shared" si="384"/>
        <v>7</v>
      </c>
      <c r="II111" s="40">
        <f t="shared" si="384"/>
        <v>7</v>
      </c>
      <c r="IJ111" s="40">
        <f t="shared" si="384"/>
        <v>7</v>
      </c>
      <c r="IK111" s="40">
        <f t="shared" si="384"/>
        <v>7</v>
      </c>
      <c r="IL111" s="40">
        <f t="shared" si="384"/>
        <v>7</v>
      </c>
      <c r="IM111" s="40">
        <f t="shared" si="384"/>
        <v>7</v>
      </c>
      <c r="IN111" s="40">
        <f t="shared" si="384"/>
        <v>7</v>
      </c>
      <c r="IO111" s="40">
        <f t="shared" si="384"/>
        <v>7</v>
      </c>
      <c r="IP111" s="40">
        <f t="shared" si="384"/>
        <v>7</v>
      </c>
      <c r="IQ111" s="40">
        <f t="shared" si="384"/>
        <v>7</v>
      </c>
      <c r="IR111" s="40">
        <f t="shared" si="384"/>
        <v>7</v>
      </c>
      <c r="IS111" s="40">
        <f t="shared" si="384"/>
        <v>7</v>
      </c>
      <c r="IT111" s="40">
        <f t="shared" si="384"/>
        <v>7</v>
      </c>
      <c r="IU111" s="40">
        <f t="shared" si="384"/>
        <v>7</v>
      </c>
      <c r="IV111" s="40">
        <f t="shared" si="384"/>
        <v>7</v>
      </c>
      <c r="IW111" s="40">
        <f t="shared" si="384"/>
        <v>7</v>
      </c>
      <c r="IX111" s="40">
        <f t="shared" si="384"/>
        <v>7</v>
      </c>
      <c r="IY111" s="40">
        <f t="shared" si="384"/>
        <v>7</v>
      </c>
      <c r="IZ111" s="40">
        <f t="shared" si="384"/>
        <v>7</v>
      </c>
      <c r="JA111" s="40">
        <f t="shared" si="384"/>
        <v>7</v>
      </c>
      <c r="JB111" s="40">
        <f t="shared" si="384"/>
        <v>7</v>
      </c>
      <c r="JC111" s="40">
        <f t="shared" si="384"/>
        <v>7</v>
      </c>
      <c r="JD111" s="40">
        <f t="shared" si="384"/>
        <v>7</v>
      </c>
      <c r="JE111" s="40">
        <f t="shared" si="384"/>
        <v>7</v>
      </c>
      <c r="JF111" s="40">
        <f t="shared" si="384"/>
        <v>7</v>
      </c>
      <c r="JG111" s="40">
        <f t="shared" si="384"/>
        <v>7</v>
      </c>
      <c r="JH111" s="40">
        <f t="shared" si="384"/>
        <v>7</v>
      </c>
      <c r="JI111" s="40">
        <f t="shared" si="384"/>
        <v>7</v>
      </c>
      <c r="JJ111" s="40">
        <f t="shared" si="384"/>
        <v>7</v>
      </c>
      <c r="JK111" s="40">
        <f t="shared" si="384"/>
        <v>7</v>
      </c>
      <c r="JL111" s="40">
        <f t="shared" si="384"/>
        <v>7</v>
      </c>
      <c r="JM111" s="40">
        <f t="shared" si="384"/>
        <v>7</v>
      </c>
      <c r="JN111" s="40">
        <f t="shared" si="384"/>
        <v>7</v>
      </c>
      <c r="JO111" s="40">
        <f t="shared" si="384"/>
        <v>7</v>
      </c>
      <c r="JP111" s="40">
        <f t="shared" si="384"/>
        <v>7</v>
      </c>
      <c r="JQ111" s="40">
        <f t="shared" si="384"/>
        <v>7</v>
      </c>
      <c r="JR111" s="40">
        <f t="shared" ref="JR111:KV111" si="385">JQ111</f>
        <v>7</v>
      </c>
      <c r="JS111" s="40">
        <f t="shared" si="385"/>
        <v>7</v>
      </c>
      <c r="JT111" s="40">
        <f t="shared" si="385"/>
        <v>7</v>
      </c>
      <c r="JU111" s="40">
        <f t="shared" si="385"/>
        <v>7</v>
      </c>
      <c r="JV111" s="40">
        <f t="shared" si="385"/>
        <v>7</v>
      </c>
      <c r="JW111" s="40">
        <f t="shared" si="385"/>
        <v>7</v>
      </c>
      <c r="JX111" s="40">
        <f t="shared" si="385"/>
        <v>7</v>
      </c>
      <c r="JY111" s="40">
        <f t="shared" si="385"/>
        <v>7</v>
      </c>
      <c r="JZ111" s="40">
        <f t="shared" si="385"/>
        <v>7</v>
      </c>
      <c r="KA111" s="40">
        <f t="shared" si="385"/>
        <v>7</v>
      </c>
      <c r="KB111" s="40">
        <f t="shared" si="385"/>
        <v>7</v>
      </c>
      <c r="KC111" s="40">
        <f t="shared" si="385"/>
        <v>7</v>
      </c>
      <c r="KD111" s="40">
        <f t="shared" si="385"/>
        <v>7</v>
      </c>
      <c r="KE111" s="40">
        <f t="shared" si="385"/>
        <v>7</v>
      </c>
      <c r="KF111" s="40">
        <f t="shared" si="385"/>
        <v>7</v>
      </c>
      <c r="KG111" s="40">
        <f t="shared" si="385"/>
        <v>7</v>
      </c>
      <c r="KH111" s="40">
        <f t="shared" si="385"/>
        <v>7</v>
      </c>
      <c r="KI111" s="40">
        <f t="shared" si="385"/>
        <v>7</v>
      </c>
      <c r="KJ111" s="40">
        <f t="shared" si="385"/>
        <v>7</v>
      </c>
      <c r="KK111" s="40">
        <f t="shared" si="385"/>
        <v>7</v>
      </c>
      <c r="KL111" s="40">
        <f t="shared" si="385"/>
        <v>7</v>
      </c>
      <c r="KM111" s="40">
        <f t="shared" si="385"/>
        <v>7</v>
      </c>
      <c r="KN111" s="40">
        <f t="shared" si="385"/>
        <v>7</v>
      </c>
      <c r="KO111" s="40">
        <f t="shared" si="385"/>
        <v>7</v>
      </c>
      <c r="KP111" s="40">
        <f t="shared" si="385"/>
        <v>7</v>
      </c>
      <c r="KQ111" s="40">
        <f t="shared" si="385"/>
        <v>7</v>
      </c>
      <c r="KR111" s="40">
        <f t="shared" si="385"/>
        <v>7</v>
      </c>
      <c r="KS111" s="40">
        <f t="shared" si="385"/>
        <v>7</v>
      </c>
      <c r="KT111" s="40">
        <f t="shared" si="385"/>
        <v>7</v>
      </c>
      <c r="KU111" s="40">
        <f t="shared" si="385"/>
        <v>7</v>
      </c>
      <c r="KV111" s="40">
        <f t="shared" si="385"/>
        <v>7</v>
      </c>
      <c r="KW111" s="1"/>
      <c r="KX111" s="1"/>
    </row>
    <row r="112" spans="1:310" x14ac:dyDescent="0.25">
      <c r="A112" s="1"/>
      <c r="B112" s="79"/>
      <c r="C112" s="79"/>
      <c r="D112" s="79"/>
      <c r="E112" s="1" t="str">
        <f>справочники!M16</f>
        <v>финансисты</v>
      </c>
      <c r="F112" s="1"/>
      <c r="G112" s="1"/>
      <c r="H112" s="11" t="str">
        <f t="shared" si="370"/>
        <v>чел</v>
      </c>
      <c r="I112" s="1"/>
      <c r="J112" s="1"/>
      <c r="K112" s="1"/>
      <c r="L112" s="1"/>
      <c r="M112" s="5"/>
      <c r="N112" s="40"/>
      <c r="O112" s="19"/>
      <c r="P112" s="1"/>
      <c r="Q112" s="1"/>
      <c r="R112" s="52"/>
      <c r="S112" s="1"/>
      <c r="T112" s="5" t="s">
        <v>0</v>
      </c>
      <c r="U112" s="40">
        <v>3</v>
      </c>
      <c r="V112" s="40">
        <f t="shared" ref="V112:CG112" si="386">U112</f>
        <v>3</v>
      </c>
      <c r="W112" s="40">
        <f t="shared" si="386"/>
        <v>3</v>
      </c>
      <c r="X112" s="40">
        <f t="shared" si="386"/>
        <v>3</v>
      </c>
      <c r="Y112" s="40">
        <f t="shared" si="386"/>
        <v>3</v>
      </c>
      <c r="Z112" s="40">
        <f t="shared" si="386"/>
        <v>3</v>
      </c>
      <c r="AA112" s="40">
        <f t="shared" si="386"/>
        <v>3</v>
      </c>
      <c r="AB112" s="40">
        <f t="shared" si="386"/>
        <v>3</v>
      </c>
      <c r="AC112" s="40">
        <f t="shared" si="386"/>
        <v>3</v>
      </c>
      <c r="AD112" s="40">
        <f t="shared" si="386"/>
        <v>3</v>
      </c>
      <c r="AE112" s="40">
        <f t="shared" si="386"/>
        <v>3</v>
      </c>
      <c r="AF112" s="40">
        <f t="shared" si="386"/>
        <v>3</v>
      </c>
      <c r="AG112" s="40">
        <f t="shared" si="386"/>
        <v>3</v>
      </c>
      <c r="AH112" s="40">
        <f t="shared" si="386"/>
        <v>3</v>
      </c>
      <c r="AI112" s="40">
        <f t="shared" si="386"/>
        <v>3</v>
      </c>
      <c r="AJ112" s="40">
        <f t="shared" si="386"/>
        <v>3</v>
      </c>
      <c r="AK112" s="40">
        <f t="shared" si="386"/>
        <v>3</v>
      </c>
      <c r="AL112" s="40">
        <f t="shared" si="386"/>
        <v>3</v>
      </c>
      <c r="AM112" s="40">
        <f t="shared" si="386"/>
        <v>3</v>
      </c>
      <c r="AN112" s="40">
        <f t="shared" si="386"/>
        <v>3</v>
      </c>
      <c r="AO112" s="40">
        <f t="shared" si="386"/>
        <v>3</v>
      </c>
      <c r="AP112" s="40">
        <f t="shared" si="386"/>
        <v>3</v>
      </c>
      <c r="AQ112" s="40">
        <f t="shared" si="386"/>
        <v>3</v>
      </c>
      <c r="AR112" s="40">
        <f t="shared" si="386"/>
        <v>3</v>
      </c>
      <c r="AS112" s="40">
        <f t="shared" si="386"/>
        <v>3</v>
      </c>
      <c r="AT112" s="40">
        <f t="shared" si="386"/>
        <v>3</v>
      </c>
      <c r="AU112" s="40">
        <f t="shared" si="386"/>
        <v>3</v>
      </c>
      <c r="AV112" s="40">
        <f t="shared" si="386"/>
        <v>3</v>
      </c>
      <c r="AW112" s="40">
        <f t="shared" si="386"/>
        <v>3</v>
      </c>
      <c r="AX112" s="40">
        <f t="shared" si="386"/>
        <v>3</v>
      </c>
      <c r="AY112" s="40">
        <f t="shared" si="386"/>
        <v>3</v>
      </c>
      <c r="AZ112" s="40">
        <f t="shared" si="386"/>
        <v>3</v>
      </c>
      <c r="BA112" s="40">
        <f t="shared" si="386"/>
        <v>3</v>
      </c>
      <c r="BB112" s="40">
        <f t="shared" si="386"/>
        <v>3</v>
      </c>
      <c r="BC112" s="40">
        <f t="shared" si="386"/>
        <v>3</v>
      </c>
      <c r="BD112" s="40">
        <f t="shared" si="386"/>
        <v>3</v>
      </c>
      <c r="BE112" s="40">
        <f t="shared" si="386"/>
        <v>3</v>
      </c>
      <c r="BF112" s="40">
        <f t="shared" si="386"/>
        <v>3</v>
      </c>
      <c r="BG112" s="40">
        <f t="shared" si="386"/>
        <v>3</v>
      </c>
      <c r="BH112" s="40">
        <f t="shared" si="386"/>
        <v>3</v>
      </c>
      <c r="BI112" s="40">
        <f t="shared" si="386"/>
        <v>3</v>
      </c>
      <c r="BJ112" s="40">
        <f t="shared" si="386"/>
        <v>3</v>
      </c>
      <c r="BK112" s="40">
        <f t="shared" si="386"/>
        <v>3</v>
      </c>
      <c r="BL112" s="40">
        <f t="shared" si="386"/>
        <v>3</v>
      </c>
      <c r="BM112" s="40">
        <f t="shared" si="386"/>
        <v>3</v>
      </c>
      <c r="BN112" s="40">
        <f t="shared" si="386"/>
        <v>3</v>
      </c>
      <c r="BO112" s="40">
        <f t="shared" si="386"/>
        <v>3</v>
      </c>
      <c r="BP112" s="40">
        <f t="shared" si="386"/>
        <v>3</v>
      </c>
      <c r="BQ112" s="40">
        <f t="shared" si="386"/>
        <v>3</v>
      </c>
      <c r="BR112" s="40">
        <f t="shared" si="386"/>
        <v>3</v>
      </c>
      <c r="BS112" s="40">
        <f t="shared" si="386"/>
        <v>3</v>
      </c>
      <c r="BT112" s="40">
        <f t="shared" si="386"/>
        <v>3</v>
      </c>
      <c r="BU112" s="40">
        <f t="shared" si="386"/>
        <v>3</v>
      </c>
      <c r="BV112" s="40">
        <f t="shared" si="386"/>
        <v>3</v>
      </c>
      <c r="BW112" s="40">
        <f t="shared" si="386"/>
        <v>3</v>
      </c>
      <c r="BX112" s="40">
        <f t="shared" si="386"/>
        <v>3</v>
      </c>
      <c r="BY112" s="40">
        <f t="shared" si="386"/>
        <v>3</v>
      </c>
      <c r="BZ112" s="40">
        <f t="shared" si="386"/>
        <v>3</v>
      </c>
      <c r="CA112" s="40">
        <f t="shared" si="386"/>
        <v>3</v>
      </c>
      <c r="CB112" s="40">
        <f t="shared" si="386"/>
        <v>3</v>
      </c>
      <c r="CC112" s="40">
        <f t="shared" si="386"/>
        <v>3</v>
      </c>
      <c r="CD112" s="40">
        <f t="shared" si="386"/>
        <v>3</v>
      </c>
      <c r="CE112" s="40">
        <f t="shared" si="386"/>
        <v>3</v>
      </c>
      <c r="CF112" s="40">
        <f t="shared" si="386"/>
        <v>3</v>
      </c>
      <c r="CG112" s="40">
        <f t="shared" si="386"/>
        <v>3</v>
      </c>
      <c r="CH112" s="40">
        <f t="shared" ref="CH112:ES112" si="387">CG112</f>
        <v>3</v>
      </c>
      <c r="CI112" s="40">
        <f t="shared" si="387"/>
        <v>3</v>
      </c>
      <c r="CJ112" s="40">
        <f t="shared" si="387"/>
        <v>3</v>
      </c>
      <c r="CK112" s="40">
        <f t="shared" si="387"/>
        <v>3</v>
      </c>
      <c r="CL112" s="40">
        <f t="shared" si="387"/>
        <v>3</v>
      </c>
      <c r="CM112" s="40">
        <f t="shared" si="387"/>
        <v>3</v>
      </c>
      <c r="CN112" s="40">
        <f t="shared" si="387"/>
        <v>3</v>
      </c>
      <c r="CO112" s="40">
        <f t="shared" si="387"/>
        <v>3</v>
      </c>
      <c r="CP112" s="40">
        <f t="shared" si="387"/>
        <v>3</v>
      </c>
      <c r="CQ112" s="40">
        <f t="shared" si="387"/>
        <v>3</v>
      </c>
      <c r="CR112" s="40">
        <f t="shared" si="387"/>
        <v>3</v>
      </c>
      <c r="CS112" s="40">
        <f t="shared" si="387"/>
        <v>3</v>
      </c>
      <c r="CT112" s="40">
        <f t="shared" si="387"/>
        <v>3</v>
      </c>
      <c r="CU112" s="40">
        <f t="shared" si="387"/>
        <v>3</v>
      </c>
      <c r="CV112" s="40">
        <f t="shared" si="387"/>
        <v>3</v>
      </c>
      <c r="CW112" s="40">
        <f t="shared" si="387"/>
        <v>3</v>
      </c>
      <c r="CX112" s="40">
        <f t="shared" si="387"/>
        <v>3</v>
      </c>
      <c r="CY112" s="40">
        <f t="shared" si="387"/>
        <v>3</v>
      </c>
      <c r="CZ112" s="40">
        <f t="shared" si="387"/>
        <v>3</v>
      </c>
      <c r="DA112" s="40">
        <f t="shared" si="387"/>
        <v>3</v>
      </c>
      <c r="DB112" s="40">
        <f t="shared" si="387"/>
        <v>3</v>
      </c>
      <c r="DC112" s="40">
        <f t="shared" si="387"/>
        <v>3</v>
      </c>
      <c r="DD112" s="40">
        <f t="shared" si="387"/>
        <v>3</v>
      </c>
      <c r="DE112" s="40">
        <f t="shared" si="387"/>
        <v>3</v>
      </c>
      <c r="DF112" s="40">
        <f t="shared" si="387"/>
        <v>3</v>
      </c>
      <c r="DG112" s="40">
        <f t="shared" si="387"/>
        <v>3</v>
      </c>
      <c r="DH112" s="40">
        <f t="shared" si="387"/>
        <v>3</v>
      </c>
      <c r="DI112" s="40">
        <f t="shared" si="387"/>
        <v>3</v>
      </c>
      <c r="DJ112" s="40">
        <f t="shared" si="387"/>
        <v>3</v>
      </c>
      <c r="DK112" s="40">
        <f t="shared" si="387"/>
        <v>3</v>
      </c>
      <c r="DL112" s="40">
        <f t="shared" si="387"/>
        <v>3</v>
      </c>
      <c r="DM112" s="40">
        <f t="shared" si="387"/>
        <v>3</v>
      </c>
      <c r="DN112" s="40">
        <f t="shared" si="387"/>
        <v>3</v>
      </c>
      <c r="DO112" s="40">
        <f t="shared" si="387"/>
        <v>3</v>
      </c>
      <c r="DP112" s="40">
        <f t="shared" si="387"/>
        <v>3</v>
      </c>
      <c r="DQ112" s="40">
        <f t="shared" si="387"/>
        <v>3</v>
      </c>
      <c r="DR112" s="40">
        <f t="shared" si="387"/>
        <v>3</v>
      </c>
      <c r="DS112" s="40">
        <f t="shared" si="387"/>
        <v>3</v>
      </c>
      <c r="DT112" s="40">
        <f t="shared" si="387"/>
        <v>3</v>
      </c>
      <c r="DU112" s="40">
        <f t="shared" si="387"/>
        <v>3</v>
      </c>
      <c r="DV112" s="40">
        <f t="shared" si="387"/>
        <v>3</v>
      </c>
      <c r="DW112" s="40">
        <f t="shared" si="387"/>
        <v>3</v>
      </c>
      <c r="DX112" s="40">
        <f t="shared" si="387"/>
        <v>3</v>
      </c>
      <c r="DY112" s="40">
        <f t="shared" si="387"/>
        <v>3</v>
      </c>
      <c r="DZ112" s="40">
        <f t="shared" si="387"/>
        <v>3</v>
      </c>
      <c r="EA112" s="40">
        <f t="shared" si="387"/>
        <v>3</v>
      </c>
      <c r="EB112" s="40">
        <f t="shared" si="387"/>
        <v>3</v>
      </c>
      <c r="EC112" s="40">
        <f t="shared" si="387"/>
        <v>3</v>
      </c>
      <c r="ED112" s="40">
        <f t="shared" si="387"/>
        <v>3</v>
      </c>
      <c r="EE112" s="40">
        <f t="shared" si="387"/>
        <v>3</v>
      </c>
      <c r="EF112" s="40">
        <f t="shared" si="387"/>
        <v>3</v>
      </c>
      <c r="EG112" s="40">
        <f t="shared" si="387"/>
        <v>3</v>
      </c>
      <c r="EH112" s="40">
        <f t="shared" si="387"/>
        <v>3</v>
      </c>
      <c r="EI112" s="40">
        <f t="shared" si="387"/>
        <v>3</v>
      </c>
      <c r="EJ112" s="40">
        <f t="shared" si="387"/>
        <v>3</v>
      </c>
      <c r="EK112" s="40">
        <f t="shared" si="387"/>
        <v>3</v>
      </c>
      <c r="EL112" s="40">
        <f t="shared" si="387"/>
        <v>3</v>
      </c>
      <c r="EM112" s="40">
        <f t="shared" si="387"/>
        <v>3</v>
      </c>
      <c r="EN112" s="40">
        <f t="shared" si="387"/>
        <v>3</v>
      </c>
      <c r="EO112" s="40">
        <f t="shared" si="387"/>
        <v>3</v>
      </c>
      <c r="EP112" s="40">
        <f t="shared" si="387"/>
        <v>3</v>
      </c>
      <c r="EQ112" s="40">
        <f t="shared" si="387"/>
        <v>3</v>
      </c>
      <c r="ER112" s="40">
        <f t="shared" si="387"/>
        <v>3</v>
      </c>
      <c r="ES112" s="40">
        <f t="shared" si="387"/>
        <v>3</v>
      </c>
      <c r="ET112" s="40">
        <f t="shared" ref="ET112:HE112" si="388">ES112</f>
        <v>3</v>
      </c>
      <c r="EU112" s="40">
        <f t="shared" si="388"/>
        <v>3</v>
      </c>
      <c r="EV112" s="40">
        <f t="shared" si="388"/>
        <v>3</v>
      </c>
      <c r="EW112" s="40">
        <f t="shared" si="388"/>
        <v>3</v>
      </c>
      <c r="EX112" s="40">
        <f t="shared" si="388"/>
        <v>3</v>
      </c>
      <c r="EY112" s="40">
        <f t="shared" si="388"/>
        <v>3</v>
      </c>
      <c r="EZ112" s="40">
        <f t="shared" si="388"/>
        <v>3</v>
      </c>
      <c r="FA112" s="40">
        <f t="shared" si="388"/>
        <v>3</v>
      </c>
      <c r="FB112" s="40">
        <f t="shared" si="388"/>
        <v>3</v>
      </c>
      <c r="FC112" s="40">
        <f t="shared" si="388"/>
        <v>3</v>
      </c>
      <c r="FD112" s="40">
        <f t="shared" si="388"/>
        <v>3</v>
      </c>
      <c r="FE112" s="40">
        <f t="shared" si="388"/>
        <v>3</v>
      </c>
      <c r="FF112" s="40">
        <f t="shared" si="388"/>
        <v>3</v>
      </c>
      <c r="FG112" s="40">
        <f t="shared" si="388"/>
        <v>3</v>
      </c>
      <c r="FH112" s="40">
        <f t="shared" si="388"/>
        <v>3</v>
      </c>
      <c r="FI112" s="40">
        <f t="shared" si="388"/>
        <v>3</v>
      </c>
      <c r="FJ112" s="40">
        <f t="shared" si="388"/>
        <v>3</v>
      </c>
      <c r="FK112" s="40">
        <f t="shared" si="388"/>
        <v>3</v>
      </c>
      <c r="FL112" s="40">
        <f t="shared" si="388"/>
        <v>3</v>
      </c>
      <c r="FM112" s="40">
        <f t="shared" si="388"/>
        <v>3</v>
      </c>
      <c r="FN112" s="40">
        <f t="shared" si="388"/>
        <v>3</v>
      </c>
      <c r="FO112" s="40">
        <f t="shared" si="388"/>
        <v>3</v>
      </c>
      <c r="FP112" s="40">
        <f t="shared" si="388"/>
        <v>3</v>
      </c>
      <c r="FQ112" s="40">
        <f t="shared" si="388"/>
        <v>3</v>
      </c>
      <c r="FR112" s="40">
        <f t="shared" si="388"/>
        <v>3</v>
      </c>
      <c r="FS112" s="40">
        <f t="shared" si="388"/>
        <v>3</v>
      </c>
      <c r="FT112" s="40">
        <f t="shared" si="388"/>
        <v>3</v>
      </c>
      <c r="FU112" s="40">
        <f t="shared" si="388"/>
        <v>3</v>
      </c>
      <c r="FV112" s="40">
        <f t="shared" si="388"/>
        <v>3</v>
      </c>
      <c r="FW112" s="40">
        <f t="shared" si="388"/>
        <v>3</v>
      </c>
      <c r="FX112" s="40">
        <f t="shared" si="388"/>
        <v>3</v>
      </c>
      <c r="FY112" s="40">
        <f t="shared" si="388"/>
        <v>3</v>
      </c>
      <c r="FZ112" s="40">
        <f t="shared" si="388"/>
        <v>3</v>
      </c>
      <c r="GA112" s="40">
        <f t="shared" si="388"/>
        <v>3</v>
      </c>
      <c r="GB112" s="40">
        <f t="shared" si="388"/>
        <v>3</v>
      </c>
      <c r="GC112" s="40">
        <f t="shared" si="388"/>
        <v>3</v>
      </c>
      <c r="GD112" s="40">
        <f t="shared" si="388"/>
        <v>3</v>
      </c>
      <c r="GE112" s="40">
        <f t="shared" si="388"/>
        <v>3</v>
      </c>
      <c r="GF112" s="40">
        <f t="shared" si="388"/>
        <v>3</v>
      </c>
      <c r="GG112" s="40">
        <f t="shared" si="388"/>
        <v>3</v>
      </c>
      <c r="GH112" s="40">
        <f t="shared" si="388"/>
        <v>3</v>
      </c>
      <c r="GI112" s="40">
        <f t="shared" si="388"/>
        <v>3</v>
      </c>
      <c r="GJ112" s="40">
        <f t="shared" si="388"/>
        <v>3</v>
      </c>
      <c r="GK112" s="40">
        <f t="shared" si="388"/>
        <v>3</v>
      </c>
      <c r="GL112" s="40">
        <f t="shared" si="388"/>
        <v>3</v>
      </c>
      <c r="GM112" s="40">
        <f t="shared" si="388"/>
        <v>3</v>
      </c>
      <c r="GN112" s="40">
        <f t="shared" si="388"/>
        <v>3</v>
      </c>
      <c r="GO112" s="40">
        <f t="shared" si="388"/>
        <v>3</v>
      </c>
      <c r="GP112" s="40">
        <f t="shared" si="388"/>
        <v>3</v>
      </c>
      <c r="GQ112" s="40">
        <f t="shared" si="388"/>
        <v>3</v>
      </c>
      <c r="GR112" s="40">
        <f t="shared" si="388"/>
        <v>3</v>
      </c>
      <c r="GS112" s="40">
        <f t="shared" si="388"/>
        <v>3</v>
      </c>
      <c r="GT112" s="40">
        <f t="shared" si="388"/>
        <v>3</v>
      </c>
      <c r="GU112" s="40">
        <f t="shared" si="388"/>
        <v>3</v>
      </c>
      <c r="GV112" s="40">
        <f t="shared" si="388"/>
        <v>3</v>
      </c>
      <c r="GW112" s="40">
        <f t="shared" si="388"/>
        <v>3</v>
      </c>
      <c r="GX112" s="40">
        <f t="shared" si="388"/>
        <v>3</v>
      </c>
      <c r="GY112" s="40">
        <f t="shared" si="388"/>
        <v>3</v>
      </c>
      <c r="GZ112" s="40">
        <f t="shared" si="388"/>
        <v>3</v>
      </c>
      <c r="HA112" s="40">
        <f t="shared" si="388"/>
        <v>3</v>
      </c>
      <c r="HB112" s="40">
        <f t="shared" si="388"/>
        <v>3</v>
      </c>
      <c r="HC112" s="40">
        <f t="shared" si="388"/>
        <v>3</v>
      </c>
      <c r="HD112" s="40">
        <f t="shared" si="388"/>
        <v>3</v>
      </c>
      <c r="HE112" s="40">
        <f t="shared" si="388"/>
        <v>3</v>
      </c>
      <c r="HF112" s="40">
        <f t="shared" ref="HF112:JQ112" si="389">HE112</f>
        <v>3</v>
      </c>
      <c r="HG112" s="40">
        <f t="shared" si="389"/>
        <v>3</v>
      </c>
      <c r="HH112" s="40">
        <f t="shared" si="389"/>
        <v>3</v>
      </c>
      <c r="HI112" s="40">
        <f t="shared" si="389"/>
        <v>3</v>
      </c>
      <c r="HJ112" s="40">
        <f t="shared" si="389"/>
        <v>3</v>
      </c>
      <c r="HK112" s="40">
        <f t="shared" si="389"/>
        <v>3</v>
      </c>
      <c r="HL112" s="40">
        <f t="shared" si="389"/>
        <v>3</v>
      </c>
      <c r="HM112" s="40">
        <f t="shared" si="389"/>
        <v>3</v>
      </c>
      <c r="HN112" s="40">
        <f t="shared" si="389"/>
        <v>3</v>
      </c>
      <c r="HO112" s="40">
        <f t="shared" si="389"/>
        <v>3</v>
      </c>
      <c r="HP112" s="40">
        <f t="shared" si="389"/>
        <v>3</v>
      </c>
      <c r="HQ112" s="40">
        <f t="shared" si="389"/>
        <v>3</v>
      </c>
      <c r="HR112" s="40">
        <f t="shared" si="389"/>
        <v>3</v>
      </c>
      <c r="HS112" s="40">
        <f t="shared" si="389"/>
        <v>3</v>
      </c>
      <c r="HT112" s="40">
        <f t="shared" si="389"/>
        <v>3</v>
      </c>
      <c r="HU112" s="40">
        <f t="shared" si="389"/>
        <v>3</v>
      </c>
      <c r="HV112" s="40">
        <f t="shared" si="389"/>
        <v>3</v>
      </c>
      <c r="HW112" s="40">
        <f t="shared" si="389"/>
        <v>3</v>
      </c>
      <c r="HX112" s="40">
        <f t="shared" si="389"/>
        <v>3</v>
      </c>
      <c r="HY112" s="40">
        <f t="shared" si="389"/>
        <v>3</v>
      </c>
      <c r="HZ112" s="40">
        <f t="shared" si="389"/>
        <v>3</v>
      </c>
      <c r="IA112" s="40">
        <f t="shared" si="389"/>
        <v>3</v>
      </c>
      <c r="IB112" s="40">
        <f t="shared" si="389"/>
        <v>3</v>
      </c>
      <c r="IC112" s="40">
        <f t="shared" si="389"/>
        <v>3</v>
      </c>
      <c r="ID112" s="40">
        <f t="shared" si="389"/>
        <v>3</v>
      </c>
      <c r="IE112" s="40">
        <f t="shared" si="389"/>
        <v>3</v>
      </c>
      <c r="IF112" s="40">
        <f t="shared" si="389"/>
        <v>3</v>
      </c>
      <c r="IG112" s="40">
        <f t="shared" si="389"/>
        <v>3</v>
      </c>
      <c r="IH112" s="40">
        <f t="shared" si="389"/>
        <v>3</v>
      </c>
      <c r="II112" s="40">
        <f t="shared" si="389"/>
        <v>3</v>
      </c>
      <c r="IJ112" s="40">
        <f t="shared" si="389"/>
        <v>3</v>
      </c>
      <c r="IK112" s="40">
        <f t="shared" si="389"/>
        <v>3</v>
      </c>
      <c r="IL112" s="40">
        <f t="shared" si="389"/>
        <v>3</v>
      </c>
      <c r="IM112" s="40">
        <f t="shared" si="389"/>
        <v>3</v>
      </c>
      <c r="IN112" s="40">
        <f t="shared" si="389"/>
        <v>3</v>
      </c>
      <c r="IO112" s="40">
        <f t="shared" si="389"/>
        <v>3</v>
      </c>
      <c r="IP112" s="40">
        <f t="shared" si="389"/>
        <v>3</v>
      </c>
      <c r="IQ112" s="40">
        <f t="shared" si="389"/>
        <v>3</v>
      </c>
      <c r="IR112" s="40">
        <f t="shared" si="389"/>
        <v>3</v>
      </c>
      <c r="IS112" s="40">
        <f t="shared" si="389"/>
        <v>3</v>
      </c>
      <c r="IT112" s="40">
        <f t="shared" si="389"/>
        <v>3</v>
      </c>
      <c r="IU112" s="40">
        <f t="shared" si="389"/>
        <v>3</v>
      </c>
      <c r="IV112" s="40">
        <f t="shared" si="389"/>
        <v>3</v>
      </c>
      <c r="IW112" s="40">
        <f t="shared" si="389"/>
        <v>3</v>
      </c>
      <c r="IX112" s="40">
        <f t="shared" si="389"/>
        <v>3</v>
      </c>
      <c r="IY112" s="40">
        <f t="shared" si="389"/>
        <v>3</v>
      </c>
      <c r="IZ112" s="40">
        <f t="shared" si="389"/>
        <v>3</v>
      </c>
      <c r="JA112" s="40">
        <f t="shared" si="389"/>
        <v>3</v>
      </c>
      <c r="JB112" s="40">
        <f t="shared" si="389"/>
        <v>3</v>
      </c>
      <c r="JC112" s="40">
        <f t="shared" si="389"/>
        <v>3</v>
      </c>
      <c r="JD112" s="40">
        <f t="shared" si="389"/>
        <v>3</v>
      </c>
      <c r="JE112" s="40">
        <f t="shared" si="389"/>
        <v>3</v>
      </c>
      <c r="JF112" s="40">
        <f t="shared" si="389"/>
        <v>3</v>
      </c>
      <c r="JG112" s="40">
        <f t="shared" si="389"/>
        <v>3</v>
      </c>
      <c r="JH112" s="40">
        <f t="shared" si="389"/>
        <v>3</v>
      </c>
      <c r="JI112" s="40">
        <f t="shared" si="389"/>
        <v>3</v>
      </c>
      <c r="JJ112" s="40">
        <f t="shared" si="389"/>
        <v>3</v>
      </c>
      <c r="JK112" s="40">
        <f t="shared" si="389"/>
        <v>3</v>
      </c>
      <c r="JL112" s="40">
        <f t="shared" si="389"/>
        <v>3</v>
      </c>
      <c r="JM112" s="40">
        <f t="shared" si="389"/>
        <v>3</v>
      </c>
      <c r="JN112" s="40">
        <f t="shared" si="389"/>
        <v>3</v>
      </c>
      <c r="JO112" s="40">
        <f t="shared" si="389"/>
        <v>3</v>
      </c>
      <c r="JP112" s="40">
        <f t="shared" si="389"/>
        <v>3</v>
      </c>
      <c r="JQ112" s="40">
        <f t="shared" si="389"/>
        <v>3</v>
      </c>
      <c r="JR112" s="40">
        <f t="shared" ref="JR112:KV112" si="390">JQ112</f>
        <v>3</v>
      </c>
      <c r="JS112" s="40">
        <f t="shared" si="390"/>
        <v>3</v>
      </c>
      <c r="JT112" s="40">
        <f t="shared" si="390"/>
        <v>3</v>
      </c>
      <c r="JU112" s="40">
        <f t="shared" si="390"/>
        <v>3</v>
      </c>
      <c r="JV112" s="40">
        <f t="shared" si="390"/>
        <v>3</v>
      </c>
      <c r="JW112" s="40">
        <f t="shared" si="390"/>
        <v>3</v>
      </c>
      <c r="JX112" s="40">
        <f t="shared" si="390"/>
        <v>3</v>
      </c>
      <c r="JY112" s="40">
        <f t="shared" si="390"/>
        <v>3</v>
      </c>
      <c r="JZ112" s="40">
        <f t="shared" si="390"/>
        <v>3</v>
      </c>
      <c r="KA112" s="40">
        <f t="shared" si="390"/>
        <v>3</v>
      </c>
      <c r="KB112" s="40">
        <f t="shared" si="390"/>
        <v>3</v>
      </c>
      <c r="KC112" s="40">
        <f t="shared" si="390"/>
        <v>3</v>
      </c>
      <c r="KD112" s="40">
        <f t="shared" si="390"/>
        <v>3</v>
      </c>
      <c r="KE112" s="40">
        <f t="shared" si="390"/>
        <v>3</v>
      </c>
      <c r="KF112" s="40">
        <f t="shared" si="390"/>
        <v>3</v>
      </c>
      <c r="KG112" s="40">
        <f t="shared" si="390"/>
        <v>3</v>
      </c>
      <c r="KH112" s="40">
        <f t="shared" si="390"/>
        <v>3</v>
      </c>
      <c r="KI112" s="40">
        <f t="shared" si="390"/>
        <v>3</v>
      </c>
      <c r="KJ112" s="40">
        <f t="shared" si="390"/>
        <v>3</v>
      </c>
      <c r="KK112" s="40">
        <f t="shared" si="390"/>
        <v>3</v>
      </c>
      <c r="KL112" s="40">
        <f t="shared" si="390"/>
        <v>3</v>
      </c>
      <c r="KM112" s="40">
        <f t="shared" si="390"/>
        <v>3</v>
      </c>
      <c r="KN112" s="40">
        <f t="shared" si="390"/>
        <v>3</v>
      </c>
      <c r="KO112" s="40">
        <f t="shared" si="390"/>
        <v>3</v>
      </c>
      <c r="KP112" s="40">
        <f t="shared" si="390"/>
        <v>3</v>
      </c>
      <c r="KQ112" s="40">
        <f t="shared" si="390"/>
        <v>3</v>
      </c>
      <c r="KR112" s="40">
        <f t="shared" si="390"/>
        <v>3</v>
      </c>
      <c r="KS112" s="40">
        <f t="shared" si="390"/>
        <v>3</v>
      </c>
      <c r="KT112" s="40">
        <f t="shared" si="390"/>
        <v>3</v>
      </c>
      <c r="KU112" s="40">
        <f t="shared" si="390"/>
        <v>3</v>
      </c>
      <c r="KV112" s="40">
        <f t="shared" si="390"/>
        <v>3</v>
      </c>
      <c r="KW112" s="1"/>
      <c r="KX112" s="1"/>
    </row>
    <row r="113" spans="1:310" x14ac:dyDescent="0.25">
      <c r="A113" s="1"/>
      <c r="B113" s="79"/>
      <c r="C113" s="79"/>
      <c r="D113" s="79"/>
      <c r="E113" s="1" t="str">
        <f>справочники!M17</f>
        <v>HR-менеджеры</v>
      </c>
      <c r="F113" s="1"/>
      <c r="G113" s="1"/>
      <c r="H113" s="11" t="str">
        <f t="shared" si="370"/>
        <v>чел</v>
      </c>
      <c r="I113" s="1"/>
      <c r="J113" s="1"/>
      <c r="K113" s="1"/>
      <c r="L113" s="1"/>
      <c r="M113" s="5"/>
      <c r="N113" s="40"/>
      <c r="O113" s="19"/>
      <c r="P113" s="1"/>
      <c r="Q113" s="1"/>
      <c r="R113" s="52"/>
      <c r="S113" s="1"/>
      <c r="T113" s="5" t="s">
        <v>0</v>
      </c>
      <c r="U113" s="40">
        <v>3</v>
      </c>
      <c r="V113" s="40">
        <f t="shared" ref="V113:CG113" si="391">U113</f>
        <v>3</v>
      </c>
      <c r="W113" s="40">
        <f t="shared" si="391"/>
        <v>3</v>
      </c>
      <c r="X113" s="40">
        <f t="shared" si="391"/>
        <v>3</v>
      </c>
      <c r="Y113" s="40">
        <f t="shared" si="391"/>
        <v>3</v>
      </c>
      <c r="Z113" s="40">
        <f t="shared" si="391"/>
        <v>3</v>
      </c>
      <c r="AA113" s="40">
        <f t="shared" si="391"/>
        <v>3</v>
      </c>
      <c r="AB113" s="40">
        <f t="shared" si="391"/>
        <v>3</v>
      </c>
      <c r="AC113" s="40">
        <f t="shared" si="391"/>
        <v>3</v>
      </c>
      <c r="AD113" s="40">
        <f t="shared" si="391"/>
        <v>3</v>
      </c>
      <c r="AE113" s="40">
        <f t="shared" si="391"/>
        <v>3</v>
      </c>
      <c r="AF113" s="40">
        <f t="shared" si="391"/>
        <v>3</v>
      </c>
      <c r="AG113" s="40">
        <f t="shared" si="391"/>
        <v>3</v>
      </c>
      <c r="AH113" s="40">
        <f t="shared" si="391"/>
        <v>3</v>
      </c>
      <c r="AI113" s="40">
        <f t="shared" si="391"/>
        <v>3</v>
      </c>
      <c r="AJ113" s="40">
        <f t="shared" si="391"/>
        <v>3</v>
      </c>
      <c r="AK113" s="40">
        <f t="shared" si="391"/>
        <v>3</v>
      </c>
      <c r="AL113" s="40">
        <f t="shared" si="391"/>
        <v>3</v>
      </c>
      <c r="AM113" s="40">
        <f t="shared" si="391"/>
        <v>3</v>
      </c>
      <c r="AN113" s="40">
        <f t="shared" si="391"/>
        <v>3</v>
      </c>
      <c r="AO113" s="40">
        <f t="shared" si="391"/>
        <v>3</v>
      </c>
      <c r="AP113" s="40">
        <f t="shared" si="391"/>
        <v>3</v>
      </c>
      <c r="AQ113" s="40">
        <f t="shared" si="391"/>
        <v>3</v>
      </c>
      <c r="AR113" s="40">
        <f t="shared" si="391"/>
        <v>3</v>
      </c>
      <c r="AS113" s="40">
        <f t="shared" si="391"/>
        <v>3</v>
      </c>
      <c r="AT113" s="40">
        <f t="shared" si="391"/>
        <v>3</v>
      </c>
      <c r="AU113" s="40">
        <f t="shared" si="391"/>
        <v>3</v>
      </c>
      <c r="AV113" s="40">
        <f t="shared" si="391"/>
        <v>3</v>
      </c>
      <c r="AW113" s="40">
        <f t="shared" si="391"/>
        <v>3</v>
      </c>
      <c r="AX113" s="40">
        <f t="shared" si="391"/>
        <v>3</v>
      </c>
      <c r="AY113" s="40">
        <f t="shared" si="391"/>
        <v>3</v>
      </c>
      <c r="AZ113" s="40">
        <f t="shared" si="391"/>
        <v>3</v>
      </c>
      <c r="BA113" s="40">
        <f t="shared" si="391"/>
        <v>3</v>
      </c>
      <c r="BB113" s="40">
        <f t="shared" si="391"/>
        <v>3</v>
      </c>
      <c r="BC113" s="40">
        <f t="shared" si="391"/>
        <v>3</v>
      </c>
      <c r="BD113" s="40">
        <f t="shared" si="391"/>
        <v>3</v>
      </c>
      <c r="BE113" s="40">
        <f t="shared" si="391"/>
        <v>3</v>
      </c>
      <c r="BF113" s="40">
        <f t="shared" si="391"/>
        <v>3</v>
      </c>
      <c r="BG113" s="40">
        <f t="shared" si="391"/>
        <v>3</v>
      </c>
      <c r="BH113" s="40">
        <f t="shared" si="391"/>
        <v>3</v>
      </c>
      <c r="BI113" s="40">
        <f t="shared" si="391"/>
        <v>3</v>
      </c>
      <c r="BJ113" s="40">
        <f t="shared" si="391"/>
        <v>3</v>
      </c>
      <c r="BK113" s="40">
        <f t="shared" si="391"/>
        <v>3</v>
      </c>
      <c r="BL113" s="40">
        <f t="shared" si="391"/>
        <v>3</v>
      </c>
      <c r="BM113" s="40">
        <f t="shared" si="391"/>
        <v>3</v>
      </c>
      <c r="BN113" s="40">
        <f t="shared" si="391"/>
        <v>3</v>
      </c>
      <c r="BO113" s="40">
        <f t="shared" si="391"/>
        <v>3</v>
      </c>
      <c r="BP113" s="40">
        <f t="shared" si="391"/>
        <v>3</v>
      </c>
      <c r="BQ113" s="40">
        <f t="shared" si="391"/>
        <v>3</v>
      </c>
      <c r="BR113" s="40">
        <f t="shared" si="391"/>
        <v>3</v>
      </c>
      <c r="BS113" s="40">
        <f t="shared" si="391"/>
        <v>3</v>
      </c>
      <c r="BT113" s="40">
        <f t="shared" si="391"/>
        <v>3</v>
      </c>
      <c r="BU113" s="40">
        <f t="shared" si="391"/>
        <v>3</v>
      </c>
      <c r="BV113" s="40">
        <f t="shared" si="391"/>
        <v>3</v>
      </c>
      <c r="BW113" s="40">
        <f t="shared" si="391"/>
        <v>3</v>
      </c>
      <c r="BX113" s="40">
        <f t="shared" si="391"/>
        <v>3</v>
      </c>
      <c r="BY113" s="40">
        <f t="shared" si="391"/>
        <v>3</v>
      </c>
      <c r="BZ113" s="40">
        <f t="shared" si="391"/>
        <v>3</v>
      </c>
      <c r="CA113" s="40">
        <f t="shared" si="391"/>
        <v>3</v>
      </c>
      <c r="CB113" s="40">
        <f t="shared" si="391"/>
        <v>3</v>
      </c>
      <c r="CC113" s="40">
        <f t="shared" si="391"/>
        <v>3</v>
      </c>
      <c r="CD113" s="40">
        <f t="shared" si="391"/>
        <v>3</v>
      </c>
      <c r="CE113" s="40">
        <f t="shared" si="391"/>
        <v>3</v>
      </c>
      <c r="CF113" s="40">
        <f t="shared" si="391"/>
        <v>3</v>
      </c>
      <c r="CG113" s="40">
        <f t="shared" si="391"/>
        <v>3</v>
      </c>
      <c r="CH113" s="40">
        <f t="shared" ref="CH113:ES113" si="392">CG113</f>
        <v>3</v>
      </c>
      <c r="CI113" s="40">
        <f t="shared" si="392"/>
        <v>3</v>
      </c>
      <c r="CJ113" s="40">
        <f t="shared" si="392"/>
        <v>3</v>
      </c>
      <c r="CK113" s="40">
        <f t="shared" si="392"/>
        <v>3</v>
      </c>
      <c r="CL113" s="40">
        <f t="shared" si="392"/>
        <v>3</v>
      </c>
      <c r="CM113" s="40">
        <f t="shared" si="392"/>
        <v>3</v>
      </c>
      <c r="CN113" s="40">
        <f t="shared" si="392"/>
        <v>3</v>
      </c>
      <c r="CO113" s="40">
        <f t="shared" si="392"/>
        <v>3</v>
      </c>
      <c r="CP113" s="40">
        <f t="shared" si="392"/>
        <v>3</v>
      </c>
      <c r="CQ113" s="40">
        <f t="shared" si="392"/>
        <v>3</v>
      </c>
      <c r="CR113" s="40">
        <f t="shared" si="392"/>
        <v>3</v>
      </c>
      <c r="CS113" s="40">
        <f t="shared" si="392"/>
        <v>3</v>
      </c>
      <c r="CT113" s="40">
        <f t="shared" si="392"/>
        <v>3</v>
      </c>
      <c r="CU113" s="40">
        <f t="shared" si="392"/>
        <v>3</v>
      </c>
      <c r="CV113" s="40">
        <f t="shared" si="392"/>
        <v>3</v>
      </c>
      <c r="CW113" s="40">
        <f t="shared" si="392"/>
        <v>3</v>
      </c>
      <c r="CX113" s="40">
        <f t="shared" si="392"/>
        <v>3</v>
      </c>
      <c r="CY113" s="40">
        <f t="shared" si="392"/>
        <v>3</v>
      </c>
      <c r="CZ113" s="40">
        <f t="shared" si="392"/>
        <v>3</v>
      </c>
      <c r="DA113" s="40">
        <f t="shared" si="392"/>
        <v>3</v>
      </c>
      <c r="DB113" s="40">
        <f t="shared" si="392"/>
        <v>3</v>
      </c>
      <c r="DC113" s="40">
        <f t="shared" si="392"/>
        <v>3</v>
      </c>
      <c r="DD113" s="40">
        <f t="shared" si="392"/>
        <v>3</v>
      </c>
      <c r="DE113" s="40">
        <f t="shared" si="392"/>
        <v>3</v>
      </c>
      <c r="DF113" s="40">
        <f t="shared" si="392"/>
        <v>3</v>
      </c>
      <c r="DG113" s="40">
        <f t="shared" si="392"/>
        <v>3</v>
      </c>
      <c r="DH113" s="40">
        <f t="shared" si="392"/>
        <v>3</v>
      </c>
      <c r="DI113" s="40">
        <f t="shared" si="392"/>
        <v>3</v>
      </c>
      <c r="DJ113" s="40">
        <f t="shared" si="392"/>
        <v>3</v>
      </c>
      <c r="DK113" s="40">
        <f t="shared" si="392"/>
        <v>3</v>
      </c>
      <c r="DL113" s="40">
        <f t="shared" si="392"/>
        <v>3</v>
      </c>
      <c r="DM113" s="40">
        <f t="shared" si="392"/>
        <v>3</v>
      </c>
      <c r="DN113" s="40">
        <f t="shared" si="392"/>
        <v>3</v>
      </c>
      <c r="DO113" s="40">
        <f t="shared" si="392"/>
        <v>3</v>
      </c>
      <c r="DP113" s="40">
        <f t="shared" si="392"/>
        <v>3</v>
      </c>
      <c r="DQ113" s="40">
        <f t="shared" si="392"/>
        <v>3</v>
      </c>
      <c r="DR113" s="40">
        <f t="shared" si="392"/>
        <v>3</v>
      </c>
      <c r="DS113" s="40">
        <f t="shared" si="392"/>
        <v>3</v>
      </c>
      <c r="DT113" s="40">
        <f t="shared" si="392"/>
        <v>3</v>
      </c>
      <c r="DU113" s="40">
        <f t="shared" si="392"/>
        <v>3</v>
      </c>
      <c r="DV113" s="40">
        <f t="shared" si="392"/>
        <v>3</v>
      </c>
      <c r="DW113" s="40">
        <f t="shared" si="392"/>
        <v>3</v>
      </c>
      <c r="DX113" s="40">
        <f t="shared" si="392"/>
        <v>3</v>
      </c>
      <c r="DY113" s="40">
        <f t="shared" si="392"/>
        <v>3</v>
      </c>
      <c r="DZ113" s="40">
        <f t="shared" si="392"/>
        <v>3</v>
      </c>
      <c r="EA113" s="40">
        <f t="shared" si="392"/>
        <v>3</v>
      </c>
      <c r="EB113" s="40">
        <f t="shared" si="392"/>
        <v>3</v>
      </c>
      <c r="EC113" s="40">
        <f t="shared" si="392"/>
        <v>3</v>
      </c>
      <c r="ED113" s="40">
        <f t="shared" si="392"/>
        <v>3</v>
      </c>
      <c r="EE113" s="40">
        <f t="shared" si="392"/>
        <v>3</v>
      </c>
      <c r="EF113" s="40">
        <f t="shared" si="392"/>
        <v>3</v>
      </c>
      <c r="EG113" s="40">
        <f t="shared" si="392"/>
        <v>3</v>
      </c>
      <c r="EH113" s="40">
        <f t="shared" si="392"/>
        <v>3</v>
      </c>
      <c r="EI113" s="40">
        <f t="shared" si="392"/>
        <v>3</v>
      </c>
      <c r="EJ113" s="40">
        <f t="shared" si="392"/>
        <v>3</v>
      </c>
      <c r="EK113" s="40">
        <f t="shared" si="392"/>
        <v>3</v>
      </c>
      <c r="EL113" s="40">
        <f t="shared" si="392"/>
        <v>3</v>
      </c>
      <c r="EM113" s="40">
        <f t="shared" si="392"/>
        <v>3</v>
      </c>
      <c r="EN113" s="40">
        <f t="shared" si="392"/>
        <v>3</v>
      </c>
      <c r="EO113" s="40">
        <f t="shared" si="392"/>
        <v>3</v>
      </c>
      <c r="EP113" s="40">
        <f t="shared" si="392"/>
        <v>3</v>
      </c>
      <c r="EQ113" s="40">
        <f t="shared" si="392"/>
        <v>3</v>
      </c>
      <c r="ER113" s="40">
        <f t="shared" si="392"/>
        <v>3</v>
      </c>
      <c r="ES113" s="40">
        <f t="shared" si="392"/>
        <v>3</v>
      </c>
      <c r="ET113" s="40">
        <f t="shared" ref="ET113:HE113" si="393">ES113</f>
        <v>3</v>
      </c>
      <c r="EU113" s="40">
        <f t="shared" si="393"/>
        <v>3</v>
      </c>
      <c r="EV113" s="40">
        <f t="shared" si="393"/>
        <v>3</v>
      </c>
      <c r="EW113" s="40">
        <f t="shared" si="393"/>
        <v>3</v>
      </c>
      <c r="EX113" s="40">
        <f t="shared" si="393"/>
        <v>3</v>
      </c>
      <c r="EY113" s="40">
        <f t="shared" si="393"/>
        <v>3</v>
      </c>
      <c r="EZ113" s="40">
        <f t="shared" si="393"/>
        <v>3</v>
      </c>
      <c r="FA113" s="40">
        <f t="shared" si="393"/>
        <v>3</v>
      </c>
      <c r="FB113" s="40">
        <f t="shared" si="393"/>
        <v>3</v>
      </c>
      <c r="FC113" s="40">
        <f t="shared" si="393"/>
        <v>3</v>
      </c>
      <c r="FD113" s="40">
        <f t="shared" si="393"/>
        <v>3</v>
      </c>
      <c r="FE113" s="40">
        <f t="shared" si="393"/>
        <v>3</v>
      </c>
      <c r="FF113" s="40">
        <f t="shared" si="393"/>
        <v>3</v>
      </c>
      <c r="FG113" s="40">
        <f t="shared" si="393"/>
        <v>3</v>
      </c>
      <c r="FH113" s="40">
        <f t="shared" si="393"/>
        <v>3</v>
      </c>
      <c r="FI113" s="40">
        <f t="shared" si="393"/>
        <v>3</v>
      </c>
      <c r="FJ113" s="40">
        <f t="shared" si="393"/>
        <v>3</v>
      </c>
      <c r="FK113" s="40">
        <f t="shared" si="393"/>
        <v>3</v>
      </c>
      <c r="FL113" s="40">
        <f t="shared" si="393"/>
        <v>3</v>
      </c>
      <c r="FM113" s="40">
        <f t="shared" si="393"/>
        <v>3</v>
      </c>
      <c r="FN113" s="40">
        <f t="shared" si="393"/>
        <v>3</v>
      </c>
      <c r="FO113" s="40">
        <f t="shared" si="393"/>
        <v>3</v>
      </c>
      <c r="FP113" s="40">
        <f t="shared" si="393"/>
        <v>3</v>
      </c>
      <c r="FQ113" s="40">
        <f t="shared" si="393"/>
        <v>3</v>
      </c>
      <c r="FR113" s="40">
        <f t="shared" si="393"/>
        <v>3</v>
      </c>
      <c r="FS113" s="40">
        <f t="shared" si="393"/>
        <v>3</v>
      </c>
      <c r="FT113" s="40">
        <f t="shared" si="393"/>
        <v>3</v>
      </c>
      <c r="FU113" s="40">
        <f t="shared" si="393"/>
        <v>3</v>
      </c>
      <c r="FV113" s="40">
        <f t="shared" si="393"/>
        <v>3</v>
      </c>
      <c r="FW113" s="40">
        <f t="shared" si="393"/>
        <v>3</v>
      </c>
      <c r="FX113" s="40">
        <f t="shared" si="393"/>
        <v>3</v>
      </c>
      <c r="FY113" s="40">
        <f t="shared" si="393"/>
        <v>3</v>
      </c>
      <c r="FZ113" s="40">
        <f t="shared" si="393"/>
        <v>3</v>
      </c>
      <c r="GA113" s="40">
        <f t="shared" si="393"/>
        <v>3</v>
      </c>
      <c r="GB113" s="40">
        <f t="shared" si="393"/>
        <v>3</v>
      </c>
      <c r="GC113" s="40">
        <f t="shared" si="393"/>
        <v>3</v>
      </c>
      <c r="GD113" s="40">
        <f t="shared" si="393"/>
        <v>3</v>
      </c>
      <c r="GE113" s="40">
        <f t="shared" si="393"/>
        <v>3</v>
      </c>
      <c r="GF113" s="40">
        <f t="shared" si="393"/>
        <v>3</v>
      </c>
      <c r="GG113" s="40">
        <f t="shared" si="393"/>
        <v>3</v>
      </c>
      <c r="GH113" s="40">
        <f t="shared" si="393"/>
        <v>3</v>
      </c>
      <c r="GI113" s="40">
        <f t="shared" si="393"/>
        <v>3</v>
      </c>
      <c r="GJ113" s="40">
        <f t="shared" si="393"/>
        <v>3</v>
      </c>
      <c r="GK113" s="40">
        <f t="shared" si="393"/>
        <v>3</v>
      </c>
      <c r="GL113" s="40">
        <f t="shared" si="393"/>
        <v>3</v>
      </c>
      <c r="GM113" s="40">
        <f t="shared" si="393"/>
        <v>3</v>
      </c>
      <c r="GN113" s="40">
        <f t="shared" si="393"/>
        <v>3</v>
      </c>
      <c r="GO113" s="40">
        <f t="shared" si="393"/>
        <v>3</v>
      </c>
      <c r="GP113" s="40">
        <f t="shared" si="393"/>
        <v>3</v>
      </c>
      <c r="GQ113" s="40">
        <f t="shared" si="393"/>
        <v>3</v>
      </c>
      <c r="GR113" s="40">
        <f t="shared" si="393"/>
        <v>3</v>
      </c>
      <c r="GS113" s="40">
        <f t="shared" si="393"/>
        <v>3</v>
      </c>
      <c r="GT113" s="40">
        <f t="shared" si="393"/>
        <v>3</v>
      </c>
      <c r="GU113" s="40">
        <f t="shared" si="393"/>
        <v>3</v>
      </c>
      <c r="GV113" s="40">
        <f t="shared" si="393"/>
        <v>3</v>
      </c>
      <c r="GW113" s="40">
        <f t="shared" si="393"/>
        <v>3</v>
      </c>
      <c r="GX113" s="40">
        <f t="shared" si="393"/>
        <v>3</v>
      </c>
      <c r="GY113" s="40">
        <f t="shared" si="393"/>
        <v>3</v>
      </c>
      <c r="GZ113" s="40">
        <f t="shared" si="393"/>
        <v>3</v>
      </c>
      <c r="HA113" s="40">
        <f t="shared" si="393"/>
        <v>3</v>
      </c>
      <c r="HB113" s="40">
        <f t="shared" si="393"/>
        <v>3</v>
      </c>
      <c r="HC113" s="40">
        <f t="shared" si="393"/>
        <v>3</v>
      </c>
      <c r="HD113" s="40">
        <f t="shared" si="393"/>
        <v>3</v>
      </c>
      <c r="HE113" s="40">
        <f t="shared" si="393"/>
        <v>3</v>
      </c>
      <c r="HF113" s="40">
        <f t="shared" ref="HF113:JQ113" si="394">HE113</f>
        <v>3</v>
      </c>
      <c r="HG113" s="40">
        <f t="shared" si="394"/>
        <v>3</v>
      </c>
      <c r="HH113" s="40">
        <f t="shared" si="394"/>
        <v>3</v>
      </c>
      <c r="HI113" s="40">
        <f t="shared" si="394"/>
        <v>3</v>
      </c>
      <c r="HJ113" s="40">
        <f t="shared" si="394"/>
        <v>3</v>
      </c>
      <c r="HK113" s="40">
        <f t="shared" si="394"/>
        <v>3</v>
      </c>
      <c r="HL113" s="40">
        <f t="shared" si="394"/>
        <v>3</v>
      </c>
      <c r="HM113" s="40">
        <f t="shared" si="394"/>
        <v>3</v>
      </c>
      <c r="HN113" s="40">
        <f t="shared" si="394"/>
        <v>3</v>
      </c>
      <c r="HO113" s="40">
        <f t="shared" si="394"/>
        <v>3</v>
      </c>
      <c r="HP113" s="40">
        <f t="shared" si="394"/>
        <v>3</v>
      </c>
      <c r="HQ113" s="40">
        <f t="shared" si="394"/>
        <v>3</v>
      </c>
      <c r="HR113" s="40">
        <f t="shared" si="394"/>
        <v>3</v>
      </c>
      <c r="HS113" s="40">
        <f t="shared" si="394"/>
        <v>3</v>
      </c>
      <c r="HT113" s="40">
        <f t="shared" si="394"/>
        <v>3</v>
      </c>
      <c r="HU113" s="40">
        <f t="shared" si="394"/>
        <v>3</v>
      </c>
      <c r="HV113" s="40">
        <f t="shared" si="394"/>
        <v>3</v>
      </c>
      <c r="HW113" s="40">
        <f t="shared" si="394"/>
        <v>3</v>
      </c>
      <c r="HX113" s="40">
        <f t="shared" si="394"/>
        <v>3</v>
      </c>
      <c r="HY113" s="40">
        <f t="shared" si="394"/>
        <v>3</v>
      </c>
      <c r="HZ113" s="40">
        <f t="shared" si="394"/>
        <v>3</v>
      </c>
      <c r="IA113" s="40">
        <f t="shared" si="394"/>
        <v>3</v>
      </c>
      <c r="IB113" s="40">
        <f t="shared" si="394"/>
        <v>3</v>
      </c>
      <c r="IC113" s="40">
        <f t="shared" si="394"/>
        <v>3</v>
      </c>
      <c r="ID113" s="40">
        <f t="shared" si="394"/>
        <v>3</v>
      </c>
      <c r="IE113" s="40">
        <f t="shared" si="394"/>
        <v>3</v>
      </c>
      <c r="IF113" s="40">
        <f t="shared" si="394"/>
        <v>3</v>
      </c>
      <c r="IG113" s="40">
        <f t="shared" si="394"/>
        <v>3</v>
      </c>
      <c r="IH113" s="40">
        <f t="shared" si="394"/>
        <v>3</v>
      </c>
      <c r="II113" s="40">
        <f t="shared" si="394"/>
        <v>3</v>
      </c>
      <c r="IJ113" s="40">
        <f t="shared" si="394"/>
        <v>3</v>
      </c>
      <c r="IK113" s="40">
        <f t="shared" si="394"/>
        <v>3</v>
      </c>
      <c r="IL113" s="40">
        <f t="shared" si="394"/>
        <v>3</v>
      </c>
      <c r="IM113" s="40">
        <f t="shared" si="394"/>
        <v>3</v>
      </c>
      <c r="IN113" s="40">
        <f t="shared" si="394"/>
        <v>3</v>
      </c>
      <c r="IO113" s="40">
        <f t="shared" si="394"/>
        <v>3</v>
      </c>
      <c r="IP113" s="40">
        <f t="shared" si="394"/>
        <v>3</v>
      </c>
      <c r="IQ113" s="40">
        <f t="shared" si="394"/>
        <v>3</v>
      </c>
      <c r="IR113" s="40">
        <f t="shared" si="394"/>
        <v>3</v>
      </c>
      <c r="IS113" s="40">
        <f t="shared" si="394"/>
        <v>3</v>
      </c>
      <c r="IT113" s="40">
        <f t="shared" si="394"/>
        <v>3</v>
      </c>
      <c r="IU113" s="40">
        <f t="shared" si="394"/>
        <v>3</v>
      </c>
      <c r="IV113" s="40">
        <f t="shared" si="394"/>
        <v>3</v>
      </c>
      <c r="IW113" s="40">
        <f t="shared" si="394"/>
        <v>3</v>
      </c>
      <c r="IX113" s="40">
        <f t="shared" si="394"/>
        <v>3</v>
      </c>
      <c r="IY113" s="40">
        <f t="shared" si="394"/>
        <v>3</v>
      </c>
      <c r="IZ113" s="40">
        <f t="shared" si="394"/>
        <v>3</v>
      </c>
      <c r="JA113" s="40">
        <f t="shared" si="394"/>
        <v>3</v>
      </c>
      <c r="JB113" s="40">
        <f t="shared" si="394"/>
        <v>3</v>
      </c>
      <c r="JC113" s="40">
        <f t="shared" si="394"/>
        <v>3</v>
      </c>
      <c r="JD113" s="40">
        <f t="shared" si="394"/>
        <v>3</v>
      </c>
      <c r="JE113" s="40">
        <f t="shared" si="394"/>
        <v>3</v>
      </c>
      <c r="JF113" s="40">
        <f t="shared" si="394"/>
        <v>3</v>
      </c>
      <c r="JG113" s="40">
        <f t="shared" si="394"/>
        <v>3</v>
      </c>
      <c r="JH113" s="40">
        <f t="shared" si="394"/>
        <v>3</v>
      </c>
      <c r="JI113" s="40">
        <f t="shared" si="394"/>
        <v>3</v>
      </c>
      <c r="JJ113" s="40">
        <f t="shared" si="394"/>
        <v>3</v>
      </c>
      <c r="JK113" s="40">
        <f t="shared" si="394"/>
        <v>3</v>
      </c>
      <c r="JL113" s="40">
        <f t="shared" si="394"/>
        <v>3</v>
      </c>
      <c r="JM113" s="40">
        <f t="shared" si="394"/>
        <v>3</v>
      </c>
      <c r="JN113" s="40">
        <f t="shared" si="394"/>
        <v>3</v>
      </c>
      <c r="JO113" s="40">
        <f t="shared" si="394"/>
        <v>3</v>
      </c>
      <c r="JP113" s="40">
        <f t="shared" si="394"/>
        <v>3</v>
      </c>
      <c r="JQ113" s="40">
        <f t="shared" si="394"/>
        <v>3</v>
      </c>
      <c r="JR113" s="40">
        <f t="shared" ref="JR113:KV113" si="395">JQ113</f>
        <v>3</v>
      </c>
      <c r="JS113" s="40">
        <f t="shared" si="395"/>
        <v>3</v>
      </c>
      <c r="JT113" s="40">
        <f t="shared" si="395"/>
        <v>3</v>
      </c>
      <c r="JU113" s="40">
        <f t="shared" si="395"/>
        <v>3</v>
      </c>
      <c r="JV113" s="40">
        <f t="shared" si="395"/>
        <v>3</v>
      </c>
      <c r="JW113" s="40">
        <f t="shared" si="395"/>
        <v>3</v>
      </c>
      <c r="JX113" s="40">
        <f t="shared" si="395"/>
        <v>3</v>
      </c>
      <c r="JY113" s="40">
        <f t="shared" si="395"/>
        <v>3</v>
      </c>
      <c r="JZ113" s="40">
        <f t="shared" si="395"/>
        <v>3</v>
      </c>
      <c r="KA113" s="40">
        <f t="shared" si="395"/>
        <v>3</v>
      </c>
      <c r="KB113" s="40">
        <f t="shared" si="395"/>
        <v>3</v>
      </c>
      <c r="KC113" s="40">
        <f t="shared" si="395"/>
        <v>3</v>
      </c>
      <c r="KD113" s="40">
        <f t="shared" si="395"/>
        <v>3</v>
      </c>
      <c r="KE113" s="40">
        <f t="shared" si="395"/>
        <v>3</v>
      </c>
      <c r="KF113" s="40">
        <f t="shared" si="395"/>
        <v>3</v>
      </c>
      <c r="KG113" s="40">
        <f t="shared" si="395"/>
        <v>3</v>
      </c>
      <c r="KH113" s="40">
        <f t="shared" si="395"/>
        <v>3</v>
      </c>
      <c r="KI113" s="40">
        <f t="shared" si="395"/>
        <v>3</v>
      </c>
      <c r="KJ113" s="40">
        <f t="shared" si="395"/>
        <v>3</v>
      </c>
      <c r="KK113" s="40">
        <f t="shared" si="395"/>
        <v>3</v>
      </c>
      <c r="KL113" s="40">
        <f t="shared" si="395"/>
        <v>3</v>
      </c>
      <c r="KM113" s="40">
        <f t="shared" si="395"/>
        <v>3</v>
      </c>
      <c r="KN113" s="40">
        <f t="shared" si="395"/>
        <v>3</v>
      </c>
      <c r="KO113" s="40">
        <f t="shared" si="395"/>
        <v>3</v>
      </c>
      <c r="KP113" s="40">
        <f t="shared" si="395"/>
        <v>3</v>
      </c>
      <c r="KQ113" s="40">
        <f t="shared" si="395"/>
        <v>3</v>
      </c>
      <c r="KR113" s="40">
        <f t="shared" si="395"/>
        <v>3</v>
      </c>
      <c r="KS113" s="40">
        <f t="shared" si="395"/>
        <v>3</v>
      </c>
      <c r="KT113" s="40">
        <f t="shared" si="395"/>
        <v>3</v>
      </c>
      <c r="KU113" s="40">
        <f t="shared" si="395"/>
        <v>3</v>
      </c>
      <c r="KV113" s="40">
        <f t="shared" si="395"/>
        <v>3</v>
      </c>
      <c r="KW113" s="1"/>
      <c r="KX113" s="1"/>
    </row>
    <row r="114" spans="1:310" s="4" customFormat="1" x14ac:dyDescent="0.25">
      <c r="A114" s="3"/>
      <c r="B114" s="85"/>
      <c r="C114" s="85"/>
      <c r="D114" s="85"/>
      <c r="E114" s="3" t="str">
        <f>справочники!M18</f>
        <v>мотивация персонала</v>
      </c>
      <c r="F114" s="3"/>
      <c r="G114" s="3"/>
      <c r="H114" s="39" t="str">
        <f t="shared" si="370"/>
        <v>чел</v>
      </c>
      <c r="I114" s="3"/>
      <c r="J114" s="3"/>
      <c r="K114" s="3"/>
      <c r="L114" s="3"/>
      <c r="M114" s="5"/>
      <c r="N114" s="41"/>
      <c r="O114" s="19"/>
      <c r="P114" s="3"/>
      <c r="Q114" s="3"/>
      <c r="R114" s="69"/>
      <c r="S114" s="3"/>
      <c r="T114" s="5" t="s">
        <v>0</v>
      </c>
      <c r="U114" s="41">
        <v>1</v>
      </c>
      <c r="V114" s="41">
        <f t="shared" ref="V114:CG114" si="396">U114</f>
        <v>1</v>
      </c>
      <c r="W114" s="41">
        <f t="shared" si="396"/>
        <v>1</v>
      </c>
      <c r="X114" s="41">
        <f t="shared" si="396"/>
        <v>1</v>
      </c>
      <c r="Y114" s="41">
        <f t="shared" si="396"/>
        <v>1</v>
      </c>
      <c r="Z114" s="41">
        <f t="shared" si="396"/>
        <v>1</v>
      </c>
      <c r="AA114" s="41">
        <f t="shared" si="396"/>
        <v>1</v>
      </c>
      <c r="AB114" s="41">
        <f t="shared" si="396"/>
        <v>1</v>
      </c>
      <c r="AC114" s="41">
        <f t="shared" si="396"/>
        <v>1</v>
      </c>
      <c r="AD114" s="41">
        <f t="shared" si="396"/>
        <v>1</v>
      </c>
      <c r="AE114" s="41">
        <f t="shared" si="396"/>
        <v>1</v>
      </c>
      <c r="AF114" s="41">
        <f t="shared" si="396"/>
        <v>1</v>
      </c>
      <c r="AG114" s="41">
        <f t="shared" si="396"/>
        <v>1</v>
      </c>
      <c r="AH114" s="41">
        <f t="shared" si="396"/>
        <v>1</v>
      </c>
      <c r="AI114" s="41">
        <f t="shared" si="396"/>
        <v>1</v>
      </c>
      <c r="AJ114" s="41">
        <f t="shared" si="396"/>
        <v>1</v>
      </c>
      <c r="AK114" s="41">
        <f t="shared" si="396"/>
        <v>1</v>
      </c>
      <c r="AL114" s="41">
        <f t="shared" si="396"/>
        <v>1</v>
      </c>
      <c r="AM114" s="41">
        <f t="shared" si="396"/>
        <v>1</v>
      </c>
      <c r="AN114" s="41">
        <f t="shared" si="396"/>
        <v>1</v>
      </c>
      <c r="AO114" s="41">
        <f t="shared" si="396"/>
        <v>1</v>
      </c>
      <c r="AP114" s="41">
        <f t="shared" si="396"/>
        <v>1</v>
      </c>
      <c r="AQ114" s="41">
        <f t="shared" si="396"/>
        <v>1</v>
      </c>
      <c r="AR114" s="41">
        <f t="shared" si="396"/>
        <v>1</v>
      </c>
      <c r="AS114" s="41">
        <f t="shared" si="396"/>
        <v>1</v>
      </c>
      <c r="AT114" s="41">
        <f t="shared" si="396"/>
        <v>1</v>
      </c>
      <c r="AU114" s="41">
        <f t="shared" si="396"/>
        <v>1</v>
      </c>
      <c r="AV114" s="41">
        <f t="shared" si="396"/>
        <v>1</v>
      </c>
      <c r="AW114" s="41">
        <f t="shared" si="396"/>
        <v>1</v>
      </c>
      <c r="AX114" s="41">
        <f t="shared" si="396"/>
        <v>1</v>
      </c>
      <c r="AY114" s="41">
        <f t="shared" si="396"/>
        <v>1</v>
      </c>
      <c r="AZ114" s="41">
        <f t="shared" si="396"/>
        <v>1</v>
      </c>
      <c r="BA114" s="41">
        <f t="shared" si="396"/>
        <v>1</v>
      </c>
      <c r="BB114" s="41">
        <f t="shared" si="396"/>
        <v>1</v>
      </c>
      <c r="BC114" s="41">
        <f t="shared" si="396"/>
        <v>1</v>
      </c>
      <c r="BD114" s="41">
        <f t="shared" si="396"/>
        <v>1</v>
      </c>
      <c r="BE114" s="41">
        <f t="shared" si="396"/>
        <v>1</v>
      </c>
      <c r="BF114" s="41">
        <f t="shared" si="396"/>
        <v>1</v>
      </c>
      <c r="BG114" s="41">
        <f t="shared" si="396"/>
        <v>1</v>
      </c>
      <c r="BH114" s="41">
        <f t="shared" si="396"/>
        <v>1</v>
      </c>
      <c r="BI114" s="41">
        <f t="shared" si="396"/>
        <v>1</v>
      </c>
      <c r="BJ114" s="41">
        <f t="shared" si="396"/>
        <v>1</v>
      </c>
      <c r="BK114" s="41">
        <f t="shared" si="396"/>
        <v>1</v>
      </c>
      <c r="BL114" s="41">
        <f t="shared" si="396"/>
        <v>1</v>
      </c>
      <c r="BM114" s="41">
        <f t="shared" si="396"/>
        <v>1</v>
      </c>
      <c r="BN114" s="41">
        <f t="shared" si="396"/>
        <v>1</v>
      </c>
      <c r="BO114" s="41">
        <f t="shared" si="396"/>
        <v>1</v>
      </c>
      <c r="BP114" s="41">
        <f t="shared" si="396"/>
        <v>1</v>
      </c>
      <c r="BQ114" s="41">
        <f t="shared" si="396"/>
        <v>1</v>
      </c>
      <c r="BR114" s="41">
        <f t="shared" si="396"/>
        <v>1</v>
      </c>
      <c r="BS114" s="41">
        <f t="shared" si="396"/>
        <v>1</v>
      </c>
      <c r="BT114" s="41">
        <f t="shared" si="396"/>
        <v>1</v>
      </c>
      <c r="BU114" s="41">
        <f t="shared" si="396"/>
        <v>1</v>
      </c>
      <c r="BV114" s="41">
        <f t="shared" si="396"/>
        <v>1</v>
      </c>
      <c r="BW114" s="41">
        <f t="shared" si="396"/>
        <v>1</v>
      </c>
      <c r="BX114" s="41">
        <f t="shared" si="396"/>
        <v>1</v>
      </c>
      <c r="BY114" s="41">
        <f t="shared" si="396"/>
        <v>1</v>
      </c>
      <c r="BZ114" s="41">
        <f t="shared" si="396"/>
        <v>1</v>
      </c>
      <c r="CA114" s="41">
        <f t="shared" si="396"/>
        <v>1</v>
      </c>
      <c r="CB114" s="41">
        <f t="shared" si="396"/>
        <v>1</v>
      </c>
      <c r="CC114" s="41">
        <f t="shared" si="396"/>
        <v>1</v>
      </c>
      <c r="CD114" s="41">
        <f t="shared" si="396"/>
        <v>1</v>
      </c>
      <c r="CE114" s="41">
        <f t="shared" si="396"/>
        <v>1</v>
      </c>
      <c r="CF114" s="41">
        <f t="shared" si="396"/>
        <v>1</v>
      </c>
      <c r="CG114" s="41">
        <f t="shared" si="396"/>
        <v>1</v>
      </c>
      <c r="CH114" s="41">
        <f t="shared" ref="CH114:ES114" si="397">CG114</f>
        <v>1</v>
      </c>
      <c r="CI114" s="41">
        <f t="shared" si="397"/>
        <v>1</v>
      </c>
      <c r="CJ114" s="41">
        <f t="shared" si="397"/>
        <v>1</v>
      </c>
      <c r="CK114" s="41">
        <f t="shared" si="397"/>
        <v>1</v>
      </c>
      <c r="CL114" s="41">
        <f t="shared" si="397"/>
        <v>1</v>
      </c>
      <c r="CM114" s="41">
        <f t="shared" si="397"/>
        <v>1</v>
      </c>
      <c r="CN114" s="41">
        <f t="shared" si="397"/>
        <v>1</v>
      </c>
      <c r="CO114" s="41">
        <f t="shared" si="397"/>
        <v>1</v>
      </c>
      <c r="CP114" s="41">
        <f t="shared" si="397"/>
        <v>1</v>
      </c>
      <c r="CQ114" s="41">
        <f t="shared" si="397"/>
        <v>1</v>
      </c>
      <c r="CR114" s="41">
        <f t="shared" si="397"/>
        <v>1</v>
      </c>
      <c r="CS114" s="41">
        <f t="shared" si="397"/>
        <v>1</v>
      </c>
      <c r="CT114" s="41">
        <f t="shared" si="397"/>
        <v>1</v>
      </c>
      <c r="CU114" s="41">
        <f t="shared" si="397"/>
        <v>1</v>
      </c>
      <c r="CV114" s="41">
        <f t="shared" si="397"/>
        <v>1</v>
      </c>
      <c r="CW114" s="41">
        <f t="shared" si="397"/>
        <v>1</v>
      </c>
      <c r="CX114" s="41">
        <f t="shared" si="397"/>
        <v>1</v>
      </c>
      <c r="CY114" s="41">
        <f t="shared" si="397"/>
        <v>1</v>
      </c>
      <c r="CZ114" s="41">
        <f t="shared" si="397"/>
        <v>1</v>
      </c>
      <c r="DA114" s="41">
        <f t="shared" si="397"/>
        <v>1</v>
      </c>
      <c r="DB114" s="41">
        <f t="shared" si="397"/>
        <v>1</v>
      </c>
      <c r="DC114" s="41">
        <f t="shared" si="397"/>
        <v>1</v>
      </c>
      <c r="DD114" s="41">
        <f t="shared" si="397"/>
        <v>1</v>
      </c>
      <c r="DE114" s="41">
        <f t="shared" si="397"/>
        <v>1</v>
      </c>
      <c r="DF114" s="41">
        <f t="shared" si="397"/>
        <v>1</v>
      </c>
      <c r="DG114" s="41">
        <f t="shared" si="397"/>
        <v>1</v>
      </c>
      <c r="DH114" s="41">
        <f t="shared" si="397"/>
        <v>1</v>
      </c>
      <c r="DI114" s="41">
        <f t="shared" si="397"/>
        <v>1</v>
      </c>
      <c r="DJ114" s="41">
        <f t="shared" si="397"/>
        <v>1</v>
      </c>
      <c r="DK114" s="41">
        <f t="shared" si="397"/>
        <v>1</v>
      </c>
      <c r="DL114" s="41">
        <f t="shared" si="397"/>
        <v>1</v>
      </c>
      <c r="DM114" s="41">
        <f t="shared" si="397"/>
        <v>1</v>
      </c>
      <c r="DN114" s="41">
        <f t="shared" si="397"/>
        <v>1</v>
      </c>
      <c r="DO114" s="41">
        <f t="shared" si="397"/>
        <v>1</v>
      </c>
      <c r="DP114" s="41">
        <f t="shared" si="397"/>
        <v>1</v>
      </c>
      <c r="DQ114" s="41">
        <f t="shared" si="397"/>
        <v>1</v>
      </c>
      <c r="DR114" s="41">
        <f t="shared" si="397"/>
        <v>1</v>
      </c>
      <c r="DS114" s="41">
        <f t="shared" si="397"/>
        <v>1</v>
      </c>
      <c r="DT114" s="41">
        <f t="shared" si="397"/>
        <v>1</v>
      </c>
      <c r="DU114" s="41">
        <f t="shared" si="397"/>
        <v>1</v>
      </c>
      <c r="DV114" s="41">
        <f t="shared" si="397"/>
        <v>1</v>
      </c>
      <c r="DW114" s="41">
        <f t="shared" si="397"/>
        <v>1</v>
      </c>
      <c r="DX114" s="41">
        <f t="shared" si="397"/>
        <v>1</v>
      </c>
      <c r="DY114" s="41">
        <f t="shared" si="397"/>
        <v>1</v>
      </c>
      <c r="DZ114" s="41">
        <f t="shared" si="397"/>
        <v>1</v>
      </c>
      <c r="EA114" s="41">
        <f t="shared" si="397"/>
        <v>1</v>
      </c>
      <c r="EB114" s="41">
        <f t="shared" si="397"/>
        <v>1</v>
      </c>
      <c r="EC114" s="41">
        <f t="shared" si="397"/>
        <v>1</v>
      </c>
      <c r="ED114" s="41">
        <f t="shared" si="397"/>
        <v>1</v>
      </c>
      <c r="EE114" s="41">
        <f t="shared" si="397"/>
        <v>1</v>
      </c>
      <c r="EF114" s="41">
        <f t="shared" si="397"/>
        <v>1</v>
      </c>
      <c r="EG114" s="41">
        <f t="shared" si="397"/>
        <v>1</v>
      </c>
      <c r="EH114" s="41">
        <f t="shared" si="397"/>
        <v>1</v>
      </c>
      <c r="EI114" s="41">
        <f t="shared" si="397"/>
        <v>1</v>
      </c>
      <c r="EJ114" s="41">
        <f t="shared" si="397"/>
        <v>1</v>
      </c>
      <c r="EK114" s="41">
        <f t="shared" si="397"/>
        <v>1</v>
      </c>
      <c r="EL114" s="41">
        <f t="shared" si="397"/>
        <v>1</v>
      </c>
      <c r="EM114" s="41">
        <f t="shared" si="397"/>
        <v>1</v>
      </c>
      <c r="EN114" s="41">
        <f t="shared" si="397"/>
        <v>1</v>
      </c>
      <c r="EO114" s="41">
        <f t="shared" si="397"/>
        <v>1</v>
      </c>
      <c r="EP114" s="41">
        <f t="shared" si="397"/>
        <v>1</v>
      </c>
      <c r="EQ114" s="41">
        <f t="shared" si="397"/>
        <v>1</v>
      </c>
      <c r="ER114" s="41">
        <f t="shared" si="397"/>
        <v>1</v>
      </c>
      <c r="ES114" s="41">
        <f t="shared" si="397"/>
        <v>1</v>
      </c>
      <c r="ET114" s="41">
        <f t="shared" ref="ET114:HE114" si="398">ES114</f>
        <v>1</v>
      </c>
      <c r="EU114" s="41">
        <f t="shared" si="398"/>
        <v>1</v>
      </c>
      <c r="EV114" s="41">
        <f t="shared" si="398"/>
        <v>1</v>
      </c>
      <c r="EW114" s="41">
        <f t="shared" si="398"/>
        <v>1</v>
      </c>
      <c r="EX114" s="41">
        <f t="shared" si="398"/>
        <v>1</v>
      </c>
      <c r="EY114" s="41">
        <f t="shared" si="398"/>
        <v>1</v>
      </c>
      <c r="EZ114" s="41">
        <f t="shared" si="398"/>
        <v>1</v>
      </c>
      <c r="FA114" s="41">
        <f t="shared" si="398"/>
        <v>1</v>
      </c>
      <c r="FB114" s="41">
        <f t="shared" si="398"/>
        <v>1</v>
      </c>
      <c r="FC114" s="41">
        <f t="shared" si="398"/>
        <v>1</v>
      </c>
      <c r="FD114" s="41">
        <f t="shared" si="398"/>
        <v>1</v>
      </c>
      <c r="FE114" s="41">
        <f t="shared" si="398"/>
        <v>1</v>
      </c>
      <c r="FF114" s="41">
        <f t="shared" si="398"/>
        <v>1</v>
      </c>
      <c r="FG114" s="41">
        <f t="shared" si="398"/>
        <v>1</v>
      </c>
      <c r="FH114" s="41">
        <f t="shared" si="398"/>
        <v>1</v>
      </c>
      <c r="FI114" s="41">
        <f t="shared" si="398"/>
        <v>1</v>
      </c>
      <c r="FJ114" s="41">
        <f t="shared" si="398"/>
        <v>1</v>
      </c>
      <c r="FK114" s="41">
        <f t="shared" si="398"/>
        <v>1</v>
      </c>
      <c r="FL114" s="41">
        <f t="shared" si="398"/>
        <v>1</v>
      </c>
      <c r="FM114" s="41">
        <f t="shared" si="398"/>
        <v>1</v>
      </c>
      <c r="FN114" s="41">
        <f t="shared" si="398"/>
        <v>1</v>
      </c>
      <c r="FO114" s="41">
        <f t="shared" si="398"/>
        <v>1</v>
      </c>
      <c r="FP114" s="41">
        <f t="shared" si="398"/>
        <v>1</v>
      </c>
      <c r="FQ114" s="41">
        <f t="shared" si="398"/>
        <v>1</v>
      </c>
      <c r="FR114" s="41">
        <f t="shared" si="398"/>
        <v>1</v>
      </c>
      <c r="FS114" s="41">
        <f t="shared" si="398"/>
        <v>1</v>
      </c>
      <c r="FT114" s="41">
        <f t="shared" si="398"/>
        <v>1</v>
      </c>
      <c r="FU114" s="41">
        <f t="shared" si="398"/>
        <v>1</v>
      </c>
      <c r="FV114" s="41">
        <f t="shared" si="398"/>
        <v>1</v>
      </c>
      <c r="FW114" s="41">
        <f t="shared" si="398"/>
        <v>1</v>
      </c>
      <c r="FX114" s="41">
        <f t="shared" si="398"/>
        <v>1</v>
      </c>
      <c r="FY114" s="41">
        <f t="shared" si="398"/>
        <v>1</v>
      </c>
      <c r="FZ114" s="41">
        <f t="shared" si="398"/>
        <v>1</v>
      </c>
      <c r="GA114" s="41">
        <f t="shared" si="398"/>
        <v>1</v>
      </c>
      <c r="GB114" s="41">
        <f t="shared" si="398"/>
        <v>1</v>
      </c>
      <c r="GC114" s="41">
        <f t="shared" si="398"/>
        <v>1</v>
      </c>
      <c r="GD114" s="41">
        <f t="shared" si="398"/>
        <v>1</v>
      </c>
      <c r="GE114" s="41">
        <f t="shared" si="398"/>
        <v>1</v>
      </c>
      <c r="GF114" s="41">
        <f t="shared" si="398"/>
        <v>1</v>
      </c>
      <c r="GG114" s="41">
        <f t="shared" si="398"/>
        <v>1</v>
      </c>
      <c r="GH114" s="41">
        <f t="shared" si="398"/>
        <v>1</v>
      </c>
      <c r="GI114" s="41">
        <f t="shared" si="398"/>
        <v>1</v>
      </c>
      <c r="GJ114" s="41">
        <f t="shared" si="398"/>
        <v>1</v>
      </c>
      <c r="GK114" s="41">
        <f t="shared" si="398"/>
        <v>1</v>
      </c>
      <c r="GL114" s="41">
        <f t="shared" si="398"/>
        <v>1</v>
      </c>
      <c r="GM114" s="41">
        <f t="shared" si="398"/>
        <v>1</v>
      </c>
      <c r="GN114" s="41">
        <f t="shared" si="398"/>
        <v>1</v>
      </c>
      <c r="GO114" s="41">
        <f t="shared" si="398"/>
        <v>1</v>
      </c>
      <c r="GP114" s="41">
        <f t="shared" si="398"/>
        <v>1</v>
      </c>
      <c r="GQ114" s="41">
        <f t="shared" si="398"/>
        <v>1</v>
      </c>
      <c r="GR114" s="41">
        <f t="shared" si="398"/>
        <v>1</v>
      </c>
      <c r="GS114" s="41">
        <f t="shared" si="398"/>
        <v>1</v>
      </c>
      <c r="GT114" s="41">
        <f t="shared" si="398"/>
        <v>1</v>
      </c>
      <c r="GU114" s="41">
        <f t="shared" si="398"/>
        <v>1</v>
      </c>
      <c r="GV114" s="41">
        <f t="shared" si="398"/>
        <v>1</v>
      </c>
      <c r="GW114" s="41">
        <f t="shared" si="398"/>
        <v>1</v>
      </c>
      <c r="GX114" s="41">
        <f t="shared" si="398"/>
        <v>1</v>
      </c>
      <c r="GY114" s="41">
        <f t="shared" si="398"/>
        <v>1</v>
      </c>
      <c r="GZ114" s="41">
        <f t="shared" si="398"/>
        <v>1</v>
      </c>
      <c r="HA114" s="41">
        <f t="shared" si="398"/>
        <v>1</v>
      </c>
      <c r="HB114" s="41">
        <f t="shared" si="398"/>
        <v>1</v>
      </c>
      <c r="HC114" s="41">
        <f t="shared" si="398"/>
        <v>1</v>
      </c>
      <c r="HD114" s="41">
        <f t="shared" si="398"/>
        <v>1</v>
      </c>
      <c r="HE114" s="41">
        <f t="shared" si="398"/>
        <v>1</v>
      </c>
      <c r="HF114" s="41">
        <f t="shared" ref="HF114:JQ114" si="399">HE114</f>
        <v>1</v>
      </c>
      <c r="HG114" s="41">
        <f t="shared" si="399"/>
        <v>1</v>
      </c>
      <c r="HH114" s="41">
        <f t="shared" si="399"/>
        <v>1</v>
      </c>
      <c r="HI114" s="41">
        <f t="shared" si="399"/>
        <v>1</v>
      </c>
      <c r="HJ114" s="41">
        <f t="shared" si="399"/>
        <v>1</v>
      </c>
      <c r="HK114" s="41">
        <f t="shared" si="399"/>
        <v>1</v>
      </c>
      <c r="HL114" s="41">
        <f t="shared" si="399"/>
        <v>1</v>
      </c>
      <c r="HM114" s="41">
        <f t="shared" si="399"/>
        <v>1</v>
      </c>
      <c r="HN114" s="41">
        <f t="shared" si="399"/>
        <v>1</v>
      </c>
      <c r="HO114" s="41">
        <f t="shared" si="399"/>
        <v>1</v>
      </c>
      <c r="HP114" s="41">
        <f t="shared" si="399"/>
        <v>1</v>
      </c>
      <c r="HQ114" s="41">
        <f t="shared" si="399"/>
        <v>1</v>
      </c>
      <c r="HR114" s="41">
        <f t="shared" si="399"/>
        <v>1</v>
      </c>
      <c r="HS114" s="41">
        <f t="shared" si="399"/>
        <v>1</v>
      </c>
      <c r="HT114" s="41">
        <f t="shared" si="399"/>
        <v>1</v>
      </c>
      <c r="HU114" s="41">
        <f t="shared" si="399"/>
        <v>1</v>
      </c>
      <c r="HV114" s="41">
        <f t="shared" si="399"/>
        <v>1</v>
      </c>
      <c r="HW114" s="41">
        <f t="shared" si="399"/>
        <v>1</v>
      </c>
      <c r="HX114" s="41">
        <f t="shared" si="399"/>
        <v>1</v>
      </c>
      <c r="HY114" s="41">
        <f t="shared" si="399"/>
        <v>1</v>
      </c>
      <c r="HZ114" s="41">
        <f t="shared" si="399"/>
        <v>1</v>
      </c>
      <c r="IA114" s="41">
        <f t="shared" si="399"/>
        <v>1</v>
      </c>
      <c r="IB114" s="41">
        <f t="shared" si="399"/>
        <v>1</v>
      </c>
      <c r="IC114" s="41">
        <f t="shared" si="399"/>
        <v>1</v>
      </c>
      <c r="ID114" s="41">
        <f t="shared" si="399"/>
        <v>1</v>
      </c>
      <c r="IE114" s="41">
        <f t="shared" si="399"/>
        <v>1</v>
      </c>
      <c r="IF114" s="41">
        <f t="shared" si="399"/>
        <v>1</v>
      </c>
      <c r="IG114" s="41">
        <f t="shared" si="399"/>
        <v>1</v>
      </c>
      <c r="IH114" s="41">
        <f t="shared" si="399"/>
        <v>1</v>
      </c>
      <c r="II114" s="41">
        <f t="shared" si="399"/>
        <v>1</v>
      </c>
      <c r="IJ114" s="41">
        <f t="shared" si="399"/>
        <v>1</v>
      </c>
      <c r="IK114" s="41">
        <f t="shared" si="399"/>
        <v>1</v>
      </c>
      <c r="IL114" s="41">
        <f t="shared" si="399"/>
        <v>1</v>
      </c>
      <c r="IM114" s="41">
        <f t="shared" si="399"/>
        <v>1</v>
      </c>
      <c r="IN114" s="41">
        <f t="shared" si="399"/>
        <v>1</v>
      </c>
      <c r="IO114" s="41">
        <f t="shared" si="399"/>
        <v>1</v>
      </c>
      <c r="IP114" s="41">
        <f t="shared" si="399"/>
        <v>1</v>
      </c>
      <c r="IQ114" s="41">
        <f t="shared" si="399"/>
        <v>1</v>
      </c>
      <c r="IR114" s="41">
        <f t="shared" si="399"/>
        <v>1</v>
      </c>
      <c r="IS114" s="41">
        <f t="shared" si="399"/>
        <v>1</v>
      </c>
      <c r="IT114" s="41">
        <f t="shared" si="399"/>
        <v>1</v>
      </c>
      <c r="IU114" s="41">
        <f t="shared" si="399"/>
        <v>1</v>
      </c>
      <c r="IV114" s="41">
        <f t="shared" si="399"/>
        <v>1</v>
      </c>
      <c r="IW114" s="41">
        <f t="shared" si="399"/>
        <v>1</v>
      </c>
      <c r="IX114" s="41">
        <f t="shared" si="399"/>
        <v>1</v>
      </c>
      <c r="IY114" s="41">
        <f t="shared" si="399"/>
        <v>1</v>
      </c>
      <c r="IZ114" s="41">
        <f t="shared" si="399"/>
        <v>1</v>
      </c>
      <c r="JA114" s="41">
        <f t="shared" si="399"/>
        <v>1</v>
      </c>
      <c r="JB114" s="41">
        <f t="shared" si="399"/>
        <v>1</v>
      </c>
      <c r="JC114" s="41">
        <f t="shared" si="399"/>
        <v>1</v>
      </c>
      <c r="JD114" s="41">
        <f t="shared" si="399"/>
        <v>1</v>
      </c>
      <c r="JE114" s="41">
        <f t="shared" si="399"/>
        <v>1</v>
      </c>
      <c r="JF114" s="41">
        <f t="shared" si="399"/>
        <v>1</v>
      </c>
      <c r="JG114" s="41">
        <f t="shared" si="399"/>
        <v>1</v>
      </c>
      <c r="JH114" s="41">
        <f t="shared" si="399"/>
        <v>1</v>
      </c>
      <c r="JI114" s="41">
        <f t="shared" si="399"/>
        <v>1</v>
      </c>
      <c r="JJ114" s="41">
        <f t="shared" si="399"/>
        <v>1</v>
      </c>
      <c r="JK114" s="41">
        <f t="shared" si="399"/>
        <v>1</v>
      </c>
      <c r="JL114" s="41">
        <f t="shared" si="399"/>
        <v>1</v>
      </c>
      <c r="JM114" s="41">
        <f t="shared" si="399"/>
        <v>1</v>
      </c>
      <c r="JN114" s="41">
        <f t="shared" si="399"/>
        <v>1</v>
      </c>
      <c r="JO114" s="41">
        <f t="shared" si="399"/>
        <v>1</v>
      </c>
      <c r="JP114" s="41">
        <f t="shared" si="399"/>
        <v>1</v>
      </c>
      <c r="JQ114" s="41">
        <f t="shared" si="399"/>
        <v>1</v>
      </c>
      <c r="JR114" s="41">
        <f t="shared" ref="JR114:KV114" si="400">JQ114</f>
        <v>1</v>
      </c>
      <c r="JS114" s="41">
        <f t="shared" si="400"/>
        <v>1</v>
      </c>
      <c r="JT114" s="41">
        <f t="shared" si="400"/>
        <v>1</v>
      </c>
      <c r="JU114" s="41">
        <f t="shared" si="400"/>
        <v>1</v>
      </c>
      <c r="JV114" s="41">
        <f t="shared" si="400"/>
        <v>1</v>
      </c>
      <c r="JW114" s="41">
        <f t="shared" si="400"/>
        <v>1</v>
      </c>
      <c r="JX114" s="41">
        <f t="shared" si="400"/>
        <v>1</v>
      </c>
      <c r="JY114" s="41">
        <f t="shared" si="400"/>
        <v>1</v>
      </c>
      <c r="JZ114" s="41">
        <f t="shared" si="400"/>
        <v>1</v>
      </c>
      <c r="KA114" s="41">
        <f t="shared" si="400"/>
        <v>1</v>
      </c>
      <c r="KB114" s="41">
        <f t="shared" si="400"/>
        <v>1</v>
      </c>
      <c r="KC114" s="41">
        <f t="shared" si="400"/>
        <v>1</v>
      </c>
      <c r="KD114" s="41">
        <f t="shared" si="400"/>
        <v>1</v>
      </c>
      <c r="KE114" s="41">
        <f t="shared" si="400"/>
        <v>1</v>
      </c>
      <c r="KF114" s="41">
        <f t="shared" si="400"/>
        <v>1</v>
      </c>
      <c r="KG114" s="41">
        <f t="shared" si="400"/>
        <v>1</v>
      </c>
      <c r="KH114" s="41">
        <f t="shared" si="400"/>
        <v>1</v>
      </c>
      <c r="KI114" s="41">
        <f t="shared" si="400"/>
        <v>1</v>
      </c>
      <c r="KJ114" s="41">
        <f t="shared" si="400"/>
        <v>1</v>
      </c>
      <c r="KK114" s="41">
        <f t="shared" si="400"/>
        <v>1</v>
      </c>
      <c r="KL114" s="41">
        <f t="shared" si="400"/>
        <v>1</v>
      </c>
      <c r="KM114" s="41">
        <f t="shared" si="400"/>
        <v>1</v>
      </c>
      <c r="KN114" s="41">
        <f t="shared" si="400"/>
        <v>1</v>
      </c>
      <c r="KO114" s="41">
        <f t="shared" si="400"/>
        <v>1</v>
      </c>
      <c r="KP114" s="41">
        <f t="shared" si="400"/>
        <v>1</v>
      </c>
      <c r="KQ114" s="41">
        <f t="shared" si="400"/>
        <v>1</v>
      </c>
      <c r="KR114" s="41">
        <f t="shared" si="400"/>
        <v>1</v>
      </c>
      <c r="KS114" s="41">
        <f t="shared" si="400"/>
        <v>1</v>
      </c>
      <c r="KT114" s="41">
        <f t="shared" si="400"/>
        <v>1</v>
      </c>
      <c r="KU114" s="41">
        <f t="shared" si="400"/>
        <v>1</v>
      </c>
      <c r="KV114" s="41">
        <f t="shared" si="400"/>
        <v>1</v>
      </c>
      <c r="KW114" s="3"/>
      <c r="KX114" s="3"/>
    </row>
    <row r="115" spans="1:310" x14ac:dyDescent="0.25">
      <c r="A115" s="1"/>
      <c r="B115" s="79"/>
      <c r="C115" s="79"/>
      <c r="D115" s="79"/>
      <c r="E115" s="1" t="str">
        <f>справочники!M19</f>
        <v>ТОП-менеджмент</v>
      </c>
      <c r="F115" s="1"/>
      <c r="G115" s="1"/>
      <c r="H115" s="11" t="str">
        <f t="shared" si="370"/>
        <v>чел</v>
      </c>
      <c r="I115" s="1"/>
      <c r="J115" s="1"/>
      <c r="K115" s="1"/>
      <c r="L115" s="1"/>
      <c r="M115" s="5"/>
      <c r="N115" s="40"/>
      <c r="O115" s="19"/>
      <c r="P115" s="1"/>
      <c r="Q115" s="1"/>
      <c r="R115" s="52"/>
      <c r="S115" s="1"/>
      <c r="T115" s="5" t="s">
        <v>0</v>
      </c>
      <c r="U115" s="40">
        <v>4</v>
      </c>
      <c r="V115" s="40">
        <f t="shared" ref="V115:CG115" si="401">U115</f>
        <v>4</v>
      </c>
      <c r="W115" s="40">
        <f t="shared" si="401"/>
        <v>4</v>
      </c>
      <c r="X115" s="40">
        <f t="shared" si="401"/>
        <v>4</v>
      </c>
      <c r="Y115" s="40">
        <f t="shared" si="401"/>
        <v>4</v>
      </c>
      <c r="Z115" s="40">
        <f t="shared" si="401"/>
        <v>4</v>
      </c>
      <c r="AA115" s="40">
        <f t="shared" si="401"/>
        <v>4</v>
      </c>
      <c r="AB115" s="40">
        <f t="shared" si="401"/>
        <v>4</v>
      </c>
      <c r="AC115" s="40">
        <f t="shared" si="401"/>
        <v>4</v>
      </c>
      <c r="AD115" s="40">
        <f t="shared" si="401"/>
        <v>4</v>
      </c>
      <c r="AE115" s="40">
        <f t="shared" si="401"/>
        <v>4</v>
      </c>
      <c r="AF115" s="40">
        <f t="shared" si="401"/>
        <v>4</v>
      </c>
      <c r="AG115" s="40">
        <f t="shared" si="401"/>
        <v>4</v>
      </c>
      <c r="AH115" s="40">
        <f t="shared" si="401"/>
        <v>4</v>
      </c>
      <c r="AI115" s="40">
        <f t="shared" si="401"/>
        <v>4</v>
      </c>
      <c r="AJ115" s="40">
        <f t="shared" si="401"/>
        <v>4</v>
      </c>
      <c r="AK115" s="40">
        <f t="shared" si="401"/>
        <v>4</v>
      </c>
      <c r="AL115" s="40">
        <f t="shared" si="401"/>
        <v>4</v>
      </c>
      <c r="AM115" s="40">
        <f t="shared" si="401"/>
        <v>4</v>
      </c>
      <c r="AN115" s="40">
        <f t="shared" si="401"/>
        <v>4</v>
      </c>
      <c r="AO115" s="40">
        <f t="shared" si="401"/>
        <v>4</v>
      </c>
      <c r="AP115" s="40">
        <f t="shared" si="401"/>
        <v>4</v>
      </c>
      <c r="AQ115" s="40">
        <f t="shared" si="401"/>
        <v>4</v>
      </c>
      <c r="AR115" s="40">
        <f t="shared" si="401"/>
        <v>4</v>
      </c>
      <c r="AS115" s="40">
        <f t="shared" si="401"/>
        <v>4</v>
      </c>
      <c r="AT115" s="40">
        <f t="shared" si="401"/>
        <v>4</v>
      </c>
      <c r="AU115" s="40">
        <f t="shared" si="401"/>
        <v>4</v>
      </c>
      <c r="AV115" s="40">
        <f t="shared" si="401"/>
        <v>4</v>
      </c>
      <c r="AW115" s="40">
        <f t="shared" si="401"/>
        <v>4</v>
      </c>
      <c r="AX115" s="40">
        <f t="shared" si="401"/>
        <v>4</v>
      </c>
      <c r="AY115" s="40">
        <f t="shared" si="401"/>
        <v>4</v>
      </c>
      <c r="AZ115" s="40">
        <f t="shared" si="401"/>
        <v>4</v>
      </c>
      <c r="BA115" s="40">
        <f t="shared" si="401"/>
        <v>4</v>
      </c>
      <c r="BB115" s="40">
        <f t="shared" si="401"/>
        <v>4</v>
      </c>
      <c r="BC115" s="40">
        <f t="shared" si="401"/>
        <v>4</v>
      </c>
      <c r="BD115" s="40">
        <f t="shared" si="401"/>
        <v>4</v>
      </c>
      <c r="BE115" s="40">
        <f t="shared" si="401"/>
        <v>4</v>
      </c>
      <c r="BF115" s="40">
        <f t="shared" si="401"/>
        <v>4</v>
      </c>
      <c r="BG115" s="40">
        <f t="shared" si="401"/>
        <v>4</v>
      </c>
      <c r="BH115" s="40">
        <f t="shared" si="401"/>
        <v>4</v>
      </c>
      <c r="BI115" s="40">
        <f t="shared" si="401"/>
        <v>4</v>
      </c>
      <c r="BJ115" s="40">
        <f t="shared" si="401"/>
        <v>4</v>
      </c>
      <c r="BK115" s="40">
        <f t="shared" si="401"/>
        <v>4</v>
      </c>
      <c r="BL115" s="40">
        <f t="shared" si="401"/>
        <v>4</v>
      </c>
      <c r="BM115" s="40">
        <f t="shared" si="401"/>
        <v>4</v>
      </c>
      <c r="BN115" s="40">
        <f t="shared" si="401"/>
        <v>4</v>
      </c>
      <c r="BO115" s="40">
        <f t="shared" si="401"/>
        <v>4</v>
      </c>
      <c r="BP115" s="40">
        <f t="shared" si="401"/>
        <v>4</v>
      </c>
      <c r="BQ115" s="40">
        <f t="shared" si="401"/>
        <v>4</v>
      </c>
      <c r="BR115" s="40">
        <f t="shared" si="401"/>
        <v>4</v>
      </c>
      <c r="BS115" s="40">
        <f t="shared" si="401"/>
        <v>4</v>
      </c>
      <c r="BT115" s="40">
        <f t="shared" si="401"/>
        <v>4</v>
      </c>
      <c r="BU115" s="40">
        <f t="shared" si="401"/>
        <v>4</v>
      </c>
      <c r="BV115" s="40">
        <f t="shared" si="401"/>
        <v>4</v>
      </c>
      <c r="BW115" s="40">
        <f t="shared" si="401"/>
        <v>4</v>
      </c>
      <c r="BX115" s="40">
        <f t="shared" si="401"/>
        <v>4</v>
      </c>
      <c r="BY115" s="40">
        <f t="shared" si="401"/>
        <v>4</v>
      </c>
      <c r="BZ115" s="40">
        <f t="shared" si="401"/>
        <v>4</v>
      </c>
      <c r="CA115" s="40">
        <f t="shared" si="401"/>
        <v>4</v>
      </c>
      <c r="CB115" s="40">
        <f t="shared" si="401"/>
        <v>4</v>
      </c>
      <c r="CC115" s="40">
        <f t="shared" si="401"/>
        <v>4</v>
      </c>
      <c r="CD115" s="40">
        <f t="shared" si="401"/>
        <v>4</v>
      </c>
      <c r="CE115" s="40">
        <f t="shared" si="401"/>
        <v>4</v>
      </c>
      <c r="CF115" s="40">
        <f t="shared" si="401"/>
        <v>4</v>
      </c>
      <c r="CG115" s="40">
        <f t="shared" si="401"/>
        <v>4</v>
      </c>
      <c r="CH115" s="40">
        <f t="shared" ref="CH115:ES115" si="402">CG115</f>
        <v>4</v>
      </c>
      <c r="CI115" s="40">
        <f t="shared" si="402"/>
        <v>4</v>
      </c>
      <c r="CJ115" s="40">
        <f t="shared" si="402"/>
        <v>4</v>
      </c>
      <c r="CK115" s="40">
        <f t="shared" si="402"/>
        <v>4</v>
      </c>
      <c r="CL115" s="40">
        <f t="shared" si="402"/>
        <v>4</v>
      </c>
      <c r="CM115" s="40">
        <f t="shared" si="402"/>
        <v>4</v>
      </c>
      <c r="CN115" s="40">
        <f t="shared" si="402"/>
        <v>4</v>
      </c>
      <c r="CO115" s="40">
        <f t="shared" si="402"/>
        <v>4</v>
      </c>
      <c r="CP115" s="40">
        <f t="shared" si="402"/>
        <v>4</v>
      </c>
      <c r="CQ115" s="40">
        <f t="shared" si="402"/>
        <v>4</v>
      </c>
      <c r="CR115" s="40">
        <f t="shared" si="402"/>
        <v>4</v>
      </c>
      <c r="CS115" s="40">
        <f t="shared" si="402"/>
        <v>4</v>
      </c>
      <c r="CT115" s="40">
        <f t="shared" si="402"/>
        <v>4</v>
      </c>
      <c r="CU115" s="40">
        <f t="shared" si="402"/>
        <v>4</v>
      </c>
      <c r="CV115" s="40">
        <f t="shared" si="402"/>
        <v>4</v>
      </c>
      <c r="CW115" s="40">
        <f t="shared" si="402"/>
        <v>4</v>
      </c>
      <c r="CX115" s="40">
        <f t="shared" si="402"/>
        <v>4</v>
      </c>
      <c r="CY115" s="40">
        <f t="shared" si="402"/>
        <v>4</v>
      </c>
      <c r="CZ115" s="40">
        <f t="shared" si="402"/>
        <v>4</v>
      </c>
      <c r="DA115" s="40">
        <f t="shared" si="402"/>
        <v>4</v>
      </c>
      <c r="DB115" s="40">
        <f t="shared" si="402"/>
        <v>4</v>
      </c>
      <c r="DC115" s="40">
        <f t="shared" si="402"/>
        <v>4</v>
      </c>
      <c r="DD115" s="40">
        <f t="shared" si="402"/>
        <v>4</v>
      </c>
      <c r="DE115" s="40">
        <f t="shared" si="402"/>
        <v>4</v>
      </c>
      <c r="DF115" s="40">
        <f t="shared" si="402"/>
        <v>4</v>
      </c>
      <c r="DG115" s="40">
        <f t="shared" si="402"/>
        <v>4</v>
      </c>
      <c r="DH115" s="40">
        <f t="shared" si="402"/>
        <v>4</v>
      </c>
      <c r="DI115" s="40">
        <f t="shared" si="402"/>
        <v>4</v>
      </c>
      <c r="DJ115" s="40">
        <f t="shared" si="402"/>
        <v>4</v>
      </c>
      <c r="DK115" s="40">
        <f t="shared" si="402"/>
        <v>4</v>
      </c>
      <c r="DL115" s="40">
        <f t="shared" si="402"/>
        <v>4</v>
      </c>
      <c r="DM115" s="40">
        <f t="shared" si="402"/>
        <v>4</v>
      </c>
      <c r="DN115" s="40">
        <f t="shared" si="402"/>
        <v>4</v>
      </c>
      <c r="DO115" s="40">
        <f t="shared" si="402"/>
        <v>4</v>
      </c>
      <c r="DP115" s="40">
        <f t="shared" si="402"/>
        <v>4</v>
      </c>
      <c r="DQ115" s="40">
        <f t="shared" si="402"/>
        <v>4</v>
      </c>
      <c r="DR115" s="40">
        <f t="shared" si="402"/>
        <v>4</v>
      </c>
      <c r="DS115" s="40">
        <f t="shared" si="402"/>
        <v>4</v>
      </c>
      <c r="DT115" s="40">
        <f t="shared" si="402"/>
        <v>4</v>
      </c>
      <c r="DU115" s="40">
        <f t="shared" si="402"/>
        <v>4</v>
      </c>
      <c r="DV115" s="40">
        <f t="shared" si="402"/>
        <v>4</v>
      </c>
      <c r="DW115" s="40">
        <f t="shared" si="402"/>
        <v>4</v>
      </c>
      <c r="DX115" s="40">
        <f t="shared" si="402"/>
        <v>4</v>
      </c>
      <c r="DY115" s="40">
        <f t="shared" si="402"/>
        <v>4</v>
      </c>
      <c r="DZ115" s="40">
        <f t="shared" si="402"/>
        <v>4</v>
      </c>
      <c r="EA115" s="40">
        <f t="shared" si="402"/>
        <v>4</v>
      </c>
      <c r="EB115" s="40">
        <f t="shared" si="402"/>
        <v>4</v>
      </c>
      <c r="EC115" s="40">
        <f t="shared" si="402"/>
        <v>4</v>
      </c>
      <c r="ED115" s="40">
        <f t="shared" si="402"/>
        <v>4</v>
      </c>
      <c r="EE115" s="40">
        <f t="shared" si="402"/>
        <v>4</v>
      </c>
      <c r="EF115" s="40">
        <f t="shared" si="402"/>
        <v>4</v>
      </c>
      <c r="EG115" s="40">
        <f t="shared" si="402"/>
        <v>4</v>
      </c>
      <c r="EH115" s="40">
        <f t="shared" si="402"/>
        <v>4</v>
      </c>
      <c r="EI115" s="40">
        <f t="shared" si="402"/>
        <v>4</v>
      </c>
      <c r="EJ115" s="40">
        <f t="shared" si="402"/>
        <v>4</v>
      </c>
      <c r="EK115" s="40">
        <f t="shared" si="402"/>
        <v>4</v>
      </c>
      <c r="EL115" s="40">
        <f t="shared" si="402"/>
        <v>4</v>
      </c>
      <c r="EM115" s="40">
        <f t="shared" si="402"/>
        <v>4</v>
      </c>
      <c r="EN115" s="40">
        <f t="shared" si="402"/>
        <v>4</v>
      </c>
      <c r="EO115" s="40">
        <f t="shared" si="402"/>
        <v>4</v>
      </c>
      <c r="EP115" s="40">
        <f t="shared" si="402"/>
        <v>4</v>
      </c>
      <c r="EQ115" s="40">
        <f t="shared" si="402"/>
        <v>4</v>
      </c>
      <c r="ER115" s="40">
        <f t="shared" si="402"/>
        <v>4</v>
      </c>
      <c r="ES115" s="40">
        <f t="shared" si="402"/>
        <v>4</v>
      </c>
      <c r="ET115" s="40">
        <f t="shared" ref="ET115:HE115" si="403">ES115</f>
        <v>4</v>
      </c>
      <c r="EU115" s="40">
        <f t="shared" si="403"/>
        <v>4</v>
      </c>
      <c r="EV115" s="40">
        <f t="shared" si="403"/>
        <v>4</v>
      </c>
      <c r="EW115" s="40">
        <f t="shared" si="403"/>
        <v>4</v>
      </c>
      <c r="EX115" s="40">
        <f t="shared" si="403"/>
        <v>4</v>
      </c>
      <c r="EY115" s="40">
        <f t="shared" si="403"/>
        <v>4</v>
      </c>
      <c r="EZ115" s="40">
        <f t="shared" si="403"/>
        <v>4</v>
      </c>
      <c r="FA115" s="40">
        <f t="shared" si="403"/>
        <v>4</v>
      </c>
      <c r="FB115" s="40">
        <f t="shared" si="403"/>
        <v>4</v>
      </c>
      <c r="FC115" s="40">
        <f t="shared" si="403"/>
        <v>4</v>
      </c>
      <c r="FD115" s="40">
        <f t="shared" si="403"/>
        <v>4</v>
      </c>
      <c r="FE115" s="40">
        <f t="shared" si="403"/>
        <v>4</v>
      </c>
      <c r="FF115" s="40">
        <f t="shared" si="403"/>
        <v>4</v>
      </c>
      <c r="FG115" s="40">
        <f t="shared" si="403"/>
        <v>4</v>
      </c>
      <c r="FH115" s="40">
        <f t="shared" si="403"/>
        <v>4</v>
      </c>
      <c r="FI115" s="40">
        <f t="shared" si="403"/>
        <v>4</v>
      </c>
      <c r="FJ115" s="40">
        <f t="shared" si="403"/>
        <v>4</v>
      </c>
      <c r="FK115" s="40">
        <f t="shared" si="403"/>
        <v>4</v>
      </c>
      <c r="FL115" s="40">
        <f t="shared" si="403"/>
        <v>4</v>
      </c>
      <c r="FM115" s="40">
        <f t="shared" si="403"/>
        <v>4</v>
      </c>
      <c r="FN115" s="40">
        <f t="shared" si="403"/>
        <v>4</v>
      </c>
      <c r="FO115" s="40">
        <f t="shared" si="403"/>
        <v>4</v>
      </c>
      <c r="FP115" s="40">
        <f t="shared" si="403"/>
        <v>4</v>
      </c>
      <c r="FQ115" s="40">
        <f t="shared" si="403"/>
        <v>4</v>
      </c>
      <c r="FR115" s="40">
        <f t="shared" si="403"/>
        <v>4</v>
      </c>
      <c r="FS115" s="40">
        <f t="shared" si="403"/>
        <v>4</v>
      </c>
      <c r="FT115" s="40">
        <f t="shared" si="403"/>
        <v>4</v>
      </c>
      <c r="FU115" s="40">
        <f t="shared" si="403"/>
        <v>4</v>
      </c>
      <c r="FV115" s="40">
        <f t="shared" si="403"/>
        <v>4</v>
      </c>
      <c r="FW115" s="40">
        <f t="shared" si="403"/>
        <v>4</v>
      </c>
      <c r="FX115" s="40">
        <f t="shared" si="403"/>
        <v>4</v>
      </c>
      <c r="FY115" s="40">
        <f t="shared" si="403"/>
        <v>4</v>
      </c>
      <c r="FZ115" s="40">
        <f t="shared" si="403"/>
        <v>4</v>
      </c>
      <c r="GA115" s="40">
        <f t="shared" si="403"/>
        <v>4</v>
      </c>
      <c r="GB115" s="40">
        <f t="shared" si="403"/>
        <v>4</v>
      </c>
      <c r="GC115" s="40">
        <f t="shared" si="403"/>
        <v>4</v>
      </c>
      <c r="GD115" s="40">
        <f t="shared" si="403"/>
        <v>4</v>
      </c>
      <c r="GE115" s="40">
        <f t="shared" si="403"/>
        <v>4</v>
      </c>
      <c r="GF115" s="40">
        <f t="shared" si="403"/>
        <v>4</v>
      </c>
      <c r="GG115" s="40">
        <f t="shared" si="403"/>
        <v>4</v>
      </c>
      <c r="GH115" s="40">
        <f t="shared" si="403"/>
        <v>4</v>
      </c>
      <c r="GI115" s="40">
        <f t="shared" si="403"/>
        <v>4</v>
      </c>
      <c r="GJ115" s="40">
        <f t="shared" si="403"/>
        <v>4</v>
      </c>
      <c r="GK115" s="40">
        <f t="shared" si="403"/>
        <v>4</v>
      </c>
      <c r="GL115" s="40">
        <f t="shared" si="403"/>
        <v>4</v>
      </c>
      <c r="GM115" s="40">
        <f t="shared" si="403"/>
        <v>4</v>
      </c>
      <c r="GN115" s="40">
        <f t="shared" si="403"/>
        <v>4</v>
      </c>
      <c r="GO115" s="40">
        <f t="shared" si="403"/>
        <v>4</v>
      </c>
      <c r="GP115" s="40">
        <f t="shared" si="403"/>
        <v>4</v>
      </c>
      <c r="GQ115" s="40">
        <f t="shared" si="403"/>
        <v>4</v>
      </c>
      <c r="GR115" s="40">
        <f t="shared" si="403"/>
        <v>4</v>
      </c>
      <c r="GS115" s="40">
        <f t="shared" si="403"/>
        <v>4</v>
      </c>
      <c r="GT115" s="40">
        <f t="shared" si="403"/>
        <v>4</v>
      </c>
      <c r="GU115" s="40">
        <f t="shared" si="403"/>
        <v>4</v>
      </c>
      <c r="GV115" s="40">
        <f t="shared" si="403"/>
        <v>4</v>
      </c>
      <c r="GW115" s="40">
        <f t="shared" si="403"/>
        <v>4</v>
      </c>
      <c r="GX115" s="40">
        <f t="shared" si="403"/>
        <v>4</v>
      </c>
      <c r="GY115" s="40">
        <f t="shared" si="403"/>
        <v>4</v>
      </c>
      <c r="GZ115" s="40">
        <f t="shared" si="403"/>
        <v>4</v>
      </c>
      <c r="HA115" s="40">
        <f t="shared" si="403"/>
        <v>4</v>
      </c>
      <c r="HB115" s="40">
        <f t="shared" si="403"/>
        <v>4</v>
      </c>
      <c r="HC115" s="40">
        <f t="shared" si="403"/>
        <v>4</v>
      </c>
      <c r="HD115" s="40">
        <f t="shared" si="403"/>
        <v>4</v>
      </c>
      <c r="HE115" s="40">
        <f t="shared" si="403"/>
        <v>4</v>
      </c>
      <c r="HF115" s="40">
        <f t="shared" ref="HF115:JQ115" si="404">HE115</f>
        <v>4</v>
      </c>
      <c r="HG115" s="40">
        <f t="shared" si="404"/>
        <v>4</v>
      </c>
      <c r="HH115" s="40">
        <f t="shared" si="404"/>
        <v>4</v>
      </c>
      <c r="HI115" s="40">
        <f t="shared" si="404"/>
        <v>4</v>
      </c>
      <c r="HJ115" s="40">
        <f t="shared" si="404"/>
        <v>4</v>
      </c>
      <c r="HK115" s="40">
        <f t="shared" si="404"/>
        <v>4</v>
      </c>
      <c r="HL115" s="40">
        <f t="shared" si="404"/>
        <v>4</v>
      </c>
      <c r="HM115" s="40">
        <f t="shared" si="404"/>
        <v>4</v>
      </c>
      <c r="HN115" s="40">
        <f t="shared" si="404"/>
        <v>4</v>
      </c>
      <c r="HO115" s="40">
        <f t="shared" si="404"/>
        <v>4</v>
      </c>
      <c r="HP115" s="40">
        <f t="shared" si="404"/>
        <v>4</v>
      </c>
      <c r="HQ115" s="40">
        <f t="shared" si="404"/>
        <v>4</v>
      </c>
      <c r="HR115" s="40">
        <f t="shared" si="404"/>
        <v>4</v>
      </c>
      <c r="HS115" s="40">
        <f t="shared" si="404"/>
        <v>4</v>
      </c>
      <c r="HT115" s="40">
        <f t="shared" si="404"/>
        <v>4</v>
      </c>
      <c r="HU115" s="40">
        <f t="shared" si="404"/>
        <v>4</v>
      </c>
      <c r="HV115" s="40">
        <f t="shared" si="404"/>
        <v>4</v>
      </c>
      <c r="HW115" s="40">
        <f t="shared" si="404"/>
        <v>4</v>
      </c>
      <c r="HX115" s="40">
        <f t="shared" si="404"/>
        <v>4</v>
      </c>
      <c r="HY115" s="40">
        <f t="shared" si="404"/>
        <v>4</v>
      </c>
      <c r="HZ115" s="40">
        <f t="shared" si="404"/>
        <v>4</v>
      </c>
      <c r="IA115" s="40">
        <f t="shared" si="404"/>
        <v>4</v>
      </c>
      <c r="IB115" s="40">
        <f t="shared" si="404"/>
        <v>4</v>
      </c>
      <c r="IC115" s="40">
        <f t="shared" si="404"/>
        <v>4</v>
      </c>
      <c r="ID115" s="40">
        <f t="shared" si="404"/>
        <v>4</v>
      </c>
      <c r="IE115" s="40">
        <f t="shared" si="404"/>
        <v>4</v>
      </c>
      <c r="IF115" s="40">
        <f t="shared" si="404"/>
        <v>4</v>
      </c>
      <c r="IG115" s="40">
        <f t="shared" si="404"/>
        <v>4</v>
      </c>
      <c r="IH115" s="40">
        <f t="shared" si="404"/>
        <v>4</v>
      </c>
      <c r="II115" s="40">
        <f t="shared" si="404"/>
        <v>4</v>
      </c>
      <c r="IJ115" s="40">
        <f t="shared" si="404"/>
        <v>4</v>
      </c>
      <c r="IK115" s="40">
        <f t="shared" si="404"/>
        <v>4</v>
      </c>
      <c r="IL115" s="40">
        <f t="shared" si="404"/>
        <v>4</v>
      </c>
      <c r="IM115" s="40">
        <f t="shared" si="404"/>
        <v>4</v>
      </c>
      <c r="IN115" s="40">
        <f t="shared" si="404"/>
        <v>4</v>
      </c>
      <c r="IO115" s="40">
        <f t="shared" si="404"/>
        <v>4</v>
      </c>
      <c r="IP115" s="40">
        <f t="shared" si="404"/>
        <v>4</v>
      </c>
      <c r="IQ115" s="40">
        <f t="shared" si="404"/>
        <v>4</v>
      </c>
      <c r="IR115" s="40">
        <f t="shared" si="404"/>
        <v>4</v>
      </c>
      <c r="IS115" s="40">
        <f t="shared" si="404"/>
        <v>4</v>
      </c>
      <c r="IT115" s="40">
        <f t="shared" si="404"/>
        <v>4</v>
      </c>
      <c r="IU115" s="40">
        <f t="shared" si="404"/>
        <v>4</v>
      </c>
      <c r="IV115" s="40">
        <f t="shared" si="404"/>
        <v>4</v>
      </c>
      <c r="IW115" s="40">
        <f t="shared" si="404"/>
        <v>4</v>
      </c>
      <c r="IX115" s="40">
        <f t="shared" si="404"/>
        <v>4</v>
      </c>
      <c r="IY115" s="40">
        <f t="shared" si="404"/>
        <v>4</v>
      </c>
      <c r="IZ115" s="40">
        <f t="shared" si="404"/>
        <v>4</v>
      </c>
      <c r="JA115" s="40">
        <f t="shared" si="404"/>
        <v>4</v>
      </c>
      <c r="JB115" s="40">
        <f t="shared" si="404"/>
        <v>4</v>
      </c>
      <c r="JC115" s="40">
        <f t="shared" si="404"/>
        <v>4</v>
      </c>
      <c r="JD115" s="40">
        <f t="shared" si="404"/>
        <v>4</v>
      </c>
      <c r="JE115" s="40">
        <f t="shared" si="404"/>
        <v>4</v>
      </c>
      <c r="JF115" s="40">
        <f t="shared" si="404"/>
        <v>4</v>
      </c>
      <c r="JG115" s="40">
        <f t="shared" si="404"/>
        <v>4</v>
      </c>
      <c r="JH115" s="40">
        <f t="shared" si="404"/>
        <v>4</v>
      </c>
      <c r="JI115" s="40">
        <f t="shared" si="404"/>
        <v>4</v>
      </c>
      <c r="JJ115" s="40">
        <f t="shared" si="404"/>
        <v>4</v>
      </c>
      <c r="JK115" s="40">
        <f t="shared" si="404"/>
        <v>4</v>
      </c>
      <c r="JL115" s="40">
        <f t="shared" si="404"/>
        <v>4</v>
      </c>
      <c r="JM115" s="40">
        <f t="shared" si="404"/>
        <v>4</v>
      </c>
      <c r="JN115" s="40">
        <f t="shared" si="404"/>
        <v>4</v>
      </c>
      <c r="JO115" s="40">
        <f t="shared" si="404"/>
        <v>4</v>
      </c>
      <c r="JP115" s="40">
        <f t="shared" si="404"/>
        <v>4</v>
      </c>
      <c r="JQ115" s="40">
        <f t="shared" si="404"/>
        <v>4</v>
      </c>
      <c r="JR115" s="40">
        <f t="shared" ref="JR115:KV115" si="405">JQ115</f>
        <v>4</v>
      </c>
      <c r="JS115" s="40">
        <f t="shared" si="405"/>
        <v>4</v>
      </c>
      <c r="JT115" s="40">
        <f t="shared" si="405"/>
        <v>4</v>
      </c>
      <c r="JU115" s="40">
        <f t="shared" si="405"/>
        <v>4</v>
      </c>
      <c r="JV115" s="40">
        <f t="shared" si="405"/>
        <v>4</v>
      </c>
      <c r="JW115" s="40">
        <f t="shared" si="405"/>
        <v>4</v>
      </c>
      <c r="JX115" s="40">
        <f t="shared" si="405"/>
        <v>4</v>
      </c>
      <c r="JY115" s="40">
        <f t="shared" si="405"/>
        <v>4</v>
      </c>
      <c r="JZ115" s="40">
        <f t="shared" si="405"/>
        <v>4</v>
      </c>
      <c r="KA115" s="40">
        <f t="shared" si="405"/>
        <v>4</v>
      </c>
      <c r="KB115" s="40">
        <f t="shared" si="405"/>
        <v>4</v>
      </c>
      <c r="KC115" s="40">
        <f t="shared" si="405"/>
        <v>4</v>
      </c>
      <c r="KD115" s="40">
        <f t="shared" si="405"/>
        <v>4</v>
      </c>
      <c r="KE115" s="40">
        <f t="shared" si="405"/>
        <v>4</v>
      </c>
      <c r="KF115" s="40">
        <f t="shared" si="405"/>
        <v>4</v>
      </c>
      <c r="KG115" s="40">
        <f t="shared" si="405"/>
        <v>4</v>
      </c>
      <c r="KH115" s="40">
        <f t="shared" si="405"/>
        <v>4</v>
      </c>
      <c r="KI115" s="40">
        <f t="shared" si="405"/>
        <v>4</v>
      </c>
      <c r="KJ115" s="40">
        <f t="shared" si="405"/>
        <v>4</v>
      </c>
      <c r="KK115" s="40">
        <f t="shared" si="405"/>
        <v>4</v>
      </c>
      <c r="KL115" s="40">
        <f t="shared" si="405"/>
        <v>4</v>
      </c>
      <c r="KM115" s="40">
        <f t="shared" si="405"/>
        <v>4</v>
      </c>
      <c r="KN115" s="40">
        <f t="shared" si="405"/>
        <v>4</v>
      </c>
      <c r="KO115" s="40">
        <f t="shared" si="405"/>
        <v>4</v>
      </c>
      <c r="KP115" s="40">
        <f t="shared" si="405"/>
        <v>4</v>
      </c>
      <c r="KQ115" s="40">
        <f t="shared" si="405"/>
        <v>4</v>
      </c>
      <c r="KR115" s="40">
        <f t="shared" si="405"/>
        <v>4</v>
      </c>
      <c r="KS115" s="40">
        <f t="shared" si="405"/>
        <v>4</v>
      </c>
      <c r="KT115" s="40">
        <f t="shared" si="405"/>
        <v>4</v>
      </c>
      <c r="KU115" s="40">
        <f t="shared" si="405"/>
        <v>4</v>
      </c>
      <c r="KV115" s="40">
        <f t="shared" si="405"/>
        <v>4</v>
      </c>
      <c r="KW115" s="1"/>
      <c r="KX115" s="1"/>
    </row>
    <row r="116" spans="1:310" x14ac:dyDescent="0.25">
      <c r="A116" s="1"/>
      <c r="B116" s="79"/>
      <c r="C116" s="79"/>
      <c r="D116" s="79"/>
      <c r="E116" s="1">
        <f>справочники!M20</f>
        <v>0</v>
      </c>
      <c r="F116" s="1"/>
      <c r="G116" s="1"/>
      <c r="H116" s="11" t="str">
        <f t="shared" si="370"/>
        <v>чел</v>
      </c>
      <c r="I116" s="1"/>
      <c r="J116" s="1"/>
      <c r="K116" s="1"/>
      <c r="L116" s="1"/>
      <c r="M116" s="5"/>
      <c r="N116" s="40"/>
      <c r="O116" s="19"/>
      <c r="P116" s="1"/>
      <c r="Q116" s="1"/>
      <c r="R116" s="52"/>
      <c r="S116" s="1"/>
      <c r="T116" s="5" t="s"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1"/>
      <c r="KX116" s="1"/>
    </row>
    <row r="117" spans="1:310" ht="4.05" customHeight="1" x14ac:dyDescent="0.25">
      <c r="A117" s="1"/>
      <c r="B117" s="79"/>
      <c r="C117" s="79"/>
      <c r="D117" s="79"/>
      <c r="E117" s="46"/>
      <c r="F117" s="1"/>
      <c r="G117" s="1"/>
      <c r="H117" s="11"/>
      <c r="I117" s="1"/>
      <c r="J117" s="1"/>
      <c r="K117" s="46"/>
      <c r="L117" s="1"/>
      <c r="M117" s="5"/>
      <c r="N117" s="46"/>
      <c r="O117" s="19"/>
      <c r="P117" s="1"/>
      <c r="Q117" s="1"/>
      <c r="R117" s="50"/>
      <c r="S117" s="1"/>
      <c r="T117" s="5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ht="4.95" customHeight="1" x14ac:dyDescent="0.25">
      <c r="A118" s="1"/>
      <c r="B118" s="79"/>
      <c r="C118" s="79"/>
      <c r="D118" s="79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40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4" customFormat="1" x14ac:dyDescent="0.25">
      <c r="A119" s="3"/>
      <c r="B119" s="80"/>
      <c r="C119" s="80"/>
      <c r="D119" s="80"/>
      <c r="E119" s="42" t="str">
        <f>kpi!$E$45</f>
        <v>заработная плата</v>
      </c>
      <c r="F119" s="3"/>
      <c r="G119" s="3"/>
      <c r="H119" s="39" t="str">
        <f>IF(OR($E119="",$E119=0),"",INDEX(kpi!$I:$I,SUMIFS(kpi!$A:$A,kpi!$E:$E,$E119)))</f>
        <v>руб.</v>
      </c>
      <c r="I119" s="3"/>
      <c r="J119" s="3"/>
      <c r="K119" s="42"/>
      <c r="L119" s="3"/>
      <c r="M119" s="5"/>
      <c r="N119" s="69"/>
      <c r="O119" s="19"/>
      <c r="P119" s="3"/>
      <c r="Q119" s="3"/>
      <c r="R119" s="69"/>
      <c r="S119" s="3"/>
      <c r="T119" s="5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3"/>
      <c r="KX119" s="3"/>
    </row>
    <row r="120" spans="1:310" x14ac:dyDescent="0.25">
      <c r="A120" s="1"/>
      <c r="B120" s="79"/>
      <c r="C120" s="79"/>
      <c r="D120" s="79"/>
      <c r="E120" s="43" t="str">
        <f t="shared" ref="E120:E129" si="406">E107</f>
        <v>Специалисты по холодным звонкам</v>
      </c>
      <c r="F120" s="1"/>
      <c r="G120" s="1"/>
      <c r="H120" s="11" t="str">
        <f>H119</f>
        <v>руб.</v>
      </c>
      <c r="I120" s="1"/>
      <c r="J120" s="1"/>
      <c r="K120" s="43"/>
      <c r="L120" s="1"/>
      <c r="M120" s="5"/>
      <c r="N120" s="52"/>
      <c r="O120" s="19"/>
      <c r="P120" s="1"/>
      <c r="Q120" s="1"/>
      <c r="R120" s="52"/>
      <c r="S120" s="1"/>
      <c r="T120" s="5" t="s">
        <v>0</v>
      </c>
      <c r="U120" s="40">
        <v>30000</v>
      </c>
      <c r="V120" s="40">
        <f t="shared" ref="V120:CG120" si="407">U120</f>
        <v>30000</v>
      </c>
      <c r="W120" s="40">
        <f t="shared" si="407"/>
        <v>30000</v>
      </c>
      <c r="X120" s="40">
        <f t="shared" si="407"/>
        <v>30000</v>
      </c>
      <c r="Y120" s="40">
        <f t="shared" si="407"/>
        <v>30000</v>
      </c>
      <c r="Z120" s="40">
        <f t="shared" si="407"/>
        <v>30000</v>
      </c>
      <c r="AA120" s="40">
        <f t="shared" si="407"/>
        <v>30000</v>
      </c>
      <c r="AB120" s="40">
        <f t="shared" si="407"/>
        <v>30000</v>
      </c>
      <c r="AC120" s="40">
        <f t="shared" si="407"/>
        <v>30000</v>
      </c>
      <c r="AD120" s="40">
        <f t="shared" si="407"/>
        <v>30000</v>
      </c>
      <c r="AE120" s="40">
        <f t="shared" si="407"/>
        <v>30000</v>
      </c>
      <c r="AF120" s="40">
        <f t="shared" si="407"/>
        <v>30000</v>
      </c>
      <c r="AG120" s="40">
        <f t="shared" si="407"/>
        <v>30000</v>
      </c>
      <c r="AH120" s="40">
        <f t="shared" si="407"/>
        <v>30000</v>
      </c>
      <c r="AI120" s="40">
        <f t="shared" si="407"/>
        <v>30000</v>
      </c>
      <c r="AJ120" s="40">
        <f t="shared" si="407"/>
        <v>30000</v>
      </c>
      <c r="AK120" s="40">
        <f t="shared" si="407"/>
        <v>30000</v>
      </c>
      <c r="AL120" s="40">
        <f t="shared" si="407"/>
        <v>30000</v>
      </c>
      <c r="AM120" s="40">
        <f t="shared" si="407"/>
        <v>30000</v>
      </c>
      <c r="AN120" s="40">
        <f t="shared" si="407"/>
        <v>30000</v>
      </c>
      <c r="AO120" s="40">
        <f t="shared" si="407"/>
        <v>30000</v>
      </c>
      <c r="AP120" s="40">
        <f t="shared" si="407"/>
        <v>30000</v>
      </c>
      <c r="AQ120" s="40">
        <f t="shared" si="407"/>
        <v>30000</v>
      </c>
      <c r="AR120" s="40">
        <f t="shared" si="407"/>
        <v>30000</v>
      </c>
      <c r="AS120" s="40">
        <f t="shared" si="407"/>
        <v>30000</v>
      </c>
      <c r="AT120" s="40">
        <f t="shared" si="407"/>
        <v>30000</v>
      </c>
      <c r="AU120" s="40">
        <f t="shared" si="407"/>
        <v>30000</v>
      </c>
      <c r="AV120" s="40">
        <f t="shared" si="407"/>
        <v>30000</v>
      </c>
      <c r="AW120" s="40">
        <f t="shared" si="407"/>
        <v>30000</v>
      </c>
      <c r="AX120" s="40">
        <f t="shared" si="407"/>
        <v>30000</v>
      </c>
      <c r="AY120" s="40">
        <f t="shared" si="407"/>
        <v>30000</v>
      </c>
      <c r="AZ120" s="40">
        <f t="shared" si="407"/>
        <v>30000</v>
      </c>
      <c r="BA120" s="40">
        <f t="shared" si="407"/>
        <v>30000</v>
      </c>
      <c r="BB120" s="40">
        <f t="shared" si="407"/>
        <v>30000</v>
      </c>
      <c r="BC120" s="40">
        <f t="shared" si="407"/>
        <v>30000</v>
      </c>
      <c r="BD120" s="40">
        <f t="shared" si="407"/>
        <v>30000</v>
      </c>
      <c r="BE120" s="40">
        <f t="shared" si="407"/>
        <v>30000</v>
      </c>
      <c r="BF120" s="40">
        <f t="shared" si="407"/>
        <v>30000</v>
      </c>
      <c r="BG120" s="40">
        <f t="shared" si="407"/>
        <v>30000</v>
      </c>
      <c r="BH120" s="40">
        <f t="shared" si="407"/>
        <v>30000</v>
      </c>
      <c r="BI120" s="40">
        <f t="shared" si="407"/>
        <v>30000</v>
      </c>
      <c r="BJ120" s="40">
        <f t="shared" si="407"/>
        <v>30000</v>
      </c>
      <c r="BK120" s="40">
        <f t="shared" si="407"/>
        <v>30000</v>
      </c>
      <c r="BL120" s="40">
        <f t="shared" si="407"/>
        <v>30000</v>
      </c>
      <c r="BM120" s="40">
        <f t="shared" si="407"/>
        <v>30000</v>
      </c>
      <c r="BN120" s="40">
        <f t="shared" si="407"/>
        <v>30000</v>
      </c>
      <c r="BO120" s="40">
        <f t="shared" si="407"/>
        <v>30000</v>
      </c>
      <c r="BP120" s="40">
        <f t="shared" si="407"/>
        <v>30000</v>
      </c>
      <c r="BQ120" s="40">
        <f t="shared" si="407"/>
        <v>30000</v>
      </c>
      <c r="BR120" s="40">
        <f t="shared" si="407"/>
        <v>30000</v>
      </c>
      <c r="BS120" s="40">
        <f t="shared" si="407"/>
        <v>30000</v>
      </c>
      <c r="BT120" s="40">
        <f t="shared" si="407"/>
        <v>30000</v>
      </c>
      <c r="BU120" s="40">
        <f t="shared" si="407"/>
        <v>30000</v>
      </c>
      <c r="BV120" s="40">
        <f t="shared" si="407"/>
        <v>30000</v>
      </c>
      <c r="BW120" s="40">
        <f t="shared" si="407"/>
        <v>30000</v>
      </c>
      <c r="BX120" s="40">
        <f t="shared" si="407"/>
        <v>30000</v>
      </c>
      <c r="BY120" s="40">
        <f t="shared" si="407"/>
        <v>30000</v>
      </c>
      <c r="BZ120" s="40">
        <f t="shared" si="407"/>
        <v>30000</v>
      </c>
      <c r="CA120" s="40">
        <f t="shared" si="407"/>
        <v>30000</v>
      </c>
      <c r="CB120" s="40">
        <f t="shared" si="407"/>
        <v>30000</v>
      </c>
      <c r="CC120" s="40">
        <f t="shared" si="407"/>
        <v>30000</v>
      </c>
      <c r="CD120" s="40">
        <f t="shared" si="407"/>
        <v>30000</v>
      </c>
      <c r="CE120" s="40">
        <f t="shared" si="407"/>
        <v>30000</v>
      </c>
      <c r="CF120" s="40">
        <f t="shared" si="407"/>
        <v>30000</v>
      </c>
      <c r="CG120" s="40">
        <f t="shared" si="407"/>
        <v>30000</v>
      </c>
      <c r="CH120" s="40">
        <f t="shared" ref="CH120:ES120" si="408">CG120</f>
        <v>30000</v>
      </c>
      <c r="CI120" s="40">
        <f t="shared" si="408"/>
        <v>30000</v>
      </c>
      <c r="CJ120" s="40">
        <f t="shared" si="408"/>
        <v>30000</v>
      </c>
      <c r="CK120" s="40">
        <f t="shared" si="408"/>
        <v>30000</v>
      </c>
      <c r="CL120" s="40">
        <f t="shared" si="408"/>
        <v>30000</v>
      </c>
      <c r="CM120" s="40">
        <f t="shared" si="408"/>
        <v>30000</v>
      </c>
      <c r="CN120" s="40">
        <f t="shared" si="408"/>
        <v>30000</v>
      </c>
      <c r="CO120" s="40">
        <f t="shared" si="408"/>
        <v>30000</v>
      </c>
      <c r="CP120" s="40">
        <f t="shared" si="408"/>
        <v>30000</v>
      </c>
      <c r="CQ120" s="40">
        <f t="shared" si="408"/>
        <v>30000</v>
      </c>
      <c r="CR120" s="40">
        <f t="shared" si="408"/>
        <v>30000</v>
      </c>
      <c r="CS120" s="40">
        <f t="shared" si="408"/>
        <v>30000</v>
      </c>
      <c r="CT120" s="40">
        <f t="shared" si="408"/>
        <v>30000</v>
      </c>
      <c r="CU120" s="40">
        <f t="shared" si="408"/>
        <v>30000</v>
      </c>
      <c r="CV120" s="40">
        <f t="shared" si="408"/>
        <v>30000</v>
      </c>
      <c r="CW120" s="40">
        <f t="shared" si="408"/>
        <v>30000</v>
      </c>
      <c r="CX120" s="40">
        <f t="shared" si="408"/>
        <v>30000</v>
      </c>
      <c r="CY120" s="40">
        <f t="shared" si="408"/>
        <v>30000</v>
      </c>
      <c r="CZ120" s="40">
        <f t="shared" si="408"/>
        <v>30000</v>
      </c>
      <c r="DA120" s="40">
        <f t="shared" si="408"/>
        <v>30000</v>
      </c>
      <c r="DB120" s="40">
        <f t="shared" si="408"/>
        <v>30000</v>
      </c>
      <c r="DC120" s="40">
        <f t="shared" si="408"/>
        <v>30000</v>
      </c>
      <c r="DD120" s="40">
        <f t="shared" si="408"/>
        <v>30000</v>
      </c>
      <c r="DE120" s="40">
        <f t="shared" si="408"/>
        <v>30000</v>
      </c>
      <c r="DF120" s="40">
        <f t="shared" si="408"/>
        <v>30000</v>
      </c>
      <c r="DG120" s="40">
        <f t="shared" si="408"/>
        <v>30000</v>
      </c>
      <c r="DH120" s="40">
        <f t="shared" si="408"/>
        <v>30000</v>
      </c>
      <c r="DI120" s="40">
        <f t="shared" si="408"/>
        <v>30000</v>
      </c>
      <c r="DJ120" s="40">
        <f t="shared" si="408"/>
        <v>30000</v>
      </c>
      <c r="DK120" s="40">
        <f t="shared" si="408"/>
        <v>30000</v>
      </c>
      <c r="DL120" s="40">
        <f t="shared" si="408"/>
        <v>30000</v>
      </c>
      <c r="DM120" s="40">
        <f t="shared" si="408"/>
        <v>30000</v>
      </c>
      <c r="DN120" s="40">
        <f t="shared" si="408"/>
        <v>30000</v>
      </c>
      <c r="DO120" s="40">
        <f t="shared" si="408"/>
        <v>30000</v>
      </c>
      <c r="DP120" s="40">
        <f t="shared" si="408"/>
        <v>30000</v>
      </c>
      <c r="DQ120" s="40">
        <f t="shared" si="408"/>
        <v>30000</v>
      </c>
      <c r="DR120" s="40">
        <f t="shared" si="408"/>
        <v>30000</v>
      </c>
      <c r="DS120" s="40">
        <f t="shared" si="408"/>
        <v>30000</v>
      </c>
      <c r="DT120" s="40">
        <f t="shared" si="408"/>
        <v>30000</v>
      </c>
      <c r="DU120" s="40">
        <f t="shared" si="408"/>
        <v>30000</v>
      </c>
      <c r="DV120" s="40">
        <f t="shared" si="408"/>
        <v>30000</v>
      </c>
      <c r="DW120" s="40">
        <f t="shared" si="408"/>
        <v>30000</v>
      </c>
      <c r="DX120" s="40">
        <f t="shared" si="408"/>
        <v>30000</v>
      </c>
      <c r="DY120" s="40">
        <f t="shared" si="408"/>
        <v>30000</v>
      </c>
      <c r="DZ120" s="40">
        <f t="shared" si="408"/>
        <v>30000</v>
      </c>
      <c r="EA120" s="40">
        <f t="shared" si="408"/>
        <v>30000</v>
      </c>
      <c r="EB120" s="40">
        <f t="shared" si="408"/>
        <v>30000</v>
      </c>
      <c r="EC120" s="40">
        <f t="shared" si="408"/>
        <v>30000</v>
      </c>
      <c r="ED120" s="40">
        <f t="shared" si="408"/>
        <v>30000</v>
      </c>
      <c r="EE120" s="40">
        <f t="shared" si="408"/>
        <v>30000</v>
      </c>
      <c r="EF120" s="40">
        <f t="shared" si="408"/>
        <v>30000</v>
      </c>
      <c r="EG120" s="40">
        <f t="shared" si="408"/>
        <v>30000</v>
      </c>
      <c r="EH120" s="40">
        <f t="shared" si="408"/>
        <v>30000</v>
      </c>
      <c r="EI120" s="40">
        <f t="shared" si="408"/>
        <v>30000</v>
      </c>
      <c r="EJ120" s="40">
        <f t="shared" si="408"/>
        <v>30000</v>
      </c>
      <c r="EK120" s="40">
        <f t="shared" si="408"/>
        <v>30000</v>
      </c>
      <c r="EL120" s="40">
        <f t="shared" si="408"/>
        <v>30000</v>
      </c>
      <c r="EM120" s="40">
        <f t="shared" si="408"/>
        <v>30000</v>
      </c>
      <c r="EN120" s="40">
        <f t="shared" si="408"/>
        <v>30000</v>
      </c>
      <c r="EO120" s="40">
        <f t="shared" si="408"/>
        <v>30000</v>
      </c>
      <c r="EP120" s="40">
        <f t="shared" si="408"/>
        <v>30000</v>
      </c>
      <c r="EQ120" s="40">
        <f t="shared" si="408"/>
        <v>30000</v>
      </c>
      <c r="ER120" s="40">
        <f t="shared" si="408"/>
        <v>30000</v>
      </c>
      <c r="ES120" s="40">
        <f t="shared" si="408"/>
        <v>30000</v>
      </c>
      <c r="ET120" s="40">
        <f t="shared" ref="ET120:HE120" si="409">ES120</f>
        <v>30000</v>
      </c>
      <c r="EU120" s="40">
        <f t="shared" si="409"/>
        <v>30000</v>
      </c>
      <c r="EV120" s="40">
        <f t="shared" si="409"/>
        <v>30000</v>
      </c>
      <c r="EW120" s="40">
        <f t="shared" si="409"/>
        <v>30000</v>
      </c>
      <c r="EX120" s="40">
        <f t="shared" si="409"/>
        <v>30000</v>
      </c>
      <c r="EY120" s="40">
        <f t="shared" si="409"/>
        <v>30000</v>
      </c>
      <c r="EZ120" s="40">
        <f t="shared" si="409"/>
        <v>30000</v>
      </c>
      <c r="FA120" s="40">
        <f t="shared" si="409"/>
        <v>30000</v>
      </c>
      <c r="FB120" s="40">
        <f t="shared" si="409"/>
        <v>30000</v>
      </c>
      <c r="FC120" s="40">
        <f t="shared" si="409"/>
        <v>30000</v>
      </c>
      <c r="FD120" s="40">
        <f t="shared" si="409"/>
        <v>30000</v>
      </c>
      <c r="FE120" s="40">
        <f t="shared" si="409"/>
        <v>30000</v>
      </c>
      <c r="FF120" s="40">
        <f t="shared" si="409"/>
        <v>30000</v>
      </c>
      <c r="FG120" s="40">
        <f t="shared" si="409"/>
        <v>30000</v>
      </c>
      <c r="FH120" s="40">
        <f t="shared" si="409"/>
        <v>30000</v>
      </c>
      <c r="FI120" s="40">
        <f t="shared" si="409"/>
        <v>30000</v>
      </c>
      <c r="FJ120" s="40">
        <f t="shared" si="409"/>
        <v>30000</v>
      </c>
      <c r="FK120" s="40">
        <f t="shared" si="409"/>
        <v>30000</v>
      </c>
      <c r="FL120" s="40">
        <f t="shared" si="409"/>
        <v>30000</v>
      </c>
      <c r="FM120" s="40">
        <f t="shared" si="409"/>
        <v>30000</v>
      </c>
      <c r="FN120" s="40">
        <f t="shared" si="409"/>
        <v>30000</v>
      </c>
      <c r="FO120" s="40">
        <f t="shared" si="409"/>
        <v>30000</v>
      </c>
      <c r="FP120" s="40">
        <f t="shared" si="409"/>
        <v>30000</v>
      </c>
      <c r="FQ120" s="40">
        <f t="shared" si="409"/>
        <v>30000</v>
      </c>
      <c r="FR120" s="40">
        <f t="shared" si="409"/>
        <v>30000</v>
      </c>
      <c r="FS120" s="40">
        <f t="shared" si="409"/>
        <v>30000</v>
      </c>
      <c r="FT120" s="40">
        <f t="shared" si="409"/>
        <v>30000</v>
      </c>
      <c r="FU120" s="40">
        <f t="shared" si="409"/>
        <v>30000</v>
      </c>
      <c r="FV120" s="40">
        <f t="shared" si="409"/>
        <v>30000</v>
      </c>
      <c r="FW120" s="40">
        <f t="shared" si="409"/>
        <v>30000</v>
      </c>
      <c r="FX120" s="40">
        <f t="shared" si="409"/>
        <v>30000</v>
      </c>
      <c r="FY120" s="40">
        <f t="shared" si="409"/>
        <v>30000</v>
      </c>
      <c r="FZ120" s="40">
        <f t="shared" si="409"/>
        <v>30000</v>
      </c>
      <c r="GA120" s="40">
        <f t="shared" si="409"/>
        <v>30000</v>
      </c>
      <c r="GB120" s="40">
        <f t="shared" si="409"/>
        <v>30000</v>
      </c>
      <c r="GC120" s="40">
        <f t="shared" si="409"/>
        <v>30000</v>
      </c>
      <c r="GD120" s="40">
        <f t="shared" si="409"/>
        <v>30000</v>
      </c>
      <c r="GE120" s="40">
        <f t="shared" si="409"/>
        <v>30000</v>
      </c>
      <c r="GF120" s="40">
        <f t="shared" si="409"/>
        <v>30000</v>
      </c>
      <c r="GG120" s="40">
        <f t="shared" si="409"/>
        <v>30000</v>
      </c>
      <c r="GH120" s="40">
        <f t="shared" si="409"/>
        <v>30000</v>
      </c>
      <c r="GI120" s="40">
        <f t="shared" si="409"/>
        <v>30000</v>
      </c>
      <c r="GJ120" s="40">
        <f t="shared" si="409"/>
        <v>30000</v>
      </c>
      <c r="GK120" s="40">
        <f t="shared" si="409"/>
        <v>30000</v>
      </c>
      <c r="GL120" s="40">
        <f t="shared" si="409"/>
        <v>30000</v>
      </c>
      <c r="GM120" s="40">
        <f t="shared" si="409"/>
        <v>30000</v>
      </c>
      <c r="GN120" s="40">
        <f t="shared" si="409"/>
        <v>30000</v>
      </c>
      <c r="GO120" s="40">
        <f t="shared" si="409"/>
        <v>30000</v>
      </c>
      <c r="GP120" s="40">
        <f t="shared" si="409"/>
        <v>30000</v>
      </c>
      <c r="GQ120" s="40">
        <f t="shared" si="409"/>
        <v>30000</v>
      </c>
      <c r="GR120" s="40">
        <f t="shared" si="409"/>
        <v>30000</v>
      </c>
      <c r="GS120" s="40">
        <f t="shared" si="409"/>
        <v>30000</v>
      </c>
      <c r="GT120" s="40">
        <f t="shared" si="409"/>
        <v>30000</v>
      </c>
      <c r="GU120" s="40">
        <f t="shared" si="409"/>
        <v>30000</v>
      </c>
      <c r="GV120" s="40">
        <f t="shared" si="409"/>
        <v>30000</v>
      </c>
      <c r="GW120" s="40">
        <f t="shared" si="409"/>
        <v>30000</v>
      </c>
      <c r="GX120" s="40">
        <f t="shared" si="409"/>
        <v>30000</v>
      </c>
      <c r="GY120" s="40">
        <f t="shared" si="409"/>
        <v>30000</v>
      </c>
      <c r="GZ120" s="40">
        <f t="shared" si="409"/>
        <v>30000</v>
      </c>
      <c r="HA120" s="40">
        <f t="shared" si="409"/>
        <v>30000</v>
      </c>
      <c r="HB120" s="40">
        <f t="shared" si="409"/>
        <v>30000</v>
      </c>
      <c r="HC120" s="40">
        <f t="shared" si="409"/>
        <v>30000</v>
      </c>
      <c r="HD120" s="40">
        <f t="shared" si="409"/>
        <v>30000</v>
      </c>
      <c r="HE120" s="40">
        <f t="shared" si="409"/>
        <v>30000</v>
      </c>
      <c r="HF120" s="40">
        <f t="shared" ref="HF120:JQ120" si="410">HE120</f>
        <v>30000</v>
      </c>
      <c r="HG120" s="40">
        <f t="shared" si="410"/>
        <v>30000</v>
      </c>
      <c r="HH120" s="40">
        <f t="shared" si="410"/>
        <v>30000</v>
      </c>
      <c r="HI120" s="40">
        <f t="shared" si="410"/>
        <v>30000</v>
      </c>
      <c r="HJ120" s="40">
        <f t="shared" si="410"/>
        <v>30000</v>
      </c>
      <c r="HK120" s="40">
        <f t="shared" si="410"/>
        <v>30000</v>
      </c>
      <c r="HL120" s="40">
        <f t="shared" si="410"/>
        <v>30000</v>
      </c>
      <c r="HM120" s="40">
        <f t="shared" si="410"/>
        <v>30000</v>
      </c>
      <c r="HN120" s="40">
        <f t="shared" si="410"/>
        <v>30000</v>
      </c>
      <c r="HO120" s="40">
        <f t="shared" si="410"/>
        <v>30000</v>
      </c>
      <c r="HP120" s="40">
        <f t="shared" si="410"/>
        <v>30000</v>
      </c>
      <c r="HQ120" s="40">
        <f t="shared" si="410"/>
        <v>30000</v>
      </c>
      <c r="HR120" s="40">
        <f t="shared" si="410"/>
        <v>30000</v>
      </c>
      <c r="HS120" s="40">
        <f t="shared" si="410"/>
        <v>30000</v>
      </c>
      <c r="HT120" s="40">
        <f t="shared" si="410"/>
        <v>30000</v>
      </c>
      <c r="HU120" s="40">
        <f t="shared" si="410"/>
        <v>30000</v>
      </c>
      <c r="HV120" s="40">
        <f t="shared" si="410"/>
        <v>30000</v>
      </c>
      <c r="HW120" s="40">
        <f t="shared" si="410"/>
        <v>30000</v>
      </c>
      <c r="HX120" s="40">
        <f t="shared" si="410"/>
        <v>30000</v>
      </c>
      <c r="HY120" s="40">
        <f t="shared" si="410"/>
        <v>30000</v>
      </c>
      <c r="HZ120" s="40">
        <f t="shared" si="410"/>
        <v>30000</v>
      </c>
      <c r="IA120" s="40">
        <f t="shared" si="410"/>
        <v>30000</v>
      </c>
      <c r="IB120" s="40">
        <f t="shared" si="410"/>
        <v>30000</v>
      </c>
      <c r="IC120" s="40">
        <f t="shared" si="410"/>
        <v>30000</v>
      </c>
      <c r="ID120" s="40">
        <f t="shared" si="410"/>
        <v>30000</v>
      </c>
      <c r="IE120" s="40">
        <f t="shared" si="410"/>
        <v>30000</v>
      </c>
      <c r="IF120" s="40">
        <f t="shared" si="410"/>
        <v>30000</v>
      </c>
      <c r="IG120" s="40">
        <f t="shared" si="410"/>
        <v>30000</v>
      </c>
      <c r="IH120" s="40">
        <f t="shared" si="410"/>
        <v>30000</v>
      </c>
      <c r="II120" s="40">
        <f t="shared" si="410"/>
        <v>30000</v>
      </c>
      <c r="IJ120" s="40">
        <f t="shared" si="410"/>
        <v>30000</v>
      </c>
      <c r="IK120" s="40">
        <f t="shared" si="410"/>
        <v>30000</v>
      </c>
      <c r="IL120" s="40">
        <f t="shared" si="410"/>
        <v>30000</v>
      </c>
      <c r="IM120" s="40">
        <f t="shared" si="410"/>
        <v>30000</v>
      </c>
      <c r="IN120" s="40">
        <f t="shared" si="410"/>
        <v>30000</v>
      </c>
      <c r="IO120" s="40">
        <f t="shared" si="410"/>
        <v>30000</v>
      </c>
      <c r="IP120" s="40">
        <f t="shared" si="410"/>
        <v>30000</v>
      </c>
      <c r="IQ120" s="40">
        <f t="shared" si="410"/>
        <v>30000</v>
      </c>
      <c r="IR120" s="40">
        <f t="shared" si="410"/>
        <v>30000</v>
      </c>
      <c r="IS120" s="40">
        <f t="shared" si="410"/>
        <v>30000</v>
      </c>
      <c r="IT120" s="40">
        <f t="shared" si="410"/>
        <v>30000</v>
      </c>
      <c r="IU120" s="40">
        <f t="shared" si="410"/>
        <v>30000</v>
      </c>
      <c r="IV120" s="40">
        <f t="shared" si="410"/>
        <v>30000</v>
      </c>
      <c r="IW120" s="40">
        <f t="shared" si="410"/>
        <v>30000</v>
      </c>
      <c r="IX120" s="40">
        <f t="shared" si="410"/>
        <v>30000</v>
      </c>
      <c r="IY120" s="40">
        <f t="shared" si="410"/>
        <v>30000</v>
      </c>
      <c r="IZ120" s="40">
        <f t="shared" si="410"/>
        <v>30000</v>
      </c>
      <c r="JA120" s="40">
        <f t="shared" si="410"/>
        <v>30000</v>
      </c>
      <c r="JB120" s="40">
        <f t="shared" si="410"/>
        <v>30000</v>
      </c>
      <c r="JC120" s="40">
        <f t="shared" si="410"/>
        <v>30000</v>
      </c>
      <c r="JD120" s="40">
        <f t="shared" si="410"/>
        <v>30000</v>
      </c>
      <c r="JE120" s="40">
        <f t="shared" si="410"/>
        <v>30000</v>
      </c>
      <c r="JF120" s="40">
        <f t="shared" si="410"/>
        <v>30000</v>
      </c>
      <c r="JG120" s="40">
        <f t="shared" si="410"/>
        <v>30000</v>
      </c>
      <c r="JH120" s="40">
        <f t="shared" si="410"/>
        <v>30000</v>
      </c>
      <c r="JI120" s="40">
        <f t="shared" si="410"/>
        <v>30000</v>
      </c>
      <c r="JJ120" s="40">
        <f t="shared" si="410"/>
        <v>30000</v>
      </c>
      <c r="JK120" s="40">
        <f t="shared" si="410"/>
        <v>30000</v>
      </c>
      <c r="JL120" s="40">
        <f t="shared" si="410"/>
        <v>30000</v>
      </c>
      <c r="JM120" s="40">
        <f t="shared" si="410"/>
        <v>30000</v>
      </c>
      <c r="JN120" s="40">
        <f t="shared" si="410"/>
        <v>30000</v>
      </c>
      <c r="JO120" s="40">
        <f t="shared" si="410"/>
        <v>30000</v>
      </c>
      <c r="JP120" s="40">
        <f t="shared" si="410"/>
        <v>30000</v>
      </c>
      <c r="JQ120" s="40">
        <f t="shared" si="410"/>
        <v>30000</v>
      </c>
      <c r="JR120" s="40">
        <f t="shared" ref="JR120:KV120" si="411">JQ120</f>
        <v>30000</v>
      </c>
      <c r="JS120" s="40">
        <f t="shared" si="411"/>
        <v>30000</v>
      </c>
      <c r="JT120" s="40">
        <f t="shared" si="411"/>
        <v>30000</v>
      </c>
      <c r="JU120" s="40">
        <f t="shared" si="411"/>
        <v>30000</v>
      </c>
      <c r="JV120" s="40">
        <f t="shared" si="411"/>
        <v>30000</v>
      </c>
      <c r="JW120" s="40">
        <f t="shared" si="411"/>
        <v>30000</v>
      </c>
      <c r="JX120" s="40">
        <f t="shared" si="411"/>
        <v>30000</v>
      </c>
      <c r="JY120" s="40">
        <f t="shared" si="411"/>
        <v>30000</v>
      </c>
      <c r="JZ120" s="40">
        <f t="shared" si="411"/>
        <v>30000</v>
      </c>
      <c r="KA120" s="40">
        <f t="shared" si="411"/>
        <v>30000</v>
      </c>
      <c r="KB120" s="40">
        <f t="shared" si="411"/>
        <v>30000</v>
      </c>
      <c r="KC120" s="40">
        <f t="shared" si="411"/>
        <v>30000</v>
      </c>
      <c r="KD120" s="40">
        <f t="shared" si="411"/>
        <v>30000</v>
      </c>
      <c r="KE120" s="40">
        <f t="shared" si="411"/>
        <v>30000</v>
      </c>
      <c r="KF120" s="40">
        <f t="shared" si="411"/>
        <v>30000</v>
      </c>
      <c r="KG120" s="40">
        <f t="shared" si="411"/>
        <v>30000</v>
      </c>
      <c r="KH120" s="40">
        <f t="shared" si="411"/>
        <v>30000</v>
      </c>
      <c r="KI120" s="40">
        <f t="shared" si="411"/>
        <v>30000</v>
      </c>
      <c r="KJ120" s="40">
        <f t="shared" si="411"/>
        <v>30000</v>
      </c>
      <c r="KK120" s="40">
        <f t="shared" si="411"/>
        <v>30000</v>
      </c>
      <c r="KL120" s="40">
        <f t="shared" si="411"/>
        <v>30000</v>
      </c>
      <c r="KM120" s="40">
        <f t="shared" si="411"/>
        <v>30000</v>
      </c>
      <c r="KN120" s="40">
        <f t="shared" si="411"/>
        <v>30000</v>
      </c>
      <c r="KO120" s="40">
        <f t="shared" si="411"/>
        <v>30000</v>
      </c>
      <c r="KP120" s="40">
        <f t="shared" si="411"/>
        <v>30000</v>
      </c>
      <c r="KQ120" s="40">
        <f t="shared" si="411"/>
        <v>30000</v>
      </c>
      <c r="KR120" s="40">
        <f t="shared" si="411"/>
        <v>30000</v>
      </c>
      <c r="KS120" s="40">
        <f t="shared" si="411"/>
        <v>30000</v>
      </c>
      <c r="KT120" s="40">
        <f t="shared" si="411"/>
        <v>30000</v>
      </c>
      <c r="KU120" s="40">
        <f t="shared" si="411"/>
        <v>30000</v>
      </c>
      <c r="KV120" s="40">
        <f t="shared" si="411"/>
        <v>30000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 t="shared" si="406"/>
        <v>Менеджеры по продажам</v>
      </c>
      <c r="F121" s="1"/>
      <c r="G121" s="1"/>
      <c r="H121" s="11" t="str">
        <f t="shared" ref="H121:H129" si="412">H120</f>
        <v>руб.</v>
      </c>
      <c r="I121" s="1"/>
      <c r="J121" s="1"/>
      <c r="K121" s="1"/>
      <c r="L121" s="1"/>
      <c r="M121" s="5"/>
      <c r="N121" s="52"/>
      <c r="O121" s="19"/>
      <c r="P121" s="1"/>
      <c r="Q121" s="1"/>
      <c r="R121" s="52"/>
      <c r="S121" s="1"/>
      <c r="T121" s="5" t="s">
        <v>0</v>
      </c>
      <c r="U121" s="40">
        <v>40000</v>
      </c>
      <c r="V121" s="40">
        <f>U121</f>
        <v>40000</v>
      </c>
      <c r="W121" s="40">
        <f t="shared" ref="W121:CH121" si="413">V121</f>
        <v>40000</v>
      </c>
      <c r="X121" s="40">
        <f t="shared" si="413"/>
        <v>40000</v>
      </c>
      <c r="Y121" s="40">
        <f t="shared" si="413"/>
        <v>40000</v>
      </c>
      <c r="Z121" s="40">
        <f t="shared" si="413"/>
        <v>40000</v>
      </c>
      <c r="AA121" s="40">
        <f t="shared" si="413"/>
        <v>40000</v>
      </c>
      <c r="AB121" s="40">
        <f t="shared" si="413"/>
        <v>40000</v>
      </c>
      <c r="AC121" s="40">
        <f t="shared" si="413"/>
        <v>40000</v>
      </c>
      <c r="AD121" s="40">
        <f t="shared" si="413"/>
        <v>40000</v>
      </c>
      <c r="AE121" s="40">
        <f t="shared" si="413"/>
        <v>40000</v>
      </c>
      <c r="AF121" s="40">
        <f t="shared" si="413"/>
        <v>40000</v>
      </c>
      <c r="AG121" s="40">
        <f t="shared" si="413"/>
        <v>40000</v>
      </c>
      <c r="AH121" s="40">
        <f t="shared" si="413"/>
        <v>40000</v>
      </c>
      <c r="AI121" s="40">
        <f t="shared" si="413"/>
        <v>40000</v>
      </c>
      <c r="AJ121" s="40">
        <f t="shared" si="413"/>
        <v>40000</v>
      </c>
      <c r="AK121" s="40">
        <f t="shared" si="413"/>
        <v>40000</v>
      </c>
      <c r="AL121" s="40">
        <f t="shared" si="413"/>
        <v>40000</v>
      </c>
      <c r="AM121" s="40">
        <f t="shared" si="413"/>
        <v>40000</v>
      </c>
      <c r="AN121" s="40">
        <f t="shared" si="413"/>
        <v>40000</v>
      </c>
      <c r="AO121" s="40">
        <f t="shared" si="413"/>
        <v>40000</v>
      </c>
      <c r="AP121" s="40">
        <f t="shared" si="413"/>
        <v>40000</v>
      </c>
      <c r="AQ121" s="40">
        <f t="shared" si="413"/>
        <v>40000</v>
      </c>
      <c r="AR121" s="40">
        <f t="shared" si="413"/>
        <v>40000</v>
      </c>
      <c r="AS121" s="40">
        <f t="shared" si="413"/>
        <v>40000</v>
      </c>
      <c r="AT121" s="40">
        <f t="shared" si="413"/>
        <v>40000</v>
      </c>
      <c r="AU121" s="40">
        <f t="shared" si="413"/>
        <v>40000</v>
      </c>
      <c r="AV121" s="40">
        <f t="shared" si="413"/>
        <v>40000</v>
      </c>
      <c r="AW121" s="40">
        <f t="shared" si="413"/>
        <v>40000</v>
      </c>
      <c r="AX121" s="40">
        <f t="shared" si="413"/>
        <v>40000</v>
      </c>
      <c r="AY121" s="40">
        <f t="shared" si="413"/>
        <v>40000</v>
      </c>
      <c r="AZ121" s="40">
        <f t="shared" si="413"/>
        <v>40000</v>
      </c>
      <c r="BA121" s="40">
        <f t="shared" si="413"/>
        <v>40000</v>
      </c>
      <c r="BB121" s="40">
        <f t="shared" si="413"/>
        <v>40000</v>
      </c>
      <c r="BC121" s="40">
        <f t="shared" si="413"/>
        <v>40000</v>
      </c>
      <c r="BD121" s="40">
        <f t="shared" si="413"/>
        <v>40000</v>
      </c>
      <c r="BE121" s="40">
        <f t="shared" si="413"/>
        <v>40000</v>
      </c>
      <c r="BF121" s="40">
        <f t="shared" si="413"/>
        <v>40000</v>
      </c>
      <c r="BG121" s="40">
        <f t="shared" si="413"/>
        <v>40000</v>
      </c>
      <c r="BH121" s="40">
        <f t="shared" si="413"/>
        <v>40000</v>
      </c>
      <c r="BI121" s="40">
        <f t="shared" si="413"/>
        <v>40000</v>
      </c>
      <c r="BJ121" s="40">
        <f t="shared" si="413"/>
        <v>40000</v>
      </c>
      <c r="BK121" s="40">
        <f t="shared" si="413"/>
        <v>40000</v>
      </c>
      <c r="BL121" s="40">
        <f t="shared" si="413"/>
        <v>40000</v>
      </c>
      <c r="BM121" s="40">
        <f t="shared" si="413"/>
        <v>40000</v>
      </c>
      <c r="BN121" s="40">
        <f t="shared" si="413"/>
        <v>40000</v>
      </c>
      <c r="BO121" s="40">
        <f t="shared" si="413"/>
        <v>40000</v>
      </c>
      <c r="BP121" s="40">
        <f t="shared" si="413"/>
        <v>40000</v>
      </c>
      <c r="BQ121" s="40">
        <f t="shared" si="413"/>
        <v>40000</v>
      </c>
      <c r="BR121" s="40">
        <f t="shared" si="413"/>
        <v>40000</v>
      </c>
      <c r="BS121" s="40">
        <f t="shared" si="413"/>
        <v>40000</v>
      </c>
      <c r="BT121" s="40">
        <f t="shared" si="413"/>
        <v>40000</v>
      </c>
      <c r="BU121" s="40">
        <f t="shared" si="413"/>
        <v>40000</v>
      </c>
      <c r="BV121" s="40">
        <f t="shared" si="413"/>
        <v>40000</v>
      </c>
      <c r="BW121" s="40">
        <f t="shared" si="413"/>
        <v>40000</v>
      </c>
      <c r="BX121" s="40">
        <f t="shared" si="413"/>
        <v>40000</v>
      </c>
      <c r="BY121" s="40">
        <f t="shared" si="413"/>
        <v>40000</v>
      </c>
      <c r="BZ121" s="40">
        <f t="shared" si="413"/>
        <v>40000</v>
      </c>
      <c r="CA121" s="40">
        <f t="shared" si="413"/>
        <v>40000</v>
      </c>
      <c r="CB121" s="40">
        <f t="shared" si="413"/>
        <v>40000</v>
      </c>
      <c r="CC121" s="40">
        <f t="shared" si="413"/>
        <v>40000</v>
      </c>
      <c r="CD121" s="40">
        <f t="shared" si="413"/>
        <v>40000</v>
      </c>
      <c r="CE121" s="40">
        <f t="shared" si="413"/>
        <v>40000</v>
      </c>
      <c r="CF121" s="40">
        <f t="shared" si="413"/>
        <v>40000</v>
      </c>
      <c r="CG121" s="40">
        <f t="shared" si="413"/>
        <v>40000</v>
      </c>
      <c r="CH121" s="40">
        <f t="shared" si="413"/>
        <v>40000</v>
      </c>
      <c r="CI121" s="40">
        <f t="shared" ref="CI121:ET121" si="414">CH121</f>
        <v>40000</v>
      </c>
      <c r="CJ121" s="40">
        <f t="shared" si="414"/>
        <v>40000</v>
      </c>
      <c r="CK121" s="40">
        <f t="shared" si="414"/>
        <v>40000</v>
      </c>
      <c r="CL121" s="40">
        <f t="shared" si="414"/>
        <v>40000</v>
      </c>
      <c r="CM121" s="40">
        <f t="shared" si="414"/>
        <v>40000</v>
      </c>
      <c r="CN121" s="40">
        <f t="shared" si="414"/>
        <v>40000</v>
      </c>
      <c r="CO121" s="40">
        <f t="shared" si="414"/>
        <v>40000</v>
      </c>
      <c r="CP121" s="40">
        <f t="shared" si="414"/>
        <v>40000</v>
      </c>
      <c r="CQ121" s="40">
        <f t="shared" si="414"/>
        <v>40000</v>
      </c>
      <c r="CR121" s="40">
        <f t="shared" si="414"/>
        <v>40000</v>
      </c>
      <c r="CS121" s="40">
        <f t="shared" si="414"/>
        <v>40000</v>
      </c>
      <c r="CT121" s="40">
        <f t="shared" si="414"/>
        <v>40000</v>
      </c>
      <c r="CU121" s="40">
        <f t="shared" si="414"/>
        <v>40000</v>
      </c>
      <c r="CV121" s="40">
        <f t="shared" si="414"/>
        <v>40000</v>
      </c>
      <c r="CW121" s="40">
        <f t="shared" si="414"/>
        <v>40000</v>
      </c>
      <c r="CX121" s="40">
        <f t="shared" si="414"/>
        <v>40000</v>
      </c>
      <c r="CY121" s="40">
        <f t="shared" si="414"/>
        <v>40000</v>
      </c>
      <c r="CZ121" s="40">
        <f t="shared" si="414"/>
        <v>40000</v>
      </c>
      <c r="DA121" s="40">
        <f t="shared" si="414"/>
        <v>40000</v>
      </c>
      <c r="DB121" s="40">
        <f t="shared" si="414"/>
        <v>40000</v>
      </c>
      <c r="DC121" s="40">
        <f t="shared" si="414"/>
        <v>40000</v>
      </c>
      <c r="DD121" s="40">
        <f t="shared" si="414"/>
        <v>40000</v>
      </c>
      <c r="DE121" s="40">
        <f t="shared" si="414"/>
        <v>40000</v>
      </c>
      <c r="DF121" s="40">
        <f t="shared" si="414"/>
        <v>40000</v>
      </c>
      <c r="DG121" s="40">
        <f t="shared" si="414"/>
        <v>40000</v>
      </c>
      <c r="DH121" s="40">
        <f t="shared" si="414"/>
        <v>40000</v>
      </c>
      <c r="DI121" s="40">
        <f t="shared" si="414"/>
        <v>40000</v>
      </c>
      <c r="DJ121" s="40">
        <f t="shared" si="414"/>
        <v>40000</v>
      </c>
      <c r="DK121" s="40">
        <f t="shared" si="414"/>
        <v>40000</v>
      </c>
      <c r="DL121" s="40">
        <f t="shared" si="414"/>
        <v>40000</v>
      </c>
      <c r="DM121" s="40">
        <f t="shared" si="414"/>
        <v>40000</v>
      </c>
      <c r="DN121" s="40">
        <f t="shared" si="414"/>
        <v>40000</v>
      </c>
      <c r="DO121" s="40">
        <f t="shared" si="414"/>
        <v>40000</v>
      </c>
      <c r="DP121" s="40">
        <f t="shared" si="414"/>
        <v>40000</v>
      </c>
      <c r="DQ121" s="40">
        <f t="shared" si="414"/>
        <v>40000</v>
      </c>
      <c r="DR121" s="40">
        <f t="shared" si="414"/>
        <v>40000</v>
      </c>
      <c r="DS121" s="40">
        <f t="shared" si="414"/>
        <v>40000</v>
      </c>
      <c r="DT121" s="40">
        <f t="shared" si="414"/>
        <v>40000</v>
      </c>
      <c r="DU121" s="40">
        <f t="shared" si="414"/>
        <v>40000</v>
      </c>
      <c r="DV121" s="40">
        <f t="shared" si="414"/>
        <v>40000</v>
      </c>
      <c r="DW121" s="40">
        <f t="shared" si="414"/>
        <v>40000</v>
      </c>
      <c r="DX121" s="40">
        <f t="shared" si="414"/>
        <v>40000</v>
      </c>
      <c r="DY121" s="40">
        <f t="shared" si="414"/>
        <v>40000</v>
      </c>
      <c r="DZ121" s="40">
        <f t="shared" si="414"/>
        <v>40000</v>
      </c>
      <c r="EA121" s="40">
        <f t="shared" si="414"/>
        <v>40000</v>
      </c>
      <c r="EB121" s="40">
        <f t="shared" si="414"/>
        <v>40000</v>
      </c>
      <c r="EC121" s="40">
        <f t="shared" si="414"/>
        <v>40000</v>
      </c>
      <c r="ED121" s="40">
        <f t="shared" si="414"/>
        <v>40000</v>
      </c>
      <c r="EE121" s="40">
        <f t="shared" si="414"/>
        <v>40000</v>
      </c>
      <c r="EF121" s="40">
        <f t="shared" si="414"/>
        <v>40000</v>
      </c>
      <c r="EG121" s="40">
        <f t="shared" si="414"/>
        <v>40000</v>
      </c>
      <c r="EH121" s="40">
        <f t="shared" si="414"/>
        <v>40000</v>
      </c>
      <c r="EI121" s="40">
        <f t="shared" si="414"/>
        <v>40000</v>
      </c>
      <c r="EJ121" s="40">
        <f t="shared" si="414"/>
        <v>40000</v>
      </c>
      <c r="EK121" s="40">
        <f t="shared" si="414"/>
        <v>40000</v>
      </c>
      <c r="EL121" s="40">
        <f t="shared" si="414"/>
        <v>40000</v>
      </c>
      <c r="EM121" s="40">
        <f t="shared" si="414"/>
        <v>40000</v>
      </c>
      <c r="EN121" s="40">
        <f t="shared" si="414"/>
        <v>40000</v>
      </c>
      <c r="EO121" s="40">
        <f t="shared" si="414"/>
        <v>40000</v>
      </c>
      <c r="EP121" s="40">
        <f t="shared" si="414"/>
        <v>40000</v>
      </c>
      <c r="EQ121" s="40">
        <f t="shared" si="414"/>
        <v>40000</v>
      </c>
      <c r="ER121" s="40">
        <f t="shared" si="414"/>
        <v>40000</v>
      </c>
      <c r="ES121" s="40">
        <f t="shared" si="414"/>
        <v>40000</v>
      </c>
      <c r="ET121" s="40">
        <f t="shared" si="414"/>
        <v>40000</v>
      </c>
      <c r="EU121" s="40">
        <f t="shared" ref="EU121:HF121" si="415">ET121</f>
        <v>40000</v>
      </c>
      <c r="EV121" s="40">
        <f t="shared" si="415"/>
        <v>40000</v>
      </c>
      <c r="EW121" s="40">
        <f t="shared" si="415"/>
        <v>40000</v>
      </c>
      <c r="EX121" s="40">
        <f t="shared" si="415"/>
        <v>40000</v>
      </c>
      <c r="EY121" s="40">
        <f t="shared" si="415"/>
        <v>40000</v>
      </c>
      <c r="EZ121" s="40">
        <f t="shared" si="415"/>
        <v>40000</v>
      </c>
      <c r="FA121" s="40">
        <f t="shared" si="415"/>
        <v>40000</v>
      </c>
      <c r="FB121" s="40">
        <f t="shared" si="415"/>
        <v>40000</v>
      </c>
      <c r="FC121" s="40">
        <f t="shared" si="415"/>
        <v>40000</v>
      </c>
      <c r="FD121" s="40">
        <f t="shared" si="415"/>
        <v>40000</v>
      </c>
      <c r="FE121" s="40">
        <f t="shared" si="415"/>
        <v>40000</v>
      </c>
      <c r="FF121" s="40">
        <f t="shared" si="415"/>
        <v>40000</v>
      </c>
      <c r="FG121" s="40">
        <f t="shared" si="415"/>
        <v>40000</v>
      </c>
      <c r="FH121" s="40">
        <f t="shared" si="415"/>
        <v>40000</v>
      </c>
      <c r="FI121" s="40">
        <f t="shared" si="415"/>
        <v>40000</v>
      </c>
      <c r="FJ121" s="40">
        <f t="shared" si="415"/>
        <v>40000</v>
      </c>
      <c r="FK121" s="40">
        <f t="shared" si="415"/>
        <v>40000</v>
      </c>
      <c r="FL121" s="40">
        <f t="shared" si="415"/>
        <v>40000</v>
      </c>
      <c r="FM121" s="40">
        <f t="shared" si="415"/>
        <v>40000</v>
      </c>
      <c r="FN121" s="40">
        <f t="shared" si="415"/>
        <v>40000</v>
      </c>
      <c r="FO121" s="40">
        <f t="shared" si="415"/>
        <v>40000</v>
      </c>
      <c r="FP121" s="40">
        <f t="shared" si="415"/>
        <v>40000</v>
      </c>
      <c r="FQ121" s="40">
        <f t="shared" si="415"/>
        <v>40000</v>
      </c>
      <c r="FR121" s="40">
        <f t="shared" si="415"/>
        <v>40000</v>
      </c>
      <c r="FS121" s="40">
        <f t="shared" si="415"/>
        <v>40000</v>
      </c>
      <c r="FT121" s="40">
        <f t="shared" si="415"/>
        <v>40000</v>
      </c>
      <c r="FU121" s="40">
        <f t="shared" si="415"/>
        <v>40000</v>
      </c>
      <c r="FV121" s="40">
        <f t="shared" si="415"/>
        <v>40000</v>
      </c>
      <c r="FW121" s="40">
        <f t="shared" si="415"/>
        <v>40000</v>
      </c>
      <c r="FX121" s="40">
        <f t="shared" si="415"/>
        <v>40000</v>
      </c>
      <c r="FY121" s="40">
        <f t="shared" si="415"/>
        <v>40000</v>
      </c>
      <c r="FZ121" s="40">
        <f t="shared" si="415"/>
        <v>40000</v>
      </c>
      <c r="GA121" s="40">
        <f t="shared" si="415"/>
        <v>40000</v>
      </c>
      <c r="GB121" s="40">
        <f t="shared" si="415"/>
        <v>40000</v>
      </c>
      <c r="GC121" s="40">
        <f t="shared" si="415"/>
        <v>40000</v>
      </c>
      <c r="GD121" s="40">
        <f t="shared" si="415"/>
        <v>40000</v>
      </c>
      <c r="GE121" s="40">
        <f t="shared" si="415"/>
        <v>40000</v>
      </c>
      <c r="GF121" s="40">
        <f t="shared" si="415"/>
        <v>40000</v>
      </c>
      <c r="GG121" s="40">
        <f t="shared" si="415"/>
        <v>40000</v>
      </c>
      <c r="GH121" s="40">
        <f t="shared" si="415"/>
        <v>40000</v>
      </c>
      <c r="GI121" s="40">
        <f t="shared" si="415"/>
        <v>40000</v>
      </c>
      <c r="GJ121" s="40">
        <f t="shared" si="415"/>
        <v>40000</v>
      </c>
      <c r="GK121" s="40">
        <f t="shared" si="415"/>
        <v>40000</v>
      </c>
      <c r="GL121" s="40">
        <f t="shared" si="415"/>
        <v>40000</v>
      </c>
      <c r="GM121" s="40">
        <f t="shared" si="415"/>
        <v>40000</v>
      </c>
      <c r="GN121" s="40">
        <f t="shared" si="415"/>
        <v>40000</v>
      </c>
      <c r="GO121" s="40">
        <f t="shared" si="415"/>
        <v>40000</v>
      </c>
      <c r="GP121" s="40">
        <f t="shared" si="415"/>
        <v>40000</v>
      </c>
      <c r="GQ121" s="40">
        <f t="shared" si="415"/>
        <v>40000</v>
      </c>
      <c r="GR121" s="40">
        <f t="shared" si="415"/>
        <v>40000</v>
      </c>
      <c r="GS121" s="40">
        <f t="shared" si="415"/>
        <v>40000</v>
      </c>
      <c r="GT121" s="40">
        <f t="shared" si="415"/>
        <v>40000</v>
      </c>
      <c r="GU121" s="40">
        <f t="shared" si="415"/>
        <v>40000</v>
      </c>
      <c r="GV121" s="40">
        <f t="shared" si="415"/>
        <v>40000</v>
      </c>
      <c r="GW121" s="40">
        <f t="shared" si="415"/>
        <v>40000</v>
      </c>
      <c r="GX121" s="40">
        <f t="shared" si="415"/>
        <v>40000</v>
      </c>
      <c r="GY121" s="40">
        <f t="shared" si="415"/>
        <v>40000</v>
      </c>
      <c r="GZ121" s="40">
        <f t="shared" si="415"/>
        <v>40000</v>
      </c>
      <c r="HA121" s="40">
        <f t="shared" si="415"/>
        <v>40000</v>
      </c>
      <c r="HB121" s="40">
        <f t="shared" si="415"/>
        <v>40000</v>
      </c>
      <c r="HC121" s="40">
        <f t="shared" si="415"/>
        <v>40000</v>
      </c>
      <c r="HD121" s="40">
        <f t="shared" si="415"/>
        <v>40000</v>
      </c>
      <c r="HE121" s="40">
        <f t="shared" si="415"/>
        <v>40000</v>
      </c>
      <c r="HF121" s="40">
        <f t="shared" si="415"/>
        <v>40000</v>
      </c>
      <c r="HG121" s="40">
        <f t="shared" ref="HG121:JR121" si="416">HF121</f>
        <v>40000</v>
      </c>
      <c r="HH121" s="40">
        <f t="shared" si="416"/>
        <v>40000</v>
      </c>
      <c r="HI121" s="40">
        <f t="shared" si="416"/>
        <v>40000</v>
      </c>
      <c r="HJ121" s="40">
        <f t="shared" si="416"/>
        <v>40000</v>
      </c>
      <c r="HK121" s="40">
        <f t="shared" si="416"/>
        <v>40000</v>
      </c>
      <c r="HL121" s="40">
        <f t="shared" si="416"/>
        <v>40000</v>
      </c>
      <c r="HM121" s="40">
        <f t="shared" si="416"/>
        <v>40000</v>
      </c>
      <c r="HN121" s="40">
        <f t="shared" si="416"/>
        <v>40000</v>
      </c>
      <c r="HO121" s="40">
        <f t="shared" si="416"/>
        <v>40000</v>
      </c>
      <c r="HP121" s="40">
        <f t="shared" si="416"/>
        <v>40000</v>
      </c>
      <c r="HQ121" s="40">
        <f t="shared" si="416"/>
        <v>40000</v>
      </c>
      <c r="HR121" s="40">
        <f t="shared" si="416"/>
        <v>40000</v>
      </c>
      <c r="HS121" s="40">
        <f t="shared" si="416"/>
        <v>40000</v>
      </c>
      <c r="HT121" s="40">
        <f t="shared" si="416"/>
        <v>40000</v>
      </c>
      <c r="HU121" s="40">
        <f t="shared" si="416"/>
        <v>40000</v>
      </c>
      <c r="HV121" s="40">
        <f t="shared" si="416"/>
        <v>40000</v>
      </c>
      <c r="HW121" s="40">
        <f t="shared" si="416"/>
        <v>40000</v>
      </c>
      <c r="HX121" s="40">
        <f t="shared" si="416"/>
        <v>40000</v>
      </c>
      <c r="HY121" s="40">
        <f t="shared" si="416"/>
        <v>40000</v>
      </c>
      <c r="HZ121" s="40">
        <f t="shared" si="416"/>
        <v>40000</v>
      </c>
      <c r="IA121" s="40">
        <f t="shared" si="416"/>
        <v>40000</v>
      </c>
      <c r="IB121" s="40">
        <f t="shared" si="416"/>
        <v>40000</v>
      </c>
      <c r="IC121" s="40">
        <f t="shared" si="416"/>
        <v>40000</v>
      </c>
      <c r="ID121" s="40">
        <f t="shared" si="416"/>
        <v>40000</v>
      </c>
      <c r="IE121" s="40">
        <f t="shared" si="416"/>
        <v>40000</v>
      </c>
      <c r="IF121" s="40">
        <f t="shared" si="416"/>
        <v>40000</v>
      </c>
      <c r="IG121" s="40">
        <f t="shared" si="416"/>
        <v>40000</v>
      </c>
      <c r="IH121" s="40">
        <f t="shared" si="416"/>
        <v>40000</v>
      </c>
      <c r="II121" s="40">
        <f t="shared" si="416"/>
        <v>40000</v>
      </c>
      <c r="IJ121" s="40">
        <f t="shared" si="416"/>
        <v>40000</v>
      </c>
      <c r="IK121" s="40">
        <f t="shared" si="416"/>
        <v>40000</v>
      </c>
      <c r="IL121" s="40">
        <f t="shared" si="416"/>
        <v>40000</v>
      </c>
      <c r="IM121" s="40">
        <f t="shared" si="416"/>
        <v>40000</v>
      </c>
      <c r="IN121" s="40">
        <f t="shared" si="416"/>
        <v>40000</v>
      </c>
      <c r="IO121" s="40">
        <f t="shared" si="416"/>
        <v>40000</v>
      </c>
      <c r="IP121" s="40">
        <f t="shared" si="416"/>
        <v>40000</v>
      </c>
      <c r="IQ121" s="40">
        <f t="shared" si="416"/>
        <v>40000</v>
      </c>
      <c r="IR121" s="40">
        <f t="shared" si="416"/>
        <v>40000</v>
      </c>
      <c r="IS121" s="40">
        <f t="shared" si="416"/>
        <v>40000</v>
      </c>
      <c r="IT121" s="40">
        <f t="shared" si="416"/>
        <v>40000</v>
      </c>
      <c r="IU121" s="40">
        <f t="shared" si="416"/>
        <v>40000</v>
      </c>
      <c r="IV121" s="40">
        <f t="shared" si="416"/>
        <v>40000</v>
      </c>
      <c r="IW121" s="40">
        <f t="shared" si="416"/>
        <v>40000</v>
      </c>
      <c r="IX121" s="40">
        <f t="shared" si="416"/>
        <v>40000</v>
      </c>
      <c r="IY121" s="40">
        <f t="shared" si="416"/>
        <v>40000</v>
      </c>
      <c r="IZ121" s="40">
        <f t="shared" si="416"/>
        <v>40000</v>
      </c>
      <c r="JA121" s="40">
        <f t="shared" si="416"/>
        <v>40000</v>
      </c>
      <c r="JB121" s="40">
        <f t="shared" si="416"/>
        <v>40000</v>
      </c>
      <c r="JC121" s="40">
        <f t="shared" si="416"/>
        <v>40000</v>
      </c>
      <c r="JD121" s="40">
        <f t="shared" si="416"/>
        <v>40000</v>
      </c>
      <c r="JE121" s="40">
        <f t="shared" si="416"/>
        <v>40000</v>
      </c>
      <c r="JF121" s="40">
        <f t="shared" si="416"/>
        <v>40000</v>
      </c>
      <c r="JG121" s="40">
        <f t="shared" si="416"/>
        <v>40000</v>
      </c>
      <c r="JH121" s="40">
        <f t="shared" si="416"/>
        <v>40000</v>
      </c>
      <c r="JI121" s="40">
        <f t="shared" si="416"/>
        <v>40000</v>
      </c>
      <c r="JJ121" s="40">
        <f t="shared" si="416"/>
        <v>40000</v>
      </c>
      <c r="JK121" s="40">
        <f t="shared" si="416"/>
        <v>40000</v>
      </c>
      <c r="JL121" s="40">
        <f t="shared" si="416"/>
        <v>40000</v>
      </c>
      <c r="JM121" s="40">
        <f t="shared" si="416"/>
        <v>40000</v>
      </c>
      <c r="JN121" s="40">
        <f t="shared" si="416"/>
        <v>40000</v>
      </c>
      <c r="JO121" s="40">
        <f t="shared" si="416"/>
        <v>40000</v>
      </c>
      <c r="JP121" s="40">
        <f t="shared" si="416"/>
        <v>40000</v>
      </c>
      <c r="JQ121" s="40">
        <f t="shared" si="416"/>
        <v>40000</v>
      </c>
      <c r="JR121" s="40">
        <f t="shared" si="416"/>
        <v>40000</v>
      </c>
      <c r="JS121" s="40">
        <f t="shared" ref="JS121:KV121" si="417">JR121</f>
        <v>40000</v>
      </c>
      <c r="JT121" s="40">
        <f t="shared" si="417"/>
        <v>40000</v>
      </c>
      <c r="JU121" s="40">
        <f t="shared" si="417"/>
        <v>40000</v>
      </c>
      <c r="JV121" s="40">
        <f t="shared" si="417"/>
        <v>40000</v>
      </c>
      <c r="JW121" s="40">
        <f t="shared" si="417"/>
        <v>40000</v>
      </c>
      <c r="JX121" s="40">
        <f t="shared" si="417"/>
        <v>40000</v>
      </c>
      <c r="JY121" s="40">
        <f t="shared" si="417"/>
        <v>40000</v>
      </c>
      <c r="JZ121" s="40">
        <f t="shared" si="417"/>
        <v>40000</v>
      </c>
      <c r="KA121" s="40">
        <f t="shared" si="417"/>
        <v>40000</v>
      </c>
      <c r="KB121" s="40">
        <f t="shared" si="417"/>
        <v>40000</v>
      </c>
      <c r="KC121" s="40">
        <f t="shared" si="417"/>
        <v>40000</v>
      </c>
      <c r="KD121" s="40">
        <f t="shared" si="417"/>
        <v>40000</v>
      </c>
      <c r="KE121" s="40">
        <f t="shared" si="417"/>
        <v>40000</v>
      </c>
      <c r="KF121" s="40">
        <f t="shared" si="417"/>
        <v>40000</v>
      </c>
      <c r="KG121" s="40">
        <f t="shared" si="417"/>
        <v>40000</v>
      </c>
      <c r="KH121" s="40">
        <f t="shared" si="417"/>
        <v>40000</v>
      </c>
      <c r="KI121" s="40">
        <f t="shared" si="417"/>
        <v>40000</v>
      </c>
      <c r="KJ121" s="40">
        <f t="shared" si="417"/>
        <v>40000</v>
      </c>
      <c r="KK121" s="40">
        <f t="shared" si="417"/>
        <v>40000</v>
      </c>
      <c r="KL121" s="40">
        <f t="shared" si="417"/>
        <v>40000</v>
      </c>
      <c r="KM121" s="40">
        <f t="shared" si="417"/>
        <v>40000</v>
      </c>
      <c r="KN121" s="40">
        <f t="shared" si="417"/>
        <v>40000</v>
      </c>
      <c r="KO121" s="40">
        <f t="shared" si="417"/>
        <v>40000</v>
      </c>
      <c r="KP121" s="40">
        <f t="shared" si="417"/>
        <v>40000</v>
      </c>
      <c r="KQ121" s="40">
        <f t="shared" si="417"/>
        <v>40000</v>
      </c>
      <c r="KR121" s="40">
        <f t="shared" si="417"/>
        <v>40000</v>
      </c>
      <c r="KS121" s="40">
        <f t="shared" si="417"/>
        <v>40000</v>
      </c>
      <c r="KT121" s="40">
        <f t="shared" si="417"/>
        <v>40000</v>
      </c>
      <c r="KU121" s="40">
        <f t="shared" si="417"/>
        <v>40000</v>
      </c>
      <c r="KV121" s="40">
        <f t="shared" si="417"/>
        <v>40000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 t="shared" si="406"/>
        <v>маркетологи</v>
      </c>
      <c r="F122" s="1"/>
      <c r="G122" s="1"/>
      <c r="H122" s="11" t="str">
        <f t="shared" si="412"/>
        <v>руб.</v>
      </c>
      <c r="I122" s="1"/>
      <c r="J122" s="1"/>
      <c r="K122" s="1"/>
      <c r="L122" s="1"/>
      <c r="M122" s="5"/>
      <c r="N122" s="52"/>
      <c r="O122" s="19"/>
      <c r="P122" s="1"/>
      <c r="Q122" s="1"/>
      <c r="R122" s="52"/>
      <c r="S122" s="1"/>
      <c r="T122" s="5" t="s">
        <v>0</v>
      </c>
      <c r="U122" s="40">
        <v>60000</v>
      </c>
      <c r="V122" s="40">
        <f t="shared" ref="V122:CG122" si="418">U122</f>
        <v>60000</v>
      </c>
      <c r="W122" s="40">
        <f t="shared" si="418"/>
        <v>60000</v>
      </c>
      <c r="X122" s="40">
        <f t="shared" si="418"/>
        <v>60000</v>
      </c>
      <c r="Y122" s="40">
        <f t="shared" si="418"/>
        <v>60000</v>
      </c>
      <c r="Z122" s="40">
        <f t="shared" si="418"/>
        <v>60000</v>
      </c>
      <c r="AA122" s="40">
        <f t="shared" si="418"/>
        <v>60000</v>
      </c>
      <c r="AB122" s="40">
        <f t="shared" si="418"/>
        <v>60000</v>
      </c>
      <c r="AC122" s="40">
        <f t="shared" si="418"/>
        <v>60000</v>
      </c>
      <c r="AD122" s="40">
        <f t="shared" si="418"/>
        <v>60000</v>
      </c>
      <c r="AE122" s="40">
        <f t="shared" si="418"/>
        <v>60000</v>
      </c>
      <c r="AF122" s="40">
        <f t="shared" si="418"/>
        <v>60000</v>
      </c>
      <c r="AG122" s="40">
        <f t="shared" si="418"/>
        <v>60000</v>
      </c>
      <c r="AH122" s="40">
        <f t="shared" si="418"/>
        <v>60000</v>
      </c>
      <c r="AI122" s="40">
        <f t="shared" si="418"/>
        <v>60000</v>
      </c>
      <c r="AJ122" s="40">
        <f t="shared" si="418"/>
        <v>60000</v>
      </c>
      <c r="AK122" s="40">
        <f t="shared" si="418"/>
        <v>60000</v>
      </c>
      <c r="AL122" s="40">
        <f t="shared" si="418"/>
        <v>60000</v>
      </c>
      <c r="AM122" s="40">
        <f t="shared" si="418"/>
        <v>60000</v>
      </c>
      <c r="AN122" s="40">
        <f t="shared" si="418"/>
        <v>60000</v>
      </c>
      <c r="AO122" s="40">
        <f t="shared" si="418"/>
        <v>60000</v>
      </c>
      <c r="AP122" s="40">
        <f t="shared" si="418"/>
        <v>60000</v>
      </c>
      <c r="AQ122" s="40">
        <f t="shared" si="418"/>
        <v>60000</v>
      </c>
      <c r="AR122" s="40">
        <f t="shared" si="418"/>
        <v>60000</v>
      </c>
      <c r="AS122" s="40">
        <f t="shared" si="418"/>
        <v>60000</v>
      </c>
      <c r="AT122" s="40">
        <f t="shared" si="418"/>
        <v>60000</v>
      </c>
      <c r="AU122" s="40">
        <f t="shared" si="418"/>
        <v>60000</v>
      </c>
      <c r="AV122" s="40">
        <f t="shared" si="418"/>
        <v>60000</v>
      </c>
      <c r="AW122" s="40">
        <f t="shared" si="418"/>
        <v>60000</v>
      </c>
      <c r="AX122" s="40">
        <f t="shared" si="418"/>
        <v>60000</v>
      </c>
      <c r="AY122" s="40">
        <f t="shared" si="418"/>
        <v>60000</v>
      </c>
      <c r="AZ122" s="40">
        <f t="shared" si="418"/>
        <v>60000</v>
      </c>
      <c r="BA122" s="40">
        <f t="shared" si="418"/>
        <v>60000</v>
      </c>
      <c r="BB122" s="40">
        <f t="shared" si="418"/>
        <v>60000</v>
      </c>
      <c r="BC122" s="40">
        <f t="shared" si="418"/>
        <v>60000</v>
      </c>
      <c r="BD122" s="40">
        <f t="shared" si="418"/>
        <v>60000</v>
      </c>
      <c r="BE122" s="40">
        <f t="shared" si="418"/>
        <v>60000</v>
      </c>
      <c r="BF122" s="40">
        <f t="shared" si="418"/>
        <v>60000</v>
      </c>
      <c r="BG122" s="40">
        <f t="shared" si="418"/>
        <v>60000</v>
      </c>
      <c r="BH122" s="40">
        <f t="shared" si="418"/>
        <v>60000</v>
      </c>
      <c r="BI122" s="40">
        <f t="shared" si="418"/>
        <v>60000</v>
      </c>
      <c r="BJ122" s="40">
        <f t="shared" si="418"/>
        <v>60000</v>
      </c>
      <c r="BK122" s="40">
        <f t="shared" si="418"/>
        <v>60000</v>
      </c>
      <c r="BL122" s="40">
        <f t="shared" si="418"/>
        <v>60000</v>
      </c>
      <c r="BM122" s="40">
        <f t="shared" si="418"/>
        <v>60000</v>
      </c>
      <c r="BN122" s="40">
        <f t="shared" si="418"/>
        <v>60000</v>
      </c>
      <c r="BO122" s="40">
        <f t="shared" si="418"/>
        <v>60000</v>
      </c>
      <c r="BP122" s="40">
        <f t="shared" si="418"/>
        <v>60000</v>
      </c>
      <c r="BQ122" s="40">
        <f t="shared" si="418"/>
        <v>60000</v>
      </c>
      <c r="BR122" s="40">
        <f t="shared" si="418"/>
        <v>60000</v>
      </c>
      <c r="BS122" s="40">
        <f t="shared" si="418"/>
        <v>60000</v>
      </c>
      <c r="BT122" s="40">
        <f t="shared" si="418"/>
        <v>60000</v>
      </c>
      <c r="BU122" s="40">
        <f t="shared" si="418"/>
        <v>60000</v>
      </c>
      <c r="BV122" s="40">
        <f t="shared" si="418"/>
        <v>60000</v>
      </c>
      <c r="BW122" s="40">
        <f t="shared" si="418"/>
        <v>60000</v>
      </c>
      <c r="BX122" s="40">
        <f t="shared" si="418"/>
        <v>60000</v>
      </c>
      <c r="BY122" s="40">
        <f t="shared" si="418"/>
        <v>60000</v>
      </c>
      <c r="BZ122" s="40">
        <f t="shared" si="418"/>
        <v>60000</v>
      </c>
      <c r="CA122" s="40">
        <f t="shared" si="418"/>
        <v>60000</v>
      </c>
      <c r="CB122" s="40">
        <f t="shared" si="418"/>
        <v>60000</v>
      </c>
      <c r="CC122" s="40">
        <f t="shared" si="418"/>
        <v>60000</v>
      </c>
      <c r="CD122" s="40">
        <f t="shared" si="418"/>
        <v>60000</v>
      </c>
      <c r="CE122" s="40">
        <f t="shared" si="418"/>
        <v>60000</v>
      </c>
      <c r="CF122" s="40">
        <f t="shared" si="418"/>
        <v>60000</v>
      </c>
      <c r="CG122" s="40">
        <f t="shared" si="418"/>
        <v>60000</v>
      </c>
      <c r="CH122" s="40">
        <f t="shared" ref="CH122:ES122" si="419">CG122</f>
        <v>60000</v>
      </c>
      <c r="CI122" s="40">
        <f t="shared" si="419"/>
        <v>60000</v>
      </c>
      <c r="CJ122" s="40">
        <f t="shared" si="419"/>
        <v>60000</v>
      </c>
      <c r="CK122" s="40">
        <f t="shared" si="419"/>
        <v>60000</v>
      </c>
      <c r="CL122" s="40">
        <f t="shared" si="419"/>
        <v>60000</v>
      </c>
      <c r="CM122" s="40">
        <f t="shared" si="419"/>
        <v>60000</v>
      </c>
      <c r="CN122" s="40">
        <f t="shared" si="419"/>
        <v>60000</v>
      </c>
      <c r="CO122" s="40">
        <f t="shared" si="419"/>
        <v>60000</v>
      </c>
      <c r="CP122" s="40">
        <f t="shared" si="419"/>
        <v>60000</v>
      </c>
      <c r="CQ122" s="40">
        <f t="shared" si="419"/>
        <v>60000</v>
      </c>
      <c r="CR122" s="40">
        <f t="shared" si="419"/>
        <v>60000</v>
      </c>
      <c r="CS122" s="40">
        <f t="shared" si="419"/>
        <v>60000</v>
      </c>
      <c r="CT122" s="40">
        <f t="shared" si="419"/>
        <v>60000</v>
      </c>
      <c r="CU122" s="40">
        <f t="shared" si="419"/>
        <v>60000</v>
      </c>
      <c r="CV122" s="40">
        <f t="shared" si="419"/>
        <v>60000</v>
      </c>
      <c r="CW122" s="40">
        <f t="shared" si="419"/>
        <v>60000</v>
      </c>
      <c r="CX122" s="40">
        <f t="shared" si="419"/>
        <v>60000</v>
      </c>
      <c r="CY122" s="40">
        <f t="shared" si="419"/>
        <v>60000</v>
      </c>
      <c r="CZ122" s="40">
        <f t="shared" si="419"/>
        <v>60000</v>
      </c>
      <c r="DA122" s="40">
        <f t="shared" si="419"/>
        <v>60000</v>
      </c>
      <c r="DB122" s="40">
        <f t="shared" si="419"/>
        <v>60000</v>
      </c>
      <c r="DC122" s="40">
        <f t="shared" si="419"/>
        <v>60000</v>
      </c>
      <c r="DD122" s="40">
        <f t="shared" si="419"/>
        <v>60000</v>
      </c>
      <c r="DE122" s="40">
        <f t="shared" si="419"/>
        <v>60000</v>
      </c>
      <c r="DF122" s="40">
        <f t="shared" si="419"/>
        <v>60000</v>
      </c>
      <c r="DG122" s="40">
        <f t="shared" si="419"/>
        <v>60000</v>
      </c>
      <c r="DH122" s="40">
        <f t="shared" si="419"/>
        <v>60000</v>
      </c>
      <c r="DI122" s="40">
        <f t="shared" si="419"/>
        <v>60000</v>
      </c>
      <c r="DJ122" s="40">
        <f t="shared" si="419"/>
        <v>60000</v>
      </c>
      <c r="DK122" s="40">
        <f t="shared" si="419"/>
        <v>60000</v>
      </c>
      <c r="DL122" s="40">
        <f t="shared" si="419"/>
        <v>60000</v>
      </c>
      <c r="DM122" s="40">
        <f t="shared" si="419"/>
        <v>60000</v>
      </c>
      <c r="DN122" s="40">
        <f t="shared" si="419"/>
        <v>60000</v>
      </c>
      <c r="DO122" s="40">
        <f t="shared" si="419"/>
        <v>60000</v>
      </c>
      <c r="DP122" s="40">
        <f t="shared" si="419"/>
        <v>60000</v>
      </c>
      <c r="DQ122" s="40">
        <f t="shared" si="419"/>
        <v>60000</v>
      </c>
      <c r="DR122" s="40">
        <f t="shared" si="419"/>
        <v>60000</v>
      </c>
      <c r="DS122" s="40">
        <f t="shared" si="419"/>
        <v>60000</v>
      </c>
      <c r="DT122" s="40">
        <f t="shared" si="419"/>
        <v>60000</v>
      </c>
      <c r="DU122" s="40">
        <f t="shared" si="419"/>
        <v>60000</v>
      </c>
      <c r="DV122" s="40">
        <f t="shared" si="419"/>
        <v>60000</v>
      </c>
      <c r="DW122" s="40">
        <f t="shared" si="419"/>
        <v>60000</v>
      </c>
      <c r="DX122" s="40">
        <f t="shared" si="419"/>
        <v>60000</v>
      </c>
      <c r="DY122" s="40">
        <f t="shared" si="419"/>
        <v>60000</v>
      </c>
      <c r="DZ122" s="40">
        <f t="shared" si="419"/>
        <v>60000</v>
      </c>
      <c r="EA122" s="40">
        <f t="shared" si="419"/>
        <v>60000</v>
      </c>
      <c r="EB122" s="40">
        <f t="shared" si="419"/>
        <v>60000</v>
      </c>
      <c r="EC122" s="40">
        <f t="shared" si="419"/>
        <v>60000</v>
      </c>
      <c r="ED122" s="40">
        <f t="shared" si="419"/>
        <v>60000</v>
      </c>
      <c r="EE122" s="40">
        <f t="shared" si="419"/>
        <v>60000</v>
      </c>
      <c r="EF122" s="40">
        <f t="shared" si="419"/>
        <v>60000</v>
      </c>
      <c r="EG122" s="40">
        <f t="shared" si="419"/>
        <v>60000</v>
      </c>
      <c r="EH122" s="40">
        <f t="shared" si="419"/>
        <v>60000</v>
      </c>
      <c r="EI122" s="40">
        <f t="shared" si="419"/>
        <v>60000</v>
      </c>
      <c r="EJ122" s="40">
        <f t="shared" si="419"/>
        <v>60000</v>
      </c>
      <c r="EK122" s="40">
        <f t="shared" si="419"/>
        <v>60000</v>
      </c>
      <c r="EL122" s="40">
        <f t="shared" si="419"/>
        <v>60000</v>
      </c>
      <c r="EM122" s="40">
        <f t="shared" si="419"/>
        <v>60000</v>
      </c>
      <c r="EN122" s="40">
        <f t="shared" si="419"/>
        <v>60000</v>
      </c>
      <c r="EO122" s="40">
        <f t="shared" si="419"/>
        <v>60000</v>
      </c>
      <c r="EP122" s="40">
        <f t="shared" si="419"/>
        <v>60000</v>
      </c>
      <c r="EQ122" s="40">
        <f t="shared" si="419"/>
        <v>60000</v>
      </c>
      <c r="ER122" s="40">
        <f t="shared" si="419"/>
        <v>60000</v>
      </c>
      <c r="ES122" s="40">
        <f t="shared" si="419"/>
        <v>60000</v>
      </c>
      <c r="ET122" s="40">
        <f t="shared" ref="ET122:HE122" si="420">ES122</f>
        <v>60000</v>
      </c>
      <c r="EU122" s="40">
        <f t="shared" si="420"/>
        <v>60000</v>
      </c>
      <c r="EV122" s="40">
        <f t="shared" si="420"/>
        <v>60000</v>
      </c>
      <c r="EW122" s="40">
        <f t="shared" si="420"/>
        <v>60000</v>
      </c>
      <c r="EX122" s="40">
        <f t="shared" si="420"/>
        <v>60000</v>
      </c>
      <c r="EY122" s="40">
        <f t="shared" si="420"/>
        <v>60000</v>
      </c>
      <c r="EZ122" s="40">
        <f t="shared" si="420"/>
        <v>60000</v>
      </c>
      <c r="FA122" s="40">
        <f t="shared" si="420"/>
        <v>60000</v>
      </c>
      <c r="FB122" s="40">
        <f t="shared" si="420"/>
        <v>60000</v>
      </c>
      <c r="FC122" s="40">
        <f t="shared" si="420"/>
        <v>60000</v>
      </c>
      <c r="FD122" s="40">
        <f t="shared" si="420"/>
        <v>60000</v>
      </c>
      <c r="FE122" s="40">
        <f t="shared" si="420"/>
        <v>60000</v>
      </c>
      <c r="FF122" s="40">
        <f t="shared" si="420"/>
        <v>60000</v>
      </c>
      <c r="FG122" s="40">
        <f t="shared" si="420"/>
        <v>60000</v>
      </c>
      <c r="FH122" s="40">
        <f t="shared" si="420"/>
        <v>60000</v>
      </c>
      <c r="FI122" s="40">
        <f t="shared" si="420"/>
        <v>60000</v>
      </c>
      <c r="FJ122" s="40">
        <f t="shared" si="420"/>
        <v>60000</v>
      </c>
      <c r="FK122" s="40">
        <f t="shared" si="420"/>
        <v>60000</v>
      </c>
      <c r="FL122" s="40">
        <f t="shared" si="420"/>
        <v>60000</v>
      </c>
      <c r="FM122" s="40">
        <f t="shared" si="420"/>
        <v>60000</v>
      </c>
      <c r="FN122" s="40">
        <f t="shared" si="420"/>
        <v>60000</v>
      </c>
      <c r="FO122" s="40">
        <f t="shared" si="420"/>
        <v>60000</v>
      </c>
      <c r="FP122" s="40">
        <f t="shared" si="420"/>
        <v>60000</v>
      </c>
      <c r="FQ122" s="40">
        <f t="shared" si="420"/>
        <v>60000</v>
      </c>
      <c r="FR122" s="40">
        <f t="shared" si="420"/>
        <v>60000</v>
      </c>
      <c r="FS122" s="40">
        <f t="shared" si="420"/>
        <v>60000</v>
      </c>
      <c r="FT122" s="40">
        <f t="shared" si="420"/>
        <v>60000</v>
      </c>
      <c r="FU122" s="40">
        <f t="shared" si="420"/>
        <v>60000</v>
      </c>
      <c r="FV122" s="40">
        <f t="shared" si="420"/>
        <v>60000</v>
      </c>
      <c r="FW122" s="40">
        <f t="shared" si="420"/>
        <v>60000</v>
      </c>
      <c r="FX122" s="40">
        <f t="shared" si="420"/>
        <v>60000</v>
      </c>
      <c r="FY122" s="40">
        <f t="shared" si="420"/>
        <v>60000</v>
      </c>
      <c r="FZ122" s="40">
        <f t="shared" si="420"/>
        <v>60000</v>
      </c>
      <c r="GA122" s="40">
        <f t="shared" si="420"/>
        <v>60000</v>
      </c>
      <c r="GB122" s="40">
        <f t="shared" si="420"/>
        <v>60000</v>
      </c>
      <c r="GC122" s="40">
        <f t="shared" si="420"/>
        <v>60000</v>
      </c>
      <c r="GD122" s="40">
        <f t="shared" si="420"/>
        <v>60000</v>
      </c>
      <c r="GE122" s="40">
        <f t="shared" si="420"/>
        <v>60000</v>
      </c>
      <c r="GF122" s="40">
        <f t="shared" si="420"/>
        <v>60000</v>
      </c>
      <c r="GG122" s="40">
        <f t="shared" si="420"/>
        <v>60000</v>
      </c>
      <c r="GH122" s="40">
        <f t="shared" si="420"/>
        <v>60000</v>
      </c>
      <c r="GI122" s="40">
        <f t="shared" si="420"/>
        <v>60000</v>
      </c>
      <c r="GJ122" s="40">
        <f t="shared" si="420"/>
        <v>60000</v>
      </c>
      <c r="GK122" s="40">
        <f t="shared" si="420"/>
        <v>60000</v>
      </c>
      <c r="GL122" s="40">
        <f t="shared" si="420"/>
        <v>60000</v>
      </c>
      <c r="GM122" s="40">
        <f t="shared" si="420"/>
        <v>60000</v>
      </c>
      <c r="GN122" s="40">
        <f t="shared" si="420"/>
        <v>60000</v>
      </c>
      <c r="GO122" s="40">
        <f t="shared" si="420"/>
        <v>60000</v>
      </c>
      <c r="GP122" s="40">
        <f t="shared" si="420"/>
        <v>60000</v>
      </c>
      <c r="GQ122" s="40">
        <f t="shared" si="420"/>
        <v>60000</v>
      </c>
      <c r="GR122" s="40">
        <f t="shared" si="420"/>
        <v>60000</v>
      </c>
      <c r="GS122" s="40">
        <f t="shared" si="420"/>
        <v>60000</v>
      </c>
      <c r="GT122" s="40">
        <f t="shared" si="420"/>
        <v>60000</v>
      </c>
      <c r="GU122" s="40">
        <f t="shared" si="420"/>
        <v>60000</v>
      </c>
      <c r="GV122" s="40">
        <f t="shared" si="420"/>
        <v>60000</v>
      </c>
      <c r="GW122" s="40">
        <f t="shared" si="420"/>
        <v>60000</v>
      </c>
      <c r="GX122" s="40">
        <f t="shared" si="420"/>
        <v>60000</v>
      </c>
      <c r="GY122" s="40">
        <f t="shared" si="420"/>
        <v>60000</v>
      </c>
      <c r="GZ122" s="40">
        <f t="shared" si="420"/>
        <v>60000</v>
      </c>
      <c r="HA122" s="40">
        <f t="shared" si="420"/>
        <v>60000</v>
      </c>
      <c r="HB122" s="40">
        <f t="shared" si="420"/>
        <v>60000</v>
      </c>
      <c r="HC122" s="40">
        <f t="shared" si="420"/>
        <v>60000</v>
      </c>
      <c r="HD122" s="40">
        <f t="shared" si="420"/>
        <v>60000</v>
      </c>
      <c r="HE122" s="40">
        <f t="shared" si="420"/>
        <v>60000</v>
      </c>
      <c r="HF122" s="40">
        <f t="shared" ref="HF122:JQ122" si="421">HE122</f>
        <v>60000</v>
      </c>
      <c r="HG122" s="40">
        <f t="shared" si="421"/>
        <v>60000</v>
      </c>
      <c r="HH122" s="40">
        <f t="shared" si="421"/>
        <v>60000</v>
      </c>
      <c r="HI122" s="40">
        <f t="shared" si="421"/>
        <v>60000</v>
      </c>
      <c r="HJ122" s="40">
        <f t="shared" si="421"/>
        <v>60000</v>
      </c>
      <c r="HK122" s="40">
        <f t="shared" si="421"/>
        <v>60000</v>
      </c>
      <c r="HL122" s="40">
        <f t="shared" si="421"/>
        <v>60000</v>
      </c>
      <c r="HM122" s="40">
        <f t="shared" si="421"/>
        <v>60000</v>
      </c>
      <c r="HN122" s="40">
        <f t="shared" si="421"/>
        <v>60000</v>
      </c>
      <c r="HO122" s="40">
        <f t="shared" si="421"/>
        <v>60000</v>
      </c>
      <c r="HP122" s="40">
        <f t="shared" si="421"/>
        <v>60000</v>
      </c>
      <c r="HQ122" s="40">
        <f t="shared" si="421"/>
        <v>60000</v>
      </c>
      <c r="HR122" s="40">
        <f t="shared" si="421"/>
        <v>60000</v>
      </c>
      <c r="HS122" s="40">
        <f t="shared" si="421"/>
        <v>60000</v>
      </c>
      <c r="HT122" s="40">
        <f t="shared" si="421"/>
        <v>60000</v>
      </c>
      <c r="HU122" s="40">
        <f t="shared" si="421"/>
        <v>60000</v>
      </c>
      <c r="HV122" s="40">
        <f t="shared" si="421"/>
        <v>60000</v>
      </c>
      <c r="HW122" s="40">
        <f t="shared" si="421"/>
        <v>60000</v>
      </c>
      <c r="HX122" s="40">
        <f t="shared" si="421"/>
        <v>60000</v>
      </c>
      <c r="HY122" s="40">
        <f t="shared" si="421"/>
        <v>60000</v>
      </c>
      <c r="HZ122" s="40">
        <f t="shared" si="421"/>
        <v>60000</v>
      </c>
      <c r="IA122" s="40">
        <f t="shared" si="421"/>
        <v>60000</v>
      </c>
      <c r="IB122" s="40">
        <f t="shared" si="421"/>
        <v>60000</v>
      </c>
      <c r="IC122" s="40">
        <f t="shared" si="421"/>
        <v>60000</v>
      </c>
      <c r="ID122" s="40">
        <f t="shared" si="421"/>
        <v>60000</v>
      </c>
      <c r="IE122" s="40">
        <f t="shared" si="421"/>
        <v>60000</v>
      </c>
      <c r="IF122" s="40">
        <f t="shared" si="421"/>
        <v>60000</v>
      </c>
      <c r="IG122" s="40">
        <f t="shared" si="421"/>
        <v>60000</v>
      </c>
      <c r="IH122" s="40">
        <f t="shared" si="421"/>
        <v>60000</v>
      </c>
      <c r="II122" s="40">
        <f t="shared" si="421"/>
        <v>60000</v>
      </c>
      <c r="IJ122" s="40">
        <f t="shared" si="421"/>
        <v>60000</v>
      </c>
      <c r="IK122" s="40">
        <f t="shared" si="421"/>
        <v>60000</v>
      </c>
      <c r="IL122" s="40">
        <f t="shared" si="421"/>
        <v>60000</v>
      </c>
      <c r="IM122" s="40">
        <f t="shared" si="421"/>
        <v>60000</v>
      </c>
      <c r="IN122" s="40">
        <f t="shared" si="421"/>
        <v>60000</v>
      </c>
      <c r="IO122" s="40">
        <f t="shared" si="421"/>
        <v>60000</v>
      </c>
      <c r="IP122" s="40">
        <f t="shared" si="421"/>
        <v>60000</v>
      </c>
      <c r="IQ122" s="40">
        <f t="shared" si="421"/>
        <v>60000</v>
      </c>
      <c r="IR122" s="40">
        <f t="shared" si="421"/>
        <v>60000</v>
      </c>
      <c r="IS122" s="40">
        <f t="shared" si="421"/>
        <v>60000</v>
      </c>
      <c r="IT122" s="40">
        <f t="shared" si="421"/>
        <v>60000</v>
      </c>
      <c r="IU122" s="40">
        <f t="shared" si="421"/>
        <v>60000</v>
      </c>
      <c r="IV122" s="40">
        <f t="shared" si="421"/>
        <v>60000</v>
      </c>
      <c r="IW122" s="40">
        <f t="shared" si="421"/>
        <v>60000</v>
      </c>
      <c r="IX122" s="40">
        <f t="shared" si="421"/>
        <v>60000</v>
      </c>
      <c r="IY122" s="40">
        <f t="shared" si="421"/>
        <v>60000</v>
      </c>
      <c r="IZ122" s="40">
        <f t="shared" si="421"/>
        <v>60000</v>
      </c>
      <c r="JA122" s="40">
        <f t="shared" si="421"/>
        <v>60000</v>
      </c>
      <c r="JB122" s="40">
        <f t="shared" si="421"/>
        <v>60000</v>
      </c>
      <c r="JC122" s="40">
        <f t="shared" si="421"/>
        <v>60000</v>
      </c>
      <c r="JD122" s="40">
        <f t="shared" si="421"/>
        <v>60000</v>
      </c>
      <c r="JE122" s="40">
        <f t="shared" si="421"/>
        <v>60000</v>
      </c>
      <c r="JF122" s="40">
        <f t="shared" si="421"/>
        <v>60000</v>
      </c>
      <c r="JG122" s="40">
        <f t="shared" si="421"/>
        <v>60000</v>
      </c>
      <c r="JH122" s="40">
        <f t="shared" si="421"/>
        <v>60000</v>
      </c>
      <c r="JI122" s="40">
        <f t="shared" si="421"/>
        <v>60000</v>
      </c>
      <c r="JJ122" s="40">
        <f t="shared" si="421"/>
        <v>60000</v>
      </c>
      <c r="JK122" s="40">
        <f t="shared" si="421"/>
        <v>60000</v>
      </c>
      <c r="JL122" s="40">
        <f t="shared" si="421"/>
        <v>60000</v>
      </c>
      <c r="JM122" s="40">
        <f t="shared" si="421"/>
        <v>60000</v>
      </c>
      <c r="JN122" s="40">
        <f t="shared" si="421"/>
        <v>60000</v>
      </c>
      <c r="JO122" s="40">
        <f t="shared" si="421"/>
        <v>60000</v>
      </c>
      <c r="JP122" s="40">
        <f t="shared" si="421"/>
        <v>60000</v>
      </c>
      <c r="JQ122" s="40">
        <f t="shared" si="421"/>
        <v>60000</v>
      </c>
      <c r="JR122" s="40">
        <f t="shared" ref="JR122:KV122" si="422">JQ122</f>
        <v>60000</v>
      </c>
      <c r="JS122" s="40">
        <f t="shared" si="422"/>
        <v>60000</v>
      </c>
      <c r="JT122" s="40">
        <f t="shared" si="422"/>
        <v>60000</v>
      </c>
      <c r="JU122" s="40">
        <f t="shared" si="422"/>
        <v>60000</v>
      </c>
      <c r="JV122" s="40">
        <f t="shared" si="422"/>
        <v>60000</v>
      </c>
      <c r="JW122" s="40">
        <f t="shared" si="422"/>
        <v>60000</v>
      </c>
      <c r="JX122" s="40">
        <f t="shared" si="422"/>
        <v>60000</v>
      </c>
      <c r="JY122" s="40">
        <f t="shared" si="422"/>
        <v>60000</v>
      </c>
      <c r="JZ122" s="40">
        <f t="shared" si="422"/>
        <v>60000</v>
      </c>
      <c r="KA122" s="40">
        <f t="shared" si="422"/>
        <v>60000</v>
      </c>
      <c r="KB122" s="40">
        <f t="shared" si="422"/>
        <v>60000</v>
      </c>
      <c r="KC122" s="40">
        <f t="shared" si="422"/>
        <v>60000</v>
      </c>
      <c r="KD122" s="40">
        <f t="shared" si="422"/>
        <v>60000</v>
      </c>
      <c r="KE122" s="40">
        <f t="shared" si="422"/>
        <v>60000</v>
      </c>
      <c r="KF122" s="40">
        <f t="shared" si="422"/>
        <v>60000</v>
      </c>
      <c r="KG122" s="40">
        <f t="shared" si="422"/>
        <v>60000</v>
      </c>
      <c r="KH122" s="40">
        <f t="shared" si="422"/>
        <v>60000</v>
      </c>
      <c r="KI122" s="40">
        <f t="shared" si="422"/>
        <v>60000</v>
      </c>
      <c r="KJ122" s="40">
        <f t="shared" si="422"/>
        <v>60000</v>
      </c>
      <c r="KK122" s="40">
        <f t="shared" si="422"/>
        <v>60000</v>
      </c>
      <c r="KL122" s="40">
        <f t="shared" si="422"/>
        <v>60000</v>
      </c>
      <c r="KM122" s="40">
        <f t="shared" si="422"/>
        <v>60000</v>
      </c>
      <c r="KN122" s="40">
        <f t="shared" si="422"/>
        <v>60000</v>
      </c>
      <c r="KO122" s="40">
        <f t="shared" si="422"/>
        <v>60000</v>
      </c>
      <c r="KP122" s="40">
        <f t="shared" si="422"/>
        <v>60000</v>
      </c>
      <c r="KQ122" s="40">
        <f t="shared" si="422"/>
        <v>60000</v>
      </c>
      <c r="KR122" s="40">
        <f t="shared" si="422"/>
        <v>60000</v>
      </c>
      <c r="KS122" s="40">
        <f t="shared" si="422"/>
        <v>60000</v>
      </c>
      <c r="KT122" s="40">
        <f t="shared" si="422"/>
        <v>60000</v>
      </c>
      <c r="KU122" s="40">
        <f t="shared" si="422"/>
        <v>60000</v>
      </c>
      <c r="KV122" s="40">
        <f t="shared" si="422"/>
        <v>60000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 t="shared" si="406"/>
        <v>сервис-менеджеры (обслуживание)</v>
      </c>
      <c r="F123" s="1"/>
      <c r="G123" s="1"/>
      <c r="H123" s="11" t="str">
        <f t="shared" si="412"/>
        <v>руб.</v>
      </c>
      <c r="I123" s="1"/>
      <c r="J123" s="1"/>
      <c r="K123" s="1"/>
      <c r="L123" s="1"/>
      <c r="M123" s="5"/>
      <c r="N123" s="52"/>
      <c r="O123" s="19"/>
      <c r="P123" s="1"/>
      <c r="Q123" s="1"/>
      <c r="R123" s="52"/>
      <c r="S123" s="1"/>
      <c r="T123" s="5" t="s">
        <v>0</v>
      </c>
      <c r="U123" s="40">
        <v>80000</v>
      </c>
      <c r="V123" s="40">
        <f t="shared" ref="V123:CG123" si="423">U123</f>
        <v>80000</v>
      </c>
      <c r="W123" s="40">
        <f t="shared" si="423"/>
        <v>80000</v>
      </c>
      <c r="X123" s="40">
        <f t="shared" si="423"/>
        <v>80000</v>
      </c>
      <c r="Y123" s="40">
        <f t="shared" si="423"/>
        <v>80000</v>
      </c>
      <c r="Z123" s="40">
        <f t="shared" si="423"/>
        <v>80000</v>
      </c>
      <c r="AA123" s="40">
        <f t="shared" si="423"/>
        <v>80000</v>
      </c>
      <c r="AB123" s="40">
        <f t="shared" si="423"/>
        <v>80000</v>
      </c>
      <c r="AC123" s="40">
        <f t="shared" si="423"/>
        <v>80000</v>
      </c>
      <c r="AD123" s="40">
        <f t="shared" si="423"/>
        <v>80000</v>
      </c>
      <c r="AE123" s="40">
        <f t="shared" si="423"/>
        <v>80000</v>
      </c>
      <c r="AF123" s="40">
        <f t="shared" si="423"/>
        <v>80000</v>
      </c>
      <c r="AG123" s="40">
        <f t="shared" si="423"/>
        <v>80000</v>
      </c>
      <c r="AH123" s="40">
        <f t="shared" si="423"/>
        <v>80000</v>
      </c>
      <c r="AI123" s="40">
        <f t="shared" si="423"/>
        <v>80000</v>
      </c>
      <c r="AJ123" s="40">
        <f t="shared" si="423"/>
        <v>80000</v>
      </c>
      <c r="AK123" s="40">
        <f t="shared" si="423"/>
        <v>80000</v>
      </c>
      <c r="AL123" s="40">
        <f t="shared" si="423"/>
        <v>80000</v>
      </c>
      <c r="AM123" s="40">
        <f t="shared" si="423"/>
        <v>80000</v>
      </c>
      <c r="AN123" s="40">
        <f t="shared" si="423"/>
        <v>80000</v>
      </c>
      <c r="AO123" s="40">
        <f t="shared" si="423"/>
        <v>80000</v>
      </c>
      <c r="AP123" s="40">
        <f t="shared" si="423"/>
        <v>80000</v>
      </c>
      <c r="AQ123" s="40">
        <f t="shared" si="423"/>
        <v>80000</v>
      </c>
      <c r="AR123" s="40">
        <f t="shared" si="423"/>
        <v>80000</v>
      </c>
      <c r="AS123" s="40">
        <f t="shared" si="423"/>
        <v>80000</v>
      </c>
      <c r="AT123" s="40">
        <f t="shared" si="423"/>
        <v>80000</v>
      </c>
      <c r="AU123" s="40">
        <f t="shared" si="423"/>
        <v>80000</v>
      </c>
      <c r="AV123" s="40">
        <f t="shared" si="423"/>
        <v>80000</v>
      </c>
      <c r="AW123" s="40">
        <f t="shared" si="423"/>
        <v>80000</v>
      </c>
      <c r="AX123" s="40">
        <f t="shared" si="423"/>
        <v>80000</v>
      </c>
      <c r="AY123" s="40">
        <f t="shared" si="423"/>
        <v>80000</v>
      </c>
      <c r="AZ123" s="40">
        <f t="shared" si="423"/>
        <v>80000</v>
      </c>
      <c r="BA123" s="40">
        <f t="shared" si="423"/>
        <v>80000</v>
      </c>
      <c r="BB123" s="40">
        <f t="shared" si="423"/>
        <v>80000</v>
      </c>
      <c r="BC123" s="40">
        <f t="shared" si="423"/>
        <v>80000</v>
      </c>
      <c r="BD123" s="40">
        <f t="shared" si="423"/>
        <v>80000</v>
      </c>
      <c r="BE123" s="40">
        <f t="shared" si="423"/>
        <v>80000</v>
      </c>
      <c r="BF123" s="40">
        <f t="shared" si="423"/>
        <v>80000</v>
      </c>
      <c r="BG123" s="40">
        <f t="shared" si="423"/>
        <v>80000</v>
      </c>
      <c r="BH123" s="40">
        <f t="shared" si="423"/>
        <v>80000</v>
      </c>
      <c r="BI123" s="40">
        <f t="shared" si="423"/>
        <v>80000</v>
      </c>
      <c r="BJ123" s="40">
        <f t="shared" si="423"/>
        <v>80000</v>
      </c>
      <c r="BK123" s="40">
        <f t="shared" si="423"/>
        <v>80000</v>
      </c>
      <c r="BL123" s="40">
        <f t="shared" si="423"/>
        <v>80000</v>
      </c>
      <c r="BM123" s="40">
        <f t="shared" si="423"/>
        <v>80000</v>
      </c>
      <c r="BN123" s="40">
        <f t="shared" si="423"/>
        <v>80000</v>
      </c>
      <c r="BO123" s="40">
        <f t="shared" si="423"/>
        <v>80000</v>
      </c>
      <c r="BP123" s="40">
        <f t="shared" si="423"/>
        <v>80000</v>
      </c>
      <c r="BQ123" s="40">
        <f t="shared" si="423"/>
        <v>80000</v>
      </c>
      <c r="BR123" s="40">
        <f t="shared" si="423"/>
        <v>80000</v>
      </c>
      <c r="BS123" s="40">
        <f t="shared" si="423"/>
        <v>80000</v>
      </c>
      <c r="BT123" s="40">
        <f t="shared" si="423"/>
        <v>80000</v>
      </c>
      <c r="BU123" s="40">
        <f t="shared" si="423"/>
        <v>80000</v>
      </c>
      <c r="BV123" s="40">
        <f t="shared" si="423"/>
        <v>80000</v>
      </c>
      <c r="BW123" s="40">
        <f t="shared" si="423"/>
        <v>80000</v>
      </c>
      <c r="BX123" s="40">
        <f t="shared" si="423"/>
        <v>80000</v>
      </c>
      <c r="BY123" s="40">
        <f t="shared" si="423"/>
        <v>80000</v>
      </c>
      <c r="BZ123" s="40">
        <f t="shared" si="423"/>
        <v>80000</v>
      </c>
      <c r="CA123" s="40">
        <f t="shared" si="423"/>
        <v>80000</v>
      </c>
      <c r="CB123" s="40">
        <f t="shared" si="423"/>
        <v>80000</v>
      </c>
      <c r="CC123" s="40">
        <f t="shared" si="423"/>
        <v>80000</v>
      </c>
      <c r="CD123" s="40">
        <f t="shared" si="423"/>
        <v>80000</v>
      </c>
      <c r="CE123" s="40">
        <f t="shared" si="423"/>
        <v>80000</v>
      </c>
      <c r="CF123" s="40">
        <f t="shared" si="423"/>
        <v>80000</v>
      </c>
      <c r="CG123" s="40">
        <f t="shared" si="423"/>
        <v>80000</v>
      </c>
      <c r="CH123" s="40">
        <f t="shared" ref="CH123:ES123" si="424">CG123</f>
        <v>80000</v>
      </c>
      <c r="CI123" s="40">
        <f t="shared" si="424"/>
        <v>80000</v>
      </c>
      <c r="CJ123" s="40">
        <f t="shared" si="424"/>
        <v>80000</v>
      </c>
      <c r="CK123" s="40">
        <f t="shared" si="424"/>
        <v>80000</v>
      </c>
      <c r="CL123" s="40">
        <f t="shared" si="424"/>
        <v>80000</v>
      </c>
      <c r="CM123" s="40">
        <f t="shared" si="424"/>
        <v>80000</v>
      </c>
      <c r="CN123" s="40">
        <f t="shared" si="424"/>
        <v>80000</v>
      </c>
      <c r="CO123" s="40">
        <f t="shared" si="424"/>
        <v>80000</v>
      </c>
      <c r="CP123" s="40">
        <f t="shared" si="424"/>
        <v>80000</v>
      </c>
      <c r="CQ123" s="40">
        <f t="shared" si="424"/>
        <v>80000</v>
      </c>
      <c r="CR123" s="40">
        <f t="shared" si="424"/>
        <v>80000</v>
      </c>
      <c r="CS123" s="40">
        <f t="shared" si="424"/>
        <v>80000</v>
      </c>
      <c r="CT123" s="40">
        <f t="shared" si="424"/>
        <v>80000</v>
      </c>
      <c r="CU123" s="40">
        <f t="shared" si="424"/>
        <v>80000</v>
      </c>
      <c r="CV123" s="40">
        <f t="shared" si="424"/>
        <v>80000</v>
      </c>
      <c r="CW123" s="40">
        <f t="shared" si="424"/>
        <v>80000</v>
      </c>
      <c r="CX123" s="40">
        <f t="shared" si="424"/>
        <v>80000</v>
      </c>
      <c r="CY123" s="40">
        <f t="shared" si="424"/>
        <v>80000</v>
      </c>
      <c r="CZ123" s="40">
        <f t="shared" si="424"/>
        <v>80000</v>
      </c>
      <c r="DA123" s="40">
        <f t="shared" si="424"/>
        <v>80000</v>
      </c>
      <c r="DB123" s="40">
        <f t="shared" si="424"/>
        <v>80000</v>
      </c>
      <c r="DC123" s="40">
        <f t="shared" si="424"/>
        <v>80000</v>
      </c>
      <c r="DD123" s="40">
        <f t="shared" si="424"/>
        <v>80000</v>
      </c>
      <c r="DE123" s="40">
        <f t="shared" si="424"/>
        <v>80000</v>
      </c>
      <c r="DF123" s="40">
        <f t="shared" si="424"/>
        <v>80000</v>
      </c>
      <c r="DG123" s="40">
        <f t="shared" si="424"/>
        <v>80000</v>
      </c>
      <c r="DH123" s="40">
        <f t="shared" si="424"/>
        <v>80000</v>
      </c>
      <c r="DI123" s="40">
        <f t="shared" si="424"/>
        <v>80000</v>
      </c>
      <c r="DJ123" s="40">
        <f t="shared" si="424"/>
        <v>80000</v>
      </c>
      <c r="DK123" s="40">
        <f t="shared" si="424"/>
        <v>80000</v>
      </c>
      <c r="DL123" s="40">
        <f t="shared" si="424"/>
        <v>80000</v>
      </c>
      <c r="DM123" s="40">
        <f t="shared" si="424"/>
        <v>80000</v>
      </c>
      <c r="DN123" s="40">
        <f t="shared" si="424"/>
        <v>80000</v>
      </c>
      <c r="DO123" s="40">
        <f t="shared" si="424"/>
        <v>80000</v>
      </c>
      <c r="DP123" s="40">
        <f t="shared" si="424"/>
        <v>80000</v>
      </c>
      <c r="DQ123" s="40">
        <f t="shared" si="424"/>
        <v>80000</v>
      </c>
      <c r="DR123" s="40">
        <f t="shared" si="424"/>
        <v>80000</v>
      </c>
      <c r="DS123" s="40">
        <f t="shared" si="424"/>
        <v>80000</v>
      </c>
      <c r="DT123" s="40">
        <f t="shared" si="424"/>
        <v>80000</v>
      </c>
      <c r="DU123" s="40">
        <f t="shared" si="424"/>
        <v>80000</v>
      </c>
      <c r="DV123" s="40">
        <f t="shared" si="424"/>
        <v>80000</v>
      </c>
      <c r="DW123" s="40">
        <f t="shared" si="424"/>
        <v>80000</v>
      </c>
      <c r="DX123" s="40">
        <f t="shared" si="424"/>
        <v>80000</v>
      </c>
      <c r="DY123" s="40">
        <f t="shared" si="424"/>
        <v>80000</v>
      </c>
      <c r="DZ123" s="40">
        <f t="shared" si="424"/>
        <v>80000</v>
      </c>
      <c r="EA123" s="40">
        <f t="shared" si="424"/>
        <v>80000</v>
      </c>
      <c r="EB123" s="40">
        <f t="shared" si="424"/>
        <v>80000</v>
      </c>
      <c r="EC123" s="40">
        <f t="shared" si="424"/>
        <v>80000</v>
      </c>
      <c r="ED123" s="40">
        <f t="shared" si="424"/>
        <v>80000</v>
      </c>
      <c r="EE123" s="40">
        <f t="shared" si="424"/>
        <v>80000</v>
      </c>
      <c r="EF123" s="40">
        <f t="shared" si="424"/>
        <v>80000</v>
      </c>
      <c r="EG123" s="40">
        <f t="shared" si="424"/>
        <v>80000</v>
      </c>
      <c r="EH123" s="40">
        <f t="shared" si="424"/>
        <v>80000</v>
      </c>
      <c r="EI123" s="40">
        <f t="shared" si="424"/>
        <v>80000</v>
      </c>
      <c r="EJ123" s="40">
        <f t="shared" si="424"/>
        <v>80000</v>
      </c>
      <c r="EK123" s="40">
        <f t="shared" si="424"/>
        <v>80000</v>
      </c>
      <c r="EL123" s="40">
        <f t="shared" si="424"/>
        <v>80000</v>
      </c>
      <c r="EM123" s="40">
        <f t="shared" si="424"/>
        <v>80000</v>
      </c>
      <c r="EN123" s="40">
        <f t="shared" si="424"/>
        <v>80000</v>
      </c>
      <c r="EO123" s="40">
        <f t="shared" si="424"/>
        <v>80000</v>
      </c>
      <c r="EP123" s="40">
        <f t="shared" si="424"/>
        <v>80000</v>
      </c>
      <c r="EQ123" s="40">
        <f t="shared" si="424"/>
        <v>80000</v>
      </c>
      <c r="ER123" s="40">
        <f t="shared" si="424"/>
        <v>80000</v>
      </c>
      <c r="ES123" s="40">
        <f t="shared" si="424"/>
        <v>80000</v>
      </c>
      <c r="ET123" s="40">
        <f t="shared" ref="ET123:HE123" si="425">ES123</f>
        <v>80000</v>
      </c>
      <c r="EU123" s="40">
        <f t="shared" si="425"/>
        <v>80000</v>
      </c>
      <c r="EV123" s="40">
        <f t="shared" si="425"/>
        <v>80000</v>
      </c>
      <c r="EW123" s="40">
        <f t="shared" si="425"/>
        <v>80000</v>
      </c>
      <c r="EX123" s="40">
        <f t="shared" si="425"/>
        <v>80000</v>
      </c>
      <c r="EY123" s="40">
        <f t="shared" si="425"/>
        <v>80000</v>
      </c>
      <c r="EZ123" s="40">
        <f t="shared" si="425"/>
        <v>80000</v>
      </c>
      <c r="FA123" s="40">
        <f t="shared" si="425"/>
        <v>80000</v>
      </c>
      <c r="FB123" s="40">
        <f t="shared" si="425"/>
        <v>80000</v>
      </c>
      <c r="FC123" s="40">
        <f t="shared" si="425"/>
        <v>80000</v>
      </c>
      <c r="FD123" s="40">
        <f t="shared" si="425"/>
        <v>80000</v>
      </c>
      <c r="FE123" s="40">
        <f t="shared" si="425"/>
        <v>80000</v>
      </c>
      <c r="FF123" s="40">
        <f t="shared" si="425"/>
        <v>80000</v>
      </c>
      <c r="FG123" s="40">
        <f t="shared" si="425"/>
        <v>80000</v>
      </c>
      <c r="FH123" s="40">
        <f t="shared" si="425"/>
        <v>80000</v>
      </c>
      <c r="FI123" s="40">
        <f t="shared" si="425"/>
        <v>80000</v>
      </c>
      <c r="FJ123" s="40">
        <f t="shared" si="425"/>
        <v>80000</v>
      </c>
      <c r="FK123" s="40">
        <f t="shared" si="425"/>
        <v>80000</v>
      </c>
      <c r="FL123" s="40">
        <f t="shared" si="425"/>
        <v>80000</v>
      </c>
      <c r="FM123" s="40">
        <f t="shared" si="425"/>
        <v>80000</v>
      </c>
      <c r="FN123" s="40">
        <f t="shared" si="425"/>
        <v>80000</v>
      </c>
      <c r="FO123" s="40">
        <f t="shared" si="425"/>
        <v>80000</v>
      </c>
      <c r="FP123" s="40">
        <f t="shared" si="425"/>
        <v>80000</v>
      </c>
      <c r="FQ123" s="40">
        <f t="shared" si="425"/>
        <v>80000</v>
      </c>
      <c r="FR123" s="40">
        <f t="shared" si="425"/>
        <v>80000</v>
      </c>
      <c r="FS123" s="40">
        <f t="shared" si="425"/>
        <v>80000</v>
      </c>
      <c r="FT123" s="40">
        <f t="shared" si="425"/>
        <v>80000</v>
      </c>
      <c r="FU123" s="40">
        <f t="shared" si="425"/>
        <v>80000</v>
      </c>
      <c r="FV123" s="40">
        <f t="shared" si="425"/>
        <v>80000</v>
      </c>
      <c r="FW123" s="40">
        <f t="shared" si="425"/>
        <v>80000</v>
      </c>
      <c r="FX123" s="40">
        <f t="shared" si="425"/>
        <v>80000</v>
      </c>
      <c r="FY123" s="40">
        <f t="shared" si="425"/>
        <v>80000</v>
      </c>
      <c r="FZ123" s="40">
        <f t="shared" si="425"/>
        <v>80000</v>
      </c>
      <c r="GA123" s="40">
        <f t="shared" si="425"/>
        <v>80000</v>
      </c>
      <c r="GB123" s="40">
        <f t="shared" si="425"/>
        <v>80000</v>
      </c>
      <c r="GC123" s="40">
        <f t="shared" si="425"/>
        <v>80000</v>
      </c>
      <c r="GD123" s="40">
        <f t="shared" si="425"/>
        <v>80000</v>
      </c>
      <c r="GE123" s="40">
        <f t="shared" si="425"/>
        <v>80000</v>
      </c>
      <c r="GF123" s="40">
        <f t="shared" si="425"/>
        <v>80000</v>
      </c>
      <c r="GG123" s="40">
        <f t="shared" si="425"/>
        <v>80000</v>
      </c>
      <c r="GH123" s="40">
        <f t="shared" si="425"/>
        <v>80000</v>
      </c>
      <c r="GI123" s="40">
        <f t="shared" si="425"/>
        <v>80000</v>
      </c>
      <c r="GJ123" s="40">
        <f t="shared" si="425"/>
        <v>80000</v>
      </c>
      <c r="GK123" s="40">
        <f t="shared" si="425"/>
        <v>80000</v>
      </c>
      <c r="GL123" s="40">
        <f t="shared" si="425"/>
        <v>80000</v>
      </c>
      <c r="GM123" s="40">
        <f t="shared" si="425"/>
        <v>80000</v>
      </c>
      <c r="GN123" s="40">
        <f t="shared" si="425"/>
        <v>80000</v>
      </c>
      <c r="GO123" s="40">
        <f t="shared" si="425"/>
        <v>80000</v>
      </c>
      <c r="GP123" s="40">
        <f t="shared" si="425"/>
        <v>80000</v>
      </c>
      <c r="GQ123" s="40">
        <f t="shared" si="425"/>
        <v>80000</v>
      </c>
      <c r="GR123" s="40">
        <f t="shared" si="425"/>
        <v>80000</v>
      </c>
      <c r="GS123" s="40">
        <f t="shared" si="425"/>
        <v>80000</v>
      </c>
      <c r="GT123" s="40">
        <f t="shared" si="425"/>
        <v>80000</v>
      </c>
      <c r="GU123" s="40">
        <f t="shared" si="425"/>
        <v>80000</v>
      </c>
      <c r="GV123" s="40">
        <f t="shared" si="425"/>
        <v>80000</v>
      </c>
      <c r="GW123" s="40">
        <f t="shared" si="425"/>
        <v>80000</v>
      </c>
      <c r="GX123" s="40">
        <f t="shared" si="425"/>
        <v>80000</v>
      </c>
      <c r="GY123" s="40">
        <f t="shared" si="425"/>
        <v>80000</v>
      </c>
      <c r="GZ123" s="40">
        <f t="shared" si="425"/>
        <v>80000</v>
      </c>
      <c r="HA123" s="40">
        <f t="shared" si="425"/>
        <v>80000</v>
      </c>
      <c r="HB123" s="40">
        <f t="shared" si="425"/>
        <v>80000</v>
      </c>
      <c r="HC123" s="40">
        <f t="shared" si="425"/>
        <v>80000</v>
      </c>
      <c r="HD123" s="40">
        <f t="shared" si="425"/>
        <v>80000</v>
      </c>
      <c r="HE123" s="40">
        <f t="shared" si="425"/>
        <v>80000</v>
      </c>
      <c r="HF123" s="40">
        <f t="shared" ref="HF123:JQ123" si="426">HE123</f>
        <v>80000</v>
      </c>
      <c r="HG123" s="40">
        <f t="shared" si="426"/>
        <v>80000</v>
      </c>
      <c r="HH123" s="40">
        <f t="shared" si="426"/>
        <v>80000</v>
      </c>
      <c r="HI123" s="40">
        <f t="shared" si="426"/>
        <v>80000</v>
      </c>
      <c r="HJ123" s="40">
        <f t="shared" si="426"/>
        <v>80000</v>
      </c>
      <c r="HK123" s="40">
        <f t="shared" si="426"/>
        <v>80000</v>
      </c>
      <c r="HL123" s="40">
        <f t="shared" si="426"/>
        <v>80000</v>
      </c>
      <c r="HM123" s="40">
        <f t="shared" si="426"/>
        <v>80000</v>
      </c>
      <c r="HN123" s="40">
        <f t="shared" si="426"/>
        <v>80000</v>
      </c>
      <c r="HO123" s="40">
        <f t="shared" si="426"/>
        <v>80000</v>
      </c>
      <c r="HP123" s="40">
        <f t="shared" si="426"/>
        <v>80000</v>
      </c>
      <c r="HQ123" s="40">
        <f t="shared" si="426"/>
        <v>80000</v>
      </c>
      <c r="HR123" s="40">
        <f t="shared" si="426"/>
        <v>80000</v>
      </c>
      <c r="HS123" s="40">
        <f t="shared" si="426"/>
        <v>80000</v>
      </c>
      <c r="HT123" s="40">
        <f t="shared" si="426"/>
        <v>80000</v>
      </c>
      <c r="HU123" s="40">
        <f t="shared" si="426"/>
        <v>80000</v>
      </c>
      <c r="HV123" s="40">
        <f t="shared" si="426"/>
        <v>80000</v>
      </c>
      <c r="HW123" s="40">
        <f t="shared" si="426"/>
        <v>80000</v>
      </c>
      <c r="HX123" s="40">
        <f t="shared" si="426"/>
        <v>80000</v>
      </c>
      <c r="HY123" s="40">
        <f t="shared" si="426"/>
        <v>80000</v>
      </c>
      <c r="HZ123" s="40">
        <f t="shared" si="426"/>
        <v>80000</v>
      </c>
      <c r="IA123" s="40">
        <f t="shared" si="426"/>
        <v>80000</v>
      </c>
      <c r="IB123" s="40">
        <f t="shared" si="426"/>
        <v>80000</v>
      </c>
      <c r="IC123" s="40">
        <f t="shared" si="426"/>
        <v>80000</v>
      </c>
      <c r="ID123" s="40">
        <f t="shared" si="426"/>
        <v>80000</v>
      </c>
      <c r="IE123" s="40">
        <f t="shared" si="426"/>
        <v>80000</v>
      </c>
      <c r="IF123" s="40">
        <f t="shared" si="426"/>
        <v>80000</v>
      </c>
      <c r="IG123" s="40">
        <f t="shared" si="426"/>
        <v>80000</v>
      </c>
      <c r="IH123" s="40">
        <f t="shared" si="426"/>
        <v>80000</v>
      </c>
      <c r="II123" s="40">
        <f t="shared" si="426"/>
        <v>80000</v>
      </c>
      <c r="IJ123" s="40">
        <f t="shared" si="426"/>
        <v>80000</v>
      </c>
      <c r="IK123" s="40">
        <f t="shared" si="426"/>
        <v>80000</v>
      </c>
      <c r="IL123" s="40">
        <f t="shared" si="426"/>
        <v>80000</v>
      </c>
      <c r="IM123" s="40">
        <f t="shared" si="426"/>
        <v>80000</v>
      </c>
      <c r="IN123" s="40">
        <f t="shared" si="426"/>
        <v>80000</v>
      </c>
      <c r="IO123" s="40">
        <f t="shared" si="426"/>
        <v>80000</v>
      </c>
      <c r="IP123" s="40">
        <f t="shared" si="426"/>
        <v>80000</v>
      </c>
      <c r="IQ123" s="40">
        <f t="shared" si="426"/>
        <v>80000</v>
      </c>
      <c r="IR123" s="40">
        <f t="shared" si="426"/>
        <v>80000</v>
      </c>
      <c r="IS123" s="40">
        <f t="shared" si="426"/>
        <v>80000</v>
      </c>
      <c r="IT123" s="40">
        <f t="shared" si="426"/>
        <v>80000</v>
      </c>
      <c r="IU123" s="40">
        <f t="shared" si="426"/>
        <v>80000</v>
      </c>
      <c r="IV123" s="40">
        <f t="shared" si="426"/>
        <v>80000</v>
      </c>
      <c r="IW123" s="40">
        <f t="shared" si="426"/>
        <v>80000</v>
      </c>
      <c r="IX123" s="40">
        <f t="shared" si="426"/>
        <v>80000</v>
      </c>
      <c r="IY123" s="40">
        <f t="shared" si="426"/>
        <v>80000</v>
      </c>
      <c r="IZ123" s="40">
        <f t="shared" si="426"/>
        <v>80000</v>
      </c>
      <c r="JA123" s="40">
        <f t="shared" si="426"/>
        <v>80000</v>
      </c>
      <c r="JB123" s="40">
        <f t="shared" si="426"/>
        <v>80000</v>
      </c>
      <c r="JC123" s="40">
        <f t="shared" si="426"/>
        <v>80000</v>
      </c>
      <c r="JD123" s="40">
        <f t="shared" si="426"/>
        <v>80000</v>
      </c>
      <c r="JE123" s="40">
        <f t="shared" si="426"/>
        <v>80000</v>
      </c>
      <c r="JF123" s="40">
        <f t="shared" si="426"/>
        <v>80000</v>
      </c>
      <c r="JG123" s="40">
        <f t="shared" si="426"/>
        <v>80000</v>
      </c>
      <c r="JH123" s="40">
        <f t="shared" si="426"/>
        <v>80000</v>
      </c>
      <c r="JI123" s="40">
        <f t="shared" si="426"/>
        <v>80000</v>
      </c>
      <c r="JJ123" s="40">
        <f t="shared" si="426"/>
        <v>80000</v>
      </c>
      <c r="JK123" s="40">
        <f t="shared" si="426"/>
        <v>80000</v>
      </c>
      <c r="JL123" s="40">
        <f t="shared" si="426"/>
        <v>80000</v>
      </c>
      <c r="JM123" s="40">
        <f t="shared" si="426"/>
        <v>80000</v>
      </c>
      <c r="JN123" s="40">
        <f t="shared" si="426"/>
        <v>80000</v>
      </c>
      <c r="JO123" s="40">
        <f t="shared" si="426"/>
        <v>80000</v>
      </c>
      <c r="JP123" s="40">
        <f t="shared" si="426"/>
        <v>80000</v>
      </c>
      <c r="JQ123" s="40">
        <f t="shared" si="426"/>
        <v>80000</v>
      </c>
      <c r="JR123" s="40">
        <f t="shared" ref="JR123:KV123" si="427">JQ123</f>
        <v>80000</v>
      </c>
      <c r="JS123" s="40">
        <f t="shared" si="427"/>
        <v>80000</v>
      </c>
      <c r="JT123" s="40">
        <f t="shared" si="427"/>
        <v>80000</v>
      </c>
      <c r="JU123" s="40">
        <f t="shared" si="427"/>
        <v>80000</v>
      </c>
      <c r="JV123" s="40">
        <f t="shared" si="427"/>
        <v>80000</v>
      </c>
      <c r="JW123" s="40">
        <f t="shared" si="427"/>
        <v>80000</v>
      </c>
      <c r="JX123" s="40">
        <f t="shared" si="427"/>
        <v>80000</v>
      </c>
      <c r="JY123" s="40">
        <f t="shared" si="427"/>
        <v>80000</v>
      </c>
      <c r="JZ123" s="40">
        <f t="shared" si="427"/>
        <v>80000</v>
      </c>
      <c r="KA123" s="40">
        <f t="shared" si="427"/>
        <v>80000</v>
      </c>
      <c r="KB123" s="40">
        <f t="shared" si="427"/>
        <v>80000</v>
      </c>
      <c r="KC123" s="40">
        <f t="shared" si="427"/>
        <v>80000</v>
      </c>
      <c r="KD123" s="40">
        <f t="shared" si="427"/>
        <v>80000</v>
      </c>
      <c r="KE123" s="40">
        <f t="shared" si="427"/>
        <v>80000</v>
      </c>
      <c r="KF123" s="40">
        <f t="shared" si="427"/>
        <v>80000</v>
      </c>
      <c r="KG123" s="40">
        <f t="shared" si="427"/>
        <v>80000</v>
      </c>
      <c r="KH123" s="40">
        <f t="shared" si="427"/>
        <v>80000</v>
      </c>
      <c r="KI123" s="40">
        <f t="shared" si="427"/>
        <v>80000</v>
      </c>
      <c r="KJ123" s="40">
        <f t="shared" si="427"/>
        <v>80000</v>
      </c>
      <c r="KK123" s="40">
        <f t="shared" si="427"/>
        <v>80000</v>
      </c>
      <c r="KL123" s="40">
        <f t="shared" si="427"/>
        <v>80000</v>
      </c>
      <c r="KM123" s="40">
        <f t="shared" si="427"/>
        <v>80000</v>
      </c>
      <c r="KN123" s="40">
        <f t="shared" si="427"/>
        <v>80000</v>
      </c>
      <c r="KO123" s="40">
        <f t="shared" si="427"/>
        <v>80000</v>
      </c>
      <c r="KP123" s="40">
        <f t="shared" si="427"/>
        <v>80000</v>
      </c>
      <c r="KQ123" s="40">
        <f t="shared" si="427"/>
        <v>80000</v>
      </c>
      <c r="KR123" s="40">
        <f t="shared" si="427"/>
        <v>80000</v>
      </c>
      <c r="KS123" s="40">
        <f t="shared" si="427"/>
        <v>80000</v>
      </c>
      <c r="KT123" s="40">
        <f t="shared" si="427"/>
        <v>80000</v>
      </c>
      <c r="KU123" s="40">
        <f t="shared" si="427"/>
        <v>80000</v>
      </c>
      <c r="KV123" s="40">
        <f t="shared" si="427"/>
        <v>80000</v>
      </c>
      <c r="KW123" s="1"/>
      <c r="KX123" s="1"/>
    </row>
    <row r="124" spans="1:310" x14ac:dyDescent="0.25">
      <c r="A124" s="1"/>
      <c r="B124" s="79"/>
      <c r="C124" s="79"/>
      <c r="D124" s="79"/>
      <c r="E124" s="1" t="str">
        <f t="shared" si="406"/>
        <v>разработчики вкусов</v>
      </c>
      <c r="F124" s="1"/>
      <c r="G124" s="1"/>
      <c r="H124" s="11" t="str">
        <f t="shared" si="412"/>
        <v>руб.</v>
      </c>
      <c r="I124" s="1"/>
      <c r="J124" s="1"/>
      <c r="K124" s="1"/>
      <c r="L124" s="1"/>
      <c r="M124" s="5"/>
      <c r="N124" s="52"/>
      <c r="O124" s="19"/>
      <c r="P124" s="1"/>
      <c r="Q124" s="1"/>
      <c r="R124" s="52"/>
      <c r="S124" s="1"/>
      <c r="T124" s="5" t="s">
        <v>0</v>
      </c>
      <c r="U124" s="40">
        <v>80000</v>
      </c>
      <c r="V124" s="40">
        <f t="shared" ref="V124:CG124" si="428">U124</f>
        <v>80000</v>
      </c>
      <c r="W124" s="40">
        <f t="shared" si="428"/>
        <v>80000</v>
      </c>
      <c r="X124" s="40">
        <f t="shared" si="428"/>
        <v>80000</v>
      </c>
      <c r="Y124" s="40">
        <f t="shared" si="428"/>
        <v>80000</v>
      </c>
      <c r="Z124" s="40">
        <f t="shared" si="428"/>
        <v>80000</v>
      </c>
      <c r="AA124" s="40">
        <f t="shared" si="428"/>
        <v>80000</v>
      </c>
      <c r="AB124" s="40">
        <f t="shared" si="428"/>
        <v>80000</v>
      </c>
      <c r="AC124" s="40">
        <f t="shared" si="428"/>
        <v>80000</v>
      </c>
      <c r="AD124" s="40">
        <f t="shared" si="428"/>
        <v>80000</v>
      </c>
      <c r="AE124" s="40">
        <f t="shared" si="428"/>
        <v>80000</v>
      </c>
      <c r="AF124" s="40">
        <f t="shared" si="428"/>
        <v>80000</v>
      </c>
      <c r="AG124" s="40">
        <f t="shared" si="428"/>
        <v>80000</v>
      </c>
      <c r="AH124" s="40">
        <f t="shared" si="428"/>
        <v>80000</v>
      </c>
      <c r="AI124" s="40">
        <f t="shared" si="428"/>
        <v>80000</v>
      </c>
      <c r="AJ124" s="40">
        <f t="shared" si="428"/>
        <v>80000</v>
      </c>
      <c r="AK124" s="40">
        <f t="shared" si="428"/>
        <v>80000</v>
      </c>
      <c r="AL124" s="40">
        <f t="shared" si="428"/>
        <v>80000</v>
      </c>
      <c r="AM124" s="40">
        <f t="shared" si="428"/>
        <v>80000</v>
      </c>
      <c r="AN124" s="40">
        <f t="shared" si="428"/>
        <v>80000</v>
      </c>
      <c r="AO124" s="40">
        <f t="shared" si="428"/>
        <v>80000</v>
      </c>
      <c r="AP124" s="40">
        <f t="shared" si="428"/>
        <v>80000</v>
      </c>
      <c r="AQ124" s="40">
        <f t="shared" si="428"/>
        <v>80000</v>
      </c>
      <c r="AR124" s="40">
        <f t="shared" si="428"/>
        <v>80000</v>
      </c>
      <c r="AS124" s="40">
        <f t="shared" si="428"/>
        <v>80000</v>
      </c>
      <c r="AT124" s="40">
        <f t="shared" si="428"/>
        <v>80000</v>
      </c>
      <c r="AU124" s="40">
        <f t="shared" si="428"/>
        <v>80000</v>
      </c>
      <c r="AV124" s="40">
        <f t="shared" si="428"/>
        <v>80000</v>
      </c>
      <c r="AW124" s="40">
        <f t="shared" si="428"/>
        <v>80000</v>
      </c>
      <c r="AX124" s="40">
        <f t="shared" si="428"/>
        <v>80000</v>
      </c>
      <c r="AY124" s="40">
        <f t="shared" si="428"/>
        <v>80000</v>
      </c>
      <c r="AZ124" s="40">
        <f t="shared" si="428"/>
        <v>80000</v>
      </c>
      <c r="BA124" s="40">
        <f t="shared" si="428"/>
        <v>80000</v>
      </c>
      <c r="BB124" s="40">
        <f t="shared" si="428"/>
        <v>80000</v>
      </c>
      <c r="BC124" s="40">
        <f t="shared" si="428"/>
        <v>80000</v>
      </c>
      <c r="BD124" s="40">
        <f t="shared" si="428"/>
        <v>80000</v>
      </c>
      <c r="BE124" s="40">
        <f t="shared" si="428"/>
        <v>80000</v>
      </c>
      <c r="BF124" s="40">
        <f t="shared" si="428"/>
        <v>80000</v>
      </c>
      <c r="BG124" s="40">
        <f t="shared" si="428"/>
        <v>80000</v>
      </c>
      <c r="BH124" s="40">
        <f t="shared" si="428"/>
        <v>80000</v>
      </c>
      <c r="BI124" s="40">
        <f t="shared" si="428"/>
        <v>80000</v>
      </c>
      <c r="BJ124" s="40">
        <f t="shared" si="428"/>
        <v>80000</v>
      </c>
      <c r="BK124" s="40">
        <f t="shared" si="428"/>
        <v>80000</v>
      </c>
      <c r="BL124" s="40">
        <f t="shared" si="428"/>
        <v>80000</v>
      </c>
      <c r="BM124" s="40">
        <f t="shared" si="428"/>
        <v>80000</v>
      </c>
      <c r="BN124" s="40">
        <f t="shared" si="428"/>
        <v>80000</v>
      </c>
      <c r="BO124" s="40">
        <f t="shared" si="428"/>
        <v>80000</v>
      </c>
      <c r="BP124" s="40">
        <f t="shared" si="428"/>
        <v>80000</v>
      </c>
      <c r="BQ124" s="40">
        <f t="shared" si="428"/>
        <v>80000</v>
      </c>
      <c r="BR124" s="40">
        <f t="shared" si="428"/>
        <v>80000</v>
      </c>
      <c r="BS124" s="40">
        <f t="shared" si="428"/>
        <v>80000</v>
      </c>
      <c r="BT124" s="40">
        <f t="shared" si="428"/>
        <v>80000</v>
      </c>
      <c r="BU124" s="40">
        <f t="shared" si="428"/>
        <v>80000</v>
      </c>
      <c r="BV124" s="40">
        <f t="shared" si="428"/>
        <v>80000</v>
      </c>
      <c r="BW124" s="40">
        <f t="shared" si="428"/>
        <v>80000</v>
      </c>
      <c r="BX124" s="40">
        <f t="shared" si="428"/>
        <v>80000</v>
      </c>
      <c r="BY124" s="40">
        <f t="shared" si="428"/>
        <v>80000</v>
      </c>
      <c r="BZ124" s="40">
        <f t="shared" si="428"/>
        <v>80000</v>
      </c>
      <c r="CA124" s="40">
        <f t="shared" si="428"/>
        <v>80000</v>
      </c>
      <c r="CB124" s="40">
        <f t="shared" si="428"/>
        <v>80000</v>
      </c>
      <c r="CC124" s="40">
        <f t="shared" si="428"/>
        <v>80000</v>
      </c>
      <c r="CD124" s="40">
        <f t="shared" si="428"/>
        <v>80000</v>
      </c>
      <c r="CE124" s="40">
        <f t="shared" si="428"/>
        <v>80000</v>
      </c>
      <c r="CF124" s="40">
        <f t="shared" si="428"/>
        <v>80000</v>
      </c>
      <c r="CG124" s="40">
        <f t="shared" si="428"/>
        <v>80000</v>
      </c>
      <c r="CH124" s="40">
        <f t="shared" ref="CH124:ES124" si="429">CG124</f>
        <v>80000</v>
      </c>
      <c r="CI124" s="40">
        <f t="shared" si="429"/>
        <v>80000</v>
      </c>
      <c r="CJ124" s="40">
        <f t="shared" si="429"/>
        <v>80000</v>
      </c>
      <c r="CK124" s="40">
        <f t="shared" si="429"/>
        <v>80000</v>
      </c>
      <c r="CL124" s="40">
        <f t="shared" si="429"/>
        <v>80000</v>
      </c>
      <c r="CM124" s="40">
        <f t="shared" si="429"/>
        <v>80000</v>
      </c>
      <c r="CN124" s="40">
        <f t="shared" si="429"/>
        <v>80000</v>
      </c>
      <c r="CO124" s="40">
        <f t="shared" si="429"/>
        <v>80000</v>
      </c>
      <c r="CP124" s="40">
        <f t="shared" si="429"/>
        <v>80000</v>
      </c>
      <c r="CQ124" s="40">
        <f t="shared" si="429"/>
        <v>80000</v>
      </c>
      <c r="CR124" s="40">
        <f t="shared" si="429"/>
        <v>80000</v>
      </c>
      <c r="CS124" s="40">
        <f t="shared" si="429"/>
        <v>80000</v>
      </c>
      <c r="CT124" s="40">
        <f t="shared" si="429"/>
        <v>80000</v>
      </c>
      <c r="CU124" s="40">
        <f t="shared" si="429"/>
        <v>80000</v>
      </c>
      <c r="CV124" s="40">
        <f t="shared" si="429"/>
        <v>80000</v>
      </c>
      <c r="CW124" s="40">
        <f t="shared" si="429"/>
        <v>80000</v>
      </c>
      <c r="CX124" s="40">
        <f t="shared" si="429"/>
        <v>80000</v>
      </c>
      <c r="CY124" s="40">
        <f t="shared" si="429"/>
        <v>80000</v>
      </c>
      <c r="CZ124" s="40">
        <f t="shared" si="429"/>
        <v>80000</v>
      </c>
      <c r="DA124" s="40">
        <f t="shared" si="429"/>
        <v>80000</v>
      </c>
      <c r="DB124" s="40">
        <f t="shared" si="429"/>
        <v>80000</v>
      </c>
      <c r="DC124" s="40">
        <f t="shared" si="429"/>
        <v>80000</v>
      </c>
      <c r="DD124" s="40">
        <f t="shared" si="429"/>
        <v>80000</v>
      </c>
      <c r="DE124" s="40">
        <f t="shared" si="429"/>
        <v>80000</v>
      </c>
      <c r="DF124" s="40">
        <f t="shared" si="429"/>
        <v>80000</v>
      </c>
      <c r="DG124" s="40">
        <f t="shared" si="429"/>
        <v>80000</v>
      </c>
      <c r="DH124" s="40">
        <f t="shared" si="429"/>
        <v>80000</v>
      </c>
      <c r="DI124" s="40">
        <f t="shared" si="429"/>
        <v>80000</v>
      </c>
      <c r="DJ124" s="40">
        <f t="shared" si="429"/>
        <v>80000</v>
      </c>
      <c r="DK124" s="40">
        <f t="shared" si="429"/>
        <v>80000</v>
      </c>
      <c r="DL124" s="40">
        <f t="shared" si="429"/>
        <v>80000</v>
      </c>
      <c r="DM124" s="40">
        <f t="shared" si="429"/>
        <v>80000</v>
      </c>
      <c r="DN124" s="40">
        <f t="shared" si="429"/>
        <v>80000</v>
      </c>
      <c r="DO124" s="40">
        <f t="shared" si="429"/>
        <v>80000</v>
      </c>
      <c r="DP124" s="40">
        <f t="shared" si="429"/>
        <v>80000</v>
      </c>
      <c r="DQ124" s="40">
        <f t="shared" si="429"/>
        <v>80000</v>
      </c>
      <c r="DR124" s="40">
        <f t="shared" si="429"/>
        <v>80000</v>
      </c>
      <c r="DS124" s="40">
        <f t="shared" si="429"/>
        <v>80000</v>
      </c>
      <c r="DT124" s="40">
        <f t="shared" si="429"/>
        <v>80000</v>
      </c>
      <c r="DU124" s="40">
        <f t="shared" si="429"/>
        <v>80000</v>
      </c>
      <c r="DV124" s="40">
        <f t="shared" si="429"/>
        <v>80000</v>
      </c>
      <c r="DW124" s="40">
        <f t="shared" si="429"/>
        <v>80000</v>
      </c>
      <c r="DX124" s="40">
        <f t="shared" si="429"/>
        <v>80000</v>
      </c>
      <c r="DY124" s="40">
        <f t="shared" si="429"/>
        <v>80000</v>
      </c>
      <c r="DZ124" s="40">
        <f t="shared" si="429"/>
        <v>80000</v>
      </c>
      <c r="EA124" s="40">
        <f t="shared" si="429"/>
        <v>80000</v>
      </c>
      <c r="EB124" s="40">
        <f t="shared" si="429"/>
        <v>80000</v>
      </c>
      <c r="EC124" s="40">
        <f t="shared" si="429"/>
        <v>80000</v>
      </c>
      <c r="ED124" s="40">
        <f t="shared" si="429"/>
        <v>80000</v>
      </c>
      <c r="EE124" s="40">
        <f t="shared" si="429"/>
        <v>80000</v>
      </c>
      <c r="EF124" s="40">
        <f t="shared" si="429"/>
        <v>80000</v>
      </c>
      <c r="EG124" s="40">
        <f t="shared" si="429"/>
        <v>80000</v>
      </c>
      <c r="EH124" s="40">
        <f t="shared" si="429"/>
        <v>80000</v>
      </c>
      <c r="EI124" s="40">
        <f t="shared" si="429"/>
        <v>80000</v>
      </c>
      <c r="EJ124" s="40">
        <f t="shared" si="429"/>
        <v>80000</v>
      </c>
      <c r="EK124" s="40">
        <f t="shared" si="429"/>
        <v>80000</v>
      </c>
      <c r="EL124" s="40">
        <f t="shared" si="429"/>
        <v>80000</v>
      </c>
      <c r="EM124" s="40">
        <f t="shared" si="429"/>
        <v>80000</v>
      </c>
      <c r="EN124" s="40">
        <f t="shared" si="429"/>
        <v>80000</v>
      </c>
      <c r="EO124" s="40">
        <f t="shared" si="429"/>
        <v>80000</v>
      </c>
      <c r="EP124" s="40">
        <f t="shared" si="429"/>
        <v>80000</v>
      </c>
      <c r="EQ124" s="40">
        <f t="shared" si="429"/>
        <v>80000</v>
      </c>
      <c r="ER124" s="40">
        <f t="shared" si="429"/>
        <v>80000</v>
      </c>
      <c r="ES124" s="40">
        <f t="shared" si="429"/>
        <v>80000</v>
      </c>
      <c r="ET124" s="40">
        <f t="shared" ref="ET124:HE124" si="430">ES124</f>
        <v>80000</v>
      </c>
      <c r="EU124" s="40">
        <f t="shared" si="430"/>
        <v>80000</v>
      </c>
      <c r="EV124" s="40">
        <f t="shared" si="430"/>
        <v>80000</v>
      </c>
      <c r="EW124" s="40">
        <f t="shared" si="430"/>
        <v>80000</v>
      </c>
      <c r="EX124" s="40">
        <f t="shared" si="430"/>
        <v>80000</v>
      </c>
      <c r="EY124" s="40">
        <f t="shared" si="430"/>
        <v>80000</v>
      </c>
      <c r="EZ124" s="40">
        <f t="shared" si="430"/>
        <v>80000</v>
      </c>
      <c r="FA124" s="40">
        <f t="shared" si="430"/>
        <v>80000</v>
      </c>
      <c r="FB124" s="40">
        <f t="shared" si="430"/>
        <v>80000</v>
      </c>
      <c r="FC124" s="40">
        <f t="shared" si="430"/>
        <v>80000</v>
      </c>
      <c r="FD124" s="40">
        <f t="shared" si="430"/>
        <v>80000</v>
      </c>
      <c r="FE124" s="40">
        <f t="shared" si="430"/>
        <v>80000</v>
      </c>
      <c r="FF124" s="40">
        <f t="shared" si="430"/>
        <v>80000</v>
      </c>
      <c r="FG124" s="40">
        <f t="shared" si="430"/>
        <v>80000</v>
      </c>
      <c r="FH124" s="40">
        <f t="shared" si="430"/>
        <v>80000</v>
      </c>
      <c r="FI124" s="40">
        <f t="shared" si="430"/>
        <v>80000</v>
      </c>
      <c r="FJ124" s="40">
        <f t="shared" si="430"/>
        <v>80000</v>
      </c>
      <c r="FK124" s="40">
        <f t="shared" si="430"/>
        <v>80000</v>
      </c>
      <c r="FL124" s="40">
        <f t="shared" si="430"/>
        <v>80000</v>
      </c>
      <c r="FM124" s="40">
        <f t="shared" si="430"/>
        <v>80000</v>
      </c>
      <c r="FN124" s="40">
        <f t="shared" si="430"/>
        <v>80000</v>
      </c>
      <c r="FO124" s="40">
        <f t="shared" si="430"/>
        <v>80000</v>
      </c>
      <c r="FP124" s="40">
        <f t="shared" si="430"/>
        <v>80000</v>
      </c>
      <c r="FQ124" s="40">
        <f t="shared" si="430"/>
        <v>80000</v>
      </c>
      <c r="FR124" s="40">
        <f t="shared" si="430"/>
        <v>80000</v>
      </c>
      <c r="FS124" s="40">
        <f t="shared" si="430"/>
        <v>80000</v>
      </c>
      <c r="FT124" s="40">
        <f t="shared" si="430"/>
        <v>80000</v>
      </c>
      <c r="FU124" s="40">
        <f t="shared" si="430"/>
        <v>80000</v>
      </c>
      <c r="FV124" s="40">
        <f t="shared" si="430"/>
        <v>80000</v>
      </c>
      <c r="FW124" s="40">
        <f t="shared" si="430"/>
        <v>80000</v>
      </c>
      <c r="FX124" s="40">
        <f t="shared" si="430"/>
        <v>80000</v>
      </c>
      <c r="FY124" s="40">
        <f t="shared" si="430"/>
        <v>80000</v>
      </c>
      <c r="FZ124" s="40">
        <f t="shared" si="430"/>
        <v>80000</v>
      </c>
      <c r="GA124" s="40">
        <f t="shared" si="430"/>
        <v>80000</v>
      </c>
      <c r="GB124" s="40">
        <f t="shared" si="430"/>
        <v>80000</v>
      </c>
      <c r="GC124" s="40">
        <f t="shared" si="430"/>
        <v>80000</v>
      </c>
      <c r="GD124" s="40">
        <f t="shared" si="430"/>
        <v>80000</v>
      </c>
      <c r="GE124" s="40">
        <f t="shared" si="430"/>
        <v>80000</v>
      </c>
      <c r="GF124" s="40">
        <f t="shared" si="430"/>
        <v>80000</v>
      </c>
      <c r="GG124" s="40">
        <f t="shared" si="430"/>
        <v>80000</v>
      </c>
      <c r="GH124" s="40">
        <f t="shared" si="430"/>
        <v>80000</v>
      </c>
      <c r="GI124" s="40">
        <f t="shared" si="430"/>
        <v>80000</v>
      </c>
      <c r="GJ124" s="40">
        <f t="shared" si="430"/>
        <v>80000</v>
      </c>
      <c r="GK124" s="40">
        <f t="shared" si="430"/>
        <v>80000</v>
      </c>
      <c r="GL124" s="40">
        <f t="shared" si="430"/>
        <v>80000</v>
      </c>
      <c r="GM124" s="40">
        <f t="shared" si="430"/>
        <v>80000</v>
      </c>
      <c r="GN124" s="40">
        <f t="shared" si="430"/>
        <v>80000</v>
      </c>
      <c r="GO124" s="40">
        <f t="shared" si="430"/>
        <v>80000</v>
      </c>
      <c r="GP124" s="40">
        <f t="shared" si="430"/>
        <v>80000</v>
      </c>
      <c r="GQ124" s="40">
        <f t="shared" si="430"/>
        <v>80000</v>
      </c>
      <c r="GR124" s="40">
        <f t="shared" si="430"/>
        <v>80000</v>
      </c>
      <c r="GS124" s="40">
        <f t="shared" si="430"/>
        <v>80000</v>
      </c>
      <c r="GT124" s="40">
        <f t="shared" si="430"/>
        <v>80000</v>
      </c>
      <c r="GU124" s="40">
        <f t="shared" si="430"/>
        <v>80000</v>
      </c>
      <c r="GV124" s="40">
        <f t="shared" si="430"/>
        <v>80000</v>
      </c>
      <c r="GW124" s="40">
        <f t="shared" si="430"/>
        <v>80000</v>
      </c>
      <c r="GX124" s="40">
        <f t="shared" si="430"/>
        <v>80000</v>
      </c>
      <c r="GY124" s="40">
        <f t="shared" si="430"/>
        <v>80000</v>
      </c>
      <c r="GZ124" s="40">
        <f t="shared" si="430"/>
        <v>80000</v>
      </c>
      <c r="HA124" s="40">
        <f t="shared" si="430"/>
        <v>80000</v>
      </c>
      <c r="HB124" s="40">
        <f t="shared" si="430"/>
        <v>80000</v>
      </c>
      <c r="HC124" s="40">
        <f t="shared" si="430"/>
        <v>80000</v>
      </c>
      <c r="HD124" s="40">
        <f t="shared" si="430"/>
        <v>80000</v>
      </c>
      <c r="HE124" s="40">
        <f t="shared" si="430"/>
        <v>80000</v>
      </c>
      <c r="HF124" s="40">
        <f t="shared" ref="HF124:JQ124" si="431">HE124</f>
        <v>80000</v>
      </c>
      <c r="HG124" s="40">
        <f t="shared" si="431"/>
        <v>80000</v>
      </c>
      <c r="HH124" s="40">
        <f t="shared" si="431"/>
        <v>80000</v>
      </c>
      <c r="HI124" s="40">
        <f t="shared" si="431"/>
        <v>80000</v>
      </c>
      <c r="HJ124" s="40">
        <f t="shared" si="431"/>
        <v>80000</v>
      </c>
      <c r="HK124" s="40">
        <f t="shared" si="431"/>
        <v>80000</v>
      </c>
      <c r="HL124" s="40">
        <f t="shared" si="431"/>
        <v>80000</v>
      </c>
      <c r="HM124" s="40">
        <f t="shared" si="431"/>
        <v>80000</v>
      </c>
      <c r="HN124" s="40">
        <f t="shared" si="431"/>
        <v>80000</v>
      </c>
      <c r="HO124" s="40">
        <f t="shared" si="431"/>
        <v>80000</v>
      </c>
      <c r="HP124" s="40">
        <f t="shared" si="431"/>
        <v>80000</v>
      </c>
      <c r="HQ124" s="40">
        <f t="shared" si="431"/>
        <v>80000</v>
      </c>
      <c r="HR124" s="40">
        <f t="shared" si="431"/>
        <v>80000</v>
      </c>
      <c r="HS124" s="40">
        <f t="shared" si="431"/>
        <v>80000</v>
      </c>
      <c r="HT124" s="40">
        <f t="shared" si="431"/>
        <v>80000</v>
      </c>
      <c r="HU124" s="40">
        <f t="shared" si="431"/>
        <v>80000</v>
      </c>
      <c r="HV124" s="40">
        <f t="shared" si="431"/>
        <v>80000</v>
      </c>
      <c r="HW124" s="40">
        <f t="shared" si="431"/>
        <v>80000</v>
      </c>
      <c r="HX124" s="40">
        <f t="shared" si="431"/>
        <v>80000</v>
      </c>
      <c r="HY124" s="40">
        <f t="shared" si="431"/>
        <v>80000</v>
      </c>
      <c r="HZ124" s="40">
        <f t="shared" si="431"/>
        <v>80000</v>
      </c>
      <c r="IA124" s="40">
        <f t="shared" si="431"/>
        <v>80000</v>
      </c>
      <c r="IB124" s="40">
        <f t="shared" si="431"/>
        <v>80000</v>
      </c>
      <c r="IC124" s="40">
        <f t="shared" si="431"/>
        <v>80000</v>
      </c>
      <c r="ID124" s="40">
        <f t="shared" si="431"/>
        <v>80000</v>
      </c>
      <c r="IE124" s="40">
        <f t="shared" si="431"/>
        <v>80000</v>
      </c>
      <c r="IF124" s="40">
        <f t="shared" si="431"/>
        <v>80000</v>
      </c>
      <c r="IG124" s="40">
        <f t="shared" si="431"/>
        <v>80000</v>
      </c>
      <c r="IH124" s="40">
        <f t="shared" si="431"/>
        <v>80000</v>
      </c>
      <c r="II124" s="40">
        <f t="shared" si="431"/>
        <v>80000</v>
      </c>
      <c r="IJ124" s="40">
        <f t="shared" si="431"/>
        <v>80000</v>
      </c>
      <c r="IK124" s="40">
        <f t="shared" si="431"/>
        <v>80000</v>
      </c>
      <c r="IL124" s="40">
        <f t="shared" si="431"/>
        <v>80000</v>
      </c>
      <c r="IM124" s="40">
        <f t="shared" si="431"/>
        <v>80000</v>
      </c>
      <c r="IN124" s="40">
        <f t="shared" si="431"/>
        <v>80000</v>
      </c>
      <c r="IO124" s="40">
        <f t="shared" si="431"/>
        <v>80000</v>
      </c>
      <c r="IP124" s="40">
        <f t="shared" si="431"/>
        <v>80000</v>
      </c>
      <c r="IQ124" s="40">
        <f t="shared" si="431"/>
        <v>80000</v>
      </c>
      <c r="IR124" s="40">
        <f t="shared" si="431"/>
        <v>80000</v>
      </c>
      <c r="IS124" s="40">
        <f t="shared" si="431"/>
        <v>80000</v>
      </c>
      <c r="IT124" s="40">
        <f t="shared" si="431"/>
        <v>80000</v>
      </c>
      <c r="IU124" s="40">
        <f t="shared" si="431"/>
        <v>80000</v>
      </c>
      <c r="IV124" s="40">
        <f t="shared" si="431"/>
        <v>80000</v>
      </c>
      <c r="IW124" s="40">
        <f t="shared" si="431"/>
        <v>80000</v>
      </c>
      <c r="IX124" s="40">
        <f t="shared" si="431"/>
        <v>80000</v>
      </c>
      <c r="IY124" s="40">
        <f t="shared" si="431"/>
        <v>80000</v>
      </c>
      <c r="IZ124" s="40">
        <f t="shared" si="431"/>
        <v>80000</v>
      </c>
      <c r="JA124" s="40">
        <f t="shared" si="431"/>
        <v>80000</v>
      </c>
      <c r="JB124" s="40">
        <f t="shared" si="431"/>
        <v>80000</v>
      </c>
      <c r="JC124" s="40">
        <f t="shared" si="431"/>
        <v>80000</v>
      </c>
      <c r="JD124" s="40">
        <f t="shared" si="431"/>
        <v>80000</v>
      </c>
      <c r="JE124" s="40">
        <f t="shared" si="431"/>
        <v>80000</v>
      </c>
      <c r="JF124" s="40">
        <f t="shared" si="431"/>
        <v>80000</v>
      </c>
      <c r="JG124" s="40">
        <f t="shared" si="431"/>
        <v>80000</v>
      </c>
      <c r="JH124" s="40">
        <f t="shared" si="431"/>
        <v>80000</v>
      </c>
      <c r="JI124" s="40">
        <f t="shared" si="431"/>
        <v>80000</v>
      </c>
      <c r="JJ124" s="40">
        <f t="shared" si="431"/>
        <v>80000</v>
      </c>
      <c r="JK124" s="40">
        <f t="shared" si="431"/>
        <v>80000</v>
      </c>
      <c r="JL124" s="40">
        <f t="shared" si="431"/>
        <v>80000</v>
      </c>
      <c r="JM124" s="40">
        <f t="shared" si="431"/>
        <v>80000</v>
      </c>
      <c r="JN124" s="40">
        <f t="shared" si="431"/>
        <v>80000</v>
      </c>
      <c r="JO124" s="40">
        <f t="shared" si="431"/>
        <v>80000</v>
      </c>
      <c r="JP124" s="40">
        <f t="shared" si="431"/>
        <v>80000</v>
      </c>
      <c r="JQ124" s="40">
        <f t="shared" si="431"/>
        <v>80000</v>
      </c>
      <c r="JR124" s="40">
        <f t="shared" ref="JR124:KV124" si="432">JQ124</f>
        <v>80000</v>
      </c>
      <c r="JS124" s="40">
        <f t="shared" si="432"/>
        <v>80000</v>
      </c>
      <c r="JT124" s="40">
        <f t="shared" si="432"/>
        <v>80000</v>
      </c>
      <c r="JU124" s="40">
        <f t="shared" si="432"/>
        <v>80000</v>
      </c>
      <c r="JV124" s="40">
        <f t="shared" si="432"/>
        <v>80000</v>
      </c>
      <c r="JW124" s="40">
        <f t="shared" si="432"/>
        <v>80000</v>
      </c>
      <c r="JX124" s="40">
        <f t="shared" si="432"/>
        <v>80000</v>
      </c>
      <c r="JY124" s="40">
        <f t="shared" si="432"/>
        <v>80000</v>
      </c>
      <c r="JZ124" s="40">
        <f t="shared" si="432"/>
        <v>80000</v>
      </c>
      <c r="KA124" s="40">
        <f t="shared" si="432"/>
        <v>80000</v>
      </c>
      <c r="KB124" s="40">
        <f t="shared" si="432"/>
        <v>80000</v>
      </c>
      <c r="KC124" s="40">
        <f t="shared" si="432"/>
        <v>80000</v>
      </c>
      <c r="KD124" s="40">
        <f t="shared" si="432"/>
        <v>80000</v>
      </c>
      <c r="KE124" s="40">
        <f t="shared" si="432"/>
        <v>80000</v>
      </c>
      <c r="KF124" s="40">
        <f t="shared" si="432"/>
        <v>80000</v>
      </c>
      <c r="KG124" s="40">
        <f t="shared" si="432"/>
        <v>80000</v>
      </c>
      <c r="KH124" s="40">
        <f t="shared" si="432"/>
        <v>80000</v>
      </c>
      <c r="KI124" s="40">
        <f t="shared" si="432"/>
        <v>80000</v>
      </c>
      <c r="KJ124" s="40">
        <f t="shared" si="432"/>
        <v>80000</v>
      </c>
      <c r="KK124" s="40">
        <f t="shared" si="432"/>
        <v>80000</v>
      </c>
      <c r="KL124" s="40">
        <f t="shared" si="432"/>
        <v>80000</v>
      </c>
      <c r="KM124" s="40">
        <f t="shared" si="432"/>
        <v>80000</v>
      </c>
      <c r="KN124" s="40">
        <f t="shared" si="432"/>
        <v>80000</v>
      </c>
      <c r="KO124" s="40">
        <f t="shared" si="432"/>
        <v>80000</v>
      </c>
      <c r="KP124" s="40">
        <f t="shared" si="432"/>
        <v>80000</v>
      </c>
      <c r="KQ124" s="40">
        <f t="shared" si="432"/>
        <v>80000</v>
      </c>
      <c r="KR124" s="40">
        <f t="shared" si="432"/>
        <v>80000</v>
      </c>
      <c r="KS124" s="40">
        <f t="shared" si="432"/>
        <v>80000</v>
      </c>
      <c r="KT124" s="40">
        <f t="shared" si="432"/>
        <v>80000</v>
      </c>
      <c r="KU124" s="40">
        <f t="shared" si="432"/>
        <v>80000</v>
      </c>
      <c r="KV124" s="40">
        <f t="shared" si="432"/>
        <v>80000</v>
      </c>
      <c r="KW124" s="1"/>
      <c r="KX124" s="1"/>
    </row>
    <row r="125" spans="1:310" x14ac:dyDescent="0.25">
      <c r="A125" s="1"/>
      <c r="B125" s="79"/>
      <c r="C125" s="79"/>
      <c r="D125" s="79"/>
      <c r="E125" s="1" t="str">
        <f t="shared" si="406"/>
        <v>финансисты</v>
      </c>
      <c r="F125" s="1"/>
      <c r="G125" s="1"/>
      <c r="H125" s="11" t="str">
        <f t="shared" si="412"/>
        <v>руб.</v>
      </c>
      <c r="I125" s="1"/>
      <c r="J125" s="1"/>
      <c r="K125" s="1"/>
      <c r="L125" s="1"/>
      <c r="M125" s="5"/>
      <c r="N125" s="52"/>
      <c r="O125" s="19"/>
      <c r="P125" s="1"/>
      <c r="Q125" s="1"/>
      <c r="R125" s="52"/>
      <c r="S125" s="1"/>
      <c r="T125" s="5" t="s">
        <v>0</v>
      </c>
      <c r="U125" s="40">
        <v>70000</v>
      </c>
      <c r="V125" s="40">
        <f t="shared" ref="V125:CG125" si="433">U125</f>
        <v>70000</v>
      </c>
      <c r="W125" s="40">
        <f t="shared" si="433"/>
        <v>70000</v>
      </c>
      <c r="X125" s="40">
        <f t="shared" si="433"/>
        <v>70000</v>
      </c>
      <c r="Y125" s="40">
        <f t="shared" si="433"/>
        <v>70000</v>
      </c>
      <c r="Z125" s="40">
        <f t="shared" si="433"/>
        <v>70000</v>
      </c>
      <c r="AA125" s="40">
        <f t="shared" si="433"/>
        <v>70000</v>
      </c>
      <c r="AB125" s="40">
        <f t="shared" si="433"/>
        <v>70000</v>
      </c>
      <c r="AC125" s="40">
        <f t="shared" si="433"/>
        <v>70000</v>
      </c>
      <c r="AD125" s="40">
        <f t="shared" si="433"/>
        <v>70000</v>
      </c>
      <c r="AE125" s="40">
        <f t="shared" si="433"/>
        <v>70000</v>
      </c>
      <c r="AF125" s="40">
        <f t="shared" si="433"/>
        <v>70000</v>
      </c>
      <c r="AG125" s="40">
        <f t="shared" si="433"/>
        <v>70000</v>
      </c>
      <c r="AH125" s="40">
        <f t="shared" si="433"/>
        <v>70000</v>
      </c>
      <c r="AI125" s="40">
        <f t="shared" si="433"/>
        <v>70000</v>
      </c>
      <c r="AJ125" s="40">
        <f t="shared" si="433"/>
        <v>70000</v>
      </c>
      <c r="AK125" s="40">
        <f t="shared" si="433"/>
        <v>70000</v>
      </c>
      <c r="AL125" s="40">
        <f t="shared" si="433"/>
        <v>70000</v>
      </c>
      <c r="AM125" s="40">
        <f t="shared" si="433"/>
        <v>70000</v>
      </c>
      <c r="AN125" s="40">
        <f t="shared" si="433"/>
        <v>70000</v>
      </c>
      <c r="AO125" s="40">
        <f t="shared" si="433"/>
        <v>70000</v>
      </c>
      <c r="AP125" s="40">
        <f t="shared" si="433"/>
        <v>70000</v>
      </c>
      <c r="AQ125" s="40">
        <f t="shared" si="433"/>
        <v>70000</v>
      </c>
      <c r="AR125" s="40">
        <f t="shared" si="433"/>
        <v>70000</v>
      </c>
      <c r="AS125" s="40">
        <f t="shared" si="433"/>
        <v>70000</v>
      </c>
      <c r="AT125" s="40">
        <f t="shared" si="433"/>
        <v>70000</v>
      </c>
      <c r="AU125" s="40">
        <f t="shared" si="433"/>
        <v>70000</v>
      </c>
      <c r="AV125" s="40">
        <f t="shared" si="433"/>
        <v>70000</v>
      </c>
      <c r="AW125" s="40">
        <f t="shared" si="433"/>
        <v>70000</v>
      </c>
      <c r="AX125" s="40">
        <f t="shared" si="433"/>
        <v>70000</v>
      </c>
      <c r="AY125" s="40">
        <f t="shared" si="433"/>
        <v>70000</v>
      </c>
      <c r="AZ125" s="40">
        <f t="shared" si="433"/>
        <v>70000</v>
      </c>
      <c r="BA125" s="40">
        <f t="shared" si="433"/>
        <v>70000</v>
      </c>
      <c r="BB125" s="40">
        <f t="shared" si="433"/>
        <v>70000</v>
      </c>
      <c r="BC125" s="40">
        <f t="shared" si="433"/>
        <v>70000</v>
      </c>
      <c r="BD125" s="40">
        <f t="shared" si="433"/>
        <v>70000</v>
      </c>
      <c r="BE125" s="40">
        <f t="shared" si="433"/>
        <v>70000</v>
      </c>
      <c r="BF125" s="40">
        <f t="shared" si="433"/>
        <v>70000</v>
      </c>
      <c r="BG125" s="40">
        <f t="shared" si="433"/>
        <v>70000</v>
      </c>
      <c r="BH125" s="40">
        <f t="shared" si="433"/>
        <v>70000</v>
      </c>
      <c r="BI125" s="40">
        <f t="shared" si="433"/>
        <v>70000</v>
      </c>
      <c r="BJ125" s="40">
        <f t="shared" si="433"/>
        <v>70000</v>
      </c>
      <c r="BK125" s="40">
        <f t="shared" si="433"/>
        <v>70000</v>
      </c>
      <c r="BL125" s="40">
        <f t="shared" si="433"/>
        <v>70000</v>
      </c>
      <c r="BM125" s="40">
        <f t="shared" si="433"/>
        <v>70000</v>
      </c>
      <c r="BN125" s="40">
        <f t="shared" si="433"/>
        <v>70000</v>
      </c>
      <c r="BO125" s="40">
        <f t="shared" si="433"/>
        <v>70000</v>
      </c>
      <c r="BP125" s="40">
        <f t="shared" si="433"/>
        <v>70000</v>
      </c>
      <c r="BQ125" s="40">
        <f t="shared" si="433"/>
        <v>70000</v>
      </c>
      <c r="BR125" s="40">
        <f t="shared" si="433"/>
        <v>70000</v>
      </c>
      <c r="BS125" s="40">
        <f t="shared" si="433"/>
        <v>70000</v>
      </c>
      <c r="BT125" s="40">
        <f t="shared" si="433"/>
        <v>70000</v>
      </c>
      <c r="BU125" s="40">
        <f t="shared" si="433"/>
        <v>70000</v>
      </c>
      <c r="BV125" s="40">
        <f t="shared" si="433"/>
        <v>70000</v>
      </c>
      <c r="BW125" s="40">
        <f t="shared" si="433"/>
        <v>70000</v>
      </c>
      <c r="BX125" s="40">
        <f t="shared" si="433"/>
        <v>70000</v>
      </c>
      <c r="BY125" s="40">
        <f t="shared" si="433"/>
        <v>70000</v>
      </c>
      <c r="BZ125" s="40">
        <f t="shared" si="433"/>
        <v>70000</v>
      </c>
      <c r="CA125" s="40">
        <f t="shared" si="433"/>
        <v>70000</v>
      </c>
      <c r="CB125" s="40">
        <f t="shared" si="433"/>
        <v>70000</v>
      </c>
      <c r="CC125" s="40">
        <f t="shared" si="433"/>
        <v>70000</v>
      </c>
      <c r="CD125" s="40">
        <f t="shared" si="433"/>
        <v>70000</v>
      </c>
      <c r="CE125" s="40">
        <f t="shared" si="433"/>
        <v>70000</v>
      </c>
      <c r="CF125" s="40">
        <f t="shared" si="433"/>
        <v>70000</v>
      </c>
      <c r="CG125" s="40">
        <f t="shared" si="433"/>
        <v>70000</v>
      </c>
      <c r="CH125" s="40">
        <f t="shared" ref="CH125:ES125" si="434">CG125</f>
        <v>70000</v>
      </c>
      <c r="CI125" s="40">
        <f t="shared" si="434"/>
        <v>70000</v>
      </c>
      <c r="CJ125" s="40">
        <f t="shared" si="434"/>
        <v>70000</v>
      </c>
      <c r="CK125" s="40">
        <f t="shared" si="434"/>
        <v>70000</v>
      </c>
      <c r="CL125" s="40">
        <f t="shared" si="434"/>
        <v>70000</v>
      </c>
      <c r="CM125" s="40">
        <f t="shared" si="434"/>
        <v>70000</v>
      </c>
      <c r="CN125" s="40">
        <f t="shared" si="434"/>
        <v>70000</v>
      </c>
      <c r="CO125" s="40">
        <f t="shared" si="434"/>
        <v>70000</v>
      </c>
      <c r="CP125" s="40">
        <f t="shared" si="434"/>
        <v>70000</v>
      </c>
      <c r="CQ125" s="40">
        <f t="shared" si="434"/>
        <v>70000</v>
      </c>
      <c r="CR125" s="40">
        <f t="shared" si="434"/>
        <v>70000</v>
      </c>
      <c r="CS125" s="40">
        <f t="shared" si="434"/>
        <v>70000</v>
      </c>
      <c r="CT125" s="40">
        <f t="shared" si="434"/>
        <v>70000</v>
      </c>
      <c r="CU125" s="40">
        <f t="shared" si="434"/>
        <v>70000</v>
      </c>
      <c r="CV125" s="40">
        <f t="shared" si="434"/>
        <v>70000</v>
      </c>
      <c r="CW125" s="40">
        <f t="shared" si="434"/>
        <v>70000</v>
      </c>
      <c r="CX125" s="40">
        <f t="shared" si="434"/>
        <v>70000</v>
      </c>
      <c r="CY125" s="40">
        <f t="shared" si="434"/>
        <v>70000</v>
      </c>
      <c r="CZ125" s="40">
        <f t="shared" si="434"/>
        <v>70000</v>
      </c>
      <c r="DA125" s="40">
        <f t="shared" si="434"/>
        <v>70000</v>
      </c>
      <c r="DB125" s="40">
        <f t="shared" si="434"/>
        <v>70000</v>
      </c>
      <c r="DC125" s="40">
        <f t="shared" si="434"/>
        <v>70000</v>
      </c>
      <c r="DD125" s="40">
        <f t="shared" si="434"/>
        <v>70000</v>
      </c>
      <c r="DE125" s="40">
        <f t="shared" si="434"/>
        <v>70000</v>
      </c>
      <c r="DF125" s="40">
        <f t="shared" si="434"/>
        <v>70000</v>
      </c>
      <c r="DG125" s="40">
        <f t="shared" si="434"/>
        <v>70000</v>
      </c>
      <c r="DH125" s="40">
        <f t="shared" si="434"/>
        <v>70000</v>
      </c>
      <c r="DI125" s="40">
        <f t="shared" si="434"/>
        <v>70000</v>
      </c>
      <c r="DJ125" s="40">
        <f t="shared" si="434"/>
        <v>70000</v>
      </c>
      <c r="DK125" s="40">
        <f t="shared" si="434"/>
        <v>70000</v>
      </c>
      <c r="DL125" s="40">
        <f t="shared" si="434"/>
        <v>70000</v>
      </c>
      <c r="DM125" s="40">
        <f t="shared" si="434"/>
        <v>70000</v>
      </c>
      <c r="DN125" s="40">
        <f t="shared" si="434"/>
        <v>70000</v>
      </c>
      <c r="DO125" s="40">
        <f t="shared" si="434"/>
        <v>70000</v>
      </c>
      <c r="DP125" s="40">
        <f t="shared" si="434"/>
        <v>70000</v>
      </c>
      <c r="DQ125" s="40">
        <f t="shared" si="434"/>
        <v>70000</v>
      </c>
      <c r="DR125" s="40">
        <f t="shared" si="434"/>
        <v>70000</v>
      </c>
      <c r="DS125" s="40">
        <f t="shared" si="434"/>
        <v>70000</v>
      </c>
      <c r="DT125" s="40">
        <f t="shared" si="434"/>
        <v>70000</v>
      </c>
      <c r="DU125" s="40">
        <f t="shared" si="434"/>
        <v>70000</v>
      </c>
      <c r="DV125" s="40">
        <f t="shared" si="434"/>
        <v>70000</v>
      </c>
      <c r="DW125" s="40">
        <f t="shared" si="434"/>
        <v>70000</v>
      </c>
      <c r="DX125" s="40">
        <f t="shared" si="434"/>
        <v>70000</v>
      </c>
      <c r="DY125" s="40">
        <f t="shared" si="434"/>
        <v>70000</v>
      </c>
      <c r="DZ125" s="40">
        <f t="shared" si="434"/>
        <v>70000</v>
      </c>
      <c r="EA125" s="40">
        <f t="shared" si="434"/>
        <v>70000</v>
      </c>
      <c r="EB125" s="40">
        <f t="shared" si="434"/>
        <v>70000</v>
      </c>
      <c r="EC125" s="40">
        <f t="shared" si="434"/>
        <v>70000</v>
      </c>
      <c r="ED125" s="40">
        <f t="shared" si="434"/>
        <v>70000</v>
      </c>
      <c r="EE125" s="40">
        <f t="shared" si="434"/>
        <v>70000</v>
      </c>
      <c r="EF125" s="40">
        <f t="shared" si="434"/>
        <v>70000</v>
      </c>
      <c r="EG125" s="40">
        <f t="shared" si="434"/>
        <v>70000</v>
      </c>
      <c r="EH125" s="40">
        <f t="shared" si="434"/>
        <v>70000</v>
      </c>
      <c r="EI125" s="40">
        <f t="shared" si="434"/>
        <v>70000</v>
      </c>
      <c r="EJ125" s="40">
        <f t="shared" si="434"/>
        <v>70000</v>
      </c>
      <c r="EK125" s="40">
        <f t="shared" si="434"/>
        <v>70000</v>
      </c>
      <c r="EL125" s="40">
        <f t="shared" si="434"/>
        <v>70000</v>
      </c>
      <c r="EM125" s="40">
        <f t="shared" si="434"/>
        <v>70000</v>
      </c>
      <c r="EN125" s="40">
        <f t="shared" si="434"/>
        <v>70000</v>
      </c>
      <c r="EO125" s="40">
        <f t="shared" si="434"/>
        <v>70000</v>
      </c>
      <c r="EP125" s="40">
        <f t="shared" si="434"/>
        <v>70000</v>
      </c>
      <c r="EQ125" s="40">
        <f t="shared" si="434"/>
        <v>70000</v>
      </c>
      <c r="ER125" s="40">
        <f t="shared" si="434"/>
        <v>70000</v>
      </c>
      <c r="ES125" s="40">
        <f t="shared" si="434"/>
        <v>70000</v>
      </c>
      <c r="ET125" s="40">
        <f t="shared" ref="ET125:HE125" si="435">ES125</f>
        <v>70000</v>
      </c>
      <c r="EU125" s="40">
        <f t="shared" si="435"/>
        <v>70000</v>
      </c>
      <c r="EV125" s="40">
        <f t="shared" si="435"/>
        <v>70000</v>
      </c>
      <c r="EW125" s="40">
        <f t="shared" si="435"/>
        <v>70000</v>
      </c>
      <c r="EX125" s="40">
        <f t="shared" si="435"/>
        <v>70000</v>
      </c>
      <c r="EY125" s="40">
        <f t="shared" si="435"/>
        <v>70000</v>
      </c>
      <c r="EZ125" s="40">
        <f t="shared" si="435"/>
        <v>70000</v>
      </c>
      <c r="FA125" s="40">
        <f t="shared" si="435"/>
        <v>70000</v>
      </c>
      <c r="FB125" s="40">
        <f t="shared" si="435"/>
        <v>70000</v>
      </c>
      <c r="FC125" s="40">
        <f t="shared" si="435"/>
        <v>70000</v>
      </c>
      <c r="FD125" s="40">
        <f t="shared" si="435"/>
        <v>70000</v>
      </c>
      <c r="FE125" s="40">
        <f t="shared" si="435"/>
        <v>70000</v>
      </c>
      <c r="FF125" s="40">
        <f t="shared" si="435"/>
        <v>70000</v>
      </c>
      <c r="FG125" s="40">
        <f t="shared" si="435"/>
        <v>70000</v>
      </c>
      <c r="FH125" s="40">
        <f t="shared" si="435"/>
        <v>70000</v>
      </c>
      <c r="FI125" s="40">
        <f t="shared" si="435"/>
        <v>70000</v>
      </c>
      <c r="FJ125" s="40">
        <f t="shared" si="435"/>
        <v>70000</v>
      </c>
      <c r="FK125" s="40">
        <f t="shared" si="435"/>
        <v>70000</v>
      </c>
      <c r="FL125" s="40">
        <f t="shared" si="435"/>
        <v>70000</v>
      </c>
      <c r="FM125" s="40">
        <f t="shared" si="435"/>
        <v>70000</v>
      </c>
      <c r="FN125" s="40">
        <f t="shared" si="435"/>
        <v>70000</v>
      </c>
      <c r="FO125" s="40">
        <f t="shared" si="435"/>
        <v>70000</v>
      </c>
      <c r="FP125" s="40">
        <f t="shared" si="435"/>
        <v>70000</v>
      </c>
      <c r="FQ125" s="40">
        <f t="shared" si="435"/>
        <v>70000</v>
      </c>
      <c r="FR125" s="40">
        <f t="shared" si="435"/>
        <v>70000</v>
      </c>
      <c r="FS125" s="40">
        <f t="shared" si="435"/>
        <v>70000</v>
      </c>
      <c r="FT125" s="40">
        <f t="shared" si="435"/>
        <v>70000</v>
      </c>
      <c r="FU125" s="40">
        <f t="shared" si="435"/>
        <v>70000</v>
      </c>
      <c r="FV125" s="40">
        <f t="shared" si="435"/>
        <v>70000</v>
      </c>
      <c r="FW125" s="40">
        <f t="shared" si="435"/>
        <v>70000</v>
      </c>
      <c r="FX125" s="40">
        <f t="shared" si="435"/>
        <v>70000</v>
      </c>
      <c r="FY125" s="40">
        <f t="shared" si="435"/>
        <v>70000</v>
      </c>
      <c r="FZ125" s="40">
        <f t="shared" si="435"/>
        <v>70000</v>
      </c>
      <c r="GA125" s="40">
        <f t="shared" si="435"/>
        <v>70000</v>
      </c>
      <c r="GB125" s="40">
        <f t="shared" si="435"/>
        <v>70000</v>
      </c>
      <c r="GC125" s="40">
        <f t="shared" si="435"/>
        <v>70000</v>
      </c>
      <c r="GD125" s="40">
        <f t="shared" si="435"/>
        <v>70000</v>
      </c>
      <c r="GE125" s="40">
        <f t="shared" si="435"/>
        <v>70000</v>
      </c>
      <c r="GF125" s="40">
        <f t="shared" si="435"/>
        <v>70000</v>
      </c>
      <c r="GG125" s="40">
        <f t="shared" si="435"/>
        <v>70000</v>
      </c>
      <c r="GH125" s="40">
        <f t="shared" si="435"/>
        <v>70000</v>
      </c>
      <c r="GI125" s="40">
        <f t="shared" si="435"/>
        <v>70000</v>
      </c>
      <c r="GJ125" s="40">
        <f t="shared" si="435"/>
        <v>70000</v>
      </c>
      <c r="GK125" s="40">
        <f t="shared" si="435"/>
        <v>70000</v>
      </c>
      <c r="GL125" s="40">
        <f t="shared" si="435"/>
        <v>70000</v>
      </c>
      <c r="GM125" s="40">
        <f t="shared" si="435"/>
        <v>70000</v>
      </c>
      <c r="GN125" s="40">
        <f t="shared" si="435"/>
        <v>70000</v>
      </c>
      <c r="GO125" s="40">
        <f t="shared" si="435"/>
        <v>70000</v>
      </c>
      <c r="GP125" s="40">
        <f t="shared" si="435"/>
        <v>70000</v>
      </c>
      <c r="GQ125" s="40">
        <f t="shared" si="435"/>
        <v>70000</v>
      </c>
      <c r="GR125" s="40">
        <f t="shared" si="435"/>
        <v>70000</v>
      </c>
      <c r="GS125" s="40">
        <f t="shared" si="435"/>
        <v>70000</v>
      </c>
      <c r="GT125" s="40">
        <f t="shared" si="435"/>
        <v>70000</v>
      </c>
      <c r="GU125" s="40">
        <f t="shared" si="435"/>
        <v>70000</v>
      </c>
      <c r="GV125" s="40">
        <f t="shared" si="435"/>
        <v>70000</v>
      </c>
      <c r="GW125" s="40">
        <f t="shared" si="435"/>
        <v>70000</v>
      </c>
      <c r="GX125" s="40">
        <f t="shared" si="435"/>
        <v>70000</v>
      </c>
      <c r="GY125" s="40">
        <f t="shared" si="435"/>
        <v>70000</v>
      </c>
      <c r="GZ125" s="40">
        <f t="shared" si="435"/>
        <v>70000</v>
      </c>
      <c r="HA125" s="40">
        <f t="shared" si="435"/>
        <v>70000</v>
      </c>
      <c r="HB125" s="40">
        <f t="shared" si="435"/>
        <v>70000</v>
      </c>
      <c r="HC125" s="40">
        <f t="shared" si="435"/>
        <v>70000</v>
      </c>
      <c r="HD125" s="40">
        <f t="shared" si="435"/>
        <v>70000</v>
      </c>
      <c r="HE125" s="40">
        <f t="shared" si="435"/>
        <v>70000</v>
      </c>
      <c r="HF125" s="40">
        <f t="shared" ref="HF125:JQ125" si="436">HE125</f>
        <v>70000</v>
      </c>
      <c r="HG125" s="40">
        <f t="shared" si="436"/>
        <v>70000</v>
      </c>
      <c r="HH125" s="40">
        <f t="shared" si="436"/>
        <v>70000</v>
      </c>
      <c r="HI125" s="40">
        <f t="shared" si="436"/>
        <v>70000</v>
      </c>
      <c r="HJ125" s="40">
        <f t="shared" si="436"/>
        <v>70000</v>
      </c>
      <c r="HK125" s="40">
        <f t="shared" si="436"/>
        <v>70000</v>
      </c>
      <c r="HL125" s="40">
        <f t="shared" si="436"/>
        <v>70000</v>
      </c>
      <c r="HM125" s="40">
        <f t="shared" si="436"/>
        <v>70000</v>
      </c>
      <c r="HN125" s="40">
        <f t="shared" si="436"/>
        <v>70000</v>
      </c>
      <c r="HO125" s="40">
        <f t="shared" si="436"/>
        <v>70000</v>
      </c>
      <c r="HP125" s="40">
        <f t="shared" si="436"/>
        <v>70000</v>
      </c>
      <c r="HQ125" s="40">
        <f t="shared" si="436"/>
        <v>70000</v>
      </c>
      <c r="HR125" s="40">
        <f t="shared" si="436"/>
        <v>70000</v>
      </c>
      <c r="HS125" s="40">
        <f t="shared" si="436"/>
        <v>70000</v>
      </c>
      <c r="HT125" s="40">
        <f t="shared" si="436"/>
        <v>70000</v>
      </c>
      <c r="HU125" s="40">
        <f t="shared" si="436"/>
        <v>70000</v>
      </c>
      <c r="HV125" s="40">
        <f t="shared" si="436"/>
        <v>70000</v>
      </c>
      <c r="HW125" s="40">
        <f t="shared" si="436"/>
        <v>70000</v>
      </c>
      <c r="HX125" s="40">
        <f t="shared" si="436"/>
        <v>70000</v>
      </c>
      <c r="HY125" s="40">
        <f t="shared" si="436"/>
        <v>70000</v>
      </c>
      <c r="HZ125" s="40">
        <f t="shared" si="436"/>
        <v>70000</v>
      </c>
      <c r="IA125" s="40">
        <f t="shared" si="436"/>
        <v>70000</v>
      </c>
      <c r="IB125" s="40">
        <f t="shared" si="436"/>
        <v>70000</v>
      </c>
      <c r="IC125" s="40">
        <f t="shared" si="436"/>
        <v>70000</v>
      </c>
      <c r="ID125" s="40">
        <f t="shared" si="436"/>
        <v>70000</v>
      </c>
      <c r="IE125" s="40">
        <f t="shared" si="436"/>
        <v>70000</v>
      </c>
      <c r="IF125" s="40">
        <f t="shared" si="436"/>
        <v>70000</v>
      </c>
      <c r="IG125" s="40">
        <f t="shared" si="436"/>
        <v>70000</v>
      </c>
      <c r="IH125" s="40">
        <f t="shared" si="436"/>
        <v>70000</v>
      </c>
      <c r="II125" s="40">
        <f t="shared" si="436"/>
        <v>70000</v>
      </c>
      <c r="IJ125" s="40">
        <f t="shared" si="436"/>
        <v>70000</v>
      </c>
      <c r="IK125" s="40">
        <f t="shared" si="436"/>
        <v>70000</v>
      </c>
      <c r="IL125" s="40">
        <f t="shared" si="436"/>
        <v>70000</v>
      </c>
      <c r="IM125" s="40">
        <f t="shared" si="436"/>
        <v>70000</v>
      </c>
      <c r="IN125" s="40">
        <f t="shared" si="436"/>
        <v>70000</v>
      </c>
      <c r="IO125" s="40">
        <f t="shared" si="436"/>
        <v>70000</v>
      </c>
      <c r="IP125" s="40">
        <f t="shared" si="436"/>
        <v>70000</v>
      </c>
      <c r="IQ125" s="40">
        <f t="shared" si="436"/>
        <v>70000</v>
      </c>
      <c r="IR125" s="40">
        <f t="shared" si="436"/>
        <v>70000</v>
      </c>
      <c r="IS125" s="40">
        <f t="shared" si="436"/>
        <v>70000</v>
      </c>
      <c r="IT125" s="40">
        <f t="shared" si="436"/>
        <v>70000</v>
      </c>
      <c r="IU125" s="40">
        <f t="shared" si="436"/>
        <v>70000</v>
      </c>
      <c r="IV125" s="40">
        <f t="shared" si="436"/>
        <v>70000</v>
      </c>
      <c r="IW125" s="40">
        <f t="shared" si="436"/>
        <v>70000</v>
      </c>
      <c r="IX125" s="40">
        <f t="shared" si="436"/>
        <v>70000</v>
      </c>
      <c r="IY125" s="40">
        <f t="shared" si="436"/>
        <v>70000</v>
      </c>
      <c r="IZ125" s="40">
        <f t="shared" si="436"/>
        <v>70000</v>
      </c>
      <c r="JA125" s="40">
        <f t="shared" si="436"/>
        <v>70000</v>
      </c>
      <c r="JB125" s="40">
        <f t="shared" si="436"/>
        <v>70000</v>
      </c>
      <c r="JC125" s="40">
        <f t="shared" si="436"/>
        <v>70000</v>
      </c>
      <c r="JD125" s="40">
        <f t="shared" si="436"/>
        <v>70000</v>
      </c>
      <c r="JE125" s="40">
        <f t="shared" si="436"/>
        <v>70000</v>
      </c>
      <c r="JF125" s="40">
        <f t="shared" si="436"/>
        <v>70000</v>
      </c>
      <c r="JG125" s="40">
        <f t="shared" si="436"/>
        <v>70000</v>
      </c>
      <c r="JH125" s="40">
        <f t="shared" si="436"/>
        <v>70000</v>
      </c>
      <c r="JI125" s="40">
        <f t="shared" si="436"/>
        <v>70000</v>
      </c>
      <c r="JJ125" s="40">
        <f t="shared" si="436"/>
        <v>70000</v>
      </c>
      <c r="JK125" s="40">
        <f t="shared" si="436"/>
        <v>70000</v>
      </c>
      <c r="JL125" s="40">
        <f t="shared" si="436"/>
        <v>70000</v>
      </c>
      <c r="JM125" s="40">
        <f t="shared" si="436"/>
        <v>70000</v>
      </c>
      <c r="JN125" s="40">
        <f t="shared" si="436"/>
        <v>70000</v>
      </c>
      <c r="JO125" s="40">
        <f t="shared" si="436"/>
        <v>70000</v>
      </c>
      <c r="JP125" s="40">
        <f t="shared" si="436"/>
        <v>70000</v>
      </c>
      <c r="JQ125" s="40">
        <f t="shared" si="436"/>
        <v>70000</v>
      </c>
      <c r="JR125" s="40">
        <f t="shared" ref="JR125:KV125" si="437">JQ125</f>
        <v>70000</v>
      </c>
      <c r="JS125" s="40">
        <f t="shared" si="437"/>
        <v>70000</v>
      </c>
      <c r="JT125" s="40">
        <f t="shared" si="437"/>
        <v>70000</v>
      </c>
      <c r="JU125" s="40">
        <f t="shared" si="437"/>
        <v>70000</v>
      </c>
      <c r="JV125" s="40">
        <f t="shared" si="437"/>
        <v>70000</v>
      </c>
      <c r="JW125" s="40">
        <f t="shared" si="437"/>
        <v>70000</v>
      </c>
      <c r="JX125" s="40">
        <f t="shared" si="437"/>
        <v>70000</v>
      </c>
      <c r="JY125" s="40">
        <f t="shared" si="437"/>
        <v>70000</v>
      </c>
      <c r="JZ125" s="40">
        <f t="shared" si="437"/>
        <v>70000</v>
      </c>
      <c r="KA125" s="40">
        <f t="shared" si="437"/>
        <v>70000</v>
      </c>
      <c r="KB125" s="40">
        <f t="shared" si="437"/>
        <v>70000</v>
      </c>
      <c r="KC125" s="40">
        <f t="shared" si="437"/>
        <v>70000</v>
      </c>
      <c r="KD125" s="40">
        <f t="shared" si="437"/>
        <v>70000</v>
      </c>
      <c r="KE125" s="40">
        <f t="shared" si="437"/>
        <v>70000</v>
      </c>
      <c r="KF125" s="40">
        <f t="shared" si="437"/>
        <v>70000</v>
      </c>
      <c r="KG125" s="40">
        <f t="shared" si="437"/>
        <v>70000</v>
      </c>
      <c r="KH125" s="40">
        <f t="shared" si="437"/>
        <v>70000</v>
      </c>
      <c r="KI125" s="40">
        <f t="shared" si="437"/>
        <v>70000</v>
      </c>
      <c r="KJ125" s="40">
        <f t="shared" si="437"/>
        <v>70000</v>
      </c>
      <c r="KK125" s="40">
        <f t="shared" si="437"/>
        <v>70000</v>
      </c>
      <c r="KL125" s="40">
        <f t="shared" si="437"/>
        <v>70000</v>
      </c>
      <c r="KM125" s="40">
        <f t="shared" si="437"/>
        <v>70000</v>
      </c>
      <c r="KN125" s="40">
        <f t="shared" si="437"/>
        <v>70000</v>
      </c>
      <c r="KO125" s="40">
        <f t="shared" si="437"/>
        <v>70000</v>
      </c>
      <c r="KP125" s="40">
        <f t="shared" si="437"/>
        <v>70000</v>
      </c>
      <c r="KQ125" s="40">
        <f t="shared" si="437"/>
        <v>70000</v>
      </c>
      <c r="KR125" s="40">
        <f t="shared" si="437"/>
        <v>70000</v>
      </c>
      <c r="KS125" s="40">
        <f t="shared" si="437"/>
        <v>70000</v>
      </c>
      <c r="KT125" s="40">
        <f t="shared" si="437"/>
        <v>70000</v>
      </c>
      <c r="KU125" s="40">
        <f t="shared" si="437"/>
        <v>70000</v>
      </c>
      <c r="KV125" s="40">
        <f t="shared" si="437"/>
        <v>70000</v>
      </c>
      <c r="KW125" s="1"/>
      <c r="KX125" s="1"/>
    </row>
    <row r="126" spans="1:310" x14ac:dyDescent="0.25">
      <c r="A126" s="1"/>
      <c r="B126" s="79"/>
      <c r="C126" s="79"/>
      <c r="D126" s="79"/>
      <c r="E126" s="1" t="str">
        <f t="shared" si="406"/>
        <v>HR-менеджеры</v>
      </c>
      <c r="F126" s="1"/>
      <c r="G126" s="1"/>
      <c r="H126" s="11" t="str">
        <f t="shared" si="412"/>
        <v>руб.</v>
      </c>
      <c r="I126" s="1"/>
      <c r="J126" s="1"/>
      <c r="K126" s="1"/>
      <c r="L126" s="1"/>
      <c r="M126" s="5"/>
      <c r="N126" s="52"/>
      <c r="O126" s="19"/>
      <c r="P126" s="1"/>
      <c r="Q126" s="1"/>
      <c r="R126" s="52"/>
      <c r="S126" s="1"/>
      <c r="T126" s="5" t="s">
        <v>0</v>
      </c>
      <c r="U126" s="40">
        <v>65000</v>
      </c>
      <c r="V126" s="40">
        <f t="shared" ref="V126:CG126" si="438">U126</f>
        <v>65000</v>
      </c>
      <c r="W126" s="40">
        <f t="shared" si="438"/>
        <v>65000</v>
      </c>
      <c r="X126" s="40">
        <f t="shared" si="438"/>
        <v>65000</v>
      </c>
      <c r="Y126" s="40">
        <f t="shared" si="438"/>
        <v>65000</v>
      </c>
      <c r="Z126" s="40">
        <f t="shared" si="438"/>
        <v>65000</v>
      </c>
      <c r="AA126" s="40">
        <f t="shared" si="438"/>
        <v>65000</v>
      </c>
      <c r="AB126" s="40">
        <f t="shared" si="438"/>
        <v>65000</v>
      </c>
      <c r="AC126" s="40">
        <f t="shared" si="438"/>
        <v>65000</v>
      </c>
      <c r="AD126" s="40">
        <f t="shared" si="438"/>
        <v>65000</v>
      </c>
      <c r="AE126" s="40">
        <f t="shared" si="438"/>
        <v>65000</v>
      </c>
      <c r="AF126" s="40">
        <f t="shared" si="438"/>
        <v>65000</v>
      </c>
      <c r="AG126" s="40">
        <f t="shared" si="438"/>
        <v>65000</v>
      </c>
      <c r="AH126" s="40">
        <f t="shared" si="438"/>
        <v>65000</v>
      </c>
      <c r="AI126" s="40">
        <f t="shared" si="438"/>
        <v>65000</v>
      </c>
      <c r="AJ126" s="40">
        <f t="shared" si="438"/>
        <v>65000</v>
      </c>
      <c r="AK126" s="40">
        <f t="shared" si="438"/>
        <v>65000</v>
      </c>
      <c r="AL126" s="40">
        <f t="shared" si="438"/>
        <v>65000</v>
      </c>
      <c r="AM126" s="40">
        <f t="shared" si="438"/>
        <v>65000</v>
      </c>
      <c r="AN126" s="40">
        <f t="shared" si="438"/>
        <v>65000</v>
      </c>
      <c r="AO126" s="40">
        <f t="shared" si="438"/>
        <v>65000</v>
      </c>
      <c r="AP126" s="40">
        <f t="shared" si="438"/>
        <v>65000</v>
      </c>
      <c r="AQ126" s="40">
        <f t="shared" si="438"/>
        <v>65000</v>
      </c>
      <c r="AR126" s="40">
        <f t="shared" si="438"/>
        <v>65000</v>
      </c>
      <c r="AS126" s="40">
        <f t="shared" si="438"/>
        <v>65000</v>
      </c>
      <c r="AT126" s="40">
        <f t="shared" si="438"/>
        <v>65000</v>
      </c>
      <c r="AU126" s="40">
        <f t="shared" si="438"/>
        <v>65000</v>
      </c>
      <c r="AV126" s="40">
        <f t="shared" si="438"/>
        <v>65000</v>
      </c>
      <c r="AW126" s="40">
        <f t="shared" si="438"/>
        <v>65000</v>
      </c>
      <c r="AX126" s="40">
        <f t="shared" si="438"/>
        <v>65000</v>
      </c>
      <c r="AY126" s="40">
        <f t="shared" si="438"/>
        <v>65000</v>
      </c>
      <c r="AZ126" s="40">
        <f t="shared" si="438"/>
        <v>65000</v>
      </c>
      <c r="BA126" s="40">
        <f t="shared" si="438"/>
        <v>65000</v>
      </c>
      <c r="BB126" s="40">
        <f t="shared" si="438"/>
        <v>65000</v>
      </c>
      <c r="BC126" s="40">
        <f t="shared" si="438"/>
        <v>65000</v>
      </c>
      <c r="BD126" s="40">
        <f t="shared" si="438"/>
        <v>65000</v>
      </c>
      <c r="BE126" s="40">
        <f t="shared" si="438"/>
        <v>65000</v>
      </c>
      <c r="BF126" s="40">
        <f t="shared" si="438"/>
        <v>65000</v>
      </c>
      <c r="BG126" s="40">
        <f t="shared" si="438"/>
        <v>65000</v>
      </c>
      <c r="BH126" s="40">
        <f t="shared" si="438"/>
        <v>65000</v>
      </c>
      <c r="BI126" s="40">
        <f t="shared" si="438"/>
        <v>65000</v>
      </c>
      <c r="BJ126" s="40">
        <f t="shared" si="438"/>
        <v>65000</v>
      </c>
      <c r="BK126" s="40">
        <f t="shared" si="438"/>
        <v>65000</v>
      </c>
      <c r="BL126" s="40">
        <f t="shared" si="438"/>
        <v>65000</v>
      </c>
      <c r="BM126" s="40">
        <f t="shared" si="438"/>
        <v>65000</v>
      </c>
      <c r="BN126" s="40">
        <f t="shared" si="438"/>
        <v>65000</v>
      </c>
      <c r="BO126" s="40">
        <f t="shared" si="438"/>
        <v>65000</v>
      </c>
      <c r="BP126" s="40">
        <f t="shared" si="438"/>
        <v>65000</v>
      </c>
      <c r="BQ126" s="40">
        <f t="shared" si="438"/>
        <v>65000</v>
      </c>
      <c r="BR126" s="40">
        <f t="shared" si="438"/>
        <v>65000</v>
      </c>
      <c r="BS126" s="40">
        <f t="shared" si="438"/>
        <v>65000</v>
      </c>
      <c r="BT126" s="40">
        <f t="shared" si="438"/>
        <v>65000</v>
      </c>
      <c r="BU126" s="40">
        <f t="shared" si="438"/>
        <v>65000</v>
      </c>
      <c r="BV126" s="40">
        <f t="shared" si="438"/>
        <v>65000</v>
      </c>
      <c r="BW126" s="40">
        <f t="shared" si="438"/>
        <v>65000</v>
      </c>
      <c r="BX126" s="40">
        <f t="shared" si="438"/>
        <v>65000</v>
      </c>
      <c r="BY126" s="40">
        <f t="shared" si="438"/>
        <v>65000</v>
      </c>
      <c r="BZ126" s="40">
        <f t="shared" si="438"/>
        <v>65000</v>
      </c>
      <c r="CA126" s="40">
        <f t="shared" si="438"/>
        <v>65000</v>
      </c>
      <c r="CB126" s="40">
        <f t="shared" si="438"/>
        <v>65000</v>
      </c>
      <c r="CC126" s="40">
        <f t="shared" si="438"/>
        <v>65000</v>
      </c>
      <c r="CD126" s="40">
        <f t="shared" si="438"/>
        <v>65000</v>
      </c>
      <c r="CE126" s="40">
        <f t="shared" si="438"/>
        <v>65000</v>
      </c>
      <c r="CF126" s="40">
        <f t="shared" si="438"/>
        <v>65000</v>
      </c>
      <c r="CG126" s="40">
        <f t="shared" si="438"/>
        <v>65000</v>
      </c>
      <c r="CH126" s="40">
        <f t="shared" ref="CH126:ES126" si="439">CG126</f>
        <v>65000</v>
      </c>
      <c r="CI126" s="40">
        <f t="shared" si="439"/>
        <v>65000</v>
      </c>
      <c r="CJ126" s="40">
        <f t="shared" si="439"/>
        <v>65000</v>
      </c>
      <c r="CK126" s="40">
        <f t="shared" si="439"/>
        <v>65000</v>
      </c>
      <c r="CL126" s="40">
        <f t="shared" si="439"/>
        <v>65000</v>
      </c>
      <c r="CM126" s="40">
        <f t="shared" si="439"/>
        <v>65000</v>
      </c>
      <c r="CN126" s="40">
        <f t="shared" si="439"/>
        <v>65000</v>
      </c>
      <c r="CO126" s="40">
        <f t="shared" si="439"/>
        <v>65000</v>
      </c>
      <c r="CP126" s="40">
        <f t="shared" si="439"/>
        <v>65000</v>
      </c>
      <c r="CQ126" s="40">
        <f t="shared" si="439"/>
        <v>65000</v>
      </c>
      <c r="CR126" s="40">
        <f t="shared" si="439"/>
        <v>65000</v>
      </c>
      <c r="CS126" s="40">
        <f t="shared" si="439"/>
        <v>65000</v>
      </c>
      <c r="CT126" s="40">
        <f t="shared" si="439"/>
        <v>65000</v>
      </c>
      <c r="CU126" s="40">
        <f t="shared" si="439"/>
        <v>65000</v>
      </c>
      <c r="CV126" s="40">
        <f t="shared" si="439"/>
        <v>65000</v>
      </c>
      <c r="CW126" s="40">
        <f t="shared" si="439"/>
        <v>65000</v>
      </c>
      <c r="CX126" s="40">
        <f t="shared" si="439"/>
        <v>65000</v>
      </c>
      <c r="CY126" s="40">
        <f t="shared" si="439"/>
        <v>65000</v>
      </c>
      <c r="CZ126" s="40">
        <f t="shared" si="439"/>
        <v>65000</v>
      </c>
      <c r="DA126" s="40">
        <f t="shared" si="439"/>
        <v>65000</v>
      </c>
      <c r="DB126" s="40">
        <f t="shared" si="439"/>
        <v>65000</v>
      </c>
      <c r="DC126" s="40">
        <f t="shared" si="439"/>
        <v>65000</v>
      </c>
      <c r="DD126" s="40">
        <f t="shared" si="439"/>
        <v>65000</v>
      </c>
      <c r="DE126" s="40">
        <f t="shared" si="439"/>
        <v>65000</v>
      </c>
      <c r="DF126" s="40">
        <f t="shared" si="439"/>
        <v>65000</v>
      </c>
      <c r="DG126" s="40">
        <f t="shared" si="439"/>
        <v>65000</v>
      </c>
      <c r="DH126" s="40">
        <f t="shared" si="439"/>
        <v>65000</v>
      </c>
      <c r="DI126" s="40">
        <f t="shared" si="439"/>
        <v>65000</v>
      </c>
      <c r="DJ126" s="40">
        <f t="shared" si="439"/>
        <v>65000</v>
      </c>
      <c r="DK126" s="40">
        <f t="shared" si="439"/>
        <v>65000</v>
      </c>
      <c r="DL126" s="40">
        <f t="shared" si="439"/>
        <v>65000</v>
      </c>
      <c r="DM126" s="40">
        <f t="shared" si="439"/>
        <v>65000</v>
      </c>
      <c r="DN126" s="40">
        <f t="shared" si="439"/>
        <v>65000</v>
      </c>
      <c r="DO126" s="40">
        <f t="shared" si="439"/>
        <v>65000</v>
      </c>
      <c r="DP126" s="40">
        <f t="shared" si="439"/>
        <v>65000</v>
      </c>
      <c r="DQ126" s="40">
        <f t="shared" si="439"/>
        <v>65000</v>
      </c>
      <c r="DR126" s="40">
        <f t="shared" si="439"/>
        <v>65000</v>
      </c>
      <c r="DS126" s="40">
        <f t="shared" si="439"/>
        <v>65000</v>
      </c>
      <c r="DT126" s="40">
        <f t="shared" si="439"/>
        <v>65000</v>
      </c>
      <c r="DU126" s="40">
        <f t="shared" si="439"/>
        <v>65000</v>
      </c>
      <c r="DV126" s="40">
        <f t="shared" si="439"/>
        <v>65000</v>
      </c>
      <c r="DW126" s="40">
        <f t="shared" si="439"/>
        <v>65000</v>
      </c>
      <c r="DX126" s="40">
        <f t="shared" si="439"/>
        <v>65000</v>
      </c>
      <c r="DY126" s="40">
        <f t="shared" si="439"/>
        <v>65000</v>
      </c>
      <c r="DZ126" s="40">
        <f t="shared" si="439"/>
        <v>65000</v>
      </c>
      <c r="EA126" s="40">
        <f t="shared" si="439"/>
        <v>65000</v>
      </c>
      <c r="EB126" s="40">
        <f t="shared" si="439"/>
        <v>65000</v>
      </c>
      <c r="EC126" s="40">
        <f t="shared" si="439"/>
        <v>65000</v>
      </c>
      <c r="ED126" s="40">
        <f t="shared" si="439"/>
        <v>65000</v>
      </c>
      <c r="EE126" s="40">
        <f t="shared" si="439"/>
        <v>65000</v>
      </c>
      <c r="EF126" s="40">
        <f t="shared" si="439"/>
        <v>65000</v>
      </c>
      <c r="EG126" s="40">
        <f t="shared" si="439"/>
        <v>65000</v>
      </c>
      <c r="EH126" s="40">
        <f t="shared" si="439"/>
        <v>65000</v>
      </c>
      <c r="EI126" s="40">
        <f t="shared" si="439"/>
        <v>65000</v>
      </c>
      <c r="EJ126" s="40">
        <f t="shared" si="439"/>
        <v>65000</v>
      </c>
      <c r="EK126" s="40">
        <f t="shared" si="439"/>
        <v>65000</v>
      </c>
      <c r="EL126" s="40">
        <f t="shared" si="439"/>
        <v>65000</v>
      </c>
      <c r="EM126" s="40">
        <f t="shared" si="439"/>
        <v>65000</v>
      </c>
      <c r="EN126" s="40">
        <f t="shared" si="439"/>
        <v>65000</v>
      </c>
      <c r="EO126" s="40">
        <f t="shared" si="439"/>
        <v>65000</v>
      </c>
      <c r="EP126" s="40">
        <f t="shared" si="439"/>
        <v>65000</v>
      </c>
      <c r="EQ126" s="40">
        <f t="shared" si="439"/>
        <v>65000</v>
      </c>
      <c r="ER126" s="40">
        <f t="shared" si="439"/>
        <v>65000</v>
      </c>
      <c r="ES126" s="40">
        <f t="shared" si="439"/>
        <v>65000</v>
      </c>
      <c r="ET126" s="40">
        <f t="shared" ref="ET126:HE126" si="440">ES126</f>
        <v>65000</v>
      </c>
      <c r="EU126" s="40">
        <f t="shared" si="440"/>
        <v>65000</v>
      </c>
      <c r="EV126" s="40">
        <f t="shared" si="440"/>
        <v>65000</v>
      </c>
      <c r="EW126" s="40">
        <f t="shared" si="440"/>
        <v>65000</v>
      </c>
      <c r="EX126" s="40">
        <f t="shared" si="440"/>
        <v>65000</v>
      </c>
      <c r="EY126" s="40">
        <f t="shared" si="440"/>
        <v>65000</v>
      </c>
      <c r="EZ126" s="40">
        <f t="shared" si="440"/>
        <v>65000</v>
      </c>
      <c r="FA126" s="40">
        <f t="shared" si="440"/>
        <v>65000</v>
      </c>
      <c r="FB126" s="40">
        <f t="shared" si="440"/>
        <v>65000</v>
      </c>
      <c r="FC126" s="40">
        <f t="shared" si="440"/>
        <v>65000</v>
      </c>
      <c r="FD126" s="40">
        <f t="shared" si="440"/>
        <v>65000</v>
      </c>
      <c r="FE126" s="40">
        <f t="shared" si="440"/>
        <v>65000</v>
      </c>
      <c r="FF126" s="40">
        <f t="shared" si="440"/>
        <v>65000</v>
      </c>
      <c r="FG126" s="40">
        <f t="shared" si="440"/>
        <v>65000</v>
      </c>
      <c r="FH126" s="40">
        <f t="shared" si="440"/>
        <v>65000</v>
      </c>
      <c r="FI126" s="40">
        <f t="shared" si="440"/>
        <v>65000</v>
      </c>
      <c r="FJ126" s="40">
        <f t="shared" si="440"/>
        <v>65000</v>
      </c>
      <c r="FK126" s="40">
        <f t="shared" si="440"/>
        <v>65000</v>
      </c>
      <c r="FL126" s="40">
        <f t="shared" si="440"/>
        <v>65000</v>
      </c>
      <c r="FM126" s="40">
        <f t="shared" si="440"/>
        <v>65000</v>
      </c>
      <c r="FN126" s="40">
        <f t="shared" si="440"/>
        <v>65000</v>
      </c>
      <c r="FO126" s="40">
        <f t="shared" si="440"/>
        <v>65000</v>
      </c>
      <c r="FP126" s="40">
        <f t="shared" si="440"/>
        <v>65000</v>
      </c>
      <c r="FQ126" s="40">
        <f t="shared" si="440"/>
        <v>65000</v>
      </c>
      <c r="FR126" s="40">
        <f t="shared" si="440"/>
        <v>65000</v>
      </c>
      <c r="FS126" s="40">
        <f t="shared" si="440"/>
        <v>65000</v>
      </c>
      <c r="FT126" s="40">
        <f t="shared" si="440"/>
        <v>65000</v>
      </c>
      <c r="FU126" s="40">
        <f t="shared" si="440"/>
        <v>65000</v>
      </c>
      <c r="FV126" s="40">
        <f t="shared" si="440"/>
        <v>65000</v>
      </c>
      <c r="FW126" s="40">
        <f t="shared" si="440"/>
        <v>65000</v>
      </c>
      <c r="FX126" s="40">
        <f t="shared" si="440"/>
        <v>65000</v>
      </c>
      <c r="FY126" s="40">
        <f t="shared" si="440"/>
        <v>65000</v>
      </c>
      <c r="FZ126" s="40">
        <f t="shared" si="440"/>
        <v>65000</v>
      </c>
      <c r="GA126" s="40">
        <f t="shared" si="440"/>
        <v>65000</v>
      </c>
      <c r="GB126" s="40">
        <f t="shared" si="440"/>
        <v>65000</v>
      </c>
      <c r="GC126" s="40">
        <f t="shared" si="440"/>
        <v>65000</v>
      </c>
      <c r="GD126" s="40">
        <f t="shared" si="440"/>
        <v>65000</v>
      </c>
      <c r="GE126" s="40">
        <f t="shared" si="440"/>
        <v>65000</v>
      </c>
      <c r="GF126" s="40">
        <f t="shared" si="440"/>
        <v>65000</v>
      </c>
      <c r="GG126" s="40">
        <f t="shared" si="440"/>
        <v>65000</v>
      </c>
      <c r="GH126" s="40">
        <f t="shared" si="440"/>
        <v>65000</v>
      </c>
      <c r="GI126" s="40">
        <f t="shared" si="440"/>
        <v>65000</v>
      </c>
      <c r="GJ126" s="40">
        <f t="shared" si="440"/>
        <v>65000</v>
      </c>
      <c r="GK126" s="40">
        <f t="shared" si="440"/>
        <v>65000</v>
      </c>
      <c r="GL126" s="40">
        <f t="shared" si="440"/>
        <v>65000</v>
      </c>
      <c r="GM126" s="40">
        <f t="shared" si="440"/>
        <v>65000</v>
      </c>
      <c r="GN126" s="40">
        <f t="shared" si="440"/>
        <v>65000</v>
      </c>
      <c r="GO126" s="40">
        <f t="shared" si="440"/>
        <v>65000</v>
      </c>
      <c r="GP126" s="40">
        <f t="shared" si="440"/>
        <v>65000</v>
      </c>
      <c r="GQ126" s="40">
        <f t="shared" si="440"/>
        <v>65000</v>
      </c>
      <c r="GR126" s="40">
        <f t="shared" si="440"/>
        <v>65000</v>
      </c>
      <c r="GS126" s="40">
        <f t="shared" si="440"/>
        <v>65000</v>
      </c>
      <c r="GT126" s="40">
        <f t="shared" si="440"/>
        <v>65000</v>
      </c>
      <c r="GU126" s="40">
        <f t="shared" si="440"/>
        <v>65000</v>
      </c>
      <c r="GV126" s="40">
        <f t="shared" si="440"/>
        <v>65000</v>
      </c>
      <c r="GW126" s="40">
        <f t="shared" si="440"/>
        <v>65000</v>
      </c>
      <c r="GX126" s="40">
        <f t="shared" si="440"/>
        <v>65000</v>
      </c>
      <c r="GY126" s="40">
        <f t="shared" si="440"/>
        <v>65000</v>
      </c>
      <c r="GZ126" s="40">
        <f t="shared" si="440"/>
        <v>65000</v>
      </c>
      <c r="HA126" s="40">
        <f t="shared" si="440"/>
        <v>65000</v>
      </c>
      <c r="HB126" s="40">
        <f t="shared" si="440"/>
        <v>65000</v>
      </c>
      <c r="HC126" s="40">
        <f t="shared" si="440"/>
        <v>65000</v>
      </c>
      <c r="HD126" s="40">
        <f t="shared" si="440"/>
        <v>65000</v>
      </c>
      <c r="HE126" s="40">
        <f t="shared" si="440"/>
        <v>65000</v>
      </c>
      <c r="HF126" s="40">
        <f t="shared" ref="HF126:JQ126" si="441">HE126</f>
        <v>65000</v>
      </c>
      <c r="HG126" s="40">
        <f t="shared" si="441"/>
        <v>65000</v>
      </c>
      <c r="HH126" s="40">
        <f t="shared" si="441"/>
        <v>65000</v>
      </c>
      <c r="HI126" s="40">
        <f t="shared" si="441"/>
        <v>65000</v>
      </c>
      <c r="HJ126" s="40">
        <f t="shared" si="441"/>
        <v>65000</v>
      </c>
      <c r="HK126" s="40">
        <f t="shared" si="441"/>
        <v>65000</v>
      </c>
      <c r="HL126" s="40">
        <f t="shared" si="441"/>
        <v>65000</v>
      </c>
      <c r="HM126" s="40">
        <f t="shared" si="441"/>
        <v>65000</v>
      </c>
      <c r="HN126" s="40">
        <f t="shared" si="441"/>
        <v>65000</v>
      </c>
      <c r="HO126" s="40">
        <f t="shared" si="441"/>
        <v>65000</v>
      </c>
      <c r="HP126" s="40">
        <f t="shared" si="441"/>
        <v>65000</v>
      </c>
      <c r="HQ126" s="40">
        <f t="shared" si="441"/>
        <v>65000</v>
      </c>
      <c r="HR126" s="40">
        <f t="shared" si="441"/>
        <v>65000</v>
      </c>
      <c r="HS126" s="40">
        <f t="shared" si="441"/>
        <v>65000</v>
      </c>
      <c r="HT126" s="40">
        <f t="shared" si="441"/>
        <v>65000</v>
      </c>
      <c r="HU126" s="40">
        <f t="shared" si="441"/>
        <v>65000</v>
      </c>
      <c r="HV126" s="40">
        <f t="shared" si="441"/>
        <v>65000</v>
      </c>
      <c r="HW126" s="40">
        <f t="shared" si="441"/>
        <v>65000</v>
      </c>
      <c r="HX126" s="40">
        <f t="shared" si="441"/>
        <v>65000</v>
      </c>
      <c r="HY126" s="40">
        <f t="shared" si="441"/>
        <v>65000</v>
      </c>
      <c r="HZ126" s="40">
        <f t="shared" si="441"/>
        <v>65000</v>
      </c>
      <c r="IA126" s="40">
        <f t="shared" si="441"/>
        <v>65000</v>
      </c>
      <c r="IB126" s="40">
        <f t="shared" si="441"/>
        <v>65000</v>
      </c>
      <c r="IC126" s="40">
        <f t="shared" si="441"/>
        <v>65000</v>
      </c>
      <c r="ID126" s="40">
        <f t="shared" si="441"/>
        <v>65000</v>
      </c>
      <c r="IE126" s="40">
        <f t="shared" si="441"/>
        <v>65000</v>
      </c>
      <c r="IF126" s="40">
        <f t="shared" si="441"/>
        <v>65000</v>
      </c>
      <c r="IG126" s="40">
        <f t="shared" si="441"/>
        <v>65000</v>
      </c>
      <c r="IH126" s="40">
        <f t="shared" si="441"/>
        <v>65000</v>
      </c>
      <c r="II126" s="40">
        <f t="shared" si="441"/>
        <v>65000</v>
      </c>
      <c r="IJ126" s="40">
        <f t="shared" si="441"/>
        <v>65000</v>
      </c>
      <c r="IK126" s="40">
        <f t="shared" si="441"/>
        <v>65000</v>
      </c>
      <c r="IL126" s="40">
        <f t="shared" si="441"/>
        <v>65000</v>
      </c>
      <c r="IM126" s="40">
        <f t="shared" si="441"/>
        <v>65000</v>
      </c>
      <c r="IN126" s="40">
        <f t="shared" si="441"/>
        <v>65000</v>
      </c>
      <c r="IO126" s="40">
        <f t="shared" si="441"/>
        <v>65000</v>
      </c>
      <c r="IP126" s="40">
        <f t="shared" si="441"/>
        <v>65000</v>
      </c>
      <c r="IQ126" s="40">
        <f t="shared" si="441"/>
        <v>65000</v>
      </c>
      <c r="IR126" s="40">
        <f t="shared" si="441"/>
        <v>65000</v>
      </c>
      <c r="IS126" s="40">
        <f t="shared" si="441"/>
        <v>65000</v>
      </c>
      <c r="IT126" s="40">
        <f t="shared" si="441"/>
        <v>65000</v>
      </c>
      <c r="IU126" s="40">
        <f t="shared" si="441"/>
        <v>65000</v>
      </c>
      <c r="IV126" s="40">
        <f t="shared" si="441"/>
        <v>65000</v>
      </c>
      <c r="IW126" s="40">
        <f t="shared" si="441"/>
        <v>65000</v>
      </c>
      <c r="IX126" s="40">
        <f t="shared" si="441"/>
        <v>65000</v>
      </c>
      <c r="IY126" s="40">
        <f t="shared" si="441"/>
        <v>65000</v>
      </c>
      <c r="IZ126" s="40">
        <f t="shared" si="441"/>
        <v>65000</v>
      </c>
      <c r="JA126" s="40">
        <f t="shared" si="441"/>
        <v>65000</v>
      </c>
      <c r="JB126" s="40">
        <f t="shared" si="441"/>
        <v>65000</v>
      </c>
      <c r="JC126" s="40">
        <f t="shared" si="441"/>
        <v>65000</v>
      </c>
      <c r="JD126" s="40">
        <f t="shared" si="441"/>
        <v>65000</v>
      </c>
      <c r="JE126" s="40">
        <f t="shared" si="441"/>
        <v>65000</v>
      </c>
      <c r="JF126" s="40">
        <f t="shared" si="441"/>
        <v>65000</v>
      </c>
      <c r="JG126" s="40">
        <f t="shared" si="441"/>
        <v>65000</v>
      </c>
      <c r="JH126" s="40">
        <f t="shared" si="441"/>
        <v>65000</v>
      </c>
      <c r="JI126" s="40">
        <f t="shared" si="441"/>
        <v>65000</v>
      </c>
      <c r="JJ126" s="40">
        <f t="shared" si="441"/>
        <v>65000</v>
      </c>
      <c r="JK126" s="40">
        <f t="shared" si="441"/>
        <v>65000</v>
      </c>
      <c r="JL126" s="40">
        <f t="shared" si="441"/>
        <v>65000</v>
      </c>
      <c r="JM126" s="40">
        <f t="shared" si="441"/>
        <v>65000</v>
      </c>
      <c r="JN126" s="40">
        <f t="shared" si="441"/>
        <v>65000</v>
      </c>
      <c r="JO126" s="40">
        <f t="shared" si="441"/>
        <v>65000</v>
      </c>
      <c r="JP126" s="40">
        <f t="shared" si="441"/>
        <v>65000</v>
      </c>
      <c r="JQ126" s="40">
        <f t="shared" si="441"/>
        <v>65000</v>
      </c>
      <c r="JR126" s="40">
        <f t="shared" ref="JR126:KV126" si="442">JQ126</f>
        <v>65000</v>
      </c>
      <c r="JS126" s="40">
        <f t="shared" si="442"/>
        <v>65000</v>
      </c>
      <c r="JT126" s="40">
        <f t="shared" si="442"/>
        <v>65000</v>
      </c>
      <c r="JU126" s="40">
        <f t="shared" si="442"/>
        <v>65000</v>
      </c>
      <c r="JV126" s="40">
        <f t="shared" si="442"/>
        <v>65000</v>
      </c>
      <c r="JW126" s="40">
        <f t="shared" si="442"/>
        <v>65000</v>
      </c>
      <c r="JX126" s="40">
        <f t="shared" si="442"/>
        <v>65000</v>
      </c>
      <c r="JY126" s="40">
        <f t="shared" si="442"/>
        <v>65000</v>
      </c>
      <c r="JZ126" s="40">
        <f t="shared" si="442"/>
        <v>65000</v>
      </c>
      <c r="KA126" s="40">
        <f t="shared" si="442"/>
        <v>65000</v>
      </c>
      <c r="KB126" s="40">
        <f t="shared" si="442"/>
        <v>65000</v>
      </c>
      <c r="KC126" s="40">
        <f t="shared" si="442"/>
        <v>65000</v>
      </c>
      <c r="KD126" s="40">
        <f t="shared" si="442"/>
        <v>65000</v>
      </c>
      <c r="KE126" s="40">
        <f t="shared" si="442"/>
        <v>65000</v>
      </c>
      <c r="KF126" s="40">
        <f t="shared" si="442"/>
        <v>65000</v>
      </c>
      <c r="KG126" s="40">
        <f t="shared" si="442"/>
        <v>65000</v>
      </c>
      <c r="KH126" s="40">
        <f t="shared" si="442"/>
        <v>65000</v>
      </c>
      <c r="KI126" s="40">
        <f t="shared" si="442"/>
        <v>65000</v>
      </c>
      <c r="KJ126" s="40">
        <f t="shared" si="442"/>
        <v>65000</v>
      </c>
      <c r="KK126" s="40">
        <f t="shared" si="442"/>
        <v>65000</v>
      </c>
      <c r="KL126" s="40">
        <f t="shared" si="442"/>
        <v>65000</v>
      </c>
      <c r="KM126" s="40">
        <f t="shared" si="442"/>
        <v>65000</v>
      </c>
      <c r="KN126" s="40">
        <f t="shared" si="442"/>
        <v>65000</v>
      </c>
      <c r="KO126" s="40">
        <f t="shared" si="442"/>
        <v>65000</v>
      </c>
      <c r="KP126" s="40">
        <f t="shared" si="442"/>
        <v>65000</v>
      </c>
      <c r="KQ126" s="40">
        <f t="shared" si="442"/>
        <v>65000</v>
      </c>
      <c r="KR126" s="40">
        <f t="shared" si="442"/>
        <v>65000</v>
      </c>
      <c r="KS126" s="40">
        <f t="shared" si="442"/>
        <v>65000</v>
      </c>
      <c r="KT126" s="40">
        <f t="shared" si="442"/>
        <v>65000</v>
      </c>
      <c r="KU126" s="40">
        <f t="shared" si="442"/>
        <v>65000</v>
      </c>
      <c r="KV126" s="40">
        <f t="shared" si="442"/>
        <v>65000</v>
      </c>
      <c r="KW126" s="1"/>
      <c r="KX126" s="1"/>
    </row>
    <row r="127" spans="1:310" s="4" customFormat="1" x14ac:dyDescent="0.25">
      <c r="A127" s="3"/>
      <c r="B127" s="85"/>
      <c r="C127" s="85"/>
      <c r="D127" s="85"/>
      <c r="E127" s="3" t="str">
        <f t="shared" si="406"/>
        <v>мотивация персонала</v>
      </c>
      <c r="F127" s="3"/>
      <c r="G127" s="3"/>
      <c r="H127" s="11" t="str">
        <f t="shared" si="412"/>
        <v>руб.</v>
      </c>
      <c r="I127" s="3"/>
      <c r="J127" s="3"/>
      <c r="K127" s="3" t="str">
        <f>kpi!E77</f>
        <v>% мотивации от дохода</v>
      </c>
      <c r="L127" s="3"/>
      <c r="M127" s="5"/>
      <c r="N127" s="239">
        <f>условия!$W$122</f>
        <v>0.05</v>
      </c>
      <c r="O127" s="19"/>
      <c r="P127" s="3"/>
      <c r="Q127" s="3"/>
      <c r="R127" s="69"/>
      <c r="S127" s="3"/>
      <c r="T127" s="5" t="s">
        <v>0</v>
      </c>
      <c r="U127" s="41">
        <f t="shared" ref="U127:CF127" si="443">IF(U$7="",0,U53*$N$127)</f>
        <v>347329.13445000001</v>
      </c>
      <c r="V127" s="41">
        <f t="shared" si="443"/>
        <v>361950.60814468085</v>
      </c>
      <c r="W127" s="41">
        <f t="shared" si="443"/>
        <v>377168.87668404245</v>
      </c>
      <c r="X127" s="41">
        <f t="shared" si="443"/>
        <v>392983.9400680851</v>
      </c>
      <c r="Y127" s="41">
        <f t="shared" si="443"/>
        <v>409395.79829680844</v>
      </c>
      <c r="Z127" s="41">
        <f t="shared" si="443"/>
        <v>424366.67752021272</v>
      </c>
      <c r="AA127" s="41">
        <f t="shared" si="443"/>
        <v>439847.63780744676</v>
      </c>
      <c r="AB127" s="41">
        <f t="shared" si="443"/>
        <v>452042.8259085106</v>
      </c>
      <c r="AC127" s="41">
        <f t="shared" si="443"/>
        <v>464586.56940319139</v>
      </c>
      <c r="AD127" s="41">
        <f t="shared" si="443"/>
        <v>477478.86829148926</v>
      </c>
      <c r="AE127" s="41">
        <f t="shared" si="443"/>
        <v>490719.7225734042</v>
      </c>
      <c r="AF127" s="41">
        <f t="shared" si="443"/>
        <v>504309.13224893605</v>
      </c>
      <c r="AG127" s="41">
        <f t="shared" si="443"/>
        <v>518247.09731808514</v>
      </c>
      <c r="AH127" s="41">
        <f t="shared" si="443"/>
        <v>532533.61778085097</v>
      </c>
      <c r="AI127" s="41">
        <f t="shared" si="443"/>
        <v>547168.69363723404</v>
      </c>
      <c r="AJ127" s="41">
        <f t="shared" si="443"/>
        <v>562152.32488723402</v>
      </c>
      <c r="AK127" s="41">
        <f t="shared" si="443"/>
        <v>577484.51153085101</v>
      </c>
      <c r="AL127" s="41">
        <f t="shared" si="443"/>
        <v>593165.25356808503</v>
      </c>
      <c r="AM127" s="41">
        <f t="shared" si="443"/>
        <v>609194.55099893617</v>
      </c>
      <c r="AN127" s="41">
        <f t="shared" si="443"/>
        <v>625572.40382340422</v>
      </c>
      <c r="AO127" s="41">
        <f t="shared" si="443"/>
        <v>642298.81204148941</v>
      </c>
      <c r="AP127" s="41">
        <f t="shared" si="443"/>
        <v>659373.77565319149</v>
      </c>
      <c r="AQ127" s="41">
        <f t="shared" si="443"/>
        <v>676797.2946585106</v>
      </c>
      <c r="AR127" s="41">
        <f t="shared" si="443"/>
        <v>694569.36905744672</v>
      </c>
      <c r="AS127" s="41">
        <f t="shared" si="443"/>
        <v>712689.99884999986</v>
      </c>
      <c r="AT127" s="41">
        <f t="shared" si="443"/>
        <v>731159.18403617025</v>
      </c>
      <c r="AU127" s="41">
        <f t="shared" si="443"/>
        <v>749976.92461595731</v>
      </c>
      <c r="AV127" s="41">
        <f t="shared" si="443"/>
        <v>769143.22058936162</v>
      </c>
      <c r="AW127" s="41">
        <f t="shared" si="443"/>
        <v>788658.07195638295</v>
      </c>
      <c r="AX127" s="41">
        <f t="shared" si="443"/>
        <v>808521.47871702118</v>
      </c>
      <c r="AY127" s="41">
        <f t="shared" si="443"/>
        <v>828733.44087127654</v>
      </c>
      <c r="AZ127" s="41">
        <f t="shared" si="443"/>
        <v>849293.95841914881</v>
      </c>
      <c r="BA127" s="41">
        <f t="shared" si="443"/>
        <v>870203.03136063821</v>
      </c>
      <c r="BB127" s="41">
        <f t="shared" si="443"/>
        <v>891460.65969574451</v>
      </c>
      <c r="BC127" s="41">
        <f t="shared" si="443"/>
        <v>913066.84342446795</v>
      </c>
      <c r="BD127" s="41">
        <f t="shared" si="443"/>
        <v>935021.58254680829</v>
      </c>
      <c r="BE127" s="41">
        <f t="shared" si="443"/>
        <v>957324.87706276588</v>
      </c>
      <c r="BF127" s="41">
        <f t="shared" si="443"/>
        <v>979976.72697234026</v>
      </c>
      <c r="BG127" s="41">
        <f t="shared" si="443"/>
        <v>1002977.1322755319</v>
      </c>
      <c r="BH127" s="41">
        <f t="shared" si="443"/>
        <v>1026326.0929723403</v>
      </c>
      <c r="BI127" s="41">
        <f t="shared" si="443"/>
        <v>1050023.609062766</v>
      </c>
      <c r="BJ127" s="41">
        <f t="shared" si="443"/>
        <v>1074069.6805468085</v>
      </c>
      <c r="BK127" s="41">
        <f t="shared" si="443"/>
        <v>1098464.3074244678</v>
      </c>
      <c r="BL127" s="41">
        <f t="shared" si="443"/>
        <v>1123207.4896957446</v>
      </c>
      <c r="BM127" s="41">
        <f t="shared" si="443"/>
        <v>1148299.2273606381</v>
      </c>
      <c r="BN127" s="41">
        <f t="shared" si="443"/>
        <v>1173739.5204191487</v>
      </c>
      <c r="BO127" s="41">
        <f t="shared" si="443"/>
        <v>1199528.3688712767</v>
      </c>
      <c r="BP127" s="41">
        <f t="shared" si="443"/>
        <v>1119645.4235999999</v>
      </c>
      <c r="BQ127" s="41">
        <f t="shared" si="443"/>
        <v>0</v>
      </c>
      <c r="BR127" s="41">
        <f t="shared" si="443"/>
        <v>0</v>
      </c>
      <c r="BS127" s="41">
        <f t="shared" si="443"/>
        <v>0</v>
      </c>
      <c r="BT127" s="41">
        <f t="shared" si="443"/>
        <v>0</v>
      </c>
      <c r="BU127" s="41">
        <f t="shared" si="443"/>
        <v>0</v>
      </c>
      <c r="BV127" s="41">
        <f t="shared" si="443"/>
        <v>0</v>
      </c>
      <c r="BW127" s="41">
        <f t="shared" si="443"/>
        <v>0</v>
      </c>
      <c r="BX127" s="41">
        <f t="shared" si="443"/>
        <v>0</v>
      </c>
      <c r="BY127" s="41">
        <f t="shared" si="443"/>
        <v>0</v>
      </c>
      <c r="BZ127" s="41">
        <f t="shared" si="443"/>
        <v>0</v>
      </c>
      <c r="CA127" s="41">
        <f t="shared" si="443"/>
        <v>0</v>
      </c>
      <c r="CB127" s="41">
        <f t="shared" si="443"/>
        <v>0</v>
      </c>
      <c r="CC127" s="41">
        <f t="shared" si="443"/>
        <v>0</v>
      </c>
      <c r="CD127" s="41">
        <f t="shared" si="443"/>
        <v>0</v>
      </c>
      <c r="CE127" s="41">
        <f t="shared" si="443"/>
        <v>0</v>
      </c>
      <c r="CF127" s="41">
        <f t="shared" si="443"/>
        <v>0</v>
      </c>
      <c r="CG127" s="41">
        <f t="shared" ref="CG127:ER127" si="444">IF(CG$7="",0,CG53*$N$127)</f>
        <v>0</v>
      </c>
      <c r="CH127" s="41">
        <f t="shared" si="444"/>
        <v>0</v>
      </c>
      <c r="CI127" s="41">
        <f t="shared" si="444"/>
        <v>0</v>
      </c>
      <c r="CJ127" s="41">
        <f t="shared" si="444"/>
        <v>0</v>
      </c>
      <c r="CK127" s="41">
        <f t="shared" si="444"/>
        <v>0</v>
      </c>
      <c r="CL127" s="41">
        <f t="shared" si="444"/>
        <v>0</v>
      </c>
      <c r="CM127" s="41">
        <f t="shared" si="444"/>
        <v>0</v>
      </c>
      <c r="CN127" s="41">
        <f t="shared" si="444"/>
        <v>0</v>
      </c>
      <c r="CO127" s="41">
        <f t="shared" si="444"/>
        <v>0</v>
      </c>
      <c r="CP127" s="41">
        <f t="shared" si="444"/>
        <v>0</v>
      </c>
      <c r="CQ127" s="41">
        <f t="shared" si="444"/>
        <v>0</v>
      </c>
      <c r="CR127" s="41">
        <f t="shared" si="444"/>
        <v>0</v>
      </c>
      <c r="CS127" s="41">
        <f t="shared" si="444"/>
        <v>0</v>
      </c>
      <c r="CT127" s="41">
        <f t="shared" si="444"/>
        <v>0</v>
      </c>
      <c r="CU127" s="41">
        <f t="shared" si="444"/>
        <v>0</v>
      </c>
      <c r="CV127" s="41">
        <f t="shared" si="444"/>
        <v>0</v>
      </c>
      <c r="CW127" s="41">
        <f t="shared" si="444"/>
        <v>0</v>
      </c>
      <c r="CX127" s="41">
        <f t="shared" si="444"/>
        <v>0</v>
      </c>
      <c r="CY127" s="41">
        <f t="shared" si="444"/>
        <v>0</v>
      </c>
      <c r="CZ127" s="41">
        <f t="shared" si="444"/>
        <v>0</v>
      </c>
      <c r="DA127" s="41">
        <f t="shared" si="444"/>
        <v>0</v>
      </c>
      <c r="DB127" s="41">
        <f t="shared" si="444"/>
        <v>0</v>
      </c>
      <c r="DC127" s="41">
        <f t="shared" si="444"/>
        <v>0</v>
      </c>
      <c r="DD127" s="41">
        <f t="shared" si="444"/>
        <v>0</v>
      </c>
      <c r="DE127" s="41">
        <f t="shared" si="444"/>
        <v>0</v>
      </c>
      <c r="DF127" s="41">
        <f t="shared" si="444"/>
        <v>0</v>
      </c>
      <c r="DG127" s="41">
        <f t="shared" si="444"/>
        <v>0</v>
      </c>
      <c r="DH127" s="41">
        <f t="shared" si="444"/>
        <v>0</v>
      </c>
      <c r="DI127" s="41">
        <f t="shared" si="444"/>
        <v>0</v>
      </c>
      <c r="DJ127" s="41">
        <f t="shared" si="444"/>
        <v>0</v>
      </c>
      <c r="DK127" s="41">
        <f t="shared" si="444"/>
        <v>0</v>
      </c>
      <c r="DL127" s="41">
        <f t="shared" si="444"/>
        <v>0</v>
      </c>
      <c r="DM127" s="41">
        <f t="shared" si="444"/>
        <v>0</v>
      </c>
      <c r="DN127" s="41">
        <f t="shared" si="444"/>
        <v>0</v>
      </c>
      <c r="DO127" s="41">
        <f t="shared" si="444"/>
        <v>0</v>
      </c>
      <c r="DP127" s="41">
        <f t="shared" si="444"/>
        <v>0</v>
      </c>
      <c r="DQ127" s="41">
        <f t="shared" si="444"/>
        <v>0</v>
      </c>
      <c r="DR127" s="41">
        <f t="shared" si="444"/>
        <v>0</v>
      </c>
      <c r="DS127" s="41">
        <f t="shared" si="444"/>
        <v>0</v>
      </c>
      <c r="DT127" s="41">
        <f t="shared" si="444"/>
        <v>0</v>
      </c>
      <c r="DU127" s="41">
        <f t="shared" si="444"/>
        <v>0</v>
      </c>
      <c r="DV127" s="41">
        <f t="shared" si="444"/>
        <v>0</v>
      </c>
      <c r="DW127" s="41">
        <f t="shared" si="444"/>
        <v>0</v>
      </c>
      <c r="DX127" s="41">
        <f t="shared" si="444"/>
        <v>0</v>
      </c>
      <c r="DY127" s="41">
        <f t="shared" si="444"/>
        <v>0</v>
      </c>
      <c r="DZ127" s="41">
        <f t="shared" si="444"/>
        <v>0</v>
      </c>
      <c r="EA127" s="41">
        <f t="shared" si="444"/>
        <v>0</v>
      </c>
      <c r="EB127" s="41">
        <f t="shared" si="444"/>
        <v>0</v>
      </c>
      <c r="EC127" s="41">
        <f t="shared" si="444"/>
        <v>0</v>
      </c>
      <c r="ED127" s="41">
        <f t="shared" si="444"/>
        <v>0</v>
      </c>
      <c r="EE127" s="41">
        <f t="shared" si="444"/>
        <v>0</v>
      </c>
      <c r="EF127" s="41">
        <f t="shared" si="444"/>
        <v>0</v>
      </c>
      <c r="EG127" s="41">
        <f t="shared" si="444"/>
        <v>0</v>
      </c>
      <c r="EH127" s="41">
        <f t="shared" si="444"/>
        <v>0</v>
      </c>
      <c r="EI127" s="41">
        <f t="shared" si="444"/>
        <v>0</v>
      </c>
      <c r="EJ127" s="41">
        <f t="shared" si="444"/>
        <v>0</v>
      </c>
      <c r="EK127" s="41">
        <f t="shared" si="444"/>
        <v>0</v>
      </c>
      <c r="EL127" s="41">
        <f t="shared" si="444"/>
        <v>0</v>
      </c>
      <c r="EM127" s="41">
        <f t="shared" si="444"/>
        <v>0</v>
      </c>
      <c r="EN127" s="41">
        <f t="shared" si="444"/>
        <v>0</v>
      </c>
      <c r="EO127" s="41">
        <f t="shared" si="444"/>
        <v>0</v>
      </c>
      <c r="EP127" s="41">
        <f t="shared" si="444"/>
        <v>0</v>
      </c>
      <c r="EQ127" s="41">
        <f t="shared" si="444"/>
        <v>0</v>
      </c>
      <c r="ER127" s="41">
        <f t="shared" si="444"/>
        <v>0</v>
      </c>
      <c r="ES127" s="41">
        <f t="shared" ref="ES127:HD127" si="445">IF(ES$7="",0,ES53*$N$127)</f>
        <v>0</v>
      </c>
      <c r="ET127" s="41">
        <f t="shared" si="445"/>
        <v>0</v>
      </c>
      <c r="EU127" s="41">
        <f t="shared" si="445"/>
        <v>0</v>
      </c>
      <c r="EV127" s="41">
        <f t="shared" si="445"/>
        <v>0</v>
      </c>
      <c r="EW127" s="41">
        <f t="shared" si="445"/>
        <v>0</v>
      </c>
      <c r="EX127" s="41">
        <f t="shared" si="445"/>
        <v>0</v>
      </c>
      <c r="EY127" s="41">
        <f t="shared" si="445"/>
        <v>0</v>
      </c>
      <c r="EZ127" s="41">
        <f t="shared" si="445"/>
        <v>0</v>
      </c>
      <c r="FA127" s="41">
        <f t="shared" si="445"/>
        <v>0</v>
      </c>
      <c r="FB127" s="41">
        <f t="shared" si="445"/>
        <v>0</v>
      </c>
      <c r="FC127" s="41">
        <f t="shared" si="445"/>
        <v>0</v>
      </c>
      <c r="FD127" s="41">
        <f t="shared" si="445"/>
        <v>0</v>
      </c>
      <c r="FE127" s="41">
        <f t="shared" si="445"/>
        <v>0</v>
      </c>
      <c r="FF127" s="41">
        <f t="shared" si="445"/>
        <v>0</v>
      </c>
      <c r="FG127" s="41">
        <f t="shared" si="445"/>
        <v>0</v>
      </c>
      <c r="FH127" s="41">
        <f t="shared" si="445"/>
        <v>0</v>
      </c>
      <c r="FI127" s="41">
        <f t="shared" si="445"/>
        <v>0</v>
      </c>
      <c r="FJ127" s="41">
        <f t="shared" si="445"/>
        <v>0</v>
      </c>
      <c r="FK127" s="41">
        <f t="shared" si="445"/>
        <v>0</v>
      </c>
      <c r="FL127" s="41">
        <f t="shared" si="445"/>
        <v>0</v>
      </c>
      <c r="FM127" s="41">
        <f t="shared" si="445"/>
        <v>0</v>
      </c>
      <c r="FN127" s="41">
        <f t="shared" si="445"/>
        <v>0</v>
      </c>
      <c r="FO127" s="41">
        <f t="shared" si="445"/>
        <v>0</v>
      </c>
      <c r="FP127" s="41">
        <f t="shared" si="445"/>
        <v>0</v>
      </c>
      <c r="FQ127" s="41">
        <f t="shared" si="445"/>
        <v>0</v>
      </c>
      <c r="FR127" s="41">
        <f t="shared" si="445"/>
        <v>0</v>
      </c>
      <c r="FS127" s="41">
        <f t="shared" si="445"/>
        <v>0</v>
      </c>
      <c r="FT127" s="41">
        <f t="shared" si="445"/>
        <v>0</v>
      </c>
      <c r="FU127" s="41">
        <f t="shared" si="445"/>
        <v>0</v>
      </c>
      <c r="FV127" s="41">
        <f t="shared" si="445"/>
        <v>0</v>
      </c>
      <c r="FW127" s="41">
        <f t="shared" si="445"/>
        <v>0</v>
      </c>
      <c r="FX127" s="41">
        <f t="shared" si="445"/>
        <v>0</v>
      </c>
      <c r="FY127" s="41">
        <f t="shared" si="445"/>
        <v>0</v>
      </c>
      <c r="FZ127" s="41">
        <f t="shared" si="445"/>
        <v>0</v>
      </c>
      <c r="GA127" s="41">
        <f t="shared" si="445"/>
        <v>0</v>
      </c>
      <c r="GB127" s="41">
        <f t="shared" si="445"/>
        <v>0</v>
      </c>
      <c r="GC127" s="41">
        <f t="shared" si="445"/>
        <v>0</v>
      </c>
      <c r="GD127" s="41">
        <f t="shared" si="445"/>
        <v>0</v>
      </c>
      <c r="GE127" s="41">
        <f t="shared" si="445"/>
        <v>0</v>
      </c>
      <c r="GF127" s="41">
        <f t="shared" si="445"/>
        <v>0</v>
      </c>
      <c r="GG127" s="41">
        <f t="shared" si="445"/>
        <v>0</v>
      </c>
      <c r="GH127" s="41">
        <f t="shared" si="445"/>
        <v>0</v>
      </c>
      <c r="GI127" s="41">
        <f t="shared" si="445"/>
        <v>0</v>
      </c>
      <c r="GJ127" s="41">
        <f t="shared" si="445"/>
        <v>0</v>
      </c>
      <c r="GK127" s="41">
        <f t="shared" si="445"/>
        <v>0</v>
      </c>
      <c r="GL127" s="41">
        <f t="shared" si="445"/>
        <v>0</v>
      </c>
      <c r="GM127" s="41">
        <f t="shared" si="445"/>
        <v>0</v>
      </c>
      <c r="GN127" s="41">
        <f t="shared" si="445"/>
        <v>0</v>
      </c>
      <c r="GO127" s="41">
        <f t="shared" si="445"/>
        <v>0</v>
      </c>
      <c r="GP127" s="41">
        <f t="shared" si="445"/>
        <v>0</v>
      </c>
      <c r="GQ127" s="41">
        <f t="shared" si="445"/>
        <v>0</v>
      </c>
      <c r="GR127" s="41">
        <f t="shared" si="445"/>
        <v>0</v>
      </c>
      <c r="GS127" s="41">
        <f t="shared" si="445"/>
        <v>0</v>
      </c>
      <c r="GT127" s="41">
        <f t="shared" si="445"/>
        <v>0</v>
      </c>
      <c r="GU127" s="41">
        <f t="shared" si="445"/>
        <v>0</v>
      </c>
      <c r="GV127" s="41">
        <f t="shared" si="445"/>
        <v>0</v>
      </c>
      <c r="GW127" s="41">
        <f t="shared" si="445"/>
        <v>0</v>
      </c>
      <c r="GX127" s="41">
        <f t="shared" si="445"/>
        <v>0</v>
      </c>
      <c r="GY127" s="41">
        <f t="shared" si="445"/>
        <v>0</v>
      </c>
      <c r="GZ127" s="41">
        <f t="shared" si="445"/>
        <v>0</v>
      </c>
      <c r="HA127" s="41">
        <f t="shared" si="445"/>
        <v>0</v>
      </c>
      <c r="HB127" s="41">
        <f t="shared" si="445"/>
        <v>0</v>
      </c>
      <c r="HC127" s="41">
        <f t="shared" si="445"/>
        <v>0</v>
      </c>
      <c r="HD127" s="41">
        <f t="shared" si="445"/>
        <v>0</v>
      </c>
      <c r="HE127" s="41">
        <f t="shared" ref="HE127:JP127" si="446">IF(HE$7="",0,HE53*$N$127)</f>
        <v>0</v>
      </c>
      <c r="HF127" s="41">
        <f t="shared" si="446"/>
        <v>0</v>
      </c>
      <c r="HG127" s="41">
        <f t="shared" si="446"/>
        <v>0</v>
      </c>
      <c r="HH127" s="41">
        <f t="shared" si="446"/>
        <v>0</v>
      </c>
      <c r="HI127" s="41">
        <f t="shared" si="446"/>
        <v>0</v>
      </c>
      <c r="HJ127" s="41">
        <f t="shared" si="446"/>
        <v>0</v>
      </c>
      <c r="HK127" s="41">
        <f t="shared" si="446"/>
        <v>0</v>
      </c>
      <c r="HL127" s="41">
        <f t="shared" si="446"/>
        <v>0</v>
      </c>
      <c r="HM127" s="41">
        <f t="shared" si="446"/>
        <v>0</v>
      </c>
      <c r="HN127" s="41">
        <f t="shared" si="446"/>
        <v>0</v>
      </c>
      <c r="HO127" s="41">
        <f t="shared" si="446"/>
        <v>0</v>
      </c>
      <c r="HP127" s="41">
        <f t="shared" si="446"/>
        <v>0</v>
      </c>
      <c r="HQ127" s="41">
        <f t="shared" si="446"/>
        <v>0</v>
      </c>
      <c r="HR127" s="41">
        <f t="shared" si="446"/>
        <v>0</v>
      </c>
      <c r="HS127" s="41">
        <f t="shared" si="446"/>
        <v>0</v>
      </c>
      <c r="HT127" s="41">
        <f t="shared" si="446"/>
        <v>0</v>
      </c>
      <c r="HU127" s="41">
        <f t="shared" si="446"/>
        <v>0</v>
      </c>
      <c r="HV127" s="41">
        <f t="shared" si="446"/>
        <v>0</v>
      </c>
      <c r="HW127" s="41">
        <f t="shared" si="446"/>
        <v>0</v>
      </c>
      <c r="HX127" s="41">
        <f t="shared" si="446"/>
        <v>0</v>
      </c>
      <c r="HY127" s="41">
        <f t="shared" si="446"/>
        <v>0</v>
      </c>
      <c r="HZ127" s="41">
        <f t="shared" si="446"/>
        <v>0</v>
      </c>
      <c r="IA127" s="41">
        <f t="shared" si="446"/>
        <v>0</v>
      </c>
      <c r="IB127" s="41">
        <f t="shared" si="446"/>
        <v>0</v>
      </c>
      <c r="IC127" s="41">
        <f t="shared" si="446"/>
        <v>0</v>
      </c>
      <c r="ID127" s="41">
        <f t="shared" si="446"/>
        <v>0</v>
      </c>
      <c r="IE127" s="41">
        <f t="shared" si="446"/>
        <v>0</v>
      </c>
      <c r="IF127" s="41">
        <f t="shared" si="446"/>
        <v>0</v>
      </c>
      <c r="IG127" s="41">
        <f t="shared" si="446"/>
        <v>0</v>
      </c>
      <c r="IH127" s="41">
        <f t="shared" si="446"/>
        <v>0</v>
      </c>
      <c r="II127" s="41">
        <f t="shared" si="446"/>
        <v>0</v>
      </c>
      <c r="IJ127" s="41">
        <f t="shared" si="446"/>
        <v>0</v>
      </c>
      <c r="IK127" s="41">
        <f t="shared" si="446"/>
        <v>0</v>
      </c>
      <c r="IL127" s="41">
        <f t="shared" si="446"/>
        <v>0</v>
      </c>
      <c r="IM127" s="41">
        <f t="shared" si="446"/>
        <v>0</v>
      </c>
      <c r="IN127" s="41">
        <f t="shared" si="446"/>
        <v>0</v>
      </c>
      <c r="IO127" s="41">
        <f t="shared" si="446"/>
        <v>0</v>
      </c>
      <c r="IP127" s="41">
        <f t="shared" si="446"/>
        <v>0</v>
      </c>
      <c r="IQ127" s="41">
        <f t="shared" si="446"/>
        <v>0</v>
      </c>
      <c r="IR127" s="41">
        <f t="shared" si="446"/>
        <v>0</v>
      </c>
      <c r="IS127" s="41">
        <f t="shared" si="446"/>
        <v>0</v>
      </c>
      <c r="IT127" s="41">
        <f t="shared" si="446"/>
        <v>0</v>
      </c>
      <c r="IU127" s="41">
        <f t="shared" si="446"/>
        <v>0</v>
      </c>
      <c r="IV127" s="41">
        <f t="shared" si="446"/>
        <v>0</v>
      </c>
      <c r="IW127" s="41">
        <f t="shared" si="446"/>
        <v>0</v>
      </c>
      <c r="IX127" s="41">
        <f t="shared" si="446"/>
        <v>0</v>
      </c>
      <c r="IY127" s="41">
        <f t="shared" si="446"/>
        <v>0</v>
      </c>
      <c r="IZ127" s="41">
        <f t="shared" si="446"/>
        <v>0</v>
      </c>
      <c r="JA127" s="41">
        <f t="shared" si="446"/>
        <v>0</v>
      </c>
      <c r="JB127" s="41">
        <f t="shared" si="446"/>
        <v>0</v>
      </c>
      <c r="JC127" s="41">
        <f t="shared" si="446"/>
        <v>0</v>
      </c>
      <c r="JD127" s="41">
        <f t="shared" si="446"/>
        <v>0</v>
      </c>
      <c r="JE127" s="41">
        <f t="shared" si="446"/>
        <v>0</v>
      </c>
      <c r="JF127" s="41">
        <f t="shared" si="446"/>
        <v>0</v>
      </c>
      <c r="JG127" s="41">
        <f t="shared" si="446"/>
        <v>0</v>
      </c>
      <c r="JH127" s="41">
        <f t="shared" si="446"/>
        <v>0</v>
      </c>
      <c r="JI127" s="41">
        <f t="shared" si="446"/>
        <v>0</v>
      </c>
      <c r="JJ127" s="41">
        <f t="shared" si="446"/>
        <v>0</v>
      </c>
      <c r="JK127" s="41">
        <f t="shared" si="446"/>
        <v>0</v>
      </c>
      <c r="JL127" s="41">
        <f t="shared" si="446"/>
        <v>0</v>
      </c>
      <c r="JM127" s="41">
        <f t="shared" si="446"/>
        <v>0</v>
      </c>
      <c r="JN127" s="41">
        <f t="shared" si="446"/>
        <v>0</v>
      </c>
      <c r="JO127" s="41">
        <f t="shared" si="446"/>
        <v>0</v>
      </c>
      <c r="JP127" s="41">
        <f t="shared" si="446"/>
        <v>0</v>
      </c>
      <c r="JQ127" s="41">
        <f t="shared" ref="JQ127:KV127" si="447">IF(JQ$7="",0,JQ53*$N$127)</f>
        <v>0</v>
      </c>
      <c r="JR127" s="41">
        <f t="shared" si="447"/>
        <v>0</v>
      </c>
      <c r="JS127" s="41">
        <f t="shared" si="447"/>
        <v>0</v>
      </c>
      <c r="JT127" s="41">
        <f t="shared" si="447"/>
        <v>0</v>
      </c>
      <c r="JU127" s="41">
        <f t="shared" si="447"/>
        <v>0</v>
      </c>
      <c r="JV127" s="41">
        <f t="shared" si="447"/>
        <v>0</v>
      </c>
      <c r="JW127" s="41">
        <f t="shared" si="447"/>
        <v>0</v>
      </c>
      <c r="JX127" s="41">
        <f t="shared" si="447"/>
        <v>0</v>
      </c>
      <c r="JY127" s="41">
        <f t="shared" si="447"/>
        <v>0</v>
      </c>
      <c r="JZ127" s="41">
        <f t="shared" si="447"/>
        <v>0</v>
      </c>
      <c r="KA127" s="41">
        <f t="shared" si="447"/>
        <v>0</v>
      </c>
      <c r="KB127" s="41">
        <f t="shared" si="447"/>
        <v>0</v>
      </c>
      <c r="KC127" s="41">
        <f t="shared" si="447"/>
        <v>0</v>
      </c>
      <c r="KD127" s="41">
        <f t="shared" si="447"/>
        <v>0</v>
      </c>
      <c r="KE127" s="41">
        <f t="shared" si="447"/>
        <v>0</v>
      </c>
      <c r="KF127" s="41">
        <f t="shared" si="447"/>
        <v>0</v>
      </c>
      <c r="KG127" s="41">
        <f t="shared" si="447"/>
        <v>0</v>
      </c>
      <c r="KH127" s="41">
        <f t="shared" si="447"/>
        <v>0</v>
      </c>
      <c r="KI127" s="41">
        <f t="shared" si="447"/>
        <v>0</v>
      </c>
      <c r="KJ127" s="41">
        <f t="shared" si="447"/>
        <v>0</v>
      </c>
      <c r="KK127" s="41">
        <f t="shared" si="447"/>
        <v>0</v>
      </c>
      <c r="KL127" s="41">
        <f t="shared" si="447"/>
        <v>0</v>
      </c>
      <c r="KM127" s="41">
        <f t="shared" si="447"/>
        <v>0</v>
      </c>
      <c r="KN127" s="41">
        <f t="shared" si="447"/>
        <v>0</v>
      </c>
      <c r="KO127" s="41">
        <f t="shared" si="447"/>
        <v>0</v>
      </c>
      <c r="KP127" s="41">
        <f t="shared" si="447"/>
        <v>0</v>
      </c>
      <c r="KQ127" s="41">
        <f t="shared" si="447"/>
        <v>0</v>
      </c>
      <c r="KR127" s="41">
        <f t="shared" si="447"/>
        <v>0</v>
      </c>
      <c r="KS127" s="41">
        <f t="shared" si="447"/>
        <v>0</v>
      </c>
      <c r="KT127" s="41">
        <f t="shared" si="447"/>
        <v>0</v>
      </c>
      <c r="KU127" s="41">
        <f t="shared" si="447"/>
        <v>0</v>
      </c>
      <c r="KV127" s="41">
        <f t="shared" si="447"/>
        <v>0</v>
      </c>
      <c r="KW127" s="3"/>
      <c r="KX127" s="3"/>
    </row>
    <row r="128" spans="1:310" x14ac:dyDescent="0.25">
      <c r="A128" s="1"/>
      <c r="B128" s="79"/>
      <c r="C128" s="79"/>
      <c r="D128" s="79"/>
      <c r="E128" s="1" t="str">
        <f t="shared" si="406"/>
        <v>ТОП-менеджмент</v>
      </c>
      <c r="F128" s="1"/>
      <c r="G128" s="1"/>
      <c r="H128" s="11" t="str">
        <f t="shared" si="412"/>
        <v>руб.</v>
      </c>
      <c r="I128" s="1"/>
      <c r="J128" s="1"/>
      <c r="K128" s="1"/>
      <c r="L128" s="1"/>
      <c r="M128" s="5"/>
      <c r="N128" s="52"/>
      <c r="O128" s="19"/>
      <c r="P128" s="1"/>
      <c r="Q128" s="1"/>
      <c r="R128" s="52"/>
      <c r="S128" s="1"/>
      <c r="T128" s="5" t="s">
        <v>0</v>
      </c>
      <c r="U128" s="40">
        <v>200000</v>
      </c>
      <c r="V128" s="40">
        <f t="shared" ref="V128:CG128" si="448">U128</f>
        <v>200000</v>
      </c>
      <c r="W128" s="40">
        <f t="shared" si="448"/>
        <v>200000</v>
      </c>
      <c r="X128" s="40">
        <f t="shared" si="448"/>
        <v>200000</v>
      </c>
      <c r="Y128" s="40">
        <f t="shared" si="448"/>
        <v>200000</v>
      </c>
      <c r="Z128" s="40">
        <f t="shared" si="448"/>
        <v>200000</v>
      </c>
      <c r="AA128" s="40">
        <f t="shared" si="448"/>
        <v>200000</v>
      </c>
      <c r="AB128" s="40">
        <f t="shared" si="448"/>
        <v>200000</v>
      </c>
      <c r="AC128" s="40">
        <f t="shared" si="448"/>
        <v>200000</v>
      </c>
      <c r="AD128" s="40">
        <f t="shared" si="448"/>
        <v>200000</v>
      </c>
      <c r="AE128" s="40">
        <f t="shared" si="448"/>
        <v>200000</v>
      </c>
      <c r="AF128" s="40">
        <f t="shared" si="448"/>
        <v>200000</v>
      </c>
      <c r="AG128" s="40">
        <f t="shared" si="448"/>
        <v>200000</v>
      </c>
      <c r="AH128" s="40">
        <f t="shared" si="448"/>
        <v>200000</v>
      </c>
      <c r="AI128" s="40">
        <f t="shared" si="448"/>
        <v>200000</v>
      </c>
      <c r="AJ128" s="40">
        <f t="shared" si="448"/>
        <v>200000</v>
      </c>
      <c r="AK128" s="40">
        <f t="shared" si="448"/>
        <v>200000</v>
      </c>
      <c r="AL128" s="40">
        <f t="shared" si="448"/>
        <v>200000</v>
      </c>
      <c r="AM128" s="40">
        <f t="shared" si="448"/>
        <v>200000</v>
      </c>
      <c r="AN128" s="40">
        <f t="shared" si="448"/>
        <v>200000</v>
      </c>
      <c r="AO128" s="40">
        <f t="shared" si="448"/>
        <v>200000</v>
      </c>
      <c r="AP128" s="40">
        <f t="shared" si="448"/>
        <v>200000</v>
      </c>
      <c r="AQ128" s="40">
        <f t="shared" si="448"/>
        <v>200000</v>
      </c>
      <c r="AR128" s="40">
        <f t="shared" si="448"/>
        <v>200000</v>
      </c>
      <c r="AS128" s="40">
        <f t="shared" si="448"/>
        <v>200000</v>
      </c>
      <c r="AT128" s="40">
        <f t="shared" si="448"/>
        <v>200000</v>
      </c>
      <c r="AU128" s="40">
        <f t="shared" si="448"/>
        <v>200000</v>
      </c>
      <c r="AV128" s="40">
        <f t="shared" si="448"/>
        <v>200000</v>
      </c>
      <c r="AW128" s="40">
        <f t="shared" si="448"/>
        <v>200000</v>
      </c>
      <c r="AX128" s="40">
        <f t="shared" si="448"/>
        <v>200000</v>
      </c>
      <c r="AY128" s="40">
        <f t="shared" si="448"/>
        <v>200000</v>
      </c>
      <c r="AZ128" s="40">
        <f t="shared" si="448"/>
        <v>200000</v>
      </c>
      <c r="BA128" s="40">
        <f t="shared" si="448"/>
        <v>200000</v>
      </c>
      <c r="BB128" s="40">
        <f t="shared" si="448"/>
        <v>200000</v>
      </c>
      <c r="BC128" s="40">
        <f t="shared" si="448"/>
        <v>200000</v>
      </c>
      <c r="BD128" s="40">
        <f t="shared" si="448"/>
        <v>200000</v>
      </c>
      <c r="BE128" s="40">
        <f t="shared" si="448"/>
        <v>200000</v>
      </c>
      <c r="BF128" s="40">
        <f t="shared" si="448"/>
        <v>200000</v>
      </c>
      <c r="BG128" s="40">
        <f t="shared" si="448"/>
        <v>200000</v>
      </c>
      <c r="BH128" s="40">
        <f t="shared" si="448"/>
        <v>200000</v>
      </c>
      <c r="BI128" s="40">
        <f t="shared" si="448"/>
        <v>200000</v>
      </c>
      <c r="BJ128" s="40">
        <f t="shared" si="448"/>
        <v>200000</v>
      </c>
      <c r="BK128" s="40">
        <f t="shared" si="448"/>
        <v>200000</v>
      </c>
      <c r="BL128" s="40">
        <f t="shared" si="448"/>
        <v>200000</v>
      </c>
      <c r="BM128" s="40">
        <f t="shared" si="448"/>
        <v>200000</v>
      </c>
      <c r="BN128" s="40">
        <f t="shared" si="448"/>
        <v>200000</v>
      </c>
      <c r="BO128" s="40">
        <f t="shared" si="448"/>
        <v>200000</v>
      </c>
      <c r="BP128" s="40">
        <f t="shared" si="448"/>
        <v>200000</v>
      </c>
      <c r="BQ128" s="40">
        <f t="shared" si="448"/>
        <v>200000</v>
      </c>
      <c r="BR128" s="40">
        <f t="shared" si="448"/>
        <v>200000</v>
      </c>
      <c r="BS128" s="40">
        <f t="shared" si="448"/>
        <v>200000</v>
      </c>
      <c r="BT128" s="40">
        <f t="shared" si="448"/>
        <v>200000</v>
      </c>
      <c r="BU128" s="40">
        <f t="shared" si="448"/>
        <v>200000</v>
      </c>
      <c r="BV128" s="40">
        <f t="shared" si="448"/>
        <v>200000</v>
      </c>
      <c r="BW128" s="40">
        <f t="shared" si="448"/>
        <v>200000</v>
      </c>
      <c r="BX128" s="40">
        <f t="shared" si="448"/>
        <v>200000</v>
      </c>
      <c r="BY128" s="40">
        <f t="shared" si="448"/>
        <v>200000</v>
      </c>
      <c r="BZ128" s="40">
        <f t="shared" si="448"/>
        <v>200000</v>
      </c>
      <c r="CA128" s="40">
        <f t="shared" si="448"/>
        <v>200000</v>
      </c>
      <c r="CB128" s="40">
        <f t="shared" si="448"/>
        <v>200000</v>
      </c>
      <c r="CC128" s="40">
        <f t="shared" si="448"/>
        <v>200000</v>
      </c>
      <c r="CD128" s="40">
        <f t="shared" si="448"/>
        <v>200000</v>
      </c>
      <c r="CE128" s="40">
        <f t="shared" si="448"/>
        <v>200000</v>
      </c>
      <c r="CF128" s="40">
        <f t="shared" si="448"/>
        <v>200000</v>
      </c>
      <c r="CG128" s="40">
        <f t="shared" si="448"/>
        <v>200000</v>
      </c>
      <c r="CH128" s="40">
        <f t="shared" ref="CH128:ES128" si="449">CG128</f>
        <v>200000</v>
      </c>
      <c r="CI128" s="40">
        <f t="shared" si="449"/>
        <v>200000</v>
      </c>
      <c r="CJ128" s="40">
        <f t="shared" si="449"/>
        <v>200000</v>
      </c>
      <c r="CK128" s="40">
        <f t="shared" si="449"/>
        <v>200000</v>
      </c>
      <c r="CL128" s="40">
        <f t="shared" si="449"/>
        <v>200000</v>
      </c>
      <c r="CM128" s="40">
        <f t="shared" si="449"/>
        <v>200000</v>
      </c>
      <c r="CN128" s="40">
        <f t="shared" si="449"/>
        <v>200000</v>
      </c>
      <c r="CO128" s="40">
        <f t="shared" si="449"/>
        <v>200000</v>
      </c>
      <c r="CP128" s="40">
        <f t="shared" si="449"/>
        <v>200000</v>
      </c>
      <c r="CQ128" s="40">
        <f t="shared" si="449"/>
        <v>200000</v>
      </c>
      <c r="CR128" s="40">
        <f t="shared" si="449"/>
        <v>200000</v>
      </c>
      <c r="CS128" s="40">
        <f t="shared" si="449"/>
        <v>200000</v>
      </c>
      <c r="CT128" s="40">
        <f t="shared" si="449"/>
        <v>200000</v>
      </c>
      <c r="CU128" s="40">
        <f t="shared" si="449"/>
        <v>200000</v>
      </c>
      <c r="CV128" s="40">
        <f t="shared" si="449"/>
        <v>200000</v>
      </c>
      <c r="CW128" s="40">
        <f t="shared" si="449"/>
        <v>200000</v>
      </c>
      <c r="CX128" s="40">
        <f t="shared" si="449"/>
        <v>200000</v>
      </c>
      <c r="CY128" s="40">
        <f t="shared" si="449"/>
        <v>200000</v>
      </c>
      <c r="CZ128" s="40">
        <f t="shared" si="449"/>
        <v>200000</v>
      </c>
      <c r="DA128" s="40">
        <f t="shared" si="449"/>
        <v>200000</v>
      </c>
      <c r="DB128" s="40">
        <f t="shared" si="449"/>
        <v>200000</v>
      </c>
      <c r="DC128" s="40">
        <f t="shared" si="449"/>
        <v>200000</v>
      </c>
      <c r="DD128" s="40">
        <f t="shared" si="449"/>
        <v>200000</v>
      </c>
      <c r="DE128" s="40">
        <f t="shared" si="449"/>
        <v>200000</v>
      </c>
      <c r="DF128" s="40">
        <f t="shared" si="449"/>
        <v>200000</v>
      </c>
      <c r="DG128" s="40">
        <f t="shared" si="449"/>
        <v>200000</v>
      </c>
      <c r="DH128" s="40">
        <f t="shared" si="449"/>
        <v>200000</v>
      </c>
      <c r="DI128" s="40">
        <f t="shared" si="449"/>
        <v>200000</v>
      </c>
      <c r="DJ128" s="40">
        <f t="shared" si="449"/>
        <v>200000</v>
      </c>
      <c r="DK128" s="40">
        <f t="shared" si="449"/>
        <v>200000</v>
      </c>
      <c r="DL128" s="40">
        <f t="shared" si="449"/>
        <v>200000</v>
      </c>
      <c r="DM128" s="40">
        <f t="shared" si="449"/>
        <v>200000</v>
      </c>
      <c r="DN128" s="40">
        <f t="shared" si="449"/>
        <v>200000</v>
      </c>
      <c r="DO128" s="40">
        <f t="shared" si="449"/>
        <v>200000</v>
      </c>
      <c r="DP128" s="40">
        <f t="shared" si="449"/>
        <v>200000</v>
      </c>
      <c r="DQ128" s="40">
        <f t="shared" si="449"/>
        <v>200000</v>
      </c>
      <c r="DR128" s="40">
        <f t="shared" si="449"/>
        <v>200000</v>
      </c>
      <c r="DS128" s="40">
        <f t="shared" si="449"/>
        <v>200000</v>
      </c>
      <c r="DT128" s="40">
        <f t="shared" si="449"/>
        <v>200000</v>
      </c>
      <c r="DU128" s="40">
        <f t="shared" si="449"/>
        <v>200000</v>
      </c>
      <c r="DV128" s="40">
        <f t="shared" si="449"/>
        <v>200000</v>
      </c>
      <c r="DW128" s="40">
        <f t="shared" si="449"/>
        <v>200000</v>
      </c>
      <c r="DX128" s="40">
        <f t="shared" si="449"/>
        <v>200000</v>
      </c>
      <c r="DY128" s="40">
        <f t="shared" si="449"/>
        <v>200000</v>
      </c>
      <c r="DZ128" s="40">
        <f t="shared" si="449"/>
        <v>200000</v>
      </c>
      <c r="EA128" s="40">
        <f t="shared" si="449"/>
        <v>200000</v>
      </c>
      <c r="EB128" s="40">
        <f t="shared" si="449"/>
        <v>200000</v>
      </c>
      <c r="EC128" s="40">
        <f t="shared" si="449"/>
        <v>200000</v>
      </c>
      <c r="ED128" s="40">
        <f t="shared" si="449"/>
        <v>200000</v>
      </c>
      <c r="EE128" s="40">
        <f t="shared" si="449"/>
        <v>200000</v>
      </c>
      <c r="EF128" s="40">
        <f t="shared" si="449"/>
        <v>200000</v>
      </c>
      <c r="EG128" s="40">
        <f t="shared" si="449"/>
        <v>200000</v>
      </c>
      <c r="EH128" s="40">
        <f t="shared" si="449"/>
        <v>200000</v>
      </c>
      <c r="EI128" s="40">
        <f t="shared" si="449"/>
        <v>200000</v>
      </c>
      <c r="EJ128" s="40">
        <f t="shared" si="449"/>
        <v>200000</v>
      </c>
      <c r="EK128" s="40">
        <f t="shared" si="449"/>
        <v>200000</v>
      </c>
      <c r="EL128" s="40">
        <f t="shared" si="449"/>
        <v>200000</v>
      </c>
      <c r="EM128" s="40">
        <f t="shared" si="449"/>
        <v>200000</v>
      </c>
      <c r="EN128" s="40">
        <f t="shared" si="449"/>
        <v>200000</v>
      </c>
      <c r="EO128" s="40">
        <f t="shared" si="449"/>
        <v>200000</v>
      </c>
      <c r="EP128" s="40">
        <f t="shared" si="449"/>
        <v>200000</v>
      </c>
      <c r="EQ128" s="40">
        <f t="shared" si="449"/>
        <v>200000</v>
      </c>
      <c r="ER128" s="40">
        <f t="shared" si="449"/>
        <v>200000</v>
      </c>
      <c r="ES128" s="40">
        <f t="shared" si="449"/>
        <v>200000</v>
      </c>
      <c r="ET128" s="40">
        <f t="shared" ref="ET128:HE128" si="450">ES128</f>
        <v>200000</v>
      </c>
      <c r="EU128" s="40">
        <f t="shared" si="450"/>
        <v>200000</v>
      </c>
      <c r="EV128" s="40">
        <f t="shared" si="450"/>
        <v>200000</v>
      </c>
      <c r="EW128" s="40">
        <f t="shared" si="450"/>
        <v>200000</v>
      </c>
      <c r="EX128" s="40">
        <f t="shared" si="450"/>
        <v>200000</v>
      </c>
      <c r="EY128" s="40">
        <f t="shared" si="450"/>
        <v>200000</v>
      </c>
      <c r="EZ128" s="40">
        <f t="shared" si="450"/>
        <v>200000</v>
      </c>
      <c r="FA128" s="40">
        <f t="shared" si="450"/>
        <v>200000</v>
      </c>
      <c r="FB128" s="40">
        <f t="shared" si="450"/>
        <v>200000</v>
      </c>
      <c r="FC128" s="40">
        <f t="shared" si="450"/>
        <v>200000</v>
      </c>
      <c r="FD128" s="40">
        <f t="shared" si="450"/>
        <v>200000</v>
      </c>
      <c r="FE128" s="40">
        <f t="shared" si="450"/>
        <v>200000</v>
      </c>
      <c r="FF128" s="40">
        <f t="shared" si="450"/>
        <v>200000</v>
      </c>
      <c r="FG128" s="40">
        <f t="shared" si="450"/>
        <v>200000</v>
      </c>
      <c r="FH128" s="40">
        <f t="shared" si="450"/>
        <v>200000</v>
      </c>
      <c r="FI128" s="40">
        <f t="shared" si="450"/>
        <v>200000</v>
      </c>
      <c r="FJ128" s="40">
        <f t="shared" si="450"/>
        <v>200000</v>
      </c>
      <c r="FK128" s="40">
        <f t="shared" si="450"/>
        <v>200000</v>
      </c>
      <c r="FL128" s="40">
        <f t="shared" si="450"/>
        <v>200000</v>
      </c>
      <c r="FM128" s="40">
        <f t="shared" si="450"/>
        <v>200000</v>
      </c>
      <c r="FN128" s="40">
        <f t="shared" si="450"/>
        <v>200000</v>
      </c>
      <c r="FO128" s="40">
        <f t="shared" si="450"/>
        <v>200000</v>
      </c>
      <c r="FP128" s="40">
        <f t="shared" si="450"/>
        <v>200000</v>
      </c>
      <c r="FQ128" s="40">
        <f t="shared" si="450"/>
        <v>200000</v>
      </c>
      <c r="FR128" s="40">
        <f t="shared" si="450"/>
        <v>200000</v>
      </c>
      <c r="FS128" s="40">
        <f t="shared" si="450"/>
        <v>200000</v>
      </c>
      <c r="FT128" s="40">
        <f t="shared" si="450"/>
        <v>200000</v>
      </c>
      <c r="FU128" s="40">
        <f t="shared" si="450"/>
        <v>200000</v>
      </c>
      <c r="FV128" s="40">
        <f t="shared" si="450"/>
        <v>200000</v>
      </c>
      <c r="FW128" s="40">
        <f t="shared" si="450"/>
        <v>200000</v>
      </c>
      <c r="FX128" s="40">
        <f t="shared" si="450"/>
        <v>200000</v>
      </c>
      <c r="FY128" s="40">
        <f t="shared" si="450"/>
        <v>200000</v>
      </c>
      <c r="FZ128" s="40">
        <f t="shared" si="450"/>
        <v>200000</v>
      </c>
      <c r="GA128" s="40">
        <f t="shared" si="450"/>
        <v>200000</v>
      </c>
      <c r="GB128" s="40">
        <f t="shared" si="450"/>
        <v>200000</v>
      </c>
      <c r="GC128" s="40">
        <f t="shared" si="450"/>
        <v>200000</v>
      </c>
      <c r="GD128" s="40">
        <f t="shared" si="450"/>
        <v>200000</v>
      </c>
      <c r="GE128" s="40">
        <f t="shared" si="450"/>
        <v>200000</v>
      </c>
      <c r="GF128" s="40">
        <f t="shared" si="450"/>
        <v>200000</v>
      </c>
      <c r="GG128" s="40">
        <f t="shared" si="450"/>
        <v>200000</v>
      </c>
      <c r="GH128" s="40">
        <f t="shared" si="450"/>
        <v>200000</v>
      </c>
      <c r="GI128" s="40">
        <f t="shared" si="450"/>
        <v>200000</v>
      </c>
      <c r="GJ128" s="40">
        <f t="shared" si="450"/>
        <v>200000</v>
      </c>
      <c r="GK128" s="40">
        <f t="shared" si="450"/>
        <v>200000</v>
      </c>
      <c r="GL128" s="40">
        <f t="shared" si="450"/>
        <v>200000</v>
      </c>
      <c r="GM128" s="40">
        <f t="shared" si="450"/>
        <v>200000</v>
      </c>
      <c r="GN128" s="40">
        <f t="shared" si="450"/>
        <v>200000</v>
      </c>
      <c r="GO128" s="40">
        <f t="shared" si="450"/>
        <v>200000</v>
      </c>
      <c r="GP128" s="40">
        <f t="shared" si="450"/>
        <v>200000</v>
      </c>
      <c r="GQ128" s="40">
        <f t="shared" si="450"/>
        <v>200000</v>
      </c>
      <c r="GR128" s="40">
        <f t="shared" si="450"/>
        <v>200000</v>
      </c>
      <c r="GS128" s="40">
        <f t="shared" si="450"/>
        <v>200000</v>
      </c>
      <c r="GT128" s="40">
        <f t="shared" si="450"/>
        <v>200000</v>
      </c>
      <c r="GU128" s="40">
        <f t="shared" si="450"/>
        <v>200000</v>
      </c>
      <c r="GV128" s="40">
        <f t="shared" si="450"/>
        <v>200000</v>
      </c>
      <c r="GW128" s="40">
        <f t="shared" si="450"/>
        <v>200000</v>
      </c>
      <c r="GX128" s="40">
        <f t="shared" si="450"/>
        <v>200000</v>
      </c>
      <c r="GY128" s="40">
        <f t="shared" si="450"/>
        <v>200000</v>
      </c>
      <c r="GZ128" s="40">
        <f t="shared" si="450"/>
        <v>200000</v>
      </c>
      <c r="HA128" s="40">
        <f t="shared" si="450"/>
        <v>200000</v>
      </c>
      <c r="HB128" s="40">
        <f t="shared" si="450"/>
        <v>200000</v>
      </c>
      <c r="HC128" s="40">
        <f t="shared" si="450"/>
        <v>200000</v>
      </c>
      <c r="HD128" s="40">
        <f t="shared" si="450"/>
        <v>200000</v>
      </c>
      <c r="HE128" s="40">
        <f t="shared" si="450"/>
        <v>200000</v>
      </c>
      <c r="HF128" s="40">
        <f t="shared" ref="HF128:JQ128" si="451">HE128</f>
        <v>200000</v>
      </c>
      <c r="HG128" s="40">
        <f t="shared" si="451"/>
        <v>200000</v>
      </c>
      <c r="HH128" s="40">
        <f t="shared" si="451"/>
        <v>200000</v>
      </c>
      <c r="HI128" s="40">
        <f t="shared" si="451"/>
        <v>200000</v>
      </c>
      <c r="HJ128" s="40">
        <f t="shared" si="451"/>
        <v>200000</v>
      </c>
      <c r="HK128" s="40">
        <f t="shared" si="451"/>
        <v>200000</v>
      </c>
      <c r="HL128" s="40">
        <f t="shared" si="451"/>
        <v>200000</v>
      </c>
      <c r="HM128" s="40">
        <f t="shared" si="451"/>
        <v>200000</v>
      </c>
      <c r="HN128" s="40">
        <f t="shared" si="451"/>
        <v>200000</v>
      </c>
      <c r="HO128" s="40">
        <f t="shared" si="451"/>
        <v>200000</v>
      </c>
      <c r="HP128" s="40">
        <f t="shared" si="451"/>
        <v>200000</v>
      </c>
      <c r="HQ128" s="40">
        <f t="shared" si="451"/>
        <v>200000</v>
      </c>
      <c r="HR128" s="40">
        <f t="shared" si="451"/>
        <v>200000</v>
      </c>
      <c r="HS128" s="40">
        <f t="shared" si="451"/>
        <v>200000</v>
      </c>
      <c r="HT128" s="40">
        <f t="shared" si="451"/>
        <v>200000</v>
      </c>
      <c r="HU128" s="40">
        <f t="shared" si="451"/>
        <v>200000</v>
      </c>
      <c r="HV128" s="40">
        <f t="shared" si="451"/>
        <v>200000</v>
      </c>
      <c r="HW128" s="40">
        <f t="shared" si="451"/>
        <v>200000</v>
      </c>
      <c r="HX128" s="40">
        <f t="shared" si="451"/>
        <v>200000</v>
      </c>
      <c r="HY128" s="40">
        <f t="shared" si="451"/>
        <v>200000</v>
      </c>
      <c r="HZ128" s="40">
        <f t="shared" si="451"/>
        <v>200000</v>
      </c>
      <c r="IA128" s="40">
        <f t="shared" si="451"/>
        <v>200000</v>
      </c>
      <c r="IB128" s="40">
        <f t="shared" si="451"/>
        <v>200000</v>
      </c>
      <c r="IC128" s="40">
        <f t="shared" si="451"/>
        <v>200000</v>
      </c>
      <c r="ID128" s="40">
        <f t="shared" si="451"/>
        <v>200000</v>
      </c>
      <c r="IE128" s="40">
        <f t="shared" si="451"/>
        <v>200000</v>
      </c>
      <c r="IF128" s="40">
        <f t="shared" si="451"/>
        <v>200000</v>
      </c>
      <c r="IG128" s="40">
        <f t="shared" si="451"/>
        <v>200000</v>
      </c>
      <c r="IH128" s="40">
        <f t="shared" si="451"/>
        <v>200000</v>
      </c>
      <c r="II128" s="40">
        <f t="shared" si="451"/>
        <v>200000</v>
      </c>
      <c r="IJ128" s="40">
        <f t="shared" si="451"/>
        <v>200000</v>
      </c>
      <c r="IK128" s="40">
        <f t="shared" si="451"/>
        <v>200000</v>
      </c>
      <c r="IL128" s="40">
        <f t="shared" si="451"/>
        <v>200000</v>
      </c>
      <c r="IM128" s="40">
        <f t="shared" si="451"/>
        <v>200000</v>
      </c>
      <c r="IN128" s="40">
        <f t="shared" si="451"/>
        <v>200000</v>
      </c>
      <c r="IO128" s="40">
        <f t="shared" si="451"/>
        <v>200000</v>
      </c>
      <c r="IP128" s="40">
        <f t="shared" si="451"/>
        <v>200000</v>
      </c>
      <c r="IQ128" s="40">
        <f t="shared" si="451"/>
        <v>200000</v>
      </c>
      <c r="IR128" s="40">
        <f t="shared" si="451"/>
        <v>200000</v>
      </c>
      <c r="IS128" s="40">
        <f t="shared" si="451"/>
        <v>200000</v>
      </c>
      <c r="IT128" s="40">
        <f t="shared" si="451"/>
        <v>200000</v>
      </c>
      <c r="IU128" s="40">
        <f t="shared" si="451"/>
        <v>200000</v>
      </c>
      <c r="IV128" s="40">
        <f t="shared" si="451"/>
        <v>200000</v>
      </c>
      <c r="IW128" s="40">
        <f t="shared" si="451"/>
        <v>200000</v>
      </c>
      <c r="IX128" s="40">
        <f t="shared" si="451"/>
        <v>200000</v>
      </c>
      <c r="IY128" s="40">
        <f t="shared" si="451"/>
        <v>200000</v>
      </c>
      <c r="IZ128" s="40">
        <f t="shared" si="451"/>
        <v>200000</v>
      </c>
      <c r="JA128" s="40">
        <f t="shared" si="451"/>
        <v>200000</v>
      </c>
      <c r="JB128" s="40">
        <f t="shared" si="451"/>
        <v>200000</v>
      </c>
      <c r="JC128" s="40">
        <f t="shared" si="451"/>
        <v>200000</v>
      </c>
      <c r="JD128" s="40">
        <f t="shared" si="451"/>
        <v>200000</v>
      </c>
      <c r="JE128" s="40">
        <f t="shared" si="451"/>
        <v>200000</v>
      </c>
      <c r="JF128" s="40">
        <f t="shared" si="451"/>
        <v>200000</v>
      </c>
      <c r="JG128" s="40">
        <f t="shared" si="451"/>
        <v>200000</v>
      </c>
      <c r="JH128" s="40">
        <f t="shared" si="451"/>
        <v>200000</v>
      </c>
      <c r="JI128" s="40">
        <f t="shared" si="451"/>
        <v>200000</v>
      </c>
      <c r="JJ128" s="40">
        <f t="shared" si="451"/>
        <v>200000</v>
      </c>
      <c r="JK128" s="40">
        <f t="shared" si="451"/>
        <v>200000</v>
      </c>
      <c r="JL128" s="40">
        <f t="shared" si="451"/>
        <v>200000</v>
      </c>
      <c r="JM128" s="40">
        <f t="shared" si="451"/>
        <v>200000</v>
      </c>
      <c r="JN128" s="40">
        <f t="shared" si="451"/>
        <v>200000</v>
      </c>
      <c r="JO128" s="40">
        <f t="shared" si="451"/>
        <v>200000</v>
      </c>
      <c r="JP128" s="40">
        <f t="shared" si="451"/>
        <v>200000</v>
      </c>
      <c r="JQ128" s="40">
        <f t="shared" si="451"/>
        <v>200000</v>
      </c>
      <c r="JR128" s="40">
        <f t="shared" ref="JR128:KV128" si="452">JQ128</f>
        <v>200000</v>
      </c>
      <c r="JS128" s="40">
        <f t="shared" si="452"/>
        <v>200000</v>
      </c>
      <c r="JT128" s="40">
        <f t="shared" si="452"/>
        <v>200000</v>
      </c>
      <c r="JU128" s="40">
        <f t="shared" si="452"/>
        <v>200000</v>
      </c>
      <c r="JV128" s="40">
        <f t="shared" si="452"/>
        <v>200000</v>
      </c>
      <c r="JW128" s="40">
        <f t="shared" si="452"/>
        <v>200000</v>
      </c>
      <c r="JX128" s="40">
        <f t="shared" si="452"/>
        <v>200000</v>
      </c>
      <c r="JY128" s="40">
        <f t="shared" si="452"/>
        <v>200000</v>
      </c>
      <c r="JZ128" s="40">
        <f t="shared" si="452"/>
        <v>200000</v>
      </c>
      <c r="KA128" s="40">
        <f t="shared" si="452"/>
        <v>200000</v>
      </c>
      <c r="KB128" s="40">
        <f t="shared" si="452"/>
        <v>200000</v>
      </c>
      <c r="KC128" s="40">
        <f t="shared" si="452"/>
        <v>200000</v>
      </c>
      <c r="KD128" s="40">
        <f t="shared" si="452"/>
        <v>200000</v>
      </c>
      <c r="KE128" s="40">
        <f t="shared" si="452"/>
        <v>200000</v>
      </c>
      <c r="KF128" s="40">
        <f t="shared" si="452"/>
        <v>200000</v>
      </c>
      <c r="KG128" s="40">
        <f t="shared" si="452"/>
        <v>200000</v>
      </c>
      <c r="KH128" s="40">
        <f t="shared" si="452"/>
        <v>200000</v>
      </c>
      <c r="KI128" s="40">
        <f t="shared" si="452"/>
        <v>200000</v>
      </c>
      <c r="KJ128" s="40">
        <f t="shared" si="452"/>
        <v>200000</v>
      </c>
      <c r="KK128" s="40">
        <f t="shared" si="452"/>
        <v>200000</v>
      </c>
      <c r="KL128" s="40">
        <f t="shared" si="452"/>
        <v>200000</v>
      </c>
      <c r="KM128" s="40">
        <f t="shared" si="452"/>
        <v>200000</v>
      </c>
      <c r="KN128" s="40">
        <f t="shared" si="452"/>
        <v>200000</v>
      </c>
      <c r="KO128" s="40">
        <f t="shared" si="452"/>
        <v>200000</v>
      </c>
      <c r="KP128" s="40">
        <f t="shared" si="452"/>
        <v>200000</v>
      </c>
      <c r="KQ128" s="40">
        <f t="shared" si="452"/>
        <v>200000</v>
      </c>
      <c r="KR128" s="40">
        <f t="shared" si="452"/>
        <v>200000</v>
      </c>
      <c r="KS128" s="40">
        <f t="shared" si="452"/>
        <v>200000</v>
      </c>
      <c r="KT128" s="40">
        <f t="shared" si="452"/>
        <v>200000</v>
      </c>
      <c r="KU128" s="40">
        <f t="shared" si="452"/>
        <v>200000</v>
      </c>
      <c r="KV128" s="40">
        <f t="shared" si="452"/>
        <v>200000</v>
      </c>
      <c r="KW128" s="1"/>
      <c r="KX128" s="1"/>
    </row>
    <row r="129" spans="1:310" x14ac:dyDescent="0.25">
      <c r="A129" s="1"/>
      <c r="B129" s="79"/>
      <c r="C129" s="79"/>
      <c r="D129" s="79"/>
      <c r="E129" s="1">
        <f t="shared" si="406"/>
        <v>0</v>
      </c>
      <c r="F129" s="1"/>
      <c r="G129" s="1"/>
      <c r="H129" s="11" t="str">
        <f t="shared" si="412"/>
        <v>руб.</v>
      </c>
      <c r="I129" s="1"/>
      <c r="J129" s="1"/>
      <c r="K129" s="1"/>
      <c r="L129" s="1"/>
      <c r="M129" s="5"/>
      <c r="N129" s="52"/>
      <c r="O129" s="19"/>
      <c r="P129" s="1"/>
      <c r="Q129" s="1"/>
      <c r="R129" s="52"/>
      <c r="S129" s="1"/>
      <c r="T129" s="5" t="s"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  <c r="JP129" s="40"/>
      <c r="JQ129" s="40"/>
      <c r="JR129" s="40"/>
      <c r="JS129" s="40"/>
      <c r="JT129" s="40"/>
      <c r="JU129" s="40"/>
      <c r="JV129" s="40"/>
      <c r="JW129" s="40"/>
      <c r="JX129" s="40"/>
      <c r="JY129" s="40"/>
      <c r="JZ129" s="40"/>
      <c r="KA129" s="40"/>
      <c r="KB129" s="40"/>
      <c r="KC129" s="40"/>
      <c r="KD129" s="40"/>
      <c r="KE129" s="40"/>
      <c r="KF129" s="40"/>
      <c r="KG129" s="40"/>
      <c r="KH129" s="40"/>
      <c r="KI129" s="40"/>
      <c r="KJ129" s="40"/>
      <c r="KK129" s="40"/>
      <c r="KL129" s="40"/>
      <c r="KM129" s="40"/>
      <c r="KN129" s="40"/>
      <c r="KO129" s="40"/>
      <c r="KP129" s="40"/>
      <c r="KQ129" s="40"/>
      <c r="KR129" s="40"/>
      <c r="KS129" s="40"/>
      <c r="KT129" s="40"/>
      <c r="KU129" s="40"/>
      <c r="KV129" s="40"/>
      <c r="KW129" s="1"/>
      <c r="KX129" s="1"/>
    </row>
    <row r="130" spans="1:310" ht="4.05" customHeight="1" x14ac:dyDescent="0.25">
      <c r="A130" s="1"/>
      <c r="B130" s="79"/>
      <c r="C130" s="79"/>
      <c r="D130" s="79"/>
      <c r="E130" s="46"/>
      <c r="F130" s="1"/>
      <c r="G130" s="1"/>
      <c r="H130" s="11"/>
      <c r="I130" s="1"/>
      <c r="J130" s="1"/>
      <c r="K130" s="46"/>
      <c r="L130" s="1"/>
      <c r="M130" s="5"/>
      <c r="N130" s="46"/>
      <c r="O130" s="19"/>
      <c r="P130" s="1"/>
      <c r="Q130" s="1"/>
      <c r="R130" s="50"/>
      <c r="S130" s="1"/>
      <c r="T130" s="5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</row>
    <row r="131" spans="1:310" ht="4.95" customHeight="1" x14ac:dyDescent="0.25">
      <c r="A131" s="1"/>
      <c r="B131" s="79"/>
      <c r="C131" s="79"/>
      <c r="D131" s="79"/>
      <c r="E131" s="1"/>
      <c r="F131" s="1"/>
      <c r="G131" s="1"/>
      <c r="H131" s="11"/>
      <c r="I131" s="1"/>
      <c r="J131" s="1"/>
      <c r="K131" s="1"/>
      <c r="L131" s="1"/>
      <c r="M131" s="5"/>
      <c r="N131" s="1"/>
      <c r="O131" s="19"/>
      <c r="P131" s="1"/>
      <c r="Q131" s="1"/>
      <c r="R131" s="40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</row>
    <row r="132" spans="1:310" s="76" customFormat="1" x14ac:dyDescent="0.25">
      <c r="A132" s="70"/>
      <c r="B132" s="82"/>
      <c r="C132" s="82" t="s">
        <v>27</v>
      </c>
      <c r="D132" s="82" t="s">
        <v>28</v>
      </c>
      <c r="E132" s="71" t="str">
        <f>kpi!$E$46</f>
        <v>ФОТ</v>
      </c>
      <c r="F132" s="70"/>
      <c r="G132" s="70"/>
      <c r="H132" s="72" t="str">
        <f>IF(OR($E132="",$E132=0),"",INDEX(kpi!$I:$I,SUMIFS(kpi!$A:$A,kpi!$E:$E,$E132)))</f>
        <v>руб.</v>
      </c>
      <c r="I132" s="70"/>
      <c r="J132" s="70"/>
      <c r="K132" s="77"/>
      <c r="L132" s="70"/>
      <c r="M132" s="73"/>
      <c r="N132" s="74"/>
      <c r="O132" s="73"/>
      <c r="P132" s="70"/>
      <c r="Q132" s="70"/>
      <c r="R132" s="78">
        <f>SUMIFS($T132:$KW132,$T$1:$KW$1,"&gt;="&amp;1,$T$1:$KW$1,"&lt;="&amp;MAX($1:$1))</f>
        <v>171422248.34769893</v>
      </c>
      <c r="S132" s="70"/>
      <c r="T132" s="73"/>
      <c r="U132" s="75">
        <f>IF(U$7="",0,SUMPRODUCT(U107:U117,U120:U130))</f>
        <v>3162329.1344499998</v>
      </c>
      <c r="V132" s="75">
        <f t="shared" ref="V132:CG132" si="453">IF(V$7="",0,SUMPRODUCT(V107:V117,V120:V130))</f>
        <v>3176950.608144681</v>
      </c>
      <c r="W132" s="75">
        <f t="shared" si="453"/>
        <v>3192168.8766840426</v>
      </c>
      <c r="X132" s="75">
        <f t="shared" si="453"/>
        <v>3207983.9400680852</v>
      </c>
      <c r="Y132" s="75">
        <f t="shared" si="453"/>
        <v>3224395.7982968083</v>
      </c>
      <c r="Z132" s="75">
        <f t="shared" si="453"/>
        <v>3239366.6775202127</v>
      </c>
      <c r="AA132" s="75">
        <f t="shared" si="453"/>
        <v>3254847.6378074465</v>
      </c>
      <c r="AB132" s="75">
        <f t="shared" si="453"/>
        <v>3267042.8259085105</v>
      </c>
      <c r="AC132" s="75">
        <f t="shared" si="453"/>
        <v>3279586.5694031916</v>
      </c>
      <c r="AD132" s="75">
        <f t="shared" si="453"/>
        <v>3292478.8682914893</v>
      </c>
      <c r="AE132" s="75">
        <f t="shared" si="453"/>
        <v>3305719.7225734042</v>
      </c>
      <c r="AF132" s="75">
        <f t="shared" si="453"/>
        <v>3319309.1322489362</v>
      </c>
      <c r="AG132" s="75">
        <f t="shared" si="453"/>
        <v>3333247.0973180849</v>
      </c>
      <c r="AH132" s="75">
        <f t="shared" si="453"/>
        <v>3347533.6177808512</v>
      </c>
      <c r="AI132" s="75">
        <f t="shared" si="453"/>
        <v>3362168.6936372342</v>
      </c>
      <c r="AJ132" s="75">
        <f t="shared" si="453"/>
        <v>3377152.3248872338</v>
      </c>
      <c r="AK132" s="75">
        <f t="shared" si="453"/>
        <v>3392484.511530851</v>
      </c>
      <c r="AL132" s="75">
        <f t="shared" si="453"/>
        <v>3408165.2535680849</v>
      </c>
      <c r="AM132" s="75">
        <f t="shared" si="453"/>
        <v>3424194.5509989364</v>
      </c>
      <c r="AN132" s="75">
        <f t="shared" si="453"/>
        <v>3440572.4038234041</v>
      </c>
      <c r="AO132" s="75">
        <f t="shared" si="453"/>
        <v>3497298.8120414894</v>
      </c>
      <c r="AP132" s="75">
        <f t="shared" si="453"/>
        <v>3514373.7756531914</v>
      </c>
      <c r="AQ132" s="75">
        <f t="shared" si="453"/>
        <v>3531797.2946585105</v>
      </c>
      <c r="AR132" s="75">
        <f t="shared" si="453"/>
        <v>3549569.3690574467</v>
      </c>
      <c r="AS132" s="75">
        <f t="shared" si="453"/>
        <v>3567689.9988500001</v>
      </c>
      <c r="AT132" s="75">
        <f t="shared" si="453"/>
        <v>3586159.1840361701</v>
      </c>
      <c r="AU132" s="75">
        <f t="shared" si="453"/>
        <v>3604976.9246159573</v>
      </c>
      <c r="AV132" s="75">
        <f t="shared" si="453"/>
        <v>3624143.2205893616</v>
      </c>
      <c r="AW132" s="75">
        <f t="shared" si="453"/>
        <v>3643658.0719563831</v>
      </c>
      <c r="AX132" s="75">
        <f t="shared" si="453"/>
        <v>3663521.4787170212</v>
      </c>
      <c r="AY132" s="75">
        <f t="shared" si="453"/>
        <v>3683733.4408712764</v>
      </c>
      <c r="AZ132" s="75">
        <f t="shared" si="453"/>
        <v>3704293.9584191488</v>
      </c>
      <c r="BA132" s="75">
        <f t="shared" si="453"/>
        <v>3725203.0313606383</v>
      </c>
      <c r="BB132" s="75">
        <f t="shared" si="453"/>
        <v>3746460.6596957445</v>
      </c>
      <c r="BC132" s="75">
        <f t="shared" si="453"/>
        <v>3768066.8434244678</v>
      </c>
      <c r="BD132" s="75">
        <f t="shared" si="453"/>
        <v>3790021.5825468083</v>
      </c>
      <c r="BE132" s="75">
        <f t="shared" si="453"/>
        <v>3812324.8770627659</v>
      </c>
      <c r="BF132" s="75">
        <f t="shared" si="453"/>
        <v>3834976.7269723401</v>
      </c>
      <c r="BG132" s="75">
        <f t="shared" si="453"/>
        <v>3857977.132275532</v>
      </c>
      <c r="BH132" s="75">
        <f t="shared" si="453"/>
        <v>3881326.0929723401</v>
      </c>
      <c r="BI132" s="75">
        <f t="shared" si="453"/>
        <v>3905023.6090627657</v>
      </c>
      <c r="BJ132" s="75">
        <f t="shared" si="453"/>
        <v>3929069.6805468085</v>
      </c>
      <c r="BK132" s="75">
        <f t="shared" si="453"/>
        <v>3953464.307424468</v>
      </c>
      <c r="BL132" s="75">
        <f t="shared" si="453"/>
        <v>3978207.4896957446</v>
      </c>
      <c r="BM132" s="75">
        <f t="shared" si="453"/>
        <v>4003299.2273606379</v>
      </c>
      <c r="BN132" s="75">
        <f t="shared" si="453"/>
        <v>4028739.5204191487</v>
      </c>
      <c r="BO132" s="75">
        <f t="shared" si="453"/>
        <v>4054528.3688712767</v>
      </c>
      <c r="BP132" s="75">
        <f t="shared" si="453"/>
        <v>3974645.4235999999</v>
      </c>
      <c r="BQ132" s="75">
        <f t="shared" si="453"/>
        <v>0</v>
      </c>
      <c r="BR132" s="75">
        <f t="shared" si="453"/>
        <v>0</v>
      </c>
      <c r="BS132" s="75">
        <f t="shared" si="453"/>
        <v>0</v>
      </c>
      <c r="BT132" s="75">
        <f t="shared" si="453"/>
        <v>0</v>
      </c>
      <c r="BU132" s="75">
        <f t="shared" si="453"/>
        <v>0</v>
      </c>
      <c r="BV132" s="75">
        <f t="shared" si="453"/>
        <v>0</v>
      </c>
      <c r="BW132" s="75">
        <f t="shared" si="453"/>
        <v>0</v>
      </c>
      <c r="BX132" s="75">
        <f t="shared" si="453"/>
        <v>0</v>
      </c>
      <c r="BY132" s="75">
        <f t="shared" si="453"/>
        <v>0</v>
      </c>
      <c r="BZ132" s="75">
        <f t="shared" si="453"/>
        <v>0</v>
      </c>
      <c r="CA132" s="75">
        <f t="shared" si="453"/>
        <v>0</v>
      </c>
      <c r="CB132" s="75">
        <f t="shared" si="453"/>
        <v>0</v>
      </c>
      <c r="CC132" s="75">
        <f t="shared" si="453"/>
        <v>0</v>
      </c>
      <c r="CD132" s="75">
        <f t="shared" si="453"/>
        <v>0</v>
      </c>
      <c r="CE132" s="75">
        <f t="shared" si="453"/>
        <v>0</v>
      </c>
      <c r="CF132" s="75">
        <f t="shared" si="453"/>
        <v>0</v>
      </c>
      <c r="CG132" s="75">
        <f t="shared" si="453"/>
        <v>0</v>
      </c>
      <c r="CH132" s="75">
        <f t="shared" ref="CH132:ES132" si="454">IF(CH$7="",0,SUMPRODUCT(CH107:CH117,CH120:CH130))</f>
        <v>0</v>
      </c>
      <c r="CI132" s="75">
        <f t="shared" si="454"/>
        <v>0</v>
      </c>
      <c r="CJ132" s="75">
        <f t="shared" si="454"/>
        <v>0</v>
      </c>
      <c r="CK132" s="75">
        <f t="shared" si="454"/>
        <v>0</v>
      </c>
      <c r="CL132" s="75">
        <f t="shared" si="454"/>
        <v>0</v>
      </c>
      <c r="CM132" s="75">
        <f t="shared" si="454"/>
        <v>0</v>
      </c>
      <c r="CN132" s="75">
        <f t="shared" si="454"/>
        <v>0</v>
      </c>
      <c r="CO132" s="75">
        <f t="shared" si="454"/>
        <v>0</v>
      </c>
      <c r="CP132" s="75">
        <f t="shared" si="454"/>
        <v>0</v>
      </c>
      <c r="CQ132" s="75">
        <f t="shared" si="454"/>
        <v>0</v>
      </c>
      <c r="CR132" s="75">
        <f t="shared" si="454"/>
        <v>0</v>
      </c>
      <c r="CS132" s="75">
        <f t="shared" si="454"/>
        <v>0</v>
      </c>
      <c r="CT132" s="75">
        <f t="shared" si="454"/>
        <v>0</v>
      </c>
      <c r="CU132" s="75">
        <f t="shared" si="454"/>
        <v>0</v>
      </c>
      <c r="CV132" s="75">
        <f t="shared" si="454"/>
        <v>0</v>
      </c>
      <c r="CW132" s="75">
        <f t="shared" si="454"/>
        <v>0</v>
      </c>
      <c r="CX132" s="75">
        <f t="shared" si="454"/>
        <v>0</v>
      </c>
      <c r="CY132" s="75">
        <f t="shared" si="454"/>
        <v>0</v>
      </c>
      <c r="CZ132" s="75">
        <f t="shared" si="454"/>
        <v>0</v>
      </c>
      <c r="DA132" s="75">
        <f t="shared" si="454"/>
        <v>0</v>
      </c>
      <c r="DB132" s="75">
        <f t="shared" si="454"/>
        <v>0</v>
      </c>
      <c r="DC132" s="75">
        <f t="shared" si="454"/>
        <v>0</v>
      </c>
      <c r="DD132" s="75">
        <f t="shared" si="454"/>
        <v>0</v>
      </c>
      <c r="DE132" s="75">
        <f t="shared" si="454"/>
        <v>0</v>
      </c>
      <c r="DF132" s="75">
        <f t="shared" si="454"/>
        <v>0</v>
      </c>
      <c r="DG132" s="75">
        <f t="shared" si="454"/>
        <v>0</v>
      </c>
      <c r="DH132" s="75">
        <f t="shared" si="454"/>
        <v>0</v>
      </c>
      <c r="DI132" s="75">
        <f t="shared" si="454"/>
        <v>0</v>
      </c>
      <c r="DJ132" s="75">
        <f t="shared" si="454"/>
        <v>0</v>
      </c>
      <c r="DK132" s="75">
        <f t="shared" si="454"/>
        <v>0</v>
      </c>
      <c r="DL132" s="75">
        <f t="shared" si="454"/>
        <v>0</v>
      </c>
      <c r="DM132" s="75">
        <f t="shared" si="454"/>
        <v>0</v>
      </c>
      <c r="DN132" s="75">
        <f t="shared" si="454"/>
        <v>0</v>
      </c>
      <c r="DO132" s="75">
        <f t="shared" si="454"/>
        <v>0</v>
      </c>
      <c r="DP132" s="75">
        <f t="shared" si="454"/>
        <v>0</v>
      </c>
      <c r="DQ132" s="75">
        <f t="shared" si="454"/>
        <v>0</v>
      </c>
      <c r="DR132" s="75">
        <f t="shared" si="454"/>
        <v>0</v>
      </c>
      <c r="DS132" s="75">
        <f t="shared" si="454"/>
        <v>0</v>
      </c>
      <c r="DT132" s="75">
        <f t="shared" si="454"/>
        <v>0</v>
      </c>
      <c r="DU132" s="75">
        <f t="shared" si="454"/>
        <v>0</v>
      </c>
      <c r="DV132" s="75">
        <f t="shared" si="454"/>
        <v>0</v>
      </c>
      <c r="DW132" s="75">
        <f t="shared" si="454"/>
        <v>0</v>
      </c>
      <c r="DX132" s="75">
        <f t="shared" si="454"/>
        <v>0</v>
      </c>
      <c r="DY132" s="75">
        <f t="shared" si="454"/>
        <v>0</v>
      </c>
      <c r="DZ132" s="75">
        <f t="shared" si="454"/>
        <v>0</v>
      </c>
      <c r="EA132" s="75">
        <f t="shared" si="454"/>
        <v>0</v>
      </c>
      <c r="EB132" s="75">
        <f t="shared" si="454"/>
        <v>0</v>
      </c>
      <c r="EC132" s="75">
        <f t="shared" si="454"/>
        <v>0</v>
      </c>
      <c r="ED132" s="75">
        <f t="shared" si="454"/>
        <v>0</v>
      </c>
      <c r="EE132" s="75">
        <f t="shared" si="454"/>
        <v>0</v>
      </c>
      <c r="EF132" s="75">
        <f t="shared" si="454"/>
        <v>0</v>
      </c>
      <c r="EG132" s="75">
        <f t="shared" si="454"/>
        <v>0</v>
      </c>
      <c r="EH132" s="75">
        <f t="shared" si="454"/>
        <v>0</v>
      </c>
      <c r="EI132" s="75">
        <f t="shared" si="454"/>
        <v>0</v>
      </c>
      <c r="EJ132" s="75">
        <f t="shared" si="454"/>
        <v>0</v>
      </c>
      <c r="EK132" s="75">
        <f t="shared" si="454"/>
        <v>0</v>
      </c>
      <c r="EL132" s="75">
        <f t="shared" si="454"/>
        <v>0</v>
      </c>
      <c r="EM132" s="75">
        <f t="shared" si="454"/>
        <v>0</v>
      </c>
      <c r="EN132" s="75">
        <f t="shared" si="454"/>
        <v>0</v>
      </c>
      <c r="EO132" s="75">
        <f t="shared" si="454"/>
        <v>0</v>
      </c>
      <c r="EP132" s="75">
        <f t="shared" si="454"/>
        <v>0</v>
      </c>
      <c r="EQ132" s="75">
        <f t="shared" si="454"/>
        <v>0</v>
      </c>
      <c r="ER132" s="75">
        <f t="shared" si="454"/>
        <v>0</v>
      </c>
      <c r="ES132" s="75">
        <f t="shared" si="454"/>
        <v>0</v>
      </c>
      <c r="ET132" s="75">
        <f t="shared" ref="ET132:HE132" si="455">IF(ET$7="",0,SUMPRODUCT(ET107:ET117,ET120:ET130))</f>
        <v>0</v>
      </c>
      <c r="EU132" s="75">
        <f t="shared" si="455"/>
        <v>0</v>
      </c>
      <c r="EV132" s="75">
        <f t="shared" si="455"/>
        <v>0</v>
      </c>
      <c r="EW132" s="75">
        <f t="shared" si="455"/>
        <v>0</v>
      </c>
      <c r="EX132" s="75">
        <f t="shared" si="455"/>
        <v>0</v>
      </c>
      <c r="EY132" s="75">
        <f t="shared" si="455"/>
        <v>0</v>
      </c>
      <c r="EZ132" s="75">
        <f t="shared" si="455"/>
        <v>0</v>
      </c>
      <c r="FA132" s="75">
        <f t="shared" si="455"/>
        <v>0</v>
      </c>
      <c r="FB132" s="75">
        <f t="shared" si="455"/>
        <v>0</v>
      </c>
      <c r="FC132" s="75">
        <f t="shared" si="455"/>
        <v>0</v>
      </c>
      <c r="FD132" s="75">
        <f t="shared" si="455"/>
        <v>0</v>
      </c>
      <c r="FE132" s="75">
        <f t="shared" si="455"/>
        <v>0</v>
      </c>
      <c r="FF132" s="75">
        <f t="shared" si="455"/>
        <v>0</v>
      </c>
      <c r="FG132" s="75">
        <f t="shared" si="455"/>
        <v>0</v>
      </c>
      <c r="FH132" s="75">
        <f t="shared" si="455"/>
        <v>0</v>
      </c>
      <c r="FI132" s="75">
        <f t="shared" si="455"/>
        <v>0</v>
      </c>
      <c r="FJ132" s="75">
        <f t="shared" si="455"/>
        <v>0</v>
      </c>
      <c r="FK132" s="75">
        <f t="shared" si="455"/>
        <v>0</v>
      </c>
      <c r="FL132" s="75">
        <f t="shared" si="455"/>
        <v>0</v>
      </c>
      <c r="FM132" s="75">
        <f t="shared" si="455"/>
        <v>0</v>
      </c>
      <c r="FN132" s="75">
        <f t="shared" si="455"/>
        <v>0</v>
      </c>
      <c r="FO132" s="75">
        <f t="shared" si="455"/>
        <v>0</v>
      </c>
      <c r="FP132" s="75">
        <f t="shared" si="455"/>
        <v>0</v>
      </c>
      <c r="FQ132" s="75">
        <f t="shared" si="455"/>
        <v>0</v>
      </c>
      <c r="FR132" s="75">
        <f t="shared" si="455"/>
        <v>0</v>
      </c>
      <c r="FS132" s="75">
        <f t="shared" si="455"/>
        <v>0</v>
      </c>
      <c r="FT132" s="75">
        <f t="shared" si="455"/>
        <v>0</v>
      </c>
      <c r="FU132" s="75">
        <f t="shared" si="455"/>
        <v>0</v>
      </c>
      <c r="FV132" s="75">
        <f t="shared" si="455"/>
        <v>0</v>
      </c>
      <c r="FW132" s="75">
        <f t="shared" si="455"/>
        <v>0</v>
      </c>
      <c r="FX132" s="75">
        <f t="shared" si="455"/>
        <v>0</v>
      </c>
      <c r="FY132" s="75">
        <f t="shared" si="455"/>
        <v>0</v>
      </c>
      <c r="FZ132" s="75">
        <f t="shared" si="455"/>
        <v>0</v>
      </c>
      <c r="GA132" s="75">
        <f t="shared" si="455"/>
        <v>0</v>
      </c>
      <c r="GB132" s="75">
        <f t="shared" si="455"/>
        <v>0</v>
      </c>
      <c r="GC132" s="75">
        <f t="shared" si="455"/>
        <v>0</v>
      </c>
      <c r="GD132" s="75">
        <f t="shared" si="455"/>
        <v>0</v>
      </c>
      <c r="GE132" s="75">
        <f t="shared" si="455"/>
        <v>0</v>
      </c>
      <c r="GF132" s="75">
        <f t="shared" si="455"/>
        <v>0</v>
      </c>
      <c r="GG132" s="75">
        <f t="shared" si="455"/>
        <v>0</v>
      </c>
      <c r="GH132" s="75">
        <f t="shared" si="455"/>
        <v>0</v>
      </c>
      <c r="GI132" s="75">
        <f t="shared" si="455"/>
        <v>0</v>
      </c>
      <c r="GJ132" s="75">
        <f t="shared" si="455"/>
        <v>0</v>
      </c>
      <c r="GK132" s="75">
        <f t="shared" si="455"/>
        <v>0</v>
      </c>
      <c r="GL132" s="75">
        <f t="shared" si="455"/>
        <v>0</v>
      </c>
      <c r="GM132" s="75">
        <f t="shared" si="455"/>
        <v>0</v>
      </c>
      <c r="GN132" s="75">
        <f t="shared" si="455"/>
        <v>0</v>
      </c>
      <c r="GO132" s="75">
        <f t="shared" si="455"/>
        <v>0</v>
      </c>
      <c r="GP132" s="75">
        <f t="shared" si="455"/>
        <v>0</v>
      </c>
      <c r="GQ132" s="75">
        <f t="shared" si="455"/>
        <v>0</v>
      </c>
      <c r="GR132" s="75">
        <f t="shared" si="455"/>
        <v>0</v>
      </c>
      <c r="GS132" s="75">
        <f t="shared" si="455"/>
        <v>0</v>
      </c>
      <c r="GT132" s="75">
        <f t="shared" si="455"/>
        <v>0</v>
      </c>
      <c r="GU132" s="75">
        <f t="shared" si="455"/>
        <v>0</v>
      </c>
      <c r="GV132" s="75">
        <f t="shared" si="455"/>
        <v>0</v>
      </c>
      <c r="GW132" s="75">
        <f t="shared" si="455"/>
        <v>0</v>
      </c>
      <c r="GX132" s="75">
        <f t="shared" si="455"/>
        <v>0</v>
      </c>
      <c r="GY132" s="75">
        <f t="shared" si="455"/>
        <v>0</v>
      </c>
      <c r="GZ132" s="75">
        <f t="shared" si="455"/>
        <v>0</v>
      </c>
      <c r="HA132" s="75">
        <f t="shared" si="455"/>
        <v>0</v>
      </c>
      <c r="HB132" s="75">
        <f t="shared" si="455"/>
        <v>0</v>
      </c>
      <c r="HC132" s="75">
        <f t="shared" si="455"/>
        <v>0</v>
      </c>
      <c r="HD132" s="75">
        <f t="shared" si="455"/>
        <v>0</v>
      </c>
      <c r="HE132" s="75">
        <f t="shared" si="455"/>
        <v>0</v>
      </c>
      <c r="HF132" s="75">
        <f t="shared" ref="HF132:JQ132" si="456">IF(HF$7="",0,SUMPRODUCT(HF107:HF117,HF120:HF130))</f>
        <v>0</v>
      </c>
      <c r="HG132" s="75">
        <f t="shared" si="456"/>
        <v>0</v>
      </c>
      <c r="HH132" s="75">
        <f t="shared" si="456"/>
        <v>0</v>
      </c>
      <c r="HI132" s="75">
        <f t="shared" si="456"/>
        <v>0</v>
      </c>
      <c r="HJ132" s="75">
        <f t="shared" si="456"/>
        <v>0</v>
      </c>
      <c r="HK132" s="75">
        <f t="shared" si="456"/>
        <v>0</v>
      </c>
      <c r="HL132" s="75">
        <f t="shared" si="456"/>
        <v>0</v>
      </c>
      <c r="HM132" s="75">
        <f t="shared" si="456"/>
        <v>0</v>
      </c>
      <c r="HN132" s="75">
        <f t="shared" si="456"/>
        <v>0</v>
      </c>
      <c r="HO132" s="75">
        <f t="shared" si="456"/>
        <v>0</v>
      </c>
      <c r="HP132" s="75">
        <f t="shared" si="456"/>
        <v>0</v>
      </c>
      <c r="HQ132" s="75">
        <f t="shared" si="456"/>
        <v>0</v>
      </c>
      <c r="HR132" s="75">
        <f t="shared" si="456"/>
        <v>0</v>
      </c>
      <c r="HS132" s="75">
        <f t="shared" si="456"/>
        <v>0</v>
      </c>
      <c r="HT132" s="75">
        <f t="shared" si="456"/>
        <v>0</v>
      </c>
      <c r="HU132" s="75">
        <f t="shared" si="456"/>
        <v>0</v>
      </c>
      <c r="HV132" s="75">
        <f t="shared" si="456"/>
        <v>0</v>
      </c>
      <c r="HW132" s="75">
        <f t="shared" si="456"/>
        <v>0</v>
      </c>
      <c r="HX132" s="75">
        <f t="shared" si="456"/>
        <v>0</v>
      </c>
      <c r="HY132" s="75">
        <f t="shared" si="456"/>
        <v>0</v>
      </c>
      <c r="HZ132" s="75">
        <f t="shared" si="456"/>
        <v>0</v>
      </c>
      <c r="IA132" s="75">
        <f t="shared" si="456"/>
        <v>0</v>
      </c>
      <c r="IB132" s="75">
        <f t="shared" si="456"/>
        <v>0</v>
      </c>
      <c r="IC132" s="75">
        <f t="shared" si="456"/>
        <v>0</v>
      </c>
      <c r="ID132" s="75">
        <f t="shared" si="456"/>
        <v>0</v>
      </c>
      <c r="IE132" s="75">
        <f t="shared" si="456"/>
        <v>0</v>
      </c>
      <c r="IF132" s="75">
        <f t="shared" si="456"/>
        <v>0</v>
      </c>
      <c r="IG132" s="75">
        <f t="shared" si="456"/>
        <v>0</v>
      </c>
      <c r="IH132" s="75">
        <f t="shared" si="456"/>
        <v>0</v>
      </c>
      <c r="II132" s="75">
        <f t="shared" si="456"/>
        <v>0</v>
      </c>
      <c r="IJ132" s="75">
        <f t="shared" si="456"/>
        <v>0</v>
      </c>
      <c r="IK132" s="75">
        <f t="shared" si="456"/>
        <v>0</v>
      </c>
      <c r="IL132" s="75">
        <f t="shared" si="456"/>
        <v>0</v>
      </c>
      <c r="IM132" s="75">
        <f t="shared" si="456"/>
        <v>0</v>
      </c>
      <c r="IN132" s="75">
        <f t="shared" si="456"/>
        <v>0</v>
      </c>
      <c r="IO132" s="75">
        <f t="shared" si="456"/>
        <v>0</v>
      </c>
      <c r="IP132" s="75">
        <f t="shared" si="456"/>
        <v>0</v>
      </c>
      <c r="IQ132" s="75">
        <f t="shared" si="456"/>
        <v>0</v>
      </c>
      <c r="IR132" s="75">
        <f t="shared" si="456"/>
        <v>0</v>
      </c>
      <c r="IS132" s="75">
        <f t="shared" si="456"/>
        <v>0</v>
      </c>
      <c r="IT132" s="75">
        <f t="shared" si="456"/>
        <v>0</v>
      </c>
      <c r="IU132" s="75">
        <f t="shared" si="456"/>
        <v>0</v>
      </c>
      <c r="IV132" s="75">
        <f t="shared" si="456"/>
        <v>0</v>
      </c>
      <c r="IW132" s="75">
        <f t="shared" si="456"/>
        <v>0</v>
      </c>
      <c r="IX132" s="75">
        <f t="shared" si="456"/>
        <v>0</v>
      </c>
      <c r="IY132" s="75">
        <f t="shared" si="456"/>
        <v>0</v>
      </c>
      <c r="IZ132" s="75">
        <f t="shared" si="456"/>
        <v>0</v>
      </c>
      <c r="JA132" s="75">
        <f t="shared" si="456"/>
        <v>0</v>
      </c>
      <c r="JB132" s="75">
        <f t="shared" si="456"/>
        <v>0</v>
      </c>
      <c r="JC132" s="75">
        <f t="shared" si="456"/>
        <v>0</v>
      </c>
      <c r="JD132" s="75">
        <f t="shared" si="456"/>
        <v>0</v>
      </c>
      <c r="JE132" s="75">
        <f t="shared" si="456"/>
        <v>0</v>
      </c>
      <c r="JF132" s="75">
        <f t="shared" si="456"/>
        <v>0</v>
      </c>
      <c r="JG132" s="75">
        <f t="shared" si="456"/>
        <v>0</v>
      </c>
      <c r="JH132" s="75">
        <f t="shared" si="456"/>
        <v>0</v>
      </c>
      <c r="JI132" s="75">
        <f t="shared" si="456"/>
        <v>0</v>
      </c>
      <c r="JJ132" s="75">
        <f t="shared" si="456"/>
        <v>0</v>
      </c>
      <c r="JK132" s="75">
        <f t="shared" si="456"/>
        <v>0</v>
      </c>
      <c r="JL132" s="75">
        <f t="shared" si="456"/>
        <v>0</v>
      </c>
      <c r="JM132" s="75">
        <f t="shared" si="456"/>
        <v>0</v>
      </c>
      <c r="JN132" s="75">
        <f t="shared" si="456"/>
        <v>0</v>
      </c>
      <c r="JO132" s="75">
        <f t="shared" si="456"/>
        <v>0</v>
      </c>
      <c r="JP132" s="75">
        <f t="shared" si="456"/>
        <v>0</v>
      </c>
      <c r="JQ132" s="75">
        <f t="shared" si="456"/>
        <v>0</v>
      </c>
      <c r="JR132" s="75">
        <f t="shared" ref="JR132:KV132" si="457">IF(JR$7="",0,SUMPRODUCT(JR107:JR117,JR120:JR130))</f>
        <v>0</v>
      </c>
      <c r="JS132" s="75">
        <f t="shared" si="457"/>
        <v>0</v>
      </c>
      <c r="JT132" s="75">
        <f t="shared" si="457"/>
        <v>0</v>
      </c>
      <c r="JU132" s="75">
        <f t="shared" si="457"/>
        <v>0</v>
      </c>
      <c r="JV132" s="75">
        <f t="shared" si="457"/>
        <v>0</v>
      </c>
      <c r="JW132" s="75">
        <f t="shared" si="457"/>
        <v>0</v>
      </c>
      <c r="JX132" s="75">
        <f t="shared" si="457"/>
        <v>0</v>
      </c>
      <c r="JY132" s="75">
        <f t="shared" si="457"/>
        <v>0</v>
      </c>
      <c r="JZ132" s="75">
        <f t="shared" si="457"/>
        <v>0</v>
      </c>
      <c r="KA132" s="75">
        <f t="shared" si="457"/>
        <v>0</v>
      </c>
      <c r="KB132" s="75">
        <f t="shared" si="457"/>
        <v>0</v>
      </c>
      <c r="KC132" s="75">
        <f t="shared" si="457"/>
        <v>0</v>
      </c>
      <c r="KD132" s="75">
        <f t="shared" si="457"/>
        <v>0</v>
      </c>
      <c r="KE132" s="75">
        <f t="shared" si="457"/>
        <v>0</v>
      </c>
      <c r="KF132" s="75">
        <f t="shared" si="457"/>
        <v>0</v>
      </c>
      <c r="KG132" s="75">
        <f t="shared" si="457"/>
        <v>0</v>
      </c>
      <c r="KH132" s="75">
        <f t="shared" si="457"/>
        <v>0</v>
      </c>
      <c r="KI132" s="75">
        <f t="shared" si="457"/>
        <v>0</v>
      </c>
      <c r="KJ132" s="75">
        <f t="shared" si="457"/>
        <v>0</v>
      </c>
      <c r="KK132" s="75">
        <f t="shared" si="457"/>
        <v>0</v>
      </c>
      <c r="KL132" s="75">
        <f t="shared" si="457"/>
        <v>0</v>
      </c>
      <c r="KM132" s="75">
        <f t="shared" si="457"/>
        <v>0</v>
      </c>
      <c r="KN132" s="75">
        <f t="shared" si="457"/>
        <v>0</v>
      </c>
      <c r="KO132" s="75">
        <f t="shared" si="457"/>
        <v>0</v>
      </c>
      <c r="KP132" s="75">
        <f t="shared" si="457"/>
        <v>0</v>
      </c>
      <c r="KQ132" s="75">
        <f t="shared" si="457"/>
        <v>0</v>
      </c>
      <c r="KR132" s="75">
        <f t="shared" si="457"/>
        <v>0</v>
      </c>
      <c r="KS132" s="75">
        <f t="shared" si="457"/>
        <v>0</v>
      </c>
      <c r="KT132" s="75">
        <f t="shared" si="457"/>
        <v>0</v>
      </c>
      <c r="KU132" s="75">
        <f t="shared" si="457"/>
        <v>0</v>
      </c>
      <c r="KV132" s="75">
        <f t="shared" si="457"/>
        <v>0</v>
      </c>
      <c r="KW132" s="70"/>
      <c r="KX132" s="70"/>
    </row>
    <row r="133" spans="1:310" ht="4.05" customHeight="1" x14ac:dyDescent="0.25">
      <c r="A133" s="1"/>
      <c r="B133" s="79"/>
      <c r="C133" s="79"/>
      <c r="D133" s="79"/>
      <c r="E133" s="1"/>
      <c r="F133" s="1"/>
      <c r="G133" s="1"/>
      <c r="H133" s="11"/>
      <c r="I133" s="1"/>
      <c r="J133" s="1"/>
      <c r="K133" s="36"/>
      <c r="L133" s="1"/>
      <c r="M133" s="5"/>
      <c r="N133" s="1"/>
      <c r="O133" s="19"/>
      <c r="P133" s="1"/>
      <c r="Q133" s="1"/>
      <c r="R133" s="45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</row>
    <row r="134" spans="1:310" s="76" customFormat="1" x14ac:dyDescent="0.25">
      <c r="A134" s="70"/>
      <c r="B134" s="82"/>
      <c r="C134" s="82" t="s">
        <v>27</v>
      </c>
      <c r="D134" s="82" t="s">
        <v>28</v>
      </c>
      <c r="E134" s="71" t="str">
        <f>kpi!$E$47</f>
        <v>соцсборы</v>
      </c>
      <c r="F134" s="70"/>
      <c r="G134" s="70"/>
      <c r="H134" s="72" t="str">
        <f>IF(OR($E134="",$E134=0),"",INDEX(kpi!$I:$I,SUMIFS(kpi!$A:$A,kpi!$E:$E,$E134)))</f>
        <v>руб.</v>
      </c>
      <c r="I134" s="70"/>
      <c r="J134" s="70"/>
      <c r="K134" s="77"/>
      <c r="L134" s="70"/>
      <c r="M134" s="73"/>
      <c r="N134" s="74"/>
      <c r="O134" s="73"/>
      <c r="P134" s="70"/>
      <c r="Q134" s="70"/>
      <c r="R134" s="78">
        <f>SUMIFS($T134:$KW134,$T$1:$KW$1,"&gt;="&amp;1,$T$1:$KW$1,"&lt;="&amp;MAX($1:$1))</f>
        <v>51426674.504309677</v>
      </c>
      <c r="S134" s="70"/>
      <c r="T134" s="73"/>
      <c r="U134" s="75">
        <f>IF(U$7="",0,U132*условия!$N$148)</f>
        <v>948698.74033499986</v>
      </c>
      <c r="V134" s="75">
        <f>IF(V$7="",0,V132*условия!$N$148)</f>
        <v>953085.18244340422</v>
      </c>
      <c r="W134" s="75">
        <f>IF(W$7="",0,W132*условия!$N$148)</f>
        <v>957650.66300521279</v>
      </c>
      <c r="X134" s="75">
        <f>IF(X$7="",0,X132*условия!$N$148)</f>
        <v>962395.18202042556</v>
      </c>
      <c r="Y134" s="75">
        <f>IF(Y$7="",0,Y132*условия!$N$148)</f>
        <v>967318.73948904243</v>
      </c>
      <c r="Z134" s="75">
        <f>IF(Z$7="",0,Z132*условия!$N$148)</f>
        <v>971810.00325606379</v>
      </c>
      <c r="AA134" s="75">
        <f>IF(AA$7="",0,AA132*условия!$N$148)</f>
        <v>976454.29134223389</v>
      </c>
      <c r="AB134" s="75">
        <f>IF(AB$7="",0,AB132*условия!$N$148)</f>
        <v>980112.8477725531</v>
      </c>
      <c r="AC134" s="75">
        <f>IF(AC$7="",0,AC132*условия!$N$148)</f>
        <v>983875.97082095745</v>
      </c>
      <c r="AD134" s="75">
        <f>IF(AD$7="",0,AD132*условия!$N$148)</f>
        <v>987743.6604874467</v>
      </c>
      <c r="AE134" s="75">
        <f>IF(AE$7="",0,AE132*условия!$N$148)</f>
        <v>991715.91677202121</v>
      </c>
      <c r="AF134" s="75">
        <f>IF(AF$7="",0,AF132*условия!$N$148)</f>
        <v>995792.73967468087</v>
      </c>
      <c r="AG134" s="75">
        <f>IF(AG$7="",0,AG132*условия!$N$148)</f>
        <v>999974.12919542543</v>
      </c>
      <c r="AH134" s="75">
        <f>IF(AH$7="",0,AH132*условия!$N$148)</f>
        <v>1004260.0853342554</v>
      </c>
      <c r="AI134" s="75">
        <f>IF(AI$7="",0,AI132*условия!$N$148)</f>
        <v>1008650.6080911702</v>
      </c>
      <c r="AJ134" s="75">
        <f>IF(AJ$7="",0,AJ132*условия!$N$148)</f>
        <v>1013145.6974661701</v>
      </c>
      <c r="AK134" s="75">
        <f>IF(AK$7="",0,AK132*условия!$N$148)</f>
        <v>1017745.3534592553</v>
      </c>
      <c r="AL134" s="75">
        <f>IF(AL$7="",0,AL132*условия!$N$148)</f>
        <v>1022449.5760704254</v>
      </c>
      <c r="AM134" s="75">
        <f>IF(AM$7="",0,AM132*условия!$N$148)</f>
        <v>1027258.3652996809</v>
      </c>
      <c r="AN134" s="75">
        <f>IF(AN$7="",0,AN132*условия!$N$148)</f>
        <v>1032171.7211470212</v>
      </c>
      <c r="AO134" s="75">
        <f>IF(AO$7="",0,AO132*условия!$N$148)</f>
        <v>1049189.6436124467</v>
      </c>
      <c r="AP134" s="75">
        <f>IF(AP$7="",0,AP132*условия!$N$148)</f>
        <v>1054312.1326959573</v>
      </c>
      <c r="AQ134" s="75">
        <f>IF(AQ$7="",0,AQ132*условия!$N$148)</f>
        <v>1059539.1883975531</v>
      </c>
      <c r="AR134" s="75">
        <f>IF(AR$7="",0,AR132*условия!$N$148)</f>
        <v>1064870.8107172339</v>
      </c>
      <c r="AS134" s="75">
        <f>IF(AS$7="",0,AS132*условия!$N$148)</f>
        <v>1070306.9996549999</v>
      </c>
      <c r="AT134" s="75">
        <f>IF(AT$7="",0,AT132*условия!$N$148)</f>
        <v>1075847.7552108511</v>
      </c>
      <c r="AU134" s="75">
        <f>IF(AU$7="",0,AU132*условия!$N$148)</f>
        <v>1081493.0773847871</v>
      </c>
      <c r="AV134" s="75">
        <f>IF(AV$7="",0,AV132*условия!$N$148)</f>
        <v>1087242.9661768083</v>
      </c>
      <c r="AW134" s="75">
        <f>IF(AW$7="",0,AW132*условия!$N$148)</f>
        <v>1093097.4215869149</v>
      </c>
      <c r="AX134" s="75">
        <f>IF(AX$7="",0,AX132*условия!$N$148)</f>
        <v>1099056.4436151064</v>
      </c>
      <c r="AY134" s="75">
        <f>IF(AY$7="",0,AY132*условия!$N$148)</f>
        <v>1105120.0322613828</v>
      </c>
      <c r="AZ134" s="75">
        <f>IF(AZ$7="",0,AZ132*условия!$N$148)</f>
        <v>1111288.1875257445</v>
      </c>
      <c r="BA134" s="75">
        <f>IF(BA$7="",0,BA132*условия!$N$148)</f>
        <v>1117560.9094081915</v>
      </c>
      <c r="BB134" s="75">
        <f>IF(BB$7="",0,BB132*условия!$N$148)</f>
        <v>1123938.1979087233</v>
      </c>
      <c r="BC134" s="75">
        <f>IF(BC$7="",0,BC132*условия!$N$148)</f>
        <v>1130420.0530273402</v>
      </c>
      <c r="BD134" s="75">
        <f>IF(BD$7="",0,BD132*условия!$N$148)</f>
        <v>1137006.4747640425</v>
      </c>
      <c r="BE134" s="75">
        <f>IF(BE$7="",0,BE132*условия!$N$148)</f>
        <v>1143697.4631188298</v>
      </c>
      <c r="BF134" s="75">
        <f>IF(BF$7="",0,BF132*условия!$N$148)</f>
        <v>1150493.0180917019</v>
      </c>
      <c r="BG134" s="75">
        <f>IF(BG$7="",0,BG132*условия!$N$148)</f>
        <v>1157393.1396826596</v>
      </c>
      <c r="BH134" s="75">
        <f>IF(BH$7="",0,BH132*условия!$N$148)</f>
        <v>1164397.8278917021</v>
      </c>
      <c r="BI134" s="75">
        <f>IF(BI$7="",0,BI132*условия!$N$148)</f>
        <v>1171507.0827188296</v>
      </c>
      <c r="BJ134" s="75">
        <f>IF(BJ$7="",0,BJ132*условия!$N$148)</f>
        <v>1178720.9041640426</v>
      </c>
      <c r="BK134" s="75">
        <f>IF(BK$7="",0,BK132*условия!$N$148)</f>
        <v>1186039.2922273404</v>
      </c>
      <c r="BL134" s="75">
        <f>IF(BL$7="",0,BL132*условия!$N$148)</f>
        <v>1193462.2469087234</v>
      </c>
      <c r="BM134" s="75">
        <f>IF(BM$7="",0,BM132*условия!$N$148)</f>
        <v>1200989.7682081913</v>
      </c>
      <c r="BN134" s="75">
        <f>IF(BN$7="",0,BN132*условия!$N$148)</f>
        <v>1208621.8561257445</v>
      </c>
      <c r="BO134" s="75">
        <f>IF(BO$7="",0,BO132*условия!$N$148)</f>
        <v>1216358.5106613829</v>
      </c>
      <c r="BP134" s="75">
        <f>IF(BP$7="",0,BP132*условия!$N$148)</f>
        <v>1192393.62708</v>
      </c>
      <c r="BQ134" s="75">
        <f>IF(BQ$7="",0,BQ132*условия!$N$148)</f>
        <v>0</v>
      </c>
      <c r="BR134" s="75">
        <f>IF(BR$7="",0,BR132*условия!$N$148)</f>
        <v>0</v>
      </c>
      <c r="BS134" s="75">
        <f>IF(BS$7="",0,BS132*условия!$N$148)</f>
        <v>0</v>
      </c>
      <c r="BT134" s="75">
        <f>IF(BT$7="",0,BT132*условия!$N$148)</f>
        <v>0</v>
      </c>
      <c r="BU134" s="75">
        <f>IF(BU$7="",0,BU132*условия!$N$148)</f>
        <v>0</v>
      </c>
      <c r="BV134" s="75">
        <f>IF(BV$7="",0,BV132*условия!$N$148)</f>
        <v>0</v>
      </c>
      <c r="BW134" s="75">
        <f>IF(BW$7="",0,BW132*условия!$N$148)</f>
        <v>0</v>
      </c>
      <c r="BX134" s="75">
        <f>IF(BX$7="",0,BX132*условия!$N$148)</f>
        <v>0</v>
      </c>
      <c r="BY134" s="75">
        <f>IF(BY$7="",0,BY132*условия!$N$148)</f>
        <v>0</v>
      </c>
      <c r="BZ134" s="75">
        <f>IF(BZ$7="",0,BZ132*условия!$N$148)</f>
        <v>0</v>
      </c>
      <c r="CA134" s="75">
        <f>IF(CA$7="",0,CA132*условия!$N$148)</f>
        <v>0</v>
      </c>
      <c r="CB134" s="75">
        <f>IF(CB$7="",0,CB132*условия!$N$148)</f>
        <v>0</v>
      </c>
      <c r="CC134" s="75">
        <f>IF(CC$7="",0,CC132*условия!$N$148)</f>
        <v>0</v>
      </c>
      <c r="CD134" s="75">
        <f>IF(CD$7="",0,CD132*условия!$N$148)</f>
        <v>0</v>
      </c>
      <c r="CE134" s="75">
        <f>IF(CE$7="",0,CE132*условия!$N$148)</f>
        <v>0</v>
      </c>
      <c r="CF134" s="75">
        <f>IF(CF$7="",0,CF132*условия!$N$148)</f>
        <v>0</v>
      </c>
      <c r="CG134" s="75">
        <f>IF(CG$7="",0,CG132*условия!$N$148)</f>
        <v>0</v>
      </c>
      <c r="CH134" s="75">
        <f>IF(CH$7="",0,CH132*условия!$N$148)</f>
        <v>0</v>
      </c>
      <c r="CI134" s="75">
        <f>IF(CI$7="",0,CI132*условия!$N$148)</f>
        <v>0</v>
      </c>
      <c r="CJ134" s="75">
        <f>IF(CJ$7="",0,CJ132*условия!$N$148)</f>
        <v>0</v>
      </c>
      <c r="CK134" s="75">
        <f>IF(CK$7="",0,CK132*условия!$N$148)</f>
        <v>0</v>
      </c>
      <c r="CL134" s="75">
        <f>IF(CL$7="",0,CL132*условия!$N$148)</f>
        <v>0</v>
      </c>
      <c r="CM134" s="75">
        <f>IF(CM$7="",0,CM132*условия!$N$148)</f>
        <v>0</v>
      </c>
      <c r="CN134" s="75">
        <f>IF(CN$7="",0,CN132*условия!$N$148)</f>
        <v>0</v>
      </c>
      <c r="CO134" s="75">
        <f>IF(CO$7="",0,CO132*условия!$N$148)</f>
        <v>0</v>
      </c>
      <c r="CP134" s="75">
        <f>IF(CP$7="",0,CP132*условия!$N$148)</f>
        <v>0</v>
      </c>
      <c r="CQ134" s="75">
        <f>IF(CQ$7="",0,CQ132*условия!$N$148)</f>
        <v>0</v>
      </c>
      <c r="CR134" s="75">
        <f>IF(CR$7="",0,CR132*условия!$N$148)</f>
        <v>0</v>
      </c>
      <c r="CS134" s="75">
        <f>IF(CS$7="",0,CS132*условия!$N$148)</f>
        <v>0</v>
      </c>
      <c r="CT134" s="75">
        <f>IF(CT$7="",0,CT132*условия!$N$148)</f>
        <v>0</v>
      </c>
      <c r="CU134" s="75">
        <f>IF(CU$7="",0,CU132*условия!$N$148)</f>
        <v>0</v>
      </c>
      <c r="CV134" s="75">
        <f>IF(CV$7="",0,CV132*условия!$N$148)</f>
        <v>0</v>
      </c>
      <c r="CW134" s="75">
        <f>IF(CW$7="",0,CW132*условия!$N$148)</f>
        <v>0</v>
      </c>
      <c r="CX134" s="75">
        <f>IF(CX$7="",0,CX132*условия!$N$148)</f>
        <v>0</v>
      </c>
      <c r="CY134" s="75">
        <f>IF(CY$7="",0,CY132*условия!$N$148)</f>
        <v>0</v>
      </c>
      <c r="CZ134" s="75">
        <f>IF(CZ$7="",0,CZ132*условия!$N$148)</f>
        <v>0</v>
      </c>
      <c r="DA134" s="75">
        <f>IF(DA$7="",0,DA132*условия!$N$148)</f>
        <v>0</v>
      </c>
      <c r="DB134" s="75">
        <f>IF(DB$7="",0,DB132*условия!$N$148)</f>
        <v>0</v>
      </c>
      <c r="DC134" s="75">
        <f>IF(DC$7="",0,DC132*условия!$N$148)</f>
        <v>0</v>
      </c>
      <c r="DD134" s="75">
        <f>IF(DD$7="",0,DD132*условия!$N$148)</f>
        <v>0</v>
      </c>
      <c r="DE134" s="75">
        <f>IF(DE$7="",0,DE132*условия!$N$148)</f>
        <v>0</v>
      </c>
      <c r="DF134" s="75">
        <f>IF(DF$7="",0,DF132*условия!$N$148)</f>
        <v>0</v>
      </c>
      <c r="DG134" s="75">
        <f>IF(DG$7="",0,DG132*условия!$N$148)</f>
        <v>0</v>
      </c>
      <c r="DH134" s="75">
        <f>IF(DH$7="",0,DH132*условия!$N$148)</f>
        <v>0</v>
      </c>
      <c r="DI134" s="75">
        <f>IF(DI$7="",0,DI132*условия!$N$148)</f>
        <v>0</v>
      </c>
      <c r="DJ134" s="75">
        <f>IF(DJ$7="",0,DJ132*условия!$N$148)</f>
        <v>0</v>
      </c>
      <c r="DK134" s="75">
        <f>IF(DK$7="",0,DK132*условия!$N$148)</f>
        <v>0</v>
      </c>
      <c r="DL134" s="75">
        <f>IF(DL$7="",0,DL132*условия!$N$148)</f>
        <v>0</v>
      </c>
      <c r="DM134" s="75">
        <f>IF(DM$7="",0,DM132*условия!$N$148)</f>
        <v>0</v>
      </c>
      <c r="DN134" s="75">
        <f>IF(DN$7="",0,DN132*условия!$N$148)</f>
        <v>0</v>
      </c>
      <c r="DO134" s="75">
        <f>IF(DO$7="",0,DO132*условия!$N$148)</f>
        <v>0</v>
      </c>
      <c r="DP134" s="75">
        <f>IF(DP$7="",0,DP132*условия!$N$148)</f>
        <v>0</v>
      </c>
      <c r="DQ134" s="75">
        <f>IF(DQ$7="",0,DQ132*условия!$N$148)</f>
        <v>0</v>
      </c>
      <c r="DR134" s="75">
        <f>IF(DR$7="",0,DR132*условия!$N$148)</f>
        <v>0</v>
      </c>
      <c r="DS134" s="75">
        <f>IF(DS$7="",0,DS132*условия!$N$148)</f>
        <v>0</v>
      </c>
      <c r="DT134" s="75">
        <f>IF(DT$7="",0,DT132*условия!$N$148)</f>
        <v>0</v>
      </c>
      <c r="DU134" s="75">
        <f>IF(DU$7="",0,DU132*условия!$N$148)</f>
        <v>0</v>
      </c>
      <c r="DV134" s="75">
        <f>IF(DV$7="",0,DV132*условия!$N$148)</f>
        <v>0</v>
      </c>
      <c r="DW134" s="75">
        <f>IF(DW$7="",0,DW132*условия!$N$148)</f>
        <v>0</v>
      </c>
      <c r="DX134" s="75">
        <f>IF(DX$7="",0,DX132*условия!$N$148)</f>
        <v>0</v>
      </c>
      <c r="DY134" s="75">
        <f>IF(DY$7="",0,DY132*условия!$N$148)</f>
        <v>0</v>
      </c>
      <c r="DZ134" s="75">
        <f>IF(DZ$7="",0,DZ132*условия!$N$148)</f>
        <v>0</v>
      </c>
      <c r="EA134" s="75">
        <f>IF(EA$7="",0,EA132*условия!$N$148)</f>
        <v>0</v>
      </c>
      <c r="EB134" s="75">
        <f>IF(EB$7="",0,EB132*условия!$N$148)</f>
        <v>0</v>
      </c>
      <c r="EC134" s="75">
        <f>IF(EC$7="",0,EC132*условия!$N$148)</f>
        <v>0</v>
      </c>
      <c r="ED134" s="75">
        <f>IF(ED$7="",0,ED132*условия!$N$148)</f>
        <v>0</v>
      </c>
      <c r="EE134" s="75">
        <f>IF(EE$7="",0,EE132*условия!$N$148)</f>
        <v>0</v>
      </c>
      <c r="EF134" s="75">
        <f>IF(EF$7="",0,EF132*условия!$N$148)</f>
        <v>0</v>
      </c>
      <c r="EG134" s="75">
        <f>IF(EG$7="",0,EG132*условия!$N$148)</f>
        <v>0</v>
      </c>
      <c r="EH134" s="75">
        <f>IF(EH$7="",0,EH132*условия!$N$148)</f>
        <v>0</v>
      </c>
      <c r="EI134" s="75">
        <f>IF(EI$7="",0,EI132*условия!$N$148)</f>
        <v>0</v>
      </c>
      <c r="EJ134" s="75">
        <f>IF(EJ$7="",0,EJ132*условия!$N$148)</f>
        <v>0</v>
      </c>
      <c r="EK134" s="75">
        <f>IF(EK$7="",0,EK132*условия!$N$148)</f>
        <v>0</v>
      </c>
      <c r="EL134" s="75">
        <f>IF(EL$7="",0,EL132*условия!$N$148)</f>
        <v>0</v>
      </c>
      <c r="EM134" s="75">
        <f>IF(EM$7="",0,EM132*условия!$N$148)</f>
        <v>0</v>
      </c>
      <c r="EN134" s="75">
        <f>IF(EN$7="",0,EN132*условия!$N$148)</f>
        <v>0</v>
      </c>
      <c r="EO134" s="75">
        <f>IF(EO$7="",0,EO132*условия!$N$148)</f>
        <v>0</v>
      </c>
      <c r="EP134" s="75">
        <f>IF(EP$7="",0,EP132*условия!$N$148)</f>
        <v>0</v>
      </c>
      <c r="EQ134" s="75">
        <f>IF(EQ$7="",0,EQ132*условия!$N$148)</f>
        <v>0</v>
      </c>
      <c r="ER134" s="75">
        <f>IF(ER$7="",0,ER132*условия!$N$148)</f>
        <v>0</v>
      </c>
      <c r="ES134" s="75">
        <f>IF(ES$7="",0,ES132*условия!$N$148)</f>
        <v>0</v>
      </c>
      <c r="ET134" s="75">
        <f>IF(ET$7="",0,ET132*условия!$N$148)</f>
        <v>0</v>
      </c>
      <c r="EU134" s="75">
        <f>IF(EU$7="",0,EU132*условия!$N$148)</f>
        <v>0</v>
      </c>
      <c r="EV134" s="75">
        <f>IF(EV$7="",0,EV132*условия!$N$148)</f>
        <v>0</v>
      </c>
      <c r="EW134" s="75">
        <f>IF(EW$7="",0,EW132*условия!$N$148)</f>
        <v>0</v>
      </c>
      <c r="EX134" s="75">
        <f>IF(EX$7="",0,EX132*условия!$N$148)</f>
        <v>0</v>
      </c>
      <c r="EY134" s="75">
        <f>IF(EY$7="",0,EY132*условия!$N$148)</f>
        <v>0</v>
      </c>
      <c r="EZ134" s="75">
        <f>IF(EZ$7="",0,EZ132*условия!$N$148)</f>
        <v>0</v>
      </c>
      <c r="FA134" s="75">
        <f>IF(FA$7="",0,FA132*условия!$N$148)</f>
        <v>0</v>
      </c>
      <c r="FB134" s="75">
        <f>IF(FB$7="",0,FB132*условия!$N$148)</f>
        <v>0</v>
      </c>
      <c r="FC134" s="75">
        <f>IF(FC$7="",0,FC132*условия!$N$148)</f>
        <v>0</v>
      </c>
      <c r="FD134" s="75">
        <f>IF(FD$7="",0,FD132*условия!$N$148)</f>
        <v>0</v>
      </c>
      <c r="FE134" s="75">
        <f>IF(FE$7="",0,FE132*условия!$N$148)</f>
        <v>0</v>
      </c>
      <c r="FF134" s="75">
        <f>IF(FF$7="",0,FF132*условия!$N$148)</f>
        <v>0</v>
      </c>
      <c r="FG134" s="75">
        <f>IF(FG$7="",0,FG132*условия!$N$148)</f>
        <v>0</v>
      </c>
      <c r="FH134" s="75">
        <f>IF(FH$7="",0,FH132*условия!$N$148)</f>
        <v>0</v>
      </c>
      <c r="FI134" s="75">
        <f>IF(FI$7="",0,FI132*условия!$N$148)</f>
        <v>0</v>
      </c>
      <c r="FJ134" s="75">
        <f>IF(FJ$7="",0,FJ132*условия!$N$148)</f>
        <v>0</v>
      </c>
      <c r="FK134" s="75">
        <f>IF(FK$7="",0,FK132*условия!$N$148)</f>
        <v>0</v>
      </c>
      <c r="FL134" s="75">
        <f>IF(FL$7="",0,FL132*условия!$N$148)</f>
        <v>0</v>
      </c>
      <c r="FM134" s="75">
        <f>IF(FM$7="",0,FM132*условия!$N$148)</f>
        <v>0</v>
      </c>
      <c r="FN134" s="75">
        <f>IF(FN$7="",0,FN132*условия!$N$148)</f>
        <v>0</v>
      </c>
      <c r="FO134" s="75">
        <f>IF(FO$7="",0,FO132*условия!$N$148)</f>
        <v>0</v>
      </c>
      <c r="FP134" s="75">
        <f>IF(FP$7="",0,FP132*условия!$N$148)</f>
        <v>0</v>
      </c>
      <c r="FQ134" s="75">
        <f>IF(FQ$7="",0,FQ132*условия!$N$148)</f>
        <v>0</v>
      </c>
      <c r="FR134" s="75">
        <f>IF(FR$7="",0,FR132*условия!$N$148)</f>
        <v>0</v>
      </c>
      <c r="FS134" s="75">
        <f>IF(FS$7="",0,FS132*условия!$N$148)</f>
        <v>0</v>
      </c>
      <c r="FT134" s="75">
        <f>IF(FT$7="",0,FT132*условия!$N$148)</f>
        <v>0</v>
      </c>
      <c r="FU134" s="75">
        <f>IF(FU$7="",0,FU132*условия!$N$148)</f>
        <v>0</v>
      </c>
      <c r="FV134" s="75">
        <f>IF(FV$7="",0,FV132*условия!$N$148)</f>
        <v>0</v>
      </c>
      <c r="FW134" s="75">
        <f>IF(FW$7="",0,FW132*условия!$N$148)</f>
        <v>0</v>
      </c>
      <c r="FX134" s="75">
        <f>IF(FX$7="",0,FX132*условия!$N$148)</f>
        <v>0</v>
      </c>
      <c r="FY134" s="75">
        <f>IF(FY$7="",0,FY132*условия!$N$148)</f>
        <v>0</v>
      </c>
      <c r="FZ134" s="75">
        <f>IF(FZ$7="",0,FZ132*условия!$N$148)</f>
        <v>0</v>
      </c>
      <c r="GA134" s="75">
        <f>IF(GA$7="",0,GA132*условия!$N$148)</f>
        <v>0</v>
      </c>
      <c r="GB134" s="75">
        <f>IF(GB$7="",0,GB132*условия!$N$148)</f>
        <v>0</v>
      </c>
      <c r="GC134" s="75">
        <f>IF(GC$7="",0,GC132*условия!$N$148)</f>
        <v>0</v>
      </c>
      <c r="GD134" s="75">
        <f>IF(GD$7="",0,GD132*условия!$N$148)</f>
        <v>0</v>
      </c>
      <c r="GE134" s="75">
        <f>IF(GE$7="",0,GE132*условия!$N$148)</f>
        <v>0</v>
      </c>
      <c r="GF134" s="75">
        <f>IF(GF$7="",0,GF132*условия!$N$148)</f>
        <v>0</v>
      </c>
      <c r="GG134" s="75">
        <f>IF(GG$7="",0,GG132*условия!$N$148)</f>
        <v>0</v>
      </c>
      <c r="GH134" s="75">
        <f>IF(GH$7="",0,GH132*условия!$N$148)</f>
        <v>0</v>
      </c>
      <c r="GI134" s="75">
        <f>IF(GI$7="",0,GI132*условия!$N$148)</f>
        <v>0</v>
      </c>
      <c r="GJ134" s="75">
        <f>IF(GJ$7="",0,GJ132*условия!$N$148)</f>
        <v>0</v>
      </c>
      <c r="GK134" s="75">
        <f>IF(GK$7="",0,GK132*условия!$N$148)</f>
        <v>0</v>
      </c>
      <c r="GL134" s="75">
        <f>IF(GL$7="",0,GL132*условия!$N$148)</f>
        <v>0</v>
      </c>
      <c r="GM134" s="75">
        <f>IF(GM$7="",0,GM132*условия!$N$148)</f>
        <v>0</v>
      </c>
      <c r="GN134" s="75">
        <f>IF(GN$7="",0,GN132*условия!$N$148)</f>
        <v>0</v>
      </c>
      <c r="GO134" s="75">
        <f>IF(GO$7="",0,GO132*условия!$N$148)</f>
        <v>0</v>
      </c>
      <c r="GP134" s="75">
        <f>IF(GP$7="",0,GP132*условия!$N$148)</f>
        <v>0</v>
      </c>
      <c r="GQ134" s="75">
        <f>IF(GQ$7="",0,GQ132*условия!$N$148)</f>
        <v>0</v>
      </c>
      <c r="GR134" s="75">
        <f>IF(GR$7="",0,GR132*условия!$N$148)</f>
        <v>0</v>
      </c>
      <c r="GS134" s="75">
        <f>IF(GS$7="",0,GS132*условия!$N$148)</f>
        <v>0</v>
      </c>
      <c r="GT134" s="75">
        <f>IF(GT$7="",0,GT132*условия!$N$148)</f>
        <v>0</v>
      </c>
      <c r="GU134" s="75">
        <f>IF(GU$7="",0,GU132*условия!$N$148)</f>
        <v>0</v>
      </c>
      <c r="GV134" s="75">
        <f>IF(GV$7="",0,GV132*условия!$N$148)</f>
        <v>0</v>
      </c>
      <c r="GW134" s="75">
        <f>IF(GW$7="",0,GW132*условия!$N$148)</f>
        <v>0</v>
      </c>
      <c r="GX134" s="75">
        <f>IF(GX$7="",0,GX132*условия!$N$148)</f>
        <v>0</v>
      </c>
      <c r="GY134" s="75">
        <f>IF(GY$7="",0,GY132*условия!$N$148)</f>
        <v>0</v>
      </c>
      <c r="GZ134" s="75">
        <f>IF(GZ$7="",0,GZ132*условия!$N$148)</f>
        <v>0</v>
      </c>
      <c r="HA134" s="75">
        <f>IF(HA$7="",0,HA132*условия!$N$148)</f>
        <v>0</v>
      </c>
      <c r="HB134" s="75">
        <f>IF(HB$7="",0,HB132*условия!$N$148)</f>
        <v>0</v>
      </c>
      <c r="HC134" s="75">
        <f>IF(HC$7="",0,HC132*условия!$N$148)</f>
        <v>0</v>
      </c>
      <c r="HD134" s="75">
        <f>IF(HD$7="",0,HD132*условия!$N$148)</f>
        <v>0</v>
      </c>
      <c r="HE134" s="75">
        <f>IF(HE$7="",0,HE132*условия!$N$148)</f>
        <v>0</v>
      </c>
      <c r="HF134" s="75">
        <f>IF(HF$7="",0,HF132*условия!$N$148)</f>
        <v>0</v>
      </c>
      <c r="HG134" s="75">
        <f>IF(HG$7="",0,HG132*условия!$N$148)</f>
        <v>0</v>
      </c>
      <c r="HH134" s="75">
        <f>IF(HH$7="",0,HH132*условия!$N$148)</f>
        <v>0</v>
      </c>
      <c r="HI134" s="75">
        <f>IF(HI$7="",0,HI132*условия!$N$148)</f>
        <v>0</v>
      </c>
      <c r="HJ134" s="75">
        <f>IF(HJ$7="",0,HJ132*условия!$N$148)</f>
        <v>0</v>
      </c>
      <c r="HK134" s="75">
        <f>IF(HK$7="",0,HK132*условия!$N$148)</f>
        <v>0</v>
      </c>
      <c r="HL134" s="75">
        <f>IF(HL$7="",0,HL132*условия!$N$148)</f>
        <v>0</v>
      </c>
      <c r="HM134" s="75">
        <f>IF(HM$7="",0,HM132*условия!$N$148)</f>
        <v>0</v>
      </c>
      <c r="HN134" s="75">
        <f>IF(HN$7="",0,HN132*условия!$N$148)</f>
        <v>0</v>
      </c>
      <c r="HO134" s="75">
        <f>IF(HO$7="",0,HO132*условия!$N$148)</f>
        <v>0</v>
      </c>
      <c r="HP134" s="75">
        <f>IF(HP$7="",0,HP132*условия!$N$148)</f>
        <v>0</v>
      </c>
      <c r="HQ134" s="75">
        <f>IF(HQ$7="",0,HQ132*условия!$N$148)</f>
        <v>0</v>
      </c>
      <c r="HR134" s="75">
        <f>IF(HR$7="",0,HR132*условия!$N$148)</f>
        <v>0</v>
      </c>
      <c r="HS134" s="75">
        <f>IF(HS$7="",0,HS132*условия!$N$148)</f>
        <v>0</v>
      </c>
      <c r="HT134" s="75">
        <f>IF(HT$7="",0,HT132*условия!$N$148)</f>
        <v>0</v>
      </c>
      <c r="HU134" s="75">
        <f>IF(HU$7="",0,HU132*условия!$N$148)</f>
        <v>0</v>
      </c>
      <c r="HV134" s="75">
        <f>IF(HV$7="",0,HV132*условия!$N$148)</f>
        <v>0</v>
      </c>
      <c r="HW134" s="75">
        <f>IF(HW$7="",0,HW132*условия!$N$148)</f>
        <v>0</v>
      </c>
      <c r="HX134" s="75">
        <f>IF(HX$7="",0,HX132*условия!$N$148)</f>
        <v>0</v>
      </c>
      <c r="HY134" s="75">
        <f>IF(HY$7="",0,HY132*условия!$N$148)</f>
        <v>0</v>
      </c>
      <c r="HZ134" s="75">
        <f>IF(HZ$7="",0,HZ132*условия!$N$148)</f>
        <v>0</v>
      </c>
      <c r="IA134" s="75">
        <f>IF(IA$7="",0,IA132*условия!$N$148)</f>
        <v>0</v>
      </c>
      <c r="IB134" s="75">
        <f>IF(IB$7="",0,IB132*условия!$N$148)</f>
        <v>0</v>
      </c>
      <c r="IC134" s="75">
        <f>IF(IC$7="",0,IC132*условия!$N$148)</f>
        <v>0</v>
      </c>
      <c r="ID134" s="75">
        <f>IF(ID$7="",0,ID132*условия!$N$148)</f>
        <v>0</v>
      </c>
      <c r="IE134" s="75">
        <f>IF(IE$7="",0,IE132*условия!$N$148)</f>
        <v>0</v>
      </c>
      <c r="IF134" s="75">
        <f>IF(IF$7="",0,IF132*условия!$N$148)</f>
        <v>0</v>
      </c>
      <c r="IG134" s="75">
        <f>IF(IG$7="",0,IG132*условия!$N$148)</f>
        <v>0</v>
      </c>
      <c r="IH134" s="75">
        <f>IF(IH$7="",0,IH132*условия!$N$148)</f>
        <v>0</v>
      </c>
      <c r="II134" s="75">
        <f>IF(II$7="",0,II132*условия!$N$148)</f>
        <v>0</v>
      </c>
      <c r="IJ134" s="75">
        <f>IF(IJ$7="",0,IJ132*условия!$N$148)</f>
        <v>0</v>
      </c>
      <c r="IK134" s="75">
        <f>IF(IK$7="",0,IK132*условия!$N$148)</f>
        <v>0</v>
      </c>
      <c r="IL134" s="75">
        <f>IF(IL$7="",0,IL132*условия!$N$148)</f>
        <v>0</v>
      </c>
      <c r="IM134" s="75">
        <f>IF(IM$7="",0,IM132*условия!$N$148)</f>
        <v>0</v>
      </c>
      <c r="IN134" s="75">
        <f>IF(IN$7="",0,IN132*условия!$N$148)</f>
        <v>0</v>
      </c>
      <c r="IO134" s="75">
        <f>IF(IO$7="",0,IO132*условия!$N$148)</f>
        <v>0</v>
      </c>
      <c r="IP134" s="75">
        <f>IF(IP$7="",0,IP132*условия!$N$148)</f>
        <v>0</v>
      </c>
      <c r="IQ134" s="75">
        <f>IF(IQ$7="",0,IQ132*условия!$N$148)</f>
        <v>0</v>
      </c>
      <c r="IR134" s="75">
        <f>IF(IR$7="",0,IR132*условия!$N$148)</f>
        <v>0</v>
      </c>
      <c r="IS134" s="75">
        <f>IF(IS$7="",0,IS132*условия!$N$148)</f>
        <v>0</v>
      </c>
      <c r="IT134" s="75">
        <f>IF(IT$7="",0,IT132*условия!$N$148)</f>
        <v>0</v>
      </c>
      <c r="IU134" s="75">
        <f>IF(IU$7="",0,IU132*условия!$N$148)</f>
        <v>0</v>
      </c>
      <c r="IV134" s="75">
        <f>IF(IV$7="",0,IV132*условия!$N$148)</f>
        <v>0</v>
      </c>
      <c r="IW134" s="75">
        <f>IF(IW$7="",0,IW132*условия!$N$148)</f>
        <v>0</v>
      </c>
      <c r="IX134" s="75">
        <f>IF(IX$7="",0,IX132*условия!$N$148)</f>
        <v>0</v>
      </c>
      <c r="IY134" s="75">
        <f>IF(IY$7="",0,IY132*условия!$N$148)</f>
        <v>0</v>
      </c>
      <c r="IZ134" s="75">
        <f>IF(IZ$7="",0,IZ132*условия!$N$148)</f>
        <v>0</v>
      </c>
      <c r="JA134" s="75">
        <f>IF(JA$7="",0,JA132*условия!$N$148)</f>
        <v>0</v>
      </c>
      <c r="JB134" s="75">
        <f>IF(JB$7="",0,JB132*условия!$N$148)</f>
        <v>0</v>
      </c>
      <c r="JC134" s="75">
        <f>IF(JC$7="",0,JC132*условия!$N$148)</f>
        <v>0</v>
      </c>
      <c r="JD134" s="75">
        <f>IF(JD$7="",0,JD132*условия!$N$148)</f>
        <v>0</v>
      </c>
      <c r="JE134" s="75">
        <f>IF(JE$7="",0,JE132*условия!$N$148)</f>
        <v>0</v>
      </c>
      <c r="JF134" s="75">
        <f>IF(JF$7="",0,JF132*условия!$N$148)</f>
        <v>0</v>
      </c>
      <c r="JG134" s="75">
        <f>IF(JG$7="",0,JG132*условия!$N$148)</f>
        <v>0</v>
      </c>
      <c r="JH134" s="75">
        <f>IF(JH$7="",0,JH132*условия!$N$148)</f>
        <v>0</v>
      </c>
      <c r="JI134" s="75">
        <f>IF(JI$7="",0,JI132*условия!$N$148)</f>
        <v>0</v>
      </c>
      <c r="JJ134" s="75">
        <f>IF(JJ$7="",0,JJ132*условия!$N$148)</f>
        <v>0</v>
      </c>
      <c r="JK134" s="75">
        <f>IF(JK$7="",0,JK132*условия!$N$148)</f>
        <v>0</v>
      </c>
      <c r="JL134" s="75">
        <f>IF(JL$7="",0,JL132*условия!$N$148)</f>
        <v>0</v>
      </c>
      <c r="JM134" s="75">
        <f>IF(JM$7="",0,JM132*условия!$N$148)</f>
        <v>0</v>
      </c>
      <c r="JN134" s="75">
        <f>IF(JN$7="",0,JN132*условия!$N$148)</f>
        <v>0</v>
      </c>
      <c r="JO134" s="75">
        <f>IF(JO$7="",0,JO132*условия!$N$148)</f>
        <v>0</v>
      </c>
      <c r="JP134" s="75">
        <f>IF(JP$7="",0,JP132*условия!$N$148)</f>
        <v>0</v>
      </c>
      <c r="JQ134" s="75">
        <f>IF(JQ$7="",0,JQ132*условия!$N$148)</f>
        <v>0</v>
      </c>
      <c r="JR134" s="75">
        <f>IF(JR$7="",0,JR132*условия!$N$148)</f>
        <v>0</v>
      </c>
      <c r="JS134" s="75">
        <f>IF(JS$7="",0,JS132*условия!$N$148)</f>
        <v>0</v>
      </c>
      <c r="JT134" s="75">
        <f>IF(JT$7="",0,JT132*условия!$N$148)</f>
        <v>0</v>
      </c>
      <c r="JU134" s="75">
        <f>IF(JU$7="",0,JU132*условия!$N$148)</f>
        <v>0</v>
      </c>
      <c r="JV134" s="75">
        <f>IF(JV$7="",0,JV132*условия!$N$148)</f>
        <v>0</v>
      </c>
      <c r="JW134" s="75">
        <f>IF(JW$7="",0,JW132*условия!$N$148)</f>
        <v>0</v>
      </c>
      <c r="JX134" s="75">
        <f>IF(JX$7="",0,JX132*условия!$N$148)</f>
        <v>0</v>
      </c>
      <c r="JY134" s="75">
        <f>IF(JY$7="",0,JY132*условия!$N$148)</f>
        <v>0</v>
      </c>
      <c r="JZ134" s="75">
        <f>IF(JZ$7="",0,JZ132*условия!$N$148)</f>
        <v>0</v>
      </c>
      <c r="KA134" s="75">
        <f>IF(KA$7="",0,KA132*условия!$N$148)</f>
        <v>0</v>
      </c>
      <c r="KB134" s="75">
        <f>IF(KB$7="",0,KB132*условия!$N$148)</f>
        <v>0</v>
      </c>
      <c r="KC134" s="75">
        <f>IF(KC$7="",0,KC132*условия!$N$148)</f>
        <v>0</v>
      </c>
      <c r="KD134" s="75">
        <f>IF(KD$7="",0,KD132*условия!$N$148)</f>
        <v>0</v>
      </c>
      <c r="KE134" s="75">
        <f>IF(KE$7="",0,KE132*условия!$N$148)</f>
        <v>0</v>
      </c>
      <c r="KF134" s="75">
        <f>IF(KF$7="",0,KF132*условия!$N$148)</f>
        <v>0</v>
      </c>
      <c r="KG134" s="75">
        <f>IF(KG$7="",0,KG132*условия!$N$148)</f>
        <v>0</v>
      </c>
      <c r="KH134" s="75">
        <f>IF(KH$7="",0,KH132*условия!$N$148)</f>
        <v>0</v>
      </c>
      <c r="KI134" s="75">
        <f>IF(KI$7="",0,KI132*условия!$N$148)</f>
        <v>0</v>
      </c>
      <c r="KJ134" s="75">
        <f>IF(KJ$7="",0,KJ132*условия!$N$148)</f>
        <v>0</v>
      </c>
      <c r="KK134" s="75">
        <f>IF(KK$7="",0,KK132*условия!$N$148)</f>
        <v>0</v>
      </c>
      <c r="KL134" s="75">
        <f>IF(KL$7="",0,KL132*условия!$N$148)</f>
        <v>0</v>
      </c>
      <c r="KM134" s="75">
        <f>IF(KM$7="",0,KM132*условия!$N$148)</f>
        <v>0</v>
      </c>
      <c r="KN134" s="75">
        <f>IF(KN$7="",0,KN132*условия!$N$148)</f>
        <v>0</v>
      </c>
      <c r="KO134" s="75">
        <f>IF(KO$7="",0,KO132*условия!$N$148)</f>
        <v>0</v>
      </c>
      <c r="KP134" s="75">
        <f>IF(KP$7="",0,KP132*условия!$N$148)</f>
        <v>0</v>
      </c>
      <c r="KQ134" s="75">
        <f>IF(KQ$7="",0,KQ132*условия!$N$148)</f>
        <v>0</v>
      </c>
      <c r="KR134" s="75">
        <f>IF(KR$7="",0,KR132*условия!$N$148)</f>
        <v>0</v>
      </c>
      <c r="KS134" s="75">
        <f>IF(KS$7="",0,KS132*условия!$N$148)</f>
        <v>0</v>
      </c>
      <c r="KT134" s="75">
        <f>IF(KT$7="",0,KT132*условия!$N$148)</f>
        <v>0</v>
      </c>
      <c r="KU134" s="75">
        <f>IF(KU$7="",0,KU132*условия!$N$148)</f>
        <v>0</v>
      </c>
      <c r="KV134" s="75">
        <f>IF(KV$7="",0,KV132*условия!$N$148)</f>
        <v>0</v>
      </c>
      <c r="KW134" s="70"/>
      <c r="KX134" s="70"/>
    </row>
    <row r="135" spans="1:310" ht="4.05" customHeight="1" x14ac:dyDescent="0.25">
      <c r="A135" s="1"/>
      <c r="B135" s="79"/>
      <c r="C135" s="79"/>
      <c r="D135" s="79"/>
      <c r="E135" s="1"/>
      <c r="F135" s="1"/>
      <c r="G135" s="1"/>
      <c r="H135" s="11"/>
      <c r="I135" s="1"/>
      <c r="J135" s="1"/>
      <c r="K135" s="36"/>
      <c r="L135" s="1"/>
      <c r="M135" s="5"/>
      <c r="N135" s="1"/>
      <c r="O135" s="19"/>
      <c r="P135" s="1"/>
      <c r="Q135" s="1"/>
      <c r="R135" s="45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</row>
    <row r="136" spans="1:310" ht="7.95" customHeight="1" x14ac:dyDescent="0.25">
      <c r="A136" s="1"/>
      <c r="B136" s="79"/>
      <c r="C136" s="79"/>
      <c r="D136" s="79"/>
      <c r="E136" s="1"/>
      <c r="F136" s="1"/>
      <c r="G136" s="1"/>
      <c r="H136" s="11"/>
      <c r="I136" s="1"/>
      <c r="J136" s="1"/>
      <c r="K136" s="1"/>
      <c r="L136" s="1"/>
      <c r="M136" s="5"/>
      <c r="N136" s="1"/>
      <c r="O136" s="19"/>
      <c r="P136" s="1"/>
      <c r="Q136" s="1"/>
      <c r="R136" s="40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</row>
    <row r="137" spans="1:310" s="76" customFormat="1" x14ac:dyDescent="0.25">
      <c r="A137" s="70"/>
      <c r="B137" s="82" t="s">
        <v>29</v>
      </c>
      <c r="C137" s="82" t="s">
        <v>27</v>
      </c>
      <c r="D137" s="82" t="s">
        <v>28</v>
      </c>
      <c r="E137" s="71" t="str">
        <f>kpi!$E$66</f>
        <v>агентские партнеров</v>
      </c>
      <c r="F137" s="70"/>
      <c r="G137" s="70"/>
      <c r="H137" s="72" t="str">
        <f>IF(OR($E137="",$E137=0),"",INDEX(kpi!$I:$I,SUMIFS(kpi!$A:$A,kpi!$E:$E,$E137)))</f>
        <v>руб.</v>
      </c>
      <c r="I137" s="70"/>
      <c r="J137" s="70"/>
      <c r="K137" s="77"/>
      <c r="L137" s="70"/>
      <c r="M137" s="73"/>
      <c r="N137" s="74"/>
      <c r="O137" s="73"/>
      <c r="P137" s="70"/>
      <c r="Q137" s="70"/>
      <c r="R137" s="78">
        <f>SUMIFS($T137:$KW137,$T$1:$KW$1,"&gt;="&amp;1,$T$1:$KW$1,"&lt;="&amp;MAX($1:$1))</f>
        <v>3377495.8413790972</v>
      </c>
      <c r="S137" s="70"/>
      <c r="T137" s="73"/>
      <c r="U137" s="75">
        <f>IF(U$7="",0,U53*условия!$W$81*условия!$W$96)</f>
        <v>33343.596907199993</v>
      </c>
      <c r="V137" s="75">
        <f>IF(V$7="",0,V53*условия!$W$81*условия!$W$96)</f>
        <v>34747.258381889362</v>
      </c>
      <c r="W137" s="75">
        <f>IF(W$7="",0,W53*условия!$W$81*условия!$W$96)</f>
        <v>36208.212161668074</v>
      </c>
      <c r="X137" s="75">
        <f>IF(X$7="",0,X53*условия!$W$81*условия!$W$96)</f>
        <v>37726.458246536167</v>
      </c>
      <c r="Y137" s="75">
        <f>IF(Y$7="",0,Y53*условия!$W$81*условия!$W$96)</f>
        <v>39301.996636493604</v>
      </c>
      <c r="Z137" s="75">
        <f>IF(Z$7="",0,Z53*условия!$W$81*условия!$W$96)</f>
        <v>40739.201041940418</v>
      </c>
      <c r="AA137" s="75">
        <f>IF(AA$7="",0,AA53*условия!$W$81*условия!$W$96)</f>
        <v>42225.37322951488</v>
      </c>
      <c r="AB137" s="75">
        <f>IF(AB$7="",0,AB53*условия!$W$81*условия!$W$96)</f>
        <v>43396.111287217012</v>
      </c>
      <c r="AC137" s="75">
        <f>IF(AC$7="",0,AC53*условия!$W$81*условия!$W$96)</f>
        <v>44600.310662706375</v>
      </c>
      <c r="AD137" s="75">
        <f>IF(AD$7="",0,AD53*условия!$W$81*условия!$W$96)</f>
        <v>45837.971355982962</v>
      </c>
      <c r="AE137" s="75">
        <f>IF(AE$7="",0,AE53*условия!$W$81*условия!$W$96)</f>
        <v>47109.0933670468</v>
      </c>
      <c r="AF137" s="75">
        <f>IF(AF$7="",0,AF53*условия!$W$81*условия!$W$96)</f>
        <v>48413.676695897862</v>
      </c>
      <c r="AG137" s="75">
        <f>IF(AG$7="",0,AG53*условия!$W$81*условия!$W$96)</f>
        <v>49751.721342536162</v>
      </c>
      <c r="AH137" s="75">
        <f>IF(AH$7="",0,AH53*условия!$W$81*условия!$W$96)</f>
        <v>51123.227306961686</v>
      </c>
      <c r="AI137" s="75">
        <f>IF(AI$7="",0,AI53*условия!$W$81*условия!$W$96)</f>
        <v>52528.194589174454</v>
      </c>
      <c r="AJ137" s="75">
        <f>IF(AJ$7="",0,AJ53*условия!$W$81*условия!$W$96)</f>
        <v>53966.623189174461</v>
      </c>
      <c r="AK137" s="75">
        <f>IF(AK$7="",0,AK53*условия!$W$81*условия!$W$96)</f>
        <v>55438.513106961698</v>
      </c>
      <c r="AL137" s="75">
        <f>IF(AL$7="",0,AL53*условия!$W$81*условия!$W$96)</f>
        <v>56943.864342536166</v>
      </c>
      <c r="AM137" s="75">
        <f>IF(AM$7="",0,AM53*условия!$W$81*условия!$W$96)</f>
        <v>58482.676895897865</v>
      </c>
      <c r="AN137" s="75">
        <f>IF(AN$7="",0,AN53*условия!$W$81*условия!$W$96)</f>
        <v>60054.950767046801</v>
      </c>
      <c r="AO137" s="75">
        <f>IF(AO$7="",0,AO53*условия!$W$81*условия!$W$96)</f>
        <v>61660.685955982975</v>
      </c>
      <c r="AP137" s="75">
        <f>IF(AP$7="",0,AP53*условия!$W$81*условия!$W$96)</f>
        <v>63299.88246270638</v>
      </c>
      <c r="AQ137" s="75">
        <f>IF(AQ$7="",0,AQ53*условия!$W$81*условия!$W$96)</f>
        <v>64972.540287217016</v>
      </c>
      <c r="AR137" s="75">
        <f>IF(AR$7="",0,AR53*условия!$W$81*условия!$W$96)</f>
        <v>66678.659429514883</v>
      </c>
      <c r="AS137" s="75">
        <f>IF(AS$7="",0,AS53*условия!$W$81*условия!$W$96)</f>
        <v>68418.23988959998</v>
      </c>
      <c r="AT137" s="75">
        <f>IF(AT$7="",0,AT53*условия!$W$81*условия!$W$96)</f>
        <v>70191.281667472344</v>
      </c>
      <c r="AU137" s="75">
        <f>IF(AU$7="",0,AU53*условия!$W$81*условия!$W$96)</f>
        <v>71997.784763131902</v>
      </c>
      <c r="AV137" s="75">
        <f>IF(AV$7="",0,AV53*условия!$W$81*условия!$W$96)</f>
        <v>73837.749176578713</v>
      </c>
      <c r="AW137" s="75">
        <f>IF(AW$7="",0,AW53*условия!$W$81*условия!$W$96)</f>
        <v>75711.174907812761</v>
      </c>
      <c r="AX137" s="75">
        <f>IF(AX$7="",0,AX53*условия!$W$81*условия!$W$96)</f>
        <v>77618.061956834019</v>
      </c>
      <c r="AY137" s="75">
        <f>IF(AY$7="",0,AY53*условия!$W$81*условия!$W$96)</f>
        <v>79558.410323642544</v>
      </c>
      <c r="AZ137" s="75">
        <f>IF(AZ$7="",0,AZ53*условия!$W$81*условия!$W$96)</f>
        <v>81532.220008238291</v>
      </c>
      <c r="BA137" s="75">
        <f>IF(BA$7="",0,BA53*условия!$W$81*условия!$W$96)</f>
        <v>83539.491010621263</v>
      </c>
      <c r="BB137" s="75">
        <f>IF(BB$7="",0,BB53*условия!$W$81*условия!$W$96)</f>
        <v>85580.223330791458</v>
      </c>
      <c r="BC137" s="75">
        <f>IF(BC$7="",0,BC53*условия!$W$81*условия!$W$96)</f>
        <v>87654.416968748919</v>
      </c>
      <c r="BD137" s="75">
        <f>IF(BD$7="",0,BD53*условия!$W$81*условия!$W$96)</f>
        <v>89762.07192449359</v>
      </c>
      <c r="BE137" s="75">
        <f>IF(BE$7="",0,BE53*условия!$W$81*условия!$W$96)</f>
        <v>91903.188198025528</v>
      </c>
      <c r="BF137" s="75">
        <f>IF(BF$7="",0,BF53*условия!$W$81*условия!$W$96)</f>
        <v>94077.765789344659</v>
      </c>
      <c r="BG137" s="75">
        <f>IF(BG$7="",0,BG53*условия!$W$81*условия!$W$96)</f>
        <v>96285.804698451058</v>
      </c>
      <c r="BH137" s="75">
        <f>IF(BH$7="",0,BH53*условия!$W$81*условия!$W$96)</f>
        <v>98527.304925344666</v>
      </c>
      <c r="BI137" s="75">
        <f>IF(BI$7="",0,BI53*условия!$W$81*условия!$W$96)</f>
        <v>100802.26647002553</v>
      </c>
      <c r="BJ137" s="75">
        <f>IF(BJ$7="",0,BJ53*условия!$W$81*условия!$W$96)</f>
        <v>103110.6893324936</v>
      </c>
      <c r="BK137" s="75">
        <f>IF(BK$7="",0,BK53*условия!$W$81*условия!$W$96)</f>
        <v>105452.57351274892</v>
      </c>
      <c r="BL137" s="75">
        <f>IF(BL$7="",0,BL53*условия!$W$81*условия!$W$96)</f>
        <v>107827.91901079148</v>
      </c>
      <c r="BM137" s="75">
        <f>IF(BM$7="",0,BM53*условия!$W$81*условия!$W$96)</f>
        <v>110236.72582662124</v>
      </c>
      <c r="BN137" s="75">
        <f>IF(BN$7="",0,BN53*условия!$W$81*условия!$W$96)</f>
        <v>112678.99396023827</v>
      </c>
      <c r="BO137" s="75">
        <f>IF(BO$7="",0,BO53*условия!$W$81*условия!$W$96)</f>
        <v>115154.72341164255</v>
      </c>
      <c r="BP137" s="75">
        <f>IF(BP$7="",0,BP53*условия!$W$81*условия!$W$96)</f>
        <v>107485.96066559998</v>
      </c>
      <c r="BQ137" s="75">
        <f>IF(BQ$7="",0,BQ53*условия!$W$81*условия!$W$96)</f>
        <v>0</v>
      </c>
      <c r="BR137" s="75">
        <f>IF(BR$7="",0,BR53*условия!$W$81*условия!$W$96)</f>
        <v>0</v>
      </c>
      <c r="BS137" s="75">
        <f>IF(BS$7="",0,BS53*условия!$W$81*условия!$W$96)</f>
        <v>0</v>
      </c>
      <c r="BT137" s="75">
        <f>IF(BT$7="",0,BT53*условия!$W$81*условия!$W$96)</f>
        <v>0</v>
      </c>
      <c r="BU137" s="75">
        <f>IF(BU$7="",0,BU53*условия!$W$81*условия!$W$96)</f>
        <v>0</v>
      </c>
      <c r="BV137" s="75">
        <f>IF(BV$7="",0,BV53*условия!$W$81*условия!$W$96)</f>
        <v>0</v>
      </c>
      <c r="BW137" s="75">
        <f>IF(BW$7="",0,BW53*условия!$W$81*условия!$W$96)</f>
        <v>0</v>
      </c>
      <c r="BX137" s="75">
        <f>IF(BX$7="",0,BX53*условия!$W$81*условия!$W$96)</f>
        <v>0</v>
      </c>
      <c r="BY137" s="75">
        <f>IF(BY$7="",0,BY53*условия!$W$81*условия!$W$96)</f>
        <v>0</v>
      </c>
      <c r="BZ137" s="75">
        <f>IF(BZ$7="",0,BZ53*условия!$W$81*условия!$W$96)</f>
        <v>0</v>
      </c>
      <c r="CA137" s="75">
        <f>IF(CA$7="",0,CA53*условия!$W$81*условия!$W$96)</f>
        <v>0</v>
      </c>
      <c r="CB137" s="75">
        <f>IF(CB$7="",0,CB53*условия!$W$81*условия!$W$96)</f>
        <v>0</v>
      </c>
      <c r="CC137" s="75">
        <f>IF(CC$7="",0,CC53*условия!$W$81*условия!$W$96)</f>
        <v>0</v>
      </c>
      <c r="CD137" s="75">
        <f>IF(CD$7="",0,CD53*условия!$W$81*условия!$W$96)</f>
        <v>0</v>
      </c>
      <c r="CE137" s="75">
        <f>IF(CE$7="",0,CE53*условия!$W$81*условия!$W$96)</f>
        <v>0</v>
      </c>
      <c r="CF137" s="75">
        <f>IF(CF$7="",0,CF53*условия!$W$81*условия!$W$96)</f>
        <v>0</v>
      </c>
      <c r="CG137" s="75">
        <f>IF(CG$7="",0,CG53*условия!$W$81*условия!$W$96)</f>
        <v>0</v>
      </c>
      <c r="CH137" s="75">
        <f>IF(CH$7="",0,CH53*условия!$W$81*условия!$W$96)</f>
        <v>0</v>
      </c>
      <c r="CI137" s="75">
        <f>IF(CI$7="",0,CI53*условия!$W$81*условия!$W$96)</f>
        <v>0</v>
      </c>
      <c r="CJ137" s="75">
        <f>IF(CJ$7="",0,CJ53*условия!$W$81*условия!$W$96)</f>
        <v>0</v>
      </c>
      <c r="CK137" s="75">
        <f>IF(CK$7="",0,CK53*условия!$W$81*условия!$W$96)</f>
        <v>0</v>
      </c>
      <c r="CL137" s="75">
        <f>IF(CL$7="",0,CL53*условия!$W$81*условия!$W$96)</f>
        <v>0</v>
      </c>
      <c r="CM137" s="75">
        <f>IF(CM$7="",0,CM53*условия!$W$81*условия!$W$96)</f>
        <v>0</v>
      </c>
      <c r="CN137" s="75">
        <f>IF(CN$7="",0,CN53*условия!$W$81*условия!$W$96)</f>
        <v>0</v>
      </c>
      <c r="CO137" s="75">
        <f>IF(CO$7="",0,CO53*условия!$W$81*условия!$W$96)</f>
        <v>0</v>
      </c>
      <c r="CP137" s="75">
        <f>IF(CP$7="",0,CP53*условия!$W$81*условия!$W$96)</f>
        <v>0</v>
      </c>
      <c r="CQ137" s="75">
        <f>IF(CQ$7="",0,CQ53*условия!$W$81*условия!$W$96)</f>
        <v>0</v>
      </c>
      <c r="CR137" s="75">
        <f>IF(CR$7="",0,CR53*условия!$W$81*условия!$W$96)</f>
        <v>0</v>
      </c>
      <c r="CS137" s="75">
        <f>IF(CS$7="",0,CS53*условия!$W$81*условия!$W$96)</f>
        <v>0</v>
      </c>
      <c r="CT137" s="75">
        <f>IF(CT$7="",0,CT53*условия!$W$81*условия!$W$96)</f>
        <v>0</v>
      </c>
      <c r="CU137" s="75">
        <f>IF(CU$7="",0,CU53*условия!$W$81*условия!$W$96)</f>
        <v>0</v>
      </c>
      <c r="CV137" s="75">
        <f>IF(CV$7="",0,CV53*условия!$W$81*условия!$W$96)</f>
        <v>0</v>
      </c>
      <c r="CW137" s="75">
        <f>IF(CW$7="",0,CW53*условия!$W$81*условия!$W$96)</f>
        <v>0</v>
      </c>
      <c r="CX137" s="75">
        <f>IF(CX$7="",0,CX53*условия!$W$81*условия!$W$96)</f>
        <v>0</v>
      </c>
      <c r="CY137" s="75">
        <f>IF(CY$7="",0,CY53*условия!$W$81*условия!$W$96)</f>
        <v>0</v>
      </c>
      <c r="CZ137" s="75">
        <f>IF(CZ$7="",0,CZ53*условия!$W$81*условия!$W$96)</f>
        <v>0</v>
      </c>
      <c r="DA137" s="75">
        <f>IF(DA$7="",0,DA53*условия!$W$81*условия!$W$96)</f>
        <v>0</v>
      </c>
      <c r="DB137" s="75">
        <f>IF(DB$7="",0,DB53*условия!$W$81*условия!$W$96)</f>
        <v>0</v>
      </c>
      <c r="DC137" s="75">
        <f>IF(DC$7="",0,DC53*условия!$W$81*условия!$W$96)</f>
        <v>0</v>
      </c>
      <c r="DD137" s="75">
        <f>IF(DD$7="",0,DD53*условия!$W$81*условия!$W$96)</f>
        <v>0</v>
      </c>
      <c r="DE137" s="75">
        <f>IF(DE$7="",0,DE53*условия!$W$81*условия!$W$96)</f>
        <v>0</v>
      </c>
      <c r="DF137" s="75">
        <f>IF(DF$7="",0,DF53*условия!$W$81*условия!$W$96)</f>
        <v>0</v>
      </c>
      <c r="DG137" s="75">
        <f>IF(DG$7="",0,DG53*условия!$W$81*условия!$W$96)</f>
        <v>0</v>
      </c>
      <c r="DH137" s="75">
        <f>IF(DH$7="",0,DH53*условия!$W$81*условия!$W$96)</f>
        <v>0</v>
      </c>
      <c r="DI137" s="75">
        <f>IF(DI$7="",0,DI53*условия!$W$81*условия!$W$96)</f>
        <v>0</v>
      </c>
      <c r="DJ137" s="75">
        <f>IF(DJ$7="",0,DJ53*условия!$W$81*условия!$W$96)</f>
        <v>0</v>
      </c>
      <c r="DK137" s="75">
        <f>IF(DK$7="",0,DK53*условия!$W$81*условия!$W$96)</f>
        <v>0</v>
      </c>
      <c r="DL137" s="75">
        <f>IF(DL$7="",0,DL53*условия!$W$81*условия!$W$96)</f>
        <v>0</v>
      </c>
      <c r="DM137" s="75">
        <f>IF(DM$7="",0,DM53*условия!$W$81*условия!$W$96)</f>
        <v>0</v>
      </c>
      <c r="DN137" s="75">
        <f>IF(DN$7="",0,DN53*условия!$W$81*условия!$W$96)</f>
        <v>0</v>
      </c>
      <c r="DO137" s="75">
        <f>IF(DO$7="",0,DO53*условия!$W$81*условия!$W$96)</f>
        <v>0</v>
      </c>
      <c r="DP137" s="75">
        <f>IF(DP$7="",0,DP53*условия!$W$81*условия!$W$96)</f>
        <v>0</v>
      </c>
      <c r="DQ137" s="75">
        <f>IF(DQ$7="",0,DQ53*условия!$W$81*условия!$W$96)</f>
        <v>0</v>
      </c>
      <c r="DR137" s="75">
        <f>IF(DR$7="",0,DR53*условия!$W$81*условия!$W$96)</f>
        <v>0</v>
      </c>
      <c r="DS137" s="75">
        <f>IF(DS$7="",0,DS53*условия!$W$81*условия!$W$96)</f>
        <v>0</v>
      </c>
      <c r="DT137" s="75">
        <f>IF(DT$7="",0,DT53*условия!$W$81*условия!$W$96)</f>
        <v>0</v>
      </c>
      <c r="DU137" s="75">
        <f>IF(DU$7="",0,DU53*условия!$W$81*условия!$W$96)</f>
        <v>0</v>
      </c>
      <c r="DV137" s="75">
        <f>IF(DV$7="",0,DV53*условия!$W$81*условия!$W$96)</f>
        <v>0</v>
      </c>
      <c r="DW137" s="75">
        <f>IF(DW$7="",0,DW53*условия!$W$81*условия!$W$96)</f>
        <v>0</v>
      </c>
      <c r="DX137" s="75">
        <f>IF(DX$7="",0,DX53*условия!$W$81*условия!$W$96)</f>
        <v>0</v>
      </c>
      <c r="DY137" s="75">
        <f>IF(DY$7="",0,DY53*условия!$W$81*условия!$W$96)</f>
        <v>0</v>
      </c>
      <c r="DZ137" s="75">
        <f>IF(DZ$7="",0,DZ53*условия!$W$81*условия!$W$96)</f>
        <v>0</v>
      </c>
      <c r="EA137" s="75">
        <f>IF(EA$7="",0,EA53*условия!$W$81*условия!$W$96)</f>
        <v>0</v>
      </c>
      <c r="EB137" s="75">
        <f>IF(EB$7="",0,EB53*условия!$W$81*условия!$W$96)</f>
        <v>0</v>
      </c>
      <c r="EC137" s="75">
        <f>IF(EC$7="",0,EC53*условия!$W$81*условия!$W$96)</f>
        <v>0</v>
      </c>
      <c r="ED137" s="75">
        <f>IF(ED$7="",0,ED53*условия!$W$81*условия!$W$96)</f>
        <v>0</v>
      </c>
      <c r="EE137" s="75">
        <f>IF(EE$7="",0,EE53*условия!$W$81*условия!$W$96)</f>
        <v>0</v>
      </c>
      <c r="EF137" s="75">
        <f>IF(EF$7="",0,EF53*условия!$W$81*условия!$W$96)</f>
        <v>0</v>
      </c>
      <c r="EG137" s="75">
        <f>IF(EG$7="",0,EG53*условия!$W$81*условия!$W$96)</f>
        <v>0</v>
      </c>
      <c r="EH137" s="75">
        <f>IF(EH$7="",0,EH53*условия!$W$81*условия!$W$96)</f>
        <v>0</v>
      </c>
      <c r="EI137" s="75">
        <f>IF(EI$7="",0,EI53*условия!$W$81*условия!$W$96)</f>
        <v>0</v>
      </c>
      <c r="EJ137" s="75">
        <f>IF(EJ$7="",0,EJ53*условия!$W$81*условия!$W$96)</f>
        <v>0</v>
      </c>
      <c r="EK137" s="75">
        <f>IF(EK$7="",0,EK53*условия!$W$81*условия!$W$96)</f>
        <v>0</v>
      </c>
      <c r="EL137" s="75">
        <f>IF(EL$7="",0,EL53*условия!$W$81*условия!$W$96)</f>
        <v>0</v>
      </c>
      <c r="EM137" s="75">
        <f>IF(EM$7="",0,EM53*условия!$W$81*условия!$W$96)</f>
        <v>0</v>
      </c>
      <c r="EN137" s="75">
        <f>IF(EN$7="",0,EN53*условия!$W$81*условия!$W$96)</f>
        <v>0</v>
      </c>
      <c r="EO137" s="75">
        <f>IF(EO$7="",0,EO53*условия!$W$81*условия!$W$96)</f>
        <v>0</v>
      </c>
      <c r="EP137" s="75">
        <f>IF(EP$7="",0,EP53*условия!$W$81*условия!$W$96)</f>
        <v>0</v>
      </c>
      <c r="EQ137" s="75">
        <f>IF(EQ$7="",0,EQ53*условия!$W$81*условия!$W$96)</f>
        <v>0</v>
      </c>
      <c r="ER137" s="75">
        <f>IF(ER$7="",0,ER53*условия!$W$81*условия!$W$96)</f>
        <v>0</v>
      </c>
      <c r="ES137" s="75">
        <f>IF(ES$7="",0,ES53*условия!$W$81*условия!$W$96)</f>
        <v>0</v>
      </c>
      <c r="ET137" s="75">
        <f>IF(ET$7="",0,ET53*условия!$W$81*условия!$W$96)</f>
        <v>0</v>
      </c>
      <c r="EU137" s="75">
        <f>IF(EU$7="",0,EU53*условия!$W$81*условия!$W$96)</f>
        <v>0</v>
      </c>
      <c r="EV137" s="75">
        <f>IF(EV$7="",0,EV53*условия!$W$81*условия!$W$96)</f>
        <v>0</v>
      </c>
      <c r="EW137" s="75">
        <f>IF(EW$7="",0,EW53*условия!$W$81*условия!$W$96)</f>
        <v>0</v>
      </c>
      <c r="EX137" s="75">
        <f>IF(EX$7="",0,EX53*условия!$W$81*условия!$W$96)</f>
        <v>0</v>
      </c>
      <c r="EY137" s="75">
        <f>IF(EY$7="",0,EY53*условия!$W$81*условия!$W$96)</f>
        <v>0</v>
      </c>
      <c r="EZ137" s="75">
        <f>IF(EZ$7="",0,EZ53*условия!$W$81*условия!$W$96)</f>
        <v>0</v>
      </c>
      <c r="FA137" s="75">
        <f>IF(FA$7="",0,FA53*условия!$W$81*условия!$W$96)</f>
        <v>0</v>
      </c>
      <c r="FB137" s="75">
        <f>IF(FB$7="",0,FB53*условия!$W$81*условия!$W$96)</f>
        <v>0</v>
      </c>
      <c r="FC137" s="75">
        <f>IF(FC$7="",0,FC53*условия!$W$81*условия!$W$96)</f>
        <v>0</v>
      </c>
      <c r="FD137" s="75">
        <f>IF(FD$7="",0,FD53*условия!$W$81*условия!$W$96)</f>
        <v>0</v>
      </c>
      <c r="FE137" s="75">
        <f>IF(FE$7="",0,FE53*условия!$W$81*условия!$W$96)</f>
        <v>0</v>
      </c>
      <c r="FF137" s="75">
        <f>IF(FF$7="",0,FF53*условия!$W$81*условия!$W$96)</f>
        <v>0</v>
      </c>
      <c r="FG137" s="75">
        <f>IF(FG$7="",0,FG53*условия!$W$81*условия!$W$96)</f>
        <v>0</v>
      </c>
      <c r="FH137" s="75">
        <f>IF(FH$7="",0,FH53*условия!$W$81*условия!$W$96)</f>
        <v>0</v>
      </c>
      <c r="FI137" s="75">
        <f>IF(FI$7="",0,FI53*условия!$W$81*условия!$W$96)</f>
        <v>0</v>
      </c>
      <c r="FJ137" s="75">
        <f>IF(FJ$7="",0,FJ53*условия!$W$81*условия!$W$96)</f>
        <v>0</v>
      </c>
      <c r="FK137" s="75">
        <f>IF(FK$7="",0,FK53*условия!$W$81*условия!$W$96)</f>
        <v>0</v>
      </c>
      <c r="FL137" s="75">
        <f>IF(FL$7="",0,FL53*условия!$W$81*условия!$W$96)</f>
        <v>0</v>
      </c>
      <c r="FM137" s="75">
        <f>IF(FM$7="",0,FM53*условия!$W$81*условия!$W$96)</f>
        <v>0</v>
      </c>
      <c r="FN137" s="75">
        <f>IF(FN$7="",0,FN53*условия!$W$81*условия!$W$96)</f>
        <v>0</v>
      </c>
      <c r="FO137" s="75">
        <f>IF(FO$7="",0,FO53*условия!$W$81*условия!$W$96)</f>
        <v>0</v>
      </c>
      <c r="FP137" s="75">
        <f>IF(FP$7="",0,FP53*условия!$W$81*условия!$W$96)</f>
        <v>0</v>
      </c>
      <c r="FQ137" s="75">
        <f>IF(FQ$7="",0,FQ53*условия!$W$81*условия!$W$96)</f>
        <v>0</v>
      </c>
      <c r="FR137" s="75">
        <f>IF(FR$7="",0,FR53*условия!$W$81*условия!$W$96)</f>
        <v>0</v>
      </c>
      <c r="FS137" s="75">
        <f>IF(FS$7="",0,FS53*условия!$W$81*условия!$W$96)</f>
        <v>0</v>
      </c>
      <c r="FT137" s="75">
        <f>IF(FT$7="",0,FT53*условия!$W$81*условия!$W$96)</f>
        <v>0</v>
      </c>
      <c r="FU137" s="75">
        <f>IF(FU$7="",0,FU53*условия!$W$81*условия!$W$96)</f>
        <v>0</v>
      </c>
      <c r="FV137" s="75">
        <f>IF(FV$7="",0,FV53*условия!$W$81*условия!$W$96)</f>
        <v>0</v>
      </c>
      <c r="FW137" s="75">
        <f>IF(FW$7="",0,FW53*условия!$W$81*условия!$W$96)</f>
        <v>0</v>
      </c>
      <c r="FX137" s="75">
        <f>IF(FX$7="",0,FX53*условия!$W$81*условия!$W$96)</f>
        <v>0</v>
      </c>
      <c r="FY137" s="75">
        <f>IF(FY$7="",0,FY53*условия!$W$81*условия!$W$96)</f>
        <v>0</v>
      </c>
      <c r="FZ137" s="75">
        <f>IF(FZ$7="",0,FZ53*условия!$W$81*условия!$W$96)</f>
        <v>0</v>
      </c>
      <c r="GA137" s="75">
        <f>IF(GA$7="",0,GA53*условия!$W$81*условия!$W$96)</f>
        <v>0</v>
      </c>
      <c r="GB137" s="75">
        <f>IF(GB$7="",0,GB53*условия!$W$81*условия!$W$96)</f>
        <v>0</v>
      </c>
      <c r="GC137" s="75">
        <f>IF(GC$7="",0,GC53*условия!$W$81*условия!$W$96)</f>
        <v>0</v>
      </c>
      <c r="GD137" s="75">
        <f>IF(GD$7="",0,GD53*условия!$W$81*условия!$W$96)</f>
        <v>0</v>
      </c>
      <c r="GE137" s="75">
        <f>IF(GE$7="",0,GE53*условия!$W$81*условия!$W$96)</f>
        <v>0</v>
      </c>
      <c r="GF137" s="75">
        <f>IF(GF$7="",0,GF53*условия!$W$81*условия!$W$96)</f>
        <v>0</v>
      </c>
      <c r="GG137" s="75">
        <f>IF(GG$7="",0,GG53*условия!$W$81*условия!$W$96)</f>
        <v>0</v>
      </c>
      <c r="GH137" s="75">
        <f>IF(GH$7="",0,GH53*условия!$W$81*условия!$W$96)</f>
        <v>0</v>
      </c>
      <c r="GI137" s="75">
        <f>IF(GI$7="",0,GI53*условия!$W$81*условия!$W$96)</f>
        <v>0</v>
      </c>
      <c r="GJ137" s="75">
        <f>IF(GJ$7="",0,GJ53*условия!$W$81*условия!$W$96)</f>
        <v>0</v>
      </c>
      <c r="GK137" s="75">
        <f>IF(GK$7="",0,GK53*условия!$W$81*условия!$W$96)</f>
        <v>0</v>
      </c>
      <c r="GL137" s="75">
        <f>IF(GL$7="",0,GL53*условия!$W$81*условия!$W$96)</f>
        <v>0</v>
      </c>
      <c r="GM137" s="75">
        <f>IF(GM$7="",0,GM53*условия!$W$81*условия!$W$96)</f>
        <v>0</v>
      </c>
      <c r="GN137" s="75">
        <f>IF(GN$7="",0,GN53*условия!$W$81*условия!$W$96)</f>
        <v>0</v>
      </c>
      <c r="GO137" s="75">
        <f>IF(GO$7="",0,GO53*условия!$W$81*условия!$W$96)</f>
        <v>0</v>
      </c>
      <c r="GP137" s="75">
        <f>IF(GP$7="",0,GP53*условия!$W$81*условия!$W$96)</f>
        <v>0</v>
      </c>
      <c r="GQ137" s="75">
        <f>IF(GQ$7="",0,GQ53*условия!$W$81*условия!$W$96)</f>
        <v>0</v>
      </c>
      <c r="GR137" s="75">
        <f>IF(GR$7="",0,GR53*условия!$W$81*условия!$W$96)</f>
        <v>0</v>
      </c>
      <c r="GS137" s="75">
        <f>IF(GS$7="",0,GS53*условия!$W$81*условия!$W$96)</f>
        <v>0</v>
      </c>
      <c r="GT137" s="75">
        <f>IF(GT$7="",0,GT53*условия!$W$81*условия!$W$96)</f>
        <v>0</v>
      </c>
      <c r="GU137" s="75">
        <f>IF(GU$7="",0,GU53*условия!$W$81*условия!$W$96)</f>
        <v>0</v>
      </c>
      <c r="GV137" s="75">
        <f>IF(GV$7="",0,GV53*условия!$W$81*условия!$W$96)</f>
        <v>0</v>
      </c>
      <c r="GW137" s="75">
        <f>IF(GW$7="",0,GW53*условия!$W$81*условия!$W$96)</f>
        <v>0</v>
      </c>
      <c r="GX137" s="75">
        <f>IF(GX$7="",0,GX53*условия!$W$81*условия!$W$96)</f>
        <v>0</v>
      </c>
      <c r="GY137" s="75">
        <f>IF(GY$7="",0,GY53*условия!$W$81*условия!$W$96)</f>
        <v>0</v>
      </c>
      <c r="GZ137" s="75">
        <f>IF(GZ$7="",0,GZ53*условия!$W$81*условия!$W$96)</f>
        <v>0</v>
      </c>
      <c r="HA137" s="75">
        <f>IF(HA$7="",0,HA53*условия!$W$81*условия!$W$96)</f>
        <v>0</v>
      </c>
      <c r="HB137" s="75">
        <f>IF(HB$7="",0,HB53*условия!$W$81*условия!$W$96)</f>
        <v>0</v>
      </c>
      <c r="HC137" s="75">
        <f>IF(HC$7="",0,HC53*условия!$W$81*условия!$W$96)</f>
        <v>0</v>
      </c>
      <c r="HD137" s="75">
        <f>IF(HD$7="",0,HD53*условия!$W$81*условия!$W$96)</f>
        <v>0</v>
      </c>
      <c r="HE137" s="75">
        <f>IF(HE$7="",0,HE53*условия!$W$81*условия!$W$96)</f>
        <v>0</v>
      </c>
      <c r="HF137" s="75">
        <f>IF(HF$7="",0,HF53*условия!$W$81*условия!$W$96)</f>
        <v>0</v>
      </c>
      <c r="HG137" s="75">
        <f>IF(HG$7="",0,HG53*условия!$W$81*условия!$W$96)</f>
        <v>0</v>
      </c>
      <c r="HH137" s="75">
        <f>IF(HH$7="",0,HH53*условия!$W$81*условия!$W$96)</f>
        <v>0</v>
      </c>
      <c r="HI137" s="75">
        <f>IF(HI$7="",0,HI53*условия!$W$81*условия!$W$96)</f>
        <v>0</v>
      </c>
      <c r="HJ137" s="75">
        <f>IF(HJ$7="",0,HJ53*условия!$W$81*условия!$W$96)</f>
        <v>0</v>
      </c>
      <c r="HK137" s="75">
        <f>IF(HK$7="",0,HK53*условия!$W$81*условия!$W$96)</f>
        <v>0</v>
      </c>
      <c r="HL137" s="75">
        <f>IF(HL$7="",0,HL53*условия!$W$81*условия!$W$96)</f>
        <v>0</v>
      </c>
      <c r="HM137" s="75">
        <f>IF(HM$7="",0,HM53*условия!$W$81*условия!$W$96)</f>
        <v>0</v>
      </c>
      <c r="HN137" s="75">
        <f>IF(HN$7="",0,HN53*условия!$W$81*условия!$W$96)</f>
        <v>0</v>
      </c>
      <c r="HO137" s="75">
        <f>IF(HO$7="",0,HO53*условия!$W$81*условия!$W$96)</f>
        <v>0</v>
      </c>
      <c r="HP137" s="75">
        <f>IF(HP$7="",0,HP53*условия!$W$81*условия!$W$96)</f>
        <v>0</v>
      </c>
      <c r="HQ137" s="75">
        <f>IF(HQ$7="",0,HQ53*условия!$W$81*условия!$W$96)</f>
        <v>0</v>
      </c>
      <c r="HR137" s="75">
        <f>IF(HR$7="",0,HR53*условия!$W$81*условия!$W$96)</f>
        <v>0</v>
      </c>
      <c r="HS137" s="75">
        <f>IF(HS$7="",0,HS53*условия!$W$81*условия!$W$96)</f>
        <v>0</v>
      </c>
      <c r="HT137" s="75">
        <f>IF(HT$7="",0,HT53*условия!$W$81*условия!$W$96)</f>
        <v>0</v>
      </c>
      <c r="HU137" s="75">
        <f>IF(HU$7="",0,HU53*условия!$W$81*условия!$W$96)</f>
        <v>0</v>
      </c>
      <c r="HV137" s="75">
        <f>IF(HV$7="",0,HV53*условия!$W$81*условия!$W$96)</f>
        <v>0</v>
      </c>
      <c r="HW137" s="75">
        <f>IF(HW$7="",0,HW53*условия!$W$81*условия!$W$96)</f>
        <v>0</v>
      </c>
      <c r="HX137" s="75">
        <f>IF(HX$7="",0,HX53*условия!$W$81*условия!$W$96)</f>
        <v>0</v>
      </c>
      <c r="HY137" s="75">
        <f>IF(HY$7="",0,HY53*условия!$W$81*условия!$W$96)</f>
        <v>0</v>
      </c>
      <c r="HZ137" s="75">
        <f>IF(HZ$7="",0,HZ53*условия!$W$81*условия!$W$96)</f>
        <v>0</v>
      </c>
      <c r="IA137" s="75">
        <f>IF(IA$7="",0,IA53*условия!$W$81*условия!$W$96)</f>
        <v>0</v>
      </c>
      <c r="IB137" s="75">
        <f>IF(IB$7="",0,IB53*условия!$W$81*условия!$W$96)</f>
        <v>0</v>
      </c>
      <c r="IC137" s="75">
        <f>IF(IC$7="",0,IC53*условия!$W$81*условия!$W$96)</f>
        <v>0</v>
      </c>
      <c r="ID137" s="75">
        <f>IF(ID$7="",0,ID53*условия!$W$81*условия!$W$96)</f>
        <v>0</v>
      </c>
      <c r="IE137" s="75">
        <f>IF(IE$7="",0,IE53*условия!$W$81*условия!$W$96)</f>
        <v>0</v>
      </c>
      <c r="IF137" s="75">
        <f>IF(IF$7="",0,IF53*условия!$W$81*условия!$W$96)</f>
        <v>0</v>
      </c>
      <c r="IG137" s="75">
        <f>IF(IG$7="",0,IG53*условия!$W$81*условия!$W$96)</f>
        <v>0</v>
      </c>
      <c r="IH137" s="75">
        <f>IF(IH$7="",0,IH53*условия!$W$81*условия!$W$96)</f>
        <v>0</v>
      </c>
      <c r="II137" s="75">
        <f>IF(II$7="",0,II53*условия!$W$81*условия!$W$96)</f>
        <v>0</v>
      </c>
      <c r="IJ137" s="75">
        <f>IF(IJ$7="",0,IJ53*условия!$W$81*условия!$W$96)</f>
        <v>0</v>
      </c>
      <c r="IK137" s="75">
        <f>IF(IK$7="",0,IK53*условия!$W$81*условия!$W$96)</f>
        <v>0</v>
      </c>
      <c r="IL137" s="75">
        <f>IF(IL$7="",0,IL53*условия!$W$81*условия!$W$96)</f>
        <v>0</v>
      </c>
      <c r="IM137" s="75">
        <f>IF(IM$7="",0,IM53*условия!$W$81*условия!$W$96)</f>
        <v>0</v>
      </c>
      <c r="IN137" s="75">
        <f>IF(IN$7="",0,IN53*условия!$W$81*условия!$W$96)</f>
        <v>0</v>
      </c>
      <c r="IO137" s="75">
        <f>IF(IO$7="",0,IO53*условия!$W$81*условия!$W$96)</f>
        <v>0</v>
      </c>
      <c r="IP137" s="75">
        <f>IF(IP$7="",0,IP53*условия!$W$81*условия!$W$96)</f>
        <v>0</v>
      </c>
      <c r="IQ137" s="75">
        <f>IF(IQ$7="",0,IQ53*условия!$W$81*условия!$W$96)</f>
        <v>0</v>
      </c>
      <c r="IR137" s="75">
        <f>IF(IR$7="",0,IR53*условия!$W$81*условия!$W$96)</f>
        <v>0</v>
      </c>
      <c r="IS137" s="75">
        <f>IF(IS$7="",0,IS53*условия!$W$81*условия!$W$96)</f>
        <v>0</v>
      </c>
      <c r="IT137" s="75">
        <f>IF(IT$7="",0,IT53*условия!$W$81*условия!$W$96)</f>
        <v>0</v>
      </c>
      <c r="IU137" s="75">
        <f>IF(IU$7="",0,IU53*условия!$W$81*условия!$W$96)</f>
        <v>0</v>
      </c>
      <c r="IV137" s="75">
        <f>IF(IV$7="",0,IV53*условия!$W$81*условия!$W$96)</f>
        <v>0</v>
      </c>
      <c r="IW137" s="75">
        <f>IF(IW$7="",0,IW53*условия!$W$81*условия!$W$96)</f>
        <v>0</v>
      </c>
      <c r="IX137" s="75">
        <f>IF(IX$7="",0,IX53*условия!$W$81*условия!$W$96)</f>
        <v>0</v>
      </c>
      <c r="IY137" s="75">
        <f>IF(IY$7="",0,IY53*условия!$W$81*условия!$W$96)</f>
        <v>0</v>
      </c>
      <c r="IZ137" s="75">
        <f>IF(IZ$7="",0,IZ53*условия!$W$81*условия!$W$96)</f>
        <v>0</v>
      </c>
      <c r="JA137" s="75">
        <f>IF(JA$7="",0,JA53*условия!$W$81*условия!$W$96)</f>
        <v>0</v>
      </c>
      <c r="JB137" s="75">
        <f>IF(JB$7="",0,JB53*условия!$W$81*условия!$W$96)</f>
        <v>0</v>
      </c>
      <c r="JC137" s="75">
        <f>IF(JC$7="",0,JC53*условия!$W$81*условия!$W$96)</f>
        <v>0</v>
      </c>
      <c r="JD137" s="75">
        <f>IF(JD$7="",0,JD53*условия!$W$81*условия!$W$96)</f>
        <v>0</v>
      </c>
      <c r="JE137" s="75">
        <f>IF(JE$7="",0,JE53*условия!$W$81*условия!$W$96)</f>
        <v>0</v>
      </c>
      <c r="JF137" s="75">
        <f>IF(JF$7="",0,JF53*условия!$W$81*условия!$W$96)</f>
        <v>0</v>
      </c>
      <c r="JG137" s="75">
        <f>IF(JG$7="",0,JG53*условия!$W$81*условия!$W$96)</f>
        <v>0</v>
      </c>
      <c r="JH137" s="75">
        <f>IF(JH$7="",0,JH53*условия!$W$81*условия!$W$96)</f>
        <v>0</v>
      </c>
      <c r="JI137" s="75">
        <f>IF(JI$7="",0,JI53*условия!$W$81*условия!$W$96)</f>
        <v>0</v>
      </c>
      <c r="JJ137" s="75">
        <f>IF(JJ$7="",0,JJ53*условия!$W$81*условия!$W$96)</f>
        <v>0</v>
      </c>
      <c r="JK137" s="75">
        <f>IF(JK$7="",0,JK53*условия!$W$81*условия!$W$96)</f>
        <v>0</v>
      </c>
      <c r="JL137" s="75">
        <f>IF(JL$7="",0,JL53*условия!$W$81*условия!$W$96)</f>
        <v>0</v>
      </c>
      <c r="JM137" s="75">
        <f>IF(JM$7="",0,JM53*условия!$W$81*условия!$W$96)</f>
        <v>0</v>
      </c>
      <c r="JN137" s="75">
        <f>IF(JN$7="",0,JN53*условия!$W$81*условия!$W$96)</f>
        <v>0</v>
      </c>
      <c r="JO137" s="75">
        <f>IF(JO$7="",0,JO53*условия!$W$81*условия!$W$96)</f>
        <v>0</v>
      </c>
      <c r="JP137" s="75">
        <f>IF(JP$7="",0,JP53*условия!$W$81*условия!$W$96)</f>
        <v>0</v>
      </c>
      <c r="JQ137" s="75">
        <f>IF(JQ$7="",0,JQ53*условия!$W$81*условия!$W$96)</f>
        <v>0</v>
      </c>
      <c r="JR137" s="75">
        <f>IF(JR$7="",0,JR53*условия!$W$81*условия!$W$96)</f>
        <v>0</v>
      </c>
      <c r="JS137" s="75">
        <f>IF(JS$7="",0,JS53*условия!$W$81*условия!$W$96)</f>
        <v>0</v>
      </c>
      <c r="JT137" s="75">
        <f>IF(JT$7="",0,JT53*условия!$W$81*условия!$W$96)</f>
        <v>0</v>
      </c>
      <c r="JU137" s="75">
        <f>IF(JU$7="",0,JU53*условия!$W$81*условия!$W$96)</f>
        <v>0</v>
      </c>
      <c r="JV137" s="75">
        <f>IF(JV$7="",0,JV53*условия!$W$81*условия!$W$96)</f>
        <v>0</v>
      </c>
      <c r="JW137" s="75">
        <f>IF(JW$7="",0,JW53*условия!$W$81*условия!$W$96)</f>
        <v>0</v>
      </c>
      <c r="JX137" s="75">
        <f>IF(JX$7="",0,JX53*условия!$W$81*условия!$W$96)</f>
        <v>0</v>
      </c>
      <c r="JY137" s="75">
        <f>IF(JY$7="",0,JY53*условия!$W$81*условия!$W$96)</f>
        <v>0</v>
      </c>
      <c r="JZ137" s="75">
        <f>IF(JZ$7="",0,JZ53*условия!$W$81*условия!$W$96)</f>
        <v>0</v>
      </c>
      <c r="KA137" s="75">
        <f>IF(KA$7="",0,KA53*условия!$W$81*условия!$W$96)</f>
        <v>0</v>
      </c>
      <c r="KB137" s="75">
        <f>IF(KB$7="",0,KB53*условия!$W$81*условия!$W$96)</f>
        <v>0</v>
      </c>
      <c r="KC137" s="75">
        <f>IF(KC$7="",0,KC53*условия!$W$81*условия!$W$96)</f>
        <v>0</v>
      </c>
      <c r="KD137" s="75">
        <f>IF(KD$7="",0,KD53*условия!$W$81*условия!$W$96)</f>
        <v>0</v>
      </c>
      <c r="KE137" s="75">
        <f>IF(KE$7="",0,KE53*условия!$W$81*условия!$W$96)</f>
        <v>0</v>
      </c>
      <c r="KF137" s="75">
        <f>IF(KF$7="",0,KF53*условия!$W$81*условия!$W$96)</f>
        <v>0</v>
      </c>
      <c r="KG137" s="75">
        <f>IF(KG$7="",0,KG53*условия!$W$81*условия!$W$96)</f>
        <v>0</v>
      </c>
      <c r="KH137" s="75">
        <f>IF(KH$7="",0,KH53*условия!$W$81*условия!$W$96)</f>
        <v>0</v>
      </c>
      <c r="KI137" s="75">
        <f>IF(KI$7="",0,KI53*условия!$W$81*условия!$W$96)</f>
        <v>0</v>
      </c>
      <c r="KJ137" s="75">
        <f>IF(KJ$7="",0,KJ53*условия!$W$81*условия!$W$96)</f>
        <v>0</v>
      </c>
      <c r="KK137" s="75">
        <f>IF(KK$7="",0,KK53*условия!$W$81*условия!$W$96)</f>
        <v>0</v>
      </c>
      <c r="KL137" s="75">
        <f>IF(KL$7="",0,KL53*условия!$W$81*условия!$W$96)</f>
        <v>0</v>
      </c>
      <c r="KM137" s="75">
        <f>IF(KM$7="",0,KM53*условия!$W$81*условия!$W$96)</f>
        <v>0</v>
      </c>
      <c r="KN137" s="75">
        <f>IF(KN$7="",0,KN53*условия!$W$81*условия!$W$96)</f>
        <v>0</v>
      </c>
      <c r="KO137" s="75">
        <f>IF(KO$7="",0,KO53*условия!$W$81*условия!$W$96)</f>
        <v>0</v>
      </c>
      <c r="KP137" s="75">
        <f>IF(KP$7="",0,KP53*условия!$W$81*условия!$W$96)</f>
        <v>0</v>
      </c>
      <c r="KQ137" s="75">
        <f>IF(KQ$7="",0,KQ53*условия!$W$81*условия!$W$96)</f>
        <v>0</v>
      </c>
      <c r="KR137" s="75">
        <f>IF(KR$7="",0,KR53*условия!$W$81*условия!$W$96)</f>
        <v>0</v>
      </c>
      <c r="KS137" s="75">
        <f>IF(KS$7="",0,KS53*условия!$W$81*условия!$W$96)</f>
        <v>0</v>
      </c>
      <c r="KT137" s="75">
        <f>IF(KT$7="",0,KT53*условия!$W$81*условия!$W$96)</f>
        <v>0</v>
      </c>
      <c r="KU137" s="75">
        <f>IF(KU$7="",0,KU53*условия!$W$81*условия!$W$96)</f>
        <v>0</v>
      </c>
      <c r="KV137" s="75">
        <f>IF(KV$7="",0,KV53*условия!$W$81*условия!$W$96)</f>
        <v>0</v>
      </c>
      <c r="KW137" s="70"/>
      <c r="KX137" s="70"/>
    </row>
    <row r="138" spans="1:310" ht="4.05" customHeight="1" x14ac:dyDescent="0.25">
      <c r="A138" s="1"/>
      <c r="B138" s="79"/>
      <c r="C138" s="79"/>
      <c r="D138" s="79"/>
      <c r="E138" s="1"/>
      <c r="F138" s="1"/>
      <c r="G138" s="1"/>
      <c r="H138" s="11"/>
      <c r="I138" s="1"/>
      <c r="J138" s="1"/>
      <c r="K138" s="36"/>
      <c r="L138" s="1"/>
      <c r="M138" s="5"/>
      <c r="N138" s="1"/>
      <c r="O138" s="19"/>
      <c r="P138" s="1"/>
      <c r="Q138" s="1"/>
      <c r="R138" s="4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</row>
    <row r="139" spans="1:310" s="76" customFormat="1" x14ac:dyDescent="0.25">
      <c r="A139" s="70"/>
      <c r="B139" s="82" t="s">
        <v>29</v>
      </c>
      <c r="C139" s="82" t="s">
        <v>27</v>
      </c>
      <c r="D139" s="82" t="s">
        <v>28</v>
      </c>
      <c r="E139" s="71" t="str">
        <f>kpi!$E$70</f>
        <v>расходы на CRM и IP-телефонию</v>
      </c>
      <c r="F139" s="70"/>
      <c r="G139" s="70"/>
      <c r="H139" s="72" t="str">
        <f>IF(OR($E139="",$E139=0),"",INDEX(kpi!$I:$I,SUMIFS(kpi!$A:$A,kpi!$E:$E,$E139)))</f>
        <v>руб.</v>
      </c>
      <c r="I139" s="70"/>
      <c r="J139" s="70"/>
      <c r="K139" s="77"/>
      <c r="L139" s="70"/>
      <c r="M139" s="73"/>
      <c r="N139" s="74"/>
      <c r="O139" s="73"/>
      <c r="P139" s="70"/>
      <c r="Q139" s="70"/>
      <c r="R139" s="78">
        <f>SUMIFS($T139:$KW139,$T$1:$KW$1,"&gt;="&amp;1,$T$1:$KW$1,"&lt;="&amp;MAX($1:$1))</f>
        <v>1680000</v>
      </c>
      <c r="S139" s="70"/>
      <c r="T139" s="73"/>
      <c r="U139" s="75">
        <f>IF(U$7="",0,U107*условия!$W$104)</f>
        <v>35000</v>
      </c>
      <c r="V139" s="75">
        <f>IF(V$7="",0,V107*условия!$W$104)</f>
        <v>35000</v>
      </c>
      <c r="W139" s="75">
        <f>IF(W$7="",0,W107*условия!$W$104)</f>
        <v>35000</v>
      </c>
      <c r="X139" s="75">
        <f>IF(X$7="",0,X107*условия!$W$104)</f>
        <v>35000</v>
      </c>
      <c r="Y139" s="75">
        <f>IF(Y$7="",0,Y107*условия!$W$104)</f>
        <v>35000</v>
      </c>
      <c r="Z139" s="75">
        <f>IF(Z$7="",0,Z107*условия!$W$104)</f>
        <v>35000</v>
      </c>
      <c r="AA139" s="75">
        <f>IF(AA$7="",0,AA107*условия!$W$104)</f>
        <v>35000</v>
      </c>
      <c r="AB139" s="75">
        <f>IF(AB$7="",0,AB107*условия!$W$104)</f>
        <v>35000</v>
      </c>
      <c r="AC139" s="75">
        <f>IF(AC$7="",0,AC107*условия!$W$104)</f>
        <v>35000</v>
      </c>
      <c r="AD139" s="75">
        <f>IF(AD$7="",0,AD107*условия!$W$104)</f>
        <v>35000</v>
      </c>
      <c r="AE139" s="75">
        <f>IF(AE$7="",0,AE107*условия!$W$104)</f>
        <v>35000</v>
      </c>
      <c r="AF139" s="75">
        <f>IF(AF$7="",0,AF107*условия!$W$104)</f>
        <v>35000</v>
      </c>
      <c r="AG139" s="75">
        <f>IF(AG$7="",0,AG107*условия!$W$104)</f>
        <v>35000</v>
      </c>
      <c r="AH139" s="75">
        <f>IF(AH$7="",0,AH107*условия!$W$104)</f>
        <v>35000</v>
      </c>
      <c r="AI139" s="75">
        <f>IF(AI$7="",0,AI107*условия!$W$104)</f>
        <v>35000</v>
      </c>
      <c r="AJ139" s="75">
        <f>IF(AJ$7="",0,AJ107*условия!$W$104)</f>
        <v>35000</v>
      </c>
      <c r="AK139" s="75">
        <f>IF(AK$7="",0,AK107*условия!$W$104)</f>
        <v>35000</v>
      </c>
      <c r="AL139" s="75">
        <f>IF(AL$7="",0,AL107*условия!$W$104)</f>
        <v>35000</v>
      </c>
      <c r="AM139" s="75">
        <f>IF(AM$7="",0,AM107*условия!$W$104)</f>
        <v>35000</v>
      </c>
      <c r="AN139" s="75">
        <f>IF(AN$7="",0,AN107*условия!$W$104)</f>
        <v>35000</v>
      </c>
      <c r="AO139" s="75">
        <f>IF(AO$7="",0,AO107*условия!$W$104)</f>
        <v>35000</v>
      </c>
      <c r="AP139" s="75">
        <f>IF(AP$7="",0,AP107*условия!$W$104)</f>
        <v>35000</v>
      </c>
      <c r="AQ139" s="75">
        <f>IF(AQ$7="",0,AQ107*условия!$W$104)</f>
        <v>35000</v>
      </c>
      <c r="AR139" s="75">
        <f>IF(AR$7="",0,AR107*условия!$W$104)</f>
        <v>35000</v>
      </c>
      <c r="AS139" s="75">
        <f>IF(AS$7="",0,AS107*условия!$W$104)</f>
        <v>35000</v>
      </c>
      <c r="AT139" s="75">
        <f>IF(AT$7="",0,AT107*условия!$W$104)</f>
        <v>35000</v>
      </c>
      <c r="AU139" s="75">
        <f>IF(AU$7="",0,AU107*условия!$W$104)</f>
        <v>35000</v>
      </c>
      <c r="AV139" s="75">
        <f>IF(AV$7="",0,AV107*условия!$W$104)</f>
        <v>35000</v>
      </c>
      <c r="AW139" s="75">
        <f>IF(AW$7="",0,AW107*условия!$W$104)</f>
        <v>35000</v>
      </c>
      <c r="AX139" s="75">
        <f>IF(AX$7="",0,AX107*условия!$W$104)</f>
        <v>35000</v>
      </c>
      <c r="AY139" s="75">
        <f>IF(AY$7="",0,AY107*условия!$W$104)</f>
        <v>35000</v>
      </c>
      <c r="AZ139" s="75">
        <f>IF(AZ$7="",0,AZ107*условия!$W$104)</f>
        <v>35000</v>
      </c>
      <c r="BA139" s="75">
        <f>IF(BA$7="",0,BA107*условия!$W$104)</f>
        <v>35000</v>
      </c>
      <c r="BB139" s="75">
        <f>IF(BB$7="",0,BB107*условия!$W$104)</f>
        <v>35000</v>
      </c>
      <c r="BC139" s="75">
        <f>IF(BC$7="",0,BC107*условия!$W$104)</f>
        <v>35000</v>
      </c>
      <c r="BD139" s="75">
        <f>IF(BD$7="",0,BD107*условия!$W$104)</f>
        <v>35000</v>
      </c>
      <c r="BE139" s="75">
        <f>IF(BE$7="",0,BE107*условия!$W$104)</f>
        <v>35000</v>
      </c>
      <c r="BF139" s="75">
        <f>IF(BF$7="",0,BF107*условия!$W$104)</f>
        <v>35000</v>
      </c>
      <c r="BG139" s="75">
        <f>IF(BG$7="",0,BG107*условия!$W$104)</f>
        <v>35000</v>
      </c>
      <c r="BH139" s="75">
        <f>IF(BH$7="",0,BH107*условия!$W$104)</f>
        <v>35000</v>
      </c>
      <c r="BI139" s="75">
        <f>IF(BI$7="",0,BI107*условия!$W$104)</f>
        <v>35000</v>
      </c>
      <c r="BJ139" s="75">
        <f>IF(BJ$7="",0,BJ107*условия!$W$104)</f>
        <v>35000</v>
      </c>
      <c r="BK139" s="75">
        <f>IF(BK$7="",0,BK107*условия!$W$104)</f>
        <v>35000</v>
      </c>
      <c r="BL139" s="75">
        <f>IF(BL$7="",0,BL107*условия!$W$104)</f>
        <v>35000</v>
      </c>
      <c r="BM139" s="75">
        <f>IF(BM$7="",0,BM107*условия!$W$104)</f>
        <v>35000</v>
      </c>
      <c r="BN139" s="75">
        <f>IF(BN$7="",0,BN107*условия!$W$104)</f>
        <v>35000</v>
      </c>
      <c r="BO139" s="75">
        <f>IF(BO$7="",0,BO107*условия!$W$104)</f>
        <v>35000</v>
      </c>
      <c r="BP139" s="75">
        <f>IF(BP$7="",0,BP107*условия!$W$104)</f>
        <v>35000</v>
      </c>
      <c r="BQ139" s="75">
        <f>IF(BQ$7="",0,BQ107*условия!$W$104)</f>
        <v>0</v>
      </c>
      <c r="BR139" s="75">
        <f>IF(BR$7="",0,BR107*условия!$W$104)</f>
        <v>0</v>
      </c>
      <c r="BS139" s="75">
        <f>IF(BS$7="",0,BS107*условия!$W$104)</f>
        <v>0</v>
      </c>
      <c r="BT139" s="75">
        <f>IF(BT$7="",0,BT107*условия!$W$104)</f>
        <v>0</v>
      </c>
      <c r="BU139" s="75">
        <f>IF(BU$7="",0,BU107*условия!$W$104)</f>
        <v>0</v>
      </c>
      <c r="BV139" s="75">
        <f>IF(BV$7="",0,BV107*условия!$W$104)</f>
        <v>0</v>
      </c>
      <c r="BW139" s="75">
        <f>IF(BW$7="",0,BW107*условия!$W$104)</f>
        <v>0</v>
      </c>
      <c r="BX139" s="75">
        <f>IF(BX$7="",0,BX107*условия!$W$104)</f>
        <v>0</v>
      </c>
      <c r="BY139" s="75">
        <f>IF(BY$7="",0,BY107*условия!$W$104)</f>
        <v>0</v>
      </c>
      <c r="BZ139" s="75">
        <f>IF(BZ$7="",0,BZ107*условия!$W$104)</f>
        <v>0</v>
      </c>
      <c r="CA139" s="75">
        <f>IF(CA$7="",0,CA107*условия!$W$104)</f>
        <v>0</v>
      </c>
      <c r="CB139" s="75">
        <f>IF(CB$7="",0,CB107*условия!$W$104)</f>
        <v>0</v>
      </c>
      <c r="CC139" s="75">
        <f>IF(CC$7="",0,CC107*условия!$W$104)</f>
        <v>0</v>
      </c>
      <c r="CD139" s="75">
        <f>IF(CD$7="",0,CD107*условия!$W$104)</f>
        <v>0</v>
      </c>
      <c r="CE139" s="75">
        <f>IF(CE$7="",0,CE107*условия!$W$104)</f>
        <v>0</v>
      </c>
      <c r="CF139" s="75">
        <f>IF(CF$7="",0,CF107*условия!$W$104)</f>
        <v>0</v>
      </c>
      <c r="CG139" s="75">
        <f>IF(CG$7="",0,CG107*условия!$W$104)</f>
        <v>0</v>
      </c>
      <c r="CH139" s="75">
        <f>IF(CH$7="",0,CH107*условия!$W$104)</f>
        <v>0</v>
      </c>
      <c r="CI139" s="75">
        <f>IF(CI$7="",0,CI107*условия!$W$104)</f>
        <v>0</v>
      </c>
      <c r="CJ139" s="75">
        <f>IF(CJ$7="",0,CJ107*условия!$W$104)</f>
        <v>0</v>
      </c>
      <c r="CK139" s="75">
        <f>IF(CK$7="",0,CK107*условия!$W$104)</f>
        <v>0</v>
      </c>
      <c r="CL139" s="75">
        <f>IF(CL$7="",0,CL107*условия!$W$104)</f>
        <v>0</v>
      </c>
      <c r="CM139" s="75">
        <f>IF(CM$7="",0,CM107*условия!$W$104)</f>
        <v>0</v>
      </c>
      <c r="CN139" s="75">
        <f>IF(CN$7="",0,CN107*условия!$W$104)</f>
        <v>0</v>
      </c>
      <c r="CO139" s="75">
        <f>IF(CO$7="",0,CO107*условия!$W$104)</f>
        <v>0</v>
      </c>
      <c r="CP139" s="75">
        <f>IF(CP$7="",0,CP107*условия!$W$104)</f>
        <v>0</v>
      </c>
      <c r="CQ139" s="75">
        <f>IF(CQ$7="",0,CQ107*условия!$W$104)</f>
        <v>0</v>
      </c>
      <c r="CR139" s="75">
        <f>IF(CR$7="",0,CR107*условия!$W$104)</f>
        <v>0</v>
      </c>
      <c r="CS139" s="75">
        <f>IF(CS$7="",0,CS107*условия!$W$104)</f>
        <v>0</v>
      </c>
      <c r="CT139" s="75">
        <f>IF(CT$7="",0,CT107*условия!$W$104)</f>
        <v>0</v>
      </c>
      <c r="CU139" s="75">
        <f>IF(CU$7="",0,CU107*условия!$W$104)</f>
        <v>0</v>
      </c>
      <c r="CV139" s="75">
        <f>IF(CV$7="",0,CV107*условия!$W$104)</f>
        <v>0</v>
      </c>
      <c r="CW139" s="75">
        <f>IF(CW$7="",0,CW107*условия!$W$104)</f>
        <v>0</v>
      </c>
      <c r="CX139" s="75">
        <f>IF(CX$7="",0,CX107*условия!$W$104)</f>
        <v>0</v>
      </c>
      <c r="CY139" s="75">
        <f>IF(CY$7="",0,CY107*условия!$W$104)</f>
        <v>0</v>
      </c>
      <c r="CZ139" s="75">
        <f>IF(CZ$7="",0,CZ107*условия!$W$104)</f>
        <v>0</v>
      </c>
      <c r="DA139" s="75">
        <f>IF(DA$7="",0,DA107*условия!$W$104)</f>
        <v>0</v>
      </c>
      <c r="DB139" s="75">
        <f>IF(DB$7="",0,DB107*условия!$W$104)</f>
        <v>0</v>
      </c>
      <c r="DC139" s="75">
        <f>IF(DC$7="",0,DC107*условия!$W$104)</f>
        <v>0</v>
      </c>
      <c r="DD139" s="75">
        <f>IF(DD$7="",0,DD107*условия!$W$104)</f>
        <v>0</v>
      </c>
      <c r="DE139" s="75">
        <f>IF(DE$7="",0,DE107*условия!$W$104)</f>
        <v>0</v>
      </c>
      <c r="DF139" s="75">
        <f>IF(DF$7="",0,DF107*условия!$W$104)</f>
        <v>0</v>
      </c>
      <c r="DG139" s="75">
        <f>IF(DG$7="",0,DG107*условия!$W$104)</f>
        <v>0</v>
      </c>
      <c r="DH139" s="75">
        <f>IF(DH$7="",0,DH107*условия!$W$104)</f>
        <v>0</v>
      </c>
      <c r="DI139" s="75">
        <f>IF(DI$7="",0,DI107*условия!$W$104)</f>
        <v>0</v>
      </c>
      <c r="DJ139" s="75">
        <f>IF(DJ$7="",0,DJ107*условия!$W$104)</f>
        <v>0</v>
      </c>
      <c r="DK139" s="75">
        <f>IF(DK$7="",0,DK107*условия!$W$104)</f>
        <v>0</v>
      </c>
      <c r="DL139" s="75">
        <f>IF(DL$7="",0,DL107*условия!$W$104)</f>
        <v>0</v>
      </c>
      <c r="DM139" s="75">
        <f>IF(DM$7="",0,DM107*условия!$W$104)</f>
        <v>0</v>
      </c>
      <c r="DN139" s="75">
        <f>IF(DN$7="",0,DN107*условия!$W$104)</f>
        <v>0</v>
      </c>
      <c r="DO139" s="75">
        <f>IF(DO$7="",0,DO107*условия!$W$104)</f>
        <v>0</v>
      </c>
      <c r="DP139" s="75">
        <f>IF(DP$7="",0,DP107*условия!$W$104)</f>
        <v>0</v>
      </c>
      <c r="DQ139" s="75">
        <f>IF(DQ$7="",0,DQ107*условия!$W$104)</f>
        <v>0</v>
      </c>
      <c r="DR139" s="75">
        <f>IF(DR$7="",0,DR107*условия!$W$104)</f>
        <v>0</v>
      </c>
      <c r="DS139" s="75">
        <f>IF(DS$7="",0,DS107*условия!$W$104)</f>
        <v>0</v>
      </c>
      <c r="DT139" s="75">
        <f>IF(DT$7="",0,DT107*условия!$W$104)</f>
        <v>0</v>
      </c>
      <c r="DU139" s="75">
        <f>IF(DU$7="",0,DU107*условия!$W$104)</f>
        <v>0</v>
      </c>
      <c r="DV139" s="75">
        <f>IF(DV$7="",0,DV107*условия!$W$104)</f>
        <v>0</v>
      </c>
      <c r="DW139" s="75">
        <f>IF(DW$7="",0,DW107*условия!$W$104)</f>
        <v>0</v>
      </c>
      <c r="DX139" s="75">
        <f>IF(DX$7="",0,DX107*условия!$W$104)</f>
        <v>0</v>
      </c>
      <c r="DY139" s="75">
        <f>IF(DY$7="",0,DY107*условия!$W$104)</f>
        <v>0</v>
      </c>
      <c r="DZ139" s="75">
        <f>IF(DZ$7="",0,DZ107*условия!$W$104)</f>
        <v>0</v>
      </c>
      <c r="EA139" s="75">
        <f>IF(EA$7="",0,EA107*условия!$W$104)</f>
        <v>0</v>
      </c>
      <c r="EB139" s="75">
        <f>IF(EB$7="",0,EB107*условия!$W$104)</f>
        <v>0</v>
      </c>
      <c r="EC139" s="75">
        <f>IF(EC$7="",0,EC107*условия!$W$104)</f>
        <v>0</v>
      </c>
      <c r="ED139" s="75">
        <f>IF(ED$7="",0,ED107*условия!$W$104)</f>
        <v>0</v>
      </c>
      <c r="EE139" s="75">
        <f>IF(EE$7="",0,EE107*условия!$W$104)</f>
        <v>0</v>
      </c>
      <c r="EF139" s="75">
        <f>IF(EF$7="",0,EF107*условия!$W$104)</f>
        <v>0</v>
      </c>
      <c r="EG139" s="75">
        <f>IF(EG$7="",0,EG107*условия!$W$104)</f>
        <v>0</v>
      </c>
      <c r="EH139" s="75">
        <f>IF(EH$7="",0,EH107*условия!$W$104)</f>
        <v>0</v>
      </c>
      <c r="EI139" s="75">
        <f>IF(EI$7="",0,EI107*условия!$W$104)</f>
        <v>0</v>
      </c>
      <c r="EJ139" s="75">
        <f>IF(EJ$7="",0,EJ107*условия!$W$104)</f>
        <v>0</v>
      </c>
      <c r="EK139" s="75">
        <f>IF(EK$7="",0,EK107*условия!$W$104)</f>
        <v>0</v>
      </c>
      <c r="EL139" s="75">
        <f>IF(EL$7="",0,EL107*условия!$W$104)</f>
        <v>0</v>
      </c>
      <c r="EM139" s="75">
        <f>IF(EM$7="",0,EM107*условия!$W$104)</f>
        <v>0</v>
      </c>
      <c r="EN139" s="75">
        <f>IF(EN$7="",0,EN107*условия!$W$104)</f>
        <v>0</v>
      </c>
      <c r="EO139" s="75">
        <f>IF(EO$7="",0,EO107*условия!$W$104)</f>
        <v>0</v>
      </c>
      <c r="EP139" s="75">
        <f>IF(EP$7="",0,EP107*условия!$W$104)</f>
        <v>0</v>
      </c>
      <c r="EQ139" s="75">
        <f>IF(EQ$7="",0,EQ107*условия!$W$104)</f>
        <v>0</v>
      </c>
      <c r="ER139" s="75">
        <f>IF(ER$7="",0,ER107*условия!$W$104)</f>
        <v>0</v>
      </c>
      <c r="ES139" s="75">
        <f>IF(ES$7="",0,ES107*условия!$W$104)</f>
        <v>0</v>
      </c>
      <c r="ET139" s="75">
        <f>IF(ET$7="",0,ET107*условия!$W$104)</f>
        <v>0</v>
      </c>
      <c r="EU139" s="75">
        <f>IF(EU$7="",0,EU107*условия!$W$104)</f>
        <v>0</v>
      </c>
      <c r="EV139" s="75">
        <f>IF(EV$7="",0,EV107*условия!$W$104)</f>
        <v>0</v>
      </c>
      <c r="EW139" s="75">
        <f>IF(EW$7="",0,EW107*условия!$W$104)</f>
        <v>0</v>
      </c>
      <c r="EX139" s="75">
        <f>IF(EX$7="",0,EX107*условия!$W$104)</f>
        <v>0</v>
      </c>
      <c r="EY139" s="75">
        <f>IF(EY$7="",0,EY107*условия!$W$104)</f>
        <v>0</v>
      </c>
      <c r="EZ139" s="75">
        <f>IF(EZ$7="",0,EZ107*условия!$W$104)</f>
        <v>0</v>
      </c>
      <c r="FA139" s="75">
        <f>IF(FA$7="",0,FA107*условия!$W$104)</f>
        <v>0</v>
      </c>
      <c r="FB139" s="75">
        <f>IF(FB$7="",0,FB107*условия!$W$104)</f>
        <v>0</v>
      </c>
      <c r="FC139" s="75">
        <f>IF(FC$7="",0,FC107*условия!$W$104)</f>
        <v>0</v>
      </c>
      <c r="FD139" s="75">
        <f>IF(FD$7="",0,FD107*условия!$W$104)</f>
        <v>0</v>
      </c>
      <c r="FE139" s="75">
        <f>IF(FE$7="",0,FE107*условия!$W$104)</f>
        <v>0</v>
      </c>
      <c r="FF139" s="75">
        <f>IF(FF$7="",0,FF107*условия!$W$104)</f>
        <v>0</v>
      </c>
      <c r="FG139" s="75">
        <f>IF(FG$7="",0,FG107*условия!$W$104)</f>
        <v>0</v>
      </c>
      <c r="FH139" s="75">
        <f>IF(FH$7="",0,FH107*условия!$W$104)</f>
        <v>0</v>
      </c>
      <c r="FI139" s="75">
        <f>IF(FI$7="",0,FI107*условия!$W$104)</f>
        <v>0</v>
      </c>
      <c r="FJ139" s="75">
        <f>IF(FJ$7="",0,FJ107*условия!$W$104)</f>
        <v>0</v>
      </c>
      <c r="FK139" s="75">
        <f>IF(FK$7="",0,FK107*условия!$W$104)</f>
        <v>0</v>
      </c>
      <c r="FL139" s="75">
        <f>IF(FL$7="",0,FL107*условия!$W$104)</f>
        <v>0</v>
      </c>
      <c r="FM139" s="75">
        <f>IF(FM$7="",0,FM107*условия!$W$104)</f>
        <v>0</v>
      </c>
      <c r="FN139" s="75">
        <f>IF(FN$7="",0,FN107*условия!$W$104)</f>
        <v>0</v>
      </c>
      <c r="FO139" s="75">
        <f>IF(FO$7="",0,FO107*условия!$W$104)</f>
        <v>0</v>
      </c>
      <c r="FP139" s="75">
        <f>IF(FP$7="",0,FP107*условия!$W$104)</f>
        <v>0</v>
      </c>
      <c r="FQ139" s="75">
        <f>IF(FQ$7="",0,FQ107*условия!$W$104)</f>
        <v>0</v>
      </c>
      <c r="FR139" s="75">
        <f>IF(FR$7="",0,FR107*условия!$W$104)</f>
        <v>0</v>
      </c>
      <c r="FS139" s="75">
        <f>IF(FS$7="",0,FS107*условия!$W$104)</f>
        <v>0</v>
      </c>
      <c r="FT139" s="75">
        <f>IF(FT$7="",0,FT107*условия!$W$104)</f>
        <v>0</v>
      </c>
      <c r="FU139" s="75">
        <f>IF(FU$7="",0,FU107*условия!$W$104)</f>
        <v>0</v>
      </c>
      <c r="FV139" s="75">
        <f>IF(FV$7="",0,FV107*условия!$W$104)</f>
        <v>0</v>
      </c>
      <c r="FW139" s="75">
        <f>IF(FW$7="",0,FW107*условия!$W$104)</f>
        <v>0</v>
      </c>
      <c r="FX139" s="75">
        <f>IF(FX$7="",0,FX107*условия!$W$104)</f>
        <v>0</v>
      </c>
      <c r="FY139" s="75">
        <f>IF(FY$7="",0,FY107*условия!$W$104)</f>
        <v>0</v>
      </c>
      <c r="FZ139" s="75">
        <f>IF(FZ$7="",0,FZ107*условия!$W$104)</f>
        <v>0</v>
      </c>
      <c r="GA139" s="75">
        <f>IF(GA$7="",0,GA107*условия!$W$104)</f>
        <v>0</v>
      </c>
      <c r="GB139" s="75">
        <f>IF(GB$7="",0,GB107*условия!$W$104)</f>
        <v>0</v>
      </c>
      <c r="GC139" s="75">
        <f>IF(GC$7="",0,GC107*условия!$W$104)</f>
        <v>0</v>
      </c>
      <c r="GD139" s="75">
        <f>IF(GD$7="",0,GD107*условия!$W$104)</f>
        <v>0</v>
      </c>
      <c r="GE139" s="75">
        <f>IF(GE$7="",0,GE107*условия!$W$104)</f>
        <v>0</v>
      </c>
      <c r="GF139" s="75">
        <f>IF(GF$7="",0,GF107*условия!$W$104)</f>
        <v>0</v>
      </c>
      <c r="GG139" s="75">
        <f>IF(GG$7="",0,GG107*условия!$W$104)</f>
        <v>0</v>
      </c>
      <c r="GH139" s="75">
        <f>IF(GH$7="",0,GH107*условия!$W$104)</f>
        <v>0</v>
      </c>
      <c r="GI139" s="75">
        <f>IF(GI$7="",0,GI107*условия!$W$104)</f>
        <v>0</v>
      </c>
      <c r="GJ139" s="75">
        <f>IF(GJ$7="",0,GJ107*условия!$W$104)</f>
        <v>0</v>
      </c>
      <c r="GK139" s="75">
        <f>IF(GK$7="",0,GK107*условия!$W$104)</f>
        <v>0</v>
      </c>
      <c r="GL139" s="75">
        <f>IF(GL$7="",0,GL107*условия!$W$104)</f>
        <v>0</v>
      </c>
      <c r="GM139" s="75">
        <f>IF(GM$7="",0,GM107*условия!$W$104)</f>
        <v>0</v>
      </c>
      <c r="GN139" s="75">
        <f>IF(GN$7="",0,GN107*условия!$W$104)</f>
        <v>0</v>
      </c>
      <c r="GO139" s="75">
        <f>IF(GO$7="",0,GO107*условия!$W$104)</f>
        <v>0</v>
      </c>
      <c r="GP139" s="75">
        <f>IF(GP$7="",0,GP107*условия!$W$104)</f>
        <v>0</v>
      </c>
      <c r="GQ139" s="75">
        <f>IF(GQ$7="",0,GQ107*условия!$W$104)</f>
        <v>0</v>
      </c>
      <c r="GR139" s="75">
        <f>IF(GR$7="",0,GR107*условия!$W$104)</f>
        <v>0</v>
      </c>
      <c r="GS139" s="75">
        <f>IF(GS$7="",0,GS107*условия!$W$104)</f>
        <v>0</v>
      </c>
      <c r="GT139" s="75">
        <f>IF(GT$7="",0,GT107*условия!$W$104)</f>
        <v>0</v>
      </c>
      <c r="GU139" s="75">
        <f>IF(GU$7="",0,GU107*условия!$W$104)</f>
        <v>0</v>
      </c>
      <c r="GV139" s="75">
        <f>IF(GV$7="",0,GV107*условия!$W$104)</f>
        <v>0</v>
      </c>
      <c r="GW139" s="75">
        <f>IF(GW$7="",0,GW107*условия!$W$104)</f>
        <v>0</v>
      </c>
      <c r="GX139" s="75">
        <f>IF(GX$7="",0,GX107*условия!$W$104)</f>
        <v>0</v>
      </c>
      <c r="GY139" s="75">
        <f>IF(GY$7="",0,GY107*условия!$W$104)</f>
        <v>0</v>
      </c>
      <c r="GZ139" s="75">
        <f>IF(GZ$7="",0,GZ107*условия!$W$104)</f>
        <v>0</v>
      </c>
      <c r="HA139" s="75">
        <f>IF(HA$7="",0,HA107*условия!$W$104)</f>
        <v>0</v>
      </c>
      <c r="HB139" s="75">
        <f>IF(HB$7="",0,HB107*условия!$W$104)</f>
        <v>0</v>
      </c>
      <c r="HC139" s="75">
        <f>IF(HC$7="",0,HC107*условия!$W$104)</f>
        <v>0</v>
      </c>
      <c r="HD139" s="75">
        <f>IF(HD$7="",0,HD107*условия!$W$104)</f>
        <v>0</v>
      </c>
      <c r="HE139" s="75">
        <f>IF(HE$7="",0,HE107*условия!$W$104)</f>
        <v>0</v>
      </c>
      <c r="HF139" s="75">
        <f>IF(HF$7="",0,HF107*условия!$W$104)</f>
        <v>0</v>
      </c>
      <c r="HG139" s="75">
        <f>IF(HG$7="",0,HG107*условия!$W$104)</f>
        <v>0</v>
      </c>
      <c r="HH139" s="75">
        <f>IF(HH$7="",0,HH107*условия!$W$104)</f>
        <v>0</v>
      </c>
      <c r="HI139" s="75">
        <f>IF(HI$7="",0,HI107*условия!$W$104)</f>
        <v>0</v>
      </c>
      <c r="HJ139" s="75">
        <f>IF(HJ$7="",0,HJ107*условия!$W$104)</f>
        <v>0</v>
      </c>
      <c r="HK139" s="75">
        <f>IF(HK$7="",0,HK107*условия!$W$104)</f>
        <v>0</v>
      </c>
      <c r="HL139" s="75">
        <f>IF(HL$7="",0,HL107*условия!$W$104)</f>
        <v>0</v>
      </c>
      <c r="HM139" s="75">
        <f>IF(HM$7="",0,HM107*условия!$W$104)</f>
        <v>0</v>
      </c>
      <c r="HN139" s="75">
        <f>IF(HN$7="",0,HN107*условия!$W$104)</f>
        <v>0</v>
      </c>
      <c r="HO139" s="75">
        <f>IF(HO$7="",0,HO107*условия!$W$104)</f>
        <v>0</v>
      </c>
      <c r="HP139" s="75">
        <f>IF(HP$7="",0,HP107*условия!$W$104)</f>
        <v>0</v>
      </c>
      <c r="HQ139" s="75">
        <f>IF(HQ$7="",0,HQ107*условия!$W$104)</f>
        <v>0</v>
      </c>
      <c r="HR139" s="75">
        <f>IF(HR$7="",0,HR107*условия!$W$104)</f>
        <v>0</v>
      </c>
      <c r="HS139" s="75">
        <f>IF(HS$7="",0,HS107*условия!$W$104)</f>
        <v>0</v>
      </c>
      <c r="HT139" s="75">
        <f>IF(HT$7="",0,HT107*условия!$W$104)</f>
        <v>0</v>
      </c>
      <c r="HU139" s="75">
        <f>IF(HU$7="",0,HU107*условия!$W$104)</f>
        <v>0</v>
      </c>
      <c r="HV139" s="75">
        <f>IF(HV$7="",0,HV107*условия!$W$104)</f>
        <v>0</v>
      </c>
      <c r="HW139" s="75">
        <f>IF(HW$7="",0,HW107*условия!$W$104)</f>
        <v>0</v>
      </c>
      <c r="HX139" s="75">
        <f>IF(HX$7="",0,HX107*условия!$W$104)</f>
        <v>0</v>
      </c>
      <c r="HY139" s="75">
        <f>IF(HY$7="",0,HY107*условия!$W$104)</f>
        <v>0</v>
      </c>
      <c r="HZ139" s="75">
        <f>IF(HZ$7="",0,HZ107*условия!$W$104)</f>
        <v>0</v>
      </c>
      <c r="IA139" s="75">
        <f>IF(IA$7="",0,IA107*условия!$W$104)</f>
        <v>0</v>
      </c>
      <c r="IB139" s="75">
        <f>IF(IB$7="",0,IB107*условия!$W$104)</f>
        <v>0</v>
      </c>
      <c r="IC139" s="75">
        <f>IF(IC$7="",0,IC107*условия!$W$104)</f>
        <v>0</v>
      </c>
      <c r="ID139" s="75">
        <f>IF(ID$7="",0,ID107*условия!$W$104)</f>
        <v>0</v>
      </c>
      <c r="IE139" s="75">
        <f>IF(IE$7="",0,IE107*условия!$W$104)</f>
        <v>0</v>
      </c>
      <c r="IF139" s="75">
        <f>IF(IF$7="",0,IF107*условия!$W$104)</f>
        <v>0</v>
      </c>
      <c r="IG139" s="75">
        <f>IF(IG$7="",0,IG107*условия!$W$104)</f>
        <v>0</v>
      </c>
      <c r="IH139" s="75">
        <f>IF(IH$7="",0,IH107*условия!$W$104)</f>
        <v>0</v>
      </c>
      <c r="II139" s="75">
        <f>IF(II$7="",0,II107*условия!$W$104)</f>
        <v>0</v>
      </c>
      <c r="IJ139" s="75">
        <f>IF(IJ$7="",0,IJ107*условия!$W$104)</f>
        <v>0</v>
      </c>
      <c r="IK139" s="75">
        <f>IF(IK$7="",0,IK107*условия!$W$104)</f>
        <v>0</v>
      </c>
      <c r="IL139" s="75">
        <f>IF(IL$7="",0,IL107*условия!$W$104)</f>
        <v>0</v>
      </c>
      <c r="IM139" s="75">
        <f>IF(IM$7="",0,IM107*условия!$W$104)</f>
        <v>0</v>
      </c>
      <c r="IN139" s="75">
        <f>IF(IN$7="",0,IN107*условия!$W$104)</f>
        <v>0</v>
      </c>
      <c r="IO139" s="75">
        <f>IF(IO$7="",0,IO107*условия!$W$104)</f>
        <v>0</v>
      </c>
      <c r="IP139" s="75">
        <f>IF(IP$7="",0,IP107*условия!$W$104)</f>
        <v>0</v>
      </c>
      <c r="IQ139" s="75">
        <f>IF(IQ$7="",0,IQ107*условия!$W$104)</f>
        <v>0</v>
      </c>
      <c r="IR139" s="75">
        <f>IF(IR$7="",0,IR107*условия!$W$104)</f>
        <v>0</v>
      </c>
      <c r="IS139" s="75">
        <f>IF(IS$7="",0,IS107*условия!$W$104)</f>
        <v>0</v>
      </c>
      <c r="IT139" s="75">
        <f>IF(IT$7="",0,IT107*условия!$W$104)</f>
        <v>0</v>
      </c>
      <c r="IU139" s="75">
        <f>IF(IU$7="",0,IU107*условия!$W$104)</f>
        <v>0</v>
      </c>
      <c r="IV139" s="75">
        <f>IF(IV$7="",0,IV107*условия!$W$104)</f>
        <v>0</v>
      </c>
      <c r="IW139" s="75">
        <f>IF(IW$7="",0,IW107*условия!$W$104)</f>
        <v>0</v>
      </c>
      <c r="IX139" s="75">
        <f>IF(IX$7="",0,IX107*условия!$W$104)</f>
        <v>0</v>
      </c>
      <c r="IY139" s="75">
        <f>IF(IY$7="",0,IY107*условия!$W$104)</f>
        <v>0</v>
      </c>
      <c r="IZ139" s="75">
        <f>IF(IZ$7="",0,IZ107*условия!$W$104)</f>
        <v>0</v>
      </c>
      <c r="JA139" s="75">
        <f>IF(JA$7="",0,JA107*условия!$W$104)</f>
        <v>0</v>
      </c>
      <c r="JB139" s="75">
        <f>IF(JB$7="",0,JB107*условия!$W$104)</f>
        <v>0</v>
      </c>
      <c r="JC139" s="75">
        <f>IF(JC$7="",0,JC107*условия!$W$104)</f>
        <v>0</v>
      </c>
      <c r="JD139" s="75">
        <f>IF(JD$7="",0,JD107*условия!$W$104)</f>
        <v>0</v>
      </c>
      <c r="JE139" s="75">
        <f>IF(JE$7="",0,JE107*условия!$W$104)</f>
        <v>0</v>
      </c>
      <c r="JF139" s="75">
        <f>IF(JF$7="",0,JF107*условия!$W$104)</f>
        <v>0</v>
      </c>
      <c r="JG139" s="75">
        <f>IF(JG$7="",0,JG107*условия!$W$104)</f>
        <v>0</v>
      </c>
      <c r="JH139" s="75">
        <f>IF(JH$7="",0,JH107*условия!$W$104)</f>
        <v>0</v>
      </c>
      <c r="JI139" s="75">
        <f>IF(JI$7="",0,JI107*условия!$W$104)</f>
        <v>0</v>
      </c>
      <c r="JJ139" s="75">
        <f>IF(JJ$7="",0,JJ107*условия!$W$104)</f>
        <v>0</v>
      </c>
      <c r="JK139" s="75">
        <f>IF(JK$7="",0,JK107*условия!$W$104)</f>
        <v>0</v>
      </c>
      <c r="JL139" s="75">
        <f>IF(JL$7="",0,JL107*условия!$W$104)</f>
        <v>0</v>
      </c>
      <c r="JM139" s="75">
        <f>IF(JM$7="",0,JM107*условия!$W$104)</f>
        <v>0</v>
      </c>
      <c r="JN139" s="75">
        <f>IF(JN$7="",0,JN107*условия!$W$104)</f>
        <v>0</v>
      </c>
      <c r="JO139" s="75">
        <f>IF(JO$7="",0,JO107*условия!$W$104)</f>
        <v>0</v>
      </c>
      <c r="JP139" s="75">
        <f>IF(JP$7="",0,JP107*условия!$W$104)</f>
        <v>0</v>
      </c>
      <c r="JQ139" s="75">
        <f>IF(JQ$7="",0,JQ107*условия!$W$104)</f>
        <v>0</v>
      </c>
      <c r="JR139" s="75">
        <f>IF(JR$7="",0,JR107*условия!$W$104)</f>
        <v>0</v>
      </c>
      <c r="JS139" s="75">
        <f>IF(JS$7="",0,JS107*условия!$W$104)</f>
        <v>0</v>
      </c>
      <c r="JT139" s="75">
        <f>IF(JT$7="",0,JT107*условия!$W$104)</f>
        <v>0</v>
      </c>
      <c r="JU139" s="75">
        <f>IF(JU$7="",0,JU107*условия!$W$104)</f>
        <v>0</v>
      </c>
      <c r="JV139" s="75">
        <f>IF(JV$7="",0,JV107*условия!$W$104)</f>
        <v>0</v>
      </c>
      <c r="JW139" s="75">
        <f>IF(JW$7="",0,JW107*условия!$W$104)</f>
        <v>0</v>
      </c>
      <c r="JX139" s="75">
        <f>IF(JX$7="",0,JX107*условия!$W$104)</f>
        <v>0</v>
      </c>
      <c r="JY139" s="75">
        <f>IF(JY$7="",0,JY107*условия!$W$104)</f>
        <v>0</v>
      </c>
      <c r="JZ139" s="75">
        <f>IF(JZ$7="",0,JZ107*условия!$W$104)</f>
        <v>0</v>
      </c>
      <c r="KA139" s="75">
        <f>IF(KA$7="",0,KA107*условия!$W$104)</f>
        <v>0</v>
      </c>
      <c r="KB139" s="75">
        <f>IF(KB$7="",0,KB107*условия!$W$104)</f>
        <v>0</v>
      </c>
      <c r="KC139" s="75">
        <f>IF(KC$7="",0,KC107*условия!$W$104)</f>
        <v>0</v>
      </c>
      <c r="KD139" s="75">
        <f>IF(KD$7="",0,KD107*условия!$W$104)</f>
        <v>0</v>
      </c>
      <c r="KE139" s="75">
        <f>IF(KE$7="",0,KE107*условия!$W$104)</f>
        <v>0</v>
      </c>
      <c r="KF139" s="75">
        <f>IF(KF$7="",0,KF107*условия!$W$104)</f>
        <v>0</v>
      </c>
      <c r="KG139" s="75">
        <f>IF(KG$7="",0,KG107*условия!$W$104)</f>
        <v>0</v>
      </c>
      <c r="KH139" s="75">
        <f>IF(KH$7="",0,KH107*условия!$W$104)</f>
        <v>0</v>
      </c>
      <c r="KI139" s="75">
        <f>IF(KI$7="",0,KI107*условия!$W$104)</f>
        <v>0</v>
      </c>
      <c r="KJ139" s="75">
        <f>IF(KJ$7="",0,KJ107*условия!$W$104)</f>
        <v>0</v>
      </c>
      <c r="KK139" s="75">
        <f>IF(KK$7="",0,KK107*условия!$W$104)</f>
        <v>0</v>
      </c>
      <c r="KL139" s="75">
        <f>IF(KL$7="",0,KL107*условия!$W$104)</f>
        <v>0</v>
      </c>
      <c r="KM139" s="75">
        <f>IF(KM$7="",0,KM107*условия!$W$104)</f>
        <v>0</v>
      </c>
      <c r="KN139" s="75">
        <f>IF(KN$7="",0,KN107*условия!$W$104)</f>
        <v>0</v>
      </c>
      <c r="KO139" s="75">
        <f>IF(KO$7="",0,KO107*условия!$W$104)</f>
        <v>0</v>
      </c>
      <c r="KP139" s="75">
        <f>IF(KP$7="",0,KP107*условия!$W$104)</f>
        <v>0</v>
      </c>
      <c r="KQ139" s="75">
        <f>IF(KQ$7="",0,KQ107*условия!$W$104)</f>
        <v>0</v>
      </c>
      <c r="KR139" s="75">
        <f>IF(KR$7="",0,KR107*условия!$W$104)</f>
        <v>0</v>
      </c>
      <c r="KS139" s="75">
        <f>IF(KS$7="",0,KS107*условия!$W$104)</f>
        <v>0</v>
      </c>
      <c r="KT139" s="75">
        <f>IF(KT$7="",0,KT107*условия!$W$104)</f>
        <v>0</v>
      </c>
      <c r="KU139" s="75">
        <f>IF(KU$7="",0,KU107*условия!$W$104)</f>
        <v>0</v>
      </c>
      <c r="KV139" s="75">
        <f>IF(KV$7="",0,KV107*условия!$W$104)</f>
        <v>0</v>
      </c>
      <c r="KW139" s="70"/>
      <c r="KX139" s="70"/>
    </row>
    <row r="140" spans="1:310" ht="4.05" customHeight="1" x14ac:dyDescent="0.25">
      <c r="A140" s="1"/>
      <c r="B140" s="79"/>
      <c r="C140" s="79"/>
      <c r="D140" s="79"/>
      <c r="E140" s="1"/>
      <c r="F140" s="1"/>
      <c r="G140" s="1"/>
      <c r="H140" s="11"/>
      <c r="I140" s="1"/>
      <c r="J140" s="1"/>
      <c r="K140" s="36"/>
      <c r="L140" s="1"/>
      <c r="M140" s="5"/>
      <c r="N140" s="1"/>
      <c r="O140" s="19"/>
      <c r="P140" s="1"/>
      <c r="Q140" s="1"/>
      <c r="R140" s="4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s="76" customFormat="1" x14ac:dyDescent="0.25">
      <c r="A141" s="70"/>
      <c r="B141" s="82" t="s">
        <v>29</v>
      </c>
      <c r="C141" s="82" t="s">
        <v>27</v>
      </c>
      <c r="D141" s="82" t="s">
        <v>28</v>
      </c>
      <c r="E141" s="71" t="str">
        <f>kpi!$E$74</f>
        <v>представительские расх. менеджеров по продажам</v>
      </c>
      <c r="F141" s="70"/>
      <c r="G141" s="70"/>
      <c r="H141" s="72" t="str">
        <f>IF(OR($E141="",$E141=0),"",INDEX(kpi!$I:$I,SUMIFS(kpi!$A:$A,kpi!$E:$E,$E141)))</f>
        <v>руб.</v>
      </c>
      <c r="I141" s="70"/>
      <c r="J141" s="70"/>
      <c r="K141" s="77"/>
      <c r="L141" s="70"/>
      <c r="M141" s="73"/>
      <c r="N141" s="74"/>
      <c r="O141" s="73"/>
      <c r="P141" s="70"/>
      <c r="Q141" s="70"/>
      <c r="R141" s="78">
        <f>SUMIFS($T141:$KW141,$T$1:$KW$1,"&gt;="&amp;1,$T$1:$KW$1,"&lt;="&amp;MAX($1:$1))</f>
        <v>7600000</v>
      </c>
      <c r="S141" s="70"/>
      <c r="T141" s="73"/>
      <c r="U141" s="75">
        <f>IF(U$7="",0,U108*условия!$W$112)</f>
        <v>100000</v>
      </c>
      <c r="V141" s="75">
        <f>IF(V$7="",0,V108*условия!$W$112)</f>
        <v>100000</v>
      </c>
      <c r="W141" s="75">
        <f>IF(W$7="",0,W108*условия!$W$112)</f>
        <v>100000</v>
      </c>
      <c r="X141" s="75">
        <f>IF(X$7="",0,X108*условия!$W$112)</f>
        <v>100000</v>
      </c>
      <c r="Y141" s="75">
        <f>IF(Y$7="",0,Y108*условия!$W$112)</f>
        <v>100000</v>
      </c>
      <c r="Z141" s="75">
        <f>IF(Z$7="",0,Z108*условия!$W$112)</f>
        <v>100000</v>
      </c>
      <c r="AA141" s="75">
        <f>IF(AA$7="",0,AA108*условия!$W$112)</f>
        <v>100000</v>
      </c>
      <c r="AB141" s="75">
        <f>IF(AB$7="",0,AB108*условия!$W$112)</f>
        <v>100000</v>
      </c>
      <c r="AC141" s="75">
        <f>IF(AC$7="",0,AC108*условия!$W$112)</f>
        <v>100000</v>
      </c>
      <c r="AD141" s="75">
        <f>IF(AD$7="",0,AD108*условия!$W$112)</f>
        <v>100000</v>
      </c>
      <c r="AE141" s="75">
        <f>IF(AE$7="",0,AE108*условия!$W$112)</f>
        <v>100000</v>
      </c>
      <c r="AF141" s="75">
        <f>IF(AF$7="",0,AF108*условия!$W$112)</f>
        <v>100000</v>
      </c>
      <c r="AG141" s="75">
        <f>IF(AG$7="",0,AG108*условия!$W$112)</f>
        <v>100000</v>
      </c>
      <c r="AH141" s="75">
        <f>IF(AH$7="",0,AH108*условия!$W$112)</f>
        <v>100000</v>
      </c>
      <c r="AI141" s="75">
        <f>IF(AI$7="",0,AI108*условия!$W$112)</f>
        <v>100000</v>
      </c>
      <c r="AJ141" s="75">
        <f>IF(AJ$7="",0,AJ108*условия!$W$112)</f>
        <v>100000</v>
      </c>
      <c r="AK141" s="75">
        <f>IF(AK$7="",0,AK108*условия!$W$112)</f>
        <v>100000</v>
      </c>
      <c r="AL141" s="75">
        <f>IF(AL$7="",0,AL108*условия!$W$112)</f>
        <v>100000</v>
      </c>
      <c r="AM141" s="75">
        <f>IF(AM$7="",0,AM108*условия!$W$112)</f>
        <v>100000</v>
      </c>
      <c r="AN141" s="75">
        <f>IF(AN$7="",0,AN108*условия!$W$112)</f>
        <v>100000</v>
      </c>
      <c r="AO141" s="75">
        <f>IF(AO$7="",0,AO108*условия!$W$112)</f>
        <v>200000</v>
      </c>
      <c r="AP141" s="75">
        <f>IF(AP$7="",0,AP108*условия!$W$112)</f>
        <v>200000</v>
      </c>
      <c r="AQ141" s="75">
        <f>IF(AQ$7="",0,AQ108*условия!$W$112)</f>
        <v>200000</v>
      </c>
      <c r="AR141" s="75">
        <f>IF(AR$7="",0,AR108*условия!$W$112)</f>
        <v>200000</v>
      </c>
      <c r="AS141" s="75">
        <f>IF(AS$7="",0,AS108*условия!$W$112)</f>
        <v>200000</v>
      </c>
      <c r="AT141" s="75">
        <f>IF(AT$7="",0,AT108*условия!$W$112)</f>
        <v>200000</v>
      </c>
      <c r="AU141" s="75">
        <f>IF(AU$7="",0,AU108*условия!$W$112)</f>
        <v>200000</v>
      </c>
      <c r="AV141" s="75">
        <f>IF(AV$7="",0,AV108*условия!$W$112)</f>
        <v>200000</v>
      </c>
      <c r="AW141" s="75">
        <f>IF(AW$7="",0,AW108*условия!$W$112)</f>
        <v>200000</v>
      </c>
      <c r="AX141" s="75">
        <f>IF(AX$7="",0,AX108*условия!$W$112)</f>
        <v>200000</v>
      </c>
      <c r="AY141" s="75">
        <f>IF(AY$7="",0,AY108*условия!$W$112)</f>
        <v>200000</v>
      </c>
      <c r="AZ141" s="75">
        <f>IF(AZ$7="",0,AZ108*условия!$W$112)</f>
        <v>200000</v>
      </c>
      <c r="BA141" s="75">
        <f>IF(BA$7="",0,BA108*условия!$W$112)</f>
        <v>200000</v>
      </c>
      <c r="BB141" s="75">
        <f>IF(BB$7="",0,BB108*условия!$W$112)</f>
        <v>200000</v>
      </c>
      <c r="BC141" s="75">
        <f>IF(BC$7="",0,BC108*условия!$W$112)</f>
        <v>200000</v>
      </c>
      <c r="BD141" s="75">
        <f>IF(BD$7="",0,BD108*условия!$W$112)</f>
        <v>200000</v>
      </c>
      <c r="BE141" s="75">
        <f>IF(BE$7="",0,BE108*условия!$W$112)</f>
        <v>200000</v>
      </c>
      <c r="BF141" s="75">
        <f>IF(BF$7="",0,BF108*условия!$W$112)</f>
        <v>200000</v>
      </c>
      <c r="BG141" s="75">
        <f>IF(BG$7="",0,BG108*условия!$W$112)</f>
        <v>200000</v>
      </c>
      <c r="BH141" s="75">
        <f>IF(BH$7="",0,BH108*условия!$W$112)</f>
        <v>200000</v>
      </c>
      <c r="BI141" s="75">
        <f>IF(BI$7="",0,BI108*условия!$W$112)</f>
        <v>200000</v>
      </c>
      <c r="BJ141" s="75">
        <f>IF(BJ$7="",0,BJ108*условия!$W$112)</f>
        <v>200000</v>
      </c>
      <c r="BK141" s="75">
        <f>IF(BK$7="",0,BK108*условия!$W$112)</f>
        <v>200000</v>
      </c>
      <c r="BL141" s="75">
        <f>IF(BL$7="",0,BL108*условия!$W$112)</f>
        <v>200000</v>
      </c>
      <c r="BM141" s="75">
        <f>IF(BM$7="",0,BM108*условия!$W$112)</f>
        <v>200000</v>
      </c>
      <c r="BN141" s="75">
        <f>IF(BN$7="",0,BN108*условия!$W$112)</f>
        <v>200000</v>
      </c>
      <c r="BO141" s="75">
        <f>IF(BO$7="",0,BO108*условия!$W$112)</f>
        <v>200000</v>
      </c>
      <c r="BP141" s="75">
        <f>IF(BP$7="",0,BP108*условия!$W$112)</f>
        <v>200000</v>
      </c>
      <c r="BQ141" s="75">
        <f>IF(BQ$7="",0,BQ108*условия!$W$112)</f>
        <v>0</v>
      </c>
      <c r="BR141" s="75">
        <f>IF(BR$7="",0,BR108*условия!$W$112)</f>
        <v>0</v>
      </c>
      <c r="BS141" s="75">
        <f>IF(BS$7="",0,BS108*условия!$W$112)</f>
        <v>0</v>
      </c>
      <c r="BT141" s="75">
        <f>IF(BT$7="",0,BT108*условия!$W$112)</f>
        <v>0</v>
      </c>
      <c r="BU141" s="75">
        <f>IF(BU$7="",0,BU108*условия!$W$112)</f>
        <v>0</v>
      </c>
      <c r="BV141" s="75">
        <f>IF(BV$7="",0,BV108*условия!$W$112)</f>
        <v>0</v>
      </c>
      <c r="BW141" s="75">
        <f>IF(BW$7="",0,BW108*условия!$W$112)</f>
        <v>0</v>
      </c>
      <c r="BX141" s="75">
        <f>IF(BX$7="",0,BX108*условия!$W$112)</f>
        <v>0</v>
      </c>
      <c r="BY141" s="75">
        <f>IF(BY$7="",0,BY108*условия!$W$112)</f>
        <v>0</v>
      </c>
      <c r="BZ141" s="75">
        <f>IF(BZ$7="",0,BZ108*условия!$W$112)</f>
        <v>0</v>
      </c>
      <c r="CA141" s="75">
        <f>IF(CA$7="",0,CA108*условия!$W$112)</f>
        <v>0</v>
      </c>
      <c r="CB141" s="75">
        <f>IF(CB$7="",0,CB108*условия!$W$112)</f>
        <v>0</v>
      </c>
      <c r="CC141" s="75">
        <f>IF(CC$7="",0,CC108*условия!$W$112)</f>
        <v>0</v>
      </c>
      <c r="CD141" s="75">
        <f>IF(CD$7="",0,CD108*условия!$W$112)</f>
        <v>0</v>
      </c>
      <c r="CE141" s="75">
        <f>IF(CE$7="",0,CE108*условия!$W$112)</f>
        <v>0</v>
      </c>
      <c r="CF141" s="75">
        <f>IF(CF$7="",0,CF108*условия!$W$112)</f>
        <v>0</v>
      </c>
      <c r="CG141" s="75">
        <f>IF(CG$7="",0,CG108*условия!$W$112)</f>
        <v>0</v>
      </c>
      <c r="CH141" s="75">
        <f>IF(CH$7="",0,CH108*условия!$W$112)</f>
        <v>0</v>
      </c>
      <c r="CI141" s="75">
        <f>IF(CI$7="",0,CI108*условия!$W$112)</f>
        <v>0</v>
      </c>
      <c r="CJ141" s="75">
        <f>IF(CJ$7="",0,CJ108*условия!$W$112)</f>
        <v>0</v>
      </c>
      <c r="CK141" s="75">
        <f>IF(CK$7="",0,CK108*условия!$W$112)</f>
        <v>0</v>
      </c>
      <c r="CL141" s="75">
        <f>IF(CL$7="",0,CL108*условия!$W$112)</f>
        <v>0</v>
      </c>
      <c r="CM141" s="75">
        <f>IF(CM$7="",0,CM108*условия!$W$112)</f>
        <v>0</v>
      </c>
      <c r="CN141" s="75">
        <f>IF(CN$7="",0,CN108*условия!$W$112)</f>
        <v>0</v>
      </c>
      <c r="CO141" s="75">
        <f>IF(CO$7="",0,CO108*условия!$W$112)</f>
        <v>0</v>
      </c>
      <c r="CP141" s="75">
        <f>IF(CP$7="",0,CP108*условия!$W$112)</f>
        <v>0</v>
      </c>
      <c r="CQ141" s="75">
        <f>IF(CQ$7="",0,CQ108*условия!$W$112)</f>
        <v>0</v>
      </c>
      <c r="CR141" s="75">
        <f>IF(CR$7="",0,CR108*условия!$W$112)</f>
        <v>0</v>
      </c>
      <c r="CS141" s="75">
        <f>IF(CS$7="",0,CS108*условия!$W$112)</f>
        <v>0</v>
      </c>
      <c r="CT141" s="75">
        <f>IF(CT$7="",0,CT108*условия!$W$112)</f>
        <v>0</v>
      </c>
      <c r="CU141" s="75">
        <f>IF(CU$7="",0,CU108*условия!$W$112)</f>
        <v>0</v>
      </c>
      <c r="CV141" s="75">
        <f>IF(CV$7="",0,CV108*условия!$W$112)</f>
        <v>0</v>
      </c>
      <c r="CW141" s="75">
        <f>IF(CW$7="",0,CW108*условия!$W$112)</f>
        <v>0</v>
      </c>
      <c r="CX141" s="75">
        <f>IF(CX$7="",0,CX108*условия!$W$112)</f>
        <v>0</v>
      </c>
      <c r="CY141" s="75">
        <f>IF(CY$7="",0,CY108*условия!$W$112)</f>
        <v>0</v>
      </c>
      <c r="CZ141" s="75">
        <f>IF(CZ$7="",0,CZ108*условия!$W$112)</f>
        <v>0</v>
      </c>
      <c r="DA141" s="75">
        <f>IF(DA$7="",0,DA108*условия!$W$112)</f>
        <v>0</v>
      </c>
      <c r="DB141" s="75">
        <f>IF(DB$7="",0,DB108*условия!$W$112)</f>
        <v>0</v>
      </c>
      <c r="DC141" s="75">
        <f>IF(DC$7="",0,DC108*условия!$W$112)</f>
        <v>0</v>
      </c>
      <c r="DD141" s="75">
        <f>IF(DD$7="",0,DD108*условия!$W$112)</f>
        <v>0</v>
      </c>
      <c r="DE141" s="75">
        <f>IF(DE$7="",0,DE108*условия!$W$112)</f>
        <v>0</v>
      </c>
      <c r="DF141" s="75">
        <f>IF(DF$7="",0,DF108*условия!$W$112)</f>
        <v>0</v>
      </c>
      <c r="DG141" s="75">
        <f>IF(DG$7="",0,DG108*условия!$W$112)</f>
        <v>0</v>
      </c>
      <c r="DH141" s="75">
        <f>IF(DH$7="",0,DH108*условия!$W$112)</f>
        <v>0</v>
      </c>
      <c r="DI141" s="75">
        <f>IF(DI$7="",0,DI108*условия!$W$112)</f>
        <v>0</v>
      </c>
      <c r="DJ141" s="75">
        <f>IF(DJ$7="",0,DJ108*условия!$W$112)</f>
        <v>0</v>
      </c>
      <c r="DK141" s="75">
        <f>IF(DK$7="",0,DK108*условия!$W$112)</f>
        <v>0</v>
      </c>
      <c r="DL141" s="75">
        <f>IF(DL$7="",0,DL108*условия!$W$112)</f>
        <v>0</v>
      </c>
      <c r="DM141" s="75">
        <f>IF(DM$7="",0,DM108*условия!$W$112)</f>
        <v>0</v>
      </c>
      <c r="DN141" s="75">
        <f>IF(DN$7="",0,DN108*условия!$W$112)</f>
        <v>0</v>
      </c>
      <c r="DO141" s="75">
        <f>IF(DO$7="",0,DO108*условия!$W$112)</f>
        <v>0</v>
      </c>
      <c r="DP141" s="75">
        <f>IF(DP$7="",0,DP108*условия!$W$112)</f>
        <v>0</v>
      </c>
      <c r="DQ141" s="75">
        <f>IF(DQ$7="",0,DQ108*условия!$W$112)</f>
        <v>0</v>
      </c>
      <c r="DR141" s="75">
        <f>IF(DR$7="",0,DR108*условия!$W$112)</f>
        <v>0</v>
      </c>
      <c r="DS141" s="75">
        <f>IF(DS$7="",0,DS108*условия!$W$112)</f>
        <v>0</v>
      </c>
      <c r="DT141" s="75">
        <f>IF(DT$7="",0,DT108*условия!$W$112)</f>
        <v>0</v>
      </c>
      <c r="DU141" s="75">
        <f>IF(DU$7="",0,DU108*условия!$W$112)</f>
        <v>0</v>
      </c>
      <c r="DV141" s="75">
        <f>IF(DV$7="",0,DV108*условия!$W$112)</f>
        <v>0</v>
      </c>
      <c r="DW141" s="75">
        <f>IF(DW$7="",0,DW108*условия!$W$112)</f>
        <v>0</v>
      </c>
      <c r="DX141" s="75">
        <f>IF(DX$7="",0,DX108*условия!$W$112)</f>
        <v>0</v>
      </c>
      <c r="DY141" s="75">
        <f>IF(DY$7="",0,DY108*условия!$W$112)</f>
        <v>0</v>
      </c>
      <c r="DZ141" s="75">
        <f>IF(DZ$7="",0,DZ108*условия!$W$112)</f>
        <v>0</v>
      </c>
      <c r="EA141" s="75">
        <f>IF(EA$7="",0,EA108*условия!$W$112)</f>
        <v>0</v>
      </c>
      <c r="EB141" s="75">
        <f>IF(EB$7="",0,EB108*условия!$W$112)</f>
        <v>0</v>
      </c>
      <c r="EC141" s="75">
        <f>IF(EC$7="",0,EC108*условия!$W$112)</f>
        <v>0</v>
      </c>
      <c r="ED141" s="75">
        <f>IF(ED$7="",0,ED108*условия!$W$112)</f>
        <v>0</v>
      </c>
      <c r="EE141" s="75">
        <f>IF(EE$7="",0,EE108*условия!$W$112)</f>
        <v>0</v>
      </c>
      <c r="EF141" s="75">
        <f>IF(EF$7="",0,EF108*условия!$W$112)</f>
        <v>0</v>
      </c>
      <c r="EG141" s="75">
        <f>IF(EG$7="",0,EG108*условия!$W$112)</f>
        <v>0</v>
      </c>
      <c r="EH141" s="75">
        <f>IF(EH$7="",0,EH108*условия!$W$112)</f>
        <v>0</v>
      </c>
      <c r="EI141" s="75">
        <f>IF(EI$7="",0,EI108*условия!$W$112)</f>
        <v>0</v>
      </c>
      <c r="EJ141" s="75">
        <f>IF(EJ$7="",0,EJ108*условия!$W$112)</f>
        <v>0</v>
      </c>
      <c r="EK141" s="75">
        <f>IF(EK$7="",0,EK108*условия!$W$112)</f>
        <v>0</v>
      </c>
      <c r="EL141" s="75">
        <f>IF(EL$7="",0,EL108*условия!$W$112)</f>
        <v>0</v>
      </c>
      <c r="EM141" s="75">
        <f>IF(EM$7="",0,EM108*условия!$W$112)</f>
        <v>0</v>
      </c>
      <c r="EN141" s="75">
        <f>IF(EN$7="",0,EN108*условия!$W$112)</f>
        <v>0</v>
      </c>
      <c r="EO141" s="75">
        <f>IF(EO$7="",0,EO108*условия!$W$112)</f>
        <v>0</v>
      </c>
      <c r="EP141" s="75">
        <f>IF(EP$7="",0,EP108*условия!$W$112)</f>
        <v>0</v>
      </c>
      <c r="EQ141" s="75">
        <f>IF(EQ$7="",0,EQ108*условия!$W$112)</f>
        <v>0</v>
      </c>
      <c r="ER141" s="75">
        <f>IF(ER$7="",0,ER108*условия!$W$112)</f>
        <v>0</v>
      </c>
      <c r="ES141" s="75">
        <f>IF(ES$7="",0,ES108*условия!$W$112)</f>
        <v>0</v>
      </c>
      <c r="ET141" s="75">
        <f>IF(ET$7="",0,ET108*условия!$W$112)</f>
        <v>0</v>
      </c>
      <c r="EU141" s="75">
        <f>IF(EU$7="",0,EU108*условия!$W$112)</f>
        <v>0</v>
      </c>
      <c r="EV141" s="75">
        <f>IF(EV$7="",0,EV108*условия!$W$112)</f>
        <v>0</v>
      </c>
      <c r="EW141" s="75">
        <f>IF(EW$7="",0,EW108*условия!$W$112)</f>
        <v>0</v>
      </c>
      <c r="EX141" s="75">
        <f>IF(EX$7="",0,EX108*условия!$W$112)</f>
        <v>0</v>
      </c>
      <c r="EY141" s="75">
        <f>IF(EY$7="",0,EY108*условия!$W$112)</f>
        <v>0</v>
      </c>
      <c r="EZ141" s="75">
        <f>IF(EZ$7="",0,EZ108*условия!$W$112)</f>
        <v>0</v>
      </c>
      <c r="FA141" s="75">
        <f>IF(FA$7="",0,FA108*условия!$W$112)</f>
        <v>0</v>
      </c>
      <c r="FB141" s="75">
        <f>IF(FB$7="",0,FB108*условия!$W$112)</f>
        <v>0</v>
      </c>
      <c r="FC141" s="75">
        <f>IF(FC$7="",0,FC108*условия!$W$112)</f>
        <v>0</v>
      </c>
      <c r="FD141" s="75">
        <f>IF(FD$7="",0,FD108*условия!$W$112)</f>
        <v>0</v>
      </c>
      <c r="FE141" s="75">
        <f>IF(FE$7="",0,FE108*условия!$W$112)</f>
        <v>0</v>
      </c>
      <c r="FF141" s="75">
        <f>IF(FF$7="",0,FF108*условия!$W$112)</f>
        <v>0</v>
      </c>
      <c r="FG141" s="75">
        <f>IF(FG$7="",0,FG108*условия!$W$112)</f>
        <v>0</v>
      </c>
      <c r="FH141" s="75">
        <f>IF(FH$7="",0,FH108*условия!$W$112)</f>
        <v>0</v>
      </c>
      <c r="FI141" s="75">
        <f>IF(FI$7="",0,FI108*условия!$W$112)</f>
        <v>0</v>
      </c>
      <c r="FJ141" s="75">
        <f>IF(FJ$7="",0,FJ108*условия!$W$112)</f>
        <v>0</v>
      </c>
      <c r="FK141" s="75">
        <f>IF(FK$7="",0,FK108*условия!$W$112)</f>
        <v>0</v>
      </c>
      <c r="FL141" s="75">
        <f>IF(FL$7="",0,FL108*условия!$W$112)</f>
        <v>0</v>
      </c>
      <c r="FM141" s="75">
        <f>IF(FM$7="",0,FM108*условия!$W$112)</f>
        <v>0</v>
      </c>
      <c r="FN141" s="75">
        <f>IF(FN$7="",0,FN108*условия!$W$112)</f>
        <v>0</v>
      </c>
      <c r="FO141" s="75">
        <f>IF(FO$7="",0,FO108*условия!$W$112)</f>
        <v>0</v>
      </c>
      <c r="FP141" s="75">
        <f>IF(FP$7="",0,FP108*условия!$W$112)</f>
        <v>0</v>
      </c>
      <c r="FQ141" s="75">
        <f>IF(FQ$7="",0,FQ108*условия!$W$112)</f>
        <v>0</v>
      </c>
      <c r="FR141" s="75">
        <f>IF(FR$7="",0,FR108*условия!$W$112)</f>
        <v>0</v>
      </c>
      <c r="FS141" s="75">
        <f>IF(FS$7="",0,FS108*условия!$W$112)</f>
        <v>0</v>
      </c>
      <c r="FT141" s="75">
        <f>IF(FT$7="",0,FT108*условия!$W$112)</f>
        <v>0</v>
      </c>
      <c r="FU141" s="75">
        <f>IF(FU$7="",0,FU108*условия!$W$112)</f>
        <v>0</v>
      </c>
      <c r="FV141" s="75">
        <f>IF(FV$7="",0,FV108*условия!$W$112)</f>
        <v>0</v>
      </c>
      <c r="FW141" s="75">
        <f>IF(FW$7="",0,FW108*условия!$W$112)</f>
        <v>0</v>
      </c>
      <c r="FX141" s="75">
        <f>IF(FX$7="",0,FX108*условия!$W$112)</f>
        <v>0</v>
      </c>
      <c r="FY141" s="75">
        <f>IF(FY$7="",0,FY108*условия!$W$112)</f>
        <v>0</v>
      </c>
      <c r="FZ141" s="75">
        <f>IF(FZ$7="",0,FZ108*условия!$W$112)</f>
        <v>0</v>
      </c>
      <c r="GA141" s="75">
        <f>IF(GA$7="",0,GA108*условия!$W$112)</f>
        <v>0</v>
      </c>
      <c r="GB141" s="75">
        <f>IF(GB$7="",0,GB108*условия!$W$112)</f>
        <v>0</v>
      </c>
      <c r="GC141" s="75">
        <f>IF(GC$7="",0,GC108*условия!$W$112)</f>
        <v>0</v>
      </c>
      <c r="GD141" s="75">
        <f>IF(GD$7="",0,GD108*условия!$W$112)</f>
        <v>0</v>
      </c>
      <c r="GE141" s="75">
        <f>IF(GE$7="",0,GE108*условия!$W$112)</f>
        <v>0</v>
      </c>
      <c r="GF141" s="75">
        <f>IF(GF$7="",0,GF108*условия!$W$112)</f>
        <v>0</v>
      </c>
      <c r="GG141" s="75">
        <f>IF(GG$7="",0,GG108*условия!$W$112)</f>
        <v>0</v>
      </c>
      <c r="GH141" s="75">
        <f>IF(GH$7="",0,GH108*условия!$W$112)</f>
        <v>0</v>
      </c>
      <c r="GI141" s="75">
        <f>IF(GI$7="",0,GI108*условия!$W$112)</f>
        <v>0</v>
      </c>
      <c r="GJ141" s="75">
        <f>IF(GJ$7="",0,GJ108*условия!$W$112)</f>
        <v>0</v>
      </c>
      <c r="GK141" s="75">
        <f>IF(GK$7="",0,GK108*условия!$W$112)</f>
        <v>0</v>
      </c>
      <c r="GL141" s="75">
        <f>IF(GL$7="",0,GL108*условия!$W$112)</f>
        <v>0</v>
      </c>
      <c r="GM141" s="75">
        <f>IF(GM$7="",0,GM108*условия!$W$112)</f>
        <v>0</v>
      </c>
      <c r="GN141" s="75">
        <f>IF(GN$7="",0,GN108*условия!$W$112)</f>
        <v>0</v>
      </c>
      <c r="GO141" s="75">
        <f>IF(GO$7="",0,GO108*условия!$W$112)</f>
        <v>0</v>
      </c>
      <c r="GP141" s="75">
        <f>IF(GP$7="",0,GP108*условия!$W$112)</f>
        <v>0</v>
      </c>
      <c r="GQ141" s="75">
        <f>IF(GQ$7="",0,GQ108*условия!$W$112)</f>
        <v>0</v>
      </c>
      <c r="GR141" s="75">
        <f>IF(GR$7="",0,GR108*условия!$W$112)</f>
        <v>0</v>
      </c>
      <c r="GS141" s="75">
        <f>IF(GS$7="",0,GS108*условия!$W$112)</f>
        <v>0</v>
      </c>
      <c r="GT141" s="75">
        <f>IF(GT$7="",0,GT108*условия!$W$112)</f>
        <v>0</v>
      </c>
      <c r="GU141" s="75">
        <f>IF(GU$7="",0,GU108*условия!$W$112)</f>
        <v>0</v>
      </c>
      <c r="GV141" s="75">
        <f>IF(GV$7="",0,GV108*условия!$W$112)</f>
        <v>0</v>
      </c>
      <c r="GW141" s="75">
        <f>IF(GW$7="",0,GW108*условия!$W$112)</f>
        <v>0</v>
      </c>
      <c r="GX141" s="75">
        <f>IF(GX$7="",0,GX108*условия!$W$112)</f>
        <v>0</v>
      </c>
      <c r="GY141" s="75">
        <f>IF(GY$7="",0,GY108*условия!$W$112)</f>
        <v>0</v>
      </c>
      <c r="GZ141" s="75">
        <f>IF(GZ$7="",0,GZ108*условия!$W$112)</f>
        <v>0</v>
      </c>
      <c r="HA141" s="75">
        <f>IF(HA$7="",0,HA108*условия!$W$112)</f>
        <v>0</v>
      </c>
      <c r="HB141" s="75">
        <f>IF(HB$7="",0,HB108*условия!$W$112)</f>
        <v>0</v>
      </c>
      <c r="HC141" s="75">
        <f>IF(HC$7="",0,HC108*условия!$W$112)</f>
        <v>0</v>
      </c>
      <c r="HD141" s="75">
        <f>IF(HD$7="",0,HD108*условия!$W$112)</f>
        <v>0</v>
      </c>
      <c r="HE141" s="75">
        <f>IF(HE$7="",0,HE108*условия!$W$112)</f>
        <v>0</v>
      </c>
      <c r="HF141" s="75">
        <f>IF(HF$7="",0,HF108*условия!$W$112)</f>
        <v>0</v>
      </c>
      <c r="HG141" s="75">
        <f>IF(HG$7="",0,HG108*условия!$W$112)</f>
        <v>0</v>
      </c>
      <c r="HH141" s="75">
        <f>IF(HH$7="",0,HH108*условия!$W$112)</f>
        <v>0</v>
      </c>
      <c r="HI141" s="75">
        <f>IF(HI$7="",0,HI108*условия!$W$112)</f>
        <v>0</v>
      </c>
      <c r="HJ141" s="75">
        <f>IF(HJ$7="",0,HJ108*условия!$W$112)</f>
        <v>0</v>
      </c>
      <c r="HK141" s="75">
        <f>IF(HK$7="",0,HK108*условия!$W$112)</f>
        <v>0</v>
      </c>
      <c r="HL141" s="75">
        <f>IF(HL$7="",0,HL108*условия!$W$112)</f>
        <v>0</v>
      </c>
      <c r="HM141" s="75">
        <f>IF(HM$7="",0,HM108*условия!$W$112)</f>
        <v>0</v>
      </c>
      <c r="HN141" s="75">
        <f>IF(HN$7="",0,HN108*условия!$W$112)</f>
        <v>0</v>
      </c>
      <c r="HO141" s="75">
        <f>IF(HO$7="",0,HO108*условия!$W$112)</f>
        <v>0</v>
      </c>
      <c r="HP141" s="75">
        <f>IF(HP$7="",0,HP108*условия!$W$112)</f>
        <v>0</v>
      </c>
      <c r="HQ141" s="75">
        <f>IF(HQ$7="",0,HQ108*условия!$W$112)</f>
        <v>0</v>
      </c>
      <c r="HR141" s="75">
        <f>IF(HR$7="",0,HR108*условия!$W$112)</f>
        <v>0</v>
      </c>
      <c r="HS141" s="75">
        <f>IF(HS$7="",0,HS108*условия!$W$112)</f>
        <v>0</v>
      </c>
      <c r="HT141" s="75">
        <f>IF(HT$7="",0,HT108*условия!$W$112)</f>
        <v>0</v>
      </c>
      <c r="HU141" s="75">
        <f>IF(HU$7="",0,HU108*условия!$W$112)</f>
        <v>0</v>
      </c>
      <c r="HV141" s="75">
        <f>IF(HV$7="",0,HV108*условия!$W$112)</f>
        <v>0</v>
      </c>
      <c r="HW141" s="75">
        <f>IF(HW$7="",0,HW108*условия!$W$112)</f>
        <v>0</v>
      </c>
      <c r="HX141" s="75">
        <f>IF(HX$7="",0,HX108*условия!$W$112)</f>
        <v>0</v>
      </c>
      <c r="HY141" s="75">
        <f>IF(HY$7="",0,HY108*условия!$W$112)</f>
        <v>0</v>
      </c>
      <c r="HZ141" s="75">
        <f>IF(HZ$7="",0,HZ108*условия!$W$112)</f>
        <v>0</v>
      </c>
      <c r="IA141" s="75">
        <f>IF(IA$7="",0,IA108*условия!$W$112)</f>
        <v>0</v>
      </c>
      <c r="IB141" s="75">
        <f>IF(IB$7="",0,IB108*условия!$W$112)</f>
        <v>0</v>
      </c>
      <c r="IC141" s="75">
        <f>IF(IC$7="",0,IC108*условия!$W$112)</f>
        <v>0</v>
      </c>
      <c r="ID141" s="75">
        <f>IF(ID$7="",0,ID108*условия!$W$112)</f>
        <v>0</v>
      </c>
      <c r="IE141" s="75">
        <f>IF(IE$7="",0,IE108*условия!$W$112)</f>
        <v>0</v>
      </c>
      <c r="IF141" s="75">
        <f>IF(IF$7="",0,IF108*условия!$W$112)</f>
        <v>0</v>
      </c>
      <c r="IG141" s="75">
        <f>IF(IG$7="",0,IG108*условия!$W$112)</f>
        <v>0</v>
      </c>
      <c r="IH141" s="75">
        <f>IF(IH$7="",0,IH108*условия!$W$112)</f>
        <v>0</v>
      </c>
      <c r="II141" s="75">
        <f>IF(II$7="",0,II108*условия!$W$112)</f>
        <v>0</v>
      </c>
      <c r="IJ141" s="75">
        <f>IF(IJ$7="",0,IJ108*условия!$W$112)</f>
        <v>0</v>
      </c>
      <c r="IK141" s="75">
        <f>IF(IK$7="",0,IK108*условия!$W$112)</f>
        <v>0</v>
      </c>
      <c r="IL141" s="75">
        <f>IF(IL$7="",0,IL108*условия!$W$112)</f>
        <v>0</v>
      </c>
      <c r="IM141" s="75">
        <f>IF(IM$7="",0,IM108*условия!$W$112)</f>
        <v>0</v>
      </c>
      <c r="IN141" s="75">
        <f>IF(IN$7="",0,IN108*условия!$W$112)</f>
        <v>0</v>
      </c>
      <c r="IO141" s="75">
        <f>IF(IO$7="",0,IO108*условия!$W$112)</f>
        <v>0</v>
      </c>
      <c r="IP141" s="75">
        <f>IF(IP$7="",0,IP108*условия!$W$112)</f>
        <v>0</v>
      </c>
      <c r="IQ141" s="75">
        <f>IF(IQ$7="",0,IQ108*условия!$W$112)</f>
        <v>0</v>
      </c>
      <c r="IR141" s="75">
        <f>IF(IR$7="",0,IR108*условия!$W$112)</f>
        <v>0</v>
      </c>
      <c r="IS141" s="75">
        <f>IF(IS$7="",0,IS108*условия!$W$112)</f>
        <v>0</v>
      </c>
      <c r="IT141" s="75">
        <f>IF(IT$7="",0,IT108*условия!$W$112)</f>
        <v>0</v>
      </c>
      <c r="IU141" s="75">
        <f>IF(IU$7="",0,IU108*условия!$W$112)</f>
        <v>0</v>
      </c>
      <c r="IV141" s="75">
        <f>IF(IV$7="",0,IV108*условия!$W$112)</f>
        <v>0</v>
      </c>
      <c r="IW141" s="75">
        <f>IF(IW$7="",0,IW108*условия!$W$112)</f>
        <v>0</v>
      </c>
      <c r="IX141" s="75">
        <f>IF(IX$7="",0,IX108*условия!$W$112)</f>
        <v>0</v>
      </c>
      <c r="IY141" s="75">
        <f>IF(IY$7="",0,IY108*условия!$W$112)</f>
        <v>0</v>
      </c>
      <c r="IZ141" s="75">
        <f>IF(IZ$7="",0,IZ108*условия!$W$112)</f>
        <v>0</v>
      </c>
      <c r="JA141" s="75">
        <f>IF(JA$7="",0,JA108*условия!$W$112)</f>
        <v>0</v>
      </c>
      <c r="JB141" s="75">
        <f>IF(JB$7="",0,JB108*условия!$W$112)</f>
        <v>0</v>
      </c>
      <c r="JC141" s="75">
        <f>IF(JC$7="",0,JC108*условия!$W$112)</f>
        <v>0</v>
      </c>
      <c r="JD141" s="75">
        <f>IF(JD$7="",0,JD108*условия!$W$112)</f>
        <v>0</v>
      </c>
      <c r="JE141" s="75">
        <f>IF(JE$7="",0,JE108*условия!$W$112)</f>
        <v>0</v>
      </c>
      <c r="JF141" s="75">
        <f>IF(JF$7="",0,JF108*условия!$W$112)</f>
        <v>0</v>
      </c>
      <c r="JG141" s="75">
        <f>IF(JG$7="",0,JG108*условия!$W$112)</f>
        <v>0</v>
      </c>
      <c r="JH141" s="75">
        <f>IF(JH$7="",0,JH108*условия!$W$112)</f>
        <v>0</v>
      </c>
      <c r="JI141" s="75">
        <f>IF(JI$7="",0,JI108*условия!$W$112)</f>
        <v>0</v>
      </c>
      <c r="JJ141" s="75">
        <f>IF(JJ$7="",0,JJ108*условия!$W$112)</f>
        <v>0</v>
      </c>
      <c r="JK141" s="75">
        <f>IF(JK$7="",0,JK108*условия!$W$112)</f>
        <v>0</v>
      </c>
      <c r="JL141" s="75">
        <f>IF(JL$7="",0,JL108*условия!$W$112)</f>
        <v>0</v>
      </c>
      <c r="JM141" s="75">
        <f>IF(JM$7="",0,JM108*условия!$W$112)</f>
        <v>0</v>
      </c>
      <c r="JN141" s="75">
        <f>IF(JN$7="",0,JN108*условия!$W$112)</f>
        <v>0</v>
      </c>
      <c r="JO141" s="75">
        <f>IF(JO$7="",0,JO108*условия!$W$112)</f>
        <v>0</v>
      </c>
      <c r="JP141" s="75">
        <f>IF(JP$7="",0,JP108*условия!$W$112)</f>
        <v>0</v>
      </c>
      <c r="JQ141" s="75">
        <f>IF(JQ$7="",0,JQ108*условия!$W$112)</f>
        <v>0</v>
      </c>
      <c r="JR141" s="75">
        <f>IF(JR$7="",0,JR108*условия!$W$112)</f>
        <v>0</v>
      </c>
      <c r="JS141" s="75">
        <f>IF(JS$7="",0,JS108*условия!$W$112)</f>
        <v>0</v>
      </c>
      <c r="JT141" s="75">
        <f>IF(JT$7="",0,JT108*условия!$W$112)</f>
        <v>0</v>
      </c>
      <c r="JU141" s="75">
        <f>IF(JU$7="",0,JU108*условия!$W$112)</f>
        <v>0</v>
      </c>
      <c r="JV141" s="75">
        <f>IF(JV$7="",0,JV108*условия!$W$112)</f>
        <v>0</v>
      </c>
      <c r="JW141" s="75">
        <f>IF(JW$7="",0,JW108*условия!$W$112)</f>
        <v>0</v>
      </c>
      <c r="JX141" s="75">
        <f>IF(JX$7="",0,JX108*условия!$W$112)</f>
        <v>0</v>
      </c>
      <c r="JY141" s="75">
        <f>IF(JY$7="",0,JY108*условия!$W$112)</f>
        <v>0</v>
      </c>
      <c r="JZ141" s="75">
        <f>IF(JZ$7="",0,JZ108*условия!$W$112)</f>
        <v>0</v>
      </c>
      <c r="KA141" s="75">
        <f>IF(KA$7="",0,KA108*условия!$W$112)</f>
        <v>0</v>
      </c>
      <c r="KB141" s="75">
        <f>IF(KB$7="",0,KB108*условия!$W$112)</f>
        <v>0</v>
      </c>
      <c r="KC141" s="75">
        <f>IF(KC$7="",0,KC108*условия!$W$112)</f>
        <v>0</v>
      </c>
      <c r="KD141" s="75">
        <f>IF(KD$7="",0,KD108*условия!$W$112)</f>
        <v>0</v>
      </c>
      <c r="KE141" s="75">
        <f>IF(KE$7="",0,KE108*условия!$W$112)</f>
        <v>0</v>
      </c>
      <c r="KF141" s="75">
        <f>IF(KF$7="",0,KF108*условия!$W$112)</f>
        <v>0</v>
      </c>
      <c r="KG141" s="75">
        <f>IF(KG$7="",0,KG108*условия!$W$112)</f>
        <v>0</v>
      </c>
      <c r="KH141" s="75">
        <f>IF(KH$7="",0,KH108*условия!$W$112)</f>
        <v>0</v>
      </c>
      <c r="KI141" s="75">
        <f>IF(KI$7="",0,KI108*условия!$W$112)</f>
        <v>0</v>
      </c>
      <c r="KJ141" s="75">
        <f>IF(KJ$7="",0,KJ108*условия!$W$112)</f>
        <v>0</v>
      </c>
      <c r="KK141" s="75">
        <f>IF(KK$7="",0,KK108*условия!$W$112)</f>
        <v>0</v>
      </c>
      <c r="KL141" s="75">
        <f>IF(KL$7="",0,KL108*условия!$W$112)</f>
        <v>0</v>
      </c>
      <c r="KM141" s="75">
        <f>IF(KM$7="",0,KM108*условия!$W$112)</f>
        <v>0</v>
      </c>
      <c r="KN141" s="75">
        <f>IF(KN$7="",0,KN108*условия!$W$112)</f>
        <v>0</v>
      </c>
      <c r="KO141" s="75">
        <f>IF(KO$7="",0,KO108*условия!$W$112)</f>
        <v>0</v>
      </c>
      <c r="KP141" s="75">
        <f>IF(KP$7="",0,KP108*условия!$W$112)</f>
        <v>0</v>
      </c>
      <c r="KQ141" s="75">
        <f>IF(KQ$7="",0,KQ108*условия!$W$112)</f>
        <v>0</v>
      </c>
      <c r="KR141" s="75">
        <f>IF(KR$7="",0,KR108*условия!$W$112)</f>
        <v>0</v>
      </c>
      <c r="KS141" s="75">
        <f>IF(KS$7="",0,KS108*условия!$W$112)</f>
        <v>0</v>
      </c>
      <c r="KT141" s="75">
        <f>IF(KT$7="",0,KT108*условия!$W$112)</f>
        <v>0</v>
      </c>
      <c r="KU141" s="75">
        <f>IF(KU$7="",0,KU108*условия!$W$112)</f>
        <v>0</v>
      </c>
      <c r="KV141" s="75">
        <f>IF(KV$7="",0,KV108*условия!$W$112)</f>
        <v>0</v>
      </c>
      <c r="KW141" s="70"/>
      <c r="KX141" s="70"/>
    </row>
    <row r="142" spans="1:310" ht="4.05" customHeight="1" x14ac:dyDescent="0.25">
      <c r="A142" s="1"/>
      <c r="B142" s="79"/>
      <c r="C142" s="79"/>
      <c r="D142" s="79"/>
      <c r="E142" s="1"/>
      <c r="F142" s="1"/>
      <c r="G142" s="1"/>
      <c r="H142" s="11"/>
      <c r="I142" s="1"/>
      <c r="J142" s="1"/>
      <c r="K142" s="36"/>
      <c r="L142" s="1"/>
      <c r="M142" s="5"/>
      <c r="N142" s="1"/>
      <c r="O142" s="19"/>
      <c r="P142" s="1"/>
      <c r="Q142" s="1"/>
      <c r="R142" s="4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</row>
    <row r="143" spans="1:310" s="76" customFormat="1" x14ac:dyDescent="0.25">
      <c r="A143" s="70"/>
      <c r="B143" s="82" t="s">
        <v>29</v>
      </c>
      <c r="C143" s="82" t="s">
        <v>27</v>
      </c>
      <c r="D143" s="82" t="s">
        <v>28</v>
      </c>
      <c r="E143" s="71" t="str">
        <f>kpi!$E$49</f>
        <v>стоимость платного Интернет-траффика</v>
      </c>
      <c r="F143" s="70"/>
      <c r="G143" s="70"/>
      <c r="H143" s="72" t="str">
        <f>IF(OR($E143="",$E143=0),"",INDEX(kpi!$I:$I,SUMIFS(kpi!$A:$A,kpi!$E:$E,$E143)))</f>
        <v>руб.</v>
      </c>
      <c r="I143" s="70"/>
      <c r="J143" s="70"/>
      <c r="K143" s="71"/>
      <c r="L143" s="70"/>
      <c r="M143" s="73"/>
      <c r="N143" s="78"/>
      <c r="O143" s="73"/>
      <c r="P143" s="70"/>
      <c r="Q143" s="70"/>
      <c r="R143" s="78">
        <f>SUMIFS($T143:$KW143,$T$1:$KW$1,"&gt;="&amp;1,$T$1:$KW$1,"&lt;="&amp;MAX($1:$1))</f>
        <v>3527999.9999999991</v>
      </c>
      <c r="S143" s="70"/>
      <c r="T143" s="70"/>
      <c r="U143" s="75">
        <f>IF(U$7="",0,IF(OR(условия!$W$116=0),0,U101/условия!$W$116*условия!$W$118))</f>
        <v>36749.999999999993</v>
      </c>
      <c r="V143" s="75">
        <f>IF(V$7="",0,IF(OR(условия!$W$116=0),0,V101/условия!$W$116*условия!$W$118))</f>
        <v>38313.829787234034</v>
      </c>
      <c r="W143" s="75">
        <f>IF(W$7="",0,IF(OR(условия!$W$116=0),0,W101/условия!$W$116*условия!$W$118))</f>
        <v>39877.659574468074</v>
      </c>
      <c r="X143" s="75">
        <f>IF(X$7="",0,IF(OR(условия!$W$116=0),0,X101/условия!$W$116*условия!$W$118))</f>
        <v>41441.489361702115</v>
      </c>
      <c r="Y143" s="75">
        <f>IF(Y$7="",0,IF(OR(условия!$W$116=0),0,Y101/условия!$W$116*условия!$W$118))</f>
        <v>43005.319148936156</v>
      </c>
      <c r="Z143" s="75">
        <f>IF(Z$7="",0,IF(OR(условия!$W$116=0),0,Z101/условия!$W$116*условия!$W$118))</f>
        <v>44569.148936170204</v>
      </c>
      <c r="AA143" s="75">
        <f>IF(AA$7="",0,IF(OR(условия!$W$116=0),0,AA101/условия!$W$116*условия!$W$118))</f>
        <v>46132.978723404245</v>
      </c>
      <c r="AB143" s="75">
        <f>IF(AB$7="",0,IF(OR(условия!$W$116=0),0,AB101/условия!$W$116*условия!$W$118))</f>
        <v>47696.808510638286</v>
      </c>
      <c r="AC143" s="75">
        <f>IF(AC$7="",0,IF(OR(условия!$W$116=0),0,AC101/условия!$W$116*условия!$W$118))</f>
        <v>49260.63829787232</v>
      </c>
      <c r="AD143" s="75">
        <f>IF(AD$7="",0,IF(OR(условия!$W$116=0),0,AD101/условия!$W$116*условия!$W$118))</f>
        <v>50824.46808510636</v>
      </c>
      <c r="AE143" s="75">
        <f>IF(AE$7="",0,IF(OR(условия!$W$116=0),0,AE101/условия!$W$116*условия!$W$118))</f>
        <v>52388.297872340409</v>
      </c>
      <c r="AF143" s="75">
        <f>IF(AF$7="",0,IF(OR(условия!$W$116=0),0,AF101/условия!$W$116*условия!$W$118))</f>
        <v>53952.127659574449</v>
      </c>
      <c r="AG143" s="75">
        <f>IF(AG$7="",0,IF(OR(условия!$W$116=0),0,AG101/условия!$W$116*условия!$W$118))</f>
        <v>55515.95744680849</v>
      </c>
      <c r="AH143" s="75">
        <f>IF(AH$7="",0,IF(OR(условия!$W$116=0),0,AH101/условия!$W$116*условия!$W$118))</f>
        <v>57079.787234042546</v>
      </c>
      <c r="AI143" s="75">
        <f>IF(AI$7="",0,IF(OR(условия!$W$116=0),0,AI101/условия!$W$116*условия!$W$118))</f>
        <v>58643.617021276579</v>
      </c>
      <c r="AJ143" s="75">
        <f>IF(AJ$7="",0,IF(OR(условия!$W$116=0),0,AJ101/условия!$W$116*условия!$W$118))</f>
        <v>60207.446808510613</v>
      </c>
      <c r="AK143" s="75">
        <f>IF(AK$7="",0,IF(OR(условия!$W$116=0),0,AK101/условия!$W$116*условия!$W$118))</f>
        <v>61771.276595744668</v>
      </c>
      <c r="AL143" s="75">
        <f>IF(AL$7="",0,IF(OR(условия!$W$116=0),0,AL101/условия!$W$116*условия!$W$118))</f>
        <v>63335.106382978702</v>
      </c>
      <c r="AM143" s="75">
        <f>IF(AM$7="",0,IF(OR(условия!$W$116=0),0,AM101/условия!$W$116*условия!$W$118))</f>
        <v>64898.936170212743</v>
      </c>
      <c r="AN143" s="75">
        <f>IF(AN$7="",0,IF(OR(условия!$W$116=0),0,AN101/условия!$W$116*условия!$W$118))</f>
        <v>66462.765957446798</v>
      </c>
      <c r="AO143" s="75">
        <f>IF(AO$7="",0,IF(OR(условия!$W$116=0),0,AO101/условия!$W$116*условия!$W$118))</f>
        <v>68026.595744680846</v>
      </c>
      <c r="AP143" s="75">
        <f>IF(AP$7="",0,IF(OR(условия!$W$116=0),0,AP101/условия!$W$116*условия!$W$118))</f>
        <v>69590.425531914865</v>
      </c>
      <c r="AQ143" s="75">
        <f>IF(AQ$7="",0,IF(OR(условия!$W$116=0),0,AQ101/условия!$W$116*условия!$W$118))</f>
        <v>71154.255319148913</v>
      </c>
      <c r="AR143" s="75">
        <f>IF(AR$7="",0,IF(OR(условия!$W$116=0),0,AR101/условия!$W$116*условия!$W$118))</f>
        <v>72718.085106382976</v>
      </c>
      <c r="AS143" s="75">
        <f>IF(AS$7="",0,IF(OR(условия!$W$116=0),0,AS101/условия!$W$116*условия!$W$118))</f>
        <v>74281.914893616995</v>
      </c>
      <c r="AT143" s="75">
        <f>IF(AT$7="",0,IF(OR(условия!$W$116=0),0,AT101/условия!$W$116*условия!$W$118))</f>
        <v>75845.744680851043</v>
      </c>
      <c r="AU143" s="75">
        <f>IF(AU$7="",0,IF(OR(условия!$W$116=0),0,AU101/условия!$W$116*условия!$W$118))</f>
        <v>77409.574468085106</v>
      </c>
      <c r="AV143" s="75">
        <f>IF(AV$7="",0,IF(OR(условия!$W$116=0),0,AV101/условия!$W$116*условия!$W$118))</f>
        <v>78973.40425531911</v>
      </c>
      <c r="AW143" s="75">
        <f>IF(AW$7="",0,IF(OR(условия!$W$116=0),0,AW101/условия!$W$116*условия!$W$118))</f>
        <v>80537.234042553173</v>
      </c>
      <c r="AX143" s="75">
        <f>IF(AX$7="",0,IF(OR(условия!$W$116=0),0,AX101/условия!$W$116*условия!$W$118))</f>
        <v>82101.063829787221</v>
      </c>
      <c r="AY143" s="75">
        <f>IF(AY$7="",0,IF(OR(условия!$W$116=0),0,AY101/условия!$W$116*условия!$W$118))</f>
        <v>83664.893617021255</v>
      </c>
      <c r="AZ143" s="75">
        <f>IF(AZ$7="",0,IF(OR(условия!$W$116=0),0,AZ101/условия!$W$116*условия!$W$118))</f>
        <v>85228.723404255303</v>
      </c>
      <c r="BA143" s="75">
        <f>IF(BA$7="",0,IF(OR(условия!$W$116=0),0,BA101/условия!$W$116*условия!$W$118))</f>
        <v>86792.553191489351</v>
      </c>
      <c r="BB143" s="75">
        <f>IF(BB$7="",0,IF(OR(условия!$W$116=0),0,BB101/условия!$W$116*условия!$W$118))</f>
        <v>88356.38297872337</v>
      </c>
      <c r="BC143" s="75">
        <f>IF(BC$7="",0,IF(OR(условия!$W$116=0),0,BC101/условия!$W$116*условия!$W$118))</f>
        <v>89920.212765957418</v>
      </c>
      <c r="BD143" s="75">
        <f>IF(BD$7="",0,IF(OR(условия!$W$116=0),0,BD101/условия!$W$116*условия!$W$118))</f>
        <v>91484.042553191466</v>
      </c>
      <c r="BE143" s="75">
        <f>IF(BE$7="",0,IF(OR(условия!$W$116=0),0,BE101/условия!$W$116*условия!$W$118))</f>
        <v>93047.872340425514</v>
      </c>
      <c r="BF143" s="75">
        <f>IF(BF$7="",0,IF(OR(условия!$W$116=0),0,BF101/условия!$W$116*условия!$W$118))</f>
        <v>94611.702127659548</v>
      </c>
      <c r="BG143" s="75">
        <f>IF(BG$7="",0,IF(OR(условия!$W$116=0),0,BG101/условия!$W$116*условия!$W$118))</f>
        <v>96175.531914893581</v>
      </c>
      <c r="BH143" s="75">
        <f>IF(BH$7="",0,IF(OR(условия!$W$116=0),0,BH101/условия!$W$116*условия!$W$118))</f>
        <v>97739.36170212763</v>
      </c>
      <c r="BI143" s="75">
        <f>IF(BI$7="",0,IF(OR(условия!$W$116=0),0,BI101/условия!$W$116*условия!$W$118))</f>
        <v>99303.191489361663</v>
      </c>
      <c r="BJ143" s="75">
        <f>IF(BJ$7="",0,IF(OR(условия!$W$116=0),0,BJ101/условия!$W$116*условия!$W$118))</f>
        <v>100867.02127659573</v>
      </c>
      <c r="BK143" s="75">
        <f>IF(BK$7="",0,IF(OR(условия!$W$116=0),0,BK101/условия!$W$116*условия!$W$118))</f>
        <v>102430.85106382976</v>
      </c>
      <c r="BL143" s="75">
        <f>IF(BL$7="",0,IF(OR(условия!$W$116=0),0,BL101/условия!$W$116*условия!$W$118))</f>
        <v>103994.68085106378</v>
      </c>
      <c r="BM143" s="75">
        <f>IF(BM$7="",0,IF(OR(условия!$W$116=0),0,BM101/условия!$W$116*условия!$W$118))</f>
        <v>105558.51063829784</v>
      </c>
      <c r="BN143" s="75">
        <f>IF(BN$7="",0,IF(OR(условия!$W$116=0),0,BN101/условия!$W$116*условия!$W$118))</f>
        <v>107122.34042553187</v>
      </c>
      <c r="BO143" s="75">
        <f>IF(BO$7="",0,IF(OR(условия!$W$116=0),0,BO101/условия!$W$116*условия!$W$118))</f>
        <v>108686.17021276595</v>
      </c>
      <c r="BP143" s="75">
        <f>IF(BP$7="",0,IF(OR(условия!$W$116=0),0,BP101/условия!$W$116*условия!$W$118))</f>
        <v>110249.99999999996</v>
      </c>
      <c r="BQ143" s="75">
        <f>IF(BQ$7="",0,IF(OR(условия!$W$116=0),0,BQ101/условия!$W$116*условия!$W$118))</f>
        <v>0</v>
      </c>
      <c r="BR143" s="75">
        <f>IF(BR$7="",0,IF(OR(условия!$W$116=0),0,BR101/условия!$W$116*условия!$W$118))</f>
        <v>0</v>
      </c>
      <c r="BS143" s="75">
        <f>IF(BS$7="",0,IF(OR(условия!$W$116=0),0,BS101/условия!$W$116*условия!$W$118))</f>
        <v>0</v>
      </c>
      <c r="BT143" s="75">
        <f>IF(BT$7="",0,IF(OR(условия!$W$116=0),0,BT101/условия!$W$116*условия!$W$118))</f>
        <v>0</v>
      </c>
      <c r="BU143" s="75">
        <f>IF(BU$7="",0,IF(OR(условия!$W$116=0),0,BU101/условия!$W$116*условия!$W$118))</f>
        <v>0</v>
      </c>
      <c r="BV143" s="75">
        <f>IF(BV$7="",0,IF(OR(условия!$W$116=0),0,BV101/условия!$W$116*условия!$W$118))</f>
        <v>0</v>
      </c>
      <c r="BW143" s="75">
        <f>IF(BW$7="",0,IF(OR(условия!$W$116=0),0,BW101/условия!$W$116*условия!$W$118))</f>
        <v>0</v>
      </c>
      <c r="BX143" s="75">
        <f>IF(BX$7="",0,IF(OR(условия!$W$116=0),0,BX101/условия!$W$116*условия!$W$118))</f>
        <v>0</v>
      </c>
      <c r="BY143" s="75">
        <f>IF(BY$7="",0,IF(OR(условия!$W$116=0),0,BY101/условия!$W$116*условия!$W$118))</f>
        <v>0</v>
      </c>
      <c r="BZ143" s="75">
        <f>IF(BZ$7="",0,IF(OR(условия!$W$116=0),0,BZ101/условия!$W$116*условия!$W$118))</f>
        <v>0</v>
      </c>
      <c r="CA143" s="75">
        <f>IF(CA$7="",0,IF(OR(условия!$W$116=0),0,CA101/условия!$W$116*условия!$W$118))</f>
        <v>0</v>
      </c>
      <c r="CB143" s="75">
        <f>IF(CB$7="",0,IF(OR(условия!$W$116=0),0,CB101/условия!$W$116*условия!$W$118))</f>
        <v>0</v>
      </c>
      <c r="CC143" s="75">
        <f>IF(CC$7="",0,IF(OR(условия!$W$116=0),0,CC101/условия!$W$116*условия!$W$118))</f>
        <v>0</v>
      </c>
      <c r="CD143" s="75">
        <f>IF(CD$7="",0,IF(OR(условия!$W$116=0),0,CD101/условия!$W$116*условия!$W$118))</f>
        <v>0</v>
      </c>
      <c r="CE143" s="75">
        <f>IF(CE$7="",0,IF(OR(условия!$W$116=0),0,CE101/условия!$W$116*условия!$W$118))</f>
        <v>0</v>
      </c>
      <c r="CF143" s="75">
        <f>IF(CF$7="",0,IF(OR(условия!$W$116=0),0,CF101/условия!$W$116*условия!$W$118))</f>
        <v>0</v>
      </c>
      <c r="CG143" s="75">
        <f>IF(CG$7="",0,IF(OR(условия!$W$116=0),0,CG101/условия!$W$116*условия!$W$118))</f>
        <v>0</v>
      </c>
      <c r="CH143" s="75">
        <f>IF(CH$7="",0,IF(OR(условия!$W$116=0),0,CH101/условия!$W$116*условия!$W$118))</f>
        <v>0</v>
      </c>
      <c r="CI143" s="75">
        <f>IF(CI$7="",0,IF(OR(условия!$W$116=0),0,CI101/условия!$W$116*условия!$W$118))</f>
        <v>0</v>
      </c>
      <c r="CJ143" s="75">
        <f>IF(CJ$7="",0,IF(OR(условия!$W$116=0),0,CJ101/условия!$W$116*условия!$W$118))</f>
        <v>0</v>
      </c>
      <c r="CK143" s="75">
        <f>IF(CK$7="",0,IF(OR(условия!$W$116=0),0,CK101/условия!$W$116*условия!$W$118))</f>
        <v>0</v>
      </c>
      <c r="CL143" s="75">
        <f>IF(CL$7="",0,IF(OR(условия!$W$116=0),0,CL101/условия!$W$116*условия!$W$118))</f>
        <v>0</v>
      </c>
      <c r="CM143" s="75">
        <f>IF(CM$7="",0,IF(OR(условия!$W$116=0),0,CM101/условия!$W$116*условия!$W$118))</f>
        <v>0</v>
      </c>
      <c r="CN143" s="75">
        <f>IF(CN$7="",0,IF(OR(условия!$W$116=0),0,CN101/условия!$W$116*условия!$W$118))</f>
        <v>0</v>
      </c>
      <c r="CO143" s="75">
        <f>IF(CO$7="",0,IF(OR(условия!$W$116=0),0,CO101/условия!$W$116*условия!$W$118))</f>
        <v>0</v>
      </c>
      <c r="CP143" s="75">
        <f>IF(CP$7="",0,IF(OR(условия!$W$116=0),0,CP101/условия!$W$116*условия!$W$118))</f>
        <v>0</v>
      </c>
      <c r="CQ143" s="75">
        <f>IF(CQ$7="",0,IF(OR(условия!$W$116=0),0,CQ101/условия!$W$116*условия!$W$118))</f>
        <v>0</v>
      </c>
      <c r="CR143" s="75">
        <f>IF(CR$7="",0,IF(OR(условия!$W$116=0),0,CR101/условия!$W$116*условия!$W$118))</f>
        <v>0</v>
      </c>
      <c r="CS143" s="75">
        <f>IF(CS$7="",0,IF(OR(условия!$W$116=0),0,CS101/условия!$W$116*условия!$W$118))</f>
        <v>0</v>
      </c>
      <c r="CT143" s="75">
        <f>IF(CT$7="",0,IF(OR(условия!$W$116=0),0,CT101/условия!$W$116*условия!$W$118))</f>
        <v>0</v>
      </c>
      <c r="CU143" s="75">
        <f>IF(CU$7="",0,IF(OR(условия!$W$116=0),0,CU101/условия!$W$116*условия!$W$118))</f>
        <v>0</v>
      </c>
      <c r="CV143" s="75">
        <f>IF(CV$7="",0,IF(OR(условия!$W$116=0),0,CV101/условия!$W$116*условия!$W$118))</f>
        <v>0</v>
      </c>
      <c r="CW143" s="75">
        <f>IF(CW$7="",0,IF(OR(условия!$W$116=0),0,CW101/условия!$W$116*условия!$W$118))</f>
        <v>0</v>
      </c>
      <c r="CX143" s="75">
        <f>IF(CX$7="",0,IF(OR(условия!$W$116=0),0,CX101/условия!$W$116*условия!$W$118))</f>
        <v>0</v>
      </c>
      <c r="CY143" s="75">
        <f>IF(CY$7="",0,IF(OR(условия!$W$116=0),0,CY101/условия!$W$116*условия!$W$118))</f>
        <v>0</v>
      </c>
      <c r="CZ143" s="75">
        <f>IF(CZ$7="",0,IF(OR(условия!$W$116=0),0,CZ101/условия!$W$116*условия!$W$118))</f>
        <v>0</v>
      </c>
      <c r="DA143" s="75">
        <f>IF(DA$7="",0,IF(OR(условия!$W$116=0),0,DA101/условия!$W$116*условия!$W$118))</f>
        <v>0</v>
      </c>
      <c r="DB143" s="75">
        <f>IF(DB$7="",0,IF(OR(условия!$W$116=0),0,DB101/условия!$W$116*условия!$W$118))</f>
        <v>0</v>
      </c>
      <c r="DC143" s="75">
        <f>IF(DC$7="",0,IF(OR(условия!$W$116=0),0,DC101/условия!$W$116*условия!$W$118))</f>
        <v>0</v>
      </c>
      <c r="DD143" s="75">
        <f>IF(DD$7="",0,IF(OR(условия!$W$116=0),0,DD101/условия!$W$116*условия!$W$118))</f>
        <v>0</v>
      </c>
      <c r="DE143" s="75">
        <f>IF(DE$7="",0,IF(OR(условия!$W$116=0),0,DE101/условия!$W$116*условия!$W$118))</f>
        <v>0</v>
      </c>
      <c r="DF143" s="75">
        <f>IF(DF$7="",0,IF(OR(условия!$W$116=0),0,DF101/условия!$W$116*условия!$W$118))</f>
        <v>0</v>
      </c>
      <c r="DG143" s="75">
        <f>IF(DG$7="",0,IF(OR(условия!$W$116=0),0,DG101/условия!$W$116*условия!$W$118))</f>
        <v>0</v>
      </c>
      <c r="DH143" s="75">
        <f>IF(DH$7="",0,IF(OR(условия!$W$116=0),0,DH101/условия!$W$116*условия!$W$118))</f>
        <v>0</v>
      </c>
      <c r="DI143" s="75">
        <f>IF(DI$7="",0,IF(OR(условия!$W$116=0),0,DI101/условия!$W$116*условия!$W$118))</f>
        <v>0</v>
      </c>
      <c r="DJ143" s="75">
        <f>IF(DJ$7="",0,IF(OR(условия!$W$116=0),0,DJ101/условия!$W$116*условия!$W$118))</f>
        <v>0</v>
      </c>
      <c r="DK143" s="75">
        <f>IF(DK$7="",0,IF(OR(условия!$W$116=0),0,DK101/условия!$W$116*условия!$W$118))</f>
        <v>0</v>
      </c>
      <c r="DL143" s="75">
        <f>IF(DL$7="",0,IF(OR(условия!$W$116=0),0,DL101/условия!$W$116*условия!$W$118))</f>
        <v>0</v>
      </c>
      <c r="DM143" s="75">
        <f>IF(DM$7="",0,IF(OR(условия!$W$116=0),0,DM101/условия!$W$116*условия!$W$118))</f>
        <v>0</v>
      </c>
      <c r="DN143" s="75">
        <f>IF(DN$7="",0,IF(OR(условия!$W$116=0),0,DN101/условия!$W$116*условия!$W$118))</f>
        <v>0</v>
      </c>
      <c r="DO143" s="75">
        <f>IF(DO$7="",0,IF(OR(условия!$W$116=0),0,DO101/условия!$W$116*условия!$W$118))</f>
        <v>0</v>
      </c>
      <c r="DP143" s="75">
        <f>IF(DP$7="",0,IF(OR(условия!$W$116=0),0,DP101/условия!$W$116*условия!$W$118))</f>
        <v>0</v>
      </c>
      <c r="DQ143" s="75">
        <f>IF(DQ$7="",0,IF(OR(условия!$W$116=0),0,DQ101/условия!$W$116*условия!$W$118))</f>
        <v>0</v>
      </c>
      <c r="DR143" s="75">
        <f>IF(DR$7="",0,IF(OR(условия!$W$116=0),0,DR101/условия!$W$116*условия!$W$118))</f>
        <v>0</v>
      </c>
      <c r="DS143" s="75">
        <f>IF(DS$7="",0,IF(OR(условия!$W$116=0),0,DS101/условия!$W$116*условия!$W$118))</f>
        <v>0</v>
      </c>
      <c r="DT143" s="75">
        <f>IF(DT$7="",0,IF(OR(условия!$W$116=0),0,DT101/условия!$W$116*условия!$W$118))</f>
        <v>0</v>
      </c>
      <c r="DU143" s="75">
        <f>IF(DU$7="",0,IF(OR(условия!$W$116=0),0,DU101/условия!$W$116*условия!$W$118))</f>
        <v>0</v>
      </c>
      <c r="DV143" s="75">
        <f>IF(DV$7="",0,IF(OR(условия!$W$116=0),0,DV101/условия!$W$116*условия!$W$118))</f>
        <v>0</v>
      </c>
      <c r="DW143" s="75">
        <f>IF(DW$7="",0,IF(OR(условия!$W$116=0),0,DW101/условия!$W$116*условия!$W$118))</f>
        <v>0</v>
      </c>
      <c r="DX143" s="75">
        <f>IF(DX$7="",0,IF(OR(условия!$W$116=0),0,DX101/условия!$W$116*условия!$W$118))</f>
        <v>0</v>
      </c>
      <c r="DY143" s="75">
        <f>IF(DY$7="",0,IF(OR(условия!$W$116=0),0,DY101/условия!$W$116*условия!$W$118))</f>
        <v>0</v>
      </c>
      <c r="DZ143" s="75">
        <f>IF(DZ$7="",0,IF(OR(условия!$W$116=0),0,DZ101/условия!$W$116*условия!$W$118))</f>
        <v>0</v>
      </c>
      <c r="EA143" s="75">
        <f>IF(EA$7="",0,IF(OR(условия!$W$116=0),0,EA101/условия!$W$116*условия!$W$118))</f>
        <v>0</v>
      </c>
      <c r="EB143" s="75">
        <f>IF(EB$7="",0,IF(OR(условия!$W$116=0),0,EB101/условия!$W$116*условия!$W$118))</f>
        <v>0</v>
      </c>
      <c r="EC143" s="75">
        <f>IF(EC$7="",0,IF(OR(условия!$W$116=0),0,EC101/условия!$W$116*условия!$W$118))</f>
        <v>0</v>
      </c>
      <c r="ED143" s="75">
        <f>IF(ED$7="",0,IF(OR(условия!$W$116=0),0,ED101/условия!$W$116*условия!$W$118))</f>
        <v>0</v>
      </c>
      <c r="EE143" s="75">
        <f>IF(EE$7="",0,IF(OR(условия!$W$116=0),0,EE101/условия!$W$116*условия!$W$118))</f>
        <v>0</v>
      </c>
      <c r="EF143" s="75">
        <f>IF(EF$7="",0,IF(OR(условия!$W$116=0),0,EF101/условия!$W$116*условия!$W$118))</f>
        <v>0</v>
      </c>
      <c r="EG143" s="75">
        <f>IF(EG$7="",0,IF(OR(условия!$W$116=0),0,EG101/условия!$W$116*условия!$W$118))</f>
        <v>0</v>
      </c>
      <c r="EH143" s="75">
        <f>IF(EH$7="",0,IF(OR(условия!$W$116=0),0,EH101/условия!$W$116*условия!$W$118))</f>
        <v>0</v>
      </c>
      <c r="EI143" s="75">
        <f>IF(EI$7="",0,IF(OR(условия!$W$116=0),0,EI101/условия!$W$116*условия!$W$118))</f>
        <v>0</v>
      </c>
      <c r="EJ143" s="75">
        <f>IF(EJ$7="",0,IF(OR(условия!$W$116=0),0,EJ101/условия!$W$116*условия!$W$118))</f>
        <v>0</v>
      </c>
      <c r="EK143" s="75">
        <f>IF(EK$7="",0,IF(OR(условия!$W$116=0),0,EK101/условия!$W$116*условия!$W$118))</f>
        <v>0</v>
      </c>
      <c r="EL143" s="75">
        <f>IF(EL$7="",0,IF(OR(условия!$W$116=0),0,EL101/условия!$W$116*условия!$W$118))</f>
        <v>0</v>
      </c>
      <c r="EM143" s="75">
        <f>IF(EM$7="",0,IF(OR(условия!$W$116=0),0,EM101/условия!$W$116*условия!$W$118))</f>
        <v>0</v>
      </c>
      <c r="EN143" s="75">
        <f>IF(EN$7="",0,IF(OR(условия!$W$116=0),0,EN101/условия!$W$116*условия!$W$118))</f>
        <v>0</v>
      </c>
      <c r="EO143" s="75">
        <f>IF(EO$7="",0,IF(OR(условия!$W$116=0),0,EO101/условия!$W$116*условия!$W$118))</f>
        <v>0</v>
      </c>
      <c r="EP143" s="75">
        <f>IF(EP$7="",0,IF(OR(условия!$W$116=0),0,EP101/условия!$W$116*условия!$W$118))</f>
        <v>0</v>
      </c>
      <c r="EQ143" s="75">
        <f>IF(EQ$7="",0,IF(OR(условия!$W$116=0),0,EQ101/условия!$W$116*условия!$W$118))</f>
        <v>0</v>
      </c>
      <c r="ER143" s="75">
        <f>IF(ER$7="",0,IF(OR(условия!$W$116=0),0,ER101/условия!$W$116*условия!$W$118))</f>
        <v>0</v>
      </c>
      <c r="ES143" s="75">
        <f>IF(ES$7="",0,IF(OR(условия!$W$116=0),0,ES101/условия!$W$116*условия!$W$118))</f>
        <v>0</v>
      </c>
      <c r="ET143" s="75">
        <f>IF(ET$7="",0,IF(OR(условия!$W$116=0),0,ET101/условия!$W$116*условия!$W$118))</f>
        <v>0</v>
      </c>
      <c r="EU143" s="75">
        <f>IF(EU$7="",0,IF(OR(условия!$W$116=0),0,EU101/условия!$W$116*условия!$W$118))</f>
        <v>0</v>
      </c>
      <c r="EV143" s="75">
        <f>IF(EV$7="",0,IF(OR(условия!$W$116=0),0,EV101/условия!$W$116*условия!$W$118))</f>
        <v>0</v>
      </c>
      <c r="EW143" s="75">
        <f>IF(EW$7="",0,IF(OR(условия!$W$116=0),0,EW101/условия!$W$116*условия!$W$118))</f>
        <v>0</v>
      </c>
      <c r="EX143" s="75">
        <f>IF(EX$7="",0,IF(OR(условия!$W$116=0),0,EX101/условия!$W$116*условия!$W$118))</f>
        <v>0</v>
      </c>
      <c r="EY143" s="75">
        <f>IF(EY$7="",0,IF(OR(условия!$W$116=0),0,EY101/условия!$W$116*условия!$W$118))</f>
        <v>0</v>
      </c>
      <c r="EZ143" s="75">
        <f>IF(EZ$7="",0,IF(OR(условия!$W$116=0),0,EZ101/условия!$W$116*условия!$W$118))</f>
        <v>0</v>
      </c>
      <c r="FA143" s="75">
        <f>IF(FA$7="",0,IF(OR(условия!$W$116=0),0,FA101/условия!$W$116*условия!$W$118))</f>
        <v>0</v>
      </c>
      <c r="FB143" s="75">
        <f>IF(FB$7="",0,IF(OR(условия!$W$116=0),0,FB101/условия!$W$116*условия!$W$118))</f>
        <v>0</v>
      </c>
      <c r="FC143" s="75">
        <f>IF(FC$7="",0,IF(OR(условия!$W$116=0),0,FC101/условия!$W$116*условия!$W$118))</f>
        <v>0</v>
      </c>
      <c r="FD143" s="75">
        <f>IF(FD$7="",0,IF(OR(условия!$W$116=0),0,FD101/условия!$W$116*условия!$W$118))</f>
        <v>0</v>
      </c>
      <c r="FE143" s="75">
        <f>IF(FE$7="",0,IF(OR(условия!$W$116=0),0,FE101/условия!$W$116*условия!$W$118))</f>
        <v>0</v>
      </c>
      <c r="FF143" s="75">
        <f>IF(FF$7="",0,IF(OR(условия!$W$116=0),0,FF101/условия!$W$116*условия!$W$118))</f>
        <v>0</v>
      </c>
      <c r="FG143" s="75">
        <f>IF(FG$7="",0,IF(OR(условия!$W$116=0),0,FG101/условия!$W$116*условия!$W$118))</f>
        <v>0</v>
      </c>
      <c r="FH143" s="75">
        <f>IF(FH$7="",0,IF(OR(условия!$W$116=0),0,FH101/условия!$W$116*условия!$W$118))</f>
        <v>0</v>
      </c>
      <c r="FI143" s="75">
        <f>IF(FI$7="",0,IF(OR(условия!$W$116=0),0,FI101/условия!$W$116*условия!$W$118))</f>
        <v>0</v>
      </c>
      <c r="FJ143" s="75">
        <f>IF(FJ$7="",0,IF(OR(условия!$W$116=0),0,FJ101/условия!$W$116*условия!$W$118))</f>
        <v>0</v>
      </c>
      <c r="FK143" s="75">
        <f>IF(FK$7="",0,IF(OR(условия!$W$116=0),0,FK101/условия!$W$116*условия!$W$118))</f>
        <v>0</v>
      </c>
      <c r="FL143" s="75">
        <f>IF(FL$7="",0,IF(OR(условия!$W$116=0),0,FL101/условия!$W$116*условия!$W$118))</f>
        <v>0</v>
      </c>
      <c r="FM143" s="75">
        <f>IF(FM$7="",0,IF(OR(условия!$W$116=0),0,FM101/условия!$W$116*условия!$W$118))</f>
        <v>0</v>
      </c>
      <c r="FN143" s="75">
        <f>IF(FN$7="",0,IF(OR(условия!$W$116=0),0,FN101/условия!$W$116*условия!$W$118))</f>
        <v>0</v>
      </c>
      <c r="FO143" s="75">
        <f>IF(FO$7="",0,IF(OR(условия!$W$116=0),0,FO101/условия!$W$116*условия!$W$118))</f>
        <v>0</v>
      </c>
      <c r="FP143" s="75">
        <f>IF(FP$7="",0,IF(OR(условия!$W$116=0),0,FP101/условия!$W$116*условия!$W$118))</f>
        <v>0</v>
      </c>
      <c r="FQ143" s="75">
        <f>IF(FQ$7="",0,IF(OR(условия!$W$116=0),0,FQ101/условия!$W$116*условия!$W$118))</f>
        <v>0</v>
      </c>
      <c r="FR143" s="75">
        <f>IF(FR$7="",0,IF(OR(условия!$W$116=0),0,FR101/условия!$W$116*условия!$W$118))</f>
        <v>0</v>
      </c>
      <c r="FS143" s="75">
        <f>IF(FS$7="",0,IF(OR(условия!$W$116=0),0,FS101/условия!$W$116*условия!$W$118))</f>
        <v>0</v>
      </c>
      <c r="FT143" s="75">
        <f>IF(FT$7="",0,IF(OR(условия!$W$116=0),0,FT101/условия!$W$116*условия!$W$118))</f>
        <v>0</v>
      </c>
      <c r="FU143" s="75">
        <f>IF(FU$7="",0,IF(OR(условия!$W$116=0),0,FU101/условия!$W$116*условия!$W$118))</f>
        <v>0</v>
      </c>
      <c r="FV143" s="75">
        <f>IF(FV$7="",0,IF(OR(условия!$W$116=0),0,FV101/условия!$W$116*условия!$W$118))</f>
        <v>0</v>
      </c>
      <c r="FW143" s="75">
        <f>IF(FW$7="",0,IF(OR(условия!$W$116=0),0,FW101/условия!$W$116*условия!$W$118))</f>
        <v>0</v>
      </c>
      <c r="FX143" s="75">
        <f>IF(FX$7="",0,IF(OR(условия!$W$116=0),0,FX101/условия!$W$116*условия!$W$118))</f>
        <v>0</v>
      </c>
      <c r="FY143" s="75">
        <f>IF(FY$7="",0,IF(OR(условия!$W$116=0),0,FY101/условия!$W$116*условия!$W$118))</f>
        <v>0</v>
      </c>
      <c r="FZ143" s="75">
        <f>IF(FZ$7="",0,IF(OR(условия!$W$116=0),0,FZ101/условия!$W$116*условия!$W$118))</f>
        <v>0</v>
      </c>
      <c r="GA143" s="75">
        <f>IF(GA$7="",0,IF(OR(условия!$W$116=0),0,GA101/условия!$W$116*условия!$W$118))</f>
        <v>0</v>
      </c>
      <c r="GB143" s="75">
        <f>IF(GB$7="",0,IF(OR(условия!$W$116=0),0,GB101/условия!$W$116*условия!$W$118))</f>
        <v>0</v>
      </c>
      <c r="GC143" s="75">
        <f>IF(GC$7="",0,IF(OR(условия!$W$116=0),0,GC101/условия!$W$116*условия!$W$118))</f>
        <v>0</v>
      </c>
      <c r="GD143" s="75">
        <f>IF(GD$7="",0,IF(OR(условия!$W$116=0),0,GD101/условия!$W$116*условия!$W$118))</f>
        <v>0</v>
      </c>
      <c r="GE143" s="75">
        <f>IF(GE$7="",0,IF(OR(условия!$W$116=0),0,GE101/условия!$W$116*условия!$W$118))</f>
        <v>0</v>
      </c>
      <c r="GF143" s="75">
        <f>IF(GF$7="",0,IF(OR(условия!$W$116=0),0,GF101/условия!$W$116*условия!$W$118))</f>
        <v>0</v>
      </c>
      <c r="GG143" s="75">
        <f>IF(GG$7="",0,IF(OR(условия!$W$116=0),0,GG101/условия!$W$116*условия!$W$118))</f>
        <v>0</v>
      </c>
      <c r="GH143" s="75">
        <f>IF(GH$7="",0,IF(OR(условия!$W$116=0),0,GH101/условия!$W$116*условия!$W$118))</f>
        <v>0</v>
      </c>
      <c r="GI143" s="75">
        <f>IF(GI$7="",0,IF(OR(условия!$W$116=0),0,GI101/условия!$W$116*условия!$W$118))</f>
        <v>0</v>
      </c>
      <c r="GJ143" s="75">
        <f>IF(GJ$7="",0,IF(OR(условия!$W$116=0),0,GJ101/условия!$W$116*условия!$W$118))</f>
        <v>0</v>
      </c>
      <c r="GK143" s="75">
        <f>IF(GK$7="",0,IF(OR(условия!$W$116=0),0,GK101/условия!$W$116*условия!$W$118))</f>
        <v>0</v>
      </c>
      <c r="GL143" s="75">
        <f>IF(GL$7="",0,IF(OR(условия!$W$116=0),0,GL101/условия!$W$116*условия!$W$118))</f>
        <v>0</v>
      </c>
      <c r="GM143" s="75">
        <f>IF(GM$7="",0,IF(OR(условия!$W$116=0),0,GM101/условия!$W$116*условия!$W$118))</f>
        <v>0</v>
      </c>
      <c r="GN143" s="75">
        <f>IF(GN$7="",0,IF(OR(условия!$W$116=0),0,GN101/условия!$W$116*условия!$W$118))</f>
        <v>0</v>
      </c>
      <c r="GO143" s="75">
        <f>IF(GO$7="",0,IF(OR(условия!$W$116=0),0,GO101/условия!$W$116*условия!$W$118))</f>
        <v>0</v>
      </c>
      <c r="GP143" s="75">
        <f>IF(GP$7="",0,IF(OR(условия!$W$116=0),0,GP101/условия!$W$116*условия!$W$118))</f>
        <v>0</v>
      </c>
      <c r="GQ143" s="75">
        <f>IF(GQ$7="",0,IF(OR(условия!$W$116=0),0,GQ101/условия!$W$116*условия!$W$118))</f>
        <v>0</v>
      </c>
      <c r="GR143" s="75">
        <f>IF(GR$7="",0,IF(OR(условия!$W$116=0),0,GR101/условия!$W$116*условия!$W$118))</f>
        <v>0</v>
      </c>
      <c r="GS143" s="75">
        <f>IF(GS$7="",0,IF(OR(условия!$W$116=0),0,GS101/условия!$W$116*условия!$W$118))</f>
        <v>0</v>
      </c>
      <c r="GT143" s="75">
        <f>IF(GT$7="",0,IF(OR(условия!$W$116=0),0,GT101/условия!$W$116*условия!$W$118))</f>
        <v>0</v>
      </c>
      <c r="GU143" s="75">
        <f>IF(GU$7="",0,IF(OR(условия!$W$116=0),0,GU101/условия!$W$116*условия!$W$118))</f>
        <v>0</v>
      </c>
      <c r="GV143" s="75">
        <f>IF(GV$7="",0,IF(OR(условия!$W$116=0),0,GV101/условия!$W$116*условия!$W$118))</f>
        <v>0</v>
      </c>
      <c r="GW143" s="75">
        <f>IF(GW$7="",0,IF(OR(условия!$W$116=0),0,GW101/условия!$W$116*условия!$W$118))</f>
        <v>0</v>
      </c>
      <c r="GX143" s="75">
        <f>IF(GX$7="",0,IF(OR(условия!$W$116=0),0,GX101/условия!$W$116*условия!$W$118))</f>
        <v>0</v>
      </c>
      <c r="GY143" s="75">
        <f>IF(GY$7="",0,IF(OR(условия!$W$116=0),0,GY101/условия!$W$116*условия!$W$118))</f>
        <v>0</v>
      </c>
      <c r="GZ143" s="75">
        <f>IF(GZ$7="",0,IF(OR(условия!$W$116=0),0,GZ101/условия!$W$116*условия!$W$118))</f>
        <v>0</v>
      </c>
      <c r="HA143" s="75">
        <f>IF(HA$7="",0,IF(OR(условия!$W$116=0),0,HA101/условия!$W$116*условия!$W$118))</f>
        <v>0</v>
      </c>
      <c r="HB143" s="75">
        <f>IF(HB$7="",0,IF(OR(условия!$W$116=0),0,HB101/условия!$W$116*условия!$W$118))</f>
        <v>0</v>
      </c>
      <c r="HC143" s="75">
        <f>IF(HC$7="",0,IF(OR(условия!$W$116=0),0,HC101/условия!$W$116*условия!$W$118))</f>
        <v>0</v>
      </c>
      <c r="HD143" s="75">
        <f>IF(HD$7="",0,IF(OR(условия!$W$116=0),0,HD101/условия!$W$116*условия!$W$118))</f>
        <v>0</v>
      </c>
      <c r="HE143" s="75">
        <f>IF(HE$7="",0,IF(OR(условия!$W$116=0),0,HE101/условия!$W$116*условия!$W$118))</f>
        <v>0</v>
      </c>
      <c r="HF143" s="75">
        <f>IF(HF$7="",0,IF(OR(условия!$W$116=0),0,HF101/условия!$W$116*условия!$W$118))</f>
        <v>0</v>
      </c>
      <c r="HG143" s="75">
        <f>IF(HG$7="",0,IF(OR(условия!$W$116=0),0,HG101/условия!$W$116*условия!$W$118))</f>
        <v>0</v>
      </c>
      <c r="HH143" s="75">
        <f>IF(HH$7="",0,IF(OR(условия!$W$116=0),0,HH101/условия!$W$116*условия!$W$118))</f>
        <v>0</v>
      </c>
      <c r="HI143" s="75">
        <f>IF(HI$7="",0,IF(OR(условия!$W$116=0),0,HI101/условия!$W$116*условия!$W$118))</f>
        <v>0</v>
      </c>
      <c r="HJ143" s="75">
        <f>IF(HJ$7="",0,IF(OR(условия!$W$116=0),0,HJ101/условия!$W$116*условия!$W$118))</f>
        <v>0</v>
      </c>
      <c r="HK143" s="75">
        <f>IF(HK$7="",0,IF(OR(условия!$W$116=0),0,HK101/условия!$W$116*условия!$W$118))</f>
        <v>0</v>
      </c>
      <c r="HL143" s="75">
        <f>IF(HL$7="",0,IF(OR(условия!$W$116=0),0,HL101/условия!$W$116*условия!$W$118))</f>
        <v>0</v>
      </c>
      <c r="HM143" s="75">
        <f>IF(HM$7="",0,IF(OR(условия!$W$116=0),0,HM101/условия!$W$116*условия!$W$118))</f>
        <v>0</v>
      </c>
      <c r="HN143" s="75">
        <f>IF(HN$7="",0,IF(OR(условия!$W$116=0),0,HN101/условия!$W$116*условия!$W$118))</f>
        <v>0</v>
      </c>
      <c r="HO143" s="75">
        <f>IF(HO$7="",0,IF(OR(условия!$W$116=0),0,HO101/условия!$W$116*условия!$W$118))</f>
        <v>0</v>
      </c>
      <c r="HP143" s="75">
        <f>IF(HP$7="",0,IF(OR(условия!$W$116=0),0,HP101/условия!$W$116*условия!$W$118))</f>
        <v>0</v>
      </c>
      <c r="HQ143" s="75">
        <f>IF(HQ$7="",0,IF(OR(условия!$W$116=0),0,HQ101/условия!$W$116*условия!$W$118))</f>
        <v>0</v>
      </c>
      <c r="HR143" s="75">
        <f>IF(HR$7="",0,IF(OR(условия!$W$116=0),0,HR101/условия!$W$116*условия!$W$118))</f>
        <v>0</v>
      </c>
      <c r="HS143" s="75">
        <f>IF(HS$7="",0,IF(OR(условия!$W$116=0),0,HS101/условия!$W$116*условия!$W$118))</f>
        <v>0</v>
      </c>
      <c r="HT143" s="75">
        <f>IF(HT$7="",0,IF(OR(условия!$W$116=0),0,HT101/условия!$W$116*условия!$W$118))</f>
        <v>0</v>
      </c>
      <c r="HU143" s="75">
        <f>IF(HU$7="",0,IF(OR(условия!$W$116=0),0,HU101/условия!$W$116*условия!$W$118))</f>
        <v>0</v>
      </c>
      <c r="HV143" s="75">
        <f>IF(HV$7="",0,IF(OR(условия!$W$116=0),0,HV101/условия!$W$116*условия!$W$118))</f>
        <v>0</v>
      </c>
      <c r="HW143" s="75">
        <f>IF(HW$7="",0,IF(OR(условия!$W$116=0),0,HW101/условия!$W$116*условия!$W$118))</f>
        <v>0</v>
      </c>
      <c r="HX143" s="75">
        <f>IF(HX$7="",0,IF(OR(условия!$W$116=0),0,HX101/условия!$W$116*условия!$W$118))</f>
        <v>0</v>
      </c>
      <c r="HY143" s="75">
        <f>IF(HY$7="",0,IF(OR(условия!$W$116=0),0,HY101/условия!$W$116*условия!$W$118))</f>
        <v>0</v>
      </c>
      <c r="HZ143" s="75">
        <f>IF(HZ$7="",0,IF(OR(условия!$W$116=0),0,HZ101/условия!$W$116*условия!$W$118))</f>
        <v>0</v>
      </c>
      <c r="IA143" s="75">
        <f>IF(IA$7="",0,IF(OR(условия!$W$116=0),0,IA101/условия!$W$116*условия!$W$118))</f>
        <v>0</v>
      </c>
      <c r="IB143" s="75">
        <f>IF(IB$7="",0,IF(OR(условия!$W$116=0),0,IB101/условия!$W$116*условия!$W$118))</f>
        <v>0</v>
      </c>
      <c r="IC143" s="75">
        <f>IF(IC$7="",0,IF(OR(условия!$W$116=0),0,IC101/условия!$W$116*условия!$W$118))</f>
        <v>0</v>
      </c>
      <c r="ID143" s="75">
        <f>IF(ID$7="",0,IF(OR(условия!$W$116=0),0,ID101/условия!$W$116*условия!$W$118))</f>
        <v>0</v>
      </c>
      <c r="IE143" s="75">
        <f>IF(IE$7="",0,IF(OR(условия!$W$116=0),0,IE101/условия!$W$116*условия!$W$118))</f>
        <v>0</v>
      </c>
      <c r="IF143" s="75">
        <f>IF(IF$7="",0,IF(OR(условия!$W$116=0),0,IF101/условия!$W$116*условия!$W$118))</f>
        <v>0</v>
      </c>
      <c r="IG143" s="75">
        <f>IF(IG$7="",0,IF(OR(условия!$W$116=0),0,IG101/условия!$W$116*условия!$W$118))</f>
        <v>0</v>
      </c>
      <c r="IH143" s="75">
        <f>IF(IH$7="",0,IF(OR(условия!$W$116=0),0,IH101/условия!$W$116*условия!$W$118))</f>
        <v>0</v>
      </c>
      <c r="II143" s="75">
        <f>IF(II$7="",0,IF(OR(условия!$W$116=0),0,II101/условия!$W$116*условия!$W$118))</f>
        <v>0</v>
      </c>
      <c r="IJ143" s="75">
        <f>IF(IJ$7="",0,IF(OR(условия!$W$116=0),0,IJ101/условия!$W$116*условия!$W$118))</f>
        <v>0</v>
      </c>
      <c r="IK143" s="75">
        <f>IF(IK$7="",0,IF(OR(условия!$W$116=0),0,IK101/условия!$W$116*условия!$W$118))</f>
        <v>0</v>
      </c>
      <c r="IL143" s="75">
        <f>IF(IL$7="",0,IF(OR(условия!$W$116=0),0,IL101/условия!$W$116*условия!$W$118))</f>
        <v>0</v>
      </c>
      <c r="IM143" s="75">
        <f>IF(IM$7="",0,IF(OR(условия!$W$116=0),0,IM101/условия!$W$116*условия!$W$118))</f>
        <v>0</v>
      </c>
      <c r="IN143" s="75">
        <f>IF(IN$7="",0,IF(OR(условия!$W$116=0),0,IN101/условия!$W$116*условия!$W$118))</f>
        <v>0</v>
      </c>
      <c r="IO143" s="75">
        <f>IF(IO$7="",0,IF(OR(условия!$W$116=0),0,IO101/условия!$W$116*условия!$W$118))</f>
        <v>0</v>
      </c>
      <c r="IP143" s="75">
        <f>IF(IP$7="",0,IF(OR(условия!$W$116=0),0,IP101/условия!$W$116*условия!$W$118))</f>
        <v>0</v>
      </c>
      <c r="IQ143" s="75">
        <f>IF(IQ$7="",0,IF(OR(условия!$W$116=0),0,IQ101/условия!$W$116*условия!$W$118))</f>
        <v>0</v>
      </c>
      <c r="IR143" s="75">
        <f>IF(IR$7="",0,IF(OR(условия!$W$116=0),0,IR101/условия!$W$116*условия!$W$118))</f>
        <v>0</v>
      </c>
      <c r="IS143" s="75">
        <f>IF(IS$7="",0,IF(OR(условия!$W$116=0),0,IS101/условия!$W$116*условия!$W$118))</f>
        <v>0</v>
      </c>
      <c r="IT143" s="75">
        <f>IF(IT$7="",0,IF(OR(условия!$W$116=0),0,IT101/условия!$W$116*условия!$W$118))</f>
        <v>0</v>
      </c>
      <c r="IU143" s="75">
        <f>IF(IU$7="",0,IF(OR(условия!$W$116=0),0,IU101/условия!$W$116*условия!$W$118))</f>
        <v>0</v>
      </c>
      <c r="IV143" s="75">
        <f>IF(IV$7="",0,IF(OR(условия!$W$116=0),0,IV101/условия!$W$116*условия!$W$118))</f>
        <v>0</v>
      </c>
      <c r="IW143" s="75">
        <f>IF(IW$7="",0,IF(OR(условия!$W$116=0),0,IW101/условия!$W$116*условия!$W$118))</f>
        <v>0</v>
      </c>
      <c r="IX143" s="75">
        <f>IF(IX$7="",0,IF(OR(условия!$W$116=0),0,IX101/условия!$W$116*условия!$W$118))</f>
        <v>0</v>
      </c>
      <c r="IY143" s="75">
        <f>IF(IY$7="",0,IF(OR(условия!$W$116=0),0,IY101/условия!$W$116*условия!$W$118))</f>
        <v>0</v>
      </c>
      <c r="IZ143" s="75">
        <f>IF(IZ$7="",0,IF(OR(условия!$W$116=0),0,IZ101/условия!$W$116*условия!$W$118))</f>
        <v>0</v>
      </c>
      <c r="JA143" s="75">
        <f>IF(JA$7="",0,IF(OR(условия!$W$116=0),0,JA101/условия!$W$116*условия!$W$118))</f>
        <v>0</v>
      </c>
      <c r="JB143" s="75">
        <f>IF(JB$7="",0,IF(OR(условия!$W$116=0),0,JB101/условия!$W$116*условия!$W$118))</f>
        <v>0</v>
      </c>
      <c r="JC143" s="75">
        <f>IF(JC$7="",0,IF(OR(условия!$W$116=0),0,JC101/условия!$W$116*условия!$W$118))</f>
        <v>0</v>
      </c>
      <c r="JD143" s="75">
        <f>IF(JD$7="",0,IF(OR(условия!$W$116=0),0,JD101/условия!$W$116*условия!$W$118))</f>
        <v>0</v>
      </c>
      <c r="JE143" s="75">
        <f>IF(JE$7="",0,IF(OR(условия!$W$116=0),0,JE101/условия!$W$116*условия!$W$118))</f>
        <v>0</v>
      </c>
      <c r="JF143" s="75">
        <f>IF(JF$7="",0,IF(OR(условия!$W$116=0),0,JF101/условия!$W$116*условия!$W$118))</f>
        <v>0</v>
      </c>
      <c r="JG143" s="75">
        <f>IF(JG$7="",0,IF(OR(условия!$W$116=0),0,JG101/условия!$W$116*условия!$W$118))</f>
        <v>0</v>
      </c>
      <c r="JH143" s="75">
        <f>IF(JH$7="",0,IF(OR(условия!$W$116=0),0,JH101/условия!$W$116*условия!$W$118))</f>
        <v>0</v>
      </c>
      <c r="JI143" s="75">
        <f>IF(JI$7="",0,IF(OR(условия!$W$116=0),0,JI101/условия!$W$116*условия!$W$118))</f>
        <v>0</v>
      </c>
      <c r="JJ143" s="75">
        <f>IF(JJ$7="",0,IF(OR(условия!$W$116=0),0,JJ101/условия!$W$116*условия!$W$118))</f>
        <v>0</v>
      </c>
      <c r="JK143" s="75">
        <f>IF(JK$7="",0,IF(OR(условия!$W$116=0),0,JK101/условия!$W$116*условия!$W$118))</f>
        <v>0</v>
      </c>
      <c r="JL143" s="75">
        <f>IF(JL$7="",0,IF(OR(условия!$W$116=0),0,JL101/условия!$W$116*условия!$W$118))</f>
        <v>0</v>
      </c>
      <c r="JM143" s="75">
        <f>IF(JM$7="",0,IF(OR(условия!$W$116=0),0,JM101/условия!$W$116*условия!$W$118))</f>
        <v>0</v>
      </c>
      <c r="JN143" s="75">
        <f>IF(JN$7="",0,IF(OR(условия!$W$116=0),0,JN101/условия!$W$116*условия!$W$118))</f>
        <v>0</v>
      </c>
      <c r="JO143" s="75">
        <f>IF(JO$7="",0,IF(OR(условия!$W$116=0),0,JO101/условия!$W$116*условия!$W$118))</f>
        <v>0</v>
      </c>
      <c r="JP143" s="75">
        <f>IF(JP$7="",0,IF(OR(условия!$W$116=0),0,JP101/условия!$W$116*условия!$W$118))</f>
        <v>0</v>
      </c>
      <c r="JQ143" s="75">
        <f>IF(JQ$7="",0,IF(OR(условия!$W$116=0),0,JQ101/условия!$W$116*условия!$W$118))</f>
        <v>0</v>
      </c>
      <c r="JR143" s="75">
        <f>IF(JR$7="",0,IF(OR(условия!$W$116=0),0,JR101/условия!$W$116*условия!$W$118))</f>
        <v>0</v>
      </c>
      <c r="JS143" s="75">
        <f>IF(JS$7="",0,IF(OR(условия!$W$116=0),0,JS101/условия!$W$116*условия!$W$118))</f>
        <v>0</v>
      </c>
      <c r="JT143" s="75">
        <f>IF(JT$7="",0,IF(OR(условия!$W$116=0),0,JT101/условия!$W$116*условия!$W$118))</f>
        <v>0</v>
      </c>
      <c r="JU143" s="75">
        <f>IF(JU$7="",0,IF(OR(условия!$W$116=0),0,JU101/условия!$W$116*условия!$W$118))</f>
        <v>0</v>
      </c>
      <c r="JV143" s="75">
        <f>IF(JV$7="",0,IF(OR(условия!$W$116=0),0,JV101/условия!$W$116*условия!$W$118))</f>
        <v>0</v>
      </c>
      <c r="JW143" s="75">
        <f>IF(JW$7="",0,IF(OR(условия!$W$116=0),0,JW101/условия!$W$116*условия!$W$118))</f>
        <v>0</v>
      </c>
      <c r="JX143" s="75">
        <f>IF(JX$7="",0,IF(OR(условия!$W$116=0),0,JX101/условия!$W$116*условия!$W$118))</f>
        <v>0</v>
      </c>
      <c r="JY143" s="75">
        <f>IF(JY$7="",0,IF(OR(условия!$W$116=0),0,JY101/условия!$W$116*условия!$W$118))</f>
        <v>0</v>
      </c>
      <c r="JZ143" s="75">
        <f>IF(JZ$7="",0,IF(OR(условия!$W$116=0),0,JZ101/условия!$W$116*условия!$W$118))</f>
        <v>0</v>
      </c>
      <c r="KA143" s="75">
        <f>IF(KA$7="",0,IF(OR(условия!$W$116=0),0,KA101/условия!$W$116*условия!$W$118))</f>
        <v>0</v>
      </c>
      <c r="KB143" s="75">
        <f>IF(KB$7="",0,IF(OR(условия!$W$116=0),0,KB101/условия!$W$116*условия!$W$118))</f>
        <v>0</v>
      </c>
      <c r="KC143" s="75">
        <f>IF(KC$7="",0,IF(OR(условия!$W$116=0),0,KC101/условия!$W$116*условия!$W$118))</f>
        <v>0</v>
      </c>
      <c r="KD143" s="75">
        <f>IF(KD$7="",0,IF(OR(условия!$W$116=0),0,KD101/условия!$W$116*условия!$W$118))</f>
        <v>0</v>
      </c>
      <c r="KE143" s="75">
        <f>IF(KE$7="",0,IF(OR(условия!$W$116=0),0,KE101/условия!$W$116*условия!$W$118))</f>
        <v>0</v>
      </c>
      <c r="KF143" s="75">
        <f>IF(KF$7="",0,IF(OR(условия!$W$116=0),0,KF101/условия!$W$116*условия!$W$118))</f>
        <v>0</v>
      </c>
      <c r="KG143" s="75">
        <f>IF(KG$7="",0,IF(OR(условия!$W$116=0),0,KG101/условия!$W$116*условия!$W$118))</f>
        <v>0</v>
      </c>
      <c r="KH143" s="75">
        <f>IF(KH$7="",0,IF(OR(условия!$W$116=0),0,KH101/условия!$W$116*условия!$W$118))</f>
        <v>0</v>
      </c>
      <c r="KI143" s="75">
        <f>IF(KI$7="",0,IF(OR(условия!$W$116=0),0,KI101/условия!$W$116*условия!$W$118))</f>
        <v>0</v>
      </c>
      <c r="KJ143" s="75">
        <f>IF(KJ$7="",0,IF(OR(условия!$W$116=0),0,KJ101/условия!$W$116*условия!$W$118))</f>
        <v>0</v>
      </c>
      <c r="KK143" s="75">
        <f>IF(KK$7="",0,IF(OR(условия!$W$116=0),0,KK101/условия!$W$116*условия!$W$118))</f>
        <v>0</v>
      </c>
      <c r="KL143" s="75">
        <f>IF(KL$7="",0,IF(OR(условия!$W$116=0),0,KL101/условия!$W$116*условия!$W$118))</f>
        <v>0</v>
      </c>
      <c r="KM143" s="75">
        <f>IF(KM$7="",0,IF(OR(условия!$W$116=0),0,KM101/условия!$W$116*условия!$W$118))</f>
        <v>0</v>
      </c>
      <c r="KN143" s="75">
        <f>IF(KN$7="",0,IF(OR(условия!$W$116=0),0,KN101/условия!$W$116*условия!$W$118))</f>
        <v>0</v>
      </c>
      <c r="KO143" s="75">
        <f>IF(KO$7="",0,IF(OR(условия!$W$116=0),0,KO101/условия!$W$116*условия!$W$118))</f>
        <v>0</v>
      </c>
      <c r="KP143" s="75">
        <f>IF(KP$7="",0,IF(OR(условия!$W$116=0),0,KP101/условия!$W$116*условия!$W$118))</f>
        <v>0</v>
      </c>
      <c r="KQ143" s="75">
        <f>IF(KQ$7="",0,IF(OR(условия!$W$116=0),0,KQ101/условия!$W$116*условия!$W$118))</f>
        <v>0</v>
      </c>
      <c r="KR143" s="75">
        <f>IF(KR$7="",0,IF(OR(условия!$W$116=0),0,KR101/условия!$W$116*условия!$W$118))</f>
        <v>0</v>
      </c>
      <c r="KS143" s="75">
        <f>IF(KS$7="",0,IF(OR(условия!$W$116=0),0,KS101/условия!$W$116*условия!$W$118))</f>
        <v>0</v>
      </c>
      <c r="KT143" s="75">
        <f>IF(KT$7="",0,IF(OR(условия!$W$116=0),0,KT101/условия!$W$116*условия!$W$118))</f>
        <v>0</v>
      </c>
      <c r="KU143" s="75">
        <f>IF(KU$7="",0,IF(OR(условия!$W$116=0),0,KU101/условия!$W$116*условия!$W$118))</f>
        <v>0</v>
      </c>
      <c r="KV143" s="75">
        <f>IF(KV$7="",0,IF(OR(условия!$W$116=0),0,KV101/условия!$W$116*условия!$W$118))</f>
        <v>0</v>
      </c>
      <c r="KW143" s="70"/>
      <c r="KX143" s="70"/>
    </row>
    <row r="144" spans="1:310" ht="4.05" customHeight="1" x14ac:dyDescent="0.25">
      <c r="A144" s="1"/>
      <c r="B144" s="79"/>
      <c r="C144" s="79"/>
      <c r="D144" s="79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40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</row>
    <row r="145" spans="1:310" ht="4.05" customHeight="1" x14ac:dyDescent="0.25">
      <c r="A145" s="1"/>
      <c r="B145" s="79"/>
      <c r="C145" s="79"/>
      <c r="D145" s="79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6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4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kpi!$E$50</f>
        <v>капитальные затраты на маркетинг и рекламу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1"/>
      <c r="L147" s="70"/>
      <c r="M147" s="73"/>
      <c r="N147" s="78"/>
      <c r="O147" s="73"/>
      <c r="P147" s="70"/>
      <c r="Q147" s="70"/>
      <c r="R147" s="78">
        <f>SUMIFS($T147:$KW147,$T$1:$KW$1,"&gt;="&amp;1,$T$1:$KW$1,"&lt;="&amp;MAX($1:$1))</f>
        <v>14000000.000000002</v>
      </c>
      <c r="S147" s="70"/>
      <c r="T147" s="70"/>
      <c r="U147" s="75">
        <f>IF(U$7="",0,(условия!$W$40-условия!$V$40)*100*условия!$W$130)</f>
        <v>14000000.000000002</v>
      </c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1"/>
      <c r="L148" s="1"/>
      <c r="M148" s="5"/>
      <c r="N148" s="1"/>
      <c r="O148" s="19"/>
      <c r="P148" s="1"/>
      <c r="Q148" s="1"/>
      <c r="R148" s="40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ht="4.05" customHeight="1" x14ac:dyDescent="0.25">
      <c r="A149" s="1"/>
      <c r="B149" s="79"/>
      <c r="C149" s="79"/>
      <c r="D149" s="79"/>
      <c r="E149" s="64"/>
      <c r="F149" s="1"/>
      <c r="G149" s="1"/>
      <c r="H149" s="11"/>
      <c r="I149" s="1"/>
      <c r="J149" s="1"/>
      <c r="K149" s="64"/>
      <c r="L149" s="1"/>
      <c r="M149" s="5"/>
      <c r="N149" s="64"/>
      <c r="O149" s="19"/>
      <c r="P149" s="1"/>
      <c r="Q149" s="1"/>
      <c r="R149" s="6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</row>
    <row r="150" spans="1:310" ht="4.9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1"/>
      <c r="L150" s="1"/>
      <c r="M150" s="5"/>
      <c r="N150" s="1"/>
      <c r="O150" s="19"/>
      <c r="P150" s="1"/>
      <c r="Q150" s="1"/>
      <c r="R150" s="40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kpi!$E$52</f>
        <v>капитальные затраты на повышение уровня сервиса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1"/>
      <c r="L151" s="70"/>
      <c r="M151" s="73"/>
      <c r="N151" s="78"/>
      <c r="O151" s="73"/>
      <c r="P151" s="70"/>
      <c r="Q151" s="70"/>
      <c r="R151" s="78">
        <f>SUMIFS($T151:$KW151,$T$1:$KW$1,"&gt;="&amp;1,$T$1:$KW$1,"&lt;="&amp;MAX($1:$1))</f>
        <v>3599999.9999999991</v>
      </c>
      <c r="S151" s="70"/>
      <c r="T151" s="70"/>
      <c r="U151" s="75">
        <f>IF(U$7="",0,(условия!$W$116-условия!$V$116)*1000*условия!$W$126)</f>
        <v>3599999.9999999991</v>
      </c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1"/>
      <c r="L152" s="1"/>
      <c r="M152" s="5"/>
      <c r="N152" s="1"/>
      <c r="O152" s="19"/>
      <c r="P152" s="1"/>
      <c r="Q152" s="1"/>
      <c r="R152" s="40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ht="4.05" customHeight="1" x14ac:dyDescent="0.25">
      <c r="A153" s="1"/>
      <c r="B153" s="79"/>
      <c r="C153" s="79"/>
      <c r="D153" s="79"/>
      <c r="E153" s="64"/>
      <c r="F153" s="1"/>
      <c r="G153" s="1"/>
      <c r="H153" s="11"/>
      <c r="I153" s="1"/>
      <c r="J153" s="1"/>
      <c r="K153" s="64"/>
      <c r="L153" s="1"/>
      <c r="M153" s="5"/>
      <c r="N153" s="64"/>
      <c r="O153" s="19"/>
      <c r="P153" s="1"/>
      <c r="Q153" s="1"/>
      <c r="R153" s="6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</row>
    <row r="154" spans="1:310" ht="4.9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s="76" customFormat="1" x14ac:dyDescent="0.25">
      <c r="A155" s="70"/>
      <c r="B155" s="82" t="s">
        <v>29</v>
      </c>
      <c r="C155" s="82" t="s">
        <v>27</v>
      </c>
      <c r="D155" s="82" t="s">
        <v>28</v>
      </c>
      <c r="E155" s="71" t="str">
        <f>kpi!$E$54</f>
        <v>прочие расходы</v>
      </c>
      <c r="F155" s="70"/>
      <c r="G155" s="70"/>
      <c r="H155" s="72" t="str">
        <f>IF(OR($E155="",$E155=0),"",INDEX(kpi!$I:$I,SUMIFS(kpi!$A:$A,kpi!$E:$E,$E155)))</f>
        <v>руб.</v>
      </c>
      <c r="I155" s="70"/>
      <c r="J155" s="70"/>
      <c r="K155" s="77"/>
      <c r="L155" s="70"/>
      <c r="M155" s="73"/>
      <c r="N155" s="74"/>
      <c r="O155" s="73"/>
      <c r="P155" s="70"/>
      <c r="Q155" s="70"/>
      <c r="R155" s="78">
        <f>SUM(R156:R166)</f>
        <v>4800000</v>
      </c>
      <c r="S155" s="70"/>
      <c r="T155" s="73"/>
      <c r="U155" s="75">
        <f>SUM(U156:U166)</f>
        <v>100000</v>
      </c>
      <c r="V155" s="75">
        <f t="shared" ref="V155:CG155" si="458">SUM(V156:V166)</f>
        <v>100000</v>
      </c>
      <c r="W155" s="75">
        <f t="shared" si="458"/>
        <v>100000</v>
      </c>
      <c r="X155" s="75">
        <f t="shared" si="458"/>
        <v>100000</v>
      </c>
      <c r="Y155" s="75">
        <f t="shared" si="458"/>
        <v>100000</v>
      </c>
      <c r="Z155" s="75">
        <f t="shared" si="458"/>
        <v>100000</v>
      </c>
      <c r="AA155" s="75">
        <f t="shared" si="458"/>
        <v>100000</v>
      </c>
      <c r="AB155" s="75">
        <f t="shared" si="458"/>
        <v>100000</v>
      </c>
      <c r="AC155" s="75">
        <f t="shared" si="458"/>
        <v>100000</v>
      </c>
      <c r="AD155" s="75">
        <f t="shared" si="458"/>
        <v>100000</v>
      </c>
      <c r="AE155" s="75">
        <f t="shared" si="458"/>
        <v>100000</v>
      </c>
      <c r="AF155" s="75">
        <f t="shared" si="458"/>
        <v>100000</v>
      </c>
      <c r="AG155" s="75">
        <f t="shared" si="458"/>
        <v>100000</v>
      </c>
      <c r="AH155" s="75">
        <f t="shared" si="458"/>
        <v>100000</v>
      </c>
      <c r="AI155" s="75">
        <f t="shared" si="458"/>
        <v>100000</v>
      </c>
      <c r="AJ155" s="75">
        <f t="shared" si="458"/>
        <v>100000</v>
      </c>
      <c r="AK155" s="75">
        <f t="shared" si="458"/>
        <v>100000</v>
      </c>
      <c r="AL155" s="75">
        <f t="shared" si="458"/>
        <v>100000</v>
      </c>
      <c r="AM155" s="75">
        <f t="shared" si="458"/>
        <v>100000</v>
      </c>
      <c r="AN155" s="75">
        <f t="shared" si="458"/>
        <v>100000</v>
      </c>
      <c r="AO155" s="75">
        <f t="shared" si="458"/>
        <v>100000</v>
      </c>
      <c r="AP155" s="75">
        <f t="shared" si="458"/>
        <v>100000</v>
      </c>
      <c r="AQ155" s="75">
        <f t="shared" si="458"/>
        <v>100000</v>
      </c>
      <c r="AR155" s="75">
        <f t="shared" si="458"/>
        <v>100000</v>
      </c>
      <c r="AS155" s="75">
        <f t="shared" si="458"/>
        <v>100000</v>
      </c>
      <c r="AT155" s="75">
        <f t="shared" si="458"/>
        <v>100000</v>
      </c>
      <c r="AU155" s="75">
        <f t="shared" si="458"/>
        <v>100000</v>
      </c>
      <c r="AV155" s="75">
        <f t="shared" si="458"/>
        <v>100000</v>
      </c>
      <c r="AW155" s="75">
        <f t="shared" si="458"/>
        <v>100000</v>
      </c>
      <c r="AX155" s="75">
        <f t="shared" si="458"/>
        <v>100000</v>
      </c>
      <c r="AY155" s="75">
        <f t="shared" si="458"/>
        <v>100000</v>
      </c>
      <c r="AZ155" s="75">
        <f t="shared" si="458"/>
        <v>100000</v>
      </c>
      <c r="BA155" s="75">
        <f t="shared" si="458"/>
        <v>100000</v>
      </c>
      <c r="BB155" s="75">
        <f t="shared" si="458"/>
        <v>100000</v>
      </c>
      <c r="BC155" s="75">
        <f t="shared" si="458"/>
        <v>100000</v>
      </c>
      <c r="BD155" s="75">
        <f t="shared" si="458"/>
        <v>100000</v>
      </c>
      <c r="BE155" s="75">
        <f t="shared" si="458"/>
        <v>100000</v>
      </c>
      <c r="BF155" s="75">
        <f t="shared" si="458"/>
        <v>100000</v>
      </c>
      <c r="BG155" s="75">
        <f t="shared" si="458"/>
        <v>100000</v>
      </c>
      <c r="BH155" s="75">
        <f t="shared" si="458"/>
        <v>100000</v>
      </c>
      <c r="BI155" s="75">
        <f t="shared" si="458"/>
        <v>100000</v>
      </c>
      <c r="BJ155" s="75">
        <f t="shared" si="458"/>
        <v>100000</v>
      </c>
      <c r="BK155" s="75">
        <f t="shared" si="458"/>
        <v>100000</v>
      </c>
      <c r="BL155" s="75">
        <f t="shared" si="458"/>
        <v>100000</v>
      </c>
      <c r="BM155" s="75">
        <f t="shared" si="458"/>
        <v>100000</v>
      </c>
      <c r="BN155" s="75">
        <f t="shared" si="458"/>
        <v>100000</v>
      </c>
      <c r="BO155" s="75">
        <f t="shared" si="458"/>
        <v>100000</v>
      </c>
      <c r="BP155" s="75">
        <f t="shared" si="458"/>
        <v>100000</v>
      </c>
      <c r="BQ155" s="75">
        <f t="shared" si="458"/>
        <v>100000</v>
      </c>
      <c r="BR155" s="75">
        <f t="shared" si="458"/>
        <v>100000</v>
      </c>
      <c r="BS155" s="75">
        <f t="shared" si="458"/>
        <v>100000</v>
      </c>
      <c r="BT155" s="75">
        <f t="shared" si="458"/>
        <v>100000</v>
      </c>
      <c r="BU155" s="75">
        <f t="shared" si="458"/>
        <v>100000</v>
      </c>
      <c r="BV155" s="75">
        <f t="shared" si="458"/>
        <v>100000</v>
      </c>
      <c r="BW155" s="75">
        <f t="shared" si="458"/>
        <v>100000</v>
      </c>
      <c r="BX155" s="75">
        <f t="shared" si="458"/>
        <v>100000</v>
      </c>
      <c r="BY155" s="75">
        <f t="shared" si="458"/>
        <v>100000</v>
      </c>
      <c r="BZ155" s="75">
        <f t="shared" si="458"/>
        <v>100000</v>
      </c>
      <c r="CA155" s="75">
        <f t="shared" si="458"/>
        <v>100000</v>
      </c>
      <c r="CB155" s="75">
        <f t="shared" si="458"/>
        <v>100000</v>
      </c>
      <c r="CC155" s="75">
        <f t="shared" si="458"/>
        <v>100000</v>
      </c>
      <c r="CD155" s="75">
        <f t="shared" si="458"/>
        <v>100000</v>
      </c>
      <c r="CE155" s="75">
        <f t="shared" si="458"/>
        <v>100000</v>
      </c>
      <c r="CF155" s="75">
        <f t="shared" si="458"/>
        <v>100000</v>
      </c>
      <c r="CG155" s="75">
        <f t="shared" si="458"/>
        <v>100000</v>
      </c>
      <c r="CH155" s="75">
        <f t="shared" ref="CH155:ES155" si="459">SUM(CH156:CH166)</f>
        <v>100000</v>
      </c>
      <c r="CI155" s="75">
        <f t="shared" si="459"/>
        <v>100000</v>
      </c>
      <c r="CJ155" s="75">
        <f t="shared" si="459"/>
        <v>100000</v>
      </c>
      <c r="CK155" s="75">
        <f t="shared" si="459"/>
        <v>100000</v>
      </c>
      <c r="CL155" s="75">
        <f t="shared" si="459"/>
        <v>100000</v>
      </c>
      <c r="CM155" s="75">
        <f t="shared" si="459"/>
        <v>100000</v>
      </c>
      <c r="CN155" s="75">
        <f t="shared" si="459"/>
        <v>100000</v>
      </c>
      <c r="CO155" s="75">
        <f t="shared" si="459"/>
        <v>100000</v>
      </c>
      <c r="CP155" s="75">
        <f t="shared" si="459"/>
        <v>100000</v>
      </c>
      <c r="CQ155" s="75">
        <f t="shared" si="459"/>
        <v>100000</v>
      </c>
      <c r="CR155" s="75">
        <f t="shared" si="459"/>
        <v>100000</v>
      </c>
      <c r="CS155" s="75">
        <f t="shared" si="459"/>
        <v>100000</v>
      </c>
      <c r="CT155" s="75">
        <f t="shared" si="459"/>
        <v>100000</v>
      </c>
      <c r="CU155" s="75">
        <f t="shared" si="459"/>
        <v>100000</v>
      </c>
      <c r="CV155" s="75">
        <f t="shared" si="459"/>
        <v>100000</v>
      </c>
      <c r="CW155" s="75">
        <f t="shared" si="459"/>
        <v>100000</v>
      </c>
      <c r="CX155" s="75">
        <f t="shared" si="459"/>
        <v>100000</v>
      </c>
      <c r="CY155" s="75">
        <f t="shared" si="459"/>
        <v>100000</v>
      </c>
      <c r="CZ155" s="75">
        <f t="shared" si="459"/>
        <v>100000</v>
      </c>
      <c r="DA155" s="75">
        <f t="shared" si="459"/>
        <v>100000</v>
      </c>
      <c r="DB155" s="75">
        <f t="shared" si="459"/>
        <v>100000</v>
      </c>
      <c r="DC155" s="75">
        <f t="shared" si="459"/>
        <v>100000</v>
      </c>
      <c r="DD155" s="75">
        <f t="shared" si="459"/>
        <v>100000</v>
      </c>
      <c r="DE155" s="75">
        <f t="shared" si="459"/>
        <v>100000</v>
      </c>
      <c r="DF155" s="75">
        <f t="shared" si="459"/>
        <v>100000</v>
      </c>
      <c r="DG155" s="75">
        <f t="shared" si="459"/>
        <v>100000</v>
      </c>
      <c r="DH155" s="75">
        <f t="shared" si="459"/>
        <v>100000</v>
      </c>
      <c r="DI155" s="75">
        <f t="shared" si="459"/>
        <v>100000</v>
      </c>
      <c r="DJ155" s="75">
        <f t="shared" si="459"/>
        <v>100000</v>
      </c>
      <c r="DK155" s="75">
        <f t="shared" si="459"/>
        <v>100000</v>
      </c>
      <c r="DL155" s="75">
        <f t="shared" si="459"/>
        <v>100000</v>
      </c>
      <c r="DM155" s="75">
        <f t="shared" si="459"/>
        <v>100000</v>
      </c>
      <c r="DN155" s="75">
        <f t="shared" si="459"/>
        <v>100000</v>
      </c>
      <c r="DO155" s="75">
        <f t="shared" si="459"/>
        <v>100000</v>
      </c>
      <c r="DP155" s="75">
        <f t="shared" si="459"/>
        <v>100000</v>
      </c>
      <c r="DQ155" s="75">
        <f t="shared" si="459"/>
        <v>100000</v>
      </c>
      <c r="DR155" s="75">
        <f t="shared" si="459"/>
        <v>100000</v>
      </c>
      <c r="DS155" s="75">
        <f t="shared" si="459"/>
        <v>100000</v>
      </c>
      <c r="DT155" s="75">
        <f t="shared" si="459"/>
        <v>100000</v>
      </c>
      <c r="DU155" s="75">
        <f t="shared" si="459"/>
        <v>100000</v>
      </c>
      <c r="DV155" s="75">
        <f t="shared" si="459"/>
        <v>100000</v>
      </c>
      <c r="DW155" s="75">
        <f t="shared" si="459"/>
        <v>100000</v>
      </c>
      <c r="DX155" s="75">
        <f t="shared" si="459"/>
        <v>100000</v>
      </c>
      <c r="DY155" s="75">
        <f t="shared" si="459"/>
        <v>100000</v>
      </c>
      <c r="DZ155" s="75">
        <f t="shared" si="459"/>
        <v>100000</v>
      </c>
      <c r="EA155" s="75">
        <f t="shared" si="459"/>
        <v>100000</v>
      </c>
      <c r="EB155" s="75">
        <f t="shared" si="459"/>
        <v>100000</v>
      </c>
      <c r="EC155" s="75">
        <f t="shared" si="459"/>
        <v>100000</v>
      </c>
      <c r="ED155" s="75">
        <f t="shared" si="459"/>
        <v>100000</v>
      </c>
      <c r="EE155" s="75">
        <f t="shared" si="459"/>
        <v>100000</v>
      </c>
      <c r="EF155" s="75">
        <f t="shared" si="459"/>
        <v>100000</v>
      </c>
      <c r="EG155" s="75">
        <f t="shared" si="459"/>
        <v>100000</v>
      </c>
      <c r="EH155" s="75">
        <f t="shared" si="459"/>
        <v>100000</v>
      </c>
      <c r="EI155" s="75">
        <f t="shared" si="459"/>
        <v>100000</v>
      </c>
      <c r="EJ155" s="75">
        <f t="shared" si="459"/>
        <v>100000</v>
      </c>
      <c r="EK155" s="75">
        <f t="shared" si="459"/>
        <v>100000</v>
      </c>
      <c r="EL155" s="75">
        <f t="shared" si="459"/>
        <v>100000</v>
      </c>
      <c r="EM155" s="75">
        <f t="shared" si="459"/>
        <v>100000</v>
      </c>
      <c r="EN155" s="75">
        <f t="shared" si="459"/>
        <v>100000</v>
      </c>
      <c r="EO155" s="75">
        <f t="shared" si="459"/>
        <v>100000</v>
      </c>
      <c r="EP155" s="75">
        <f t="shared" si="459"/>
        <v>100000</v>
      </c>
      <c r="EQ155" s="75">
        <f t="shared" si="459"/>
        <v>100000</v>
      </c>
      <c r="ER155" s="75">
        <f t="shared" si="459"/>
        <v>100000</v>
      </c>
      <c r="ES155" s="75">
        <f t="shared" si="459"/>
        <v>100000</v>
      </c>
      <c r="ET155" s="75">
        <f t="shared" ref="ET155:HE155" si="460">SUM(ET156:ET166)</f>
        <v>100000</v>
      </c>
      <c r="EU155" s="75">
        <f t="shared" si="460"/>
        <v>100000</v>
      </c>
      <c r="EV155" s="75">
        <f t="shared" si="460"/>
        <v>100000</v>
      </c>
      <c r="EW155" s="75">
        <f t="shared" si="460"/>
        <v>100000</v>
      </c>
      <c r="EX155" s="75">
        <f t="shared" si="460"/>
        <v>100000</v>
      </c>
      <c r="EY155" s="75">
        <f t="shared" si="460"/>
        <v>100000</v>
      </c>
      <c r="EZ155" s="75">
        <f t="shared" si="460"/>
        <v>100000</v>
      </c>
      <c r="FA155" s="75">
        <f t="shared" si="460"/>
        <v>100000</v>
      </c>
      <c r="FB155" s="75">
        <f t="shared" si="460"/>
        <v>100000</v>
      </c>
      <c r="FC155" s="75">
        <f t="shared" si="460"/>
        <v>100000</v>
      </c>
      <c r="FD155" s="75">
        <f t="shared" si="460"/>
        <v>100000</v>
      </c>
      <c r="FE155" s="75">
        <f t="shared" si="460"/>
        <v>100000</v>
      </c>
      <c r="FF155" s="75">
        <f t="shared" si="460"/>
        <v>100000</v>
      </c>
      <c r="FG155" s="75">
        <f t="shared" si="460"/>
        <v>100000</v>
      </c>
      <c r="FH155" s="75">
        <f t="shared" si="460"/>
        <v>100000</v>
      </c>
      <c r="FI155" s="75">
        <f t="shared" si="460"/>
        <v>100000</v>
      </c>
      <c r="FJ155" s="75">
        <f t="shared" si="460"/>
        <v>100000</v>
      </c>
      <c r="FK155" s="75">
        <f t="shared" si="460"/>
        <v>100000</v>
      </c>
      <c r="FL155" s="75">
        <f t="shared" si="460"/>
        <v>100000</v>
      </c>
      <c r="FM155" s="75">
        <f t="shared" si="460"/>
        <v>100000</v>
      </c>
      <c r="FN155" s="75">
        <f t="shared" si="460"/>
        <v>100000</v>
      </c>
      <c r="FO155" s="75">
        <f t="shared" si="460"/>
        <v>100000</v>
      </c>
      <c r="FP155" s="75">
        <f t="shared" si="460"/>
        <v>100000</v>
      </c>
      <c r="FQ155" s="75">
        <f t="shared" si="460"/>
        <v>100000</v>
      </c>
      <c r="FR155" s="75">
        <f t="shared" si="460"/>
        <v>100000</v>
      </c>
      <c r="FS155" s="75">
        <f t="shared" si="460"/>
        <v>100000</v>
      </c>
      <c r="FT155" s="75">
        <f t="shared" si="460"/>
        <v>100000</v>
      </c>
      <c r="FU155" s="75">
        <f t="shared" si="460"/>
        <v>100000</v>
      </c>
      <c r="FV155" s="75">
        <f t="shared" si="460"/>
        <v>100000</v>
      </c>
      <c r="FW155" s="75">
        <f t="shared" si="460"/>
        <v>100000</v>
      </c>
      <c r="FX155" s="75">
        <f t="shared" si="460"/>
        <v>100000</v>
      </c>
      <c r="FY155" s="75">
        <f t="shared" si="460"/>
        <v>100000</v>
      </c>
      <c r="FZ155" s="75">
        <f t="shared" si="460"/>
        <v>100000</v>
      </c>
      <c r="GA155" s="75">
        <f t="shared" si="460"/>
        <v>100000</v>
      </c>
      <c r="GB155" s="75">
        <f t="shared" si="460"/>
        <v>100000</v>
      </c>
      <c r="GC155" s="75">
        <f t="shared" si="460"/>
        <v>100000</v>
      </c>
      <c r="GD155" s="75">
        <f t="shared" si="460"/>
        <v>100000</v>
      </c>
      <c r="GE155" s="75">
        <f t="shared" si="460"/>
        <v>100000</v>
      </c>
      <c r="GF155" s="75">
        <f t="shared" si="460"/>
        <v>100000</v>
      </c>
      <c r="GG155" s="75">
        <f t="shared" si="460"/>
        <v>100000</v>
      </c>
      <c r="GH155" s="75">
        <f t="shared" si="460"/>
        <v>100000</v>
      </c>
      <c r="GI155" s="75">
        <f t="shared" si="460"/>
        <v>100000</v>
      </c>
      <c r="GJ155" s="75">
        <f t="shared" si="460"/>
        <v>100000</v>
      </c>
      <c r="GK155" s="75">
        <f t="shared" si="460"/>
        <v>100000</v>
      </c>
      <c r="GL155" s="75">
        <f t="shared" si="460"/>
        <v>100000</v>
      </c>
      <c r="GM155" s="75">
        <f t="shared" si="460"/>
        <v>100000</v>
      </c>
      <c r="GN155" s="75">
        <f t="shared" si="460"/>
        <v>100000</v>
      </c>
      <c r="GO155" s="75">
        <f t="shared" si="460"/>
        <v>100000</v>
      </c>
      <c r="GP155" s="75">
        <f t="shared" si="460"/>
        <v>100000</v>
      </c>
      <c r="GQ155" s="75">
        <f t="shared" si="460"/>
        <v>100000</v>
      </c>
      <c r="GR155" s="75">
        <f t="shared" si="460"/>
        <v>100000</v>
      </c>
      <c r="GS155" s="75">
        <f t="shared" si="460"/>
        <v>100000</v>
      </c>
      <c r="GT155" s="75">
        <f t="shared" si="460"/>
        <v>100000</v>
      </c>
      <c r="GU155" s="75">
        <f t="shared" si="460"/>
        <v>100000</v>
      </c>
      <c r="GV155" s="75">
        <f t="shared" si="460"/>
        <v>100000</v>
      </c>
      <c r="GW155" s="75">
        <f t="shared" si="460"/>
        <v>100000</v>
      </c>
      <c r="GX155" s="75">
        <f t="shared" si="460"/>
        <v>100000</v>
      </c>
      <c r="GY155" s="75">
        <f t="shared" si="460"/>
        <v>100000</v>
      </c>
      <c r="GZ155" s="75">
        <f t="shared" si="460"/>
        <v>100000</v>
      </c>
      <c r="HA155" s="75">
        <f t="shared" si="460"/>
        <v>100000</v>
      </c>
      <c r="HB155" s="75">
        <f t="shared" si="460"/>
        <v>100000</v>
      </c>
      <c r="HC155" s="75">
        <f t="shared" si="460"/>
        <v>100000</v>
      </c>
      <c r="HD155" s="75">
        <f t="shared" si="460"/>
        <v>100000</v>
      </c>
      <c r="HE155" s="75">
        <f t="shared" si="460"/>
        <v>100000</v>
      </c>
      <c r="HF155" s="75">
        <f t="shared" ref="HF155:JQ155" si="461">SUM(HF156:HF166)</f>
        <v>100000</v>
      </c>
      <c r="HG155" s="75">
        <f t="shared" si="461"/>
        <v>100000</v>
      </c>
      <c r="HH155" s="75">
        <f t="shared" si="461"/>
        <v>100000</v>
      </c>
      <c r="HI155" s="75">
        <f t="shared" si="461"/>
        <v>100000</v>
      </c>
      <c r="HJ155" s="75">
        <f t="shared" si="461"/>
        <v>100000</v>
      </c>
      <c r="HK155" s="75">
        <f t="shared" si="461"/>
        <v>100000</v>
      </c>
      <c r="HL155" s="75">
        <f t="shared" si="461"/>
        <v>100000</v>
      </c>
      <c r="HM155" s="75">
        <f t="shared" si="461"/>
        <v>100000</v>
      </c>
      <c r="HN155" s="75">
        <f t="shared" si="461"/>
        <v>100000</v>
      </c>
      <c r="HO155" s="75">
        <f t="shared" si="461"/>
        <v>100000</v>
      </c>
      <c r="HP155" s="75">
        <f t="shared" si="461"/>
        <v>100000</v>
      </c>
      <c r="HQ155" s="75">
        <f t="shared" si="461"/>
        <v>100000</v>
      </c>
      <c r="HR155" s="75">
        <f t="shared" si="461"/>
        <v>100000</v>
      </c>
      <c r="HS155" s="75">
        <f t="shared" si="461"/>
        <v>100000</v>
      </c>
      <c r="HT155" s="75">
        <f t="shared" si="461"/>
        <v>100000</v>
      </c>
      <c r="HU155" s="75">
        <f t="shared" si="461"/>
        <v>100000</v>
      </c>
      <c r="HV155" s="75">
        <f t="shared" si="461"/>
        <v>100000</v>
      </c>
      <c r="HW155" s="75">
        <f t="shared" si="461"/>
        <v>100000</v>
      </c>
      <c r="HX155" s="75">
        <f t="shared" si="461"/>
        <v>100000</v>
      </c>
      <c r="HY155" s="75">
        <f t="shared" si="461"/>
        <v>100000</v>
      </c>
      <c r="HZ155" s="75">
        <f t="shared" si="461"/>
        <v>100000</v>
      </c>
      <c r="IA155" s="75">
        <f t="shared" si="461"/>
        <v>100000</v>
      </c>
      <c r="IB155" s="75">
        <f t="shared" si="461"/>
        <v>100000</v>
      </c>
      <c r="IC155" s="75">
        <f t="shared" si="461"/>
        <v>100000</v>
      </c>
      <c r="ID155" s="75">
        <f t="shared" si="461"/>
        <v>100000</v>
      </c>
      <c r="IE155" s="75">
        <f t="shared" si="461"/>
        <v>100000</v>
      </c>
      <c r="IF155" s="75">
        <f t="shared" si="461"/>
        <v>100000</v>
      </c>
      <c r="IG155" s="75">
        <f t="shared" si="461"/>
        <v>100000</v>
      </c>
      <c r="IH155" s="75">
        <f t="shared" si="461"/>
        <v>100000</v>
      </c>
      <c r="II155" s="75">
        <f t="shared" si="461"/>
        <v>100000</v>
      </c>
      <c r="IJ155" s="75">
        <f t="shared" si="461"/>
        <v>100000</v>
      </c>
      <c r="IK155" s="75">
        <f t="shared" si="461"/>
        <v>100000</v>
      </c>
      <c r="IL155" s="75">
        <f t="shared" si="461"/>
        <v>100000</v>
      </c>
      <c r="IM155" s="75">
        <f t="shared" si="461"/>
        <v>100000</v>
      </c>
      <c r="IN155" s="75">
        <f t="shared" si="461"/>
        <v>100000</v>
      </c>
      <c r="IO155" s="75">
        <f t="shared" si="461"/>
        <v>100000</v>
      </c>
      <c r="IP155" s="75">
        <f t="shared" si="461"/>
        <v>100000</v>
      </c>
      <c r="IQ155" s="75">
        <f t="shared" si="461"/>
        <v>100000</v>
      </c>
      <c r="IR155" s="75">
        <f t="shared" si="461"/>
        <v>100000</v>
      </c>
      <c r="IS155" s="75">
        <f t="shared" si="461"/>
        <v>100000</v>
      </c>
      <c r="IT155" s="75">
        <f t="shared" si="461"/>
        <v>100000</v>
      </c>
      <c r="IU155" s="75">
        <f t="shared" si="461"/>
        <v>100000</v>
      </c>
      <c r="IV155" s="75">
        <f t="shared" si="461"/>
        <v>100000</v>
      </c>
      <c r="IW155" s="75">
        <f t="shared" si="461"/>
        <v>100000</v>
      </c>
      <c r="IX155" s="75">
        <f t="shared" si="461"/>
        <v>100000</v>
      </c>
      <c r="IY155" s="75">
        <f t="shared" si="461"/>
        <v>100000</v>
      </c>
      <c r="IZ155" s="75">
        <f t="shared" si="461"/>
        <v>100000</v>
      </c>
      <c r="JA155" s="75">
        <f t="shared" si="461"/>
        <v>100000</v>
      </c>
      <c r="JB155" s="75">
        <f t="shared" si="461"/>
        <v>100000</v>
      </c>
      <c r="JC155" s="75">
        <f t="shared" si="461"/>
        <v>100000</v>
      </c>
      <c r="JD155" s="75">
        <f t="shared" si="461"/>
        <v>100000</v>
      </c>
      <c r="JE155" s="75">
        <f t="shared" si="461"/>
        <v>100000</v>
      </c>
      <c r="JF155" s="75">
        <f t="shared" si="461"/>
        <v>100000</v>
      </c>
      <c r="JG155" s="75">
        <f t="shared" si="461"/>
        <v>100000</v>
      </c>
      <c r="JH155" s="75">
        <f t="shared" si="461"/>
        <v>100000</v>
      </c>
      <c r="JI155" s="75">
        <f t="shared" si="461"/>
        <v>100000</v>
      </c>
      <c r="JJ155" s="75">
        <f t="shared" si="461"/>
        <v>100000</v>
      </c>
      <c r="JK155" s="75">
        <f t="shared" si="461"/>
        <v>100000</v>
      </c>
      <c r="JL155" s="75">
        <f t="shared" si="461"/>
        <v>100000</v>
      </c>
      <c r="JM155" s="75">
        <f t="shared" si="461"/>
        <v>100000</v>
      </c>
      <c r="JN155" s="75">
        <f t="shared" si="461"/>
        <v>100000</v>
      </c>
      <c r="JO155" s="75">
        <f t="shared" si="461"/>
        <v>100000</v>
      </c>
      <c r="JP155" s="75">
        <f t="shared" si="461"/>
        <v>100000</v>
      </c>
      <c r="JQ155" s="75">
        <f t="shared" si="461"/>
        <v>100000</v>
      </c>
      <c r="JR155" s="75">
        <f t="shared" ref="JR155:KV155" si="462">SUM(JR156:JR166)</f>
        <v>100000</v>
      </c>
      <c r="JS155" s="75">
        <f t="shared" si="462"/>
        <v>100000</v>
      </c>
      <c r="JT155" s="75">
        <f t="shared" si="462"/>
        <v>100000</v>
      </c>
      <c r="JU155" s="75">
        <f t="shared" si="462"/>
        <v>100000</v>
      </c>
      <c r="JV155" s="75">
        <f t="shared" si="462"/>
        <v>100000</v>
      </c>
      <c r="JW155" s="75">
        <f t="shared" si="462"/>
        <v>100000</v>
      </c>
      <c r="JX155" s="75">
        <f t="shared" si="462"/>
        <v>100000</v>
      </c>
      <c r="JY155" s="75">
        <f t="shared" si="462"/>
        <v>100000</v>
      </c>
      <c r="JZ155" s="75">
        <f t="shared" si="462"/>
        <v>100000</v>
      </c>
      <c r="KA155" s="75">
        <f t="shared" si="462"/>
        <v>100000</v>
      </c>
      <c r="KB155" s="75">
        <f t="shared" si="462"/>
        <v>100000</v>
      </c>
      <c r="KC155" s="75">
        <f t="shared" si="462"/>
        <v>100000</v>
      </c>
      <c r="KD155" s="75">
        <f t="shared" si="462"/>
        <v>100000</v>
      </c>
      <c r="KE155" s="75">
        <f t="shared" si="462"/>
        <v>100000</v>
      </c>
      <c r="KF155" s="75">
        <f t="shared" si="462"/>
        <v>100000</v>
      </c>
      <c r="KG155" s="75">
        <f t="shared" si="462"/>
        <v>100000</v>
      </c>
      <c r="KH155" s="75">
        <f t="shared" si="462"/>
        <v>100000</v>
      </c>
      <c r="KI155" s="75">
        <f t="shared" si="462"/>
        <v>100000</v>
      </c>
      <c r="KJ155" s="75">
        <f t="shared" si="462"/>
        <v>100000</v>
      </c>
      <c r="KK155" s="75">
        <f t="shared" si="462"/>
        <v>100000</v>
      </c>
      <c r="KL155" s="75">
        <f t="shared" si="462"/>
        <v>100000</v>
      </c>
      <c r="KM155" s="75">
        <f t="shared" si="462"/>
        <v>100000</v>
      </c>
      <c r="KN155" s="75">
        <f t="shared" si="462"/>
        <v>100000</v>
      </c>
      <c r="KO155" s="75">
        <f t="shared" si="462"/>
        <v>100000</v>
      </c>
      <c r="KP155" s="75">
        <f t="shared" si="462"/>
        <v>100000</v>
      </c>
      <c r="KQ155" s="75">
        <f t="shared" si="462"/>
        <v>100000</v>
      </c>
      <c r="KR155" s="75">
        <f t="shared" si="462"/>
        <v>100000</v>
      </c>
      <c r="KS155" s="75">
        <f t="shared" si="462"/>
        <v>100000</v>
      </c>
      <c r="KT155" s="75">
        <f t="shared" si="462"/>
        <v>100000</v>
      </c>
      <c r="KU155" s="75">
        <f t="shared" si="462"/>
        <v>100000</v>
      </c>
      <c r="KV155" s="75">
        <f t="shared" si="462"/>
        <v>100000</v>
      </c>
      <c r="KW155" s="70"/>
      <c r="KX155" s="70"/>
    </row>
    <row r="156" spans="1:310" x14ac:dyDescent="0.25">
      <c r="A156" s="1"/>
      <c r="B156" s="79"/>
      <c r="C156" s="79"/>
      <c r="D156" s="79"/>
      <c r="E156" s="43" t="str">
        <f>kpi!E55</f>
        <v>регулярные расходы на интернет рекламу в регионах</v>
      </c>
      <c r="F156" s="1"/>
      <c r="G156" s="1"/>
      <c r="H156" s="11" t="str">
        <f>H155</f>
        <v>руб.</v>
      </c>
      <c r="I156" s="1"/>
      <c r="J156" s="1"/>
      <c r="K156" s="36"/>
      <c r="L156" s="1"/>
      <c r="M156" s="5"/>
      <c r="N156" s="52"/>
      <c r="O156" s="19"/>
      <c r="P156" s="1"/>
      <c r="Q156" s="1"/>
      <c r="R156" s="40">
        <f>SUMIFS($T156:$KW156,$T$1:$KW$1,"&gt;="&amp;1,$T$1:$KW$1,"&lt;="&amp;MAX($1:$1))</f>
        <v>1440000</v>
      </c>
      <c r="S156" s="1"/>
      <c r="T156" s="5" t="s">
        <v>0</v>
      </c>
      <c r="U156" s="40">
        <v>30000</v>
      </c>
      <c r="V156" s="40">
        <f t="shared" ref="V156:CG156" si="463">U156</f>
        <v>30000</v>
      </c>
      <c r="W156" s="40">
        <f t="shared" si="463"/>
        <v>30000</v>
      </c>
      <c r="X156" s="40">
        <f t="shared" si="463"/>
        <v>30000</v>
      </c>
      <c r="Y156" s="40">
        <f t="shared" si="463"/>
        <v>30000</v>
      </c>
      <c r="Z156" s="40">
        <f t="shared" si="463"/>
        <v>30000</v>
      </c>
      <c r="AA156" s="40">
        <f t="shared" si="463"/>
        <v>30000</v>
      </c>
      <c r="AB156" s="40">
        <f t="shared" si="463"/>
        <v>30000</v>
      </c>
      <c r="AC156" s="40">
        <f t="shared" si="463"/>
        <v>30000</v>
      </c>
      <c r="AD156" s="40">
        <f t="shared" si="463"/>
        <v>30000</v>
      </c>
      <c r="AE156" s="40">
        <f t="shared" si="463"/>
        <v>30000</v>
      </c>
      <c r="AF156" s="40">
        <f t="shared" si="463"/>
        <v>30000</v>
      </c>
      <c r="AG156" s="40">
        <f t="shared" si="463"/>
        <v>30000</v>
      </c>
      <c r="AH156" s="40">
        <f t="shared" si="463"/>
        <v>30000</v>
      </c>
      <c r="AI156" s="40">
        <f t="shared" si="463"/>
        <v>30000</v>
      </c>
      <c r="AJ156" s="40">
        <f t="shared" si="463"/>
        <v>30000</v>
      </c>
      <c r="AK156" s="40">
        <f t="shared" si="463"/>
        <v>30000</v>
      </c>
      <c r="AL156" s="40">
        <f t="shared" si="463"/>
        <v>30000</v>
      </c>
      <c r="AM156" s="40">
        <f t="shared" si="463"/>
        <v>30000</v>
      </c>
      <c r="AN156" s="40">
        <f t="shared" si="463"/>
        <v>30000</v>
      </c>
      <c r="AO156" s="40">
        <f t="shared" si="463"/>
        <v>30000</v>
      </c>
      <c r="AP156" s="40">
        <f t="shared" si="463"/>
        <v>30000</v>
      </c>
      <c r="AQ156" s="40">
        <f t="shared" si="463"/>
        <v>30000</v>
      </c>
      <c r="AR156" s="40">
        <f t="shared" si="463"/>
        <v>30000</v>
      </c>
      <c r="AS156" s="40">
        <f t="shared" si="463"/>
        <v>30000</v>
      </c>
      <c r="AT156" s="40">
        <f t="shared" si="463"/>
        <v>30000</v>
      </c>
      <c r="AU156" s="40">
        <f t="shared" si="463"/>
        <v>30000</v>
      </c>
      <c r="AV156" s="40">
        <f t="shared" si="463"/>
        <v>30000</v>
      </c>
      <c r="AW156" s="40">
        <f t="shared" si="463"/>
        <v>30000</v>
      </c>
      <c r="AX156" s="40">
        <f t="shared" si="463"/>
        <v>30000</v>
      </c>
      <c r="AY156" s="40">
        <f t="shared" si="463"/>
        <v>30000</v>
      </c>
      <c r="AZ156" s="40">
        <f t="shared" si="463"/>
        <v>30000</v>
      </c>
      <c r="BA156" s="40">
        <f t="shared" si="463"/>
        <v>30000</v>
      </c>
      <c r="BB156" s="40">
        <f t="shared" si="463"/>
        <v>30000</v>
      </c>
      <c r="BC156" s="40">
        <f t="shared" si="463"/>
        <v>30000</v>
      </c>
      <c r="BD156" s="40">
        <f t="shared" si="463"/>
        <v>30000</v>
      </c>
      <c r="BE156" s="40">
        <f t="shared" si="463"/>
        <v>30000</v>
      </c>
      <c r="BF156" s="40">
        <f t="shared" si="463"/>
        <v>30000</v>
      </c>
      <c r="BG156" s="40">
        <f t="shared" si="463"/>
        <v>30000</v>
      </c>
      <c r="BH156" s="40">
        <f t="shared" si="463"/>
        <v>30000</v>
      </c>
      <c r="BI156" s="40">
        <f t="shared" si="463"/>
        <v>30000</v>
      </c>
      <c r="BJ156" s="40">
        <f t="shared" si="463"/>
        <v>30000</v>
      </c>
      <c r="BK156" s="40">
        <f t="shared" si="463"/>
        <v>30000</v>
      </c>
      <c r="BL156" s="40">
        <f t="shared" si="463"/>
        <v>30000</v>
      </c>
      <c r="BM156" s="40">
        <f t="shared" si="463"/>
        <v>30000</v>
      </c>
      <c r="BN156" s="40">
        <f t="shared" si="463"/>
        <v>30000</v>
      </c>
      <c r="BO156" s="40">
        <f t="shared" si="463"/>
        <v>30000</v>
      </c>
      <c r="BP156" s="40">
        <f t="shared" si="463"/>
        <v>30000</v>
      </c>
      <c r="BQ156" s="40">
        <f t="shared" si="463"/>
        <v>30000</v>
      </c>
      <c r="BR156" s="40">
        <f t="shared" si="463"/>
        <v>30000</v>
      </c>
      <c r="BS156" s="40">
        <f t="shared" si="463"/>
        <v>30000</v>
      </c>
      <c r="BT156" s="40">
        <f t="shared" si="463"/>
        <v>30000</v>
      </c>
      <c r="BU156" s="40">
        <f t="shared" si="463"/>
        <v>30000</v>
      </c>
      <c r="BV156" s="40">
        <f t="shared" si="463"/>
        <v>30000</v>
      </c>
      <c r="BW156" s="40">
        <f t="shared" si="463"/>
        <v>30000</v>
      </c>
      <c r="BX156" s="40">
        <f t="shared" si="463"/>
        <v>30000</v>
      </c>
      <c r="BY156" s="40">
        <f t="shared" si="463"/>
        <v>30000</v>
      </c>
      <c r="BZ156" s="40">
        <f t="shared" si="463"/>
        <v>30000</v>
      </c>
      <c r="CA156" s="40">
        <f t="shared" si="463"/>
        <v>30000</v>
      </c>
      <c r="CB156" s="40">
        <f t="shared" si="463"/>
        <v>30000</v>
      </c>
      <c r="CC156" s="40">
        <f t="shared" si="463"/>
        <v>30000</v>
      </c>
      <c r="CD156" s="40">
        <f t="shared" si="463"/>
        <v>30000</v>
      </c>
      <c r="CE156" s="40">
        <f t="shared" si="463"/>
        <v>30000</v>
      </c>
      <c r="CF156" s="40">
        <f t="shared" si="463"/>
        <v>30000</v>
      </c>
      <c r="CG156" s="40">
        <f t="shared" si="463"/>
        <v>30000</v>
      </c>
      <c r="CH156" s="40">
        <f t="shared" ref="CH156:ES156" si="464">CG156</f>
        <v>30000</v>
      </c>
      <c r="CI156" s="40">
        <f t="shared" si="464"/>
        <v>30000</v>
      </c>
      <c r="CJ156" s="40">
        <f t="shared" si="464"/>
        <v>30000</v>
      </c>
      <c r="CK156" s="40">
        <f t="shared" si="464"/>
        <v>30000</v>
      </c>
      <c r="CL156" s="40">
        <f t="shared" si="464"/>
        <v>30000</v>
      </c>
      <c r="CM156" s="40">
        <f t="shared" si="464"/>
        <v>30000</v>
      </c>
      <c r="CN156" s="40">
        <f t="shared" si="464"/>
        <v>30000</v>
      </c>
      <c r="CO156" s="40">
        <f t="shared" si="464"/>
        <v>30000</v>
      </c>
      <c r="CP156" s="40">
        <f t="shared" si="464"/>
        <v>30000</v>
      </c>
      <c r="CQ156" s="40">
        <f t="shared" si="464"/>
        <v>30000</v>
      </c>
      <c r="CR156" s="40">
        <f t="shared" si="464"/>
        <v>30000</v>
      </c>
      <c r="CS156" s="40">
        <f t="shared" si="464"/>
        <v>30000</v>
      </c>
      <c r="CT156" s="40">
        <f t="shared" si="464"/>
        <v>30000</v>
      </c>
      <c r="CU156" s="40">
        <f t="shared" si="464"/>
        <v>30000</v>
      </c>
      <c r="CV156" s="40">
        <f t="shared" si="464"/>
        <v>30000</v>
      </c>
      <c r="CW156" s="40">
        <f t="shared" si="464"/>
        <v>30000</v>
      </c>
      <c r="CX156" s="40">
        <f t="shared" si="464"/>
        <v>30000</v>
      </c>
      <c r="CY156" s="40">
        <f t="shared" si="464"/>
        <v>30000</v>
      </c>
      <c r="CZ156" s="40">
        <f t="shared" si="464"/>
        <v>30000</v>
      </c>
      <c r="DA156" s="40">
        <f t="shared" si="464"/>
        <v>30000</v>
      </c>
      <c r="DB156" s="40">
        <f t="shared" si="464"/>
        <v>30000</v>
      </c>
      <c r="DC156" s="40">
        <f t="shared" si="464"/>
        <v>30000</v>
      </c>
      <c r="DD156" s="40">
        <f t="shared" si="464"/>
        <v>30000</v>
      </c>
      <c r="DE156" s="40">
        <f t="shared" si="464"/>
        <v>30000</v>
      </c>
      <c r="DF156" s="40">
        <f t="shared" si="464"/>
        <v>30000</v>
      </c>
      <c r="DG156" s="40">
        <f t="shared" si="464"/>
        <v>30000</v>
      </c>
      <c r="DH156" s="40">
        <f t="shared" si="464"/>
        <v>30000</v>
      </c>
      <c r="DI156" s="40">
        <f t="shared" si="464"/>
        <v>30000</v>
      </c>
      <c r="DJ156" s="40">
        <f t="shared" si="464"/>
        <v>30000</v>
      </c>
      <c r="DK156" s="40">
        <f t="shared" si="464"/>
        <v>30000</v>
      </c>
      <c r="DL156" s="40">
        <f t="shared" si="464"/>
        <v>30000</v>
      </c>
      <c r="DM156" s="40">
        <f t="shared" si="464"/>
        <v>30000</v>
      </c>
      <c r="DN156" s="40">
        <f t="shared" si="464"/>
        <v>30000</v>
      </c>
      <c r="DO156" s="40">
        <f t="shared" si="464"/>
        <v>30000</v>
      </c>
      <c r="DP156" s="40">
        <f t="shared" si="464"/>
        <v>30000</v>
      </c>
      <c r="DQ156" s="40">
        <f t="shared" si="464"/>
        <v>30000</v>
      </c>
      <c r="DR156" s="40">
        <f t="shared" si="464"/>
        <v>30000</v>
      </c>
      <c r="DS156" s="40">
        <f t="shared" si="464"/>
        <v>30000</v>
      </c>
      <c r="DT156" s="40">
        <f t="shared" si="464"/>
        <v>30000</v>
      </c>
      <c r="DU156" s="40">
        <f t="shared" si="464"/>
        <v>30000</v>
      </c>
      <c r="DV156" s="40">
        <f t="shared" si="464"/>
        <v>30000</v>
      </c>
      <c r="DW156" s="40">
        <f t="shared" si="464"/>
        <v>30000</v>
      </c>
      <c r="DX156" s="40">
        <f t="shared" si="464"/>
        <v>30000</v>
      </c>
      <c r="DY156" s="40">
        <f t="shared" si="464"/>
        <v>30000</v>
      </c>
      <c r="DZ156" s="40">
        <f t="shared" si="464"/>
        <v>30000</v>
      </c>
      <c r="EA156" s="40">
        <f t="shared" si="464"/>
        <v>30000</v>
      </c>
      <c r="EB156" s="40">
        <f t="shared" si="464"/>
        <v>30000</v>
      </c>
      <c r="EC156" s="40">
        <f t="shared" si="464"/>
        <v>30000</v>
      </c>
      <c r="ED156" s="40">
        <f t="shared" si="464"/>
        <v>30000</v>
      </c>
      <c r="EE156" s="40">
        <f t="shared" si="464"/>
        <v>30000</v>
      </c>
      <c r="EF156" s="40">
        <f t="shared" si="464"/>
        <v>30000</v>
      </c>
      <c r="EG156" s="40">
        <f t="shared" si="464"/>
        <v>30000</v>
      </c>
      <c r="EH156" s="40">
        <f t="shared" si="464"/>
        <v>30000</v>
      </c>
      <c r="EI156" s="40">
        <f t="shared" si="464"/>
        <v>30000</v>
      </c>
      <c r="EJ156" s="40">
        <f t="shared" si="464"/>
        <v>30000</v>
      </c>
      <c r="EK156" s="40">
        <f t="shared" si="464"/>
        <v>30000</v>
      </c>
      <c r="EL156" s="40">
        <f t="shared" si="464"/>
        <v>30000</v>
      </c>
      <c r="EM156" s="40">
        <f t="shared" si="464"/>
        <v>30000</v>
      </c>
      <c r="EN156" s="40">
        <f t="shared" si="464"/>
        <v>30000</v>
      </c>
      <c r="EO156" s="40">
        <f t="shared" si="464"/>
        <v>30000</v>
      </c>
      <c r="EP156" s="40">
        <f t="shared" si="464"/>
        <v>30000</v>
      </c>
      <c r="EQ156" s="40">
        <f t="shared" si="464"/>
        <v>30000</v>
      </c>
      <c r="ER156" s="40">
        <f t="shared" si="464"/>
        <v>30000</v>
      </c>
      <c r="ES156" s="40">
        <f t="shared" si="464"/>
        <v>30000</v>
      </c>
      <c r="ET156" s="40">
        <f t="shared" ref="ET156:HE156" si="465">ES156</f>
        <v>30000</v>
      </c>
      <c r="EU156" s="40">
        <f t="shared" si="465"/>
        <v>30000</v>
      </c>
      <c r="EV156" s="40">
        <f t="shared" si="465"/>
        <v>30000</v>
      </c>
      <c r="EW156" s="40">
        <f t="shared" si="465"/>
        <v>30000</v>
      </c>
      <c r="EX156" s="40">
        <f t="shared" si="465"/>
        <v>30000</v>
      </c>
      <c r="EY156" s="40">
        <f t="shared" si="465"/>
        <v>30000</v>
      </c>
      <c r="EZ156" s="40">
        <f t="shared" si="465"/>
        <v>30000</v>
      </c>
      <c r="FA156" s="40">
        <f t="shared" si="465"/>
        <v>30000</v>
      </c>
      <c r="FB156" s="40">
        <f t="shared" si="465"/>
        <v>30000</v>
      </c>
      <c r="FC156" s="40">
        <f t="shared" si="465"/>
        <v>30000</v>
      </c>
      <c r="FD156" s="40">
        <f t="shared" si="465"/>
        <v>30000</v>
      </c>
      <c r="FE156" s="40">
        <f t="shared" si="465"/>
        <v>30000</v>
      </c>
      <c r="FF156" s="40">
        <f t="shared" si="465"/>
        <v>30000</v>
      </c>
      <c r="FG156" s="40">
        <f t="shared" si="465"/>
        <v>30000</v>
      </c>
      <c r="FH156" s="40">
        <f t="shared" si="465"/>
        <v>30000</v>
      </c>
      <c r="FI156" s="40">
        <f t="shared" si="465"/>
        <v>30000</v>
      </c>
      <c r="FJ156" s="40">
        <f t="shared" si="465"/>
        <v>30000</v>
      </c>
      <c r="FK156" s="40">
        <f t="shared" si="465"/>
        <v>30000</v>
      </c>
      <c r="FL156" s="40">
        <f t="shared" si="465"/>
        <v>30000</v>
      </c>
      <c r="FM156" s="40">
        <f t="shared" si="465"/>
        <v>30000</v>
      </c>
      <c r="FN156" s="40">
        <f t="shared" si="465"/>
        <v>30000</v>
      </c>
      <c r="FO156" s="40">
        <f t="shared" si="465"/>
        <v>30000</v>
      </c>
      <c r="FP156" s="40">
        <f t="shared" si="465"/>
        <v>30000</v>
      </c>
      <c r="FQ156" s="40">
        <f t="shared" si="465"/>
        <v>30000</v>
      </c>
      <c r="FR156" s="40">
        <f t="shared" si="465"/>
        <v>30000</v>
      </c>
      <c r="FS156" s="40">
        <f t="shared" si="465"/>
        <v>30000</v>
      </c>
      <c r="FT156" s="40">
        <f t="shared" si="465"/>
        <v>30000</v>
      </c>
      <c r="FU156" s="40">
        <f t="shared" si="465"/>
        <v>30000</v>
      </c>
      <c r="FV156" s="40">
        <f t="shared" si="465"/>
        <v>30000</v>
      </c>
      <c r="FW156" s="40">
        <f t="shared" si="465"/>
        <v>30000</v>
      </c>
      <c r="FX156" s="40">
        <f t="shared" si="465"/>
        <v>30000</v>
      </c>
      <c r="FY156" s="40">
        <f t="shared" si="465"/>
        <v>30000</v>
      </c>
      <c r="FZ156" s="40">
        <f t="shared" si="465"/>
        <v>30000</v>
      </c>
      <c r="GA156" s="40">
        <f t="shared" si="465"/>
        <v>30000</v>
      </c>
      <c r="GB156" s="40">
        <f t="shared" si="465"/>
        <v>30000</v>
      </c>
      <c r="GC156" s="40">
        <f t="shared" si="465"/>
        <v>30000</v>
      </c>
      <c r="GD156" s="40">
        <f t="shared" si="465"/>
        <v>30000</v>
      </c>
      <c r="GE156" s="40">
        <f t="shared" si="465"/>
        <v>30000</v>
      </c>
      <c r="GF156" s="40">
        <f t="shared" si="465"/>
        <v>30000</v>
      </c>
      <c r="GG156" s="40">
        <f t="shared" si="465"/>
        <v>30000</v>
      </c>
      <c r="GH156" s="40">
        <f t="shared" si="465"/>
        <v>30000</v>
      </c>
      <c r="GI156" s="40">
        <f t="shared" si="465"/>
        <v>30000</v>
      </c>
      <c r="GJ156" s="40">
        <f t="shared" si="465"/>
        <v>30000</v>
      </c>
      <c r="GK156" s="40">
        <f t="shared" si="465"/>
        <v>30000</v>
      </c>
      <c r="GL156" s="40">
        <f t="shared" si="465"/>
        <v>30000</v>
      </c>
      <c r="GM156" s="40">
        <f t="shared" si="465"/>
        <v>30000</v>
      </c>
      <c r="GN156" s="40">
        <f t="shared" si="465"/>
        <v>30000</v>
      </c>
      <c r="GO156" s="40">
        <f t="shared" si="465"/>
        <v>30000</v>
      </c>
      <c r="GP156" s="40">
        <f t="shared" si="465"/>
        <v>30000</v>
      </c>
      <c r="GQ156" s="40">
        <f t="shared" si="465"/>
        <v>30000</v>
      </c>
      <c r="GR156" s="40">
        <f t="shared" si="465"/>
        <v>30000</v>
      </c>
      <c r="GS156" s="40">
        <f t="shared" si="465"/>
        <v>30000</v>
      </c>
      <c r="GT156" s="40">
        <f t="shared" si="465"/>
        <v>30000</v>
      </c>
      <c r="GU156" s="40">
        <f t="shared" si="465"/>
        <v>30000</v>
      </c>
      <c r="GV156" s="40">
        <f t="shared" si="465"/>
        <v>30000</v>
      </c>
      <c r="GW156" s="40">
        <f t="shared" si="465"/>
        <v>30000</v>
      </c>
      <c r="GX156" s="40">
        <f t="shared" si="465"/>
        <v>30000</v>
      </c>
      <c r="GY156" s="40">
        <f t="shared" si="465"/>
        <v>30000</v>
      </c>
      <c r="GZ156" s="40">
        <f t="shared" si="465"/>
        <v>30000</v>
      </c>
      <c r="HA156" s="40">
        <f t="shared" si="465"/>
        <v>30000</v>
      </c>
      <c r="HB156" s="40">
        <f t="shared" si="465"/>
        <v>30000</v>
      </c>
      <c r="HC156" s="40">
        <f t="shared" si="465"/>
        <v>30000</v>
      </c>
      <c r="HD156" s="40">
        <f t="shared" si="465"/>
        <v>30000</v>
      </c>
      <c r="HE156" s="40">
        <f t="shared" si="465"/>
        <v>30000</v>
      </c>
      <c r="HF156" s="40">
        <f t="shared" ref="HF156:JQ156" si="466">HE156</f>
        <v>30000</v>
      </c>
      <c r="HG156" s="40">
        <f t="shared" si="466"/>
        <v>30000</v>
      </c>
      <c r="HH156" s="40">
        <f t="shared" si="466"/>
        <v>30000</v>
      </c>
      <c r="HI156" s="40">
        <f t="shared" si="466"/>
        <v>30000</v>
      </c>
      <c r="HJ156" s="40">
        <f t="shared" si="466"/>
        <v>30000</v>
      </c>
      <c r="HK156" s="40">
        <f t="shared" si="466"/>
        <v>30000</v>
      </c>
      <c r="HL156" s="40">
        <f t="shared" si="466"/>
        <v>30000</v>
      </c>
      <c r="HM156" s="40">
        <f t="shared" si="466"/>
        <v>30000</v>
      </c>
      <c r="HN156" s="40">
        <f t="shared" si="466"/>
        <v>30000</v>
      </c>
      <c r="HO156" s="40">
        <f t="shared" si="466"/>
        <v>30000</v>
      </c>
      <c r="HP156" s="40">
        <f t="shared" si="466"/>
        <v>30000</v>
      </c>
      <c r="HQ156" s="40">
        <f t="shared" si="466"/>
        <v>30000</v>
      </c>
      <c r="HR156" s="40">
        <f t="shared" si="466"/>
        <v>30000</v>
      </c>
      <c r="HS156" s="40">
        <f t="shared" si="466"/>
        <v>30000</v>
      </c>
      <c r="HT156" s="40">
        <f t="shared" si="466"/>
        <v>30000</v>
      </c>
      <c r="HU156" s="40">
        <f t="shared" si="466"/>
        <v>30000</v>
      </c>
      <c r="HV156" s="40">
        <f t="shared" si="466"/>
        <v>30000</v>
      </c>
      <c r="HW156" s="40">
        <f t="shared" si="466"/>
        <v>30000</v>
      </c>
      <c r="HX156" s="40">
        <f t="shared" si="466"/>
        <v>30000</v>
      </c>
      <c r="HY156" s="40">
        <f t="shared" si="466"/>
        <v>30000</v>
      </c>
      <c r="HZ156" s="40">
        <f t="shared" si="466"/>
        <v>30000</v>
      </c>
      <c r="IA156" s="40">
        <f t="shared" si="466"/>
        <v>30000</v>
      </c>
      <c r="IB156" s="40">
        <f t="shared" si="466"/>
        <v>30000</v>
      </c>
      <c r="IC156" s="40">
        <f t="shared" si="466"/>
        <v>30000</v>
      </c>
      <c r="ID156" s="40">
        <f t="shared" si="466"/>
        <v>30000</v>
      </c>
      <c r="IE156" s="40">
        <f t="shared" si="466"/>
        <v>30000</v>
      </c>
      <c r="IF156" s="40">
        <f t="shared" si="466"/>
        <v>30000</v>
      </c>
      <c r="IG156" s="40">
        <f t="shared" si="466"/>
        <v>30000</v>
      </c>
      <c r="IH156" s="40">
        <f t="shared" si="466"/>
        <v>30000</v>
      </c>
      <c r="II156" s="40">
        <f t="shared" si="466"/>
        <v>30000</v>
      </c>
      <c r="IJ156" s="40">
        <f t="shared" si="466"/>
        <v>30000</v>
      </c>
      <c r="IK156" s="40">
        <f t="shared" si="466"/>
        <v>30000</v>
      </c>
      <c r="IL156" s="40">
        <f t="shared" si="466"/>
        <v>30000</v>
      </c>
      <c r="IM156" s="40">
        <f t="shared" si="466"/>
        <v>30000</v>
      </c>
      <c r="IN156" s="40">
        <f t="shared" si="466"/>
        <v>30000</v>
      </c>
      <c r="IO156" s="40">
        <f t="shared" si="466"/>
        <v>30000</v>
      </c>
      <c r="IP156" s="40">
        <f t="shared" si="466"/>
        <v>30000</v>
      </c>
      <c r="IQ156" s="40">
        <f t="shared" si="466"/>
        <v>30000</v>
      </c>
      <c r="IR156" s="40">
        <f t="shared" si="466"/>
        <v>30000</v>
      </c>
      <c r="IS156" s="40">
        <f t="shared" si="466"/>
        <v>30000</v>
      </c>
      <c r="IT156" s="40">
        <f t="shared" si="466"/>
        <v>30000</v>
      </c>
      <c r="IU156" s="40">
        <f t="shared" si="466"/>
        <v>30000</v>
      </c>
      <c r="IV156" s="40">
        <f t="shared" si="466"/>
        <v>30000</v>
      </c>
      <c r="IW156" s="40">
        <f t="shared" si="466"/>
        <v>30000</v>
      </c>
      <c r="IX156" s="40">
        <f t="shared" si="466"/>
        <v>30000</v>
      </c>
      <c r="IY156" s="40">
        <f t="shared" si="466"/>
        <v>30000</v>
      </c>
      <c r="IZ156" s="40">
        <f t="shared" si="466"/>
        <v>30000</v>
      </c>
      <c r="JA156" s="40">
        <f t="shared" si="466"/>
        <v>30000</v>
      </c>
      <c r="JB156" s="40">
        <f t="shared" si="466"/>
        <v>30000</v>
      </c>
      <c r="JC156" s="40">
        <f t="shared" si="466"/>
        <v>30000</v>
      </c>
      <c r="JD156" s="40">
        <f t="shared" si="466"/>
        <v>30000</v>
      </c>
      <c r="JE156" s="40">
        <f t="shared" si="466"/>
        <v>30000</v>
      </c>
      <c r="JF156" s="40">
        <f t="shared" si="466"/>
        <v>30000</v>
      </c>
      <c r="JG156" s="40">
        <f t="shared" si="466"/>
        <v>30000</v>
      </c>
      <c r="JH156" s="40">
        <f t="shared" si="466"/>
        <v>30000</v>
      </c>
      <c r="JI156" s="40">
        <f t="shared" si="466"/>
        <v>30000</v>
      </c>
      <c r="JJ156" s="40">
        <f t="shared" si="466"/>
        <v>30000</v>
      </c>
      <c r="JK156" s="40">
        <f t="shared" si="466"/>
        <v>30000</v>
      </c>
      <c r="JL156" s="40">
        <f t="shared" si="466"/>
        <v>30000</v>
      </c>
      <c r="JM156" s="40">
        <f t="shared" si="466"/>
        <v>30000</v>
      </c>
      <c r="JN156" s="40">
        <f t="shared" si="466"/>
        <v>30000</v>
      </c>
      <c r="JO156" s="40">
        <f t="shared" si="466"/>
        <v>30000</v>
      </c>
      <c r="JP156" s="40">
        <f t="shared" si="466"/>
        <v>30000</v>
      </c>
      <c r="JQ156" s="40">
        <f t="shared" si="466"/>
        <v>30000</v>
      </c>
      <c r="JR156" s="40">
        <f t="shared" ref="JR156:KV156" si="467">JQ156</f>
        <v>30000</v>
      </c>
      <c r="JS156" s="40">
        <f t="shared" si="467"/>
        <v>30000</v>
      </c>
      <c r="JT156" s="40">
        <f t="shared" si="467"/>
        <v>30000</v>
      </c>
      <c r="JU156" s="40">
        <f t="shared" si="467"/>
        <v>30000</v>
      </c>
      <c r="JV156" s="40">
        <f t="shared" si="467"/>
        <v>30000</v>
      </c>
      <c r="JW156" s="40">
        <f t="shared" si="467"/>
        <v>30000</v>
      </c>
      <c r="JX156" s="40">
        <f t="shared" si="467"/>
        <v>30000</v>
      </c>
      <c r="JY156" s="40">
        <f t="shared" si="467"/>
        <v>30000</v>
      </c>
      <c r="JZ156" s="40">
        <f t="shared" si="467"/>
        <v>30000</v>
      </c>
      <c r="KA156" s="40">
        <f t="shared" si="467"/>
        <v>30000</v>
      </c>
      <c r="KB156" s="40">
        <f t="shared" si="467"/>
        <v>30000</v>
      </c>
      <c r="KC156" s="40">
        <f t="shared" si="467"/>
        <v>30000</v>
      </c>
      <c r="KD156" s="40">
        <f t="shared" si="467"/>
        <v>30000</v>
      </c>
      <c r="KE156" s="40">
        <f t="shared" si="467"/>
        <v>30000</v>
      </c>
      <c r="KF156" s="40">
        <f t="shared" si="467"/>
        <v>30000</v>
      </c>
      <c r="KG156" s="40">
        <f t="shared" si="467"/>
        <v>30000</v>
      </c>
      <c r="KH156" s="40">
        <f t="shared" si="467"/>
        <v>30000</v>
      </c>
      <c r="KI156" s="40">
        <f t="shared" si="467"/>
        <v>30000</v>
      </c>
      <c r="KJ156" s="40">
        <f t="shared" si="467"/>
        <v>30000</v>
      </c>
      <c r="KK156" s="40">
        <f t="shared" si="467"/>
        <v>30000</v>
      </c>
      <c r="KL156" s="40">
        <f t="shared" si="467"/>
        <v>30000</v>
      </c>
      <c r="KM156" s="40">
        <f t="shared" si="467"/>
        <v>30000</v>
      </c>
      <c r="KN156" s="40">
        <f t="shared" si="467"/>
        <v>30000</v>
      </c>
      <c r="KO156" s="40">
        <f t="shared" si="467"/>
        <v>30000</v>
      </c>
      <c r="KP156" s="40">
        <f t="shared" si="467"/>
        <v>30000</v>
      </c>
      <c r="KQ156" s="40">
        <f t="shared" si="467"/>
        <v>30000</v>
      </c>
      <c r="KR156" s="40">
        <f t="shared" si="467"/>
        <v>30000</v>
      </c>
      <c r="KS156" s="40">
        <f t="shared" si="467"/>
        <v>30000</v>
      </c>
      <c r="KT156" s="40">
        <f t="shared" si="467"/>
        <v>30000</v>
      </c>
      <c r="KU156" s="40">
        <f t="shared" si="467"/>
        <v>30000</v>
      </c>
      <c r="KV156" s="40">
        <f t="shared" si="467"/>
        <v>30000</v>
      </c>
      <c r="KW156" s="1"/>
      <c r="KX156" s="1"/>
    </row>
    <row r="157" spans="1:310" x14ac:dyDescent="0.25">
      <c r="A157" s="1"/>
      <c r="B157" s="79"/>
      <c r="C157" s="79"/>
      <c r="D157" s="79"/>
      <c r="E157" s="1" t="str">
        <f>kpi!E56</f>
        <v xml:space="preserve">регулярные расходы на развитие системы сервиса </v>
      </c>
      <c r="F157" s="1"/>
      <c r="G157" s="1"/>
      <c r="H157" s="11" t="str">
        <f t="shared" ref="H157:H163" si="468">H156</f>
        <v>руб.</v>
      </c>
      <c r="I157" s="1"/>
      <c r="J157" s="1"/>
      <c r="K157" s="1"/>
      <c r="L157" s="1"/>
      <c r="M157" s="5"/>
      <c r="N157" s="52"/>
      <c r="O157" s="19"/>
      <c r="P157" s="1"/>
      <c r="Q157" s="1"/>
      <c r="R157" s="40">
        <f t="shared" ref="R157:R165" si="469">SUMIFS($T157:$KW157,$T$1:$KW$1,"&gt;="&amp;1,$T$1:$KW$1,"&lt;="&amp;MAX($1:$1))</f>
        <v>960000</v>
      </c>
      <c r="S157" s="1"/>
      <c r="T157" s="5" t="s">
        <v>0</v>
      </c>
      <c r="U157" s="40">
        <v>20000</v>
      </c>
      <c r="V157" s="40">
        <f t="shared" ref="V157:CG157" si="470">U157</f>
        <v>20000</v>
      </c>
      <c r="W157" s="40">
        <f t="shared" si="470"/>
        <v>20000</v>
      </c>
      <c r="X157" s="40">
        <f t="shared" si="470"/>
        <v>20000</v>
      </c>
      <c r="Y157" s="40">
        <f t="shared" si="470"/>
        <v>20000</v>
      </c>
      <c r="Z157" s="40">
        <f t="shared" si="470"/>
        <v>20000</v>
      </c>
      <c r="AA157" s="40">
        <f t="shared" si="470"/>
        <v>20000</v>
      </c>
      <c r="AB157" s="40">
        <f t="shared" si="470"/>
        <v>20000</v>
      </c>
      <c r="AC157" s="40">
        <f t="shared" si="470"/>
        <v>20000</v>
      </c>
      <c r="AD157" s="40">
        <f t="shared" si="470"/>
        <v>20000</v>
      </c>
      <c r="AE157" s="40">
        <f t="shared" si="470"/>
        <v>20000</v>
      </c>
      <c r="AF157" s="40">
        <f t="shared" si="470"/>
        <v>20000</v>
      </c>
      <c r="AG157" s="40">
        <f t="shared" si="470"/>
        <v>20000</v>
      </c>
      <c r="AH157" s="40">
        <f t="shared" si="470"/>
        <v>20000</v>
      </c>
      <c r="AI157" s="40">
        <f t="shared" si="470"/>
        <v>20000</v>
      </c>
      <c r="AJ157" s="40">
        <f t="shared" si="470"/>
        <v>20000</v>
      </c>
      <c r="AK157" s="40">
        <f t="shared" si="470"/>
        <v>20000</v>
      </c>
      <c r="AL157" s="40">
        <f t="shared" si="470"/>
        <v>20000</v>
      </c>
      <c r="AM157" s="40">
        <f t="shared" si="470"/>
        <v>20000</v>
      </c>
      <c r="AN157" s="40">
        <f t="shared" si="470"/>
        <v>20000</v>
      </c>
      <c r="AO157" s="40">
        <f t="shared" si="470"/>
        <v>20000</v>
      </c>
      <c r="AP157" s="40">
        <f t="shared" si="470"/>
        <v>20000</v>
      </c>
      <c r="AQ157" s="40">
        <f t="shared" si="470"/>
        <v>20000</v>
      </c>
      <c r="AR157" s="40">
        <f t="shared" si="470"/>
        <v>20000</v>
      </c>
      <c r="AS157" s="40">
        <f t="shared" si="470"/>
        <v>20000</v>
      </c>
      <c r="AT157" s="40">
        <f t="shared" si="470"/>
        <v>20000</v>
      </c>
      <c r="AU157" s="40">
        <f t="shared" si="470"/>
        <v>20000</v>
      </c>
      <c r="AV157" s="40">
        <f t="shared" si="470"/>
        <v>20000</v>
      </c>
      <c r="AW157" s="40">
        <f t="shared" si="470"/>
        <v>20000</v>
      </c>
      <c r="AX157" s="40">
        <f t="shared" si="470"/>
        <v>20000</v>
      </c>
      <c r="AY157" s="40">
        <f t="shared" si="470"/>
        <v>20000</v>
      </c>
      <c r="AZ157" s="40">
        <f t="shared" si="470"/>
        <v>20000</v>
      </c>
      <c r="BA157" s="40">
        <f t="shared" si="470"/>
        <v>20000</v>
      </c>
      <c r="BB157" s="40">
        <f t="shared" si="470"/>
        <v>20000</v>
      </c>
      <c r="BC157" s="40">
        <f t="shared" si="470"/>
        <v>20000</v>
      </c>
      <c r="BD157" s="40">
        <f t="shared" si="470"/>
        <v>20000</v>
      </c>
      <c r="BE157" s="40">
        <f t="shared" si="470"/>
        <v>20000</v>
      </c>
      <c r="BF157" s="40">
        <f t="shared" si="470"/>
        <v>20000</v>
      </c>
      <c r="BG157" s="40">
        <f t="shared" si="470"/>
        <v>20000</v>
      </c>
      <c r="BH157" s="40">
        <f t="shared" si="470"/>
        <v>20000</v>
      </c>
      <c r="BI157" s="40">
        <f t="shared" si="470"/>
        <v>20000</v>
      </c>
      <c r="BJ157" s="40">
        <f t="shared" si="470"/>
        <v>20000</v>
      </c>
      <c r="BK157" s="40">
        <f t="shared" si="470"/>
        <v>20000</v>
      </c>
      <c r="BL157" s="40">
        <f t="shared" si="470"/>
        <v>20000</v>
      </c>
      <c r="BM157" s="40">
        <f t="shared" si="470"/>
        <v>20000</v>
      </c>
      <c r="BN157" s="40">
        <f t="shared" si="470"/>
        <v>20000</v>
      </c>
      <c r="BO157" s="40">
        <f t="shared" si="470"/>
        <v>20000</v>
      </c>
      <c r="BP157" s="40">
        <f t="shared" si="470"/>
        <v>20000</v>
      </c>
      <c r="BQ157" s="40">
        <f t="shared" si="470"/>
        <v>20000</v>
      </c>
      <c r="BR157" s="40">
        <f t="shared" si="470"/>
        <v>20000</v>
      </c>
      <c r="BS157" s="40">
        <f t="shared" si="470"/>
        <v>20000</v>
      </c>
      <c r="BT157" s="40">
        <f t="shared" si="470"/>
        <v>20000</v>
      </c>
      <c r="BU157" s="40">
        <f t="shared" si="470"/>
        <v>20000</v>
      </c>
      <c r="BV157" s="40">
        <f t="shared" si="470"/>
        <v>20000</v>
      </c>
      <c r="BW157" s="40">
        <f t="shared" si="470"/>
        <v>20000</v>
      </c>
      <c r="BX157" s="40">
        <f t="shared" si="470"/>
        <v>20000</v>
      </c>
      <c r="BY157" s="40">
        <f t="shared" si="470"/>
        <v>20000</v>
      </c>
      <c r="BZ157" s="40">
        <f t="shared" si="470"/>
        <v>20000</v>
      </c>
      <c r="CA157" s="40">
        <f t="shared" si="470"/>
        <v>20000</v>
      </c>
      <c r="CB157" s="40">
        <f t="shared" si="470"/>
        <v>20000</v>
      </c>
      <c r="CC157" s="40">
        <f t="shared" si="470"/>
        <v>20000</v>
      </c>
      <c r="CD157" s="40">
        <f t="shared" si="470"/>
        <v>20000</v>
      </c>
      <c r="CE157" s="40">
        <f t="shared" si="470"/>
        <v>20000</v>
      </c>
      <c r="CF157" s="40">
        <f t="shared" si="470"/>
        <v>20000</v>
      </c>
      <c r="CG157" s="40">
        <f t="shared" si="470"/>
        <v>20000</v>
      </c>
      <c r="CH157" s="40">
        <f t="shared" ref="CH157:ES157" si="471">CG157</f>
        <v>20000</v>
      </c>
      <c r="CI157" s="40">
        <f t="shared" si="471"/>
        <v>20000</v>
      </c>
      <c r="CJ157" s="40">
        <f t="shared" si="471"/>
        <v>20000</v>
      </c>
      <c r="CK157" s="40">
        <f t="shared" si="471"/>
        <v>20000</v>
      </c>
      <c r="CL157" s="40">
        <f t="shared" si="471"/>
        <v>20000</v>
      </c>
      <c r="CM157" s="40">
        <f t="shared" si="471"/>
        <v>20000</v>
      </c>
      <c r="CN157" s="40">
        <f t="shared" si="471"/>
        <v>20000</v>
      </c>
      <c r="CO157" s="40">
        <f t="shared" si="471"/>
        <v>20000</v>
      </c>
      <c r="CP157" s="40">
        <f t="shared" si="471"/>
        <v>20000</v>
      </c>
      <c r="CQ157" s="40">
        <f t="shared" si="471"/>
        <v>20000</v>
      </c>
      <c r="CR157" s="40">
        <f t="shared" si="471"/>
        <v>20000</v>
      </c>
      <c r="CS157" s="40">
        <f t="shared" si="471"/>
        <v>20000</v>
      </c>
      <c r="CT157" s="40">
        <f t="shared" si="471"/>
        <v>20000</v>
      </c>
      <c r="CU157" s="40">
        <f t="shared" si="471"/>
        <v>20000</v>
      </c>
      <c r="CV157" s="40">
        <f t="shared" si="471"/>
        <v>20000</v>
      </c>
      <c r="CW157" s="40">
        <f t="shared" si="471"/>
        <v>20000</v>
      </c>
      <c r="CX157" s="40">
        <f t="shared" si="471"/>
        <v>20000</v>
      </c>
      <c r="CY157" s="40">
        <f t="shared" si="471"/>
        <v>20000</v>
      </c>
      <c r="CZ157" s="40">
        <f t="shared" si="471"/>
        <v>20000</v>
      </c>
      <c r="DA157" s="40">
        <f t="shared" si="471"/>
        <v>20000</v>
      </c>
      <c r="DB157" s="40">
        <f t="shared" si="471"/>
        <v>20000</v>
      </c>
      <c r="DC157" s="40">
        <f t="shared" si="471"/>
        <v>20000</v>
      </c>
      <c r="DD157" s="40">
        <f t="shared" si="471"/>
        <v>20000</v>
      </c>
      <c r="DE157" s="40">
        <f t="shared" si="471"/>
        <v>20000</v>
      </c>
      <c r="DF157" s="40">
        <f t="shared" si="471"/>
        <v>20000</v>
      </c>
      <c r="DG157" s="40">
        <f t="shared" si="471"/>
        <v>20000</v>
      </c>
      <c r="DH157" s="40">
        <f t="shared" si="471"/>
        <v>20000</v>
      </c>
      <c r="DI157" s="40">
        <f t="shared" si="471"/>
        <v>20000</v>
      </c>
      <c r="DJ157" s="40">
        <f t="shared" si="471"/>
        <v>20000</v>
      </c>
      <c r="DK157" s="40">
        <f t="shared" si="471"/>
        <v>20000</v>
      </c>
      <c r="DL157" s="40">
        <f t="shared" si="471"/>
        <v>20000</v>
      </c>
      <c r="DM157" s="40">
        <f t="shared" si="471"/>
        <v>20000</v>
      </c>
      <c r="DN157" s="40">
        <f t="shared" si="471"/>
        <v>20000</v>
      </c>
      <c r="DO157" s="40">
        <f t="shared" si="471"/>
        <v>20000</v>
      </c>
      <c r="DP157" s="40">
        <f t="shared" si="471"/>
        <v>20000</v>
      </c>
      <c r="DQ157" s="40">
        <f t="shared" si="471"/>
        <v>20000</v>
      </c>
      <c r="DR157" s="40">
        <f t="shared" si="471"/>
        <v>20000</v>
      </c>
      <c r="DS157" s="40">
        <f t="shared" si="471"/>
        <v>20000</v>
      </c>
      <c r="DT157" s="40">
        <f t="shared" si="471"/>
        <v>20000</v>
      </c>
      <c r="DU157" s="40">
        <f t="shared" si="471"/>
        <v>20000</v>
      </c>
      <c r="DV157" s="40">
        <f t="shared" si="471"/>
        <v>20000</v>
      </c>
      <c r="DW157" s="40">
        <f t="shared" si="471"/>
        <v>20000</v>
      </c>
      <c r="DX157" s="40">
        <f t="shared" si="471"/>
        <v>20000</v>
      </c>
      <c r="DY157" s="40">
        <f t="shared" si="471"/>
        <v>20000</v>
      </c>
      <c r="DZ157" s="40">
        <f t="shared" si="471"/>
        <v>20000</v>
      </c>
      <c r="EA157" s="40">
        <f t="shared" si="471"/>
        <v>20000</v>
      </c>
      <c r="EB157" s="40">
        <f t="shared" si="471"/>
        <v>20000</v>
      </c>
      <c r="EC157" s="40">
        <f t="shared" si="471"/>
        <v>20000</v>
      </c>
      <c r="ED157" s="40">
        <f t="shared" si="471"/>
        <v>20000</v>
      </c>
      <c r="EE157" s="40">
        <f t="shared" si="471"/>
        <v>20000</v>
      </c>
      <c r="EF157" s="40">
        <f t="shared" si="471"/>
        <v>20000</v>
      </c>
      <c r="EG157" s="40">
        <f t="shared" si="471"/>
        <v>20000</v>
      </c>
      <c r="EH157" s="40">
        <f t="shared" si="471"/>
        <v>20000</v>
      </c>
      <c r="EI157" s="40">
        <f t="shared" si="471"/>
        <v>20000</v>
      </c>
      <c r="EJ157" s="40">
        <f t="shared" si="471"/>
        <v>20000</v>
      </c>
      <c r="EK157" s="40">
        <f t="shared" si="471"/>
        <v>20000</v>
      </c>
      <c r="EL157" s="40">
        <f t="shared" si="471"/>
        <v>20000</v>
      </c>
      <c r="EM157" s="40">
        <f t="shared" si="471"/>
        <v>20000</v>
      </c>
      <c r="EN157" s="40">
        <f t="shared" si="471"/>
        <v>20000</v>
      </c>
      <c r="EO157" s="40">
        <f t="shared" si="471"/>
        <v>20000</v>
      </c>
      <c r="EP157" s="40">
        <f t="shared" si="471"/>
        <v>20000</v>
      </c>
      <c r="EQ157" s="40">
        <f t="shared" si="471"/>
        <v>20000</v>
      </c>
      <c r="ER157" s="40">
        <f t="shared" si="471"/>
        <v>20000</v>
      </c>
      <c r="ES157" s="40">
        <f t="shared" si="471"/>
        <v>20000</v>
      </c>
      <c r="ET157" s="40">
        <f t="shared" ref="ET157:HE157" si="472">ES157</f>
        <v>20000</v>
      </c>
      <c r="EU157" s="40">
        <f t="shared" si="472"/>
        <v>20000</v>
      </c>
      <c r="EV157" s="40">
        <f t="shared" si="472"/>
        <v>20000</v>
      </c>
      <c r="EW157" s="40">
        <f t="shared" si="472"/>
        <v>20000</v>
      </c>
      <c r="EX157" s="40">
        <f t="shared" si="472"/>
        <v>20000</v>
      </c>
      <c r="EY157" s="40">
        <f t="shared" si="472"/>
        <v>20000</v>
      </c>
      <c r="EZ157" s="40">
        <f t="shared" si="472"/>
        <v>20000</v>
      </c>
      <c r="FA157" s="40">
        <f t="shared" si="472"/>
        <v>20000</v>
      </c>
      <c r="FB157" s="40">
        <f t="shared" si="472"/>
        <v>20000</v>
      </c>
      <c r="FC157" s="40">
        <f t="shared" si="472"/>
        <v>20000</v>
      </c>
      <c r="FD157" s="40">
        <f t="shared" si="472"/>
        <v>20000</v>
      </c>
      <c r="FE157" s="40">
        <f t="shared" si="472"/>
        <v>20000</v>
      </c>
      <c r="FF157" s="40">
        <f t="shared" si="472"/>
        <v>20000</v>
      </c>
      <c r="FG157" s="40">
        <f t="shared" si="472"/>
        <v>20000</v>
      </c>
      <c r="FH157" s="40">
        <f t="shared" si="472"/>
        <v>20000</v>
      </c>
      <c r="FI157" s="40">
        <f t="shared" si="472"/>
        <v>20000</v>
      </c>
      <c r="FJ157" s="40">
        <f t="shared" si="472"/>
        <v>20000</v>
      </c>
      <c r="FK157" s="40">
        <f t="shared" si="472"/>
        <v>20000</v>
      </c>
      <c r="FL157" s="40">
        <f t="shared" si="472"/>
        <v>20000</v>
      </c>
      <c r="FM157" s="40">
        <f t="shared" si="472"/>
        <v>20000</v>
      </c>
      <c r="FN157" s="40">
        <f t="shared" si="472"/>
        <v>20000</v>
      </c>
      <c r="FO157" s="40">
        <f t="shared" si="472"/>
        <v>20000</v>
      </c>
      <c r="FP157" s="40">
        <f t="shared" si="472"/>
        <v>20000</v>
      </c>
      <c r="FQ157" s="40">
        <f t="shared" si="472"/>
        <v>20000</v>
      </c>
      <c r="FR157" s="40">
        <f t="shared" si="472"/>
        <v>20000</v>
      </c>
      <c r="FS157" s="40">
        <f t="shared" si="472"/>
        <v>20000</v>
      </c>
      <c r="FT157" s="40">
        <f t="shared" si="472"/>
        <v>20000</v>
      </c>
      <c r="FU157" s="40">
        <f t="shared" si="472"/>
        <v>20000</v>
      </c>
      <c r="FV157" s="40">
        <f t="shared" si="472"/>
        <v>20000</v>
      </c>
      <c r="FW157" s="40">
        <f t="shared" si="472"/>
        <v>20000</v>
      </c>
      <c r="FX157" s="40">
        <f t="shared" si="472"/>
        <v>20000</v>
      </c>
      <c r="FY157" s="40">
        <f t="shared" si="472"/>
        <v>20000</v>
      </c>
      <c r="FZ157" s="40">
        <f t="shared" si="472"/>
        <v>20000</v>
      </c>
      <c r="GA157" s="40">
        <f t="shared" si="472"/>
        <v>20000</v>
      </c>
      <c r="GB157" s="40">
        <f t="shared" si="472"/>
        <v>20000</v>
      </c>
      <c r="GC157" s="40">
        <f t="shared" si="472"/>
        <v>20000</v>
      </c>
      <c r="GD157" s="40">
        <f t="shared" si="472"/>
        <v>20000</v>
      </c>
      <c r="GE157" s="40">
        <f t="shared" si="472"/>
        <v>20000</v>
      </c>
      <c r="GF157" s="40">
        <f t="shared" si="472"/>
        <v>20000</v>
      </c>
      <c r="GG157" s="40">
        <f t="shared" si="472"/>
        <v>20000</v>
      </c>
      <c r="GH157" s="40">
        <f t="shared" si="472"/>
        <v>20000</v>
      </c>
      <c r="GI157" s="40">
        <f t="shared" si="472"/>
        <v>20000</v>
      </c>
      <c r="GJ157" s="40">
        <f t="shared" si="472"/>
        <v>20000</v>
      </c>
      <c r="GK157" s="40">
        <f t="shared" si="472"/>
        <v>20000</v>
      </c>
      <c r="GL157" s="40">
        <f t="shared" si="472"/>
        <v>20000</v>
      </c>
      <c r="GM157" s="40">
        <f t="shared" si="472"/>
        <v>20000</v>
      </c>
      <c r="GN157" s="40">
        <f t="shared" si="472"/>
        <v>20000</v>
      </c>
      <c r="GO157" s="40">
        <f t="shared" si="472"/>
        <v>20000</v>
      </c>
      <c r="GP157" s="40">
        <f t="shared" si="472"/>
        <v>20000</v>
      </c>
      <c r="GQ157" s="40">
        <f t="shared" si="472"/>
        <v>20000</v>
      </c>
      <c r="GR157" s="40">
        <f t="shared" si="472"/>
        <v>20000</v>
      </c>
      <c r="GS157" s="40">
        <f t="shared" si="472"/>
        <v>20000</v>
      </c>
      <c r="GT157" s="40">
        <f t="shared" si="472"/>
        <v>20000</v>
      </c>
      <c r="GU157" s="40">
        <f t="shared" si="472"/>
        <v>20000</v>
      </c>
      <c r="GV157" s="40">
        <f t="shared" si="472"/>
        <v>20000</v>
      </c>
      <c r="GW157" s="40">
        <f t="shared" si="472"/>
        <v>20000</v>
      </c>
      <c r="GX157" s="40">
        <f t="shared" si="472"/>
        <v>20000</v>
      </c>
      <c r="GY157" s="40">
        <f t="shared" si="472"/>
        <v>20000</v>
      </c>
      <c r="GZ157" s="40">
        <f t="shared" si="472"/>
        <v>20000</v>
      </c>
      <c r="HA157" s="40">
        <f t="shared" si="472"/>
        <v>20000</v>
      </c>
      <c r="HB157" s="40">
        <f t="shared" si="472"/>
        <v>20000</v>
      </c>
      <c r="HC157" s="40">
        <f t="shared" si="472"/>
        <v>20000</v>
      </c>
      <c r="HD157" s="40">
        <f t="shared" si="472"/>
        <v>20000</v>
      </c>
      <c r="HE157" s="40">
        <f t="shared" si="472"/>
        <v>20000</v>
      </c>
      <c r="HF157" s="40">
        <f t="shared" ref="HF157:JQ157" si="473">HE157</f>
        <v>20000</v>
      </c>
      <c r="HG157" s="40">
        <f t="shared" si="473"/>
        <v>20000</v>
      </c>
      <c r="HH157" s="40">
        <f t="shared" si="473"/>
        <v>20000</v>
      </c>
      <c r="HI157" s="40">
        <f t="shared" si="473"/>
        <v>20000</v>
      </c>
      <c r="HJ157" s="40">
        <f t="shared" si="473"/>
        <v>20000</v>
      </c>
      <c r="HK157" s="40">
        <f t="shared" si="473"/>
        <v>20000</v>
      </c>
      <c r="HL157" s="40">
        <f t="shared" si="473"/>
        <v>20000</v>
      </c>
      <c r="HM157" s="40">
        <f t="shared" si="473"/>
        <v>20000</v>
      </c>
      <c r="HN157" s="40">
        <f t="shared" si="473"/>
        <v>20000</v>
      </c>
      <c r="HO157" s="40">
        <f t="shared" si="473"/>
        <v>20000</v>
      </c>
      <c r="HP157" s="40">
        <f t="shared" si="473"/>
        <v>20000</v>
      </c>
      <c r="HQ157" s="40">
        <f t="shared" si="473"/>
        <v>20000</v>
      </c>
      <c r="HR157" s="40">
        <f t="shared" si="473"/>
        <v>20000</v>
      </c>
      <c r="HS157" s="40">
        <f t="shared" si="473"/>
        <v>20000</v>
      </c>
      <c r="HT157" s="40">
        <f t="shared" si="473"/>
        <v>20000</v>
      </c>
      <c r="HU157" s="40">
        <f t="shared" si="473"/>
        <v>20000</v>
      </c>
      <c r="HV157" s="40">
        <f t="shared" si="473"/>
        <v>20000</v>
      </c>
      <c r="HW157" s="40">
        <f t="shared" si="473"/>
        <v>20000</v>
      </c>
      <c r="HX157" s="40">
        <f t="shared" si="473"/>
        <v>20000</v>
      </c>
      <c r="HY157" s="40">
        <f t="shared" si="473"/>
        <v>20000</v>
      </c>
      <c r="HZ157" s="40">
        <f t="shared" si="473"/>
        <v>20000</v>
      </c>
      <c r="IA157" s="40">
        <f t="shared" si="473"/>
        <v>20000</v>
      </c>
      <c r="IB157" s="40">
        <f t="shared" si="473"/>
        <v>20000</v>
      </c>
      <c r="IC157" s="40">
        <f t="shared" si="473"/>
        <v>20000</v>
      </c>
      <c r="ID157" s="40">
        <f t="shared" si="473"/>
        <v>20000</v>
      </c>
      <c r="IE157" s="40">
        <f t="shared" si="473"/>
        <v>20000</v>
      </c>
      <c r="IF157" s="40">
        <f t="shared" si="473"/>
        <v>20000</v>
      </c>
      <c r="IG157" s="40">
        <f t="shared" si="473"/>
        <v>20000</v>
      </c>
      <c r="IH157" s="40">
        <f t="shared" si="473"/>
        <v>20000</v>
      </c>
      <c r="II157" s="40">
        <f t="shared" si="473"/>
        <v>20000</v>
      </c>
      <c r="IJ157" s="40">
        <f t="shared" si="473"/>
        <v>20000</v>
      </c>
      <c r="IK157" s="40">
        <f t="shared" si="473"/>
        <v>20000</v>
      </c>
      <c r="IL157" s="40">
        <f t="shared" si="473"/>
        <v>20000</v>
      </c>
      <c r="IM157" s="40">
        <f t="shared" si="473"/>
        <v>20000</v>
      </c>
      <c r="IN157" s="40">
        <f t="shared" si="473"/>
        <v>20000</v>
      </c>
      <c r="IO157" s="40">
        <f t="shared" si="473"/>
        <v>20000</v>
      </c>
      <c r="IP157" s="40">
        <f t="shared" si="473"/>
        <v>20000</v>
      </c>
      <c r="IQ157" s="40">
        <f t="shared" si="473"/>
        <v>20000</v>
      </c>
      <c r="IR157" s="40">
        <f t="shared" si="473"/>
        <v>20000</v>
      </c>
      <c r="IS157" s="40">
        <f t="shared" si="473"/>
        <v>20000</v>
      </c>
      <c r="IT157" s="40">
        <f t="shared" si="473"/>
        <v>20000</v>
      </c>
      <c r="IU157" s="40">
        <f t="shared" si="473"/>
        <v>20000</v>
      </c>
      <c r="IV157" s="40">
        <f t="shared" si="473"/>
        <v>20000</v>
      </c>
      <c r="IW157" s="40">
        <f t="shared" si="473"/>
        <v>20000</v>
      </c>
      <c r="IX157" s="40">
        <f t="shared" si="473"/>
        <v>20000</v>
      </c>
      <c r="IY157" s="40">
        <f t="shared" si="473"/>
        <v>20000</v>
      </c>
      <c r="IZ157" s="40">
        <f t="shared" si="473"/>
        <v>20000</v>
      </c>
      <c r="JA157" s="40">
        <f t="shared" si="473"/>
        <v>20000</v>
      </c>
      <c r="JB157" s="40">
        <f t="shared" si="473"/>
        <v>20000</v>
      </c>
      <c r="JC157" s="40">
        <f t="shared" si="473"/>
        <v>20000</v>
      </c>
      <c r="JD157" s="40">
        <f t="shared" si="473"/>
        <v>20000</v>
      </c>
      <c r="JE157" s="40">
        <f t="shared" si="473"/>
        <v>20000</v>
      </c>
      <c r="JF157" s="40">
        <f t="shared" si="473"/>
        <v>20000</v>
      </c>
      <c r="JG157" s="40">
        <f t="shared" si="473"/>
        <v>20000</v>
      </c>
      <c r="JH157" s="40">
        <f t="shared" si="473"/>
        <v>20000</v>
      </c>
      <c r="JI157" s="40">
        <f t="shared" si="473"/>
        <v>20000</v>
      </c>
      <c r="JJ157" s="40">
        <f t="shared" si="473"/>
        <v>20000</v>
      </c>
      <c r="JK157" s="40">
        <f t="shared" si="473"/>
        <v>20000</v>
      </c>
      <c r="JL157" s="40">
        <f t="shared" si="473"/>
        <v>20000</v>
      </c>
      <c r="JM157" s="40">
        <f t="shared" si="473"/>
        <v>20000</v>
      </c>
      <c r="JN157" s="40">
        <f t="shared" si="473"/>
        <v>20000</v>
      </c>
      <c r="JO157" s="40">
        <f t="shared" si="473"/>
        <v>20000</v>
      </c>
      <c r="JP157" s="40">
        <f t="shared" si="473"/>
        <v>20000</v>
      </c>
      <c r="JQ157" s="40">
        <f t="shared" si="473"/>
        <v>20000</v>
      </c>
      <c r="JR157" s="40">
        <f t="shared" ref="JR157:KV157" si="474">JQ157</f>
        <v>20000</v>
      </c>
      <c r="JS157" s="40">
        <f t="shared" si="474"/>
        <v>20000</v>
      </c>
      <c r="JT157" s="40">
        <f t="shared" si="474"/>
        <v>20000</v>
      </c>
      <c r="JU157" s="40">
        <f t="shared" si="474"/>
        <v>20000</v>
      </c>
      <c r="JV157" s="40">
        <f t="shared" si="474"/>
        <v>20000</v>
      </c>
      <c r="JW157" s="40">
        <f t="shared" si="474"/>
        <v>20000</v>
      </c>
      <c r="JX157" s="40">
        <f t="shared" si="474"/>
        <v>20000</v>
      </c>
      <c r="JY157" s="40">
        <f t="shared" si="474"/>
        <v>20000</v>
      </c>
      <c r="JZ157" s="40">
        <f t="shared" si="474"/>
        <v>20000</v>
      </c>
      <c r="KA157" s="40">
        <f t="shared" si="474"/>
        <v>20000</v>
      </c>
      <c r="KB157" s="40">
        <f t="shared" si="474"/>
        <v>20000</v>
      </c>
      <c r="KC157" s="40">
        <f t="shared" si="474"/>
        <v>20000</v>
      </c>
      <c r="KD157" s="40">
        <f t="shared" si="474"/>
        <v>20000</v>
      </c>
      <c r="KE157" s="40">
        <f t="shared" si="474"/>
        <v>20000</v>
      </c>
      <c r="KF157" s="40">
        <f t="shared" si="474"/>
        <v>20000</v>
      </c>
      <c r="KG157" s="40">
        <f t="shared" si="474"/>
        <v>20000</v>
      </c>
      <c r="KH157" s="40">
        <f t="shared" si="474"/>
        <v>20000</v>
      </c>
      <c r="KI157" s="40">
        <f t="shared" si="474"/>
        <v>20000</v>
      </c>
      <c r="KJ157" s="40">
        <f t="shared" si="474"/>
        <v>20000</v>
      </c>
      <c r="KK157" s="40">
        <f t="shared" si="474"/>
        <v>20000</v>
      </c>
      <c r="KL157" s="40">
        <f t="shared" si="474"/>
        <v>20000</v>
      </c>
      <c r="KM157" s="40">
        <f t="shared" si="474"/>
        <v>20000</v>
      </c>
      <c r="KN157" s="40">
        <f t="shared" si="474"/>
        <v>20000</v>
      </c>
      <c r="KO157" s="40">
        <f t="shared" si="474"/>
        <v>20000</v>
      </c>
      <c r="KP157" s="40">
        <f t="shared" si="474"/>
        <v>20000</v>
      </c>
      <c r="KQ157" s="40">
        <f t="shared" si="474"/>
        <v>20000</v>
      </c>
      <c r="KR157" s="40">
        <f t="shared" si="474"/>
        <v>20000</v>
      </c>
      <c r="KS157" s="40">
        <f t="shared" si="474"/>
        <v>20000</v>
      </c>
      <c r="KT157" s="40">
        <f t="shared" si="474"/>
        <v>20000</v>
      </c>
      <c r="KU157" s="40">
        <f t="shared" si="474"/>
        <v>20000</v>
      </c>
      <c r="KV157" s="40">
        <f t="shared" si="474"/>
        <v>20000</v>
      </c>
      <c r="KW157" s="1"/>
      <c r="KX157" s="1"/>
    </row>
    <row r="158" spans="1:310" x14ac:dyDescent="0.25">
      <c r="A158" s="1"/>
      <c r="B158" s="79"/>
      <c r="C158" s="79"/>
      <c r="D158" s="79"/>
      <c r="E158" s="1" t="str">
        <f>kpi!E57</f>
        <v xml:space="preserve"> Аренда офисов</v>
      </c>
      <c r="F158" s="1"/>
      <c r="G158" s="1"/>
      <c r="H158" s="11" t="str">
        <f t="shared" si="468"/>
        <v>руб.</v>
      </c>
      <c r="I158" s="1"/>
      <c r="J158" s="1"/>
      <c r="K158" s="1"/>
      <c r="L158" s="1"/>
      <c r="M158" s="5"/>
      <c r="N158" s="52"/>
      <c r="O158" s="19"/>
      <c r="P158" s="1"/>
      <c r="Q158" s="1"/>
      <c r="R158" s="40">
        <f t="shared" si="469"/>
        <v>1200000</v>
      </c>
      <c r="S158" s="1"/>
      <c r="T158" s="5" t="s">
        <v>0</v>
      </c>
      <c r="U158" s="40">
        <v>25000</v>
      </c>
      <c r="V158" s="40">
        <f t="shared" ref="V158:CG158" si="475">U158</f>
        <v>25000</v>
      </c>
      <c r="W158" s="40">
        <f t="shared" si="475"/>
        <v>25000</v>
      </c>
      <c r="X158" s="40">
        <f t="shared" si="475"/>
        <v>25000</v>
      </c>
      <c r="Y158" s="40">
        <f t="shared" si="475"/>
        <v>25000</v>
      </c>
      <c r="Z158" s="40">
        <f t="shared" si="475"/>
        <v>25000</v>
      </c>
      <c r="AA158" s="40">
        <f t="shared" si="475"/>
        <v>25000</v>
      </c>
      <c r="AB158" s="40">
        <f t="shared" si="475"/>
        <v>25000</v>
      </c>
      <c r="AC158" s="40">
        <f t="shared" si="475"/>
        <v>25000</v>
      </c>
      <c r="AD158" s="40">
        <f t="shared" si="475"/>
        <v>25000</v>
      </c>
      <c r="AE158" s="40">
        <f t="shared" si="475"/>
        <v>25000</v>
      </c>
      <c r="AF158" s="40">
        <f t="shared" si="475"/>
        <v>25000</v>
      </c>
      <c r="AG158" s="40">
        <f t="shared" si="475"/>
        <v>25000</v>
      </c>
      <c r="AH158" s="40">
        <f t="shared" si="475"/>
        <v>25000</v>
      </c>
      <c r="AI158" s="40">
        <f t="shared" si="475"/>
        <v>25000</v>
      </c>
      <c r="AJ158" s="40">
        <f t="shared" si="475"/>
        <v>25000</v>
      </c>
      <c r="AK158" s="40">
        <f t="shared" si="475"/>
        <v>25000</v>
      </c>
      <c r="AL158" s="40">
        <f t="shared" si="475"/>
        <v>25000</v>
      </c>
      <c r="AM158" s="40">
        <f t="shared" si="475"/>
        <v>25000</v>
      </c>
      <c r="AN158" s="40">
        <f t="shared" si="475"/>
        <v>25000</v>
      </c>
      <c r="AO158" s="40">
        <f t="shared" si="475"/>
        <v>25000</v>
      </c>
      <c r="AP158" s="40">
        <f t="shared" si="475"/>
        <v>25000</v>
      </c>
      <c r="AQ158" s="40">
        <f t="shared" si="475"/>
        <v>25000</v>
      </c>
      <c r="AR158" s="40">
        <f t="shared" si="475"/>
        <v>25000</v>
      </c>
      <c r="AS158" s="40">
        <f t="shared" si="475"/>
        <v>25000</v>
      </c>
      <c r="AT158" s="40">
        <f t="shared" si="475"/>
        <v>25000</v>
      </c>
      <c r="AU158" s="40">
        <f t="shared" si="475"/>
        <v>25000</v>
      </c>
      <c r="AV158" s="40">
        <f t="shared" si="475"/>
        <v>25000</v>
      </c>
      <c r="AW158" s="40">
        <f t="shared" si="475"/>
        <v>25000</v>
      </c>
      <c r="AX158" s="40">
        <f t="shared" si="475"/>
        <v>25000</v>
      </c>
      <c r="AY158" s="40">
        <f t="shared" si="475"/>
        <v>25000</v>
      </c>
      <c r="AZ158" s="40">
        <f t="shared" si="475"/>
        <v>25000</v>
      </c>
      <c r="BA158" s="40">
        <f t="shared" si="475"/>
        <v>25000</v>
      </c>
      <c r="BB158" s="40">
        <f t="shared" si="475"/>
        <v>25000</v>
      </c>
      <c r="BC158" s="40">
        <f t="shared" si="475"/>
        <v>25000</v>
      </c>
      <c r="BD158" s="40">
        <f t="shared" si="475"/>
        <v>25000</v>
      </c>
      <c r="BE158" s="40">
        <f t="shared" si="475"/>
        <v>25000</v>
      </c>
      <c r="BF158" s="40">
        <f t="shared" si="475"/>
        <v>25000</v>
      </c>
      <c r="BG158" s="40">
        <f t="shared" si="475"/>
        <v>25000</v>
      </c>
      <c r="BH158" s="40">
        <f t="shared" si="475"/>
        <v>25000</v>
      </c>
      <c r="BI158" s="40">
        <f t="shared" si="475"/>
        <v>25000</v>
      </c>
      <c r="BJ158" s="40">
        <f t="shared" si="475"/>
        <v>25000</v>
      </c>
      <c r="BK158" s="40">
        <f t="shared" si="475"/>
        <v>25000</v>
      </c>
      <c r="BL158" s="40">
        <f t="shared" si="475"/>
        <v>25000</v>
      </c>
      <c r="BM158" s="40">
        <f t="shared" si="475"/>
        <v>25000</v>
      </c>
      <c r="BN158" s="40">
        <f t="shared" si="475"/>
        <v>25000</v>
      </c>
      <c r="BO158" s="40">
        <f t="shared" si="475"/>
        <v>25000</v>
      </c>
      <c r="BP158" s="40">
        <f t="shared" si="475"/>
        <v>25000</v>
      </c>
      <c r="BQ158" s="40">
        <f t="shared" si="475"/>
        <v>25000</v>
      </c>
      <c r="BR158" s="40">
        <f t="shared" si="475"/>
        <v>25000</v>
      </c>
      <c r="BS158" s="40">
        <f t="shared" si="475"/>
        <v>25000</v>
      </c>
      <c r="BT158" s="40">
        <f t="shared" si="475"/>
        <v>25000</v>
      </c>
      <c r="BU158" s="40">
        <f t="shared" si="475"/>
        <v>25000</v>
      </c>
      <c r="BV158" s="40">
        <f t="shared" si="475"/>
        <v>25000</v>
      </c>
      <c r="BW158" s="40">
        <f t="shared" si="475"/>
        <v>25000</v>
      </c>
      <c r="BX158" s="40">
        <f t="shared" si="475"/>
        <v>25000</v>
      </c>
      <c r="BY158" s="40">
        <f t="shared" si="475"/>
        <v>25000</v>
      </c>
      <c r="BZ158" s="40">
        <f t="shared" si="475"/>
        <v>25000</v>
      </c>
      <c r="CA158" s="40">
        <f t="shared" si="475"/>
        <v>25000</v>
      </c>
      <c r="CB158" s="40">
        <f t="shared" si="475"/>
        <v>25000</v>
      </c>
      <c r="CC158" s="40">
        <f t="shared" si="475"/>
        <v>25000</v>
      </c>
      <c r="CD158" s="40">
        <f t="shared" si="475"/>
        <v>25000</v>
      </c>
      <c r="CE158" s="40">
        <f t="shared" si="475"/>
        <v>25000</v>
      </c>
      <c r="CF158" s="40">
        <f t="shared" si="475"/>
        <v>25000</v>
      </c>
      <c r="CG158" s="40">
        <f t="shared" si="475"/>
        <v>25000</v>
      </c>
      <c r="CH158" s="40">
        <f t="shared" ref="CH158:ES158" si="476">CG158</f>
        <v>25000</v>
      </c>
      <c r="CI158" s="40">
        <f t="shared" si="476"/>
        <v>25000</v>
      </c>
      <c r="CJ158" s="40">
        <f t="shared" si="476"/>
        <v>25000</v>
      </c>
      <c r="CK158" s="40">
        <f t="shared" si="476"/>
        <v>25000</v>
      </c>
      <c r="CL158" s="40">
        <f t="shared" si="476"/>
        <v>25000</v>
      </c>
      <c r="CM158" s="40">
        <f t="shared" si="476"/>
        <v>25000</v>
      </c>
      <c r="CN158" s="40">
        <f t="shared" si="476"/>
        <v>25000</v>
      </c>
      <c r="CO158" s="40">
        <f t="shared" si="476"/>
        <v>25000</v>
      </c>
      <c r="CP158" s="40">
        <f t="shared" si="476"/>
        <v>25000</v>
      </c>
      <c r="CQ158" s="40">
        <f t="shared" si="476"/>
        <v>25000</v>
      </c>
      <c r="CR158" s="40">
        <f t="shared" si="476"/>
        <v>25000</v>
      </c>
      <c r="CS158" s="40">
        <f t="shared" si="476"/>
        <v>25000</v>
      </c>
      <c r="CT158" s="40">
        <f t="shared" si="476"/>
        <v>25000</v>
      </c>
      <c r="CU158" s="40">
        <f t="shared" si="476"/>
        <v>25000</v>
      </c>
      <c r="CV158" s="40">
        <f t="shared" si="476"/>
        <v>25000</v>
      </c>
      <c r="CW158" s="40">
        <f t="shared" si="476"/>
        <v>25000</v>
      </c>
      <c r="CX158" s="40">
        <f t="shared" si="476"/>
        <v>25000</v>
      </c>
      <c r="CY158" s="40">
        <f t="shared" si="476"/>
        <v>25000</v>
      </c>
      <c r="CZ158" s="40">
        <f t="shared" si="476"/>
        <v>25000</v>
      </c>
      <c r="DA158" s="40">
        <f t="shared" si="476"/>
        <v>25000</v>
      </c>
      <c r="DB158" s="40">
        <f t="shared" si="476"/>
        <v>25000</v>
      </c>
      <c r="DC158" s="40">
        <f t="shared" si="476"/>
        <v>25000</v>
      </c>
      <c r="DD158" s="40">
        <f t="shared" si="476"/>
        <v>25000</v>
      </c>
      <c r="DE158" s="40">
        <f t="shared" si="476"/>
        <v>25000</v>
      </c>
      <c r="DF158" s="40">
        <f t="shared" si="476"/>
        <v>25000</v>
      </c>
      <c r="DG158" s="40">
        <f t="shared" si="476"/>
        <v>25000</v>
      </c>
      <c r="DH158" s="40">
        <f t="shared" si="476"/>
        <v>25000</v>
      </c>
      <c r="DI158" s="40">
        <f t="shared" si="476"/>
        <v>25000</v>
      </c>
      <c r="DJ158" s="40">
        <f t="shared" si="476"/>
        <v>25000</v>
      </c>
      <c r="DK158" s="40">
        <f t="shared" si="476"/>
        <v>25000</v>
      </c>
      <c r="DL158" s="40">
        <f t="shared" si="476"/>
        <v>25000</v>
      </c>
      <c r="DM158" s="40">
        <f t="shared" si="476"/>
        <v>25000</v>
      </c>
      <c r="DN158" s="40">
        <f t="shared" si="476"/>
        <v>25000</v>
      </c>
      <c r="DO158" s="40">
        <f t="shared" si="476"/>
        <v>25000</v>
      </c>
      <c r="DP158" s="40">
        <f t="shared" si="476"/>
        <v>25000</v>
      </c>
      <c r="DQ158" s="40">
        <f t="shared" si="476"/>
        <v>25000</v>
      </c>
      <c r="DR158" s="40">
        <f t="shared" si="476"/>
        <v>25000</v>
      </c>
      <c r="DS158" s="40">
        <f t="shared" si="476"/>
        <v>25000</v>
      </c>
      <c r="DT158" s="40">
        <f t="shared" si="476"/>
        <v>25000</v>
      </c>
      <c r="DU158" s="40">
        <f t="shared" si="476"/>
        <v>25000</v>
      </c>
      <c r="DV158" s="40">
        <f t="shared" si="476"/>
        <v>25000</v>
      </c>
      <c r="DW158" s="40">
        <f t="shared" si="476"/>
        <v>25000</v>
      </c>
      <c r="DX158" s="40">
        <f t="shared" si="476"/>
        <v>25000</v>
      </c>
      <c r="DY158" s="40">
        <f t="shared" si="476"/>
        <v>25000</v>
      </c>
      <c r="DZ158" s="40">
        <f t="shared" si="476"/>
        <v>25000</v>
      </c>
      <c r="EA158" s="40">
        <f t="shared" si="476"/>
        <v>25000</v>
      </c>
      <c r="EB158" s="40">
        <f t="shared" si="476"/>
        <v>25000</v>
      </c>
      <c r="EC158" s="40">
        <f t="shared" si="476"/>
        <v>25000</v>
      </c>
      <c r="ED158" s="40">
        <f t="shared" si="476"/>
        <v>25000</v>
      </c>
      <c r="EE158" s="40">
        <f t="shared" si="476"/>
        <v>25000</v>
      </c>
      <c r="EF158" s="40">
        <f t="shared" si="476"/>
        <v>25000</v>
      </c>
      <c r="EG158" s="40">
        <f t="shared" si="476"/>
        <v>25000</v>
      </c>
      <c r="EH158" s="40">
        <f t="shared" si="476"/>
        <v>25000</v>
      </c>
      <c r="EI158" s="40">
        <f t="shared" si="476"/>
        <v>25000</v>
      </c>
      <c r="EJ158" s="40">
        <f t="shared" si="476"/>
        <v>25000</v>
      </c>
      <c r="EK158" s="40">
        <f t="shared" si="476"/>
        <v>25000</v>
      </c>
      <c r="EL158" s="40">
        <f t="shared" si="476"/>
        <v>25000</v>
      </c>
      <c r="EM158" s="40">
        <f t="shared" si="476"/>
        <v>25000</v>
      </c>
      <c r="EN158" s="40">
        <f t="shared" si="476"/>
        <v>25000</v>
      </c>
      <c r="EO158" s="40">
        <f t="shared" si="476"/>
        <v>25000</v>
      </c>
      <c r="EP158" s="40">
        <f t="shared" si="476"/>
        <v>25000</v>
      </c>
      <c r="EQ158" s="40">
        <f t="shared" si="476"/>
        <v>25000</v>
      </c>
      <c r="ER158" s="40">
        <f t="shared" si="476"/>
        <v>25000</v>
      </c>
      <c r="ES158" s="40">
        <f t="shared" si="476"/>
        <v>25000</v>
      </c>
      <c r="ET158" s="40">
        <f t="shared" ref="ET158:HE158" si="477">ES158</f>
        <v>25000</v>
      </c>
      <c r="EU158" s="40">
        <f t="shared" si="477"/>
        <v>25000</v>
      </c>
      <c r="EV158" s="40">
        <f t="shared" si="477"/>
        <v>25000</v>
      </c>
      <c r="EW158" s="40">
        <f t="shared" si="477"/>
        <v>25000</v>
      </c>
      <c r="EX158" s="40">
        <f t="shared" si="477"/>
        <v>25000</v>
      </c>
      <c r="EY158" s="40">
        <f t="shared" si="477"/>
        <v>25000</v>
      </c>
      <c r="EZ158" s="40">
        <f t="shared" si="477"/>
        <v>25000</v>
      </c>
      <c r="FA158" s="40">
        <f t="shared" si="477"/>
        <v>25000</v>
      </c>
      <c r="FB158" s="40">
        <f t="shared" si="477"/>
        <v>25000</v>
      </c>
      <c r="FC158" s="40">
        <f t="shared" si="477"/>
        <v>25000</v>
      </c>
      <c r="FD158" s="40">
        <f t="shared" si="477"/>
        <v>25000</v>
      </c>
      <c r="FE158" s="40">
        <f t="shared" si="477"/>
        <v>25000</v>
      </c>
      <c r="FF158" s="40">
        <f t="shared" si="477"/>
        <v>25000</v>
      </c>
      <c r="FG158" s="40">
        <f t="shared" si="477"/>
        <v>25000</v>
      </c>
      <c r="FH158" s="40">
        <f t="shared" si="477"/>
        <v>25000</v>
      </c>
      <c r="FI158" s="40">
        <f t="shared" si="477"/>
        <v>25000</v>
      </c>
      <c r="FJ158" s="40">
        <f t="shared" si="477"/>
        <v>25000</v>
      </c>
      <c r="FK158" s="40">
        <f t="shared" si="477"/>
        <v>25000</v>
      </c>
      <c r="FL158" s="40">
        <f t="shared" si="477"/>
        <v>25000</v>
      </c>
      <c r="FM158" s="40">
        <f t="shared" si="477"/>
        <v>25000</v>
      </c>
      <c r="FN158" s="40">
        <f t="shared" si="477"/>
        <v>25000</v>
      </c>
      <c r="FO158" s="40">
        <f t="shared" si="477"/>
        <v>25000</v>
      </c>
      <c r="FP158" s="40">
        <f t="shared" si="477"/>
        <v>25000</v>
      </c>
      <c r="FQ158" s="40">
        <f t="shared" si="477"/>
        <v>25000</v>
      </c>
      <c r="FR158" s="40">
        <f t="shared" si="477"/>
        <v>25000</v>
      </c>
      <c r="FS158" s="40">
        <f t="shared" si="477"/>
        <v>25000</v>
      </c>
      <c r="FT158" s="40">
        <f t="shared" si="477"/>
        <v>25000</v>
      </c>
      <c r="FU158" s="40">
        <f t="shared" si="477"/>
        <v>25000</v>
      </c>
      <c r="FV158" s="40">
        <f t="shared" si="477"/>
        <v>25000</v>
      </c>
      <c r="FW158" s="40">
        <f t="shared" si="477"/>
        <v>25000</v>
      </c>
      <c r="FX158" s="40">
        <f t="shared" si="477"/>
        <v>25000</v>
      </c>
      <c r="FY158" s="40">
        <f t="shared" si="477"/>
        <v>25000</v>
      </c>
      <c r="FZ158" s="40">
        <f t="shared" si="477"/>
        <v>25000</v>
      </c>
      <c r="GA158" s="40">
        <f t="shared" si="477"/>
        <v>25000</v>
      </c>
      <c r="GB158" s="40">
        <f t="shared" si="477"/>
        <v>25000</v>
      </c>
      <c r="GC158" s="40">
        <f t="shared" si="477"/>
        <v>25000</v>
      </c>
      <c r="GD158" s="40">
        <f t="shared" si="477"/>
        <v>25000</v>
      </c>
      <c r="GE158" s="40">
        <f t="shared" si="477"/>
        <v>25000</v>
      </c>
      <c r="GF158" s="40">
        <f t="shared" si="477"/>
        <v>25000</v>
      </c>
      <c r="GG158" s="40">
        <f t="shared" si="477"/>
        <v>25000</v>
      </c>
      <c r="GH158" s="40">
        <f t="shared" si="477"/>
        <v>25000</v>
      </c>
      <c r="GI158" s="40">
        <f t="shared" si="477"/>
        <v>25000</v>
      </c>
      <c r="GJ158" s="40">
        <f t="shared" si="477"/>
        <v>25000</v>
      </c>
      <c r="GK158" s="40">
        <f t="shared" si="477"/>
        <v>25000</v>
      </c>
      <c r="GL158" s="40">
        <f t="shared" si="477"/>
        <v>25000</v>
      </c>
      <c r="GM158" s="40">
        <f t="shared" si="477"/>
        <v>25000</v>
      </c>
      <c r="GN158" s="40">
        <f t="shared" si="477"/>
        <v>25000</v>
      </c>
      <c r="GO158" s="40">
        <f t="shared" si="477"/>
        <v>25000</v>
      </c>
      <c r="GP158" s="40">
        <f t="shared" si="477"/>
        <v>25000</v>
      </c>
      <c r="GQ158" s="40">
        <f t="shared" si="477"/>
        <v>25000</v>
      </c>
      <c r="GR158" s="40">
        <f t="shared" si="477"/>
        <v>25000</v>
      </c>
      <c r="GS158" s="40">
        <f t="shared" si="477"/>
        <v>25000</v>
      </c>
      <c r="GT158" s="40">
        <f t="shared" si="477"/>
        <v>25000</v>
      </c>
      <c r="GU158" s="40">
        <f t="shared" si="477"/>
        <v>25000</v>
      </c>
      <c r="GV158" s="40">
        <f t="shared" si="477"/>
        <v>25000</v>
      </c>
      <c r="GW158" s="40">
        <f t="shared" si="477"/>
        <v>25000</v>
      </c>
      <c r="GX158" s="40">
        <f t="shared" si="477"/>
        <v>25000</v>
      </c>
      <c r="GY158" s="40">
        <f t="shared" si="477"/>
        <v>25000</v>
      </c>
      <c r="GZ158" s="40">
        <f t="shared" si="477"/>
        <v>25000</v>
      </c>
      <c r="HA158" s="40">
        <f t="shared" si="477"/>
        <v>25000</v>
      </c>
      <c r="HB158" s="40">
        <f t="shared" si="477"/>
        <v>25000</v>
      </c>
      <c r="HC158" s="40">
        <f t="shared" si="477"/>
        <v>25000</v>
      </c>
      <c r="HD158" s="40">
        <f t="shared" si="477"/>
        <v>25000</v>
      </c>
      <c r="HE158" s="40">
        <f t="shared" si="477"/>
        <v>25000</v>
      </c>
      <c r="HF158" s="40">
        <f t="shared" ref="HF158:JQ158" si="478">HE158</f>
        <v>25000</v>
      </c>
      <c r="HG158" s="40">
        <f t="shared" si="478"/>
        <v>25000</v>
      </c>
      <c r="HH158" s="40">
        <f t="shared" si="478"/>
        <v>25000</v>
      </c>
      <c r="HI158" s="40">
        <f t="shared" si="478"/>
        <v>25000</v>
      </c>
      <c r="HJ158" s="40">
        <f t="shared" si="478"/>
        <v>25000</v>
      </c>
      <c r="HK158" s="40">
        <f t="shared" si="478"/>
        <v>25000</v>
      </c>
      <c r="HL158" s="40">
        <f t="shared" si="478"/>
        <v>25000</v>
      </c>
      <c r="HM158" s="40">
        <f t="shared" si="478"/>
        <v>25000</v>
      </c>
      <c r="HN158" s="40">
        <f t="shared" si="478"/>
        <v>25000</v>
      </c>
      <c r="HO158" s="40">
        <f t="shared" si="478"/>
        <v>25000</v>
      </c>
      <c r="HP158" s="40">
        <f t="shared" si="478"/>
        <v>25000</v>
      </c>
      <c r="HQ158" s="40">
        <f t="shared" si="478"/>
        <v>25000</v>
      </c>
      <c r="HR158" s="40">
        <f t="shared" si="478"/>
        <v>25000</v>
      </c>
      <c r="HS158" s="40">
        <f t="shared" si="478"/>
        <v>25000</v>
      </c>
      <c r="HT158" s="40">
        <f t="shared" si="478"/>
        <v>25000</v>
      </c>
      <c r="HU158" s="40">
        <f t="shared" si="478"/>
        <v>25000</v>
      </c>
      <c r="HV158" s="40">
        <f t="shared" si="478"/>
        <v>25000</v>
      </c>
      <c r="HW158" s="40">
        <f t="shared" si="478"/>
        <v>25000</v>
      </c>
      <c r="HX158" s="40">
        <f t="shared" si="478"/>
        <v>25000</v>
      </c>
      <c r="HY158" s="40">
        <f t="shared" si="478"/>
        <v>25000</v>
      </c>
      <c r="HZ158" s="40">
        <f t="shared" si="478"/>
        <v>25000</v>
      </c>
      <c r="IA158" s="40">
        <f t="shared" si="478"/>
        <v>25000</v>
      </c>
      <c r="IB158" s="40">
        <f t="shared" si="478"/>
        <v>25000</v>
      </c>
      <c r="IC158" s="40">
        <f t="shared" si="478"/>
        <v>25000</v>
      </c>
      <c r="ID158" s="40">
        <f t="shared" si="478"/>
        <v>25000</v>
      </c>
      <c r="IE158" s="40">
        <f t="shared" si="478"/>
        <v>25000</v>
      </c>
      <c r="IF158" s="40">
        <f t="shared" si="478"/>
        <v>25000</v>
      </c>
      <c r="IG158" s="40">
        <f t="shared" si="478"/>
        <v>25000</v>
      </c>
      <c r="IH158" s="40">
        <f t="shared" si="478"/>
        <v>25000</v>
      </c>
      <c r="II158" s="40">
        <f t="shared" si="478"/>
        <v>25000</v>
      </c>
      <c r="IJ158" s="40">
        <f t="shared" si="478"/>
        <v>25000</v>
      </c>
      <c r="IK158" s="40">
        <f t="shared" si="478"/>
        <v>25000</v>
      </c>
      <c r="IL158" s="40">
        <f t="shared" si="478"/>
        <v>25000</v>
      </c>
      <c r="IM158" s="40">
        <f t="shared" si="478"/>
        <v>25000</v>
      </c>
      <c r="IN158" s="40">
        <f t="shared" si="478"/>
        <v>25000</v>
      </c>
      <c r="IO158" s="40">
        <f t="shared" si="478"/>
        <v>25000</v>
      </c>
      <c r="IP158" s="40">
        <f t="shared" si="478"/>
        <v>25000</v>
      </c>
      <c r="IQ158" s="40">
        <f t="shared" si="478"/>
        <v>25000</v>
      </c>
      <c r="IR158" s="40">
        <f t="shared" si="478"/>
        <v>25000</v>
      </c>
      <c r="IS158" s="40">
        <f t="shared" si="478"/>
        <v>25000</v>
      </c>
      <c r="IT158" s="40">
        <f t="shared" si="478"/>
        <v>25000</v>
      </c>
      <c r="IU158" s="40">
        <f t="shared" si="478"/>
        <v>25000</v>
      </c>
      <c r="IV158" s="40">
        <f t="shared" si="478"/>
        <v>25000</v>
      </c>
      <c r="IW158" s="40">
        <f t="shared" si="478"/>
        <v>25000</v>
      </c>
      <c r="IX158" s="40">
        <f t="shared" si="478"/>
        <v>25000</v>
      </c>
      <c r="IY158" s="40">
        <f t="shared" si="478"/>
        <v>25000</v>
      </c>
      <c r="IZ158" s="40">
        <f t="shared" si="478"/>
        <v>25000</v>
      </c>
      <c r="JA158" s="40">
        <f t="shared" si="478"/>
        <v>25000</v>
      </c>
      <c r="JB158" s="40">
        <f t="shared" si="478"/>
        <v>25000</v>
      </c>
      <c r="JC158" s="40">
        <f t="shared" si="478"/>
        <v>25000</v>
      </c>
      <c r="JD158" s="40">
        <f t="shared" si="478"/>
        <v>25000</v>
      </c>
      <c r="JE158" s="40">
        <f t="shared" si="478"/>
        <v>25000</v>
      </c>
      <c r="JF158" s="40">
        <f t="shared" si="478"/>
        <v>25000</v>
      </c>
      <c r="JG158" s="40">
        <f t="shared" si="478"/>
        <v>25000</v>
      </c>
      <c r="JH158" s="40">
        <f t="shared" si="478"/>
        <v>25000</v>
      </c>
      <c r="JI158" s="40">
        <f t="shared" si="478"/>
        <v>25000</v>
      </c>
      <c r="JJ158" s="40">
        <f t="shared" si="478"/>
        <v>25000</v>
      </c>
      <c r="JK158" s="40">
        <f t="shared" si="478"/>
        <v>25000</v>
      </c>
      <c r="JL158" s="40">
        <f t="shared" si="478"/>
        <v>25000</v>
      </c>
      <c r="JM158" s="40">
        <f t="shared" si="478"/>
        <v>25000</v>
      </c>
      <c r="JN158" s="40">
        <f t="shared" si="478"/>
        <v>25000</v>
      </c>
      <c r="JO158" s="40">
        <f t="shared" si="478"/>
        <v>25000</v>
      </c>
      <c r="JP158" s="40">
        <f t="shared" si="478"/>
        <v>25000</v>
      </c>
      <c r="JQ158" s="40">
        <f t="shared" si="478"/>
        <v>25000</v>
      </c>
      <c r="JR158" s="40">
        <f t="shared" ref="JR158:KV158" si="479">JQ158</f>
        <v>25000</v>
      </c>
      <c r="JS158" s="40">
        <f t="shared" si="479"/>
        <v>25000</v>
      </c>
      <c r="JT158" s="40">
        <f t="shared" si="479"/>
        <v>25000</v>
      </c>
      <c r="JU158" s="40">
        <f t="shared" si="479"/>
        <v>25000</v>
      </c>
      <c r="JV158" s="40">
        <f t="shared" si="479"/>
        <v>25000</v>
      </c>
      <c r="JW158" s="40">
        <f t="shared" si="479"/>
        <v>25000</v>
      </c>
      <c r="JX158" s="40">
        <f t="shared" si="479"/>
        <v>25000</v>
      </c>
      <c r="JY158" s="40">
        <f t="shared" si="479"/>
        <v>25000</v>
      </c>
      <c r="JZ158" s="40">
        <f t="shared" si="479"/>
        <v>25000</v>
      </c>
      <c r="KA158" s="40">
        <f t="shared" si="479"/>
        <v>25000</v>
      </c>
      <c r="KB158" s="40">
        <f t="shared" si="479"/>
        <v>25000</v>
      </c>
      <c r="KC158" s="40">
        <f t="shared" si="479"/>
        <v>25000</v>
      </c>
      <c r="KD158" s="40">
        <f t="shared" si="479"/>
        <v>25000</v>
      </c>
      <c r="KE158" s="40">
        <f t="shared" si="479"/>
        <v>25000</v>
      </c>
      <c r="KF158" s="40">
        <f t="shared" si="479"/>
        <v>25000</v>
      </c>
      <c r="KG158" s="40">
        <f t="shared" si="479"/>
        <v>25000</v>
      </c>
      <c r="KH158" s="40">
        <f t="shared" si="479"/>
        <v>25000</v>
      </c>
      <c r="KI158" s="40">
        <f t="shared" si="479"/>
        <v>25000</v>
      </c>
      <c r="KJ158" s="40">
        <f t="shared" si="479"/>
        <v>25000</v>
      </c>
      <c r="KK158" s="40">
        <f t="shared" si="479"/>
        <v>25000</v>
      </c>
      <c r="KL158" s="40">
        <f t="shared" si="479"/>
        <v>25000</v>
      </c>
      <c r="KM158" s="40">
        <f t="shared" si="479"/>
        <v>25000</v>
      </c>
      <c r="KN158" s="40">
        <f t="shared" si="479"/>
        <v>25000</v>
      </c>
      <c r="KO158" s="40">
        <f t="shared" si="479"/>
        <v>25000</v>
      </c>
      <c r="KP158" s="40">
        <f t="shared" si="479"/>
        <v>25000</v>
      </c>
      <c r="KQ158" s="40">
        <f t="shared" si="479"/>
        <v>25000</v>
      </c>
      <c r="KR158" s="40">
        <f t="shared" si="479"/>
        <v>25000</v>
      </c>
      <c r="KS158" s="40">
        <f t="shared" si="479"/>
        <v>25000</v>
      </c>
      <c r="KT158" s="40">
        <f t="shared" si="479"/>
        <v>25000</v>
      </c>
      <c r="KU158" s="40">
        <f t="shared" si="479"/>
        <v>25000</v>
      </c>
      <c r="KV158" s="40">
        <f t="shared" si="479"/>
        <v>25000</v>
      </c>
      <c r="KW158" s="1"/>
      <c r="KX158" s="1"/>
    </row>
    <row r="159" spans="1:310" x14ac:dyDescent="0.25">
      <c r="A159" s="1"/>
      <c r="B159" s="79"/>
      <c r="C159" s="79"/>
      <c r="D159" s="79"/>
      <c r="E159" s="1" t="str">
        <f>kpi!E58</f>
        <v xml:space="preserve"> Сервер и интернет </v>
      </c>
      <c r="F159" s="1"/>
      <c r="G159" s="1"/>
      <c r="H159" s="11" t="str">
        <f t="shared" si="468"/>
        <v>руб.</v>
      </c>
      <c r="I159" s="1"/>
      <c r="J159" s="1"/>
      <c r="K159" s="1"/>
      <c r="L159" s="1"/>
      <c r="M159" s="5"/>
      <c r="N159" s="52"/>
      <c r="O159" s="19"/>
      <c r="P159" s="1"/>
      <c r="Q159" s="1"/>
      <c r="R159" s="40">
        <f t="shared" si="469"/>
        <v>240000</v>
      </c>
      <c r="S159" s="1"/>
      <c r="T159" s="5" t="s">
        <v>0</v>
      </c>
      <c r="U159" s="40">
        <v>5000</v>
      </c>
      <c r="V159" s="40">
        <f>U159</f>
        <v>5000</v>
      </c>
      <c r="W159" s="40">
        <f t="shared" ref="W159:CH161" si="480">V159</f>
        <v>5000</v>
      </c>
      <c r="X159" s="40">
        <f t="shared" si="480"/>
        <v>5000</v>
      </c>
      <c r="Y159" s="40">
        <f t="shared" si="480"/>
        <v>5000</v>
      </c>
      <c r="Z159" s="40">
        <f t="shared" si="480"/>
        <v>5000</v>
      </c>
      <c r="AA159" s="40">
        <f t="shared" si="480"/>
        <v>5000</v>
      </c>
      <c r="AB159" s="40">
        <f t="shared" si="480"/>
        <v>5000</v>
      </c>
      <c r="AC159" s="40">
        <f t="shared" si="480"/>
        <v>5000</v>
      </c>
      <c r="AD159" s="40">
        <f t="shared" si="480"/>
        <v>5000</v>
      </c>
      <c r="AE159" s="40">
        <f t="shared" si="480"/>
        <v>5000</v>
      </c>
      <c r="AF159" s="40">
        <f t="shared" si="480"/>
        <v>5000</v>
      </c>
      <c r="AG159" s="40">
        <f t="shared" si="480"/>
        <v>5000</v>
      </c>
      <c r="AH159" s="40">
        <f t="shared" si="480"/>
        <v>5000</v>
      </c>
      <c r="AI159" s="40">
        <f t="shared" si="480"/>
        <v>5000</v>
      </c>
      <c r="AJ159" s="40">
        <f t="shared" si="480"/>
        <v>5000</v>
      </c>
      <c r="AK159" s="40">
        <f t="shared" si="480"/>
        <v>5000</v>
      </c>
      <c r="AL159" s="40">
        <f t="shared" si="480"/>
        <v>5000</v>
      </c>
      <c r="AM159" s="40">
        <f t="shared" si="480"/>
        <v>5000</v>
      </c>
      <c r="AN159" s="40">
        <f t="shared" si="480"/>
        <v>5000</v>
      </c>
      <c r="AO159" s="40">
        <f t="shared" si="480"/>
        <v>5000</v>
      </c>
      <c r="AP159" s="40">
        <f t="shared" si="480"/>
        <v>5000</v>
      </c>
      <c r="AQ159" s="40">
        <f t="shared" si="480"/>
        <v>5000</v>
      </c>
      <c r="AR159" s="40">
        <f t="shared" si="480"/>
        <v>5000</v>
      </c>
      <c r="AS159" s="40">
        <f t="shared" si="480"/>
        <v>5000</v>
      </c>
      <c r="AT159" s="40">
        <f t="shared" si="480"/>
        <v>5000</v>
      </c>
      <c r="AU159" s="40">
        <f t="shared" si="480"/>
        <v>5000</v>
      </c>
      <c r="AV159" s="40">
        <f t="shared" si="480"/>
        <v>5000</v>
      </c>
      <c r="AW159" s="40">
        <f t="shared" si="480"/>
        <v>5000</v>
      </c>
      <c r="AX159" s="40">
        <f t="shared" si="480"/>
        <v>5000</v>
      </c>
      <c r="AY159" s="40">
        <f t="shared" si="480"/>
        <v>5000</v>
      </c>
      <c r="AZ159" s="40">
        <f t="shared" si="480"/>
        <v>5000</v>
      </c>
      <c r="BA159" s="40">
        <f t="shared" si="480"/>
        <v>5000</v>
      </c>
      <c r="BB159" s="40">
        <f t="shared" si="480"/>
        <v>5000</v>
      </c>
      <c r="BC159" s="40">
        <f t="shared" si="480"/>
        <v>5000</v>
      </c>
      <c r="BD159" s="40">
        <f t="shared" si="480"/>
        <v>5000</v>
      </c>
      <c r="BE159" s="40">
        <f t="shared" si="480"/>
        <v>5000</v>
      </c>
      <c r="BF159" s="40">
        <f t="shared" si="480"/>
        <v>5000</v>
      </c>
      <c r="BG159" s="40">
        <f t="shared" si="480"/>
        <v>5000</v>
      </c>
      <c r="BH159" s="40">
        <f t="shared" si="480"/>
        <v>5000</v>
      </c>
      <c r="BI159" s="40">
        <f t="shared" si="480"/>
        <v>5000</v>
      </c>
      <c r="BJ159" s="40">
        <f t="shared" si="480"/>
        <v>5000</v>
      </c>
      <c r="BK159" s="40">
        <f t="shared" si="480"/>
        <v>5000</v>
      </c>
      <c r="BL159" s="40">
        <f t="shared" si="480"/>
        <v>5000</v>
      </c>
      <c r="BM159" s="40">
        <f t="shared" si="480"/>
        <v>5000</v>
      </c>
      <c r="BN159" s="40">
        <f t="shared" si="480"/>
        <v>5000</v>
      </c>
      <c r="BO159" s="40">
        <f t="shared" si="480"/>
        <v>5000</v>
      </c>
      <c r="BP159" s="40">
        <f t="shared" si="480"/>
        <v>5000</v>
      </c>
      <c r="BQ159" s="40">
        <f t="shared" si="480"/>
        <v>5000</v>
      </c>
      <c r="BR159" s="40">
        <f t="shared" si="480"/>
        <v>5000</v>
      </c>
      <c r="BS159" s="40">
        <f t="shared" si="480"/>
        <v>5000</v>
      </c>
      <c r="BT159" s="40">
        <f t="shared" si="480"/>
        <v>5000</v>
      </c>
      <c r="BU159" s="40">
        <f t="shared" si="480"/>
        <v>5000</v>
      </c>
      <c r="BV159" s="40">
        <f t="shared" si="480"/>
        <v>5000</v>
      </c>
      <c r="BW159" s="40">
        <f t="shared" si="480"/>
        <v>5000</v>
      </c>
      <c r="BX159" s="40">
        <f t="shared" si="480"/>
        <v>5000</v>
      </c>
      <c r="BY159" s="40">
        <f t="shared" si="480"/>
        <v>5000</v>
      </c>
      <c r="BZ159" s="40">
        <f t="shared" si="480"/>
        <v>5000</v>
      </c>
      <c r="CA159" s="40">
        <f t="shared" si="480"/>
        <v>5000</v>
      </c>
      <c r="CB159" s="40">
        <f t="shared" si="480"/>
        <v>5000</v>
      </c>
      <c r="CC159" s="40">
        <f t="shared" si="480"/>
        <v>5000</v>
      </c>
      <c r="CD159" s="40">
        <f t="shared" si="480"/>
        <v>5000</v>
      </c>
      <c r="CE159" s="40">
        <f t="shared" si="480"/>
        <v>5000</v>
      </c>
      <c r="CF159" s="40">
        <f t="shared" si="480"/>
        <v>5000</v>
      </c>
      <c r="CG159" s="40">
        <f t="shared" si="480"/>
        <v>5000</v>
      </c>
      <c r="CH159" s="40">
        <f t="shared" si="480"/>
        <v>5000</v>
      </c>
      <c r="CI159" s="40">
        <f t="shared" ref="CI159:ET161" si="481">CH159</f>
        <v>5000</v>
      </c>
      <c r="CJ159" s="40">
        <f t="shared" si="481"/>
        <v>5000</v>
      </c>
      <c r="CK159" s="40">
        <f t="shared" si="481"/>
        <v>5000</v>
      </c>
      <c r="CL159" s="40">
        <f t="shared" si="481"/>
        <v>5000</v>
      </c>
      <c r="CM159" s="40">
        <f t="shared" si="481"/>
        <v>5000</v>
      </c>
      <c r="CN159" s="40">
        <f t="shared" si="481"/>
        <v>5000</v>
      </c>
      <c r="CO159" s="40">
        <f t="shared" si="481"/>
        <v>5000</v>
      </c>
      <c r="CP159" s="40">
        <f t="shared" si="481"/>
        <v>5000</v>
      </c>
      <c r="CQ159" s="40">
        <f t="shared" si="481"/>
        <v>5000</v>
      </c>
      <c r="CR159" s="40">
        <f t="shared" si="481"/>
        <v>5000</v>
      </c>
      <c r="CS159" s="40">
        <f t="shared" si="481"/>
        <v>5000</v>
      </c>
      <c r="CT159" s="40">
        <f t="shared" si="481"/>
        <v>5000</v>
      </c>
      <c r="CU159" s="40">
        <f t="shared" si="481"/>
        <v>5000</v>
      </c>
      <c r="CV159" s="40">
        <f t="shared" si="481"/>
        <v>5000</v>
      </c>
      <c r="CW159" s="40">
        <f t="shared" si="481"/>
        <v>5000</v>
      </c>
      <c r="CX159" s="40">
        <f t="shared" si="481"/>
        <v>5000</v>
      </c>
      <c r="CY159" s="40">
        <f t="shared" si="481"/>
        <v>5000</v>
      </c>
      <c r="CZ159" s="40">
        <f t="shared" si="481"/>
        <v>5000</v>
      </c>
      <c r="DA159" s="40">
        <f t="shared" si="481"/>
        <v>5000</v>
      </c>
      <c r="DB159" s="40">
        <f t="shared" si="481"/>
        <v>5000</v>
      </c>
      <c r="DC159" s="40">
        <f t="shared" si="481"/>
        <v>5000</v>
      </c>
      <c r="DD159" s="40">
        <f t="shared" si="481"/>
        <v>5000</v>
      </c>
      <c r="DE159" s="40">
        <f t="shared" si="481"/>
        <v>5000</v>
      </c>
      <c r="DF159" s="40">
        <f t="shared" si="481"/>
        <v>5000</v>
      </c>
      <c r="DG159" s="40">
        <f t="shared" si="481"/>
        <v>5000</v>
      </c>
      <c r="DH159" s="40">
        <f t="shared" si="481"/>
        <v>5000</v>
      </c>
      <c r="DI159" s="40">
        <f t="shared" si="481"/>
        <v>5000</v>
      </c>
      <c r="DJ159" s="40">
        <f t="shared" si="481"/>
        <v>5000</v>
      </c>
      <c r="DK159" s="40">
        <f t="shared" si="481"/>
        <v>5000</v>
      </c>
      <c r="DL159" s="40">
        <f t="shared" si="481"/>
        <v>5000</v>
      </c>
      <c r="DM159" s="40">
        <f t="shared" si="481"/>
        <v>5000</v>
      </c>
      <c r="DN159" s="40">
        <f t="shared" si="481"/>
        <v>5000</v>
      </c>
      <c r="DO159" s="40">
        <f t="shared" si="481"/>
        <v>5000</v>
      </c>
      <c r="DP159" s="40">
        <f t="shared" si="481"/>
        <v>5000</v>
      </c>
      <c r="DQ159" s="40">
        <f t="shared" si="481"/>
        <v>5000</v>
      </c>
      <c r="DR159" s="40">
        <f t="shared" si="481"/>
        <v>5000</v>
      </c>
      <c r="DS159" s="40">
        <f t="shared" si="481"/>
        <v>5000</v>
      </c>
      <c r="DT159" s="40">
        <f t="shared" si="481"/>
        <v>5000</v>
      </c>
      <c r="DU159" s="40">
        <f t="shared" si="481"/>
        <v>5000</v>
      </c>
      <c r="DV159" s="40">
        <f t="shared" si="481"/>
        <v>5000</v>
      </c>
      <c r="DW159" s="40">
        <f t="shared" si="481"/>
        <v>5000</v>
      </c>
      <c r="DX159" s="40">
        <f t="shared" si="481"/>
        <v>5000</v>
      </c>
      <c r="DY159" s="40">
        <f t="shared" si="481"/>
        <v>5000</v>
      </c>
      <c r="DZ159" s="40">
        <f t="shared" si="481"/>
        <v>5000</v>
      </c>
      <c r="EA159" s="40">
        <f t="shared" si="481"/>
        <v>5000</v>
      </c>
      <c r="EB159" s="40">
        <f t="shared" si="481"/>
        <v>5000</v>
      </c>
      <c r="EC159" s="40">
        <f t="shared" si="481"/>
        <v>5000</v>
      </c>
      <c r="ED159" s="40">
        <f t="shared" si="481"/>
        <v>5000</v>
      </c>
      <c r="EE159" s="40">
        <f t="shared" si="481"/>
        <v>5000</v>
      </c>
      <c r="EF159" s="40">
        <f t="shared" si="481"/>
        <v>5000</v>
      </c>
      <c r="EG159" s="40">
        <f t="shared" si="481"/>
        <v>5000</v>
      </c>
      <c r="EH159" s="40">
        <f t="shared" si="481"/>
        <v>5000</v>
      </c>
      <c r="EI159" s="40">
        <f t="shared" si="481"/>
        <v>5000</v>
      </c>
      <c r="EJ159" s="40">
        <f t="shared" si="481"/>
        <v>5000</v>
      </c>
      <c r="EK159" s="40">
        <f t="shared" si="481"/>
        <v>5000</v>
      </c>
      <c r="EL159" s="40">
        <f t="shared" si="481"/>
        <v>5000</v>
      </c>
      <c r="EM159" s="40">
        <f t="shared" si="481"/>
        <v>5000</v>
      </c>
      <c r="EN159" s="40">
        <f t="shared" si="481"/>
        <v>5000</v>
      </c>
      <c r="EO159" s="40">
        <f t="shared" si="481"/>
        <v>5000</v>
      </c>
      <c r="EP159" s="40">
        <f t="shared" si="481"/>
        <v>5000</v>
      </c>
      <c r="EQ159" s="40">
        <f t="shared" si="481"/>
        <v>5000</v>
      </c>
      <c r="ER159" s="40">
        <f t="shared" si="481"/>
        <v>5000</v>
      </c>
      <c r="ES159" s="40">
        <f t="shared" si="481"/>
        <v>5000</v>
      </c>
      <c r="ET159" s="40">
        <f t="shared" si="481"/>
        <v>5000</v>
      </c>
      <c r="EU159" s="40">
        <f t="shared" ref="EU159:HF161" si="482">ET159</f>
        <v>5000</v>
      </c>
      <c r="EV159" s="40">
        <f t="shared" si="482"/>
        <v>5000</v>
      </c>
      <c r="EW159" s="40">
        <f t="shared" si="482"/>
        <v>5000</v>
      </c>
      <c r="EX159" s="40">
        <f t="shared" si="482"/>
        <v>5000</v>
      </c>
      <c r="EY159" s="40">
        <f t="shared" si="482"/>
        <v>5000</v>
      </c>
      <c r="EZ159" s="40">
        <f t="shared" si="482"/>
        <v>5000</v>
      </c>
      <c r="FA159" s="40">
        <f t="shared" si="482"/>
        <v>5000</v>
      </c>
      <c r="FB159" s="40">
        <f t="shared" si="482"/>
        <v>5000</v>
      </c>
      <c r="FC159" s="40">
        <f t="shared" si="482"/>
        <v>5000</v>
      </c>
      <c r="FD159" s="40">
        <f t="shared" si="482"/>
        <v>5000</v>
      </c>
      <c r="FE159" s="40">
        <f t="shared" si="482"/>
        <v>5000</v>
      </c>
      <c r="FF159" s="40">
        <f t="shared" si="482"/>
        <v>5000</v>
      </c>
      <c r="FG159" s="40">
        <f t="shared" si="482"/>
        <v>5000</v>
      </c>
      <c r="FH159" s="40">
        <f t="shared" si="482"/>
        <v>5000</v>
      </c>
      <c r="FI159" s="40">
        <f t="shared" si="482"/>
        <v>5000</v>
      </c>
      <c r="FJ159" s="40">
        <f t="shared" si="482"/>
        <v>5000</v>
      </c>
      <c r="FK159" s="40">
        <f t="shared" si="482"/>
        <v>5000</v>
      </c>
      <c r="FL159" s="40">
        <f t="shared" si="482"/>
        <v>5000</v>
      </c>
      <c r="FM159" s="40">
        <f t="shared" si="482"/>
        <v>5000</v>
      </c>
      <c r="FN159" s="40">
        <f t="shared" si="482"/>
        <v>5000</v>
      </c>
      <c r="FO159" s="40">
        <f t="shared" si="482"/>
        <v>5000</v>
      </c>
      <c r="FP159" s="40">
        <f t="shared" si="482"/>
        <v>5000</v>
      </c>
      <c r="FQ159" s="40">
        <f t="shared" si="482"/>
        <v>5000</v>
      </c>
      <c r="FR159" s="40">
        <f t="shared" si="482"/>
        <v>5000</v>
      </c>
      <c r="FS159" s="40">
        <f t="shared" si="482"/>
        <v>5000</v>
      </c>
      <c r="FT159" s="40">
        <f t="shared" si="482"/>
        <v>5000</v>
      </c>
      <c r="FU159" s="40">
        <f t="shared" si="482"/>
        <v>5000</v>
      </c>
      <c r="FV159" s="40">
        <f t="shared" si="482"/>
        <v>5000</v>
      </c>
      <c r="FW159" s="40">
        <f t="shared" si="482"/>
        <v>5000</v>
      </c>
      <c r="FX159" s="40">
        <f t="shared" si="482"/>
        <v>5000</v>
      </c>
      <c r="FY159" s="40">
        <f t="shared" si="482"/>
        <v>5000</v>
      </c>
      <c r="FZ159" s="40">
        <f t="shared" si="482"/>
        <v>5000</v>
      </c>
      <c r="GA159" s="40">
        <f t="shared" si="482"/>
        <v>5000</v>
      </c>
      <c r="GB159" s="40">
        <f t="shared" si="482"/>
        <v>5000</v>
      </c>
      <c r="GC159" s="40">
        <f t="shared" si="482"/>
        <v>5000</v>
      </c>
      <c r="GD159" s="40">
        <f t="shared" si="482"/>
        <v>5000</v>
      </c>
      <c r="GE159" s="40">
        <f t="shared" si="482"/>
        <v>5000</v>
      </c>
      <c r="GF159" s="40">
        <f t="shared" si="482"/>
        <v>5000</v>
      </c>
      <c r="GG159" s="40">
        <f t="shared" si="482"/>
        <v>5000</v>
      </c>
      <c r="GH159" s="40">
        <f t="shared" si="482"/>
        <v>5000</v>
      </c>
      <c r="GI159" s="40">
        <f t="shared" si="482"/>
        <v>5000</v>
      </c>
      <c r="GJ159" s="40">
        <f t="shared" si="482"/>
        <v>5000</v>
      </c>
      <c r="GK159" s="40">
        <f t="shared" si="482"/>
        <v>5000</v>
      </c>
      <c r="GL159" s="40">
        <f t="shared" si="482"/>
        <v>5000</v>
      </c>
      <c r="GM159" s="40">
        <f t="shared" si="482"/>
        <v>5000</v>
      </c>
      <c r="GN159" s="40">
        <f t="shared" si="482"/>
        <v>5000</v>
      </c>
      <c r="GO159" s="40">
        <f t="shared" si="482"/>
        <v>5000</v>
      </c>
      <c r="GP159" s="40">
        <f t="shared" si="482"/>
        <v>5000</v>
      </c>
      <c r="GQ159" s="40">
        <f t="shared" si="482"/>
        <v>5000</v>
      </c>
      <c r="GR159" s="40">
        <f t="shared" si="482"/>
        <v>5000</v>
      </c>
      <c r="GS159" s="40">
        <f t="shared" si="482"/>
        <v>5000</v>
      </c>
      <c r="GT159" s="40">
        <f t="shared" si="482"/>
        <v>5000</v>
      </c>
      <c r="GU159" s="40">
        <f t="shared" si="482"/>
        <v>5000</v>
      </c>
      <c r="GV159" s="40">
        <f t="shared" si="482"/>
        <v>5000</v>
      </c>
      <c r="GW159" s="40">
        <f t="shared" si="482"/>
        <v>5000</v>
      </c>
      <c r="GX159" s="40">
        <f t="shared" si="482"/>
        <v>5000</v>
      </c>
      <c r="GY159" s="40">
        <f t="shared" si="482"/>
        <v>5000</v>
      </c>
      <c r="GZ159" s="40">
        <f t="shared" si="482"/>
        <v>5000</v>
      </c>
      <c r="HA159" s="40">
        <f t="shared" si="482"/>
        <v>5000</v>
      </c>
      <c r="HB159" s="40">
        <f t="shared" si="482"/>
        <v>5000</v>
      </c>
      <c r="HC159" s="40">
        <f t="shared" si="482"/>
        <v>5000</v>
      </c>
      <c r="HD159" s="40">
        <f t="shared" si="482"/>
        <v>5000</v>
      </c>
      <c r="HE159" s="40">
        <f t="shared" si="482"/>
        <v>5000</v>
      </c>
      <c r="HF159" s="40">
        <f t="shared" si="482"/>
        <v>5000</v>
      </c>
      <c r="HG159" s="40">
        <f t="shared" ref="HG159:JR161" si="483">HF159</f>
        <v>5000</v>
      </c>
      <c r="HH159" s="40">
        <f t="shared" si="483"/>
        <v>5000</v>
      </c>
      <c r="HI159" s="40">
        <f t="shared" si="483"/>
        <v>5000</v>
      </c>
      <c r="HJ159" s="40">
        <f t="shared" si="483"/>
        <v>5000</v>
      </c>
      <c r="HK159" s="40">
        <f t="shared" si="483"/>
        <v>5000</v>
      </c>
      <c r="HL159" s="40">
        <f t="shared" si="483"/>
        <v>5000</v>
      </c>
      <c r="HM159" s="40">
        <f t="shared" si="483"/>
        <v>5000</v>
      </c>
      <c r="HN159" s="40">
        <f t="shared" si="483"/>
        <v>5000</v>
      </c>
      <c r="HO159" s="40">
        <f t="shared" si="483"/>
        <v>5000</v>
      </c>
      <c r="HP159" s="40">
        <f t="shared" si="483"/>
        <v>5000</v>
      </c>
      <c r="HQ159" s="40">
        <f t="shared" si="483"/>
        <v>5000</v>
      </c>
      <c r="HR159" s="40">
        <f t="shared" si="483"/>
        <v>5000</v>
      </c>
      <c r="HS159" s="40">
        <f t="shared" si="483"/>
        <v>5000</v>
      </c>
      <c r="HT159" s="40">
        <f t="shared" si="483"/>
        <v>5000</v>
      </c>
      <c r="HU159" s="40">
        <f t="shared" si="483"/>
        <v>5000</v>
      </c>
      <c r="HV159" s="40">
        <f t="shared" si="483"/>
        <v>5000</v>
      </c>
      <c r="HW159" s="40">
        <f t="shared" si="483"/>
        <v>5000</v>
      </c>
      <c r="HX159" s="40">
        <f t="shared" si="483"/>
        <v>5000</v>
      </c>
      <c r="HY159" s="40">
        <f t="shared" si="483"/>
        <v>5000</v>
      </c>
      <c r="HZ159" s="40">
        <f t="shared" si="483"/>
        <v>5000</v>
      </c>
      <c r="IA159" s="40">
        <f t="shared" si="483"/>
        <v>5000</v>
      </c>
      <c r="IB159" s="40">
        <f t="shared" si="483"/>
        <v>5000</v>
      </c>
      <c r="IC159" s="40">
        <f t="shared" si="483"/>
        <v>5000</v>
      </c>
      <c r="ID159" s="40">
        <f t="shared" si="483"/>
        <v>5000</v>
      </c>
      <c r="IE159" s="40">
        <f t="shared" si="483"/>
        <v>5000</v>
      </c>
      <c r="IF159" s="40">
        <f t="shared" si="483"/>
        <v>5000</v>
      </c>
      <c r="IG159" s="40">
        <f t="shared" si="483"/>
        <v>5000</v>
      </c>
      <c r="IH159" s="40">
        <f t="shared" si="483"/>
        <v>5000</v>
      </c>
      <c r="II159" s="40">
        <f t="shared" si="483"/>
        <v>5000</v>
      </c>
      <c r="IJ159" s="40">
        <f t="shared" si="483"/>
        <v>5000</v>
      </c>
      <c r="IK159" s="40">
        <f t="shared" si="483"/>
        <v>5000</v>
      </c>
      <c r="IL159" s="40">
        <f t="shared" si="483"/>
        <v>5000</v>
      </c>
      <c r="IM159" s="40">
        <f t="shared" si="483"/>
        <v>5000</v>
      </c>
      <c r="IN159" s="40">
        <f t="shared" si="483"/>
        <v>5000</v>
      </c>
      <c r="IO159" s="40">
        <f t="shared" si="483"/>
        <v>5000</v>
      </c>
      <c r="IP159" s="40">
        <f t="shared" si="483"/>
        <v>5000</v>
      </c>
      <c r="IQ159" s="40">
        <f t="shared" si="483"/>
        <v>5000</v>
      </c>
      <c r="IR159" s="40">
        <f t="shared" si="483"/>
        <v>5000</v>
      </c>
      <c r="IS159" s="40">
        <f t="shared" si="483"/>
        <v>5000</v>
      </c>
      <c r="IT159" s="40">
        <f t="shared" si="483"/>
        <v>5000</v>
      </c>
      <c r="IU159" s="40">
        <f t="shared" si="483"/>
        <v>5000</v>
      </c>
      <c r="IV159" s="40">
        <f t="shared" si="483"/>
        <v>5000</v>
      </c>
      <c r="IW159" s="40">
        <f t="shared" si="483"/>
        <v>5000</v>
      </c>
      <c r="IX159" s="40">
        <f t="shared" si="483"/>
        <v>5000</v>
      </c>
      <c r="IY159" s="40">
        <f t="shared" si="483"/>
        <v>5000</v>
      </c>
      <c r="IZ159" s="40">
        <f t="shared" si="483"/>
        <v>5000</v>
      </c>
      <c r="JA159" s="40">
        <f t="shared" si="483"/>
        <v>5000</v>
      </c>
      <c r="JB159" s="40">
        <f t="shared" si="483"/>
        <v>5000</v>
      </c>
      <c r="JC159" s="40">
        <f t="shared" si="483"/>
        <v>5000</v>
      </c>
      <c r="JD159" s="40">
        <f t="shared" si="483"/>
        <v>5000</v>
      </c>
      <c r="JE159" s="40">
        <f t="shared" si="483"/>
        <v>5000</v>
      </c>
      <c r="JF159" s="40">
        <f t="shared" si="483"/>
        <v>5000</v>
      </c>
      <c r="JG159" s="40">
        <f t="shared" si="483"/>
        <v>5000</v>
      </c>
      <c r="JH159" s="40">
        <f t="shared" si="483"/>
        <v>5000</v>
      </c>
      <c r="JI159" s="40">
        <f t="shared" si="483"/>
        <v>5000</v>
      </c>
      <c r="JJ159" s="40">
        <f t="shared" si="483"/>
        <v>5000</v>
      </c>
      <c r="JK159" s="40">
        <f t="shared" si="483"/>
        <v>5000</v>
      </c>
      <c r="JL159" s="40">
        <f t="shared" si="483"/>
        <v>5000</v>
      </c>
      <c r="JM159" s="40">
        <f t="shared" si="483"/>
        <v>5000</v>
      </c>
      <c r="JN159" s="40">
        <f t="shared" si="483"/>
        <v>5000</v>
      </c>
      <c r="JO159" s="40">
        <f t="shared" si="483"/>
        <v>5000</v>
      </c>
      <c r="JP159" s="40">
        <f t="shared" si="483"/>
        <v>5000</v>
      </c>
      <c r="JQ159" s="40">
        <f t="shared" si="483"/>
        <v>5000</v>
      </c>
      <c r="JR159" s="40">
        <f t="shared" si="483"/>
        <v>5000</v>
      </c>
      <c r="JS159" s="40">
        <f t="shared" ref="JS159:KV161" si="484">JR159</f>
        <v>5000</v>
      </c>
      <c r="JT159" s="40">
        <f t="shared" si="484"/>
        <v>5000</v>
      </c>
      <c r="JU159" s="40">
        <f t="shared" si="484"/>
        <v>5000</v>
      </c>
      <c r="JV159" s="40">
        <f t="shared" si="484"/>
        <v>5000</v>
      </c>
      <c r="JW159" s="40">
        <f t="shared" si="484"/>
        <v>5000</v>
      </c>
      <c r="JX159" s="40">
        <f t="shared" si="484"/>
        <v>5000</v>
      </c>
      <c r="JY159" s="40">
        <f t="shared" si="484"/>
        <v>5000</v>
      </c>
      <c r="JZ159" s="40">
        <f t="shared" si="484"/>
        <v>5000</v>
      </c>
      <c r="KA159" s="40">
        <f t="shared" si="484"/>
        <v>5000</v>
      </c>
      <c r="KB159" s="40">
        <f t="shared" si="484"/>
        <v>5000</v>
      </c>
      <c r="KC159" s="40">
        <f t="shared" si="484"/>
        <v>5000</v>
      </c>
      <c r="KD159" s="40">
        <f t="shared" si="484"/>
        <v>5000</v>
      </c>
      <c r="KE159" s="40">
        <f t="shared" si="484"/>
        <v>5000</v>
      </c>
      <c r="KF159" s="40">
        <f t="shared" si="484"/>
        <v>5000</v>
      </c>
      <c r="KG159" s="40">
        <f t="shared" si="484"/>
        <v>5000</v>
      </c>
      <c r="KH159" s="40">
        <f t="shared" si="484"/>
        <v>5000</v>
      </c>
      <c r="KI159" s="40">
        <f t="shared" si="484"/>
        <v>5000</v>
      </c>
      <c r="KJ159" s="40">
        <f t="shared" si="484"/>
        <v>5000</v>
      </c>
      <c r="KK159" s="40">
        <f t="shared" si="484"/>
        <v>5000</v>
      </c>
      <c r="KL159" s="40">
        <f t="shared" si="484"/>
        <v>5000</v>
      </c>
      <c r="KM159" s="40">
        <f t="shared" si="484"/>
        <v>5000</v>
      </c>
      <c r="KN159" s="40">
        <f t="shared" si="484"/>
        <v>5000</v>
      </c>
      <c r="KO159" s="40">
        <f t="shared" si="484"/>
        <v>5000</v>
      </c>
      <c r="KP159" s="40">
        <f t="shared" si="484"/>
        <v>5000</v>
      </c>
      <c r="KQ159" s="40">
        <f t="shared" si="484"/>
        <v>5000</v>
      </c>
      <c r="KR159" s="40">
        <f t="shared" si="484"/>
        <v>5000</v>
      </c>
      <c r="KS159" s="40">
        <f t="shared" si="484"/>
        <v>5000</v>
      </c>
      <c r="KT159" s="40">
        <f t="shared" si="484"/>
        <v>5000</v>
      </c>
      <c r="KU159" s="40">
        <f t="shared" si="484"/>
        <v>5000</v>
      </c>
      <c r="KV159" s="40">
        <f t="shared" si="484"/>
        <v>5000</v>
      </c>
      <c r="KW159" s="1"/>
      <c r="KX159" s="1"/>
    </row>
    <row r="160" spans="1:310" x14ac:dyDescent="0.25">
      <c r="A160" s="1"/>
      <c r="B160" s="79"/>
      <c r="C160" s="79"/>
      <c r="D160" s="79"/>
      <c r="E160" s="1" t="str">
        <f>kpi!E59</f>
        <v xml:space="preserve"> Консультант плюс </v>
      </c>
      <c r="F160" s="1"/>
      <c r="G160" s="1"/>
      <c r="H160" s="11" t="str">
        <f t="shared" si="468"/>
        <v>руб.</v>
      </c>
      <c r="I160" s="1"/>
      <c r="J160" s="1"/>
      <c r="K160" s="1"/>
      <c r="L160" s="1"/>
      <c r="M160" s="5"/>
      <c r="N160" s="52"/>
      <c r="O160" s="19"/>
      <c r="P160" s="1"/>
      <c r="Q160" s="1"/>
      <c r="R160" s="40">
        <f t="shared" si="469"/>
        <v>96000</v>
      </c>
      <c r="S160" s="1"/>
      <c r="T160" s="5" t="s">
        <v>0</v>
      </c>
      <c r="U160" s="40">
        <v>2000</v>
      </c>
      <c r="V160" s="40">
        <f t="shared" ref="V160:V161" si="485">U160</f>
        <v>2000</v>
      </c>
      <c r="W160" s="40">
        <f t="shared" si="480"/>
        <v>2000</v>
      </c>
      <c r="X160" s="40">
        <f t="shared" si="480"/>
        <v>2000</v>
      </c>
      <c r="Y160" s="40">
        <f t="shared" si="480"/>
        <v>2000</v>
      </c>
      <c r="Z160" s="40">
        <f t="shared" si="480"/>
        <v>2000</v>
      </c>
      <c r="AA160" s="40">
        <f t="shared" si="480"/>
        <v>2000</v>
      </c>
      <c r="AB160" s="40">
        <f t="shared" si="480"/>
        <v>2000</v>
      </c>
      <c r="AC160" s="40">
        <f t="shared" si="480"/>
        <v>2000</v>
      </c>
      <c r="AD160" s="40">
        <f t="shared" si="480"/>
        <v>2000</v>
      </c>
      <c r="AE160" s="40">
        <f t="shared" si="480"/>
        <v>2000</v>
      </c>
      <c r="AF160" s="40">
        <f t="shared" si="480"/>
        <v>2000</v>
      </c>
      <c r="AG160" s="40">
        <f t="shared" si="480"/>
        <v>2000</v>
      </c>
      <c r="AH160" s="40">
        <f t="shared" si="480"/>
        <v>2000</v>
      </c>
      <c r="AI160" s="40">
        <f t="shared" si="480"/>
        <v>2000</v>
      </c>
      <c r="AJ160" s="40">
        <f t="shared" si="480"/>
        <v>2000</v>
      </c>
      <c r="AK160" s="40">
        <f t="shared" si="480"/>
        <v>2000</v>
      </c>
      <c r="AL160" s="40">
        <f t="shared" si="480"/>
        <v>2000</v>
      </c>
      <c r="AM160" s="40">
        <f t="shared" si="480"/>
        <v>2000</v>
      </c>
      <c r="AN160" s="40">
        <f t="shared" si="480"/>
        <v>2000</v>
      </c>
      <c r="AO160" s="40">
        <f t="shared" si="480"/>
        <v>2000</v>
      </c>
      <c r="AP160" s="40">
        <f t="shared" si="480"/>
        <v>2000</v>
      </c>
      <c r="AQ160" s="40">
        <f t="shared" si="480"/>
        <v>2000</v>
      </c>
      <c r="AR160" s="40">
        <f t="shared" si="480"/>
        <v>2000</v>
      </c>
      <c r="AS160" s="40">
        <f t="shared" si="480"/>
        <v>2000</v>
      </c>
      <c r="AT160" s="40">
        <f t="shared" si="480"/>
        <v>2000</v>
      </c>
      <c r="AU160" s="40">
        <f t="shared" si="480"/>
        <v>2000</v>
      </c>
      <c r="AV160" s="40">
        <f t="shared" si="480"/>
        <v>2000</v>
      </c>
      <c r="AW160" s="40">
        <f t="shared" si="480"/>
        <v>2000</v>
      </c>
      <c r="AX160" s="40">
        <f t="shared" si="480"/>
        <v>2000</v>
      </c>
      <c r="AY160" s="40">
        <f t="shared" si="480"/>
        <v>2000</v>
      </c>
      <c r="AZ160" s="40">
        <f t="shared" si="480"/>
        <v>2000</v>
      </c>
      <c r="BA160" s="40">
        <f t="shared" si="480"/>
        <v>2000</v>
      </c>
      <c r="BB160" s="40">
        <f t="shared" si="480"/>
        <v>2000</v>
      </c>
      <c r="BC160" s="40">
        <f t="shared" si="480"/>
        <v>2000</v>
      </c>
      <c r="BD160" s="40">
        <f t="shared" si="480"/>
        <v>2000</v>
      </c>
      <c r="BE160" s="40">
        <f t="shared" si="480"/>
        <v>2000</v>
      </c>
      <c r="BF160" s="40">
        <f t="shared" si="480"/>
        <v>2000</v>
      </c>
      <c r="BG160" s="40">
        <f t="shared" si="480"/>
        <v>2000</v>
      </c>
      <c r="BH160" s="40">
        <f t="shared" si="480"/>
        <v>2000</v>
      </c>
      <c r="BI160" s="40">
        <f t="shared" si="480"/>
        <v>2000</v>
      </c>
      <c r="BJ160" s="40">
        <f t="shared" si="480"/>
        <v>2000</v>
      </c>
      <c r="BK160" s="40">
        <f t="shared" si="480"/>
        <v>2000</v>
      </c>
      <c r="BL160" s="40">
        <f t="shared" si="480"/>
        <v>2000</v>
      </c>
      <c r="BM160" s="40">
        <f t="shared" si="480"/>
        <v>2000</v>
      </c>
      <c r="BN160" s="40">
        <f t="shared" si="480"/>
        <v>2000</v>
      </c>
      <c r="BO160" s="40">
        <f t="shared" si="480"/>
        <v>2000</v>
      </c>
      <c r="BP160" s="40">
        <f t="shared" si="480"/>
        <v>2000</v>
      </c>
      <c r="BQ160" s="40">
        <f t="shared" si="480"/>
        <v>2000</v>
      </c>
      <c r="BR160" s="40">
        <f t="shared" si="480"/>
        <v>2000</v>
      </c>
      <c r="BS160" s="40">
        <f t="shared" si="480"/>
        <v>2000</v>
      </c>
      <c r="BT160" s="40">
        <f t="shared" si="480"/>
        <v>2000</v>
      </c>
      <c r="BU160" s="40">
        <f t="shared" si="480"/>
        <v>2000</v>
      </c>
      <c r="BV160" s="40">
        <f t="shared" si="480"/>
        <v>2000</v>
      </c>
      <c r="BW160" s="40">
        <f t="shared" si="480"/>
        <v>2000</v>
      </c>
      <c r="BX160" s="40">
        <f t="shared" si="480"/>
        <v>2000</v>
      </c>
      <c r="BY160" s="40">
        <f t="shared" si="480"/>
        <v>2000</v>
      </c>
      <c r="BZ160" s="40">
        <f t="shared" si="480"/>
        <v>2000</v>
      </c>
      <c r="CA160" s="40">
        <f t="shared" si="480"/>
        <v>2000</v>
      </c>
      <c r="CB160" s="40">
        <f t="shared" si="480"/>
        <v>2000</v>
      </c>
      <c r="CC160" s="40">
        <f t="shared" si="480"/>
        <v>2000</v>
      </c>
      <c r="CD160" s="40">
        <f t="shared" si="480"/>
        <v>2000</v>
      </c>
      <c r="CE160" s="40">
        <f t="shared" si="480"/>
        <v>2000</v>
      </c>
      <c r="CF160" s="40">
        <f t="shared" si="480"/>
        <v>2000</v>
      </c>
      <c r="CG160" s="40">
        <f t="shared" si="480"/>
        <v>2000</v>
      </c>
      <c r="CH160" s="40">
        <f t="shared" si="480"/>
        <v>2000</v>
      </c>
      <c r="CI160" s="40">
        <f t="shared" si="481"/>
        <v>2000</v>
      </c>
      <c r="CJ160" s="40">
        <f t="shared" si="481"/>
        <v>2000</v>
      </c>
      <c r="CK160" s="40">
        <f t="shared" si="481"/>
        <v>2000</v>
      </c>
      <c r="CL160" s="40">
        <f t="shared" si="481"/>
        <v>2000</v>
      </c>
      <c r="CM160" s="40">
        <f t="shared" si="481"/>
        <v>2000</v>
      </c>
      <c r="CN160" s="40">
        <f t="shared" si="481"/>
        <v>2000</v>
      </c>
      <c r="CO160" s="40">
        <f t="shared" si="481"/>
        <v>2000</v>
      </c>
      <c r="CP160" s="40">
        <f t="shared" si="481"/>
        <v>2000</v>
      </c>
      <c r="CQ160" s="40">
        <f t="shared" si="481"/>
        <v>2000</v>
      </c>
      <c r="CR160" s="40">
        <f t="shared" si="481"/>
        <v>2000</v>
      </c>
      <c r="CS160" s="40">
        <f t="shared" si="481"/>
        <v>2000</v>
      </c>
      <c r="CT160" s="40">
        <f t="shared" si="481"/>
        <v>2000</v>
      </c>
      <c r="CU160" s="40">
        <f t="shared" si="481"/>
        <v>2000</v>
      </c>
      <c r="CV160" s="40">
        <f t="shared" si="481"/>
        <v>2000</v>
      </c>
      <c r="CW160" s="40">
        <f t="shared" si="481"/>
        <v>2000</v>
      </c>
      <c r="CX160" s="40">
        <f t="shared" si="481"/>
        <v>2000</v>
      </c>
      <c r="CY160" s="40">
        <f t="shared" si="481"/>
        <v>2000</v>
      </c>
      <c r="CZ160" s="40">
        <f t="shared" si="481"/>
        <v>2000</v>
      </c>
      <c r="DA160" s="40">
        <f t="shared" si="481"/>
        <v>2000</v>
      </c>
      <c r="DB160" s="40">
        <f t="shared" si="481"/>
        <v>2000</v>
      </c>
      <c r="DC160" s="40">
        <f t="shared" si="481"/>
        <v>2000</v>
      </c>
      <c r="DD160" s="40">
        <f t="shared" si="481"/>
        <v>2000</v>
      </c>
      <c r="DE160" s="40">
        <f t="shared" si="481"/>
        <v>2000</v>
      </c>
      <c r="DF160" s="40">
        <f t="shared" si="481"/>
        <v>2000</v>
      </c>
      <c r="DG160" s="40">
        <f t="shared" si="481"/>
        <v>2000</v>
      </c>
      <c r="DH160" s="40">
        <f t="shared" si="481"/>
        <v>2000</v>
      </c>
      <c r="DI160" s="40">
        <f t="shared" si="481"/>
        <v>2000</v>
      </c>
      <c r="DJ160" s="40">
        <f t="shared" si="481"/>
        <v>2000</v>
      </c>
      <c r="DK160" s="40">
        <f t="shared" si="481"/>
        <v>2000</v>
      </c>
      <c r="DL160" s="40">
        <f t="shared" si="481"/>
        <v>2000</v>
      </c>
      <c r="DM160" s="40">
        <f t="shared" si="481"/>
        <v>2000</v>
      </c>
      <c r="DN160" s="40">
        <f t="shared" si="481"/>
        <v>2000</v>
      </c>
      <c r="DO160" s="40">
        <f t="shared" si="481"/>
        <v>2000</v>
      </c>
      <c r="DP160" s="40">
        <f t="shared" si="481"/>
        <v>2000</v>
      </c>
      <c r="DQ160" s="40">
        <f t="shared" si="481"/>
        <v>2000</v>
      </c>
      <c r="DR160" s="40">
        <f t="shared" si="481"/>
        <v>2000</v>
      </c>
      <c r="DS160" s="40">
        <f t="shared" si="481"/>
        <v>2000</v>
      </c>
      <c r="DT160" s="40">
        <f t="shared" si="481"/>
        <v>2000</v>
      </c>
      <c r="DU160" s="40">
        <f t="shared" si="481"/>
        <v>2000</v>
      </c>
      <c r="DV160" s="40">
        <f t="shared" si="481"/>
        <v>2000</v>
      </c>
      <c r="DW160" s="40">
        <f t="shared" si="481"/>
        <v>2000</v>
      </c>
      <c r="DX160" s="40">
        <f t="shared" si="481"/>
        <v>2000</v>
      </c>
      <c r="DY160" s="40">
        <f t="shared" si="481"/>
        <v>2000</v>
      </c>
      <c r="DZ160" s="40">
        <f t="shared" si="481"/>
        <v>2000</v>
      </c>
      <c r="EA160" s="40">
        <f t="shared" si="481"/>
        <v>2000</v>
      </c>
      <c r="EB160" s="40">
        <f t="shared" si="481"/>
        <v>2000</v>
      </c>
      <c r="EC160" s="40">
        <f t="shared" si="481"/>
        <v>2000</v>
      </c>
      <c r="ED160" s="40">
        <f t="shared" si="481"/>
        <v>2000</v>
      </c>
      <c r="EE160" s="40">
        <f t="shared" si="481"/>
        <v>2000</v>
      </c>
      <c r="EF160" s="40">
        <f t="shared" si="481"/>
        <v>2000</v>
      </c>
      <c r="EG160" s="40">
        <f t="shared" si="481"/>
        <v>2000</v>
      </c>
      <c r="EH160" s="40">
        <f t="shared" si="481"/>
        <v>2000</v>
      </c>
      <c r="EI160" s="40">
        <f t="shared" si="481"/>
        <v>2000</v>
      </c>
      <c r="EJ160" s="40">
        <f t="shared" si="481"/>
        <v>2000</v>
      </c>
      <c r="EK160" s="40">
        <f t="shared" si="481"/>
        <v>2000</v>
      </c>
      <c r="EL160" s="40">
        <f t="shared" si="481"/>
        <v>2000</v>
      </c>
      <c r="EM160" s="40">
        <f t="shared" si="481"/>
        <v>2000</v>
      </c>
      <c r="EN160" s="40">
        <f t="shared" si="481"/>
        <v>2000</v>
      </c>
      <c r="EO160" s="40">
        <f t="shared" si="481"/>
        <v>2000</v>
      </c>
      <c r="EP160" s="40">
        <f t="shared" si="481"/>
        <v>2000</v>
      </c>
      <c r="EQ160" s="40">
        <f t="shared" si="481"/>
        <v>2000</v>
      </c>
      <c r="ER160" s="40">
        <f t="shared" si="481"/>
        <v>2000</v>
      </c>
      <c r="ES160" s="40">
        <f t="shared" si="481"/>
        <v>2000</v>
      </c>
      <c r="ET160" s="40">
        <f t="shared" si="481"/>
        <v>2000</v>
      </c>
      <c r="EU160" s="40">
        <f t="shared" si="482"/>
        <v>2000</v>
      </c>
      <c r="EV160" s="40">
        <f t="shared" si="482"/>
        <v>2000</v>
      </c>
      <c r="EW160" s="40">
        <f t="shared" si="482"/>
        <v>2000</v>
      </c>
      <c r="EX160" s="40">
        <f t="shared" si="482"/>
        <v>2000</v>
      </c>
      <c r="EY160" s="40">
        <f t="shared" si="482"/>
        <v>2000</v>
      </c>
      <c r="EZ160" s="40">
        <f t="shared" si="482"/>
        <v>2000</v>
      </c>
      <c r="FA160" s="40">
        <f t="shared" si="482"/>
        <v>2000</v>
      </c>
      <c r="FB160" s="40">
        <f t="shared" si="482"/>
        <v>2000</v>
      </c>
      <c r="FC160" s="40">
        <f t="shared" si="482"/>
        <v>2000</v>
      </c>
      <c r="FD160" s="40">
        <f t="shared" si="482"/>
        <v>2000</v>
      </c>
      <c r="FE160" s="40">
        <f t="shared" si="482"/>
        <v>2000</v>
      </c>
      <c r="FF160" s="40">
        <f t="shared" si="482"/>
        <v>2000</v>
      </c>
      <c r="FG160" s="40">
        <f t="shared" si="482"/>
        <v>2000</v>
      </c>
      <c r="FH160" s="40">
        <f t="shared" si="482"/>
        <v>2000</v>
      </c>
      <c r="FI160" s="40">
        <f t="shared" si="482"/>
        <v>2000</v>
      </c>
      <c r="FJ160" s="40">
        <f t="shared" si="482"/>
        <v>2000</v>
      </c>
      <c r="FK160" s="40">
        <f t="shared" si="482"/>
        <v>2000</v>
      </c>
      <c r="FL160" s="40">
        <f t="shared" si="482"/>
        <v>2000</v>
      </c>
      <c r="FM160" s="40">
        <f t="shared" si="482"/>
        <v>2000</v>
      </c>
      <c r="FN160" s="40">
        <f t="shared" si="482"/>
        <v>2000</v>
      </c>
      <c r="FO160" s="40">
        <f t="shared" si="482"/>
        <v>2000</v>
      </c>
      <c r="FP160" s="40">
        <f t="shared" si="482"/>
        <v>2000</v>
      </c>
      <c r="FQ160" s="40">
        <f t="shared" si="482"/>
        <v>2000</v>
      </c>
      <c r="FR160" s="40">
        <f t="shared" si="482"/>
        <v>2000</v>
      </c>
      <c r="FS160" s="40">
        <f t="shared" si="482"/>
        <v>2000</v>
      </c>
      <c r="FT160" s="40">
        <f t="shared" si="482"/>
        <v>2000</v>
      </c>
      <c r="FU160" s="40">
        <f t="shared" si="482"/>
        <v>2000</v>
      </c>
      <c r="FV160" s="40">
        <f t="shared" si="482"/>
        <v>2000</v>
      </c>
      <c r="FW160" s="40">
        <f t="shared" si="482"/>
        <v>2000</v>
      </c>
      <c r="FX160" s="40">
        <f t="shared" si="482"/>
        <v>2000</v>
      </c>
      <c r="FY160" s="40">
        <f t="shared" si="482"/>
        <v>2000</v>
      </c>
      <c r="FZ160" s="40">
        <f t="shared" si="482"/>
        <v>2000</v>
      </c>
      <c r="GA160" s="40">
        <f t="shared" si="482"/>
        <v>2000</v>
      </c>
      <c r="GB160" s="40">
        <f t="shared" si="482"/>
        <v>2000</v>
      </c>
      <c r="GC160" s="40">
        <f t="shared" si="482"/>
        <v>2000</v>
      </c>
      <c r="GD160" s="40">
        <f t="shared" si="482"/>
        <v>2000</v>
      </c>
      <c r="GE160" s="40">
        <f t="shared" si="482"/>
        <v>2000</v>
      </c>
      <c r="GF160" s="40">
        <f t="shared" si="482"/>
        <v>2000</v>
      </c>
      <c r="GG160" s="40">
        <f t="shared" si="482"/>
        <v>2000</v>
      </c>
      <c r="GH160" s="40">
        <f t="shared" si="482"/>
        <v>2000</v>
      </c>
      <c r="GI160" s="40">
        <f t="shared" si="482"/>
        <v>2000</v>
      </c>
      <c r="GJ160" s="40">
        <f t="shared" si="482"/>
        <v>2000</v>
      </c>
      <c r="GK160" s="40">
        <f t="shared" si="482"/>
        <v>2000</v>
      </c>
      <c r="GL160" s="40">
        <f t="shared" si="482"/>
        <v>2000</v>
      </c>
      <c r="GM160" s="40">
        <f t="shared" si="482"/>
        <v>2000</v>
      </c>
      <c r="GN160" s="40">
        <f t="shared" si="482"/>
        <v>2000</v>
      </c>
      <c r="GO160" s="40">
        <f t="shared" si="482"/>
        <v>2000</v>
      </c>
      <c r="GP160" s="40">
        <f t="shared" si="482"/>
        <v>2000</v>
      </c>
      <c r="GQ160" s="40">
        <f t="shared" si="482"/>
        <v>2000</v>
      </c>
      <c r="GR160" s="40">
        <f t="shared" si="482"/>
        <v>2000</v>
      </c>
      <c r="GS160" s="40">
        <f t="shared" si="482"/>
        <v>2000</v>
      </c>
      <c r="GT160" s="40">
        <f t="shared" si="482"/>
        <v>2000</v>
      </c>
      <c r="GU160" s="40">
        <f t="shared" si="482"/>
        <v>2000</v>
      </c>
      <c r="GV160" s="40">
        <f t="shared" si="482"/>
        <v>2000</v>
      </c>
      <c r="GW160" s="40">
        <f t="shared" si="482"/>
        <v>2000</v>
      </c>
      <c r="GX160" s="40">
        <f t="shared" si="482"/>
        <v>2000</v>
      </c>
      <c r="GY160" s="40">
        <f t="shared" si="482"/>
        <v>2000</v>
      </c>
      <c r="GZ160" s="40">
        <f t="shared" si="482"/>
        <v>2000</v>
      </c>
      <c r="HA160" s="40">
        <f t="shared" si="482"/>
        <v>2000</v>
      </c>
      <c r="HB160" s="40">
        <f t="shared" si="482"/>
        <v>2000</v>
      </c>
      <c r="HC160" s="40">
        <f t="shared" si="482"/>
        <v>2000</v>
      </c>
      <c r="HD160" s="40">
        <f t="shared" si="482"/>
        <v>2000</v>
      </c>
      <c r="HE160" s="40">
        <f t="shared" si="482"/>
        <v>2000</v>
      </c>
      <c r="HF160" s="40">
        <f t="shared" si="482"/>
        <v>2000</v>
      </c>
      <c r="HG160" s="40">
        <f t="shared" si="483"/>
        <v>2000</v>
      </c>
      <c r="HH160" s="40">
        <f t="shared" si="483"/>
        <v>2000</v>
      </c>
      <c r="HI160" s="40">
        <f t="shared" si="483"/>
        <v>2000</v>
      </c>
      <c r="HJ160" s="40">
        <f t="shared" si="483"/>
        <v>2000</v>
      </c>
      <c r="HK160" s="40">
        <f t="shared" si="483"/>
        <v>2000</v>
      </c>
      <c r="HL160" s="40">
        <f t="shared" si="483"/>
        <v>2000</v>
      </c>
      <c r="HM160" s="40">
        <f t="shared" si="483"/>
        <v>2000</v>
      </c>
      <c r="HN160" s="40">
        <f t="shared" si="483"/>
        <v>2000</v>
      </c>
      <c r="HO160" s="40">
        <f t="shared" si="483"/>
        <v>2000</v>
      </c>
      <c r="HP160" s="40">
        <f t="shared" si="483"/>
        <v>2000</v>
      </c>
      <c r="HQ160" s="40">
        <f t="shared" si="483"/>
        <v>2000</v>
      </c>
      <c r="HR160" s="40">
        <f t="shared" si="483"/>
        <v>2000</v>
      </c>
      <c r="HS160" s="40">
        <f t="shared" si="483"/>
        <v>2000</v>
      </c>
      <c r="HT160" s="40">
        <f t="shared" si="483"/>
        <v>2000</v>
      </c>
      <c r="HU160" s="40">
        <f t="shared" si="483"/>
        <v>2000</v>
      </c>
      <c r="HV160" s="40">
        <f t="shared" si="483"/>
        <v>2000</v>
      </c>
      <c r="HW160" s="40">
        <f t="shared" si="483"/>
        <v>2000</v>
      </c>
      <c r="HX160" s="40">
        <f t="shared" si="483"/>
        <v>2000</v>
      </c>
      <c r="HY160" s="40">
        <f t="shared" si="483"/>
        <v>2000</v>
      </c>
      <c r="HZ160" s="40">
        <f t="shared" si="483"/>
        <v>2000</v>
      </c>
      <c r="IA160" s="40">
        <f t="shared" si="483"/>
        <v>2000</v>
      </c>
      <c r="IB160" s="40">
        <f t="shared" si="483"/>
        <v>2000</v>
      </c>
      <c r="IC160" s="40">
        <f t="shared" si="483"/>
        <v>2000</v>
      </c>
      <c r="ID160" s="40">
        <f t="shared" si="483"/>
        <v>2000</v>
      </c>
      <c r="IE160" s="40">
        <f t="shared" si="483"/>
        <v>2000</v>
      </c>
      <c r="IF160" s="40">
        <f t="shared" si="483"/>
        <v>2000</v>
      </c>
      <c r="IG160" s="40">
        <f t="shared" si="483"/>
        <v>2000</v>
      </c>
      <c r="IH160" s="40">
        <f t="shared" si="483"/>
        <v>2000</v>
      </c>
      <c r="II160" s="40">
        <f t="shared" si="483"/>
        <v>2000</v>
      </c>
      <c r="IJ160" s="40">
        <f t="shared" si="483"/>
        <v>2000</v>
      </c>
      <c r="IK160" s="40">
        <f t="shared" si="483"/>
        <v>2000</v>
      </c>
      <c r="IL160" s="40">
        <f t="shared" si="483"/>
        <v>2000</v>
      </c>
      <c r="IM160" s="40">
        <f t="shared" si="483"/>
        <v>2000</v>
      </c>
      <c r="IN160" s="40">
        <f t="shared" si="483"/>
        <v>2000</v>
      </c>
      <c r="IO160" s="40">
        <f t="shared" si="483"/>
        <v>2000</v>
      </c>
      <c r="IP160" s="40">
        <f t="shared" si="483"/>
        <v>2000</v>
      </c>
      <c r="IQ160" s="40">
        <f t="shared" si="483"/>
        <v>2000</v>
      </c>
      <c r="IR160" s="40">
        <f t="shared" si="483"/>
        <v>2000</v>
      </c>
      <c r="IS160" s="40">
        <f t="shared" si="483"/>
        <v>2000</v>
      </c>
      <c r="IT160" s="40">
        <f t="shared" si="483"/>
        <v>2000</v>
      </c>
      <c r="IU160" s="40">
        <f t="shared" si="483"/>
        <v>2000</v>
      </c>
      <c r="IV160" s="40">
        <f t="shared" si="483"/>
        <v>2000</v>
      </c>
      <c r="IW160" s="40">
        <f t="shared" si="483"/>
        <v>2000</v>
      </c>
      <c r="IX160" s="40">
        <f t="shared" si="483"/>
        <v>2000</v>
      </c>
      <c r="IY160" s="40">
        <f t="shared" si="483"/>
        <v>2000</v>
      </c>
      <c r="IZ160" s="40">
        <f t="shared" si="483"/>
        <v>2000</v>
      </c>
      <c r="JA160" s="40">
        <f t="shared" si="483"/>
        <v>2000</v>
      </c>
      <c r="JB160" s="40">
        <f t="shared" si="483"/>
        <v>2000</v>
      </c>
      <c r="JC160" s="40">
        <f t="shared" si="483"/>
        <v>2000</v>
      </c>
      <c r="JD160" s="40">
        <f t="shared" si="483"/>
        <v>2000</v>
      </c>
      <c r="JE160" s="40">
        <f t="shared" si="483"/>
        <v>2000</v>
      </c>
      <c r="JF160" s="40">
        <f t="shared" si="483"/>
        <v>2000</v>
      </c>
      <c r="JG160" s="40">
        <f t="shared" si="483"/>
        <v>2000</v>
      </c>
      <c r="JH160" s="40">
        <f t="shared" si="483"/>
        <v>2000</v>
      </c>
      <c r="JI160" s="40">
        <f t="shared" si="483"/>
        <v>2000</v>
      </c>
      <c r="JJ160" s="40">
        <f t="shared" si="483"/>
        <v>2000</v>
      </c>
      <c r="JK160" s="40">
        <f t="shared" si="483"/>
        <v>2000</v>
      </c>
      <c r="JL160" s="40">
        <f t="shared" si="483"/>
        <v>2000</v>
      </c>
      <c r="JM160" s="40">
        <f t="shared" si="483"/>
        <v>2000</v>
      </c>
      <c r="JN160" s="40">
        <f t="shared" si="483"/>
        <v>2000</v>
      </c>
      <c r="JO160" s="40">
        <f t="shared" si="483"/>
        <v>2000</v>
      </c>
      <c r="JP160" s="40">
        <f t="shared" si="483"/>
        <v>2000</v>
      </c>
      <c r="JQ160" s="40">
        <f t="shared" si="483"/>
        <v>2000</v>
      </c>
      <c r="JR160" s="40">
        <f t="shared" si="483"/>
        <v>2000</v>
      </c>
      <c r="JS160" s="40">
        <f t="shared" si="484"/>
        <v>2000</v>
      </c>
      <c r="JT160" s="40">
        <f t="shared" si="484"/>
        <v>2000</v>
      </c>
      <c r="JU160" s="40">
        <f t="shared" si="484"/>
        <v>2000</v>
      </c>
      <c r="JV160" s="40">
        <f t="shared" si="484"/>
        <v>2000</v>
      </c>
      <c r="JW160" s="40">
        <f t="shared" si="484"/>
        <v>2000</v>
      </c>
      <c r="JX160" s="40">
        <f t="shared" si="484"/>
        <v>2000</v>
      </c>
      <c r="JY160" s="40">
        <f t="shared" si="484"/>
        <v>2000</v>
      </c>
      <c r="JZ160" s="40">
        <f t="shared" si="484"/>
        <v>2000</v>
      </c>
      <c r="KA160" s="40">
        <f t="shared" si="484"/>
        <v>2000</v>
      </c>
      <c r="KB160" s="40">
        <f t="shared" si="484"/>
        <v>2000</v>
      </c>
      <c r="KC160" s="40">
        <f t="shared" si="484"/>
        <v>2000</v>
      </c>
      <c r="KD160" s="40">
        <f t="shared" si="484"/>
        <v>2000</v>
      </c>
      <c r="KE160" s="40">
        <f t="shared" si="484"/>
        <v>2000</v>
      </c>
      <c r="KF160" s="40">
        <f t="shared" si="484"/>
        <v>2000</v>
      </c>
      <c r="KG160" s="40">
        <f t="shared" si="484"/>
        <v>2000</v>
      </c>
      <c r="KH160" s="40">
        <f t="shared" si="484"/>
        <v>2000</v>
      </c>
      <c r="KI160" s="40">
        <f t="shared" si="484"/>
        <v>2000</v>
      </c>
      <c r="KJ160" s="40">
        <f t="shared" si="484"/>
        <v>2000</v>
      </c>
      <c r="KK160" s="40">
        <f t="shared" si="484"/>
        <v>2000</v>
      </c>
      <c r="KL160" s="40">
        <f t="shared" si="484"/>
        <v>2000</v>
      </c>
      <c r="KM160" s="40">
        <f t="shared" si="484"/>
        <v>2000</v>
      </c>
      <c r="KN160" s="40">
        <f t="shared" si="484"/>
        <v>2000</v>
      </c>
      <c r="KO160" s="40">
        <f t="shared" si="484"/>
        <v>2000</v>
      </c>
      <c r="KP160" s="40">
        <f t="shared" si="484"/>
        <v>2000</v>
      </c>
      <c r="KQ160" s="40">
        <f t="shared" si="484"/>
        <v>2000</v>
      </c>
      <c r="KR160" s="40">
        <f t="shared" si="484"/>
        <v>2000</v>
      </c>
      <c r="KS160" s="40">
        <f t="shared" si="484"/>
        <v>2000</v>
      </c>
      <c r="KT160" s="40">
        <f t="shared" si="484"/>
        <v>2000</v>
      </c>
      <c r="KU160" s="40">
        <f t="shared" si="484"/>
        <v>2000</v>
      </c>
      <c r="KV160" s="40">
        <f t="shared" si="484"/>
        <v>2000</v>
      </c>
      <c r="KW160" s="1"/>
      <c r="KX160" s="1"/>
    </row>
    <row r="161" spans="1:310" x14ac:dyDescent="0.25">
      <c r="A161" s="1"/>
      <c r="B161" s="79"/>
      <c r="C161" s="79"/>
      <c r="D161" s="79"/>
      <c r="E161" s="1" t="str">
        <f>kpi!E60</f>
        <v xml:space="preserve"> Почта и транспорт </v>
      </c>
      <c r="F161" s="1"/>
      <c r="G161" s="1"/>
      <c r="H161" s="11" t="str">
        <f t="shared" si="468"/>
        <v>руб.</v>
      </c>
      <c r="I161" s="1"/>
      <c r="J161" s="1"/>
      <c r="K161" s="1"/>
      <c r="L161" s="1"/>
      <c r="M161" s="5"/>
      <c r="N161" s="52"/>
      <c r="O161" s="19"/>
      <c r="P161" s="1"/>
      <c r="Q161" s="1"/>
      <c r="R161" s="40">
        <f t="shared" si="469"/>
        <v>240000</v>
      </c>
      <c r="S161" s="1"/>
      <c r="T161" s="5" t="s">
        <v>0</v>
      </c>
      <c r="U161" s="40">
        <v>5000</v>
      </c>
      <c r="V161" s="40">
        <f t="shared" si="485"/>
        <v>5000</v>
      </c>
      <c r="W161" s="40">
        <f t="shared" si="480"/>
        <v>5000</v>
      </c>
      <c r="X161" s="40">
        <f t="shared" si="480"/>
        <v>5000</v>
      </c>
      <c r="Y161" s="40">
        <f t="shared" si="480"/>
        <v>5000</v>
      </c>
      <c r="Z161" s="40">
        <f t="shared" si="480"/>
        <v>5000</v>
      </c>
      <c r="AA161" s="40">
        <f t="shared" si="480"/>
        <v>5000</v>
      </c>
      <c r="AB161" s="40">
        <f t="shared" si="480"/>
        <v>5000</v>
      </c>
      <c r="AC161" s="40">
        <f t="shared" si="480"/>
        <v>5000</v>
      </c>
      <c r="AD161" s="40">
        <f t="shared" si="480"/>
        <v>5000</v>
      </c>
      <c r="AE161" s="40">
        <f t="shared" si="480"/>
        <v>5000</v>
      </c>
      <c r="AF161" s="40">
        <f t="shared" si="480"/>
        <v>5000</v>
      </c>
      <c r="AG161" s="40">
        <f t="shared" si="480"/>
        <v>5000</v>
      </c>
      <c r="AH161" s="40">
        <f t="shared" si="480"/>
        <v>5000</v>
      </c>
      <c r="AI161" s="40">
        <f t="shared" si="480"/>
        <v>5000</v>
      </c>
      <c r="AJ161" s="40">
        <f t="shared" si="480"/>
        <v>5000</v>
      </c>
      <c r="AK161" s="40">
        <f t="shared" si="480"/>
        <v>5000</v>
      </c>
      <c r="AL161" s="40">
        <f t="shared" si="480"/>
        <v>5000</v>
      </c>
      <c r="AM161" s="40">
        <f t="shared" si="480"/>
        <v>5000</v>
      </c>
      <c r="AN161" s="40">
        <f t="shared" si="480"/>
        <v>5000</v>
      </c>
      <c r="AO161" s="40">
        <f t="shared" si="480"/>
        <v>5000</v>
      </c>
      <c r="AP161" s="40">
        <f t="shared" si="480"/>
        <v>5000</v>
      </c>
      <c r="AQ161" s="40">
        <f t="shared" si="480"/>
        <v>5000</v>
      </c>
      <c r="AR161" s="40">
        <f t="shared" si="480"/>
        <v>5000</v>
      </c>
      <c r="AS161" s="40">
        <f t="shared" si="480"/>
        <v>5000</v>
      </c>
      <c r="AT161" s="40">
        <f t="shared" si="480"/>
        <v>5000</v>
      </c>
      <c r="AU161" s="40">
        <f t="shared" si="480"/>
        <v>5000</v>
      </c>
      <c r="AV161" s="40">
        <f t="shared" si="480"/>
        <v>5000</v>
      </c>
      <c r="AW161" s="40">
        <f t="shared" si="480"/>
        <v>5000</v>
      </c>
      <c r="AX161" s="40">
        <f t="shared" si="480"/>
        <v>5000</v>
      </c>
      <c r="AY161" s="40">
        <f t="shared" si="480"/>
        <v>5000</v>
      </c>
      <c r="AZ161" s="40">
        <f t="shared" si="480"/>
        <v>5000</v>
      </c>
      <c r="BA161" s="40">
        <f t="shared" si="480"/>
        <v>5000</v>
      </c>
      <c r="BB161" s="40">
        <f t="shared" si="480"/>
        <v>5000</v>
      </c>
      <c r="BC161" s="40">
        <f t="shared" si="480"/>
        <v>5000</v>
      </c>
      <c r="BD161" s="40">
        <f t="shared" si="480"/>
        <v>5000</v>
      </c>
      <c r="BE161" s="40">
        <f t="shared" si="480"/>
        <v>5000</v>
      </c>
      <c r="BF161" s="40">
        <f t="shared" si="480"/>
        <v>5000</v>
      </c>
      <c r="BG161" s="40">
        <f t="shared" si="480"/>
        <v>5000</v>
      </c>
      <c r="BH161" s="40">
        <f t="shared" si="480"/>
        <v>5000</v>
      </c>
      <c r="BI161" s="40">
        <f t="shared" si="480"/>
        <v>5000</v>
      </c>
      <c r="BJ161" s="40">
        <f t="shared" si="480"/>
        <v>5000</v>
      </c>
      <c r="BK161" s="40">
        <f t="shared" si="480"/>
        <v>5000</v>
      </c>
      <c r="BL161" s="40">
        <f t="shared" si="480"/>
        <v>5000</v>
      </c>
      <c r="BM161" s="40">
        <f t="shared" si="480"/>
        <v>5000</v>
      </c>
      <c r="BN161" s="40">
        <f t="shared" si="480"/>
        <v>5000</v>
      </c>
      <c r="BO161" s="40">
        <f t="shared" si="480"/>
        <v>5000</v>
      </c>
      <c r="BP161" s="40">
        <f t="shared" si="480"/>
        <v>5000</v>
      </c>
      <c r="BQ161" s="40">
        <f t="shared" si="480"/>
        <v>5000</v>
      </c>
      <c r="BR161" s="40">
        <f t="shared" si="480"/>
        <v>5000</v>
      </c>
      <c r="BS161" s="40">
        <f t="shared" si="480"/>
        <v>5000</v>
      </c>
      <c r="BT161" s="40">
        <f t="shared" si="480"/>
        <v>5000</v>
      </c>
      <c r="BU161" s="40">
        <f t="shared" si="480"/>
        <v>5000</v>
      </c>
      <c r="BV161" s="40">
        <f t="shared" si="480"/>
        <v>5000</v>
      </c>
      <c r="BW161" s="40">
        <f t="shared" si="480"/>
        <v>5000</v>
      </c>
      <c r="BX161" s="40">
        <f t="shared" si="480"/>
        <v>5000</v>
      </c>
      <c r="BY161" s="40">
        <f t="shared" si="480"/>
        <v>5000</v>
      </c>
      <c r="BZ161" s="40">
        <f t="shared" si="480"/>
        <v>5000</v>
      </c>
      <c r="CA161" s="40">
        <f t="shared" si="480"/>
        <v>5000</v>
      </c>
      <c r="CB161" s="40">
        <f t="shared" si="480"/>
        <v>5000</v>
      </c>
      <c r="CC161" s="40">
        <f t="shared" si="480"/>
        <v>5000</v>
      </c>
      <c r="CD161" s="40">
        <f t="shared" si="480"/>
        <v>5000</v>
      </c>
      <c r="CE161" s="40">
        <f t="shared" si="480"/>
        <v>5000</v>
      </c>
      <c r="CF161" s="40">
        <f t="shared" si="480"/>
        <v>5000</v>
      </c>
      <c r="CG161" s="40">
        <f t="shared" si="480"/>
        <v>5000</v>
      </c>
      <c r="CH161" s="40">
        <f t="shared" si="480"/>
        <v>5000</v>
      </c>
      <c r="CI161" s="40">
        <f t="shared" si="481"/>
        <v>5000</v>
      </c>
      <c r="CJ161" s="40">
        <f t="shared" si="481"/>
        <v>5000</v>
      </c>
      <c r="CK161" s="40">
        <f t="shared" si="481"/>
        <v>5000</v>
      </c>
      <c r="CL161" s="40">
        <f t="shared" si="481"/>
        <v>5000</v>
      </c>
      <c r="CM161" s="40">
        <f t="shared" si="481"/>
        <v>5000</v>
      </c>
      <c r="CN161" s="40">
        <f t="shared" si="481"/>
        <v>5000</v>
      </c>
      <c r="CO161" s="40">
        <f t="shared" si="481"/>
        <v>5000</v>
      </c>
      <c r="CP161" s="40">
        <f t="shared" si="481"/>
        <v>5000</v>
      </c>
      <c r="CQ161" s="40">
        <f t="shared" si="481"/>
        <v>5000</v>
      </c>
      <c r="CR161" s="40">
        <f t="shared" si="481"/>
        <v>5000</v>
      </c>
      <c r="CS161" s="40">
        <f t="shared" si="481"/>
        <v>5000</v>
      </c>
      <c r="CT161" s="40">
        <f t="shared" si="481"/>
        <v>5000</v>
      </c>
      <c r="CU161" s="40">
        <f t="shared" si="481"/>
        <v>5000</v>
      </c>
      <c r="CV161" s="40">
        <f t="shared" si="481"/>
        <v>5000</v>
      </c>
      <c r="CW161" s="40">
        <f t="shared" si="481"/>
        <v>5000</v>
      </c>
      <c r="CX161" s="40">
        <f t="shared" si="481"/>
        <v>5000</v>
      </c>
      <c r="CY161" s="40">
        <f t="shared" si="481"/>
        <v>5000</v>
      </c>
      <c r="CZ161" s="40">
        <f t="shared" si="481"/>
        <v>5000</v>
      </c>
      <c r="DA161" s="40">
        <f t="shared" si="481"/>
        <v>5000</v>
      </c>
      <c r="DB161" s="40">
        <f t="shared" si="481"/>
        <v>5000</v>
      </c>
      <c r="DC161" s="40">
        <f t="shared" si="481"/>
        <v>5000</v>
      </c>
      <c r="DD161" s="40">
        <f t="shared" si="481"/>
        <v>5000</v>
      </c>
      <c r="DE161" s="40">
        <f t="shared" si="481"/>
        <v>5000</v>
      </c>
      <c r="DF161" s="40">
        <f t="shared" si="481"/>
        <v>5000</v>
      </c>
      <c r="DG161" s="40">
        <f t="shared" si="481"/>
        <v>5000</v>
      </c>
      <c r="DH161" s="40">
        <f t="shared" si="481"/>
        <v>5000</v>
      </c>
      <c r="DI161" s="40">
        <f t="shared" si="481"/>
        <v>5000</v>
      </c>
      <c r="DJ161" s="40">
        <f t="shared" si="481"/>
        <v>5000</v>
      </c>
      <c r="DK161" s="40">
        <f t="shared" si="481"/>
        <v>5000</v>
      </c>
      <c r="DL161" s="40">
        <f t="shared" si="481"/>
        <v>5000</v>
      </c>
      <c r="DM161" s="40">
        <f t="shared" si="481"/>
        <v>5000</v>
      </c>
      <c r="DN161" s="40">
        <f t="shared" si="481"/>
        <v>5000</v>
      </c>
      <c r="DO161" s="40">
        <f t="shared" si="481"/>
        <v>5000</v>
      </c>
      <c r="DP161" s="40">
        <f t="shared" si="481"/>
        <v>5000</v>
      </c>
      <c r="DQ161" s="40">
        <f t="shared" si="481"/>
        <v>5000</v>
      </c>
      <c r="DR161" s="40">
        <f t="shared" si="481"/>
        <v>5000</v>
      </c>
      <c r="DS161" s="40">
        <f t="shared" si="481"/>
        <v>5000</v>
      </c>
      <c r="DT161" s="40">
        <f t="shared" si="481"/>
        <v>5000</v>
      </c>
      <c r="DU161" s="40">
        <f t="shared" si="481"/>
        <v>5000</v>
      </c>
      <c r="DV161" s="40">
        <f t="shared" si="481"/>
        <v>5000</v>
      </c>
      <c r="DW161" s="40">
        <f t="shared" si="481"/>
        <v>5000</v>
      </c>
      <c r="DX161" s="40">
        <f t="shared" si="481"/>
        <v>5000</v>
      </c>
      <c r="DY161" s="40">
        <f t="shared" si="481"/>
        <v>5000</v>
      </c>
      <c r="DZ161" s="40">
        <f t="shared" si="481"/>
        <v>5000</v>
      </c>
      <c r="EA161" s="40">
        <f t="shared" si="481"/>
        <v>5000</v>
      </c>
      <c r="EB161" s="40">
        <f t="shared" si="481"/>
        <v>5000</v>
      </c>
      <c r="EC161" s="40">
        <f t="shared" si="481"/>
        <v>5000</v>
      </c>
      <c r="ED161" s="40">
        <f t="shared" si="481"/>
        <v>5000</v>
      </c>
      <c r="EE161" s="40">
        <f t="shared" si="481"/>
        <v>5000</v>
      </c>
      <c r="EF161" s="40">
        <f t="shared" si="481"/>
        <v>5000</v>
      </c>
      <c r="EG161" s="40">
        <f t="shared" si="481"/>
        <v>5000</v>
      </c>
      <c r="EH161" s="40">
        <f t="shared" si="481"/>
        <v>5000</v>
      </c>
      <c r="EI161" s="40">
        <f t="shared" si="481"/>
        <v>5000</v>
      </c>
      <c r="EJ161" s="40">
        <f t="shared" si="481"/>
        <v>5000</v>
      </c>
      <c r="EK161" s="40">
        <f t="shared" si="481"/>
        <v>5000</v>
      </c>
      <c r="EL161" s="40">
        <f t="shared" si="481"/>
        <v>5000</v>
      </c>
      <c r="EM161" s="40">
        <f t="shared" si="481"/>
        <v>5000</v>
      </c>
      <c r="EN161" s="40">
        <f t="shared" si="481"/>
        <v>5000</v>
      </c>
      <c r="EO161" s="40">
        <f t="shared" si="481"/>
        <v>5000</v>
      </c>
      <c r="EP161" s="40">
        <f t="shared" si="481"/>
        <v>5000</v>
      </c>
      <c r="EQ161" s="40">
        <f t="shared" si="481"/>
        <v>5000</v>
      </c>
      <c r="ER161" s="40">
        <f t="shared" si="481"/>
        <v>5000</v>
      </c>
      <c r="ES161" s="40">
        <f t="shared" si="481"/>
        <v>5000</v>
      </c>
      <c r="ET161" s="40">
        <f t="shared" si="481"/>
        <v>5000</v>
      </c>
      <c r="EU161" s="40">
        <f t="shared" si="482"/>
        <v>5000</v>
      </c>
      <c r="EV161" s="40">
        <f t="shared" si="482"/>
        <v>5000</v>
      </c>
      <c r="EW161" s="40">
        <f t="shared" si="482"/>
        <v>5000</v>
      </c>
      <c r="EX161" s="40">
        <f t="shared" si="482"/>
        <v>5000</v>
      </c>
      <c r="EY161" s="40">
        <f t="shared" si="482"/>
        <v>5000</v>
      </c>
      <c r="EZ161" s="40">
        <f t="shared" si="482"/>
        <v>5000</v>
      </c>
      <c r="FA161" s="40">
        <f t="shared" si="482"/>
        <v>5000</v>
      </c>
      <c r="FB161" s="40">
        <f t="shared" si="482"/>
        <v>5000</v>
      </c>
      <c r="FC161" s="40">
        <f t="shared" si="482"/>
        <v>5000</v>
      </c>
      <c r="FD161" s="40">
        <f t="shared" si="482"/>
        <v>5000</v>
      </c>
      <c r="FE161" s="40">
        <f t="shared" si="482"/>
        <v>5000</v>
      </c>
      <c r="FF161" s="40">
        <f t="shared" si="482"/>
        <v>5000</v>
      </c>
      <c r="FG161" s="40">
        <f t="shared" si="482"/>
        <v>5000</v>
      </c>
      <c r="FH161" s="40">
        <f t="shared" si="482"/>
        <v>5000</v>
      </c>
      <c r="FI161" s="40">
        <f t="shared" si="482"/>
        <v>5000</v>
      </c>
      <c r="FJ161" s="40">
        <f t="shared" si="482"/>
        <v>5000</v>
      </c>
      <c r="FK161" s="40">
        <f t="shared" si="482"/>
        <v>5000</v>
      </c>
      <c r="FL161" s="40">
        <f t="shared" si="482"/>
        <v>5000</v>
      </c>
      <c r="FM161" s="40">
        <f t="shared" si="482"/>
        <v>5000</v>
      </c>
      <c r="FN161" s="40">
        <f t="shared" si="482"/>
        <v>5000</v>
      </c>
      <c r="FO161" s="40">
        <f t="shared" si="482"/>
        <v>5000</v>
      </c>
      <c r="FP161" s="40">
        <f t="shared" si="482"/>
        <v>5000</v>
      </c>
      <c r="FQ161" s="40">
        <f t="shared" si="482"/>
        <v>5000</v>
      </c>
      <c r="FR161" s="40">
        <f t="shared" si="482"/>
        <v>5000</v>
      </c>
      <c r="FS161" s="40">
        <f t="shared" si="482"/>
        <v>5000</v>
      </c>
      <c r="FT161" s="40">
        <f t="shared" si="482"/>
        <v>5000</v>
      </c>
      <c r="FU161" s="40">
        <f t="shared" si="482"/>
        <v>5000</v>
      </c>
      <c r="FV161" s="40">
        <f t="shared" si="482"/>
        <v>5000</v>
      </c>
      <c r="FW161" s="40">
        <f t="shared" si="482"/>
        <v>5000</v>
      </c>
      <c r="FX161" s="40">
        <f t="shared" si="482"/>
        <v>5000</v>
      </c>
      <c r="FY161" s="40">
        <f t="shared" si="482"/>
        <v>5000</v>
      </c>
      <c r="FZ161" s="40">
        <f t="shared" si="482"/>
        <v>5000</v>
      </c>
      <c r="GA161" s="40">
        <f t="shared" si="482"/>
        <v>5000</v>
      </c>
      <c r="GB161" s="40">
        <f t="shared" si="482"/>
        <v>5000</v>
      </c>
      <c r="GC161" s="40">
        <f t="shared" si="482"/>
        <v>5000</v>
      </c>
      <c r="GD161" s="40">
        <f t="shared" si="482"/>
        <v>5000</v>
      </c>
      <c r="GE161" s="40">
        <f t="shared" si="482"/>
        <v>5000</v>
      </c>
      <c r="GF161" s="40">
        <f t="shared" si="482"/>
        <v>5000</v>
      </c>
      <c r="GG161" s="40">
        <f t="shared" si="482"/>
        <v>5000</v>
      </c>
      <c r="GH161" s="40">
        <f t="shared" si="482"/>
        <v>5000</v>
      </c>
      <c r="GI161" s="40">
        <f t="shared" si="482"/>
        <v>5000</v>
      </c>
      <c r="GJ161" s="40">
        <f t="shared" si="482"/>
        <v>5000</v>
      </c>
      <c r="GK161" s="40">
        <f t="shared" si="482"/>
        <v>5000</v>
      </c>
      <c r="GL161" s="40">
        <f t="shared" si="482"/>
        <v>5000</v>
      </c>
      <c r="GM161" s="40">
        <f t="shared" si="482"/>
        <v>5000</v>
      </c>
      <c r="GN161" s="40">
        <f t="shared" si="482"/>
        <v>5000</v>
      </c>
      <c r="GO161" s="40">
        <f t="shared" si="482"/>
        <v>5000</v>
      </c>
      <c r="GP161" s="40">
        <f t="shared" si="482"/>
        <v>5000</v>
      </c>
      <c r="GQ161" s="40">
        <f t="shared" si="482"/>
        <v>5000</v>
      </c>
      <c r="GR161" s="40">
        <f t="shared" si="482"/>
        <v>5000</v>
      </c>
      <c r="GS161" s="40">
        <f t="shared" si="482"/>
        <v>5000</v>
      </c>
      <c r="GT161" s="40">
        <f t="shared" si="482"/>
        <v>5000</v>
      </c>
      <c r="GU161" s="40">
        <f t="shared" si="482"/>
        <v>5000</v>
      </c>
      <c r="GV161" s="40">
        <f t="shared" si="482"/>
        <v>5000</v>
      </c>
      <c r="GW161" s="40">
        <f t="shared" si="482"/>
        <v>5000</v>
      </c>
      <c r="GX161" s="40">
        <f t="shared" si="482"/>
        <v>5000</v>
      </c>
      <c r="GY161" s="40">
        <f t="shared" si="482"/>
        <v>5000</v>
      </c>
      <c r="GZ161" s="40">
        <f t="shared" si="482"/>
        <v>5000</v>
      </c>
      <c r="HA161" s="40">
        <f t="shared" si="482"/>
        <v>5000</v>
      </c>
      <c r="HB161" s="40">
        <f t="shared" si="482"/>
        <v>5000</v>
      </c>
      <c r="HC161" s="40">
        <f t="shared" si="482"/>
        <v>5000</v>
      </c>
      <c r="HD161" s="40">
        <f t="shared" si="482"/>
        <v>5000</v>
      </c>
      <c r="HE161" s="40">
        <f t="shared" si="482"/>
        <v>5000</v>
      </c>
      <c r="HF161" s="40">
        <f t="shared" si="482"/>
        <v>5000</v>
      </c>
      <c r="HG161" s="40">
        <f t="shared" si="483"/>
        <v>5000</v>
      </c>
      <c r="HH161" s="40">
        <f t="shared" si="483"/>
        <v>5000</v>
      </c>
      <c r="HI161" s="40">
        <f t="shared" si="483"/>
        <v>5000</v>
      </c>
      <c r="HJ161" s="40">
        <f t="shared" si="483"/>
        <v>5000</v>
      </c>
      <c r="HK161" s="40">
        <f t="shared" si="483"/>
        <v>5000</v>
      </c>
      <c r="HL161" s="40">
        <f t="shared" si="483"/>
        <v>5000</v>
      </c>
      <c r="HM161" s="40">
        <f t="shared" si="483"/>
        <v>5000</v>
      </c>
      <c r="HN161" s="40">
        <f t="shared" si="483"/>
        <v>5000</v>
      </c>
      <c r="HO161" s="40">
        <f t="shared" si="483"/>
        <v>5000</v>
      </c>
      <c r="HP161" s="40">
        <f t="shared" si="483"/>
        <v>5000</v>
      </c>
      <c r="HQ161" s="40">
        <f t="shared" si="483"/>
        <v>5000</v>
      </c>
      <c r="HR161" s="40">
        <f t="shared" si="483"/>
        <v>5000</v>
      </c>
      <c r="HS161" s="40">
        <f t="shared" si="483"/>
        <v>5000</v>
      </c>
      <c r="HT161" s="40">
        <f t="shared" si="483"/>
        <v>5000</v>
      </c>
      <c r="HU161" s="40">
        <f t="shared" si="483"/>
        <v>5000</v>
      </c>
      <c r="HV161" s="40">
        <f t="shared" si="483"/>
        <v>5000</v>
      </c>
      <c r="HW161" s="40">
        <f t="shared" si="483"/>
        <v>5000</v>
      </c>
      <c r="HX161" s="40">
        <f t="shared" si="483"/>
        <v>5000</v>
      </c>
      <c r="HY161" s="40">
        <f t="shared" si="483"/>
        <v>5000</v>
      </c>
      <c r="HZ161" s="40">
        <f t="shared" si="483"/>
        <v>5000</v>
      </c>
      <c r="IA161" s="40">
        <f t="shared" si="483"/>
        <v>5000</v>
      </c>
      <c r="IB161" s="40">
        <f t="shared" si="483"/>
        <v>5000</v>
      </c>
      <c r="IC161" s="40">
        <f t="shared" si="483"/>
        <v>5000</v>
      </c>
      <c r="ID161" s="40">
        <f t="shared" si="483"/>
        <v>5000</v>
      </c>
      <c r="IE161" s="40">
        <f t="shared" si="483"/>
        <v>5000</v>
      </c>
      <c r="IF161" s="40">
        <f t="shared" si="483"/>
        <v>5000</v>
      </c>
      <c r="IG161" s="40">
        <f t="shared" si="483"/>
        <v>5000</v>
      </c>
      <c r="IH161" s="40">
        <f t="shared" si="483"/>
        <v>5000</v>
      </c>
      <c r="II161" s="40">
        <f t="shared" si="483"/>
        <v>5000</v>
      </c>
      <c r="IJ161" s="40">
        <f t="shared" si="483"/>
        <v>5000</v>
      </c>
      <c r="IK161" s="40">
        <f t="shared" si="483"/>
        <v>5000</v>
      </c>
      <c r="IL161" s="40">
        <f t="shared" si="483"/>
        <v>5000</v>
      </c>
      <c r="IM161" s="40">
        <f t="shared" si="483"/>
        <v>5000</v>
      </c>
      <c r="IN161" s="40">
        <f t="shared" si="483"/>
        <v>5000</v>
      </c>
      <c r="IO161" s="40">
        <f t="shared" si="483"/>
        <v>5000</v>
      </c>
      <c r="IP161" s="40">
        <f t="shared" si="483"/>
        <v>5000</v>
      </c>
      <c r="IQ161" s="40">
        <f t="shared" si="483"/>
        <v>5000</v>
      </c>
      <c r="IR161" s="40">
        <f t="shared" si="483"/>
        <v>5000</v>
      </c>
      <c r="IS161" s="40">
        <f t="shared" si="483"/>
        <v>5000</v>
      </c>
      <c r="IT161" s="40">
        <f t="shared" si="483"/>
        <v>5000</v>
      </c>
      <c r="IU161" s="40">
        <f t="shared" si="483"/>
        <v>5000</v>
      </c>
      <c r="IV161" s="40">
        <f t="shared" si="483"/>
        <v>5000</v>
      </c>
      <c r="IW161" s="40">
        <f t="shared" si="483"/>
        <v>5000</v>
      </c>
      <c r="IX161" s="40">
        <f t="shared" si="483"/>
        <v>5000</v>
      </c>
      <c r="IY161" s="40">
        <f t="shared" si="483"/>
        <v>5000</v>
      </c>
      <c r="IZ161" s="40">
        <f t="shared" si="483"/>
        <v>5000</v>
      </c>
      <c r="JA161" s="40">
        <f t="shared" si="483"/>
        <v>5000</v>
      </c>
      <c r="JB161" s="40">
        <f t="shared" si="483"/>
        <v>5000</v>
      </c>
      <c r="JC161" s="40">
        <f t="shared" si="483"/>
        <v>5000</v>
      </c>
      <c r="JD161" s="40">
        <f t="shared" si="483"/>
        <v>5000</v>
      </c>
      <c r="JE161" s="40">
        <f t="shared" si="483"/>
        <v>5000</v>
      </c>
      <c r="JF161" s="40">
        <f t="shared" si="483"/>
        <v>5000</v>
      </c>
      <c r="JG161" s="40">
        <f t="shared" si="483"/>
        <v>5000</v>
      </c>
      <c r="JH161" s="40">
        <f t="shared" si="483"/>
        <v>5000</v>
      </c>
      <c r="JI161" s="40">
        <f t="shared" si="483"/>
        <v>5000</v>
      </c>
      <c r="JJ161" s="40">
        <f t="shared" si="483"/>
        <v>5000</v>
      </c>
      <c r="JK161" s="40">
        <f t="shared" si="483"/>
        <v>5000</v>
      </c>
      <c r="JL161" s="40">
        <f t="shared" si="483"/>
        <v>5000</v>
      </c>
      <c r="JM161" s="40">
        <f t="shared" si="483"/>
        <v>5000</v>
      </c>
      <c r="JN161" s="40">
        <f t="shared" si="483"/>
        <v>5000</v>
      </c>
      <c r="JO161" s="40">
        <f t="shared" si="483"/>
        <v>5000</v>
      </c>
      <c r="JP161" s="40">
        <f t="shared" si="483"/>
        <v>5000</v>
      </c>
      <c r="JQ161" s="40">
        <f t="shared" si="483"/>
        <v>5000</v>
      </c>
      <c r="JR161" s="40">
        <f t="shared" si="483"/>
        <v>5000</v>
      </c>
      <c r="JS161" s="40">
        <f t="shared" si="484"/>
        <v>5000</v>
      </c>
      <c r="JT161" s="40">
        <f t="shared" si="484"/>
        <v>5000</v>
      </c>
      <c r="JU161" s="40">
        <f t="shared" si="484"/>
        <v>5000</v>
      </c>
      <c r="JV161" s="40">
        <f t="shared" si="484"/>
        <v>5000</v>
      </c>
      <c r="JW161" s="40">
        <f t="shared" si="484"/>
        <v>5000</v>
      </c>
      <c r="JX161" s="40">
        <f t="shared" si="484"/>
        <v>5000</v>
      </c>
      <c r="JY161" s="40">
        <f t="shared" si="484"/>
        <v>5000</v>
      </c>
      <c r="JZ161" s="40">
        <f t="shared" si="484"/>
        <v>5000</v>
      </c>
      <c r="KA161" s="40">
        <f t="shared" si="484"/>
        <v>5000</v>
      </c>
      <c r="KB161" s="40">
        <f t="shared" si="484"/>
        <v>5000</v>
      </c>
      <c r="KC161" s="40">
        <f t="shared" si="484"/>
        <v>5000</v>
      </c>
      <c r="KD161" s="40">
        <f t="shared" si="484"/>
        <v>5000</v>
      </c>
      <c r="KE161" s="40">
        <f t="shared" si="484"/>
        <v>5000</v>
      </c>
      <c r="KF161" s="40">
        <f t="shared" si="484"/>
        <v>5000</v>
      </c>
      <c r="KG161" s="40">
        <f t="shared" si="484"/>
        <v>5000</v>
      </c>
      <c r="KH161" s="40">
        <f t="shared" si="484"/>
        <v>5000</v>
      </c>
      <c r="KI161" s="40">
        <f t="shared" si="484"/>
        <v>5000</v>
      </c>
      <c r="KJ161" s="40">
        <f t="shared" si="484"/>
        <v>5000</v>
      </c>
      <c r="KK161" s="40">
        <f t="shared" si="484"/>
        <v>5000</v>
      </c>
      <c r="KL161" s="40">
        <f t="shared" si="484"/>
        <v>5000</v>
      </c>
      <c r="KM161" s="40">
        <f t="shared" si="484"/>
        <v>5000</v>
      </c>
      <c r="KN161" s="40">
        <f t="shared" si="484"/>
        <v>5000</v>
      </c>
      <c r="KO161" s="40">
        <f t="shared" si="484"/>
        <v>5000</v>
      </c>
      <c r="KP161" s="40">
        <f t="shared" si="484"/>
        <v>5000</v>
      </c>
      <c r="KQ161" s="40">
        <f t="shared" si="484"/>
        <v>5000</v>
      </c>
      <c r="KR161" s="40">
        <f t="shared" si="484"/>
        <v>5000</v>
      </c>
      <c r="KS161" s="40">
        <f t="shared" si="484"/>
        <v>5000</v>
      </c>
      <c r="KT161" s="40">
        <f t="shared" si="484"/>
        <v>5000</v>
      </c>
      <c r="KU161" s="40">
        <f t="shared" si="484"/>
        <v>5000</v>
      </c>
      <c r="KV161" s="40">
        <f t="shared" si="484"/>
        <v>5000</v>
      </c>
      <c r="KW161" s="1"/>
      <c r="KX161" s="1"/>
    </row>
    <row r="162" spans="1:310" x14ac:dyDescent="0.25">
      <c r="A162" s="1"/>
      <c r="B162" s="79"/>
      <c r="C162" s="79"/>
      <c r="D162" s="79"/>
      <c r="E162" s="1" t="str">
        <f>kpi!E61</f>
        <v xml:space="preserve"> Офисные закупки </v>
      </c>
      <c r="F162" s="1"/>
      <c r="G162" s="1"/>
      <c r="H162" s="11" t="str">
        <f t="shared" si="468"/>
        <v>руб.</v>
      </c>
      <c r="I162" s="1"/>
      <c r="J162" s="1"/>
      <c r="K162" s="1"/>
      <c r="L162" s="1"/>
      <c r="M162" s="5"/>
      <c r="N162" s="52"/>
      <c r="O162" s="19"/>
      <c r="P162" s="1"/>
      <c r="Q162" s="1"/>
      <c r="R162" s="40">
        <f t="shared" si="469"/>
        <v>480000</v>
      </c>
      <c r="S162" s="1"/>
      <c r="T162" s="5" t="s">
        <v>0</v>
      </c>
      <c r="U162" s="40">
        <v>10000</v>
      </c>
      <c r="V162" s="40">
        <f t="shared" ref="V162:V163" si="486">U162</f>
        <v>10000</v>
      </c>
      <c r="W162" s="40">
        <f t="shared" ref="W162:W163" si="487">V162</f>
        <v>10000</v>
      </c>
      <c r="X162" s="40">
        <f t="shared" ref="X162:X163" si="488">W162</f>
        <v>10000</v>
      </c>
      <c r="Y162" s="40">
        <f t="shared" ref="Y162:Y163" si="489">X162</f>
        <v>10000</v>
      </c>
      <c r="Z162" s="40">
        <f t="shared" ref="Z162:Z163" si="490">Y162</f>
        <v>10000</v>
      </c>
      <c r="AA162" s="40">
        <f t="shared" ref="AA162:AA163" si="491">Z162</f>
        <v>10000</v>
      </c>
      <c r="AB162" s="40">
        <f t="shared" ref="AB162:AB163" si="492">AA162</f>
        <v>10000</v>
      </c>
      <c r="AC162" s="40">
        <f t="shared" ref="AC162:AC163" si="493">AB162</f>
        <v>10000</v>
      </c>
      <c r="AD162" s="40">
        <f t="shared" ref="AD162:AD163" si="494">AC162</f>
        <v>10000</v>
      </c>
      <c r="AE162" s="40">
        <f t="shared" ref="AE162:AE163" si="495">AD162</f>
        <v>10000</v>
      </c>
      <c r="AF162" s="40">
        <f t="shared" ref="AF162:AF163" si="496">AE162</f>
        <v>10000</v>
      </c>
      <c r="AG162" s="40">
        <f t="shared" ref="AG162:AG163" si="497">AF162</f>
        <v>10000</v>
      </c>
      <c r="AH162" s="40">
        <f t="shared" ref="AH162:AH163" si="498">AG162</f>
        <v>10000</v>
      </c>
      <c r="AI162" s="40">
        <f t="shared" ref="AI162:AI163" si="499">AH162</f>
        <v>10000</v>
      </c>
      <c r="AJ162" s="40">
        <f t="shared" ref="AJ162:AJ163" si="500">AI162</f>
        <v>10000</v>
      </c>
      <c r="AK162" s="40">
        <f t="shared" ref="AK162:AK163" si="501">AJ162</f>
        <v>10000</v>
      </c>
      <c r="AL162" s="40">
        <f t="shared" ref="AL162:AL163" si="502">AK162</f>
        <v>10000</v>
      </c>
      <c r="AM162" s="40">
        <f t="shared" ref="AM162:AM163" si="503">AL162</f>
        <v>10000</v>
      </c>
      <c r="AN162" s="40">
        <f t="shared" ref="AN162:AN163" si="504">AM162</f>
        <v>10000</v>
      </c>
      <c r="AO162" s="40">
        <f t="shared" ref="AO162:AO163" si="505">AN162</f>
        <v>10000</v>
      </c>
      <c r="AP162" s="40">
        <f t="shared" ref="AP162:AP163" si="506">AO162</f>
        <v>10000</v>
      </c>
      <c r="AQ162" s="40">
        <f t="shared" ref="AQ162:AQ163" si="507">AP162</f>
        <v>10000</v>
      </c>
      <c r="AR162" s="40">
        <f t="shared" ref="AR162:AR163" si="508">AQ162</f>
        <v>10000</v>
      </c>
      <c r="AS162" s="40">
        <f t="shared" ref="AS162:AS163" si="509">AR162</f>
        <v>10000</v>
      </c>
      <c r="AT162" s="40">
        <f t="shared" ref="AT162:AT163" si="510">AS162</f>
        <v>10000</v>
      </c>
      <c r="AU162" s="40">
        <f t="shared" ref="AU162:AU163" si="511">AT162</f>
        <v>10000</v>
      </c>
      <c r="AV162" s="40">
        <f t="shared" ref="AV162:AV163" si="512">AU162</f>
        <v>10000</v>
      </c>
      <c r="AW162" s="40">
        <f t="shared" ref="AW162:AW163" si="513">AV162</f>
        <v>10000</v>
      </c>
      <c r="AX162" s="40">
        <f t="shared" ref="AX162:AX163" si="514">AW162</f>
        <v>10000</v>
      </c>
      <c r="AY162" s="40">
        <f t="shared" ref="AY162:AY163" si="515">AX162</f>
        <v>10000</v>
      </c>
      <c r="AZ162" s="40">
        <f t="shared" ref="AZ162:AZ163" si="516">AY162</f>
        <v>10000</v>
      </c>
      <c r="BA162" s="40">
        <f t="shared" ref="BA162:BA163" si="517">AZ162</f>
        <v>10000</v>
      </c>
      <c r="BB162" s="40">
        <f t="shared" ref="BB162:BB163" si="518">BA162</f>
        <v>10000</v>
      </c>
      <c r="BC162" s="40">
        <f t="shared" ref="BC162:BC163" si="519">BB162</f>
        <v>10000</v>
      </c>
      <c r="BD162" s="40">
        <f t="shared" ref="BD162:BD163" si="520">BC162</f>
        <v>10000</v>
      </c>
      <c r="BE162" s="40">
        <f t="shared" ref="BE162:BE163" si="521">BD162</f>
        <v>10000</v>
      </c>
      <c r="BF162" s="40">
        <f t="shared" ref="BF162:BF163" si="522">BE162</f>
        <v>10000</v>
      </c>
      <c r="BG162" s="40">
        <f t="shared" ref="BG162:BG163" si="523">BF162</f>
        <v>10000</v>
      </c>
      <c r="BH162" s="40">
        <f t="shared" ref="BH162:BH163" si="524">BG162</f>
        <v>10000</v>
      </c>
      <c r="BI162" s="40">
        <f t="shared" ref="BI162:BI163" si="525">BH162</f>
        <v>10000</v>
      </c>
      <c r="BJ162" s="40">
        <f t="shared" ref="BJ162:BJ163" si="526">BI162</f>
        <v>10000</v>
      </c>
      <c r="BK162" s="40">
        <f t="shared" ref="BK162:BK163" si="527">BJ162</f>
        <v>10000</v>
      </c>
      <c r="BL162" s="40">
        <f t="shared" ref="BL162:BL163" si="528">BK162</f>
        <v>10000</v>
      </c>
      <c r="BM162" s="40">
        <f t="shared" ref="BM162:BM163" si="529">BL162</f>
        <v>10000</v>
      </c>
      <c r="BN162" s="40">
        <f t="shared" ref="BN162:BN163" si="530">BM162</f>
        <v>10000</v>
      </c>
      <c r="BO162" s="40">
        <f t="shared" ref="BO162:BO163" si="531">BN162</f>
        <v>10000</v>
      </c>
      <c r="BP162" s="40">
        <f t="shared" ref="BP162:BP163" si="532">BO162</f>
        <v>10000</v>
      </c>
      <c r="BQ162" s="40">
        <f t="shared" ref="BQ162:BQ163" si="533">BP162</f>
        <v>10000</v>
      </c>
      <c r="BR162" s="40">
        <f t="shared" ref="BR162:BR163" si="534">BQ162</f>
        <v>10000</v>
      </c>
      <c r="BS162" s="40">
        <f t="shared" ref="BS162:BS163" si="535">BR162</f>
        <v>10000</v>
      </c>
      <c r="BT162" s="40">
        <f t="shared" ref="BT162:BT163" si="536">BS162</f>
        <v>10000</v>
      </c>
      <c r="BU162" s="40">
        <f t="shared" ref="BU162:BU163" si="537">BT162</f>
        <v>10000</v>
      </c>
      <c r="BV162" s="40">
        <f t="shared" ref="BV162:BV163" si="538">BU162</f>
        <v>10000</v>
      </c>
      <c r="BW162" s="40">
        <f t="shared" ref="BW162:BW163" si="539">BV162</f>
        <v>10000</v>
      </c>
      <c r="BX162" s="40">
        <f t="shared" ref="BX162:BX163" si="540">BW162</f>
        <v>10000</v>
      </c>
      <c r="BY162" s="40">
        <f t="shared" ref="BY162:BY163" si="541">BX162</f>
        <v>10000</v>
      </c>
      <c r="BZ162" s="40">
        <f t="shared" ref="BZ162:BZ163" si="542">BY162</f>
        <v>10000</v>
      </c>
      <c r="CA162" s="40">
        <f t="shared" ref="CA162:CA163" si="543">BZ162</f>
        <v>10000</v>
      </c>
      <c r="CB162" s="40">
        <f t="shared" ref="CB162:CB163" si="544">CA162</f>
        <v>10000</v>
      </c>
      <c r="CC162" s="40">
        <f t="shared" ref="CC162:CC163" si="545">CB162</f>
        <v>10000</v>
      </c>
      <c r="CD162" s="40">
        <f t="shared" ref="CD162:CD163" si="546">CC162</f>
        <v>10000</v>
      </c>
      <c r="CE162" s="40">
        <f t="shared" ref="CE162:CE163" si="547">CD162</f>
        <v>10000</v>
      </c>
      <c r="CF162" s="40">
        <f t="shared" ref="CF162:CF163" si="548">CE162</f>
        <v>10000</v>
      </c>
      <c r="CG162" s="40">
        <f t="shared" ref="CG162:CG163" si="549">CF162</f>
        <v>10000</v>
      </c>
      <c r="CH162" s="40">
        <f t="shared" ref="CH162:CH163" si="550">CG162</f>
        <v>10000</v>
      </c>
      <c r="CI162" s="40">
        <f t="shared" ref="CI162:CI163" si="551">CH162</f>
        <v>10000</v>
      </c>
      <c r="CJ162" s="40">
        <f t="shared" ref="CJ162:CJ163" si="552">CI162</f>
        <v>10000</v>
      </c>
      <c r="CK162" s="40">
        <f t="shared" ref="CK162:CK163" si="553">CJ162</f>
        <v>10000</v>
      </c>
      <c r="CL162" s="40">
        <f t="shared" ref="CL162:CL163" si="554">CK162</f>
        <v>10000</v>
      </c>
      <c r="CM162" s="40">
        <f t="shared" ref="CM162:CM163" si="555">CL162</f>
        <v>10000</v>
      </c>
      <c r="CN162" s="40">
        <f t="shared" ref="CN162:CN163" si="556">CM162</f>
        <v>10000</v>
      </c>
      <c r="CO162" s="40">
        <f t="shared" ref="CO162:CO163" si="557">CN162</f>
        <v>10000</v>
      </c>
      <c r="CP162" s="40">
        <f t="shared" ref="CP162:CP163" si="558">CO162</f>
        <v>10000</v>
      </c>
      <c r="CQ162" s="40">
        <f t="shared" ref="CQ162:CQ163" si="559">CP162</f>
        <v>10000</v>
      </c>
      <c r="CR162" s="40">
        <f t="shared" ref="CR162:CR163" si="560">CQ162</f>
        <v>10000</v>
      </c>
      <c r="CS162" s="40">
        <f t="shared" ref="CS162:CS163" si="561">CR162</f>
        <v>10000</v>
      </c>
      <c r="CT162" s="40">
        <f t="shared" ref="CT162:CT163" si="562">CS162</f>
        <v>10000</v>
      </c>
      <c r="CU162" s="40">
        <f t="shared" ref="CU162:CU163" si="563">CT162</f>
        <v>10000</v>
      </c>
      <c r="CV162" s="40">
        <f t="shared" ref="CV162:CV163" si="564">CU162</f>
        <v>10000</v>
      </c>
      <c r="CW162" s="40">
        <f t="shared" ref="CW162:CW163" si="565">CV162</f>
        <v>10000</v>
      </c>
      <c r="CX162" s="40">
        <f t="shared" ref="CX162:CX163" si="566">CW162</f>
        <v>10000</v>
      </c>
      <c r="CY162" s="40">
        <f t="shared" ref="CY162:CY163" si="567">CX162</f>
        <v>10000</v>
      </c>
      <c r="CZ162" s="40">
        <f t="shared" ref="CZ162:CZ163" si="568">CY162</f>
        <v>10000</v>
      </c>
      <c r="DA162" s="40">
        <f t="shared" ref="DA162:DA163" si="569">CZ162</f>
        <v>10000</v>
      </c>
      <c r="DB162" s="40">
        <f t="shared" ref="DB162:DB163" si="570">DA162</f>
        <v>10000</v>
      </c>
      <c r="DC162" s="40">
        <f t="shared" ref="DC162:DC163" si="571">DB162</f>
        <v>10000</v>
      </c>
      <c r="DD162" s="40">
        <f t="shared" ref="DD162:DD163" si="572">DC162</f>
        <v>10000</v>
      </c>
      <c r="DE162" s="40">
        <f t="shared" ref="DE162:DE163" si="573">DD162</f>
        <v>10000</v>
      </c>
      <c r="DF162" s="40">
        <f t="shared" ref="DF162:DF163" si="574">DE162</f>
        <v>10000</v>
      </c>
      <c r="DG162" s="40">
        <f t="shared" ref="DG162:DG163" si="575">DF162</f>
        <v>10000</v>
      </c>
      <c r="DH162" s="40">
        <f t="shared" ref="DH162:DH163" si="576">DG162</f>
        <v>10000</v>
      </c>
      <c r="DI162" s="40">
        <f t="shared" ref="DI162:DI163" si="577">DH162</f>
        <v>10000</v>
      </c>
      <c r="DJ162" s="40">
        <f t="shared" ref="DJ162:DJ163" si="578">DI162</f>
        <v>10000</v>
      </c>
      <c r="DK162" s="40">
        <f t="shared" ref="DK162:DK163" si="579">DJ162</f>
        <v>10000</v>
      </c>
      <c r="DL162" s="40">
        <f t="shared" ref="DL162:DL163" si="580">DK162</f>
        <v>10000</v>
      </c>
      <c r="DM162" s="40">
        <f t="shared" ref="DM162:DM163" si="581">DL162</f>
        <v>10000</v>
      </c>
      <c r="DN162" s="40">
        <f t="shared" ref="DN162:DN163" si="582">DM162</f>
        <v>10000</v>
      </c>
      <c r="DO162" s="40">
        <f t="shared" ref="DO162:DO163" si="583">DN162</f>
        <v>10000</v>
      </c>
      <c r="DP162" s="40">
        <f t="shared" ref="DP162:DP163" si="584">DO162</f>
        <v>10000</v>
      </c>
      <c r="DQ162" s="40">
        <f t="shared" ref="DQ162:DQ163" si="585">DP162</f>
        <v>10000</v>
      </c>
      <c r="DR162" s="40">
        <f t="shared" ref="DR162:DR163" si="586">DQ162</f>
        <v>10000</v>
      </c>
      <c r="DS162" s="40">
        <f t="shared" ref="DS162:DS163" si="587">DR162</f>
        <v>10000</v>
      </c>
      <c r="DT162" s="40">
        <f t="shared" ref="DT162:DT163" si="588">DS162</f>
        <v>10000</v>
      </c>
      <c r="DU162" s="40">
        <f t="shared" ref="DU162:DU163" si="589">DT162</f>
        <v>10000</v>
      </c>
      <c r="DV162" s="40">
        <f t="shared" ref="DV162:DV163" si="590">DU162</f>
        <v>10000</v>
      </c>
      <c r="DW162" s="40">
        <f t="shared" ref="DW162:DW163" si="591">DV162</f>
        <v>10000</v>
      </c>
      <c r="DX162" s="40">
        <f t="shared" ref="DX162:DX163" si="592">DW162</f>
        <v>10000</v>
      </c>
      <c r="DY162" s="40">
        <f t="shared" ref="DY162:DY163" si="593">DX162</f>
        <v>10000</v>
      </c>
      <c r="DZ162" s="40">
        <f t="shared" ref="DZ162:DZ163" si="594">DY162</f>
        <v>10000</v>
      </c>
      <c r="EA162" s="40">
        <f t="shared" ref="EA162:EA163" si="595">DZ162</f>
        <v>10000</v>
      </c>
      <c r="EB162" s="40">
        <f t="shared" ref="EB162:EB163" si="596">EA162</f>
        <v>10000</v>
      </c>
      <c r="EC162" s="40">
        <f t="shared" ref="EC162:EC163" si="597">EB162</f>
        <v>10000</v>
      </c>
      <c r="ED162" s="40">
        <f t="shared" ref="ED162:ED163" si="598">EC162</f>
        <v>10000</v>
      </c>
      <c r="EE162" s="40">
        <f t="shared" ref="EE162:EE163" si="599">ED162</f>
        <v>10000</v>
      </c>
      <c r="EF162" s="40">
        <f t="shared" ref="EF162:EF163" si="600">EE162</f>
        <v>10000</v>
      </c>
      <c r="EG162" s="40">
        <f t="shared" ref="EG162:EG163" si="601">EF162</f>
        <v>10000</v>
      </c>
      <c r="EH162" s="40">
        <f t="shared" ref="EH162:EH163" si="602">EG162</f>
        <v>10000</v>
      </c>
      <c r="EI162" s="40">
        <f t="shared" ref="EI162:EI163" si="603">EH162</f>
        <v>10000</v>
      </c>
      <c r="EJ162" s="40">
        <f t="shared" ref="EJ162:EJ163" si="604">EI162</f>
        <v>10000</v>
      </c>
      <c r="EK162" s="40">
        <f t="shared" ref="EK162:EK163" si="605">EJ162</f>
        <v>10000</v>
      </c>
      <c r="EL162" s="40">
        <f t="shared" ref="EL162:EL163" si="606">EK162</f>
        <v>10000</v>
      </c>
      <c r="EM162" s="40">
        <f t="shared" ref="EM162:EM163" si="607">EL162</f>
        <v>10000</v>
      </c>
      <c r="EN162" s="40">
        <f t="shared" ref="EN162:EN163" si="608">EM162</f>
        <v>10000</v>
      </c>
      <c r="EO162" s="40">
        <f t="shared" ref="EO162:EO163" si="609">EN162</f>
        <v>10000</v>
      </c>
      <c r="EP162" s="40">
        <f t="shared" ref="EP162:EP163" si="610">EO162</f>
        <v>10000</v>
      </c>
      <c r="EQ162" s="40">
        <f t="shared" ref="EQ162:EQ163" si="611">EP162</f>
        <v>10000</v>
      </c>
      <c r="ER162" s="40">
        <f t="shared" ref="ER162:ER163" si="612">EQ162</f>
        <v>10000</v>
      </c>
      <c r="ES162" s="40">
        <f t="shared" ref="ES162:ES163" si="613">ER162</f>
        <v>10000</v>
      </c>
      <c r="ET162" s="40">
        <f t="shared" ref="ET162:ET163" si="614">ES162</f>
        <v>10000</v>
      </c>
      <c r="EU162" s="40">
        <f t="shared" ref="EU162:EU163" si="615">ET162</f>
        <v>10000</v>
      </c>
      <c r="EV162" s="40">
        <f t="shared" ref="EV162:EV163" si="616">EU162</f>
        <v>10000</v>
      </c>
      <c r="EW162" s="40">
        <f t="shared" ref="EW162:EW163" si="617">EV162</f>
        <v>10000</v>
      </c>
      <c r="EX162" s="40">
        <f t="shared" ref="EX162:EX163" si="618">EW162</f>
        <v>10000</v>
      </c>
      <c r="EY162" s="40">
        <f t="shared" ref="EY162:EY163" si="619">EX162</f>
        <v>10000</v>
      </c>
      <c r="EZ162" s="40">
        <f t="shared" ref="EZ162:EZ163" si="620">EY162</f>
        <v>10000</v>
      </c>
      <c r="FA162" s="40">
        <f t="shared" ref="FA162:FA163" si="621">EZ162</f>
        <v>10000</v>
      </c>
      <c r="FB162" s="40">
        <f t="shared" ref="FB162:FB163" si="622">FA162</f>
        <v>10000</v>
      </c>
      <c r="FC162" s="40">
        <f t="shared" ref="FC162:FC163" si="623">FB162</f>
        <v>10000</v>
      </c>
      <c r="FD162" s="40">
        <f t="shared" ref="FD162:FD163" si="624">FC162</f>
        <v>10000</v>
      </c>
      <c r="FE162" s="40">
        <f t="shared" ref="FE162:FE163" si="625">FD162</f>
        <v>10000</v>
      </c>
      <c r="FF162" s="40">
        <f t="shared" ref="FF162:FF163" si="626">FE162</f>
        <v>10000</v>
      </c>
      <c r="FG162" s="40">
        <f t="shared" ref="FG162:FG163" si="627">FF162</f>
        <v>10000</v>
      </c>
      <c r="FH162" s="40">
        <f t="shared" ref="FH162:FH163" si="628">FG162</f>
        <v>10000</v>
      </c>
      <c r="FI162" s="40">
        <f t="shared" ref="FI162:FI163" si="629">FH162</f>
        <v>10000</v>
      </c>
      <c r="FJ162" s="40">
        <f t="shared" ref="FJ162:FJ163" si="630">FI162</f>
        <v>10000</v>
      </c>
      <c r="FK162" s="40">
        <f t="shared" ref="FK162:FK163" si="631">FJ162</f>
        <v>10000</v>
      </c>
      <c r="FL162" s="40">
        <f t="shared" ref="FL162:FL163" si="632">FK162</f>
        <v>10000</v>
      </c>
      <c r="FM162" s="40">
        <f t="shared" ref="FM162:FM163" si="633">FL162</f>
        <v>10000</v>
      </c>
      <c r="FN162" s="40">
        <f t="shared" ref="FN162:FN163" si="634">FM162</f>
        <v>10000</v>
      </c>
      <c r="FO162" s="40">
        <f t="shared" ref="FO162:FO163" si="635">FN162</f>
        <v>10000</v>
      </c>
      <c r="FP162" s="40">
        <f t="shared" ref="FP162:FP163" si="636">FO162</f>
        <v>10000</v>
      </c>
      <c r="FQ162" s="40">
        <f t="shared" ref="FQ162:FQ163" si="637">FP162</f>
        <v>10000</v>
      </c>
      <c r="FR162" s="40">
        <f t="shared" ref="FR162:FR163" si="638">FQ162</f>
        <v>10000</v>
      </c>
      <c r="FS162" s="40">
        <f t="shared" ref="FS162:FS163" si="639">FR162</f>
        <v>10000</v>
      </c>
      <c r="FT162" s="40">
        <f t="shared" ref="FT162:FT163" si="640">FS162</f>
        <v>10000</v>
      </c>
      <c r="FU162" s="40">
        <f t="shared" ref="FU162:FU163" si="641">FT162</f>
        <v>10000</v>
      </c>
      <c r="FV162" s="40">
        <f t="shared" ref="FV162:FV163" si="642">FU162</f>
        <v>10000</v>
      </c>
      <c r="FW162" s="40">
        <f t="shared" ref="FW162:FW163" si="643">FV162</f>
        <v>10000</v>
      </c>
      <c r="FX162" s="40">
        <f t="shared" ref="FX162:FX163" si="644">FW162</f>
        <v>10000</v>
      </c>
      <c r="FY162" s="40">
        <f t="shared" ref="FY162:FY163" si="645">FX162</f>
        <v>10000</v>
      </c>
      <c r="FZ162" s="40">
        <f t="shared" ref="FZ162:FZ163" si="646">FY162</f>
        <v>10000</v>
      </c>
      <c r="GA162" s="40">
        <f t="shared" ref="GA162:GA163" si="647">FZ162</f>
        <v>10000</v>
      </c>
      <c r="GB162" s="40">
        <f t="shared" ref="GB162:GB163" si="648">GA162</f>
        <v>10000</v>
      </c>
      <c r="GC162" s="40">
        <f t="shared" ref="GC162:GC163" si="649">GB162</f>
        <v>10000</v>
      </c>
      <c r="GD162" s="40">
        <f t="shared" ref="GD162:GD163" si="650">GC162</f>
        <v>10000</v>
      </c>
      <c r="GE162" s="40">
        <f t="shared" ref="GE162:GE163" si="651">GD162</f>
        <v>10000</v>
      </c>
      <c r="GF162" s="40">
        <f t="shared" ref="GF162:GF163" si="652">GE162</f>
        <v>10000</v>
      </c>
      <c r="GG162" s="40">
        <f t="shared" ref="GG162:GG163" si="653">GF162</f>
        <v>10000</v>
      </c>
      <c r="GH162" s="40">
        <f t="shared" ref="GH162:GH163" si="654">GG162</f>
        <v>10000</v>
      </c>
      <c r="GI162" s="40">
        <f t="shared" ref="GI162:GI163" si="655">GH162</f>
        <v>10000</v>
      </c>
      <c r="GJ162" s="40">
        <f t="shared" ref="GJ162:GJ163" si="656">GI162</f>
        <v>10000</v>
      </c>
      <c r="GK162" s="40">
        <f t="shared" ref="GK162:GK163" si="657">GJ162</f>
        <v>10000</v>
      </c>
      <c r="GL162" s="40">
        <f t="shared" ref="GL162:GL163" si="658">GK162</f>
        <v>10000</v>
      </c>
      <c r="GM162" s="40">
        <f t="shared" ref="GM162:GM163" si="659">GL162</f>
        <v>10000</v>
      </c>
      <c r="GN162" s="40">
        <f t="shared" ref="GN162:GN163" si="660">GM162</f>
        <v>10000</v>
      </c>
      <c r="GO162" s="40">
        <f t="shared" ref="GO162:GO163" si="661">GN162</f>
        <v>10000</v>
      </c>
      <c r="GP162" s="40">
        <f t="shared" ref="GP162:GP163" si="662">GO162</f>
        <v>10000</v>
      </c>
      <c r="GQ162" s="40">
        <f t="shared" ref="GQ162:GQ163" si="663">GP162</f>
        <v>10000</v>
      </c>
      <c r="GR162" s="40">
        <f t="shared" ref="GR162:GR163" si="664">GQ162</f>
        <v>10000</v>
      </c>
      <c r="GS162" s="40">
        <f t="shared" ref="GS162:GS163" si="665">GR162</f>
        <v>10000</v>
      </c>
      <c r="GT162" s="40">
        <f t="shared" ref="GT162:GT163" si="666">GS162</f>
        <v>10000</v>
      </c>
      <c r="GU162" s="40">
        <f t="shared" ref="GU162:GU163" si="667">GT162</f>
        <v>10000</v>
      </c>
      <c r="GV162" s="40">
        <f t="shared" ref="GV162:GV163" si="668">GU162</f>
        <v>10000</v>
      </c>
      <c r="GW162" s="40">
        <f t="shared" ref="GW162:GW163" si="669">GV162</f>
        <v>10000</v>
      </c>
      <c r="GX162" s="40">
        <f t="shared" ref="GX162:GX163" si="670">GW162</f>
        <v>10000</v>
      </c>
      <c r="GY162" s="40">
        <f t="shared" ref="GY162:GY163" si="671">GX162</f>
        <v>10000</v>
      </c>
      <c r="GZ162" s="40">
        <f t="shared" ref="GZ162:GZ163" si="672">GY162</f>
        <v>10000</v>
      </c>
      <c r="HA162" s="40">
        <f t="shared" ref="HA162:HA163" si="673">GZ162</f>
        <v>10000</v>
      </c>
      <c r="HB162" s="40">
        <f t="shared" ref="HB162:HB163" si="674">HA162</f>
        <v>10000</v>
      </c>
      <c r="HC162" s="40">
        <f t="shared" ref="HC162:HC163" si="675">HB162</f>
        <v>10000</v>
      </c>
      <c r="HD162" s="40">
        <f t="shared" ref="HD162:HD163" si="676">HC162</f>
        <v>10000</v>
      </c>
      <c r="HE162" s="40">
        <f t="shared" ref="HE162:HE163" si="677">HD162</f>
        <v>10000</v>
      </c>
      <c r="HF162" s="40">
        <f t="shared" ref="HF162:HF163" si="678">HE162</f>
        <v>10000</v>
      </c>
      <c r="HG162" s="40">
        <f t="shared" ref="HG162:HG163" si="679">HF162</f>
        <v>10000</v>
      </c>
      <c r="HH162" s="40">
        <f t="shared" ref="HH162:HH163" si="680">HG162</f>
        <v>10000</v>
      </c>
      <c r="HI162" s="40">
        <f t="shared" ref="HI162:HI163" si="681">HH162</f>
        <v>10000</v>
      </c>
      <c r="HJ162" s="40">
        <f t="shared" ref="HJ162:HJ163" si="682">HI162</f>
        <v>10000</v>
      </c>
      <c r="HK162" s="40">
        <f t="shared" ref="HK162:HK163" si="683">HJ162</f>
        <v>10000</v>
      </c>
      <c r="HL162" s="40">
        <f t="shared" ref="HL162:HL163" si="684">HK162</f>
        <v>10000</v>
      </c>
      <c r="HM162" s="40">
        <f t="shared" ref="HM162:HM163" si="685">HL162</f>
        <v>10000</v>
      </c>
      <c r="HN162" s="40">
        <f t="shared" ref="HN162:HN163" si="686">HM162</f>
        <v>10000</v>
      </c>
      <c r="HO162" s="40">
        <f t="shared" ref="HO162:HO163" si="687">HN162</f>
        <v>10000</v>
      </c>
      <c r="HP162" s="40">
        <f t="shared" ref="HP162:HP163" si="688">HO162</f>
        <v>10000</v>
      </c>
      <c r="HQ162" s="40">
        <f t="shared" ref="HQ162:HQ163" si="689">HP162</f>
        <v>10000</v>
      </c>
      <c r="HR162" s="40">
        <f t="shared" ref="HR162:HR163" si="690">HQ162</f>
        <v>10000</v>
      </c>
      <c r="HS162" s="40">
        <f t="shared" ref="HS162:HS163" si="691">HR162</f>
        <v>10000</v>
      </c>
      <c r="HT162" s="40">
        <f t="shared" ref="HT162:HT163" si="692">HS162</f>
        <v>10000</v>
      </c>
      <c r="HU162" s="40">
        <f t="shared" ref="HU162:HU163" si="693">HT162</f>
        <v>10000</v>
      </c>
      <c r="HV162" s="40">
        <f t="shared" ref="HV162:HV163" si="694">HU162</f>
        <v>10000</v>
      </c>
      <c r="HW162" s="40">
        <f t="shared" ref="HW162:HW163" si="695">HV162</f>
        <v>10000</v>
      </c>
      <c r="HX162" s="40">
        <f t="shared" ref="HX162:HX163" si="696">HW162</f>
        <v>10000</v>
      </c>
      <c r="HY162" s="40">
        <f t="shared" ref="HY162:HY163" si="697">HX162</f>
        <v>10000</v>
      </c>
      <c r="HZ162" s="40">
        <f t="shared" ref="HZ162:HZ163" si="698">HY162</f>
        <v>10000</v>
      </c>
      <c r="IA162" s="40">
        <f t="shared" ref="IA162:IA163" si="699">HZ162</f>
        <v>10000</v>
      </c>
      <c r="IB162" s="40">
        <f t="shared" ref="IB162:IB163" si="700">IA162</f>
        <v>10000</v>
      </c>
      <c r="IC162" s="40">
        <f t="shared" ref="IC162:IC163" si="701">IB162</f>
        <v>10000</v>
      </c>
      <c r="ID162" s="40">
        <f t="shared" ref="ID162:ID163" si="702">IC162</f>
        <v>10000</v>
      </c>
      <c r="IE162" s="40">
        <f t="shared" ref="IE162:IE163" si="703">ID162</f>
        <v>10000</v>
      </c>
      <c r="IF162" s="40">
        <f t="shared" ref="IF162:IF163" si="704">IE162</f>
        <v>10000</v>
      </c>
      <c r="IG162" s="40">
        <f t="shared" ref="IG162:IG163" si="705">IF162</f>
        <v>10000</v>
      </c>
      <c r="IH162" s="40">
        <f t="shared" ref="IH162:IH163" si="706">IG162</f>
        <v>10000</v>
      </c>
      <c r="II162" s="40">
        <f t="shared" ref="II162:II163" si="707">IH162</f>
        <v>10000</v>
      </c>
      <c r="IJ162" s="40">
        <f t="shared" ref="IJ162:IJ163" si="708">II162</f>
        <v>10000</v>
      </c>
      <c r="IK162" s="40">
        <f t="shared" ref="IK162:IK163" si="709">IJ162</f>
        <v>10000</v>
      </c>
      <c r="IL162" s="40">
        <f t="shared" ref="IL162:IL163" si="710">IK162</f>
        <v>10000</v>
      </c>
      <c r="IM162" s="40">
        <f t="shared" ref="IM162:IM163" si="711">IL162</f>
        <v>10000</v>
      </c>
      <c r="IN162" s="40">
        <f t="shared" ref="IN162:IN163" si="712">IM162</f>
        <v>10000</v>
      </c>
      <c r="IO162" s="40">
        <f t="shared" ref="IO162:IO163" si="713">IN162</f>
        <v>10000</v>
      </c>
      <c r="IP162" s="40">
        <f t="shared" ref="IP162:IP163" si="714">IO162</f>
        <v>10000</v>
      </c>
      <c r="IQ162" s="40">
        <f t="shared" ref="IQ162:IQ163" si="715">IP162</f>
        <v>10000</v>
      </c>
      <c r="IR162" s="40">
        <f t="shared" ref="IR162:IR163" si="716">IQ162</f>
        <v>10000</v>
      </c>
      <c r="IS162" s="40">
        <f t="shared" ref="IS162:IS163" si="717">IR162</f>
        <v>10000</v>
      </c>
      <c r="IT162" s="40">
        <f t="shared" ref="IT162:IT163" si="718">IS162</f>
        <v>10000</v>
      </c>
      <c r="IU162" s="40">
        <f t="shared" ref="IU162:IU163" si="719">IT162</f>
        <v>10000</v>
      </c>
      <c r="IV162" s="40">
        <f t="shared" ref="IV162:IV163" si="720">IU162</f>
        <v>10000</v>
      </c>
      <c r="IW162" s="40">
        <f t="shared" ref="IW162:IW163" si="721">IV162</f>
        <v>10000</v>
      </c>
      <c r="IX162" s="40">
        <f t="shared" ref="IX162:IX163" si="722">IW162</f>
        <v>10000</v>
      </c>
      <c r="IY162" s="40">
        <f t="shared" ref="IY162:IY163" si="723">IX162</f>
        <v>10000</v>
      </c>
      <c r="IZ162" s="40">
        <f t="shared" ref="IZ162:IZ163" si="724">IY162</f>
        <v>10000</v>
      </c>
      <c r="JA162" s="40">
        <f t="shared" ref="JA162:JA163" si="725">IZ162</f>
        <v>10000</v>
      </c>
      <c r="JB162" s="40">
        <f t="shared" ref="JB162:JB163" si="726">JA162</f>
        <v>10000</v>
      </c>
      <c r="JC162" s="40">
        <f t="shared" ref="JC162:JC163" si="727">JB162</f>
        <v>10000</v>
      </c>
      <c r="JD162" s="40">
        <f t="shared" ref="JD162:JD163" si="728">JC162</f>
        <v>10000</v>
      </c>
      <c r="JE162" s="40">
        <f t="shared" ref="JE162:JE163" si="729">JD162</f>
        <v>10000</v>
      </c>
      <c r="JF162" s="40">
        <f t="shared" ref="JF162:JF163" si="730">JE162</f>
        <v>10000</v>
      </c>
      <c r="JG162" s="40">
        <f t="shared" ref="JG162:JG163" si="731">JF162</f>
        <v>10000</v>
      </c>
      <c r="JH162" s="40">
        <f t="shared" ref="JH162:JH163" si="732">JG162</f>
        <v>10000</v>
      </c>
      <c r="JI162" s="40">
        <f t="shared" ref="JI162:JI163" si="733">JH162</f>
        <v>10000</v>
      </c>
      <c r="JJ162" s="40">
        <f t="shared" ref="JJ162:JJ163" si="734">JI162</f>
        <v>10000</v>
      </c>
      <c r="JK162" s="40">
        <f t="shared" ref="JK162:JK163" si="735">JJ162</f>
        <v>10000</v>
      </c>
      <c r="JL162" s="40">
        <f t="shared" ref="JL162:JL163" si="736">JK162</f>
        <v>10000</v>
      </c>
      <c r="JM162" s="40">
        <f t="shared" ref="JM162:JM163" si="737">JL162</f>
        <v>10000</v>
      </c>
      <c r="JN162" s="40">
        <f t="shared" ref="JN162:JN163" si="738">JM162</f>
        <v>10000</v>
      </c>
      <c r="JO162" s="40">
        <f t="shared" ref="JO162:JO163" si="739">JN162</f>
        <v>10000</v>
      </c>
      <c r="JP162" s="40">
        <f t="shared" ref="JP162:JP163" si="740">JO162</f>
        <v>10000</v>
      </c>
      <c r="JQ162" s="40">
        <f t="shared" ref="JQ162:JQ163" si="741">JP162</f>
        <v>10000</v>
      </c>
      <c r="JR162" s="40">
        <f t="shared" ref="JR162:JR163" si="742">JQ162</f>
        <v>10000</v>
      </c>
      <c r="JS162" s="40">
        <f t="shared" ref="JS162:JS163" si="743">JR162</f>
        <v>10000</v>
      </c>
      <c r="JT162" s="40">
        <f t="shared" ref="JT162:JT163" si="744">JS162</f>
        <v>10000</v>
      </c>
      <c r="JU162" s="40">
        <f t="shared" ref="JU162:JU163" si="745">JT162</f>
        <v>10000</v>
      </c>
      <c r="JV162" s="40">
        <f t="shared" ref="JV162:JV163" si="746">JU162</f>
        <v>10000</v>
      </c>
      <c r="JW162" s="40">
        <f t="shared" ref="JW162:JW163" si="747">JV162</f>
        <v>10000</v>
      </c>
      <c r="JX162" s="40">
        <f t="shared" ref="JX162:JX163" si="748">JW162</f>
        <v>10000</v>
      </c>
      <c r="JY162" s="40">
        <f t="shared" ref="JY162:JY163" si="749">JX162</f>
        <v>10000</v>
      </c>
      <c r="JZ162" s="40">
        <f t="shared" ref="JZ162:JZ163" si="750">JY162</f>
        <v>10000</v>
      </c>
      <c r="KA162" s="40">
        <f t="shared" ref="KA162:KA163" si="751">JZ162</f>
        <v>10000</v>
      </c>
      <c r="KB162" s="40">
        <f t="shared" ref="KB162:KB163" si="752">KA162</f>
        <v>10000</v>
      </c>
      <c r="KC162" s="40">
        <f t="shared" ref="KC162:KC163" si="753">KB162</f>
        <v>10000</v>
      </c>
      <c r="KD162" s="40">
        <f t="shared" ref="KD162:KD163" si="754">KC162</f>
        <v>10000</v>
      </c>
      <c r="KE162" s="40">
        <f t="shared" ref="KE162:KE163" si="755">KD162</f>
        <v>10000</v>
      </c>
      <c r="KF162" s="40">
        <f t="shared" ref="KF162:KF163" si="756">KE162</f>
        <v>10000</v>
      </c>
      <c r="KG162" s="40">
        <f t="shared" ref="KG162:KG163" si="757">KF162</f>
        <v>10000</v>
      </c>
      <c r="KH162" s="40">
        <f t="shared" ref="KH162:KH163" si="758">KG162</f>
        <v>10000</v>
      </c>
      <c r="KI162" s="40">
        <f t="shared" ref="KI162:KI163" si="759">KH162</f>
        <v>10000</v>
      </c>
      <c r="KJ162" s="40">
        <f t="shared" ref="KJ162:KJ163" si="760">KI162</f>
        <v>10000</v>
      </c>
      <c r="KK162" s="40">
        <f t="shared" ref="KK162:KK163" si="761">KJ162</f>
        <v>10000</v>
      </c>
      <c r="KL162" s="40">
        <f t="shared" ref="KL162:KL163" si="762">KK162</f>
        <v>10000</v>
      </c>
      <c r="KM162" s="40">
        <f t="shared" ref="KM162:KM163" si="763">KL162</f>
        <v>10000</v>
      </c>
      <c r="KN162" s="40">
        <f t="shared" ref="KN162:KN163" si="764">KM162</f>
        <v>10000</v>
      </c>
      <c r="KO162" s="40">
        <f t="shared" ref="KO162:KO163" si="765">KN162</f>
        <v>10000</v>
      </c>
      <c r="KP162" s="40">
        <f t="shared" ref="KP162:KP163" si="766">KO162</f>
        <v>10000</v>
      </c>
      <c r="KQ162" s="40">
        <f t="shared" ref="KQ162:KQ163" si="767">KP162</f>
        <v>10000</v>
      </c>
      <c r="KR162" s="40">
        <f t="shared" ref="KR162:KR163" si="768">KQ162</f>
        <v>10000</v>
      </c>
      <c r="KS162" s="40">
        <f t="shared" ref="KS162:KS163" si="769">KR162</f>
        <v>10000</v>
      </c>
      <c r="KT162" s="40">
        <f t="shared" ref="KT162:KT163" si="770">KS162</f>
        <v>10000</v>
      </c>
      <c r="KU162" s="40">
        <f t="shared" ref="KU162:KU163" si="771">KT162</f>
        <v>10000</v>
      </c>
      <c r="KV162" s="40">
        <f t="shared" ref="KV162:KV163" si="772">KU162</f>
        <v>10000</v>
      </c>
      <c r="KW162" s="1"/>
      <c r="KX162" s="1"/>
    </row>
    <row r="163" spans="1:310" x14ac:dyDescent="0.25">
      <c r="A163" s="1"/>
      <c r="B163" s="79"/>
      <c r="C163" s="79"/>
      <c r="D163" s="79"/>
      <c r="E163" s="1" t="str">
        <f>kpi!E62</f>
        <v>прочие расходы-8</v>
      </c>
      <c r="F163" s="1"/>
      <c r="G163" s="1"/>
      <c r="H163" s="11" t="str">
        <f t="shared" si="468"/>
        <v>руб.</v>
      </c>
      <c r="I163" s="1"/>
      <c r="J163" s="1"/>
      <c r="K163" s="1"/>
      <c r="L163" s="1"/>
      <c r="M163" s="5"/>
      <c r="N163" s="52"/>
      <c r="O163" s="19"/>
      <c r="P163" s="1"/>
      <c r="Q163" s="1"/>
      <c r="R163" s="40">
        <f t="shared" si="469"/>
        <v>48000</v>
      </c>
      <c r="S163" s="1"/>
      <c r="T163" s="5" t="s">
        <v>0</v>
      </c>
      <c r="U163" s="40">
        <v>1000</v>
      </c>
      <c r="V163" s="40">
        <f t="shared" si="486"/>
        <v>1000</v>
      </c>
      <c r="W163" s="40">
        <f t="shared" si="487"/>
        <v>1000</v>
      </c>
      <c r="X163" s="40">
        <f t="shared" si="488"/>
        <v>1000</v>
      </c>
      <c r="Y163" s="40">
        <f t="shared" si="489"/>
        <v>1000</v>
      </c>
      <c r="Z163" s="40">
        <f t="shared" si="490"/>
        <v>1000</v>
      </c>
      <c r="AA163" s="40">
        <f t="shared" si="491"/>
        <v>1000</v>
      </c>
      <c r="AB163" s="40">
        <f t="shared" si="492"/>
        <v>1000</v>
      </c>
      <c r="AC163" s="40">
        <f t="shared" si="493"/>
        <v>1000</v>
      </c>
      <c r="AD163" s="40">
        <f t="shared" si="494"/>
        <v>1000</v>
      </c>
      <c r="AE163" s="40">
        <f t="shared" si="495"/>
        <v>1000</v>
      </c>
      <c r="AF163" s="40">
        <f t="shared" si="496"/>
        <v>1000</v>
      </c>
      <c r="AG163" s="40">
        <f t="shared" si="497"/>
        <v>1000</v>
      </c>
      <c r="AH163" s="40">
        <f t="shared" si="498"/>
        <v>1000</v>
      </c>
      <c r="AI163" s="40">
        <f t="shared" si="499"/>
        <v>1000</v>
      </c>
      <c r="AJ163" s="40">
        <f t="shared" si="500"/>
        <v>1000</v>
      </c>
      <c r="AK163" s="40">
        <f t="shared" si="501"/>
        <v>1000</v>
      </c>
      <c r="AL163" s="40">
        <f t="shared" si="502"/>
        <v>1000</v>
      </c>
      <c r="AM163" s="40">
        <f t="shared" si="503"/>
        <v>1000</v>
      </c>
      <c r="AN163" s="40">
        <f t="shared" si="504"/>
        <v>1000</v>
      </c>
      <c r="AO163" s="40">
        <f t="shared" si="505"/>
        <v>1000</v>
      </c>
      <c r="AP163" s="40">
        <f t="shared" si="506"/>
        <v>1000</v>
      </c>
      <c r="AQ163" s="40">
        <f t="shared" si="507"/>
        <v>1000</v>
      </c>
      <c r="AR163" s="40">
        <f t="shared" si="508"/>
        <v>1000</v>
      </c>
      <c r="AS163" s="40">
        <f t="shared" si="509"/>
        <v>1000</v>
      </c>
      <c r="AT163" s="40">
        <f t="shared" si="510"/>
        <v>1000</v>
      </c>
      <c r="AU163" s="40">
        <f t="shared" si="511"/>
        <v>1000</v>
      </c>
      <c r="AV163" s="40">
        <f t="shared" si="512"/>
        <v>1000</v>
      </c>
      <c r="AW163" s="40">
        <f t="shared" si="513"/>
        <v>1000</v>
      </c>
      <c r="AX163" s="40">
        <f t="shared" si="514"/>
        <v>1000</v>
      </c>
      <c r="AY163" s="40">
        <f t="shared" si="515"/>
        <v>1000</v>
      </c>
      <c r="AZ163" s="40">
        <f t="shared" si="516"/>
        <v>1000</v>
      </c>
      <c r="BA163" s="40">
        <f t="shared" si="517"/>
        <v>1000</v>
      </c>
      <c r="BB163" s="40">
        <f t="shared" si="518"/>
        <v>1000</v>
      </c>
      <c r="BC163" s="40">
        <f t="shared" si="519"/>
        <v>1000</v>
      </c>
      <c r="BD163" s="40">
        <f t="shared" si="520"/>
        <v>1000</v>
      </c>
      <c r="BE163" s="40">
        <f t="shared" si="521"/>
        <v>1000</v>
      </c>
      <c r="BF163" s="40">
        <f t="shared" si="522"/>
        <v>1000</v>
      </c>
      <c r="BG163" s="40">
        <f t="shared" si="523"/>
        <v>1000</v>
      </c>
      <c r="BH163" s="40">
        <f t="shared" si="524"/>
        <v>1000</v>
      </c>
      <c r="BI163" s="40">
        <f t="shared" si="525"/>
        <v>1000</v>
      </c>
      <c r="BJ163" s="40">
        <f t="shared" si="526"/>
        <v>1000</v>
      </c>
      <c r="BK163" s="40">
        <f t="shared" si="527"/>
        <v>1000</v>
      </c>
      <c r="BL163" s="40">
        <f t="shared" si="528"/>
        <v>1000</v>
      </c>
      <c r="BM163" s="40">
        <f t="shared" si="529"/>
        <v>1000</v>
      </c>
      <c r="BN163" s="40">
        <f t="shared" si="530"/>
        <v>1000</v>
      </c>
      <c r="BO163" s="40">
        <f t="shared" si="531"/>
        <v>1000</v>
      </c>
      <c r="BP163" s="40">
        <f t="shared" si="532"/>
        <v>1000</v>
      </c>
      <c r="BQ163" s="40">
        <f t="shared" si="533"/>
        <v>1000</v>
      </c>
      <c r="BR163" s="40">
        <f t="shared" si="534"/>
        <v>1000</v>
      </c>
      <c r="BS163" s="40">
        <f t="shared" si="535"/>
        <v>1000</v>
      </c>
      <c r="BT163" s="40">
        <f t="shared" si="536"/>
        <v>1000</v>
      </c>
      <c r="BU163" s="40">
        <f t="shared" si="537"/>
        <v>1000</v>
      </c>
      <c r="BV163" s="40">
        <f t="shared" si="538"/>
        <v>1000</v>
      </c>
      <c r="BW163" s="40">
        <f t="shared" si="539"/>
        <v>1000</v>
      </c>
      <c r="BX163" s="40">
        <f t="shared" si="540"/>
        <v>1000</v>
      </c>
      <c r="BY163" s="40">
        <f t="shared" si="541"/>
        <v>1000</v>
      </c>
      <c r="BZ163" s="40">
        <f t="shared" si="542"/>
        <v>1000</v>
      </c>
      <c r="CA163" s="40">
        <f t="shared" si="543"/>
        <v>1000</v>
      </c>
      <c r="CB163" s="40">
        <f t="shared" si="544"/>
        <v>1000</v>
      </c>
      <c r="CC163" s="40">
        <f t="shared" si="545"/>
        <v>1000</v>
      </c>
      <c r="CD163" s="40">
        <f t="shared" si="546"/>
        <v>1000</v>
      </c>
      <c r="CE163" s="40">
        <f t="shared" si="547"/>
        <v>1000</v>
      </c>
      <c r="CF163" s="40">
        <f t="shared" si="548"/>
        <v>1000</v>
      </c>
      <c r="CG163" s="40">
        <f t="shared" si="549"/>
        <v>1000</v>
      </c>
      <c r="CH163" s="40">
        <f t="shared" si="550"/>
        <v>1000</v>
      </c>
      <c r="CI163" s="40">
        <f t="shared" si="551"/>
        <v>1000</v>
      </c>
      <c r="CJ163" s="40">
        <f t="shared" si="552"/>
        <v>1000</v>
      </c>
      <c r="CK163" s="40">
        <f t="shared" si="553"/>
        <v>1000</v>
      </c>
      <c r="CL163" s="40">
        <f t="shared" si="554"/>
        <v>1000</v>
      </c>
      <c r="CM163" s="40">
        <f t="shared" si="555"/>
        <v>1000</v>
      </c>
      <c r="CN163" s="40">
        <f t="shared" si="556"/>
        <v>1000</v>
      </c>
      <c r="CO163" s="40">
        <f t="shared" si="557"/>
        <v>1000</v>
      </c>
      <c r="CP163" s="40">
        <f t="shared" si="558"/>
        <v>1000</v>
      </c>
      <c r="CQ163" s="40">
        <f t="shared" si="559"/>
        <v>1000</v>
      </c>
      <c r="CR163" s="40">
        <f t="shared" si="560"/>
        <v>1000</v>
      </c>
      <c r="CS163" s="40">
        <f t="shared" si="561"/>
        <v>1000</v>
      </c>
      <c r="CT163" s="40">
        <f t="shared" si="562"/>
        <v>1000</v>
      </c>
      <c r="CU163" s="40">
        <f t="shared" si="563"/>
        <v>1000</v>
      </c>
      <c r="CV163" s="40">
        <f t="shared" si="564"/>
        <v>1000</v>
      </c>
      <c r="CW163" s="40">
        <f t="shared" si="565"/>
        <v>1000</v>
      </c>
      <c r="CX163" s="40">
        <f t="shared" si="566"/>
        <v>1000</v>
      </c>
      <c r="CY163" s="40">
        <f t="shared" si="567"/>
        <v>1000</v>
      </c>
      <c r="CZ163" s="40">
        <f t="shared" si="568"/>
        <v>1000</v>
      </c>
      <c r="DA163" s="40">
        <f t="shared" si="569"/>
        <v>1000</v>
      </c>
      <c r="DB163" s="40">
        <f t="shared" si="570"/>
        <v>1000</v>
      </c>
      <c r="DC163" s="40">
        <f t="shared" si="571"/>
        <v>1000</v>
      </c>
      <c r="DD163" s="40">
        <f t="shared" si="572"/>
        <v>1000</v>
      </c>
      <c r="DE163" s="40">
        <f t="shared" si="573"/>
        <v>1000</v>
      </c>
      <c r="DF163" s="40">
        <f t="shared" si="574"/>
        <v>1000</v>
      </c>
      <c r="DG163" s="40">
        <f t="shared" si="575"/>
        <v>1000</v>
      </c>
      <c r="DH163" s="40">
        <f t="shared" si="576"/>
        <v>1000</v>
      </c>
      <c r="DI163" s="40">
        <f t="shared" si="577"/>
        <v>1000</v>
      </c>
      <c r="DJ163" s="40">
        <f t="shared" si="578"/>
        <v>1000</v>
      </c>
      <c r="DK163" s="40">
        <f t="shared" si="579"/>
        <v>1000</v>
      </c>
      <c r="DL163" s="40">
        <f t="shared" si="580"/>
        <v>1000</v>
      </c>
      <c r="DM163" s="40">
        <f t="shared" si="581"/>
        <v>1000</v>
      </c>
      <c r="DN163" s="40">
        <f t="shared" si="582"/>
        <v>1000</v>
      </c>
      <c r="DO163" s="40">
        <f t="shared" si="583"/>
        <v>1000</v>
      </c>
      <c r="DP163" s="40">
        <f t="shared" si="584"/>
        <v>1000</v>
      </c>
      <c r="DQ163" s="40">
        <f t="shared" si="585"/>
        <v>1000</v>
      </c>
      <c r="DR163" s="40">
        <f t="shared" si="586"/>
        <v>1000</v>
      </c>
      <c r="DS163" s="40">
        <f t="shared" si="587"/>
        <v>1000</v>
      </c>
      <c r="DT163" s="40">
        <f t="shared" si="588"/>
        <v>1000</v>
      </c>
      <c r="DU163" s="40">
        <f t="shared" si="589"/>
        <v>1000</v>
      </c>
      <c r="DV163" s="40">
        <f t="shared" si="590"/>
        <v>1000</v>
      </c>
      <c r="DW163" s="40">
        <f t="shared" si="591"/>
        <v>1000</v>
      </c>
      <c r="DX163" s="40">
        <f t="shared" si="592"/>
        <v>1000</v>
      </c>
      <c r="DY163" s="40">
        <f t="shared" si="593"/>
        <v>1000</v>
      </c>
      <c r="DZ163" s="40">
        <f t="shared" si="594"/>
        <v>1000</v>
      </c>
      <c r="EA163" s="40">
        <f t="shared" si="595"/>
        <v>1000</v>
      </c>
      <c r="EB163" s="40">
        <f t="shared" si="596"/>
        <v>1000</v>
      </c>
      <c r="EC163" s="40">
        <f t="shared" si="597"/>
        <v>1000</v>
      </c>
      <c r="ED163" s="40">
        <f t="shared" si="598"/>
        <v>1000</v>
      </c>
      <c r="EE163" s="40">
        <f t="shared" si="599"/>
        <v>1000</v>
      </c>
      <c r="EF163" s="40">
        <f t="shared" si="600"/>
        <v>1000</v>
      </c>
      <c r="EG163" s="40">
        <f t="shared" si="601"/>
        <v>1000</v>
      </c>
      <c r="EH163" s="40">
        <f t="shared" si="602"/>
        <v>1000</v>
      </c>
      <c r="EI163" s="40">
        <f t="shared" si="603"/>
        <v>1000</v>
      </c>
      <c r="EJ163" s="40">
        <f t="shared" si="604"/>
        <v>1000</v>
      </c>
      <c r="EK163" s="40">
        <f t="shared" si="605"/>
        <v>1000</v>
      </c>
      <c r="EL163" s="40">
        <f t="shared" si="606"/>
        <v>1000</v>
      </c>
      <c r="EM163" s="40">
        <f t="shared" si="607"/>
        <v>1000</v>
      </c>
      <c r="EN163" s="40">
        <f t="shared" si="608"/>
        <v>1000</v>
      </c>
      <c r="EO163" s="40">
        <f t="shared" si="609"/>
        <v>1000</v>
      </c>
      <c r="EP163" s="40">
        <f t="shared" si="610"/>
        <v>1000</v>
      </c>
      <c r="EQ163" s="40">
        <f t="shared" si="611"/>
        <v>1000</v>
      </c>
      <c r="ER163" s="40">
        <f t="shared" si="612"/>
        <v>1000</v>
      </c>
      <c r="ES163" s="40">
        <f t="shared" si="613"/>
        <v>1000</v>
      </c>
      <c r="ET163" s="40">
        <f t="shared" si="614"/>
        <v>1000</v>
      </c>
      <c r="EU163" s="40">
        <f t="shared" si="615"/>
        <v>1000</v>
      </c>
      <c r="EV163" s="40">
        <f t="shared" si="616"/>
        <v>1000</v>
      </c>
      <c r="EW163" s="40">
        <f t="shared" si="617"/>
        <v>1000</v>
      </c>
      <c r="EX163" s="40">
        <f t="shared" si="618"/>
        <v>1000</v>
      </c>
      <c r="EY163" s="40">
        <f t="shared" si="619"/>
        <v>1000</v>
      </c>
      <c r="EZ163" s="40">
        <f t="shared" si="620"/>
        <v>1000</v>
      </c>
      <c r="FA163" s="40">
        <f t="shared" si="621"/>
        <v>1000</v>
      </c>
      <c r="FB163" s="40">
        <f t="shared" si="622"/>
        <v>1000</v>
      </c>
      <c r="FC163" s="40">
        <f t="shared" si="623"/>
        <v>1000</v>
      </c>
      <c r="FD163" s="40">
        <f t="shared" si="624"/>
        <v>1000</v>
      </c>
      <c r="FE163" s="40">
        <f t="shared" si="625"/>
        <v>1000</v>
      </c>
      <c r="FF163" s="40">
        <f t="shared" si="626"/>
        <v>1000</v>
      </c>
      <c r="FG163" s="40">
        <f t="shared" si="627"/>
        <v>1000</v>
      </c>
      <c r="FH163" s="40">
        <f t="shared" si="628"/>
        <v>1000</v>
      </c>
      <c r="FI163" s="40">
        <f t="shared" si="629"/>
        <v>1000</v>
      </c>
      <c r="FJ163" s="40">
        <f t="shared" si="630"/>
        <v>1000</v>
      </c>
      <c r="FK163" s="40">
        <f t="shared" si="631"/>
        <v>1000</v>
      </c>
      <c r="FL163" s="40">
        <f t="shared" si="632"/>
        <v>1000</v>
      </c>
      <c r="FM163" s="40">
        <f t="shared" si="633"/>
        <v>1000</v>
      </c>
      <c r="FN163" s="40">
        <f t="shared" si="634"/>
        <v>1000</v>
      </c>
      <c r="FO163" s="40">
        <f t="shared" si="635"/>
        <v>1000</v>
      </c>
      <c r="FP163" s="40">
        <f t="shared" si="636"/>
        <v>1000</v>
      </c>
      <c r="FQ163" s="40">
        <f t="shared" si="637"/>
        <v>1000</v>
      </c>
      <c r="FR163" s="40">
        <f t="shared" si="638"/>
        <v>1000</v>
      </c>
      <c r="FS163" s="40">
        <f t="shared" si="639"/>
        <v>1000</v>
      </c>
      <c r="FT163" s="40">
        <f t="shared" si="640"/>
        <v>1000</v>
      </c>
      <c r="FU163" s="40">
        <f t="shared" si="641"/>
        <v>1000</v>
      </c>
      <c r="FV163" s="40">
        <f t="shared" si="642"/>
        <v>1000</v>
      </c>
      <c r="FW163" s="40">
        <f t="shared" si="643"/>
        <v>1000</v>
      </c>
      <c r="FX163" s="40">
        <f t="shared" si="644"/>
        <v>1000</v>
      </c>
      <c r="FY163" s="40">
        <f t="shared" si="645"/>
        <v>1000</v>
      </c>
      <c r="FZ163" s="40">
        <f t="shared" si="646"/>
        <v>1000</v>
      </c>
      <c r="GA163" s="40">
        <f t="shared" si="647"/>
        <v>1000</v>
      </c>
      <c r="GB163" s="40">
        <f t="shared" si="648"/>
        <v>1000</v>
      </c>
      <c r="GC163" s="40">
        <f t="shared" si="649"/>
        <v>1000</v>
      </c>
      <c r="GD163" s="40">
        <f t="shared" si="650"/>
        <v>1000</v>
      </c>
      <c r="GE163" s="40">
        <f t="shared" si="651"/>
        <v>1000</v>
      </c>
      <c r="GF163" s="40">
        <f t="shared" si="652"/>
        <v>1000</v>
      </c>
      <c r="GG163" s="40">
        <f t="shared" si="653"/>
        <v>1000</v>
      </c>
      <c r="GH163" s="40">
        <f t="shared" si="654"/>
        <v>1000</v>
      </c>
      <c r="GI163" s="40">
        <f t="shared" si="655"/>
        <v>1000</v>
      </c>
      <c r="GJ163" s="40">
        <f t="shared" si="656"/>
        <v>1000</v>
      </c>
      <c r="GK163" s="40">
        <f t="shared" si="657"/>
        <v>1000</v>
      </c>
      <c r="GL163" s="40">
        <f t="shared" si="658"/>
        <v>1000</v>
      </c>
      <c r="GM163" s="40">
        <f t="shared" si="659"/>
        <v>1000</v>
      </c>
      <c r="GN163" s="40">
        <f t="shared" si="660"/>
        <v>1000</v>
      </c>
      <c r="GO163" s="40">
        <f t="shared" si="661"/>
        <v>1000</v>
      </c>
      <c r="GP163" s="40">
        <f t="shared" si="662"/>
        <v>1000</v>
      </c>
      <c r="GQ163" s="40">
        <f t="shared" si="663"/>
        <v>1000</v>
      </c>
      <c r="GR163" s="40">
        <f t="shared" si="664"/>
        <v>1000</v>
      </c>
      <c r="GS163" s="40">
        <f t="shared" si="665"/>
        <v>1000</v>
      </c>
      <c r="GT163" s="40">
        <f t="shared" si="666"/>
        <v>1000</v>
      </c>
      <c r="GU163" s="40">
        <f t="shared" si="667"/>
        <v>1000</v>
      </c>
      <c r="GV163" s="40">
        <f t="shared" si="668"/>
        <v>1000</v>
      </c>
      <c r="GW163" s="40">
        <f t="shared" si="669"/>
        <v>1000</v>
      </c>
      <c r="GX163" s="40">
        <f t="shared" si="670"/>
        <v>1000</v>
      </c>
      <c r="GY163" s="40">
        <f t="shared" si="671"/>
        <v>1000</v>
      </c>
      <c r="GZ163" s="40">
        <f t="shared" si="672"/>
        <v>1000</v>
      </c>
      <c r="HA163" s="40">
        <f t="shared" si="673"/>
        <v>1000</v>
      </c>
      <c r="HB163" s="40">
        <f t="shared" si="674"/>
        <v>1000</v>
      </c>
      <c r="HC163" s="40">
        <f t="shared" si="675"/>
        <v>1000</v>
      </c>
      <c r="HD163" s="40">
        <f t="shared" si="676"/>
        <v>1000</v>
      </c>
      <c r="HE163" s="40">
        <f t="shared" si="677"/>
        <v>1000</v>
      </c>
      <c r="HF163" s="40">
        <f t="shared" si="678"/>
        <v>1000</v>
      </c>
      <c r="HG163" s="40">
        <f t="shared" si="679"/>
        <v>1000</v>
      </c>
      <c r="HH163" s="40">
        <f t="shared" si="680"/>
        <v>1000</v>
      </c>
      <c r="HI163" s="40">
        <f t="shared" si="681"/>
        <v>1000</v>
      </c>
      <c r="HJ163" s="40">
        <f t="shared" si="682"/>
        <v>1000</v>
      </c>
      <c r="HK163" s="40">
        <f t="shared" si="683"/>
        <v>1000</v>
      </c>
      <c r="HL163" s="40">
        <f t="shared" si="684"/>
        <v>1000</v>
      </c>
      <c r="HM163" s="40">
        <f t="shared" si="685"/>
        <v>1000</v>
      </c>
      <c r="HN163" s="40">
        <f t="shared" si="686"/>
        <v>1000</v>
      </c>
      <c r="HO163" s="40">
        <f t="shared" si="687"/>
        <v>1000</v>
      </c>
      <c r="HP163" s="40">
        <f t="shared" si="688"/>
        <v>1000</v>
      </c>
      <c r="HQ163" s="40">
        <f t="shared" si="689"/>
        <v>1000</v>
      </c>
      <c r="HR163" s="40">
        <f t="shared" si="690"/>
        <v>1000</v>
      </c>
      <c r="HS163" s="40">
        <f t="shared" si="691"/>
        <v>1000</v>
      </c>
      <c r="HT163" s="40">
        <f t="shared" si="692"/>
        <v>1000</v>
      </c>
      <c r="HU163" s="40">
        <f t="shared" si="693"/>
        <v>1000</v>
      </c>
      <c r="HV163" s="40">
        <f t="shared" si="694"/>
        <v>1000</v>
      </c>
      <c r="HW163" s="40">
        <f t="shared" si="695"/>
        <v>1000</v>
      </c>
      <c r="HX163" s="40">
        <f t="shared" si="696"/>
        <v>1000</v>
      </c>
      <c r="HY163" s="40">
        <f t="shared" si="697"/>
        <v>1000</v>
      </c>
      <c r="HZ163" s="40">
        <f t="shared" si="698"/>
        <v>1000</v>
      </c>
      <c r="IA163" s="40">
        <f t="shared" si="699"/>
        <v>1000</v>
      </c>
      <c r="IB163" s="40">
        <f t="shared" si="700"/>
        <v>1000</v>
      </c>
      <c r="IC163" s="40">
        <f t="shared" si="701"/>
        <v>1000</v>
      </c>
      <c r="ID163" s="40">
        <f t="shared" si="702"/>
        <v>1000</v>
      </c>
      <c r="IE163" s="40">
        <f t="shared" si="703"/>
        <v>1000</v>
      </c>
      <c r="IF163" s="40">
        <f t="shared" si="704"/>
        <v>1000</v>
      </c>
      <c r="IG163" s="40">
        <f t="shared" si="705"/>
        <v>1000</v>
      </c>
      <c r="IH163" s="40">
        <f t="shared" si="706"/>
        <v>1000</v>
      </c>
      <c r="II163" s="40">
        <f t="shared" si="707"/>
        <v>1000</v>
      </c>
      <c r="IJ163" s="40">
        <f t="shared" si="708"/>
        <v>1000</v>
      </c>
      <c r="IK163" s="40">
        <f t="shared" si="709"/>
        <v>1000</v>
      </c>
      <c r="IL163" s="40">
        <f t="shared" si="710"/>
        <v>1000</v>
      </c>
      <c r="IM163" s="40">
        <f t="shared" si="711"/>
        <v>1000</v>
      </c>
      <c r="IN163" s="40">
        <f t="shared" si="712"/>
        <v>1000</v>
      </c>
      <c r="IO163" s="40">
        <f t="shared" si="713"/>
        <v>1000</v>
      </c>
      <c r="IP163" s="40">
        <f t="shared" si="714"/>
        <v>1000</v>
      </c>
      <c r="IQ163" s="40">
        <f t="shared" si="715"/>
        <v>1000</v>
      </c>
      <c r="IR163" s="40">
        <f t="shared" si="716"/>
        <v>1000</v>
      </c>
      <c r="IS163" s="40">
        <f t="shared" si="717"/>
        <v>1000</v>
      </c>
      <c r="IT163" s="40">
        <f t="shared" si="718"/>
        <v>1000</v>
      </c>
      <c r="IU163" s="40">
        <f t="shared" si="719"/>
        <v>1000</v>
      </c>
      <c r="IV163" s="40">
        <f t="shared" si="720"/>
        <v>1000</v>
      </c>
      <c r="IW163" s="40">
        <f t="shared" si="721"/>
        <v>1000</v>
      </c>
      <c r="IX163" s="40">
        <f t="shared" si="722"/>
        <v>1000</v>
      </c>
      <c r="IY163" s="40">
        <f t="shared" si="723"/>
        <v>1000</v>
      </c>
      <c r="IZ163" s="40">
        <f t="shared" si="724"/>
        <v>1000</v>
      </c>
      <c r="JA163" s="40">
        <f t="shared" si="725"/>
        <v>1000</v>
      </c>
      <c r="JB163" s="40">
        <f t="shared" si="726"/>
        <v>1000</v>
      </c>
      <c r="JC163" s="40">
        <f t="shared" si="727"/>
        <v>1000</v>
      </c>
      <c r="JD163" s="40">
        <f t="shared" si="728"/>
        <v>1000</v>
      </c>
      <c r="JE163" s="40">
        <f t="shared" si="729"/>
        <v>1000</v>
      </c>
      <c r="JF163" s="40">
        <f t="shared" si="730"/>
        <v>1000</v>
      </c>
      <c r="JG163" s="40">
        <f t="shared" si="731"/>
        <v>1000</v>
      </c>
      <c r="JH163" s="40">
        <f t="shared" si="732"/>
        <v>1000</v>
      </c>
      <c r="JI163" s="40">
        <f t="shared" si="733"/>
        <v>1000</v>
      </c>
      <c r="JJ163" s="40">
        <f t="shared" si="734"/>
        <v>1000</v>
      </c>
      <c r="JK163" s="40">
        <f t="shared" si="735"/>
        <v>1000</v>
      </c>
      <c r="JL163" s="40">
        <f t="shared" si="736"/>
        <v>1000</v>
      </c>
      <c r="JM163" s="40">
        <f t="shared" si="737"/>
        <v>1000</v>
      </c>
      <c r="JN163" s="40">
        <f t="shared" si="738"/>
        <v>1000</v>
      </c>
      <c r="JO163" s="40">
        <f t="shared" si="739"/>
        <v>1000</v>
      </c>
      <c r="JP163" s="40">
        <f t="shared" si="740"/>
        <v>1000</v>
      </c>
      <c r="JQ163" s="40">
        <f t="shared" si="741"/>
        <v>1000</v>
      </c>
      <c r="JR163" s="40">
        <f t="shared" si="742"/>
        <v>1000</v>
      </c>
      <c r="JS163" s="40">
        <f t="shared" si="743"/>
        <v>1000</v>
      </c>
      <c r="JT163" s="40">
        <f t="shared" si="744"/>
        <v>1000</v>
      </c>
      <c r="JU163" s="40">
        <f t="shared" si="745"/>
        <v>1000</v>
      </c>
      <c r="JV163" s="40">
        <f t="shared" si="746"/>
        <v>1000</v>
      </c>
      <c r="JW163" s="40">
        <f t="shared" si="747"/>
        <v>1000</v>
      </c>
      <c r="JX163" s="40">
        <f t="shared" si="748"/>
        <v>1000</v>
      </c>
      <c r="JY163" s="40">
        <f t="shared" si="749"/>
        <v>1000</v>
      </c>
      <c r="JZ163" s="40">
        <f t="shared" si="750"/>
        <v>1000</v>
      </c>
      <c r="KA163" s="40">
        <f t="shared" si="751"/>
        <v>1000</v>
      </c>
      <c r="KB163" s="40">
        <f t="shared" si="752"/>
        <v>1000</v>
      </c>
      <c r="KC163" s="40">
        <f t="shared" si="753"/>
        <v>1000</v>
      </c>
      <c r="KD163" s="40">
        <f t="shared" si="754"/>
        <v>1000</v>
      </c>
      <c r="KE163" s="40">
        <f t="shared" si="755"/>
        <v>1000</v>
      </c>
      <c r="KF163" s="40">
        <f t="shared" si="756"/>
        <v>1000</v>
      </c>
      <c r="KG163" s="40">
        <f t="shared" si="757"/>
        <v>1000</v>
      </c>
      <c r="KH163" s="40">
        <f t="shared" si="758"/>
        <v>1000</v>
      </c>
      <c r="KI163" s="40">
        <f t="shared" si="759"/>
        <v>1000</v>
      </c>
      <c r="KJ163" s="40">
        <f t="shared" si="760"/>
        <v>1000</v>
      </c>
      <c r="KK163" s="40">
        <f t="shared" si="761"/>
        <v>1000</v>
      </c>
      <c r="KL163" s="40">
        <f t="shared" si="762"/>
        <v>1000</v>
      </c>
      <c r="KM163" s="40">
        <f t="shared" si="763"/>
        <v>1000</v>
      </c>
      <c r="KN163" s="40">
        <f t="shared" si="764"/>
        <v>1000</v>
      </c>
      <c r="KO163" s="40">
        <f t="shared" si="765"/>
        <v>1000</v>
      </c>
      <c r="KP163" s="40">
        <f t="shared" si="766"/>
        <v>1000</v>
      </c>
      <c r="KQ163" s="40">
        <f t="shared" si="767"/>
        <v>1000</v>
      </c>
      <c r="KR163" s="40">
        <f t="shared" si="768"/>
        <v>1000</v>
      </c>
      <c r="KS163" s="40">
        <f t="shared" si="769"/>
        <v>1000</v>
      </c>
      <c r="KT163" s="40">
        <f t="shared" si="770"/>
        <v>1000</v>
      </c>
      <c r="KU163" s="40">
        <f t="shared" si="771"/>
        <v>1000</v>
      </c>
      <c r="KV163" s="40">
        <f t="shared" si="772"/>
        <v>1000</v>
      </c>
      <c r="KW163" s="1"/>
      <c r="KX163" s="1"/>
    </row>
    <row r="164" spans="1:310" x14ac:dyDescent="0.25">
      <c r="A164" s="1"/>
      <c r="B164" s="79"/>
      <c r="C164" s="79"/>
      <c r="D164" s="79"/>
      <c r="E164" s="1" t="str">
        <f>kpi!E63</f>
        <v>прочие расходы-9</v>
      </c>
      <c r="F164" s="1"/>
      <c r="G164" s="1"/>
      <c r="H164" s="11" t="str">
        <f>H161</f>
        <v>руб.</v>
      </c>
      <c r="I164" s="1"/>
      <c r="J164" s="1"/>
      <c r="K164" s="1"/>
      <c r="L164" s="1"/>
      <c r="M164" s="5"/>
      <c r="N164" s="52"/>
      <c r="O164" s="19"/>
      <c r="P164" s="1"/>
      <c r="Q164" s="1"/>
      <c r="R164" s="40">
        <f t="shared" si="469"/>
        <v>48000</v>
      </c>
      <c r="S164" s="1"/>
      <c r="T164" s="5" t="s">
        <v>0</v>
      </c>
      <c r="U164" s="40">
        <v>1000</v>
      </c>
      <c r="V164" s="40">
        <f>U164</f>
        <v>1000</v>
      </c>
      <c r="W164" s="40">
        <f t="shared" ref="W164" si="773">V164</f>
        <v>1000</v>
      </c>
      <c r="X164" s="40">
        <f t="shared" ref="X164" si="774">W164</f>
        <v>1000</v>
      </c>
      <c r="Y164" s="40">
        <f t="shared" ref="Y164" si="775">X164</f>
        <v>1000</v>
      </c>
      <c r="Z164" s="40">
        <f t="shared" ref="Z164" si="776">Y164</f>
        <v>1000</v>
      </c>
      <c r="AA164" s="40">
        <f t="shared" ref="AA164" si="777">Z164</f>
        <v>1000</v>
      </c>
      <c r="AB164" s="40">
        <f t="shared" ref="AB164" si="778">AA164</f>
        <v>1000</v>
      </c>
      <c r="AC164" s="40">
        <f t="shared" ref="AC164" si="779">AB164</f>
        <v>1000</v>
      </c>
      <c r="AD164" s="40">
        <f t="shared" ref="AD164" si="780">AC164</f>
        <v>1000</v>
      </c>
      <c r="AE164" s="40">
        <f t="shared" ref="AE164" si="781">AD164</f>
        <v>1000</v>
      </c>
      <c r="AF164" s="40">
        <f t="shared" ref="AF164" si="782">AE164</f>
        <v>1000</v>
      </c>
      <c r="AG164" s="40">
        <f t="shared" ref="AG164" si="783">AF164</f>
        <v>1000</v>
      </c>
      <c r="AH164" s="40">
        <f t="shared" ref="AH164" si="784">AG164</f>
        <v>1000</v>
      </c>
      <c r="AI164" s="40">
        <f t="shared" ref="AI164" si="785">AH164</f>
        <v>1000</v>
      </c>
      <c r="AJ164" s="40">
        <f t="shared" ref="AJ164" si="786">AI164</f>
        <v>1000</v>
      </c>
      <c r="AK164" s="40">
        <f t="shared" ref="AK164" si="787">AJ164</f>
        <v>1000</v>
      </c>
      <c r="AL164" s="40">
        <f t="shared" ref="AL164" si="788">AK164</f>
        <v>1000</v>
      </c>
      <c r="AM164" s="40">
        <f t="shared" ref="AM164" si="789">AL164</f>
        <v>1000</v>
      </c>
      <c r="AN164" s="40">
        <f t="shared" ref="AN164" si="790">AM164</f>
        <v>1000</v>
      </c>
      <c r="AO164" s="40">
        <f t="shared" ref="AO164" si="791">AN164</f>
        <v>1000</v>
      </c>
      <c r="AP164" s="40">
        <f t="shared" ref="AP164" si="792">AO164</f>
        <v>1000</v>
      </c>
      <c r="AQ164" s="40">
        <f t="shared" ref="AQ164" si="793">AP164</f>
        <v>1000</v>
      </c>
      <c r="AR164" s="40">
        <f t="shared" ref="AR164" si="794">AQ164</f>
        <v>1000</v>
      </c>
      <c r="AS164" s="40">
        <f t="shared" ref="AS164" si="795">AR164</f>
        <v>1000</v>
      </c>
      <c r="AT164" s="40">
        <f t="shared" ref="AT164" si="796">AS164</f>
        <v>1000</v>
      </c>
      <c r="AU164" s="40">
        <f t="shared" ref="AU164" si="797">AT164</f>
        <v>1000</v>
      </c>
      <c r="AV164" s="40">
        <f t="shared" ref="AV164" si="798">AU164</f>
        <v>1000</v>
      </c>
      <c r="AW164" s="40">
        <f t="shared" ref="AW164" si="799">AV164</f>
        <v>1000</v>
      </c>
      <c r="AX164" s="40">
        <f t="shared" ref="AX164" si="800">AW164</f>
        <v>1000</v>
      </c>
      <c r="AY164" s="40">
        <f t="shared" ref="AY164" si="801">AX164</f>
        <v>1000</v>
      </c>
      <c r="AZ164" s="40">
        <f t="shared" ref="AZ164" si="802">AY164</f>
        <v>1000</v>
      </c>
      <c r="BA164" s="40">
        <f t="shared" ref="BA164" si="803">AZ164</f>
        <v>1000</v>
      </c>
      <c r="BB164" s="40">
        <f t="shared" ref="BB164" si="804">BA164</f>
        <v>1000</v>
      </c>
      <c r="BC164" s="40">
        <f t="shared" ref="BC164" si="805">BB164</f>
        <v>1000</v>
      </c>
      <c r="BD164" s="40">
        <f t="shared" ref="BD164" si="806">BC164</f>
        <v>1000</v>
      </c>
      <c r="BE164" s="40">
        <f t="shared" ref="BE164" si="807">BD164</f>
        <v>1000</v>
      </c>
      <c r="BF164" s="40">
        <f t="shared" ref="BF164" si="808">BE164</f>
        <v>1000</v>
      </c>
      <c r="BG164" s="40">
        <f t="shared" ref="BG164" si="809">BF164</f>
        <v>1000</v>
      </c>
      <c r="BH164" s="40">
        <f t="shared" ref="BH164" si="810">BG164</f>
        <v>1000</v>
      </c>
      <c r="BI164" s="40">
        <f t="shared" ref="BI164" si="811">BH164</f>
        <v>1000</v>
      </c>
      <c r="BJ164" s="40">
        <f t="shared" ref="BJ164" si="812">BI164</f>
        <v>1000</v>
      </c>
      <c r="BK164" s="40">
        <f t="shared" ref="BK164" si="813">BJ164</f>
        <v>1000</v>
      </c>
      <c r="BL164" s="40">
        <f t="shared" ref="BL164" si="814">BK164</f>
        <v>1000</v>
      </c>
      <c r="BM164" s="40">
        <f t="shared" ref="BM164" si="815">BL164</f>
        <v>1000</v>
      </c>
      <c r="BN164" s="40">
        <f t="shared" ref="BN164" si="816">BM164</f>
        <v>1000</v>
      </c>
      <c r="BO164" s="40">
        <f t="shared" ref="BO164" si="817">BN164</f>
        <v>1000</v>
      </c>
      <c r="BP164" s="40">
        <f t="shared" ref="BP164" si="818">BO164</f>
        <v>1000</v>
      </c>
      <c r="BQ164" s="40">
        <f t="shared" ref="BQ164" si="819">BP164</f>
        <v>1000</v>
      </c>
      <c r="BR164" s="40">
        <f t="shared" ref="BR164" si="820">BQ164</f>
        <v>1000</v>
      </c>
      <c r="BS164" s="40">
        <f t="shared" ref="BS164" si="821">BR164</f>
        <v>1000</v>
      </c>
      <c r="BT164" s="40">
        <f t="shared" ref="BT164" si="822">BS164</f>
        <v>1000</v>
      </c>
      <c r="BU164" s="40">
        <f t="shared" ref="BU164" si="823">BT164</f>
        <v>1000</v>
      </c>
      <c r="BV164" s="40">
        <f t="shared" ref="BV164" si="824">BU164</f>
        <v>1000</v>
      </c>
      <c r="BW164" s="40">
        <f t="shared" ref="BW164" si="825">BV164</f>
        <v>1000</v>
      </c>
      <c r="BX164" s="40">
        <f t="shared" ref="BX164" si="826">BW164</f>
        <v>1000</v>
      </c>
      <c r="BY164" s="40">
        <f t="shared" ref="BY164" si="827">BX164</f>
        <v>1000</v>
      </c>
      <c r="BZ164" s="40">
        <f t="shared" ref="BZ164" si="828">BY164</f>
        <v>1000</v>
      </c>
      <c r="CA164" s="40">
        <f t="shared" ref="CA164" si="829">BZ164</f>
        <v>1000</v>
      </c>
      <c r="CB164" s="40">
        <f t="shared" ref="CB164" si="830">CA164</f>
        <v>1000</v>
      </c>
      <c r="CC164" s="40">
        <f t="shared" ref="CC164" si="831">CB164</f>
        <v>1000</v>
      </c>
      <c r="CD164" s="40">
        <f t="shared" ref="CD164" si="832">CC164</f>
        <v>1000</v>
      </c>
      <c r="CE164" s="40">
        <f t="shared" ref="CE164" si="833">CD164</f>
        <v>1000</v>
      </c>
      <c r="CF164" s="40">
        <f t="shared" ref="CF164" si="834">CE164</f>
        <v>1000</v>
      </c>
      <c r="CG164" s="40">
        <f t="shared" ref="CG164" si="835">CF164</f>
        <v>1000</v>
      </c>
      <c r="CH164" s="40">
        <f t="shared" ref="CH164" si="836">CG164</f>
        <v>1000</v>
      </c>
      <c r="CI164" s="40">
        <f t="shared" ref="CI164" si="837">CH164</f>
        <v>1000</v>
      </c>
      <c r="CJ164" s="40">
        <f t="shared" ref="CJ164" si="838">CI164</f>
        <v>1000</v>
      </c>
      <c r="CK164" s="40">
        <f t="shared" ref="CK164" si="839">CJ164</f>
        <v>1000</v>
      </c>
      <c r="CL164" s="40">
        <f t="shared" ref="CL164" si="840">CK164</f>
        <v>1000</v>
      </c>
      <c r="CM164" s="40">
        <f t="shared" ref="CM164" si="841">CL164</f>
        <v>1000</v>
      </c>
      <c r="CN164" s="40">
        <f t="shared" ref="CN164" si="842">CM164</f>
        <v>1000</v>
      </c>
      <c r="CO164" s="40">
        <f t="shared" ref="CO164" si="843">CN164</f>
        <v>1000</v>
      </c>
      <c r="CP164" s="40">
        <f t="shared" ref="CP164" si="844">CO164</f>
        <v>1000</v>
      </c>
      <c r="CQ164" s="40">
        <f t="shared" ref="CQ164" si="845">CP164</f>
        <v>1000</v>
      </c>
      <c r="CR164" s="40">
        <f t="shared" ref="CR164" si="846">CQ164</f>
        <v>1000</v>
      </c>
      <c r="CS164" s="40">
        <f t="shared" ref="CS164" si="847">CR164</f>
        <v>1000</v>
      </c>
      <c r="CT164" s="40">
        <f t="shared" ref="CT164" si="848">CS164</f>
        <v>1000</v>
      </c>
      <c r="CU164" s="40">
        <f t="shared" ref="CU164" si="849">CT164</f>
        <v>1000</v>
      </c>
      <c r="CV164" s="40">
        <f t="shared" ref="CV164" si="850">CU164</f>
        <v>1000</v>
      </c>
      <c r="CW164" s="40">
        <f t="shared" ref="CW164" si="851">CV164</f>
        <v>1000</v>
      </c>
      <c r="CX164" s="40">
        <f t="shared" ref="CX164" si="852">CW164</f>
        <v>1000</v>
      </c>
      <c r="CY164" s="40">
        <f t="shared" ref="CY164" si="853">CX164</f>
        <v>1000</v>
      </c>
      <c r="CZ164" s="40">
        <f t="shared" ref="CZ164" si="854">CY164</f>
        <v>1000</v>
      </c>
      <c r="DA164" s="40">
        <f t="shared" ref="DA164" si="855">CZ164</f>
        <v>1000</v>
      </c>
      <c r="DB164" s="40">
        <f t="shared" ref="DB164" si="856">DA164</f>
        <v>1000</v>
      </c>
      <c r="DC164" s="40">
        <f t="shared" ref="DC164" si="857">DB164</f>
        <v>1000</v>
      </c>
      <c r="DD164" s="40">
        <f t="shared" ref="DD164" si="858">DC164</f>
        <v>1000</v>
      </c>
      <c r="DE164" s="40">
        <f t="shared" ref="DE164" si="859">DD164</f>
        <v>1000</v>
      </c>
      <c r="DF164" s="40">
        <f t="shared" ref="DF164" si="860">DE164</f>
        <v>1000</v>
      </c>
      <c r="DG164" s="40">
        <f t="shared" ref="DG164" si="861">DF164</f>
        <v>1000</v>
      </c>
      <c r="DH164" s="40">
        <f t="shared" ref="DH164" si="862">DG164</f>
        <v>1000</v>
      </c>
      <c r="DI164" s="40">
        <f t="shared" ref="DI164" si="863">DH164</f>
        <v>1000</v>
      </c>
      <c r="DJ164" s="40">
        <f t="shared" ref="DJ164" si="864">DI164</f>
        <v>1000</v>
      </c>
      <c r="DK164" s="40">
        <f t="shared" ref="DK164" si="865">DJ164</f>
        <v>1000</v>
      </c>
      <c r="DL164" s="40">
        <f t="shared" ref="DL164" si="866">DK164</f>
        <v>1000</v>
      </c>
      <c r="DM164" s="40">
        <f t="shared" ref="DM164" si="867">DL164</f>
        <v>1000</v>
      </c>
      <c r="DN164" s="40">
        <f t="shared" ref="DN164" si="868">DM164</f>
        <v>1000</v>
      </c>
      <c r="DO164" s="40">
        <f t="shared" ref="DO164" si="869">DN164</f>
        <v>1000</v>
      </c>
      <c r="DP164" s="40">
        <f t="shared" ref="DP164" si="870">DO164</f>
        <v>1000</v>
      </c>
      <c r="DQ164" s="40">
        <f t="shared" ref="DQ164" si="871">DP164</f>
        <v>1000</v>
      </c>
      <c r="DR164" s="40">
        <f t="shared" ref="DR164" si="872">DQ164</f>
        <v>1000</v>
      </c>
      <c r="DS164" s="40">
        <f t="shared" ref="DS164" si="873">DR164</f>
        <v>1000</v>
      </c>
      <c r="DT164" s="40">
        <f t="shared" ref="DT164" si="874">DS164</f>
        <v>1000</v>
      </c>
      <c r="DU164" s="40">
        <f t="shared" ref="DU164" si="875">DT164</f>
        <v>1000</v>
      </c>
      <c r="DV164" s="40">
        <f t="shared" ref="DV164" si="876">DU164</f>
        <v>1000</v>
      </c>
      <c r="DW164" s="40">
        <f t="shared" ref="DW164" si="877">DV164</f>
        <v>1000</v>
      </c>
      <c r="DX164" s="40">
        <f t="shared" ref="DX164" si="878">DW164</f>
        <v>1000</v>
      </c>
      <c r="DY164" s="40">
        <f t="shared" ref="DY164" si="879">DX164</f>
        <v>1000</v>
      </c>
      <c r="DZ164" s="40">
        <f t="shared" ref="DZ164" si="880">DY164</f>
        <v>1000</v>
      </c>
      <c r="EA164" s="40">
        <f t="shared" ref="EA164" si="881">DZ164</f>
        <v>1000</v>
      </c>
      <c r="EB164" s="40">
        <f t="shared" ref="EB164" si="882">EA164</f>
        <v>1000</v>
      </c>
      <c r="EC164" s="40">
        <f t="shared" ref="EC164" si="883">EB164</f>
        <v>1000</v>
      </c>
      <c r="ED164" s="40">
        <f t="shared" ref="ED164" si="884">EC164</f>
        <v>1000</v>
      </c>
      <c r="EE164" s="40">
        <f t="shared" ref="EE164" si="885">ED164</f>
        <v>1000</v>
      </c>
      <c r="EF164" s="40">
        <f t="shared" ref="EF164" si="886">EE164</f>
        <v>1000</v>
      </c>
      <c r="EG164" s="40">
        <f t="shared" ref="EG164" si="887">EF164</f>
        <v>1000</v>
      </c>
      <c r="EH164" s="40">
        <f t="shared" ref="EH164" si="888">EG164</f>
        <v>1000</v>
      </c>
      <c r="EI164" s="40">
        <f t="shared" ref="EI164" si="889">EH164</f>
        <v>1000</v>
      </c>
      <c r="EJ164" s="40">
        <f t="shared" ref="EJ164" si="890">EI164</f>
        <v>1000</v>
      </c>
      <c r="EK164" s="40">
        <f t="shared" ref="EK164" si="891">EJ164</f>
        <v>1000</v>
      </c>
      <c r="EL164" s="40">
        <f t="shared" ref="EL164" si="892">EK164</f>
        <v>1000</v>
      </c>
      <c r="EM164" s="40">
        <f t="shared" ref="EM164" si="893">EL164</f>
        <v>1000</v>
      </c>
      <c r="EN164" s="40">
        <f t="shared" ref="EN164" si="894">EM164</f>
        <v>1000</v>
      </c>
      <c r="EO164" s="40">
        <f t="shared" ref="EO164" si="895">EN164</f>
        <v>1000</v>
      </c>
      <c r="EP164" s="40">
        <f t="shared" ref="EP164" si="896">EO164</f>
        <v>1000</v>
      </c>
      <c r="EQ164" s="40">
        <f t="shared" ref="EQ164" si="897">EP164</f>
        <v>1000</v>
      </c>
      <c r="ER164" s="40">
        <f t="shared" ref="ER164" si="898">EQ164</f>
        <v>1000</v>
      </c>
      <c r="ES164" s="40">
        <f t="shared" ref="ES164" si="899">ER164</f>
        <v>1000</v>
      </c>
      <c r="ET164" s="40">
        <f t="shared" ref="ET164" si="900">ES164</f>
        <v>1000</v>
      </c>
      <c r="EU164" s="40">
        <f t="shared" ref="EU164" si="901">ET164</f>
        <v>1000</v>
      </c>
      <c r="EV164" s="40">
        <f t="shared" ref="EV164" si="902">EU164</f>
        <v>1000</v>
      </c>
      <c r="EW164" s="40">
        <f t="shared" ref="EW164" si="903">EV164</f>
        <v>1000</v>
      </c>
      <c r="EX164" s="40">
        <f t="shared" ref="EX164" si="904">EW164</f>
        <v>1000</v>
      </c>
      <c r="EY164" s="40">
        <f t="shared" ref="EY164" si="905">EX164</f>
        <v>1000</v>
      </c>
      <c r="EZ164" s="40">
        <f t="shared" ref="EZ164" si="906">EY164</f>
        <v>1000</v>
      </c>
      <c r="FA164" s="40">
        <f t="shared" ref="FA164" si="907">EZ164</f>
        <v>1000</v>
      </c>
      <c r="FB164" s="40">
        <f t="shared" ref="FB164" si="908">FA164</f>
        <v>1000</v>
      </c>
      <c r="FC164" s="40">
        <f t="shared" ref="FC164" si="909">FB164</f>
        <v>1000</v>
      </c>
      <c r="FD164" s="40">
        <f t="shared" ref="FD164" si="910">FC164</f>
        <v>1000</v>
      </c>
      <c r="FE164" s="40">
        <f t="shared" ref="FE164" si="911">FD164</f>
        <v>1000</v>
      </c>
      <c r="FF164" s="40">
        <f t="shared" ref="FF164" si="912">FE164</f>
        <v>1000</v>
      </c>
      <c r="FG164" s="40">
        <f t="shared" ref="FG164" si="913">FF164</f>
        <v>1000</v>
      </c>
      <c r="FH164" s="40">
        <f t="shared" ref="FH164" si="914">FG164</f>
        <v>1000</v>
      </c>
      <c r="FI164" s="40">
        <f t="shared" ref="FI164" si="915">FH164</f>
        <v>1000</v>
      </c>
      <c r="FJ164" s="40">
        <f t="shared" ref="FJ164" si="916">FI164</f>
        <v>1000</v>
      </c>
      <c r="FK164" s="40">
        <f t="shared" ref="FK164" si="917">FJ164</f>
        <v>1000</v>
      </c>
      <c r="FL164" s="40">
        <f t="shared" ref="FL164" si="918">FK164</f>
        <v>1000</v>
      </c>
      <c r="FM164" s="40">
        <f t="shared" ref="FM164" si="919">FL164</f>
        <v>1000</v>
      </c>
      <c r="FN164" s="40">
        <f t="shared" ref="FN164" si="920">FM164</f>
        <v>1000</v>
      </c>
      <c r="FO164" s="40">
        <f t="shared" ref="FO164" si="921">FN164</f>
        <v>1000</v>
      </c>
      <c r="FP164" s="40">
        <f t="shared" ref="FP164" si="922">FO164</f>
        <v>1000</v>
      </c>
      <c r="FQ164" s="40">
        <f t="shared" ref="FQ164" si="923">FP164</f>
        <v>1000</v>
      </c>
      <c r="FR164" s="40">
        <f t="shared" ref="FR164" si="924">FQ164</f>
        <v>1000</v>
      </c>
      <c r="FS164" s="40">
        <f t="shared" ref="FS164" si="925">FR164</f>
        <v>1000</v>
      </c>
      <c r="FT164" s="40">
        <f t="shared" ref="FT164" si="926">FS164</f>
        <v>1000</v>
      </c>
      <c r="FU164" s="40">
        <f t="shared" ref="FU164" si="927">FT164</f>
        <v>1000</v>
      </c>
      <c r="FV164" s="40">
        <f t="shared" ref="FV164" si="928">FU164</f>
        <v>1000</v>
      </c>
      <c r="FW164" s="40">
        <f t="shared" ref="FW164" si="929">FV164</f>
        <v>1000</v>
      </c>
      <c r="FX164" s="40">
        <f t="shared" ref="FX164" si="930">FW164</f>
        <v>1000</v>
      </c>
      <c r="FY164" s="40">
        <f t="shared" ref="FY164" si="931">FX164</f>
        <v>1000</v>
      </c>
      <c r="FZ164" s="40">
        <f t="shared" ref="FZ164" si="932">FY164</f>
        <v>1000</v>
      </c>
      <c r="GA164" s="40">
        <f t="shared" ref="GA164" si="933">FZ164</f>
        <v>1000</v>
      </c>
      <c r="GB164" s="40">
        <f t="shared" ref="GB164" si="934">GA164</f>
        <v>1000</v>
      </c>
      <c r="GC164" s="40">
        <f t="shared" ref="GC164" si="935">GB164</f>
        <v>1000</v>
      </c>
      <c r="GD164" s="40">
        <f t="shared" ref="GD164" si="936">GC164</f>
        <v>1000</v>
      </c>
      <c r="GE164" s="40">
        <f t="shared" ref="GE164" si="937">GD164</f>
        <v>1000</v>
      </c>
      <c r="GF164" s="40">
        <f t="shared" ref="GF164" si="938">GE164</f>
        <v>1000</v>
      </c>
      <c r="GG164" s="40">
        <f t="shared" ref="GG164" si="939">GF164</f>
        <v>1000</v>
      </c>
      <c r="GH164" s="40">
        <f t="shared" ref="GH164" si="940">GG164</f>
        <v>1000</v>
      </c>
      <c r="GI164" s="40">
        <f t="shared" ref="GI164" si="941">GH164</f>
        <v>1000</v>
      </c>
      <c r="GJ164" s="40">
        <f t="shared" ref="GJ164" si="942">GI164</f>
        <v>1000</v>
      </c>
      <c r="GK164" s="40">
        <f t="shared" ref="GK164" si="943">GJ164</f>
        <v>1000</v>
      </c>
      <c r="GL164" s="40">
        <f t="shared" ref="GL164" si="944">GK164</f>
        <v>1000</v>
      </c>
      <c r="GM164" s="40">
        <f t="shared" ref="GM164" si="945">GL164</f>
        <v>1000</v>
      </c>
      <c r="GN164" s="40">
        <f t="shared" ref="GN164" si="946">GM164</f>
        <v>1000</v>
      </c>
      <c r="GO164" s="40">
        <f t="shared" ref="GO164" si="947">GN164</f>
        <v>1000</v>
      </c>
      <c r="GP164" s="40">
        <f t="shared" ref="GP164" si="948">GO164</f>
        <v>1000</v>
      </c>
      <c r="GQ164" s="40">
        <f t="shared" ref="GQ164" si="949">GP164</f>
        <v>1000</v>
      </c>
      <c r="GR164" s="40">
        <f t="shared" ref="GR164" si="950">GQ164</f>
        <v>1000</v>
      </c>
      <c r="GS164" s="40">
        <f t="shared" ref="GS164" si="951">GR164</f>
        <v>1000</v>
      </c>
      <c r="GT164" s="40">
        <f t="shared" ref="GT164" si="952">GS164</f>
        <v>1000</v>
      </c>
      <c r="GU164" s="40">
        <f t="shared" ref="GU164" si="953">GT164</f>
        <v>1000</v>
      </c>
      <c r="GV164" s="40">
        <f t="shared" ref="GV164" si="954">GU164</f>
        <v>1000</v>
      </c>
      <c r="GW164" s="40">
        <f t="shared" ref="GW164" si="955">GV164</f>
        <v>1000</v>
      </c>
      <c r="GX164" s="40">
        <f t="shared" ref="GX164" si="956">GW164</f>
        <v>1000</v>
      </c>
      <c r="GY164" s="40">
        <f t="shared" ref="GY164" si="957">GX164</f>
        <v>1000</v>
      </c>
      <c r="GZ164" s="40">
        <f t="shared" ref="GZ164" si="958">GY164</f>
        <v>1000</v>
      </c>
      <c r="HA164" s="40">
        <f t="shared" ref="HA164" si="959">GZ164</f>
        <v>1000</v>
      </c>
      <c r="HB164" s="40">
        <f t="shared" ref="HB164" si="960">HA164</f>
        <v>1000</v>
      </c>
      <c r="HC164" s="40">
        <f t="shared" ref="HC164" si="961">HB164</f>
        <v>1000</v>
      </c>
      <c r="HD164" s="40">
        <f t="shared" ref="HD164" si="962">HC164</f>
        <v>1000</v>
      </c>
      <c r="HE164" s="40">
        <f t="shared" ref="HE164" si="963">HD164</f>
        <v>1000</v>
      </c>
      <c r="HF164" s="40">
        <f t="shared" ref="HF164" si="964">HE164</f>
        <v>1000</v>
      </c>
      <c r="HG164" s="40">
        <f t="shared" ref="HG164" si="965">HF164</f>
        <v>1000</v>
      </c>
      <c r="HH164" s="40">
        <f t="shared" ref="HH164" si="966">HG164</f>
        <v>1000</v>
      </c>
      <c r="HI164" s="40">
        <f t="shared" ref="HI164" si="967">HH164</f>
        <v>1000</v>
      </c>
      <c r="HJ164" s="40">
        <f t="shared" ref="HJ164" si="968">HI164</f>
        <v>1000</v>
      </c>
      <c r="HK164" s="40">
        <f t="shared" ref="HK164" si="969">HJ164</f>
        <v>1000</v>
      </c>
      <c r="HL164" s="40">
        <f t="shared" ref="HL164" si="970">HK164</f>
        <v>1000</v>
      </c>
      <c r="HM164" s="40">
        <f t="shared" ref="HM164" si="971">HL164</f>
        <v>1000</v>
      </c>
      <c r="HN164" s="40">
        <f t="shared" ref="HN164" si="972">HM164</f>
        <v>1000</v>
      </c>
      <c r="HO164" s="40">
        <f t="shared" ref="HO164" si="973">HN164</f>
        <v>1000</v>
      </c>
      <c r="HP164" s="40">
        <f t="shared" ref="HP164" si="974">HO164</f>
        <v>1000</v>
      </c>
      <c r="HQ164" s="40">
        <f t="shared" ref="HQ164" si="975">HP164</f>
        <v>1000</v>
      </c>
      <c r="HR164" s="40">
        <f t="shared" ref="HR164" si="976">HQ164</f>
        <v>1000</v>
      </c>
      <c r="HS164" s="40">
        <f t="shared" ref="HS164" si="977">HR164</f>
        <v>1000</v>
      </c>
      <c r="HT164" s="40">
        <f t="shared" ref="HT164" si="978">HS164</f>
        <v>1000</v>
      </c>
      <c r="HU164" s="40">
        <f t="shared" ref="HU164" si="979">HT164</f>
        <v>1000</v>
      </c>
      <c r="HV164" s="40">
        <f t="shared" ref="HV164" si="980">HU164</f>
        <v>1000</v>
      </c>
      <c r="HW164" s="40">
        <f t="shared" ref="HW164" si="981">HV164</f>
        <v>1000</v>
      </c>
      <c r="HX164" s="40">
        <f t="shared" ref="HX164" si="982">HW164</f>
        <v>1000</v>
      </c>
      <c r="HY164" s="40">
        <f t="shared" ref="HY164" si="983">HX164</f>
        <v>1000</v>
      </c>
      <c r="HZ164" s="40">
        <f t="shared" ref="HZ164" si="984">HY164</f>
        <v>1000</v>
      </c>
      <c r="IA164" s="40">
        <f t="shared" ref="IA164" si="985">HZ164</f>
        <v>1000</v>
      </c>
      <c r="IB164" s="40">
        <f t="shared" ref="IB164" si="986">IA164</f>
        <v>1000</v>
      </c>
      <c r="IC164" s="40">
        <f t="shared" ref="IC164" si="987">IB164</f>
        <v>1000</v>
      </c>
      <c r="ID164" s="40">
        <f t="shared" ref="ID164" si="988">IC164</f>
        <v>1000</v>
      </c>
      <c r="IE164" s="40">
        <f t="shared" ref="IE164" si="989">ID164</f>
        <v>1000</v>
      </c>
      <c r="IF164" s="40">
        <f t="shared" ref="IF164" si="990">IE164</f>
        <v>1000</v>
      </c>
      <c r="IG164" s="40">
        <f t="shared" ref="IG164" si="991">IF164</f>
        <v>1000</v>
      </c>
      <c r="IH164" s="40">
        <f t="shared" ref="IH164" si="992">IG164</f>
        <v>1000</v>
      </c>
      <c r="II164" s="40">
        <f t="shared" ref="II164" si="993">IH164</f>
        <v>1000</v>
      </c>
      <c r="IJ164" s="40">
        <f t="shared" ref="IJ164" si="994">II164</f>
        <v>1000</v>
      </c>
      <c r="IK164" s="40">
        <f t="shared" ref="IK164" si="995">IJ164</f>
        <v>1000</v>
      </c>
      <c r="IL164" s="40">
        <f t="shared" ref="IL164" si="996">IK164</f>
        <v>1000</v>
      </c>
      <c r="IM164" s="40">
        <f t="shared" ref="IM164" si="997">IL164</f>
        <v>1000</v>
      </c>
      <c r="IN164" s="40">
        <f t="shared" ref="IN164" si="998">IM164</f>
        <v>1000</v>
      </c>
      <c r="IO164" s="40">
        <f t="shared" ref="IO164" si="999">IN164</f>
        <v>1000</v>
      </c>
      <c r="IP164" s="40">
        <f t="shared" ref="IP164" si="1000">IO164</f>
        <v>1000</v>
      </c>
      <c r="IQ164" s="40">
        <f t="shared" ref="IQ164" si="1001">IP164</f>
        <v>1000</v>
      </c>
      <c r="IR164" s="40">
        <f t="shared" ref="IR164" si="1002">IQ164</f>
        <v>1000</v>
      </c>
      <c r="IS164" s="40">
        <f t="shared" ref="IS164" si="1003">IR164</f>
        <v>1000</v>
      </c>
      <c r="IT164" s="40">
        <f t="shared" ref="IT164" si="1004">IS164</f>
        <v>1000</v>
      </c>
      <c r="IU164" s="40">
        <f t="shared" ref="IU164" si="1005">IT164</f>
        <v>1000</v>
      </c>
      <c r="IV164" s="40">
        <f t="shared" ref="IV164" si="1006">IU164</f>
        <v>1000</v>
      </c>
      <c r="IW164" s="40">
        <f t="shared" ref="IW164" si="1007">IV164</f>
        <v>1000</v>
      </c>
      <c r="IX164" s="40">
        <f t="shared" ref="IX164" si="1008">IW164</f>
        <v>1000</v>
      </c>
      <c r="IY164" s="40">
        <f t="shared" ref="IY164" si="1009">IX164</f>
        <v>1000</v>
      </c>
      <c r="IZ164" s="40">
        <f t="shared" ref="IZ164" si="1010">IY164</f>
        <v>1000</v>
      </c>
      <c r="JA164" s="40">
        <f t="shared" ref="JA164" si="1011">IZ164</f>
        <v>1000</v>
      </c>
      <c r="JB164" s="40">
        <f t="shared" ref="JB164" si="1012">JA164</f>
        <v>1000</v>
      </c>
      <c r="JC164" s="40">
        <f t="shared" ref="JC164" si="1013">JB164</f>
        <v>1000</v>
      </c>
      <c r="JD164" s="40">
        <f t="shared" ref="JD164" si="1014">JC164</f>
        <v>1000</v>
      </c>
      <c r="JE164" s="40">
        <f t="shared" ref="JE164" si="1015">JD164</f>
        <v>1000</v>
      </c>
      <c r="JF164" s="40">
        <f t="shared" ref="JF164" si="1016">JE164</f>
        <v>1000</v>
      </c>
      <c r="JG164" s="40">
        <f t="shared" ref="JG164" si="1017">JF164</f>
        <v>1000</v>
      </c>
      <c r="JH164" s="40">
        <f t="shared" ref="JH164" si="1018">JG164</f>
        <v>1000</v>
      </c>
      <c r="JI164" s="40">
        <f t="shared" ref="JI164" si="1019">JH164</f>
        <v>1000</v>
      </c>
      <c r="JJ164" s="40">
        <f t="shared" ref="JJ164" si="1020">JI164</f>
        <v>1000</v>
      </c>
      <c r="JK164" s="40">
        <f t="shared" ref="JK164" si="1021">JJ164</f>
        <v>1000</v>
      </c>
      <c r="JL164" s="40">
        <f t="shared" ref="JL164" si="1022">JK164</f>
        <v>1000</v>
      </c>
      <c r="JM164" s="40">
        <f t="shared" ref="JM164" si="1023">JL164</f>
        <v>1000</v>
      </c>
      <c r="JN164" s="40">
        <f t="shared" ref="JN164" si="1024">JM164</f>
        <v>1000</v>
      </c>
      <c r="JO164" s="40">
        <f t="shared" ref="JO164" si="1025">JN164</f>
        <v>1000</v>
      </c>
      <c r="JP164" s="40">
        <f t="shared" ref="JP164" si="1026">JO164</f>
        <v>1000</v>
      </c>
      <c r="JQ164" s="40">
        <f t="shared" ref="JQ164" si="1027">JP164</f>
        <v>1000</v>
      </c>
      <c r="JR164" s="40">
        <f t="shared" ref="JR164" si="1028">JQ164</f>
        <v>1000</v>
      </c>
      <c r="JS164" s="40">
        <f t="shared" ref="JS164" si="1029">JR164</f>
        <v>1000</v>
      </c>
      <c r="JT164" s="40">
        <f t="shared" ref="JT164" si="1030">JS164</f>
        <v>1000</v>
      </c>
      <c r="JU164" s="40">
        <f t="shared" ref="JU164" si="1031">JT164</f>
        <v>1000</v>
      </c>
      <c r="JV164" s="40">
        <f t="shared" ref="JV164" si="1032">JU164</f>
        <v>1000</v>
      </c>
      <c r="JW164" s="40">
        <f t="shared" ref="JW164" si="1033">JV164</f>
        <v>1000</v>
      </c>
      <c r="JX164" s="40">
        <f t="shared" ref="JX164" si="1034">JW164</f>
        <v>1000</v>
      </c>
      <c r="JY164" s="40">
        <f t="shared" ref="JY164" si="1035">JX164</f>
        <v>1000</v>
      </c>
      <c r="JZ164" s="40">
        <f t="shared" ref="JZ164" si="1036">JY164</f>
        <v>1000</v>
      </c>
      <c r="KA164" s="40">
        <f t="shared" ref="KA164" si="1037">JZ164</f>
        <v>1000</v>
      </c>
      <c r="KB164" s="40">
        <f t="shared" ref="KB164" si="1038">KA164</f>
        <v>1000</v>
      </c>
      <c r="KC164" s="40">
        <f t="shared" ref="KC164" si="1039">KB164</f>
        <v>1000</v>
      </c>
      <c r="KD164" s="40">
        <f t="shared" ref="KD164" si="1040">KC164</f>
        <v>1000</v>
      </c>
      <c r="KE164" s="40">
        <f t="shared" ref="KE164" si="1041">KD164</f>
        <v>1000</v>
      </c>
      <c r="KF164" s="40">
        <f t="shared" ref="KF164" si="1042">KE164</f>
        <v>1000</v>
      </c>
      <c r="KG164" s="40">
        <f t="shared" ref="KG164" si="1043">KF164</f>
        <v>1000</v>
      </c>
      <c r="KH164" s="40">
        <f t="shared" ref="KH164" si="1044">KG164</f>
        <v>1000</v>
      </c>
      <c r="KI164" s="40">
        <f t="shared" ref="KI164" si="1045">KH164</f>
        <v>1000</v>
      </c>
      <c r="KJ164" s="40">
        <f t="shared" ref="KJ164" si="1046">KI164</f>
        <v>1000</v>
      </c>
      <c r="KK164" s="40">
        <f t="shared" ref="KK164" si="1047">KJ164</f>
        <v>1000</v>
      </c>
      <c r="KL164" s="40">
        <f t="shared" ref="KL164" si="1048">KK164</f>
        <v>1000</v>
      </c>
      <c r="KM164" s="40">
        <f t="shared" ref="KM164" si="1049">KL164</f>
        <v>1000</v>
      </c>
      <c r="KN164" s="40">
        <f t="shared" ref="KN164" si="1050">KM164</f>
        <v>1000</v>
      </c>
      <c r="KO164" s="40">
        <f t="shared" ref="KO164" si="1051">KN164</f>
        <v>1000</v>
      </c>
      <c r="KP164" s="40">
        <f t="shared" ref="KP164" si="1052">KO164</f>
        <v>1000</v>
      </c>
      <c r="KQ164" s="40">
        <f t="shared" ref="KQ164" si="1053">KP164</f>
        <v>1000</v>
      </c>
      <c r="KR164" s="40">
        <f t="shared" ref="KR164" si="1054">KQ164</f>
        <v>1000</v>
      </c>
      <c r="KS164" s="40">
        <f t="shared" ref="KS164" si="1055">KR164</f>
        <v>1000</v>
      </c>
      <c r="KT164" s="40">
        <f t="shared" ref="KT164" si="1056">KS164</f>
        <v>1000</v>
      </c>
      <c r="KU164" s="40">
        <f t="shared" ref="KU164" si="1057">KT164</f>
        <v>1000</v>
      </c>
      <c r="KV164" s="40">
        <f t="shared" ref="KV164" si="1058">KU164</f>
        <v>1000</v>
      </c>
      <c r="KW164" s="1"/>
      <c r="KX164" s="1"/>
    </row>
    <row r="165" spans="1:310" x14ac:dyDescent="0.25">
      <c r="A165" s="1"/>
      <c r="B165" s="79"/>
      <c r="C165" s="79"/>
      <c r="D165" s="79"/>
      <c r="E165" s="1" t="str">
        <f>kpi!E64</f>
        <v>прочие расходы-10</v>
      </c>
      <c r="F165" s="1"/>
      <c r="G165" s="1"/>
      <c r="H165" s="11" t="str">
        <f>H159</f>
        <v>руб.</v>
      </c>
      <c r="I165" s="1"/>
      <c r="J165" s="1"/>
      <c r="K165" s="1"/>
      <c r="L165" s="1"/>
      <c r="M165" s="5"/>
      <c r="N165" s="52"/>
      <c r="O165" s="19"/>
      <c r="P165" s="1"/>
      <c r="Q165" s="1"/>
      <c r="R165" s="40">
        <f t="shared" si="469"/>
        <v>48000</v>
      </c>
      <c r="S165" s="1"/>
      <c r="T165" s="5" t="s">
        <v>0</v>
      </c>
      <c r="U165" s="40">
        <v>1000</v>
      </c>
      <c r="V165" s="40">
        <f t="shared" ref="V165:CG165" si="1059">U165</f>
        <v>1000</v>
      </c>
      <c r="W165" s="40">
        <f t="shared" si="1059"/>
        <v>1000</v>
      </c>
      <c r="X165" s="40">
        <f t="shared" si="1059"/>
        <v>1000</v>
      </c>
      <c r="Y165" s="40">
        <f t="shared" si="1059"/>
        <v>1000</v>
      </c>
      <c r="Z165" s="40">
        <f t="shared" si="1059"/>
        <v>1000</v>
      </c>
      <c r="AA165" s="40">
        <f t="shared" si="1059"/>
        <v>1000</v>
      </c>
      <c r="AB165" s="40">
        <f t="shared" si="1059"/>
        <v>1000</v>
      </c>
      <c r="AC165" s="40">
        <f t="shared" si="1059"/>
        <v>1000</v>
      </c>
      <c r="AD165" s="40">
        <f t="shared" si="1059"/>
        <v>1000</v>
      </c>
      <c r="AE165" s="40">
        <f t="shared" si="1059"/>
        <v>1000</v>
      </c>
      <c r="AF165" s="40">
        <f t="shared" si="1059"/>
        <v>1000</v>
      </c>
      <c r="AG165" s="40">
        <f t="shared" si="1059"/>
        <v>1000</v>
      </c>
      <c r="AH165" s="40">
        <f t="shared" si="1059"/>
        <v>1000</v>
      </c>
      <c r="AI165" s="40">
        <f t="shared" si="1059"/>
        <v>1000</v>
      </c>
      <c r="AJ165" s="40">
        <f t="shared" si="1059"/>
        <v>1000</v>
      </c>
      <c r="AK165" s="40">
        <f t="shared" si="1059"/>
        <v>1000</v>
      </c>
      <c r="AL165" s="40">
        <f t="shared" si="1059"/>
        <v>1000</v>
      </c>
      <c r="AM165" s="40">
        <f t="shared" si="1059"/>
        <v>1000</v>
      </c>
      <c r="AN165" s="40">
        <f t="shared" si="1059"/>
        <v>1000</v>
      </c>
      <c r="AO165" s="40">
        <f t="shared" si="1059"/>
        <v>1000</v>
      </c>
      <c r="AP165" s="40">
        <f t="shared" si="1059"/>
        <v>1000</v>
      </c>
      <c r="AQ165" s="40">
        <f t="shared" si="1059"/>
        <v>1000</v>
      </c>
      <c r="AR165" s="40">
        <f t="shared" si="1059"/>
        <v>1000</v>
      </c>
      <c r="AS165" s="40">
        <f t="shared" si="1059"/>
        <v>1000</v>
      </c>
      <c r="AT165" s="40">
        <f t="shared" si="1059"/>
        <v>1000</v>
      </c>
      <c r="AU165" s="40">
        <f t="shared" si="1059"/>
        <v>1000</v>
      </c>
      <c r="AV165" s="40">
        <f t="shared" si="1059"/>
        <v>1000</v>
      </c>
      <c r="AW165" s="40">
        <f t="shared" si="1059"/>
        <v>1000</v>
      </c>
      <c r="AX165" s="40">
        <f t="shared" si="1059"/>
        <v>1000</v>
      </c>
      <c r="AY165" s="40">
        <f t="shared" si="1059"/>
        <v>1000</v>
      </c>
      <c r="AZ165" s="40">
        <f t="shared" si="1059"/>
        <v>1000</v>
      </c>
      <c r="BA165" s="40">
        <f t="shared" si="1059"/>
        <v>1000</v>
      </c>
      <c r="BB165" s="40">
        <f t="shared" si="1059"/>
        <v>1000</v>
      </c>
      <c r="BC165" s="40">
        <f t="shared" si="1059"/>
        <v>1000</v>
      </c>
      <c r="BD165" s="40">
        <f t="shared" si="1059"/>
        <v>1000</v>
      </c>
      <c r="BE165" s="40">
        <f t="shared" si="1059"/>
        <v>1000</v>
      </c>
      <c r="BF165" s="40">
        <f t="shared" si="1059"/>
        <v>1000</v>
      </c>
      <c r="BG165" s="40">
        <f t="shared" si="1059"/>
        <v>1000</v>
      </c>
      <c r="BH165" s="40">
        <f t="shared" si="1059"/>
        <v>1000</v>
      </c>
      <c r="BI165" s="40">
        <f t="shared" si="1059"/>
        <v>1000</v>
      </c>
      <c r="BJ165" s="40">
        <f t="shared" si="1059"/>
        <v>1000</v>
      </c>
      <c r="BK165" s="40">
        <f t="shared" si="1059"/>
        <v>1000</v>
      </c>
      <c r="BL165" s="40">
        <f t="shared" si="1059"/>
        <v>1000</v>
      </c>
      <c r="BM165" s="40">
        <f t="shared" si="1059"/>
        <v>1000</v>
      </c>
      <c r="BN165" s="40">
        <f t="shared" si="1059"/>
        <v>1000</v>
      </c>
      <c r="BO165" s="40">
        <f t="shared" si="1059"/>
        <v>1000</v>
      </c>
      <c r="BP165" s="40">
        <f t="shared" si="1059"/>
        <v>1000</v>
      </c>
      <c r="BQ165" s="40">
        <f t="shared" si="1059"/>
        <v>1000</v>
      </c>
      <c r="BR165" s="40">
        <f t="shared" si="1059"/>
        <v>1000</v>
      </c>
      <c r="BS165" s="40">
        <f t="shared" si="1059"/>
        <v>1000</v>
      </c>
      <c r="BT165" s="40">
        <f t="shared" si="1059"/>
        <v>1000</v>
      </c>
      <c r="BU165" s="40">
        <f t="shared" si="1059"/>
        <v>1000</v>
      </c>
      <c r="BV165" s="40">
        <f t="shared" si="1059"/>
        <v>1000</v>
      </c>
      <c r="BW165" s="40">
        <f t="shared" si="1059"/>
        <v>1000</v>
      </c>
      <c r="BX165" s="40">
        <f t="shared" si="1059"/>
        <v>1000</v>
      </c>
      <c r="BY165" s="40">
        <f t="shared" si="1059"/>
        <v>1000</v>
      </c>
      <c r="BZ165" s="40">
        <f t="shared" si="1059"/>
        <v>1000</v>
      </c>
      <c r="CA165" s="40">
        <f t="shared" si="1059"/>
        <v>1000</v>
      </c>
      <c r="CB165" s="40">
        <f t="shared" si="1059"/>
        <v>1000</v>
      </c>
      <c r="CC165" s="40">
        <f t="shared" si="1059"/>
        <v>1000</v>
      </c>
      <c r="CD165" s="40">
        <f t="shared" si="1059"/>
        <v>1000</v>
      </c>
      <c r="CE165" s="40">
        <f t="shared" si="1059"/>
        <v>1000</v>
      </c>
      <c r="CF165" s="40">
        <f t="shared" si="1059"/>
        <v>1000</v>
      </c>
      <c r="CG165" s="40">
        <f t="shared" si="1059"/>
        <v>1000</v>
      </c>
      <c r="CH165" s="40">
        <f t="shared" ref="CH165:ES165" si="1060">CG165</f>
        <v>1000</v>
      </c>
      <c r="CI165" s="40">
        <f t="shared" si="1060"/>
        <v>1000</v>
      </c>
      <c r="CJ165" s="40">
        <f t="shared" si="1060"/>
        <v>1000</v>
      </c>
      <c r="CK165" s="40">
        <f t="shared" si="1060"/>
        <v>1000</v>
      </c>
      <c r="CL165" s="40">
        <f t="shared" si="1060"/>
        <v>1000</v>
      </c>
      <c r="CM165" s="40">
        <f t="shared" si="1060"/>
        <v>1000</v>
      </c>
      <c r="CN165" s="40">
        <f t="shared" si="1060"/>
        <v>1000</v>
      </c>
      <c r="CO165" s="40">
        <f t="shared" si="1060"/>
        <v>1000</v>
      </c>
      <c r="CP165" s="40">
        <f t="shared" si="1060"/>
        <v>1000</v>
      </c>
      <c r="CQ165" s="40">
        <f t="shared" si="1060"/>
        <v>1000</v>
      </c>
      <c r="CR165" s="40">
        <f t="shared" si="1060"/>
        <v>1000</v>
      </c>
      <c r="CS165" s="40">
        <f t="shared" si="1060"/>
        <v>1000</v>
      </c>
      <c r="CT165" s="40">
        <f t="shared" si="1060"/>
        <v>1000</v>
      </c>
      <c r="CU165" s="40">
        <f t="shared" si="1060"/>
        <v>1000</v>
      </c>
      <c r="CV165" s="40">
        <f t="shared" si="1060"/>
        <v>1000</v>
      </c>
      <c r="CW165" s="40">
        <f t="shared" si="1060"/>
        <v>1000</v>
      </c>
      <c r="CX165" s="40">
        <f t="shared" si="1060"/>
        <v>1000</v>
      </c>
      <c r="CY165" s="40">
        <f t="shared" si="1060"/>
        <v>1000</v>
      </c>
      <c r="CZ165" s="40">
        <f t="shared" si="1060"/>
        <v>1000</v>
      </c>
      <c r="DA165" s="40">
        <f t="shared" si="1060"/>
        <v>1000</v>
      </c>
      <c r="DB165" s="40">
        <f t="shared" si="1060"/>
        <v>1000</v>
      </c>
      <c r="DC165" s="40">
        <f t="shared" si="1060"/>
        <v>1000</v>
      </c>
      <c r="DD165" s="40">
        <f t="shared" si="1060"/>
        <v>1000</v>
      </c>
      <c r="DE165" s="40">
        <f t="shared" si="1060"/>
        <v>1000</v>
      </c>
      <c r="DF165" s="40">
        <f t="shared" si="1060"/>
        <v>1000</v>
      </c>
      <c r="DG165" s="40">
        <f t="shared" si="1060"/>
        <v>1000</v>
      </c>
      <c r="DH165" s="40">
        <f t="shared" si="1060"/>
        <v>1000</v>
      </c>
      <c r="DI165" s="40">
        <f t="shared" si="1060"/>
        <v>1000</v>
      </c>
      <c r="DJ165" s="40">
        <f t="shared" si="1060"/>
        <v>1000</v>
      </c>
      <c r="DK165" s="40">
        <f t="shared" si="1060"/>
        <v>1000</v>
      </c>
      <c r="DL165" s="40">
        <f t="shared" si="1060"/>
        <v>1000</v>
      </c>
      <c r="DM165" s="40">
        <f t="shared" si="1060"/>
        <v>1000</v>
      </c>
      <c r="DN165" s="40">
        <f t="shared" si="1060"/>
        <v>1000</v>
      </c>
      <c r="DO165" s="40">
        <f t="shared" si="1060"/>
        <v>1000</v>
      </c>
      <c r="DP165" s="40">
        <f t="shared" si="1060"/>
        <v>1000</v>
      </c>
      <c r="DQ165" s="40">
        <f t="shared" si="1060"/>
        <v>1000</v>
      </c>
      <c r="DR165" s="40">
        <f t="shared" si="1060"/>
        <v>1000</v>
      </c>
      <c r="DS165" s="40">
        <f t="shared" si="1060"/>
        <v>1000</v>
      </c>
      <c r="DT165" s="40">
        <f t="shared" si="1060"/>
        <v>1000</v>
      </c>
      <c r="DU165" s="40">
        <f t="shared" si="1060"/>
        <v>1000</v>
      </c>
      <c r="DV165" s="40">
        <f t="shared" si="1060"/>
        <v>1000</v>
      </c>
      <c r="DW165" s="40">
        <f t="shared" si="1060"/>
        <v>1000</v>
      </c>
      <c r="DX165" s="40">
        <f t="shared" si="1060"/>
        <v>1000</v>
      </c>
      <c r="DY165" s="40">
        <f t="shared" si="1060"/>
        <v>1000</v>
      </c>
      <c r="DZ165" s="40">
        <f t="shared" si="1060"/>
        <v>1000</v>
      </c>
      <c r="EA165" s="40">
        <f t="shared" si="1060"/>
        <v>1000</v>
      </c>
      <c r="EB165" s="40">
        <f t="shared" si="1060"/>
        <v>1000</v>
      </c>
      <c r="EC165" s="40">
        <f t="shared" si="1060"/>
        <v>1000</v>
      </c>
      <c r="ED165" s="40">
        <f t="shared" si="1060"/>
        <v>1000</v>
      </c>
      <c r="EE165" s="40">
        <f t="shared" si="1060"/>
        <v>1000</v>
      </c>
      <c r="EF165" s="40">
        <f t="shared" si="1060"/>
        <v>1000</v>
      </c>
      <c r="EG165" s="40">
        <f t="shared" si="1060"/>
        <v>1000</v>
      </c>
      <c r="EH165" s="40">
        <f t="shared" si="1060"/>
        <v>1000</v>
      </c>
      <c r="EI165" s="40">
        <f t="shared" si="1060"/>
        <v>1000</v>
      </c>
      <c r="EJ165" s="40">
        <f t="shared" si="1060"/>
        <v>1000</v>
      </c>
      <c r="EK165" s="40">
        <f t="shared" si="1060"/>
        <v>1000</v>
      </c>
      <c r="EL165" s="40">
        <f t="shared" si="1060"/>
        <v>1000</v>
      </c>
      <c r="EM165" s="40">
        <f t="shared" si="1060"/>
        <v>1000</v>
      </c>
      <c r="EN165" s="40">
        <f t="shared" si="1060"/>
        <v>1000</v>
      </c>
      <c r="EO165" s="40">
        <f t="shared" si="1060"/>
        <v>1000</v>
      </c>
      <c r="EP165" s="40">
        <f t="shared" si="1060"/>
        <v>1000</v>
      </c>
      <c r="EQ165" s="40">
        <f t="shared" si="1060"/>
        <v>1000</v>
      </c>
      <c r="ER165" s="40">
        <f t="shared" si="1060"/>
        <v>1000</v>
      </c>
      <c r="ES165" s="40">
        <f t="shared" si="1060"/>
        <v>1000</v>
      </c>
      <c r="ET165" s="40">
        <f t="shared" ref="ET165:HE165" si="1061">ES165</f>
        <v>1000</v>
      </c>
      <c r="EU165" s="40">
        <f t="shared" si="1061"/>
        <v>1000</v>
      </c>
      <c r="EV165" s="40">
        <f t="shared" si="1061"/>
        <v>1000</v>
      </c>
      <c r="EW165" s="40">
        <f t="shared" si="1061"/>
        <v>1000</v>
      </c>
      <c r="EX165" s="40">
        <f t="shared" si="1061"/>
        <v>1000</v>
      </c>
      <c r="EY165" s="40">
        <f t="shared" si="1061"/>
        <v>1000</v>
      </c>
      <c r="EZ165" s="40">
        <f t="shared" si="1061"/>
        <v>1000</v>
      </c>
      <c r="FA165" s="40">
        <f t="shared" si="1061"/>
        <v>1000</v>
      </c>
      <c r="FB165" s="40">
        <f t="shared" si="1061"/>
        <v>1000</v>
      </c>
      <c r="FC165" s="40">
        <f t="shared" si="1061"/>
        <v>1000</v>
      </c>
      <c r="FD165" s="40">
        <f t="shared" si="1061"/>
        <v>1000</v>
      </c>
      <c r="FE165" s="40">
        <f t="shared" si="1061"/>
        <v>1000</v>
      </c>
      <c r="FF165" s="40">
        <f t="shared" si="1061"/>
        <v>1000</v>
      </c>
      <c r="FG165" s="40">
        <f t="shared" si="1061"/>
        <v>1000</v>
      </c>
      <c r="FH165" s="40">
        <f t="shared" si="1061"/>
        <v>1000</v>
      </c>
      <c r="FI165" s="40">
        <f t="shared" si="1061"/>
        <v>1000</v>
      </c>
      <c r="FJ165" s="40">
        <f t="shared" si="1061"/>
        <v>1000</v>
      </c>
      <c r="FK165" s="40">
        <f t="shared" si="1061"/>
        <v>1000</v>
      </c>
      <c r="FL165" s="40">
        <f t="shared" si="1061"/>
        <v>1000</v>
      </c>
      <c r="FM165" s="40">
        <f t="shared" si="1061"/>
        <v>1000</v>
      </c>
      <c r="FN165" s="40">
        <f t="shared" si="1061"/>
        <v>1000</v>
      </c>
      <c r="FO165" s="40">
        <f t="shared" si="1061"/>
        <v>1000</v>
      </c>
      <c r="FP165" s="40">
        <f t="shared" si="1061"/>
        <v>1000</v>
      </c>
      <c r="FQ165" s="40">
        <f t="shared" si="1061"/>
        <v>1000</v>
      </c>
      <c r="FR165" s="40">
        <f t="shared" si="1061"/>
        <v>1000</v>
      </c>
      <c r="FS165" s="40">
        <f t="shared" si="1061"/>
        <v>1000</v>
      </c>
      <c r="FT165" s="40">
        <f t="shared" si="1061"/>
        <v>1000</v>
      </c>
      <c r="FU165" s="40">
        <f t="shared" si="1061"/>
        <v>1000</v>
      </c>
      <c r="FV165" s="40">
        <f t="shared" si="1061"/>
        <v>1000</v>
      </c>
      <c r="FW165" s="40">
        <f t="shared" si="1061"/>
        <v>1000</v>
      </c>
      <c r="FX165" s="40">
        <f t="shared" si="1061"/>
        <v>1000</v>
      </c>
      <c r="FY165" s="40">
        <f t="shared" si="1061"/>
        <v>1000</v>
      </c>
      <c r="FZ165" s="40">
        <f t="shared" si="1061"/>
        <v>1000</v>
      </c>
      <c r="GA165" s="40">
        <f t="shared" si="1061"/>
        <v>1000</v>
      </c>
      <c r="GB165" s="40">
        <f t="shared" si="1061"/>
        <v>1000</v>
      </c>
      <c r="GC165" s="40">
        <f t="shared" si="1061"/>
        <v>1000</v>
      </c>
      <c r="GD165" s="40">
        <f t="shared" si="1061"/>
        <v>1000</v>
      </c>
      <c r="GE165" s="40">
        <f t="shared" si="1061"/>
        <v>1000</v>
      </c>
      <c r="GF165" s="40">
        <f t="shared" si="1061"/>
        <v>1000</v>
      </c>
      <c r="GG165" s="40">
        <f t="shared" si="1061"/>
        <v>1000</v>
      </c>
      <c r="GH165" s="40">
        <f t="shared" si="1061"/>
        <v>1000</v>
      </c>
      <c r="GI165" s="40">
        <f t="shared" si="1061"/>
        <v>1000</v>
      </c>
      <c r="GJ165" s="40">
        <f t="shared" si="1061"/>
        <v>1000</v>
      </c>
      <c r="GK165" s="40">
        <f t="shared" si="1061"/>
        <v>1000</v>
      </c>
      <c r="GL165" s="40">
        <f t="shared" si="1061"/>
        <v>1000</v>
      </c>
      <c r="GM165" s="40">
        <f t="shared" si="1061"/>
        <v>1000</v>
      </c>
      <c r="GN165" s="40">
        <f t="shared" si="1061"/>
        <v>1000</v>
      </c>
      <c r="GO165" s="40">
        <f t="shared" si="1061"/>
        <v>1000</v>
      </c>
      <c r="GP165" s="40">
        <f t="shared" si="1061"/>
        <v>1000</v>
      </c>
      <c r="GQ165" s="40">
        <f t="shared" si="1061"/>
        <v>1000</v>
      </c>
      <c r="GR165" s="40">
        <f t="shared" si="1061"/>
        <v>1000</v>
      </c>
      <c r="GS165" s="40">
        <f t="shared" si="1061"/>
        <v>1000</v>
      </c>
      <c r="GT165" s="40">
        <f t="shared" si="1061"/>
        <v>1000</v>
      </c>
      <c r="GU165" s="40">
        <f t="shared" si="1061"/>
        <v>1000</v>
      </c>
      <c r="GV165" s="40">
        <f t="shared" si="1061"/>
        <v>1000</v>
      </c>
      <c r="GW165" s="40">
        <f t="shared" si="1061"/>
        <v>1000</v>
      </c>
      <c r="GX165" s="40">
        <f t="shared" si="1061"/>
        <v>1000</v>
      </c>
      <c r="GY165" s="40">
        <f t="shared" si="1061"/>
        <v>1000</v>
      </c>
      <c r="GZ165" s="40">
        <f t="shared" si="1061"/>
        <v>1000</v>
      </c>
      <c r="HA165" s="40">
        <f t="shared" si="1061"/>
        <v>1000</v>
      </c>
      <c r="HB165" s="40">
        <f t="shared" si="1061"/>
        <v>1000</v>
      </c>
      <c r="HC165" s="40">
        <f t="shared" si="1061"/>
        <v>1000</v>
      </c>
      <c r="HD165" s="40">
        <f t="shared" si="1061"/>
        <v>1000</v>
      </c>
      <c r="HE165" s="40">
        <f t="shared" si="1061"/>
        <v>1000</v>
      </c>
      <c r="HF165" s="40">
        <f t="shared" ref="HF165:JQ165" si="1062">HE165</f>
        <v>1000</v>
      </c>
      <c r="HG165" s="40">
        <f t="shared" si="1062"/>
        <v>1000</v>
      </c>
      <c r="HH165" s="40">
        <f t="shared" si="1062"/>
        <v>1000</v>
      </c>
      <c r="HI165" s="40">
        <f t="shared" si="1062"/>
        <v>1000</v>
      </c>
      <c r="HJ165" s="40">
        <f t="shared" si="1062"/>
        <v>1000</v>
      </c>
      <c r="HK165" s="40">
        <f t="shared" si="1062"/>
        <v>1000</v>
      </c>
      <c r="HL165" s="40">
        <f t="shared" si="1062"/>
        <v>1000</v>
      </c>
      <c r="HM165" s="40">
        <f t="shared" si="1062"/>
        <v>1000</v>
      </c>
      <c r="HN165" s="40">
        <f t="shared" si="1062"/>
        <v>1000</v>
      </c>
      <c r="HO165" s="40">
        <f t="shared" si="1062"/>
        <v>1000</v>
      </c>
      <c r="HP165" s="40">
        <f t="shared" si="1062"/>
        <v>1000</v>
      </c>
      <c r="HQ165" s="40">
        <f t="shared" si="1062"/>
        <v>1000</v>
      </c>
      <c r="HR165" s="40">
        <f t="shared" si="1062"/>
        <v>1000</v>
      </c>
      <c r="HS165" s="40">
        <f t="shared" si="1062"/>
        <v>1000</v>
      </c>
      <c r="HT165" s="40">
        <f t="shared" si="1062"/>
        <v>1000</v>
      </c>
      <c r="HU165" s="40">
        <f t="shared" si="1062"/>
        <v>1000</v>
      </c>
      <c r="HV165" s="40">
        <f t="shared" si="1062"/>
        <v>1000</v>
      </c>
      <c r="HW165" s="40">
        <f t="shared" si="1062"/>
        <v>1000</v>
      </c>
      <c r="HX165" s="40">
        <f t="shared" si="1062"/>
        <v>1000</v>
      </c>
      <c r="HY165" s="40">
        <f t="shared" si="1062"/>
        <v>1000</v>
      </c>
      <c r="HZ165" s="40">
        <f t="shared" si="1062"/>
        <v>1000</v>
      </c>
      <c r="IA165" s="40">
        <f t="shared" si="1062"/>
        <v>1000</v>
      </c>
      <c r="IB165" s="40">
        <f t="shared" si="1062"/>
        <v>1000</v>
      </c>
      <c r="IC165" s="40">
        <f t="shared" si="1062"/>
        <v>1000</v>
      </c>
      <c r="ID165" s="40">
        <f t="shared" si="1062"/>
        <v>1000</v>
      </c>
      <c r="IE165" s="40">
        <f t="shared" si="1062"/>
        <v>1000</v>
      </c>
      <c r="IF165" s="40">
        <f t="shared" si="1062"/>
        <v>1000</v>
      </c>
      <c r="IG165" s="40">
        <f t="shared" si="1062"/>
        <v>1000</v>
      </c>
      <c r="IH165" s="40">
        <f t="shared" si="1062"/>
        <v>1000</v>
      </c>
      <c r="II165" s="40">
        <f t="shared" si="1062"/>
        <v>1000</v>
      </c>
      <c r="IJ165" s="40">
        <f t="shared" si="1062"/>
        <v>1000</v>
      </c>
      <c r="IK165" s="40">
        <f t="shared" si="1062"/>
        <v>1000</v>
      </c>
      <c r="IL165" s="40">
        <f t="shared" si="1062"/>
        <v>1000</v>
      </c>
      <c r="IM165" s="40">
        <f t="shared" si="1062"/>
        <v>1000</v>
      </c>
      <c r="IN165" s="40">
        <f t="shared" si="1062"/>
        <v>1000</v>
      </c>
      <c r="IO165" s="40">
        <f t="shared" si="1062"/>
        <v>1000</v>
      </c>
      <c r="IP165" s="40">
        <f t="shared" si="1062"/>
        <v>1000</v>
      </c>
      <c r="IQ165" s="40">
        <f t="shared" si="1062"/>
        <v>1000</v>
      </c>
      <c r="IR165" s="40">
        <f t="shared" si="1062"/>
        <v>1000</v>
      </c>
      <c r="IS165" s="40">
        <f t="shared" si="1062"/>
        <v>1000</v>
      </c>
      <c r="IT165" s="40">
        <f t="shared" si="1062"/>
        <v>1000</v>
      </c>
      <c r="IU165" s="40">
        <f t="shared" si="1062"/>
        <v>1000</v>
      </c>
      <c r="IV165" s="40">
        <f t="shared" si="1062"/>
        <v>1000</v>
      </c>
      <c r="IW165" s="40">
        <f t="shared" si="1062"/>
        <v>1000</v>
      </c>
      <c r="IX165" s="40">
        <f t="shared" si="1062"/>
        <v>1000</v>
      </c>
      <c r="IY165" s="40">
        <f t="shared" si="1062"/>
        <v>1000</v>
      </c>
      <c r="IZ165" s="40">
        <f t="shared" si="1062"/>
        <v>1000</v>
      </c>
      <c r="JA165" s="40">
        <f t="shared" si="1062"/>
        <v>1000</v>
      </c>
      <c r="JB165" s="40">
        <f t="shared" si="1062"/>
        <v>1000</v>
      </c>
      <c r="JC165" s="40">
        <f t="shared" si="1062"/>
        <v>1000</v>
      </c>
      <c r="JD165" s="40">
        <f t="shared" si="1062"/>
        <v>1000</v>
      </c>
      <c r="JE165" s="40">
        <f t="shared" si="1062"/>
        <v>1000</v>
      </c>
      <c r="JF165" s="40">
        <f t="shared" si="1062"/>
        <v>1000</v>
      </c>
      <c r="JG165" s="40">
        <f t="shared" si="1062"/>
        <v>1000</v>
      </c>
      <c r="JH165" s="40">
        <f t="shared" si="1062"/>
        <v>1000</v>
      </c>
      <c r="JI165" s="40">
        <f t="shared" si="1062"/>
        <v>1000</v>
      </c>
      <c r="JJ165" s="40">
        <f t="shared" si="1062"/>
        <v>1000</v>
      </c>
      <c r="JK165" s="40">
        <f t="shared" si="1062"/>
        <v>1000</v>
      </c>
      <c r="JL165" s="40">
        <f t="shared" si="1062"/>
        <v>1000</v>
      </c>
      <c r="JM165" s="40">
        <f t="shared" si="1062"/>
        <v>1000</v>
      </c>
      <c r="JN165" s="40">
        <f t="shared" si="1062"/>
        <v>1000</v>
      </c>
      <c r="JO165" s="40">
        <f t="shared" si="1062"/>
        <v>1000</v>
      </c>
      <c r="JP165" s="40">
        <f t="shared" si="1062"/>
        <v>1000</v>
      </c>
      <c r="JQ165" s="40">
        <f t="shared" si="1062"/>
        <v>1000</v>
      </c>
      <c r="JR165" s="40">
        <f t="shared" ref="JR165:KV165" si="1063">JQ165</f>
        <v>1000</v>
      </c>
      <c r="JS165" s="40">
        <f t="shared" si="1063"/>
        <v>1000</v>
      </c>
      <c r="JT165" s="40">
        <f t="shared" si="1063"/>
        <v>1000</v>
      </c>
      <c r="JU165" s="40">
        <f t="shared" si="1063"/>
        <v>1000</v>
      </c>
      <c r="JV165" s="40">
        <f t="shared" si="1063"/>
        <v>1000</v>
      </c>
      <c r="JW165" s="40">
        <f t="shared" si="1063"/>
        <v>1000</v>
      </c>
      <c r="JX165" s="40">
        <f t="shared" si="1063"/>
        <v>1000</v>
      </c>
      <c r="JY165" s="40">
        <f t="shared" si="1063"/>
        <v>1000</v>
      </c>
      <c r="JZ165" s="40">
        <f t="shared" si="1063"/>
        <v>1000</v>
      </c>
      <c r="KA165" s="40">
        <f t="shared" si="1063"/>
        <v>1000</v>
      </c>
      <c r="KB165" s="40">
        <f t="shared" si="1063"/>
        <v>1000</v>
      </c>
      <c r="KC165" s="40">
        <f t="shared" si="1063"/>
        <v>1000</v>
      </c>
      <c r="KD165" s="40">
        <f t="shared" si="1063"/>
        <v>1000</v>
      </c>
      <c r="KE165" s="40">
        <f t="shared" si="1063"/>
        <v>1000</v>
      </c>
      <c r="KF165" s="40">
        <f t="shared" si="1063"/>
        <v>1000</v>
      </c>
      <c r="KG165" s="40">
        <f t="shared" si="1063"/>
        <v>1000</v>
      </c>
      <c r="KH165" s="40">
        <f t="shared" si="1063"/>
        <v>1000</v>
      </c>
      <c r="KI165" s="40">
        <f t="shared" si="1063"/>
        <v>1000</v>
      </c>
      <c r="KJ165" s="40">
        <f t="shared" si="1063"/>
        <v>1000</v>
      </c>
      <c r="KK165" s="40">
        <f t="shared" si="1063"/>
        <v>1000</v>
      </c>
      <c r="KL165" s="40">
        <f t="shared" si="1063"/>
        <v>1000</v>
      </c>
      <c r="KM165" s="40">
        <f t="shared" si="1063"/>
        <v>1000</v>
      </c>
      <c r="KN165" s="40">
        <f t="shared" si="1063"/>
        <v>1000</v>
      </c>
      <c r="KO165" s="40">
        <f t="shared" si="1063"/>
        <v>1000</v>
      </c>
      <c r="KP165" s="40">
        <f t="shared" si="1063"/>
        <v>1000</v>
      </c>
      <c r="KQ165" s="40">
        <f t="shared" si="1063"/>
        <v>1000</v>
      </c>
      <c r="KR165" s="40">
        <f t="shared" si="1063"/>
        <v>1000</v>
      </c>
      <c r="KS165" s="40">
        <f t="shared" si="1063"/>
        <v>1000</v>
      </c>
      <c r="KT165" s="40">
        <f t="shared" si="1063"/>
        <v>1000</v>
      </c>
      <c r="KU165" s="40">
        <f t="shared" si="1063"/>
        <v>1000</v>
      </c>
      <c r="KV165" s="40">
        <f t="shared" si="1063"/>
        <v>1000</v>
      </c>
      <c r="KW165" s="1"/>
      <c r="KX165" s="1"/>
    </row>
    <row r="166" spans="1:310" ht="4.05" customHeight="1" x14ac:dyDescent="0.25">
      <c r="A166" s="1"/>
      <c r="B166" s="79"/>
      <c r="C166" s="79"/>
      <c r="D166" s="79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68"/>
      <c r="S166" s="1"/>
      <c r="T166" s="5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</row>
    <row r="167" spans="1:310" ht="4.95" customHeight="1" x14ac:dyDescent="0.25">
      <c r="A167" s="1"/>
      <c r="B167" s="79"/>
      <c r="C167" s="79"/>
      <c r="D167" s="79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40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</row>
    <row r="168" spans="1:310" ht="4.05" customHeight="1" x14ac:dyDescent="0.25">
      <c r="A168" s="1"/>
      <c r="B168" s="79"/>
      <c r="C168" s="79"/>
      <c r="D168" s="79"/>
      <c r="E168" s="21"/>
      <c r="F168" s="1"/>
      <c r="G168" s="1"/>
      <c r="H168" s="11"/>
      <c r="I168" s="1"/>
      <c r="J168" s="1"/>
      <c r="K168" s="21"/>
      <c r="L168" s="1"/>
      <c r="M168" s="5"/>
      <c r="N168" s="21"/>
      <c r="O168" s="19"/>
      <c r="P168" s="1"/>
      <c r="Q168" s="1"/>
      <c r="R168" s="84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</row>
    <row r="169" spans="1:310" ht="4.05" customHeight="1" x14ac:dyDescent="0.25">
      <c r="A169" s="1"/>
      <c r="B169" s="79"/>
      <c r="C169" s="79"/>
      <c r="D169" s="79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40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</row>
    <row r="170" spans="1:310" ht="4.05" customHeight="1" x14ac:dyDescent="0.25">
      <c r="A170" s="1"/>
      <c r="B170" s="79"/>
      <c r="C170" s="79"/>
      <c r="D170" s="79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40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</row>
    <row r="171" spans="1:310" s="4" customFormat="1" x14ac:dyDescent="0.25">
      <c r="A171" s="3"/>
      <c r="B171" s="85"/>
      <c r="C171" s="86" t="s">
        <v>25</v>
      </c>
      <c r="D171" s="85"/>
      <c r="E171" s="3" t="str">
        <f>kpi!$E$80</f>
        <v>выручка</v>
      </c>
      <c r="F171" s="3"/>
      <c r="G171" s="3"/>
      <c r="H171" s="39" t="str">
        <f>IF(OR($E171="",$E171=0),"",INDEX(kpi!$I:$I,SUMIFS(kpi!$A:$A,kpi!$E:$E,$E171)))</f>
        <v>руб.</v>
      </c>
      <c r="I171" s="3"/>
      <c r="J171" s="3"/>
      <c r="K171" s="3"/>
      <c r="L171" s="3"/>
      <c r="M171" s="5"/>
      <c r="N171" s="3"/>
      <c r="O171" s="19"/>
      <c r="P171" s="3"/>
      <c r="Q171" s="3"/>
      <c r="R171" s="41">
        <f t="shared" ref="R171:R173" si="1064">SUMIFS($T171:$KW171,$T$1:$KW$1,"&gt;="&amp;1,$T$1:$KW$1,"&lt;="&amp;MAX($1:$1))</f>
        <v>1321044966.9539783</v>
      </c>
      <c r="S171" s="3"/>
      <c r="T171" s="3"/>
      <c r="U171" s="41">
        <f>IF(U$7="",0,SUMIFS(U$1:U170,$C$1:$C170,$C171))</f>
        <v>13377832.688999999</v>
      </c>
      <c r="V171" s="41">
        <f>IF(V$7="",0,SUMIFS(V$1:V170,$C$1:$C170,$C171))</f>
        <v>13943932.375659574</v>
      </c>
      <c r="W171" s="41">
        <f>IF(W$7="",0,SUMIFS(W$1:W170,$C$1:$C170,$C171))</f>
        <v>14521967.959212763</v>
      </c>
      <c r="X171" s="41">
        <f>IF(X$7="",0,SUMIFS(X$1:X170,$C$1:$C170,$C171))</f>
        <v>15111939.439659573</v>
      </c>
      <c r="Y171" s="41">
        <f>IF(Y$7="",0,SUMIFS(Y$1:Y170,$C$1:$C170,$C171))</f>
        <v>15713846.816999998</v>
      </c>
      <c r="Z171" s="41">
        <f>IF(Z$7="",0,SUMIFS(Z$1:Z170,$C$1:$C170,$C171))</f>
        <v>16286934.614234041</v>
      </c>
      <c r="AA171" s="41">
        <f>IF(AA$7="",0,SUMIFS(AA$1:AA170,$C$1:$C170,$C171))</f>
        <v>16870224.03274468</v>
      </c>
      <c r="AB171" s="41">
        <f>IF(AB$7="",0,SUMIFS(AB$1:AB170,$C$1:$C170,$C171))</f>
        <v>17387798.007531915</v>
      </c>
      <c r="AC171" s="41">
        <f>IF(AC$7="",0,SUMIFS(AC$1:AC170,$C$1:$C170,$C171))</f>
        <v>17912343.090191487</v>
      </c>
      <c r="AD171" s="41">
        <f>IF(AD$7="",0,SUMIFS(AD$1:AD170,$C$1:$C170,$C171))</f>
        <v>18443859.2807234</v>
      </c>
      <c r="AE171" s="41">
        <f>IF(AE$7="",0,SUMIFS(AE$1:AE170,$C$1:$C170,$C171))</f>
        <v>18982346.579127658</v>
      </c>
      <c r="AF171" s="41">
        <f>IF(AF$7="",0,SUMIFS(AF$1:AF170,$C$1:$C170,$C171))</f>
        <v>19527804.985404253</v>
      </c>
      <c r="AG171" s="41">
        <f>IF(AG$7="",0,SUMIFS(AG$1:AG170,$C$1:$C170,$C171))</f>
        <v>20080234.499553189</v>
      </c>
      <c r="AH171" s="41">
        <f>IF(AH$7="",0,SUMIFS(AH$1:AH170,$C$1:$C170,$C171))</f>
        <v>20639635.121574469</v>
      </c>
      <c r="AI171" s="41">
        <f>IF(AI$7="",0,SUMIFS(AI$1:AI170,$C$1:$C170,$C171))</f>
        <v>21206006.851468086</v>
      </c>
      <c r="AJ171" s="41">
        <f>IF(AJ$7="",0,SUMIFS(AJ$1:AJ170,$C$1:$C170,$C171))</f>
        <v>21779349.689234041</v>
      </c>
      <c r="AK171" s="41">
        <f>IF(AK$7="",0,SUMIFS(AK$1:AK170,$C$1:$C170,$C171))</f>
        <v>22359663.63487234</v>
      </c>
      <c r="AL171" s="41">
        <f>IF(AL$7="",0,SUMIFS(AL$1:AL170,$C$1:$C170,$C171))</f>
        <v>22946948.688382976</v>
      </c>
      <c r="AM171" s="41">
        <f>IF(AM$7="",0,SUMIFS(AM$1:AM170,$C$1:$C170,$C171))</f>
        <v>23541204.849765956</v>
      </c>
      <c r="AN171" s="41">
        <f>IF(AN$7="",0,SUMIFS(AN$1:AN170,$C$1:$C170,$C171))</f>
        <v>24142432.119021274</v>
      </c>
      <c r="AO171" s="41">
        <f>IF(AO$7="",0,SUMIFS(AO$1:AO170,$C$1:$C170,$C171))</f>
        <v>24750630.496148936</v>
      </c>
      <c r="AP171" s="41">
        <f>IF(AP$7="",0,SUMIFS(AP$1:AP170,$C$1:$C170,$C171))</f>
        <v>25365799.981148936</v>
      </c>
      <c r="AQ171" s="41">
        <f>IF(AQ$7="",0,SUMIFS(AQ$1:AQ170,$C$1:$C170,$C171))</f>
        <v>25987940.574021276</v>
      </c>
      <c r="AR171" s="41">
        <f>IF(AR$7="",0,SUMIFS(AR$1:AR170,$C$1:$C170,$C171))</f>
        <v>26617052.274765957</v>
      </c>
      <c r="AS171" s="41">
        <f>IF(AS$7="",0,SUMIFS(AS$1:AS170,$C$1:$C170,$C171))</f>
        <v>27253135.083382972</v>
      </c>
      <c r="AT171" s="41">
        <f>IF(AT$7="",0,SUMIFS(AT$1:AT170,$C$1:$C170,$C171))</f>
        <v>27896188.999872342</v>
      </c>
      <c r="AU171" s="41">
        <f>IF(AU$7="",0,SUMIFS(AU$1:AU170,$C$1:$C170,$C171))</f>
        <v>28546214.024234042</v>
      </c>
      <c r="AV171" s="41">
        <f>IF(AV$7="",0,SUMIFS(AV$1:AV170,$C$1:$C170,$C171))</f>
        <v>29203210.156468078</v>
      </c>
      <c r="AW171" s="41">
        <f>IF(AW$7="",0,SUMIFS(AW$1:AW170,$C$1:$C170,$C171))</f>
        <v>29867177.396574467</v>
      </c>
      <c r="AX171" s="41">
        <f>IF(AX$7="",0,SUMIFS(AX$1:AX170,$C$1:$C170,$C171))</f>
        <v>30538115.74455319</v>
      </c>
      <c r="AY171" s="41">
        <f>IF(AY$7="",0,SUMIFS(AY$1:AY170,$C$1:$C170,$C171))</f>
        <v>31216025.200404257</v>
      </c>
      <c r="AZ171" s="41">
        <f>IF(AZ$7="",0,SUMIFS(AZ$1:AZ170,$C$1:$C170,$C171))</f>
        <v>31900905.764127657</v>
      </c>
      <c r="BA171" s="41">
        <f>IF(BA$7="",0,SUMIFS(BA$1:BA170,$C$1:$C170,$C171))</f>
        <v>32592757.435723402</v>
      </c>
      <c r="BB171" s="41">
        <f>IF(BB$7="",0,SUMIFS(BB$1:BB170,$C$1:$C170,$C171))</f>
        <v>33291580.215191487</v>
      </c>
      <c r="BC171" s="41">
        <f>IF(BC$7="",0,SUMIFS(BC$1:BC170,$C$1:$C170,$C171))</f>
        <v>33997374.10253191</v>
      </c>
      <c r="BD171" s="41">
        <f>IF(BD$7="",0,SUMIFS(BD$1:BD170,$C$1:$C170,$C171))</f>
        <v>34710139.097744673</v>
      </c>
      <c r="BE171" s="41">
        <f>IF(BE$7="",0,SUMIFS(BE$1:BE170,$C$1:$C170,$C171))</f>
        <v>35429875.200829789</v>
      </c>
      <c r="BF171" s="41">
        <f>IF(BF$7="",0,SUMIFS(BF$1:BF170,$C$1:$C170,$C171))</f>
        <v>36156582.411787227</v>
      </c>
      <c r="BG171" s="41">
        <f>IF(BG$7="",0,SUMIFS(BG$1:BG170,$C$1:$C170,$C171))</f>
        <v>36890260.730617017</v>
      </c>
      <c r="BH171" s="41">
        <f>IF(BH$7="",0,SUMIFS(BH$1:BH170,$C$1:$C170,$C171))</f>
        <v>37630910.157319143</v>
      </c>
      <c r="BI171" s="41">
        <f>IF(BI$7="",0,SUMIFS(BI$1:BI170,$C$1:$C170,$C171))</f>
        <v>38378530.691893615</v>
      </c>
      <c r="BJ171" s="41">
        <f>IF(BJ$7="",0,SUMIFS(BJ$1:BJ170,$C$1:$C170,$C171))</f>
        <v>39133122.334340423</v>
      </c>
      <c r="BK171" s="41">
        <f>IF(BK$7="",0,SUMIFS(BK$1:BK170,$C$1:$C170,$C171))</f>
        <v>39894685.084659569</v>
      </c>
      <c r="BL171" s="41">
        <f>IF(BL$7="",0,SUMIFS(BL$1:BL170,$C$1:$C170,$C171))</f>
        <v>40663218.942851059</v>
      </c>
      <c r="BM171" s="41">
        <f>IF(BM$7="",0,SUMIFS(BM$1:BM170,$C$1:$C170,$C171))</f>
        <v>41438723.908914894</v>
      </c>
      <c r="BN171" s="41">
        <f>IF(BN$7="",0,SUMIFS(BN$1:BN170,$C$1:$C170,$C171))</f>
        <v>42221199.982851058</v>
      </c>
      <c r="BO171" s="41">
        <f>IF(BO$7="",0,SUMIFS(BO$1:BO170,$C$1:$C170,$C171))</f>
        <v>43010647.164659575</v>
      </c>
      <c r="BP171" s="41">
        <f>IF(BP$7="",0,SUMIFS(BP$1:BP170,$C$1:$C170,$C171))</f>
        <v>41686658.471999995</v>
      </c>
      <c r="BQ171" s="41">
        <f>IF(BQ$7="",0,SUMIFS(BQ$1:BQ170,$C$1:$C170,$C171))</f>
        <v>0</v>
      </c>
      <c r="BR171" s="41">
        <f>IF(BR$7="",0,SUMIFS(BR$1:BR170,$C$1:$C170,$C171))</f>
        <v>0</v>
      </c>
      <c r="BS171" s="41">
        <f>IF(BS$7="",0,SUMIFS(BS$1:BS170,$C$1:$C170,$C171))</f>
        <v>0</v>
      </c>
      <c r="BT171" s="41">
        <f>IF(BT$7="",0,SUMIFS(BT$1:BT170,$C$1:$C170,$C171))</f>
        <v>0</v>
      </c>
      <c r="BU171" s="41">
        <f>IF(BU$7="",0,SUMIFS(BU$1:BU170,$C$1:$C170,$C171))</f>
        <v>0</v>
      </c>
      <c r="BV171" s="41">
        <f>IF(BV$7="",0,SUMIFS(BV$1:BV170,$C$1:$C170,$C171))</f>
        <v>0</v>
      </c>
      <c r="BW171" s="41">
        <f>IF(BW$7="",0,SUMIFS(BW$1:BW170,$C$1:$C170,$C171))</f>
        <v>0</v>
      </c>
      <c r="BX171" s="41">
        <f>IF(BX$7="",0,SUMIFS(BX$1:BX170,$C$1:$C170,$C171))</f>
        <v>0</v>
      </c>
      <c r="BY171" s="41">
        <f>IF(BY$7="",0,SUMIFS(BY$1:BY170,$C$1:$C170,$C171))</f>
        <v>0</v>
      </c>
      <c r="BZ171" s="41">
        <f>IF(BZ$7="",0,SUMIFS(BZ$1:BZ170,$C$1:$C170,$C171))</f>
        <v>0</v>
      </c>
      <c r="CA171" s="41">
        <f>IF(CA$7="",0,SUMIFS(CA$1:CA170,$C$1:$C170,$C171))</f>
        <v>0</v>
      </c>
      <c r="CB171" s="41">
        <f>IF(CB$7="",0,SUMIFS(CB$1:CB170,$C$1:$C170,$C171))</f>
        <v>0</v>
      </c>
      <c r="CC171" s="41">
        <f>IF(CC$7="",0,SUMIFS(CC$1:CC170,$C$1:$C170,$C171))</f>
        <v>0</v>
      </c>
      <c r="CD171" s="41">
        <f>IF(CD$7="",0,SUMIFS(CD$1:CD170,$C$1:$C170,$C171))</f>
        <v>0</v>
      </c>
      <c r="CE171" s="41">
        <f>IF(CE$7="",0,SUMIFS(CE$1:CE170,$C$1:$C170,$C171))</f>
        <v>0</v>
      </c>
      <c r="CF171" s="41">
        <f>IF(CF$7="",0,SUMIFS(CF$1:CF170,$C$1:$C170,$C171))</f>
        <v>0</v>
      </c>
      <c r="CG171" s="41">
        <f>IF(CG$7="",0,SUMIFS(CG$1:CG170,$C$1:$C170,$C171))</f>
        <v>0</v>
      </c>
      <c r="CH171" s="41">
        <f>IF(CH$7="",0,SUMIFS(CH$1:CH170,$C$1:$C170,$C171))</f>
        <v>0</v>
      </c>
      <c r="CI171" s="41">
        <f>IF(CI$7="",0,SUMIFS(CI$1:CI170,$C$1:$C170,$C171))</f>
        <v>0</v>
      </c>
      <c r="CJ171" s="41">
        <f>IF(CJ$7="",0,SUMIFS(CJ$1:CJ170,$C$1:$C170,$C171))</f>
        <v>0</v>
      </c>
      <c r="CK171" s="41">
        <f>IF(CK$7="",0,SUMIFS(CK$1:CK170,$C$1:$C170,$C171))</f>
        <v>0</v>
      </c>
      <c r="CL171" s="41">
        <f>IF(CL$7="",0,SUMIFS(CL$1:CL170,$C$1:$C170,$C171))</f>
        <v>0</v>
      </c>
      <c r="CM171" s="41">
        <f>IF(CM$7="",0,SUMIFS(CM$1:CM170,$C$1:$C170,$C171))</f>
        <v>0</v>
      </c>
      <c r="CN171" s="41">
        <f>IF(CN$7="",0,SUMIFS(CN$1:CN170,$C$1:$C170,$C171))</f>
        <v>0</v>
      </c>
      <c r="CO171" s="41">
        <f>IF(CO$7="",0,SUMIFS(CO$1:CO170,$C$1:$C170,$C171))</f>
        <v>0</v>
      </c>
      <c r="CP171" s="41">
        <f>IF(CP$7="",0,SUMIFS(CP$1:CP170,$C$1:$C170,$C171))</f>
        <v>0</v>
      </c>
      <c r="CQ171" s="41">
        <f>IF(CQ$7="",0,SUMIFS(CQ$1:CQ170,$C$1:$C170,$C171))</f>
        <v>0</v>
      </c>
      <c r="CR171" s="41">
        <f>IF(CR$7="",0,SUMIFS(CR$1:CR170,$C$1:$C170,$C171))</f>
        <v>0</v>
      </c>
      <c r="CS171" s="41">
        <f>IF(CS$7="",0,SUMIFS(CS$1:CS170,$C$1:$C170,$C171))</f>
        <v>0</v>
      </c>
      <c r="CT171" s="41">
        <f>IF(CT$7="",0,SUMIFS(CT$1:CT170,$C$1:$C170,$C171))</f>
        <v>0</v>
      </c>
      <c r="CU171" s="41">
        <f>IF(CU$7="",0,SUMIFS(CU$1:CU170,$C$1:$C170,$C171))</f>
        <v>0</v>
      </c>
      <c r="CV171" s="41">
        <f>IF(CV$7="",0,SUMIFS(CV$1:CV170,$C$1:$C170,$C171))</f>
        <v>0</v>
      </c>
      <c r="CW171" s="41">
        <f>IF(CW$7="",0,SUMIFS(CW$1:CW170,$C$1:$C170,$C171))</f>
        <v>0</v>
      </c>
      <c r="CX171" s="41">
        <f>IF(CX$7="",0,SUMIFS(CX$1:CX170,$C$1:$C170,$C171))</f>
        <v>0</v>
      </c>
      <c r="CY171" s="41">
        <f>IF(CY$7="",0,SUMIFS(CY$1:CY170,$C$1:$C170,$C171))</f>
        <v>0</v>
      </c>
      <c r="CZ171" s="41">
        <f>IF(CZ$7="",0,SUMIFS(CZ$1:CZ170,$C$1:$C170,$C171))</f>
        <v>0</v>
      </c>
      <c r="DA171" s="41">
        <f>IF(DA$7="",0,SUMIFS(DA$1:DA170,$C$1:$C170,$C171))</f>
        <v>0</v>
      </c>
      <c r="DB171" s="41">
        <f>IF(DB$7="",0,SUMIFS(DB$1:DB170,$C$1:$C170,$C171))</f>
        <v>0</v>
      </c>
      <c r="DC171" s="41">
        <f>IF(DC$7="",0,SUMIFS(DC$1:DC170,$C$1:$C170,$C171))</f>
        <v>0</v>
      </c>
      <c r="DD171" s="41">
        <f>IF(DD$7="",0,SUMIFS(DD$1:DD170,$C$1:$C170,$C171))</f>
        <v>0</v>
      </c>
      <c r="DE171" s="41">
        <f>IF(DE$7="",0,SUMIFS(DE$1:DE170,$C$1:$C170,$C171))</f>
        <v>0</v>
      </c>
      <c r="DF171" s="41">
        <f>IF(DF$7="",0,SUMIFS(DF$1:DF170,$C$1:$C170,$C171))</f>
        <v>0</v>
      </c>
      <c r="DG171" s="41">
        <f>IF(DG$7="",0,SUMIFS(DG$1:DG170,$C$1:$C170,$C171))</f>
        <v>0</v>
      </c>
      <c r="DH171" s="41">
        <f>IF(DH$7="",0,SUMIFS(DH$1:DH170,$C$1:$C170,$C171))</f>
        <v>0</v>
      </c>
      <c r="DI171" s="41">
        <f>IF(DI$7="",0,SUMIFS(DI$1:DI170,$C$1:$C170,$C171))</f>
        <v>0</v>
      </c>
      <c r="DJ171" s="41">
        <f>IF(DJ$7="",0,SUMIFS(DJ$1:DJ170,$C$1:$C170,$C171))</f>
        <v>0</v>
      </c>
      <c r="DK171" s="41">
        <f>IF(DK$7="",0,SUMIFS(DK$1:DK170,$C$1:$C170,$C171))</f>
        <v>0</v>
      </c>
      <c r="DL171" s="41">
        <f>IF(DL$7="",0,SUMIFS(DL$1:DL170,$C$1:$C170,$C171))</f>
        <v>0</v>
      </c>
      <c r="DM171" s="41">
        <f>IF(DM$7="",0,SUMIFS(DM$1:DM170,$C$1:$C170,$C171))</f>
        <v>0</v>
      </c>
      <c r="DN171" s="41">
        <f>IF(DN$7="",0,SUMIFS(DN$1:DN170,$C$1:$C170,$C171))</f>
        <v>0</v>
      </c>
      <c r="DO171" s="41">
        <f>IF(DO$7="",0,SUMIFS(DO$1:DO170,$C$1:$C170,$C171))</f>
        <v>0</v>
      </c>
      <c r="DP171" s="41">
        <f>IF(DP$7="",0,SUMIFS(DP$1:DP170,$C$1:$C170,$C171))</f>
        <v>0</v>
      </c>
      <c r="DQ171" s="41">
        <f>IF(DQ$7="",0,SUMIFS(DQ$1:DQ170,$C$1:$C170,$C171))</f>
        <v>0</v>
      </c>
      <c r="DR171" s="41">
        <f>IF(DR$7="",0,SUMIFS(DR$1:DR170,$C$1:$C170,$C171))</f>
        <v>0</v>
      </c>
      <c r="DS171" s="41">
        <f>IF(DS$7="",0,SUMIFS(DS$1:DS170,$C$1:$C170,$C171))</f>
        <v>0</v>
      </c>
      <c r="DT171" s="41">
        <f>IF(DT$7="",0,SUMIFS(DT$1:DT170,$C$1:$C170,$C171))</f>
        <v>0</v>
      </c>
      <c r="DU171" s="41">
        <f>IF(DU$7="",0,SUMIFS(DU$1:DU170,$C$1:$C170,$C171))</f>
        <v>0</v>
      </c>
      <c r="DV171" s="41">
        <f>IF(DV$7="",0,SUMIFS(DV$1:DV170,$C$1:$C170,$C171))</f>
        <v>0</v>
      </c>
      <c r="DW171" s="41">
        <f>IF(DW$7="",0,SUMIFS(DW$1:DW170,$C$1:$C170,$C171))</f>
        <v>0</v>
      </c>
      <c r="DX171" s="41">
        <f>IF(DX$7="",0,SUMIFS(DX$1:DX170,$C$1:$C170,$C171))</f>
        <v>0</v>
      </c>
      <c r="DY171" s="41">
        <f>IF(DY$7="",0,SUMIFS(DY$1:DY170,$C$1:$C170,$C171))</f>
        <v>0</v>
      </c>
      <c r="DZ171" s="41">
        <f>IF(DZ$7="",0,SUMIFS(DZ$1:DZ170,$C$1:$C170,$C171))</f>
        <v>0</v>
      </c>
      <c r="EA171" s="41">
        <f>IF(EA$7="",0,SUMIFS(EA$1:EA170,$C$1:$C170,$C171))</f>
        <v>0</v>
      </c>
      <c r="EB171" s="41">
        <f>IF(EB$7="",0,SUMIFS(EB$1:EB170,$C$1:$C170,$C171))</f>
        <v>0</v>
      </c>
      <c r="EC171" s="41">
        <f>IF(EC$7="",0,SUMIFS(EC$1:EC170,$C$1:$C170,$C171))</f>
        <v>0</v>
      </c>
      <c r="ED171" s="41">
        <f>IF(ED$7="",0,SUMIFS(ED$1:ED170,$C$1:$C170,$C171))</f>
        <v>0</v>
      </c>
      <c r="EE171" s="41">
        <f>IF(EE$7="",0,SUMIFS(EE$1:EE170,$C$1:$C170,$C171))</f>
        <v>0</v>
      </c>
      <c r="EF171" s="41">
        <f>IF(EF$7="",0,SUMIFS(EF$1:EF170,$C$1:$C170,$C171))</f>
        <v>0</v>
      </c>
      <c r="EG171" s="41">
        <f>IF(EG$7="",0,SUMIFS(EG$1:EG170,$C$1:$C170,$C171))</f>
        <v>0</v>
      </c>
      <c r="EH171" s="41">
        <f>IF(EH$7="",0,SUMIFS(EH$1:EH170,$C$1:$C170,$C171))</f>
        <v>0</v>
      </c>
      <c r="EI171" s="41">
        <f>IF(EI$7="",0,SUMIFS(EI$1:EI170,$C$1:$C170,$C171))</f>
        <v>0</v>
      </c>
      <c r="EJ171" s="41">
        <f>IF(EJ$7="",0,SUMIFS(EJ$1:EJ170,$C$1:$C170,$C171))</f>
        <v>0</v>
      </c>
      <c r="EK171" s="41">
        <f>IF(EK$7="",0,SUMIFS(EK$1:EK170,$C$1:$C170,$C171))</f>
        <v>0</v>
      </c>
      <c r="EL171" s="41">
        <f>IF(EL$7="",0,SUMIFS(EL$1:EL170,$C$1:$C170,$C171))</f>
        <v>0</v>
      </c>
      <c r="EM171" s="41">
        <f>IF(EM$7="",0,SUMIFS(EM$1:EM170,$C$1:$C170,$C171))</f>
        <v>0</v>
      </c>
      <c r="EN171" s="41">
        <f>IF(EN$7="",0,SUMIFS(EN$1:EN170,$C$1:$C170,$C171))</f>
        <v>0</v>
      </c>
      <c r="EO171" s="41">
        <f>IF(EO$7="",0,SUMIFS(EO$1:EO170,$C$1:$C170,$C171))</f>
        <v>0</v>
      </c>
      <c r="EP171" s="41">
        <f>IF(EP$7="",0,SUMIFS(EP$1:EP170,$C$1:$C170,$C171))</f>
        <v>0</v>
      </c>
      <c r="EQ171" s="41">
        <f>IF(EQ$7="",0,SUMIFS(EQ$1:EQ170,$C$1:$C170,$C171))</f>
        <v>0</v>
      </c>
      <c r="ER171" s="41">
        <f>IF(ER$7="",0,SUMIFS(ER$1:ER170,$C$1:$C170,$C171))</f>
        <v>0</v>
      </c>
      <c r="ES171" s="41">
        <f>IF(ES$7="",0,SUMIFS(ES$1:ES170,$C$1:$C170,$C171))</f>
        <v>0</v>
      </c>
      <c r="ET171" s="41">
        <f>IF(ET$7="",0,SUMIFS(ET$1:ET170,$C$1:$C170,$C171))</f>
        <v>0</v>
      </c>
      <c r="EU171" s="41">
        <f>IF(EU$7="",0,SUMIFS(EU$1:EU170,$C$1:$C170,$C171))</f>
        <v>0</v>
      </c>
      <c r="EV171" s="41">
        <f>IF(EV$7="",0,SUMIFS(EV$1:EV170,$C$1:$C170,$C171))</f>
        <v>0</v>
      </c>
      <c r="EW171" s="41">
        <f>IF(EW$7="",0,SUMIFS(EW$1:EW170,$C$1:$C170,$C171))</f>
        <v>0</v>
      </c>
      <c r="EX171" s="41">
        <f>IF(EX$7="",0,SUMIFS(EX$1:EX170,$C$1:$C170,$C171))</f>
        <v>0</v>
      </c>
      <c r="EY171" s="41">
        <f>IF(EY$7="",0,SUMIFS(EY$1:EY170,$C$1:$C170,$C171))</f>
        <v>0</v>
      </c>
      <c r="EZ171" s="41">
        <f>IF(EZ$7="",0,SUMIFS(EZ$1:EZ170,$C$1:$C170,$C171))</f>
        <v>0</v>
      </c>
      <c r="FA171" s="41">
        <f>IF(FA$7="",0,SUMIFS(FA$1:FA170,$C$1:$C170,$C171))</f>
        <v>0</v>
      </c>
      <c r="FB171" s="41">
        <f>IF(FB$7="",0,SUMIFS(FB$1:FB170,$C$1:$C170,$C171))</f>
        <v>0</v>
      </c>
      <c r="FC171" s="41">
        <f>IF(FC$7="",0,SUMIFS(FC$1:FC170,$C$1:$C170,$C171))</f>
        <v>0</v>
      </c>
      <c r="FD171" s="41">
        <f>IF(FD$7="",0,SUMIFS(FD$1:FD170,$C$1:$C170,$C171))</f>
        <v>0</v>
      </c>
      <c r="FE171" s="41">
        <f>IF(FE$7="",0,SUMIFS(FE$1:FE170,$C$1:$C170,$C171))</f>
        <v>0</v>
      </c>
      <c r="FF171" s="41">
        <f>IF(FF$7="",0,SUMIFS(FF$1:FF170,$C$1:$C170,$C171))</f>
        <v>0</v>
      </c>
      <c r="FG171" s="41">
        <f>IF(FG$7="",0,SUMIFS(FG$1:FG170,$C$1:$C170,$C171))</f>
        <v>0</v>
      </c>
      <c r="FH171" s="41">
        <f>IF(FH$7="",0,SUMIFS(FH$1:FH170,$C$1:$C170,$C171))</f>
        <v>0</v>
      </c>
      <c r="FI171" s="41">
        <f>IF(FI$7="",0,SUMIFS(FI$1:FI170,$C$1:$C170,$C171))</f>
        <v>0</v>
      </c>
      <c r="FJ171" s="41">
        <f>IF(FJ$7="",0,SUMIFS(FJ$1:FJ170,$C$1:$C170,$C171))</f>
        <v>0</v>
      </c>
      <c r="FK171" s="41">
        <f>IF(FK$7="",0,SUMIFS(FK$1:FK170,$C$1:$C170,$C171))</f>
        <v>0</v>
      </c>
      <c r="FL171" s="41">
        <f>IF(FL$7="",0,SUMIFS(FL$1:FL170,$C$1:$C170,$C171))</f>
        <v>0</v>
      </c>
      <c r="FM171" s="41">
        <f>IF(FM$7="",0,SUMIFS(FM$1:FM170,$C$1:$C170,$C171))</f>
        <v>0</v>
      </c>
      <c r="FN171" s="41">
        <f>IF(FN$7="",0,SUMIFS(FN$1:FN170,$C$1:$C170,$C171))</f>
        <v>0</v>
      </c>
      <c r="FO171" s="41">
        <f>IF(FO$7="",0,SUMIFS(FO$1:FO170,$C$1:$C170,$C171))</f>
        <v>0</v>
      </c>
      <c r="FP171" s="41">
        <f>IF(FP$7="",0,SUMIFS(FP$1:FP170,$C$1:$C170,$C171))</f>
        <v>0</v>
      </c>
      <c r="FQ171" s="41">
        <f>IF(FQ$7="",0,SUMIFS(FQ$1:FQ170,$C$1:$C170,$C171))</f>
        <v>0</v>
      </c>
      <c r="FR171" s="41">
        <f>IF(FR$7="",0,SUMIFS(FR$1:FR170,$C$1:$C170,$C171))</f>
        <v>0</v>
      </c>
      <c r="FS171" s="41">
        <f>IF(FS$7="",0,SUMIFS(FS$1:FS170,$C$1:$C170,$C171))</f>
        <v>0</v>
      </c>
      <c r="FT171" s="41">
        <f>IF(FT$7="",0,SUMIFS(FT$1:FT170,$C$1:$C170,$C171))</f>
        <v>0</v>
      </c>
      <c r="FU171" s="41">
        <f>IF(FU$7="",0,SUMIFS(FU$1:FU170,$C$1:$C170,$C171))</f>
        <v>0</v>
      </c>
      <c r="FV171" s="41">
        <f>IF(FV$7="",0,SUMIFS(FV$1:FV170,$C$1:$C170,$C171))</f>
        <v>0</v>
      </c>
      <c r="FW171" s="41">
        <f>IF(FW$7="",0,SUMIFS(FW$1:FW170,$C$1:$C170,$C171))</f>
        <v>0</v>
      </c>
      <c r="FX171" s="41">
        <f>IF(FX$7="",0,SUMIFS(FX$1:FX170,$C$1:$C170,$C171))</f>
        <v>0</v>
      </c>
      <c r="FY171" s="41">
        <f>IF(FY$7="",0,SUMIFS(FY$1:FY170,$C$1:$C170,$C171))</f>
        <v>0</v>
      </c>
      <c r="FZ171" s="41">
        <f>IF(FZ$7="",0,SUMIFS(FZ$1:FZ170,$C$1:$C170,$C171))</f>
        <v>0</v>
      </c>
      <c r="GA171" s="41">
        <f>IF(GA$7="",0,SUMIFS(GA$1:GA170,$C$1:$C170,$C171))</f>
        <v>0</v>
      </c>
      <c r="GB171" s="41">
        <f>IF(GB$7="",0,SUMIFS(GB$1:GB170,$C$1:$C170,$C171))</f>
        <v>0</v>
      </c>
      <c r="GC171" s="41">
        <f>IF(GC$7="",0,SUMIFS(GC$1:GC170,$C$1:$C170,$C171))</f>
        <v>0</v>
      </c>
      <c r="GD171" s="41">
        <f>IF(GD$7="",0,SUMIFS(GD$1:GD170,$C$1:$C170,$C171))</f>
        <v>0</v>
      </c>
      <c r="GE171" s="41">
        <f>IF(GE$7="",0,SUMIFS(GE$1:GE170,$C$1:$C170,$C171))</f>
        <v>0</v>
      </c>
      <c r="GF171" s="41">
        <f>IF(GF$7="",0,SUMIFS(GF$1:GF170,$C$1:$C170,$C171))</f>
        <v>0</v>
      </c>
      <c r="GG171" s="41">
        <f>IF(GG$7="",0,SUMIFS(GG$1:GG170,$C$1:$C170,$C171))</f>
        <v>0</v>
      </c>
      <c r="GH171" s="41">
        <f>IF(GH$7="",0,SUMIFS(GH$1:GH170,$C$1:$C170,$C171))</f>
        <v>0</v>
      </c>
      <c r="GI171" s="41">
        <f>IF(GI$7="",0,SUMIFS(GI$1:GI170,$C$1:$C170,$C171))</f>
        <v>0</v>
      </c>
      <c r="GJ171" s="41">
        <f>IF(GJ$7="",0,SUMIFS(GJ$1:GJ170,$C$1:$C170,$C171))</f>
        <v>0</v>
      </c>
      <c r="GK171" s="41">
        <f>IF(GK$7="",0,SUMIFS(GK$1:GK170,$C$1:$C170,$C171))</f>
        <v>0</v>
      </c>
      <c r="GL171" s="41">
        <f>IF(GL$7="",0,SUMIFS(GL$1:GL170,$C$1:$C170,$C171))</f>
        <v>0</v>
      </c>
      <c r="GM171" s="41">
        <f>IF(GM$7="",0,SUMIFS(GM$1:GM170,$C$1:$C170,$C171))</f>
        <v>0</v>
      </c>
      <c r="GN171" s="41">
        <f>IF(GN$7="",0,SUMIFS(GN$1:GN170,$C$1:$C170,$C171))</f>
        <v>0</v>
      </c>
      <c r="GO171" s="41">
        <f>IF(GO$7="",0,SUMIFS(GO$1:GO170,$C$1:$C170,$C171))</f>
        <v>0</v>
      </c>
      <c r="GP171" s="41">
        <f>IF(GP$7="",0,SUMIFS(GP$1:GP170,$C$1:$C170,$C171))</f>
        <v>0</v>
      </c>
      <c r="GQ171" s="41">
        <f>IF(GQ$7="",0,SUMIFS(GQ$1:GQ170,$C$1:$C170,$C171))</f>
        <v>0</v>
      </c>
      <c r="GR171" s="41">
        <f>IF(GR$7="",0,SUMIFS(GR$1:GR170,$C$1:$C170,$C171))</f>
        <v>0</v>
      </c>
      <c r="GS171" s="41">
        <f>IF(GS$7="",0,SUMIFS(GS$1:GS170,$C$1:$C170,$C171))</f>
        <v>0</v>
      </c>
      <c r="GT171" s="41">
        <f>IF(GT$7="",0,SUMIFS(GT$1:GT170,$C$1:$C170,$C171))</f>
        <v>0</v>
      </c>
      <c r="GU171" s="41">
        <f>IF(GU$7="",0,SUMIFS(GU$1:GU170,$C$1:$C170,$C171))</f>
        <v>0</v>
      </c>
      <c r="GV171" s="41">
        <f>IF(GV$7="",0,SUMIFS(GV$1:GV170,$C$1:$C170,$C171))</f>
        <v>0</v>
      </c>
      <c r="GW171" s="41">
        <f>IF(GW$7="",0,SUMIFS(GW$1:GW170,$C$1:$C170,$C171))</f>
        <v>0</v>
      </c>
      <c r="GX171" s="41">
        <f>IF(GX$7="",0,SUMIFS(GX$1:GX170,$C$1:$C170,$C171))</f>
        <v>0</v>
      </c>
      <c r="GY171" s="41">
        <f>IF(GY$7="",0,SUMIFS(GY$1:GY170,$C$1:$C170,$C171))</f>
        <v>0</v>
      </c>
      <c r="GZ171" s="41">
        <f>IF(GZ$7="",0,SUMIFS(GZ$1:GZ170,$C$1:$C170,$C171))</f>
        <v>0</v>
      </c>
      <c r="HA171" s="41">
        <f>IF(HA$7="",0,SUMIFS(HA$1:HA170,$C$1:$C170,$C171))</f>
        <v>0</v>
      </c>
      <c r="HB171" s="41">
        <f>IF(HB$7="",0,SUMIFS(HB$1:HB170,$C$1:$C170,$C171))</f>
        <v>0</v>
      </c>
      <c r="HC171" s="41">
        <f>IF(HC$7="",0,SUMIFS(HC$1:HC170,$C$1:$C170,$C171))</f>
        <v>0</v>
      </c>
      <c r="HD171" s="41">
        <f>IF(HD$7="",0,SUMIFS(HD$1:HD170,$C$1:$C170,$C171))</f>
        <v>0</v>
      </c>
      <c r="HE171" s="41">
        <f>IF(HE$7="",0,SUMIFS(HE$1:HE170,$C$1:$C170,$C171))</f>
        <v>0</v>
      </c>
      <c r="HF171" s="41">
        <f>IF(HF$7="",0,SUMIFS(HF$1:HF170,$C$1:$C170,$C171))</f>
        <v>0</v>
      </c>
      <c r="HG171" s="41">
        <f>IF(HG$7="",0,SUMIFS(HG$1:HG170,$C$1:$C170,$C171))</f>
        <v>0</v>
      </c>
      <c r="HH171" s="41">
        <f>IF(HH$7="",0,SUMIFS(HH$1:HH170,$C$1:$C170,$C171))</f>
        <v>0</v>
      </c>
      <c r="HI171" s="41">
        <f>IF(HI$7="",0,SUMIFS(HI$1:HI170,$C$1:$C170,$C171))</f>
        <v>0</v>
      </c>
      <c r="HJ171" s="41">
        <f>IF(HJ$7="",0,SUMIFS(HJ$1:HJ170,$C$1:$C170,$C171))</f>
        <v>0</v>
      </c>
      <c r="HK171" s="41">
        <f>IF(HK$7="",0,SUMIFS(HK$1:HK170,$C$1:$C170,$C171))</f>
        <v>0</v>
      </c>
      <c r="HL171" s="41">
        <f>IF(HL$7="",0,SUMIFS(HL$1:HL170,$C$1:$C170,$C171))</f>
        <v>0</v>
      </c>
      <c r="HM171" s="41">
        <f>IF(HM$7="",0,SUMIFS(HM$1:HM170,$C$1:$C170,$C171))</f>
        <v>0</v>
      </c>
      <c r="HN171" s="41">
        <f>IF(HN$7="",0,SUMIFS(HN$1:HN170,$C$1:$C170,$C171))</f>
        <v>0</v>
      </c>
      <c r="HO171" s="41">
        <f>IF(HO$7="",0,SUMIFS(HO$1:HO170,$C$1:$C170,$C171))</f>
        <v>0</v>
      </c>
      <c r="HP171" s="41">
        <f>IF(HP$7="",0,SUMIFS(HP$1:HP170,$C$1:$C170,$C171))</f>
        <v>0</v>
      </c>
      <c r="HQ171" s="41">
        <f>IF(HQ$7="",0,SUMIFS(HQ$1:HQ170,$C$1:$C170,$C171))</f>
        <v>0</v>
      </c>
      <c r="HR171" s="41">
        <f>IF(HR$7="",0,SUMIFS(HR$1:HR170,$C$1:$C170,$C171))</f>
        <v>0</v>
      </c>
      <c r="HS171" s="41">
        <f>IF(HS$7="",0,SUMIFS(HS$1:HS170,$C$1:$C170,$C171))</f>
        <v>0</v>
      </c>
      <c r="HT171" s="41">
        <f>IF(HT$7="",0,SUMIFS(HT$1:HT170,$C$1:$C170,$C171))</f>
        <v>0</v>
      </c>
      <c r="HU171" s="41">
        <f>IF(HU$7="",0,SUMIFS(HU$1:HU170,$C$1:$C170,$C171))</f>
        <v>0</v>
      </c>
      <c r="HV171" s="41">
        <f>IF(HV$7="",0,SUMIFS(HV$1:HV170,$C$1:$C170,$C171))</f>
        <v>0</v>
      </c>
      <c r="HW171" s="41">
        <f>IF(HW$7="",0,SUMIFS(HW$1:HW170,$C$1:$C170,$C171))</f>
        <v>0</v>
      </c>
      <c r="HX171" s="41">
        <f>IF(HX$7="",0,SUMIFS(HX$1:HX170,$C$1:$C170,$C171))</f>
        <v>0</v>
      </c>
      <c r="HY171" s="41">
        <f>IF(HY$7="",0,SUMIFS(HY$1:HY170,$C$1:$C170,$C171))</f>
        <v>0</v>
      </c>
      <c r="HZ171" s="41">
        <f>IF(HZ$7="",0,SUMIFS(HZ$1:HZ170,$C$1:$C170,$C171))</f>
        <v>0</v>
      </c>
      <c r="IA171" s="41">
        <f>IF(IA$7="",0,SUMIFS(IA$1:IA170,$C$1:$C170,$C171))</f>
        <v>0</v>
      </c>
      <c r="IB171" s="41">
        <f>IF(IB$7="",0,SUMIFS(IB$1:IB170,$C$1:$C170,$C171))</f>
        <v>0</v>
      </c>
      <c r="IC171" s="41">
        <f>IF(IC$7="",0,SUMIFS(IC$1:IC170,$C$1:$C170,$C171))</f>
        <v>0</v>
      </c>
      <c r="ID171" s="41">
        <f>IF(ID$7="",0,SUMIFS(ID$1:ID170,$C$1:$C170,$C171))</f>
        <v>0</v>
      </c>
      <c r="IE171" s="41">
        <f>IF(IE$7="",0,SUMIFS(IE$1:IE170,$C$1:$C170,$C171))</f>
        <v>0</v>
      </c>
      <c r="IF171" s="41">
        <f>IF(IF$7="",0,SUMIFS(IF$1:IF170,$C$1:$C170,$C171))</f>
        <v>0</v>
      </c>
      <c r="IG171" s="41">
        <f>IF(IG$7="",0,SUMIFS(IG$1:IG170,$C$1:$C170,$C171))</f>
        <v>0</v>
      </c>
      <c r="IH171" s="41">
        <f>IF(IH$7="",0,SUMIFS(IH$1:IH170,$C$1:$C170,$C171))</f>
        <v>0</v>
      </c>
      <c r="II171" s="41">
        <f>IF(II$7="",0,SUMIFS(II$1:II170,$C$1:$C170,$C171))</f>
        <v>0</v>
      </c>
      <c r="IJ171" s="41">
        <f>IF(IJ$7="",0,SUMIFS(IJ$1:IJ170,$C$1:$C170,$C171))</f>
        <v>0</v>
      </c>
      <c r="IK171" s="41">
        <f>IF(IK$7="",0,SUMIFS(IK$1:IK170,$C$1:$C170,$C171))</f>
        <v>0</v>
      </c>
      <c r="IL171" s="41">
        <f>IF(IL$7="",0,SUMIFS(IL$1:IL170,$C$1:$C170,$C171))</f>
        <v>0</v>
      </c>
      <c r="IM171" s="41">
        <f>IF(IM$7="",0,SUMIFS(IM$1:IM170,$C$1:$C170,$C171))</f>
        <v>0</v>
      </c>
      <c r="IN171" s="41">
        <f>IF(IN$7="",0,SUMIFS(IN$1:IN170,$C$1:$C170,$C171))</f>
        <v>0</v>
      </c>
      <c r="IO171" s="41">
        <f>IF(IO$7="",0,SUMIFS(IO$1:IO170,$C$1:$C170,$C171))</f>
        <v>0</v>
      </c>
      <c r="IP171" s="41">
        <f>IF(IP$7="",0,SUMIFS(IP$1:IP170,$C$1:$C170,$C171))</f>
        <v>0</v>
      </c>
      <c r="IQ171" s="41">
        <f>IF(IQ$7="",0,SUMIFS(IQ$1:IQ170,$C$1:$C170,$C171))</f>
        <v>0</v>
      </c>
      <c r="IR171" s="41">
        <f>IF(IR$7="",0,SUMIFS(IR$1:IR170,$C$1:$C170,$C171))</f>
        <v>0</v>
      </c>
      <c r="IS171" s="41">
        <f>IF(IS$7="",0,SUMIFS(IS$1:IS170,$C$1:$C170,$C171))</f>
        <v>0</v>
      </c>
      <c r="IT171" s="41">
        <f>IF(IT$7="",0,SUMIFS(IT$1:IT170,$C$1:$C170,$C171))</f>
        <v>0</v>
      </c>
      <c r="IU171" s="41">
        <f>IF(IU$7="",0,SUMIFS(IU$1:IU170,$C$1:$C170,$C171))</f>
        <v>0</v>
      </c>
      <c r="IV171" s="41">
        <f>IF(IV$7="",0,SUMIFS(IV$1:IV170,$C$1:$C170,$C171))</f>
        <v>0</v>
      </c>
      <c r="IW171" s="41">
        <f>IF(IW$7="",0,SUMIFS(IW$1:IW170,$C$1:$C170,$C171))</f>
        <v>0</v>
      </c>
      <c r="IX171" s="41">
        <f>IF(IX$7="",0,SUMIFS(IX$1:IX170,$C$1:$C170,$C171))</f>
        <v>0</v>
      </c>
      <c r="IY171" s="41">
        <f>IF(IY$7="",0,SUMIFS(IY$1:IY170,$C$1:$C170,$C171))</f>
        <v>0</v>
      </c>
      <c r="IZ171" s="41">
        <f>IF(IZ$7="",0,SUMIFS(IZ$1:IZ170,$C$1:$C170,$C171))</f>
        <v>0</v>
      </c>
      <c r="JA171" s="41">
        <f>IF(JA$7="",0,SUMIFS(JA$1:JA170,$C$1:$C170,$C171))</f>
        <v>0</v>
      </c>
      <c r="JB171" s="41">
        <f>IF(JB$7="",0,SUMIFS(JB$1:JB170,$C$1:$C170,$C171))</f>
        <v>0</v>
      </c>
      <c r="JC171" s="41">
        <f>IF(JC$7="",0,SUMIFS(JC$1:JC170,$C$1:$C170,$C171))</f>
        <v>0</v>
      </c>
      <c r="JD171" s="41">
        <f>IF(JD$7="",0,SUMIFS(JD$1:JD170,$C$1:$C170,$C171))</f>
        <v>0</v>
      </c>
      <c r="JE171" s="41">
        <f>IF(JE$7="",0,SUMIFS(JE$1:JE170,$C$1:$C170,$C171))</f>
        <v>0</v>
      </c>
      <c r="JF171" s="41">
        <f>IF(JF$7="",0,SUMIFS(JF$1:JF170,$C$1:$C170,$C171))</f>
        <v>0</v>
      </c>
      <c r="JG171" s="41">
        <f>IF(JG$7="",0,SUMIFS(JG$1:JG170,$C$1:$C170,$C171))</f>
        <v>0</v>
      </c>
      <c r="JH171" s="41">
        <f>IF(JH$7="",0,SUMIFS(JH$1:JH170,$C$1:$C170,$C171))</f>
        <v>0</v>
      </c>
      <c r="JI171" s="41">
        <f>IF(JI$7="",0,SUMIFS(JI$1:JI170,$C$1:$C170,$C171))</f>
        <v>0</v>
      </c>
      <c r="JJ171" s="41">
        <f>IF(JJ$7="",0,SUMIFS(JJ$1:JJ170,$C$1:$C170,$C171))</f>
        <v>0</v>
      </c>
      <c r="JK171" s="41">
        <f>IF(JK$7="",0,SUMIFS(JK$1:JK170,$C$1:$C170,$C171))</f>
        <v>0</v>
      </c>
      <c r="JL171" s="41">
        <f>IF(JL$7="",0,SUMIFS(JL$1:JL170,$C$1:$C170,$C171))</f>
        <v>0</v>
      </c>
      <c r="JM171" s="41">
        <f>IF(JM$7="",0,SUMIFS(JM$1:JM170,$C$1:$C170,$C171))</f>
        <v>0</v>
      </c>
      <c r="JN171" s="41">
        <f>IF(JN$7="",0,SUMIFS(JN$1:JN170,$C$1:$C170,$C171))</f>
        <v>0</v>
      </c>
      <c r="JO171" s="41">
        <f>IF(JO$7="",0,SUMIFS(JO$1:JO170,$C$1:$C170,$C171))</f>
        <v>0</v>
      </c>
      <c r="JP171" s="41">
        <f>IF(JP$7="",0,SUMIFS(JP$1:JP170,$C$1:$C170,$C171))</f>
        <v>0</v>
      </c>
      <c r="JQ171" s="41">
        <f>IF(JQ$7="",0,SUMIFS(JQ$1:JQ170,$C$1:$C170,$C171))</f>
        <v>0</v>
      </c>
      <c r="JR171" s="41">
        <f>IF(JR$7="",0,SUMIFS(JR$1:JR170,$C$1:$C170,$C171))</f>
        <v>0</v>
      </c>
      <c r="JS171" s="41">
        <f>IF(JS$7="",0,SUMIFS(JS$1:JS170,$C$1:$C170,$C171))</f>
        <v>0</v>
      </c>
      <c r="JT171" s="41">
        <f>IF(JT$7="",0,SUMIFS(JT$1:JT170,$C$1:$C170,$C171))</f>
        <v>0</v>
      </c>
      <c r="JU171" s="41">
        <f>IF(JU$7="",0,SUMIFS(JU$1:JU170,$C$1:$C170,$C171))</f>
        <v>0</v>
      </c>
      <c r="JV171" s="41">
        <f>IF(JV$7="",0,SUMIFS(JV$1:JV170,$C$1:$C170,$C171))</f>
        <v>0</v>
      </c>
      <c r="JW171" s="41">
        <f>IF(JW$7="",0,SUMIFS(JW$1:JW170,$C$1:$C170,$C171))</f>
        <v>0</v>
      </c>
      <c r="JX171" s="41">
        <f>IF(JX$7="",0,SUMIFS(JX$1:JX170,$C$1:$C170,$C171))</f>
        <v>0</v>
      </c>
      <c r="JY171" s="41">
        <f>IF(JY$7="",0,SUMIFS(JY$1:JY170,$C$1:$C170,$C171))</f>
        <v>0</v>
      </c>
      <c r="JZ171" s="41">
        <f>IF(JZ$7="",0,SUMIFS(JZ$1:JZ170,$C$1:$C170,$C171))</f>
        <v>0</v>
      </c>
      <c r="KA171" s="41">
        <f>IF(KA$7="",0,SUMIFS(KA$1:KA170,$C$1:$C170,$C171))</f>
        <v>0</v>
      </c>
      <c r="KB171" s="41">
        <f>IF(KB$7="",0,SUMIFS(KB$1:KB170,$C$1:$C170,$C171))</f>
        <v>0</v>
      </c>
      <c r="KC171" s="41">
        <f>IF(KC$7="",0,SUMIFS(KC$1:KC170,$C$1:$C170,$C171))</f>
        <v>0</v>
      </c>
      <c r="KD171" s="41">
        <f>IF(KD$7="",0,SUMIFS(KD$1:KD170,$C$1:$C170,$C171))</f>
        <v>0</v>
      </c>
      <c r="KE171" s="41">
        <f>IF(KE$7="",0,SUMIFS(KE$1:KE170,$C$1:$C170,$C171))</f>
        <v>0</v>
      </c>
      <c r="KF171" s="41">
        <f>IF(KF$7="",0,SUMIFS(KF$1:KF170,$C$1:$C170,$C171))</f>
        <v>0</v>
      </c>
      <c r="KG171" s="41">
        <f>IF(KG$7="",0,SUMIFS(KG$1:KG170,$C$1:$C170,$C171))</f>
        <v>0</v>
      </c>
      <c r="KH171" s="41">
        <f>IF(KH$7="",0,SUMIFS(KH$1:KH170,$C$1:$C170,$C171))</f>
        <v>0</v>
      </c>
      <c r="KI171" s="41">
        <f>IF(KI$7="",0,SUMIFS(KI$1:KI170,$C$1:$C170,$C171))</f>
        <v>0</v>
      </c>
      <c r="KJ171" s="41">
        <f>IF(KJ$7="",0,SUMIFS(KJ$1:KJ170,$C$1:$C170,$C171))</f>
        <v>0</v>
      </c>
      <c r="KK171" s="41">
        <f>IF(KK$7="",0,SUMIFS(KK$1:KK170,$C$1:$C170,$C171))</f>
        <v>0</v>
      </c>
      <c r="KL171" s="41">
        <f>IF(KL$7="",0,SUMIFS(KL$1:KL170,$C$1:$C170,$C171))</f>
        <v>0</v>
      </c>
      <c r="KM171" s="41">
        <f>IF(KM$7="",0,SUMIFS(KM$1:KM170,$C$1:$C170,$C171))</f>
        <v>0</v>
      </c>
      <c r="KN171" s="41">
        <f>IF(KN$7="",0,SUMIFS(KN$1:KN170,$C$1:$C170,$C171))</f>
        <v>0</v>
      </c>
      <c r="KO171" s="41">
        <f>IF(KO$7="",0,SUMIFS(KO$1:KO170,$C$1:$C170,$C171))</f>
        <v>0</v>
      </c>
      <c r="KP171" s="41">
        <f>IF(KP$7="",0,SUMIFS(KP$1:KP170,$C$1:$C170,$C171))</f>
        <v>0</v>
      </c>
      <c r="KQ171" s="41">
        <f>IF(KQ$7="",0,SUMIFS(KQ$1:KQ170,$C$1:$C170,$C171))</f>
        <v>0</v>
      </c>
      <c r="KR171" s="41">
        <f>IF(KR$7="",0,SUMIFS(KR$1:KR170,$C$1:$C170,$C171))</f>
        <v>0</v>
      </c>
      <c r="KS171" s="41">
        <f>IF(KS$7="",0,SUMIFS(KS$1:KS170,$C$1:$C170,$C171))</f>
        <v>0</v>
      </c>
      <c r="KT171" s="41">
        <f>IF(KT$7="",0,SUMIFS(KT$1:KT170,$C$1:$C170,$C171))</f>
        <v>0</v>
      </c>
      <c r="KU171" s="41">
        <f>IF(KU$7="",0,SUMIFS(KU$1:KU170,$C$1:$C170,$C171))</f>
        <v>0</v>
      </c>
      <c r="KV171" s="41">
        <f>IF(KV$7="",0,SUMIFS(KV$1:KV170,$C$1:$C170,$C171))</f>
        <v>0</v>
      </c>
      <c r="KW171" s="3"/>
      <c r="KX171" s="3"/>
    </row>
    <row r="172" spans="1:310" s="76" customFormat="1" x14ac:dyDescent="0.25">
      <c r="A172" s="70"/>
      <c r="B172" s="72" t="s">
        <v>29</v>
      </c>
      <c r="C172" s="93" t="s">
        <v>27</v>
      </c>
      <c r="D172" s="72"/>
      <c r="E172" s="70" t="str">
        <f>kpi!$E$81</f>
        <v>операционные расходы (без НДС)</v>
      </c>
      <c r="F172" s="70"/>
      <c r="G172" s="70"/>
      <c r="H172" s="72" t="str">
        <f>IF(OR($E172="",$E172=0),"",INDEX(kpi!$I:$I,SUMIFS(kpi!$A:$A,kpi!$E:$E,$E172)))</f>
        <v>руб.</v>
      </c>
      <c r="I172" s="70"/>
      <c r="J172" s="70"/>
      <c r="K172" s="70"/>
      <c r="L172" s="70"/>
      <c r="M172" s="73"/>
      <c r="N172" s="70"/>
      <c r="O172" s="73"/>
      <c r="P172" s="70"/>
      <c r="Q172" s="70"/>
      <c r="R172" s="75">
        <f t="shared" si="1064"/>
        <v>1002171787.4601771</v>
      </c>
      <c r="S172" s="70"/>
      <c r="T172" s="70"/>
      <c r="U172" s="75">
        <f>IF(U$7="",0,SUMIFS(U$1:U171,$C$1:$C171,$C172)-SUMIFS(U$1:U171,$C$1:$C171,$C172,$B$1:$B171,$B172)*условия!$N$150/(1+условия!$N$150))</f>
        <v>26632264.489925101</v>
      </c>
      <c r="V172" s="75">
        <f>IF(V$7="",0,SUMIFS(V$1:V171,$C$1:$C171,$C172)-SUMIFS(V$1:V171,$C$1:$C171,$C172,$B$1:$B171,$B172)*условия!$N$150/(1+условия!$N$150))</f>
        <v>12308985.07305696</v>
      </c>
      <c r="W172" s="75">
        <f>IF(W$7="",0,SUMIFS(W$1:W171,$C$1:$C171,$C172)-SUMIFS(W$1:W171,$C$1:$C171,$C172,$B$1:$B171,$B172)*условия!$N$150/(1+условия!$N$150))</f>
        <v>12658888.128969708</v>
      </c>
      <c r="X172" s="75">
        <f>IF(X$7="",0,SUMIFS(X$1:X171,$C$1:$C171,$C172)-SUMIFS(X$1:X171,$C$1:$C171,$C172,$B$1:$B171,$B172)*условия!$N$150/(1+условия!$N$150))</f>
        <v>13015306.990996687</v>
      </c>
      <c r="Y172" s="75">
        <f>IF(Y$7="",0,SUMIFS(Y$1:Y171,$C$1:$C171,$C172)-SUMIFS(Y$1:Y171,$C$1:$C171,$C172,$B$1:$B171,$B172)*условия!$N$150/(1+условия!$N$150))</f>
        <v>13378241.659137888</v>
      </c>
      <c r="Z172" s="75">
        <f>IF(Z$7="",0,SUMIFS(Z$1:Z171,$C$1:$C171,$C172)-SUMIFS(Z$1:Z171,$C$1:$C171,$C172,$B$1:$B171,$B172)*условия!$N$150/(1+условия!$N$150))</f>
        <v>13725443.718499018</v>
      </c>
      <c r="AA172" s="75">
        <f>IF(AA$7="",0,SUMIFS(AA$1:AA171,$C$1:$C171,$C172)-SUMIFS(AA$1:AA171,$C$1:$C171,$C172,$B$1:$B171,$B172)*условия!$N$150/(1+условия!$N$150))</f>
        <v>14078214.842915038</v>
      </c>
      <c r="AB172" s="75">
        <f>IF(AB$7="",0,SUMIFS(AB$1:AB171,$C$1:$C171,$C172)-SUMIFS(AB$1:AB171,$C$1:$C171,$C172,$B$1:$B171,$B172)*условия!$N$150/(1+условия!$N$150))</f>
        <v>14395111.906602453</v>
      </c>
      <c r="AC172" s="75">
        <f>IF(AC$7="",0,SUMIFS(AC$1:AC171,$C$1:$C171,$C172)-SUMIFS(AC$1:AC171,$C$1:$C171,$C172,$B$1:$B171,$B172)*условия!$N$150/(1+условия!$N$150))</f>
        <v>14715814.498077374</v>
      </c>
      <c r="AD172" s="75">
        <f>IF(AD$7="",0,SUMIFS(AD$1:AD171,$C$1:$C171,$C172)-SUMIFS(AD$1:AD171,$C$1:$C171,$C172,$B$1:$B171,$B172)*условия!$N$150/(1+условия!$N$150))</f>
        <v>15040322.617339812</v>
      </c>
      <c r="AE172" s="75">
        <f>IF(AE$7="",0,SUMIFS(AE$1:AE171,$C$1:$C171,$C172)-SUMIFS(AE$1:AE171,$C$1:$C171,$C172,$B$1:$B171,$B172)*условия!$N$150/(1+условия!$N$150))</f>
        <v>15368636.264389763</v>
      </c>
      <c r="AF172" s="75">
        <f>IF(AF$7="",0,SUMIFS(AF$1:AF171,$C$1:$C171,$C172)-SUMIFS(AF$1:AF171,$C$1:$C171,$C172,$B$1:$B171,$B172)*условия!$N$150/(1+условия!$N$150))</f>
        <v>15700755.439227216</v>
      </c>
      <c r="AG172" s="75">
        <f>IF(AG$7="",0,SUMIFS(AG$1:AG171,$C$1:$C171,$C172)-SUMIFS(AG$1:AG171,$C$1:$C171,$C172,$B$1:$B171,$B172)*условия!$N$150/(1+условия!$N$150))</f>
        <v>16036680.141852187</v>
      </c>
      <c r="AH172" s="75">
        <f>IF(AH$7="",0,SUMIFS(AH$1:AH171,$C$1:$C171,$C172)-SUMIFS(AH$1:AH171,$C$1:$C171,$C172,$B$1:$B171,$B172)*условия!$N$150/(1+условия!$N$150))</f>
        <v>16376410.372264666</v>
      </c>
      <c r="AI172" s="75">
        <f>IF(AI$7="",0,SUMIFS(AI$1:AI171,$C$1:$C171,$C172)-SUMIFS(AI$1:AI171,$C$1:$C171,$C172,$B$1:$B171,$B172)*условия!$N$150/(1+условия!$N$150))</f>
        <v>16719946.130464658</v>
      </c>
      <c r="AJ172" s="75">
        <f>IF(AJ$7="",0,SUMIFS(AJ$1:AJ171,$C$1:$C171,$C172)-SUMIFS(AJ$1:AJ171,$C$1:$C171,$C172,$B$1:$B171,$B172)*условия!$N$150/(1+условия!$N$150))</f>
        <v>17067287.416452151</v>
      </c>
      <c r="AK172" s="75">
        <f>IF(AK$7="",0,SUMIFS(AK$1:AK171,$C$1:$C171,$C172)-SUMIFS(AK$1:AK171,$C$1:$C171,$C172,$B$1:$B171,$B172)*условия!$N$150/(1+условия!$N$150))</f>
        <v>17418434.230227165</v>
      </c>
      <c r="AL172" s="75">
        <f>IF(AL$7="",0,SUMIFS(AL$1:AL171,$C$1:$C171,$C172)-SUMIFS(AL$1:AL171,$C$1:$C171,$C172,$B$1:$B171,$B172)*условия!$N$150/(1+условия!$N$150))</f>
        <v>17773386.571789682</v>
      </c>
      <c r="AM172" s="75">
        <f>IF(AM$7="",0,SUMIFS(AM$1:AM171,$C$1:$C171,$C172)-SUMIFS(AM$1:AM171,$C$1:$C171,$C172,$B$1:$B171,$B172)*условия!$N$150/(1+условия!$N$150))</f>
        <v>18132144.441139717</v>
      </c>
      <c r="AN172" s="75">
        <f>IF(AN$7="",0,SUMIFS(AN$1:AN171,$C$1:$C171,$C172)-SUMIFS(AN$1:AN171,$C$1:$C171,$C172,$B$1:$B171,$B172)*условия!$N$150/(1+условия!$N$150))</f>
        <v>18494707.838277262</v>
      </c>
      <c r="AO172" s="75">
        <f>IF(AO$7="",0,SUMIFS(AO$1:AO171,$C$1:$C171,$C172)-SUMIFS(AO$1:AO171,$C$1:$C171,$C172,$B$1:$B171,$B172)*условия!$N$150/(1+условия!$N$150))</f>
        <v>18996410.096535649</v>
      </c>
      <c r="AP172" s="75">
        <f>IF(AP$7="",0,SUMIFS(AP$1:AP171,$C$1:$C171,$C172)-SUMIFS(AP$1:AP171,$C$1:$C171,$C172,$B$1:$B171,$B172)*условия!$N$150/(1+условия!$N$150))</f>
        <v>19366584.549248215</v>
      </c>
      <c r="AQ172" s="75">
        <f>IF(AQ$7="",0,SUMIFS(AQ$1:AQ171,$C$1:$C171,$C172)-SUMIFS(AQ$1:AQ171,$C$1:$C171,$C172,$B$1:$B171,$B172)*условия!$N$150/(1+условия!$N$150))</f>
        <v>19740564.529748287</v>
      </c>
      <c r="AR172" s="75">
        <f>IF(AR$7="",0,SUMIFS(AR$1:AR171,$C$1:$C171,$C172)-SUMIFS(AR$1:AR171,$C$1:$C171,$C172,$B$1:$B171,$B172)*условия!$N$150/(1+условия!$N$150))</f>
        <v>20118350.038035873</v>
      </c>
      <c r="AS172" s="75">
        <f>IF(AS$7="",0,SUMIFS(AS$1:AS171,$C$1:$C171,$C172)-SUMIFS(AS$1:AS171,$C$1:$C171,$C172,$B$1:$B171,$B172)*условия!$N$150/(1+условия!$N$150))</f>
        <v>20499941.074110962</v>
      </c>
      <c r="AT172" s="75">
        <f>IF(AT$7="",0,SUMIFS(AT$1:AT171,$C$1:$C171,$C172)-SUMIFS(AT$1:AT171,$C$1:$C171,$C172,$B$1:$B171,$B172)*условия!$N$150/(1+условия!$N$150))</f>
        <v>20885337.637973573</v>
      </c>
      <c r="AU172" s="75">
        <f>IF(AU$7="",0,SUMIFS(AU$1:AU171,$C$1:$C171,$C172)-SUMIFS(AU$1:AU171,$C$1:$C171,$C172,$B$1:$B171,$B172)*условия!$N$150/(1+условия!$N$150))</f>
        <v>21274539.72962369</v>
      </c>
      <c r="AV172" s="75">
        <f>IF(AV$7="",0,SUMIFS(AV$1:AV171,$C$1:$C171,$C172)-SUMIFS(AV$1:AV171,$C$1:$C171,$C172,$B$1:$B171,$B172)*условия!$N$150/(1+условия!$N$150))</f>
        <v>21667547.349061318</v>
      </c>
      <c r="AW172" s="75">
        <f>IF(AW$7="",0,SUMIFS(AW$1:AW171,$C$1:$C171,$C172)-SUMIFS(AW$1:AW171,$C$1:$C171,$C172,$B$1:$B171,$B172)*условия!$N$150/(1+условия!$N$150))</f>
        <v>22064360.496286456</v>
      </c>
      <c r="AX172" s="75">
        <f>IF(AX$7="",0,SUMIFS(AX$1:AX171,$C$1:$C171,$C172)-SUMIFS(AX$1:AX171,$C$1:$C171,$C172,$B$1:$B171,$B172)*условия!$N$150/(1+условия!$N$150))</f>
        <v>22464979.171299104</v>
      </c>
      <c r="AY172" s="75">
        <f>IF(AY$7="",0,SUMIFS(AY$1:AY171,$C$1:$C171,$C172)-SUMIFS(AY$1:AY171,$C$1:$C171,$C172,$B$1:$B171,$B172)*условия!$N$150/(1+условия!$N$150))</f>
        <v>22869403.374099266</v>
      </c>
      <c r="AZ172" s="75">
        <f>IF(AZ$7="",0,SUMIFS(AZ$1:AZ171,$C$1:$C171,$C172)-SUMIFS(AZ$1:AZ171,$C$1:$C171,$C172,$B$1:$B171,$B172)*условия!$N$150/(1+условия!$N$150))</f>
        <v>23277633.104686938</v>
      </c>
      <c r="BA172" s="75">
        <f>IF(BA$7="",0,SUMIFS(BA$1:BA171,$C$1:$C171,$C172)-SUMIFS(BA$1:BA171,$C$1:$C171,$C172,$B$1:$B171,$B172)*условия!$N$150/(1+условия!$N$150))</f>
        <v>23689668.363062117</v>
      </c>
      <c r="BB172" s="75">
        <f>IF(BB$7="",0,SUMIFS(BB$1:BB171,$C$1:$C171,$C172)-SUMIFS(BB$1:BB171,$C$1:$C171,$C172,$B$1:$B171,$B172)*условия!$N$150/(1+условия!$N$150))</f>
        <v>24105509.149224803</v>
      </c>
      <c r="BC172" s="75">
        <f>IF(BC$7="",0,SUMIFS(BC$1:BC171,$C$1:$C171,$C172)-SUMIFS(BC$1:BC171,$C$1:$C171,$C172,$B$1:$B171,$B172)*условия!$N$150/(1+условия!$N$150))</f>
        <v>24525155.46317501</v>
      </c>
      <c r="BD172" s="75">
        <f>IF(BD$7="",0,SUMIFS(BD$1:BD171,$C$1:$C171,$C172)-SUMIFS(BD$1:BD171,$C$1:$C171,$C172,$B$1:$B171,$B172)*условия!$N$150/(1+условия!$N$150))</f>
        <v>24948607.304912716</v>
      </c>
      <c r="BE172" s="75">
        <f>IF(BE$7="",0,SUMIFS(BE$1:BE171,$C$1:$C171,$C172)-SUMIFS(BE$1:BE171,$C$1:$C171,$C172,$B$1:$B171,$B172)*условия!$N$150/(1+условия!$N$150))</f>
        <v>25375864.674437948</v>
      </c>
      <c r="BF172" s="75">
        <f>IF(BF$7="",0,SUMIFS(BF$1:BF171,$C$1:$C171,$C172)-SUMIFS(BF$1:BF171,$C$1:$C171,$C172,$B$1:$B171,$B172)*условия!$N$150/(1+условия!$N$150))</f>
        <v>25806927.571750678</v>
      </c>
      <c r="BG172" s="75">
        <f>IF(BG$7="",0,SUMIFS(BG$1:BG171,$C$1:$C171,$C172)-SUMIFS(BG$1:BG171,$C$1:$C171,$C172,$B$1:$B171,$B172)*условия!$N$150/(1+условия!$N$150))</f>
        <v>26241795.996850923</v>
      </c>
      <c r="BH172" s="75">
        <f>IF(BH$7="",0,SUMIFS(BH$1:BH171,$C$1:$C171,$C172)-SUMIFS(BH$1:BH171,$C$1:$C171,$C172,$B$1:$B171,$B172)*условия!$N$150/(1+условия!$N$150))</f>
        <v>26680469.949738681</v>
      </c>
      <c r="BI172" s="75">
        <f>IF(BI$7="",0,SUMIFS(BI$1:BI171,$C$1:$C171,$C172)-SUMIFS(BI$1:BI171,$C$1:$C171,$C172,$B$1:$B171,$B172)*условия!$N$150/(1+условия!$N$150))</f>
        <v>27122949.430413943</v>
      </c>
      <c r="BJ172" s="75">
        <f>IF(BJ$7="",0,SUMIFS(BJ$1:BJ171,$C$1:$C171,$C172)-SUMIFS(BJ$1:BJ171,$C$1:$C171,$C172,$B$1:$B171,$B172)*условия!$N$150/(1+условия!$N$150))</f>
        <v>27569234.438876722</v>
      </c>
      <c r="BK172" s="75">
        <f>IF(BK$7="",0,SUMIFS(BK$1:BK171,$C$1:$C171,$C172)-SUMIFS(BK$1:BK171,$C$1:$C171,$C172,$B$1:$B171,$B172)*условия!$N$150/(1+условия!$N$150))</f>
        <v>28019324.975127004</v>
      </c>
      <c r="BL172" s="75">
        <f>IF(BL$7="",0,SUMIFS(BL$1:BL171,$C$1:$C171,$C172)-SUMIFS(BL$1:BL171,$C$1:$C171,$C172,$B$1:$B171,$B172)*условия!$N$150/(1+условия!$N$150))</f>
        <v>28473221.039164808</v>
      </c>
      <c r="BM172" s="75">
        <f>IF(BM$7="",0,SUMIFS(BM$1:BM171,$C$1:$C171,$C172)-SUMIFS(BM$1:BM171,$C$1:$C171,$C172,$B$1:$B171,$B172)*условия!$N$150/(1+условия!$N$150))</f>
        <v>28930922.63099011</v>
      </c>
      <c r="BN172" s="75">
        <f>IF(BN$7="",0,SUMIFS(BN$1:BN171,$C$1:$C171,$C172)-SUMIFS(BN$1:BN171,$C$1:$C171,$C172,$B$1:$B171,$B172)*условия!$N$150/(1+условия!$N$150))</f>
        <v>29392429.750602923</v>
      </c>
      <c r="BO172" s="75">
        <f>IF(BO$7="",0,SUMIFS(BO$1:BO171,$C$1:$C171,$C172)-SUMIFS(BO$1:BO171,$C$1:$C171,$C172,$B$1:$B171,$B172)*условия!$N$150/(1+условия!$N$150))</f>
        <v>29857742.398003269</v>
      </c>
      <c r="BP172" s="75">
        <f>IF(BP$7="",0,SUMIFS(BP$1:BP171,$C$1:$C171,$C172)-SUMIFS(BP$1:BP171,$C$1:$C171,$C172,$B$1:$B171,$B172)*условия!$N$150/(1+условия!$N$150))</f>
        <v>29169330.401531465</v>
      </c>
      <c r="BQ172" s="75">
        <f>IF(BQ$7="",0,SUMIFS(BQ$1:BQ171,$C$1:$C171,$C172)-SUMIFS(BQ$1:BQ171,$C$1:$C171,$C172,$B$1:$B171,$B172)*условия!$N$150/(1+условия!$N$150))</f>
        <v>0</v>
      </c>
      <c r="BR172" s="75">
        <f>IF(BR$7="",0,SUMIFS(BR$1:BR171,$C$1:$C171,$C172)-SUMIFS(BR$1:BR171,$C$1:$C171,$C172,$B$1:$B171,$B172)*условия!$N$150/(1+условия!$N$150))</f>
        <v>0</v>
      </c>
      <c r="BS172" s="75">
        <f>IF(BS$7="",0,SUMIFS(BS$1:BS171,$C$1:$C171,$C172)-SUMIFS(BS$1:BS171,$C$1:$C171,$C172,$B$1:$B171,$B172)*условия!$N$150/(1+условия!$N$150))</f>
        <v>0</v>
      </c>
      <c r="BT172" s="75">
        <f>IF(BT$7="",0,SUMIFS(BT$1:BT171,$C$1:$C171,$C172)-SUMIFS(BT$1:BT171,$C$1:$C171,$C172,$B$1:$B171,$B172)*условия!$N$150/(1+условия!$N$150))</f>
        <v>0</v>
      </c>
      <c r="BU172" s="75">
        <f>IF(BU$7="",0,SUMIFS(BU$1:BU171,$C$1:$C171,$C172)-SUMIFS(BU$1:BU171,$C$1:$C171,$C172,$B$1:$B171,$B172)*условия!$N$150/(1+условия!$N$150))</f>
        <v>0</v>
      </c>
      <c r="BV172" s="75">
        <f>IF(BV$7="",0,SUMIFS(BV$1:BV171,$C$1:$C171,$C172)-SUMIFS(BV$1:BV171,$C$1:$C171,$C172,$B$1:$B171,$B172)*условия!$N$150/(1+условия!$N$150))</f>
        <v>0</v>
      </c>
      <c r="BW172" s="75">
        <f>IF(BW$7="",0,SUMIFS(BW$1:BW171,$C$1:$C171,$C172)-SUMIFS(BW$1:BW171,$C$1:$C171,$C172,$B$1:$B171,$B172)*условия!$N$150/(1+условия!$N$150))</f>
        <v>0</v>
      </c>
      <c r="BX172" s="75">
        <f>IF(BX$7="",0,SUMIFS(BX$1:BX171,$C$1:$C171,$C172)-SUMIFS(BX$1:BX171,$C$1:$C171,$C172,$B$1:$B171,$B172)*условия!$N$150/(1+условия!$N$150))</f>
        <v>0</v>
      </c>
      <c r="BY172" s="75">
        <f>IF(BY$7="",0,SUMIFS(BY$1:BY171,$C$1:$C171,$C172)-SUMIFS(BY$1:BY171,$C$1:$C171,$C172,$B$1:$B171,$B172)*условия!$N$150/(1+условия!$N$150))</f>
        <v>0</v>
      </c>
      <c r="BZ172" s="75">
        <f>IF(BZ$7="",0,SUMIFS(BZ$1:BZ171,$C$1:$C171,$C172)-SUMIFS(BZ$1:BZ171,$C$1:$C171,$C172,$B$1:$B171,$B172)*условия!$N$150/(1+условия!$N$150))</f>
        <v>0</v>
      </c>
      <c r="CA172" s="75">
        <f>IF(CA$7="",0,SUMIFS(CA$1:CA171,$C$1:$C171,$C172)-SUMIFS(CA$1:CA171,$C$1:$C171,$C172,$B$1:$B171,$B172)*условия!$N$150/(1+условия!$N$150))</f>
        <v>0</v>
      </c>
      <c r="CB172" s="75">
        <f>IF(CB$7="",0,SUMIFS(CB$1:CB171,$C$1:$C171,$C172)-SUMIFS(CB$1:CB171,$C$1:$C171,$C172,$B$1:$B171,$B172)*условия!$N$150/(1+условия!$N$150))</f>
        <v>0</v>
      </c>
      <c r="CC172" s="75">
        <f>IF(CC$7="",0,SUMIFS(CC$1:CC171,$C$1:$C171,$C172)-SUMIFS(CC$1:CC171,$C$1:$C171,$C172,$B$1:$B171,$B172)*условия!$N$150/(1+условия!$N$150))</f>
        <v>0</v>
      </c>
      <c r="CD172" s="75">
        <f>IF(CD$7="",0,SUMIFS(CD$1:CD171,$C$1:$C171,$C172)-SUMIFS(CD$1:CD171,$C$1:$C171,$C172,$B$1:$B171,$B172)*условия!$N$150/(1+условия!$N$150))</f>
        <v>0</v>
      </c>
      <c r="CE172" s="75">
        <f>IF(CE$7="",0,SUMIFS(CE$1:CE171,$C$1:$C171,$C172)-SUMIFS(CE$1:CE171,$C$1:$C171,$C172,$B$1:$B171,$B172)*условия!$N$150/(1+условия!$N$150))</f>
        <v>0</v>
      </c>
      <c r="CF172" s="75">
        <f>IF(CF$7="",0,SUMIFS(CF$1:CF171,$C$1:$C171,$C172)-SUMIFS(CF$1:CF171,$C$1:$C171,$C172,$B$1:$B171,$B172)*условия!$N$150/(1+условия!$N$150))</f>
        <v>0</v>
      </c>
      <c r="CG172" s="75">
        <f>IF(CG$7="",0,SUMIFS(CG$1:CG171,$C$1:$C171,$C172)-SUMIFS(CG$1:CG171,$C$1:$C171,$C172,$B$1:$B171,$B172)*условия!$N$150/(1+условия!$N$150))</f>
        <v>0</v>
      </c>
      <c r="CH172" s="75">
        <f>IF(CH$7="",0,SUMIFS(CH$1:CH171,$C$1:$C171,$C172)-SUMIFS(CH$1:CH171,$C$1:$C171,$C172,$B$1:$B171,$B172)*условия!$N$150/(1+условия!$N$150))</f>
        <v>0</v>
      </c>
      <c r="CI172" s="75">
        <f>IF(CI$7="",0,SUMIFS(CI$1:CI171,$C$1:$C171,$C172)-SUMIFS(CI$1:CI171,$C$1:$C171,$C172,$B$1:$B171,$B172)*условия!$N$150/(1+условия!$N$150))</f>
        <v>0</v>
      </c>
      <c r="CJ172" s="75">
        <f>IF(CJ$7="",0,SUMIFS(CJ$1:CJ171,$C$1:$C171,$C172)-SUMIFS(CJ$1:CJ171,$C$1:$C171,$C172,$B$1:$B171,$B172)*условия!$N$150/(1+условия!$N$150))</f>
        <v>0</v>
      </c>
      <c r="CK172" s="75">
        <f>IF(CK$7="",0,SUMIFS(CK$1:CK171,$C$1:$C171,$C172)-SUMIFS(CK$1:CK171,$C$1:$C171,$C172,$B$1:$B171,$B172)*условия!$N$150/(1+условия!$N$150))</f>
        <v>0</v>
      </c>
      <c r="CL172" s="75">
        <f>IF(CL$7="",0,SUMIFS(CL$1:CL171,$C$1:$C171,$C172)-SUMIFS(CL$1:CL171,$C$1:$C171,$C172,$B$1:$B171,$B172)*условия!$N$150/(1+условия!$N$150))</f>
        <v>0</v>
      </c>
      <c r="CM172" s="75">
        <f>IF(CM$7="",0,SUMIFS(CM$1:CM171,$C$1:$C171,$C172)-SUMIFS(CM$1:CM171,$C$1:$C171,$C172,$B$1:$B171,$B172)*условия!$N$150/(1+условия!$N$150))</f>
        <v>0</v>
      </c>
      <c r="CN172" s="75">
        <f>IF(CN$7="",0,SUMIFS(CN$1:CN171,$C$1:$C171,$C172)-SUMIFS(CN$1:CN171,$C$1:$C171,$C172,$B$1:$B171,$B172)*условия!$N$150/(1+условия!$N$150))</f>
        <v>0</v>
      </c>
      <c r="CO172" s="75">
        <f>IF(CO$7="",0,SUMIFS(CO$1:CO171,$C$1:$C171,$C172)-SUMIFS(CO$1:CO171,$C$1:$C171,$C172,$B$1:$B171,$B172)*условия!$N$150/(1+условия!$N$150))</f>
        <v>0</v>
      </c>
      <c r="CP172" s="75">
        <f>IF(CP$7="",0,SUMIFS(CP$1:CP171,$C$1:$C171,$C172)-SUMIFS(CP$1:CP171,$C$1:$C171,$C172,$B$1:$B171,$B172)*условия!$N$150/(1+условия!$N$150))</f>
        <v>0</v>
      </c>
      <c r="CQ172" s="75">
        <f>IF(CQ$7="",0,SUMIFS(CQ$1:CQ171,$C$1:$C171,$C172)-SUMIFS(CQ$1:CQ171,$C$1:$C171,$C172,$B$1:$B171,$B172)*условия!$N$150/(1+условия!$N$150))</f>
        <v>0</v>
      </c>
      <c r="CR172" s="75">
        <f>IF(CR$7="",0,SUMIFS(CR$1:CR171,$C$1:$C171,$C172)-SUMIFS(CR$1:CR171,$C$1:$C171,$C172,$B$1:$B171,$B172)*условия!$N$150/(1+условия!$N$150))</f>
        <v>0</v>
      </c>
      <c r="CS172" s="75">
        <f>IF(CS$7="",0,SUMIFS(CS$1:CS171,$C$1:$C171,$C172)-SUMIFS(CS$1:CS171,$C$1:$C171,$C172,$B$1:$B171,$B172)*условия!$N$150/(1+условия!$N$150))</f>
        <v>0</v>
      </c>
      <c r="CT172" s="75">
        <f>IF(CT$7="",0,SUMIFS(CT$1:CT171,$C$1:$C171,$C172)-SUMIFS(CT$1:CT171,$C$1:$C171,$C172,$B$1:$B171,$B172)*условия!$N$150/(1+условия!$N$150))</f>
        <v>0</v>
      </c>
      <c r="CU172" s="75">
        <f>IF(CU$7="",0,SUMIFS(CU$1:CU171,$C$1:$C171,$C172)-SUMIFS(CU$1:CU171,$C$1:$C171,$C172,$B$1:$B171,$B172)*условия!$N$150/(1+условия!$N$150))</f>
        <v>0</v>
      </c>
      <c r="CV172" s="75">
        <f>IF(CV$7="",0,SUMIFS(CV$1:CV171,$C$1:$C171,$C172)-SUMIFS(CV$1:CV171,$C$1:$C171,$C172,$B$1:$B171,$B172)*условия!$N$150/(1+условия!$N$150))</f>
        <v>0</v>
      </c>
      <c r="CW172" s="75">
        <f>IF(CW$7="",0,SUMIFS(CW$1:CW171,$C$1:$C171,$C172)-SUMIFS(CW$1:CW171,$C$1:$C171,$C172,$B$1:$B171,$B172)*условия!$N$150/(1+условия!$N$150))</f>
        <v>0</v>
      </c>
      <c r="CX172" s="75">
        <f>IF(CX$7="",0,SUMIFS(CX$1:CX171,$C$1:$C171,$C172)-SUMIFS(CX$1:CX171,$C$1:$C171,$C172,$B$1:$B171,$B172)*условия!$N$150/(1+условия!$N$150))</f>
        <v>0</v>
      </c>
      <c r="CY172" s="75">
        <f>IF(CY$7="",0,SUMIFS(CY$1:CY171,$C$1:$C171,$C172)-SUMIFS(CY$1:CY171,$C$1:$C171,$C172,$B$1:$B171,$B172)*условия!$N$150/(1+условия!$N$150))</f>
        <v>0</v>
      </c>
      <c r="CZ172" s="75">
        <f>IF(CZ$7="",0,SUMIFS(CZ$1:CZ171,$C$1:$C171,$C172)-SUMIFS(CZ$1:CZ171,$C$1:$C171,$C172,$B$1:$B171,$B172)*условия!$N$150/(1+условия!$N$150))</f>
        <v>0</v>
      </c>
      <c r="DA172" s="75">
        <f>IF(DA$7="",0,SUMIFS(DA$1:DA171,$C$1:$C171,$C172)-SUMIFS(DA$1:DA171,$C$1:$C171,$C172,$B$1:$B171,$B172)*условия!$N$150/(1+условия!$N$150))</f>
        <v>0</v>
      </c>
      <c r="DB172" s="75">
        <f>IF(DB$7="",0,SUMIFS(DB$1:DB171,$C$1:$C171,$C172)-SUMIFS(DB$1:DB171,$C$1:$C171,$C172,$B$1:$B171,$B172)*условия!$N$150/(1+условия!$N$150))</f>
        <v>0</v>
      </c>
      <c r="DC172" s="75">
        <f>IF(DC$7="",0,SUMIFS(DC$1:DC171,$C$1:$C171,$C172)-SUMIFS(DC$1:DC171,$C$1:$C171,$C172,$B$1:$B171,$B172)*условия!$N$150/(1+условия!$N$150))</f>
        <v>0</v>
      </c>
      <c r="DD172" s="75">
        <f>IF(DD$7="",0,SUMIFS(DD$1:DD171,$C$1:$C171,$C172)-SUMIFS(DD$1:DD171,$C$1:$C171,$C172,$B$1:$B171,$B172)*условия!$N$150/(1+условия!$N$150))</f>
        <v>0</v>
      </c>
      <c r="DE172" s="75">
        <f>IF(DE$7="",0,SUMIFS(DE$1:DE171,$C$1:$C171,$C172)-SUMIFS(DE$1:DE171,$C$1:$C171,$C172,$B$1:$B171,$B172)*условия!$N$150/(1+условия!$N$150))</f>
        <v>0</v>
      </c>
      <c r="DF172" s="75">
        <f>IF(DF$7="",0,SUMIFS(DF$1:DF171,$C$1:$C171,$C172)-SUMIFS(DF$1:DF171,$C$1:$C171,$C172,$B$1:$B171,$B172)*условия!$N$150/(1+условия!$N$150))</f>
        <v>0</v>
      </c>
      <c r="DG172" s="75">
        <f>IF(DG$7="",0,SUMIFS(DG$1:DG171,$C$1:$C171,$C172)-SUMIFS(DG$1:DG171,$C$1:$C171,$C172,$B$1:$B171,$B172)*условия!$N$150/(1+условия!$N$150))</f>
        <v>0</v>
      </c>
      <c r="DH172" s="75">
        <f>IF(DH$7="",0,SUMIFS(DH$1:DH171,$C$1:$C171,$C172)-SUMIFS(DH$1:DH171,$C$1:$C171,$C172,$B$1:$B171,$B172)*условия!$N$150/(1+условия!$N$150))</f>
        <v>0</v>
      </c>
      <c r="DI172" s="75">
        <f>IF(DI$7="",0,SUMIFS(DI$1:DI171,$C$1:$C171,$C172)-SUMIFS(DI$1:DI171,$C$1:$C171,$C172,$B$1:$B171,$B172)*условия!$N$150/(1+условия!$N$150))</f>
        <v>0</v>
      </c>
      <c r="DJ172" s="75">
        <f>IF(DJ$7="",0,SUMIFS(DJ$1:DJ171,$C$1:$C171,$C172)-SUMIFS(DJ$1:DJ171,$C$1:$C171,$C172,$B$1:$B171,$B172)*условия!$N$150/(1+условия!$N$150))</f>
        <v>0</v>
      </c>
      <c r="DK172" s="75">
        <f>IF(DK$7="",0,SUMIFS(DK$1:DK171,$C$1:$C171,$C172)-SUMIFS(DK$1:DK171,$C$1:$C171,$C172,$B$1:$B171,$B172)*условия!$N$150/(1+условия!$N$150))</f>
        <v>0</v>
      </c>
      <c r="DL172" s="75">
        <f>IF(DL$7="",0,SUMIFS(DL$1:DL171,$C$1:$C171,$C172)-SUMIFS(DL$1:DL171,$C$1:$C171,$C172,$B$1:$B171,$B172)*условия!$N$150/(1+условия!$N$150))</f>
        <v>0</v>
      </c>
      <c r="DM172" s="75">
        <f>IF(DM$7="",0,SUMIFS(DM$1:DM171,$C$1:$C171,$C172)-SUMIFS(DM$1:DM171,$C$1:$C171,$C172,$B$1:$B171,$B172)*условия!$N$150/(1+условия!$N$150))</f>
        <v>0</v>
      </c>
      <c r="DN172" s="75">
        <f>IF(DN$7="",0,SUMIFS(DN$1:DN171,$C$1:$C171,$C172)-SUMIFS(DN$1:DN171,$C$1:$C171,$C172,$B$1:$B171,$B172)*условия!$N$150/(1+условия!$N$150))</f>
        <v>0</v>
      </c>
      <c r="DO172" s="75">
        <f>IF(DO$7="",0,SUMIFS(DO$1:DO171,$C$1:$C171,$C172)-SUMIFS(DO$1:DO171,$C$1:$C171,$C172,$B$1:$B171,$B172)*условия!$N$150/(1+условия!$N$150))</f>
        <v>0</v>
      </c>
      <c r="DP172" s="75">
        <f>IF(DP$7="",0,SUMIFS(DP$1:DP171,$C$1:$C171,$C172)-SUMIFS(DP$1:DP171,$C$1:$C171,$C172,$B$1:$B171,$B172)*условия!$N$150/(1+условия!$N$150))</f>
        <v>0</v>
      </c>
      <c r="DQ172" s="75">
        <f>IF(DQ$7="",0,SUMIFS(DQ$1:DQ171,$C$1:$C171,$C172)-SUMIFS(DQ$1:DQ171,$C$1:$C171,$C172,$B$1:$B171,$B172)*условия!$N$150/(1+условия!$N$150))</f>
        <v>0</v>
      </c>
      <c r="DR172" s="75">
        <f>IF(DR$7="",0,SUMIFS(DR$1:DR171,$C$1:$C171,$C172)-SUMIFS(DR$1:DR171,$C$1:$C171,$C172,$B$1:$B171,$B172)*условия!$N$150/(1+условия!$N$150))</f>
        <v>0</v>
      </c>
      <c r="DS172" s="75">
        <f>IF(DS$7="",0,SUMIFS(DS$1:DS171,$C$1:$C171,$C172)-SUMIFS(DS$1:DS171,$C$1:$C171,$C172,$B$1:$B171,$B172)*условия!$N$150/(1+условия!$N$150))</f>
        <v>0</v>
      </c>
      <c r="DT172" s="75">
        <f>IF(DT$7="",0,SUMIFS(DT$1:DT171,$C$1:$C171,$C172)-SUMIFS(DT$1:DT171,$C$1:$C171,$C172,$B$1:$B171,$B172)*условия!$N$150/(1+условия!$N$150))</f>
        <v>0</v>
      </c>
      <c r="DU172" s="75">
        <f>IF(DU$7="",0,SUMIFS(DU$1:DU171,$C$1:$C171,$C172)-SUMIFS(DU$1:DU171,$C$1:$C171,$C172,$B$1:$B171,$B172)*условия!$N$150/(1+условия!$N$150))</f>
        <v>0</v>
      </c>
      <c r="DV172" s="75">
        <f>IF(DV$7="",0,SUMIFS(DV$1:DV171,$C$1:$C171,$C172)-SUMIFS(DV$1:DV171,$C$1:$C171,$C172,$B$1:$B171,$B172)*условия!$N$150/(1+условия!$N$150))</f>
        <v>0</v>
      </c>
      <c r="DW172" s="75">
        <f>IF(DW$7="",0,SUMIFS(DW$1:DW171,$C$1:$C171,$C172)-SUMIFS(DW$1:DW171,$C$1:$C171,$C172,$B$1:$B171,$B172)*условия!$N$150/(1+условия!$N$150))</f>
        <v>0</v>
      </c>
      <c r="DX172" s="75">
        <f>IF(DX$7="",0,SUMIFS(DX$1:DX171,$C$1:$C171,$C172)-SUMIFS(DX$1:DX171,$C$1:$C171,$C172,$B$1:$B171,$B172)*условия!$N$150/(1+условия!$N$150))</f>
        <v>0</v>
      </c>
      <c r="DY172" s="75">
        <f>IF(DY$7="",0,SUMIFS(DY$1:DY171,$C$1:$C171,$C172)-SUMIFS(DY$1:DY171,$C$1:$C171,$C172,$B$1:$B171,$B172)*условия!$N$150/(1+условия!$N$150))</f>
        <v>0</v>
      </c>
      <c r="DZ172" s="75">
        <f>IF(DZ$7="",0,SUMIFS(DZ$1:DZ171,$C$1:$C171,$C172)-SUMIFS(DZ$1:DZ171,$C$1:$C171,$C172,$B$1:$B171,$B172)*условия!$N$150/(1+условия!$N$150))</f>
        <v>0</v>
      </c>
      <c r="EA172" s="75">
        <f>IF(EA$7="",0,SUMIFS(EA$1:EA171,$C$1:$C171,$C172)-SUMIFS(EA$1:EA171,$C$1:$C171,$C172,$B$1:$B171,$B172)*условия!$N$150/(1+условия!$N$150))</f>
        <v>0</v>
      </c>
      <c r="EB172" s="75">
        <f>IF(EB$7="",0,SUMIFS(EB$1:EB171,$C$1:$C171,$C172)-SUMIFS(EB$1:EB171,$C$1:$C171,$C172,$B$1:$B171,$B172)*условия!$N$150/(1+условия!$N$150))</f>
        <v>0</v>
      </c>
      <c r="EC172" s="75">
        <f>IF(EC$7="",0,SUMIFS(EC$1:EC171,$C$1:$C171,$C172)-SUMIFS(EC$1:EC171,$C$1:$C171,$C172,$B$1:$B171,$B172)*условия!$N$150/(1+условия!$N$150))</f>
        <v>0</v>
      </c>
      <c r="ED172" s="75">
        <f>IF(ED$7="",0,SUMIFS(ED$1:ED171,$C$1:$C171,$C172)-SUMIFS(ED$1:ED171,$C$1:$C171,$C172,$B$1:$B171,$B172)*условия!$N$150/(1+условия!$N$150))</f>
        <v>0</v>
      </c>
      <c r="EE172" s="75">
        <f>IF(EE$7="",0,SUMIFS(EE$1:EE171,$C$1:$C171,$C172)-SUMIFS(EE$1:EE171,$C$1:$C171,$C172,$B$1:$B171,$B172)*условия!$N$150/(1+условия!$N$150))</f>
        <v>0</v>
      </c>
      <c r="EF172" s="75">
        <f>IF(EF$7="",0,SUMIFS(EF$1:EF171,$C$1:$C171,$C172)-SUMIFS(EF$1:EF171,$C$1:$C171,$C172,$B$1:$B171,$B172)*условия!$N$150/(1+условия!$N$150))</f>
        <v>0</v>
      </c>
      <c r="EG172" s="75">
        <f>IF(EG$7="",0,SUMIFS(EG$1:EG171,$C$1:$C171,$C172)-SUMIFS(EG$1:EG171,$C$1:$C171,$C172,$B$1:$B171,$B172)*условия!$N$150/(1+условия!$N$150))</f>
        <v>0</v>
      </c>
      <c r="EH172" s="75">
        <f>IF(EH$7="",0,SUMIFS(EH$1:EH171,$C$1:$C171,$C172)-SUMIFS(EH$1:EH171,$C$1:$C171,$C172,$B$1:$B171,$B172)*условия!$N$150/(1+условия!$N$150))</f>
        <v>0</v>
      </c>
      <c r="EI172" s="75">
        <f>IF(EI$7="",0,SUMIFS(EI$1:EI171,$C$1:$C171,$C172)-SUMIFS(EI$1:EI171,$C$1:$C171,$C172,$B$1:$B171,$B172)*условия!$N$150/(1+условия!$N$150))</f>
        <v>0</v>
      </c>
      <c r="EJ172" s="75">
        <f>IF(EJ$7="",0,SUMIFS(EJ$1:EJ171,$C$1:$C171,$C172)-SUMIFS(EJ$1:EJ171,$C$1:$C171,$C172,$B$1:$B171,$B172)*условия!$N$150/(1+условия!$N$150))</f>
        <v>0</v>
      </c>
      <c r="EK172" s="75">
        <f>IF(EK$7="",0,SUMIFS(EK$1:EK171,$C$1:$C171,$C172)-SUMIFS(EK$1:EK171,$C$1:$C171,$C172,$B$1:$B171,$B172)*условия!$N$150/(1+условия!$N$150))</f>
        <v>0</v>
      </c>
      <c r="EL172" s="75">
        <f>IF(EL$7="",0,SUMIFS(EL$1:EL171,$C$1:$C171,$C172)-SUMIFS(EL$1:EL171,$C$1:$C171,$C172,$B$1:$B171,$B172)*условия!$N$150/(1+условия!$N$150))</f>
        <v>0</v>
      </c>
      <c r="EM172" s="75">
        <f>IF(EM$7="",0,SUMIFS(EM$1:EM171,$C$1:$C171,$C172)-SUMIFS(EM$1:EM171,$C$1:$C171,$C172,$B$1:$B171,$B172)*условия!$N$150/(1+условия!$N$150))</f>
        <v>0</v>
      </c>
      <c r="EN172" s="75">
        <f>IF(EN$7="",0,SUMIFS(EN$1:EN171,$C$1:$C171,$C172)-SUMIFS(EN$1:EN171,$C$1:$C171,$C172,$B$1:$B171,$B172)*условия!$N$150/(1+условия!$N$150))</f>
        <v>0</v>
      </c>
      <c r="EO172" s="75">
        <f>IF(EO$7="",0,SUMIFS(EO$1:EO171,$C$1:$C171,$C172)-SUMIFS(EO$1:EO171,$C$1:$C171,$C172,$B$1:$B171,$B172)*условия!$N$150/(1+условия!$N$150))</f>
        <v>0</v>
      </c>
      <c r="EP172" s="75">
        <f>IF(EP$7="",0,SUMIFS(EP$1:EP171,$C$1:$C171,$C172)-SUMIFS(EP$1:EP171,$C$1:$C171,$C172,$B$1:$B171,$B172)*условия!$N$150/(1+условия!$N$150))</f>
        <v>0</v>
      </c>
      <c r="EQ172" s="75">
        <f>IF(EQ$7="",0,SUMIFS(EQ$1:EQ171,$C$1:$C171,$C172)-SUMIFS(EQ$1:EQ171,$C$1:$C171,$C172,$B$1:$B171,$B172)*условия!$N$150/(1+условия!$N$150))</f>
        <v>0</v>
      </c>
      <c r="ER172" s="75">
        <f>IF(ER$7="",0,SUMIFS(ER$1:ER171,$C$1:$C171,$C172)-SUMIFS(ER$1:ER171,$C$1:$C171,$C172,$B$1:$B171,$B172)*условия!$N$150/(1+условия!$N$150))</f>
        <v>0</v>
      </c>
      <c r="ES172" s="75">
        <f>IF(ES$7="",0,SUMIFS(ES$1:ES171,$C$1:$C171,$C172)-SUMIFS(ES$1:ES171,$C$1:$C171,$C172,$B$1:$B171,$B172)*условия!$N$150/(1+условия!$N$150))</f>
        <v>0</v>
      </c>
      <c r="ET172" s="75">
        <f>IF(ET$7="",0,SUMIFS(ET$1:ET171,$C$1:$C171,$C172)-SUMIFS(ET$1:ET171,$C$1:$C171,$C172,$B$1:$B171,$B172)*условия!$N$150/(1+условия!$N$150))</f>
        <v>0</v>
      </c>
      <c r="EU172" s="75">
        <f>IF(EU$7="",0,SUMIFS(EU$1:EU171,$C$1:$C171,$C172)-SUMIFS(EU$1:EU171,$C$1:$C171,$C172,$B$1:$B171,$B172)*условия!$N$150/(1+условия!$N$150))</f>
        <v>0</v>
      </c>
      <c r="EV172" s="75">
        <f>IF(EV$7="",0,SUMIFS(EV$1:EV171,$C$1:$C171,$C172)-SUMIFS(EV$1:EV171,$C$1:$C171,$C172,$B$1:$B171,$B172)*условия!$N$150/(1+условия!$N$150))</f>
        <v>0</v>
      </c>
      <c r="EW172" s="75">
        <f>IF(EW$7="",0,SUMIFS(EW$1:EW171,$C$1:$C171,$C172)-SUMIFS(EW$1:EW171,$C$1:$C171,$C172,$B$1:$B171,$B172)*условия!$N$150/(1+условия!$N$150))</f>
        <v>0</v>
      </c>
      <c r="EX172" s="75">
        <f>IF(EX$7="",0,SUMIFS(EX$1:EX171,$C$1:$C171,$C172)-SUMIFS(EX$1:EX171,$C$1:$C171,$C172,$B$1:$B171,$B172)*условия!$N$150/(1+условия!$N$150))</f>
        <v>0</v>
      </c>
      <c r="EY172" s="75">
        <f>IF(EY$7="",0,SUMIFS(EY$1:EY171,$C$1:$C171,$C172)-SUMIFS(EY$1:EY171,$C$1:$C171,$C172,$B$1:$B171,$B172)*условия!$N$150/(1+условия!$N$150))</f>
        <v>0</v>
      </c>
      <c r="EZ172" s="75">
        <f>IF(EZ$7="",0,SUMIFS(EZ$1:EZ171,$C$1:$C171,$C172)-SUMIFS(EZ$1:EZ171,$C$1:$C171,$C172,$B$1:$B171,$B172)*условия!$N$150/(1+условия!$N$150))</f>
        <v>0</v>
      </c>
      <c r="FA172" s="75">
        <f>IF(FA$7="",0,SUMIFS(FA$1:FA171,$C$1:$C171,$C172)-SUMIFS(FA$1:FA171,$C$1:$C171,$C172,$B$1:$B171,$B172)*условия!$N$150/(1+условия!$N$150))</f>
        <v>0</v>
      </c>
      <c r="FB172" s="75">
        <f>IF(FB$7="",0,SUMIFS(FB$1:FB171,$C$1:$C171,$C172)-SUMIFS(FB$1:FB171,$C$1:$C171,$C172,$B$1:$B171,$B172)*условия!$N$150/(1+условия!$N$150))</f>
        <v>0</v>
      </c>
      <c r="FC172" s="75">
        <f>IF(FC$7="",0,SUMIFS(FC$1:FC171,$C$1:$C171,$C172)-SUMIFS(FC$1:FC171,$C$1:$C171,$C172,$B$1:$B171,$B172)*условия!$N$150/(1+условия!$N$150))</f>
        <v>0</v>
      </c>
      <c r="FD172" s="75">
        <f>IF(FD$7="",0,SUMIFS(FD$1:FD171,$C$1:$C171,$C172)-SUMIFS(FD$1:FD171,$C$1:$C171,$C172,$B$1:$B171,$B172)*условия!$N$150/(1+условия!$N$150))</f>
        <v>0</v>
      </c>
      <c r="FE172" s="75">
        <f>IF(FE$7="",0,SUMIFS(FE$1:FE171,$C$1:$C171,$C172)-SUMIFS(FE$1:FE171,$C$1:$C171,$C172,$B$1:$B171,$B172)*условия!$N$150/(1+условия!$N$150))</f>
        <v>0</v>
      </c>
      <c r="FF172" s="75">
        <f>IF(FF$7="",0,SUMIFS(FF$1:FF171,$C$1:$C171,$C172)-SUMIFS(FF$1:FF171,$C$1:$C171,$C172,$B$1:$B171,$B172)*условия!$N$150/(1+условия!$N$150))</f>
        <v>0</v>
      </c>
      <c r="FG172" s="75">
        <f>IF(FG$7="",0,SUMIFS(FG$1:FG171,$C$1:$C171,$C172)-SUMIFS(FG$1:FG171,$C$1:$C171,$C172,$B$1:$B171,$B172)*условия!$N$150/(1+условия!$N$150))</f>
        <v>0</v>
      </c>
      <c r="FH172" s="75">
        <f>IF(FH$7="",0,SUMIFS(FH$1:FH171,$C$1:$C171,$C172)-SUMIFS(FH$1:FH171,$C$1:$C171,$C172,$B$1:$B171,$B172)*условия!$N$150/(1+условия!$N$150))</f>
        <v>0</v>
      </c>
      <c r="FI172" s="75">
        <f>IF(FI$7="",0,SUMIFS(FI$1:FI171,$C$1:$C171,$C172)-SUMIFS(FI$1:FI171,$C$1:$C171,$C172,$B$1:$B171,$B172)*условия!$N$150/(1+условия!$N$150))</f>
        <v>0</v>
      </c>
      <c r="FJ172" s="75">
        <f>IF(FJ$7="",0,SUMIFS(FJ$1:FJ171,$C$1:$C171,$C172)-SUMIFS(FJ$1:FJ171,$C$1:$C171,$C172,$B$1:$B171,$B172)*условия!$N$150/(1+условия!$N$150))</f>
        <v>0</v>
      </c>
      <c r="FK172" s="75">
        <f>IF(FK$7="",0,SUMIFS(FK$1:FK171,$C$1:$C171,$C172)-SUMIFS(FK$1:FK171,$C$1:$C171,$C172,$B$1:$B171,$B172)*условия!$N$150/(1+условия!$N$150))</f>
        <v>0</v>
      </c>
      <c r="FL172" s="75">
        <f>IF(FL$7="",0,SUMIFS(FL$1:FL171,$C$1:$C171,$C172)-SUMIFS(FL$1:FL171,$C$1:$C171,$C172,$B$1:$B171,$B172)*условия!$N$150/(1+условия!$N$150))</f>
        <v>0</v>
      </c>
      <c r="FM172" s="75">
        <f>IF(FM$7="",0,SUMIFS(FM$1:FM171,$C$1:$C171,$C172)-SUMIFS(FM$1:FM171,$C$1:$C171,$C172,$B$1:$B171,$B172)*условия!$N$150/(1+условия!$N$150))</f>
        <v>0</v>
      </c>
      <c r="FN172" s="75">
        <f>IF(FN$7="",0,SUMIFS(FN$1:FN171,$C$1:$C171,$C172)-SUMIFS(FN$1:FN171,$C$1:$C171,$C172,$B$1:$B171,$B172)*условия!$N$150/(1+условия!$N$150))</f>
        <v>0</v>
      </c>
      <c r="FO172" s="75">
        <f>IF(FO$7="",0,SUMIFS(FO$1:FO171,$C$1:$C171,$C172)-SUMIFS(FO$1:FO171,$C$1:$C171,$C172,$B$1:$B171,$B172)*условия!$N$150/(1+условия!$N$150))</f>
        <v>0</v>
      </c>
      <c r="FP172" s="75">
        <f>IF(FP$7="",0,SUMIFS(FP$1:FP171,$C$1:$C171,$C172)-SUMIFS(FP$1:FP171,$C$1:$C171,$C172,$B$1:$B171,$B172)*условия!$N$150/(1+условия!$N$150))</f>
        <v>0</v>
      </c>
      <c r="FQ172" s="75">
        <f>IF(FQ$7="",0,SUMIFS(FQ$1:FQ171,$C$1:$C171,$C172)-SUMIFS(FQ$1:FQ171,$C$1:$C171,$C172,$B$1:$B171,$B172)*условия!$N$150/(1+условия!$N$150))</f>
        <v>0</v>
      </c>
      <c r="FR172" s="75">
        <f>IF(FR$7="",0,SUMIFS(FR$1:FR171,$C$1:$C171,$C172)-SUMIFS(FR$1:FR171,$C$1:$C171,$C172,$B$1:$B171,$B172)*условия!$N$150/(1+условия!$N$150))</f>
        <v>0</v>
      </c>
      <c r="FS172" s="75">
        <f>IF(FS$7="",0,SUMIFS(FS$1:FS171,$C$1:$C171,$C172)-SUMIFS(FS$1:FS171,$C$1:$C171,$C172,$B$1:$B171,$B172)*условия!$N$150/(1+условия!$N$150))</f>
        <v>0</v>
      </c>
      <c r="FT172" s="75">
        <f>IF(FT$7="",0,SUMIFS(FT$1:FT171,$C$1:$C171,$C172)-SUMIFS(FT$1:FT171,$C$1:$C171,$C172,$B$1:$B171,$B172)*условия!$N$150/(1+условия!$N$150))</f>
        <v>0</v>
      </c>
      <c r="FU172" s="75">
        <f>IF(FU$7="",0,SUMIFS(FU$1:FU171,$C$1:$C171,$C172)-SUMIFS(FU$1:FU171,$C$1:$C171,$C172,$B$1:$B171,$B172)*условия!$N$150/(1+условия!$N$150))</f>
        <v>0</v>
      </c>
      <c r="FV172" s="75">
        <f>IF(FV$7="",0,SUMIFS(FV$1:FV171,$C$1:$C171,$C172)-SUMIFS(FV$1:FV171,$C$1:$C171,$C172,$B$1:$B171,$B172)*условия!$N$150/(1+условия!$N$150))</f>
        <v>0</v>
      </c>
      <c r="FW172" s="75">
        <f>IF(FW$7="",0,SUMIFS(FW$1:FW171,$C$1:$C171,$C172)-SUMIFS(FW$1:FW171,$C$1:$C171,$C172,$B$1:$B171,$B172)*условия!$N$150/(1+условия!$N$150))</f>
        <v>0</v>
      </c>
      <c r="FX172" s="75">
        <f>IF(FX$7="",0,SUMIFS(FX$1:FX171,$C$1:$C171,$C172)-SUMIFS(FX$1:FX171,$C$1:$C171,$C172,$B$1:$B171,$B172)*условия!$N$150/(1+условия!$N$150))</f>
        <v>0</v>
      </c>
      <c r="FY172" s="75">
        <f>IF(FY$7="",0,SUMIFS(FY$1:FY171,$C$1:$C171,$C172)-SUMIFS(FY$1:FY171,$C$1:$C171,$C172,$B$1:$B171,$B172)*условия!$N$150/(1+условия!$N$150))</f>
        <v>0</v>
      </c>
      <c r="FZ172" s="75">
        <f>IF(FZ$7="",0,SUMIFS(FZ$1:FZ171,$C$1:$C171,$C172)-SUMIFS(FZ$1:FZ171,$C$1:$C171,$C172,$B$1:$B171,$B172)*условия!$N$150/(1+условия!$N$150))</f>
        <v>0</v>
      </c>
      <c r="GA172" s="75">
        <f>IF(GA$7="",0,SUMIFS(GA$1:GA171,$C$1:$C171,$C172)-SUMIFS(GA$1:GA171,$C$1:$C171,$C172,$B$1:$B171,$B172)*условия!$N$150/(1+условия!$N$150))</f>
        <v>0</v>
      </c>
      <c r="GB172" s="75">
        <f>IF(GB$7="",0,SUMIFS(GB$1:GB171,$C$1:$C171,$C172)-SUMIFS(GB$1:GB171,$C$1:$C171,$C172,$B$1:$B171,$B172)*условия!$N$150/(1+условия!$N$150))</f>
        <v>0</v>
      </c>
      <c r="GC172" s="75">
        <f>IF(GC$7="",0,SUMIFS(GC$1:GC171,$C$1:$C171,$C172)-SUMIFS(GC$1:GC171,$C$1:$C171,$C172,$B$1:$B171,$B172)*условия!$N$150/(1+условия!$N$150))</f>
        <v>0</v>
      </c>
      <c r="GD172" s="75">
        <f>IF(GD$7="",0,SUMIFS(GD$1:GD171,$C$1:$C171,$C172)-SUMIFS(GD$1:GD171,$C$1:$C171,$C172,$B$1:$B171,$B172)*условия!$N$150/(1+условия!$N$150))</f>
        <v>0</v>
      </c>
      <c r="GE172" s="75">
        <f>IF(GE$7="",0,SUMIFS(GE$1:GE171,$C$1:$C171,$C172)-SUMIFS(GE$1:GE171,$C$1:$C171,$C172,$B$1:$B171,$B172)*условия!$N$150/(1+условия!$N$150))</f>
        <v>0</v>
      </c>
      <c r="GF172" s="75">
        <f>IF(GF$7="",0,SUMIFS(GF$1:GF171,$C$1:$C171,$C172)-SUMIFS(GF$1:GF171,$C$1:$C171,$C172,$B$1:$B171,$B172)*условия!$N$150/(1+условия!$N$150))</f>
        <v>0</v>
      </c>
      <c r="GG172" s="75">
        <f>IF(GG$7="",0,SUMIFS(GG$1:GG171,$C$1:$C171,$C172)-SUMIFS(GG$1:GG171,$C$1:$C171,$C172,$B$1:$B171,$B172)*условия!$N$150/(1+условия!$N$150))</f>
        <v>0</v>
      </c>
      <c r="GH172" s="75">
        <f>IF(GH$7="",0,SUMIFS(GH$1:GH171,$C$1:$C171,$C172)-SUMIFS(GH$1:GH171,$C$1:$C171,$C172,$B$1:$B171,$B172)*условия!$N$150/(1+условия!$N$150))</f>
        <v>0</v>
      </c>
      <c r="GI172" s="75">
        <f>IF(GI$7="",0,SUMIFS(GI$1:GI171,$C$1:$C171,$C172)-SUMIFS(GI$1:GI171,$C$1:$C171,$C172,$B$1:$B171,$B172)*условия!$N$150/(1+условия!$N$150))</f>
        <v>0</v>
      </c>
      <c r="GJ172" s="75">
        <f>IF(GJ$7="",0,SUMIFS(GJ$1:GJ171,$C$1:$C171,$C172)-SUMIFS(GJ$1:GJ171,$C$1:$C171,$C172,$B$1:$B171,$B172)*условия!$N$150/(1+условия!$N$150))</f>
        <v>0</v>
      </c>
      <c r="GK172" s="75">
        <f>IF(GK$7="",0,SUMIFS(GK$1:GK171,$C$1:$C171,$C172)-SUMIFS(GK$1:GK171,$C$1:$C171,$C172,$B$1:$B171,$B172)*условия!$N$150/(1+условия!$N$150))</f>
        <v>0</v>
      </c>
      <c r="GL172" s="75">
        <f>IF(GL$7="",0,SUMIFS(GL$1:GL171,$C$1:$C171,$C172)-SUMIFS(GL$1:GL171,$C$1:$C171,$C172,$B$1:$B171,$B172)*условия!$N$150/(1+условия!$N$150))</f>
        <v>0</v>
      </c>
      <c r="GM172" s="75">
        <f>IF(GM$7="",0,SUMIFS(GM$1:GM171,$C$1:$C171,$C172)-SUMIFS(GM$1:GM171,$C$1:$C171,$C172,$B$1:$B171,$B172)*условия!$N$150/(1+условия!$N$150))</f>
        <v>0</v>
      </c>
      <c r="GN172" s="75">
        <f>IF(GN$7="",0,SUMIFS(GN$1:GN171,$C$1:$C171,$C172)-SUMIFS(GN$1:GN171,$C$1:$C171,$C172,$B$1:$B171,$B172)*условия!$N$150/(1+условия!$N$150))</f>
        <v>0</v>
      </c>
      <c r="GO172" s="75">
        <f>IF(GO$7="",0,SUMIFS(GO$1:GO171,$C$1:$C171,$C172)-SUMIFS(GO$1:GO171,$C$1:$C171,$C172,$B$1:$B171,$B172)*условия!$N$150/(1+условия!$N$150))</f>
        <v>0</v>
      </c>
      <c r="GP172" s="75">
        <f>IF(GP$7="",0,SUMIFS(GP$1:GP171,$C$1:$C171,$C172)-SUMIFS(GP$1:GP171,$C$1:$C171,$C172,$B$1:$B171,$B172)*условия!$N$150/(1+условия!$N$150))</f>
        <v>0</v>
      </c>
      <c r="GQ172" s="75">
        <f>IF(GQ$7="",0,SUMIFS(GQ$1:GQ171,$C$1:$C171,$C172)-SUMIFS(GQ$1:GQ171,$C$1:$C171,$C172,$B$1:$B171,$B172)*условия!$N$150/(1+условия!$N$150))</f>
        <v>0</v>
      </c>
      <c r="GR172" s="75">
        <f>IF(GR$7="",0,SUMIFS(GR$1:GR171,$C$1:$C171,$C172)-SUMIFS(GR$1:GR171,$C$1:$C171,$C172,$B$1:$B171,$B172)*условия!$N$150/(1+условия!$N$150))</f>
        <v>0</v>
      </c>
      <c r="GS172" s="75">
        <f>IF(GS$7="",0,SUMIFS(GS$1:GS171,$C$1:$C171,$C172)-SUMIFS(GS$1:GS171,$C$1:$C171,$C172,$B$1:$B171,$B172)*условия!$N$150/(1+условия!$N$150))</f>
        <v>0</v>
      </c>
      <c r="GT172" s="75">
        <f>IF(GT$7="",0,SUMIFS(GT$1:GT171,$C$1:$C171,$C172)-SUMIFS(GT$1:GT171,$C$1:$C171,$C172,$B$1:$B171,$B172)*условия!$N$150/(1+условия!$N$150))</f>
        <v>0</v>
      </c>
      <c r="GU172" s="75">
        <f>IF(GU$7="",0,SUMIFS(GU$1:GU171,$C$1:$C171,$C172)-SUMIFS(GU$1:GU171,$C$1:$C171,$C172,$B$1:$B171,$B172)*условия!$N$150/(1+условия!$N$150))</f>
        <v>0</v>
      </c>
      <c r="GV172" s="75">
        <f>IF(GV$7="",0,SUMIFS(GV$1:GV171,$C$1:$C171,$C172)-SUMIFS(GV$1:GV171,$C$1:$C171,$C172,$B$1:$B171,$B172)*условия!$N$150/(1+условия!$N$150))</f>
        <v>0</v>
      </c>
      <c r="GW172" s="75">
        <f>IF(GW$7="",0,SUMIFS(GW$1:GW171,$C$1:$C171,$C172)-SUMIFS(GW$1:GW171,$C$1:$C171,$C172,$B$1:$B171,$B172)*условия!$N$150/(1+условия!$N$150))</f>
        <v>0</v>
      </c>
      <c r="GX172" s="75">
        <f>IF(GX$7="",0,SUMIFS(GX$1:GX171,$C$1:$C171,$C172)-SUMIFS(GX$1:GX171,$C$1:$C171,$C172,$B$1:$B171,$B172)*условия!$N$150/(1+условия!$N$150))</f>
        <v>0</v>
      </c>
      <c r="GY172" s="75">
        <f>IF(GY$7="",0,SUMIFS(GY$1:GY171,$C$1:$C171,$C172)-SUMIFS(GY$1:GY171,$C$1:$C171,$C172,$B$1:$B171,$B172)*условия!$N$150/(1+условия!$N$150))</f>
        <v>0</v>
      </c>
      <c r="GZ172" s="75">
        <f>IF(GZ$7="",0,SUMIFS(GZ$1:GZ171,$C$1:$C171,$C172)-SUMIFS(GZ$1:GZ171,$C$1:$C171,$C172,$B$1:$B171,$B172)*условия!$N$150/(1+условия!$N$150))</f>
        <v>0</v>
      </c>
      <c r="HA172" s="75">
        <f>IF(HA$7="",0,SUMIFS(HA$1:HA171,$C$1:$C171,$C172)-SUMIFS(HA$1:HA171,$C$1:$C171,$C172,$B$1:$B171,$B172)*условия!$N$150/(1+условия!$N$150))</f>
        <v>0</v>
      </c>
      <c r="HB172" s="75">
        <f>IF(HB$7="",0,SUMIFS(HB$1:HB171,$C$1:$C171,$C172)-SUMIFS(HB$1:HB171,$C$1:$C171,$C172,$B$1:$B171,$B172)*условия!$N$150/(1+условия!$N$150))</f>
        <v>0</v>
      </c>
      <c r="HC172" s="75">
        <f>IF(HC$7="",0,SUMIFS(HC$1:HC171,$C$1:$C171,$C172)-SUMIFS(HC$1:HC171,$C$1:$C171,$C172,$B$1:$B171,$B172)*условия!$N$150/(1+условия!$N$150))</f>
        <v>0</v>
      </c>
      <c r="HD172" s="75">
        <f>IF(HD$7="",0,SUMIFS(HD$1:HD171,$C$1:$C171,$C172)-SUMIFS(HD$1:HD171,$C$1:$C171,$C172,$B$1:$B171,$B172)*условия!$N$150/(1+условия!$N$150))</f>
        <v>0</v>
      </c>
      <c r="HE172" s="75">
        <f>IF(HE$7="",0,SUMIFS(HE$1:HE171,$C$1:$C171,$C172)-SUMIFS(HE$1:HE171,$C$1:$C171,$C172,$B$1:$B171,$B172)*условия!$N$150/(1+условия!$N$150))</f>
        <v>0</v>
      </c>
      <c r="HF172" s="75">
        <f>IF(HF$7="",0,SUMIFS(HF$1:HF171,$C$1:$C171,$C172)-SUMIFS(HF$1:HF171,$C$1:$C171,$C172,$B$1:$B171,$B172)*условия!$N$150/(1+условия!$N$150))</f>
        <v>0</v>
      </c>
      <c r="HG172" s="75">
        <f>IF(HG$7="",0,SUMIFS(HG$1:HG171,$C$1:$C171,$C172)-SUMIFS(HG$1:HG171,$C$1:$C171,$C172,$B$1:$B171,$B172)*условия!$N$150/(1+условия!$N$150))</f>
        <v>0</v>
      </c>
      <c r="HH172" s="75">
        <f>IF(HH$7="",0,SUMIFS(HH$1:HH171,$C$1:$C171,$C172)-SUMIFS(HH$1:HH171,$C$1:$C171,$C172,$B$1:$B171,$B172)*условия!$N$150/(1+условия!$N$150))</f>
        <v>0</v>
      </c>
      <c r="HI172" s="75">
        <f>IF(HI$7="",0,SUMIFS(HI$1:HI171,$C$1:$C171,$C172)-SUMIFS(HI$1:HI171,$C$1:$C171,$C172,$B$1:$B171,$B172)*условия!$N$150/(1+условия!$N$150))</f>
        <v>0</v>
      </c>
      <c r="HJ172" s="75">
        <f>IF(HJ$7="",0,SUMIFS(HJ$1:HJ171,$C$1:$C171,$C172)-SUMIFS(HJ$1:HJ171,$C$1:$C171,$C172,$B$1:$B171,$B172)*условия!$N$150/(1+условия!$N$150))</f>
        <v>0</v>
      </c>
      <c r="HK172" s="75">
        <f>IF(HK$7="",0,SUMIFS(HK$1:HK171,$C$1:$C171,$C172)-SUMIFS(HK$1:HK171,$C$1:$C171,$C172,$B$1:$B171,$B172)*условия!$N$150/(1+условия!$N$150))</f>
        <v>0</v>
      </c>
      <c r="HL172" s="75">
        <f>IF(HL$7="",0,SUMIFS(HL$1:HL171,$C$1:$C171,$C172)-SUMIFS(HL$1:HL171,$C$1:$C171,$C172,$B$1:$B171,$B172)*условия!$N$150/(1+условия!$N$150))</f>
        <v>0</v>
      </c>
      <c r="HM172" s="75">
        <f>IF(HM$7="",0,SUMIFS(HM$1:HM171,$C$1:$C171,$C172)-SUMIFS(HM$1:HM171,$C$1:$C171,$C172,$B$1:$B171,$B172)*условия!$N$150/(1+условия!$N$150))</f>
        <v>0</v>
      </c>
      <c r="HN172" s="75">
        <f>IF(HN$7="",0,SUMIFS(HN$1:HN171,$C$1:$C171,$C172)-SUMIFS(HN$1:HN171,$C$1:$C171,$C172,$B$1:$B171,$B172)*условия!$N$150/(1+условия!$N$150))</f>
        <v>0</v>
      </c>
      <c r="HO172" s="75">
        <f>IF(HO$7="",0,SUMIFS(HO$1:HO171,$C$1:$C171,$C172)-SUMIFS(HO$1:HO171,$C$1:$C171,$C172,$B$1:$B171,$B172)*условия!$N$150/(1+условия!$N$150))</f>
        <v>0</v>
      </c>
      <c r="HP172" s="75">
        <f>IF(HP$7="",0,SUMIFS(HP$1:HP171,$C$1:$C171,$C172)-SUMIFS(HP$1:HP171,$C$1:$C171,$C172,$B$1:$B171,$B172)*условия!$N$150/(1+условия!$N$150))</f>
        <v>0</v>
      </c>
      <c r="HQ172" s="75">
        <f>IF(HQ$7="",0,SUMIFS(HQ$1:HQ171,$C$1:$C171,$C172)-SUMIFS(HQ$1:HQ171,$C$1:$C171,$C172,$B$1:$B171,$B172)*условия!$N$150/(1+условия!$N$150))</f>
        <v>0</v>
      </c>
      <c r="HR172" s="75">
        <f>IF(HR$7="",0,SUMIFS(HR$1:HR171,$C$1:$C171,$C172)-SUMIFS(HR$1:HR171,$C$1:$C171,$C172,$B$1:$B171,$B172)*условия!$N$150/(1+условия!$N$150))</f>
        <v>0</v>
      </c>
      <c r="HS172" s="75">
        <f>IF(HS$7="",0,SUMIFS(HS$1:HS171,$C$1:$C171,$C172)-SUMIFS(HS$1:HS171,$C$1:$C171,$C172,$B$1:$B171,$B172)*условия!$N$150/(1+условия!$N$150))</f>
        <v>0</v>
      </c>
      <c r="HT172" s="75">
        <f>IF(HT$7="",0,SUMIFS(HT$1:HT171,$C$1:$C171,$C172)-SUMIFS(HT$1:HT171,$C$1:$C171,$C172,$B$1:$B171,$B172)*условия!$N$150/(1+условия!$N$150))</f>
        <v>0</v>
      </c>
      <c r="HU172" s="75">
        <f>IF(HU$7="",0,SUMIFS(HU$1:HU171,$C$1:$C171,$C172)-SUMIFS(HU$1:HU171,$C$1:$C171,$C172,$B$1:$B171,$B172)*условия!$N$150/(1+условия!$N$150))</f>
        <v>0</v>
      </c>
      <c r="HV172" s="75">
        <f>IF(HV$7="",0,SUMIFS(HV$1:HV171,$C$1:$C171,$C172)-SUMIFS(HV$1:HV171,$C$1:$C171,$C172,$B$1:$B171,$B172)*условия!$N$150/(1+условия!$N$150))</f>
        <v>0</v>
      </c>
      <c r="HW172" s="75">
        <f>IF(HW$7="",0,SUMIFS(HW$1:HW171,$C$1:$C171,$C172)-SUMIFS(HW$1:HW171,$C$1:$C171,$C172,$B$1:$B171,$B172)*условия!$N$150/(1+условия!$N$150))</f>
        <v>0</v>
      </c>
      <c r="HX172" s="75">
        <f>IF(HX$7="",0,SUMIFS(HX$1:HX171,$C$1:$C171,$C172)-SUMIFS(HX$1:HX171,$C$1:$C171,$C172,$B$1:$B171,$B172)*условия!$N$150/(1+условия!$N$150))</f>
        <v>0</v>
      </c>
      <c r="HY172" s="75">
        <f>IF(HY$7="",0,SUMIFS(HY$1:HY171,$C$1:$C171,$C172)-SUMIFS(HY$1:HY171,$C$1:$C171,$C172,$B$1:$B171,$B172)*условия!$N$150/(1+условия!$N$150))</f>
        <v>0</v>
      </c>
      <c r="HZ172" s="75">
        <f>IF(HZ$7="",0,SUMIFS(HZ$1:HZ171,$C$1:$C171,$C172)-SUMIFS(HZ$1:HZ171,$C$1:$C171,$C172,$B$1:$B171,$B172)*условия!$N$150/(1+условия!$N$150))</f>
        <v>0</v>
      </c>
      <c r="IA172" s="75">
        <f>IF(IA$7="",0,SUMIFS(IA$1:IA171,$C$1:$C171,$C172)-SUMIFS(IA$1:IA171,$C$1:$C171,$C172,$B$1:$B171,$B172)*условия!$N$150/(1+условия!$N$150))</f>
        <v>0</v>
      </c>
      <c r="IB172" s="75">
        <f>IF(IB$7="",0,SUMIFS(IB$1:IB171,$C$1:$C171,$C172)-SUMIFS(IB$1:IB171,$C$1:$C171,$C172,$B$1:$B171,$B172)*условия!$N$150/(1+условия!$N$150))</f>
        <v>0</v>
      </c>
      <c r="IC172" s="75">
        <f>IF(IC$7="",0,SUMIFS(IC$1:IC171,$C$1:$C171,$C172)-SUMIFS(IC$1:IC171,$C$1:$C171,$C172,$B$1:$B171,$B172)*условия!$N$150/(1+условия!$N$150))</f>
        <v>0</v>
      </c>
      <c r="ID172" s="75">
        <f>IF(ID$7="",0,SUMIFS(ID$1:ID171,$C$1:$C171,$C172)-SUMIFS(ID$1:ID171,$C$1:$C171,$C172,$B$1:$B171,$B172)*условия!$N$150/(1+условия!$N$150))</f>
        <v>0</v>
      </c>
      <c r="IE172" s="75">
        <f>IF(IE$7="",0,SUMIFS(IE$1:IE171,$C$1:$C171,$C172)-SUMIFS(IE$1:IE171,$C$1:$C171,$C172,$B$1:$B171,$B172)*условия!$N$150/(1+условия!$N$150))</f>
        <v>0</v>
      </c>
      <c r="IF172" s="75">
        <f>IF(IF$7="",0,SUMIFS(IF$1:IF171,$C$1:$C171,$C172)-SUMIFS(IF$1:IF171,$C$1:$C171,$C172,$B$1:$B171,$B172)*условия!$N$150/(1+условия!$N$150))</f>
        <v>0</v>
      </c>
      <c r="IG172" s="75">
        <f>IF(IG$7="",0,SUMIFS(IG$1:IG171,$C$1:$C171,$C172)-SUMIFS(IG$1:IG171,$C$1:$C171,$C172,$B$1:$B171,$B172)*условия!$N$150/(1+условия!$N$150))</f>
        <v>0</v>
      </c>
      <c r="IH172" s="75">
        <f>IF(IH$7="",0,SUMIFS(IH$1:IH171,$C$1:$C171,$C172)-SUMIFS(IH$1:IH171,$C$1:$C171,$C172,$B$1:$B171,$B172)*условия!$N$150/(1+условия!$N$150))</f>
        <v>0</v>
      </c>
      <c r="II172" s="75">
        <f>IF(II$7="",0,SUMIFS(II$1:II171,$C$1:$C171,$C172)-SUMIFS(II$1:II171,$C$1:$C171,$C172,$B$1:$B171,$B172)*условия!$N$150/(1+условия!$N$150))</f>
        <v>0</v>
      </c>
      <c r="IJ172" s="75">
        <f>IF(IJ$7="",0,SUMIFS(IJ$1:IJ171,$C$1:$C171,$C172)-SUMIFS(IJ$1:IJ171,$C$1:$C171,$C172,$B$1:$B171,$B172)*условия!$N$150/(1+условия!$N$150))</f>
        <v>0</v>
      </c>
      <c r="IK172" s="75">
        <f>IF(IK$7="",0,SUMIFS(IK$1:IK171,$C$1:$C171,$C172)-SUMIFS(IK$1:IK171,$C$1:$C171,$C172,$B$1:$B171,$B172)*условия!$N$150/(1+условия!$N$150))</f>
        <v>0</v>
      </c>
      <c r="IL172" s="75">
        <f>IF(IL$7="",0,SUMIFS(IL$1:IL171,$C$1:$C171,$C172)-SUMIFS(IL$1:IL171,$C$1:$C171,$C172,$B$1:$B171,$B172)*условия!$N$150/(1+условия!$N$150))</f>
        <v>0</v>
      </c>
      <c r="IM172" s="75">
        <f>IF(IM$7="",0,SUMIFS(IM$1:IM171,$C$1:$C171,$C172)-SUMIFS(IM$1:IM171,$C$1:$C171,$C172,$B$1:$B171,$B172)*условия!$N$150/(1+условия!$N$150))</f>
        <v>0</v>
      </c>
      <c r="IN172" s="75">
        <f>IF(IN$7="",0,SUMIFS(IN$1:IN171,$C$1:$C171,$C172)-SUMIFS(IN$1:IN171,$C$1:$C171,$C172,$B$1:$B171,$B172)*условия!$N$150/(1+условия!$N$150))</f>
        <v>0</v>
      </c>
      <c r="IO172" s="75">
        <f>IF(IO$7="",0,SUMIFS(IO$1:IO171,$C$1:$C171,$C172)-SUMIFS(IO$1:IO171,$C$1:$C171,$C172,$B$1:$B171,$B172)*условия!$N$150/(1+условия!$N$150))</f>
        <v>0</v>
      </c>
      <c r="IP172" s="75">
        <f>IF(IP$7="",0,SUMIFS(IP$1:IP171,$C$1:$C171,$C172)-SUMIFS(IP$1:IP171,$C$1:$C171,$C172,$B$1:$B171,$B172)*условия!$N$150/(1+условия!$N$150))</f>
        <v>0</v>
      </c>
      <c r="IQ172" s="75">
        <f>IF(IQ$7="",0,SUMIFS(IQ$1:IQ171,$C$1:$C171,$C172)-SUMIFS(IQ$1:IQ171,$C$1:$C171,$C172,$B$1:$B171,$B172)*условия!$N$150/(1+условия!$N$150))</f>
        <v>0</v>
      </c>
      <c r="IR172" s="75">
        <f>IF(IR$7="",0,SUMIFS(IR$1:IR171,$C$1:$C171,$C172)-SUMIFS(IR$1:IR171,$C$1:$C171,$C172,$B$1:$B171,$B172)*условия!$N$150/(1+условия!$N$150))</f>
        <v>0</v>
      </c>
      <c r="IS172" s="75">
        <f>IF(IS$7="",0,SUMIFS(IS$1:IS171,$C$1:$C171,$C172)-SUMIFS(IS$1:IS171,$C$1:$C171,$C172,$B$1:$B171,$B172)*условия!$N$150/(1+условия!$N$150))</f>
        <v>0</v>
      </c>
      <c r="IT172" s="75">
        <f>IF(IT$7="",0,SUMIFS(IT$1:IT171,$C$1:$C171,$C172)-SUMIFS(IT$1:IT171,$C$1:$C171,$C172,$B$1:$B171,$B172)*условия!$N$150/(1+условия!$N$150))</f>
        <v>0</v>
      </c>
      <c r="IU172" s="75">
        <f>IF(IU$7="",0,SUMIFS(IU$1:IU171,$C$1:$C171,$C172)-SUMIFS(IU$1:IU171,$C$1:$C171,$C172,$B$1:$B171,$B172)*условия!$N$150/(1+условия!$N$150))</f>
        <v>0</v>
      </c>
      <c r="IV172" s="75">
        <f>IF(IV$7="",0,SUMIFS(IV$1:IV171,$C$1:$C171,$C172)-SUMIFS(IV$1:IV171,$C$1:$C171,$C172,$B$1:$B171,$B172)*условия!$N$150/(1+условия!$N$150))</f>
        <v>0</v>
      </c>
      <c r="IW172" s="75">
        <f>IF(IW$7="",0,SUMIFS(IW$1:IW171,$C$1:$C171,$C172)-SUMIFS(IW$1:IW171,$C$1:$C171,$C172,$B$1:$B171,$B172)*условия!$N$150/(1+условия!$N$150))</f>
        <v>0</v>
      </c>
      <c r="IX172" s="75">
        <f>IF(IX$7="",0,SUMIFS(IX$1:IX171,$C$1:$C171,$C172)-SUMIFS(IX$1:IX171,$C$1:$C171,$C172,$B$1:$B171,$B172)*условия!$N$150/(1+условия!$N$150))</f>
        <v>0</v>
      </c>
      <c r="IY172" s="75">
        <f>IF(IY$7="",0,SUMIFS(IY$1:IY171,$C$1:$C171,$C172)-SUMIFS(IY$1:IY171,$C$1:$C171,$C172,$B$1:$B171,$B172)*условия!$N$150/(1+условия!$N$150))</f>
        <v>0</v>
      </c>
      <c r="IZ172" s="75">
        <f>IF(IZ$7="",0,SUMIFS(IZ$1:IZ171,$C$1:$C171,$C172)-SUMIFS(IZ$1:IZ171,$C$1:$C171,$C172,$B$1:$B171,$B172)*условия!$N$150/(1+условия!$N$150))</f>
        <v>0</v>
      </c>
      <c r="JA172" s="75">
        <f>IF(JA$7="",0,SUMIFS(JA$1:JA171,$C$1:$C171,$C172)-SUMIFS(JA$1:JA171,$C$1:$C171,$C172,$B$1:$B171,$B172)*условия!$N$150/(1+условия!$N$150))</f>
        <v>0</v>
      </c>
      <c r="JB172" s="75">
        <f>IF(JB$7="",0,SUMIFS(JB$1:JB171,$C$1:$C171,$C172)-SUMIFS(JB$1:JB171,$C$1:$C171,$C172,$B$1:$B171,$B172)*условия!$N$150/(1+условия!$N$150))</f>
        <v>0</v>
      </c>
      <c r="JC172" s="75">
        <f>IF(JC$7="",0,SUMIFS(JC$1:JC171,$C$1:$C171,$C172)-SUMIFS(JC$1:JC171,$C$1:$C171,$C172,$B$1:$B171,$B172)*условия!$N$150/(1+условия!$N$150))</f>
        <v>0</v>
      </c>
      <c r="JD172" s="75">
        <f>IF(JD$7="",0,SUMIFS(JD$1:JD171,$C$1:$C171,$C172)-SUMIFS(JD$1:JD171,$C$1:$C171,$C172,$B$1:$B171,$B172)*условия!$N$150/(1+условия!$N$150))</f>
        <v>0</v>
      </c>
      <c r="JE172" s="75">
        <f>IF(JE$7="",0,SUMIFS(JE$1:JE171,$C$1:$C171,$C172)-SUMIFS(JE$1:JE171,$C$1:$C171,$C172,$B$1:$B171,$B172)*условия!$N$150/(1+условия!$N$150))</f>
        <v>0</v>
      </c>
      <c r="JF172" s="75">
        <f>IF(JF$7="",0,SUMIFS(JF$1:JF171,$C$1:$C171,$C172)-SUMIFS(JF$1:JF171,$C$1:$C171,$C172,$B$1:$B171,$B172)*условия!$N$150/(1+условия!$N$150))</f>
        <v>0</v>
      </c>
      <c r="JG172" s="75">
        <f>IF(JG$7="",0,SUMIFS(JG$1:JG171,$C$1:$C171,$C172)-SUMIFS(JG$1:JG171,$C$1:$C171,$C172,$B$1:$B171,$B172)*условия!$N$150/(1+условия!$N$150))</f>
        <v>0</v>
      </c>
      <c r="JH172" s="75">
        <f>IF(JH$7="",0,SUMIFS(JH$1:JH171,$C$1:$C171,$C172)-SUMIFS(JH$1:JH171,$C$1:$C171,$C172,$B$1:$B171,$B172)*условия!$N$150/(1+условия!$N$150))</f>
        <v>0</v>
      </c>
      <c r="JI172" s="75">
        <f>IF(JI$7="",0,SUMIFS(JI$1:JI171,$C$1:$C171,$C172)-SUMIFS(JI$1:JI171,$C$1:$C171,$C172,$B$1:$B171,$B172)*условия!$N$150/(1+условия!$N$150))</f>
        <v>0</v>
      </c>
      <c r="JJ172" s="75">
        <f>IF(JJ$7="",0,SUMIFS(JJ$1:JJ171,$C$1:$C171,$C172)-SUMIFS(JJ$1:JJ171,$C$1:$C171,$C172,$B$1:$B171,$B172)*условия!$N$150/(1+условия!$N$150))</f>
        <v>0</v>
      </c>
      <c r="JK172" s="75">
        <f>IF(JK$7="",0,SUMIFS(JK$1:JK171,$C$1:$C171,$C172)-SUMIFS(JK$1:JK171,$C$1:$C171,$C172,$B$1:$B171,$B172)*условия!$N$150/(1+условия!$N$150))</f>
        <v>0</v>
      </c>
      <c r="JL172" s="75">
        <f>IF(JL$7="",0,SUMIFS(JL$1:JL171,$C$1:$C171,$C172)-SUMIFS(JL$1:JL171,$C$1:$C171,$C172,$B$1:$B171,$B172)*условия!$N$150/(1+условия!$N$150))</f>
        <v>0</v>
      </c>
      <c r="JM172" s="75">
        <f>IF(JM$7="",0,SUMIFS(JM$1:JM171,$C$1:$C171,$C172)-SUMIFS(JM$1:JM171,$C$1:$C171,$C172,$B$1:$B171,$B172)*условия!$N$150/(1+условия!$N$150))</f>
        <v>0</v>
      </c>
      <c r="JN172" s="75">
        <f>IF(JN$7="",0,SUMIFS(JN$1:JN171,$C$1:$C171,$C172)-SUMIFS(JN$1:JN171,$C$1:$C171,$C172,$B$1:$B171,$B172)*условия!$N$150/(1+условия!$N$150))</f>
        <v>0</v>
      </c>
      <c r="JO172" s="75">
        <f>IF(JO$7="",0,SUMIFS(JO$1:JO171,$C$1:$C171,$C172)-SUMIFS(JO$1:JO171,$C$1:$C171,$C172,$B$1:$B171,$B172)*условия!$N$150/(1+условия!$N$150))</f>
        <v>0</v>
      </c>
      <c r="JP172" s="75">
        <f>IF(JP$7="",0,SUMIFS(JP$1:JP171,$C$1:$C171,$C172)-SUMIFS(JP$1:JP171,$C$1:$C171,$C172,$B$1:$B171,$B172)*условия!$N$150/(1+условия!$N$150))</f>
        <v>0</v>
      </c>
      <c r="JQ172" s="75">
        <f>IF(JQ$7="",0,SUMIFS(JQ$1:JQ171,$C$1:$C171,$C172)-SUMIFS(JQ$1:JQ171,$C$1:$C171,$C172,$B$1:$B171,$B172)*условия!$N$150/(1+условия!$N$150))</f>
        <v>0</v>
      </c>
      <c r="JR172" s="75">
        <f>IF(JR$7="",0,SUMIFS(JR$1:JR171,$C$1:$C171,$C172)-SUMIFS(JR$1:JR171,$C$1:$C171,$C172,$B$1:$B171,$B172)*условия!$N$150/(1+условия!$N$150))</f>
        <v>0</v>
      </c>
      <c r="JS172" s="75">
        <f>IF(JS$7="",0,SUMIFS(JS$1:JS171,$C$1:$C171,$C172)-SUMIFS(JS$1:JS171,$C$1:$C171,$C172,$B$1:$B171,$B172)*условия!$N$150/(1+условия!$N$150))</f>
        <v>0</v>
      </c>
      <c r="JT172" s="75">
        <f>IF(JT$7="",0,SUMIFS(JT$1:JT171,$C$1:$C171,$C172)-SUMIFS(JT$1:JT171,$C$1:$C171,$C172,$B$1:$B171,$B172)*условия!$N$150/(1+условия!$N$150))</f>
        <v>0</v>
      </c>
      <c r="JU172" s="75">
        <f>IF(JU$7="",0,SUMIFS(JU$1:JU171,$C$1:$C171,$C172)-SUMIFS(JU$1:JU171,$C$1:$C171,$C172,$B$1:$B171,$B172)*условия!$N$150/(1+условия!$N$150))</f>
        <v>0</v>
      </c>
      <c r="JV172" s="75">
        <f>IF(JV$7="",0,SUMIFS(JV$1:JV171,$C$1:$C171,$C172)-SUMIFS(JV$1:JV171,$C$1:$C171,$C172,$B$1:$B171,$B172)*условия!$N$150/(1+условия!$N$150))</f>
        <v>0</v>
      </c>
      <c r="JW172" s="75">
        <f>IF(JW$7="",0,SUMIFS(JW$1:JW171,$C$1:$C171,$C172)-SUMIFS(JW$1:JW171,$C$1:$C171,$C172,$B$1:$B171,$B172)*условия!$N$150/(1+условия!$N$150))</f>
        <v>0</v>
      </c>
      <c r="JX172" s="75">
        <f>IF(JX$7="",0,SUMIFS(JX$1:JX171,$C$1:$C171,$C172)-SUMIFS(JX$1:JX171,$C$1:$C171,$C172,$B$1:$B171,$B172)*условия!$N$150/(1+условия!$N$150))</f>
        <v>0</v>
      </c>
      <c r="JY172" s="75">
        <f>IF(JY$7="",0,SUMIFS(JY$1:JY171,$C$1:$C171,$C172)-SUMIFS(JY$1:JY171,$C$1:$C171,$C172,$B$1:$B171,$B172)*условия!$N$150/(1+условия!$N$150))</f>
        <v>0</v>
      </c>
      <c r="JZ172" s="75">
        <f>IF(JZ$7="",0,SUMIFS(JZ$1:JZ171,$C$1:$C171,$C172)-SUMIFS(JZ$1:JZ171,$C$1:$C171,$C172,$B$1:$B171,$B172)*условия!$N$150/(1+условия!$N$150))</f>
        <v>0</v>
      </c>
      <c r="KA172" s="75">
        <f>IF(KA$7="",0,SUMIFS(KA$1:KA171,$C$1:$C171,$C172)-SUMIFS(KA$1:KA171,$C$1:$C171,$C172,$B$1:$B171,$B172)*условия!$N$150/(1+условия!$N$150))</f>
        <v>0</v>
      </c>
      <c r="KB172" s="75">
        <f>IF(KB$7="",0,SUMIFS(KB$1:KB171,$C$1:$C171,$C172)-SUMIFS(KB$1:KB171,$C$1:$C171,$C172,$B$1:$B171,$B172)*условия!$N$150/(1+условия!$N$150))</f>
        <v>0</v>
      </c>
      <c r="KC172" s="75">
        <f>IF(KC$7="",0,SUMIFS(KC$1:KC171,$C$1:$C171,$C172)-SUMIFS(KC$1:KC171,$C$1:$C171,$C172,$B$1:$B171,$B172)*условия!$N$150/(1+условия!$N$150))</f>
        <v>0</v>
      </c>
      <c r="KD172" s="75">
        <f>IF(KD$7="",0,SUMIFS(KD$1:KD171,$C$1:$C171,$C172)-SUMIFS(KD$1:KD171,$C$1:$C171,$C172,$B$1:$B171,$B172)*условия!$N$150/(1+условия!$N$150))</f>
        <v>0</v>
      </c>
      <c r="KE172" s="75">
        <f>IF(KE$7="",0,SUMIFS(KE$1:KE171,$C$1:$C171,$C172)-SUMIFS(KE$1:KE171,$C$1:$C171,$C172,$B$1:$B171,$B172)*условия!$N$150/(1+условия!$N$150))</f>
        <v>0</v>
      </c>
      <c r="KF172" s="75">
        <f>IF(KF$7="",0,SUMIFS(KF$1:KF171,$C$1:$C171,$C172)-SUMIFS(KF$1:KF171,$C$1:$C171,$C172,$B$1:$B171,$B172)*условия!$N$150/(1+условия!$N$150))</f>
        <v>0</v>
      </c>
      <c r="KG172" s="75">
        <f>IF(KG$7="",0,SUMIFS(KG$1:KG171,$C$1:$C171,$C172)-SUMIFS(KG$1:KG171,$C$1:$C171,$C172,$B$1:$B171,$B172)*условия!$N$150/(1+условия!$N$150))</f>
        <v>0</v>
      </c>
      <c r="KH172" s="75">
        <f>IF(KH$7="",0,SUMIFS(KH$1:KH171,$C$1:$C171,$C172)-SUMIFS(KH$1:KH171,$C$1:$C171,$C172,$B$1:$B171,$B172)*условия!$N$150/(1+условия!$N$150))</f>
        <v>0</v>
      </c>
      <c r="KI172" s="75">
        <f>IF(KI$7="",0,SUMIFS(KI$1:KI171,$C$1:$C171,$C172)-SUMIFS(KI$1:KI171,$C$1:$C171,$C172,$B$1:$B171,$B172)*условия!$N$150/(1+условия!$N$150))</f>
        <v>0</v>
      </c>
      <c r="KJ172" s="75">
        <f>IF(KJ$7="",0,SUMIFS(KJ$1:KJ171,$C$1:$C171,$C172)-SUMIFS(KJ$1:KJ171,$C$1:$C171,$C172,$B$1:$B171,$B172)*условия!$N$150/(1+условия!$N$150))</f>
        <v>0</v>
      </c>
      <c r="KK172" s="75">
        <f>IF(KK$7="",0,SUMIFS(KK$1:KK171,$C$1:$C171,$C172)-SUMIFS(KK$1:KK171,$C$1:$C171,$C172,$B$1:$B171,$B172)*условия!$N$150/(1+условия!$N$150))</f>
        <v>0</v>
      </c>
      <c r="KL172" s="75">
        <f>IF(KL$7="",0,SUMIFS(KL$1:KL171,$C$1:$C171,$C172)-SUMIFS(KL$1:KL171,$C$1:$C171,$C172,$B$1:$B171,$B172)*условия!$N$150/(1+условия!$N$150))</f>
        <v>0</v>
      </c>
      <c r="KM172" s="75">
        <f>IF(KM$7="",0,SUMIFS(KM$1:KM171,$C$1:$C171,$C172)-SUMIFS(KM$1:KM171,$C$1:$C171,$C172,$B$1:$B171,$B172)*условия!$N$150/(1+условия!$N$150))</f>
        <v>0</v>
      </c>
      <c r="KN172" s="75">
        <f>IF(KN$7="",0,SUMIFS(KN$1:KN171,$C$1:$C171,$C172)-SUMIFS(KN$1:KN171,$C$1:$C171,$C172,$B$1:$B171,$B172)*условия!$N$150/(1+условия!$N$150))</f>
        <v>0</v>
      </c>
      <c r="KO172" s="75">
        <f>IF(KO$7="",0,SUMIFS(KO$1:KO171,$C$1:$C171,$C172)-SUMIFS(KO$1:KO171,$C$1:$C171,$C172,$B$1:$B171,$B172)*условия!$N$150/(1+условия!$N$150))</f>
        <v>0</v>
      </c>
      <c r="KP172" s="75">
        <f>IF(KP$7="",0,SUMIFS(KP$1:KP171,$C$1:$C171,$C172)-SUMIFS(KP$1:KP171,$C$1:$C171,$C172,$B$1:$B171,$B172)*условия!$N$150/(1+условия!$N$150))</f>
        <v>0</v>
      </c>
      <c r="KQ172" s="75">
        <f>IF(KQ$7="",0,SUMIFS(KQ$1:KQ171,$C$1:$C171,$C172)-SUMIFS(KQ$1:KQ171,$C$1:$C171,$C172,$B$1:$B171,$B172)*условия!$N$150/(1+условия!$N$150))</f>
        <v>0</v>
      </c>
      <c r="KR172" s="75">
        <f>IF(KR$7="",0,SUMIFS(KR$1:KR171,$C$1:$C171,$C172)-SUMIFS(KR$1:KR171,$C$1:$C171,$C172,$B$1:$B171,$B172)*условия!$N$150/(1+условия!$N$150))</f>
        <v>0</v>
      </c>
      <c r="KS172" s="75">
        <f>IF(KS$7="",0,SUMIFS(KS$1:KS171,$C$1:$C171,$C172)-SUMIFS(KS$1:KS171,$C$1:$C171,$C172,$B$1:$B171,$B172)*условия!$N$150/(1+условия!$N$150))</f>
        <v>0</v>
      </c>
      <c r="KT172" s="75">
        <f>IF(KT$7="",0,SUMIFS(KT$1:KT171,$C$1:$C171,$C172)-SUMIFS(KT$1:KT171,$C$1:$C171,$C172,$B$1:$B171,$B172)*условия!$N$150/(1+условия!$N$150))</f>
        <v>0</v>
      </c>
      <c r="KU172" s="75">
        <f>IF(KU$7="",0,SUMIFS(KU$1:KU171,$C$1:$C171,$C172)-SUMIFS(KU$1:KU171,$C$1:$C171,$C172,$B$1:$B171,$B172)*условия!$N$150/(1+условия!$N$150))</f>
        <v>0</v>
      </c>
      <c r="KV172" s="75">
        <f>IF(KV$7="",0,SUMIFS(KV$1:KV171,$C$1:$C171,$C172)-SUMIFS(KV$1:KV171,$C$1:$C171,$C172,$B$1:$B171,$B172)*условия!$N$150/(1+условия!$N$150))</f>
        <v>0</v>
      </c>
      <c r="KW172" s="70"/>
      <c r="KX172" s="70"/>
    </row>
    <row r="173" spans="1:310" s="4" customFormat="1" x14ac:dyDescent="0.25">
      <c r="A173" s="3"/>
      <c r="B173" s="85"/>
      <c r="C173" s="86"/>
      <c r="D173" s="85"/>
      <c r="E173" s="3" t="str">
        <f>kpi!$E$82</f>
        <v>EBITDA</v>
      </c>
      <c r="F173" s="3"/>
      <c r="G173" s="3"/>
      <c r="H173" s="39" t="str">
        <f>IF(OR($E173="",$E173=0),"",INDEX(kpi!$I:$I,SUMIFS(kpi!$A:$A,kpi!$E:$E,$E173)))</f>
        <v>руб.</v>
      </c>
      <c r="I173" s="3"/>
      <c r="J173" s="3"/>
      <c r="K173" s="3"/>
      <c r="L173" s="3"/>
      <c r="M173" s="5"/>
      <c r="N173" s="3"/>
      <c r="O173" s="19"/>
      <c r="P173" s="3"/>
      <c r="Q173" s="3"/>
      <c r="R173" s="41">
        <f t="shared" si="1064"/>
        <v>318873179.49380159</v>
      </c>
      <c r="S173" s="3"/>
      <c r="T173" s="3"/>
      <c r="U173" s="41">
        <f>IF(U$7="",0,U171-U172)</f>
        <v>-13254431.800925102</v>
      </c>
      <c r="V173" s="41">
        <f>IF(V$7="",0,V171-V172)</f>
        <v>1634947.3026026133</v>
      </c>
      <c r="W173" s="41">
        <f t="shared" ref="W173:CH173" si="1065">IF(W$7="",0,W171-W172)</f>
        <v>1863079.8302430548</v>
      </c>
      <c r="X173" s="41">
        <f t="shared" si="1065"/>
        <v>2096632.4486628864</v>
      </c>
      <c r="Y173" s="41">
        <f t="shared" si="1065"/>
        <v>2335605.1578621101</v>
      </c>
      <c r="Z173" s="41">
        <f t="shared" si="1065"/>
        <v>2561490.8957350235</v>
      </c>
      <c r="AA173" s="41">
        <f t="shared" si="1065"/>
        <v>2792009.189829642</v>
      </c>
      <c r="AB173" s="41">
        <f t="shared" si="1065"/>
        <v>2992686.1009294614</v>
      </c>
      <c r="AC173" s="41">
        <f t="shared" si="1065"/>
        <v>3196528.5921141133</v>
      </c>
      <c r="AD173" s="41">
        <f t="shared" si="1065"/>
        <v>3403536.6633835882</v>
      </c>
      <c r="AE173" s="41">
        <f t="shared" si="1065"/>
        <v>3613710.3147378955</v>
      </c>
      <c r="AF173" s="41">
        <f t="shared" si="1065"/>
        <v>3827049.5461770371</v>
      </c>
      <c r="AG173" s="41">
        <f t="shared" si="1065"/>
        <v>4043554.3577010017</v>
      </c>
      <c r="AH173" s="41">
        <f t="shared" si="1065"/>
        <v>4263224.7493098024</v>
      </c>
      <c r="AI173" s="41">
        <f t="shared" si="1065"/>
        <v>4486060.7210034281</v>
      </c>
      <c r="AJ173" s="41">
        <f t="shared" si="1065"/>
        <v>4712062.2727818899</v>
      </c>
      <c r="AK173" s="41">
        <f t="shared" si="1065"/>
        <v>4941229.4046451747</v>
      </c>
      <c r="AL173" s="41">
        <f t="shared" si="1065"/>
        <v>5173562.1165932938</v>
      </c>
      <c r="AM173" s="41">
        <f t="shared" si="1065"/>
        <v>5409060.4086262397</v>
      </c>
      <c r="AN173" s="41">
        <f t="shared" si="1065"/>
        <v>5647724.2807440124</v>
      </c>
      <c r="AO173" s="41">
        <f t="shared" si="1065"/>
        <v>5754220.3996132873</v>
      </c>
      <c r="AP173" s="41">
        <f t="shared" si="1065"/>
        <v>5999215.431900721</v>
      </c>
      <c r="AQ173" s="41">
        <f t="shared" si="1065"/>
        <v>6247376.044272989</v>
      </c>
      <c r="AR173" s="41">
        <f t="shared" si="1065"/>
        <v>6498702.2367300838</v>
      </c>
      <c r="AS173" s="41">
        <f t="shared" si="1065"/>
        <v>6753194.0092720091</v>
      </c>
      <c r="AT173" s="41">
        <f t="shared" si="1065"/>
        <v>7010851.3618987687</v>
      </c>
      <c r="AU173" s="41">
        <f t="shared" si="1065"/>
        <v>7271674.2946103513</v>
      </c>
      <c r="AV173" s="41">
        <f t="shared" si="1065"/>
        <v>7535662.8074067608</v>
      </c>
      <c r="AW173" s="41">
        <f t="shared" si="1065"/>
        <v>7802816.9002880119</v>
      </c>
      <c r="AX173" s="41">
        <f t="shared" si="1065"/>
        <v>8073136.5732540861</v>
      </c>
      <c r="AY173" s="41">
        <f t="shared" si="1065"/>
        <v>8346621.8263049908</v>
      </c>
      <c r="AZ173" s="41">
        <f t="shared" si="1065"/>
        <v>8623272.6594407186</v>
      </c>
      <c r="BA173" s="41">
        <f t="shared" si="1065"/>
        <v>8903089.0726612844</v>
      </c>
      <c r="BB173" s="41">
        <f t="shared" si="1065"/>
        <v>9186071.0659666844</v>
      </c>
      <c r="BC173" s="41">
        <f t="shared" si="1065"/>
        <v>9472218.6393569</v>
      </c>
      <c r="BD173" s="41">
        <f t="shared" si="1065"/>
        <v>9761531.7928319573</v>
      </c>
      <c r="BE173" s="41">
        <f t="shared" si="1065"/>
        <v>10054010.526391841</v>
      </c>
      <c r="BF173" s="41">
        <f t="shared" si="1065"/>
        <v>10349654.840036549</v>
      </c>
      <c r="BG173" s="41">
        <f t="shared" si="1065"/>
        <v>10648464.733766094</v>
      </c>
      <c r="BH173" s="41">
        <f t="shared" si="1065"/>
        <v>10950440.207580462</v>
      </c>
      <c r="BI173" s="41">
        <f t="shared" si="1065"/>
        <v>11255581.261479672</v>
      </c>
      <c r="BJ173" s="41">
        <f t="shared" si="1065"/>
        <v>11563887.895463701</v>
      </c>
      <c r="BK173" s="41">
        <f t="shared" si="1065"/>
        <v>11875360.109532565</v>
      </c>
      <c r="BL173" s="41">
        <f t="shared" si="1065"/>
        <v>12189997.903686251</v>
      </c>
      <c r="BM173" s="41">
        <f t="shared" si="1065"/>
        <v>12507801.277924784</v>
      </c>
      <c r="BN173" s="41">
        <f t="shared" si="1065"/>
        <v>12828770.232248135</v>
      </c>
      <c r="BO173" s="41">
        <f t="shared" si="1065"/>
        <v>13152904.766656306</v>
      </c>
      <c r="BP173" s="41">
        <f t="shared" si="1065"/>
        <v>12517328.07046853</v>
      </c>
      <c r="BQ173" s="41">
        <f t="shared" si="1065"/>
        <v>0</v>
      </c>
      <c r="BR173" s="41">
        <f t="shared" si="1065"/>
        <v>0</v>
      </c>
      <c r="BS173" s="41">
        <f t="shared" si="1065"/>
        <v>0</v>
      </c>
      <c r="BT173" s="41">
        <f t="shared" si="1065"/>
        <v>0</v>
      </c>
      <c r="BU173" s="41">
        <f t="shared" si="1065"/>
        <v>0</v>
      </c>
      <c r="BV173" s="41">
        <f t="shared" si="1065"/>
        <v>0</v>
      </c>
      <c r="BW173" s="41">
        <f t="shared" si="1065"/>
        <v>0</v>
      </c>
      <c r="BX173" s="41">
        <f t="shared" si="1065"/>
        <v>0</v>
      </c>
      <c r="BY173" s="41">
        <f t="shared" si="1065"/>
        <v>0</v>
      </c>
      <c r="BZ173" s="41">
        <f t="shared" si="1065"/>
        <v>0</v>
      </c>
      <c r="CA173" s="41">
        <f t="shared" si="1065"/>
        <v>0</v>
      </c>
      <c r="CB173" s="41">
        <f t="shared" si="1065"/>
        <v>0</v>
      </c>
      <c r="CC173" s="41">
        <f t="shared" si="1065"/>
        <v>0</v>
      </c>
      <c r="CD173" s="41">
        <f t="shared" si="1065"/>
        <v>0</v>
      </c>
      <c r="CE173" s="41">
        <f t="shared" si="1065"/>
        <v>0</v>
      </c>
      <c r="CF173" s="41">
        <f t="shared" si="1065"/>
        <v>0</v>
      </c>
      <c r="CG173" s="41">
        <f t="shared" si="1065"/>
        <v>0</v>
      </c>
      <c r="CH173" s="41">
        <f t="shared" si="1065"/>
        <v>0</v>
      </c>
      <c r="CI173" s="41">
        <f t="shared" ref="CI173:ET173" si="1066">IF(CI$7="",0,CI171-CI172)</f>
        <v>0</v>
      </c>
      <c r="CJ173" s="41">
        <f t="shared" si="1066"/>
        <v>0</v>
      </c>
      <c r="CK173" s="41">
        <f t="shared" si="1066"/>
        <v>0</v>
      </c>
      <c r="CL173" s="41">
        <f t="shared" si="1066"/>
        <v>0</v>
      </c>
      <c r="CM173" s="41">
        <f t="shared" si="1066"/>
        <v>0</v>
      </c>
      <c r="CN173" s="41">
        <f t="shared" si="1066"/>
        <v>0</v>
      </c>
      <c r="CO173" s="41">
        <f t="shared" si="1066"/>
        <v>0</v>
      </c>
      <c r="CP173" s="41">
        <f t="shared" si="1066"/>
        <v>0</v>
      </c>
      <c r="CQ173" s="41">
        <f t="shared" si="1066"/>
        <v>0</v>
      </c>
      <c r="CR173" s="41">
        <f t="shared" si="1066"/>
        <v>0</v>
      </c>
      <c r="CS173" s="41">
        <f t="shared" si="1066"/>
        <v>0</v>
      </c>
      <c r="CT173" s="41">
        <f t="shared" si="1066"/>
        <v>0</v>
      </c>
      <c r="CU173" s="41">
        <f t="shared" si="1066"/>
        <v>0</v>
      </c>
      <c r="CV173" s="41">
        <f t="shared" si="1066"/>
        <v>0</v>
      </c>
      <c r="CW173" s="41">
        <f t="shared" si="1066"/>
        <v>0</v>
      </c>
      <c r="CX173" s="41">
        <f t="shared" si="1066"/>
        <v>0</v>
      </c>
      <c r="CY173" s="41">
        <f t="shared" si="1066"/>
        <v>0</v>
      </c>
      <c r="CZ173" s="41">
        <f t="shared" si="1066"/>
        <v>0</v>
      </c>
      <c r="DA173" s="41">
        <f t="shared" si="1066"/>
        <v>0</v>
      </c>
      <c r="DB173" s="41">
        <f t="shared" si="1066"/>
        <v>0</v>
      </c>
      <c r="DC173" s="41">
        <f t="shared" si="1066"/>
        <v>0</v>
      </c>
      <c r="DD173" s="41">
        <f t="shared" si="1066"/>
        <v>0</v>
      </c>
      <c r="DE173" s="41">
        <f t="shared" si="1066"/>
        <v>0</v>
      </c>
      <c r="DF173" s="41">
        <f t="shared" si="1066"/>
        <v>0</v>
      </c>
      <c r="DG173" s="41">
        <f t="shared" si="1066"/>
        <v>0</v>
      </c>
      <c r="DH173" s="41">
        <f t="shared" si="1066"/>
        <v>0</v>
      </c>
      <c r="DI173" s="41">
        <f t="shared" si="1066"/>
        <v>0</v>
      </c>
      <c r="DJ173" s="41">
        <f t="shared" si="1066"/>
        <v>0</v>
      </c>
      <c r="DK173" s="41">
        <f t="shared" si="1066"/>
        <v>0</v>
      </c>
      <c r="DL173" s="41">
        <f t="shared" si="1066"/>
        <v>0</v>
      </c>
      <c r="DM173" s="41">
        <f t="shared" si="1066"/>
        <v>0</v>
      </c>
      <c r="DN173" s="41">
        <f t="shared" si="1066"/>
        <v>0</v>
      </c>
      <c r="DO173" s="41">
        <f t="shared" si="1066"/>
        <v>0</v>
      </c>
      <c r="DP173" s="41">
        <f t="shared" si="1066"/>
        <v>0</v>
      </c>
      <c r="DQ173" s="41">
        <f t="shared" si="1066"/>
        <v>0</v>
      </c>
      <c r="DR173" s="41">
        <f t="shared" si="1066"/>
        <v>0</v>
      </c>
      <c r="DS173" s="41">
        <f t="shared" si="1066"/>
        <v>0</v>
      </c>
      <c r="DT173" s="41">
        <f t="shared" si="1066"/>
        <v>0</v>
      </c>
      <c r="DU173" s="41">
        <f t="shared" si="1066"/>
        <v>0</v>
      </c>
      <c r="DV173" s="41">
        <f t="shared" si="1066"/>
        <v>0</v>
      </c>
      <c r="DW173" s="41">
        <f t="shared" si="1066"/>
        <v>0</v>
      </c>
      <c r="DX173" s="41">
        <f t="shared" si="1066"/>
        <v>0</v>
      </c>
      <c r="DY173" s="41">
        <f t="shared" si="1066"/>
        <v>0</v>
      </c>
      <c r="DZ173" s="41">
        <f t="shared" si="1066"/>
        <v>0</v>
      </c>
      <c r="EA173" s="41">
        <f t="shared" si="1066"/>
        <v>0</v>
      </c>
      <c r="EB173" s="41">
        <f t="shared" si="1066"/>
        <v>0</v>
      </c>
      <c r="EC173" s="41">
        <f t="shared" si="1066"/>
        <v>0</v>
      </c>
      <c r="ED173" s="41">
        <f t="shared" si="1066"/>
        <v>0</v>
      </c>
      <c r="EE173" s="41">
        <f t="shared" si="1066"/>
        <v>0</v>
      </c>
      <c r="EF173" s="41">
        <f t="shared" si="1066"/>
        <v>0</v>
      </c>
      <c r="EG173" s="41">
        <f t="shared" si="1066"/>
        <v>0</v>
      </c>
      <c r="EH173" s="41">
        <f t="shared" si="1066"/>
        <v>0</v>
      </c>
      <c r="EI173" s="41">
        <f t="shared" si="1066"/>
        <v>0</v>
      </c>
      <c r="EJ173" s="41">
        <f t="shared" si="1066"/>
        <v>0</v>
      </c>
      <c r="EK173" s="41">
        <f t="shared" si="1066"/>
        <v>0</v>
      </c>
      <c r="EL173" s="41">
        <f t="shared" si="1066"/>
        <v>0</v>
      </c>
      <c r="EM173" s="41">
        <f t="shared" si="1066"/>
        <v>0</v>
      </c>
      <c r="EN173" s="41">
        <f t="shared" si="1066"/>
        <v>0</v>
      </c>
      <c r="EO173" s="41">
        <f t="shared" si="1066"/>
        <v>0</v>
      </c>
      <c r="EP173" s="41">
        <f t="shared" si="1066"/>
        <v>0</v>
      </c>
      <c r="EQ173" s="41">
        <f t="shared" si="1066"/>
        <v>0</v>
      </c>
      <c r="ER173" s="41">
        <f t="shared" si="1066"/>
        <v>0</v>
      </c>
      <c r="ES173" s="41">
        <f t="shared" si="1066"/>
        <v>0</v>
      </c>
      <c r="ET173" s="41">
        <f t="shared" si="1066"/>
        <v>0</v>
      </c>
      <c r="EU173" s="41">
        <f t="shared" ref="EU173:HF173" si="1067">IF(EU$7="",0,EU171-EU172)</f>
        <v>0</v>
      </c>
      <c r="EV173" s="41">
        <f t="shared" si="1067"/>
        <v>0</v>
      </c>
      <c r="EW173" s="41">
        <f t="shared" si="1067"/>
        <v>0</v>
      </c>
      <c r="EX173" s="41">
        <f t="shared" si="1067"/>
        <v>0</v>
      </c>
      <c r="EY173" s="41">
        <f t="shared" si="1067"/>
        <v>0</v>
      </c>
      <c r="EZ173" s="41">
        <f t="shared" si="1067"/>
        <v>0</v>
      </c>
      <c r="FA173" s="41">
        <f t="shared" si="1067"/>
        <v>0</v>
      </c>
      <c r="FB173" s="41">
        <f t="shared" si="1067"/>
        <v>0</v>
      </c>
      <c r="FC173" s="41">
        <f t="shared" si="1067"/>
        <v>0</v>
      </c>
      <c r="FD173" s="41">
        <f t="shared" si="1067"/>
        <v>0</v>
      </c>
      <c r="FE173" s="41">
        <f t="shared" si="1067"/>
        <v>0</v>
      </c>
      <c r="FF173" s="41">
        <f t="shared" si="1067"/>
        <v>0</v>
      </c>
      <c r="FG173" s="41">
        <f t="shared" si="1067"/>
        <v>0</v>
      </c>
      <c r="FH173" s="41">
        <f t="shared" si="1067"/>
        <v>0</v>
      </c>
      <c r="FI173" s="41">
        <f t="shared" si="1067"/>
        <v>0</v>
      </c>
      <c r="FJ173" s="41">
        <f t="shared" si="1067"/>
        <v>0</v>
      </c>
      <c r="FK173" s="41">
        <f t="shared" si="1067"/>
        <v>0</v>
      </c>
      <c r="FL173" s="41">
        <f t="shared" si="1067"/>
        <v>0</v>
      </c>
      <c r="FM173" s="41">
        <f t="shared" si="1067"/>
        <v>0</v>
      </c>
      <c r="FN173" s="41">
        <f t="shared" si="1067"/>
        <v>0</v>
      </c>
      <c r="FO173" s="41">
        <f t="shared" si="1067"/>
        <v>0</v>
      </c>
      <c r="FP173" s="41">
        <f t="shared" si="1067"/>
        <v>0</v>
      </c>
      <c r="FQ173" s="41">
        <f t="shared" si="1067"/>
        <v>0</v>
      </c>
      <c r="FR173" s="41">
        <f t="shared" si="1067"/>
        <v>0</v>
      </c>
      <c r="FS173" s="41">
        <f t="shared" si="1067"/>
        <v>0</v>
      </c>
      <c r="FT173" s="41">
        <f t="shared" si="1067"/>
        <v>0</v>
      </c>
      <c r="FU173" s="41">
        <f t="shared" si="1067"/>
        <v>0</v>
      </c>
      <c r="FV173" s="41">
        <f t="shared" si="1067"/>
        <v>0</v>
      </c>
      <c r="FW173" s="41">
        <f t="shared" si="1067"/>
        <v>0</v>
      </c>
      <c r="FX173" s="41">
        <f t="shared" si="1067"/>
        <v>0</v>
      </c>
      <c r="FY173" s="41">
        <f t="shared" si="1067"/>
        <v>0</v>
      </c>
      <c r="FZ173" s="41">
        <f t="shared" si="1067"/>
        <v>0</v>
      </c>
      <c r="GA173" s="41">
        <f t="shared" si="1067"/>
        <v>0</v>
      </c>
      <c r="GB173" s="41">
        <f t="shared" si="1067"/>
        <v>0</v>
      </c>
      <c r="GC173" s="41">
        <f t="shared" si="1067"/>
        <v>0</v>
      </c>
      <c r="GD173" s="41">
        <f t="shared" si="1067"/>
        <v>0</v>
      </c>
      <c r="GE173" s="41">
        <f t="shared" si="1067"/>
        <v>0</v>
      </c>
      <c r="GF173" s="41">
        <f t="shared" si="1067"/>
        <v>0</v>
      </c>
      <c r="GG173" s="41">
        <f t="shared" si="1067"/>
        <v>0</v>
      </c>
      <c r="GH173" s="41">
        <f t="shared" si="1067"/>
        <v>0</v>
      </c>
      <c r="GI173" s="41">
        <f t="shared" si="1067"/>
        <v>0</v>
      </c>
      <c r="GJ173" s="41">
        <f t="shared" si="1067"/>
        <v>0</v>
      </c>
      <c r="GK173" s="41">
        <f t="shared" si="1067"/>
        <v>0</v>
      </c>
      <c r="GL173" s="41">
        <f t="shared" si="1067"/>
        <v>0</v>
      </c>
      <c r="GM173" s="41">
        <f t="shared" si="1067"/>
        <v>0</v>
      </c>
      <c r="GN173" s="41">
        <f t="shared" si="1067"/>
        <v>0</v>
      </c>
      <c r="GO173" s="41">
        <f t="shared" si="1067"/>
        <v>0</v>
      </c>
      <c r="GP173" s="41">
        <f t="shared" si="1067"/>
        <v>0</v>
      </c>
      <c r="GQ173" s="41">
        <f t="shared" si="1067"/>
        <v>0</v>
      </c>
      <c r="GR173" s="41">
        <f t="shared" si="1067"/>
        <v>0</v>
      </c>
      <c r="GS173" s="41">
        <f t="shared" si="1067"/>
        <v>0</v>
      </c>
      <c r="GT173" s="41">
        <f t="shared" si="1067"/>
        <v>0</v>
      </c>
      <c r="GU173" s="41">
        <f t="shared" si="1067"/>
        <v>0</v>
      </c>
      <c r="GV173" s="41">
        <f t="shared" si="1067"/>
        <v>0</v>
      </c>
      <c r="GW173" s="41">
        <f t="shared" si="1067"/>
        <v>0</v>
      </c>
      <c r="GX173" s="41">
        <f t="shared" si="1067"/>
        <v>0</v>
      </c>
      <c r="GY173" s="41">
        <f t="shared" si="1067"/>
        <v>0</v>
      </c>
      <c r="GZ173" s="41">
        <f t="shared" si="1067"/>
        <v>0</v>
      </c>
      <c r="HA173" s="41">
        <f t="shared" si="1067"/>
        <v>0</v>
      </c>
      <c r="HB173" s="41">
        <f t="shared" si="1067"/>
        <v>0</v>
      </c>
      <c r="HC173" s="41">
        <f t="shared" si="1067"/>
        <v>0</v>
      </c>
      <c r="HD173" s="41">
        <f t="shared" si="1067"/>
        <v>0</v>
      </c>
      <c r="HE173" s="41">
        <f t="shared" si="1067"/>
        <v>0</v>
      </c>
      <c r="HF173" s="41">
        <f t="shared" si="1067"/>
        <v>0</v>
      </c>
      <c r="HG173" s="41">
        <f t="shared" ref="HG173:JR173" si="1068">IF(HG$7="",0,HG171-HG172)</f>
        <v>0</v>
      </c>
      <c r="HH173" s="41">
        <f t="shared" si="1068"/>
        <v>0</v>
      </c>
      <c r="HI173" s="41">
        <f t="shared" si="1068"/>
        <v>0</v>
      </c>
      <c r="HJ173" s="41">
        <f t="shared" si="1068"/>
        <v>0</v>
      </c>
      <c r="HK173" s="41">
        <f t="shared" si="1068"/>
        <v>0</v>
      </c>
      <c r="HL173" s="41">
        <f t="shared" si="1068"/>
        <v>0</v>
      </c>
      <c r="HM173" s="41">
        <f t="shared" si="1068"/>
        <v>0</v>
      </c>
      <c r="HN173" s="41">
        <f t="shared" si="1068"/>
        <v>0</v>
      </c>
      <c r="HO173" s="41">
        <f t="shared" si="1068"/>
        <v>0</v>
      </c>
      <c r="HP173" s="41">
        <f t="shared" si="1068"/>
        <v>0</v>
      </c>
      <c r="HQ173" s="41">
        <f t="shared" si="1068"/>
        <v>0</v>
      </c>
      <c r="HR173" s="41">
        <f t="shared" si="1068"/>
        <v>0</v>
      </c>
      <c r="HS173" s="41">
        <f t="shared" si="1068"/>
        <v>0</v>
      </c>
      <c r="HT173" s="41">
        <f t="shared" si="1068"/>
        <v>0</v>
      </c>
      <c r="HU173" s="41">
        <f t="shared" si="1068"/>
        <v>0</v>
      </c>
      <c r="HV173" s="41">
        <f t="shared" si="1068"/>
        <v>0</v>
      </c>
      <c r="HW173" s="41">
        <f t="shared" si="1068"/>
        <v>0</v>
      </c>
      <c r="HX173" s="41">
        <f t="shared" si="1068"/>
        <v>0</v>
      </c>
      <c r="HY173" s="41">
        <f t="shared" si="1068"/>
        <v>0</v>
      </c>
      <c r="HZ173" s="41">
        <f t="shared" si="1068"/>
        <v>0</v>
      </c>
      <c r="IA173" s="41">
        <f t="shared" si="1068"/>
        <v>0</v>
      </c>
      <c r="IB173" s="41">
        <f t="shared" si="1068"/>
        <v>0</v>
      </c>
      <c r="IC173" s="41">
        <f t="shared" si="1068"/>
        <v>0</v>
      </c>
      <c r="ID173" s="41">
        <f t="shared" si="1068"/>
        <v>0</v>
      </c>
      <c r="IE173" s="41">
        <f t="shared" si="1068"/>
        <v>0</v>
      </c>
      <c r="IF173" s="41">
        <f t="shared" si="1068"/>
        <v>0</v>
      </c>
      <c r="IG173" s="41">
        <f t="shared" si="1068"/>
        <v>0</v>
      </c>
      <c r="IH173" s="41">
        <f t="shared" si="1068"/>
        <v>0</v>
      </c>
      <c r="II173" s="41">
        <f t="shared" si="1068"/>
        <v>0</v>
      </c>
      <c r="IJ173" s="41">
        <f t="shared" si="1068"/>
        <v>0</v>
      </c>
      <c r="IK173" s="41">
        <f t="shared" si="1068"/>
        <v>0</v>
      </c>
      <c r="IL173" s="41">
        <f t="shared" si="1068"/>
        <v>0</v>
      </c>
      <c r="IM173" s="41">
        <f t="shared" si="1068"/>
        <v>0</v>
      </c>
      <c r="IN173" s="41">
        <f t="shared" si="1068"/>
        <v>0</v>
      </c>
      <c r="IO173" s="41">
        <f t="shared" si="1068"/>
        <v>0</v>
      </c>
      <c r="IP173" s="41">
        <f t="shared" si="1068"/>
        <v>0</v>
      </c>
      <c r="IQ173" s="41">
        <f t="shared" si="1068"/>
        <v>0</v>
      </c>
      <c r="IR173" s="41">
        <f t="shared" si="1068"/>
        <v>0</v>
      </c>
      <c r="IS173" s="41">
        <f t="shared" si="1068"/>
        <v>0</v>
      </c>
      <c r="IT173" s="41">
        <f t="shared" si="1068"/>
        <v>0</v>
      </c>
      <c r="IU173" s="41">
        <f t="shared" si="1068"/>
        <v>0</v>
      </c>
      <c r="IV173" s="41">
        <f t="shared" si="1068"/>
        <v>0</v>
      </c>
      <c r="IW173" s="41">
        <f t="shared" si="1068"/>
        <v>0</v>
      </c>
      <c r="IX173" s="41">
        <f t="shared" si="1068"/>
        <v>0</v>
      </c>
      <c r="IY173" s="41">
        <f t="shared" si="1068"/>
        <v>0</v>
      </c>
      <c r="IZ173" s="41">
        <f t="shared" si="1068"/>
        <v>0</v>
      </c>
      <c r="JA173" s="41">
        <f t="shared" si="1068"/>
        <v>0</v>
      </c>
      <c r="JB173" s="41">
        <f t="shared" si="1068"/>
        <v>0</v>
      </c>
      <c r="JC173" s="41">
        <f t="shared" si="1068"/>
        <v>0</v>
      </c>
      <c r="JD173" s="41">
        <f t="shared" si="1068"/>
        <v>0</v>
      </c>
      <c r="JE173" s="41">
        <f t="shared" si="1068"/>
        <v>0</v>
      </c>
      <c r="JF173" s="41">
        <f t="shared" si="1068"/>
        <v>0</v>
      </c>
      <c r="JG173" s="41">
        <f t="shared" si="1068"/>
        <v>0</v>
      </c>
      <c r="JH173" s="41">
        <f t="shared" si="1068"/>
        <v>0</v>
      </c>
      <c r="JI173" s="41">
        <f t="shared" si="1068"/>
        <v>0</v>
      </c>
      <c r="JJ173" s="41">
        <f t="shared" si="1068"/>
        <v>0</v>
      </c>
      <c r="JK173" s="41">
        <f t="shared" si="1068"/>
        <v>0</v>
      </c>
      <c r="JL173" s="41">
        <f t="shared" si="1068"/>
        <v>0</v>
      </c>
      <c r="JM173" s="41">
        <f t="shared" si="1068"/>
        <v>0</v>
      </c>
      <c r="JN173" s="41">
        <f t="shared" si="1068"/>
        <v>0</v>
      </c>
      <c r="JO173" s="41">
        <f t="shared" si="1068"/>
        <v>0</v>
      </c>
      <c r="JP173" s="41">
        <f t="shared" si="1068"/>
        <v>0</v>
      </c>
      <c r="JQ173" s="41">
        <f t="shared" si="1068"/>
        <v>0</v>
      </c>
      <c r="JR173" s="41">
        <f t="shared" si="1068"/>
        <v>0</v>
      </c>
      <c r="JS173" s="41">
        <f t="shared" ref="JS173:KV173" si="1069">IF(JS$7="",0,JS171-JS172)</f>
        <v>0</v>
      </c>
      <c r="JT173" s="41">
        <f t="shared" si="1069"/>
        <v>0</v>
      </c>
      <c r="JU173" s="41">
        <f t="shared" si="1069"/>
        <v>0</v>
      </c>
      <c r="JV173" s="41">
        <f t="shared" si="1069"/>
        <v>0</v>
      </c>
      <c r="JW173" s="41">
        <f t="shared" si="1069"/>
        <v>0</v>
      </c>
      <c r="JX173" s="41">
        <f t="shared" si="1069"/>
        <v>0</v>
      </c>
      <c r="JY173" s="41">
        <f t="shared" si="1069"/>
        <v>0</v>
      </c>
      <c r="JZ173" s="41">
        <f t="shared" si="1069"/>
        <v>0</v>
      </c>
      <c r="KA173" s="41">
        <f t="shared" si="1069"/>
        <v>0</v>
      </c>
      <c r="KB173" s="41">
        <f t="shared" si="1069"/>
        <v>0</v>
      </c>
      <c r="KC173" s="41">
        <f t="shared" si="1069"/>
        <v>0</v>
      </c>
      <c r="KD173" s="41">
        <f t="shared" si="1069"/>
        <v>0</v>
      </c>
      <c r="KE173" s="41">
        <f t="shared" si="1069"/>
        <v>0</v>
      </c>
      <c r="KF173" s="41">
        <f t="shared" si="1069"/>
        <v>0</v>
      </c>
      <c r="KG173" s="41">
        <f t="shared" si="1069"/>
        <v>0</v>
      </c>
      <c r="KH173" s="41">
        <f t="shared" si="1069"/>
        <v>0</v>
      </c>
      <c r="KI173" s="41">
        <f t="shared" si="1069"/>
        <v>0</v>
      </c>
      <c r="KJ173" s="41">
        <f t="shared" si="1069"/>
        <v>0</v>
      </c>
      <c r="KK173" s="41">
        <f t="shared" si="1069"/>
        <v>0</v>
      </c>
      <c r="KL173" s="41">
        <f t="shared" si="1069"/>
        <v>0</v>
      </c>
      <c r="KM173" s="41">
        <f t="shared" si="1069"/>
        <v>0</v>
      </c>
      <c r="KN173" s="41">
        <f t="shared" si="1069"/>
        <v>0</v>
      </c>
      <c r="KO173" s="41">
        <f t="shared" si="1069"/>
        <v>0</v>
      </c>
      <c r="KP173" s="41">
        <f t="shared" si="1069"/>
        <v>0</v>
      </c>
      <c r="KQ173" s="41">
        <f t="shared" si="1069"/>
        <v>0</v>
      </c>
      <c r="KR173" s="41">
        <f t="shared" si="1069"/>
        <v>0</v>
      </c>
      <c r="KS173" s="41">
        <f t="shared" si="1069"/>
        <v>0</v>
      </c>
      <c r="KT173" s="41">
        <f t="shared" si="1069"/>
        <v>0</v>
      </c>
      <c r="KU173" s="41">
        <f t="shared" si="1069"/>
        <v>0</v>
      </c>
      <c r="KV173" s="41">
        <f t="shared" si="1069"/>
        <v>0</v>
      </c>
      <c r="KW173" s="3"/>
      <c r="KX173" s="3"/>
    </row>
    <row r="174" spans="1:310" ht="4.05" customHeight="1" x14ac:dyDescent="0.25">
      <c r="A174" s="1"/>
      <c r="B174" s="79"/>
      <c r="C174" s="79"/>
      <c r="D174" s="79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40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</row>
    <row r="175" spans="1:310" ht="4.05" customHeight="1" x14ac:dyDescent="0.25">
      <c r="A175" s="1"/>
      <c r="B175" s="79"/>
      <c r="C175" s="79"/>
      <c r="D175" s="79"/>
      <c r="E175" s="64"/>
      <c r="F175" s="1"/>
      <c r="G175" s="1"/>
      <c r="H175" s="11"/>
      <c r="I175" s="1"/>
      <c r="J175" s="1"/>
      <c r="K175" s="64"/>
      <c r="L175" s="1"/>
      <c r="M175" s="5"/>
      <c r="N175" s="64"/>
      <c r="O175" s="19"/>
      <c r="P175" s="1"/>
      <c r="Q175" s="1"/>
      <c r="R175" s="6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</row>
    <row r="176" spans="1:310" ht="4.95" customHeight="1" x14ac:dyDescent="0.25">
      <c r="A176" s="1"/>
      <c r="B176" s="79"/>
      <c r="C176" s="79"/>
      <c r="D176" s="79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40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s="4" customFormat="1" x14ac:dyDescent="0.25">
      <c r="A177" s="3"/>
      <c r="B177" s="85"/>
      <c r="C177" s="86"/>
      <c r="D177" s="86"/>
      <c r="E177" s="3" t="str">
        <f>kpi!$E$87</f>
        <v>НДС к возмещению</v>
      </c>
      <c r="F177" s="3"/>
      <c r="G177" s="3"/>
      <c r="H177" s="39" t="str">
        <f>IF(OR($E177="",$E177=0),"",INDEX(kpi!$I:$I,SUMIFS(kpi!$A:$A,kpi!$E:$E,$E177)))</f>
        <v>руб.</v>
      </c>
      <c r="I177" s="3"/>
      <c r="J177" s="3"/>
      <c r="K177" s="3"/>
      <c r="L177" s="3"/>
      <c r="M177" s="5"/>
      <c r="N177" s="3"/>
      <c r="O177" s="19"/>
      <c r="P177" s="3"/>
      <c r="Q177" s="3"/>
      <c r="R177" s="41">
        <f t="shared" ref="R177:R178" si="1070">SUMIFS($T177:$KW177,$T$1:$KW$1,"&gt;="&amp;1,$T$1:$KW$1,"&lt;="&amp;MAX($1:$1))</f>
        <v>155864572.92163369</v>
      </c>
      <c r="S177" s="3"/>
      <c r="T177" s="3"/>
      <c r="U177" s="41">
        <f>IF(U$7="",0,SUMIFS(U$1:U171,$C$1:$C171,$C172,$B$1:$B171,$B172)*условия!$N$150/(1+условия!$N$150))</f>
        <v>4504247.3230280206</v>
      </c>
      <c r="V177" s="41">
        <f>IF(V$7="",0,SUMIFS(V$1:V171,$C$1:$C171,$C172,$B$1:$B171,$B172)*условия!$N$150/(1+условия!$N$150))</f>
        <v>1635789.8564937753</v>
      </c>
      <c r="W177" s="41">
        <f>IF(W$7="",0,SUMIFS(W$1:W171,$C$1:$C171,$C172,$B$1:$B171,$B172)*условия!$N$150/(1+условия!$N$150))</f>
        <v>1701813.7178560905</v>
      </c>
      <c r="X177" s="41">
        <f>IF(X$7="",0,SUMIFS(X$1:X171,$C$1:$C171,$C172,$B$1:$B171,$B172)*условия!$N$150/(1+условия!$N$150))</f>
        <v>1768985.5737816354</v>
      </c>
      <c r="Y177" s="41">
        <f>IF(Y$7="",0,SUMIFS(Y$1:Y171,$C$1:$C171,$C172,$B$1:$B171,$B172)*условия!$N$150/(1+условия!$N$150))</f>
        <v>1837305.4242704075</v>
      </c>
      <c r="Z177" s="41">
        <f>IF(Z$7="",0,SUMIFS(Z$1:Z171,$C$1:$C171,$C172,$B$1:$B171,$B172)*условия!$N$150/(1+условия!$N$150))</f>
        <v>1902853.4075445482</v>
      </c>
      <c r="AA177" s="41">
        <f>IF(AA$7="",0,SUMIFS(AA$1:AA171,$C$1:$C171,$C172,$B$1:$B171,$B172)*условия!$N$150/(1+условия!$N$150))</f>
        <v>1969382.5827530718</v>
      </c>
      <c r="AB177" s="41">
        <f>IF(AB$7="",0,SUMIFS(AB$1:AB171,$C$1:$C171,$C172,$B$1:$B171,$B172)*условия!$N$150/(1+условия!$N$150))</f>
        <v>2029591.2465842778</v>
      </c>
      <c r="AC177" s="41">
        <f>IF(AC$7="",0,SUMIFS(AC$1:AC171,$C$1:$C171,$C172,$B$1:$B171,$B172)*условия!$N$150/(1+условия!$N$150))</f>
        <v>2090470.3915706456</v>
      </c>
      <c r="AD177" s="41">
        <f>IF(AD$7="",0,SUMIFS(AD$1:AD171,$C$1:$C171,$C172,$B$1:$B171,$B172)*условия!$N$150/(1+условия!$N$150))</f>
        <v>2152020.0177121754</v>
      </c>
      <c r="AE177" s="41">
        <f>IF(AE$7="",0,SUMIFS(AE$1:AE171,$C$1:$C171,$C172,$B$1:$B171,$B172)*условия!$N$150/(1+условия!$N$150))</f>
        <v>2214240.1250088676</v>
      </c>
      <c r="AF177" s="41">
        <f>IF(AF$7="",0,SUMIFS(AF$1:AF171,$C$1:$C171,$C172,$B$1:$B171,$B172)*условия!$N$150/(1+условия!$N$150))</f>
        <v>2277130.7134607201</v>
      </c>
      <c r="AG177" s="41">
        <f>IF(AG$7="",0,SUMIFS(AG$1:AG171,$C$1:$C171,$C172,$B$1:$B171,$B172)*условия!$N$150/(1+условия!$N$150))</f>
        <v>2340691.7830677349</v>
      </c>
      <c r="AH177" s="41">
        <f>IF(AH$7="",0,SUMIFS(AH$1:AH171,$C$1:$C171,$C172,$B$1:$B171,$B172)*условия!$N$150/(1+условия!$N$150))</f>
        <v>2404923.3338299119</v>
      </c>
      <c r="AI177" s="41">
        <f>IF(AI$7="",0,SUMIFS(AI$1:AI171,$C$1:$C171,$C172,$B$1:$B171,$B172)*условия!$N$150/(1+условия!$N$150))</f>
        <v>2469825.3657472506</v>
      </c>
      <c r="AJ177" s="41">
        <f>IF(AJ$7="",0,SUMIFS(AJ$1:AJ171,$C$1:$C171,$C172,$B$1:$B171,$B172)*условия!$N$150/(1+условия!$N$150))</f>
        <v>2535397.8788197502</v>
      </c>
      <c r="AK177" s="41">
        <f>IF(AK$7="",0,SUMIFS(AK$1:AK171,$C$1:$C171,$C172,$B$1:$B171,$B172)*условия!$N$150/(1+условия!$N$150))</f>
        <v>2601640.8730474124</v>
      </c>
      <c r="AL177" s="41">
        <f>IF(AL$7="",0,SUMIFS(AL$1:AL171,$C$1:$C171,$C172,$B$1:$B171,$B172)*условия!$N$150/(1+условия!$N$150))</f>
        <v>2668554.3484302354</v>
      </c>
      <c r="AM177" s="41">
        <f>IF(AM$7="",0,SUMIFS(AM$1:AM171,$C$1:$C171,$C172,$B$1:$B171,$B172)*условия!$N$150/(1+условия!$N$150))</f>
        <v>2736138.3049682202</v>
      </c>
      <c r="AN177" s="41">
        <f>IF(AN$7="",0,SUMIFS(AN$1:AN171,$C$1:$C171,$C172,$B$1:$B171,$B172)*условия!$N$150/(1+условия!$N$150))</f>
        <v>2804392.7426613672</v>
      </c>
      <c r="AO177" s="41">
        <f>IF(AO$7="",0,SUMIFS(AO$1:AO171,$C$1:$C171,$C172,$B$1:$B171,$B172)*условия!$N$150/(1+условия!$N$150))</f>
        <v>2889984.328176342</v>
      </c>
      <c r="AP177" s="41">
        <f>IF(AP$7="",0,SUMIFS(AP$1:AP171,$C$1:$C171,$C172,$B$1:$B171,$B172)*условия!$N$150/(1+условия!$N$150))</f>
        <v>2959579.7281798134</v>
      </c>
      <c r="AQ177" s="41">
        <f>IF(AQ$7="",0,SUMIFS(AQ$1:AQ171,$C$1:$C171,$C172,$B$1:$B171,$B172)*условия!$N$150/(1+условия!$N$150))</f>
        <v>3029845.6093384447</v>
      </c>
      <c r="AR177" s="41">
        <f>IF(AR$7="",0,SUMIFS(AR$1:AR171,$C$1:$C171,$C172,$B$1:$B171,$B172)*условия!$N$150/(1+условия!$N$150))</f>
        <v>3100781.9716522396</v>
      </c>
      <c r="AS177" s="41">
        <f>IF(AS$7="",0,SUMIFS(AS$1:AS171,$C$1:$C171,$C172,$B$1:$B171,$B172)*условия!$N$150/(1+условия!$N$150))</f>
        <v>3172388.815121193</v>
      </c>
      <c r="AT177" s="41">
        <f>IF(AT$7="",0,SUMIFS(AT$1:AT171,$C$1:$C171,$C172,$B$1:$B171,$B172)*условия!$N$150/(1+условия!$N$150))</f>
        <v>3244666.1397453109</v>
      </c>
      <c r="AU177" s="41">
        <f>IF(AU$7="",0,SUMIFS(AU$1:AU171,$C$1:$C171,$C172,$B$1:$B171,$B172)*условия!$N$150/(1+условия!$N$150))</f>
        <v>3317613.9455245892</v>
      </c>
      <c r="AV177" s="41">
        <f>IF(AV$7="",0,SUMIFS(AV$1:AV171,$C$1:$C171,$C172,$B$1:$B171,$B172)*условия!$N$150/(1+условия!$N$150))</f>
        <v>3391232.2324590301</v>
      </c>
      <c r="AW177" s="41">
        <f>IF(AW$7="",0,SUMIFS(AW$1:AW171,$C$1:$C171,$C172,$B$1:$B171,$B172)*условия!$N$150/(1+условия!$N$150))</f>
        <v>3465521.0005486319</v>
      </c>
      <c r="AX177" s="41">
        <f>IF(AX$7="",0,SUMIFS(AX$1:AX171,$C$1:$C171,$C172,$B$1:$B171,$B172)*условия!$N$150/(1+условия!$N$150))</f>
        <v>3540480.2497933954</v>
      </c>
      <c r="AY177" s="41">
        <f>IF(AY$7="",0,SUMIFS(AY$1:AY171,$C$1:$C171,$C172,$B$1:$B171,$B172)*условия!$N$150/(1+условия!$N$150))</f>
        <v>3616109.9801933216</v>
      </c>
      <c r="AZ177" s="41">
        <f>IF(AZ$7="",0,SUMIFS(AZ$1:AZ171,$C$1:$C171,$C172,$B$1:$B171,$B172)*условия!$N$150/(1+условия!$N$150))</f>
        <v>3692410.1917484086</v>
      </c>
      <c r="BA177" s="41">
        <f>IF(BA$7="",0,SUMIFS(BA$1:BA171,$C$1:$C171,$C172,$B$1:$B171,$B172)*условия!$N$150/(1+условия!$N$150))</f>
        <v>3769380.8844586578</v>
      </c>
      <c r="BB177" s="41">
        <f>IF(BB$7="",0,SUMIFS(BB$1:BB171,$C$1:$C171,$C172,$B$1:$B171,$B172)*условия!$N$150/(1+условия!$N$150))</f>
        <v>3847022.0583240683</v>
      </c>
      <c r="BC177" s="41">
        <f>IF(BC$7="",0,SUMIFS(BC$1:BC171,$C$1:$C171,$C172,$B$1:$B171,$B172)*условия!$N$150/(1+условия!$N$150))</f>
        <v>3925333.7133446406</v>
      </c>
      <c r="BD177" s="41">
        <f>IF(BD$7="",0,SUMIFS(BD$1:BD171,$C$1:$C171,$C172,$B$1:$B171,$B172)*условия!$N$150/(1+условия!$N$150))</f>
        <v>4004315.8495203741</v>
      </c>
      <c r="BE177" s="41">
        <f>IF(BE$7="",0,SUMIFS(BE$1:BE171,$C$1:$C171,$C172,$B$1:$B171,$B172)*условия!$N$150/(1+условия!$N$150))</f>
        <v>4083968.4668512698</v>
      </c>
      <c r="BF177" s="41">
        <f>IF(BF$7="",0,SUMIFS(BF$1:BF171,$C$1:$C171,$C172,$B$1:$B171,$B172)*условия!$N$150/(1+условия!$N$150))</f>
        <v>4164291.5653373273</v>
      </c>
      <c r="BG177" s="41">
        <f>IF(BG$7="",0,SUMIFS(BG$1:BG171,$C$1:$C171,$C172,$B$1:$B171,$B172)*условия!$N$150/(1+условия!$N$150))</f>
        <v>4245285.1449785475</v>
      </c>
      <c r="BH177" s="41">
        <f>IF(BH$7="",0,SUMIFS(BH$1:BH171,$C$1:$C171,$C172,$B$1:$B171,$B172)*условия!$N$150/(1+условия!$N$150))</f>
        <v>4326949.2057749294</v>
      </c>
      <c r="BI177" s="41">
        <f>IF(BI$7="",0,SUMIFS(BI$1:BI171,$C$1:$C171,$C172,$B$1:$B171,$B172)*условия!$N$150/(1+условия!$N$150))</f>
        <v>4409283.7477264702</v>
      </c>
      <c r="BJ177" s="41">
        <f>IF(BJ$7="",0,SUMIFS(BJ$1:BJ171,$C$1:$C171,$C172,$B$1:$B171,$B172)*условия!$N$150/(1+условия!$N$150))</f>
        <v>4492288.7708331747</v>
      </c>
      <c r="BK177" s="41">
        <f>IF(BK$7="",0,SUMIFS(BK$1:BK171,$C$1:$C171,$C172,$B$1:$B171,$B172)*условия!$N$150/(1+условия!$N$150))</f>
        <v>4575964.27509504</v>
      </c>
      <c r="BL177" s="41">
        <f>IF(BL$7="",0,SUMIFS(BL$1:BL171,$C$1:$C171,$C172,$B$1:$B171,$B172)*условия!$N$150/(1+условия!$N$150))</f>
        <v>4660310.2605120689</v>
      </c>
      <c r="BM177" s="41">
        <f>IF(BM$7="",0,SUMIFS(BM$1:BM171,$C$1:$C171,$C172,$B$1:$B171,$B172)*условия!$N$150/(1+условия!$N$150))</f>
        <v>4745326.7270842567</v>
      </c>
      <c r="BN177" s="41">
        <f>IF(BN$7="",0,SUMIFS(BN$1:BN171,$C$1:$C171,$C172,$B$1:$B171,$B172)*условия!$N$150/(1+условия!$N$150))</f>
        <v>4831013.6748116082</v>
      </c>
      <c r="BO177" s="41">
        <f>IF(BO$7="",0,SUMIFS(BO$1:BO171,$C$1:$C171,$C172,$B$1:$B171,$B172)*условия!$N$150/(1+условия!$N$150))</f>
        <v>4917371.1036941223</v>
      </c>
      <c r="BP177" s="41">
        <f>IF(BP$7="",0,SUMIFS(BP$1:BP171,$C$1:$C171,$C172,$B$1:$B171,$B172)*условия!$N$150/(1+условия!$N$150))</f>
        <v>4800458.2701702928</v>
      </c>
      <c r="BQ177" s="41">
        <f>IF(BQ$7="",0,SUMIFS(BQ$1:BQ171,$C$1:$C171,$C172,$B$1:$B171,$B172)*условия!$N$150/(1+условия!$N$150))</f>
        <v>0</v>
      </c>
      <c r="BR177" s="41">
        <f>IF(BR$7="",0,SUMIFS(BR$1:BR171,$C$1:$C171,$C172,$B$1:$B171,$B172)*условия!$N$150/(1+условия!$N$150))</f>
        <v>0</v>
      </c>
      <c r="BS177" s="41">
        <f>IF(BS$7="",0,SUMIFS(BS$1:BS171,$C$1:$C171,$C172,$B$1:$B171,$B172)*условия!$N$150/(1+условия!$N$150))</f>
        <v>0</v>
      </c>
      <c r="BT177" s="41">
        <f>IF(BT$7="",0,SUMIFS(BT$1:BT171,$C$1:$C171,$C172,$B$1:$B171,$B172)*условия!$N$150/(1+условия!$N$150))</f>
        <v>0</v>
      </c>
      <c r="BU177" s="41">
        <f>IF(BU$7="",0,SUMIFS(BU$1:BU171,$C$1:$C171,$C172,$B$1:$B171,$B172)*условия!$N$150/(1+условия!$N$150))</f>
        <v>0</v>
      </c>
      <c r="BV177" s="41">
        <f>IF(BV$7="",0,SUMIFS(BV$1:BV171,$C$1:$C171,$C172,$B$1:$B171,$B172)*условия!$N$150/(1+условия!$N$150))</f>
        <v>0</v>
      </c>
      <c r="BW177" s="41">
        <f>IF(BW$7="",0,SUMIFS(BW$1:BW171,$C$1:$C171,$C172,$B$1:$B171,$B172)*условия!$N$150/(1+условия!$N$150))</f>
        <v>0</v>
      </c>
      <c r="BX177" s="41">
        <f>IF(BX$7="",0,SUMIFS(BX$1:BX171,$C$1:$C171,$C172,$B$1:$B171,$B172)*условия!$N$150/(1+условия!$N$150))</f>
        <v>0</v>
      </c>
      <c r="BY177" s="41">
        <f>IF(BY$7="",0,SUMIFS(BY$1:BY171,$C$1:$C171,$C172,$B$1:$B171,$B172)*условия!$N$150/(1+условия!$N$150))</f>
        <v>0</v>
      </c>
      <c r="BZ177" s="41">
        <f>IF(BZ$7="",0,SUMIFS(BZ$1:BZ171,$C$1:$C171,$C172,$B$1:$B171,$B172)*условия!$N$150/(1+условия!$N$150))</f>
        <v>0</v>
      </c>
      <c r="CA177" s="41">
        <f>IF(CA$7="",0,SUMIFS(CA$1:CA171,$C$1:$C171,$C172,$B$1:$B171,$B172)*условия!$N$150/(1+условия!$N$150))</f>
        <v>0</v>
      </c>
      <c r="CB177" s="41">
        <f>IF(CB$7="",0,SUMIFS(CB$1:CB171,$C$1:$C171,$C172,$B$1:$B171,$B172)*условия!$N$150/(1+условия!$N$150))</f>
        <v>0</v>
      </c>
      <c r="CC177" s="41">
        <f>IF(CC$7="",0,SUMIFS(CC$1:CC171,$C$1:$C171,$C172,$B$1:$B171,$B172)*условия!$N$150/(1+условия!$N$150))</f>
        <v>0</v>
      </c>
      <c r="CD177" s="41">
        <f>IF(CD$7="",0,SUMIFS(CD$1:CD171,$C$1:$C171,$C172,$B$1:$B171,$B172)*условия!$N$150/(1+условия!$N$150))</f>
        <v>0</v>
      </c>
      <c r="CE177" s="41">
        <f>IF(CE$7="",0,SUMIFS(CE$1:CE171,$C$1:$C171,$C172,$B$1:$B171,$B172)*условия!$N$150/(1+условия!$N$150))</f>
        <v>0</v>
      </c>
      <c r="CF177" s="41">
        <f>IF(CF$7="",0,SUMIFS(CF$1:CF171,$C$1:$C171,$C172,$B$1:$B171,$B172)*условия!$N$150/(1+условия!$N$150))</f>
        <v>0</v>
      </c>
      <c r="CG177" s="41">
        <f>IF(CG$7="",0,SUMIFS(CG$1:CG171,$C$1:$C171,$C172,$B$1:$B171,$B172)*условия!$N$150/(1+условия!$N$150))</f>
        <v>0</v>
      </c>
      <c r="CH177" s="41">
        <f>IF(CH$7="",0,SUMIFS(CH$1:CH171,$C$1:$C171,$C172,$B$1:$B171,$B172)*условия!$N$150/(1+условия!$N$150))</f>
        <v>0</v>
      </c>
      <c r="CI177" s="41">
        <f>IF(CI$7="",0,SUMIFS(CI$1:CI171,$C$1:$C171,$C172,$B$1:$B171,$B172)*условия!$N$150/(1+условия!$N$150))</f>
        <v>0</v>
      </c>
      <c r="CJ177" s="41">
        <f>IF(CJ$7="",0,SUMIFS(CJ$1:CJ171,$C$1:$C171,$C172,$B$1:$B171,$B172)*условия!$N$150/(1+условия!$N$150))</f>
        <v>0</v>
      </c>
      <c r="CK177" s="41">
        <f>IF(CK$7="",0,SUMIFS(CK$1:CK171,$C$1:$C171,$C172,$B$1:$B171,$B172)*условия!$N$150/(1+условия!$N$150))</f>
        <v>0</v>
      </c>
      <c r="CL177" s="41">
        <f>IF(CL$7="",0,SUMIFS(CL$1:CL171,$C$1:$C171,$C172,$B$1:$B171,$B172)*условия!$N$150/(1+условия!$N$150))</f>
        <v>0</v>
      </c>
      <c r="CM177" s="41">
        <f>IF(CM$7="",0,SUMIFS(CM$1:CM171,$C$1:$C171,$C172,$B$1:$B171,$B172)*условия!$N$150/(1+условия!$N$150))</f>
        <v>0</v>
      </c>
      <c r="CN177" s="41">
        <f>IF(CN$7="",0,SUMIFS(CN$1:CN171,$C$1:$C171,$C172,$B$1:$B171,$B172)*условия!$N$150/(1+условия!$N$150))</f>
        <v>0</v>
      </c>
      <c r="CO177" s="41">
        <f>IF(CO$7="",0,SUMIFS(CO$1:CO171,$C$1:$C171,$C172,$B$1:$B171,$B172)*условия!$N$150/(1+условия!$N$150))</f>
        <v>0</v>
      </c>
      <c r="CP177" s="41">
        <f>IF(CP$7="",0,SUMIFS(CP$1:CP171,$C$1:$C171,$C172,$B$1:$B171,$B172)*условия!$N$150/(1+условия!$N$150))</f>
        <v>0</v>
      </c>
      <c r="CQ177" s="41">
        <f>IF(CQ$7="",0,SUMIFS(CQ$1:CQ171,$C$1:$C171,$C172,$B$1:$B171,$B172)*условия!$N$150/(1+условия!$N$150))</f>
        <v>0</v>
      </c>
      <c r="CR177" s="41">
        <f>IF(CR$7="",0,SUMIFS(CR$1:CR171,$C$1:$C171,$C172,$B$1:$B171,$B172)*условия!$N$150/(1+условия!$N$150))</f>
        <v>0</v>
      </c>
      <c r="CS177" s="41">
        <f>IF(CS$7="",0,SUMIFS(CS$1:CS171,$C$1:$C171,$C172,$B$1:$B171,$B172)*условия!$N$150/(1+условия!$N$150))</f>
        <v>0</v>
      </c>
      <c r="CT177" s="41">
        <f>IF(CT$7="",0,SUMIFS(CT$1:CT171,$C$1:$C171,$C172,$B$1:$B171,$B172)*условия!$N$150/(1+условия!$N$150))</f>
        <v>0</v>
      </c>
      <c r="CU177" s="41">
        <f>IF(CU$7="",0,SUMIFS(CU$1:CU171,$C$1:$C171,$C172,$B$1:$B171,$B172)*условия!$N$150/(1+условия!$N$150))</f>
        <v>0</v>
      </c>
      <c r="CV177" s="41">
        <f>IF(CV$7="",0,SUMIFS(CV$1:CV171,$C$1:$C171,$C172,$B$1:$B171,$B172)*условия!$N$150/(1+условия!$N$150))</f>
        <v>0</v>
      </c>
      <c r="CW177" s="41">
        <f>IF(CW$7="",0,SUMIFS(CW$1:CW171,$C$1:$C171,$C172,$B$1:$B171,$B172)*условия!$N$150/(1+условия!$N$150))</f>
        <v>0</v>
      </c>
      <c r="CX177" s="41">
        <f>IF(CX$7="",0,SUMIFS(CX$1:CX171,$C$1:$C171,$C172,$B$1:$B171,$B172)*условия!$N$150/(1+условия!$N$150))</f>
        <v>0</v>
      </c>
      <c r="CY177" s="41">
        <f>IF(CY$7="",0,SUMIFS(CY$1:CY171,$C$1:$C171,$C172,$B$1:$B171,$B172)*условия!$N$150/(1+условия!$N$150))</f>
        <v>0</v>
      </c>
      <c r="CZ177" s="41">
        <f>IF(CZ$7="",0,SUMIFS(CZ$1:CZ171,$C$1:$C171,$C172,$B$1:$B171,$B172)*условия!$N$150/(1+условия!$N$150))</f>
        <v>0</v>
      </c>
      <c r="DA177" s="41">
        <f>IF(DA$7="",0,SUMIFS(DA$1:DA171,$C$1:$C171,$C172,$B$1:$B171,$B172)*условия!$N$150/(1+условия!$N$150))</f>
        <v>0</v>
      </c>
      <c r="DB177" s="41">
        <f>IF(DB$7="",0,SUMIFS(DB$1:DB171,$C$1:$C171,$C172,$B$1:$B171,$B172)*условия!$N$150/(1+условия!$N$150))</f>
        <v>0</v>
      </c>
      <c r="DC177" s="41">
        <f>IF(DC$7="",0,SUMIFS(DC$1:DC171,$C$1:$C171,$C172,$B$1:$B171,$B172)*условия!$N$150/(1+условия!$N$150))</f>
        <v>0</v>
      </c>
      <c r="DD177" s="41">
        <f>IF(DD$7="",0,SUMIFS(DD$1:DD171,$C$1:$C171,$C172,$B$1:$B171,$B172)*условия!$N$150/(1+условия!$N$150))</f>
        <v>0</v>
      </c>
      <c r="DE177" s="41">
        <f>IF(DE$7="",0,SUMIFS(DE$1:DE171,$C$1:$C171,$C172,$B$1:$B171,$B172)*условия!$N$150/(1+условия!$N$150))</f>
        <v>0</v>
      </c>
      <c r="DF177" s="41">
        <f>IF(DF$7="",0,SUMIFS(DF$1:DF171,$C$1:$C171,$C172,$B$1:$B171,$B172)*условия!$N$150/(1+условия!$N$150))</f>
        <v>0</v>
      </c>
      <c r="DG177" s="41">
        <f>IF(DG$7="",0,SUMIFS(DG$1:DG171,$C$1:$C171,$C172,$B$1:$B171,$B172)*условия!$N$150/(1+условия!$N$150))</f>
        <v>0</v>
      </c>
      <c r="DH177" s="41">
        <f>IF(DH$7="",0,SUMIFS(DH$1:DH171,$C$1:$C171,$C172,$B$1:$B171,$B172)*условия!$N$150/(1+условия!$N$150))</f>
        <v>0</v>
      </c>
      <c r="DI177" s="41">
        <f>IF(DI$7="",0,SUMIFS(DI$1:DI171,$C$1:$C171,$C172,$B$1:$B171,$B172)*условия!$N$150/(1+условия!$N$150))</f>
        <v>0</v>
      </c>
      <c r="DJ177" s="41">
        <f>IF(DJ$7="",0,SUMIFS(DJ$1:DJ171,$C$1:$C171,$C172,$B$1:$B171,$B172)*условия!$N$150/(1+условия!$N$150))</f>
        <v>0</v>
      </c>
      <c r="DK177" s="41">
        <f>IF(DK$7="",0,SUMIFS(DK$1:DK171,$C$1:$C171,$C172,$B$1:$B171,$B172)*условия!$N$150/(1+условия!$N$150))</f>
        <v>0</v>
      </c>
      <c r="DL177" s="41">
        <f>IF(DL$7="",0,SUMIFS(DL$1:DL171,$C$1:$C171,$C172,$B$1:$B171,$B172)*условия!$N$150/(1+условия!$N$150))</f>
        <v>0</v>
      </c>
      <c r="DM177" s="41">
        <f>IF(DM$7="",0,SUMIFS(DM$1:DM171,$C$1:$C171,$C172,$B$1:$B171,$B172)*условия!$N$150/(1+условия!$N$150))</f>
        <v>0</v>
      </c>
      <c r="DN177" s="41">
        <f>IF(DN$7="",0,SUMIFS(DN$1:DN171,$C$1:$C171,$C172,$B$1:$B171,$B172)*условия!$N$150/(1+условия!$N$150))</f>
        <v>0</v>
      </c>
      <c r="DO177" s="41">
        <f>IF(DO$7="",0,SUMIFS(DO$1:DO171,$C$1:$C171,$C172,$B$1:$B171,$B172)*условия!$N$150/(1+условия!$N$150))</f>
        <v>0</v>
      </c>
      <c r="DP177" s="41">
        <f>IF(DP$7="",0,SUMIFS(DP$1:DP171,$C$1:$C171,$C172,$B$1:$B171,$B172)*условия!$N$150/(1+условия!$N$150))</f>
        <v>0</v>
      </c>
      <c r="DQ177" s="41">
        <f>IF(DQ$7="",0,SUMIFS(DQ$1:DQ171,$C$1:$C171,$C172,$B$1:$B171,$B172)*условия!$N$150/(1+условия!$N$150))</f>
        <v>0</v>
      </c>
      <c r="DR177" s="41">
        <f>IF(DR$7="",0,SUMIFS(DR$1:DR171,$C$1:$C171,$C172,$B$1:$B171,$B172)*условия!$N$150/(1+условия!$N$150))</f>
        <v>0</v>
      </c>
      <c r="DS177" s="41">
        <f>IF(DS$7="",0,SUMIFS(DS$1:DS171,$C$1:$C171,$C172,$B$1:$B171,$B172)*условия!$N$150/(1+условия!$N$150))</f>
        <v>0</v>
      </c>
      <c r="DT177" s="41">
        <f>IF(DT$7="",0,SUMIFS(DT$1:DT171,$C$1:$C171,$C172,$B$1:$B171,$B172)*условия!$N$150/(1+условия!$N$150))</f>
        <v>0</v>
      </c>
      <c r="DU177" s="41">
        <f>IF(DU$7="",0,SUMIFS(DU$1:DU171,$C$1:$C171,$C172,$B$1:$B171,$B172)*условия!$N$150/(1+условия!$N$150))</f>
        <v>0</v>
      </c>
      <c r="DV177" s="41">
        <f>IF(DV$7="",0,SUMIFS(DV$1:DV171,$C$1:$C171,$C172,$B$1:$B171,$B172)*условия!$N$150/(1+условия!$N$150))</f>
        <v>0</v>
      </c>
      <c r="DW177" s="41">
        <f>IF(DW$7="",0,SUMIFS(DW$1:DW171,$C$1:$C171,$C172,$B$1:$B171,$B172)*условия!$N$150/(1+условия!$N$150))</f>
        <v>0</v>
      </c>
      <c r="DX177" s="41">
        <f>IF(DX$7="",0,SUMIFS(DX$1:DX171,$C$1:$C171,$C172,$B$1:$B171,$B172)*условия!$N$150/(1+условия!$N$150))</f>
        <v>0</v>
      </c>
      <c r="DY177" s="41">
        <f>IF(DY$7="",0,SUMIFS(DY$1:DY171,$C$1:$C171,$C172,$B$1:$B171,$B172)*условия!$N$150/(1+условия!$N$150))</f>
        <v>0</v>
      </c>
      <c r="DZ177" s="41">
        <f>IF(DZ$7="",0,SUMIFS(DZ$1:DZ171,$C$1:$C171,$C172,$B$1:$B171,$B172)*условия!$N$150/(1+условия!$N$150))</f>
        <v>0</v>
      </c>
      <c r="EA177" s="41">
        <f>IF(EA$7="",0,SUMIFS(EA$1:EA171,$C$1:$C171,$C172,$B$1:$B171,$B172)*условия!$N$150/(1+условия!$N$150))</f>
        <v>0</v>
      </c>
      <c r="EB177" s="41">
        <f>IF(EB$7="",0,SUMIFS(EB$1:EB171,$C$1:$C171,$C172,$B$1:$B171,$B172)*условия!$N$150/(1+условия!$N$150))</f>
        <v>0</v>
      </c>
      <c r="EC177" s="41">
        <f>IF(EC$7="",0,SUMIFS(EC$1:EC171,$C$1:$C171,$C172,$B$1:$B171,$B172)*условия!$N$150/(1+условия!$N$150))</f>
        <v>0</v>
      </c>
      <c r="ED177" s="41">
        <f>IF(ED$7="",0,SUMIFS(ED$1:ED171,$C$1:$C171,$C172,$B$1:$B171,$B172)*условия!$N$150/(1+условия!$N$150))</f>
        <v>0</v>
      </c>
      <c r="EE177" s="41">
        <f>IF(EE$7="",0,SUMIFS(EE$1:EE171,$C$1:$C171,$C172,$B$1:$B171,$B172)*условия!$N$150/(1+условия!$N$150))</f>
        <v>0</v>
      </c>
      <c r="EF177" s="41">
        <f>IF(EF$7="",0,SUMIFS(EF$1:EF171,$C$1:$C171,$C172,$B$1:$B171,$B172)*условия!$N$150/(1+условия!$N$150))</f>
        <v>0</v>
      </c>
      <c r="EG177" s="41">
        <f>IF(EG$7="",0,SUMIFS(EG$1:EG171,$C$1:$C171,$C172,$B$1:$B171,$B172)*условия!$N$150/(1+условия!$N$150))</f>
        <v>0</v>
      </c>
      <c r="EH177" s="41">
        <f>IF(EH$7="",0,SUMIFS(EH$1:EH171,$C$1:$C171,$C172,$B$1:$B171,$B172)*условия!$N$150/(1+условия!$N$150))</f>
        <v>0</v>
      </c>
      <c r="EI177" s="41">
        <f>IF(EI$7="",0,SUMIFS(EI$1:EI171,$C$1:$C171,$C172,$B$1:$B171,$B172)*условия!$N$150/(1+условия!$N$150))</f>
        <v>0</v>
      </c>
      <c r="EJ177" s="41">
        <f>IF(EJ$7="",0,SUMIFS(EJ$1:EJ171,$C$1:$C171,$C172,$B$1:$B171,$B172)*условия!$N$150/(1+условия!$N$150))</f>
        <v>0</v>
      </c>
      <c r="EK177" s="41">
        <f>IF(EK$7="",0,SUMIFS(EK$1:EK171,$C$1:$C171,$C172,$B$1:$B171,$B172)*условия!$N$150/(1+условия!$N$150))</f>
        <v>0</v>
      </c>
      <c r="EL177" s="41">
        <f>IF(EL$7="",0,SUMIFS(EL$1:EL171,$C$1:$C171,$C172,$B$1:$B171,$B172)*условия!$N$150/(1+условия!$N$150))</f>
        <v>0</v>
      </c>
      <c r="EM177" s="41">
        <f>IF(EM$7="",0,SUMIFS(EM$1:EM171,$C$1:$C171,$C172,$B$1:$B171,$B172)*условия!$N$150/(1+условия!$N$150))</f>
        <v>0</v>
      </c>
      <c r="EN177" s="41">
        <f>IF(EN$7="",0,SUMIFS(EN$1:EN171,$C$1:$C171,$C172,$B$1:$B171,$B172)*условия!$N$150/(1+условия!$N$150))</f>
        <v>0</v>
      </c>
      <c r="EO177" s="41">
        <f>IF(EO$7="",0,SUMIFS(EO$1:EO171,$C$1:$C171,$C172,$B$1:$B171,$B172)*условия!$N$150/(1+условия!$N$150))</f>
        <v>0</v>
      </c>
      <c r="EP177" s="41">
        <f>IF(EP$7="",0,SUMIFS(EP$1:EP171,$C$1:$C171,$C172,$B$1:$B171,$B172)*условия!$N$150/(1+условия!$N$150))</f>
        <v>0</v>
      </c>
      <c r="EQ177" s="41">
        <f>IF(EQ$7="",0,SUMIFS(EQ$1:EQ171,$C$1:$C171,$C172,$B$1:$B171,$B172)*условия!$N$150/(1+условия!$N$150))</f>
        <v>0</v>
      </c>
      <c r="ER177" s="41">
        <f>IF(ER$7="",0,SUMIFS(ER$1:ER171,$C$1:$C171,$C172,$B$1:$B171,$B172)*условия!$N$150/(1+условия!$N$150))</f>
        <v>0</v>
      </c>
      <c r="ES177" s="41">
        <f>IF(ES$7="",0,SUMIFS(ES$1:ES171,$C$1:$C171,$C172,$B$1:$B171,$B172)*условия!$N$150/(1+условия!$N$150))</f>
        <v>0</v>
      </c>
      <c r="ET177" s="41">
        <f>IF(ET$7="",0,SUMIFS(ET$1:ET171,$C$1:$C171,$C172,$B$1:$B171,$B172)*условия!$N$150/(1+условия!$N$150))</f>
        <v>0</v>
      </c>
      <c r="EU177" s="41">
        <f>IF(EU$7="",0,SUMIFS(EU$1:EU171,$C$1:$C171,$C172,$B$1:$B171,$B172)*условия!$N$150/(1+условия!$N$150))</f>
        <v>0</v>
      </c>
      <c r="EV177" s="41">
        <f>IF(EV$7="",0,SUMIFS(EV$1:EV171,$C$1:$C171,$C172,$B$1:$B171,$B172)*условия!$N$150/(1+условия!$N$150))</f>
        <v>0</v>
      </c>
      <c r="EW177" s="41">
        <f>IF(EW$7="",0,SUMIFS(EW$1:EW171,$C$1:$C171,$C172,$B$1:$B171,$B172)*условия!$N$150/(1+условия!$N$150))</f>
        <v>0</v>
      </c>
      <c r="EX177" s="41">
        <f>IF(EX$7="",0,SUMIFS(EX$1:EX171,$C$1:$C171,$C172,$B$1:$B171,$B172)*условия!$N$150/(1+условия!$N$150))</f>
        <v>0</v>
      </c>
      <c r="EY177" s="41">
        <f>IF(EY$7="",0,SUMIFS(EY$1:EY171,$C$1:$C171,$C172,$B$1:$B171,$B172)*условия!$N$150/(1+условия!$N$150))</f>
        <v>0</v>
      </c>
      <c r="EZ177" s="41">
        <f>IF(EZ$7="",0,SUMIFS(EZ$1:EZ171,$C$1:$C171,$C172,$B$1:$B171,$B172)*условия!$N$150/(1+условия!$N$150))</f>
        <v>0</v>
      </c>
      <c r="FA177" s="41">
        <f>IF(FA$7="",0,SUMIFS(FA$1:FA171,$C$1:$C171,$C172,$B$1:$B171,$B172)*условия!$N$150/(1+условия!$N$150))</f>
        <v>0</v>
      </c>
      <c r="FB177" s="41">
        <f>IF(FB$7="",0,SUMIFS(FB$1:FB171,$C$1:$C171,$C172,$B$1:$B171,$B172)*условия!$N$150/(1+условия!$N$150))</f>
        <v>0</v>
      </c>
      <c r="FC177" s="41">
        <f>IF(FC$7="",0,SUMIFS(FC$1:FC171,$C$1:$C171,$C172,$B$1:$B171,$B172)*условия!$N$150/(1+условия!$N$150))</f>
        <v>0</v>
      </c>
      <c r="FD177" s="41">
        <f>IF(FD$7="",0,SUMIFS(FD$1:FD171,$C$1:$C171,$C172,$B$1:$B171,$B172)*условия!$N$150/(1+условия!$N$150))</f>
        <v>0</v>
      </c>
      <c r="FE177" s="41">
        <f>IF(FE$7="",0,SUMIFS(FE$1:FE171,$C$1:$C171,$C172,$B$1:$B171,$B172)*условия!$N$150/(1+условия!$N$150))</f>
        <v>0</v>
      </c>
      <c r="FF177" s="41">
        <f>IF(FF$7="",0,SUMIFS(FF$1:FF171,$C$1:$C171,$C172,$B$1:$B171,$B172)*условия!$N$150/(1+условия!$N$150))</f>
        <v>0</v>
      </c>
      <c r="FG177" s="41">
        <f>IF(FG$7="",0,SUMIFS(FG$1:FG171,$C$1:$C171,$C172,$B$1:$B171,$B172)*условия!$N$150/(1+условия!$N$150))</f>
        <v>0</v>
      </c>
      <c r="FH177" s="41">
        <f>IF(FH$7="",0,SUMIFS(FH$1:FH171,$C$1:$C171,$C172,$B$1:$B171,$B172)*условия!$N$150/(1+условия!$N$150))</f>
        <v>0</v>
      </c>
      <c r="FI177" s="41">
        <f>IF(FI$7="",0,SUMIFS(FI$1:FI171,$C$1:$C171,$C172,$B$1:$B171,$B172)*условия!$N$150/(1+условия!$N$150))</f>
        <v>0</v>
      </c>
      <c r="FJ177" s="41">
        <f>IF(FJ$7="",0,SUMIFS(FJ$1:FJ171,$C$1:$C171,$C172,$B$1:$B171,$B172)*условия!$N$150/(1+условия!$N$150))</f>
        <v>0</v>
      </c>
      <c r="FK177" s="41">
        <f>IF(FK$7="",0,SUMIFS(FK$1:FK171,$C$1:$C171,$C172,$B$1:$B171,$B172)*условия!$N$150/(1+условия!$N$150))</f>
        <v>0</v>
      </c>
      <c r="FL177" s="41">
        <f>IF(FL$7="",0,SUMIFS(FL$1:FL171,$C$1:$C171,$C172,$B$1:$B171,$B172)*условия!$N$150/(1+условия!$N$150))</f>
        <v>0</v>
      </c>
      <c r="FM177" s="41">
        <f>IF(FM$7="",0,SUMIFS(FM$1:FM171,$C$1:$C171,$C172,$B$1:$B171,$B172)*условия!$N$150/(1+условия!$N$150))</f>
        <v>0</v>
      </c>
      <c r="FN177" s="41">
        <f>IF(FN$7="",0,SUMIFS(FN$1:FN171,$C$1:$C171,$C172,$B$1:$B171,$B172)*условия!$N$150/(1+условия!$N$150))</f>
        <v>0</v>
      </c>
      <c r="FO177" s="41">
        <f>IF(FO$7="",0,SUMIFS(FO$1:FO171,$C$1:$C171,$C172,$B$1:$B171,$B172)*условия!$N$150/(1+условия!$N$150))</f>
        <v>0</v>
      </c>
      <c r="FP177" s="41">
        <f>IF(FP$7="",0,SUMIFS(FP$1:FP171,$C$1:$C171,$C172,$B$1:$B171,$B172)*условия!$N$150/(1+условия!$N$150))</f>
        <v>0</v>
      </c>
      <c r="FQ177" s="41">
        <f>IF(FQ$7="",0,SUMIFS(FQ$1:FQ171,$C$1:$C171,$C172,$B$1:$B171,$B172)*условия!$N$150/(1+условия!$N$150))</f>
        <v>0</v>
      </c>
      <c r="FR177" s="41">
        <f>IF(FR$7="",0,SUMIFS(FR$1:FR171,$C$1:$C171,$C172,$B$1:$B171,$B172)*условия!$N$150/(1+условия!$N$150))</f>
        <v>0</v>
      </c>
      <c r="FS177" s="41">
        <f>IF(FS$7="",0,SUMIFS(FS$1:FS171,$C$1:$C171,$C172,$B$1:$B171,$B172)*условия!$N$150/(1+условия!$N$150))</f>
        <v>0</v>
      </c>
      <c r="FT177" s="41">
        <f>IF(FT$7="",0,SUMIFS(FT$1:FT171,$C$1:$C171,$C172,$B$1:$B171,$B172)*условия!$N$150/(1+условия!$N$150))</f>
        <v>0</v>
      </c>
      <c r="FU177" s="41">
        <f>IF(FU$7="",0,SUMIFS(FU$1:FU171,$C$1:$C171,$C172,$B$1:$B171,$B172)*условия!$N$150/(1+условия!$N$150))</f>
        <v>0</v>
      </c>
      <c r="FV177" s="41">
        <f>IF(FV$7="",0,SUMIFS(FV$1:FV171,$C$1:$C171,$C172,$B$1:$B171,$B172)*условия!$N$150/(1+условия!$N$150))</f>
        <v>0</v>
      </c>
      <c r="FW177" s="41">
        <f>IF(FW$7="",0,SUMIFS(FW$1:FW171,$C$1:$C171,$C172,$B$1:$B171,$B172)*условия!$N$150/(1+условия!$N$150))</f>
        <v>0</v>
      </c>
      <c r="FX177" s="41">
        <f>IF(FX$7="",0,SUMIFS(FX$1:FX171,$C$1:$C171,$C172,$B$1:$B171,$B172)*условия!$N$150/(1+условия!$N$150))</f>
        <v>0</v>
      </c>
      <c r="FY177" s="41">
        <f>IF(FY$7="",0,SUMIFS(FY$1:FY171,$C$1:$C171,$C172,$B$1:$B171,$B172)*условия!$N$150/(1+условия!$N$150))</f>
        <v>0</v>
      </c>
      <c r="FZ177" s="41">
        <f>IF(FZ$7="",0,SUMIFS(FZ$1:FZ171,$C$1:$C171,$C172,$B$1:$B171,$B172)*условия!$N$150/(1+условия!$N$150))</f>
        <v>0</v>
      </c>
      <c r="GA177" s="41">
        <f>IF(GA$7="",0,SUMIFS(GA$1:GA171,$C$1:$C171,$C172,$B$1:$B171,$B172)*условия!$N$150/(1+условия!$N$150))</f>
        <v>0</v>
      </c>
      <c r="GB177" s="41">
        <f>IF(GB$7="",0,SUMIFS(GB$1:GB171,$C$1:$C171,$C172,$B$1:$B171,$B172)*условия!$N$150/(1+условия!$N$150))</f>
        <v>0</v>
      </c>
      <c r="GC177" s="41">
        <f>IF(GC$7="",0,SUMIFS(GC$1:GC171,$C$1:$C171,$C172,$B$1:$B171,$B172)*условия!$N$150/(1+условия!$N$150))</f>
        <v>0</v>
      </c>
      <c r="GD177" s="41">
        <f>IF(GD$7="",0,SUMIFS(GD$1:GD171,$C$1:$C171,$C172,$B$1:$B171,$B172)*условия!$N$150/(1+условия!$N$150))</f>
        <v>0</v>
      </c>
      <c r="GE177" s="41">
        <f>IF(GE$7="",0,SUMIFS(GE$1:GE171,$C$1:$C171,$C172,$B$1:$B171,$B172)*условия!$N$150/(1+условия!$N$150))</f>
        <v>0</v>
      </c>
      <c r="GF177" s="41">
        <f>IF(GF$7="",0,SUMIFS(GF$1:GF171,$C$1:$C171,$C172,$B$1:$B171,$B172)*условия!$N$150/(1+условия!$N$150))</f>
        <v>0</v>
      </c>
      <c r="GG177" s="41">
        <f>IF(GG$7="",0,SUMIFS(GG$1:GG171,$C$1:$C171,$C172,$B$1:$B171,$B172)*условия!$N$150/(1+условия!$N$150))</f>
        <v>0</v>
      </c>
      <c r="GH177" s="41">
        <f>IF(GH$7="",0,SUMIFS(GH$1:GH171,$C$1:$C171,$C172,$B$1:$B171,$B172)*условия!$N$150/(1+условия!$N$150))</f>
        <v>0</v>
      </c>
      <c r="GI177" s="41">
        <f>IF(GI$7="",0,SUMIFS(GI$1:GI171,$C$1:$C171,$C172,$B$1:$B171,$B172)*условия!$N$150/(1+условия!$N$150))</f>
        <v>0</v>
      </c>
      <c r="GJ177" s="41">
        <f>IF(GJ$7="",0,SUMIFS(GJ$1:GJ171,$C$1:$C171,$C172,$B$1:$B171,$B172)*условия!$N$150/(1+условия!$N$150))</f>
        <v>0</v>
      </c>
      <c r="GK177" s="41">
        <f>IF(GK$7="",0,SUMIFS(GK$1:GK171,$C$1:$C171,$C172,$B$1:$B171,$B172)*условия!$N$150/(1+условия!$N$150))</f>
        <v>0</v>
      </c>
      <c r="GL177" s="41">
        <f>IF(GL$7="",0,SUMIFS(GL$1:GL171,$C$1:$C171,$C172,$B$1:$B171,$B172)*условия!$N$150/(1+условия!$N$150))</f>
        <v>0</v>
      </c>
      <c r="GM177" s="41">
        <f>IF(GM$7="",0,SUMIFS(GM$1:GM171,$C$1:$C171,$C172,$B$1:$B171,$B172)*условия!$N$150/(1+условия!$N$150))</f>
        <v>0</v>
      </c>
      <c r="GN177" s="41">
        <f>IF(GN$7="",0,SUMIFS(GN$1:GN171,$C$1:$C171,$C172,$B$1:$B171,$B172)*условия!$N$150/(1+условия!$N$150))</f>
        <v>0</v>
      </c>
      <c r="GO177" s="41">
        <f>IF(GO$7="",0,SUMIFS(GO$1:GO171,$C$1:$C171,$C172,$B$1:$B171,$B172)*условия!$N$150/(1+условия!$N$150))</f>
        <v>0</v>
      </c>
      <c r="GP177" s="41">
        <f>IF(GP$7="",0,SUMIFS(GP$1:GP171,$C$1:$C171,$C172,$B$1:$B171,$B172)*условия!$N$150/(1+условия!$N$150))</f>
        <v>0</v>
      </c>
      <c r="GQ177" s="41">
        <f>IF(GQ$7="",0,SUMIFS(GQ$1:GQ171,$C$1:$C171,$C172,$B$1:$B171,$B172)*условия!$N$150/(1+условия!$N$150))</f>
        <v>0</v>
      </c>
      <c r="GR177" s="41">
        <f>IF(GR$7="",0,SUMIFS(GR$1:GR171,$C$1:$C171,$C172,$B$1:$B171,$B172)*условия!$N$150/(1+условия!$N$150))</f>
        <v>0</v>
      </c>
      <c r="GS177" s="41">
        <f>IF(GS$7="",0,SUMIFS(GS$1:GS171,$C$1:$C171,$C172,$B$1:$B171,$B172)*условия!$N$150/(1+условия!$N$150))</f>
        <v>0</v>
      </c>
      <c r="GT177" s="41">
        <f>IF(GT$7="",0,SUMIFS(GT$1:GT171,$C$1:$C171,$C172,$B$1:$B171,$B172)*условия!$N$150/(1+условия!$N$150))</f>
        <v>0</v>
      </c>
      <c r="GU177" s="41">
        <f>IF(GU$7="",0,SUMIFS(GU$1:GU171,$C$1:$C171,$C172,$B$1:$B171,$B172)*условия!$N$150/(1+условия!$N$150))</f>
        <v>0</v>
      </c>
      <c r="GV177" s="41">
        <f>IF(GV$7="",0,SUMIFS(GV$1:GV171,$C$1:$C171,$C172,$B$1:$B171,$B172)*условия!$N$150/(1+условия!$N$150))</f>
        <v>0</v>
      </c>
      <c r="GW177" s="41">
        <f>IF(GW$7="",0,SUMIFS(GW$1:GW171,$C$1:$C171,$C172,$B$1:$B171,$B172)*условия!$N$150/(1+условия!$N$150))</f>
        <v>0</v>
      </c>
      <c r="GX177" s="41">
        <f>IF(GX$7="",0,SUMIFS(GX$1:GX171,$C$1:$C171,$C172,$B$1:$B171,$B172)*условия!$N$150/(1+условия!$N$150))</f>
        <v>0</v>
      </c>
      <c r="GY177" s="41">
        <f>IF(GY$7="",0,SUMIFS(GY$1:GY171,$C$1:$C171,$C172,$B$1:$B171,$B172)*условия!$N$150/(1+условия!$N$150))</f>
        <v>0</v>
      </c>
      <c r="GZ177" s="41">
        <f>IF(GZ$7="",0,SUMIFS(GZ$1:GZ171,$C$1:$C171,$C172,$B$1:$B171,$B172)*условия!$N$150/(1+условия!$N$150))</f>
        <v>0</v>
      </c>
      <c r="HA177" s="41">
        <f>IF(HA$7="",0,SUMIFS(HA$1:HA171,$C$1:$C171,$C172,$B$1:$B171,$B172)*условия!$N$150/(1+условия!$N$150))</f>
        <v>0</v>
      </c>
      <c r="HB177" s="41">
        <f>IF(HB$7="",0,SUMIFS(HB$1:HB171,$C$1:$C171,$C172,$B$1:$B171,$B172)*условия!$N$150/(1+условия!$N$150))</f>
        <v>0</v>
      </c>
      <c r="HC177" s="41">
        <f>IF(HC$7="",0,SUMIFS(HC$1:HC171,$C$1:$C171,$C172,$B$1:$B171,$B172)*условия!$N$150/(1+условия!$N$150))</f>
        <v>0</v>
      </c>
      <c r="HD177" s="41">
        <f>IF(HD$7="",0,SUMIFS(HD$1:HD171,$C$1:$C171,$C172,$B$1:$B171,$B172)*условия!$N$150/(1+условия!$N$150))</f>
        <v>0</v>
      </c>
      <c r="HE177" s="41">
        <f>IF(HE$7="",0,SUMIFS(HE$1:HE171,$C$1:$C171,$C172,$B$1:$B171,$B172)*условия!$N$150/(1+условия!$N$150))</f>
        <v>0</v>
      </c>
      <c r="HF177" s="41">
        <f>IF(HF$7="",0,SUMIFS(HF$1:HF171,$C$1:$C171,$C172,$B$1:$B171,$B172)*условия!$N$150/(1+условия!$N$150))</f>
        <v>0</v>
      </c>
      <c r="HG177" s="41">
        <f>IF(HG$7="",0,SUMIFS(HG$1:HG171,$C$1:$C171,$C172,$B$1:$B171,$B172)*условия!$N$150/(1+условия!$N$150))</f>
        <v>0</v>
      </c>
      <c r="HH177" s="41">
        <f>IF(HH$7="",0,SUMIFS(HH$1:HH171,$C$1:$C171,$C172,$B$1:$B171,$B172)*условия!$N$150/(1+условия!$N$150))</f>
        <v>0</v>
      </c>
      <c r="HI177" s="41">
        <f>IF(HI$7="",0,SUMIFS(HI$1:HI171,$C$1:$C171,$C172,$B$1:$B171,$B172)*условия!$N$150/(1+условия!$N$150))</f>
        <v>0</v>
      </c>
      <c r="HJ177" s="41">
        <f>IF(HJ$7="",0,SUMIFS(HJ$1:HJ171,$C$1:$C171,$C172,$B$1:$B171,$B172)*условия!$N$150/(1+условия!$N$150))</f>
        <v>0</v>
      </c>
      <c r="HK177" s="41">
        <f>IF(HK$7="",0,SUMIFS(HK$1:HK171,$C$1:$C171,$C172,$B$1:$B171,$B172)*условия!$N$150/(1+условия!$N$150))</f>
        <v>0</v>
      </c>
      <c r="HL177" s="41">
        <f>IF(HL$7="",0,SUMIFS(HL$1:HL171,$C$1:$C171,$C172,$B$1:$B171,$B172)*условия!$N$150/(1+условия!$N$150))</f>
        <v>0</v>
      </c>
      <c r="HM177" s="41">
        <f>IF(HM$7="",0,SUMIFS(HM$1:HM171,$C$1:$C171,$C172,$B$1:$B171,$B172)*условия!$N$150/(1+условия!$N$150))</f>
        <v>0</v>
      </c>
      <c r="HN177" s="41">
        <f>IF(HN$7="",0,SUMIFS(HN$1:HN171,$C$1:$C171,$C172,$B$1:$B171,$B172)*условия!$N$150/(1+условия!$N$150))</f>
        <v>0</v>
      </c>
      <c r="HO177" s="41">
        <f>IF(HO$7="",0,SUMIFS(HO$1:HO171,$C$1:$C171,$C172,$B$1:$B171,$B172)*условия!$N$150/(1+условия!$N$150))</f>
        <v>0</v>
      </c>
      <c r="HP177" s="41">
        <f>IF(HP$7="",0,SUMIFS(HP$1:HP171,$C$1:$C171,$C172,$B$1:$B171,$B172)*условия!$N$150/(1+условия!$N$150))</f>
        <v>0</v>
      </c>
      <c r="HQ177" s="41">
        <f>IF(HQ$7="",0,SUMIFS(HQ$1:HQ171,$C$1:$C171,$C172,$B$1:$B171,$B172)*условия!$N$150/(1+условия!$N$150))</f>
        <v>0</v>
      </c>
      <c r="HR177" s="41">
        <f>IF(HR$7="",0,SUMIFS(HR$1:HR171,$C$1:$C171,$C172,$B$1:$B171,$B172)*условия!$N$150/(1+условия!$N$150))</f>
        <v>0</v>
      </c>
      <c r="HS177" s="41">
        <f>IF(HS$7="",0,SUMIFS(HS$1:HS171,$C$1:$C171,$C172,$B$1:$B171,$B172)*условия!$N$150/(1+условия!$N$150))</f>
        <v>0</v>
      </c>
      <c r="HT177" s="41">
        <f>IF(HT$7="",0,SUMIFS(HT$1:HT171,$C$1:$C171,$C172,$B$1:$B171,$B172)*условия!$N$150/(1+условия!$N$150))</f>
        <v>0</v>
      </c>
      <c r="HU177" s="41">
        <f>IF(HU$7="",0,SUMIFS(HU$1:HU171,$C$1:$C171,$C172,$B$1:$B171,$B172)*условия!$N$150/(1+условия!$N$150))</f>
        <v>0</v>
      </c>
      <c r="HV177" s="41">
        <f>IF(HV$7="",0,SUMIFS(HV$1:HV171,$C$1:$C171,$C172,$B$1:$B171,$B172)*условия!$N$150/(1+условия!$N$150))</f>
        <v>0</v>
      </c>
      <c r="HW177" s="41">
        <f>IF(HW$7="",0,SUMIFS(HW$1:HW171,$C$1:$C171,$C172,$B$1:$B171,$B172)*условия!$N$150/(1+условия!$N$150))</f>
        <v>0</v>
      </c>
      <c r="HX177" s="41">
        <f>IF(HX$7="",0,SUMIFS(HX$1:HX171,$C$1:$C171,$C172,$B$1:$B171,$B172)*условия!$N$150/(1+условия!$N$150))</f>
        <v>0</v>
      </c>
      <c r="HY177" s="41">
        <f>IF(HY$7="",0,SUMIFS(HY$1:HY171,$C$1:$C171,$C172,$B$1:$B171,$B172)*условия!$N$150/(1+условия!$N$150))</f>
        <v>0</v>
      </c>
      <c r="HZ177" s="41">
        <f>IF(HZ$7="",0,SUMIFS(HZ$1:HZ171,$C$1:$C171,$C172,$B$1:$B171,$B172)*условия!$N$150/(1+условия!$N$150))</f>
        <v>0</v>
      </c>
      <c r="IA177" s="41">
        <f>IF(IA$7="",0,SUMIFS(IA$1:IA171,$C$1:$C171,$C172,$B$1:$B171,$B172)*условия!$N$150/(1+условия!$N$150))</f>
        <v>0</v>
      </c>
      <c r="IB177" s="41">
        <f>IF(IB$7="",0,SUMIFS(IB$1:IB171,$C$1:$C171,$C172,$B$1:$B171,$B172)*условия!$N$150/(1+условия!$N$150))</f>
        <v>0</v>
      </c>
      <c r="IC177" s="41">
        <f>IF(IC$7="",0,SUMIFS(IC$1:IC171,$C$1:$C171,$C172,$B$1:$B171,$B172)*условия!$N$150/(1+условия!$N$150))</f>
        <v>0</v>
      </c>
      <c r="ID177" s="41">
        <f>IF(ID$7="",0,SUMIFS(ID$1:ID171,$C$1:$C171,$C172,$B$1:$B171,$B172)*условия!$N$150/(1+условия!$N$150))</f>
        <v>0</v>
      </c>
      <c r="IE177" s="41">
        <f>IF(IE$7="",0,SUMIFS(IE$1:IE171,$C$1:$C171,$C172,$B$1:$B171,$B172)*условия!$N$150/(1+условия!$N$150))</f>
        <v>0</v>
      </c>
      <c r="IF177" s="41">
        <f>IF(IF$7="",0,SUMIFS(IF$1:IF171,$C$1:$C171,$C172,$B$1:$B171,$B172)*условия!$N$150/(1+условия!$N$150))</f>
        <v>0</v>
      </c>
      <c r="IG177" s="41">
        <f>IF(IG$7="",0,SUMIFS(IG$1:IG171,$C$1:$C171,$C172,$B$1:$B171,$B172)*условия!$N$150/(1+условия!$N$150))</f>
        <v>0</v>
      </c>
      <c r="IH177" s="41">
        <f>IF(IH$7="",0,SUMIFS(IH$1:IH171,$C$1:$C171,$C172,$B$1:$B171,$B172)*условия!$N$150/(1+условия!$N$150))</f>
        <v>0</v>
      </c>
      <c r="II177" s="41">
        <f>IF(II$7="",0,SUMIFS(II$1:II171,$C$1:$C171,$C172,$B$1:$B171,$B172)*условия!$N$150/(1+условия!$N$150))</f>
        <v>0</v>
      </c>
      <c r="IJ177" s="41">
        <f>IF(IJ$7="",0,SUMIFS(IJ$1:IJ171,$C$1:$C171,$C172,$B$1:$B171,$B172)*условия!$N$150/(1+условия!$N$150))</f>
        <v>0</v>
      </c>
      <c r="IK177" s="41">
        <f>IF(IK$7="",0,SUMIFS(IK$1:IK171,$C$1:$C171,$C172,$B$1:$B171,$B172)*условия!$N$150/(1+условия!$N$150))</f>
        <v>0</v>
      </c>
      <c r="IL177" s="41">
        <f>IF(IL$7="",0,SUMIFS(IL$1:IL171,$C$1:$C171,$C172,$B$1:$B171,$B172)*условия!$N$150/(1+условия!$N$150))</f>
        <v>0</v>
      </c>
      <c r="IM177" s="41">
        <f>IF(IM$7="",0,SUMIFS(IM$1:IM171,$C$1:$C171,$C172,$B$1:$B171,$B172)*условия!$N$150/(1+условия!$N$150))</f>
        <v>0</v>
      </c>
      <c r="IN177" s="41">
        <f>IF(IN$7="",0,SUMIFS(IN$1:IN171,$C$1:$C171,$C172,$B$1:$B171,$B172)*условия!$N$150/(1+условия!$N$150))</f>
        <v>0</v>
      </c>
      <c r="IO177" s="41">
        <f>IF(IO$7="",0,SUMIFS(IO$1:IO171,$C$1:$C171,$C172,$B$1:$B171,$B172)*условия!$N$150/(1+условия!$N$150))</f>
        <v>0</v>
      </c>
      <c r="IP177" s="41">
        <f>IF(IP$7="",0,SUMIFS(IP$1:IP171,$C$1:$C171,$C172,$B$1:$B171,$B172)*условия!$N$150/(1+условия!$N$150))</f>
        <v>0</v>
      </c>
      <c r="IQ177" s="41">
        <f>IF(IQ$7="",0,SUMIFS(IQ$1:IQ171,$C$1:$C171,$C172,$B$1:$B171,$B172)*условия!$N$150/(1+условия!$N$150))</f>
        <v>0</v>
      </c>
      <c r="IR177" s="41">
        <f>IF(IR$7="",0,SUMIFS(IR$1:IR171,$C$1:$C171,$C172,$B$1:$B171,$B172)*условия!$N$150/(1+условия!$N$150))</f>
        <v>0</v>
      </c>
      <c r="IS177" s="41">
        <f>IF(IS$7="",0,SUMIFS(IS$1:IS171,$C$1:$C171,$C172,$B$1:$B171,$B172)*условия!$N$150/(1+условия!$N$150))</f>
        <v>0</v>
      </c>
      <c r="IT177" s="41">
        <f>IF(IT$7="",0,SUMIFS(IT$1:IT171,$C$1:$C171,$C172,$B$1:$B171,$B172)*условия!$N$150/(1+условия!$N$150))</f>
        <v>0</v>
      </c>
      <c r="IU177" s="41">
        <f>IF(IU$7="",0,SUMIFS(IU$1:IU171,$C$1:$C171,$C172,$B$1:$B171,$B172)*условия!$N$150/(1+условия!$N$150))</f>
        <v>0</v>
      </c>
      <c r="IV177" s="41">
        <f>IF(IV$7="",0,SUMIFS(IV$1:IV171,$C$1:$C171,$C172,$B$1:$B171,$B172)*условия!$N$150/(1+условия!$N$150))</f>
        <v>0</v>
      </c>
      <c r="IW177" s="41">
        <f>IF(IW$7="",0,SUMIFS(IW$1:IW171,$C$1:$C171,$C172,$B$1:$B171,$B172)*условия!$N$150/(1+условия!$N$150))</f>
        <v>0</v>
      </c>
      <c r="IX177" s="41">
        <f>IF(IX$7="",0,SUMIFS(IX$1:IX171,$C$1:$C171,$C172,$B$1:$B171,$B172)*условия!$N$150/(1+условия!$N$150))</f>
        <v>0</v>
      </c>
      <c r="IY177" s="41">
        <f>IF(IY$7="",0,SUMIFS(IY$1:IY171,$C$1:$C171,$C172,$B$1:$B171,$B172)*условия!$N$150/(1+условия!$N$150))</f>
        <v>0</v>
      </c>
      <c r="IZ177" s="41">
        <f>IF(IZ$7="",0,SUMIFS(IZ$1:IZ171,$C$1:$C171,$C172,$B$1:$B171,$B172)*условия!$N$150/(1+условия!$N$150))</f>
        <v>0</v>
      </c>
      <c r="JA177" s="41">
        <f>IF(JA$7="",0,SUMIFS(JA$1:JA171,$C$1:$C171,$C172,$B$1:$B171,$B172)*условия!$N$150/(1+условия!$N$150))</f>
        <v>0</v>
      </c>
      <c r="JB177" s="41">
        <f>IF(JB$7="",0,SUMIFS(JB$1:JB171,$C$1:$C171,$C172,$B$1:$B171,$B172)*условия!$N$150/(1+условия!$N$150))</f>
        <v>0</v>
      </c>
      <c r="JC177" s="41">
        <f>IF(JC$7="",0,SUMIFS(JC$1:JC171,$C$1:$C171,$C172,$B$1:$B171,$B172)*условия!$N$150/(1+условия!$N$150))</f>
        <v>0</v>
      </c>
      <c r="JD177" s="41">
        <f>IF(JD$7="",0,SUMIFS(JD$1:JD171,$C$1:$C171,$C172,$B$1:$B171,$B172)*условия!$N$150/(1+условия!$N$150))</f>
        <v>0</v>
      </c>
      <c r="JE177" s="41">
        <f>IF(JE$7="",0,SUMIFS(JE$1:JE171,$C$1:$C171,$C172,$B$1:$B171,$B172)*условия!$N$150/(1+условия!$N$150))</f>
        <v>0</v>
      </c>
      <c r="JF177" s="41">
        <f>IF(JF$7="",0,SUMIFS(JF$1:JF171,$C$1:$C171,$C172,$B$1:$B171,$B172)*условия!$N$150/(1+условия!$N$150))</f>
        <v>0</v>
      </c>
      <c r="JG177" s="41">
        <f>IF(JG$7="",0,SUMIFS(JG$1:JG171,$C$1:$C171,$C172,$B$1:$B171,$B172)*условия!$N$150/(1+условия!$N$150))</f>
        <v>0</v>
      </c>
      <c r="JH177" s="41">
        <f>IF(JH$7="",0,SUMIFS(JH$1:JH171,$C$1:$C171,$C172,$B$1:$B171,$B172)*условия!$N$150/(1+условия!$N$150))</f>
        <v>0</v>
      </c>
      <c r="JI177" s="41">
        <f>IF(JI$7="",0,SUMIFS(JI$1:JI171,$C$1:$C171,$C172,$B$1:$B171,$B172)*условия!$N$150/(1+условия!$N$150))</f>
        <v>0</v>
      </c>
      <c r="JJ177" s="41">
        <f>IF(JJ$7="",0,SUMIFS(JJ$1:JJ171,$C$1:$C171,$C172,$B$1:$B171,$B172)*условия!$N$150/(1+условия!$N$150))</f>
        <v>0</v>
      </c>
      <c r="JK177" s="41">
        <f>IF(JK$7="",0,SUMIFS(JK$1:JK171,$C$1:$C171,$C172,$B$1:$B171,$B172)*условия!$N$150/(1+условия!$N$150))</f>
        <v>0</v>
      </c>
      <c r="JL177" s="41">
        <f>IF(JL$7="",0,SUMIFS(JL$1:JL171,$C$1:$C171,$C172,$B$1:$B171,$B172)*условия!$N$150/(1+условия!$N$150))</f>
        <v>0</v>
      </c>
      <c r="JM177" s="41">
        <f>IF(JM$7="",0,SUMIFS(JM$1:JM171,$C$1:$C171,$C172,$B$1:$B171,$B172)*условия!$N$150/(1+условия!$N$150))</f>
        <v>0</v>
      </c>
      <c r="JN177" s="41">
        <f>IF(JN$7="",0,SUMIFS(JN$1:JN171,$C$1:$C171,$C172,$B$1:$B171,$B172)*условия!$N$150/(1+условия!$N$150))</f>
        <v>0</v>
      </c>
      <c r="JO177" s="41">
        <f>IF(JO$7="",0,SUMIFS(JO$1:JO171,$C$1:$C171,$C172,$B$1:$B171,$B172)*условия!$N$150/(1+условия!$N$150))</f>
        <v>0</v>
      </c>
      <c r="JP177" s="41">
        <f>IF(JP$7="",0,SUMIFS(JP$1:JP171,$C$1:$C171,$C172,$B$1:$B171,$B172)*условия!$N$150/(1+условия!$N$150))</f>
        <v>0</v>
      </c>
      <c r="JQ177" s="41">
        <f>IF(JQ$7="",0,SUMIFS(JQ$1:JQ171,$C$1:$C171,$C172,$B$1:$B171,$B172)*условия!$N$150/(1+условия!$N$150))</f>
        <v>0</v>
      </c>
      <c r="JR177" s="41">
        <f>IF(JR$7="",0,SUMIFS(JR$1:JR171,$C$1:$C171,$C172,$B$1:$B171,$B172)*условия!$N$150/(1+условия!$N$150))</f>
        <v>0</v>
      </c>
      <c r="JS177" s="41">
        <f>IF(JS$7="",0,SUMIFS(JS$1:JS171,$C$1:$C171,$C172,$B$1:$B171,$B172)*условия!$N$150/(1+условия!$N$150))</f>
        <v>0</v>
      </c>
      <c r="JT177" s="41">
        <f>IF(JT$7="",0,SUMIFS(JT$1:JT171,$C$1:$C171,$C172,$B$1:$B171,$B172)*условия!$N$150/(1+условия!$N$150))</f>
        <v>0</v>
      </c>
      <c r="JU177" s="41">
        <f>IF(JU$7="",0,SUMIFS(JU$1:JU171,$C$1:$C171,$C172,$B$1:$B171,$B172)*условия!$N$150/(1+условия!$N$150))</f>
        <v>0</v>
      </c>
      <c r="JV177" s="41">
        <f>IF(JV$7="",0,SUMIFS(JV$1:JV171,$C$1:$C171,$C172,$B$1:$B171,$B172)*условия!$N$150/(1+условия!$N$150))</f>
        <v>0</v>
      </c>
      <c r="JW177" s="41">
        <f>IF(JW$7="",0,SUMIFS(JW$1:JW171,$C$1:$C171,$C172,$B$1:$B171,$B172)*условия!$N$150/(1+условия!$N$150))</f>
        <v>0</v>
      </c>
      <c r="JX177" s="41">
        <f>IF(JX$7="",0,SUMIFS(JX$1:JX171,$C$1:$C171,$C172,$B$1:$B171,$B172)*условия!$N$150/(1+условия!$N$150))</f>
        <v>0</v>
      </c>
      <c r="JY177" s="41">
        <f>IF(JY$7="",0,SUMIFS(JY$1:JY171,$C$1:$C171,$C172,$B$1:$B171,$B172)*условия!$N$150/(1+условия!$N$150))</f>
        <v>0</v>
      </c>
      <c r="JZ177" s="41">
        <f>IF(JZ$7="",0,SUMIFS(JZ$1:JZ171,$C$1:$C171,$C172,$B$1:$B171,$B172)*условия!$N$150/(1+условия!$N$150))</f>
        <v>0</v>
      </c>
      <c r="KA177" s="41">
        <f>IF(KA$7="",0,SUMIFS(KA$1:KA171,$C$1:$C171,$C172,$B$1:$B171,$B172)*условия!$N$150/(1+условия!$N$150))</f>
        <v>0</v>
      </c>
      <c r="KB177" s="41">
        <f>IF(KB$7="",0,SUMIFS(KB$1:KB171,$C$1:$C171,$C172,$B$1:$B171,$B172)*условия!$N$150/(1+условия!$N$150))</f>
        <v>0</v>
      </c>
      <c r="KC177" s="41">
        <f>IF(KC$7="",0,SUMIFS(KC$1:KC171,$C$1:$C171,$C172,$B$1:$B171,$B172)*условия!$N$150/(1+условия!$N$150))</f>
        <v>0</v>
      </c>
      <c r="KD177" s="41">
        <f>IF(KD$7="",0,SUMIFS(KD$1:KD171,$C$1:$C171,$C172,$B$1:$B171,$B172)*условия!$N$150/(1+условия!$N$150))</f>
        <v>0</v>
      </c>
      <c r="KE177" s="41">
        <f>IF(KE$7="",0,SUMIFS(KE$1:KE171,$C$1:$C171,$C172,$B$1:$B171,$B172)*условия!$N$150/(1+условия!$N$150))</f>
        <v>0</v>
      </c>
      <c r="KF177" s="41">
        <f>IF(KF$7="",0,SUMIFS(KF$1:KF171,$C$1:$C171,$C172,$B$1:$B171,$B172)*условия!$N$150/(1+условия!$N$150))</f>
        <v>0</v>
      </c>
      <c r="KG177" s="41">
        <f>IF(KG$7="",0,SUMIFS(KG$1:KG171,$C$1:$C171,$C172,$B$1:$B171,$B172)*условия!$N$150/(1+условия!$N$150))</f>
        <v>0</v>
      </c>
      <c r="KH177" s="41">
        <f>IF(KH$7="",0,SUMIFS(KH$1:KH171,$C$1:$C171,$C172,$B$1:$B171,$B172)*условия!$N$150/(1+условия!$N$150))</f>
        <v>0</v>
      </c>
      <c r="KI177" s="41">
        <f>IF(KI$7="",0,SUMIFS(KI$1:KI171,$C$1:$C171,$C172,$B$1:$B171,$B172)*условия!$N$150/(1+условия!$N$150))</f>
        <v>0</v>
      </c>
      <c r="KJ177" s="41">
        <f>IF(KJ$7="",0,SUMIFS(KJ$1:KJ171,$C$1:$C171,$C172,$B$1:$B171,$B172)*условия!$N$150/(1+условия!$N$150))</f>
        <v>0</v>
      </c>
      <c r="KK177" s="41">
        <f>IF(KK$7="",0,SUMIFS(KK$1:KK171,$C$1:$C171,$C172,$B$1:$B171,$B172)*условия!$N$150/(1+условия!$N$150))</f>
        <v>0</v>
      </c>
      <c r="KL177" s="41">
        <f>IF(KL$7="",0,SUMIFS(KL$1:KL171,$C$1:$C171,$C172,$B$1:$B171,$B172)*условия!$N$150/(1+условия!$N$150))</f>
        <v>0</v>
      </c>
      <c r="KM177" s="41">
        <f>IF(KM$7="",0,SUMIFS(KM$1:KM171,$C$1:$C171,$C172,$B$1:$B171,$B172)*условия!$N$150/(1+условия!$N$150))</f>
        <v>0</v>
      </c>
      <c r="KN177" s="41">
        <f>IF(KN$7="",0,SUMIFS(KN$1:KN171,$C$1:$C171,$C172,$B$1:$B171,$B172)*условия!$N$150/(1+условия!$N$150))</f>
        <v>0</v>
      </c>
      <c r="KO177" s="41">
        <f>IF(KO$7="",0,SUMIFS(KO$1:KO171,$C$1:$C171,$C172,$B$1:$B171,$B172)*условия!$N$150/(1+условия!$N$150))</f>
        <v>0</v>
      </c>
      <c r="KP177" s="41">
        <f>IF(KP$7="",0,SUMIFS(KP$1:KP171,$C$1:$C171,$C172,$B$1:$B171,$B172)*условия!$N$150/(1+условия!$N$150))</f>
        <v>0</v>
      </c>
      <c r="KQ177" s="41">
        <f>IF(KQ$7="",0,SUMIFS(KQ$1:KQ171,$C$1:$C171,$C172,$B$1:$B171,$B172)*условия!$N$150/(1+условия!$N$150))</f>
        <v>0</v>
      </c>
      <c r="KR177" s="41">
        <f>IF(KR$7="",0,SUMIFS(KR$1:KR171,$C$1:$C171,$C172,$B$1:$B171,$B172)*условия!$N$150/(1+условия!$N$150))</f>
        <v>0</v>
      </c>
      <c r="KS177" s="41">
        <f>IF(KS$7="",0,SUMIFS(KS$1:KS171,$C$1:$C171,$C172,$B$1:$B171,$B172)*условия!$N$150/(1+условия!$N$150))</f>
        <v>0</v>
      </c>
      <c r="KT177" s="41">
        <f>IF(KT$7="",0,SUMIFS(KT$1:KT171,$C$1:$C171,$C172,$B$1:$B171,$B172)*условия!$N$150/(1+условия!$N$150))</f>
        <v>0</v>
      </c>
      <c r="KU177" s="41">
        <f>IF(KU$7="",0,SUMIFS(KU$1:KU171,$C$1:$C171,$C172,$B$1:$B171,$B172)*условия!$N$150/(1+условия!$N$150))</f>
        <v>0</v>
      </c>
      <c r="KV177" s="41">
        <f>IF(KV$7="",0,SUMIFS(KV$1:KV171,$C$1:$C171,$C172,$B$1:$B171,$B172)*условия!$N$150/(1+условия!$N$150))</f>
        <v>0</v>
      </c>
      <c r="KW177" s="3"/>
      <c r="KX177" s="3"/>
    </row>
    <row r="178" spans="1:310" s="92" customFormat="1" x14ac:dyDescent="0.25">
      <c r="A178" s="87"/>
      <c r="B178" s="88"/>
      <c r="C178" s="89"/>
      <c r="D178" s="86" t="s">
        <v>26</v>
      </c>
      <c r="E178" s="87" t="str">
        <f>kpi!$E$88</f>
        <v>возмещение НДС</v>
      </c>
      <c r="F178" s="87"/>
      <c r="G178" s="87"/>
      <c r="H178" s="88" t="str">
        <f>IF(OR($E178="",$E178=0),"",INDEX(kpi!$I:$I,SUMIFS(kpi!$A:$A,kpi!$E:$E,$E178)))</f>
        <v>руб.</v>
      </c>
      <c r="I178" s="87"/>
      <c r="J178" s="87"/>
      <c r="K178" s="87" t="str">
        <f>kpi!$E$14</f>
        <v>кол-во дней на возврат НДС</v>
      </c>
      <c r="L178" s="87"/>
      <c r="M178" s="5"/>
      <c r="N178" s="57">
        <f>условия!$N$152</f>
        <v>90</v>
      </c>
      <c r="O178" s="90"/>
      <c r="P178" s="87"/>
      <c r="Q178" s="87"/>
      <c r="R178" s="91">
        <f t="shared" si="1070"/>
        <v>155864572.92163369</v>
      </c>
      <c r="S178" s="87"/>
      <c r="T178" s="87"/>
      <c r="U178" s="91">
        <f>IF(U$7="",0,IF(U$1=MAX($1:$1),$R177-SUM($T178:T178),IF(U$1=1,SUMIFS(177:177,$1:$1,"&gt;="&amp;1,$1:$1,"&lt;="&amp;INT(-$N178/30))+(-$N178/30-INT(-$N178/30))*SUMIFS(177:177,$1:$1,INT(-$N178/30)+1),0)+(-$N178/30-INT(-$N178/30))*SUMIFS(177:177,$1:$1,U$1+INT(-$N178/30)+1)+(INT(-$N178/30)+1--$N178/30)*SUMIFS(177:177,$1:$1,U$1+INT(-$N178/30))))</f>
        <v>0</v>
      </c>
      <c r="V178" s="91">
        <f>IF(V$7="",0,IF(V$1=MAX($1:$1),$R177-SUM($T178:U178),IF(V$1=1,SUMIFS(177:177,$1:$1,"&gt;="&amp;1,$1:$1,"&lt;="&amp;INT(-$N178/30))+(-$N178/30-INT(-$N178/30))*SUMIFS(177:177,$1:$1,INT(-$N178/30)+1),0)+(-$N178/30-INT(-$N178/30))*SUMIFS(177:177,$1:$1,V$1+INT(-$N178/30)+1)+(INT(-$N178/30)+1--$N178/30)*SUMIFS(177:177,$1:$1,V$1+INT(-$N178/30))))</f>
        <v>0</v>
      </c>
      <c r="W178" s="91">
        <f>IF(W$7="",0,IF(W$1=MAX($1:$1),$R177-SUM($T178:V178),IF(W$1=1,SUMIFS(177:177,$1:$1,"&gt;="&amp;1,$1:$1,"&lt;="&amp;INT(-$N178/30))+(-$N178/30-INT(-$N178/30))*SUMIFS(177:177,$1:$1,INT(-$N178/30)+1),0)+(-$N178/30-INT(-$N178/30))*SUMIFS(177:177,$1:$1,W$1+INT(-$N178/30)+1)+(INT(-$N178/30)+1--$N178/30)*SUMIFS(177:177,$1:$1,W$1+INT(-$N178/30))))</f>
        <v>0</v>
      </c>
      <c r="X178" s="91">
        <f>IF(X$7="",0,IF(X$1=MAX($1:$1),$R177-SUM($T178:W178),IF(X$1=1,SUMIFS(177:177,$1:$1,"&gt;="&amp;1,$1:$1,"&lt;="&amp;INT(-$N178/30))+(-$N178/30-INT(-$N178/30))*SUMIFS(177:177,$1:$1,INT(-$N178/30)+1),0)+(-$N178/30-INT(-$N178/30))*SUMIFS(177:177,$1:$1,X$1+INT(-$N178/30)+1)+(INT(-$N178/30)+1--$N178/30)*SUMIFS(177:177,$1:$1,X$1+INT(-$N178/30))))</f>
        <v>4504247.3230280206</v>
      </c>
      <c r="Y178" s="91">
        <f>IF(Y$7="",0,IF(Y$1=MAX($1:$1),$R177-SUM($T178:X178),IF(Y$1=1,SUMIFS(177:177,$1:$1,"&gt;="&amp;1,$1:$1,"&lt;="&amp;INT(-$N178/30))+(-$N178/30-INT(-$N178/30))*SUMIFS(177:177,$1:$1,INT(-$N178/30)+1),0)+(-$N178/30-INT(-$N178/30))*SUMIFS(177:177,$1:$1,Y$1+INT(-$N178/30)+1)+(INT(-$N178/30)+1--$N178/30)*SUMIFS(177:177,$1:$1,Y$1+INT(-$N178/30))))</f>
        <v>1635789.8564937753</v>
      </c>
      <c r="Z178" s="91">
        <f>IF(Z$7="",0,IF(Z$1=MAX($1:$1),$R177-SUM($T178:Y178),IF(Z$1=1,SUMIFS(177:177,$1:$1,"&gt;="&amp;1,$1:$1,"&lt;="&amp;INT(-$N178/30))+(-$N178/30-INT(-$N178/30))*SUMIFS(177:177,$1:$1,INT(-$N178/30)+1),0)+(-$N178/30-INT(-$N178/30))*SUMIFS(177:177,$1:$1,Z$1+INT(-$N178/30)+1)+(INT(-$N178/30)+1--$N178/30)*SUMIFS(177:177,$1:$1,Z$1+INT(-$N178/30))))</f>
        <v>1701813.7178560905</v>
      </c>
      <c r="AA178" s="91">
        <f>IF(AA$7="",0,IF(AA$1=MAX($1:$1),$R177-SUM($T178:Z178),IF(AA$1=1,SUMIFS(177:177,$1:$1,"&gt;="&amp;1,$1:$1,"&lt;="&amp;INT(-$N178/30))+(-$N178/30-INT(-$N178/30))*SUMIFS(177:177,$1:$1,INT(-$N178/30)+1),0)+(-$N178/30-INT(-$N178/30))*SUMIFS(177:177,$1:$1,AA$1+INT(-$N178/30)+1)+(INT(-$N178/30)+1--$N178/30)*SUMIFS(177:177,$1:$1,AA$1+INT(-$N178/30))))</f>
        <v>1768985.5737816354</v>
      </c>
      <c r="AB178" s="91">
        <f>IF(AB$7="",0,IF(AB$1=MAX($1:$1),$R177-SUM($T178:AA178),IF(AB$1=1,SUMIFS(177:177,$1:$1,"&gt;="&amp;1,$1:$1,"&lt;="&amp;INT(-$N178/30))+(-$N178/30-INT(-$N178/30))*SUMIFS(177:177,$1:$1,INT(-$N178/30)+1),0)+(-$N178/30-INT(-$N178/30))*SUMIFS(177:177,$1:$1,AB$1+INT(-$N178/30)+1)+(INT(-$N178/30)+1--$N178/30)*SUMIFS(177:177,$1:$1,AB$1+INT(-$N178/30))))</f>
        <v>1837305.4242704075</v>
      </c>
      <c r="AC178" s="91">
        <f>IF(AC$7="",0,IF(AC$1=MAX($1:$1),$R177-SUM($T178:AB178),IF(AC$1=1,SUMIFS(177:177,$1:$1,"&gt;="&amp;1,$1:$1,"&lt;="&amp;INT(-$N178/30))+(-$N178/30-INT(-$N178/30))*SUMIFS(177:177,$1:$1,INT(-$N178/30)+1),0)+(-$N178/30-INT(-$N178/30))*SUMIFS(177:177,$1:$1,AC$1+INT(-$N178/30)+1)+(INT(-$N178/30)+1--$N178/30)*SUMIFS(177:177,$1:$1,AC$1+INT(-$N178/30))))</f>
        <v>1902853.4075445482</v>
      </c>
      <c r="AD178" s="91">
        <f>IF(AD$7="",0,IF(AD$1=MAX($1:$1),$R177-SUM($T178:AC178),IF(AD$1=1,SUMIFS(177:177,$1:$1,"&gt;="&amp;1,$1:$1,"&lt;="&amp;INT(-$N178/30))+(-$N178/30-INT(-$N178/30))*SUMIFS(177:177,$1:$1,INT(-$N178/30)+1),0)+(-$N178/30-INT(-$N178/30))*SUMIFS(177:177,$1:$1,AD$1+INT(-$N178/30)+1)+(INT(-$N178/30)+1--$N178/30)*SUMIFS(177:177,$1:$1,AD$1+INT(-$N178/30))))</f>
        <v>1969382.5827530718</v>
      </c>
      <c r="AE178" s="91">
        <f>IF(AE$7="",0,IF(AE$1=MAX($1:$1),$R177-SUM($T178:AD178),IF(AE$1=1,SUMIFS(177:177,$1:$1,"&gt;="&amp;1,$1:$1,"&lt;="&amp;INT(-$N178/30))+(-$N178/30-INT(-$N178/30))*SUMIFS(177:177,$1:$1,INT(-$N178/30)+1),0)+(-$N178/30-INT(-$N178/30))*SUMIFS(177:177,$1:$1,AE$1+INT(-$N178/30)+1)+(INT(-$N178/30)+1--$N178/30)*SUMIFS(177:177,$1:$1,AE$1+INT(-$N178/30))))</f>
        <v>2029591.2465842778</v>
      </c>
      <c r="AF178" s="91">
        <f>IF(AF$7="",0,IF(AF$1=MAX($1:$1),$R177-SUM($T178:AE178),IF(AF$1=1,SUMIFS(177:177,$1:$1,"&gt;="&amp;1,$1:$1,"&lt;="&amp;INT(-$N178/30))+(-$N178/30-INT(-$N178/30))*SUMIFS(177:177,$1:$1,INT(-$N178/30)+1),0)+(-$N178/30-INT(-$N178/30))*SUMIFS(177:177,$1:$1,AF$1+INT(-$N178/30)+1)+(INT(-$N178/30)+1--$N178/30)*SUMIFS(177:177,$1:$1,AF$1+INT(-$N178/30))))</f>
        <v>2090470.3915706456</v>
      </c>
      <c r="AG178" s="91">
        <f>IF(AG$7="",0,IF(AG$1=MAX($1:$1),$R177-SUM($T178:AF178),IF(AG$1=1,SUMIFS(177:177,$1:$1,"&gt;="&amp;1,$1:$1,"&lt;="&amp;INT(-$N178/30))+(-$N178/30-INT(-$N178/30))*SUMIFS(177:177,$1:$1,INT(-$N178/30)+1),0)+(-$N178/30-INT(-$N178/30))*SUMIFS(177:177,$1:$1,AG$1+INT(-$N178/30)+1)+(INT(-$N178/30)+1--$N178/30)*SUMIFS(177:177,$1:$1,AG$1+INT(-$N178/30))))</f>
        <v>2152020.0177121754</v>
      </c>
      <c r="AH178" s="91">
        <f>IF(AH$7="",0,IF(AH$1=MAX($1:$1),$R177-SUM($T178:AG178),IF(AH$1=1,SUMIFS(177:177,$1:$1,"&gt;="&amp;1,$1:$1,"&lt;="&amp;INT(-$N178/30))+(-$N178/30-INT(-$N178/30))*SUMIFS(177:177,$1:$1,INT(-$N178/30)+1),0)+(-$N178/30-INT(-$N178/30))*SUMIFS(177:177,$1:$1,AH$1+INT(-$N178/30)+1)+(INT(-$N178/30)+1--$N178/30)*SUMIFS(177:177,$1:$1,AH$1+INT(-$N178/30))))</f>
        <v>2214240.1250088676</v>
      </c>
      <c r="AI178" s="91">
        <f>IF(AI$7="",0,IF(AI$1=MAX($1:$1),$R177-SUM($T178:AH178),IF(AI$1=1,SUMIFS(177:177,$1:$1,"&gt;="&amp;1,$1:$1,"&lt;="&amp;INT(-$N178/30))+(-$N178/30-INT(-$N178/30))*SUMIFS(177:177,$1:$1,INT(-$N178/30)+1),0)+(-$N178/30-INT(-$N178/30))*SUMIFS(177:177,$1:$1,AI$1+INT(-$N178/30)+1)+(INT(-$N178/30)+1--$N178/30)*SUMIFS(177:177,$1:$1,AI$1+INT(-$N178/30))))</f>
        <v>2277130.7134607201</v>
      </c>
      <c r="AJ178" s="91">
        <f>IF(AJ$7="",0,IF(AJ$1=MAX($1:$1),$R177-SUM($T178:AI178),IF(AJ$1=1,SUMIFS(177:177,$1:$1,"&gt;="&amp;1,$1:$1,"&lt;="&amp;INT(-$N178/30))+(-$N178/30-INT(-$N178/30))*SUMIFS(177:177,$1:$1,INT(-$N178/30)+1),0)+(-$N178/30-INT(-$N178/30))*SUMIFS(177:177,$1:$1,AJ$1+INT(-$N178/30)+1)+(INT(-$N178/30)+1--$N178/30)*SUMIFS(177:177,$1:$1,AJ$1+INT(-$N178/30))))</f>
        <v>2340691.7830677349</v>
      </c>
      <c r="AK178" s="91">
        <f>IF(AK$7="",0,IF(AK$1=MAX($1:$1),$R177-SUM($T178:AJ178),IF(AK$1=1,SUMIFS(177:177,$1:$1,"&gt;="&amp;1,$1:$1,"&lt;="&amp;INT(-$N178/30))+(-$N178/30-INT(-$N178/30))*SUMIFS(177:177,$1:$1,INT(-$N178/30)+1),0)+(-$N178/30-INT(-$N178/30))*SUMIFS(177:177,$1:$1,AK$1+INT(-$N178/30)+1)+(INT(-$N178/30)+1--$N178/30)*SUMIFS(177:177,$1:$1,AK$1+INT(-$N178/30))))</f>
        <v>2404923.3338299119</v>
      </c>
      <c r="AL178" s="91">
        <f>IF(AL$7="",0,IF(AL$1=MAX($1:$1),$R177-SUM($T178:AK178),IF(AL$1=1,SUMIFS(177:177,$1:$1,"&gt;="&amp;1,$1:$1,"&lt;="&amp;INT(-$N178/30))+(-$N178/30-INT(-$N178/30))*SUMIFS(177:177,$1:$1,INT(-$N178/30)+1),0)+(-$N178/30-INT(-$N178/30))*SUMIFS(177:177,$1:$1,AL$1+INT(-$N178/30)+1)+(INT(-$N178/30)+1--$N178/30)*SUMIFS(177:177,$1:$1,AL$1+INT(-$N178/30))))</f>
        <v>2469825.3657472506</v>
      </c>
      <c r="AM178" s="91">
        <f>IF(AM$7="",0,IF(AM$1=MAX($1:$1),$R177-SUM($T178:AL178),IF(AM$1=1,SUMIFS(177:177,$1:$1,"&gt;="&amp;1,$1:$1,"&lt;="&amp;INT(-$N178/30))+(-$N178/30-INT(-$N178/30))*SUMIFS(177:177,$1:$1,INT(-$N178/30)+1),0)+(-$N178/30-INT(-$N178/30))*SUMIFS(177:177,$1:$1,AM$1+INT(-$N178/30)+1)+(INT(-$N178/30)+1--$N178/30)*SUMIFS(177:177,$1:$1,AM$1+INT(-$N178/30))))</f>
        <v>2535397.8788197502</v>
      </c>
      <c r="AN178" s="91">
        <f>IF(AN$7="",0,IF(AN$1=MAX($1:$1),$R177-SUM($T178:AM178),IF(AN$1=1,SUMIFS(177:177,$1:$1,"&gt;="&amp;1,$1:$1,"&lt;="&amp;INT(-$N178/30))+(-$N178/30-INT(-$N178/30))*SUMIFS(177:177,$1:$1,INT(-$N178/30)+1),0)+(-$N178/30-INT(-$N178/30))*SUMIFS(177:177,$1:$1,AN$1+INT(-$N178/30)+1)+(INT(-$N178/30)+1--$N178/30)*SUMIFS(177:177,$1:$1,AN$1+INT(-$N178/30))))</f>
        <v>2601640.8730474124</v>
      </c>
      <c r="AO178" s="91">
        <f>IF(AO$7="",0,IF(AO$1=MAX($1:$1),$R177-SUM($T178:AN178),IF(AO$1=1,SUMIFS(177:177,$1:$1,"&gt;="&amp;1,$1:$1,"&lt;="&amp;INT(-$N178/30))+(-$N178/30-INT(-$N178/30))*SUMIFS(177:177,$1:$1,INT(-$N178/30)+1),0)+(-$N178/30-INT(-$N178/30))*SUMIFS(177:177,$1:$1,AO$1+INT(-$N178/30)+1)+(INT(-$N178/30)+1--$N178/30)*SUMIFS(177:177,$1:$1,AO$1+INT(-$N178/30))))</f>
        <v>2668554.3484302354</v>
      </c>
      <c r="AP178" s="91">
        <f>IF(AP$7="",0,IF(AP$1=MAX($1:$1),$R177-SUM($T178:AO178),IF(AP$1=1,SUMIFS(177:177,$1:$1,"&gt;="&amp;1,$1:$1,"&lt;="&amp;INT(-$N178/30))+(-$N178/30-INT(-$N178/30))*SUMIFS(177:177,$1:$1,INT(-$N178/30)+1),0)+(-$N178/30-INT(-$N178/30))*SUMIFS(177:177,$1:$1,AP$1+INT(-$N178/30)+1)+(INT(-$N178/30)+1--$N178/30)*SUMIFS(177:177,$1:$1,AP$1+INT(-$N178/30))))</f>
        <v>2736138.3049682202</v>
      </c>
      <c r="AQ178" s="91">
        <f>IF(AQ$7="",0,IF(AQ$1=MAX($1:$1),$R177-SUM($T178:AP178),IF(AQ$1=1,SUMIFS(177:177,$1:$1,"&gt;="&amp;1,$1:$1,"&lt;="&amp;INT(-$N178/30))+(-$N178/30-INT(-$N178/30))*SUMIFS(177:177,$1:$1,INT(-$N178/30)+1),0)+(-$N178/30-INT(-$N178/30))*SUMIFS(177:177,$1:$1,AQ$1+INT(-$N178/30)+1)+(INT(-$N178/30)+1--$N178/30)*SUMIFS(177:177,$1:$1,AQ$1+INT(-$N178/30))))</f>
        <v>2804392.7426613672</v>
      </c>
      <c r="AR178" s="91">
        <f>IF(AR$7="",0,IF(AR$1=MAX($1:$1),$R177-SUM($T178:AQ178),IF(AR$1=1,SUMIFS(177:177,$1:$1,"&gt;="&amp;1,$1:$1,"&lt;="&amp;INT(-$N178/30))+(-$N178/30-INT(-$N178/30))*SUMIFS(177:177,$1:$1,INT(-$N178/30)+1),0)+(-$N178/30-INT(-$N178/30))*SUMIFS(177:177,$1:$1,AR$1+INT(-$N178/30)+1)+(INT(-$N178/30)+1--$N178/30)*SUMIFS(177:177,$1:$1,AR$1+INT(-$N178/30))))</f>
        <v>2889984.328176342</v>
      </c>
      <c r="AS178" s="91">
        <f>IF(AS$7="",0,IF(AS$1=MAX($1:$1),$R177-SUM($T178:AR178),IF(AS$1=1,SUMIFS(177:177,$1:$1,"&gt;="&amp;1,$1:$1,"&lt;="&amp;INT(-$N178/30))+(-$N178/30-INT(-$N178/30))*SUMIFS(177:177,$1:$1,INT(-$N178/30)+1),0)+(-$N178/30-INT(-$N178/30))*SUMIFS(177:177,$1:$1,AS$1+INT(-$N178/30)+1)+(INT(-$N178/30)+1--$N178/30)*SUMIFS(177:177,$1:$1,AS$1+INT(-$N178/30))))</f>
        <v>2959579.7281798134</v>
      </c>
      <c r="AT178" s="91">
        <f>IF(AT$7="",0,IF(AT$1=MAX($1:$1),$R177-SUM($T178:AS178),IF(AT$1=1,SUMIFS(177:177,$1:$1,"&gt;="&amp;1,$1:$1,"&lt;="&amp;INT(-$N178/30))+(-$N178/30-INT(-$N178/30))*SUMIFS(177:177,$1:$1,INT(-$N178/30)+1),0)+(-$N178/30-INT(-$N178/30))*SUMIFS(177:177,$1:$1,AT$1+INT(-$N178/30)+1)+(INT(-$N178/30)+1--$N178/30)*SUMIFS(177:177,$1:$1,AT$1+INT(-$N178/30))))</f>
        <v>3029845.6093384447</v>
      </c>
      <c r="AU178" s="91">
        <f>IF(AU$7="",0,IF(AU$1=MAX($1:$1),$R177-SUM($T178:AT178),IF(AU$1=1,SUMIFS(177:177,$1:$1,"&gt;="&amp;1,$1:$1,"&lt;="&amp;INT(-$N178/30))+(-$N178/30-INT(-$N178/30))*SUMIFS(177:177,$1:$1,INT(-$N178/30)+1),0)+(-$N178/30-INT(-$N178/30))*SUMIFS(177:177,$1:$1,AU$1+INT(-$N178/30)+1)+(INT(-$N178/30)+1--$N178/30)*SUMIFS(177:177,$1:$1,AU$1+INT(-$N178/30))))</f>
        <v>3100781.9716522396</v>
      </c>
      <c r="AV178" s="91">
        <f>IF(AV$7="",0,IF(AV$1=MAX($1:$1),$R177-SUM($T178:AU178),IF(AV$1=1,SUMIFS(177:177,$1:$1,"&gt;="&amp;1,$1:$1,"&lt;="&amp;INT(-$N178/30))+(-$N178/30-INT(-$N178/30))*SUMIFS(177:177,$1:$1,INT(-$N178/30)+1),0)+(-$N178/30-INT(-$N178/30))*SUMIFS(177:177,$1:$1,AV$1+INT(-$N178/30)+1)+(INT(-$N178/30)+1--$N178/30)*SUMIFS(177:177,$1:$1,AV$1+INT(-$N178/30))))</f>
        <v>3172388.815121193</v>
      </c>
      <c r="AW178" s="91">
        <f>IF(AW$7="",0,IF(AW$1=MAX($1:$1),$R177-SUM($T178:AV178),IF(AW$1=1,SUMIFS(177:177,$1:$1,"&gt;="&amp;1,$1:$1,"&lt;="&amp;INT(-$N178/30))+(-$N178/30-INT(-$N178/30))*SUMIFS(177:177,$1:$1,INT(-$N178/30)+1),0)+(-$N178/30-INT(-$N178/30))*SUMIFS(177:177,$1:$1,AW$1+INT(-$N178/30)+1)+(INT(-$N178/30)+1--$N178/30)*SUMIFS(177:177,$1:$1,AW$1+INT(-$N178/30))))</f>
        <v>3244666.1397453109</v>
      </c>
      <c r="AX178" s="91">
        <f>IF(AX$7="",0,IF(AX$1=MAX($1:$1),$R177-SUM($T178:AW178),IF(AX$1=1,SUMIFS(177:177,$1:$1,"&gt;="&amp;1,$1:$1,"&lt;="&amp;INT(-$N178/30))+(-$N178/30-INT(-$N178/30))*SUMIFS(177:177,$1:$1,INT(-$N178/30)+1),0)+(-$N178/30-INT(-$N178/30))*SUMIFS(177:177,$1:$1,AX$1+INT(-$N178/30)+1)+(INT(-$N178/30)+1--$N178/30)*SUMIFS(177:177,$1:$1,AX$1+INT(-$N178/30))))</f>
        <v>3317613.9455245892</v>
      </c>
      <c r="AY178" s="91">
        <f>IF(AY$7="",0,IF(AY$1=MAX($1:$1),$R177-SUM($T178:AX178),IF(AY$1=1,SUMIFS(177:177,$1:$1,"&gt;="&amp;1,$1:$1,"&lt;="&amp;INT(-$N178/30))+(-$N178/30-INT(-$N178/30))*SUMIFS(177:177,$1:$1,INT(-$N178/30)+1),0)+(-$N178/30-INT(-$N178/30))*SUMIFS(177:177,$1:$1,AY$1+INT(-$N178/30)+1)+(INT(-$N178/30)+1--$N178/30)*SUMIFS(177:177,$1:$1,AY$1+INT(-$N178/30))))</f>
        <v>3391232.2324590301</v>
      </c>
      <c r="AZ178" s="91">
        <f>IF(AZ$7="",0,IF(AZ$1=MAX($1:$1),$R177-SUM($T178:AY178),IF(AZ$1=1,SUMIFS(177:177,$1:$1,"&gt;="&amp;1,$1:$1,"&lt;="&amp;INT(-$N178/30))+(-$N178/30-INT(-$N178/30))*SUMIFS(177:177,$1:$1,INT(-$N178/30)+1),0)+(-$N178/30-INT(-$N178/30))*SUMIFS(177:177,$1:$1,AZ$1+INT(-$N178/30)+1)+(INT(-$N178/30)+1--$N178/30)*SUMIFS(177:177,$1:$1,AZ$1+INT(-$N178/30))))</f>
        <v>3465521.0005486319</v>
      </c>
      <c r="BA178" s="91">
        <f>IF(BA$7="",0,IF(BA$1=MAX($1:$1),$R177-SUM($T178:AZ178),IF(BA$1=1,SUMIFS(177:177,$1:$1,"&gt;="&amp;1,$1:$1,"&lt;="&amp;INT(-$N178/30))+(-$N178/30-INT(-$N178/30))*SUMIFS(177:177,$1:$1,INT(-$N178/30)+1),0)+(-$N178/30-INT(-$N178/30))*SUMIFS(177:177,$1:$1,BA$1+INT(-$N178/30)+1)+(INT(-$N178/30)+1--$N178/30)*SUMIFS(177:177,$1:$1,BA$1+INT(-$N178/30))))</f>
        <v>3540480.2497933954</v>
      </c>
      <c r="BB178" s="91">
        <f>IF(BB$7="",0,IF(BB$1=MAX($1:$1),$R177-SUM($T178:BA178),IF(BB$1=1,SUMIFS(177:177,$1:$1,"&gt;="&amp;1,$1:$1,"&lt;="&amp;INT(-$N178/30))+(-$N178/30-INT(-$N178/30))*SUMIFS(177:177,$1:$1,INT(-$N178/30)+1),0)+(-$N178/30-INT(-$N178/30))*SUMIFS(177:177,$1:$1,BB$1+INT(-$N178/30)+1)+(INT(-$N178/30)+1--$N178/30)*SUMIFS(177:177,$1:$1,BB$1+INT(-$N178/30))))</f>
        <v>3616109.9801933216</v>
      </c>
      <c r="BC178" s="91">
        <f>IF(BC$7="",0,IF(BC$1=MAX($1:$1),$R177-SUM($T178:BB178),IF(BC$1=1,SUMIFS(177:177,$1:$1,"&gt;="&amp;1,$1:$1,"&lt;="&amp;INT(-$N178/30))+(-$N178/30-INT(-$N178/30))*SUMIFS(177:177,$1:$1,INT(-$N178/30)+1),0)+(-$N178/30-INT(-$N178/30))*SUMIFS(177:177,$1:$1,BC$1+INT(-$N178/30)+1)+(INT(-$N178/30)+1--$N178/30)*SUMIFS(177:177,$1:$1,BC$1+INT(-$N178/30))))</f>
        <v>3692410.1917484086</v>
      </c>
      <c r="BD178" s="91">
        <f>IF(BD$7="",0,IF(BD$1=MAX($1:$1),$R177-SUM($T178:BC178),IF(BD$1=1,SUMIFS(177:177,$1:$1,"&gt;="&amp;1,$1:$1,"&lt;="&amp;INT(-$N178/30))+(-$N178/30-INT(-$N178/30))*SUMIFS(177:177,$1:$1,INT(-$N178/30)+1),0)+(-$N178/30-INT(-$N178/30))*SUMIFS(177:177,$1:$1,BD$1+INT(-$N178/30)+1)+(INT(-$N178/30)+1--$N178/30)*SUMIFS(177:177,$1:$1,BD$1+INT(-$N178/30))))</f>
        <v>3769380.8844586578</v>
      </c>
      <c r="BE178" s="91">
        <f>IF(BE$7="",0,IF(BE$1=MAX($1:$1),$R177-SUM($T178:BD178),IF(BE$1=1,SUMIFS(177:177,$1:$1,"&gt;="&amp;1,$1:$1,"&lt;="&amp;INT(-$N178/30))+(-$N178/30-INT(-$N178/30))*SUMIFS(177:177,$1:$1,INT(-$N178/30)+1),0)+(-$N178/30-INT(-$N178/30))*SUMIFS(177:177,$1:$1,BE$1+INT(-$N178/30)+1)+(INT(-$N178/30)+1--$N178/30)*SUMIFS(177:177,$1:$1,BE$1+INT(-$N178/30))))</f>
        <v>3847022.0583240683</v>
      </c>
      <c r="BF178" s="91">
        <f>IF(BF$7="",0,IF(BF$1=MAX($1:$1),$R177-SUM($T178:BE178),IF(BF$1=1,SUMIFS(177:177,$1:$1,"&gt;="&amp;1,$1:$1,"&lt;="&amp;INT(-$N178/30))+(-$N178/30-INT(-$N178/30))*SUMIFS(177:177,$1:$1,INT(-$N178/30)+1),0)+(-$N178/30-INT(-$N178/30))*SUMIFS(177:177,$1:$1,BF$1+INT(-$N178/30)+1)+(INT(-$N178/30)+1--$N178/30)*SUMIFS(177:177,$1:$1,BF$1+INT(-$N178/30))))</f>
        <v>3925333.7133446406</v>
      </c>
      <c r="BG178" s="91">
        <f>IF(BG$7="",0,IF(BG$1=MAX($1:$1),$R177-SUM($T178:BF178),IF(BG$1=1,SUMIFS(177:177,$1:$1,"&gt;="&amp;1,$1:$1,"&lt;="&amp;INT(-$N178/30))+(-$N178/30-INT(-$N178/30))*SUMIFS(177:177,$1:$1,INT(-$N178/30)+1),0)+(-$N178/30-INT(-$N178/30))*SUMIFS(177:177,$1:$1,BG$1+INT(-$N178/30)+1)+(INT(-$N178/30)+1--$N178/30)*SUMIFS(177:177,$1:$1,BG$1+INT(-$N178/30))))</f>
        <v>4004315.8495203741</v>
      </c>
      <c r="BH178" s="91">
        <f>IF(BH$7="",0,IF(BH$1=MAX($1:$1),$R177-SUM($T178:BG178),IF(BH$1=1,SUMIFS(177:177,$1:$1,"&gt;="&amp;1,$1:$1,"&lt;="&amp;INT(-$N178/30))+(-$N178/30-INT(-$N178/30))*SUMIFS(177:177,$1:$1,INT(-$N178/30)+1),0)+(-$N178/30-INT(-$N178/30))*SUMIFS(177:177,$1:$1,BH$1+INT(-$N178/30)+1)+(INT(-$N178/30)+1--$N178/30)*SUMIFS(177:177,$1:$1,BH$1+INT(-$N178/30))))</f>
        <v>4083968.4668512698</v>
      </c>
      <c r="BI178" s="91">
        <f>IF(BI$7="",0,IF(BI$1=MAX($1:$1),$R177-SUM($T178:BH178),IF(BI$1=1,SUMIFS(177:177,$1:$1,"&gt;="&amp;1,$1:$1,"&lt;="&amp;INT(-$N178/30))+(-$N178/30-INT(-$N178/30))*SUMIFS(177:177,$1:$1,INT(-$N178/30)+1),0)+(-$N178/30-INT(-$N178/30))*SUMIFS(177:177,$1:$1,BI$1+INT(-$N178/30)+1)+(INT(-$N178/30)+1--$N178/30)*SUMIFS(177:177,$1:$1,BI$1+INT(-$N178/30))))</f>
        <v>4164291.5653373273</v>
      </c>
      <c r="BJ178" s="91">
        <f>IF(BJ$7="",0,IF(BJ$1=MAX($1:$1),$R177-SUM($T178:BI178),IF(BJ$1=1,SUMIFS(177:177,$1:$1,"&gt;="&amp;1,$1:$1,"&lt;="&amp;INT(-$N178/30))+(-$N178/30-INT(-$N178/30))*SUMIFS(177:177,$1:$1,INT(-$N178/30)+1),0)+(-$N178/30-INT(-$N178/30))*SUMIFS(177:177,$1:$1,BJ$1+INT(-$N178/30)+1)+(INT(-$N178/30)+1--$N178/30)*SUMIFS(177:177,$1:$1,BJ$1+INT(-$N178/30))))</f>
        <v>4245285.1449785475</v>
      </c>
      <c r="BK178" s="91">
        <f>IF(BK$7="",0,IF(BK$1=MAX($1:$1),$R177-SUM($T178:BJ178),IF(BK$1=1,SUMIFS(177:177,$1:$1,"&gt;="&amp;1,$1:$1,"&lt;="&amp;INT(-$N178/30))+(-$N178/30-INT(-$N178/30))*SUMIFS(177:177,$1:$1,INT(-$N178/30)+1),0)+(-$N178/30-INT(-$N178/30))*SUMIFS(177:177,$1:$1,BK$1+INT(-$N178/30)+1)+(INT(-$N178/30)+1--$N178/30)*SUMIFS(177:177,$1:$1,BK$1+INT(-$N178/30))))</f>
        <v>4326949.2057749294</v>
      </c>
      <c r="BL178" s="91">
        <f>IF(BL$7="",0,IF(BL$1=MAX($1:$1),$R177-SUM($T178:BK178),IF(BL$1=1,SUMIFS(177:177,$1:$1,"&gt;="&amp;1,$1:$1,"&lt;="&amp;INT(-$N178/30))+(-$N178/30-INT(-$N178/30))*SUMIFS(177:177,$1:$1,INT(-$N178/30)+1),0)+(-$N178/30-INT(-$N178/30))*SUMIFS(177:177,$1:$1,BL$1+INT(-$N178/30)+1)+(INT(-$N178/30)+1--$N178/30)*SUMIFS(177:177,$1:$1,BL$1+INT(-$N178/30))))</f>
        <v>4409283.7477264702</v>
      </c>
      <c r="BM178" s="91">
        <f>IF(BM$7="",0,IF(BM$1=MAX($1:$1),$R177-SUM($T178:BL178),IF(BM$1=1,SUMIFS(177:177,$1:$1,"&gt;="&amp;1,$1:$1,"&lt;="&amp;INT(-$N178/30))+(-$N178/30-INT(-$N178/30))*SUMIFS(177:177,$1:$1,INT(-$N178/30)+1),0)+(-$N178/30-INT(-$N178/30))*SUMIFS(177:177,$1:$1,BM$1+INT(-$N178/30)+1)+(INT(-$N178/30)+1--$N178/30)*SUMIFS(177:177,$1:$1,BM$1+INT(-$N178/30))))</f>
        <v>4492288.7708331747</v>
      </c>
      <c r="BN178" s="91">
        <f>IF(BN$7="",0,IF(BN$1=MAX($1:$1),$R177-SUM($T178:BM178),IF(BN$1=1,SUMIFS(177:177,$1:$1,"&gt;="&amp;1,$1:$1,"&lt;="&amp;INT(-$N178/30))+(-$N178/30-INT(-$N178/30))*SUMIFS(177:177,$1:$1,INT(-$N178/30)+1),0)+(-$N178/30-INT(-$N178/30))*SUMIFS(177:177,$1:$1,BN$1+INT(-$N178/30)+1)+(INT(-$N178/30)+1--$N178/30)*SUMIFS(177:177,$1:$1,BN$1+INT(-$N178/30))))</f>
        <v>4575964.27509504</v>
      </c>
      <c r="BO178" s="91">
        <f>IF(BO$7="",0,IF(BO$1=MAX($1:$1),$R177-SUM($T178:BN178),IF(BO$1=1,SUMIFS(177:177,$1:$1,"&gt;="&amp;1,$1:$1,"&lt;="&amp;INT(-$N178/30))+(-$N178/30-INT(-$N178/30))*SUMIFS(177:177,$1:$1,INT(-$N178/30)+1),0)+(-$N178/30-INT(-$N178/30))*SUMIFS(177:177,$1:$1,BO$1+INT(-$N178/30)+1)+(INT(-$N178/30)+1--$N178/30)*SUMIFS(177:177,$1:$1,BO$1+INT(-$N178/30))))</f>
        <v>4660310.2605120689</v>
      </c>
      <c r="BP178" s="91">
        <f>IF(BP$7="",0,IF(BP$1=MAX($1:$1),$R177-SUM($T178:BO178),IF(BP$1=1,SUMIFS(177:177,$1:$1,"&gt;="&amp;1,$1:$1,"&lt;="&amp;INT(-$N178/30))+(-$N178/30-INT(-$N178/30))*SUMIFS(177:177,$1:$1,INT(-$N178/30)+1),0)+(-$N178/30-INT(-$N178/30))*SUMIFS(177:177,$1:$1,BP$1+INT(-$N178/30)+1)+(INT(-$N178/30)+1--$N178/30)*SUMIFS(177:177,$1:$1,BP$1+INT(-$N178/30))))</f>
        <v>19294169.775760263</v>
      </c>
      <c r="BQ178" s="91">
        <f>IF(BQ$7="",0,IF(BQ$1=MAX($1:$1),$R177-SUM($T178:BP178),IF(BQ$1=1,SUMIFS(177:177,$1:$1,"&gt;="&amp;1,$1:$1,"&lt;="&amp;INT(-$N178/30))+(-$N178/30-INT(-$N178/30))*SUMIFS(177:177,$1:$1,INT(-$N178/30)+1),0)+(-$N178/30-INT(-$N178/30))*SUMIFS(177:177,$1:$1,BQ$1+INT(-$N178/30)+1)+(INT(-$N178/30)+1--$N178/30)*SUMIFS(177:177,$1:$1,BQ$1+INT(-$N178/30))))</f>
        <v>0</v>
      </c>
      <c r="BR178" s="91">
        <f>IF(BR$7="",0,IF(BR$1=MAX($1:$1),$R177-SUM($T178:BQ178),IF(BR$1=1,SUMIFS(177:177,$1:$1,"&gt;="&amp;1,$1:$1,"&lt;="&amp;INT(-$N178/30))+(-$N178/30-INT(-$N178/30))*SUMIFS(177:177,$1:$1,INT(-$N178/30)+1),0)+(-$N178/30-INT(-$N178/30))*SUMIFS(177:177,$1:$1,BR$1+INT(-$N178/30)+1)+(INT(-$N178/30)+1--$N178/30)*SUMIFS(177:177,$1:$1,BR$1+INT(-$N178/30))))</f>
        <v>0</v>
      </c>
      <c r="BS178" s="91">
        <f>IF(BS$7="",0,IF(BS$1=MAX($1:$1),$R177-SUM($T178:BR178),IF(BS$1=1,SUMIFS(177:177,$1:$1,"&gt;="&amp;1,$1:$1,"&lt;="&amp;INT(-$N178/30))+(-$N178/30-INT(-$N178/30))*SUMIFS(177:177,$1:$1,INT(-$N178/30)+1),0)+(-$N178/30-INT(-$N178/30))*SUMIFS(177:177,$1:$1,BS$1+INT(-$N178/30)+1)+(INT(-$N178/30)+1--$N178/30)*SUMIFS(177:177,$1:$1,BS$1+INT(-$N178/30))))</f>
        <v>0</v>
      </c>
      <c r="BT178" s="91">
        <f>IF(BT$7="",0,IF(BT$1=MAX($1:$1),$R177-SUM($T178:BS178),IF(BT$1=1,SUMIFS(177:177,$1:$1,"&gt;="&amp;1,$1:$1,"&lt;="&amp;INT(-$N178/30))+(-$N178/30-INT(-$N178/30))*SUMIFS(177:177,$1:$1,INT(-$N178/30)+1),0)+(-$N178/30-INT(-$N178/30))*SUMIFS(177:177,$1:$1,BT$1+INT(-$N178/30)+1)+(INT(-$N178/30)+1--$N178/30)*SUMIFS(177:177,$1:$1,BT$1+INT(-$N178/30))))</f>
        <v>0</v>
      </c>
      <c r="BU178" s="91">
        <f>IF(BU$7="",0,IF(BU$1=MAX($1:$1),$R177-SUM($T178:BT178),IF(BU$1=1,SUMIFS(177:177,$1:$1,"&gt;="&amp;1,$1:$1,"&lt;="&amp;INT(-$N178/30))+(-$N178/30-INT(-$N178/30))*SUMIFS(177:177,$1:$1,INT(-$N178/30)+1),0)+(-$N178/30-INT(-$N178/30))*SUMIFS(177:177,$1:$1,BU$1+INT(-$N178/30)+1)+(INT(-$N178/30)+1--$N178/30)*SUMIFS(177:177,$1:$1,BU$1+INT(-$N178/30))))</f>
        <v>0</v>
      </c>
      <c r="BV178" s="91">
        <f>IF(BV$7="",0,IF(BV$1=MAX($1:$1),$R177-SUM($T178:BU178),IF(BV$1=1,SUMIFS(177:177,$1:$1,"&gt;="&amp;1,$1:$1,"&lt;="&amp;INT(-$N178/30))+(-$N178/30-INT(-$N178/30))*SUMIFS(177:177,$1:$1,INT(-$N178/30)+1),0)+(-$N178/30-INT(-$N178/30))*SUMIFS(177:177,$1:$1,BV$1+INT(-$N178/30)+1)+(INT(-$N178/30)+1--$N178/30)*SUMIFS(177:177,$1:$1,BV$1+INT(-$N178/30))))</f>
        <v>0</v>
      </c>
      <c r="BW178" s="91">
        <f>IF(BW$7="",0,IF(BW$1=MAX($1:$1),$R177-SUM($T178:BV178),IF(BW$1=1,SUMIFS(177:177,$1:$1,"&gt;="&amp;1,$1:$1,"&lt;="&amp;INT(-$N178/30))+(-$N178/30-INT(-$N178/30))*SUMIFS(177:177,$1:$1,INT(-$N178/30)+1),0)+(-$N178/30-INT(-$N178/30))*SUMIFS(177:177,$1:$1,BW$1+INT(-$N178/30)+1)+(INT(-$N178/30)+1--$N178/30)*SUMIFS(177:177,$1:$1,BW$1+INT(-$N178/30))))</f>
        <v>0</v>
      </c>
      <c r="BX178" s="91">
        <f>IF(BX$7="",0,IF(BX$1=MAX($1:$1),$R177-SUM($T178:BW178),IF(BX$1=1,SUMIFS(177:177,$1:$1,"&gt;="&amp;1,$1:$1,"&lt;="&amp;INT(-$N178/30))+(-$N178/30-INT(-$N178/30))*SUMIFS(177:177,$1:$1,INT(-$N178/30)+1),0)+(-$N178/30-INT(-$N178/30))*SUMIFS(177:177,$1:$1,BX$1+INT(-$N178/30)+1)+(INT(-$N178/30)+1--$N178/30)*SUMIFS(177:177,$1:$1,BX$1+INT(-$N178/30))))</f>
        <v>0</v>
      </c>
      <c r="BY178" s="91">
        <f>IF(BY$7="",0,IF(BY$1=MAX($1:$1),$R177-SUM($T178:BX178),IF(BY$1=1,SUMIFS(177:177,$1:$1,"&gt;="&amp;1,$1:$1,"&lt;="&amp;INT(-$N178/30))+(-$N178/30-INT(-$N178/30))*SUMIFS(177:177,$1:$1,INT(-$N178/30)+1),0)+(-$N178/30-INT(-$N178/30))*SUMIFS(177:177,$1:$1,BY$1+INT(-$N178/30)+1)+(INT(-$N178/30)+1--$N178/30)*SUMIFS(177:177,$1:$1,BY$1+INT(-$N178/30))))</f>
        <v>0</v>
      </c>
      <c r="BZ178" s="91">
        <f>IF(BZ$7="",0,IF(BZ$1=MAX($1:$1),$R177-SUM($T178:BY178),IF(BZ$1=1,SUMIFS(177:177,$1:$1,"&gt;="&amp;1,$1:$1,"&lt;="&amp;INT(-$N178/30))+(-$N178/30-INT(-$N178/30))*SUMIFS(177:177,$1:$1,INT(-$N178/30)+1),0)+(-$N178/30-INT(-$N178/30))*SUMIFS(177:177,$1:$1,BZ$1+INT(-$N178/30)+1)+(INT(-$N178/30)+1--$N178/30)*SUMIFS(177:177,$1:$1,BZ$1+INT(-$N178/30))))</f>
        <v>0</v>
      </c>
      <c r="CA178" s="91">
        <f>IF(CA$7="",0,IF(CA$1=MAX($1:$1),$R177-SUM($T178:BZ178),IF(CA$1=1,SUMIFS(177:177,$1:$1,"&gt;="&amp;1,$1:$1,"&lt;="&amp;INT(-$N178/30))+(-$N178/30-INT(-$N178/30))*SUMIFS(177:177,$1:$1,INT(-$N178/30)+1),0)+(-$N178/30-INT(-$N178/30))*SUMIFS(177:177,$1:$1,CA$1+INT(-$N178/30)+1)+(INT(-$N178/30)+1--$N178/30)*SUMIFS(177:177,$1:$1,CA$1+INT(-$N178/30))))</f>
        <v>0</v>
      </c>
      <c r="CB178" s="91">
        <f>IF(CB$7="",0,IF(CB$1=MAX($1:$1),$R177-SUM($T178:CA178),IF(CB$1=1,SUMIFS(177:177,$1:$1,"&gt;="&amp;1,$1:$1,"&lt;="&amp;INT(-$N178/30))+(-$N178/30-INT(-$N178/30))*SUMIFS(177:177,$1:$1,INT(-$N178/30)+1),0)+(-$N178/30-INT(-$N178/30))*SUMIFS(177:177,$1:$1,CB$1+INT(-$N178/30)+1)+(INT(-$N178/30)+1--$N178/30)*SUMIFS(177:177,$1:$1,CB$1+INT(-$N178/30))))</f>
        <v>0</v>
      </c>
      <c r="CC178" s="91">
        <f>IF(CC$7="",0,IF(CC$1=MAX($1:$1),$R177-SUM($T178:CB178),IF(CC$1=1,SUMIFS(177:177,$1:$1,"&gt;="&amp;1,$1:$1,"&lt;="&amp;INT(-$N178/30))+(-$N178/30-INT(-$N178/30))*SUMIFS(177:177,$1:$1,INT(-$N178/30)+1),0)+(-$N178/30-INT(-$N178/30))*SUMIFS(177:177,$1:$1,CC$1+INT(-$N178/30)+1)+(INT(-$N178/30)+1--$N178/30)*SUMIFS(177:177,$1:$1,CC$1+INT(-$N178/30))))</f>
        <v>0</v>
      </c>
      <c r="CD178" s="91">
        <f>IF(CD$7="",0,IF(CD$1=MAX($1:$1),$R177-SUM($T178:CC178),IF(CD$1=1,SUMIFS(177:177,$1:$1,"&gt;="&amp;1,$1:$1,"&lt;="&amp;INT(-$N178/30))+(-$N178/30-INT(-$N178/30))*SUMIFS(177:177,$1:$1,INT(-$N178/30)+1),0)+(-$N178/30-INT(-$N178/30))*SUMIFS(177:177,$1:$1,CD$1+INT(-$N178/30)+1)+(INT(-$N178/30)+1--$N178/30)*SUMIFS(177:177,$1:$1,CD$1+INT(-$N178/30))))</f>
        <v>0</v>
      </c>
      <c r="CE178" s="91">
        <f>IF(CE$7="",0,IF(CE$1=MAX($1:$1),$R177-SUM($T178:CD178),IF(CE$1=1,SUMIFS(177:177,$1:$1,"&gt;="&amp;1,$1:$1,"&lt;="&amp;INT(-$N178/30))+(-$N178/30-INT(-$N178/30))*SUMIFS(177:177,$1:$1,INT(-$N178/30)+1),0)+(-$N178/30-INT(-$N178/30))*SUMIFS(177:177,$1:$1,CE$1+INT(-$N178/30)+1)+(INT(-$N178/30)+1--$N178/30)*SUMIFS(177:177,$1:$1,CE$1+INT(-$N178/30))))</f>
        <v>0</v>
      </c>
      <c r="CF178" s="91">
        <f>IF(CF$7="",0,IF(CF$1=MAX($1:$1),$R177-SUM($T178:CE178),IF(CF$1=1,SUMIFS(177:177,$1:$1,"&gt;="&amp;1,$1:$1,"&lt;="&amp;INT(-$N178/30))+(-$N178/30-INT(-$N178/30))*SUMIFS(177:177,$1:$1,INT(-$N178/30)+1),0)+(-$N178/30-INT(-$N178/30))*SUMIFS(177:177,$1:$1,CF$1+INT(-$N178/30)+1)+(INT(-$N178/30)+1--$N178/30)*SUMIFS(177:177,$1:$1,CF$1+INT(-$N178/30))))</f>
        <v>0</v>
      </c>
      <c r="CG178" s="91">
        <f>IF(CG$7="",0,IF(CG$1=MAX($1:$1),$R177-SUM($T178:CF178),IF(CG$1=1,SUMIFS(177:177,$1:$1,"&gt;="&amp;1,$1:$1,"&lt;="&amp;INT(-$N178/30))+(-$N178/30-INT(-$N178/30))*SUMIFS(177:177,$1:$1,INT(-$N178/30)+1),0)+(-$N178/30-INT(-$N178/30))*SUMIFS(177:177,$1:$1,CG$1+INT(-$N178/30)+1)+(INT(-$N178/30)+1--$N178/30)*SUMIFS(177:177,$1:$1,CG$1+INT(-$N178/30))))</f>
        <v>0</v>
      </c>
      <c r="CH178" s="91">
        <f>IF(CH$7="",0,IF(CH$1=MAX($1:$1),$R177-SUM($T178:CG178),IF(CH$1=1,SUMIFS(177:177,$1:$1,"&gt;="&amp;1,$1:$1,"&lt;="&amp;INT(-$N178/30))+(-$N178/30-INT(-$N178/30))*SUMIFS(177:177,$1:$1,INT(-$N178/30)+1),0)+(-$N178/30-INT(-$N178/30))*SUMIFS(177:177,$1:$1,CH$1+INT(-$N178/30)+1)+(INT(-$N178/30)+1--$N178/30)*SUMIFS(177:177,$1:$1,CH$1+INT(-$N178/30))))</f>
        <v>0</v>
      </c>
      <c r="CI178" s="91">
        <f>IF(CI$7="",0,IF(CI$1=MAX($1:$1),$R177-SUM($T178:CH178),IF(CI$1=1,SUMIFS(177:177,$1:$1,"&gt;="&amp;1,$1:$1,"&lt;="&amp;INT(-$N178/30))+(-$N178/30-INT(-$N178/30))*SUMIFS(177:177,$1:$1,INT(-$N178/30)+1),0)+(-$N178/30-INT(-$N178/30))*SUMIFS(177:177,$1:$1,CI$1+INT(-$N178/30)+1)+(INT(-$N178/30)+1--$N178/30)*SUMIFS(177:177,$1:$1,CI$1+INT(-$N178/30))))</f>
        <v>0</v>
      </c>
      <c r="CJ178" s="91">
        <f>IF(CJ$7="",0,IF(CJ$1=MAX($1:$1),$R177-SUM($T178:CI178),IF(CJ$1=1,SUMIFS(177:177,$1:$1,"&gt;="&amp;1,$1:$1,"&lt;="&amp;INT(-$N178/30))+(-$N178/30-INT(-$N178/30))*SUMIFS(177:177,$1:$1,INT(-$N178/30)+1),0)+(-$N178/30-INT(-$N178/30))*SUMIFS(177:177,$1:$1,CJ$1+INT(-$N178/30)+1)+(INT(-$N178/30)+1--$N178/30)*SUMIFS(177:177,$1:$1,CJ$1+INT(-$N178/30))))</f>
        <v>0</v>
      </c>
      <c r="CK178" s="91">
        <f>IF(CK$7="",0,IF(CK$1=MAX($1:$1),$R177-SUM($T178:CJ178),IF(CK$1=1,SUMIFS(177:177,$1:$1,"&gt;="&amp;1,$1:$1,"&lt;="&amp;INT(-$N178/30))+(-$N178/30-INT(-$N178/30))*SUMIFS(177:177,$1:$1,INT(-$N178/30)+1),0)+(-$N178/30-INT(-$N178/30))*SUMIFS(177:177,$1:$1,CK$1+INT(-$N178/30)+1)+(INT(-$N178/30)+1--$N178/30)*SUMIFS(177:177,$1:$1,CK$1+INT(-$N178/30))))</f>
        <v>0</v>
      </c>
      <c r="CL178" s="91">
        <f>IF(CL$7="",0,IF(CL$1=MAX($1:$1),$R177-SUM($T178:CK178),IF(CL$1=1,SUMIFS(177:177,$1:$1,"&gt;="&amp;1,$1:$1,"&lt;="&amp;INT(-$N178/30))+(-$N178/30-INT(-$N178/30))*SUMIFS(177:177,$1:$1,INT(-$N178/30)+1),0)+(-$N178/30-INT(-$N178/30))*SUMIFS(177:177,$1:$1,CL$1+INT(-$N178/30)+1)+(INT(-$N178/30)+1--$N178/30)*SUMIFS(177:177,$1:$1,CL$1+INT(-$N178/30))))</f>
        <v>0</v>
      </c>
      <c r="CM178" s="91">
        <f>IF(CM$7="",0,IF(CM$1=MAX($1:$1),$R177-SUM($T178:CL178),IF(CM$1=1,SUMIFS(177:177,$1:$1,"&gt;="&amp;1,$1:$1,"&lt;="&amp;INT(-$N178/30))+(-$N178/30-INT(-$N178/30))*SUMIFS(177:177,$1:$1,INT(-$N178/30)+1),0)+(-$N178/30-INT(-$N178/30))*SUMIFS(177:177,$1:$1,CM$1+INT(-$N178/30)+1)+(INT(-$N178/30)+1--$N178/30)*SUMIFS(177:177,$1:$1,CM$1+INT(-$N178/30))))</f>
        <v>0</v>
      </c>
      <c r="CN178" s="91">
        <f>IF(CN$7="",0,IF(CN$1=MAX($1:$1),$R177-SUM($T178:CM178),IF(CN$1=1,SUMIFS(177:177,$1:$1,"&gt;="&amp;1,$1:$1,"&lt;="&amp;INT(-$N178/30))+(-$N178/30-INT(-$N178/30))*SUMIFS(177:177,$1:$1,INT(-$N178/30)+1),0)+(-$N178/30-INT(-$N178/30))*SUMIFS(177:177,$1:$1,CN$1+INT(-$N178/30)+1)+(INT(-$N178/30)+1--$N178/30)*SUMIFS(177:177,$1:$1,CN$1+INT(-$N178/30))))</f>
        <v>0</v>
      </c>
      <c r="CO178" s="91">
        <f>IF(CO$7="",0,IF(CO$1=MAX($1:$1),$R177-SUM($T178:CN178),IF(CO$1=1,SUMIFS(177:177,$1:$1,"&gt;="&amp;1,$1:$1,"&lt;="&amp;INT(-$N178/30))+(-$N178/30-INT(-$N178/30))*SUMIFS(177:177,$1:$1,INT(-$N178/30)+1),0)+(-$N178/30-INT(-$N178/30))*SUMIFS(177:177,$1:$1,CO$1+INT(-$N178/30)+1)+(INT(-$N178/30)+1--$N178/30)*SUMIFS(177:177,$1:$1,CO$1+INT(-$N178/30))))</f>
        <v>0</v>
      </c>
      <c r="CP178" s="91">
        <f>IF(CP$7="",0,IF(CP$1=MAX($1:$1),$R177-SUM($T178:CO178),IF(CP$1=1,SUMIFS(177:177,$1:$1,"&gt;="&amp;1,$1:$1,"&lt;="&amp;INT(-$N178/30))+(-$N178/30-INT(-$N178/30))*SUMIFS(177:177,$1:$1,INT(-$N178/30)+1),0)+(-$N178/30-INT(-$N178/30))*SUMIFS(177:177,$1:$1,CP$1+INT(-$N178/30)+1)+(INT(-$N178/30)+1--$N178/30)*SUMIFS(177:177,$1:$1,CP$1+INT(-$N178/30))))</f>
        <v>0</v>
      </c>
      <c r="CQ178" s="91">
        <f>IF(CQ$7="",0,IF(CQ$1=MAX($1:$1),$R177-SUM($T178:CP178),IF(CQ$1=1,SUMIFS(177:177,$1:$1,"&gt;="&amp;1,$1:$1,"&lt;="&amp;INT(-$N178/30))+(-$N178/30-INT(-$N178/30))*SUMIFS(177:177,$1:$1,INT(-$N178/30)+1),0)+(-$N178/30-INT(-$N178/30))*SUMIFS(177:177,$1:$1,CQ$1+INT(-$N178/30)+1)+(INT(-$N178/30)+1--$N178/30)*SUMIFS(177:177,$1:$1,CQ$1+INT(-$N178/30))))</f>
        <v>0</v>
      </c>
      <c r="CR178" s="91">
        <f>IF(CR$7="",0,IF(CR$1=MAX($1:$1),$R177-SUM($T178:CQ178),IF(CR$1=1,SUMIFS(177:177,$1:$1,"&gt;="&amp;1,$1:$1,"&lt;="&amp;INT(-$N178/30))+(-$N178/30-INT(-$N178/30))*SUMIFS(177:177,$1:$1,INT(-$N178/30)+1),0)+(-$N178/30-INT(-$N178/30))*SUMIFS(177:177,$1:$1,CR$1+INT(-$N178/30)+1)+(INT(-$N178/30)+1--$N178/30)*SUMIFS(177:177,$1:$1,CR$1+INT(-$N178/30))))</f>
        <v>0</v>
      </c>
      <c r="CS178" s="91">
        <f>IF(CS$7="",0,IF(CS$1=MAX($1:$1),$R177-SUM($T178:CR178),IF(CS$1=1,SUMIFS(177:177,$1:$1,"&gt;="&amp;1,$1:$1,"&lt;="&amp;INT(-$N178/30))+(-$N178/30-INT(-$N178/30))*SUMIFS(177:177,$1:$1,INT(-$N178/30)+1),0)+(-$N178/30-INT(-$N178/30))*SUMIFS(177:177,$1:$1,CS$1+INT(-$N178/30)+1)+(INT(-$N178/30)+1--$N178/30)*SUMIFS(177:177,$1:$1,CS$1+INT(-$N178/30))))</f>
        <v>0</v>
      </c>
      <c r="CT178" s="91">
        <f>IF(CT$7="",0,IF(CT$1=MAX($1:$1),$R177-SUM($T178:CS178),IF(CT$1=1,SUMIFS(177:177,$1:$1,"&gt;="&amp;1,$1:$1,"&lt;="&amp;INT(-$N178/30))+(-$N178/30-INT(-$N178/30))*SUMIFS(177:177,$1:$1,INT(-$N178/30)+1),0)+(-$N178/30-INT(-$N178/30))*SUMIFS(177:177,$1:$1,CT$1+INT(-$N178/30)+1)+(INT(-$N178/30)+1--$N178/30)*SUMIFS(177:177,$1:$1,CT$1+INT(-$N178/30))))</f>
        <v>0</v>
      </c>
      <c r="CU178" s="91">
        <f>IF(CU$7="",0,IF(CU$1=MAX($1:$1),$R177-SUM($T178:CT178),IF(CU$1=1,SUMIFS(177:177,$1:$1,"&gt;="&amp;1,$1:$1,"&lt;="&amp;INT(-$N178/30))+(-$N178/30-INT(-$N178/30))*SUMIFS(177:177,$1:$1,INT(-$N178/30)+1),0)+(-$N178/30-INT(-$N178/30))*SUMIFS(177:177,$1:$1,CU$1+INT(-$N178/30)+1)+(INT(-$N178/30)+1--$N178/30)*SUMIFS(177:177,$1:$1,CU$1+INT(-$N178/30))))</f>
        <v>0</v>
      </c>
      <c r="CV178" s="91">
        <f>IF(CV$7="",0,IF(CV$1=MAX($1:$1),$R177-SUM($T178:CU178),IF(CV$1=1,SUMIFS(177:177,$1:$1,"&gt;="&amp;1,$1:$1,"&lt;="&amp;INT(-$N178/30))+(-$N178/30-INT(-$N178/30))*SUMIFS(177:177,$1:$1,INT(-$N178/30)+1),0)+(-$N178/30-INT(-$N178/30))*SUMIFS(177:177,$1:$1,CV$1+INT(-$N178/30)+1)+(INT(-$N178/30)+1--$N178/30)*SUMIFS(177:177,$1:$1,CV$1+INT(-$N178/30))))</f>
        <v>0</v>
      </c>
      <c r="CW178" s="91">
        <f>IF(CW$7="",0,IF(CW$1=MAX($1:$1),$R177-SUM($T178:CV178),IF(CW$1=1,SUMIFS(177:177,$1:$1,"&gt;="&amp;1,$1:$1,"&lt;="&amp;INT(-$N178/30))+(-$N178/30-INT(-$N178/30))*SUMIFS(177:177,$1:$1,INT(-$N178/30)+1),0)+(-$N178/30-INT(-$N178/30))*SUMIFS(177:177,$1:$1,CW$1+INT(-$N178/30)+1)+(INT(-$N178/30)+1--$N178/30)*SUMIFS(177:177,$1:$1,CW$1+INT(-$N178/30))))</f>
        <v>0</v>
      </c>
      <c r="CX178" s="91">
        <f>IF(CX$7="",0,IF(CX$1=MAX($1:$1),$R177-SUM($T178:CW178),IF(CX$1=1,SUMIFS(177:177,$1:$1,"&gt;="&amp;1,$1:$1,"&lt;="&amp;INT(-$N178/30))+(-$N178/30-INT(-$N178/30))*SUMIFS(177:177,$1:$1,INT(-$N178/30)+1),0)+(-$N178/30-INT(-$N178/30))*SUMIFS(177:177,$1:$1,CX$1+INT(-$N178/30)+1)+(INT(-$N178/30)+1--$N178/30)*SUMIFS(177:177,$1:$1,CX$1+INT(-$N178/30))))</f>
        <v>0</v>
      </c>
      <c r="CY178" s="91">
        <f>IF(CY$7="",0,IF(CY$1=MAX($1:$1),$R177-SUM($T178:CX178),IF(CY$1=1,SUMIFS(177:177,$1:$1,"&gt;="&amp;1,$1:$1,"&lt;="&amp;INT(-$N178/30))+(-$N178/30-INT(-$N178/30))*SUMIFS(177:177,$1:$1,INT(-$N178/30)+1),0)+(-$N178/30-INT(-$N178/30))*SUMIFS(177:177,$1:$1,CY$1+INT(-$N178/30)+1)+(INT(-$N178/30)+1--$N178/30)*SUMIFS(177:177,$1:$1,CY$1+INT(-$N178/30))))</f>
        <v>0</v>
      </c>
      <c r="CZ178" s="91">
        <f>IF(CZ$7="",0,IF(CZ$1=MAX($1:$1),$R177-SUM($T178:CY178),IF(CZ$1=1,SUMIFS(177:177,$1:$1,"&gt;="&amp;1,$1:$1,"&lt;="&amp;INT(-$N178/30))+(-$N178/30-INT(-$N178/30))*SUMIFS(177:177,$1:$1,INT(-$N178/30)+1),0)+(-$N178/30-INT(-$N178/30))*SUMIFS(177:177,$1:$1,CZ$1+INT(-$N178/30)+1)+(INT(-$N178/30)+1--$N178/30)*SUMIFS(177:177,$1:$1,CZ$1+INT(-$N178/30))))</f>
        <v>0</v>
      </c>
      <c r="DA178" s="91">
        <f>IF(DA$7="",0,IF(DA$1=MAX($1:$1),$R177-SUM($T178:CZ178),IF(DA$1=1,SUMIFS(177:177,$1:$1,"&gt;="&amp;1,$1:$1,"&lt;="&amp;INT(-$N178/30))+(-$N178/30-INT(-$N178/30))*SUMIFS(177:177,$1:$1,INT(-$N178/30)+1),0)+(-$N178/30-INT(-$N178/30))*SUMIFS(177:177,$1:$1,DA$1+INT(-$N178/30)+1)+(INT(-$N178/30)+1--$N178/30)*SUMIFS(177:177,$1:$1,DA$1+INT(-$N178/30))))</f>
        <v>0</v>
      </c>
      <c r="DB178" s="91">
        <f>IF(DB$7="",0,IF(DB$1=MAX($1:$1),$R177-SUM($T178:DA178),IF(DB$1=1,SUMIFS(177:177,$1:$1,"&gt;="&amp;1,$1:$1,"&lt;="&amp;INT(-$N178/30))+(-$N178/30-INT(-$N178/30))*SUMIFS(177:177,$1:$1,INT(-$N178/30)+1),0)+(-$N178/30-INT(-$N178/30))*SUMIFS(177:177,$1:$1,DB$1+INT(-$N178/30)+1)+(INT(-$N178/30)+1--$N178/30)*SUMIFS(177:177,$1:$1,DB$1+INT(-$N178/30))))</f>
        <v>0</v>
      </c>
      <c r="DC178" s="91">
        <f>IF(DC$7="",0,IF(DC$1=MAX($1:$1),$R177-SUM($T178:DB178),IF(DC$1=1,SUMIFS(177:177,$1:$1,"&gt;="&amp;1,$1:$1,"&lt;="&amp;INT(-$N178/30))+(-$N178/30-INT(-$N178/30))*SUMIFS(177:177,$1:$1,INT(-$N178/30)+1),0)+(-$N178/30-INT(-$N178/30))*SUMIFS(177:177,$1:$1,DC$1+INT(-$N178/30)+1)+(INT(-$N178/30)+1--$N178/30)*SUMIFS(177:177,$1:$1,DC$1+INT(-$N178/30))))</f>
        <v>0</v>
      </c>
      <c r="DD178" s="91">
        <f>IF(DD$7="",0,IF(DD$1=MAX($1:$1),$R177-SUM($T178:DC178),IF(DD$1=1,SUMIFS(177:177,$1:$1,"&gt;="&amp;1,$1:$1,"&lt;="&amp;INT(-$N178/30))+(-$N178/30-INT(-$N178/30))*SUMIFS(177:177,$1:$1,INT(-$N178/30)+1),0)+(-$N178/30-INT(-$N178/30))*SUMIFS(177:177,$1:$1,DD$1+INT(-$N178/30)+1)+(INT(-$N178/30)+1--$N178/30)*SUMIFS(177:177,$1:$1,DD$1+INT(-$N178/30))))</f>
        <v>0</v>
      </c>
      <c r="DE178" s="91">
        <f>IF(DE$7="",0,IF(DE$1=MAX($1:$1),$R177-SUM($T178:DD178),IF(DE$1=1,SUMIFS(177:177,$1:$1,"&gt;="&amp;1,$1:$1,"&lt;="&amp;INT(-$N178/30))+(-$N178/30-INT(-$N178/30))*SUMIFS(177:177,$1:$1,INT(-$N178/30)+1),0)+(-$N178/30-INT(-$N178/30))*SUMIFS(177:177,$1:$1,DE$1+INT(-$N178/30)+1)+(INT(-$N178/30)+1--$N178/30)*SUMIFS(177:177,$1:$1,DE$1+INT(-$N178/30))))</f>
        <v>0</v>
      </c>
      <c r="DF178" s="91">
        <f>IF(DF$7="",0,IF(DF$1=MAX($1:$1),$R177-SUM($T178:DE178),IF(DF$1=1,SUMIFS(177:177,$1:$1,"&gt;="&amp;1,$1:$1,"&lt;="&amp;INT(-$N178/30))+(-$N178/30-INT(-$N178/30))*SUMIFS(177:177,$1:$1,INT(-$N178/30)+1),0)+(-$N178/30-INT(-$N178/30))*SUMIFS(177:177,$1:$1,DF$1+INT(-$N178/30)+1)+(INT(-$N178/30)+1--$N178/30)*SUMIFS(177:177,$1:$1,DF$1+INT(-$N178/30))))</f>
        <v>0</v>
      </c>
      <c r="DG178" s="91">
        <f>IF(DG$7="",0,IF(DG$1=MAX($1:$1),$R177-SUM($T178:DF178),IF(DG$1=1,SUMIFS(177:177,$1:$1,"&gt;="&amp;1,$1:$1,"&lt;="&amp;INT(-$N178/30))+(-$N178/30-INT(-$N178/30))*SUMIFS(177:177,$1:$1,INT(-$N178/30)+1),0)+(-$N178/30-INT(-$N178/30))*SUMIFS(177:177,$1:$1,DG$1+INT(-$N178/30)+1)+(INT(-$N178/30)+1--$N178/30)*SUMIFS(177:177,$1:$1,DG$1+INT(-$N178/30))))</f>
        <v>0</v>
      </c>
      <c r="DH178" s="91">
        <f>IF(DH$7="",0,IF(DH$1=MAX($1:$1),$R177-SUM($T178:DG178),IF(DH$1=1,SUMIFS(177:177,$1:$1,"&gt;="&amp;1,$1:$1,"&lt;="&amp;INT(-$N178/30))+(-$N178/30-INT(-$N178/30))*SUMIFS(177:177,$1:$1,INT(-$N178/30)+1),0)+(-$N178/30-INT(-$N178/30))*SUMIFS(177:177,$1:$1,DH$1+INT(-$N178/30)+1)+(INT(-$N178/30)+1--$N178/30)*SUMIFS(177:177,$1:$1,DH$1+INT(-$N178/30))))</f>
        <v>0</v>
      </c>
      <c r="DI178" s="91">
        <f>IF(DI$7="",0,IF(DI$1=MAX($1:$1),$R177-SUM($T178:DH178),IF(DI$1=1,SUMIFS(177:177,$1:$1,"&gt;="&amp;1,$1:$1,"&lt;="&amp;INT(-$N178/30))+(-$N178/30-INT(-$N178/30))*SUMIFS(177:177,$1:$1,INT(-$N178/30)+1),0)+(-$N178/30-INT(-$N178/30))*SUMIFS(177:177,$1:$1,DI$1+INT(-$N178/30)+1)+(INT(-$N178/30)+1--$N178/30)*SUMIFS(177:177,$1:$1,DI$1+INT(-$N178/30))))</f>
        <v>0</v>
      </c>
      <c r="DJ178" s="91">
        <f>IF(DJ$7="",0,IF(DJ$1=MAX($1:$1),$R177-SUM($T178:DI178),IF(DJ$1=1,SUMIFS(177:177,$1:$1,"&gt;="&amp;1,$1:$1,"&lt;="&amp;INT(-$N178/30))+(-$N178/30-INT(-$N178/30))*SUMIFS(177:177,$1:$1,INT(-$N178/30)+1),0)+(-$N178/30-INT(-$N178/30))*SUMIFS(177:177,$1:$1,DJ$1+INT(-$N178/30)+1)+(INT(-$N178/30)+1--$N178/30)*SUMIFS(177:177,$1:$1,DJ$1+INT(-$N178/30))))</f>
        <v>0</v>
      </c>
      <c r="DK178" s="91">
        <f>IF(DK$7="",0,IF(DK$1=MAX($1:$1),$R177-SUM($T178:DJ178),IF(DK$1=1,SUMIFS(177:177,$1:$1,"&gt;="&amp;1,$1:$1,"&lt;="&amp;INT(-$N178/30))+(-$N178/30-INT(-$N178/30))*SUMIFS(177:177,$1:$1,INT(-$N178/30)+1),0)+(-$N178/30-INT(-$N178/30))*SUMIFS(177:177,$1:$1,DK$1+INT(-$N178/30)+1)+(INT(-$N178/30)+1--$N178/30)*SUMIFS(177:177,$1:$1,DK$1+INT(-$N178/30))))</f>
        <v>0</v>
      </c>
      <c r="DL178" s="91">
        <f>IF(DL$7="",0,IF(DL$1=MAX($1:$1),$R177-SUM($T178:DK178),IF(DL$1=1,SUMIFS(177:177,$1:$1,"&gt;="&amp;1,$1:$1,"&lt;="&amp;INT(-$N178/30))+(-$N178/30-INT(-$N178/30))*SUMIFS(177:177,$1:$1,INT(-$N178/30)+1),0)+(-$N178/30-INT(-$N178/30))*SUMIFS(177:177,$1:$1,DL$1+INT(-$N178/30)+1)+(INT(-$N178/30)+1--$N178/30)*SUMIFS(177:177,$1:$1,DL$1+INT(-$N178/30))))</f>
        <v>0</v>
      </c>
      <c r="DM178" s="91">
        <f>IF(DM$7="",0,IF(DM$1=MAX($1:$1),$R177-SUM($T178:DL178),IF(DM$1=1,SUMIFS(177:177,$1:$1,"&gt;="&amp;1,$1:$1,"&lt;="&amp;INT(-$N178/30))+(-$N178/30-INT(-$N178/30))*SUMIFS(177:177,$1:$1,INT(-$N178/30)+1),0)+(-$N178/30-INT(-$N178/30))*SUMIFS(177:177,$1:$1,DM$1+INT(-$N178/30)+1)+(INT(-$N178/30)+1--$N178/30)*SUMIFS(177:177,$1:$1,DM$1+INT(-$N178/30))))</f>
        <v>0</v>
      </c>
      <c r="DN178" s="91">
        <f>IF(DN$7="",0,IF(DN$1=MAX($1:$1),$R177-SUM($T178:DM178),IF(DN$1=1,SUMIFS(177:177,$1:$1,"&gt;="&amp;1,$1:$1,"&lt;="&amp;INT(-$N178/30))+(-$N178/30-INT(-$N178/30))*SUMIFS(177:177,$1:$1,INT(-$N178/30)+1),0)+(-$N178/30-INT(-$N178/30))*SUMIFS(177:177,$1:$1,DN$1+INT(-$N178/30)+1)+(INT(-$N178/30)+1--$N178/30)*SUMIFS(177:177,$1:$1,DN$1+INT(-$N178/30))))</f>
        <v>0</v>
      </c>
      <c r="DO178" s="91">
        <f>IF(DO$7="",0,IF(DO$1=MAX($1:$1),$R177-SUM($T178:DN178),IF(DO$1=1,SUMIFS(177:177,$1:$1,"&gt;="&amp;1,$1:$1,"&lt;="&amp;INT(-$N178/30))+(-$N178/30-INT(-$N178/30))*SUMIFS(177:177,$1:$1,INT(-$N178/30)+1),0)+(-$N178/30-INT(-$N178/30))*SUMIFS(177:177,$1:$1,DO$1+INT(-$N178/30)+1)+(INT(-$N178/30)+1--$N178/30)*SUMIFS(177:177,$1:$1,DO$1+INT(-$N178/30))))</f>
        <v>0</v>
      </c>
      <c r="DP178" s="91">
        <f>IF(DP$7="",0,IF(DP$1=MAX($1:$1),$R177-SUM($T178:DO178),IF(DP$1=1,SUMIFS(177:177,$1:$1,"&gt;="&amp;1,$1:$1,"&lt;="&amp;INT(-$N178/30))+(-$N178/30-INT(-$N178/30))*SUMIFS(177:177,$1:$1,INT(-$N178/30)+1),0)+(-$N178/30-INT(-$N178/30))*SUMIFS(177:177,$1:$1,DP$1+INT(-$N178/30)+1)+(INT(-$N178/30)+1--$N178/30)*SUMIFS(177:177,$1:$1,DP$1+INT(-$N178/30))))</f>
        <v>0</v>
      </c>
      <c r="DQ178" s="91">
        <f>IF(DQ$7="",0,IF(DQ$1=MAX($1:$1),$R177-SUM($T178:DP178),IF(DQ$1=1,SUMIFS(177:177,$1:$1,"&gt;="&amp;1,$1:$1,"&lt;="&amp;INT(-$N178/30))+(-$N178/30-INT(-$N178/30))*SUMIFS(177:177,$1:$1,INT(-$N178/30)+1),0)+(-$N178/30-INT(-$N178/30))*SUMIFS(177:177,$1:$1,DQ$1+INT(-$N178/30)+1)+(INT(-$N178/30)+1--$N178/30)*SUMIFS(177:177,$1:$1,DQ$1+INT(-$N178/30))))</f>
        <v>0</v>
      </c>
      <c r="DR178" s="91">
        <f>IF(DR$7="",0,IF(DR$1=MAX($1:$1),$R177-SUM($T178:DQ178),IF(DR$1=1,SUMIFS(177:177,$1:$1,"&gt;="&amp;1,$1:$1,"&lt;="&amp;INT(-$N178/30))+(-$N178/30-INT(-$N178/30))*SUMIFS(177:177,$1:$1,INT(-$N178/30)+1),0)+(-$N178/30-INT(-$N178/30))*SUMIFS(177:177,$1:$1,DR$1+INT(-$N178/30)+1)+(INT(-$N178/30)+1--$N178/30)*SUMIFS(177:177,$1:$1,DR$1+INT(-$N178/30))))</f>
        <v>0</v>
      </c>
      <c r="DS178" s="91">
        <f>IF(DS$7="",0,IF(DS$1=MAX($1:$1),$R177-SUM($T178:DR178),IF(DS$1=1,SUMIFS(177:177,$1:$1,"&gt;="&amp;1,$1:$1,"&lt;="&amp;INT(-$N178/30))+(-$N178/30-INT(-$N178/30))*SUMIFS(177:177,$1:$1,INT(-$N178/30)+1),0)+(-$N178/30-INT(-$N178/30))*SUMIFS(177:177,$1:$1,DS$1+INT(-$N178/30)+1)+(INT(-$N178/30)+1--$N178/30)*SUMIFS(177:177,$1:$1,DS$1+INT(-$N178/30))))</f>
        <v>0</v>
      </c>
      <c r="DT178" s="91">
        <f>IF(DT$7="",0,IF(DT$1=MAX($1:$1),$R177-SUM($T178:DS178),IF(DT$1=1,SUMIFS(177:177,$1:$1,"&gt;="&amp;1,$1:$1,"&lt;="&amp;INT(-$N178/30))+(-$N178/30-INT(-$N178/30))*SUMIFS(177:177,$1:$1,INT(-$N178/30)+1),0)+(-$N178/30-INT(-$N178/30))*SUMIFS(177:177,$1:$1,DT$1+INT(-$N178/30)+1)+(INT(-$N178/30)+1--$N178/30)*SUMIFS(177:177,$1:$1,DT$1+INT(-$N178/30))))</f>
        <v>0</v>
      </c>
      <c r="DU178" s="91">
        <f>IF(DU$7="",0,IF(DU$1=MAX($1:$1),$R177-SUM($T178:DT178),IF(DU$1=1,SUMIFS(177:177,$1:$1,"&gt;="&amp;1,$1:$1,"&lt;="&amp;INT(-$N178/30))+(-$N178/30-INT(-$N178/30))*SUMIFS(177:177,$1:$1,INT(-$N178/30)+1),0)+(-$N178/30-INT(-$N178/30))*SUMIFS(177:177,$1:$1,DU$1+INT(-$N178/30)+1)+(INT(-$N178/30)+1--$N178/30)*SUMIFS(177:177,$1:$1,DU$1+INT(-$N178/30))))</f>
        <v>0</v>
      </c>
      <c r="DV178" s="91">
        <f>IF(DV$7="",0,IF(DV$1=MAX($1:$1),$R177-SUM($T178:DU178),IF(DV$1=1,SUMIFS(177:177,$1:$1,"&gt;="&amp;1,$1:$1,"&lt;="&amp;INT(-$N178/30))+(-$N178/30-INT(-$N178/30))*SUMIFS(177:177,$1:$1,INT(-$N178/30)+1),0)+(-$N178/30-INT(-$N178/30))*SUMIFS(177:177,$1:$1,DV$1+INT(-$N178/30)+1)+(INT(-$N178/30)+1--$N178/30)*SUMIFS(177:177,$1:$1,DV$1+INT(-$N178/30))))</f>
        <v>0</v>
      </c>
      <c r="DW178" s="91">
        <f>IF(DW$7="",0,IF(DW$1=MAX($1:$1),$R177-SUM($T178:DV178),IF(DW$1=1,SUMIFS(177:177,$1:$1,"&gt;="&amp;1,$1:$1,"&lt;="&amp;INT(-$N178/30))+(-$N178/30-INT(-$N178/30))*SUMIFS(177:177,$1:$1,INT(-$N178/30)+1),0)+(-$N178/30-INT(-$N178/30))*SUMIFS(177:177,$1:$1,DW$1+INT(-$N178/30)+1)+(INT(-$N178/30)+1--$N178/30)*SUMIFS(177:177,$1:$1,DW$1+INT(-$N178/30))))</f>
        <v>0</v>
      </c>
      <c r="DX178" s="91">
        <f>IF(DX$7="",0,IF(DX$1=MAX($1:$1),$R177-SUM($T178:DW178),IF(DX$1=1,SUMIFS(177:177,$1:$1,"&gt;="&amp;1,$1:$1,"&lt;="&amp;INT(-$N178/30))+(-$N178/30-INT(-$N178/30))*SUMIFS(177:177,$1:$1,INT(-$N178/30)+1),0)+(-$N178/30-INT(-$N178/30))*SUMIFS(177:177,$1:$1,DX$1+INT(-$N178/30)+1)+(INT(-$N178/30)+1--$N178/30)*SUMIFS(177:177,$1:$1,DX$1+INT(-$N178/30))))</f>
        <v>0</v>
      </c>
      <c r="DY178" s="91">
        <f>IF(DY$7="",0,IF(DY$1=MAX($1:$1),$R177-SUM($T178:DX178),IF(DY$1=1,SUMIFS(177:177,$1:$1,"&gt;="&amp;1,$1:$1,"&lt;="&amp;INT(-$N178/30))+(-$N178/30-INT(-$N178/30))*SUMIFS(177:177,$1:$1,INT(-$N178/30)+1),0)+(-$N178/30-INT(-$N178/30))*SUMIFS(177:177,$1:$1,DY$1+INT(-$N178/30)+1)+(INT(-$N178/30)+1--$N178/30)*SUMIFS(177:177,$1:$1,DY$1+INT(-$N178/30))))</f>
        <v>0</v>
      </c>
      <c r="DZ178" s="91">
        <f>IF(DZ$7="",0,IF(DZ$1=MAX($1:$1),$R177-SUM($T178:DY178),IF(DZ$1=1,SUMIFS(177:177,$1:$1,"&gt;="&amp;1,$1:$1,"&lt;="&amp;INT(-$N178/30))+(-$N178/30-INT(-$N178/30))*SUMIFS(177:177,$1:$1,INT(-$N178/30)+1),0)+(-$N178/30-INT(-$N178/30))*SUMIFS(177:177,$1:$1,DZ$1+INT(-$N178/30)+1)+(INT(-$N178/30)+1--$N178/30)*SUMIFS(177:177,$1:$1,DZ$1+INT(-$N178/30))))</f>
        <v>0</v>
      </c>
      <c r="EA178" s="91">
        <f>IF(EA$7="",0,IF(EA$1=MAX($1:$1),$R177-SUM($T178:DZ178),IF(EA$1=1,SUMIFS(177:177,$1:$1,"&gt;="&amp;1,$1:$1,"&lt;="&amp;INT(-$N178/30))+(-$N178/30-INT(-$N178/30))*SUMIFS(177:177,$1:$1,INT(-$N178/30)+1),0)+(-$N178/30-INT(-$N178/30))*SUMIFS(177:177,$1:$1,EA$1+INT(-$N178/30)+1)+(INT(-$N178/30)+1--$N178/30)*SUMIFS(177:177,$1:$1,EA$1+INT(-$N178/30))))</f>
        <v>0</v>
      </c>
      <c r="EB178" s="91">
        <f>IF(EB$7="",0,IF(EB$1=MAX($1:$1),$R177-SUM($T178:EA178),IF(EB$1=1,SUMIFS(177:177,$1:$1,"&gt;="&amp;1,$1:$1,"&lt;="&amp;INT(-$N178/30))+(-$N178/30-INT(-$N178/30))*SUMIFS(177:177,$1:$1,INT(-$N178/30)+1),0)+(-$N178/30-INT(-$N178/30))*SUMIFS(177:177,$1:$1,EB$1+INT(-$N178/30)+1)+(INT(-$N178/30)+1--$N178/30)*SUMIFS(177:177,$1:$1,EB$1+INT(-$N178/30))))</f>
        <v>0</v>
      </c>
      <c r="EC178" s="91">
        <f>IF(EC$7="",0,IF(EC$1=MAX($1:$1),$R177-SUM($T178:EB178),IF(EC$1=1,SUMIFS(177:177,$1:$1,"&gt;="&amp;1,$1:$1,"&lt;="&amp;INT(-$N178/30))+(-$N178/30-INT(-$N178/30))*SUMIFS(177:177,$1:$1,INT(-$N178/30)+1),0)+(-$N178/30-INT(-$N178/30))*SUMIFS(177:177,$1:$1,EC$1+INT(-$N178/30)+1)+(INT(-$N178/30)+1--$N178/30)*SUMIFS(177:177,$1:$1,EC$1+INT(-$N178/30))))</f>
        <v>0</v>
      </c>
      <c r="ED178" s="91">
        <f>IF(ED$7="",0,IF(ED$1=MAX($1:$1),$R177-SUM($T178:EC178),IF(ED$1=1,SUMIFS(177:177,$1:$1,"&gt;="&amp;1,$1:$1,"&lt;="&amp;INT(-$N178/30))+(-$N178/30-INT(-$N178/30))*SUMIFS(177:177,$1:$1,INT(-$N178/30)+1),0)+(-$N178/30-INT(-$N178/30))*SUMIFS(177:177,$1:$1,ED$1+INT(-$N178/30)+1)+(INT(-$N178/30)+1--$N178/30)*SUMIFS(177:177,$1:$1,ED$1+INT(-$N178/30))))</f>
        <v>0</v>
      </c>
      <c r="EE178" s="91">
        <f>IF(EE$7="",0,IF(EE$1=MAX($1:$1),$R177-SUM($T178:ED178),IF(EE$1=1,SUMIFS(177:177,$1:$1,"&gt;="&amp;1,$1:$1,"&lt;="&amp;INT(-$N178/30))+(-$N178/30-INT(-$N178/30))*SUMIFS(177:177,$1:$1,INT(-$N178/30)+1),0)+(-$N178/30-INT(-$N178/30))*SUMIFS(177:177,$1:$1,EE$1+INT(-$N178/30)+1)+(INT(-$N178/30)+1--$N178/30)*SUMIFS(177:177,$1:$1,EE$1+INT(-$N178/30))))</f>
        <v>0</v>
      </c>
      <c r="EF178" s="91">
        <f>IF(EF$7="",0,IF(EF$1=MAX($1:$1),$R177-SUM($T178:EE178),IF(EF$1=1,SUMIFS(177:177,$1:$1,"&gt;="&amp;1,$1:$1,"&lt;="&amp;INT(-$N178/30))+(-$N178/30-INT(-$N178/30))*SUMIFS(177:177,$1:$1,INT(-$N178/30)+1),0)+(-$N178/30-INT(-$N178/30))*SUMIFS(177:177,$1:$1,EF$1+INT(-$N178/30)+1)+(INT(-$N178/30)+1--$N178/30)*SUMIFS(177:177,$1:$1,EF$1+INT(-$N178/30))))</f>
        <v>0</v>
      </c>
      <c r="EG178" s="91">
        <f>IF(EG$7="",0,IF(EG$1=MAX($1:$1),$R177-SUM($T178:EF178),IF(EG$1=1,SUMIFS(177:177,$1:$1,"&gt;="&amp;1,$1:$1,"&lt;="&amp;INT(-$N178/30))+(-$N178/30-INT(-$N178/30))*SUMIFS(177:177,$1:$1,INT(-$N178/30)+1),0)+(-$N178/30-INT(-$N178/30))*SUMIFS(177:177,$1:$1,EG$1+INT(-$N178/30)+1)+(INT(-$N178/30)+1--$N178/30)*SUMIFS(177:177,$1:$1,EG$1+INT(-$N178/30))))</f>
        <v>0</v>
      </c>
      <c r="EH178" s="91">
        <f>IF(EH$7="",0,IF(EH$1=MAX($1:$1),$R177-SUM($T178:EG178),IF(EH$1=1,SUMIFS(177:177,$1:$1,"&gt;="&amp;1,$1:$1,"&lt;="&amp;INT(-$N178/30))+(-$N178/30-INT(-$N178/30))*SUMIFS(177:177,$1:$1,INT(-$N178/30)+1),0)+(-$N178/30-INT(-$N178/30))*SUMIFS(177:177,$1:$1,EH$1+INT(-$N178/30)+1)+(INT(-$N178/30)+1--$N178/30)*SUMIFS(177:177,$1:$1,EH$1+INT(-$N178/30))))</f>
        <v>0</v>
      </c>
      <c r="EI178" s="91">
        <f>IF(EI$7="",0,IF(EI$1=MAX($1:$1),$R177-SUM($T178:EH178),IF(EI$1=1,SUMIFS(177:177,$1:$1,"&gt;="&amp;1,$1:$1,"&lt;="&amp;INT(-$N178/30))+(-$N178/30-INT(-$N178/30))*SUMIFS(177:177,$1:$1,INT(-$N178/30)+1),0)+(-$N178/30-INT(-$N178/30))*SUMIFS(177:177,$1:$1,EI$1+INT(-$N178/30)+1)+(INT(-$N178/30)+1--$N178/30)*SUMIFS(177:177,$1:$1,EI$1+INT(-$N178/30))))</f>
        <v>0</v>
      </c>
      <c r="EJ178" s="91">
        <f>IF(EJ$7="",0,IF(EJ$1=MAX($1:$1),$R177-SUM($T178:EI178),IF(EJ$1=1,SUMIFS(177:177,$1:$1,"&gt;="&amp;1,$1:$1,"&lt;="&amp;INT(-$N178/30))+(-$N178/30-INT(-$N178/30))*SUMIFS(177:177,$1:$1,INT(-$N178/30)+1),0)+(-$N178/30-INT(-$N178/30))*SUMIFS(177:177,$1:$1,EJ$1+INT(-$N178/30)+1)+(INT(-$N178/30)+1--$N178/30)*SUMIFS(177:177,$1:$1,EJ$1+INT(-$N178/30))))</f>
        <v>0</v>
      </c>
      <c r="EK178" s="91">
        <f>IF(EK$7="",0,IF(EK$1=MAX($1:$1),$R177-SUM($T178:EJ178),IF(EK$1=1,SUMIFS(177:177,$1:$1,"&gt;="&amp;1,$1:$1,"&lt;="&amp;INT(-$N178/30))+(-$N178/30-INT(-$N178/30))*SUMIFS(177:177,$1:$1,INT(-$N178/30)+1),0)+(-$N178/30-INT(-$N178/30))*SUMIFS(177:177,$1:$1,EK$1+INT(-$N178/30)+1)+(INT(-$N178/30)+1--$N178/30)*SUMIFS(177:177,$1:$1,EK$1+INT(-$N178/30))))</f>
        <v>0</v>
      </c>
      <c r="EL178" s="91">
        <f>IF(EL$7="",0,IF(EL$1=MAX($1:$1),$R177-SUM($T178:EK178),IF(EL$1=1,SUMIFS(177:177,$1:$1,"&gt;="&amp;1,$1:$1,"&lt;="&amp;INT(-$N178/30))+(-$N178/30-INT(-$N178/30))*SUMIFS(177:177,$1:$1,INT(-$N178/30)+1),0)+(-$N178/30-INT(-$N178/30))*SUMIFS(177:177,$1:$1,EL$1+INT(-$N178/30)+1)+(INT(-$N178/30)+1--$N178/30)*SUMIFS(177:177,$1:$1,EL$1+INT(-$N178/30))))</f>
        <v>0</v>
      </c>
      <c r="EM178" s="91">
        <f>IF(EM$7="",0,IF(EM$1=MAX($1:$1),$R177-SUM($T178:EL178),IF(EM$1=1,SUMIFS(177:177,$1:$1,"&gt;="&amp;1,$1:$1,"&lt;="&amp;INT(-$N178/30))+(-$N178/30-INT(-$N178/30))*SUMIFS(177:177,$1:$1,INT(-$N178/30)+1),0)+(-$N178/30-INT(-$N178/30))*SUMIFS(177:177,$1:$1,EM$1+INT(-$N178/30)+1)+(INT(-$N178/30)+1--$N178/30)*SUMIFS(177:177,$1:$1,EM$1+INT(-$N178/30))))</f>
        <v>0</v>
      </c>
      <c r="EN178" s="91">
        <f>IF(EN$7="",0,IF(EN$1=MAX($1:$1),$R177-SUM($T178:EM178),IF(EN$1=1,SUMIFS(177:177,$1:$1,"&gt;="&amp;1,$1:$1,"&lt;="&amp;INT(-$N178/30))+(-$N178/30-INT(-$N178/30))*SUMIFS(177:177,$1:$1,INT(-$N178/30)+1),0)+(-$N178/30-INT(-$N178/30))*SUMIFS(177:177,$1:$1,EN$1+INT(-$N178/30)+1)+(INT(-$N178/30)+1--$N178/30)*SUMIFS(177:177,$1:$1,EN$1+INT(-$N178/30))))</f>
        <v>0</v>
      </c>
      <c r="EO178" s="91">
        <f>IF(EO$7="",0,IF(EO$1=MAX($1:$1),$R177-SUM($T178:EN178),IF(EO$1=1,SUMIFS(177:177,$1:$1,"&gt;="&amp;1,$1:$1,"&lt;="&amp;INT(-$N178/30))+(-$N178/30-INT(-$N178/30))*SUMIFS(177:177,$1:$1,INT(-$N178/30)+1),0)+(-$N178/30-INT(-$N178/30))*SUMIFS(177:177,$1:$1,EO$1+INT(-$N178/30)+1)+(INT(-$N178/30)+1--$N178/30)*SUMIFS(177:177,$1:$1,EO$1+INT(-$N178/30))))</f>
        <v>0</v>
      </c>
      <c r="EP178" s="91">
        <f>IF(EP$7="",0,IF(EP$1=MAX($1:$1),$R177-SUM($T178:EO178),IF(EP$1=1,SUMIFS(177:177,$1:$1,"&gt;="&amp;1,$1:$1,"&lt;="&amp;INT(-$N178/30))+(-$N178/30-INT(-$N178/30))*SUMIFS(177:177,$1:$1,INT(-$N178/30)+1),0)+(-$N178/30-INT(-$N178/30))*SUMIFS(177:177,$1:$1,EP$1+INT(-$N178/30)+1)+(INT(-$N178/30)+1--$N178/30)*SUMIFS(177:177,$1:$1,EP$1+INT(-$N178/30))))</f>
        <v>0</v>
      </c>
      <c r="EQ178" s="91">
        <f>IF(EQ$7="",0,IF(EQ$1=MAX($1:$1),$R177-SUM($T178:EP178),IF(EQ$1=1,SUMIFS(177:177,$1:$1,"&gt;="&amp;1,$1:$1,"&lt;="&amp;INT(-$N178/30))+(-$N178/30-INT(-$N178/30))*SUMIFS(177:177,$1:$1,INT(-$N178/30)+1),0)+(-$N178/30-INT(-$N178/30))*SUMIFS(177:177,$1:$1,EQ$1+INT(-$N178/30)+1)+(INT(-$N178/30)+1--$N178/30)*SUMIFS(177:177,$1:$1,EQ$1+INT(-$N178/30))))</f>
        <v>0</v>
      </c>
      <c r="ER178" s="91">
        <f>IF(ER$7="",0,IF(ER$1=MAX($1:$1),$R177-SUM($T178:EQ178),IF(ER$1=1,SUMIFS(177:177,$1:$1,"&gt;="&amp;1,$1:$1,"&lt;="&amp;INT(-$N178/30))+(-$N178/30-INT(-$N178/30))*SUMIFS(177:177,$1:$1,INT(-$N178/30)+1),0)+(-$N178/30-INT(-$N178/30))*SUMIFS(177:177,$1:$1,ER$1+INT(-$N178/30)+1)+(INT(-$N178/30)+1--$N178/30)*SUMIFS(177:177,$1:$1,ER$1+INT(-$N178/30))))</f>
        <v>0</v>
      </c>
      <c r="ES178" s="91">
        <f>IF(ES$7="",0,IF(ES$1=MAX($1:$1),$R177-SUM($T178:ER178),IF(ES$1=1,SUMIFS(177:177,$1:$1,"&gt;="&amp;1,$1:$1,"&lt;="&amp;INT(-$N178/30))+(-$N178/30-INT(-$N178/30))*SUMIFS(177:177,$1:$1,INT(-$N178/30)+1),0)+(-$N178/30-INT(-$N178/30))*SUMIFS(177:177,$1:$1,ES$1+INT(-$N178/30)+1)+(INT(-$N178/30)+1--$N178/30)*SUMIFS(177:177,$1:$1,ES$1+INT(-$N178/30))))</f>
        <v>0</v>
      </c>
      <c r="ET178" s="91">
        <f>IF(ET$7="",0,IF(ET$1=MAX($1:$1),$R177-SUM($T178:ES178),IF(ET$1=1,SUMIFS(177:177,$1:$1,"&gt;="&amp;1,$1:$1,"&lt;="&amp;INT(-$N178/30))+(-$N178/30-INT(-$N178/30))*SUMIFS(177:177,$1:$1,INT(-$N178/30)+1),0)+(-$N178/30-INT(-$N178/30))*SUMIFS(177:177,$1:$1,ET$1+INT(-$N178/30)+1)+(INT(-$N178/30)+1--$N178/30)*SUMIFS(177:177,$1:$1,ET$1+INT(-$N178/30))))</f>
        <v>0</v>
      </c>
      <c r="EU178" s="91">
        <f>IF(EU$7="",0,IF(EU$1=MAX($1:$1),$R177-SUM($T178:ET178),IF(EU$1=1,SUMIFS(177:177,$1:$1,"&gt;="&amp;1,$1:$1,"&lt;="&amp;INT(-$N178/30))+(-$N178/30-INT(-$N178/30))*SUMIFS(177:177,$1:$1,INT(-$N178/30)+1),0)+(-$N178/30-INT(-$N178/30))*SUMIFS(177:177,$1:$1,EU$1+INT(-$N178/30)+1)+(INT(-$N178/30)+1--$N178/30)*SUMIFS(177:177,$1:$1,EU$1+INT(-$N178/30))))</f>
        <v>0</v>
      </c>
      <c r="EV178" s="91">
        <f>IF(EV$7="",0,IF(EV$1=MAX($1:$1),$R177-SUM($T178:EU178),IF(EV$1=1,SUMIFS(177:177,$1:$1,"&gt;="&amp;1,$1:$1,"&lt;="&amp;INT(-$N178/30))+(-$N178/30-INT(-$N178/30))*SUMIFS(177:177,$1:$1,INT(-$N178/30)+1),0)+(-$N178/30-INT(-$N178/30))*SUMIFS(177:177,$1:$1,EV$1+INT(-$N178/30)+1)+(INT(-$N178/30)+1--$N178/30)*SUMIFS(177:177,$1:$1,EV$1+INT(-$N178/30))))</f>
        <v>0</v>
      </c>
      <c r="EW178" s="91">
        <f>IF(EW$7="",0,IF(EW$1=MAX($1:$1),$R177-SUM($T178:EV178),IF(EW$1=1,SUMIFS(177:177,$1:$1,"&gt;="&amp;1,$1:$1,"&lt;="&amp;INT(-$N178/30))+(-$N178/30-INT(-$N178/30))*SUMIFS(177:177,$1:$1,INT(-$N178/30)+1),0)+(-$N178/30-INT(-$N178/30))*SUMIFS(177:177,$1:$1,EW$1+INT(-$N178/30)+1)+(INT(-$N178/30)+1--$N178/30)*SUMIFS(177:177,$1:$1,EW$1+INT(-$N178/30))))</f>
        <v>0</v>
      </c>
      <c r="EX178" s="91">
        <f>IF(EX$7="",0,IF(EX$1=MAX($1:$1),$R177-SUM($T178:EW178),IF(EX$1=1,SUMIFS(177:177,$1:$1,"&gt;="&amp;1,$1:$1,"&lt;="&amp;INT(-$N178/30))+(-$N178/30-INT(-$N178/30))*SUMIFS(177:177,$1:$1,INT(-$N178/30)+1),0)+(-$N178/30-INT(-$N178/30))*SUMIFS(177:177,$1:$1,EX$1+INT(-$N178/30)+1)+(INT(-$N178/30)+1--$N178/30)*SUMIFS(177:177,$1:$1,EX$1+INT(-$N178/30))))</f>
        <v>0</v>
      </c>
      <c r="EY178" s="91">
        <f>IF(EY$7="",0,IF(EY$1=MAX($1:$1),$R177-SUM($T178:EX178),IF(EY$1=1,SUMIFS(177:177,$1:$1,"&gt;="&amp;1,$1:$1,"&lt;="&amp;INT(-$N178/30))+(-$N178/30-INT(-$N178/30))*SUMIFS(177:177,$1:$1,INT(-$N178/30)+1),0)+(-$N178/30-INT(-$N178/30))*SUMIFS(177:177,$1:$1,EY$1+INT(-$N178/30)+1)+(INT(-$N178/30)+1--$N178/30)*SUMIFS(177:177,$1:$1,EY$1+INT(-$N178/30))))</f>
        <v>0</v>
      </c>
      <c r="EZ178" s="91">
        <f>IF(EZ$7="",0,IF(EZ$1=MAX($1:$1),$R177-SUM($T178:EY178),IF(EZ$1=1,SUMIFS(177:177,$1:$1,"&gt;="&amp;1,$1:$1,"&lt;="&amp;INT(-$N178/30))+(-$N178/30-INT(-$N178/30))*SUMIFS(177:177,$1:$1,INT(-$N178/30)+1),0)+(-$N178/30-INT(-$N178/30))*SUMIFS(177:177,$1:$1,EZ$1+INT(-$N178/30)+1)+(INT(-$N178/30)+1--$N178/30)*SUMIFS(177:177,$1:$1,EZ$1+INT(-$N178/30))))</f>
        <v>0</v>
      </c>
      <c r="FA178" s="91">
        <f>IF(FA$7="",0,IF(FA$1=MAX($1:$1),$R177-SUM($T178:EZ178),IF(FA$1=1,SUMIFS(177:177,$1:$1,"&gt;="&amp;1,$1:$1,"&lt;="&amp;INT(-$N178/30))+(-$N178/30-INT(-$N178/30))*SUMIFS(177:177,$1:$1,INT(-$N178/30)+1),0)+(-$N178/30-INT(-$N178/30))*SUMIFS(177:177,$1:$1,FA$1+INT(-$N178/30)+1)+(INT(-$N178/30)+1--$N178/30)*SUMIFS(177:177,$1:$1,FA$1+INT(-$N178/30))))</f>
        <v>0</v>
      </c>
      <c r="FB178" s="91">
        <f>IF(FB$7="",0,IF(FB$1=MAX($1:$1),$R177-SUM($T178:FA178),IF(FB$1=1,SUMIFS(177:177,$1:$1,"&gt;="&amp;1,$1:$1,"&lt;="&amp;INT(-$N178/30))+(-$N178/30-INT(-$N178/30))*SUMIFS(177:177,$1:$1,INT(-$N178/30)+1),0)+(-$N178/30-INT(-$N178/30))*SUMIFS(177:177,$1:$1,FB$1+INT(-$N178/30)+1)+(INT(-$N178/30)+1--$N178/30)*SUMIFS(177:177,$1:$1,FB$1+INT(-$N178/30))))</f>
        <v>0</v>
      </c>
      <c r="FC178" s="91">
        <f>IF(FC$7="",0,IF(FC$1=MAX($1:$1),$R177-SUM($T178:FB178),IF(FC$1=1,SUMIFS(177:177,$1:$1,"&gt;="&amp;1,$1:$1,"&lt;="&amp;INT(-$N178/30))+(-$N178/30-INT(-$N178/30))*SUMIFS(177:177,$1:$1,INT(-$N178/30)+1),0)+(-$N178/30-INT(-$N178/30))*SUMIFS(177:177,$1:$1,FC$1+INT(-$N178/30)+1)+(INT(-$N178/30)+1--$N178/30)*SUMIFS(177:177,$1:$1,FC$1+INT(-$N178/30))))</f>
        <v>0</v>
      </c>
      <c r="FD178" s="91">
        <f>IF(FD$7="",0,IF(FD$1=MAX($1:$1),$R177-SUM($T178:FC178),IF(FD$1=1,SUMIFS(177:177,$1:$1,"&gt;="&amp;1,$1:$1,"&lt;="&amp;INT(-$N178/30))+(-$N178/30-INT(-$N178/30))*SUMIFS(177:177,$1:$1,INT(-$N178/30)+1),0)+(-$N178/30-INT(-$N178/30))*SUMIFS(177:177,$1:$1,FD$1+INT(-$N178/30)+1)+(INT(-$N178/30)+1--$N178/30)*SUMIFS(177:177,$1:$1,FD$1+INT(-$N178/30))))</f>
        <v>0</v>
      </c>
      <c r="FE178" s="91">
        <f>IF(FE$7="",0,IF(FE$1=MAX($1:$1),$R177-SUM($T178:FD178),IF(FE$1=1,SUMIFS(177:177,$1:$1,"&gt;="&amp;1,$1:$1,"&lt;="&amp;INT(-$N178/30))+(-$N178/30-INT(-$N178/30))*SUMIFS(177:177,$1:$1,INT(-$N178/30)+1),0)+(-$N178/30-INT(-$N178/30))*SUMIFS(177:177,$1:$1,FE$1+INT(-$N178/30)+1)+(INT(-$N178/30)+1--$N178/30)*SUMIFS(177:177,$1:$1,FE$1+INT(-$N178/30))))</f>
        <v>0</v>
      </c>
      <c r="FF178" s="91">
        <f>IF(FF$7="",0,IF(FF$1=MAX($1:$1),$R177-SUM($T178:FE178),IF(FF$1=1,SUMIFS(177:177,$1:$1,"&gt;="&amp;1,$1:$1,"&lt;="&amp;INT(-$N178/30))+(-$N178/30-INT(-$N178/30))*SUMIFS(177:177,$1:$1,INT(-$N178/30)+1),0)+(-$N178/30-INT(-$N178/30))*SUMIFS(177:177,$1:$1,FF$1+INT(-$N178/30)+1)+(INT(-$N178/30)+1--$N178/30)*SUMIFS(177:177,$1:$1,FF$1+INT(-$N178/30))))</f>
        <v>0</v>
      </c>
      <c r="FG178" s="91">
        <f>IF(FG$7="",0,IF(FG$1=MAX($1:$1),$R177-SUM($T178:FF178),IF(FG$1=1,SUMIFS(177:177,$1:$1,"&gt;="&amp;1,$1:$1,"&lt;="&amp;INT(-$N178/30))+(-$N178/30-INT(-$N178/30))*SUMIFS(177:177,$1:$1,INT(-$N178/30)+1),0)+(-$N178/30-INT(-$N178/30))*SUMIFS(177:177,$1:$1,FG$1+INT(-$N178/30)+1)+(INT(-$N178/30)+1--$N178/30)*SUMIFS(177:177,$1:$1,FG$1+INT(-$N178/30))))</f>
        <v>0</v>
      </c>
      <c r="FH178" s="91">
        <f>IF(FH$7="",0,IF(FH$1=MAX($1:$1),$R177-SUM($T178:FG178),IF(FH$1=1,SUMIFS(177:177,$1:$1,"&gt;="&amp;1,$1:$1,"&lt;="&amp;INT(-$N178/30))+(-$N178/30-INT(-$N178/30))*SUMIFS(177:177,$1:$1,INT(-$N178/30)+1),0)+(-$N178/30-INT(-$N178/30))*SUMIFS(177:177,$1:$1,FH$1+INT(-$N178/30)+1)+(INT(-$N178/30)+1--$N178/30)*SUMIFS(177:177,$1:$1,FH$1+INT(-$N178/30))))</f>
        <v>0</v>
      </c>
      <c r="FI178" s="91">
        <f>IF(FI$7="",0,IF(FI$1=MAX($1:$1),$R177-SUM($T178:FH178),IF(FI$1=1,SUMIFS(177:177,$1:$1,"&gt;="&amp;1,$1:$1,"&lt;="&amp;INT(-$N178/30))+(-$N178/30-INT(-$N178/30))*SUMIFS(177:177,$1:$1,INT(-$N178/30)+1),0)+(-$N178/30-INT(-$N178/30))*SUMIFS(177:177,$1:$1,FI$1+INT(-$N178/30)+1)+(INT(-$N178/30)+1--$N178/30)*SUMIFS(177:177,$1:$1,FI$1+INT(-$N178/30))))</f>
        <v>0</v>
      </c>
      <c r="FJ178" s="91">
        <f>IF(FJ$7="",0,IF(FJ$1=MAX($1:$1),$R177-SUM($T178:FI178),IF(FJ$1=1,SUMIFS(177:177,$1:$1,"&gt;="&amp;1,$1:$1,"&lt;="&amp;INT(-$N178/30))+(-$N178/30-INT(-$N178/30))*SUMIFS(177:177,$1:$1,INT(-$N178/30)+1),0)+(-$N178/30-INT(-$N178/30))*SUMIFS(177:177,$1:$1,FJ$1+INT(-$N178/30)+1)+(INT(-$N178/30)+1--$N178/30)*SUMIFS(177:177,$1:$1,FJ$1+INT(-$N178/30))))</f>
        <v>0</v>
      </c>
      <c r="FK178" s="91">
        <f>IF(FK$7="",0,IF(FK$1=MAX($1:$1),$R177-SUM($T178:FJ178),IF(FK$1=1,SUMIFS(177:177,$1:$1,"&gt;="&amp;1,$1:$1,"&lt;="&amp;INT(-$N178/30))+(-$N178/30-INT(-$N178/30))*SUMIFS(177:177,$1:$1,INT(-$N178/30)+1),0)+(-$N178/30-INT(-$N178/30))*SUMIFS(177:177,$1:$1,FK$1+INT(-$N178/30)+1)+(INT(-$N178/30)+1--$N178/30)*SUMIFS(177:177,$1:$1,FK$1+INT(-$N178/30))))</f>
        <v>0</v>
      </c>
      <c r="FL178" s="91">
        <f>IF(FL$7="",0,IF(FL$1=MAX($1:$1),$R177-SUM($T178:FK178),IF(FL$1=1,SUMIFS(177:177,$1:$1,"&gt;="&amp;1,$1:$1,"&lt;="&amp;INT(-$N178/30))+(-$N178/30-INT(-$N178/30))*SUMIFS(177:177,$1:$1,INT(-$N178/30)+1),0)+(-$N178/30-INT(-$N178/30))*SUMIFS(177:177,$1:$1,FL$1+INT(-$N178/30)+1)+(INT(-$N178/30)+1--$N178/30)*SUMIFS(177:177,$1:$1,FL$1+INT(-$N178/30))))</f>
        <v>0</v>
      </c>
      <c r="FM178" s="91">
        <f>IF(FM$7="",0,IF(FM$1=MAX($1:$1),$R177-SUM($T178:FL178),IF(FM$1=1,SUMIFS(177:177,$1:$1,"&gt;="&amp;1,$1:$1,"&lt;="&amp;INT(-$N178/30))+(-$N178/30-INT(-$N178/30))*SUMIFS(177:177,$1:$1,INT(-$N178/30)+1),0)+(-$N178/30-INT(-$N178/30))*SUMIFS(177:177,$1:$1,FM$1+INT(-$N178/30)+1)+(INT(-$N178/30)+1--$N178/30)*SUMIFS(177:177,$1:$1,FM$1+INT(-$N178/30))))</f>
        <v>0</v>
      </c>
      <c r="FN178" s="91">
        <f>IF(FN$7="",0,IF(FN$1=MAX($1:$1),$R177-SUM($T178:FM178),IF(FN$1=1,SUMIFS(177:177,$1:$1,"&gt;="&amp;1,$1:$1,"&lt;="&amp;INT(-$N178/30))+(-$N178/30-INT(-$N178/30))*SUMIFS(177:177,$1:$1,INT(-$N178/30)+1),0)+(-$N178/30-INT(-$N178/30))*SUMIFS(177:177,$1:$1,FN$1+INT(-$N178/30)+1)+(INT(-$N178/30)+1--$N178/30)*SUMIFS(177:177,$1:$1,FN$1+INT(-$N178/30))))</f>
        <v>0</v>
      </c>
      <c r="FO178" s="91">
        <f>IF(FO$7="",0,IF(FO$1=MAX($1:$1),$R177-SUM($T178:FN178),IF(FO$1=1,SUMIFS(177:177,$1:$1,"&gt;="&amp;1,$1:$1,"&lt;="&amp;INT(-$N178/30))+(-$N178/30-INT(-$N178/30))*SUMIFS(177:177,$1:$1,INT(-$N178/30)+1),0)+(-$N178/30-INT(-$N178/30))*SUMIFS(177:177,$1:$1,FO$1+INT(-$N178/30)+1)+(INT(-$N178/30)+1--$N178/30)*SUMIFS(177:177,$1:$1,FO$1+INT(-$N178/30))))</f>
        <v>0</v>
      </c>
      <c r="FP178" s="91">
        <f>IF(FP$7="",0,IF(FP$1=MAX($1:$1),$R177-SUM($T178:FO178),IF(FP$1=1,SUMIFS(177:177,$1:$1,"&gt;="&amp;1,$1:$1,"&lt;="&amp;INT(-$N178/30))+(-$N178/30-INT(-$N178/30))*SUMIFS(177:177,$1:$1,INT(-$N178/30)+1),0)+(-$N178/30-INT(-$N178/30))*SUMIFS(177:177,$1:$1,FP$1+INT(-$N178/30)+1)+(INT(-$N178/30)+1--$N178/30)*SUMIFS(177:177,$1:$1,FP$1+INT(-$N178/30))))</f>
        <v>0</v>
      </c>
      <c r="FQ178" s="91">
        <f>IF(FQ$7="",0,IF(FQ$1=MAX($1:$1),$R177-SUM($T178:FP178),IF(FQ$1=1,SUMIFS(177:177,$1:$1,"&gt;="&amp;1,$1:$1,"&lt;="&amp;INT(-$N178/30))+(-$N178/30-INT(-$N178/30))*SUMIFS(177:177,$1:$1,INT(-$N178/30)+1),0)+(-$N178/30-INT(-$N178/30))*SUMIFS(177:177,$1:$1,FQ$1+INT(-$N178/30)+1)+(INT(-$N178/30)+1--$N178/30)*SUMIFS(177:177,$1:$1,FQ$1+INT(-$N178/30))))</f>
        <v>0</v>
      </c>
      <c r="FR178" s="91">
        <f>IF(FR$7="",0,IF(FR$1=MAX($1:$1),$R177-SUM($T178:FQ178),IF(FR$1=1,SUMIFS(177:177,$1:$1,"&gt;="&amp;1,$1:$1,"&lt;="&amp;INT(-$N178/30))+(-$N178/30-INT(-$N178/30))*SUMIFS(177:177,$1:$1,INT(-$N178/30)+1),0)+(-$N178/30-INT(-$N178/30))*SUMIFS(177:177,$1:$1,FR$1+INT(-$N178/30)+1)+(INT(-$N178/30)+1--$N178/30)*SUMIFS(177:177,$1:$1,FR$1+INT(-$N178/30))))</f>
        <v>0</v>
      </c>
      <c r="FS178" s="91">
        <f>IF(FS$7="",0,IF(FS$1=MAX($1:$1),$R177-SUM($T178:FR178),IF(FS$1=1,SUMIFS(177:177,$1:$1,"&gt;="&amp;1,$1:$1,"&lt;="&amp;INT(-$N178/30))+(-$N178/30-INT(-$N178/30))*SUMIFS(177:177,$1:$1,INT(-$N178/30)+1),0)+(-$N178/30-INT(-$N178/30))*SUMIFS(177:177,$1:$1,FS$1+INT(-$N178/30)+1)+(INT(-$N178/30)+1--$N178/30)*SUMIFS(177:177,$1:$1,FS$1+INT(-$N178/30))))</f>
        <v>0</v>
      </c>
      <c r="FT178" s="91">
        <f>IF(FT$7="",0,IF(FT$1=MAX($1:$1),$R177-SUM($T178:FS178),IF(FT$1=1,SUMIFS(177:177,$1:$1,"&gt;="&amp;1,$1:$1,"&lt;="&amp;INT(-$N178/30))+(-$N178/30-INT(-$N178/30))*SUMIFS(177:177,$1:$1,INT(-$N178/30)+1),0)+(-$N178/30-INT(-$N178/30))*SUMIFS(177:177,$1:$1,FT$1+INT(-$N178/30)+1)+(INT(-$N178/30)+1--$N178/30)*SUMIFS(177:177,$1:$1,FT$1+INT(-$N178/30))))</f>
        <v>0</v>
      </c>
      <c r="FU178" s="91">
        <f>IF(FU$7="",0,IF(FU$1=MAX($1:$1),$R177-SUM($T178:FT178),IF(FU$1=1,SUMIFS(177:177,$1:$1,"&gt;="&amp;1,$1:$1,"&lt;="&amp;INT(-$N178/30))+(-$N178/30-INT(-$N178/30))*SUMIFS(177:177,$1:$1,INT(-$N178/30)+1),0)+(-$N178/30-INT(-$N178/30))*SUMIFS(177:177,$1:$1,FU$1+INT(-$N178/30)+1)+(INT(-$N178/30)+1--$N178/30)*SUMIFS(177:177,$1:$1,FU$1+INT(-$N178/30))))</f>
        <v>0</v>
      </c>
      <c r="FV178" s="91">
        <f>IF(FV$7="",0,IF(FV$1=MAX($1:$1),$R177-SUM($T178:FU178),IF(FV$1=1,SUMIFS(177:177,$1:$1,"&gt;="&amp;1,$1:$1,"&lt;="&amp;INT(-$N178/30))+(-$N178/30-INT(-$N178/30))*SUMIFS(177:177,$1:$1,INT(-$N178/30)+1),0)+(-$N178/30-INT(-$N178/30))*SUMIFS(177:177,$1:$1,FV$1+INT(-$N178/30)+1)+(INT(-$N178/30)+1--$N178/30)*SUMIFS(177:177,$1:$1,FV$1+INT(-$N178/30))))</f>
        <v>0</v>
      </c>
      <c r="FW178" s="91">
        <f>IF(FW$7="",0,IF(FW$1=MAX($1:$1),$R177-SUM($T178:FV178),IF(FW$1=1,SUMIFS(177:177,$1:$1,"&gt;="&amp;1,$1:$1,"&lt;="&amp;INT(-$N178/30))+(-$N178/30-INT(-$N178/30))*SUMIFS(177:177,$1:$1,INT(-$N178/30)+1),0)+(-$N178/30-INT(-$N178/30))*SUMIFS(177:177,$1:$1,FW$1+INT(-$N178/30)+1)+(INT(-$N178/30)+1--$N178/30)*SUMIFS(177:177,$1:$1,FW$1+INT(-$N178/30))))</f>
        <v>0</v>
      </c>
      <c r="FX178" s="91">
        <f>IF(FX$7="",0,IF(FX$1=MAX($1:$1),$R177-SUM($T178:FW178),IF(FX$1=1,SUMIFS(177:177,$1:$1,"&gt;="&amp;1,$1:$1,"&lt;="&amp;INT(-$N178/30))+(-$N178/30-INT(-$N178/30))*SUMIFS(177:177,$1:$1,INT(-$N178/30)+1),0)+(-$N178/30-INT(-$N178/30))*SUMIFS(177:177,$1:$1,FX$1+INT(-$N178/30)+1)+(INT(-$N178/30)+1--$N178/30)*SUMIFS(177:177,$1:$1,FX$1+INT(-$N178/30))))</f>
        <v>0</v>
      </c>
      <c r="FY178" s="91">
        <f>IF(FY$7="",0,IF(FY$1=MAX($1:$1),$R177-SUM($T178:FX178),IF(FY$1=1,SUMIFS(177:177,$1:$1,"&gt;="&amp;1,$1:$1,"&lt;="&amp;INT(-$N178/30))+(-$N178/30-INT(-$N178/30))*SUMIFS(177:177,$1:$1,INT(-$N178/30)+1),0)+(-$N178/30-INT(-$N178/30))*SUMIFS(177:177,$1:$1,FY$1+INT(-$N178/30)+1)+(INT(-$N178/30)+1--$N178/30)*SUMIFS(177:177,$1:$1,FY$1+INT(-$N178/30))))</f>
        <v>0</v>
      </c>
      <c r="FZ178" s="91">
        <f>IF(FZ$7="",0,IF(FZ$1=MAX($1:$1),$R177-SUM($T178:FY178),IF(FZ$1=1,SUMIFS(177:177,$1:$1,"&gt;="&amp;1,$1:$1,"&lt;="&amp;INT(-$N178/30))+(-$N178/30-INT(-$N178/30))*SUMIFS(177:177,$1:$1,INT(-$N178/30)+1),0)+(-$N178/30-INT(-$N178/30))*SUMIFS(177:177,$1:$1,FZ$1+INT(-$N178/30)+1)+(INT(-$N178/30)+1--$N178/30)*SUMIFS(177:177,$1:$1,FZ$1+INT(-$N178/30))))</f>
        <v>0</v>
      </c>
      <c r="GA178" s="91">
        <f>IF(GA$7="",0,IF(GA$1=MAX($1:$1),$R177-SUM($T178:FZ178),IF(GA$1=1,SUMIFS(177:177,$1:$1,"&gt;="&amp;1,$1:$1,"&lt;="&amp;INT(-$N178/30))+(-$N178/30-INT(-$N178/30))*SUMIFS(177:177,$1:$1,INT(-$N178/30)+1),0)+(-$N178/30-INT(-$N178/30))*SUMIFS(177:177,$1:$1,GA$1+INT(-$N178/30)+1)+(INT(-$N178/30)+1--$N178/30)*SUMIFS(177:177,$1:$1,GA$1+INT(-$N178/30))))</f>
        <v>0</v>
      </c>
      <c r="GB178" s="91">
        <f>IF(GB$7="",0,IF(GB$1=MAX($1:$1),$R177-SUM($T178:GA178),IF(GB$1=1,SUMIFS(177:177,$1:$1,"&gt;="&amp;1,$1:$1,"&lt;="&amp;INT(-$N178/30))+(-$N178/30-INT(-$N178/30))*SUMIFS(177:177,$1:$1,INT(-$N178/30)+1),0)+(-$N178/30-INT(-$N178/30))*SUMIFS(177:177,$1:$1,GB$1+INT(-$N178/30)+1)+(INT(-$N178/30)+1--$N178/30)*SUMIFS(177:177,$1:$1,GB$1+INT(-$N178/30))))</f>
        <v>0</v>
      </c>
      <c r="GC178" s="91">
        <f>IF(GC$7="",0,IF(GC$1=MAX($1:$1),$R177-SUM($T178:GB178),IF(GC$1=1,SUMIFS(177:177,$1:$1,"&gt;="&amp;1,$1:$1,"&lt;="&amp;INT(-$N178/30))+(-$N178/30-INT(-$N178/30))*SUMIFS(177:177,$1:$1,INT(-$N178/30)+1),0)+(-$N178/30-INT(-$N178/30))*SUMIFS(177:177,$1:$1,GC$1+INT(-$N178/30)+1)+(INT(-$N178/30)+1--$N178/30)*SUMIFS(177:177,$1:$1,GC$1+INT(-$N178/30))))</f>
        <v>0</v>
      </c>
      <c r="GD178" s="91">
        <f>IF(GD$7="",0,IF(GD$1=MAX($1:$1),$R177-SUM($T178:GC178),IF(GD$1=1,SUMIFS(177:177,$1:$1,"&gt;="&amp;1,$1:$1,"&lt;="&amp;INT(-$N178/30))+(-$N178/30-INT(-$N178/30))*SUMIFS(177:177,$1:$1,INT(-$N178/30)+1),0)+(-$N178/30-INT(-$N178/30))*SUMIFS(177:177,$1:$1,GD$1+INT(-$N178/30)+1)+(INT(-$N178/30)+1--$N178/30)*SUMIFS(177:177,$1:$1,GD$1+INT(-$N178/30))))</f>
        <v>0</v>
      </c>
      <c r="GE178" s="91">
        <f>IF(GE$7="",0,IF(GE$1=MAX($1:$1),$R177-SUM($T178:GD178),IF(GE$1=1,SUMIFS(177:177,$1:$1,"&gt;="&amp;1,$1:$1,"&lt;="&amp;INT(-$N178/30))+(-$N178/30-INT(-$N178/30))*SUMIFS(177:177,$1:$1,INT(-$N178/30)+1),0)+(-$N178/30-INT(-$N178/30))*SUMIFS(177:177,$1:$1,GE$1+INT(-$N178/30)+1)+(INT(-$N178/30)+1--$N178/30)*SUMIFS(177:177,$1:$1,GE$1+INT(-$N178/30))))</f>
        <v>0</v>
      </c>
      <c r="GF178" s="91">
        <f>IF(GF$7="",0,IF(GF$1=MAX($1:$1),$R177-SUM($T178:GE178),IF(GF$1=1,SUMIFS(177:177,$1:$1,"&gt;="&amp;1,$1:$1,"&lt;="&amp;INT(-$N178/30))+(-$N178/30-INT(-$N178/30))*SUMIFS(177:177,$1:$1,INT(-$N178/30)+1),0)+(-$N178/30-INT(-$N178/30))*SUMIFS(177:177,$1:$1,GF$1+INT(-$N178/30)+1)+(INT(-$N178/30)+1--$N178/30)*SUMIFS(177:177,$1:$1,GF$1+INT(-$N178/30))))</f>
        <v>0</v>
      </c>
      <c r="GG178" s="91">
        <f>IF(GG$7="",0,IF(GG$1=MAX($1:$1),$R177-SUM($T178:GF178),IF(GG$1=1,SUMIFS(177:177,$1:$1,"&gt;="&amp;1,$1:$1,"&lt;="&amp;INT(-$N178/30))+(-$N178/30-INT(-$N178/30))*SUMIFS(177:177,$1:$1,INT(-$N178/30)+1),0)+(-$N178/30-INT(-$N178/30))*SUMIFS(177:177,$1:$1,GG$1+INT(-$N178/30)+1)+(INT(-$N178/30)+1--$N178/30)*SUMIFS(177:177,$1:$1,GG$1+INT(-$N178/30))))</f>
        <v>0</v>
      </c>
      <c r="GH178" s="91">
        <f>IF(GH$7="",0,IF(GH$1=MAX($1:$1),$R177-SUM($T178:GG178),IF(GH$1=1,SUMIFS(177:177,$1:$1,"&gt;="&amp;1,$1:$1,"&lt;="&amp;INT(-$N178/30))+(-$N178/30-INT(-$N178/30))*SUMIFS(177:177,$1:$1,INT(-$N178/30)+1),0)+(-$N178/30-INT(-$N178/30))*SUMIFS(177:177,$1:$1,GH$1+INT(-$N178/30)+1)+(INT(-$N178/30)+1--$N178/30)*SUMIFS(177:177,$1:$1,GH$1+INT(-$N178/30))))</f>
        <v>0</v>
      </c>
      <c r="GI178" s="91">
        <f>IF(GI$7="",0,IF(GI$1=MAX($1:$1),$R177-SUM($T178:GH178),IF(GI$1=1,SUMIFS(177:177,$1:$1,"&gt;="&amp;1,$1:$1,"&lt;="&amp;INT(-$N178/30))+(-$N178/30-INT(-$N178/30))*SUMIFS(177:177,$1:$1,INT(-$N178/30)+1),0)+(-$N178/30-INT(-$N178/30))*SUMIFS(177:177,$1:$1,GI$1+INT(-$N178/30)+1)+(INT(-$N178/30)+1--$N178/30)*SUMIFS(177:177,$1:$1,GI$1+INT(-$N178/30))))</f>
        <v>0</v>
      </c>
      <c r="GJ178" s="91">
        <f>IF(GJ$7="",0,IF(GJ$1=MAX($1:$1),$R177-SUM($T178:GI178),IF(GJ$1=1,SUMIFS(177:177,$1:$1,"&gt;="&amp;1,$1:$1,"&lt;="&amp;INT(-$N178/30))+(-$N178/30-INT(-$N178/30))*SUMIFS(177:177,$1:$1,INT(-$N178/30)+1),0)+(-$N178/30-INT(-$N178/30))*SUMIFS(177:177,$1:$1,GJ$1+INT(-$N178/30)+1)+(INT(-$N178/30)+1--$N178/30)*SUMIFS(177:177,$1:$1,GJ$1+INT(-$N178/30))))</f>
        <v>0</v>
      </c>
      <c r="GK178" s="91">
        <f>IF(GK$7="",0,IF(GK$1=MAX($1:$1),$R177-SUM($T178:GJ178),IF(GK$1=1,SUMIFS(177:177,$1:$1,"&gt;="&amp;1,$1:$1,"&lt;="&amp;INT(-$N178/30))+(-$N178/30-INT(-$N178/30))*SUMIFS(177:177,$1:$1,INT(-$N178/30)+1),0)+(-$N178/30-INT(-$N178/30))*SUMIFS(177:177,$1:$1,GK$1+INT(-$N178/30)+1)+(INT(-$N178/30)+1--$N178/30)*SUMIFS(177:177,$1:$1,GK$1+INT(-$N178/30))))</f>
        <v>0</v>
      </c>
      <c r="GL178" s="91">
        <f>IF(GL$7="",0,IF(GL$1=MAX($1:$1),$R177-SUM($T178:GK178),IF(GL$1=1,SUMIFS(177:177,$1:$1,"&gt;="&amp;1,$1:$1,"&lt;="&amp;INT(-$N178/30))+(-$N178/30-INT(-$N178/30))*SUMIFS(177:177,$1:$1,INT(-$N178/30)+1),0)+(-$N178/30-INT(-$N178/30))*SUMIFS(177:177,$1:$1,GL$1+INT(-$N178/30)+1)+(INT(-$N178/30)+1--$N178/30)*SUMIFS(177:177,$1:$1,GL$1+INT(-$N178/30))))</f>
        <v>0</v>
      </c>
      <c r="GM178" s="91">
        <f>IF(GM$7="",0,IF(GM$1=MAX($1:$1),$R177-SUM($T178:GL178),IF(GM$1=1,SUMIFS(177:177,$1:$1,"&gt;="&amp;1,$1:$1,"&lt;="&amp;INT(-$N178/30))+(-$N178/30-INT(-$N178/30))*SUMIFS(177:177,$1:$1,INT(-$N178/30)+1),0)+(-$N178/30-INT(-$N178/30))*SUMIFS(177:177,$1:$1,GM$1+INT(-$N178/30)+1)+(INT(-$N178/30)+1--$N178/30)*SUMIFS(177:177,$1:$1,GM$1+INT(-$N178/30))))</f>
        <v>0</v>
      </c>
      <c r="GN178" s="91">
        <f>IF(GN$7="",0,IF(GN$1=MAX($1:$1),$R177-SUM($T178:GM178),IF(GN$1=1,SUMIFS(177:177,$1:$1,"&gt;="&amp;1,$1:$1,"&lt;="&amp;INT(-$N178/30))+(-$N178/30-INT(-$N178/30))*SUMIFS(177:177,$1:$1,INT(-$N178/30)+1),0)+(-$N178/30-INT(-$N178/30))*SUMIFS(177:177,$1:$1,GN$1+INT(-$N178/30)+1)+(INT(-$N178/30)+1--$N178/30)*SUMIFS(177:177,$1:$1,GN$1+INT(-$N178/30))))</f>
        <v>0</v>
      </c>
      <c r="GO178" s="91">
        <f>IF(GO$7="",0,IF(GO$1=MAX($1:$1),$R177-SUM($T178:GN178),IF(GO$1=1,SUMIFS(177:177,$1:$1,"&gt;="&amp;1,$1:$1,"&lt;="&amp;INT(-$N178/30))+(-$N178/30-INT(-$N178/30))*SUMIFS(177:177,$1:$1,INT(-$N178/30)+1),0)+(-$N178/30-INT(-$N178/30))*SUMIFS(177:177,$1:$1,GO$1+INT(-$N178/30)+1)+(INT(-$N178/30)+1--$N178/30)*SUMIFS(177:177,$1:$1,GO$1+INT(-$N178/30))))</f>
        <v>0</v>
      </c>
      <c r="GP178" s="91">
        <f>IF(GP$7="",0,IF(GP$1=MAX($1:$1),$R177-SUM($T178:GO178),IF(GP$1=1,SUMIFS(177:177,$1:$1,"&gt;="&amp;1,$1:$1,"&lt;="&amp;INT(-$N178/30))+(-$N178/30-INT(-$N178/30))*SUMIFS(177:177,$1:$1,INT(-$N178/30)+1),0)+(-$N178/30-INT(-$N178/30))*SUMIFS(177:177,$1:$1,GP$1+INT(-$N178/30)+1)+(INT(-$N178/30)+1--$N178/30)*SUMIFS(177:177,$1:$1,GP$1+INT(-$N178/30))))</f>
        <v>0</v>
      </c>
      <c r="GQ178" s="91">
        <f>IF(GQ$7="",0,IF(GQ$1=MAX($1:$1),$R177-SUM($T178:GP178),IF(GQ$1=1,SUMIFS(177:177,$1:$1,"&gt;="&amp;1,$1:$1,"&lt;="&amp;INT(-$N178/30))+(-$N178/30-INT(-$N178/30))*SUMIFS(177:177,$1:$1,INT(-$N178/30)+1),0)+(-$N178/30-INT(-$N178/30))*SUMIFS(177:177,$1:$1,GQ$1+INT(-$N178/30)+1)+(INT(-$N178/30)+1--$N178/30)*SUMIFS(177:177,$1:$1,GQ$1+INT(-$N178/30))))</f>
        <v>0</v>
      </c>
      <c r="GR178" s="91">
        <f>IF(GR$7="",0,IF(GR$1=MAX($1:$1),$R177-SUM($T178:GQ178),IF(GR$1=1,SUMIFS(177:177,$1:$1,"&gt;="&amp;1,$1:$1,"&lt;="&amp;INT(-$N178/30))+(-$N178/30-INT(-$N178/30))*SUMIFS(177:177,$1:$1,INT(-$N178/30)+1),0)+(-$N178/30-INT(-$N178/30))*SUMIFS(177:177,$1:$1,GR$1+INT(-$N178/30)+1)+(INT(-$N178/30)+1--$N178/30)*SUMIFS(177:177,$1:$1,GR$1+INT(-$N178/30))))</f>
        <v>0</v>
      </c>
      <c r="GS178" s="91">
        <f>IF(GS$7="",0,IF(GS$1=MAX($1:$1),$R177-SUM($T178:GR178),IF(GS$1=1,SUMIFS(177:177,$1:$1,"&gt;="&amp;1,$1:$1,"&lt;="&amp;INT(-$N178/30))+(-$N178/30-INT(-$N178/30))*SUMIFS(177:177,$1:$1,INT(-$N178/30)+1),0)+(-$N178/30-INT(-$N178/30))*SUMIFS(177:177,$1:$1,GS$1+INT(-$N178/30)+1)+(INT(-$N178/30)+1--$N178/30)*SUMIFS(177:177,$1:$1,GS$1+INT(-$N178/30))))</f>
        <v>0</v>
      </c>
      <c r="GT178" s="91">
        <f>IF(GT$7="",0,IF(GT$1=MAX($1:$1),$R177-SUM($T178:GS178),IF(GT$1=1,SUMIFS(177:177,$1:$1,"&gt;="&amp;1,$1:$1,"&lt;="&amp;INT(-$N178/30))+(-$N178/30-INT(-$N178/30))*SUMIFS(177:177,$1:$1,INT(-$N178/30)+1),0)+(-$N178/30-INT(-$N178/30))*SUMIFS(177:177,$1:$1,GT$1+INT(-$N178/30)+1)+(INT(-$N178/30)+1--$N178/30)*SUMIFS(177:177,$1:$1,GT$1+INT(-$N178/30))))</f>
        <v>0</v>
      </c>
      <c r="GU178" s="91">
        <f>IF(GU$7="",0,IF(GU$1=MAX($1:$1),$R177-SUM($T178:GT178),IF(GU$1=1,SUMIFS(177:177,$1:$1,"&gt;="&amp;1,$1:$1,"&lt;="&amp;INT(-$N178/30))+(-$N178/30-INT(-$N178/30))*SUMIFS(177:177,$1:$1,INT(-$N178/30)+1),0)+(-$N178/30-INT(-$N178/30))*SUMIFS(177:177,$1:$1,GU$1+INT(-$N178/30)+1)+(INT(-$N178/30)+1--$N178/30)*SUMIFS(177:177,$1:$1,GU$1+INT(-$N178/30))))</f>
        <v>0</v>
      </c>
      <c r="GV178" s="91">
        <f>IF(GV$7="",0,IF(GV$1=MAX($1:$1),$R177-SUM($T178:GU178),IF(GV$1=1,SUMIFS(177:177,$1:$1,"&gt;="&amp;1,$1:$1,"&lt;="&amp;INT(-$N178/30))+(-$N178/30-INT(-$N178/30))*SUMIFS(177:177,$1:$1,INT(-$N178/30)+1),0)+(-$N178/30-INT(-$N178/30))*SUMIFS(177:177,$1:$1,GV$1+INT(-$N178/30)+1)+(INT(-$N178/30)+1--$N178/30)*SUMIFS(177:177,$1:$1,GV$1+INT(-$N178/30))))</f>
        <v>0</v>
      </c>
      <c r="GW178" s="91">
        <f>IF(GW$7="",0,IF(GW$1=MAX($1:$1),$R177-SUM($T178:GV178),IF(GW$1=1,SUMIFS(177:177,$1:$1,"&gt;="&amp;1,$1:$1,"&lt;="&amp;INT(-$N178/30))+(-$N178/30-INT(-$N178/30))*SUMIFS(177:177,$1:$1,INT(-$N178/30)+1),0)+(-$N178/30-INT(-$N178/30))*SUMIFS(177:177,$1:$1,GW$1+INT(-$N178/30)+1)+(INT(-$N178/30)+1--$N178/30)*SUMIFS(177:177,$1:$1,GW$1+INT(-$N178/30))))</f>
        <v>0</v>
      </c>
      <c r="GX178" s="91">
        <f>IF(GX$7="",0,IF(GX$1=MAX($1:$1),$R177-SUM($T178:GW178),IF(GX$1=1,SUMIFS(177:177,$1:$1,"&gt;="&amp;1,$1:$1,"&lt;="&amp;INT(-$N178/30))+(-$N178/30-INT(-$N178/30))*SUMIFS(177:177,$1:$1,INT(-$N178/30)+1),0)+(-$N178/30-INT(-$N178/30))*SUMIFS(177:177,$1:$1,GX$1+INT(-$N178/30)+1)+(INT(-$N178/30)+1--$N178/30)*SUMIFS(177:177,$1:$1,GX$1+INT(-$N178/30))))</f>
        <v>0</v>
      </c>
      <c r="GY178" s="91">
        <f>IF(GY$7="",0,IF(GY$1=MAX($1:$1),$R177-SUM($T178:GX178),IF(GY$1=1,SUMIFS(177:177,$1:$1,"&gt;="&amp;1,$1:$1,"&lt;="&amp;INT(-$N178/30))+(-$N178/30-INT(-$N178/30))*SUMIFS(177:177,$1:$1,INT(-$N178/30)+1),0)+(-$N178/30-INT(-$N178/30))*SUMIFS(177:177,$1:$1,GY$1+INT(-$N178/30)+1)+(INT(-$N178/30)+1--$N178/30)*SUMIFS(177:177,$1:$1,GY$1+INT(-$N178/30))))</f>
        <v>0</v>
      </c>
      <c r="GZ178" s="91">
        <f>IF(GZ$7="",0,IF(GZ$1=MAX($1:$1),$R177-SUM($T178:GY178),IF(GZ$1=1,SUMIFS(177:177,$1:$1,"&gt;="&amp;1,$1:$1,"&lt;="&amp;INT(-$N178/30))+(-$N178/30-INT(-$N178/30))*SUMIFS(177:177,$1:$1,INT(-$N178/30)+1),0)+(-$N178/30-INT(-$N178/30))*SUMIFS(177:177,$1:$1,GZ$1+INT(-$N178/30)+1)+(INT(-$N178/30)+1--$N178/30)*SUMIFS(177:177,$1:$1,GZ$1+INT(-$N178/30))))</f>
        <v>0</v>
      </c>
      <c r="HA178" s="91">
        <f>IF(HA$7="",0,IF(HA$1=MAX($1:$1),$R177-SUM($T178:GZ178),IF(HA$1=1,SUMIFS(177:177,$1:$1,"&gt;="&amp;1,$1:$1,"&lt;="&amp;INT(-$N178/30))+(-$N178/30-INT(-$N178/30))*SUMIFS(177:177,$1:$1,INT(-$N178/30)+1),0)+(-$N178/30-INT(-$N178/30))*SUMIFS(177:177,$1:$1,HA$1+INT(-$N178/30)+1)+(INT(-$N178/30)+1--$N178/30)*SUMIFS(177:177,$1:$1,HA$1+INT(-$N178/30))))</f>
        <v>0</v>
      </c>
      <c r="HB178" s="91">
        <f>IF(HB$7="",0,IF(HB$1=MAX($1:$1),$R177-SUM($T178:HA178),IF(HB$1=1,SUMIFS(177:177,$1:$1,"&gt;="&amp;1,$1:$1,"&lt;="&amp;INT(-$N178/30))+(-$N178/30-INT(-$N178/30))*SUMIFS(177:177,$1:$1,INT(-$N178/30)+1),0)+(-$N178/30-INT(-$N178/30))*SUMIFS(177:177,$1:$1,HB$1+INT(-$N178/30)+1)+(INT(-$N178/30)+1--$N178/30)*SUMIFS(177:177,$1:$1,HB$1+INT(-$N178/30))))</f>
        <v>0</v>
      </c>
      <c r="HC178" s="91">
        <f>IF(HC$7="",0,IF(HC$1=MAX($1:$1),$R177-SUM($T178:HB178),IF(HC$1=1,SUMIFS(177:177,$1:$1,"&gt;="&amp;1,$1:$1,"&lt;="&amp;INT(-$N178/30))+(-$N178/30-INT(-$N178/30))*SUMIFS(177:177,$1:$1,INT(-$N178/30)+1),0)+(-$N178/30-INT(-$N178/30))*SUMIFS(177:177,$1:$1,HC$1+INT(-$N178/30)+1)+(INT(-$N178/30)+1--$N178/30)*SUMIFS(177:177,$1:$1,HC$1+INT(-$N178/30))))</f>
        <v>0</v>
      </c>
      <c r="HD178" s="91">
        <f>IF(HD$7="",0,IF(HD$1=MAX($1:$1),$R177-SUM($T178:HC178),IF(HD$1=1,SUMIFS(177:177,$1:$1,"&gt;="&amp;1,$1:$1,"&lt;="&amp;INT(-$N178/30))+(-$N178/30-INT(-$N178/30))*SUMIFS(177:177,$1:$1,INT(-$N178/30)+1),0)+(-$N178/30-INT(-$N178/30))*SUMIFS(177:177,$1:$1,HD$1+INT(-$N178/30)+1)+(INT(-$N178/30)+1--$N178/30)*SUMIFS(177:177,$1:$1,HD$1+INT(-$N178/30))))</f>
        <v>0</v>
      </c>
      <c r="HE178" s="91">
        <f>IF(HE$7="",0,IF(HE$1=MAX($1:$1),$R177-SUM($T178:HD178),IF(HE$1=1,SUMIFS(177:177,$1:$1,"&gt;="&amp;1,$1:$1,"&lt;="&amp;INT(-$N178/30))+(-$N178/30-INT(-$N178/30))*SUMIFS(177:177,$1:$1,INT(-$N178/30)+1),0)+(-$N178/30-INT(-$N178/30))*SUMIFS(177:177,$1:$1,HE$1+INT(-$N178/30)+1)+(INT(-$N178/30)+1--$N178/30)*SUMIFS(177:177,$1:$1,HE$1+INT(-$N178/30))))</f>
        <v>0</v>
      </c>
      <c r="HF178" s="91">
        <f>IF(HF$7="",0,IF(HF$1=MAX($1:$1),$R177-SUM($T178:HE178),IF(HF$1=1,SUMIFS(177:177,$1:$1,"&gt;="&amp;1,$1:$1,"&lt;="&amp;INT(-$N178/30))+(-$N178/30-INT(-$N178/30))*SUMIFS(177:177,$1:$1,INT(-$N178/30)+1),0)+(-$N178/30-INT(-$N178/30))*SUMIFS(177:177,$1:$1,HF$1+INT(-$N178/30)+1)+(INT(-$N178/30)+1--$N178/30)*SUMIFS(177:177,$1:$1,HF$1+INT(-$N178/30))))</f>
        <v>0</v>
      </c>
      <c r="HG178" s="91">
        <f>IF(HG$7="",0,IF(HG$1=MAX($1:$1),$R177-SUM($T178:HF178),IF(HG$1=1,SUMIFS(177:177,$1:$1,"&gt;="&amp;1,$1:$1,"&lt;="&amp;INT(-$N178/30))+(-$N178/30-INT(-$N178/30))*SUMIFS(177:177,$1:$1,INT(-$N178/30)+1),0)+(-$N178/30-INT(-$N178/30))*SUMIFS(177:177,$1:$1,HG$1+INT(-$N178/30)+1)+(INT(-$N178/30)+1--$N178/30)*SUMIFS(177:177,$1:$1,HG$1+INT(-$N178/30))))</f>
        <v>0</v>
      </c>
      <c r="HH178" s="91">
        <f>IF(HH$7="",0,IF(HH$1=MAX($1:$1),$R177-SUM($T178:HG178),IF(HH$1=1,SUMIFS(177:177,$1:$1,"&gt;="&amp;1,$1:$1,"&lt;="&amp;INT(-$N178/30))+(-$N178/30-INT(-$N178/30))*SUMIFS(177:177,$1:$1,INT(-$N178/30)+1),0)+(-$N178/30-INT(-$N178/30))*SUMIFS(177:177,$1:$1,HH$1+INT(-$N178/30)+1)+(INT(-$N178/30)+1--$N178/30)*SUMIFS(177:177,$1:$1,HH$1+INT(-$N178/30))))</f>
        <v>0</v>
      </c>
      <c r="HI178" s="91">
        <f>IF(HI$7="",0,IF(HI$1=MAX($1:$1),$R177-SUM($T178:HH178),IF(HI$1=1,SUMIFS(177:177,$1:$1,"&gt;="&amp;1,$1:$1,"&lt;="&amp;INT(-$N178/30))+(-$N178/30-INT(-$N178/30))*SUMIFS(177:177,$1:$1,INT(-$N178/30)+1),0)+(-$N178/30-INT(-$N178/30))*SUMIFS(177:177,$1:$1,HI$1+INT(-$N178/30)+1)+(INT(-$N178/30)+1--$N178/30)*SUMIFS(177:177,$1:$1,HI$1+INT(-$N178/30))))</f>
        <v>0</v>
      </c>
      <c r="HJ178" s="91">
        <f>IF(HJ$7="",0,IF(HJ$1=MAX($1:$1),$R177-SUM($T178:HI178),IF(HJ$1=1,SUMIFS(177:177,$1:$1,"&gt;="&amp;1,$1:$1,"&lt;="&amp;INT(-$N178/30))+(-$N178/30-INT(-$N178/30))*SUMIFS(177:177,$1:$1,INT(-$N178/30)+1),0)+(-$N178/30-INT(-$N178/30))*SUMIFS(177:177,$1:$1,HJ$1+INT(-$N178/30)+1)+(INT(-$N178/30)+1--$N178/30)*SUMIFS(177:177,$1:$1,HJ$1+INT(-$N178/30))))</f>
        <v>0</v>
      </c>
      <c r="HK178" s="91">
        <f>IF(HK$7="",0,IF(HK$1=MAX($1:$1),$R177-SUM($T178:HJ178),IF(HK$1=1,SUMIFS(177:177,$1:$1,"&gt;="&amp;1,$1:$1,"&lt;="&amp;INT(-$N178/30))+(-$N178/30-INT(-$N178/30))*SUMIFS(177:177,$1:$1,INT(-$N178/30)+1),0)+(-$N178/30-INT(-$N178/30))*SUMIFS(177:177,$1:$1,HK$1+INT(-$N178/30)+1)+(INT(-$N178/30)+1--$N178/30)*SUMIFS(177:177,$1:$1,HK$1+INT(-$N178/30))))</f>
        <v>0</v>
      </c>
      <c r="HL178" s="91">
        <f>IF(HL$7="",0,IF(HL$1=MAX($1:$1),$R177-SUM($T178:HK178),IF(HL$1=1,SUMIFS(177:177,$1:$1,"&gt;="&amp;1,$1:$1,"&lt;="&amp;INT(-$N178/30))+(-$N178/30-INT(-$N178/30))*SUMIFS(177:177,$1:$1,INT(-$N178/30)+1),0)+(-$N178/30-INT(-$N178/30))*SUMIFS(177:177,$1:$1,HL$1+INT(-$N178/30)+1)+(INT(-$N178/30)+1--$N178/30)*SUMIFS(177:177,$1:$1,HL$1+INT(-$N178/30))))</f>
        <v>0</v>
      </c>
      <c r="HM178" s="91">
        <f>IF(HM$7="",0,IF(HM$1=MAX($1:$1),$R177-SUM($T178:HL178),IF(HM$1=1,SUMIFS(177:177,$1:$1,"&gt;="&amp;1,$1:$1,"&lt;="&amp;INT(-$N178/30))+(-$N178/30-INT(-$N178/30))*SUMIFS(177:177,$1:$1,INT(-$N178/30)+1),0)+(-$N178/30-INT(-$N178/30))*SUMIFS(177:177,$1:$1,HM$1+INT(-$N178/30)+1)+(INT(-$N178/30)+1--$N178/30)*SUMIFS(177:177,$1:$1,HM$1+INT(-$N178/30))))</f>
        <v>0</v>
      </c>
      <c r="HN178" s="91">
        <f>IF(HN$7="",0,IF(HN$1=MAX($1:$1),$R177-SUM($T178:HM178),IF(HN$1=1,SUMIFS(177:177,$1:$1,"&gt;="&amp;1,$1:$1,"&lt;="&amp;INT(-$N178/30))+(-$N178/30-INT(-$N178/30))*SUMIFS(177:177,$1:$1,INT(-$N178/30)+1),0)+(-$N178/30-INT(-$N178/30))*SUMIFS(177:177,$1:$1,HN$1+INT(-$N178/30)+1)+(INT(-$N178/30)+1--$N178/30)*SUMIFS(177:177,$1:$1,HN$1+INT(-$N178/30))))</f>
        <v>0</v>
      </c>
      <c r="HO178" s="91">
        <f>IF(HO$7="",0,IF(HO$1=MAX($1:$1),$R177-SUM($T178:HN178),IF(HO$1=1,SUMIFS(177:177,$1:$1,"&gt;="&amp;1,$1:$1,"&lt;="&amp;INT(-$N178/30))+(-$N178/30-INT(-$N178/30))*SUMIFS(177:177,$1:$1,INT(-$N178/30)+1),0)+(-$N178/30-INT(-$N178/30))*SUMIFS(177:177,$1:$1,HO$1+INT(-$N178/30)+1)+(INT(-$N178/30)+1--$N178/30)*SUMIFS(177:177,$1:$1,HO$1+INT(-$N178/30))))</f>
        <v>0</v>
      </c>
      <c r="HP178" s="91">
        <f>IF(HP$7="",0,IF(HP$1=MAX($1:$1),$R177-SUM($T178:HO178),IF(HP$1=1,SUMIFS(177:177,$1:$1,"&gt;="&amp;1,$1:$1,"&lt;="&amp;INT(-$N178/30))+(-$N178/30-INT(-$N178/30))*SUMIFS(177:177,$1:$1,INT(-$N178/30)+1),0)+(-$N178/30-INT(-$N178/30))*SUMIFS(177:177,$1:$1,HP$1+INT(-$N178/30)+1)+(INT(-$N178/30)+1--$N178/30)*SUMIFS(177:177,$1:$1,HP$1+INT(-$N178/30))))</f>
        <v>0</v>
      </c>
      <c r="HQ178" s="91">
        <f>IF(HQ$7="",0,IF(HQ$1=MAX($1:$1),$R177-SUM($T178:HP178),IF(HQ$1=1,SUMIFS(177:177,$1:$1,"&gt;="&amp;1,$1:$1,"&lt;="&amp;INT(-$N178/30))+(-$N178/30-INT(-$N178/30))*SUMIFS(177:177,$1:$1,INT(-$N178/30)+1),0)+(-$N178/30-INT(-$N178/30))*SUMIFS(177:177,$1:$1,HQ$1+INT(-$N178/30)+1)+(INT(-$N178/30)+1--$N178/30)*SUMIFS(177:177,$1:$1,HQ$1+INT(-$N178/30))))</f>
        <v>0</v>
      </c>
      <c r="HR178" s="91">
        <f>IF(HR$7="",0,IF(HR$1=MAX($1:$1),$R177-SUM($T178:HQ178),IF(HR$1=1,SUMIFS(177:177,$1:$1,"&gt;="&amp;1,$1:$1,"&lt;="&amp;INT(-$N178/30))+(-$N178/30-INT(-$N178/30))*SUMIFS(177:177,$1:$1,INT(-$N178/30)+1),0)+(-$N178/30-INT(-$N178/30))*SUMIFS(177:177,$1:$1,HR$1+INT(-$N178/30)+1)+(INT(-$N178/30)+1--$N178/30)*SUMIFS(177:177,$1:$1,HR$1+INT(-$N178/30))))</f>
        <v>0</v>
      </c>
      <c r="HS178" s="91">
        <f>IF(HS$7="",0,IF(HS$1=MAX($1:$1),$R177-SUM($T178:HR178),IF(HS$1=1,SUMIFS(177:177,$1:$1,"&gt;="&amp;1,$1:$1,"&lt;="&amp;INT(-$N178/30))+(-$N178/30-INT(-$N178/30))*SUMIFS(177:177,$1:$1,INT(-$N178/30)+1),0)+(-$N178/30-INT(-$N178/30))*SUMIFS(177:177,$1:$1,HS$1+INT(-$N178/30)+1)+(INT(-$N178/30)+1--$N178/30)*SUMIFS(177:177,$1:$1,HS$1+INT(-$N178/30))))</f>
        <v>0</v>
      </c>
      <c r="HT178" s="91">
        <f>IF(HT$7="",0,IF(HT$1=MAX($1:$1),$R177-SUM($T178:HS178),IF(HT$1=1,SUMIFS(177:177,$1:$1,"&gt;="&amp;1,$1:$1,"&lt;="&amp;INT(-$N178/30))+(-$N178/30-INT(-$N178/30))*SUMIFS(177:177,$1:$1,INT(-$N178/30)+1),0)+(-$N178/30-INT(-$N178/30))*SUMIFS(177:177,$1:$1,HT$1+INT(-$N178/30)+1)+(INT(-$N178/30)+1--$N178/30)*SUMIFS(177:177,$1:$1,HT$1+INT(-$N178/30))))</f>
        <v>0</v>
      </c>
      <c r="HU178" s="91">
        <f>IF(HU$7="",0,IF(HU$1=MAX($1:$1),$R177-SUM($T178:HT178),IF(HU$1=1,SUMIFS(177:177,$1:$1,"&gt;="&amp;1,$1:$1,"&lt;="&amp;INT(-$N178/30))+(-$N178/30-INT(-$N178/30))*SUMIFS(177:177,$1:$1,INT(-$N178/30)+1),0)+(-$N178/30-INT(-$N178/30))*SUMIFS(177:177,$1:$1,HU$1+INT(-$N178/30)+1)+(INT(-$N178/30)+1--$N178/30)*SUMIFS(177:177,$1:$1,HU$1+INT(-$N178/30))))</f>
        <v>0</v>
      </c>
      <c r="HV178" s="91">
        <f>IF(HV$7="",0,IF(HV$1=MAX($1:$1),$R177-SUM($T178:HU178),IF(HV$1=1,SUMIFS(177:177,$1:$1,"&gt;="&amp;1,$1:$1,"&lt;="&amp;INT(-$N178/30))+(-$N178/30-INT(-$N178/30))*SUMIFS(177:177,$1:$1,INT(-$N178/30)+1),0)+(-$N178/30-INT(-$N178/30))*SUMIFS(177:177,$1:$1,HV$1+INT(-$N178/30)+1)+(INT(-$N178/30)+1--$N178/30)*SUMIFS(177:177,$1:$1,HV$1+INT(-$N178/30))))</f>
        <v>0</v>
      </c>
      <c r="HW178" s="91">
        <f>IF(HW$7="",0,IF(HW$1=MAX($1:$1),$R177-SUM($T178:HV178),IF(HW$1=1,SUMIFS(177:177,$1:$1,"&gt;="&amp;1,$1:$1,"&lt;="&amp;INT(-$N178/30))+(-$N178/30-INT(-$N178/30))*SUMIFS(177:177,$1:$1,INT(-$N178/30)+1),0)+(-$N178/30-INT(-$N178/30))*SUMIFS(177:177,$1:$1,HW$1+INT(-$N178/30)+1)+(INT(-$N178/30)+1--$N178/30)*SUMIFS(177:177,$1:$1,HW$1+INT(-$N178/30))))</f>
        <v>0</v>
      </c>
      <c r="HX178" s="91">
        <f>IF(HX$7="",0,IF(HX$1=MAX($1:$1),$R177-SUM($T178:HW178),IF(HX$1=1,SUMIFS(177:177,$1:$1,"&gt;="&amp;1,$1:$1,"&lt;="&amp;INT(-$N178/30))+(-$N178/30-INT(-$N178/30))*SUMIFS(177:177,$1:$1,INT(-$N178/30)+1),0)+(-$N178/30-INT(-$N178/30))*SUMIFS(177:177,$1:$1,HX$1+INT(-$N178/30)+1)+(INT(-$N178/30)+1--$N178/30)*SUMIFS(177:177,$1:$1,HX$1+INT(-$N178/30))))</f>
        <v>0</v>
      </c>
      <c r="HY178" s="91">
        <f>IF(HY$7="",0,IF(HY$1=MAX($1:$1),$R177-SUM($T178:HX178),IF(HY$1=1,SUMIFS(177:177,$1:$1,"&gt;="&amp;1,$1:$1,"&lt;="&amp;INT(-$N178/30))+(-$N178/30-INT(-$N178/30))*SUMIFS(177:177,$1:$1,INT(-$N178/30)+1),0)+(-$N178/30-INT(-$N178/30))*SUMIFS(177:177,$1:$1,HY$1+INT(-$N178/30)+1)+(INT(-$N178/30)+1--$N178/30)*SUMIFS(177:177,$1:$1,HY$1+INT(-$N178/30))))</f>
        <v>0</v>
      </c>
      <c r="HZ178" s="91">
        <f>IF(HZ$7="",0,IF(HZ$1=MAX($1:$1),$R177-SUM($T178:HY178),IF(HZ$1=1,SUMIFS(177:177,$1:$1,"&gt;="&amp;1,$1:$1,"&lt;="&amp;INT(-$N178/30))+(-$N178/30-INT(-$N178/30))*SUMIFS(177:177,$1:$1,INT(-$N178/30)+1),0)+(-$N178/30-INT(-$N178/30))*SUMIFS(177:177,$1:$1,HZ$1+INT(-$N178/30)+1)+(INT(-$N178/30)+1--$N178/30)*SUMIFS(177:177,$1:$1,HZ$1+INT(-$N178/30))))</f>
        <v>0</v>
      </c>
      <c r="IA178" s="91">
        <f>IF(IA$7="",0,IF(IA$1=MAX($1:$1),$R177-SUM($T178:HZ178),IF(IA$1=1,SUMIFS(177:177,$1:$1,"&gt;="&amp;1,$1:$1,"&lt;="&amp;INT(-$N178/30))+(-$N178/30-INT(-$N178/30))*SUMIFS(177:177,$1:$1,INT(-$N178/30)+1),0)+(-$N178/30-INT(-$N178/30))*SUMIFS(177:177,$1:$1,IA$1+INT(-$N178/30)+1)+(INT(-$N178/30)+1--$N178/30)*SUMIFS(177:177,$1:$1,IA$1+INT(-$N178/30))))</f>
        <v>0</v>
      </c>
      <c r="IB178" s="91">
        <f>IF(IB$7="",0,IF(IB$1=MAX($1:$1),$R177-SUM($T178:IA178),IF(IB$1=1,SUMIFS(177:177,$1:$1,"&gt;="&amp;1,$1:$1,"&lt;="&amp;INT(-$N178/30))+(-$N178/30-INT(-$N178/30))*SUMIFS(177:177,$1:$1,INT(-$N178/30)+1),0)+(-$N178/30-INT(-$N178/30))*SUMIFS(177:177,$1:$1,IB$1+INT(-$N178/30)+1)+(INT(-$N178/30)+1--$N178/30)*SUMIFS(177:177,$1:$1,IB$1+INT(-$N178/30))))</f>
        <v>0</v>
      </c>
      <c r="IC178" s="91">
        <f>IF(IC$7="",0,IF(IC$1=MAX($1:$1),$R177-SUM($T178:IB178),IF(IC$1=1,SUMIFS(177:177,$1:$1,"&gt;="&amp;1,$1:$1,"&lt;="&amp;INT(-$N178/30))+(-$N178/30-INT(-$N178/30))*SUMIFS(177:177,$1:$1,INT(-$N178/30)+1),0)+(-$N178/30-INT(-$N178/30))*SUMIFS(177:177,$1:$1,IC$1+INT(-$N178/30)+1)+(INT(-$N178/30)+1--$N178/30)*SUMIFS(177:177,$1:$1,IC$1+INT(-$N178/30))))</f>
        <v>0</v>
      </c>
      <c r="ID178" s="91">
        <f>IF(ID$7="",0,IF(ID$1=MAX($1:$1),$R177-SUM($T178:IC178),IF(ID$1=1,SUMIFS(177:177,$1:$1,"&gt;="&amp;1,$1:$1,"&lt;="&amp;INT(-$N178/30))+(-$N178/30-INT(-$N178/30))*SUMIFS(177:177,$1:$1,INT(-$N178/30)+1),0)+(-$N178/30-INT(-$N178/30))*SUMIFS(177:177,$1:$1,ID$1+INT(-$N178/30)+1)+(INT(-$N178/30)+1--$N178/30)*SUMIFS(177:177,$1:$1,ID$1+INT(-$N178/30))))</f>
        <v>0</v>
      </c>
      <c r="IE178" s="91">
        <f>IF(IE$7="",0,IF(IE$1=MAX($1:$1),$R177-SUM($T178:ID178),IF(IE$1=1,SUMIFS(177:177,$1:$1,"&gt;="&amp;1,$1:$1,"&lt;="&amp;INT(-$N178/30))+(-$N178/30-INT(-$N178/30))*SUMIFS(177:177,$1:$1,INT(-$N178/30)+1),0)+(-$N178/30-INT(-$N178/30))*SUMIFS(177:177,$1:$1,IE$1+INT(-$N178/30)+1)+(INT(-$N178/30)+1--$N178/30)*SUMIFS(177:177,$1:$1,IE$1+INT(-$N178/30))))</f>
        <v>0</v>
      </c>
      <c r="IF178" s="91">
        <f>IF(IF$7="",0,IF(IF$1=MAX($1:$1),$R177-SUM($T178:IE178),IF(IF$1=1,SUMIFS(177:177,$1:$1,"&gt;="&amp;1,$1:$1,"&lt;="&amp;INT(-$N178/30))+(-$N178/30-INT(-$N178/30))*SUMIFS(177:177,$1:$1,INT(-$N178/30)+1),0)+(-$N178/30-INT(-$N178/30))*SUMIFS(177:177,$1:$1,IF$1+INT(-$N178/30)+1)+(INT(-$N178/30)+1--$N178/30)*SUMIFS(177:177,$1:$1,IF$1+INT(-$N178/30))))</f>
        <v>0</v>
      </c>
      <c r="IG178" s="91">
        <f>IF(IG$7="",0,IF(IG$1=MAX($1:$1),$R177-SUM($T178:IF178),IF(IG$1=1,SUMIFS(177:177,$1:$1,"&gt;="&amp;1,$1:$1,"&lt;="&amp;INT(-$N178/30))+(-$N178/30-INT(-$N178/30))*SUMIFS(177:177,$1:$1,INT(-$N178/30)+1),0)+(-$N178/30-INT(-$N178/30))*SUMIFS(177:177,$1:$1,IG$1+INT(-$N178/30)+1)+(INT(-$N178/30)+1--$N178/30)*SUMIFS(177:177,$1:$1,IG$1+INT(-$N178/30))))</f>
        <v>0</v>
      </c>
      <c r="IH178" s="91">
        <f>IF(IH$7="",0,IF(IH$1=MAX($1:$1),$R177-SUM($T178:IG178),IF(IH$1=1,SUMIFS(177:177,$1:$1,"&gt;="&amp;1,$1:$1,"&lt;="&amp;INT(-$N178/30))+(-$N178/30-INT(-$N178/30))*SUMIFS(177:177,$1:$1,INT(-$N178/30)+1),0)+(-$N178/30-INT(-$N178/30))*SUMIFS(177:177,$1:$1,IH$1+INT(-$N178/30)+1)+(INT(-$N178/30)+1--$N178/30)*SUMIFS(177:177,$1:$1,IH$1+INT(-$N178/30))))</f>
        <v>0</v>
      </c>
      <c r="II178" s="91">
        <f>IF(II$7="",0,IF(II$1=MAX($1:$1),$R177-SUM($T178:IH178),IF(II$1=1,SUMIFS(177:177,$1:$1,"&gt;="&amp;1,$1:$1,"&lt;="&amp;INT(-$N178/30))+(-$N178/30-INT(-$N178/30))*SUMIFS(177:177,$1:$1,INT(-$N178/30)+1),0)+(-$N178/30-INT(-$N178/30))*SUMIFS(177:177,$1:$1,II$1+INT(-$N178/30)+1)+(INT(-$N178/30)+1--$N178/30)*SUMIFS(177:177,$1:$1,II$1+INT(-$N178/30))))</f>
        <v>0</v>
      </c>
      <c r="IJ178" s="91">
        <f>IF(IJ$7="",0,IF(IJ$1=MAX($1:$1),$R177-SUM($T178:II178),IF(IJ$1=1,SUMIFS(177:177,$1:$1,"&gt;="&amp;1,$1:$1,"&lt;="&amp;INT(-$N178/30))+(-$N178/30-INT(-$N178/30))*SUMIFS(177:177,$1:$1,INT(-$N178/30)+1),0)+(-$N178/30-INT(-$N178/30))*SUMIFS(177:177,$1:$1,IJ$1+INT(-$N178/30)+1)+(INT(-$N178/30)+1--$N178/30)*SUMIFS(177:177,$1:$1,IJ$1+INT(-$N178/30))))</f>
        <v>0</v>
      </c>
      <c r="IK178" s="91">
        <f>IF(IK$7="",0,IF(IK$1=MAX($1:$1),$R177-SUM($T178:IJ178),IF(IK$1=1,SUMIFS(177:177,$1:$1,"&gt;="&amp;1,$1:$1,"&lt;="&amp;INT(-$N178/30))+(-$N178/30-INT(-$N178/30))*SUMIFS(177:177,$1:$1,INT(-$N178/30)+1),0)+(-$N178/30-INT(-$N178/30))*SUMIFS(177:177,$1:$1,IK$1+INT(-$N178/30)+1)+(INT(-$N178/30)+1--$N178/30)*SUMIFS(177:177,$1:$1,IK$1+INT(-$N178/30))))</f>
        <v>0</v>
      </c>
      <c r="IL178" s="91">
        <f>IF(IL$7="",0,IF(IL$1=MAX($1:$1),$R177-SUM($T178:IK178),IF(IL$1=1,SUMIFS(177:177,$1:$1,"&gt;="&amp;1,$1:$1,"&lt;="&amp;INT(-$N178/30))+(-$N178/30-INT(-$N178/30))*SUMIFS(177:177,$1:$1,INT(-$N178/30)+1),0)+(-$N178/30-INT(-$N178/30))*SUMIFS(177:177,$1:$1,IL$1+INT(-$N178/30)+1)+(INT(-$N178/30)+1--$N178/30)*SUMIFS(177:177,$1:$1,IL$1+INT(-$N178/30))))</f>
        <v>0</v>
      </c>
      <c r="IM178" s="91">
        <f>IF(IM$7="",0,IF(IM$1=MAX($1:$1),$R177-SUM($T178:IL178),IF(IM$1=1,SUMIFS(177:177,$1:$1,"&gt;="&amp;1,$1:$1,"&lt;="&amp;INT(-$N178/30))+(-$N178/30-INT(-$N178/30))*SUMIFS(177:177,$1:$1,INT(-$N178/30)+1),0)+(-$N178/30-INT(-$N178/30))*SUMIFS(177:177,$1:$1,IM$1+INT(-$N178/30)+1)+(INT(-$N178/30)+1--$N178/30)*SUMIFS(177:177,$1:$1,IM$1+INT(-$N178/30))))</f>
        <v>0</v>
      </c>
      <c r="IN178" s="91">
        <f>IF(IN$7="",0,IF(IN$1=MAX($1:$1),$R177-SUM($T178:IM178),IF(IN$1=1,SUMIFS(177:177,$1:$1,"&gt;="&amp;1,$1:$1,"&lt;="&amp;INT(-$N178/30))+(-$N178/30-INT(-$N178/30))*SUMIFS(177:177,$1:$1,INT(-$N178/30)+1),0)+(-$N178/30-INT(-$N178/30))*SUMIFS(177:177,$1:$1,IN$1+INT(-$N178/30)+1)+(INT(-$N178/30)+1--$N178/30)*SUMIFS(177:177,$1:$1,IN$1+INT(-$N178/30))))</f>
        <v>0</v>
      </c>
      <c r="IO178" s="91">
        <f>IF(IO$7="",0,IF(IO$1=MAX($1:$1),$R177-SUM($T178:IN178),IF(IO$1=1,SUMIFS(177:177,$1:$1,"&gt;="&amp;1,$1:$1,"&lt;="&amp;INT(-$N178/30))+(-$N178/30-INT(-$N178/30))*SUMIFS(177:177,$1:$1,INT(-$N178/30)+1),0)+(-$N178/30-INT(-$N178/30))*SUMIFS(177:177,$1:$1,IO$1+INT(-$N178/30)+1)+(INT(-$N178/30)+1--$N178/30)*SUMIFS(177:177,$1:$1,IO$1+INT(-$N178/30))))</f>
        <v>0</v>
      </c>
      <c r="IP178" s="91">
        <f>IF(IP$7="",0,IF(IP$1=MAX($1:$1),$R177-SUM($T178:IO178),IF(IP$1=1,SUMIFS(177:177,$1:$1,"&gt;="&amp;1,$1:$1,"&lt;="&amp;INT(-$N178/30))+(-$N178/30-INT(-$N178/30))*SUMIFS(177:177,$1:$1,INT(-$N178/30)+1),0)+(-$N178/30-INT(-$N178/30))*SUMIFS(177:177,$1:$1,IP$1+INT(-$N178/30)+1)+(INT(-$N178/30)+1--$N178/30)*SUMIFS(177:177,$1:$1,IP$1+INT(-$N178/30))))</f>
        <v>0</v>
      </c>
      <c r="IQ178" s="91">
        <f>IF(IQ$7="",0,IF(IQ$1=MAX($1:$1),$R177-SUM($T178:IP178),IF(IQ$1=1,SUMIFS(177:177,$1:$1,"&gt;="&amp;1,$1:$1,"&lt;="&amp;INT(-$N178/30))+(-$N178/30-INT(-$N178/30))*SUMIFS(177:177,$1:$1,INT(-$N178/30)+1),0)+(-$N178/30-INT(-$N178/30))*SUMIFS(177:177,$1:$1,IQ$1+INT(-$N178/30)+1)+(INT(-$N178/30)+1--$N178/30)*SUMIFS(177:177,$1:$1,IQ$1+INT(-$N178/30))))</f>
        <v>0</v>
      </c>
      <c r="IR178" s="91">
        <f>IF(IR$7="",0,IF(IR$1=MAX($1:$1),$R177-SUM($T178:IQ178),IF(IR$1=1,SUMIFS(177:177,$1:$1,"&gt;="&amp;1,$1:$1,"&lt;="&amp;INT(-$N178/30))+(-$N178/30-INT(-$N178/30))*SUMIFS(177:177,$1:$1,INT(-$N178/30)+1),0)+(-$N178/30-INT(-$N178/30))*SUMIFS(177:177,$1:$1,IR$1+INT(-$N178/30)+1)+(INT(-$N178/30)+1--$N178/30)*SUMIFS(177:177,$1:$1,IR$1+INT(-$N178/30))))</f>
        <v>0</v>
      </c>
      <c r="IS178" s="91">
        <f>IF(IS$7="",0,IF(IS$1=MAX($1:$1),$R177-SUM($T178:IR178),IF(IS$1=1,SUMIFS(177:177,$1:$1,"&gt;="&amp;1,$1:$1,"&lt;="&amp;INT(-$N178/30))+(-$N178/30-INT(-$N178/30))*SUMIFS(177:177,$1:$1,INT(-$N178/30)+1),0)+(-$N178/30-INT(-$N178/30))*SUMIFS(177:177,$1:$1,IS$1+INT(-$N178/30)+1)+(INT(-$N178/30)+1--$N178/30)*SUMIFS(177:177,$1:$1,IS$1+INT(-$N178/30))))</f>
        <v>0</v>
      </c>
      <c r="IT178" s="91">
        <f>IF(IT$7="",0,IF(IT$1=MAX($1:$1),$R177-SUM($T178:IS178),IF(IT$1=1,SUMIFS(177:177,$1:$1,"&gt;="&amp;1,$1:$1,"&lt;="&amp;INT(-$N178/30))+(-$N178/30-INT(-$N178/30))*SUMIFS(177:177,$1:$1,INT(-$N178/30)+1),0)+(-$N178/30-INT(-$N178/30))*SUMIFS(177:177,$1:$1,IT$1+INT(-$N178/30)+1)+(INT(-$N178/30)+1--$N178/30)*SUMIFS(177:177,$1:$1,IT$1+INT(-$N178/30))))</f>
        <v>0</v>
      </c>
      <c r="IU178" s="91">
        <f>IF(IU$7="",0,IF(IU$1=MAX($1:$1),$R177-SUM($T178:IT178),IF(IU$1=1,SUMIFS(177:177,$1:$1,"&gt;="&amp;1,$1:$1,"&lt;="&amp;INT(-$N178/30))+(-$N178/30-INT(-$N178/30))*SUMIFS(177:177,$1:$1,INT(-$N178/30)+1),0)+(-$N178/30-INT(-$N178/30))*SUMIFS(177:177,$1:$1,IU$1+INT(-$N178/30)+1)+(INT(-$N178/30)+1--$N178/30)*SUMIFS(177:177,$1:$1,IU$1+INT(-$N178/30))))</f>
        <v>0</v>
      </c>
      <c r="IV178" s="91">
        <f>IF(IV$7="",0,IF(IV$1=MAX($1:$1),$R177-SUM($T178:IU178),IF(IV$1=1,SUMIFS(177:177,$1:$1,"&gt;="&amp;1,$1:$1,"&lt;="&amp;INT(-$N178/30))+(-$N178/30-INT(-$N178/30))*SUMIFS(177:177,$1:$1,INT(-$N178/30)+1),0)+(-$N178/30-INT(-$N178/30))*SUMIFS(177:177,$1:$1,IV$1+INT(-$N178/30)+1)+(INT(-$N178/30)+1--$N178/30)*SUMIFS(177:177,$1:$1,IV$1+INT(-$N178/30))))</f>
        <v>0</v>
      </c>
      <c r="IW178" s="91">
        <f>IF(IW$7="",0,IF(IW$1=MAX($1:$1),$R177-SUM($T178:IV178),IF(IW$1=1,SUMIFS(177:177,$1:$1,"&gt;="&amp;1,$1:$1,"&lt;="&amp;INT(-$N178/30))+(-$N178/30-INT(-$N178/30))*SUMIFS(177:177,$1:$1,INT(-$N178/30)+1),0)+(-$N178/30-INT(-$N178/30))*SUMIFS(177:177,$1:$1,IW$1+INT(-$N178/30)+1)+(INT(-$N178/30)+1--$N178/30)*SUMIFS(177:177,$1:$1,IW$1+INT(-$N178/30))))</f>
        <v>0</v>
      </c>
      <c r="IX178" s="91">
        <f>IF(IX$7="",0,IF(IX$1=MAX($1:$1),$R177-SUM($T178:IW178),IF(IX$1=1,SUMIFS(177:177,$1:$1,"&gt;="&amp;1,$1:$1,"&lt;="&amp;INT(-$N178/30))+(-$N178/30-INT(-$N178/30))*SUMIFS(177:177,$1:$1,INT(-$N178/30)+1),0)+(-$N178/30-INT(-$N178/30))*SUMIFS(177:177,$1:$1,IX$1+INT(-$N178/30)+1)+(INT(-$N178/30)+1--$N178/30)*SUMIFS(177:177,$1:$1,IX$1+INT(-$N178/30))))</f>
        <v>0</v>
      </c>
      <c r="IY178" s="91">
        <f>IF(IY$7="",0,IF(IY$1=MAX($1:$1),$R177-SUM($T178:IX178),IF(IY$1=1,SUMIFS(177:177,$1:$1,"&gt;="&amp;1,$1:$1,"&lt;="&amp;INT(-$N178/30))+(-$N178/30-INT(-$N178/30))*SUMIFS(177:177,$1:$1,INT(-$N178/30)+1),0)+(-$N178/30-INT(-$N178/30))*SUMIFS(177:177,$1:$1,IY$1+INT(-$N178/30)+1)+(INT(-$N178/30)+1--$N178/30)*SUMIFS(177:177,$1:$1,IY$1+INT(-$N178/30))))</f>
        <v>0</v>
      </c>
      <c r="IZ178" s="91">
        <f>IF(IZ$7="",0,IF(IZ$1=MAX($1:$1),$R177-SUM($T178:IY178),IF(IZ$1=1,SUMIFS(177:177,$1:$1,"&gt;="&amp;1,$1:$1,"&lt;="&amp;INT(-$N178/30))+(-$N178/30-INT(-$N178/30))*SUMIFS(177:177,$1:$1,INT(-$N178/30)+1),0)+(-$N178/30-INT(-$N178/30))*SUMIFS(177:177,$1:$1,IZ$1+INT(-$N178/30)+1)+(INT(-$N178/30)+1--$N178/30)*SUMIFS(177:177,$1:$1,IZ$1+INT(-$N178/30))))</f>
        <v>0</v>
      </c>
      <c r="JA178" s="91">
        <f>IF(JA$7="",0,IF(JA$1=MAX($1:$1),$R177-SUM($T178:IZ178),IF(JA$1=1,SUMIFS(177:177,$1:$1,"&gt;="&amp;1,$1:$1,"&lt;="&amp;INT(-$N178/30))+(-$N178/30-INT(-$N178/30))*SUMIFS(177:177,$1:$1,INT(-$N178/30)+1),0)+(-$N178/30-INT(-$N178/30))*SUMIFS(177:177,$1:$1,JA$1+INT(-$N178/30)+1)+(INT(-$N178/30)+1--$N178/30)*SUMIFS(177:177,$1:$1,JA$1+INT(-$N178/30))))</f>
        <v>0</v>
      </c>
      <c r="JB178" s="91">
        <f>IF(JB$7="",0,IF(JB$1=MAX($1:$1),$R177-SUM($T178:JA178),IF(JB$1=1,SUMIFS(177:177,$1:$1,"&gt;="&amp;1,$1:$1,"&lt;="&amp;INT(-$N178/30))+(-$N178/30-INT(-$N178/30))*SUMIFS(177:177,$1:$1,INT(-$N178/30)+1),0)+(-$N178/30-INT(-$N178/30))*SUMIFS(177:177,$1:$1,JB$1+INT(-$N178/30)+1)+(INT(-$N178/30)+1--$N178/30)*SUMIFS(177:177,$1:$1,JB$1+INT(-$N178/30))))</f>
        <v>0</v>
      </c>
      <c r="JC178" s="91">
        <f>IF(JC$7="",0,IF(JC$1=MAX($1:$1),$R177-SUM($T178:JB178),IF(JC$1=1,SUMIFS(177:177,$1:$1,"&gt;="&amp;1,$1:$1,"&lt;="&amp;INT(-$N178/30))+(-$N178/30-INT(-$N178/30))*SUMIFS(177:177,$1:$1,INT(-$N178/30)+1),0)+(-$N178/30-INT(-$N178/30))*SUMIFS(177:177,$1:$1,JC$1+INT(-$N178/30)+1)+(INT(-$N178/30)+1--$N178/30)*SUMIFS(177:177,$1:$1,JC$1+INT(-$N178/30))))</f>
        <v>0</v>
      </c>
      <c r="JD178" s="91">
        <f>IF(JD$7="",0,IF(JD$1=MAX($1:$1),$R177-SUM($T178:JC178),IF(JD$1=1,SUMIFS(177:177,$1:$1,"&gt;="&amp;1,$1:$1,"&lt;="&amp;INT(-$N178/30))+(-$N178/30-INT(-$N178/30))*SUMIFS(177:177,$1:$1,INT(-$N178/30)+1),0)+(-$N178/30-INT(-$N178/30))*SUMIFS(177:177,$1:$1,JD$1+INT(-$N178/30)+1)+(INT(-$N178/30)+1--$N178/30)*SUMIFS(177:177,$1:$1,JD$1+INT(-$N178/30))))</f>
        <v>0</v>
      </c>
      <c r="JE178" s="91">
        <f>IF(JE$7="",0,IF(JE$1=MAX($1:$1),$R177-SUM($T178:JD178),IF(JE$1=1,SUMIFS(177:177,$1:$1,"&gt;="&amp;1,$1:$1,"&lt;="&amp;INT(-$N178/30))+(-$N178/30-INT(-$N178/30))*SUMIFS(177:177,$1:$1,INT(-$N178/30)+1),0)+(-$N178/30-INT(-$N178/30))*SUMIFS(177:177,$1:$1,JE$1+INT(-$N178/30)+1)+(INT(-$N178/30)+1--$N178/30)*SUMIFS(177:177,$1:$1,JE$1+INT(-$N178/30))))</f>
        <v>0</v>
      </c>
      <c r="JF178" s="91">
        <f>IF(JF$7="",0,IF(JF$1=MAX($1:$1),$R177-SUM($T178:JE178),IF(JF$1=1,SUMIFS(177:177,$1:$1,"&gt;="&amp;1,$1:$1,"&lt;="&amp;INT(-$N178/30))+(-$N178/30-INT(-$N178/30))*SUMIFS(177:177,$1:$1,INT(-$N178/30)+1),0)+(-$N178/30-INT(-$N178/30))*SUMIFS(177:177,$1:$1,JF$1+INT(-$N178/30)+1)+(INT(-$N178/30)+1--$N178/30)*SUMIFS(177:177,$1:$1,JF$1+INT(-$N178/30))))</f>
        <v>0</v>
      </c>
      <c r="JG178" s="91">
        <f>IF(JG$7="",0,IF(JG$1=MAX($1:$1),$R177-SUM($T178:JF178),IF(JG$1=1,SUMIFS(177:177,$1:$1,"&gt;="&amp;1,$1:$1,"&lt;="&amp;INT(-$N178/30))+(-$N178/30-INT(-$N178/30))*SUMIFS(177:177,$1:$1,INT(-$N178/30)+1),0)+(-$N178/30-INT(-$N178/30))*SUMIFS(177:177,$1:$1,JG$1+INT(-$N178/30)+1)+(INT(-$N178/30)+1--$N178/30)*SUMIFS(177:177,$1:$1,JG$1+INT(-$N178/30))))</f>
        <v>0</v>
      </c>
      <c r="JH178" s="91">
        <f>IF(JH$7="",0,IF(JH$1=MAX($1:$1),$R177-SUM($T178:JG178),IF(JH$1=1,SUMIFS(177:177,$1:$1,"&gt;="&amp;1,$1:$1,"&lt;="&amp;INT(-$N178/30))+(-$N178/30-INT(-$N178/30))*SUMIFS(177:177,$1:$1,INT(-$N178/30)+1),0)+(-$N178/30-INT(-$N178/30))*SUMIFS(177:177,$1:$1,JH$1+INT(-$N178/30)+1)+(INT(-$N178/30)+1--$N178/30)*SUMIFS(177:177,$1:$1,JH$1+INT(-$N178/30))))</f>
        <v>0</v>
      </c>
      <c r="JI178" s="91">
        <f>IF(JI$7="",0,IF(JI$1=MAX($1:$1),$R177-SUM($T178:JH178),IF(JI$1=1,SUMIFS(177:177,$1:$1,"&gt;="&amp;1,$1:$1,"&lt;="&amp;INT(-$N178/30))+(-$N178/30-INT(-$N178/30))*SUMIFS(177:177,$1:$1,INT(-$N178/30)+1),0)+(-$N178/30-INT(-$N178/30))*SUMIFS(177:177,$1:$1,JI$1+INT(-$N178/30)+1)+(INT(-$N178/30)+1--$N178/30)*SUMIFS(177:177,$1:$1,JI$1+INT(-$N178/30))))</f>
        <v>0</v>
      </c>
      <c r="JJ178" s="91">
        <f>IF(JJ$7="",0,IF(JJ$1=MAX($1:$1),$R177-SUM($T178:JI178),IF(JJ$1=1,SUMIFS(177:177,$1:$1,"&gt;="&amp;1,$1:$1,"&lt;="&amp;INT(-$N178/30))+(-$N178/30-INT(-$N178/30))*SUMIFS(177:177,$1:$1,INT(-$N178/30)+1),0)+(-$N178/30-INT(-$N178/30))*SUMIFS(177:177,$1:$1,JJ$1+INT(-$N178/30)+1)+(INT(-$N178/30)+1--$N178/30)*SUMIFS(177:177,$1:$1,JJ$1+INT(-$N178/30))))</f>
        <v>0</v>
      </c>
      <c r="JK178" s="91">
        <f>IF(JK$7="",0,IF(JK$1=MAX($1:$1),$R177-SUM($T178:JJ178),IF(JK$1=1,SUMIFS(177:177,$1:$1,"&gt;="&amp;1,$1:$1,"&lt;="&amp;INT(-$N178/30))+(-$N178/30-INT(-$N178/30))*SUMIFS(177:177,$1:$1,INT(-$N178/30)+1),0)+(-$N178/30-INT(-$N178/30))*SUMIFS(177:177,$1:$1,JK$1+INT(-$N178/30)+1)+(INT(-$N178/30)+1--$N178/30)*SUMIFS(177:177,$1:$1,JK$1+INT(-$N178/30))))</f>
        <v>0</v>
      </c>
      <c r="JL178" s="91">
        <f>IF(JL$7="",0,IF(JL$1=MAX($1:$1),$R177-SUM($T178:JK178),IF(JL$1=1,SUMIFS(177:177,$1:$1,"&gt;="&amp;1,$1:$1,"&lt;="&amp;INT(-$N178/30))+(-$N178/30-INT(-$N178/30))*SUMIFS(177:177,$1:$1,INT(-$N178/30)+1),0)+(-$N178/30-INT(-$N178/30))*SUMIFS(177:177,$1:$1,JL$1+INT(-$N178/30)+1)+(INT(-$N178/30)+1--$N178/30)*SUMIFS(177:177,$1:$1,JL$1+INT(-$N178/30))))</f>
        <v>0</v>
      </c>
      <c r="JM178" s="91">
        <f>IF(JM$7="",0,IF(JM$1=MAX($1:$1),$R177-SUM($T178:JL178),IF(JM$1=1,SUMIFS(177:177,$1:$1,"&gt;="&amp;1,$1:$1,"&lt;="&amp;INT(-$N178/30))+(-$N178/30-INT(-$N178/30))*SUMIFS(177:177,$1:$1,INT(-$N178/30)+1),0)+(-$N178/30-INT(-$N178/30))*SUMIFS(177:177,$1:$1,JM$1+INT(-$N178/30)+1)+(INT(-$N178/30)+1--$N178/30)*SUMIFS(177:177,$1:$1,JM$1+INT(-$N178/30))))</f>
        <v>0</v>
      </c>
      <c r="JN178" s="91">
        <f>IF(JN$7="",0,IF(JN$1=MAX($1:$1),$R177-SUM($T178:JM178),IF(JN$1=1,SUMIFS(177:177,$1:$1,"&gt;="&amp;1,$1:$1,"&lt;="&amp;INT(-$N178/30))+(-$N178/30-INT(-$N178/30))*SUMIFS(177:177,$1:$1,INT(-$N178/30)+1),0)+(-$N178/30-INT(-$N178/30))*SUMIFS(177:177,$1:$1,JN$1+INT(-$N178/30)+1)+(INT(-$N178/30)+1--$N178/30)*SUMIFS(177:177,$1:$1,JN$1+INT(-$N178/30))))</f>
        <v>0</v>
      </c>
      <c r="JO178" s="91">
        <f>IF(JO$7="",0,IF(JO$1=MAX($1:$1),$R177-SUM($T178:JN178),IF(JO$1=1,SUMIFS(177:177,$1:$1,"&gt;="&amp;1,$1:$1,"&lt;="&amp;INT(-$N178/30))+(-$N178/30-INT(-$N178/30))*SUMIFS(177:177,$1:$1,INT(-$N178/30)+1),0)+(-$N178/30-INT(-$N178/30))*SUMIFS(177:177,$1:$1,JO$1+INT(-$N178/30)+1)+(INT(-$N178/30)+1--$N178/30)*SUMIFS(177:177,$1:$1,JO$1+INT(-$N178/30))))</f>
        <v>0</v>
      </c>
      <c r="JP178" s="91">
        <f>IF(JP$7="",0,IF(JP$1=MAX($1:$1),$R177-SUM($T178:JO178),IF(JP$1=1,SUMIFS(177:177,$1:$1,"&gt;="&amp;1,$1:$1,"&lt;="&amp;INT(-$N178/30))+(-$N178/30-INT(-$N178/30))*SUMIFS(177:177,$1:$1,INT(-$N178/30)+1),0)+(-$N178/30-INT(-$N178/30))*SUMIFS(177:177,$1:$1,JP$1+INT(-$N178/30)+1)+(INT(-$N178/30)+1--$N178/30)*SUMIFS(177:177,$1:$1,JP$1+INT(-$N178/30))))</f>
        <v>0</v>
      </c>
      <c r="JQ178" s="91">
        <f>IF(JQ$7="",0,IF(JQ$1=MAX($1:$1),$R177-SUM($T178:JP178),IF(JQ$1=1,SUMIFS(177:177,$1:$1,"&gt;="&amp;1,$1:$1,"&lt;="&amp;INT(-$N178/30))+(-$N178/30-INT(-$N178/30))*SUMIFS(177:177,$1:$1,INT(-$N178/30)+1),0)+(-$N178/30-INT(-$N178/30))*SUMIFS(177:177,$1:$1,JQ$1+INT(-$N178/30)+1)+(INT(-$N178/30)+1--$N178/30)*SUMIFS(177:177,$1:$1,JQ$1+INT(-$N178/30))))</f>
        <v>0</v>
      </c>
      <c r="JR178" s="91">
        <f>IF(JR$7="",0,IF(JR$1=MAX($1:$1),$R177-SUM($T178:JQ178),IF(JR$1=1,SUMIFS(177:177,$1:$1,"&gt;="&amp;1,$1:$1,"&lt;="&amp;INT(-$N178/30))+(-$N178/30-INT(-$N178/30))*SUMIFS(177:177,$1:$1,INT(-$N178/30)+1),0)+(-$N178/30-INT(-$N178/30))*SUMIFS(177:177,$1:$1,JR$1+INT(-$N178/30)+1)+(INT(-$N178/30)+1--$N178/30)*SUMIFS(177:177,$1:$1,JR$1+INT(-$N178/30))))</f>
        <v>0</v>
      </c>
      <c r="JS178" s="91">
        <f>IF(JS$7="",0,IF(JS$1=MAX($1:$1),$R177-SUM($T178:JR178),IF(JS$1=1,SUMIFS(177:177,$1:$1,"&gt;="&amp;1,$1:$1,"&lt;="&amp;INT(-$N178/30))+(-$N178/30-INT(-$N178/30))*SUMIFS(177:177,$1:$1,INT(-$N178/30)+1),0)+(-$N178/30-INT(-$N178/30))*SUMIFS(177:177,$1:$1,JS$1+INT(-$N178/30)+1)+(INT(-$N178/30)+1--$N178/30)*SUMIFS(177:177,$1:$1,JS$1+INT(-$N178/30))))</f>
        <v>0</v>
      </c>
      <c r="JT178" s="91">
        <f>IF(JT$7="",0,IF(JT$1=MAX($1:$1),$R177-SUM($T178:JS178),IF(JT$1=1,SUMIFS(177:177,$1:$1,"&gt;="&amp;1,$1:$1,"&lt;="&amp;INT(-$N178/30))+(-$N178/30-INT(-$N178/30))*SUMIFS(177:177,$1:$1,INT(-$N178/30)+1),0)+(-$N178/30-INT(-$N178/30))*SUMIFS(177:177,$1:$1,JT$1+INT(-$N178/30)+1)+(INT(-$N178/30)+1--$N178/30)*SUMIFS(177:177,$1:$1,JT$1+INT(-$N178/30))))</f>
        <v>0</v>
      </c>
      <c r="JU178" s="91">
        <f>IF(JU$7="",0,IF(JU$1=MAX($1:$1),$R177-SUM($T178:JT178),IF(JU$1=1,SUMIFS(177:177,$1:$1,"&gt;="&amp;1,$1:$1,"&lt;="&amp;INT(-$N178/30))+(-$N178/30-INT(-$N178/30))*SUMIFS(177:177,$1:$1,INT(-$N178/30)+1),0)+(-$N178/30-INT(-$N178/30))*SUMIFS(177:177,$1:$1,JU$1+INT(-$N178/30)+1)+(INT(-$N178/30)+1--$N178/30)*SUMIFS(177:177,$1:$1,JU$1+INT(-$N178/30))))</f>
        <v>0</v>
      </c>
      <c r="JV178" s="91">
        <f>IF(JV$7="",0,IF(JV$1=MAX($1:$1),$R177-SUM($T178:JU178),IF(JV$1=1,SUMIFS(177:177,$1:$1,"&gt;="&amp;1,$1:$1,"&lt;="&amp;INT(-$N178/30))+(-$N178/30-INT(-$N178/30))*SUMIFS(177:177,$1:$1,INT(-$N178/30)+1),0)+(-$N178/30-INT(-$N178/30))*SUMIFS(177:177,$1:$1,JV$1+INT(-$N178/30)+1)+(INT(-$N178/30)+1--$N178/30)*SUMIFS(177:177,$1:$1,JV$1+INT(-$N178/30))))</f>
        <v>0</v>
      </c>
      <c r="JW178" s="91">
        <f>IF(JW$7="",0,IF(JW$1=MAX($1:$1),$R177-SUM($T178:JV178),IF(JW$1=1,SUMIFS(177:177,$1:$1,"&gt;="&amp;1,$1:$1,"&lt;="&amp;INT(-$N178/30))+(-$N178/30-INT(-$N178/30))*SUMIFS(177:177,$1:$1,INT(-$N178/30)+1),0)+(-$N178/30-INT(-$N178/30))*SUMIFS(177:177,$1:$1,JW$1+INT(-$N178/30)+1)+(INT(-$N178/30)+1--$N178/30)*SUMIFS(177:177,$1:$1,JW$1+INT(-$N178/30))))</f>
        <v>0</v>
      </c>
      <c r="JX178" s="91">
        <f>IF(JX$7="",0,IF(JX$1=MAX($1:$1),$R177-SUM($T178:JW178),IF(JX$1=1,SUMIFS(177:177,$1:$1,"&gt;="&amp;1,$1:$1,"&lt;="&amp;INT(-$N178/30))+(-$N178/30-INT(-$N178/30))*SUMIFS(177:177,$1:$1,INT(-$N178/30)+1),0)+(-$N178/30-INT(-$N178/30))*SUMIFS(177:177,$1:$1,JX$1+INT(-$N178/30)+1)+(INT(-$N178/30)+1--$N178/30)*SUMIFS(177:177,$1:$1,JX$1+INT(-$N178/30))))</f>
        <v>0</v>
      </c>
      <c r="JY178" s="91">
        <f>IF(JY$7="",0,IF(JY$1=MAX($1:$1),$R177-SUM($T178:JX178),IF(JY$1=1,SUMIFS(177:177,$1:$1,"&gt;="&amp;1,$1:$1,"&lt;="&amp;INT(-$N178/30))+(-$N178/30-INT(-$N178/30))*SUMIFS(177:177,$1:$1,INT(-$N178/30)+1),0)+(-$N178/30-INT(-$N178/30))*SUMIFS(177:177,$1:$1,JY$1+INT(-$N178/30)+1)+(INT(-$N178/30)+1--$N178/30)*SUMIFS(177:177,$1:$1,JY$1+INT(-$N178/30))))</f>
        <v>0</v>
      </c>
      <c r="JZ178" s="91">
        <f>IF(JZ$7="",0,IF(JZ$1=MAX($1:$1),$R177-SUM($T178:JY178),IF(JZ$1=1,SUMIFS(177:177,$1:$1,"&gt;="&amp;1,$1:$1,"&lt;="&amp;INT(-$N178/30))+(-$N178/30-INT(-$N178/30))*SUMIFS(177:177,$1:$1,INT(-$N178/30)+1),0)+(-$N178/30-INT(-$N178/30))*SUMIFS(177:177,$1:$1,JZ$1+INT(-$N178/30)+1)+(INT(-$N178/30)+1--$N178/30)*SUMIFS(177:177,$1:$1,JZ$1+INT(-$N178/30))))</f>
        <v>0</v>
      </c>
      <c r="KA178" s="91">
        <f>IF(KA$7="",0,IF(KA$1=MAX($1:$1),$R177-SUM($T178:JZ178),IF(KA$1=1,SUMIFS(177:177,$1:$1,"&gt;="&amp;1,$1:$1,"&lt;="&amp;INT(-$N178/30))+(-$N178/30-INT(-$N178/30))*SUMIFS(177:177,$1:$1,INT(-$N178/30)+1),0)+(-$N178/30-INT(-$N178/30))*SUMIFS(177:177,$1:$1,KA$1+INT(-$N178/30)+1)+(INT(-$N178/30)+1--$N178/30)*SUMIFS(177:177,$1:$1,KA$1+INT(-$N178/30))))</f>
        <v>0</v>
      </c>
      <c r="KB178" s="91">
        <f>IF(KB$7="",0,IF(KB$1=MAX($1:$1),$R177-SUM($T178:KA178),IF(KB$1=1,SUMIFS(177:177,$1:$1,"&gt;="&amp;1,$1:$1,"&lt;="&amp;INT(-$N178/30))+(-$N178/30-INT(-$N178/30))*SUMIFS(177:177,$1:$1,INT(-$N178/30)+1),0)+(-$N178/30-INT(-$N178/30))*SUMIFS(177:177,$1:$1,KB$1+INT(-$N178/30)+1)+(INT(-$N178/30)+1--$N178/30)*SUMIFS(177:177,$1:$1,KB$1+INT(-$N178/30))))</f>
        <v>0</v>
      </c>
      <c r="KC178" s="91">
        <f>IF(KC$7="",0,IF(KC$1=MAX($1:$1),$R177-SUM($T178:KB178),IF(KC$1=1,SUMIFS(177:177,$1:$1,"&gt;="&amp;1,$1:$1,"&lt;="&amp;INT(-$N178/30))+(-$N178/30-INT(-$N178/30))*SUMIFS(177:177,$1:$1,INT(-$N178/30)+1),0)+(-$N178/30-INT(-$N178/30))*SUMIFS(177:177,$1:$1,KC$1+INT(-$N178/30)+1)+(INT(-$N178/30)+1--$N178/30)*SUMIFS(177:177,$1:$1,KC$1+INT(-$N178/30))))</f>
        <v>0</v>
      </c>
      <c r="KD178" s="91">
        <f>IF(KD$7="",0,IF(KD$1=MAX($1:$1),$R177-SUM($T178:KC178),IF(KD$1=1,SUMIFS(177:177,$1:$1,"&gt;="&amp;1,$1:$1,"&lt;="&amp;INT(-$N178/30))+(-$N178/30-INT(-$N178/30))*SUMIFS(177:177,$1:$1,INT(-$N178/30)+1),0)+(-$N178/30-INT(-$N178/30))*SUMIFS(177:177,$1:$1,KD$1+INT(-$N178/30)+1)+(INT(-$N178/30)+1--$N178/30)*SUMIFS(177:177,$1:$1,KD$1+INT(-$N178/30))))</f>
        <v>0</v>
      </c>
      <c r="KE178" s="91">
        <f>IF(KE$7="",0,IF(KE$1=MAX($1:$1),$R177-SUM($T178:KD178),IF(KE$1=1,SUMIFS(177:177,$1:$1,"&gt;="&amp;1,$1:$1,"&lt;="&amp;INT(-$N178/30))+(-$N178/30-INT(-$N178/30))*SUMIFS(177:177,$1:$1,INT(-$N178/30)+1),0)+(-$N178/30-INT(-$N178/30))*SUMIFS(177:177,$1:$1,KE$1+INT(-$N178/30)+1)+(INT(-$N178/30)+1--$N178/30)*SUMIFS(177:177,$1:$1,KE$1+INT(-$N178/30))))</f>
        <v>0</v>
      </c>
      <c r="KF178" s="91">
        <f>IF(KF$7="",0,IF(KF$1=MAX($1:$1),$R177-SUM($T178:KE178),IF(KF$1=1,SUMIFS(177:177,$1:$1,"&gt;="&amp;1,$1:$1,"&lt;="&amp;INT(-$N178/30))+(-$N178/30-INT(-$N178/30))*SUMIFS(177:177,$1:$1,INT(-$N178/30)+1),0)+(-$N178/30-INT(-$N178/30))*SUMIFS(177:177,$1:$1,KF$1+INT(-$N178/30)+1)+(INT(-$N178/30)+1--$N178/30)*SUMIFS(177:177,$1:$1,KF$1+INT(-$N178/30))))</f>
        <v>0</v>
      </c>
      <c r="KG178" s="91">
        <f>IF(KG$7="",0,IF(KG$1=MAX($1:$1),$R177-SUM($T178:KF178),IF(KG$1=1,SUMIFS(177:177,$1:$1,"&gt;="&amp;1,$1:$1,"&lt;="&amp;INT(-$N178/30))+(-$N178/30-INT(-$N178/30))*SUMIFS(177:177,$1:$1,INT(-$N178/30)+1),0)+(-$N178/30-INT(-$N178/30))*SUMIFS(177:177,$1:$1,KG$1+INT(-$N178/30)+1)+(INT(-$N178/30)+1--$N178/30)*SUMIFS(177:177,$1:$1,KG$1+INT(-$N178/30))))</f>
        <v>0</v>
      </c>
      <c r="KH178" s="91">
        <f>IF(KH$7="",0,IF(KH$1=MAX($1:$1),$R177-SUM($T178:KG178),IF(KH$1=1,SUMIFS(177:177,$1:$1,"&gt;="&amp;1,$1:$1,"&lt;="&amp;INT(-$N178/30))+(-$N178/30-INT(-$N178/30))*SUMIFS(177:177,$1:$1,INT(-$N178/30)+1),0)+(-$N178/30-INT(-$N178/30))*SUMIFS(177:177,$1:$1,KH$1+INT(-$N178/30)+1)+(INT(-$N178/30)+1--$N178/30)*SUMIFS(177:177,$1:$1,KH$1+INT(-$N178/30))))</f>
        <v>0</v>
      </c>
      <c r="KI178" s="91">
        <f>IF(KI$7="",0,IF(KI$1=MAX($1:$1),$R177-SUM($T178:KH178),IF(KI$1=1,SUMIFS(177:177,$1:$1,"&gt;="&amp;1,$1:$1,"&lt;="&amp;INT(-$N178/30))+(-$N178/30-INT(-$N178/30))*SUMIFS(177:177,$1:$1,INT(-$N178/30)+1),0)+(-$N178/30-INT(-$N178/30))*SUMIFS(177:177,$1:$1,KI$1+INT(-$N178/30)+1)+(INT(-$N178/30)+1--$N178/30)*SUMIFS(177:177,$1:$1,KI$1+INT(-$N178/30))))</f>
        <v>0</v>
      </c>
      <c r="KJ178" s="91">
        <f>IF(KJ$7="",0,IF(KJ$1=MAX($1:$1),$R177-SUM($T178:KI178),IF(KJ$1=1,SUMIFS(177:177,$1:$1,"&gt;="&amp;1,$1:$1,"&lt;="&amp;INT(-$N178/30))+(-$N178/30-INT(-$N178/30))*SUMIFS(177:177,$1:$1,INT(-$N178/30)+1),0)+(-$N178/30-INT(-$N178/30))*SUMIFS(177:177,$1:$1,KJ$1+INT(-$N178/30)+1)+(INT(-$N178/30)+1--$N178/30)*SUMIFS(177:177,$1:$1,KJ$1+INT(-$N178/30))))</f>
        <v>0</v>
      </c>
      <c r="KK178" s="91">
        <f>IF(KK$7="",0,IF(KK$1=MAX($1:$1),$R177-SUM($T178:KJ178),IF(KK$1=1,SUMIFS(177:177,$1:$1,"&gt;="&amp;1,$1:$1,"&lt;="&amp;INT(-$N178/30))+(-$N178/30-INT(-$N178/30))*SUMIFS(177:177,$1:$1,INT(-$N178/30)+1),0)+(-$N178/30-INT(-$N178/30))*SUMIFS(177:177,$1:$1,KK$1+INT(-$N178/30)+1)+(INT(-$N178/30)+1--$N178/30)*SUMIFS(177:177,$1:$1,KK$1+INT(-$N178/30))))</f>
        <v>0</v>
      </c>
      <c r="KL178" s="91">
        <f>IF(KL$7="",0,IF(KL$1=MAX($1:$1),$R177-SUM($T178:KK178),IF(KL$1=1,SUMIFS(177:177,$1:$1,"&gt;="&amp;1,$1:$1,"&lt;="&amp;INT(-$N178/30))+(-$N178/30-INT(-$N178/30))*SUMIFS(177:177,$1:$1,INT(-$N178/30)+1),0)+(-$N178/30-INT(-$N178/30))*SUMIFS(177:177,$1:$1,KL$1+INT(-$N178/30)+1)+(INT(-$N178/30)+1--$N178/30)*SUMIFS(177:177,$1:$1,KL$1+INT(-$N178/30))))</f>
        <v>0</v>
      </c>
      <c r="KM178" s="91">
        <f>IF(KM$7="",0,IF(KM$1=MAX($1:$1),$R177-SUM($T178:KL178),IF(KM$1=1,SUMIFS(177:177,$1:$1,"&gt;="&amp;1,$1:$1,"&lt;="&amp;INT(-$N178/30))+(-$N178/30-INT(-$N178/30))*SUMIFS(177:177,$1:$1,INT(-$N178/30)+1),0)+(-$N178/30-INT(-$N178/30))*SUMIFS(177:177,$1:$1,KM$1+INT(-$N178/30)+1)+(INT(-$N178/30)+1--$N178/30)*SUMIFS(177:177,$1:$1,KM$1+INT(-$N178/30))))</f>
        <v>0</v>
      </c>
      <c r="KN178" s="91">
        <f>IF(KN$7="",0,IF(KN$1=MAX($1:$1),$R177-SUM($T178:KM178),IF(KN$1=1,SUMIFS(177:177,$1:$1,"&gt;="&amp;1,$1:$1,"&lt;="&amp;INT(-$N178/30))+(-$N178/30-INT(-$N178/30))*SUMIFS(177:177,$1:$1,INT(-$N178/30)+1),0)+(-$N178/30-INT(-$N178/30))*SUMIFS(177:177,$1:$1,KN$1+INT(-$N178/30)+1)+(INT(-$N178/30)+1--$N178/30)*SUMIFS(177:177,$1:$1,KN$1+INT(-$N178/30))))</f>
        <v>0</v>
      </c>
      <c r="KO178" s="91">
        <f>IF(KO$7="",0,IF(KO$1=MAX($1:$1),$R177-SUM($T178:KN178),IF(KO$1=1,SUMIFS(177:177,$1:$1,"&gt;="&amp;1,$1:$1,"&lt;="&amp;INT(-$N178/30))+(-$N178/30-INT(-$N178/30))*SUMIFS(177:177,$1:$1,INT(-$N178/30)+1),0)+(-$N178/30-INT(-$N178/30))*SUMIFS(177:177,$1:$1,KO$1+INT(-$N178/30)+1)+(INT(-$N178/30)+1--$N178/30)*SUMIFS(177:177,$1:$1,KO$1+INT(-$N178/30))))</f>
        <v>0</v>
      </c>
      <c r="KP178" s="91">
        <f>IF(KP$7="",0,IF(KP$1=MAX($1:$1),$R177-SUM($T178:KO178),IF(KP$1=1,SUMIFS(177:177,$1:$1,"&gt;="&amp;1,$1:$1,"&lt;="&amp;INT(-$N178/30))+(-$N178/30-INT(-$N178/30))*SUMIFS(177:177,$1:$1,INT(-$N178/30)+1),0)+(-$N178/30-INT(-$N178/30))*SUMIFS(177:177,$1:$1,KP$1+INT(-$N178/30)+1)+(INT(-$N178/30)+1--$N178/30)*SUMIFS(177:177,$1:$1,KP$1+INT(-$N178/30))))</f>
        <v>0</v>
      </c>
      <c r="KQ178" s="91">
        <f>IF(KQ$7="",0,IF(KQ$1=MAX($1:$1),$R177-SUM($T178:KP178),IF(KQ$1=1,SUMIFS(177:177,$1:$1,"&gt;="&amp;1,$1:$1,"&lt;="&amp;INT(-$N178/30))+(-$N178/30-INT(-$N178/30))*SUMIFS(177:177,$1:$1,INT(-$N178/30)+1),0)+(-$N178/30-INT(-$N178/30))*SUMIFS(177:177,$1:$1,KQ$1+INT(-$N178/30)+1)+(INT(-$N178/30)+1--$N178/30)*SUMIFS(177:177,$1:$1,KQ$1+INT(-$N178/30))))</f>
        <v>0</v>
      </c>
      <c r="KR178" s="91">
        <f>IF(KR$7="",0,IF(KR$1=MAX($1:$1),$R177-SUM($T178:KQ178),IF(KR$1=1,SUMIFS(177:177,$1:$1,"&gt;="&amp;1,$1:$1,"&lt;="&amp;INT(-$N178/30))+(-$N178/30-INT(-$N178/30))*SUMIFS(177:177,$1:$1,INT(-$N178/30)+1),0)+(-$N178/30-INT(-$N178/30))*SUMIFS(177:177,$1:$1,KR$1+INT(-$N178/30)+1)+(INT(-$N178/30)+1--$N178/30)*SUMIFS(177:177,$1:$1,KR$1+INT(-$N178/30))))</f>
        <v>0</v>
      </c>
      <c r="KS178" s="91">
        <f>IF(KS$7="",0,IF(KS$1=MAX($1:$1),$R177-SUM($T178:KR178),IF(KS$1=1,SUMIFS(177:177,$1:$1,"&gt;="&amp;1,$1:$1,"&lt;="&amp;INT(-$N178/30))+(-$N178/30-INT(-$N178/30))*SUMIFS(177:177,$1:$1,INT(-$N178/30)+1),0)+(-$N178/30-INT(-$N178/30))*SUMIFS(177:177,$1:$1,KS$1+INT(-$N178/30)+1)+(INT(-$N178/30)+1--$N178/30)*SUMIFS(177:177,$1:$1,KS$1+INT(-$N178/30))))</f>
        <v>0</v>
      </c>
      <c r="KT178" s="91">
        <f>IF(KT$7="",0,IF(KT$1=MAX($1:$1),$R177-SUM($T178:KS178),IF(KT$1=1,SUMIFS(177:177,$1:$1,"&gt;="&amp;1,$1:$1,"&lt;="&amp;INT(-$N178/30))+(-$N178/30-INT(-$N178/30))*SUMIFS(177:177,$1:$1,INT(-$N178/30)+1),0)+(-$N178/30-INT(-$N178/30))*SUMIFS(177:177,$1:$1,KT$1+INT(-$N178/30)+1)+(INT(-$N178/30)+1--$N178/30)*SUMIFS(177:177,$1:$1,KT$1+INT(-$N178/30))))</f>
        <v>0</v>
      </c>
      <c r="KU178" s="91">
        <f>IF(KU$7="",0,IF(KU$1=MAX($1:$1),$R177-SUM($T178:KT178),IF(KU$1=1,SUMIFS(177:177,$1:$1,"&gt;="&amp;1,$1:$1,"&lt;="&amp;INT(-$N178/30))+(-$N178/30-INT(-$N178/30))*SUMIFS(177:177,$1:$1,INT(-$N178/30)+1),0)+(-$N178/30-INT(-$N178/30))*SUMIFS(177:177,$1:$1,KU$1+INT(-$N178/30)+1)+(INT(-$N178/30)+1--$N178/30)*SUMIFS(177:177,$1:$1,KU$1+INT(-$N178/30))))</f>
        <v>0</v>
      </c>
      <c r="KV178" s="91">
        <f>IF(KV$7="",0,IF(KV$1=MAX($1:$1),$R177-SUM($T178:KU178),IF(KV$1=1,SUMIFS(177:177,$1:$1,"&gt;="&amp;1,$1:$1,"&lt;="&amp;INT(-$N178/30))+(-$N178/30-INT(-$N178/30))*SUMIFS(177:177,$1:$1,INT(-$N178/30)+1),0)+(-$N178/30-INT(-$N178/30))*SUMIFS(177:177,$1:$1,KV$1+INT(-$N178/30)+1)+(INT(-$N178/30)+1--$N178/30)*SUMIFS(177:177,$1:$1,KV$1+INT(-$N178/30))))</f>
        <v>0</v>
      </c>
      <c r="KW178" s="87"/>
      <c r="KX178" s="87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64"/>
      <c r="F180" s="1"/>
      <c r="G180" s="1"/>
      <c r="H180" s="11"/>
      <c r="I180" s="1"/>
      <c r="J180" s="1"/>
      <c r="K180" s="64"/>
      <c r="L180" s="1"/>
      <c r="M180" s="5"/>
      <c r="N180" s="64"/>
      <c r="O180" s="19"/>
      <c r="P180" s="1"/>
      <c r="Q180" s="1"/>
      <c r="R180" s="6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ht="4.95" customHeight="1" x14ac:dyDescent="0.25">
      <c r="A181" s="1"/>
      <c r="B181" s="79"/>
      <c r="C181" s="79"/>
      <c r="D181" s="79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40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</row>
    <row r="182" spans="1:310" s="4" customFormat="1" x14ac:dyDescent="0.25">
      <c r="A182" s="3"/>
      <c r="B182" s="72"/>
      <c r="C182" s="86"/>
      <c r="D182" s="86" t="s">
        <v>26</v>
      </c>
      <c r="E182" s="3" t="str">
        <f>kpi!$E$83</f>
        <v>поступления ДС по основной деят-ти</v>
      </c>
      <c r="F182" s="3"/>
      <c r="G182" s="3"/>
      <c r="H182" s="39" t="str">
        <f>IF(OR($E182="",$E182=0),"",INDEX(kpi!$I:$I,SUMIFS(kpi!$A:$A,kpi!$E:$E,$E182)))</f>
        <v>руб.</v>
      </c>
      <c r="I182" s="3"/>
      <c r="J182" s="3"/>
      <c r="K182" s="3"/>
      <c r="L182" s="3"/>
      <c r="M182" s="5"/>
      <c r="N182" s="3"/>
      <c r="O182" s="19"/>
      <c r="P182" s="3"/>
      <c r="Q182" s="3"/>
      <c r="R182" s="41">
        <f t="shared" ref="R182:R184" si="1071">SUMIFS($T182:$KW182,$T$1:$KW$1,"&gt;="&amp;1,$T$1:$KW$1,"&lt;="&amp;MAX($1:$1))</f>
        <v>1476909539.8756127</v>
      </c>
      <c r="S182" s="3"/>
      <c r="T182" s="3"/>
      <c r="U182" s="41">
        <f>IF(U$7="",0,SUMIFS(U$1:U181,$D$1:$D181,$D182))</f>
        <v>8786869.9548583329</v>
      </c>
      <c r="V182" s="41">
        <f>IF(V$7="",0,SUMIFS(V$1:V181,$D$1:$D181,$D182))</f>
        <v>13636274.289916135</v>
      </c>
      <c r="W182" s="41">
        <f>IF(W$7="",0,SUMIFS(W$1:W181,$D$1:$D181,$D182))</f>
        <v>14201651.078356914</v>
      </c>
      <c r="X182" s="41">
        <f>IF(X$7="",0,SUMIFS(X$1:X181,$D$1:$D181,$D182))</f>
        <v>19283211.08671933</v>
      </c>
      <c r="Y182" s="41">
        <f>IF(Y$7="",0,SUMIFS(Y$1:Y181,$D$1:$D181,$D182))</f>
        <v>17004002.202413101</v>
      </c>
      <c r="Z182" s="41">
        <f>IF(Z$7="",0,SUMIFS(Z$1:Z181,$D$1:$D181,$D182))</f>
        <v>17671210.542897046</v>
      </c>
      <c r="AA182" s="41">
        <f>IF(AA$7="",0,SUMIFS(AA$1:AA181,$D$1:$D181,$D182))</f>
        <v>18331125.036337841</v>
      </c>
      <c r="AB182" s="41">
        <f>IF(AB$7="",0,SUMIFS(AB$1:AB181,$D$1:$D181,$D182))</f>
        <v>18982878.544926964</v>
      </c>
      <c r="AC182" s="41">
        <f>IF(AC$7="",0,SUMIFS(AC$1:AC181,$D$1:$D181,$D182))</f>
        <v>19604103.275078058</v>
      </c>
      <c r="AD182" s="41">
        <f>IF(AD$7="",0,SUMIFS(AD$1:AD181,$D$1:$D181,$D182))</f>
        <v>20196937.029238001</v>
      </c>
      <c r="AE182" s="41">
        <f>IF(AE$7="",0,SUMIFS(AE$1:AE181,$D$1:$D181,$D182))</f>
        <v>20790421.379892964</v>
      </c>
      <c r="AF182" s="41">
        <f>IF(AF$7="",0,SUMIFS(AF$1:AF181,$D$1:$D181,$D182))</f>
        <v>21391547.319575433</v>
      </c>
      <c r="AG182" s="41">
        <f>IF(AG$7="",0,SUMIFS(AG$1:AG181,$D$1:$D181,$D182))</f>
        <v>22000314.848285399</v>
      </c>
      <c r="AH182" s="41">
        <f>IF(AH$7="",0,SUMIFS(AH$1:AH181,$D$1:$D181,$D182))</f>
        <v>22616723.966022871</v>
      </c>
      <c r="AI182" s="41">
        <f>IF(AI$7="",0,SUMIFS(AI$1:AI181,$D$1:$D181,$D182))</f>
        <v>23240774.672787845</v>
      </c>
      <c r="AJ182" s="41">
        <f>IF(AJ$7="",0,SUMIFS(AJ$1:AJ181,$D$1:$D181,$D182))</f>
        <v>23872466.96858032</v>
      </c>
      <c r="AK182" s="41">
        <f>IF(AK$7="",0,SUMIFS(AK$1:AK181,$D$1:$D181,$D182))</f>
        <v>24511800.853400301</v>
      </c>
      <c r="AL182" s="41">
        <f>IF(AL$7="",0,SUMIFS(AL$1:AL181,$D$1:$D181,$D182))</f>
        <v>25158776.327247784</v>
      </c>
      <c r="AM182" s="41">
        <f>IF(AM$7="",0,SUMIFS(AM$1:AM181,$D$1:$D181,$D182))</f>
        <v>25813393.39012276</v>
      </c>
      <c r="AN182" s="41">
        <f>IF(AN$7="",0,SUMIFS(AN$1:AN181,$D$1:$D181,$D182))</f>
        <v>26475652.042025246</v>
      </c>
      <c r="AO182" s="41">
        <f>IF(AO$7="",0,SUMIFS(AO$1:AO181,$D$1:$D181,$D182))</f>
        <v>27145552.282955233</v>
      </c>
      <c r="AP182" s="41">
        <f>IF(AP$7="",0,SUMIFS(AP$1:AP181,$D$1:$D181,$D182))</f>
        <v>27823094.112912722</v>
      </c>
      <c r="AQ182" s="41">
        <f>IF(AQ$7="",0,SUMIFS(AQ$1:AQ181,$D$1:$D181,$D182))</f>
        <v>28508277.531897712</v>
      </c>
      <c r="AR182" s="41">
        <f>IF(AR$7="",0,SUMIFS(AR$1:AR181,$D$1:$D181,$D182))</f>
        <v>29217769.206576876</v>
      </c>
      <c r="AS182" s="41">
        <f>IF(AS$7="",0,SUMIFS(AS$1:AS181,$D$1:$D181,$D182))</f>
        <v>29918235.803616866</v>
      </c>
      <c r="AT182" s="41">
        <f>IF(AT$7="",0,SUMIFS(AT$1:AT181,$D$1:$D181,$D182))</f>
        <v>30626343.989684362</v>
      </c>
      <c r="AU182" s="41">
        <f>IF(AU$7="",0,SUMIFS(AU$1:AU181,$D$1:$D181,$D182))</f>
        <v>31342093.764779367</v>
      </c>
      <c r="AV182" s="41">
        <f>IF(AV$7="",0,SUMIFS(AV$1:AV181,$D$1:$D181,$D182))</f>
        <v>32065485.128901865</v>
      </c>
      <c r="AW182" s="41">
        <f>IF(AW$7="",0,SUMIFS(AW$1:AW181,$D$1:$D181,$D182))</f>
        <v>32796518.082051869</v>
      </c>
      <c r="AX182" s="41">
        <f>IF(AX$7="",0,SUMIFS(AX$1:AX181,$D$1:$D181,$D182))</f>
        <v>33535192.624229372</v>
      </c>
      <c r="AY182" s="41">
        <f>IF(AY$7="",0,SUMIFS(AY$1:AY181,$D$1:$D181,$D182))</f>
        <v>34281508.755434379</v>
      </c>
      <c r="AZ182" s="41">
        <f>IF(AZ$7="",0,SUMIFS(AZ$1:AZ181,$D$1:$D181,$D182))</f>
        <v>35035466.475666888</v>
      </c>
      <c r="BA182" s="41">
        <f>IF(BA$7="",0,SUMIFS(BA$1:BA181,$D$1:$D181,$D182))</f>
        <v>35797065.784926906</v>
      </c>
      <c r="BB182" s="41">
        <f>IF(BB$7="",0,SUMIFS(BB$1:BB181,$D$1:$D181,$D182))</f>
        <v>36566306.683214419</v>
      </c>
      <c r="BC182" s="41">
        <f>IF(BC$7="",0,SUMIFS(BC$1:BC181,$D$1:$D181,$D182))</f>
        <v>37343189.170529433</v>
      </c>
      <c r="BD182" s="41">
        <f>IF(BD$7="",0,SUMIFS(BD$1:BD181,$D$1:$D181,$D182))</f>
        <v>38127713.246871956</v>
      </c>
      <c r="BE182" s="41">
        <f>IF(BE$7="",0,SUMIFS(BE$1:BE181,$D$1:$D181,$D182))</f>
        <v>38919878.912241973</v>
      </c>
      <c r="BF182" s="41">
        <f>IF(BF$7="",0,SUMIFS(BF$1:BF181,$D$1:$D181,$D182))</f>
        <v>39719686.166639499</v>
      </c>
      <c r="BG182" s="41">
        <f>IF(BG$7="",0,SUMIFS(BG$1:BG181,$D$1:$D181,$D182))</f>
        <v>40527135.010064512</v>
      </c>
      <c r="BH182" s="41">
        <f>IF(BH$7="",0,SUMIFS(BH$1:BH181,$D$1:$D181,$D182))</f>
        <v>41342225.44251705</v>
      </c>
      <c r="BI182" s="41">
        <f>IF(BI$7="",0,SUMIFS(BI$1:BI181,$D$1:$D181,$D182))</f>
        <v>42164957.463997081</v>
      </c>
      <c r="BJ182" s="41">
        <f>IF(BJ$7="",0,SUMIFS(BJ$1:BJ181,$D$1:$D181,$D182))</f>
        <v>42995331.074504606</v>
      </c>
      <c r="BK182" s="41">
        <f>IF(BK$7="",0,SUMIFS(BK$1:BK181,$D$1:$D181,$D182))</f>
        <v>43833346.274039641</v>
      </c>
      <c r="BL182" s="41">
        <f>IF(BL$7="",0,SUMIFS(BL$1:BL181,$D$1:$D181,$D182))</f>
        <v>44679003.062602177</v>
      </c>
      <c r="BM182" s="41">
        <f>IF(BM$7="",0,SUMIFS(BM$1:BM181,$D$1:$D181,$D182))</f>
        <v>45532301.440192215</v>
      </c>
      <c r="BN182" s="41">
        <f>IF(BN$7="",0,SUMIFS(BN$1:BN181,$D$1:$D181,$D182))</f>
        <v>46393241.406809755</v>
      </c>
      <c r="BO182" s="41">
        <f>IF(BO$7="",0,SUMIFS(BO$1:BO181,$D$1:$D181,$D182))</f>
        <v>47261822.962454796</v>
      </c>
      <c r="BP182" s="41">
        <f>IF(BP$7="",0,SUMIFS(BP$1:BP181,$D$1:$D181,$D182))</f>
        <v>79840663.206616074</v>
      </c>
      <c r="BQ182" s="41">
        <f>IF(BQ$7="",0,SUMIFS(BQ$1:BQ181,$D$1:$D181,$D182))</f>
        <v>0</v>
      </c>
      <c r="BR182" s="41">
        <f>IF(BR$7="",0,SUMIFS(BR$1:BR181,$D$1:$D181,$D182))</f>
        <v>0</v>
      </c>
      <c r="BS182" s="41">
        <f>IF(BS$7="",0,SUMIFS(BS$1:BS181,$D$1:$D181,$D182))</f>
        <v>0</v>
      </c>
      <c r="BT182" s="41">
        <f>IF(BT$7="",0,SUMIFS(BT$1:BT181,$D$1:$D181,$D182))</f>
        <v>0</v>
      </c>
      <c r="BU182" s="41">
        <f>IF(BU$7="",0,SUMIFS(BU$1:BU181,$D$1:$D181,$D182))</f>
        <v>0</v>
      </c>
      <c r="BV182" s="41">
        <f>IF(BV$7="",0,SUMIFS(BV$1:BV181,$D$1:$D181,$D182))</f>
        <v>0</v>
      </c>
      <c r="BW182" s="41">
        <f>IF(BW$7="",0,SUMIFS(BW$1:BW181,$D$1:$D181,$D182))</f>
        <v>0</v>
      </c>
      <c r="BX182" s="41">
        <f>IF(BX$7="",0,SUMIFS(BX$1:BX181,$D$1:$D181,$D182))</f>
        <v>0</v>
      </c>
      <c r="BY182" s="41">
        <f>IF(BY$7="",0,SUMIFS(BY$1:BY181,$D$1:$D181,$D182))</f>
        <v>0</v>
      </c>
      <c r="BZ182" s="41">
        <f>IF(BZ$7="",0,SUMIFS(BZ$1:BZ181,$D$1:$D181,$D182))</f>
        <v>0</v>
      </c>
      <c r="CA182" s="41">
        <f>IF(CA$7="",0,SUMIFS(CA$1:CA181,$D$1:$D181,$D182))</f>
        <v>0</v>
      </c>
      <c r="CB182" s="41">
        <f>IF(CB$7="",0,SUMIFS(CB$1:CB181,$D$1:$D181,$D182))</f>
        <v>0</v>
      </c>
      <c r="CC182" s="41">
        <f>IF(CC$7="",0,SUMIFS(CC$1:CC181,$D$1:$D181,$D182))</f>
        <v>0</v>
      </c>
      <c r="CD182" s="41">
        <f>IF(CD$7="",0,SUMIFS(CD$1:CD181,$D$1:$D181,$D182))</f>
        <v>0</v>
      </c>
      <c r="CE182" s="41">
        <f>IF(CE$7="",0,SUMIFS(CE$1:CE181,$D$1:$D181,$D182))</f>
        <v>0</v>
      </c>
      <c r="CF182" s="41">
        <f>IF(CF$7="",0,SUMIFS(CF$1:CF181,$D$1:$D181,$D182))</f>
        <v>0</v>
      </c>
      <c r="CG182" s="41">
        <f>IF(CG$7="",0,SUMIFS(CG$1:CG181,$D$1:$D181,$D182))</f>
        <v>0</v>
      </c>
      <c r="CH182" s="41">
        <f>IF(CH$7="",0,SUMIFS(CH$1:CH181,$D$1:$D181,$D182))</f>
        <v>0</v>
      </c>
      <c r="CI182" s="41">
        <f>IF(CI$7="",0,SUMIFS(CI$1:CI181,$D$1:$D181,$D182))</f>
        <v>0</v>
      </c>
      <c r="CJ182" s="41">
        <f>IF(CJ$7="",0,SUMIFS(CJ$1:CJ181,$D$1:$D181,$D182))</f>
        <v>0</v>
      </c>
      <c r="CK182" s="41">
        <f>IF(CK$7="",0,SUMIFS(CK$1:CK181,$D$1:$D181,$D182))</f>
        <v>0</v>
      </c>
      <c r="CL182" s="41">
        <f>IF(CL$7="",0,SUMIFS(CL$1:CL181,$D$1:$D181,$D182))</f>
        <v>0</v>
      </c>
      <c r="CM182" s="41">
        <f>IF(CM$7="",0,SUMIFS(CM$1:CM181,$D$1:$D181,$D182))</f>
        <v>0</v>
      </c>
      <c r="CN182" s="41">
        <f>IF(CN$7="",0,SUMIFS(CN$1:CN181,$D$1:$D181,$D182))</f>
        <v>0</v>
      </c>
      <c r="CO182" s="41">
        <f>IF(CO$7="",0,SUMIFS(CO$1:CO181,$D$1:$D181,$D182))</f>
        <v>0</v>
      </c>
      <c r="CP182" s="41">
        <f>IF(CP$7="",0,SUMIFS(CP$1:CP181,$D$1:$D181,$D182))</f>
        <v>0</v>
      </c>
      <c r="CQ182" s="41">
        <f>IF(CQ$7="",0,SUMIFS(CQ$1:CQ181,$D$1:$D181,$D182))</f>
        <v>0</v>
      </c>
      <c r="CR182" s="41">
        <f>IF(CR$7="",0,SUMIFS(CR$1:CR181,$D$1:$D181,$D182))</f>
        <v>0</v>
      </c>
      <c r="CS182" s="41">
        <f>IF(CS$7="",0,SUMIFS(CS$1:CS181,$D$1:$D181,$D182))</f>
        <v>0</v>
      </c>
      <c r="CT182" s="41">
        <f>IF(CT$7="",0,SUMIFS(CT$1:CT181,$D$1:$D181,$D182))</f>
        <v>0</v>
      </c>
      <c r="CU182" s="41">
        <f>IF(CU$7="",0,SUMIFS(CU$1:CU181,$D$1:$D181,$D182))</f>
        <v>0</v>
      </c>
      <c r="CV182" s="41">
        <f>IF(CV$7="",0,SUMIFS(CV$1:CV181,$D$1:$D181,$D182))</f>
        <v>0</v>
      </c>
      <c r="CW182" s="41">
        <f>IF(CW$7="",0,SUMIFS(CW$1:CW181,$D$1:$D181,$D182))</f>
        <v>0</v>
      </c>
      <c r="CX182" s="41">
        <f>IF(CX$7="",0,SUMIFS(CX$1:CX181,$D$1:$D181,$D182))</f>
        <v>0</v>
      </c>
      <c r="CY182" s="41">
        <f>IF(CY$7="",0,SUMIFS(CY$1:CY181,$D$1:$D181,$D182))</f>
        <v>0</v>
      </c>
      <c r="CZ182" s="41">
        <f>IF(CZ$7="",0,SUMIFS(CZ$1:CZ181,$D$1:$D181,$D182))</f>
        <v>0</v>
      </c>
      <c r="DA182" s="41">
        <f>IF(DA$7="",0,SUMIFS(DA$1:DA181,$D$1:$D181,$D182))</f>
        <v>0</v>
      </c>
      <c r="DB182" s="41">
        <f>IF(DB$7="",0,SUMIFS(DB$1:DB181,$D$1:$D181,$D182))</f>
        <v>0</v>
      </c>
      <c r="DC182" s="41">
        <f>IF(DC$7="",0,SUMIFS(DC$1:DC181,$D$1:$D181,$D182))</f>
        <v>0</v>
      </c>
      <c r="DD182" s="41">
        <f>IF(DD$7="",0,SUMIFS(DD$1:DD181,$D$1:$D181,$D182))</f>
        <v>0</v>
      </c>
      <c r="DE182" s="41">
        <f>IF(DE$7="",0,SUMIFS(DE$1:DE181,$D$1:$D181,$D182))</f>
        <v>0</v>
      </c>
      <c r="DF182" s="41">
        <f>IF(DF$7="",0,SUMIFS(DF$1:DF181,$D$1:$D181,$D182))</f>
        <v>0</v>
      </c>
      <c r="DG182" s="41">
        <f>IF(DG$7="",0,SUMIFS(DG$1:DG181,$D$1:$D181,$D182))</f>
        <v>0</v>
      </c>
      <c r="DH182" s="41">
        <f>IF(DH$7="",0,SUMIFS(DH$1:DH181,$D$1:$D181,$D182))</f>
        <v>0</v>
      </c>
      <c r="DI182" s="41">
        <f>IF(DI$7="",0,SUMIFS(DI$1:DI181,$D$1:$D181,$D182))</f>
        <v>0</v>
      </c>
      <c r="DJ182" s="41">
        <f>IF(DJ$7="",0,SUMIFS(DJ$1:DJ181,$D$1:$D181,$D182))</f>
        <v>0</v>
      </c>
      <c r="DK182" s="41">
        <f>IF(DK$7="",0,SUMIFS(DK$1:DK181,$D$1:$D181,$D182))</f>
        <v>0</v>
      </c>
      <c r="DL182" s="41">
        <f>IF(DL$7="",0,SUMIFS(DL$1:DL181,$D$1:$D181,$D182))</f>
        <v>0</v>
      </c>
      <c r="DM182" s="41">
        <f>IF(DM$7="",0,SUMIFS(DM$1:DM181,$D$1:$D181,$D182))</f>
        <v>0</v>
      </c>
      <c r="DN182" s="41">
        <f>IF(DN$7="",0,SUMIFS(DN$1:DN181,$D$1:$D181,$D182))</f>
        <v>0</v>
      </c>
      <c r="DO182" s="41">
        <f>IF(DO$7="",0,SUMIFS(DO$1:DO181,$D$1:$D181,$D182))</f>
        <v>0</v>
      </c>
      <c r="DP182" s="41">
        <f>IF(DP$7="",0,SUMIFS(DP$1:DP181,$D$1:$D181,$D182))</f>
        <v>0</v>
      </c>
      <c r="DQ182" s="41">
        <f>IF(DQ$7="",0,SUMIFS(DQ$1:DQ181,$D$1:$D181,$D182))</f>
        <v>0</v>
      </c>
      <c r="DR182" s="41">
        <f>IF(DR$7="",0,SUMIFS(DR$1:DR181,$D$1:$D181,$D182))</f>
        <v>0</v>
      </c>
      <c r="DS182" s="41">
        <f>IF(DS$7="",0,SUMIFS(DS$1:DS181,$D$1:$D181,$D182))</f>
        <v>0</v>
      </c>
      <c r="DT182" s="41">
        <f>IF(DT$7="",0,SUMIFS(DT$1:DT181,$D$1:$D181,$D182))</f>
        <v>0</v>
      </c>
      <c r="DU182" s="41">
        <f>IF(DU$7="",0,SUMIFS(DU$1:DU181,$D$1:$D181,$D182))</f>
        <v>0</v>
      </c>
      <c r="DV182" s="41">
        <f>IF(DV$7="",0,SUMIFS(DV$1:DV181,$D$1:$D181,$D182))</f>
        <v>0</v>
      </c>
      <c r="DW182" s="41">
        <f>IF(DW$7="",0,SUMIFS(DW$1:DW181,$D$1:$D181,$D182))</f>
        <v>0</v>
      </c>
      <c r="DX182" s="41">
        <f>IF(DX$7="",0,SUMIFS(DX$1:DX181,$D$1:$D181,$D182))</f>
        <v>0</v>
      </c>
      <c r="DY182" s="41">
        <f>IF(DY$7="",0,SUMIFS(DY$1:DY181,$D$1:$D181,$D182))</f>
        <v>0</v>
      </c>
      <c r="DZ182" s="41">
        <f>IF(DZ$7="",0,SUMIFS(DZ$1:DZ181,$D$1:$D181,$D182))</f>
        <v>0</v>
      </c>
      <c r="EA182" s="41">
        <f>IF(EA$7="",0,SUMIFS(EA$1:EA181,$D$1:$D181,$D182))</f>
        <v>0</v>
      </c>
      <c r="EB182" s="41">
        <f>IF(EB$7="",0,SUMIFS(EB$1:EB181,$D$1:$D181,$D182))</f>
        <v>0</v>
      </c>
      <c r="EC182" s="41">
        <f>IF(EC$7="",0,SUMIFS(EC$1:EC181,$D$1:$D181,$D182))</f>
        <v>0</v>
      </c>
      <c r="ED182" s="41">
        <f>IF(ED$7="",0,SUMIFS(ED$1:ED181,$D$1:$D181,$D182))</f>
        <v>0</v>
      </c>
      <c r="EE182" s="41">
        <f>IF(EE$7="",0,SUMIFS(EE$1:EE181,$D$1:$D181,$D182))</f>
        <v>0</v>
      </c>
      <c r="EF182" s="41">
        <f>IF(EF$7="",0,SUMIFS(EF$1:EF181,$D$1:$D181,$D182))</f>
        <v>0</v>
      </c>
      <c r="EG182" s="41">
        <f>IF(EG$7="",0,SUMIFS(EG$1:EG181,$D$1:$D181,$D182))</f>
        <v>0</v>
      </c>
      <c r="EH182" s="41">
        <f>IF(EH$7="",0,SUMIFS(EH$1:EH181,$D$1:$D181,$D182))</f>
        <v>0</v>
      </c>
      <c r="EI182" s="41">
        <f>IF(EI$7="",0,SUMIFS(EI$1:EI181,$D$1:$D181,$D182))</f>
        <v>0</v>
      </c>
      <c r="EJ182" s="41">
        <f>IF(EJ$7="",0,SUMIFS(EJ$1:EJ181,$D$1:$D181,$D182))</f>
        <v>0</v>
      </c>
      <c r="EK182" s="41">
        <f>IF(EK$7="",0,SUMIFS(EK$1:EK181,$D$1:$D181,$D182))</f>
        <v>0</v>
      </c>
      <c r="EL182" s="41">
        <f>IF(EL$7="",0,SUMIFS(EL$1:EL181,$D$1:$D181,$D182))</f>
        <v>0</v>
      </c>
      <c r="EM182" s="41">
        <f>IF(EM$7="",0,SUMIFS(EM$1:EM181,$D$1:$D181,$D182))</f>
        <v>0</v>
      </c>
      <c r="EN182" s="41">
        <f>IF(EN$7="",0,SUMIFS(EN$1:EN181,$D$1:$D181,$D182))</f>
        <v>0</v>
      </c>
      <c r="EO182" s="41">
        <f>IF(EO$7="",0,SUMIFS(EO$1:EO181,$D$1:$D181,$D182))</f>
        <v>0</v>
      </c>
      <c r="EP182" s="41">
        <f>IF(EP$7="",0,SUMIFS(EP$1:EP181,$D$1:$D181,$D182))</f>
        <v>0</v>
      </c>
      <c r="EQ182" s="41">
        <f>IF(EQ$7="",0,SUMIFS(EQ$1:EQ181,$D$1:$D181,$D182))</f>
        <v>0</v>
      </c>
      <c r="ER182" s="41">
        <f>IF(ER$7="",0,SUMIFS(ER$1:ER181,$D$1:$D181,$D182))</f>
        <v>0</v>
      </c>
      <c r="ES182" s="41">
        <f>IF(ES$7="",0,SUMIFS(ES$1:ES181,$D$1:$D181,$D182))</f>
        <v>0</v>
      </c>
      <c r="ET182" s="41">
        <f>IF(ET$7="",0,SUMIFS(ET$1:ET181,$D$1:$D181,$D182))</f>
        <v>0</v>
      </c>
      <c r="EU182" s="41">
        <f>IF(EU$7="",0,SUMIFS(EU$1:EU181,$D$1:$D181,$D182))</f>
        <v>0</v>
      </c>
      <c r="EV182" s="41">
        <f>IF(EV$7="",0,SUMIFS(EV$1:EV181,$D$1:$D181,$D182))</f>
        <v>0</v>
      </c>
      <c r="EW182" s="41">
        <f>IF(EW$7="",0,SUMIFS(EW$1:EW181,$D$1:$D181,$D182))</f>
        <v>0</v>
      </c>
      <c r="EX182" s="41">
        <f>IF(EX$7="",0,SUMIFS(EX$1:EX181,$D$1:$D181,$D182))</f>
        <v>0</v>
      </c>
      <c r="EY182" s="41">
        <f>IF(EY$7="",0,SUMIFS(EY$1:EY181,$D$1:$D181,$D182))</f>
        <v>0</v>
      </c>
      <c r="EZ182" s="41">
        <f>IF(EZ$7="",0,SUMIFS(EZ$1:EZ181,$D$1:$D181,$D182))</f>
        <v>0</v>
      </c>
      <c r="FA182" s="41">
        <f>IF(FA$7="",0,SUMIFS(FA$1:FA181,$D$1:$D181,$D182))</f>
        <v>0</v>
      </c>
      <c r="FB182" s="41">
        <f>IF(FB$7="",0,SUMIFS(FB$1:FB181,$D$1:$D181,$D182))</f>
        <v>0</v>
      </c>
      <c r="FC182" s="41">
        <f>IF(FC$7="",0,SUMIFS(FC$1:FC181,$D$1:$D181,$D182))</f>
        <v>0</v>
      </c>
      <c r="FD182" s="41">
        <f>IF(FD$7="",0,SUMIFS(FD$1:FD181,$D$1:$D181,$D182))</f>
        <v>0</v>
      </c>
      <c r="FE182" s="41">
        <f>IF(FE$7="",0,SUMIFS(FE$1:FE181,$D$1:$D181,$D182))</f>
        <v>0</v>
      </c>
      <c r="FF182" s="41">
        <f>IF(FF$7="",0,SUMIFS(FF$1:FF181,$D$1:$D181,$D182))</f>
        <v>0</v>
      </c>
      <c r="FG182" s="41">
        <f>IF(FG$7="",0,SUMIFS(FG$1:FG181,$D$1:$D181,$D182))</f>
        <v>0</v>
      </c>
      <c r="FH182" s="41">
        <f>IF(FH$7="",0,SUMIFS(FH$1:FH181,$D$1:$D181,$D182))</f>
        <v>0</v>
      </c>
      <c r="FI182" s="41">
        <f>IF(FI$7="",0,SUMIFS(FI$1:FI181,$D$1:$D181,$D182))</f>
        <v>0</v>
      </c>
      <c r="FJ182" s="41">
        <f>IF(FJ$7="",0,SUMIFS(FJ$1:FJ181,$D$1:$D181,$D182))</f>
        <v>0</v>
      </c>
      <c r="FK182" s="41">
        <f>IF(FK$7="",0,SUMIFS(FK$1:FK181,$D$1:$D181,$D182))</f>
        <v>0</v>
      </c>
      <c r="FL182" s="41">
        <f>IF(FL$7="",0,SUMIFS(FL$1:FL181,$D$1:$D181,$D182))</f>
        <v>0</v>
      </c>
      <c r="FM182" s="41">
        <f>IF(FM$7="",0,SUMIFS(FM$1:FM181,$D$1:$D181,$D182))</f>
        <v>0</v>
      </c>
      <c r="FN182" s="41">
        <f>IF(FN$7="",0,SUMIFS(FN$1:FN181,$D$1:$D181,$D182))</f>
        <v>0</v>
      </c>
      <c r="FO182" s="41">
        <f>IF(FO$7="",0,SUMIFS(FO$1:FO181,$D$1:$D181,$D182))</f>
        <v>0</v>
      </c>
      <c r="FP182" s="41">
        <f>IF(FP$7="",0,SUMIFS(FP$1:FP181,$D$1:$D181,$D182))</f>
        <v>0</v>
      </c>
      <c r="FQ182" s="41">
        <f>IF(FQ$7="",0,SUMIFS(FQ$1:FQ181,$D$1:$D181,$D182))</f>
        <v>0</v>
      </c>
      <c r="FR182" s="41">
        <f>IF(FR$7="",0,SUMIFS(FR$1:FR181,$D$1:$D181,$D182))</f>
        <v>0</v>
      </c>
      <c r="FS182" s="41">
        <f>IF(FS$7="",0,SUMIFS(FS$1:FS181,$D$1:$D181,$D182))</f>
        <v>0</v>
      </c>
      <c r="FT182" s="41">
        <f>IF(FT$7="",0,SUMIFS(FT$1:FT181,$D$1:$D181,$D182))</f>
        <v>0</v>
      </c>
      <c r="FU182" s="41">
        <f>IF(FU$7="",0,SUMIFS(FU$1:FU181,$D$1:$D181,$D182))</f>
        <v>0</v>
      </c>
      <c r="FV182" s="41">
        <f>IF(FV$7="",0,SUMIFS(FV$1:FV181,$D$1:$D181,$D182))</f>
        <v>0</v>
      </c>
      <c r="FW182" s="41">
        <f>IF(FW$7="",0,SUMIFS(FW$1:FW181,$D$1:$D181,$D182))</f>
        <v>0</v>
      </c>
      <c r="FX182" s="41">
        <f>IF(FX$7="",0,SUMIFS(FX$1:FX181,$D$1:$D181,$D182))</f>
        <v>0</v>
      </c>
      <c r="FY182" s="41">
        <f>IF(FY$7="",0,SUMIFS(FY$1:FY181,$D$1:$D181,$D182))</f>
        <v>0</v>
      </c>
      <c r="FZ182" s="41">
        <f>IF(FZ$7="",0,SUMIFS(FZ$1:FZ181,$D$1:$D181,$D182))</f>
        <v>0</v>
      </c>
      <c r="GA182" s="41">
        <f>IF(GA$7="",0,SUMIFS(GA$1:GA181,$D$1:$D181,$D182))</f>
        <v>0</v>
      </c>
      <c r="GB182" s="41">
        <f>IF(GB$7="",0,SUMIFS(GB$1:GB181,$D$1:$D181,$D182))</f>
        <v>0</v>
      </c>
      <c r="GC182" s="41">
        <f>IF(GC$7="",0,SUMIFS(GC$1:GC181,$D$1:$D181,$D182))</f>
        <v>0</v>
      </c>
      <c r="GD182" s="41">
        <f>IF(GD$7="",0,SUMIFS(GD$1:GD181,$D$1:$D181,$D182))</f>
        <v>0</v>
      </c>
      <c r="GE182" s="41">
        <f>IF(GE$7="",0,SUMIFS(GE$1:GE181,$D$1:$D181,$D182))</f>
        <v>0</v>
      </c>
      <c r="GF182" s="41">
        <f>IF(GF$7="",0,SUMIFS(GF$1:GF181,$D$1:$D181,$D182))</f>
        <v>0</v>
      </c>
      <c r="GG182" s="41">
        <f>IF(GG$7="",0,SUMIFS(GG$1:GG181,$D$1:$D181,$D182))</f>
        <v>0</v>
      </c>
      <c r="GH182" s="41">
        <f>IF(GH$7="",0,SUMIFS(GH$1:GH181,$D$1:$D181,$D182))</f>
        <v>0</v>
      </c>
      <c r="GI182" s="41">
        <f>IF(GI$7="",0,SUMIFS(GI$1:GI181,$D$1:$D181,$D182))</f>
        <v>0</v>
      </c>
      <c r="GJ182" s="41">
        <f>IF(GJ$7="",0,SUMIFS(GJ$1:GJ181,$D$1:$D181,$D182))</f>
        <v>0</v>
      </c>
      <c r="GK182" s="41">
        <f>IF(GK$7="",0,SUMIFS(GK$1:GK181,$D$1:$D181,$D182))</f>
        <v>0</v>
      </c>
      <c r="GL182" s="41">
        <f>IF(GL$7="",0,SUMIFS(GL$1:GL181,$D$1:$D181,$D182))</f>
        <v>0</v>
      </c>
      <c r="GM182" s="41">
        <f>IF(GM$7="",0,SUMIFS(GM$1:GM181,$D$1:$D181,$D182))</f>
        <v>0</v>
      </c>
      <c r="GN182" s="41">
        <f>IF(GN$7="",0,SUMIFS(GN$1:GN181,$D$1:$D181,$D182))</f>
        <v>0</v>
      </c>
      <c r="GO182" s="41">
        <f>IF(GO$7="",0,SUMIFS(GO$1:GO181,$D$1:$D181,$D182))</f>
        <v>0</v>
      </c>
      <c r="GP182" s="41">
        <f>IF(GP$7="",0,SUMIFS(GP$1:GP181,$D$1:$D181,$D182))</f>
        <v>0</v>
      </c>
      <c r="GQ182" s="41">
        <f>IF(GQ$7="",0,SUMIFS(GQ$1:GQ181,$D$1:$D181,$D182))</f>
        <v>0</v>
      </c>
      <c r="GR182" s="41">
        <f>IF(GR$7="",0,SUMIFS(GR$1:GR181,$D$1:$D181,$D182))</f>
        <v>0</v>
      </c>
      <c r="GS182" s="41">
        <f>IF(GS$7="",0,SUMIFS(GS$1:GS181,$D$1:$D181,$D182))</f>
        <v>0</v>
      </c>
      <c r="GT182" s="41">
        <f>IF(GT$7="",0,SUMIFS(GT$1:GT181,$D$1:$D181,$D182))</f>
        <v>0</v>
      </c>
      <c r="GU182" s="41">
        <f>IF(GU$7="",0,SUMIFS(GU$1:GU181,$D$1:$D181,$D182))</f>
        <v>0</v>
      </c>
      <c r="GV182" s="41">
        <f>IF(GV$7="",0,SUMIFS(GV$1:GV181,$D$1:$D181,$D182))</f>
        <v>0</v>
      </c>
      <c r="GW182" s="41">
        <f>IF(GW$7="",0,SUMIFS(GW$1:GW181,$D$1:$D181,$D182))</f>
        <v>0</v>
      </c>
      <c r="GX182" s="41">
        <f>IF(GX$7="",0,SUMIFS(GX$1:GX181,$D$1:$D181,$D182))</f>
        <v>0</v>
      </c>
      <c r="GY182" s="41">
        <f>IF(GY$7="",0,SUMIFS(GY$1:GY181,$D$1:$D181,$D182))</f>
        <v>0</v>
      </c>
      <c r="GZ182" s="41">
        <f>IF(GZ$7="",0,SUMIFS(GZ$1:GZ181,$D$1:$D181,$D182))</f>
        <v>0</v>
      </c>
      <c r="HA182" s="41">
        <f>IF(HA$7="",0,SUMIFS(HA$1:HA181,$D$1:$D181,$D182))</f>
        <v>0</v>
      </c>
      <c r="HB182" s="41">
        <f>IF(HB$7="",0,SUMIFS(HB$1:HB181,$D$1:$D181,$D182))</f>
        <v>0</v>
      </c>
      <c r="HC182" s="41">
        <f>IF(HC$7="",0,SUMIFS(HC$1:HC181,$D$1:$D181,$D182))</f>
        <v>0</v>
      </c>
      <c r="HD182" s="41">
        <f>IF(HD$7="",0,SUMIFS(HD$1:HD181,$D$1:$D181,$D182))</f>
        <v>0</v>
      </c>
      <c r="HE182" s="41">
        <f>IF(HE$7="",0,SUMIFS(HE$1:HE181,$D$1:$D181,$D182))</f>
        <v>0</v>
      </c>
      <c r="HF182" s="41">
        <f>IF(HF$7="",0,SUMIFS(HF$1:HF181,$D$1:$D181,$D182))</f>
        <v>0</v>
      </c>
      <c r="HG182" s="41">
        <f>IF(HG$7="",0,SUMIFS(HG$1:HG181,$D$1:$D181,$D182))</f>
        <v>0</v>
      </c>
      <c r="HH182" s="41">
        <f>IF(HH$7="",0,SUMIFS(HH$1:HH181,$D$1:$D181,$D182))</f>
        <v>0</v>
      </c>
      <c r="HI182" s="41">
        <f>IF(HI$7="",0,SUMIFS(HI$1:HI181,$D$1:$D181,$D182))</f>
        <v>0</v>
      </c>
      <c r="HJ182" s="41">
        <f>IF(HJ$7="",0,SUMIFS(HJ$1:HJ181,$D$1:$D181,$D182))</f>
        <v>0</v>
      </c>
      <c r="HK182" s="41">
        <f>IF(HK$7="",0,SUMIFS(HK$1:HK181,$D$1:$D181,$D182))</f>
        <v>0</v>
      </c>
      <c r="HL182" s="41">
        <f>IF(HL$7="",0,SUMIFS(HL$1:HL181,$D$1:$D181,$D182))</f>
        <v>0</v>
      </c>
      <c r="HM182" s="41">
        <f>IF(HM$7="",0,SUMIFS(HM$1:HM181,$D$1:$D181,$D182))</f>
        <v>0</v>
      </c>
      <c r="HN182" s="41">
        <f>IF(HN$7="",0,SUMIFS(HN$1:HN181,$D$1:$D181,$D182))</f>
        <v>0</v>
      </c>
      <c r="HO182" s="41">
        <f>IF(HO$7="",0,SUMIFS(HO$1:HO181,$D$1:$D181,$D182))</f>
        <v>0</v>
      </c>
      <c r="HP182" s="41">
        <f>IF(HP$7="",0,SUMIFS(HP$1:HP181,$D$1:$D181,$D182))</f>
        <v>0</v>
      </c>
      <c r="HQ182" s="41">
        <f>IF(HQ$7="",0,SUMIFS(HQ$1:HQ181,$D$1:$D181,$D182))</f>
        <v>0</v>
      </c>
      <c r="HR182" s="41">
        <f>IF(HR$7="",0,SUMIFS(HR$1:HR181,$D$1:$D181,$D182))</f>
        <v>0</v>
      </c>
      <c r="HS182" s="41">
        <f>IF(HS$7="",0,SUMIFS(HS$1:HS181,$D$1:$D181,$D182))</f>
        <v>0</v>
      </c>
      <c r="HT182" s="41">
        <f>IF(HT$7="",0,SUMIFS(HT$1:HT181,$D$1:$D181,$D182))</f>
        <v>0</v>
      </c>
      <c r="HU182" s="41">
        <f>IF(HU$7="",0,SUMIFS(HU$1:HU181,$D$1:$D181,$D182))</f>
        <v>0</v>
      </c>
      <c r="HV182" s="41">
        <f>IF(HV$7="",0,SUMIFS(HV$1:HV181,$D$1:$D181,$D182))</f>
        <v>0</v>
      </c>
      <c r="HW182" s="41">
        <f>IF(HW$7="",0,SUMIFS(HW$1:HW181,$D$1:$D181,$D182))</f>
        <v>0</v>
      </c>
      <c r="HX182" s="41">
        <f>IF(HX$7="",0,SUMIFS(HX$1:HX181,$D$1:$D181,$D182))</f>
        <v>0</v>
      </c>
      <c r="HY182" s="41">
        <f>IF(HY$7="",0,SUMIFS(HY$1:HY181,$D$1:$D181,$D182))</f>
        <v>0</v>
      </c>
      <c r="HZ182" s="41">
        <f>IF(HZ$7="",0,SUMIFS(HZ$1:HZ181,$D$1:$D181,$D182))</f>
        <v>0</v>
      </c>
      <c r="IA182" s="41">
        <f>IF(IA$7="",0,SUMIFS(IA$1:IA181,$D$1:$D181,$D182))</f>
        <v>0</v>
      </c>
      <c r="IB182" s="41">
        <f>IF(IB$7="",0,SUMIFS(IB$1:IB181,$D$1:$D181,$D182))</f>
        <v>0</v>
      </c>
      <c r="IC182" s="41">
        <f>IF(IC$7="",0,SUMIFS(IC$1:IC181,$D$1:$D181,$D182))</f>
        <v>0</v>
      </c>
      <c r="ID182" s="41">
        <f>IF(ID$7="",0,SUMIFS(ID$1:ID181,$D$1:$D181,$D182))</f>
        <v>0</v>
      </c>
      <c r="IE182" s="41">
        <f>IF(IE$7="",0,SUMIFS(IE$1:IE181,$D$1:$D181,$D182))</f>
        <v>0</v>
      </c>
      <c r="IF182" s="41">
        <f>IF(IF$7="",0,SUMIFS(IF$1:IF181,$D$1:$D181,$D182))</f>
        <v>0</v>
      </c>
      <c r="IG182" s="41">
        <f>IF(IG$7="",0,SUMIFS(IG$1:IG181,$D$1:$D181,$D182))</f>
        <v>0</v>
      </c>
      <c r="IH182" s="41">
        <f>IF(IH$7="",0,SUMIFS(IH$1:IH181,$D$1:$D181,$D182))</f>
        <v>0</v>
      </c>
      <c r="II182" s="41">
        <f>IF(II$7="",0,SUMIFS(II$1:II181,$D$1:$D181,$D182))</f>
        <v>0</v>
      </c>
      <c r="IJ182" s="41">
        <f>IF(IJ$7="",0,SUMIFS(IJ$1:IJ181,$D$1:$D181,$D182))</f>
        <v>0</v>
      </c>
      <c r="IK182" s="41">
        <f>IF(IK$7="",0,SUMIFS(IK$1:IK181,$D$1:$D181,$D182))</f>
        <v>0</v>
      </c>
      <c r="IL182" s="41">
        <f>IF(IL$7="",0,SUMIFS(IL$1:IL181,$D$1:$D181,$D182))</f>
        <v>0</v>
      </c>
      <c r="IM182" s="41">
        <f>IF(IM$7="",0,SUMIFS(IM$1:IM181,$D$1:$D181,$D182))</f>
        <v>0</v>
      </c>
      <c r="IN182" s="41">
        <f>IF(IN$7="",0,SUMIFS(IN$1:IN181,$D$1:$D181,$D182))</f>
        <v>0</v>
      </c>
      <c r="IO182" s="41">
        <f>IF(IO$7="",0,SUMIFS(IO$1:IO181,$D$1:$D181,$D182))</f>
        <v>0</v>
      </c>
      <c r="IP182" s="41">
        <f>IF(IP$7="",0,SUMIFS(IP$1:IP181,$D$1:$D181,$D182))</f>
        <v>0</v>
      </c>
      <c r="IQ182" s="41">
        <f>IF(IQ$7="",0,SUMIFS(IQ$1:IQ181,$D$1:$D181,$D182))</f>
        <v>0</v>
      </c>
      <c r="IR182" s="41">
        <f>IF(IR$7="",0,SUMIFS(IR$1:IR181,$D$1:$D181,$D182))</f>
        <v>0</v>
      </c>
      <c r="IS182" s="41">
        <f>IF(IS$7="",0,SUMIFS(IS$1:IS181,$D$1:$D181,$D182))</f>
        <v>0</v>
      </c>
      <c r="IT182" s="41">
        <f>IF(IT$7="",0,SUMIFS(IT$1:IT181,$D$1:$D181,$D182))</f>
        <v>0</v>
      </c>
      <c r="IU182" s="41">
        <f>IF(IU$7="",0,SUMIFS(IU$1:IU181,$D$1:$D181,$D182))</f>
        <v>0</v>
      </c>
      <c r="IV182" s="41">
        <f>IF(IV$7="",0,SUMIFS(IV$1:IV181,$D$1:$D181,$D182))</f>
        <v>0</v>
      </c>
      <c r="IW182" s="41">
        <f>IF(IW$7="",0,SUMIFS(IW$1:IW181,$D$1:$D181,$D182))</f>
        <v>0</v>
      </c>
      <c r="IX182" s="41">
        <f>IF(IX$7="",0,SUMIFS(IX$1:IX181,$D$1:$D181,$D182))</f>
        <v>0</v>
      </c>
      <c r="IY182" s="41">
        <f>IF(IY$7="",0,SUMIFS(IY$1:IY181,$D$1:$D181,$D182))</f>
        <v>0</v>
      </c>
      <c r="IZ182" s="41">
        <f>IF(IZ$7="",0,SUMIFS(IZ$1:IZ181,$D$1:$D181,$D182))</f>
        <v>0</v>
      </c>
      <c r="JA182" s="41">
        <f>IF(JA$7="",0,SUMIFS(JA$1:JA181,$D$1:$D181,$D182))</f>
        <v>0</v>
      </c>
      <c r="JB182" s="41">
        <f>IF(JB$7="",0,SUMIFS(JB$1:JB181,$D$1:$D181,$D182))</f>
        <v>0</v>
      </c>
      <c r="JC182" s="41">
        <f>IF(JC$7="",0,SUMIFS(JC$1:JC181,$D$1:$D181,$D182))</f>
        <v>0</v>
      </c>
      <c r="JD182" s="41">
        <f>IF(JD$7="",0,SUMIFS(JD$1:JD181,$D$1:$D181,$D182))</f>
        <v>0</v>
      </c>
      <c r="JE182" s="41">
        <f>IF(JE$7="",0,SUMIFS(JE$1:JE181,$D$1:$D181,$D182))</f>
        <v>0</v>
      </c>
      <c r="JF182" s="41">
        <f>IF(JF$7="",0,SUMIFS(JF$1:JF181,$D$1:$D181,$D182))</f>
        <v>0</v>
      </c>
      <c r="JG182" s="41">
        <f>IF(JG$7="",0,SUMIFS(JG$1:JG181,$D$1:$D181,$D182))</f>
        <v>0</v>
      </c>
      <c r="JH182" s="41">
        <f>IF(JH$7="",0,SUMIFS(JH$1:JH181,$D$1:$D181,$D182))</f>
        <v>0</v>
      </c>
      <c r="JI182" s="41">
        <f>IF(JI$7="",0,SUMIFS(JI$1:JI181,$D$1:$D181,$D182))</f>
        <v>0</v>
      </c>
      <c r="JJ182" s="41">
        <f>IF(JJ$7="",0,SUMIFS(JJ$1:JJ181,$D$1:$D181,$D182))</f>
        <v>0</v>
      </c>
      <c r="JK182" s="41">
        <f>IF(JK$7="",0,SUMIFS(JK$1:JK181,$D$1:$D181,$D182))</f>
        <v>0</v>
      </c>
      <c r="JL182" s="41">
        <f>IF(JL$7="",0,SUMIFS(JL$1:JL181,$D$1:$D181,$D182))</f>
        <v>0</v>
      </c>
      <c r="JM182" s="41">
        <f>IF(JM$7="",0,SUMIFS(JM$1:JM181,$D$1:$D181,$D182))</f>
        <v>0</v>
      </c>
      <c r="JN182" s="41">
        <f>IF(JN$7="",0,SUMIFS(JN$1:JN181,$D$1:$D181,$D182))</f>
        <v>0</v>
      </c>
      <c r="JO182" s="41">
        <f>IF(JO$7="",0,SUMIFS(JO$1:JO181,$D$1:$D181,$D182))</f>
        <v>0</v>
      </c>
      <c r="JP182" s="41">
        <f>IF(JP$7="",0,SUMIFS(JP$1:JP181,$D$1:$D181,$D182))</f>
        <v>0</v>
      </c>
      <c r="JQ182" s="41">
        <f>IF(JQ$7="",0,SUMIFS(JQ$1:JQ181,$D$1:$D181,$D182))</f>
        <v>0</v>
      </c>
      <c r="JR182" s="41">
        <f>IF(JR$7="",0,SUMIFS(JR$1:JR181,$D$1:$D181,$D182))</f>
        <v>0</v>
      </c>
      <c r="JS182" s="41">
        <f>IF(JS$7="",0,SUMIFS(JS$1:JS181,$D$1:$D181,$D182))</f>
        <v>0</v>
      </c>
      <c r="JT182" s="41">
        <f>IF(JT$7="",0,SUMIFS(JT$1:JT181,$D$1:$D181,$D182))</f>
        <v>0</v>
      </c>
      <c r="JU182" s="41">
        <f>IF(JU$7="",0,SUMIFS(JU$1:JU181,$D$1:$D181,$D182))</f>
        <v>0</v>
      </c>
      <c r="JV182" s="41">
        <f>IF(JV$7="",0,SUMIFS(JV$1:JV181,$D$1:$D181,$D182))</f>
        <v>0</v>
      </c>
      <c r="JW182" s="41">
        <f>IF(JW$7="",0,SUMIFS(JW$1:JW181,$D$1:$D181,$D182))</f>
        <v>0</v>
      </c>
      <c r="JX182" s="41">
        <f>IF(JX$7="",0,SUMIFS(JX$1:JX181,$D$1:$D181,$D182))</f>
        <v>0</v>
      </c>
      <c r="JY182" s="41">
        <f>IF(JY$7="",0,SUMIFS(JY$1:JY181,$D$1:$D181,$D182))</f>
        <v>0</v>
      </c>
      <c r="JZ182" s="41">
        <f>IF(JZ$7="",0,SUMIFS(JZ$1:JZ181,$D$1:$D181,$D182))</f>
        <v>0</v>
      </c>
      <c r="KA182" s="41">
        <f>IF(KA$7="",0,SUMIFS(KA$1:KA181,$D$1:$D181,$D182))</f>
        <v>0</v>
      </c>
      <c r="KB182" s="41">
        <f>IF(KB$7="",0,SUMIFS(KB$1:KB181,$D$1:$D181,$D182))</f>
        <v>0</v>
      </c>
      <c r="KC182" s="41">
        <f>IF(KC$7="",0,SUMIFS(KC$1:KC181,$D$1:$D181,$D182))</f>
        <v>0</v>
      </c>
      <c r="KD182" s="41">
        <f>IF(KD$7="",0,SUMIFS(KD$1:KD181,$D$1:$D181,$D182))</f>
        <v>0</v>
      </c>
      <c r="KE182" s="41">
        <f>IF(KE$7="",0,SUMIFS(KE$1:KE181,$D$1:$D181,$D182))</f>
        <v>0</v>
      </c>
      <c r="KF182" s="41">
        <f>IF(KF$7="",0,SUMIFS(KF$1:KF181,$D$1:$D181,$D182))</f>
        <v>0</v>
      </c>
      <c r="KG182" s="41">
        <f>IF(KG$7="",0,SUMIFS(KG$1:KG181,$D$1:$D181,$D182))</f>
        <v>0</v>
      </c>
      <c r="KH182" s="41">
        <f>IF(KH$7="",0,SUMIFS(KH$1:KH181,$D$1:$D181,$D182))</f>
        <v>0</v>
      </c>
      <c r="KI182" s="41">
        <f>IF(KI$7="",0,SUMIFS(KI$1:KI181,$D$1:$D181,$D182))</f>
        <v>0</v>
      </c>
      <c r="KJ182" s="41">
        <f>IF(KJ$7="",0,SUMIFS(KJ$1:KJ181,$D$1:$D181,$D182))</f>
        <v>0</v>
      </c>
      <c r="KK182" s="41">
        <f>IF(KK$7="",0,SUMIFS(KK$1:KK181,$D$1:$D181,$D182))</f>
        <v>0</v>
      </c>
      <c r="KL182" s="41">
        <f>IF(KL$7="",0,SUMIFS(KL$1:KL181,$D$1:$D181,$D182))</f>
        <v>0</v>
      </c>
      <c r="KM182" s="41">
        <f>IF(KM$7="",0,SUMIFS(KM$1:KM181,$D$1:$D181,$D182))</f>
        <v>0</v>
      </c>
      <c r="KN182" s="41">
        <f>IF(KN$7="",0,SUMIFS(KN$1:KN181,$D$1:$D181,$D182))</f>
        <v>0</v>
      </c>
      <c r="KO182" s="41">
        <f>IF(KO$7="",0,SUMIFS(KO$1:KO181,$D$1:$D181,$D182))</f>
        <v>0</v>
      </c>
      <c r="KP182" s="41">
        <f>IF(KP$7="",0,SUMIFS(KP$1:KP181,$D$1:$D181,$D182))</f>
        <v>0</v>
      </c>
      <c r="KQ182" s="41">
        <f>IF(KQ$7="",0,SUMIFS(KQ$1:KQ181,$D$1:$D181,$D182))</f>
        <v>0</v>
      </c>
      <c r="KR182" s="41">
        <f>IF(KR$7="",0,SUMIFS(KR$1:KR181,$D$1:$D181,$D182))</f>
        <v>0</v>
      </c>
      <c r="KS182" s="41">
        <f>IF(KS$7="",0,SUMIFS(KS$1:KS181,$D$1:$D181,$D182))</f>
        <v>0</v>
      </c>
      <c r="KT182" s="41">
        <f>IF(KT$7="",0,SUMIFS(KT$1:KT181,$D$1:$D181,$D182))</f>
        <v>0</v>
      </c>
      <c r="KU182" s="41">
        <f>IF(KU$7="",0,SUMIFS(KU$1:KU181,$D$1:$D181,$D182))</f>
        <v>0</v>
      </c>
      <c r="KV182" s="41">
        <f>IF(KV$7="",0,SUMIFS(KV$1:KV181,$D$1:$D181,$D182))</f>
        <v>0</v>
      </c>
      <c r="KW182" s="3"/>
      <c r="KX182" s="3"/>
    </row>
    <row r="183" spans="1:310" s="76" customFormat="1" x14ac:dyDescent="0.25">
      <c r="A183" s="70"/>
      <c r="B183" s="72"/>
      <c r="C183" s="93"/>
      <c r="D183" s="93" t="s">
        <v>28</v>
      </c>
      <c r="E183" s="70" t="str">
        <f>kpi!$E$84</f>
        <v>отток ДС по основной деят-ти</v>
      </c>
      <c r="F183" s="70"/>
      <c r="G183" s="70"/>
      <c r="H183" s="72" t="str">
        <f>IF(OR($E183="",$E183=0),"",INDEX(kpi!$I:$I,SUMIFS(kpi!$A:$A,kpi!$E:$E,$E183)))</f>
        <v>руб.</v>
      </c>
      <c r="I183" s="70"/>
      <c r="J183" s="70"/>
      <c r="K183" s="70"/>
      <c r="L183" s="70"/>
      <c r="M183" s="73"/>
      <c r="N183" s="70"/>
      <c r="O183" s="73"/>
      <c r="P183" s="70"/>
      <c r="Q183" s="70"/>
      <c r="R183" s="75">
        <f t="shared" si="1071"/>
        <v>1158036360.3818107</v>
      </c>
      <c r="S183" s="70"/>
      <c r="T183" s="70"/>
      <c r="U183" s="75">
        <f>IF(U$7="",0,SUMIFS(U$1:U182,$D$1:$D182,$D183))</f>
        <v>33411415.134848837</v>
      </c>
      <c r="V183" s="75">
        <f>IF(V$7="",0,SUMIFS(V$1:V182,$D$1:$D182,$D183))</f>
        <v>14039325.029384239</v>
      </c>
      <c r="W183" s="75">
        <f>IF(W$7="",0,SUMIFS(W$1:W182,$D$1:$D182,$D183))</f>
        <v>14457528.838350726</v>
      </c>
      <c r="X183" s="75">
        <f>IF(X$7="",0,SUMIFS(X$1:X182,$D$1:$D182,$D183))</f>
        <v>14883396.447994674</v>
      </c>
      <c r="Y183" s="75">
        <f>IF(Y$7="",0,SUMIFS(Y$1:Y182,$D$1:$D182,$D183))</f>
        <v>15309153.343523555</v>
      </c>
      <c r="Z183" s="75">
        <f>IF(Z$7="",0,SUMIFS(Z$1:Z182,$D$1:$D182,$D183))</f>
        <v>15723849.44743355</v>
      </c>
      <c r="AA183" s="75">
        <f>IF(AA$7="",0,SUMIFS(AA$1:AA182,$D$1:$D182,$D183))</f>
        <v>16130613.869013418</v>
      </c>
      <c r="AB183" s="75">
        <f>IF(AB$7="",0,SUMIFS(AB$1:AB182,$D$1:$D182,$D183))</f>
        <v>16509049.405069767</v>
      </c>
      <c r="AC183" s="75">
        <f>IF(AC$7="",0,SUMIFS(AC$1:AC182,$D$1:$D182,$D183))</f>
        <v>16891960.950068783</v>
      </c>
      <c r="AD183" s="75">
        <f>IF(AD$7="",0,SUMIFS(AD$1:AD182,$D$1:$D182,$D183))</f>
        <v>17279348.50401048</v>
      </c>
      <c r="AE183" s="75">
        <f>IF(AE$7="",0,SUMIFS(AE$1:AE182,$D$1:$D182,$D183))</f>
        <v>17671212.066894848</v>
      </c>
      <c r="AF183" s="75">
        <f>IF(AF$7="",0,SUMIFS(AF$1:AF182,$D$1:$D182,$D183))</f>
        <v>18067551.638721883</v>
      </c>
      <c r="AG183" s="75">
        <f>IF(AG$7="",0,SUMIFS(AG$1:AG182,$D$1:$D182,$D183))</f>
        <v>18468367.219491597</v>
      </c>
      <c r="AH183" s="75">
        <f>IF(AH$7="",0,SUMIFS(AH$1:AH182,$D$1:$D182,$D183))</f>
        <v>18873658.809203979</v>
      </c>
      <c r="AI183" s="75">
        <f>IF(AI$7="",0,SUMIFS(AI$1:AI182,$D$1:$D182,$D183))</f>
        <v>19283426.407859035</v>
      </c>
      <c r="AJ183" s="75">
        <f>IF(AJ$7="",0,SUMIFS(AJ$1:AJ182,$D$1:$D182,$D183))</f>
        <v>19697670.015456755</v>
      </c>
      <c r="AK183" s="75">
        <f>IF(AK$7="",0,SUMIFS(AK$1:AK182,$D$1:$D182,$D183))</f>
        <v>20116389.631997161</v>
      </c>
      <c r="AL183" s="75">
        <f>IF(AL$7="",0,SUMIFS(AL$1:AL182,$D$1:$D182,$D183))</f>
        <v>20539585.25748023</v>
      </c>
      <c r="AM183" s="75">
        <f>IF(AM$7="",0,SUMIFS(AM$1:AM182,$D$1:$D182,$D183))</f>
        <v>20967256.891905975</v>
      </c>
      <c r="AN183" s="75">
        <f>IF(AN$7="",0,SUMIFS(AN$1:AN182,$D$1:$D182,$D183))</f>
        <v>21399404.535274394</v>
      </c>
      <c r="AO183" s="75">
        <f>IF(AO$7="",0,SUMIFS(AO$1:AO182,$D$1:$D182,$D183))</f>
        <v>21988028.187585484</v>
      </c>
      <c r="AP183" s="75">
        <f>IF(AP$7="",0,SUMIFS(AP$1:AP182,$D$1:$D182,$D183))</f>
        <v>22429127.848839246</v>
      </c>
      <c r="AQ183" s="75">
        <f>IF(AQ$7="",0,SUMIFS(AQ$1:AQ182,$D$1:$D182,$D183))</f>
        <v>22874703.519035682</v>
      </c>
      <c r="AR183" s="75">
        <f>IF(AR$7="",0,SUMIFS(AR$1:AR182,$D$1:$D182,$D183))</f>
        <v>23324755.19817479</v>
      </c>
      <c r="AS183" s="75">
        <f>IF(AS$7="",0,SUMIFS(AS$1:AS182,$D$1:$D182,$D183))</f>
        <v>23779282.886256561</v>
      </c>
      <c r="AT183" s="75">
        <f>IF(AT$7="",0,SUMIFS(AT$1:AT182,$D$1:$D182,$D183))</f>
        <v>24238286.583281014</v>
      </c>
      <c r="AU183" s="75">
        <f>IF(AU$7="",0,SUMIFS(AU$1:AU182,$D$1:$D182,$D183))</f>
        <v>24701766.289248139</v>
      </c>
      <c r="AV183" s="75">
        <f>IF(AV$7="",0,SUMIFS(AV$1:AV182,$D$1:$D182,$D183))</f>
        <v>25169722.004157938</v>
      </c>
      <c r="AW183" s="75">
        <f>IF(AW$7="",0,SUMIFS(AW$1:AW182,$D$1:$D182,$D183))</f>
        <v>25642153.728010405</v>
      </c>
      <c r="AX183" s="75">
        <f>IF(AX$7="",0,SUMIFS(AX$1:AX182,$D$1:$D182,$D183))</f>
        <v>26119061.460805543</v>
      </c>
      <c r="AY183" s="75">
        <f>IF(AY$7="",0,SUMIFS(AY$1:AY182,$D$1:$D182,$D183))</f>
        <v>26600445.202543359</v>
      </c>
      <c r="AZ183" s="75">
        <f>IF(AZ$7="",0,SUMIFS(AZ$1:AZ182,$D$1:$D182,$D183))</f>
        <v>27086304.953223843</v>
      </c>
      <c r="BA183" s="75">
        <f>IF(BA$7="",0,SUMIFS(BA$1:BA182,$D$1:$D182,$D183))</f>
        <v>27576640.712847002</v>
      </c>
      <c r="BB183" s="75">
        <f>IF(BB$7="",0,SUMIFS(BB$1:BB182,$D$1:$D182,$D183))</f>
        <v>28071452.481412824</v>
      </c>
      <c r="BC183" s="75">
        <f>IF(BC$7="",0,SUMIFS(BC$1:BC182,$D$1:$D182,$D183))</f>
        <v>28570740.258921329</v>
      </c>
      <c r="BD183" s="75">
        <f>IF(BD$7="",0,SUMIFS(BD$1:BD182,$D$1:$D182,$D183))</f>
        <v>29074504.045372497</v>
      </c>
      <c r="BE183" s="75">
        <f>IF(BE$7="",0,SUMIFS(BE$1:BE182,$D$1:$D182,$D183))</f>
        <v>29582743.840766352</v>
      </c>
      <c r="BF183" s="75">
        <f>IF(BF$7="",0,SUMIFS(BF$1:BF182,$D$1:$D182,$D183))</f>
        <v>30095459.645102873</v>
      </c>
      <c r="BG183" s="75">
        <f>IF(BG$7="",0,SUMIFS(BG$1:BG182,$D$1:$D182,$D183))</f>
        <v>30612651.458382063</v>
      </c>
      <c r="BH183" s="75">
        <f>IF(BH$7="",0,SUMIFS(BH$1:BH182,$D$1:$D182,$D183))</f>
        <v>31134319.280603927</v>
      </c>
      <c r="BI183" s="75">
        <f>IF(BI$7="",0,SUMIFS(BI$1:BI182,$D$1:$D182,$D183))</f>
        <v>31660463.111768462</v>
      </c>
      <c r="BJ183" s="75">
        <f>IF(BJ$7="",0,SUMIFS(BJ$1:BJ182,$D$1:$D182,$D183))</f>
        <v>32191082.951875672</v>
      </c>
      <c r="BK183" s="75">
        <f>IF(BK$7="",0,SUMIFS(BK$1:BK182,$D$1:$D182,$D183))</f>
        <v>32726178.800925545</v>
      </c>
      <c r="BL183" s="75">
        <f>IF(BL$7="",0,SUMIFS(BL$1:BL182,$D$1:$D182,$D183))</f>
        <v>33265750.658918109</v>
      </c>
      <c r="BM183" s="75">
        <f>IF(BM$7="",0,SUMIFS(BM$1:BM182,$D$1:$D182,$D183))</f>
        <v>33809798.525853328</v>
      </c>
      <c r="BN183" s="75">
        <f>IF(BN$7="",0,SUMIFS(BN$1:BN182,$D$1:$D182,$D183))</f>
        <v>34358322.401731223</v>
      </c>
      <c r="BO183" s="75">
        <f>IF(BO$7="",0,SUMIFS(BO$1:BO182,$D$1:$D182,$D183))</f>
        <v>34506833.450600542</v>
      </c>
      <c r="BP183" s="75">
        <f>IF(BP$7="",0,SUMIFS(BP$1:BP182,$D$1:$D182,$D183))</f>
        <v>27125617.451583181</v>
      </c>
      <c r="BQ183" s="75">
        <f>IF(BQ$7="",0,SUMIFS(BQ$1:BQ182,$D$1:$D182,$D183))</f>
        <v>0</v>
      </c>
      <c r="BR183" s="75">
        <f>IF(BR$7="",0,SUMIFS(BR$1:BR182,$D$1:$D182,$D183))</f>
        <v>0</v>
      </c>
      <c r="BS183" s="75">
        <f>IF(BS$7="",0,SUMIFS(BS$1:BS182,$D$1:$D182,$D183))</f>
        <v>0</v>
      </c>
      <c r="BT183" s="75">
        <f>IF(BT$7="",0,SUMIFS(BT$1:BT182,$D$1:$D182,$D183))</f>
        <v>0</v>
      </c>
      <c r="BU183" s="75">
        <f>IF(BU$7="",0,SUMIFS(BU$1:BU182,$D$1:$D182,$D183))</f>
        <v>0</v>
      </c>
      <c r="BV183" s="75">
        <f>IF(BV$7="",0,SUMIFS(BV$1:BV182,$D$1:$D182,$D183))</f>
        <v>0</v>
      </c>
      <c r="BW183" s="75">
        <f>IF(BW$7="",0,SUMIFS(BW$1:BW182,$D$1:$D182,$D183))</f>
        <v>0</v>
      </c>
      <c r="BX183" s="75">
        <f>IF(BX$7="",0,SUMIFS(BX$1:BX182,$D$1:$D182,$D183))</f>
        <v>0</v>
      </c>
      <c r="BY183" s="75">
        <f>IF(BY$7="",0,SUMIFS(BY$1:BY182,$D$1:$D182,$D183))</f>
        <v>0</v>
      </c>
      <c r="BZ183" s="75">
        <f>IF(BZ$7="",0,SUMIFS(BZ$1:BZ182,$D$1:$D182,$D183))</f>
        <v>0</v>
      </c>
      <c r="CA183" s="75">
        <f>IF(CA$7="",0,SUMIFS(CA$1:CA182,$D$1:$D182,$D183))</f>
        <v>0</v>
      </c>
      <c r="CB183" s="75">
        <f>IF(CB$7="",0,SUMIFS(CB$1:CB182,$D$1:$D182,$D183))</f>
        <v>0</v>
      </c>
      <c r="CC183" s="75">
        <f>IF(CC$7="",0,SUMIFS(CC$1:CC182,$D$1:$D182,$D183))</f>
        <v>0</v>
      </c>
      <c r="CD183" s="75">
        <f>IF(CD$7="",0,SUMIFS(CD$1:CD182,$D$1:$D182,$D183))</f>
        <v>0</v>
      </c>
      <c r="CE183" s="75">
        <f>IF(CE$7="",0,SUMIFS(CE$1:CE182,$D$1:$D182,$D183))</f>
        <v>0</v>
      </c>
      <c r="CF183" s="75">
        <f>IF(CF$7="",0,SUMIFS(CF$1:CF182,$D$1:$D182,$D183))</f>
        <v>0</v>
      </c>
      <c r="CG183" s="75">
        <f>IF(CG$7="",0,SUMIFS(CG$1:CG182,$D$1:$D182,$D183))</f>
        <v>0</v>
      </c>
      <c r="CH183" s="75">
        <f>IF(CH$7="",0,SUMIFS(CH$1:CH182,$D$1:$D182,$D183))</f>
        <v>0</v>
      </c>
      <c r="CI183" s="75">
        <f>IF(CI$7="",0,SUMIFS(CI$1:CI182,$D$1:$D182,$D183))</f>
        <v>0</v>
      </c>
      <c r="CJ183" s="75">
        <f>IF(CJ$7="",0,SUMIFS(CJ$1:CJ182,$D$1:$D182,$D183))</f>
        <v>0</v>
      </c>
      <c r="CK183" s="75">
        <f>IF(CK$7="",0,SUMIFS(CK$1:CK182,$D$1:$D182,$D183))</f>
        <v>0</v>
      </c>
      <c r="CL183" s="75">
        <f>IF(CL$7="",0,SUMIFS(CL$1:CL182,$D$1:$D182,$D183))</f>
        <v>0</v>
      </c>
      <c r="CM183" s="75">
        <f>IF(CM$7="",0,SUMIFS(CM$1:CM182,$D$1:$D182,$D183))</f>
        <v>0</v>
      </c>
      <c r="CN183" s="75">
        <f>IF(CN$7="",0,SUMIFS(CN$1:CN182,$D$1:$D182,$D183))</f>
        <v>0</v>
      </c>
      <c r="CO183" s="75">
        <f>IF(CO$7="",0,SUMIFS(CO$1:CO182,$D$1:$D182,$D183))</f>
        <v>0</v>
      </c>
      <c r="CP183" s="75">
        <f>IF(CP$7="",0,SUMIFS(CP$1:CP182,$D$1:$D182,$D183))</f>
        <v>0</v>
      </c>
      <c r="CQ183" s="75">
        <f>IF(CQ$7="",0,SUMIFS(CQ$1:CQ182,$D$1:$D182,$D183))</f>
        <v>0</v>
      </c>
      <c r="CR183" s="75">
        <f>IF(CR$7="",0,SUMIFS(CR$1:CR182,$D$1:$D182,$D183))</f>
        <v>0</v>
      </c>
      <c r="CS183" s="75">
        <f>IF(CS$7="",0,SUMIFS(CS$1:CS182,$D$1:$D182,$D183))</f>
        <v>0</v>
      </c>
      <c r="CT183" s="75">
        <f>IF(CT$7="",0,SUMIFS(CT$1:CT182,$D$1:$D182,$D183))</f>
        <v>0</v>
      </c>
      <c r="CU183" s="75">
        <f>IF(CU$7="",0,SUMIFS(CU$1:CU182,$D$1:$D182,$D183))</f>
        <v>0</v>
      </c>
      <c r="CV183" s="75">
        <f>IF(CV$7="",0,SUMIFS(CV$1:CV182,$D$1:$D182,$D183))</f>
        <v>0</v>
      </c>
      <c r="CW183" s="75">
        <f>IF(CW$7="",0,SUMIFS(CW$1:CW182,$D$1:$D182,$D183))</f>
        <v>0</v>
      </c>
      <c r="CX183" s="75">
        <f>IF(CX$7="",0,SUMIFS(CX$1:CX182,$D$1:$D182,$D183))</f>
        <v>0</v>
      </c>
      <c r="CY183" s="75">
        <f>IF(CY$7="",0,SUMIFS(CY$1:CY182,$D$1:$D182,$D183))</f>
        <v>0</v>
      </c>
      <c r="CZ183" s="75">
        <f>IF(CZ$7="",0,SUMIFS(CZ$1:CZ182,$D$1:$D182,$D183))</f>
        <v>0</v>
      </c>
      <c r="DA183" s="75">
        <f>IF(DA$7="",0,SUMIFS(DA$1:DA182,$D$1:$D182,$D183))</f>
        <v>0</v>
      </c>
      <c r="DB183" s="75">
        <f>IF(DB$7="",0,SUMIFS(DB$1:DB182,$D$1:$D182,$D183))</f>
        <v>0</v>
      </c>
      <c r="DC183" s="75">
        <f>IF(DC$7="",0,SUMIFS(DC$1:DC182,$D$1:$D182,$D183))</f>
        <v>0</v>
      </c>
      <c r="DD183" s="75">
        <f>IF(DD$7="",0,SUMIFS(DD$1:DD182,$D$1:$D182,$D183))</f>
        <v>0</v>
      </c>
      <c r="DE183" s="75">
        <f>IF(DE$7="",0,SUMIFS(DE$1:DE182,$D$1:$D182,$D183))</f>
        <v>0</v>
      </c>
      <c r="DF183" s="75">
        <f>IF(DF$7="",0,SUMIFS(DF$1:DF182,$D$1:$D182,$D183))</f>
        <v>0</v>
      </c>
      <c r="DG183" s="75">
        <f>IF(DG$7="",0,SUMIFS(DG$1:DG182,$D$1:$D182,$D183))</f>
        <v>0</v>
      </c>
      <c r="DH183" s="75">
        <f>IF(DH$7="",0,SUMIFS(DH$1:DH182,$D$1:$D182,$D183))</f>
        <v>0</v>
      </c>
      <c r="DI183" s="75">
        <f>IF(DI$7="",0,SUMIFS(DI$1:DI182,$D$1:$D182,$D183))</f>
        <v>0</v>
      </c>
      <c r="DJ183" s="75">
        <f>IF(DJ$7="",0,SUMIFS(DJ$1:DJ182,$D$1:$D182,$D183))</f>
        <v>0</v>
      </c>
      <c r="DK183" s="75">
        <f>IF(DK$7="",0,SUMIFS(DK$1:DK182,$D$1:$D182,$D183))</f>
        <v>0</v>
      </c>
      <c r="DL183" s="75">
        <f>IF(DL$7="",0,SUMIFS(DL$1:DL182,$D$1:$D182,$D183))</f>
        <v>0</v>
      </c>
      <c r="DM183" s="75">
        <f>IF(DM$7="",0,SUMIFS(DM$1:DM182,$D$1:$D182,$D183))</f>
        <v>0</v>
      </c>
      <c r="DN183" s="75">
        <f>IF(DN$7="",0,SUMIFS(DN$1:DN182,$D$1:$D182,$D183))</f>
        <v>0</v>
      </c>
      <c r="DO183" s="75">
        <f>IF(DO$7="",0,SUMIFS(DO$1:DO182,$D$1:$D182,$D183))</f>
        <v>0</v>
      </c>
      <c r="DP183" s="75">
        <f>IF(DP$7="",0,SUMIFS(DP$1:DP182,$D$1:$D182,$D183))</f>
        <v>0</v>
      </c>
      <c r="DQ183" s="75">
        <f>IF(DQ$7="",0,SUMIFS(DQ$1:DQ182,$D$1:$D182,$D183))</f>
        <v>0</v>
      </c>
      <c r="DR183" s="75">
        <f>IF(DR$7="",0,SUMIFS(DR$1:DR182,$D$1:$D182,$D183))</f>
        <v>0</v>
      </c>
      <c r="DS183" s="75">
        <f>IF(DS$7="",0,SUMIFS(DS$1:DS182,$D$1:$D182,$D183))</f>
        <v>0</v>
      </c>
      <c r="DT183" s="75">
        <f>IF(DT$7="",0,SUMIFS(DT$1:DT182,$D$1:$D182,$D183))</f>
        <v>0</v>
      </c>
      <c r="DU183" s="75">
        <f>IF(DU$7="",0,SUMIFS(DU$1:DU182,$D$1:$D182,$D183))</f>
        <v>0</v>
      </c>
      <c r="DV183" s="75">
        <f>IF(DV$7="",0,SUMIFS(DV$1:DV182,$D$1:$D182,$D183))</f>
        <v>0</v>
      </c>
      <c r="DW183" s="75">
        <f>IF(DW$7="",0,SUMIFS(DW$1:DW182,$D$1:$D182,$D183))</f>
        <v>0</v>
      </c>
      <c r="DX183" s="75">
        <f>IF(DX$7="",0,SUMIFS(DX$1:DX182,$D$1:$D182,$D183))</f>
        <v>0</v>
      </c>
      <c r="DY183" s="75">
        <f>IF(DY$7="",0,SUMIFS(DY$1:DY182,$D$1:$D182,$D183))</f>
        <v>0</v>
      </c>
      <c r="DZ183" s="75">
        <f>IF(DZ$7="",0,SUMIFS(DZ$1:DZ182,$D$1:$D182,$D183))</f>
        <v>0</v>
      </c>
      <c r="EA183" s="75">
        <f>IF(EA$7="",0,SUMIFS(EA$1:EA182,$D$1:$D182,$D183))</f>
        <v>0</v>
      </c>
      <c r="EB183" s="75">
        <f>IF(EB$7="",0,SUMIFS(EB$1:EB182,$D$1:$D182,$D183))</f>
        <v>0</v>
      </c>
      <c r="EC183" s="75">
        <f>IF(EC$7="",0,SUMIFS(EC$1:EC182,$D$1:$D182,$D183))</f>
        <v>0</v>
      </c>
      <c r="ED183" s="75">
        <f>IF(ED$7="",0,SUMIFS(ED$1:ED182,$D$1:$D182,$D183))</f>
        <v>0</v>
      </c>
      <c r="EE183" s="75">
        <f>IF(EE$7="",0,SUMIFS(EE$1:EE182,$D$1:$D182,$D183))</f>
        <v>0</v>
      </c>
      <c r="EF183" s="75">
        <f>IF(EF$7="",0,SUMIFS(EF$1:EF182,$D$1:$D182,$D183))</f>
        <v>0</v>
      </c>
      <c r="EG183" s="75">
        <f>IF(EG$7="",0,SUMIFS(EG$1:EG182,$D$1:$D182,$D183))</f>
        <v>0</v>
      </c>
      <c r="EH183" s="75">
        <f>IF(EH$7="",0,SUMIFS(EH$1:EH182,$D$1:$D182,$D183))</f>
        <v>0</v>
      </c>
      <c r="EI183" s="75">
        <f>IF(EI$7="",0,SUMIFS(EI$1:EI182,$D$1:$D182,$D183))</f>
        <v>0</v>
      </c>
      <c r="EJ183" s="75">
        <f>IF(EJ$7="",0,SUMIFS(EJ$1:EJ182,$D$1:$D182,$D183))</f>
        <v>0</v>
      </c>
      <c r="EK183" s="75">
        <f>IF(EK$7="",0,SUMIFS(EK$1:EK182,$D$1:$D182,$D183))</f>
        <v>0</v>
      </c>
      <c r="EL183" s="75">
        <f>IF(EL$7="",0,SUMIFS(EL$1:EL182,$D$1:$D182,$D183))</f>
        <v>0</v>
      </c>
      <c r="EM183" s="75">
        <f>IF(EM$7="",0,SUMIFS(EM$1:EM182,$D$1:$D182,$D183))</f>
        <v>0</v>
      </c>
      <c r="EN183" s="75">
        <f>IF(EN$7="",0,SUMIFS(EN$1:EN182,$D$1:$D182,$D183))</f>
        <v>0</v>
      </c>
      <c r="EO183" s="75">
        <f>IF(EO$7="",0,SUMIFS(EO$1:EO182,$D$1:$D182,$D183))</f>
        <v>0</v>
      </c>
      <c r="EP183" s="75">
        <f>IF(EP$7="",0,SUMIFS(EP$1:EP182,$D$1:$D182,$D183))</f>
        <v>0</v>
      </c>
      <c r="EQ183" s="75">
        <f>IF(EQ$7="",0,SUMIFS(EQ$1:EQ182,$D$1:$D182,$D183))</f>
        <v>0</v>
      </c>
      <c r="ER183" s="75">
        <f>IF(ER$7="",0,SUMIFS(ER$1:ER182,$D$1:$D182,$D183))</f>
        <v>0</v>
      </c>
      <c r="ES183" s="75">
        <f>IF(ES$7="",0,SUMIFS(ES$1:ES182,$D$1:$D182,$D183))</f>
        <v>0</v>
      </c>
      <c r="ET183" s="75">
        <f>IF(ET$7="",0,SUMIFS(ET$1:ET182,$D$1:$D182,$D183))</f>
        <v>0</v>
      </c>
      <c r="EU183" s="75">
        <f>IF(EU$7="",0,SUMIFS(EU$1:EU182,$D$1:$D182,$D183))</f>
        <v>0</v>
      </c>
      <c r="EV183" s="75">
        <f>IF(EV$7="",0,SUMIFS(EV$1:EV182,$D$1:$D182,$D183))</f>
        <v>0</v>
      </c>
      <c r="EW183" s="75">
        <f>IF(EW$7="",0,SUMIFS(EW$1:EW182,$D$1:$D182,$D183))</f>
        <v>0</v>
      </c>
      <c r="EX183" s="75">
        <f>IF(EX$7="",0,SUMIFS(EX$1:EX182,$D$1:$D182,$D183))</f>
        <v>0</v>
      </c>
      <c r="EY183" s="75">
        <f>IF(EY$7="",0,SUMIFS(EY$1:EY182,$D$1:$D182,$D183))</f>
        <v>0</v>
      </c>
      <c r="EZ183" s="75">
        <f>IF(EZ$7="",0,SUMIFS(EZ$1:EZ182,$D$1:$D182,$D183))</f>
        <v>0</v>
      </c>
      <c r="FA183" s="75">
        <f>IF(FA$7="",0,SUMIFS(FA$1:FA182,$D$1:$D182,$D183))</f>
        <v>0</v>
      </c>
      <c r="FB183" s="75">
        <f>IF(FB$7="",0,SUMIFS(FB$1:FB182,$D$1:$D182,$D183))</f>
        <v>0</v>
      </c>
      <c r="FC183" s="75">
        <f>IF(FC$7="",0,SUMIFS(FC$1:FC182,$D$1:$D182,$D183))</f>
        <v>0</v>
      </c>
      <c r="FD183" s="75">
        <f>IF(FD$7="",0,SUMIFS(FD$1:FD182,$D$1:$D182,$D183))</f>
        <v>0</v>
      </c>
      <c r="FE183" s="75">
        <f>IF(FE$7="",0,SUMIFS(FE$1:FE182,$D$1:$D182,$D183))</f>
        <v>0</v>
      </c>
      <c r="FF183" s="75">
        <f>IF(FF$7="",0,SUMIFS(FF$1:FF182,$D$1:$D182,$D183))</f>
        <v>0</v>
      </c>
      <c r="FG183" s="75">
        <f>IF(FG$7="",0,SUMIFS(FG$1:FG182,$D$1:$D182,$D183))</f>
        <v>0</v>
      </c>
      <c r="FH183" s="75">
        <f>IF(FH$7="",0,SUMIFS(FH$1:FH182,$D$1:$D182,$D183))</f>
        <v>0</v>
      </c>
      <c r="FI183" s="75">
        <f>IF(FI$7="",0,SUMIFS(FI$1:FI182,$D$1:$D182,$D183))</f>
        <v>0</v>
      </c>
      <c r="FJ183" s="75">
        <f>IF(FJ$7="",0,SUMIFS(FJ$1:FJ182,$D$1:$D182,$D183))</f>
        <v>0</v>
      </c>
      <c r="FK183" s="75">
        <f>IF(FK$7="",0,SUMIFS(FK$1:FK182,$D$1:$D182,$D183))</f>
        <v>0</v>
      </c>
      <c r="FL183" s="75">
        <f>IF(FL$7="",0,SUMIFS(FL$1:FL182,$D$1:$D182,$D183))</f>
        <v>0</v>
      </c>
      <c r="FM183" s="75">
        <f>IF(FM$7="",0,SUMIFS(FM$1:FM182,$D$1:$D182,$D183))</f>
        <v>0</v>
      </c>
      <c r="FN183" s="75">
        <f>IF(FN$7="",0,SUMIFS(FN$1:FN182,$D$1:$D182,$D183))</f>
        <v>0</v>
      </c>
      <c r="FO183" s="75">
        <f>IF(FO$7="",0,SUMIFS(FO$1:FO182,$D$1:$D182,$D183))</f>
        <v>0</v>
      </c>
      <c r="FP183" s="75">
        <f>IF(FP$7="",0,SUMIFS(FP$1:FP182,$D$1:$D182,$D183))</f>
        <v>0</v>
      </c>
      <c r="FQ183" s="75">
        <f>IF(FQ$7="",0,SUMIFS(FQ$1:FQ182,$D$1:$D182,$D183))</f>
        <v>0</v>
      </c>
      <c r="FR183" s="75">
        <f>IF(FR$7="",0,SUMIFS(FR$1:FR182,$D$1:$D182,$D183))</f>
        <v>0</v>
      </c>
      <c r="FS183" s="75">
        <f>IF(FS$7="",0,SUMIFS(FS$1:FS182,$D$1:$D182,$D183))</f>
        <v>0</v>
      </c>
      <c r="FT183" s="75">
        <f>IF(FT$7="",0,SUMIFS(FT$1:FT182,$D$1:$D182,$D183))</f>
        <v>0</v>
      </c>
      <c r="FU183" s="75">
        <f>IF(FU$7="",0,SUMIFS(FU$1:FU182,$D$1:$D182,$D183))</f>
        <v>0</v>
      </c>
      <c r="FV183" s="75">
        <f>IF(FV$7="",0,SUMIFS(FV$1:FV182,$D$1:$D182,$D183))</f>
        <v>0</v>
      </c>
      <c r="FW183" s="75">
        <f>IF(FW$7="",0,SUMIFS(FW$1:FW182,$D$1:$D182,$D183))</f>
        <v>0</v>
      </c>
      <c r="FX183" s="75">
        <f>IF(FX$7="",0,SUMIFS(FX$1:FX182,$D$1:$D182,$D183))</f>
        <v>0</v>
      </c>
      <c r="FY183" s="75">
        <f>IF(FY$7="",0,SUMIFS(FY$1:FY182,$D$1:$D182,$D183))</f>
        <v>0</v>
      </c>
      <c r="FZ183" s="75">
        <f>IF(FZ$7="",0,SUMIFS(FZ$1:FZ182,$D$1:$D182,$D183))</f>
        <v>0</v>
      </c>
      <c r="GA183" s="75">
        <f>IF(GA$7="",0,SUMIFS(GA$1:GA182,$D$1:$D182,$D183))</f>
        <v>0</v>
      </c>
      <c r="GB183" s="75">
        <f>IF(GB$7="",0,SUMIFS(GB$1:GB182,$D$1:$D182,$D183))</f>
        <v>0</v>
      </c>
      <c r="GC183" s="75">
        <f>IF(GC$7="",0,SUMIFS(GC$1:GC182,$D$1:$D182,$D183))</f>
        <v>0</v>
      </c>
      <c r="GD183" s="75">
        <f>IF(GD$7="",0,SUMIFS(GD$1:GD182,$D$1:$D182,$D183))</f>
        <v>0</v>
      </c>
      <c r="GE183" s="75">
        <f>IF(GE$7="",0,SUMIFS(GE$1:GE182,$D$1:$D182,$D183))</f>
        <v>0</v>
      </c>
      <c r="GF183" s="75">
        <f>IF(GF$7="",0,SUMIFS(GF$1:GF182,$D$1:$D182,$D183))</f>
        <v>0</v>
      </c>
      <c r="GG183" s="75">
        <f>IF(GG$7="",0,SUMIFS(GG$1:GG182,$D$1:$D182,$D183))</f>
        <v>0</v>
      </c>
      <c r="GH183" s="75">
        <f>IF(GH$7="",0,SUMIFS(GH$1:GH182,$D$1:$D182,$D183))</f>
        <v>0</v>
      </c>
      <c r="GI183" s="75">
        <f>IF(GI$7="",0,SUMIFS(GI$1:GI182,$D$1:$D182,$D183))</f>
        <v>0</v>
      </c>
      <c r="GJ183" s="75">
        <f>IF(GJ$7="",0,SUMIFS(GJ$1:GJ182,$D$1:$D182,$D183))</f>
        <v>0</v>
      </c>
      <c r="GK183" s="75">
        <f>IF(GK$7="",0,SUMIFS(GK$1:GK182,$D$1:$D182,$D183))</f>
        <v>0</v>
      </c>
      <c r="GL183" s="75">
        <f>IF(GL$7="",0,SUMIFS(GL$1:GL182,$D$1:$D182,$D183))</f>
        <v>0</v>
      </c>
      <c r="GM183" s="75">
        <f>IF(GM$7="",0,SUMIFS(GM$1:GM182,$D$1:$D182,$D183))</f>
        <v>0</v>
      </c>
      <c r="GN183" s="75">
        <f>IF(GN$7="",0,SUMIFS(GN$1:GN182,$D$1:$D182,$D183))</f>
        <v>0</v>
      </c>
      <c r="GO183" s="75">
        <f>IF(GO$7="",0,SUMIFS(GO$1:GO182,$D$1:$D182,$D183))</f>
        <v>0</v>
      </c>
      <c r="GP183" s="75">
        <f>IF(GP$7="",0,SUMIFS(GP$1:GP182,$D$1:$D182,$D183))</f>
        <v>0</v>
      </c>
      <c r="GQ183" s="75">
        <f>IF(GQ$7="",0,SUMIFS(GQ$1:GQ182,$D$1:$D182,$D183))</f>
        <v>0</v>
      </c>
      <c r="GR183" s="75">
        <f>IF(GR$7="",0,SUMIFS(GR$1:GR182,$D$1:$D182,$D183))</f>
        <v>0</v>
      </c>
      <c r="GS183" s="75">
        <f>IF(GS$7="",0,SUMIFS(GS$1:GS182,$D$1:$D182,$D183))</f>
        <v>0</v>
      </c>
      <c r="GT183" s="75">
        <f>IF(GT$7="",0,SUMIFS(GT$1:GT182,$D$1:$D182,$D183))</f>
        <v>0</v>
      </c>
      <c r="GU183" s="75">
        <f>IF(GU$7="",0,SUMIFS(GU$1:GU182,$D$1:$D182,$D183))</f>
        <v>0</v>
      </c>
      <c r="GV183" s="75">
        <f>IF(GV$7="",0,SUMIFS(GV$1:GV182,$D$1:$D182,$D183))</f>
        <v>0</v>
      </c>
      <c r="GW183" s="75">
        <f>IF(GW$7="",0,SUMIFS(GW$1:GW182,$D$1:$D182,$D183))</f>
        <v>0</v>
      </c>
      <c r="GX183" s="75">
        <f>IF(GX$7="",0,SUMIFS(GX$1:GX182,$D$1:$D182,$D183))</f>
        <v>0</v>
      </c>
      <c r="GY183" s="75">
        <f>IF(GY$7="",0,SUMIFS(GY$1:GY182,$D$1:$D182,$D183))</f>
        <v>0</v>
      </c>
      <c r="GZ183" s="75">
        <f>IF(GZ$7="",0,SUMIFS(GZ$1:GZ182,$D$1:$D182,$D183))</f>
        <v>0</v>
      </c>
      <c r="HA183" s="75">
        <f>IF(HA$7="",0,SUMIFS(HA$1:HA182,$D$1:$D182,$D183))</f>
        <v>0</v>
      </c>
      <c r="HB183" s="75">
        <f>IF(HB$7="",0,SUMIFS(HB$1:HB182,$D$1:$D182,$D183))</f>
        <v>0</v>
      </c>
      <c r="HC183" s="75">
        <f>IF(HC$7="",0,SUMIFS(HC$1:HC182,$D$1:$D182,$D183))</f>
        <v>0</v>
      </c>
      <c r="HD183" s="75">
        <f>IF(HD$7="",0,SUMIFS(HD$1:HD182,$D$1:$D182,$D183))</f>
        <v>0</v>
      </c>
      <c r="HE183" s="75">
        <f>IF(HE$7="",0,SUMIFS(HE$1:HE182,$D$1:$D182,$D183))</f>
        <v>0</v>
      </c>
      <c r="HF183" s="75">
        <f>IF(HF$7="",0,SUMIFS(HF$1:HF182,$D$1:$D182,$D183))</f>
        <v>0</v>
      </c>
      <c r="HG183" s="75">
        <f>IF(HG$7="",0,SUMIFS(HG$1:HG182,$D$1:$D182,$D183))</f>
        <v>0</v>
      </c>
      <c r="HH183" s="75">
        <f>IF(HH$7="",0,SUMIFS(HH$1:HH182,$D$1:$D182,$D183))</f>
        <v>0</v>
      </c>
      <c r="HI183" s="75">
        <f>IF(HI$7="",0,SUMIFS(HI$1:HI182,$D$1:$D182,$D183))</f>
        <v>0</v>
      </c>
      <c r="HJ183" s="75">
        <f>IF(HJ$7="",0,SUMIFS(HJ$1:HJ182,$D$1:$D182,$D183))</f>
        <v>0</v>
      </c>
      <c r="HK183" s="75">
        <f>IF(HK$7="",0,SUMIFS(HK$1:HK182,$D$1:$D182,$D183))</f>
        <v>0</v>
      </c>
      <c r="HL183" s="75">
        <f>IF(HL$7="",0,SUMIFS(HL$1:HL182,$D$1:$D182,$D183))</f>
        <v>0</v>
      </c>
      <c r="HM183" s="75">
        <f>IF(HM$7="",0,SUMIFS(HM$1:HM182,$D$1:$D182,$D183))</f>
        <v>0</v>
      </c>
      <c r="HN183" s="75">
        <f>IF(HN$7="",0,SUMIFS(HN$1:HN182,$D$1:$D182,$D183))</f>
        <v>0</v>
      </c>
      <c r="HO183" s="75">
        <f>IF(HO$7="",0,SUMIFS(HO$1:HO182,$D$1:$D182,$D183))</f>
        <v>0</v>
      </c>
      <c r="HP183" s="75">
        <f>IF(HP$7="",0,SUMIFS(HP$1:HP182,$D$1:$D182,$D183))</f>
        <v>0</v>
      </c>
      <c r="HQ183" s="75">
        <f>IF(HQ$7="",0,SUMIFS(HQ$1:HQ182,$D$1:$D182,$D183))</f>
        <v>0</v>
      </c>
      <c r="HR183" s="75">
        <f>IF(HR$7="",0,SUMIFS(HR$1:HR182,$D$1:$D182,$D183))</f>
        <v>0</v>
      </c>
      <c r="HS183" s="75">
        <f>IF(HS$7="",0,SUMIFS(HS$1:HS182,$D$1:$D182,$D183))</f>
        <v>0</v>
      </c>
      <c r="HT183" s="75">
        <f>IF(HT$7="",0,SUMIFS(HT$1:HT182,$D$1:$D182,$D183))</f>
        <v>0</v>
      </c>
      <c r="HU183" s="75">
        <f>IF(HU$7="",0,SUMIFS(HU$1:HU182,$D$1:$D182,$D183))</f>
        <v>0</v>
      </c>
      <c r="HV183" s="75">
        <f>IF(HV$7="",0,SUMIFS(HV$1:HV182,$D$1:$D182,$D183))</f>
        <v>0</v>
      </c>
      <c r="HW183" s="75">
        <f>IF(HW$7="",0,SUMIFS(HW$1:HW182,$D$1:$D182,$D183))</f>
        <v>0</v>
      </c>
      <c r="HX183" s="75">
        <f>IF(HX$7="",0,SUMIFS(HX$1:HX182,$D$1:$D182,$D183))</f>
        <v>0</v>
      </c>
      <c r="HY183" s="75">
        <f>IF(HY$7="",0,SUMIFS(HY$1:HY182,$D$1:$D182,$D183))</f>
        <v>0</v>
      </c>
      <c r="HZ183" s="75">
        <f>IF(HZ$7="",0,SUMIFS(HZ$1:HZ182,$D$1:$D182,$D183))</f>
        <v>0</v>
      </c>
      <c r="IA183" s="75">
        <f>IF(IA$7="",0,SUMIFS(IA$1:IA182,$D$1:$D182,$D183))</f>
        <v>0</v>
      </c>
      <c r="IB183" s="75">
        <f>IF(IB$7="",0,SUMIFS(IB$1:IB182,$D$1:$D182,$D183))</f>
        <v>0</v>
      </c>
      <c r="IC183" s="75">
        <f>IF(IC$7="",0,SUMIFS(IC$1:IC182,$D$1:$D182,$D183))</f>
        <v>0</v>
      </c>
      <c r="ID183" s="75">
        <f>IF(ID$7="",0,SUMIFS(ID$1:ID182,$D$1:$D182,$D183))</f>
        <v>0</v>
      </c>
      <c r="IE183" s="75">
        <f>IF(IE$7="",0,SUMIFS(IE$1:IE182,$D$1:$D182,$D183))</f>
        <v>0</v>
      </c>
      <c r="IF183" s="75">
        <f>IF(IF$7="",0,SUMIFS(IF$1:IF182,$D$1:$D182,$D183))</f>
        <v>0</v>
      </c>
      <c r="IG183" s="75">
        <f>IF(IG$7="",0,SUMIFS(IG$1:IG182,$D$1:$D182,$D183))</f>
        <v>0</v>
      </c>
      <c r="IH183" s="75">
        <f>IF(IH$7="",0,SUMIFS(IH$1:IH182,$D$1:$D182,$D183))</f>
        <v>0</v>
      </c>
      <c r="II183" s="75">
        <f>IF(II$7="",0,SUMIFS(II$1:II182,$D$1:$D182,$D183))</f>
        <v>0</v>
      </c>
      <c r="IJ183" s="75">
        <f>IF(IJ$7="",0,SUMIFS(IJ$1:IJ182,$D$1:$D182,$D183))</f>
        <v>0</v>
      </c>
      <c r="IK183" s="75">
        <f>IF(IK$7="",0,SUMIFS(IK$1:IK182,$D$1:$D182,$D183))</f>
        <v>0</v>
      </c>
      <c r="IL183" s="75">
        <f>IF(IL$7="",0,SUMIFS(IL$1:IL182,$D$1:$D182,$D183))</f>
        <v>0</v>
      </c>
      <c r="IM183" s="75">
        <f>IF(IM$7="",0,SUMIFS(IM$1:IM182,$D$1:$D182,$D183))</f>
        <v>0</v>
      </c>
      <c r="IN183" s="75">
        <f>IF(IN$7="",0,SUMIFS(IN$1:IN182,$D$1:$D182,$D183))</f>
        <v>0</v>
      </c>
      <c r="IO183" s="75">
        <f>IF(IO$7="",0,SUMIFS(IO$1:IO182,$D$1:$D182,$D183))</f>
        <v>0</v>
      </c>
      <c r="IP183" s="75">
        <f>IF(IP$7="",0,SUMIFS(IP$1:IP182,$D$1:$D182,$D183))</f>
        <v>0</v>
      </c>
      <c r="IQ183" s="75">
        <f>IF(IQ$7="",0,SUMIFS(IQ$1:IQ182,$D$1:$D182,$D183))</f>
        <v>0</v>
      </c>
      <c r="IR183" s="75">
        <f>IF(IR$7="",0,SUMIFS(IR$1:IR182,$D$1:$D182,$D183))</f>
        <v>0</v>
      </c>
      <c r="IS183" s="75">
        <f>IF(IS$7="",0,SUMIFS(IS$1:IS182,$D$1:$D182,$D183))</f>
        <v>0</v>
      </c>
      <c r="IT183" s="75">
        <f>IF(IT$7="",0,SUMIFS(IT$1:IT182,$D$1:$D182,$D183))</f>
        <v>0</v>
      </c>
      <c r="IU183" s="75">
        <f>IF(IU$7="",0,SUMIFS(IU$1:IU182,$D$1:$D182,$D183))</f>
        <v>0</v>
      </c>
      <c r="IV183" s="75">
        <f>IF(IV$7="",0,SUMIFS(IV$1:IV182,$D$1:$D182,$D183))</f>
        <v>0</v>
      </c>
      <c r="IW183" s="75">
        <f>IF(IW$7="",0,SUMIFS(IW$1:IW182,$D$1:$D182,$D183))</f>
        <v>0</v>
      </c>
      <c r="IX183" s="75">
        <f>IF(IX$7="",0,SUMIFS(IX$1:IX182,$D$1:$D182,$D183))</f>
        <v>0</v>
      </c>
      <c r="IY183" s="75">
        <f>IF(IY$7="",0,SUMIFS(IY$1:IY182,$D$1:$D182,$D183))</f>
        <v>0</v>
      </c>
      <c r="IZ183" s="75">
        <f>IF(IZ$7="",0,SUMIFS(IZ$1:IZ182,$D$1:$D182,$D183))</f>
        <v>0</v>
      </c>
      <c r="JA183" s="75">
        <f>IF(JA$7="",0,SUMIFS(JA$1:JA182,$D$1:$D182,$D183))</f>
        <v>0</v>
      </c>
      <c r="JB183" s="75">
        <f>IF(JB$7="",0,SUMIFS(JB$1:JB182,$D$1:$D182,$D183))</f>
        <v>0</v>
      </c>
      <c r="JC183" s="75">
        <f>IF(JC$7="",0,SUMIFS(JC$1:JC182,$D$1:$D182,$D183))</f>
        <v>0</v>
      </c>
      <c r="JD183" s="75">
        <f>IF(JD$7="",0,SUMIFS(JD$1:JD182,$D$1:$D182,$D183))</f>
        <v>0</v>
      </c>
      <c r="JE183" s="75">
        <f>IF(JE$7="",0,SUMIFS(JE$1:JE182,$D$1:$D182,$D183))</f>
        <v>0</v>
      </c>
      <c r="JF183" s="75">
        <f>IF(JF$7="",0,SUMIFS(JF$1:JF182,$D$1:$D182,$D183))</f>
        <v>0</v>
      </c>
      <c r="JG183" s="75">
        <f>IF(JG$7="",0,SUMIFS(JG$1:JG182,$D$1:$D182,$D183))</f>
        <v>0</v>
      </c>
      <c r="JH183" s="75">
        <f>IF(JH$7="",0,SUMIFS(JH$1:JH182,$D$1:$D182,$D183))</f>
        <v>0</v>
      </c>
      <c r="JI183" s="75">
        <f>IF(JI$7="",0,SUMIFS(JI$1:JI182,$D$1:$D182,$D183))</f>
        <v>0</v>
      </c>
      <c r="JJ183" s="75">
        <f>IF(JJ$7="",0,SUMIFS(JJ$1:JJ182,$D$1:$D182,$D183))</f>
        <v>0</v>
      </c>
      <c r="JK183" s="75">
        <f>IF(JK$7="",0,SUMIFS(JK$1:JK182,$D$1:$D182,$D183))</f>
        <v>0</v>
      </c>
      <c r="JL183" s="75">
        <f>IF(JL$7="",0,SUMIFS(JL$1:JL182,$D$1:$D182,$D183))</f>
        <v>0</v>
      </c>
      <c r="JM183" s="75">
        <f>IF(JM$7="",0,SUMIFS(JM$1:JM182,$D$1:$D182,$D183))</f>
        <v>0</v>
      </c>
      <c r="JN183" s="75">
        <f>IF(JN$7="",0,SUMIFS(JN$1:JN182,$D$1:$D182,$D183))</f>
        <v>0</v>
      </c>
      <c r="JO183" s="75">
        <f>IF(JO$7="",0,SUMIFS(JO$1:JO182,$D$1:$D182,$D183))</f>
        <v>0</v>
      </c>
      <c r="JP183" s="75">
        <f>IF(JP$7="",0,SUMIFS(JP$1:JP182,$D$1:$D182,$D183))</f>
        <v>0</v>
      </c>
      <c r="JQ183" s="75">
        <f>IF(JQ$7="",0,SUMIFS(JQ$1:JQ182,$D$1:$D182,$D183))</f>
        <v>0</v>
      </c>
      <c r="JR183" s="75">
        <f>IF(JR$7="",0,SUMIFS(JR$1:JR182,$D$1:$D182,$D183))</f>
        <v>0</v>
      </c>
      <c r="JS183" s="75">
        <f>IF(JS$7="",0,SUMIFS(JS$1:JS182,$D$1:$D182,$D183))</f>
        <v>0</v>
      </c>
      <c r="JT183" s="75">
        <f>IF(JT$7="",0,SUMIFS(JT$1:JT182,$D$1:$D182,$D183))</f>
        <v>0</v>
      </c>
      <c r="JU183" s="75">
        <f>IF(JU$7="",0,SUMIFS(JU$1:JU182,$D$1:$D182,$D183))</f>
        <v>0</v>
      </c>
      <c r="JV183" s="75">
        <f>IF(JV$7="",0,SUMIFS(JV$1:JV182,$D$1:$D182,$D183))</f>
        <v>0</v>
      </c>
      <c r="JW183" s="75">
        <f>IF(JW$7="",0,SUMIFS(JW$1:JW182,$D$1:$D182,$D183))</f>
        <v>0</v>
      </c>
      <c r="JX183" s="75">
        <f>IF(JX$7="",0,SUMIFS(JX$1:JX182,$D$1:$D182,$D183))</f>
        <v>0</v>
      </c>
      <c r="JY183" s="75">
        <f>IF(JY$7="",0,SUMIFS(JY$1:JY182,$D$1:$D182,$D183))</f>
        <v>0</v>
      </c>
      <c r="JZ183" s="75">
        <f>IF(JZ$7="",0,SUMIFS(JZ$1:JZ182,$D$1:$D182,$D183))</f>
        <v>0</v>
      </c>
      <c r="KA183" s="75">
        <f>IF(KA$7="",0,SUMIFS(KA$1:KA182,$D$1:$D182,$D183))</f>
        <v>0</v>
      </c>
      <c r="KB183" s="75">
        <f>IF(KB$7="",0,SUMIFS(KB$1:KB182,$D$1:$D182,$D183))</f>
        <v>0</v>
      </c>
      <c r="KC183" s="75">
        <f>IF(KC$7="",0,SUMIFS(KC$1:KC182,$D$1:$D182,$D183))</f>
        <v>0</v>
      </c>
      <c r="KD183" s="75">
        <f>IF(KD$7="",0,SUMIFS(KD$1:KD182,$D$1:$D182,$D183))</f>
        <v>0</v>
      </c>
      <c r="KE183" s="75">
        <f>IF(KE$7="",0,SUMIFS(KE$1:KE182,$D$1:$D182,$D183))</f>
        <v>0</v>
      </c>
      <c r="KF183" s="75">
        <f>IF(KF$7="",0,SUMIFS(KF$1:KF182,$D$1:$D182,$D183))</f>
        <v>0</v>
      </c>
      <c r="KG183" s="75">
        <f>IF(KG$7="",0,SUMIFS(KG$1:KG182,$D$1:$D182,$D183))</f>
        <v>0</v>
      </c>
      <c r="KH183" s="75">
        <f>IF(KH$7="",0,SUMIFS(KH$1:KH182,$D$1:$D182,$D183))</f>
        <v>0</v>
      </c>
      <c r="KI183" s="75">
        <f>IF(KI$7="",0,SUMIFS(KI$1:KI182,$D$1:$D182,$D183))</f>
        <v>0</v>
      </c>
      <c r="KJ183" s="75">
        <f>IF(KJ$7="",0,SUMIFS(KJ$1:KJ182,$D$1:$D182,$D183))</f>
        <v>0</v>
      </c>
      <c r="KK183" s="75">
        <f>IF(KK$7="",0,SUMIFS(KK$1:KK182,$D$1:$D182,$D183))</f>
        <v>0</v>
      </c>
      <c r="KL183" s="75">
        <f>IF(KL$7="",0,SUMIFS(KL$1:KL182,$D$1:$D182,$D183))</f>
        <v>0</v>
      </c>
      <c r="KM183" s="75">
        <f>IF(KM$7="",0,SUMIFS(KM$1:KM182,$D$1:$D182,$D183))</f>
        <v>0</v>
      </c>
      <c r="KN183" s="75">
        <f>IF(KN$7="",0,SUMIFS(KN$1:KN182,$D$1:$D182,$D183))</f>
        <v>0</v>
      </c>
      <c r="KO183" s="75">
        <f>IF(KO$7="",0,SUMIFS(KO$1:KO182,$D$1:$D182,$D183))</f>
        <v>0</v>
      </c>
      <c r="KP183" s="75">
        <f>IF(KP$7="",0,SUMIFS(KP$1:KP182,$D$1:$D182,$D183))</f>
        <v>0</v>
      </c>
      <c r="KQ183" s="75">
        <f>IF(KQ$7="",0,SUMIFS(KQ$1:KQ182,$D$1:$D182,$D183))</f>
        <v>0</v>
      </c>
      <c r="KR183" s="75">
        <f>IF(KR$7="",0,SUMIFS(KR$1:KR182,$D$1:$D182,$D183))</f>
        <v>0</v>
      </c>
      <c r="KS183" s="75">
        <f>IF(KS$7="",0,SUMIFS(KS$1:KS182,$D$1:$D182,$D183))</f>
        <v>0</v>
      </c>
      <c r="KT183" s="75">
        <f>IF(KT$7="",0,SUMIFS(KT$1:KT182,$D$1:$D182,$D183))</f>
        <v>0</v>
      </c>
      <c r="KU183" s="75">
        <f>IF(KU$7="",0,SUMIFS(KU$1:KU182,$D$1:$D182,$D183))</f>
        <v>0</v>
      </c>
      <c r="KV183" s="75">
        <f>IF(KV$7="",0,SUMIFS(KV$1:KV182,$D$1:$D182,$D183))</f>
        <v>0</v>
      </c>
      <c r="KW183" s="70"/>
      <c r="KX183" s="70"/>
    </row>
    <row r="184" spans="1:310" s="4" customFormat="1" x14ac:dyDescent="0.25">
      <c r="A184" s="3"/>
      <c r="B184" s="85"/>
      <c r="C184" s="86"/>
      <c r="D184" s="85"/>
      <c r="E184" s="3" t="str">
        <f>kpi!$E$85</f>
        <v>финансовый поток проекта</v>
      </c>
      <c r="F184" s="3"/>
      <c r="G184" s="3"/>
      <c r="H184" s="39" t="str">
        <f>IF(OR($E184="",$E184=0),"",INDEX(kpi!$I:$I,SUMIFS(kpi!$A:$A,kpi!$E:$E,$E184)))</f>
        <v>руб.</v>
      </c>
      <c r="I184" s="3"/>
      <c r="J184" s="3"/>
      <c r="K184" s="3"/>
      <c r="L184" s="3"/>
      <c r="M184" s="5"/>
      <c r="N184" s="3"/>
      <c r="O184" s="19"/>
      <c r="P184" s="3"/>
      <c r="Q184" s="3"/>
      <c r="R184" s="41">
        <f t="shared" si="1071"/>
        <v>318873179.49380147</v>
      </c>
      <c r="S184" s="3"/>
      <c r="T184" s="3"/>
      <c r="U184" s="41">
        <f>IF(U$7="",0,U182-U183)</f>
        <v>-24624545.179990504</v>
      </c>
      <c r="V184" s="41">
        <f>IF(V$7="",0,V182-V183)</f>
        <v>-403050.73946810327</v>
      </c>
      <c r="W184" s="41">
        <f t="shared" ref="W184" si="1072">IF(W$7="",0,W182-W183)</f>
        <v>-255877.75999381207</v>
      </c>
      <c r="X184" s="41">
        <f t="shared" ref="X184" si="1073">IF(X$7="",0,X182-X183)</f>
        <v>4399814.6387246568</v>
      </c>
      <c r="Y184" s="41">
        <f t="shared" ref="Y184" si="1074">IF(Y$7="",0,Y182-Y183)</f>
        <v>1694848.8588895462</v>
      </c>
      <c r="Z184" s="41">
        <f t="shared" ref="Z184" si="1075">IF(Z$7="",0,Z182-Z183)</f>
        <v>1947361.0954634957</v>
      </c>
      <c r="AA184" s="41">
        <f t="shared" ref="AA184" si="1076">IF(AA$7="",0,AA182-AA183)</f>
        <v>2200511.1673244238</v>
      </c>
      <c r="AB184" s="41">
        <f t="shared" ref="AB184" si="1077">IF(AB$7="",0,AB182-AB183)</f>
        <v>2473829.1398571972</v>
      </c>
      <c r="AC184" s="41">
        <f t="shared" ref="AC184" si="1078">IF(AC$7="",0,AC182-AC183)</f>
        <v>2712142.3250092752</v>
      </c>
      <c r="AD184" s="41">
        <f t="shared" ref="AD184" si="1079">IF(AD$7="",0,AD182-AD183)</f>
        <v>2917588.5252275206</v>
      </c>
      <c r="AE184" s="41">
        <f t="shared" ref="AE184" si="1080">IF(AE$7="",0,AE182-AE183)</f>
        <v>3119209.312998116</v>
      </c>
      <c r="AF184" s="41">
        <f t="shared" ref="AF184" si="1081">IF(AF$7="",0,AF182-AF183)</f>
        <v>3323995.6808535494</v>
      </c>
      <c r="AG184" s="41">
        <f t="shared" ref="AG184" si="1082">IF(AG$7="",0,AG182-AG183)</f>
        <v>3531947.6287938021</v>
      </c>
      <c r="AH184" s="41">
        <f t="shared" ref="AH184" si="1083">IF(AH$7="",0,AH182-AH183)</f>
        <v>3743065.1568188928</v>
      </c>
      <c r="AI184" s="41">
        <f t="shared" ref="AI184" si="1084">IF(AI$7="",0,AI182-AI183)</f>
        <v>3957348.2649288103</v>
      </c>
      <c r="AJ184" s="41">
        <f t="shared" ref="AJ184" si="1085">IF(AJ$7="",0,AJ182-AJ183)</f>
        <v>4174796.9531235658</v>
      </c>
      <c r="AK184" s="41">
        <f t="shared" ref="AK184" si="1086">IF(AK$7="",0,AK182-AK183)</f>
        <v>4395411.2214031406</v>
      </c>
      <c r="AL184" s="41">
        <f t="shared" ref="AL184" si="1087">IF(AL$7="",0,AL182-AL183)</f>
        <v>4619191.0697675534</v>
      </c>
      <c r="AM184" s="41">
        <f t="shared" ref="AM184" si="1088">IF(AM$7="",0,AM182-AM183)</f>
        <v>4846136.4982167855</v>
      </c>
      <c r="AN184" s="41">
        <f t="shared" ref="AN184" si="1089">IF(AN$7="",0,AN182-AN183)</f>
        <v>5076247.5067508519</v>
      </c>
      <c r="AO184" s="41">
        <f t="shared" ref="AO184" si="1090">IF(AO$7="",0,AO182-AO183)</f>
        <v>5157524.0953697488</v>
      </c>
      <c r="AP184" s="41">
        <f t="shared" ref="AP184" si="1091">IF(AP$7="",0,AP182-AP183)</f>
        <v>5393966.2640734762</v>
      </c>
      <c r="AQ184" s="41">
        <f t="shared" ref="AQ184" si="1092">IF(AQ$7="",0,AQ182-AQ183)</f>
        <v>5633574.0128620304</v>
      </c>
      <c r="AR184" s="41">
        <f t="shared" ref="AR184" si="1093">IF(AR$7="",0,AR182-AR183)</f>
        <v>5893014.0084020868</v>
      </c>
      <c r="AS184" s="41">
        <f t="shared" ref="AS184" si="1094">IF(AS$7="",0,AS182-AS183)</f>
        <v>6138952.9173603058</v>
      </c>
      <c r="AT184" s="41">
        <f t="shared" ref="AT184" si="1095">IF(AT$7="",0,AT182-AT183)</f>
        <v>6388057.4064033478</v>
      </c>
      <c r="AU184" s="41">
        <f t="shared" ref="AU184" si="1096">IF(AU$7="",0,AU182-AU183)</f>
        <v>6640327.4755312279</v>
      </c>
      <c r="AV184" s="41">
        <f t="shared" ref="AV184" si="1097">IF(AV$7="",0,AV182-AV183)</f>
        <v>6895763.1247439273</v>
      </c>
      <c r="AW184" s="41">
        <f t="shared" ref="AW184" si="1098">IF(AW$7="",0,AW182-AW183)</f>
        <v>7154364.3540414646</v>
      </c>
      <c r="AX184" s="41">
        <f t="shared" ref="AX184" si="1099">IF(AX$7="",0,AX182-AX183)</f>
        <v>7416131.1634238288</v>
      </c>
      <c r="AY184" s="41">
        <f t="shared" ref="AY184" si="1100">IF(AY$7="",0,AY182-AY183)</f>
        <v>7681063.5528910197</v>
      </c>
      <c r="AZ184" s="41">
        <f t="shared" ref="AZ184" si="1101">IF(AZ$7="",0,AZ182-AZ183)</f>
        <v>7949161.5224430449</v>
      </c>
      <c r="BA184" s="41">
        <f t="shared" ref="BA184" si="1102">IF(BA$7="",0,BA182-BA183)</f>
        <v>8220425.0720799044</v>
      </c>
      <c r="BB184" s="41">
        <f t="shared" ref="BB184" si="1103">IF(BB$7="",0,BB182-BB183)</f>
        <v>8494854.2018015943</v>
      </c>
      <c r="BC184" s="41">
        <f t="shared" ref="BC184" si="1104">IF(BC$7="",0,BC182-BC183)</f>
        <v>8772448.9116081037</v>
      </c>
      <c r="BD184" s="41">
        <f t="shared" ref="BD184" si="1105">IF(BD$7="",0,BD182-BD183)</f>
        <v>9053209.2014994584</v>
      </c>
      <c r="BE184" s="41">
        <f t="shared" ref="BE184" si="1106">IF(BE$7="",0,BE182-BE183)</f>
        <v>9337135.0714756213</v>
      </c>
      <c r="BF184" s="41">
        <f t="shared" ref="BF184" si="1107">IF(BF$7="",0,BF182-BF183)</f>
        <v>9624226.5215366259</v>
      </c>
      <c r="BG184" s="41">
        <f t="shared" ref="BG184" si="1108">IF(BG$7="",0,BG182-BG183)</f>
        <v>9914483.5516824499</v>
      </c>
      <c r="BH184" s="41">
        <f t="shared" ref="BH184" si="1109">IF(BH$7="",0,BH182-BH183)</f>
        <v>10207906.161913123</v>
      </c>
      <c r="BI184" s="41">
        <f t="shared" ref="BI184" si="1110">IF(BI$7="",0,BI182-BI183)</f>
        <v>10504494.352228619</v>
      </c>
      <c r="BJ184" s="41">
        <f t="shared" ref="BJ184" si="1111">IF(BJ$7="",0,BJ182-BJ183)</f>
        <v>10804248.122628935</v>
      </c>
      <c r="BK184" s="41">
        <f t="shared" ref="BK184" si="1112">IF(BK$7="",0,BK182-BK183)</f>
        <v>11107167.473114096</v>
      </c>
      <c r="BL184" s="41">
        <f t="shared" ref="BL184" si="1113">IF(BL$7="",0,BL182-BL183)</f>
        <v>11413252.403684068</v>
      </c>
      <c r="BM184" s="41">
        <f t="shared" ref="BM184" si="1114">IF(BM$7="",0,BM182-BM183)</f>
        <v>11722502.914338887</v>
      </c>
      <c r="BN184" s="41">
        <f t="shared" ref="BN184" si="1115">IF(BN$7="",0,BN182-BN183)</f>
        <v>12034919.005078532</v>
      </c>
      <c r="BO184" s="41">
        <f t="shared" ref="BO184" si="1116">IF(BO$7="",0,BO182-BO183)</f>
        <v>12754989.511854254</v>
      </c>
      <c r="BP184" s="41">
        <f t="shared" ref="BP184" si="1117">IF(BP$7="",0,BP182-BP183)</f>
        <v>52715045.755032897</v>
      </c>
      <c r="BQ184" s="41">
        <f t="shared" ref="BQ184" si="1118">IF(BQ$7="",0,BQ182-BQ183)</f>
        <v>0</v>
      </c>
      <c r="BR184" s="41">
        <f t="shared" ref="BR184" si="1119">IF(BR$7="",0,BR182-BR183)</f>
        <v>0</v>
      </c>
      <c r="BS184" s="41">
        <f t="shared" ref="BS184" si="1120">IF(BS$7="",0,BS182-BS183)</f>
        <v>0</v>
      </c>
      <c r="BT184" s="41">
        <f t="shared" ref="BT184" si="1121">IF(BT$7="",0,BT182-BT183)</f>
        <v>0</v>
      </c>
      <c r="BU184" s="41">
        <f t="shared" ref="BU184" si="1122">IF(BU$7="",0,BU182-BU183)</f>
        <v>0</v>
      </c>
      <c r="BV184" s="41">
        <f t="shared" ref="BV184" si="1123">IF(BV$7="",0,BV182-BV183)</f>
        <v>0</v>
      </c>
      <c r="BW184" s="41">
        <f t="shared" ref="BW184" si="1124">IF(BW$7="",0,BW182-BW183)</f>
        <v>0</v>
      </c>
      <c r="BX184" s="41">
        <f t="shared" ref="BX184" si="1125">IF(BX$7="",0,BX182-BX183)</f>
        <v>0</v>
      </c>
      <c r="BY184" s="41">
        <f t="shared" ref="BY184" si="1126">IF(BY$7="",0,BY182-BY183)</f>
        <v>0</v>
      </c>
      <c r="BZ184" s="41">
        <f t="shared" ref="BZ184" si="1127">IF(BZ$7="",0,BZ182-BZ183)</f>
        <v>0</v>
      </c>
      <c r="CA184" s="41">
        <f t="shared" ref="CA184" si="1128">IF(CA$7="",0,CA182-CA183)</f>
        <v>0</v>
      </c>
      <c r="CB184" s="41">
        <f t="shared" ref="CB184" si="1129">IF(CB$7="",0,CB182-CB183)</f>
        <v>0</v>
      </c>
      <c r="CC184" s="41">
        <f t="shared" ref="CC184" si="1130">IF(CC$7="",0,CC182-CC183)</f>
        <v>0</v>
      </c>
      <c r="CD184" s="41">
        <f t="shared" ref="CD184" si="1131">IF(CD$7="",0,CD182-CD183)</f>
        <v>0</v>
      </c>
      <c r="CE184" s="41">
        <f t="shared" ref="CE184" si="1132">IF(CE$7="",0,CE182-CE183)</f>
        <v>0</v>
      </c>
      <c r="CF184" s="41">
        <f t="shared" ref="CF184" si="1133">IF(CF$7="",0,CF182-CF183)</f>
        <v>0</v>
      </c>
      <c r="CG184" s="41">
        <f t="shared" ref="CG184" si="1134">IF(CG$7="",0,CG182-CG183)</f>
        <v>0</v>
      </c>
      <c r="CH184" s="41">
        <f t="shared" ref="CH184" si="1135">IF(CH$7="",0,CH182-CH183)</f>
        <v>0</v>
      </c>
      <c r="CI184" s="41">
        <f t="shared" ref="CI184" si="1136">IF(CI$7="",0,CI182-CI183)</f>
        <v>0</v>
      </c>
      <c r="CJ184" s="41">
        <f t="shared" ref="CJ184" si="1137">IF(CJ$7="",0,CJ182-CJ183)</f>
        <v>0</v>
      </c>
      <c r="CK184" s="41">
        <f t="shared" ref="CK184" si="1138">IF(CK$7="",0,CK182-CK183)</f>
        <v>0</v>
      </c>
      <c r="CL184" s="41">
        <f t="shared" ref="CL184" si="1139">IF(CL$7="",0,CL182-CL183)</f>
        <v>0</v>
      </c>
      <c r="CM184" s="41">
        <f t="shared" ref="CM184" si="1140">IF(CM$7="",0,CM182-CM183)</f>
        <v>0</v>
      </c>
      <c r="CN184" s="41">
        <f t="shared" ref="CN184" si="1141">IF(CN$7="",0,CN182-CN183)</f>
        <v>0</v>
      </c>
      <c r="CO184" s="41">
        <f t="shared" ref="CO184" si="1142">IF(CO$7="",0,CO182-CO183)</f>
        <v>0</v>
      </c>
      <c r="CP184" s="41">
        <f t="shared" ref="CP184" si="1143">IF(CP$7="",0,CP182-CP183)</f>
        <v>0</v>
      </c>
      <c r="CQ184" s="41">
        <f t="shared" ref="CQ184" si="1144">IF(CQ$7="",0,CQ182-CQ183)</f>
        <v>0</v>
      </c>
      <c r="CR184" s="41">
        <f t="shared" ref="CR184" si="1145">IF(CR$7="",0,CR182-CR183)</f>
        <v>0</v>
      </c>
      <c r="CS184" s="41">
        <f t="shared" ref="CS184" si="1146">IF(CS$7="",0,CS182-CS183)</f>
        <v>0</v>
      </c>
      <c r="CT184" s="41">
        <f t="shared" ref="CT184" si="1147">IF(CT$7="",0,CT182-CT183)</f>
        <v>0</v>
      </c>
      <c r="CU184" s="41">
        <f t="shared" ref="CU184" si="1148">IF(CU$7="",0,CU182-CU183)</f>
        <v>0</v>
      </c>
      <c r="CV184" s="41">
        <f t="shared" ref="CV184" si="1149">IF(CV$7="",0,CV182-CV183)</f>
        <v>0</v>
      </c>
      <c r="CW184" s="41">
        <f t="shared" ref="CW184" si="1150">IF(CW$7="",0,CW182-CW183)</f>
        <v>0</v>
      </c>
      <c r="CX184" s="41">
        <f t="shared" ref="CX184" si="1151">IF(CX$7="",0,CX182-CX183)</f>
        <v>0</v>
      </c>
      <c r="CY184" s="41">
        <f t="shared" ref="CY184" si="1152">IF(CY$7="",0,CY182-CY183)</f>
        <v>0</v>
      </c>
      <c r="CZ184" s="41">
        <f t="shared" ref="CZ184" si="1153">IF(CZ$7="",0,CZ182-CZ183)</f>
        <v>0</v>
      </c>
      <c r="DA184" s="41">
        <f t="shared" ref="DA184" si="1154">IF(DA$7="",0,DA182-DA183)</f>
        <v>0</v>
      </c>
      <c r="DB184" s="41">
        <f t="shared" ref="DB184" si="1155">IF(DB$7="",0,DB182-DB183)</f>
        <v>0</v>
      </c>
      <c r="DC184" s="41">
        <f t="shared" ref="DC184" si="1156">IF(DC$7="",0,DC182-DC183)</f>
        <v>0</v>
      </c>
      <c r="DD184" s="41">
        <f t="shared" ref="DD184" si="1157">IF(DD$7="",0,DD182-DD183)</f>
        <v>0</v>
      </c>
      <c r="DE184" s="41">
        <f t="shared" ref="DE184" si="1158">IF(DE$7="",0,DE182-DE183)</f>
        <v>0</v>
      </c>
      <c r="DF184" s="41">
        <f t="shared" ref="DF184" si="1159">IF(DF$7="",0,DF182-DF183)</f>
        <v>0</v>
      </c>
      <c r="DG184" s="41">
        <f t="shared" ref="DG184" si="1160">IF(DG$7="",0,DG182-DG183)</f>
        <v>0</v>
      </c>
      <c r="DH184" s="41">
        <f t="shared" ref="DH184" si="1161">IF(DH$7="",0,DH182-DH183)</f>
        <v>0</v>
      </c>
      <c r="DI184" s="41">
        <f t="shared" ref="DI184" si="1162">IF(DI$7="",0,DI182-DI183)</f>
        <v>0</v>
      </c>
      <c r="DJ184" s="41">
        <f t="shared" ref="DJ184" si="1163">IF(DJ$7="",0,DJ182-DJ183)</f>
        <v>0</v>
      </c>
      <c r="DK184" s="41">
        <f t="shared" ref="DK184" si="1164">IF(DK$7="",0,DK182-DK183)</f>
        <v>0</v>
      </c>
      <c r="DL184" s="41">
        <f t="shared" ref="DL184" si="1165">IF(DL$7="",0,DL182-DL183)</f>
        <v>0</v>
      </c>
      <c r="DM184" s="41">
        <f t="shared" ref="DM184" si="1166">IF(DM$7="",0,DM182-DM183)</f>
        <v>0</v>
      </c>
      <c r="DN184" s="41">
        <f t="shared" ref="DN184" si="1167">IF(DN$7="",0,DN182-DN183)</f>
        <v>0</v>
      </c>
      <c r="DO184" s="41">
        <f t="shared" ref="DO184" si="1168">IF(DO$7="",0,DO182-DO183)</f>
        <v>0</v>
      </c>
      <c r="DP184" s="41">
        <f t="shared" ref="DP184" si="1169">IF(DP$7="",0,DP182-DP183)</f>
        <v>0</v>
      </c>
      <c r="DQ184" s="41">
        <f t="shared" ref="DQ184" si="1170">IF(DQ$7="",0,DQ182-DQ183)</f>
        <v>0</v>
      </c>
      <c r="DR184" s="41">
        <f t="shared" ref="DR184" si="1171">IF(DR$7="",0,DR182-DR183)</f>
        <v>0</v>
      </c>
      <c r="DS184" s="41">
        <f t="shared" ref="DS184" si="1172">IF(DS$7="",0,DS182-DS183)</f>
        <v>0</v>
      </c>
      <c r="DT184" s="41">
        <f t="shared" ref="DT184" si="1173">IF(DT$7="",0,DT182-DT183)</f>
        <v>0</v>
      </c>
      <c r="DU184" s="41">
        <f t="shared" ref="DU184" si="1174">IF(DU$7="",0,DU182-DU183)</f>
        <v>0</v>
      </c>
      <c r="DV184" s="41">
        <f t="shared" ref="DV184" si="1175">IF(DV$7="",0,DV182-DV183)</f>
        <v>0</v>
      </c>
      <c r="DW184" s="41">
        <f t="shared" ref="DW184" si="1176">IF(DW$7="",0,DW182-DW183)</f>
        <v>0</v>
      </c>
      <c r="DX184" s="41">
        <f t="shared" ref="DX184" si="1177">IF(DX$7="",0,DX182-DX183)</f>
        <v>0</v>
      </c>
      <c r="DY184" s="41">
        <f t="shared" ref="DY184" si="1178">IF(DY$7="",0,DY182-DY183)</f>
        <v>0</v>
      </c>
      <c r="DZ184" s="41">
        <f t="shared" ref="DZ184" si="1179">IF(DZ$7="",0,DZ182-DZ183)</f>
        <v>0</v>
      </c>
      <c r="EA184" s="41">
        <f t="shared" ref="EA184" si="1180">IF(EA$7="",0,EA182-EA183)</f>
        <v>0</v>
      </c>
      <c r="EB184" s="41">
        <f t="shared" ref="EB184" si="1181">IF(EB$7="",0,EB182-EB183)</f>
        <v>0</v>
      </c>
      <c r="EC184" s="41">
        <f t="shared" ref="EC184" si="1182">IF(EC$7="",0,EC182-EC183)</f>
        <v>0</v>
      </c>
      <c r="ED184" s="41">
        <f t="shared" ref="ED184" si="1183">IF(ED$7="",0,ED182-ED183)</f>
        <v>0</v>
      </c>
      <c r="EE184" s="41">
        <f t="shared" ref="EE184" si="1184">IF(EE$7="",0,EE182-EE183)</f>
        <v>0</v>
      </c>
      <c r="EF184" s="41">
        <f t="shared" ref="EF184" si="1185">IF(EF$7="",0,EF182-EF183)</f>
        <v>0</v>
      </c>
      <c r="EG184" s="41">
        <f t="shared" ref="EG184" si="1186">IF(EG$7="",0,EG182-EG183)</f>
        <v>0</v>
      </c>
      <c r="EH184" s="41">
        <f t="shared" ref="EH184" si="1187">IF(EH$7="",0,EH182-EH183)</f>
        <v>0</v>
      </c>
      <c r="EI184" s="41">
        <f t="shared" ref="EI184" si="1188">IF(EI$7="",0,EI182-EI183)</f>
        <v>0</v>
      </c>
      <c r="EJ184" s="41">
        <f t="shared" ref="EJ184" si="1189">IF(EJ$7="",0,EJ182-EJ183)</f>
        <v>0</v>
      </c>
      <c r="EK184" s="41">
        <f t="shared" ref="EK184" si="1190">IF(EK$7="",0,EK182-EK183)</f>
        <v>0</v>
      </c>
      <c r="EL184" s="41">
        <f t="shared" ref="EL184" si="1191">IF(EL$7="",0,EL182-EL183)</f>
        <v>0</v>
      </c>
      <c r="EM184" s="41">
        <f t="shared" ref="EM184" si="1192">IF(EM$7="",0,EM182-EM183)</f>
        <v>0</v>
      </c>
      <c r="EN184" s="41">
        <f t="shared" ref="EN184" si="1193">IF(EN$7="",0,EN182-EN183)</f>
        <v>0</v>
      </c>
      <c r="EO184" s="41">
        <f t="shared" ref="EO184" si="1194">IF(EO$7="",0,EO182-EO183)</f>
        <v>0</v>
      </c>
      <c r="EP184" s="41">
        <f t="shared" ref="EP184" si="1195">IF(EP$7="",0,EP182-EP183)</f>
        <v>0</v>
      </c>
      <c r="EQ184" s="41">
        <f t="shared" ref="EQ184" si="1196">IF(EQ$7="",0,EQ182-EQ183)</f>
        <v>0</v>
      </c>
      <c r="ER184" s="41">
        <f t="shared" ref="ER184" si="1197">IF(ER$7="",0,ER182-ER183)</f>
        <v>0</v>
      </c>
      <c r="ES184" s="41">
        <f t="shared" ref="ES184" si="1198">IF(ES$7="",0,ES182-ES183)</f>
        <v>0</v>
      </c>
      <c r="ET184" s="41">
        <f t="shared" ref="ET184" si="1199">IF(ET$7="",0,ET182-ET183)</f>
        <v>0</v>
      </c>
      <c r="EU184" s="41">
        <f t="shared" ref="EU184" si="1200">IF(EU$7="",0,EU182-EU183)</f>
        <v>0</v>
      </c>
      <c r="EV184" s="41">
        <f t="shared" ref="EV184" si="1201">IF(EV$7="",0,EV182-EV183)</f>
        <v>0</v>
      </c>
      <c r="EW184" s="41">
        <f t="shared" ref="EW184" si="1202">IF(EW$7="",0,EW182-EW183)</f>
        <v>0</v>
      </c>
      <c r="EX184" s="41">
        <f t="shared" ref="EX184" si="1203">IF(EX$7="",0,EX182-EX183)</f>
        <v>0</v>
      </c>
      <c r="EY184" s="41">
        <f t="shared" ref="EY184" si="1204">IF(EY$7="",0,EY182-EY183)</f>
        <v>0</v>
      </c>
      <c r="EZ184" s="41">
        <f t="shared" ref="EZ184" si="1205">IF(EZ$7="",0,EZ182-EZ183)</f>
        <v>0</v>
      </c>
      <c r="FA184" s="41">
        <f t="shared" ref="FA184" si="1206">IF(FA$7="",0,FA182-FA183)</f>
        <v>0</v>
      </c>
      <c r="FB184" s="41">
        <f t="shared" ref="FB184" si="1207">IF(FB$7="",0,FB182-FB183)</f>
        <v>0</v>
      </c>
      <c r="FC184" s="41">
        <f t="shared" ref="FC184" si="1208">IF(FC$7="",0,FC182-FC183)</f>
        <v>0</v>
      </c>
      <c r="FD184" s="41">
        <f t="shared" ref="FD184" si="1209">IF(FD$7="",0,FD182-FD183)</f>
        <v>0</v>
      </c>
      <c r="FE184" s="41">
        <f t="shared" ref="FE184" si="1210">IF(FE$7="",0,FE182-FE183)</f>
        <v>0</v>
      </c>
      <c r="FF184" s="41">
        <f t="shared" ref="FF184" si="1211">IF(FF$7="",0,FF182-FF183)</f>
        <v>0</v>
      </c>
      <c r="FG184" s="41">
        <f t="shared" ref="FG184" si="1212">IF(FG$7="",0,FG182-FG183)</f>
        <v>0</v>
      </c>
      <c r="FH184" s="41">
        <f t="shared" ref="FH184" si="1213">IF(FH$7="",0,FH182-FH183)</f>
        <v>0</v>
      </c>
      <c r="FI184" s="41">
        <f t="shared" ref="FI184" si="1214">IF(FI$7="",0,FI182-FI183)</f>
        <v>0</v>
      </c>
      <c r="FJ184" s="41">
        <f t="shared" ref="FJ184" si="1215">IF(FJ$7="",0,FJ182-FJ183)</f>
        <v>0</v>
      </c>
      <c r="FK184" s="41">
        <f t="shared" ref="FK184" si="1216">IF(FK$7="",0,FK182-FK183)</f>
        <v>0</v>
      </c>
      <c r="FL184" s="41">
        <f t="shared" ref="FL184" si="1217">IF(FL$7="",0,FL182-FL183)</f>
        <v>0</v>
      </c>
      <c r="FM184" s="41">
        <f t="shared" ref="FM184" si="1218">IF(FM$7="",0,FM182-FM183)</f>
        <v>0</v>
      </c>
      <c r="FN184" s="41">
        <f t="shared" ref="FN184" si="1219">IF(FN$7="",0,FN182-FN183)</f>
        <v>0</v>
      </c>
      <c r="FO184" s="41">
        <f t="shared" ref="FO184" si="1220">IF(FO$7="",0,FO182-FO183)</f>
        <v>0</v>
      </c>
      <c r="FP184" s="41">
        <f t="shared" ref="FP184" si="1221">IF(FP$7="",0,FP182-FP183)</f>
        <v>0</v>
      </c>
      <c r="FQ184" s="41">
        <f t="shared" ref="FQ184" si="1222">IF(FQ$7="",0,FQ182-FQ183)</f>
        <v>0</v>
      </c>
      <c r="FR184" s="41">
        <f t="shared" ref="FR184" si="1223">IF(FR$7="",0,FR182-FR183)</f>
        <v>0</v>
      </c>
      <c r="FS184" s="41">
        <f t="shared" ref="FS184" si="1224">IF(FS$7="",0,FS182-FS183)</f>
        <v>0</v>
      </c>
      <c r="FT184" s="41">
        <f t="shared" ref="FT184" si="1225">IF(FT$7="",0,FT182-FT183)</f>
        <v>0</v>
      </c>
      <c r="FU184" s="41">
        <f t="shared" ref="FU184" si="1226">IF(FU$7="",0,FU182-FU183)</f>
        <v>0</v>
      </c>
      <c r="FV184" s="41">
        <f t="shared" ref="FV184" si="1227">IF(FV$7="",0,FV182-FV183)</f>
        <v>0</v>
      </c>
      <c r="FW184" s="41">
        <f t="shared" ref="FW184" si="1228">IF(FW$7="",0,FW182-FW183)</f>
        <v>0</v>
      </c>
      <c r="FX184" s="41">
        <f t="shared" ref="FX184" si="1229">IF(FX$7="",0,FX182-FX183)</f>
        <v>0</v>
      </c>
      <c r="FY184" s="41">
        <f t="shared" ref="FY184" si="1230">IF(FY$7="",0,FY182-FY183)</f>
        <v>0</v>
      </c>
      <c r="FZ184" s="41">
        <f t="shared" ref="FZ184" si="1231">IF(FZ$7="",0,FZ182-FZ183)</f>
        <v>0</v>
      </c>
      <c r="GA184" s="41">
        <f t="shared" ref="GA184" si="1232">IF(GA$7="",0,GA182-GA183)</f>
        <v>0</v>
      </c>
      <c r="GB184" s="41">
        <f t="shared" ref="GB184" si="1233">IF(GB$7="",0,GB182-GB183)</f>
        <v>0</v>
      </c>
      <c r="GC184" s="41">
        <f t="shared" ref="GC184" si="1234">IF(GC$7="",0,GC182-GC183)</f>
        <v>0</v>
      </c>
      <c r="GD184" s="41">
        <f t="shared" ref="GD184" si="1235">IF(GD$7="",0,GD182-GD183)</f>
        <v>0</v>
      </c>
      <c r="GE184" s="41">
        <f t="shared" ref="GE184" si="1236">IF(GE$7="",0,GE182-GE183)</f>
        <v>0</v>
      </c>
      <c r="GF184" s="41">
        <f t="shared" ref="GF184" si="1237">IF(GF$7="",0,GF182-GF183)</f>
        <v>0</v>
      </c>
      <c r="GG184" s="41">
        <f t="shared" ref="GG184" si="1238">IF(GG$7="",0,GG182-GG183)</f>
        <v>0</v>
      </c>
      <c r="GH184" s="41">
        <f t="shared" ref="GH184" si="1239">IF(GH$7="",0,GH182-GH183)</f>
        <v>0</v>
      </c>
      <c r="GI184" s="41">
        <f t="shared" ref="GI184" si="1240">IF(GI$7="",0,GI182-GI183)</f>
        <v>0</v>
      </c>
      <c r="GJ184" s="41">
        <f t="shared" ref="GJ184" si="1241">IF(GJ$7="",0,GJ182-GJ183)</f>
        <v>0</v>
      </c>
      <c r="GK184" s="41">
        <f t="shared" ref="GK184" si="1242">IF(GK$7="",0,GK182-GK183)</f>
        <v>0</v>
      </c>
      <c r="GL184" s="41">
        <f t="shared" ref="GL184" si="1243">IF(GL$7="",0,GL182-GL183)</f>
        <v>0</v>
      </c>
      <c r="GM184" s="41">
        <f t="shared" ref="GM184" si="1244">IF(GM$7="",0,GM182-GM183)</f>
        <v>0</v>
      </c>
      <c r="GN184" s="41">
        <f t="shared" ref="GN184" si="1245">IF(GN$7="",0,GN182-GN183)</f>
        <v>0</v>
      </c>
      <c r="GO184" s="41">
        <f t="shared" ref="GO184" si="1246">IF(GO$7="",0,GO182-GO183)</f>
        <v>0</v>
      </c>
      <c r="GP184" s="41">
        <f t="shared" ref="GP184" si="1247">IF(GP$7="",0,GP182-GP183)</f>
        <v>0</v>
      </c>
      <c r="GQ184" s="41">
        <f t="shared" ref="GQ184" si="1248">IF(GQ$7="",0,GQ182-GQ183)</f>
        <v>0</v>
      </c>
      <c r="GR184" s="41">
        <f t="shared" ref="GR184" si="1249">IF(GR$7="",0,GR182-GR183)</f>
        <v>0</v>
      </c>
      <c r="GS184" s="41">
        <f t="shared" ref="GS184" si="1250">IF(GS$7="",0,GS182-GS183)</f>
        <v>0</v>
      </c>
      <c r="GT184" s="41">
        <f t="shared" ref="GT184" si="1251">IF(GT$7="",0,GT182-GT183)</f>
        <v>0</v>
      </c>
      <c r="GU184" s="41">
        <f t="shared" ref="GU184" si="1252">IF(GU$7="",0,GU182-GU183)</f>
        <v>0</v>
      </c>
      <c r="GV184" s="41">
        <f t="shared" ref="GV184" si="1253">IF(GV$7="",0,GV182-GV183)</f>
        <v>0</v>
      </c>
      <c r="GW184" s="41">
        <f t="shared" ref="GW184" si="1254">IF(GW$7="",0,GW182-GW183)</f>
        <v>0</v>
      </c>
      <c r="GX184" s="41">
        <f t="shared" ref="GX184" si="1255">IF(GX$7="",0,GX182-GX183)</f>
        <v>0</v>
      </c>
      <c r="GY184" s="41">
        <f t="shared" ref="GY184" si="1256">IF(GY$7="",0,GY182-GY183)</f>
        <v>0</v>
      </c>
      <c r="GZ184" s="41">
        <f t="shared" ref="GZ184" si="1257">IF(GZ$7="",0,GZ182-GZ183)</f>
        <v>0</v>
      </c>
      <c r="HA184" s="41">
        <f t="shared" ref="HA184" si="1258">IF(HA$7="",0,HA182-HA183)</f>
        <v>0</v>
      </c>
      <c r="HB184" s="41">
        <f t="shared" ref="HB184" si="1259">IF(HB$7="",0,HB182-HB183)</f>
        <v>0</v>
      </c>
      <c r="HC184" s="41">
        <f t="shared" ref="HC184" si="1260">IF(HC$7="",0,HC182-HC183)</f>
        <v>0</v>
      </c>
      <c r="HD184" s="41">
        <f t="shared" ref="HD184" si="1261">IF(HD$7="",0,HD182-HD183)</f>
        <v>0</v>
      </c>
      <c r="HE184" s="41">
        <f t="shared" ref="HE184" si="1262">IF(HE$7="",0,HE182-HE183)</f>
        <v>0</v>
      </c>
      <c r="HF184" s="41">
        <f t="shared" ref="HF184" si="1263">IF(HF$7="",0,HF182-HF183)</f>
        <v>0</v>
      </c>
      <c r="HG184" s="41">
        <f t="shared" ref="HG184" si="1264">IF(HG$7="",0,HG182-HG183)</f>
        <v>0</v>
      </c>
      <c r="HH184" s="41">
        <f t="shared" ref="HH184" si="1265">IF(HH$7="",0,HH182-HH183)</f>
        <v>0</v>
      </c>
      <c r="HI184" s="41">
        <f t="shared" ref="HI184" si="1266">IF(HI$7="",0,HI182-HI183)</f>
        <v>0</v>
      </c>
      <c r="HJ184" s="41">
        <f t="shared" ref="HJ184" si="1267">IF(HJ$7="",0,HJ182-HJ183)</f>
        <v>0</v>
      </c>
      <c r="HK184" s="41">
        <f t="shared" ref="HK184" si="1268">IF(HK$7="",0,HK182-HK183)</f>
        <v>0</v>
      </c>
      <c r="HL184" s="41">
        <f t="shared" ref="HL184" si="1269">IF(HL$7="",0,HL182-HL183)</f>
        <v>0</v>
      </c>
      <c r="HM184" s="41">
        <f t="shared" ref="HM184" si="1270">IF(HM$7="",0,HM182-HM183)</f>
        <v>0</v>
      </c>
      <c r="HN184" s="41">
        <f t="shared" ref="HN184" si="1271">IF(HN$7="",0,HN182-HN183)</f>
        <v>0</v>
      </c>
      <c r="HO184" s="41">
        <f t="shared" ref="HO184" si="1272">IF(HO$7="",0,HO182-HO183)</f>
        <v>0</v>
      </c>
      <c r="HP184" s="41">
        <f t="shared" ref="HP184" si="1273">IF(HP$7="",0,HP182-HP183)</f>
        <v>0</v>
      </c>
      <c r="HQ184" s="41">
        <f t="shared" ref="HQ184" si="1274">IF(HQ$7="",0,HQ182-HQ183)</f>
        <v>0</v>
      </c>
      <c r="HR184" s="41">
        <f t="shared" ref="HR184" si="1275">IF(HR$7="",0,HR182-HR183)</f>
        <v>0</v>
      </c>
      <c r="HS184" s="41">
        <f t="shared" ref="HS184" si="1276">IF(HS$7="",0,HS182-HS183)</f>
        <v>0</v>
      </c>
      <c r="HT184" s="41">
        <f t="shared" ref="HT184" si="1277">IF(HT$7="",0,HT182-HT183)</f>
        <v>0</v>
      </c>
      <c r="HU184" s="41">
        <f t="shared" ref="HU184" si="1278">IF(HU$7="",0,HU182-HU183)</f>
        <v>0</v>
      </c>
      <c r="HV184" s="41">
        <f t="shared" ref="HV184" si="1279">IF(HV$7="",0,HV182-HV183)</f>
        <v>0</v>
      </c>
      <c r="HW184" s="41">
        <f t="shared" ref="HW184" si="1280">IF(HW$7="",0,HW182-HW183)</f>
        <v>0</v>
      </c>
      <c r="HX184" s="41">
        <f t="shared" ref="HX184" si="1281">IF(HX$7="",0,HX182-HX183)</f>
        <v>0</v>
      </c>
      <c r="HY184" s="41">
        <f t="shared" ref="HY184" si="1282">IF(HY$7="",0,HY182-HY183)</f>
        <v>0</v>
      </c>
      <c r="HZ184" s="41">
        <f t="shared" ref="HZ184" si="1283">IF(HZ$7="",0,HZ182-HZ183)</f>
        <v>0</v>
      </c>
      <c r="IA184" s="41">
        <f t="shared" ref="IA184" si="1284">IF(IA$7="",0,IA182-IA183)</f>
        <v>0</v>
      </c>
      <c r="IB184" s="41">
        <f t="shared" ref="IB184" si="1285">IF(IB$7="",0,IB182-IB183)</f>
        <v>0</v>
      </c>
      <c r="IC184" s="41">
        <f t="shared" ref="IC184" si="1286">IF(IC$7="",0,IC182-IC183)</f>
        <v>0</v>
      </c>
      <c r="ID184" s="41">
        <f t="shared" ref="ID184" si="1287">IF(ID$7="",0,ID182-ID183)</f>
        <v>0</v>
      </c>
      <c r="IE184" s="41">
        <f t="shared" ref="IE184" si="1288">IF(IE$7="",0,IE182-IE183)</f>
        <v>0</v>
      </c>
      <c r="IF184" s="41">
        <f t="shared" ref="IF184" si="1289">IF(IF$7="",0,IF182-IF183)</f>
        <v>0</v>
      </c>
      <c r="IG184" s="41">
        <f t="shared" ref="IG184" si="1290">IF(IG$7="",0,IG182-IG183)</f>
        <v>0</v>
      </c>
      <c r="IH184" s="41">
        <f t="shared" ref="IH184" si="1291">IF(IH$7="",0,IH182-IH183)</f>
        <v>0</v>
      </c>
      <c r="II184" s="41">
        <f t="shared" ref="II184" si="1292">IF(II$7="",0,II182-II183)</f>
        <v>0</v>
      </c>
      <c r="IJ184" s="41">
        <f t="shared" ref="IJ184" si="1293">IF(IJ$7="",0,IJ182-IJ183)</f>
        <v>0</v>
      </c>
      <c r="IK184" s="41">
        <f t="shared" ref="IK184" si="1294">IF(IK$7="",0,IK182-IK183)</f>
        <v>0</v>
      </c>
      <c r="IL184" s="41">
        <f t="shared" ref="IL184" si="1295">IF(IL$7="",0,IL182-IL183)</f>
        <v>0</v>
      </c>
      <c r="IM184" s="41">
        <f t="shared" ref="IM184" si="1296">IF(IM$7="",0,IM182-IM183)</f>
        <v>0</v>
      </c>
      <c r="IN184" s="41">
        <f t="shared" ref="IN184" si="1297">IF(IN$7="",0,IN182-IN183)</f>
        <v>0</v>
      </c>
      <c r="IO184" s="41">
        <f t="shared" ref="IO184" si="1298">IF(IO$7="",0,IO182-IO183)</f>
        <v>0</v>
      </c>
      <c r="IP184" s="41">
        <f t="shared" ref="IP184" si="1299">IF(IP$7="",0,IP182-IP183)</f>
        <v>0</v>
      </c>
      <c r="IQ184" s="41">
        <f t="shared" ref="IQ184" si="1300">IF(IQ$7="",0,IQ182-IQ183)</f>
        <v>0</v>
      </c>
      <c r="IR184" s="41">
        <f t="shared" ref="IR184" si="1301">IF(IR$7="",0,IR182-IR183)</f>
        <v>0</v>
      </c>
      <c r="IS184" s="41">
        <f t="shared" ref="IS184" si="1302">IF(IS$7="",0,IS182-IS183)</f>
        <v>0</v>
      </c>
      <c r="IT184" s="41">
        <f t="shared" ref="IT184" si="1303">IF(IT$7="",0,IT182-IT183)</f>
        <v>0</v>
      </c>
      <c r="IU184" s="41">
        <f t="shared" ref="IU184" si="1304">IF(IU$7="",0,IU182-IU183)</f>
        <v>0</v>
      </c>
      <c r="IV184" s="41">
        <f t="shared" ref="IV184" si="1305">IF(IV$7="",0,IV182-IV183)</f>
        <v>0</v>
      </c>
      <c r="IW184" s="41">
        <f t="shared" ref="IW184" si="1306">IF(IW$7="",0,IW182-IW183)</f>
        <v>0</v>
      </c>
      <c r="IX184" s="41">
        <f t="shared" ref="IX184" si="1307">IF(IX$7="",0,IX182-IX183)</f>
        <v>0</v>
      </c>
      <c r="IY184" s="41">
        <f t="shared" ref="IY184" si="1308">IF(IY$7="",0,IY182-IY183)</f>
        <v>0</v>
      </c>
      <c r="IZ184" s="41">
        <f t="shared" ref="IZ184" si="1309">IF(IZ$7="",0,IZ182-IZ183)</f>
        <v>0</v>
      </c>
      <c r="JA184" s="41">
        <f t="shared" ref="JA184" si="1310">IF(JA$7="",0,JA182-JA183)</f>
        <v>0</v>
      </c>
      <c r="JB184" s="41">
        <f t="shared" ref="JB184" si="1311">IF(JB$7="",0,JB182-JB183)</f>
        <v>0</v>
      </c>
      <c r="JC184" s="41">
        <f t="shared" ref="JC184" si="1312">IF(JC$7="",0,JC182-JC183)</f>
        <v>0</v>
      </c>
      <c r="JD184" s="41">
        <f t="shared" ref="JD184" si="1313">IF(JD$7="",0,JD182-JD183)</f>
        <v>0</v>
      </c>
      <c r="JE184" s="41">
        <f t="shared" ref="JE184" si="1314">IF(JE$7="",0,JE182-JE183)</f>
        <v>0</v>
      </c>
      <c r="JF184" s="41">
        <f t="shared" ref="JF184" si="1315">IF(JF$7="",0,JF182-JF183)</f>
        <v>0</v>
      </c>
      <c r="JG184" s="41">
        <f t="shared" ref="JG184" si="1316">IF(JG$7="",0,JG182-JG183)</f>
        <v>0</v>
      </c>
      <c r="JH184" s="41">
        <f t="shared" ref="JH184" si="1317">IF(JH$7="",0,JH182-JH183)</f>
        <v>0</v>
      </c>
      <c r="JI184" s="41">
        <f t="shared" ref="JI184" si="1318">IF(JI$7="",0,JI182-JI183)</f>
        <v>0</v>
      </c>
      <c r="JJ184" s="41">
        <f t="shared" ref="JJ184" si="1319">IF(JJ$7="",0,JJ182-JJ183)</f>
        <v>0</v>
      </c>
      <c r="JK184" s="41">
        <f t="shared" ref="JK184" si="1320">IF(JK$7="",0,JK182-JK183)</f>
        <v>0</v>
      </c>
      <c r="JL184" s="41">
        <f t="shared" ref="JL184" si="1321">IF(JL$7="",0,JL182-JL183)</f>
        <v>0</v>
      </c>
      <c r="JM184" s="41">
        <f t="shared" ref="JM184" si="1322">IF(JM$7="",0,JM182-JM183)</f>
        <v>0</v>
      </c>
      <c r="JN184" s="41">
        <f t="shared" ref="JN184" si="1323">IF(JN$7="",0,JN182-JN183)</f>
        <v>0</v>
      </c>
      <c r="JO184" s="41">
        <f t="shared" ref="JO184" si="1324">IF(JO$7="",0,JO182-JO183)</f>
        <v>0</v>
      </c>
      <c r="JP184" s="41">
        <f t="shared" ref="JP184" si="1325">IF(JP$7="",0,JP182-JP183)</f>
        <v>0</v>
      </c>
      <c r="JQ184" s="41">
        <f t="shared" ref="JQ184" si="1326">IF(JQ$7="",0,JQ182-JQ183)</f>
        <v>0</v>
      </c>
      <c r="JR184" s="41">
        <f t="shared" ref="JR184" si="1327">IF(JR$7="",0,JR182-JR183)</f>
        <v>0</v>
      </c>
      <c r="JS184" s="41">
        <f t="shared" ref="JS184" si="1328">IF(JS$7="",0,JS182-JS183)</f>
        <v>0</v>
      </c>
      <c r="JT184" s="41">
        <f t="shared" ref="JT184" si="1329">IF(JT$7="",0,JT182-JT183)</f>
        <v>0</v>
      </c>
      <c r="JU184" s="41">
        <f t="shared" ref="JU184" si="1330">IF(JU$7="",0,JU182-JU183)</f>
        <v>0</v>
      </c>
      <c r="JV184" s="41">
        <f t="shared" ref="JV184" si="1331">IF(JV$7="",0,JV182-JV183)</f>
        <v>0</v>
      </c>
      <c r="JW184" s="41">
        <f t="shared" ref="JW184" si="1332">IF(JW$7="",0,JW182-JW183)</f>
        <v>0</v>
      </c>
      <c r="JX184" s="41">
        <f t="shared" ref="JX184" si="1333">IF(JX$7="",0,JX182-JX183)</f>
        <v>0</v>
      </c>
      <c r="JY184" s="41">
        <f t="shared" ref="JY184" si="1334">IF(JY$7="",0,JY182-JY183)</f>
        <v>0</v>
      </c>
      <c r="JZ184" s="41">
        <f t="shared" ref="JZ184" si="1335">IF(JZ$7="",0,JZ182-JZ183)</f>
        <v>0</v>
      </c>
      <c r="KA184" s="41">
        <f t="shared" ref="KA184" si="1336">IF(KA$7="",0,KA182-KA183)</f>
        <v>0</v>
      </c>
      <c r="KB184" s="41">
        <f t="shared" ref="KB184" si="1337">IF(KB$7="",0,KB182-KB183)</f>
        <v>0</v>
      </c>
      <c r="KC184" s="41">
        <f t="shared" ref="KC184" si="1338">IF(KC$7="",0,KC182-KC183)</f>
        <v>0</v>
      </c>
      <c r="KD184" s="41">
        <f t="shared" ref="KD184" si="1339">IF(KD$7="",0,KD182-KD183)</f>
        <v>0</v>
      </c>
      <c r="KE184" s="41">
        <f t="shared" ref="KE184" si="1340">IF(KE$7="",0,KE182-KE183)</f>
        <v>0</v>
      </c>
      <c r="KF184" s="41">
        <f t="shared" ref="KF184" si="1341">IF(KF$7="",0,KF182-KF183)</f>
        <v>0</v>
      </c>
      <c r="KG184" s="41">
        <f t="shared" ref="KG184" si="1342">IF(KG$7="",0,KG182-KG183)</f>
        <v>0</v>
      </c>
      <c r="KH184" s="41">
        <f t="shared" ref="KH184" si="1343">IF(KH$7="",0,KH182-KH183)</f>
        <v>0</v>
      </c>
      <c r="KI184" s="41">
        <f t="shared" ref="KI184" si="1344">IF(KI$7="",0,KI182-KI183)</f>
        <v>0</v>
      </c>
      <c r="KJ184" s="41">
        <f t="shared" ref="KJ184" si="1345">IF(KJ$7="",0,KJ182-KJ183)</f>
        <v>0</v>
      </c>
      <c r="KK184" s="41">
        <f t="shared" ref="KK184" si="1346">IF(KK$7="",0,KK182-KK183)</f>
        <v>0</v>
      </c>
      <c r="KL184" s="41">
        <f t="shared" ref="KL184" si="1347">IF(KL$7="",0,KL182-KL183)</f>
        <v>0</v>
      </c>
      <c r="KM184" s="41">
        <f t="shared" ref="KM184" si="1348">IF(KM$7="",0,KM182-KM183)</f>
        <v>0</v>
      </c>
      <c r="KN184" s="41">
        <f t="shared" ref="KN184" si="1349">IF(KN$7="",0,KN182-KN183)</f>
        <v>0</v>
      </c>
      <c r="KO184" s="41">
        <f t="shared" ref="KO184" si="1350">IF(KO$7="",0,KO182-KO183)</f>
        <v>0</v>
      </c>
      <c r="KP184" s="41">
        <f t="shared" ref="KP184" si="1351">IF(KP$7="",0,KP182-KP183)</f>
        <v>0</v>
      </c>
      <c r="KQ184" s="41">
        <f t="shared" ref="KQ184" si="1352">IF(KQ$7="",0,KQ182-KQ183)</f>
        <v>0</v>
      </c>
      <c r="KR184" s="41">
        <f t="shared" ref="KR184" si="1353">IF(KR$7="",0,KR182-KR183)</f>
        <v>0</v>
      </c>
      <c r="KS184" s="41">
        <f t="shared" ref="KS184" si="1354">IF(KS$7="",0,KS182-KS183)</f>
        <v>0</v>
      </c>
      <c r="KT184" s="41">
        <f t="shared" ref="KT184" si="1355">IF(KT$7="",0,KT182-KT183)</f>
        <v>0</v>
      </c>
      <c r="KU184" s="41">
        <f t="shared" ref="KU184" si="1356">IF(KU$7="",0,KU182-KU183)</f>
        <v>0</v>
      </c>
      <c r="KV184" s="41">
        <f t="shared" ref="KV184" si="1357">IF(KV$7="",0,KV182-KV183)</f>
        <v>0</v>
      </c>
      <c r="KW184" s="3"/>
      <c r="KX184" s="3"/>
    </row>
    <row r="185" spans="1:310" ht="4.05" customHeight="1" x14ac:dyDescent="0.25">
      <c r="A185" s="1"/>
      <c r="B185" s="79"/>
      <c r="C185" s="79"/>
      <c r="D185" s="79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40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05" customHeight="1" x14ac:dyDescent="0.25">
      <c r="A186" s="1"/>
      <c r="B186" s="79"/>
      <c r="C186" s="79"/>
      <c r="D186" s="79"/>
      <c r="E186" s="64"/>
      <c r="F186" s="1"/>
      <c r="G186" s="1"/>
      <c r="H186" s="11"/>
      <c r="I186" s="1"/>
      <c r="J186" s="1"/>
      <c r="K186" s="64"/>
      <c r="L186" s="1"/>
      <c r="M186" s="5"/>
      <c r="N186" s="64"/>
      <c r="O186" s="19"/>
      <c r="P186" s="1"/>
      <c r="Q186" s="1"/>
      <c r="R186" s="6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ht="4.95" customHeight="1" x14ac:dyDescent="0.25">
      <c r="A187" s="1"/>
      <c r="B187" s="79"/>
      <c r="C187" s="79"/>
      <c r="D187" s="79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40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</row>
    <row r="188" spans="1:310" x14ac:dyDescent="0.25">
      <c r="A188" s="1"/>
      <c r="B188" s="79"/>
      <c r="C188" s="79"/>
      <c r="D188" s="79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40"/>
      <c r="S188" s="1"/>
      <c r="T188" s="1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  <c r="JP188" s="40"/>
      <c r="JQ188" s="40"/>
      <c r="JR188" s="40"/>
      <c r="JS188" s="40"/>
      <c r="JT188" s="40"/>
      <c r="JU188" s="40"/>
      <c r="JV188" s="40"/>
      <c r="JW188" s="40"/>
      <c r="JX188" s="40"/>
      <c r="JY188" s="40"/>
      <c r="JZ188" s="40"/>
      <c r="KA188" s="40"/>
      <c r="KB188" s="40"/>
      <c r="KC188" s="40"/>
      <c r="KD188" s="40"/>
      <c r="KE188" s="40"/>
      <c r="KF188" s="40"/>
      <c r="KG188" s="40"/>
      <c r="KH188" s="40"/>
      <c r="KI188" s="40"/>
      <c r="KJ188" s="40"/>
      <c r="KK188" s="40"/>
      <c r="KL188" s="40"/>
      <c r="KM188" s="40"/>
      <c r="KN188" s="40"/>
      <c r="KO188" s="40"/>
      <c r="KP188" s="40"/>
      <c r="KQ188" s="40"/>
      <c r="KR188" s="40"/>
      <c r="KS188" s="40"/>
      <c r="KT188" s="40"/>
      <c r="KU188" s="40"/>
      <c r="KV188" s="40"/>
      <c r="KW188" s="1"/>
      <c r="KX188" s="1"/>
    </row>
    <row r="189" spans="1:310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  <c r="JP189" s="40"/>
      <c r="JQ189" s="40"/>
      <c r="JR189" s="40"/>
      <c r="JS189" s="40"/>
      <c r="JT189" s="40"/>
      <c r="JU189" s="40"/>
      <c r="JV189" s="40"/>
      <c r="JW189" s="40"/>
      <c r="JX189" s="40"/>
      <c r="JY189" s="40"/>
      <c r="JZ189" s="40"/>
      <c r="KA189" s="40"/>
      <c r="KB189" s="40"/>
      <c r="KC189" s="40"/>
      <c r="KD189" s="40"/>
      <c r="KE189" s="40"/>
      <c r="KF189" s="40"/>
      <c r="KG189" s="40"/>
      <c r="KH189" s="40"/>
      <c r="KI189" s="40"/>
      <c r="KJ189" s="40"/>
      <c r="KK189" s="40"/>
      <c r="KL189" s="40"/>
      <c r="KM189" s="40"/>
      <c r="KN189" s="40"/>
      <c r="KO189" s="40"/>
      <c r="KP189" s="40"/>
      <c r="KQ189" s="40"/>
      <c r="KR189" s="40"/>
      <c r="KS189" s="40"/>
      <c r="KT189" s="40"/>
      <c r="KU189" s="40"/>
      <c r="KV189" s="40"/>
      <c r="KW189" s="1"/>
      <c r="KX189" s="1"/>
    </row>
    <row r="190" spans="1:310" x14ac:dyDescent="0.25">
      <c r="A190" s="1"/>
      <c r="B190" s="79"/>
      <c r="C190" s="79"/>
      <c r="D190" s="79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40"/>
      <c r="S190" s="1"/>
      <c r="T190" s="1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  <c r="JP190" s="40"/>
      <c r="JQ190" s="40"/>
      <c r="JR190" s="40"/>
      <c r="JS190" s="40"/>
      <c r="JT190" s="40"/>
      <c r="JU190" s="40"/>
      <c r="JV190" s="40"/>
      <c r="JW190" s="40"/>
      <c r="JX190" s="40"/>
      <c r="JY190" s="40"/>
      <c r="JZ190" s="40"/>
      <c r="KA190" s="40"/>
      <c r="KB190" s="40"/>
      <c r="KC190" s="40"/>
      <c r="KD190" s="40"/>
      <c r="KE190" s="40"/>
      <c r="KF190" s="40"/>
      <c r="KG190" s="40"/>
      <c r="KH190" s="40"/>
      <c r="KI190" s="40"/>
      <c r="KJ190" s="40"/>
      <c r="KK190" s="40"/>
      <c r="KL190" s="40"/>
      <c r="KM190" s="40"/>
      <c r="KN190" s="40"/>
      <c r="KO190" s="40"/>
      <c r="KP190" s="40"/>
      <c r="KQ190" s="40"/>
      <c r="KR190" s="40"/>
      <c r="KS190" s="40"/>
      <c r="KT190" s="40"/>
      <c r="KU190" s="40"/>
      <c r="KV190" s="40"/>
      <c r="KW190" s="1"/>
      <c r="KX190" s="1"/>
    </row>
    <row r="191" spans="1:310" x14ac:dyDescent="0.25">
      <c r="A191" s="1"/>
      <c r="B191" s="79"/>
      <c r="C191" s="79"/>
      <c r="D191" s="79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40"/>
      <c r="S191" s="1"/>
      <c r="T191" s="1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  <c r="JP191" s="40"/>
      <c r="JQ191" s="40"/>
      <c r="JR191" s="40"/>
      <c r="JS191" s="40"/>
      <c r="JT191" s="40"/>
      <c r="JU191" s="40"/>
      <c r="JV191" s="40"/>
      <c r="JW191" s="40"/>
      <c r="JX191" s="40"/>
      <c r="JY191" s="40"/>
      <c r="JZ191" s="40"/>
      <c r="KA191" s="40"/>
      <c r="KB191" s="40"/>
      <c r="KC191" s="40"/>
      <c r="KD191" s="40"/>
      <c r="KE191" s="40"/>
      <c r="KF191" s="40"/>
      <c r="KG191" s="40"/>
      <c r="KH191" s="40"/>
      <c r="KI191" s="40"/>
      <c r="KJ191" s="40"/>
      <c r="KK191" s="40"/>
      <c r="KL191" s="40"/>
      <c r="KM191" s="40"/>
      <c r="KN191" s="40"/>
      <c r="KO191" s="40"/>
      <c r="KP191" s="40"/>
      <c r="KQ191" s="40"/>
      <c r="KR191" s="40"/>
      <c r="KS191" s="40"/>
      <c r="KT191" s="40"/>
      <c r="KU191" s="40"/>
      <c r="KV191" s="40"/>
      <c r="KW191" s="1"/>
      <c r="KX191" s="1"/>
    </row>
    <row r="192" spans="1:310" x14ac:dyDescent="0.25">
      <c r="A192" s="1"/>
      <c r="B192" s="79"/>
      <c r="C192" s="79"/>
      <c r="D192" s="79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40"/>
      <c r="S192" s="1"/>
      <c r="T192" s="1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  <c r="JP192" s="40"/>
      <c r="JQ192" s="40"/>
      <c r="JR192" s="40"/>
      <c r="JS192" s="40"/>
      <c r="JT192" s="40"/>
      <c r="JU192" s="40"/>
      <c r="JV192" s="40"/>
      <c r="JW192" s="40"/>
      <c r="JX192" s="40"/>
      <c r="JY192" s="40"/>
      <c r="JZ192" s="40"/>
      <c r="KA192" s="40"/>
      <c r="KB192" s="40"/>
      <c r="KC192" s="40"/>
      <c r="KD192" s="40"/>
      <c r="KE192" s="40"/>
      <c r="KF192" s="40"/>
      <c r="KG192" s="40"/>
      <c r="KH192" s="40"/>
      <c r="KI192" s="40"/>
      <c r="KJ192" s="40"/>
      <c r="KK192" s="40"/>
      <c r="KL192" s="40"/>
      <c r="KM192" s="40"/>
      <c r="KN192" s="40"/>
      <c r="KO192" s="40"/>
      <c r="KP192" s="40"/>
      <c r="KQ192" s="40"/>
      <c r="KR192" s="40"/>
      <c r="KS192" s="40"/>
      <c r="KT192" s="40"/>
      <c r="KU192" s="40"/>
      <c r="KV192" s="40"/>
      <c r="KW192" s="1"/>
      <c r="KX192" s="1"/>
    </row>
    <row r="193" spans="1:310" x14ac:dyDescent="0.25">
      <c r="A193" s="1"/>
      <c r="B193" s="79"/>
      <c r="C193" s="79"/>
      <c r="D193" s="79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40"/>
      <c r="S193" s="1"/>
      <c r="T193" s="1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  <c r="JP193" s="40"/>
      <c r="JQ193" s="40"/>
      <c r="JR193" s="40"/>
      <c r="JS193" s="40"/>
      <c r="JT193" s="40"/>
      <c r="JU193" s="40"/>
      <c r="JV193" s="40"/>
      <c r="JW193" s="40"/>
      <c r="JX193" s="40"/>
      <c r="JY193" s="40"/>
      <c r="JZ193" s="40"/>
      <c r="KA193" s="40"/>
      <c r="KB193" s="40"/>
      <c r="KC193" s="40"/>
      <c r="KD193" s="40"/>
      <c r="KE193" s="40"/>
      <c r="KF193" s="40"/>
      <c r="KG193" s="40"/>
      <c r="KH193" s="40"/>
      <c r="KI193" s="40"/>
      <c r="KJ193" s="40"/>
      <c r="KK193" s="40"/>
      <c r="KL193" s="40"/>
      <c r="KM193" s="40"/>
      <c r="KN193" s="40"/>
      <c r="KO193" s="40"/>
      <c r="KP193" s="40"/>
      <c r="KQ193" s="40"/>
      <c r="KR193" s="40"/>
      <c r="KS193" s="40"/>
      <c r="KT193" s="40"/>
      <c r="KU193" s="40"/>
      <c r="KV193" s="40"/>
      <c r="KW193" s="1"/>
      <c r="KX193" s="1"/>
    </row>
    <row r="194" spans="1:310" x14ac:dyDescent="0.25">
      <c r="A194" s="1"/>
      <c r="B194" s="79"/>
      <c r="C194" s="79"/>
      <c r="D194" s="79"/>
      <c r="E194" s="1"/>
      <c r="F194" s="1"/>
      <c r="G194" s="1"/>
      <c r="H194" s="11"/>
      <c r="I194" s="1"/>
      <c r="J194" s="1"/>
      <c r="K194" s="1"/>
      <c r="L194" s="1"/>
      <c r="M194" s="5"/>
      <c r="N194" s="1"/>
      <c r="O194" s="19"/>
      <c r="P194" s="1"/>
      <c r="Q194" s="1"/>
      <c r="R194" s="40"/>
      <c r="S194" s="1"/>
      <c r="T194" s="1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  <c r="JP194" s="40"/>
      <c r="JQ194" s="40"/>
      <c r="JR194" s="40"/>
      <c r="JS194" s="40"/>
      <c r="JT194" s="40"/>
      <c r="JU194" s="40"/>
      <c r="JV194" s="40"/>
      <c r="JW194" s="40"/>
      <c r="JX194" s="40"/>
      <c r="JY194" s="40"/>
      <c r="JZ194" s="40"/>
      <c r="KA194" s="40"/>
      <c r="KB194" s="40"/>
      <c r="KC194" s="40"/>
      <c r="KD194" s="40"/>
      <c r="KE194" s="40"/>
      <c r="KF194" s="40"/>
      <c r="KG194" s="40"/>
      <c r="KH194" s="40"/>
      <c r="KI194" s="40"/>
      <c r="KJ194" s="40"/>
      <c r="KK194" s="40"/>
      <c r="KL194" s="40"/>
      <c r="KM194" s="40"/>
      <c r="KN194" s="40"/>
      <c r="KO194" s="40"/>
      <c r="KP194" s="40"/>
      <c r="KQ194" s="40"/>
      <c r="KR194" s="40"/>
      <c r="KS194" s="40"/>
      <c r="KT194" s="40"/>
      <c r="KU194" s="40"/>
      <c r="KV194" s="40"/>
      <c r="KW194" s="1"/>
      <c r="KX194" s="1"/>
    </row>
  </sheetData>
  <conditionalFormatting sqref="U6:KV7">
    <cfRule type="containsBlanks" dxfId="585" priority="231">
      <formula>LEN(TRIM(U6))=0</formula>
    </cfRule>
  </conditionalFormatting>
  <conditionalFormatting sqref="A1:XFD1 A171:D171 I171:XFD171 A174:XFD176 A188:XFD1048576 A2:C5 E2:XFD5 A7:XFD10 A6:M6 S6:XFD6 A97:XFD155 A166:XFD170 A156:T165 V156:XFD165">
    <cfRule type="cellIs" dxfId="584" priority="225" operator="equal">
      <formula>0</formula>
    </cfRule>
  </conditionalFormatting>
  <conditionalFormatting sqref="U107:KV116 U120:KV129">
    <cfRule type="containsBlanks" dxfId="583" priority="185">
      <formula>LEN(TRIM(U107))=0</formula>
    </cfRule>
    <cfRule type="expression" dxfId="582" priority="186">
      <formula>U$7&lt;&gt;""</formula>
    </cfRule>
  </conditionalFormatting>
  <conditionalFormatting sqref="E143:K143">
    <cfRule type="cellIs" dxfId="581" priority="181" operator="equal">
      <formula>0</formula>
    </cfRule>
  </conditionalFormatting>
  <conditionalFormatting sqref="E145">
    <cfRule type="cellIs" dxfId="580" priority="180" operator="equal">
      <formula>0</formula>
    </cfRule>
  </conditionalFormatting>
  <conditionalFormatting sqref="K145">
    <cfRule type="cellIs" dxfId="579" priority="179" operator="equal">
      <formula>0</formula>
    </cfRule>
  </conditionalFormatting>
  <conditionalFormatting sqref="N145">
    <cfRule type="cellIs" dxfId="578" priority="178" operator="equal">
      <formula>0</formula>
    </cfRule>
  </conditionalFormatting>
  <conditionalFormatting sqref="R145">
    <cfRule type="cellIs" dxfId="577" priority="177" operator="equal">
      <formula>0</formula>
    </cfRule>
  </conditionalFormatting>
  <conditionalFormatting sqref="E147:K147">
    <cfRule type="cellIs" dxfId="576" priority="176" operator="equal">
      <formula>0</formula>
    </cfRule>
  </conditionalFormatting>
  <conditionalFormatting sqref="E149">
    <cfRule type="cellIs" dxfId="575" priority="175" operator="equal">
      <formula>0</formula>
    </cfRule>
  </conditionalFormatting>
  <conditionalFormatting sqref="K149">
    <cfRule type="cellIs" dxfId="574" priority="174" operator="equal">
      <formula>0</formula>
    </cfRule>
  </conditionalFormatting>
  <conditionalFormatting sqref="N149">
    <cfRule type="cellIs" dxfId="573" priority="173" operator="equal">
      <formula>0</formula>
    </cfRule>
  </conditionalFormatting>
  <conditionalFormatting sqref="R149">
    <cfRule type="cellIs" dxfId="572" priority="172" operator="equal">
      <formula>0</formula>
    </cfRule>
  </conditionalFormatting>
  <conditionalFormatting sqref="V156:KV165">
    <cfRule type="containsBlanks" dxfId="571" priority="137">
      <formula>LEN(TRIM(V156))=0</formula>
    </cfRule>
    <cfRule type="expression" dxfId="570" priority="138">
      <formula>V$7&lt;&gt;""</formula>
    </cfRule>
  </conditionalFormatting>
  <conditionalFormatting sqref="A172:D172 I172:XFD172">
    <cfRule type="cellIs" dxfId="569" priority="136" operator="equal">
      <formula>0</formula>
    </cfRule>
  </conditionalFormatting>
  <conditionalFormatting sqref="A173:D173 I173:XFD173">
    <cfRule type="cellIs" dxfId="568" priority="135" operator="equal">
      <formula>0</formula>
    </cfRule>
  </conditionalFormatting>
  <conditionalFormatting sqref="R175">
    <cfRule type="cellIs" dxfId="567" priority="131" operator="equal">
      <formula>0</formula>
    </cfRule>
  </conditionalFormatting>
  <conditionalFormatting sqref="E175">
    <cfRule type="cellIs" dxfId="566" priority="134" operator="equal">
      <formula>0</formula>
    </cfRule>
  </conditionalFormatting>
  <conditionalFormatting sqref="K175">
    <cfRule type="cellIs" dxfId="565" priority="133" operator="equal">
      <formula>0</formula>
    </cfRule>
  </conditionalFormatting>
  <conditionalFormatting sqref="N175">
    <cfRule type="cellIs" dxfId="564" priority="132" operator="equal">
      <formula>0</formula>
    </cfRule>
  </conditionalFormatting>
  <conditionalFormatting sqref="A182 A185:XFD187 C182 I182:XFD182">
    <cfRule type="cellIs" dxfId="563" priority="130" operator="equal">
      <formula>0</formula>
    </cfRule>
  </conditionalFormatting>
  <conditionalFormatting sqref="A183:D183 I183:XFD183">
    <cfRule type="cellIs" dxfId="562" priority="129" operator="equal">
      <formula>0</formula>
    </cfRule>
  </conditionalFormatting>
  <conditionalFormatting sqref="A184:D184 I184:XFD184">
    <cfRule type="cellIs" dxfId="561" priority="128" operator="equal">
      <formula>0</formula>
    </cfRule>
  </conditionalFormatting>
  <conditionalFormatting sqref="R186">
    <cfRule type="cellIs" dxfId="560" priority="124" operator="equal">
      <formula>0</formula>
    </cfRule>
  </conditionalFormatting>
  <conditionalFormatting sqref="E186">
    <cfRule type="cellIs" dxfId="559" priority="127" operator="equal">
      <formula>0</formula>
    </cfRule>
  </conditionalFormatting>
  <conditionalFormatting sqref="K186">
    <cfRule type="cellIs" dxfId="558" priority="126" operator="equal">
      <formula>0</formula>
    </cfRule>
  </conditionalFormatting>
  <conditionalFormatting sqref="N186">
    <cfRule type="cellIs" dxfId="557" priority="125" operator="equal">
      <formula>0</formula>
    </cfRule>
  </conditionalFormatting>
  <conditionalFormatting sqref="A177:D177 A179:XFD181 D178 I177:XFD177">
    <cfRule type="cellIs" dxfId="556" priority="123" operator="equal">
      <formula>0</formula>
    </cfRule>
  </conditionalFormatting>
  <conditionalFormatting sqref="A178:C178 I178:L178 O178:XFD178">
    <cfRule type="cellIs" dxfId="555" priority="122" operator="equal">
      <formula>0</formula>
    </cfRule>
  </conditionalFormatting>
  <conditionalFormatting sqref="N180">
    <cfRule type="cellIs" dxfId="554" priority="118" operator="equal">
      <formula>0</formula>
    </cfRule>
  </conditionalFormatting>
  <conditionalFormatting sqref="R180">
    <cfRule type="cellIs" dxfId="553" priority="117" operator="equal">
      <formula>0</formula>
    </cfRule>
  </conditionalFormatting>
  <conditionalFormatting sqref="E180">
    <cfRule type="cellIs" dxfId="552" priority="120" operator="equal">
      <formula>0</formula>
    </cfRule>
  </conditionalFormatting>
  <conditionalFormatting sqref="K180">
    <cfRule type="cellIs" dxfId="551" priority="119" operator="equal">
      <formula>0</formula>
    </cfRule>
  </conditionalFormatting>
  <conditionalFormatting sqref="B182">
    <cfRule type="cellIs" dxfId="550" priority="116" operator="equal">
      <formula>0</formula>
    </cfRule>
  </conditionalFormatting>
  <conditionalFormatting sqref="M178:N178">
    <cfRule type="cellIs" dxfId="549" priority="115" operator="equal">
      <formula>0</formula>
    </cfRule>
  </conditionalFormatting>
  <conditionalFormatting sqref="N178">
    <cfRule type="containsBlanks" dxfId="548" priority="114">
      <formula>LEN(TRIM(N178))=0</formula>
    </cfRule>
  </conditionalFormatting>
  <conditionalFormatting sqref="D182">
    <cfRule type="cellIs" dxfId="547" priority="113" operator="equal">
      <formula>0</formula>
    </cfRule>
  </conditionalFormatting>
  <conditionalFormatting sqref="D2:D4">
    <cfRule type="cellIs" dxfId="546" priority="112" operator="equal">
      <formula>0</formula>
    </cfRule>
  </conditionalFormatting>
  <conditionalFormatting sqref="E22:K28">
    <cfRule type="cellIs" dxfId="545" priority="89" operator="equal">
      <formula>0</formula>
    </cfRule>
  </conditionalFormatting>
  <conditionalFormatting sqref="E30:E31">
    <cfRule type="cellIs" dxfId="544" priority="88" operator="equal">
      <formula>0</formula>
    </cfRule>
  </conditionalFormatting>
  <conditionalFormatting sqref="K30:K31">
    <cfRule type="cellIs" dxfId="543" priority="87" operator="equal">
      <formula>0</formula>
    </cfRule>
  </conditionalFormatting>
  <conditionalFormatting sqref="N30:N31">
    <cfRule type="cellIs" dxfId="542" priority="86" operator="equal">
      <formula>0</formula>
    </cfRule>
  </conditionalFormatting>
  <conditionalFormatting sqref="R30:R31">
    <cfRule type="cellIs" dxfId="541" priority="85" operator="equal">
      <formula>0</formula>
    </cfRule>
  </conditionalFormatting>
  <conditionalFormatting sqref="A11:XFD32">
    <cfRule type="cellIs" dxfId="540" priority="90" operator="equal">
      <formula>0</formula>
    </cfRule>
  </conditionalFormatting>
  <conditionalFormatting sqref="E11:K17">
    <cfRule type="cellIs" dxfId="539" priority="95" operator="equal">
      <formula>0</formula>
    </cfRule>
  </conditionalFormatting>
  <conditionalFormatting sqref="E19:E20">
    <cfRule type="cellIs" dxfId="538" priority="94" operator="equal">
      <formula>0</formula>
    </cfRule>
  </conditionalFormatting>
  <conditionalFormatting sqref="K19:K20">
    <cfRule type="cellIs" dxfId="537" priority="93" operator="equal">
      <formula>0</formula>
    </cfRule>
  </conditionalFormatting>
  <conditionalFormatting sqref="N19:N20">
    <cfRule type="cellIs" dxfId="536" priority="92" operator="equal">
      <formula>0</formula>
    </cfRule>
  </conditionalFormatting>
  <conditionalFormatting sqref="R19:R20">
    <cfRule type="cellIs" dxfId="535" priority="91" operator="equal">
      <formula>0</formula>
    </cfRule>
  </conditionalFormatting>
  <conditionalFormatting sqref="A33:XFD40 A42:XFD42 A41:D41 S41:XFD41 A52:T52 A51:D51 S51:T51 A66:XFD67 A61:D61 S61:XFD61 A60:XFD60 A53:B53 D53:T53 A54:T59 A50:T50 KW43:XFD59 A43:Q49 S43:T49">
    <cfRule type="cellIs" dxfId="534" priority="84" operator="equal">
      <formula>0</formula>
    </cfRule>
  </conditionalFormatting>
  <conditionalFormatting sqref="E33:K39">
    <cfRule type="cellIs" dxfId="533" priority="83" operator="equal">
      <formula>0</formula>
    </cfRule>
  </conditionalFormatting>
  <conditionalFormatting sqref="R66:R67">
    <cfRule type="cellIs" dxfId="532" priority="79" operator="equal">
      <formula>0</formula>
    </cfRule>
  </conditionalFormatting>
  <conditionalFormatting sqref="E43:K49">
    <cfRule type="cellIs" dxfId="531" priority="82" operator="equal">
      <formula>0</formula>
    </cfRule>
  </conditionalFormatting>
  <conditionalFormatting sqref="E53:K59">
    <cfRule type="cellIs" dxfId="530" priority="81" operator="equal">
      <formula>0</formula>
    </cfRule>
  </conditionalFormatting>
  <conditionalFormatting sqref="N66:N67">
    <cfRule type="cellIs" dxfId="529" priority="80" operator="equal">
      <formula>0</formula>
    </cfRule>
  </conditionalFormatting>
  <conditionalFormatting sqref="E61:R61 E51:R51 E41:R41">
    <cfRule type="cellIs" dxfId="528" priority="63" operator="equal">
      <formula>0</formula>
    </cfRule>
  </conditionalFormatting>
  <conditionalFormatting sqref="E61 E51 E41">
    <cfRule type="cellIs" dxfId="527" priority="62" operator="equal">
      <formula>0</formula>
    </cfRule>
  </conditionalFormatting>
  <conditionalFormatting sqref="K61 K51 K41">
    <cfRule type="cellIs" dxfId="526" priority="61" operator="equal">
      <formula>0</formula>
    </cfRule>
  </conditionalFormatting>
  <conditionalFormatting sqref="N61 N51 N41">
    <cfRule type="cellIs" dxfId="525" priority="60" operator="equal">
      <formula>0</formula>
    </cfRule>
  </conditionalFormatting>
  <conditionalFormatting sqref="R61 R51 R41">
    <cfRule type="cellIs" dxfId="524" priority="59" operator="equal">
      <formula>0</formula>
    </cfRule>
  </conditionalFormatting>
  <conditionalFormatting sqref="C53">
    <cfRule type="cellIs" dxfId="523" priority="58" operator="equal">
      <formula>0</formula>
    </cfRule>
  </conditionalFormatting>
  <conditionalFormatting sqref="E97:K101">
    <cfRule type="cellIs" dxfId="522" priority="57" operator="equal">
      <formula>0</formula>
    </cfRule>
  </conditionalFormatting>
  <conditionalFormatting sqref="E103:E104">
    <cfRule type="cellIs" dxfId="521" priority="56" operator="equal">
      <formula>0</formula>
    </cfRule>
  </conditionalFormatting>
  <conditionalFormatting sqref="K103:K104">
    <cfRule type="cellIs" dxfId="520" priority="55" operator="equal">
      <formula>0</formula>
    </cfRule>
  </conditionalFormatting>
  <conditionalFormatting sqref="N103:N104">
    <cfRule type="cellIs" dxfId="519" priority="54" operator="equal">
      <formula>0</formula>
    </cfRule>
  </conditionalFormatting>
  <conditionalFormatting sqref="R103:R104">
    <cfRule type="cellIs" dxfId="518" priority="53" operator="equal">
      <formula>0</formula>
    </cfRule>
  </conditionalFormatting>
  <conditionalFormatting sqref="E151:K151">
    <cfRule type="cellIs" dxfId="517" priority="51" operator="equal">
      <formula>0</formula>
    </cfRule>
  </conditionalFormatting>
  <conditionalFormatting sqref="E153">
    <cfRule type="cellIs" dxfId="516" priority="50" operator="equal">
      <formula>0</formula>
    </cfRule>
  </conditionalFormatting>
  <conditionalFormatting sqref="K153">
    <cfRule type="cellIs" dxfId="515" priority="49" operator="equal">
      <formula>0</formula>
    </cfRule>
  </conditionalFormatting>
  <conditionalFormatting sqref="N153">
    <cfRule type="cellIs" dxfId="514" priority="48" operator="equal">
      <formula>0</formula>
    </cfRule>
  </conditionalFormatting>
  <conditionalFormatting sqref="R153">
    <cfRule type="cellIs" dxfId="513" priority="47" operator="equal">
      <formula>0</formula>
    </cfRule>
  </conditionalFormatting>
  <conditionalFormatting sqref="E68:K74">
    <cfRule type="cellIs" dxfId="512" priority="45" operator="equal">
      <formula>0</formula>
    </cfRule>
  </conditionalFormatting>
  <conditionalFormatting sqref="E76:E77">
    <cfRule type="cellIs" dxfId="511" priority="44" operator="equal">
      <formula>0</formula>
    </cfRule>
  </conditionalFormatting>
  <conditionalFormatting sqref="K76:K77">
    <cfRule type="cellIs" dxfId="510" priority="43" operator="equal">
      <formula>0</formula>
    </cfRule>
  </conditionalFormatting>
  <conditionalFormatting sqref="N76:N77">
    <cfRule type="cellIs" dxfId="509" priority="42" operator="equal">
      <formula>0</formula>
    </cfRule>
  </conditionalFormatting>
  <conditionalFormatting sqref="R76:R77">
    <cfRule type="cellIs" dxfId="508" priority="41" operator="equal">
      <formula>0</formula>
    </cfRule>
  </conditionalFormatting>
  <conditionalFormatting sqref="A68:C68 E68:XFD68 A69:XFD78">
    <cfRule type="cellIs" dxfId="507" priority="46" operator="equal">
      <formula>0</formula>
    </cfRule>
  </conditionalFormatting>
  <conditionalFormatting sqref="D68">
    <cfRule type="cellIs" dxfId="506" priority="40" operator="equal">
      <formula>0</formula>
    </cfRule>
  </conditionalFormatting>
  <conditionalFormatting sqref="N6:R6">
    <cfRule type="cellIs" dxfId="505" priority="39" operator="equal">
      <formula>0</formula>
    </cfRule>
  </conditionalFormatting>
  <conditionalFormatting sqref="D5">
    <cfRule type="cellIs" dxfId="504" priority="38" operator="equal">
      <formula>0</formula>
    </cfRule>
  </conditionalFormatting>
  <conditionalFormatting sqref="U43:KV59">
    <cfRule type="cellIs" dxfId="503" priority="37" operator="equal">
      <formula>0</formula>
    </cfRule>
  </conditionalFormatting>
  <conditionalFormatting sqref="R43:R49">
    <cfRule type="cellIs" dxfId="502" priority="36" operator="equal">
      <formula>0</formula>
    </cfRule>
  </conditionalFormatting>
  <conditionalFormatting sqref="A62:XFD64">
    <cfRule type="cellIs" dxfId="501" priority="35" operator="equal">
      <formula>0</formula>
    </cfRule>
  </conditionalFormatting>
  <conditionalFormatting sqref="E65:K65">
    <cfRule type="cellIs" dxfId="500" priority="33" operator="equal">
      <formula>0</formula>
    </cfRule>
  </conditionalFormatting>
  <conditionalFormatting sqref="A65:C65 E65:XFD65">
    <cfRule type="cellIs" dxfId="499" priority="34" operator="equal">
      <formula>0</formula>
    </cfRule>
  </conditionalFormatting>
  <conditionalFormatting sqref="D65">
    <cfRule type="cellIs" dxfId="498" priority="32" operator="equal">
      <formula>0</formula>
    </cfRule>
  </conditionalFormatting>
  <conditionalFormatting sqref="A91:XFD93 A80:XFD83">
    <cfRule type="cellIs" dxfId="497" priority="31" operator="equal">
      <formula>0</formula>
    </cfRule>
  </conditionalFormatting>
  <conditionalFormatting sqref="A79:B79 D79:XFD79 A88:XFD89">
    <cfRule type="cellIs" dxfId="496" priority="30" operator="equal">
      <formula>0</formula>
    </cfRule>
  </conditionalFormatting>
  <conditionalFormatting sqref="E79:K81">
    <cfRule type="cellIs" dxfId="495" priority="29" operator="equal">
      <formula>0</formula>
    </cfRule>
  </conditionalFormatting>
  <conditionalFormatting sqref="E83">
    <cfRule type="cellIs" dxfId="494" priority="28" operator="equal">
      <formula>0</formula>
    </cfRule>
  </conditionalFormatting>
  <conditionalFormatting sqref="K83">
    <cfRule type="cellIs" dxfId="493" priority="27" operator="equal">
      <formula>0</formula>
    </cfRule>
  </conditionalFormatting>
  <conditionalFormatting sqref="N83">
    <cfRule type="cellIs" dxfId="492" priority="26" operator="equal">
      <formula>0</formula>
    </cfRule>
  </conditionalFormatting>
  <conditionalFormatting sqref="R83">
    <cfRule type="cellIs" dxfId="491" priority="25" operator="equal">
      <formula>0</formula>
    </cfRule>
  </conditionalFormatting>
  <conditionalFormatting sqref="R83 R88:R89">
    <cfRule type="cellIs" dxfId="490" priority="23" operator="equal">
      <formula>0</formula>
    </cfRule>
  </conditionalFormatting>
  <conditionalFormatting sqref="N83 N88:N89">
    <cfRule type="cellIs" dxfId="489" priority="24" operator="equal">
      <formula>0</formula>
    </cfRule>
  </conditionalFormatting>
  <conditionalFormatting sqref="C79">
    <cfRule type="cellIs" dxfId="488" priority="22" operator="equal">
      <formula>0</formula>
    </cfRule>
  </conditionalFormatting>
  <conditionalFormatting sqref="E90:K92">
    <cfRule type="cellIs" dxfId="487" priority="20" operator="equal">
      <formula>0</formula>
    </cfRule>
  </conditionalFormatting>
  <conditionalFormatting sqref="E95">
    <cfRule type="cellIs" dxfId="486" priority="19" operator="equal">
      <formula>0</formula>
    </cfRule>
  </conditionalFormatting>
  <conditionalFormatting sqref="K95">
    <cfRule type="cellIs" dxfId="485" priority="18" operator="equal">
      <formula>0</formula>
    </cfRule>
  </conditionalFormatting>
  <conditionalFormatting sqref="N95">
    <cfRule type="cellIs" dxfId="484" priority="17" operator="equal">
      <formula>0</formula>
    </cfRule>
  </conditionalFormatting>
  <conditionalFormatting sqref="R95">
    <cfRule type="cellIs" dxfId="483" priority="16" operator="equal">
      <formula>0</formula>
    </cfRule>
  </conditionalFormatting>
  <conditionalFormatting sqref="A90:C90 E90:XFD90 A95:XFD96 A94:D94 S94:XFD94">
    <cfRule type="cellIs" dxfId="482" priority="21" operator="equal">
      <formula>0</formula>
    </cfRule>
  </conditionalFormatting>
  <conditionalFormatting sqref="D90">
    <cfRule type="cellIs" dxfId="481" priority="15" operator="equal">
      <formula>0</formula>
    </cfRule>
  </conditionalFormatting>
  <conditionalFormatting sqref="R94">
    <cfRule type="cellIs" dxfId="480" priority="8" operator="equal">
      <formula>0</formula>
    </cfRule>
  </conditionalFormatting>
  <conditionalFormatting sqref="K94">
    <cfRule type="cellIs" dxfId="479" priority="12" operator="equal">
      <formula>0</formula>
    </cfRule>
  </conditionalFormatting>
  <conditionalFormatting sqref="N94">
    <cfRule type="cellIs" dxfId="478" priority="11" operator="equal">
      <formula>0</formula>
    </cfRule>
  </conditionalFormatting>
  <conditionalFormatting sqref="R94">
    <cfRule type="cellIs" dxfId="477" priority="10" operator="equal">
      <formula>0</formula>
    </cfRule>
  </conditionalFormatting>
  <conditionalFormatting sqref="N94">
    <cfRule type="cellIs" dxfId="476" priority="9" operator="equal">
      <formula>0</formula>
    </cfRule>
  </conditionalFormatting>
  <conditionalFormatting sqref="E94:R94">
    <cfRule type="cellIs" dxfId="475" priority="14" operator="equal">
      <formula>0</formula>
    </cfRule>
  </conditionalFormatting>
  <conditionalFormatting sqref="E94">
    <cfRule type="cellIs" dxfId="474" priority="13" operator="equal">
      <formula>0</formula>
    </cfRule>
  </conditionalFormatting>
  <conditionalFormatting sqref="A84:XFD86">
    <cfRule type="cellIs" dxfId="473" priority="7" operator="equal">
      <formula>0</formula>
    </cfRule>
  </conditionalFormatting>
  <conditionalFormatting sqref="E87:K87">
    <cfRule type="cellIs" dxfId="472" priority="5" operator="equal">
      <formula>0</formula>
    </cfRule>
  </conditionalFormatting>
  <conditionalFormatting sqref="A87:C87 E87:XFD87">
    <cfRule type="cellIs" dxfId="471" priority="6" operator="equal">
      <formula>0</formula>
    </cfRule>
  </conditionalFormatting>
  <conditionalFormatting sqref="D87">
    <cfRule type="cellIs" dxfId="470" priority="4" operator="equal">
      <formula>0</formula>
    </cfRule>
  </conditionalFormatting>
  <conditionalFormatting sqref="U156:U165">
    <cfRule type="cellIs" dxfId="469" priority="1" operator="equal">
      <formula>0</formula>
    </cfRule>
  </conditionalFormatting>
  <conditionalFormatting sqref="U156:U165">
    <cfRule type="containsBlanks" dxfId="468" priority="2">
      <formula>LEN(TRIM(U156))=0</formula>
    </cfRule>
    <cfRule type="expression" dxfId="467" priority="3">
      <formula>U$7&lt;&gt;""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X8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D10" sqref="D10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7" style="2" bestFit="1" customWidth="1"/>
    <col min="12" max="12" width="1.77734375" style="2" customWidth="1"/>
    <col min="13" max="13" width="1.77734375" style="6" customWidth="1"/>
    <col min="14" max="14" width="10.88671875" style="2" bestFit="1" customWidth="1"/>
    <col min="15" max="15" width="1.77734375" style="20" customWidth="1"/>
    <col min="16" max="17" width="1.77734375" style="2" customWidth="1"/>
    <col min="18" max="18" width="10.5546875" style="51" customWidth="1"/>
    <col min="19" max="20" width="1.77734375" style="2" customWidth="1"/>
    <col min="21" max="308" width="11.5546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>
        <f t="shared" si="0"/>
        <v>14</v>
      </c>
      <c r="AI1" s="30">
        <f t="shared" si="0"/>
        <v>15</v>
      </c>
      <c r="AJ1" s="30">
        <f t="shared" si="0"/>
        <v>16</v>
      </c>
      <c r="AK1" s="30">
        <f t="shared" si="0"/>
        <v>17</v>
      </c>
      <c r="AL1" s="30">
        <f t="shared" si="0"/>
        <v>18</v>
      </c>
      <c r="AM1" s="30">
        <f t="shared" si="0"/>
        <v>19</v>
      </c>
      <c r="AN1" s="30">
        <f t="shared" si="0"/>
        <v>20</v>
      </c>
      <c r="AO1" s="30">
        <f t="shared" si="0"/>
        <v>21</v>
      </c>
      <c r="AP1" s="30">
        <f t="shared" si="0"/>
        <v>22</v>
      </c>
      <c r="AQ1" s="30">
        <f t="shared" si="0"/>
        <v>23</v>
      </c>
      <c r="AR1" s="30">
        <f t="shared" si="0"/>
        <v>24</v>
      </c>
      <c r="AS1" s="30">
        <f t="shared" si="0"/>
        <v>25</v>
      </c>
      <c r="AT1" s="30">
        <f t="shared" si="0"/>
        <v>26</v>
      </c>
      <c r="AU1" s="30">
        <f t="shared" si="0"/>
        <v>27</v>
      </c>
      <c r="AV1" s="30">
        <f t="shared" si="0"/>
        <v>28</v>
      </c>
      <c r="AW1" s="30">
        <f t="shared" si="0"/>
        <v>29</v>
      </c>
      <c r="AX1" s="30">
        <f t="shared" si="0"/>
        <v>30</v>
      </c>
      <c r="AY1" s="30">
        <f t="shared" si="0"/>
        <v>31</v>
      </c>
      <c r="AZ1" s="30">
        <f t="shared" si="0"/>
        <v>32</v>
      </c>
      <c r="BA1" s="30">
        <f t="shared" si="0"/>
        <v>33</v>
      </c>
      <c r="BB1" s="30">
        <f t="shared" si="0"/>
        <v>34</v>
      </c>
      <c r="BC1" s="30">
        <f t="shared" si="0"/>
        <v>35</v>
      </c>
      <c r="BD1" s="30">
        <f t="shared" si="0"/>
        <v>36</v>
      </c>
      <c r="BE1" s="30">
        <f t="shared" si="0"/>
        <v>37</v>
      </c>
      <c r="BF1" s="30">
        <f t="shared" si="0"/>
        <v>38</v>
      </c>
      <c r="BG1" s="30">
        <f t="shared" si="0"/>
        <v>39</v>
      </c>
      <c r="BH1" s="30">
        <f t="shared" si="0"/>
        <v>40</v>
      </c>
      <c r="BI1" s="30">
        <f t="shared" si="0"/>
        <v>41</v>
      </c>
      <c r="BJ1" s="30">
        <f t="shared" si="0"/>
        <v>42</v>
      </c>
      <c r="BK1" s="30">
        <f t="shared" si="0"/>
        <v>43</v>
      </c>
      <c r="BL1" s="30">
        <f t="shared" si="0"/>
        <v>44</v>
      </c>
      <c r="BM1" s="30">
        <f t="shared" si="0"/>
        <v>45</v>
      </c>
      <c r="BN1" s="30">
        <f t="shared" si="0"/>
        <v>46</v>
      </c>
      <c r="BO1" s="30">
        <f t="shared" si="0"/>
        <v>47</v>
      </c>
      <c r="BP1" s="30">
        <f t="shared" si="0"/>
        <v>48</v>
      </c>
      <c r="BQ1" s="30">
        <f t="shared" si="0"/>
        <v>49</v>
      </c>
      <c r="BR1" s="30">
        <f t="shared" si="0"/>
        <v>50</v>
      </c>
      <c r="BS1" s="30">
        <f t="shared" si="0"/>
        <v>51</v>
      </c>
      <c r="BT1" s="30">
        <f t="shared" si="0"/>
        <v>52</v>
      </c>
      <c r="BU1" s="30">
        <f t="shared" si="0"/>
        <v>53</v>
      </c>
      <c r="BV1" s="30">
        <f t="shared" si="0"/>
        <v>54</v>
      </c>
      <c r="BW1" s="30">
        <f t="shared" si="0"/>
        <v>55</v>
      </c>
      <c r="BX1" s="30">
        <f t="shared" si="0"/>
        <v>56</v>
      </c>
      <c r="BY1" s="30">
        <f t="shared" si="0"/>
        <v>57</v>
      </c>
      <c r="BZ1" s="30">
        <f t="shared" si="0"/>
        <v>58</v>
      </c>
      <c r="CA1" s="30">
        <f t="shared" si="0"/>
        <v>59</v>
      </c>
      <c r="CB1" s="30">
        <f t="shared" si="0"/>
        <v>60</v>
      </c>
      <c r="CC1" s="30">
        <f t="shared" si="0"/>
        <v>61</v>
      </c>
      <c r="CD1" s="30">
        <f t="shared" si="0"/>
        <v>62</v>
      </c>
      <c r="CE1" s="30">
        <f t="shared" si="0"/>
        <v>63</v>
      </c>
      <c r="CF1" s="30">
        <f t="shared" si="0"/>
        <v>64</v>
      </c>
      <c r="CG1" s="30">
        <f t="shared" si="0"/>
        <v>65</v>
      </c>
      <c r="CH1" s="30">
        <f t="shared" si="0"/>
        <v>66</v>
      </c>
      <c r="CI1" s="30">
        <f t="shared" ref="CI1:ET1" si="1">IF(CI$6="","",CH1+1)</f>
        <v>67</v>
      </c>
      <c r="CJ1" s="30">
        <f t="shared" si="1"/>
        <v>68</v>
      </c>
      <c r="CK1" s="30">
        <f t="shared" si="1"/>
        <v>69</v>
      </c>
      <c r="CL1" s="30">
        <f t="shared" si="1"/>
        <v>70</v>
      </c>
      <c r="CM1" s="30">
        <f t="shared" si="1"/>
        <v>71</v>
      </c>
      <c r="CN1" s="30">
        <f t="shared" si="1"/>
        <v>72</v>
      </c>
      <c r="CO1" s="30">
        <f t="shared" si="1"/>
        <v>73</v>
      </c>
      <c r="CP1" s="30">
        <f t="shared" si="1"/>
        <v>74</v>
      </c>
      <c r="CQ1" s="30">
        <f t="shared" si="1"/>
        <v>75</v>
      </c>
      <c r="CR1" s="30">
        <f t="shared" si="1"/>
        <v>76</v>
      </c>
      <c r="CS1" s="30">
        <f t="shared" si="1"/>
        <v>77</v>
      </c>
      <c r="CT1" s="30">
        <f t="shared" si="1"/>
        <v>78</v>
      </c>
      <c r="CU1" s="30">
        <f t="shared" si="1"/>
        <v>79</v>
      </c>
      <c r="CV1" s="30">
        <f t="shared" si="1"/>
        <v>80</v>
      </c>
      <c r="CW1" s="30">
        <f t="shared" si="1"/>
        <v>81</v>
      </c>
      <c r="CX1" s="30">
        <f t="shared" si="1"/>
        <v>82</v>
      </c>
      <c r="CY1" s="30">
        <f t="shared" si="1"/>
        <v>83</v>
      </c>
      <c r="CZ1" s="30">
        <f t="shared" si="1"/>
        <v>84</v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Производство и продажа продукции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ht="13.8" x14ac:dyDescent="0.25">
      <c r="A5" s="1"/>
      <c r="B5" s="79"/>
      <c r="C5" s="79"/>
      <c r="D5" s="222" t="s">
        <v>76</v>
      </c>
      <c r="E5" s="1"/>
      <c r="F5" s="1"/>
      <c r="G5" s="1"/>
      <c r="H5" s="11"/>
      <c r="I5" s="1"/>
      <c r="J5" s="1"/>
      <c r="K5" s="101" t="s">
        <v>236</v>
      </c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59"/>
      <c r="O6" s="19"/>
      <c r="P6" s="3"/>
      <c r="Q6" s="3"/>
      <c r="R6" s="41"/>
      <c r="S6" s="3"/>
      <c r="T6" s="3"/>
      <c r="U6" s="33">
        <f>IF(OR(главная!$N$15=0,главная!$N$11=""),"",главная!$N$11)</f>
        <v>44197</v>
      </c>
      <c r="V6" s="94">
        <f>IF(U7="","",IF(U7+1&gt;EOMONTH(главная!$N$17,0),"",U7+1))</f>
        <v>44228</v>
      </c>
      <c r="W6" s="94">
        <f>IF(V7="","",IF(V7+1&gt;EOMONTH(главная!$N$17,0),"",V7+1))</f>
        <v>44256</v>
      </c>
      <c r="X6" s="94">
        <f>IF(W7="","",IF(W7+1&gt;EOMONTH(главная!$N$17,0),"",W7+1))</f>
        <v>44287</v>
      </c>
      <c r="Y6" s="94">
        <f>IF(X7="","",IF(X7+1&gt;EOMONTH(главная!$N$17,0),"",X7+1))</f>
        <v>44317</v>
      </c>
      <c r="Z6" s="94">
        <f>IF(Y7="","",IF(Y7+1&gt;EOMONTH(главная!$N$17,0),"",Y7+1))</f>
        <v>44348</v>
      </c>
      <c r="AA6" s="94">
        <f>IF(Z7="","",IF(Z7+1&gt;EOMONTH(главная!$N$17,0),"",Z7+1))</f>
        <v>44378</v>
      </c>
      <c r="AB6" s="94">
        <f>IF(AA7="","",IF(AA7+1&gt;EOMONTH(главная!$N$17,0),"",AA7+1))</f>
        <v>44409</v>
      </c>
      <c r="AC6" s="94">
        <f>IF(AB7="","",IF(AB7+1&gt;EOMONTH(главная!$N$17,0),"",AB7+1))</f>
        <v>44440</v>
      </c>
      <c r="AD6" s="94">
        <f>IF(AC7="","",IF(AC7+1&gt;EOMONTH(главная!$N$17,0),"",AC7+1))</f>
        <v>44470</v>
      </c>
      <c r="AE6" s="94">
        <f>IF(AD7="","",IF(AD7+1&gt;EOMONTH(главная!$N$17,0),"",AD7+1))</f>
        <v>44501</v>
      </c>
      <c r="AF6" s="94">
        <f>IF(AE7="","",IF(AE7+1&gt;EOMONTH(главная!$N$17,0),"",AE7+1))</f>
        <v>44531</v>
      </c>
      <c r="AG6" s="94">
        <f>IF(AF7="","",IF(AF7+1&gt;EOMONTH(главная!$N$17,0),"",AF7+1))</f>
        <v>44562</v>
      </c>
      <c r="AH6" s="94">
        <f>IF(AG7="","",IF(AG7+1&gt;EOMONTH(главная!$N$17,0),"",AG7+1))</f>
        <v>44593</v>
      </c>
      <c r="AI6" s="94">
        <f>IF(AH7="","",IF(AH7+1&gt;EOMONTH(главная!$N$17,0),"",AH7+1))</f>
        <v>44621</v>
      </c>
      <c r="AJ6" s="94">
        <f>IF(AI7="","",IF(AI7+1&gt;EOMONTH(главная!$N$17,0),"",AI7+1))</f>
        <v>44652</v>
      </c>
      <c r="AK6" s="94">
        <f>IF(AJ7="","",IF(AJ7+1&gt;EOMONTH(главная!$N$17,0),"",AJ7+1))</f>
        <v>44682</v>
      </c>
      <c r="AL6" s="94">
        <f>IF(AK7="","",IF(AK7+1&gt;EOMONTH(главная!$N$17,0),"",AK7+1))</f>
        <v>44713</v>
      </c>
      <c r="AM6" s="94">
        <f>IF(AL7="","",IF(AL7+1&gt;EOMONTH(главная!$N$17,0),"",AL7+1))</f>
        <v>44743</v>
      </c>
      <c r="AN6" s="94">
        <f>IF(AM7="","",IF(AM7+1&gt;EOMONTH(главная!$N$17,0),"",AM7+1))</f>
        <v>44774</v>
      </c>
      <c r="AO6" s="94">
        <f>IF(AN7="","",IF(AN7+1&gt;EOMONTH(главная!$N$17,0),"",AN7+1))</f>
        <v>44805</v>
      </c>
      <c r="AP6" s="94">
        <f>IF(AO7="","",IF(AO7+1&gt;EOMONTH(главная!$N$17,0),"",AO7+1))</f>
        <v>44835</v>
      </c>
      <c r="AQ6" s="94">
        <f>IF(AP7="","",IF(AP7+1&gt;EOMONTH(главная!$N$17,0),"",AP7+1))</f>
        <v>44866</v>
      </c>
      <c r="AR6" s="94">
        <f>IF(AQ7="","",IF(AQ7+1&gt;EOMONTH(главная!$N$17,0),"",AQ7+1))</f>
        <v>44896</v>
      </c>
      <c r="AS6" s="94">
        <f>IF(AR7="","",IF(AR7+1&gt;EOMONTH(главная!$N$17,0),"",AR7+1))</f>
        <v>44927</v>
      </c>
      <c r="AT6" s="94">
        <f>IF(AS7="","",IF(AS7+1&gt;EOMONTH(главная!$N$17,0),"",AS7+1))</f>
        <v>44958</v>
      </c>
      <c r="AU6" s="94">
        <f>IF(AT7="","",IF(AT7+1&gt;EOMONTH(главная!$N$17,0),"",AT7+1))</f>
        <v>44986</v>
      </c>
      <c r="AV6" s="94">
        <f>IF(AU7="","",IF(AU7+1&gt;EOMONTH(главная!$N$17,0),"",AU7+1))</f>
        <v>45017</v>
      </c>
      <c r="AW6" s="94">
        <f>IF(AV7="","",IF(AV7+1&gt;EOMONTH(главная!$N$17,0),"",AV7+1))</f>
        <v>45047</v>
      </c>
      <c r="AX6" s="94">
        <f>IF(AW7="","",IF(AW7+1&gt;EOMONTH(главная!$N$17,0),"",AW7+1))</f>
        <v>45078</v>
      </c>
      <c r="AY6" s="94">
        <f>IF(AX7="","",IF(AX7+1&gt;EOMONTH(главная!$N$17,0),"",AX7+1))</f>
        <v>45108</v>
      </c>
      <c r="AZ6" s="94">
        <f>IF(AY7="","",IF(AY7+1&gt;EOMONTH(главная!$N$17,0),"",AY7+1))</f>
        <v>45139</v>
      </c>
      <c r="BA6" s="94">
        <f>IF(AZ7="","",IF(AZ7+1&gt;EOMONTH(главная!$N$17,0),"",AZ7+1))</f>
        <v>45170</v>
      </c>
      <c r="BB6" s="94">
        <f>IF(BA7="","",IF(BA7+1&gt;EOMONTH(главная!$N$17,0),"",BA7+1))</f>
        <v>45200</v>
      </c>
      <c r="BC6" s="94">
        <f>IF(BB7="","",IF(BB7+1&gt;EOMONTH(главная!$N$17,0),"",BB7+1))</f>
        <v>45231</v>
      </c>
      <c r="BD6" s="94">
        <f>IF(BC7="","",IF(BC7+1&gt;EOMONTH(главная!$N$17,0),"",BC7+1))</f>
        <v>45261</v>
      </c>
      <c r="BE6" s="94">
        <f>IF(BD7="","",IF(BD7+1&gt;EOMONTH(главная!$N$17,0),"",BD7+1))</f>
        <v>45292</v>
      </c>
      <c r="BF6" s="94">
        <f>IF(BE7="","",IF(BE7+1&gt;EOMONTH(главная!$N$17,0),"",BE7+1))</f>
        <v>45323</v>
      </c>
      <c r="BG6" s="94">
        <f>IF(BF7="","",IF(BF7+1&gt;EOMONTH(главная!$N$17,0),"",BF7+1))</f>
        <v>45352</v>
      </c>
      <c r="BH6" s="94">
        <f>IF(BG7="","",IF(BG7+1&gt;EOMONTH(главная!$N$17,0),"",BG7+1))</f>
        <v>45383</v>
      </c>
      <c r="BI6" s="94">
        <f>IF(BH7="","",IF(BH7+1&gt;EOMONTH(главная!$N$17,0),"",BH7+1))</f>
        <v>45413</v>
      </c>
      <c r="BJ6" s="94">
        <f>IF(BI7="","",IF(BI7+1&gt;EOMONTH(главная!$N$17,0),"",BI7+1))</f>
        <v>45444</v>
      </c>
      <c r="BK6" s="94">
        <f>IF(BJ7="","",IF(BJ7+1&gt;EOMONTH(главная!$N$17,0),"",BJ7+1))</f>
        <v>45474</v>
      </c>
      <c r="BL6" s="94">
        <f>IF(BK7="","",IF(BK7+1&gt;EOMONTH(главная!$N$17,0),"",BK7+1))</f>
        <v>45505</v>
      </c>
      <c r="BM6" s="94">
        <f>IF(BL7="","",IF(BL7+1&gt;EOMONTH(главная!$N$17,0),"",BL7+1))</f>
        <v>45536</v>
      </c>
      <c r="BN6" s="94">
        <f>IF(BM7="","",IF(BM7+1&gt;EOMONTH(главная!$N$17,0),"",BM7+1))</f>
        <v>45566</v>
      </c>
      <c r="BO6" s="94">
        <f>IF(BN7="","",IF(BN7+1&gt;EOMONTH(главная!$N$17,0),"",BN7+1))</f>
        <v>45597</v>
      </c>
      <c r="BP6" s="94">
        <f>IF(BO7="","",IF(BO7+1&gt;EOMONTH(главная!$N$17,0),"",BO7+1))</f>
        <v>45627</v>
      </c>
      <c r="BQ6" s="94">
        <f>IF(BP7="","",IF(BP7+1&gt;EOMONTH(главная!$N$17,0),"",BP7+1))</f>
        <v>45658</v>
      </c>
      <c r="BR6" s="94">
        <f>IF(BQ7="","",IF(BQ7+1&gt;EOMONTH(главная!$N$17,0),"",BQ7+1))</f>
        <v>45689</v>
      </c>
      <c r="BS6" s="94">
        <f>IF(BR7="","",IF(BR7+1&gt;EOMONTH(главная!$N$17,0),"",BR7+1))</f>
        <v>45717</v>
      </c>
      <c r="BT6" s="94">
        <f>IF(BS7="","",IF(BS7+1&gt;EOMONTH(главная!$N$17,0),"",BS7+1))</f>
        <v>45748</v>
      </c>
      <c r="BU6" s="94">
        <f>IF(BT7="","",IF(BT7+1&gt;EOMONTH(главная!$N$17,0),"",BT7+1))</f>
        <v>45778</v>
      </c>
      <c r="BV6" s="94">
        <f>IF(BU7="","",IF(BU7+1&gt;EOMONTH(главная!$N$17,0),"",BU7+1))</f>
        <v>45809</v>
      </c>
      <c r="BW6" s="94">
        <f>IF(BV7="","",IF(BV7+1&gt;EOMONTH(главная!$N$17,0),"",BV7+1))</f>
        <v>45839</v>
      </c>
      <c r="BX6" s="94">
        <f>IF(BW7="","",IF(BW7+1&gt;EOMONTH(главная!$N$17,0),"",BW7+1))</f>
        <v>45870</v>
      </c>
      <c r="BY6" s="94">
        <f>IF(BX7="","",IF(BX7+1&gt;EOMONTH(главная!$N$17,0),"",BX7+1))</f>
        <v>45901</v>
      </c>
      <c r="BZ6" s="94">
        <f>IF(BY7="","",IF(BY7+1&gt;EOMONTH(главная!$N$17,0),"",BY7+1))</f>
        <v>45931</v>
      </c>
      <c r="CA6" s="94">
        <f>IF(BZ7="","",IF(BZ7+1&gt;EOMONTH(главная!$N$17,0),"",BZ7+1))</f>
        <v>45962</v>
      </c>
      <c r="CB6" s="94">
        <f>IF(CA7="","",IF(CA7+1&gt;EOMONTH(главная!$N$17,0),"",CA7+1))</f>
        <v>45992</v>
      </c>
      <c r="CC6" s="94">
        <f>IF(CB7="","",IF(CB7+1&gt;EOMONTH(главная!$N$17,0),"",CB7+1))</f>
        <v>46023</v>
      </c>
      <c r="CD6" s="94">
        <f>IF(CC7="","",IF(CC7+1&gt;EOMONTH(главная!$N$17,0),"",CC7+1))</f>
        <v>46054</v>
      </c>
      <c r="CE6" s="94">
        <f>IF(CD7="","",IF(CD7+1&gt;EOMONTH(главная!$N$17,0),"",CD7+1))</f>
        <v>46082</v>
      </c>
      <c r="CF6" s="94">
        <f>IF(CE7="","",IF(CE7+1&gt;EOMONTH(главная!$N$17,0),"",CE7+1))</f>
        <v>46113</v>
      </c>
      <c r="CG6" s="94">
        <f>IF(CF7="","",IF(CF7+1&gt;EOMONTH(главная!$N$17,0),"",CF7+1))</f>
        <v>46143</v>
      </c>
      <c r="CH6" s="94">
        <f>IF(CG7="","",IF(CG7+1&gt;EOMONTH(главная!$N$17,0),"",CG7+1))</f>
        <v>46174</v>
      </c>
      <c r="CI6" s="94">
        <f>IF(CH7="","",IF(CH7+1&gt;EOMONTH(главная!$N$17,0),"",CH7+1))</f>
        <v>46204</v>
      </c>
      <c r="CJ6" s="94">
        <f>IF(CI7="","",IF(CI7+1&gt;EOMONTH(главная!$N$17,0),"",CI7+1))</f>
        <v>46235</v>
      </c>
      <c r="CK6" s="94">
        <f>IF(CJ7="","",IF(CJ7+1&gt;EOMONTH(главная!$N$17,0),"",CJ7+1))</f>
        <v>46266</v>
      </c>
      <c r="CL6" s="94">
        <f>IF(CK7="","",IF(CK7+1&gt;EOMONTH(главная!$N$17,0),"",CK7+1))</f>
        <v>46296</v>
      </c>
      <c r="CM6" s="94">
        <f>IF(CL7="","",IF(CL7+1&gt;EOMONTH(главная!$N$17,0),"",CL7+1))</f>
        <v>46327</v>
      </c>
      <c r="CN6" s="94">
        <f>IF(CM7="","",IF(CM7+1&gt;EOMONTH(главная!$N$17,0),"",CM7+1))</f>
        <v>46357</v>
      </c>
      <c r="CO6" s="94">
        <f>IF(CN7="","",IF(CN7+1&gt;EOMONTH(главная!$N$17,0),"",CN7+1))</f>
        <v>46388</v>
      </c>
      <c r="CP6" s="94">
        <f>IF(CO7="","",IF(CO7+1&gt;EOMONTH(главная!$N$17,0),"",CO7+1))</f>
        <v>46419</v>
      </c>
      <c r="CQ6" s="94">
        <f>IF(CP7="","",IF(CP7+1&gt;EOMONTH(главная!$N$17,0),"",CP7+1))</f>
        <v>46447</v>
      </c>
      <c r="CR6" s="94">
        <f>IF(CQ7="","",IF(CQ7+1&gt;EOMONTH(главная!$N$17,0),"",CQ7+1))</f>
        <v>46478</v>
      </c>
      <c r="CS6" s="94">
        <f>IF(CR7="","",IF(CR7+1&gt;EOMONTH(главная!$N$17,0),"",CR7+1))</f>
        <v>46508</v>
      </c>
      <c r="CT6" s="94">
        <f>IF(CS7="","",IF(CS7+1&gt;EOMONTH(главная!$N$17,0),"",CS7+1))</f>
        <v>46539</v>
      </c>
      <c r="CU6" s="94">
        <f>IF(CT7="","",IF(CT7+1&gt;EOMONTH(главная!$N$17,0),"",CT7+1))</f>
        <v>46569</v>
      </c>
      <c r="CV6" s="94">
        <f>IF(CU7="","",IF(CU7+1&gt;EOMONTH(главная!$N$17,0),"",CU7+1))</f>
        <v>46600</v>
      </c>
      <c r="CW6" s="94">
        <f>IF(CV7="","",IF(CV7+1&gt;EOMONTH(главная!$N$17,0),"",CV7+1))</f>
        <v>46631</v>
      </c>
      <c r="CX6" s="94">
        <f>IF(CW7="","",IF(CW7+1&gt;EOMONTH(главная!$N$17,0),"",CW7+1))</f>
        <v>46661</v>
      </c>
      <c r="CY6" s="94">
        <f>IF(CX7="","",IF(CX7+1&gt;EOMONTH(главная!$N$17,0),"",CX7+1))</f>
        <v>46692</v>
      </c>
      <c r="CZ6" s="94">
        <f>IF(CY7="","",IF(CY7+1&gt;EOMONTH(главная!$N$17,0),"",CY7+1))</f>
        <v>46722</v>
      </c>
      <c r="DA6" s="94" t="str">
        <f>IF(CZ7="","",IF(CZ7+1&gt;EOMONTH(главная!$N$17,0),"",CZ7+1))</f>
        <v/>
      </c>
      <c r="DB6" s="94" t="str">
        <f>IF(DA7="","",IF(DA7+1&gt;EOMONTH(главная!$N$17,0),"",DA7+1))</f>
        <v/>
      </c>
      <c r="DC6" s="94" t="str">
        <f>IF(DB7="","",IF(DB7+1&gt;EOMONTH(главная!$N$17,0),"",DB7+1))</f>
        <v/>
      </c>
      <c r="DD6" s="94" t="str">
        <f>IF(DC7="","",IF(DC7+1&gt;EOMONTH(главная!$N$17,0),"",DC7+1))</f>
        <v/>
      </c>
      <c r="DE6" s="94" t="str">
        <f>IF(DD7="","",IF(DD7+1&gt;EOMONTH(главная!$N$17,0),"",DD7+1))</f>
        <v/>
      </c>
      <c r="DF6" s="94" t="str">
        <f>IF(DE7="","",IF(DE7+1&gt;EOMONTH(главная!$N$17,0),"",DE7+1))</f>
        <v/>
      </c>
      <c r="DG6" s="94" t="str">
        <f>IF(DF7="","",IF(DF7+1&gt;EOMONTH(главная!$N$17,0),"",DF7+1))</f>
        <v/>
      </c>
      <c r="DH6" s="94" t="str">
        <f>IF(DG7="","",IF(DG7+1&gt;EOMONTH(главная!$N$17,0),"",DG7+1))</f>
        <v/>
      </c>
      <c r="DI6" s="94" t="str">
        <f>IF(DH7="","",IF(DH7+1&gt;EOMONTH(главная!$N$17,0),"",DH7+1))</f>
        <v/>
      </c>
      <c r="DJ6" s="94" t="str">
        <f>IF(DI7="","",IF(DI7+1&gt;EOMONTH(главная!$N$17,0),"",DI7+1))</f>
        <v/>
      </c>
      <c r="DK6" s="94" t="str">
        <f>IF(DJ7="","",IF(DJ7+1&gt;EOMONTH(главная!$N$17,0),"",DJ7+1))</f>
        <v/>
      </c>
      <c r="DL6" s="94" t="str">
        <f>IF(DK7="","",IF(DK7+1&gt;EOMONTH(главная!$N$17,0),"",DK7+1))</f>
        <v/>
      </c>
      <c r="DM6" s="94" t="str">
        <f>IF(DL7="","",IF(DL7+1&gt;EOMONTH(главная!$N$17,0),"",DL7+1))</f>
        <v/>
      </c>
      <c r="DN6" s="94" t="str">
        <f>IF(DM7="","",IF(DM7+1&gt;EOMONTH(главная!$N$17,0),"",DM7+1))</f>
        <v/>
      </c>
      <c r="DO6" s="94" t="str">
        <f>IF(DN7="","",IF(DN7+1&gt;EOMONTH(главная!$N$17,0),"",DN7+1))</f>
        <v/>
      </c>
      <c r="DP6" s="94" t="str">
        <f>IF(DO7="","",IF(DO7+1&gt;EOMONTH(главная!$N$17,0),"",DO7+1))</f>
        <v/>
      </c>
      <c r="DQ6" s="94" t="str">
        <f>IF(DP7="","",IF(DP7+1&gt;EOMONTH(главная!$N$17,0),"",DP7+1))</f>
        <v/>
      </c>
      <c r="DR6" s="94" t="str">
        <f>IF(DQ7="","",IF(DQ7+1&gt;EOMONTH(главная!$N$17,0),"",DQ7+1))</f>
        <v/>
      </c>
      <c r="DS6" s="94" t="str">
        <f>IF(DR7="","",IF(DR7+1&gt;EOMONTH(главная!$N$17,0),"",DR7+1))</f>
        <v/>
      </c>
      <c r="DT6" s="94" t="str">
        <f>IF(DS7="","",IF(DS7+1&gt;EOMONTH(главная!$N$17,0),"",DS7+1))</f>
        <v/>
      </c>
      <c r="DU6" s="94" t="str">
        <f>IF(DT7="","",IF(DT7+1&gt;EOMONTH(главная!$N$17,0),"",DT7+1))</f>
        <v/>
      </c>
      <c r="DV6" s="94" t="str">
        <f>IF(DU7="","",IF(DU7+1&gt;EOMONTH(главная!$N$17,0),"",DU7+1))</f>
        <v/>
      </c>
      <c r="DW6" s="94" t="str">
        <f>IF(DV7="","",IF(DV7+1&gt;EOMONTH(главная!$N$17,0),"",DV7+1))</f>
        <v/>
      </c>
      <c r="DX6" s="94" t="str">
        <f>IF(DW7="","",IF(DW7+1&gt;EOMONTH(главная!$N$17,0),"",DW7+1))</f>
        <v/>
      </c>
      <c r="DY6" s="94" t="str">
        <f>IF(DX7="","",IF(DX7+1&gt;EOMONTH(главная!$N$17,0),"",DX7+1))</f>
        <v/>
      </c>
      <c r="DZ6" s="94" t="str">
        <f>IF(DY7="","",IF(DY7+1&gt;EOMONTH(главная!$N$17,0),"",DY7+1))</f>
        <v/>
      </c>
      <c r="EA6" s="94" t="str">
        <f>IF(DZ7="","",IF(DZ7+1&gt;EOMONTH(главная!$N$17,0),"",DZ7+1))</f>
        <v/>
      </c>
      <c r="EB6" s="94" t="str">
        <f>IF(EA7="","",IF(EA7+1&gt;EOMONTH(главная!$N$17,0),"",EA7+1))</f>
        <v/>
      </c>
      <c r="EC6" s="94" t="str">
        <f>IF(EB7="","",IF(EB7+1&gt;EOMONTH(главная!$N$17,0),"",EB7+1))</f>
        <v/>
      </c>
      <c r="ED6" s="94" t="str">
        <f>IF(EC7="","",IF(EC7+1&gt;EOMONTH(главная!$N$17,0),"",EC7+1))</f>
        <v/>
      </c>
      <c r="EE6" s="94" t="str">
        <f>IF(ED7="","",IF(ED7+1&gt;EOMONTH(главная!$N$17,0),"",ED7+1))</f>
        <v/>
      </c>
      <c r="EF6" s="94" t="str">
        <f>IF(EE7="","",IF(EE7+1&gt;EOMONTH(главная!$N$17,0),"",EE7+1))</f>
        <v/>
      </c>
      <c r="EG6" s="94" t="str">
        <f>IF(EF7="","",IF(EF7+1&gt;EOMONTH(главная!$N$17,0),"",EF7+1))</f>
        <v/>
      </c>
      <c r="EH6" s="94" t="str">
        <f>IF(EG7="","",IF(EG7+1&gt;EOMONTH(главная!$N$17,0),"",EG7+1))</f>
        <v/>
      </c>
      <c r="EI6" s="94" t="str">
        <f>IF(EH7="","",IF(EH7+1&gt;EOMONTH(главная!$N$17,0),"",EH7+1))</f>
        <v/>
      </c>
      <c r="EJ6" s="94" t="str">
        <f>IF(EI7="","",IF(EI7+1&gt;EOMONTH(главная!$N$17,0),"",EI7+1))</f>
        <v/>
      </c>
      <c r="EK6" s="94" t="str">
        <f>IF(EJ7="","",IF(EJ7+1&gt;EOMONTH(главная!$N$17,0),"",EJ7+1))</f>
        <v/>
      </c>
      <c r="EL6" s="94" t="str">
        <f>IF(EK7="","",IF(EK7+1&gt;EOMONTH(главная!$N$17,0),"",EK7+1))</f>
        <v/>
      </c>
      <c r="EM6" s="94" t="str">
        <f>IF(EL7="","",IF(EL7+1&gt;EOMONTH(главная!$N$17,0),"",EL7+1))</f>
        <v/>
      </c>
      <c r="EN6" s="94" t="str">
        <f>IF(EM7="","",IF(EM7+1&gt;EOMONTH(главная!$N$17,0),"",EM7+1))</f>
        <v/>
      </c>
      <c r="EO6" s="94" t="str">
        <f>IF(EN7="","",IF(EN7+1&gt;EOMONTH(главная!$N$17,0),"",EN7+1))</f>
        <v/>
      </c>
      <c r="EP6" s="94" t="str">
        <f>IF(EO7="","",IF(EO7+1&gt;EOMONTH(главная!$N$17,0),"",EO7+1))</f>
        <v/>
      </c>
      <c r="EQ6" s="94" t="str">
        <f>IF(EP7="","",IF(EP7+1&gt;EOMONTH(главная!$N$17,0),"",EP7+1))</f>
        <v/>
      </c>
      <c r="ER6" s="94" t="str">
        <f>IF(EQ7="","",IF(EQ7+1&gt;EOMONTH(главная!$N$17,0),"",EQ7+1))</f>
        <v/>
      </c>
      <c r="ES6" s="94" t="str">
        <f>IF(ER7="","",IF(ER7+1&gt;EOMONTH(главная!$N$17,0),"",ER7+1))</f>
        <v/>
      </c>
      <c r="ET6" s="94" t="str">
        <f>IF(ES7="","",IF(ES7+1&gt;EOMONTH(главная!$N$17,0),"",ES7+1))</f>
        <v/>
      </c>
      <c r="EU6" s="94" t="str">
        <f>IF(ET7="","",IF(ET7+1&gt;EOMONTH(главная!$N$17,0),"",ET7+1))</f>
        <v/>
      </c>
      <c r="EV6" s="94" t="str">
        <f>IF(EU7="","",IF(EU7+1&gt;EOMONTH(главная!$N$17,0),"",EU7+1))</f>
        <v/>
      </c>
      <c r="EW6" s="94" t="str">
        <f>IF(EV7="","",IF(EV7+1&gt;EOMONTH(главная!$N$17,0),"",EV7+1))</f>
        <v/>
      </c>
      <c r="EX6" s="94" t="str">
        <f>IF(EW7="","",IF(EW7+1&gt;EOMONTH(главная!$N$17,0),"",EW7+1))</f>
        <v/>
      </c>
      <c r="EY6" s="94" t="str">
        <f>IF(EX7="","",IF(EX7+1&gt;EOMONTH(главная!$N$17,0),"",EX7+1))</f>
        <v/>
      </c>
      <c r="EZ6" s="94" t="str">
        <f>IF(EY7="","",IF(EY7+1&gt;EOMONTH(главная!$N$17,0),"",EY7+1))</f>
        <v/>
      </c>
      <c r="FA6" s="94" t="str">
        <f>IF(EZ7="","",IF(EZ7+1&gt;EOMONTH(главная!$N$17,0),"",EZ7+1))</f>
        <v/>
      </c>
      <c r="FB6" s="94" t="str">
        <f>IF(FA7="","",IF(FA7+1&gt;EOMONTH(главная!$N$17,0),"",FA7+1))</f>
        <v/>
      </c>
      <c r="FC6" s="94" t="str">
        <f>IF(FB7="","",IF(FB7+1&gt;EOMONTH(главная!$N$17,0),"",FB7+1))</f>
        <v/>
      </c>
      <c r="FD6" s="94" t="str">
        <f>IF(FC7="","",IF(FC7+1&gt;EOMONTH(главная!$N$17,0),"",FC7+1))</f>
        <v/>
      </c>
      <c r="FE6" s="94" t="str">
        <f>IF(FD7="","",IF(FD7+1&gt;EOMONTH(главная!$N$17,0),"",FD7+1))</f>
        <v/>
      </c>
      <c r="FF6" s="94" t="str">
        <f>IF(FE7="","",IF(FE7+1&gt;EOMONTH(главная!$N$17,0),"",FE7+1))</f>
        <v/>
      </c>
      <c r="FG6" s="94" t="str">
        <f>IF(FF7="","",IF(FF7+1&gt;EOMONTH(главная!$N$17,0),"",FF7+1))</f>
        <v/>
      </c>
      <c r="FH6" s="94" t="str">
        <f>IF(FG7="","",IF(FG7+1&gt;EOMONTH(главная!$N$17,0),"",FG7+1))</f>
        <v/>
      </c>
      <c r="FI6" s="94" t="str">
        <f>IF(FH7="","",IF(FH7+1&gt;EOMONTH(главная!$N$17,0),"",FH7+1))</f>
        <v/>
      </c>
      <c r="FJ6" s="94" t="str">
        <f>IF(FI7="","",IF(FI7+1&gt;EOMONTH(главная!$N$17,0),"",FI7+1))</f>
        <v/>
      </c>
      <c r="FK6" s="94" t="str">
        <f>IF(FJ7="","",IF(FJ7+1&gt;EOMONTH(главная!$N$17,0),"",FJ7+1))</f>
        <v/>
      </c>
      <c r="FL6" s="94" t="str">
        <f>IF(FK7="","",IF(FK7+1&gt;EOMONTH(главная!$N$17,0),"",FK7+1))</f>
        <v/>
      </c>
      <c r="FM6" s="94" t="str">
        <f>IF(FL7="","",IF(FL7+1&gt;EOMONTH(главная!$N$17,0),"",FL7+1))</f>
        <v/>
      </c>
      <c r="FN6" s="94" t="str">
        <f>IF(FM7="","",IF(FM7+1&gt;EOMONTH(главная!$N$17,0),"",FM7+1))</f>
        <v/>
      </c>
      <c r="FO6" s="94" t="str">
        <f>IF(FN7="","",IF(FN7+1&gt;EOMONTH(главная!$N$17,0),"",FN7+1))</f>
        <v/>
      </c>
      <c r="FP6" s="94" t="str">
        <f>IF(FO7="","",IF(FO7+1&gt;EOMONTH(главная!$N$17,0),"",FO7+1))</f>
        <v/>
      </c>
      <c r="FQ6" s="94" t="str">
        <f>IF(FP7="","",IF(FP7+1&gt;EOMONTH(главная!$N$17,0),"",FP7+1))</f>
        <v/>
      </c>
      <c r="FR6" s="94" t="str">
        <f>IF(FQ7="","",IF(FQ7+1&gt;EOMONTH(главная!$N$17,0),"",FQ7+1))</f>
        <v/>
      </c>
      <c r="FS6" s="94" t="str">
        <f>IF(FR7="","",IF(FR7+1&gt;EOMONTH(главная!$N$17,0),"",FR7+1))</f>
        <v/>
      </c>
      <c r="FT6" s="94" t="str">
        <f>IF(FS7="","",IF(FS7+1&gt;EOMONTH(главная!$N$17,0),"",FS7+1))</f>
        <v/>
      </c>
      <c r="FU6" s="94" t="str">
        <f>IF(FT7="","",IF(FT7+1&gt;EOMONTH(главная!$N$17,0),"",FT7+1))</f>
        <v/>
      </c>
      <c r="FV6" s="94" t="str">
        <f>IF(FU7="","",IF(FU7+1&gt;EOMONTH(главная!$N$17,0),"",FU7+1))</f>
        <v/>
      </c>
      <c r="FW6" s="94" t="str">
        <f>IF(FV7="","",IF(FV7+1&gt;EOMONTH(главная!$N$17,0),"",FV7+1))</f>
        <v/>
      </c>
      <c r="FX6" s="94" t="str">
        <f>IF(FW7="","",IF(FW7+1&gt;EOMONTH(главная!$N$17,0),"",FW7+1))</f>
        <v/>
      </c>
      <c r="FY6" s="94" t="str">
        <f>IF(FX7="","",IF(FX7+1&gt;EOMONTH(главная!$N$17,0),"",FX7+1))</f>
        <v/>
      </c>
      <c r="FZ6" s="94" t="str">
        <f>IF(FY7="","",IF(FY7+1&gt;EOMONTH(главная!$N$17,0),"",FY7+1))</f>
        <v/>
      </c>
      <c r="GA6" s="94" t="str">
        <f>IF(FZ7="","",IF(FZ7+1&gt;EOMONTH(главная!$N$17,0),"",FZ7+1))</f>
        <v/>
      </c>
      <c r="GB6" s="94" t="str">
        <f>IF(GA7="","",IF(GA7+1&gt;EOMONTH(главная!$N$17,0),"",GA7+1))</f>
        <v/>
      </c>
      <c r="GC6" s="94" t="str">
        <f>IF(GB7="","",IF(GB7+1&gt;EOMONTH(главная!$N$17,0),"",GB7+1))</f>
        <v/>
      </c>
      <c r="GD6" s="94" t="str">
        <f>IF(GC7="","",IF(GC7+1&gt;EOMONTH(главная!$N$17,0),"",GC7+1))</f>
        <v/>
      </c>
      <c r="GE6" s="94" t="str">
        <f>IF(GD7="","",IF(GD7+1&gt;EOMONTH(главная!$N$17,0),"",GD7+1))</f>
        <v/>
      </c>
      <c r="GF6" s="94" t="str">
        <f>IF(GE7="","",IF(GE7+1&gt;EOMONTH(главная!$N$17,0),"",GE7+1))</f>
        <v/>
      </c>
      <c r="GG6" s="94" t="str">
        <f>IF(GF7="","",IF(GF7+1&gt;EOMONTH(главная!$N$17,0),"",GF7+1))</f>
        <v/>
      </c>
      <c r="GH6" s="94" t="str">
        <f>IF(GG7="","",IF(GG7+1&gt;EOMONTH(главная!$N$17,0),"",GG7+1))</f>
        <v/>
      </c>
      <c r="GI6" s="94" t="str">
        <f>IF(GH7="","",IF(GH7+1&gt;EOMONTH(главная!$N$17,0),"",GH7+1))</f>
        <v/>
      </c>
      <c r="GJ6" s="94" t="str">
        <f>IF(GI7="","",IF(GI7+1&gt;EOMONTH(главная!$N$17,0),"",GI7+1))</f>
        <v/>
      </c>
      <c r="GK6" s="94" t="str">
        <f>IF(GJ7="","",IF(GJ7+1&gt;EOMONTH(главная!$N$17,0),"",GJ7+1))</f>
        <v/>
      </c>
      <c r="GL6" s="94" t="str">
        <f>IF(GK7="","",IF(GK7+1&gt;EOMONTH(главная!$N$17,0),"",GK7+1))</f>
        <v/>
      </c>
      <c r="GM6" s="94" t="str">
        <f>IF(GL7="","",IF(GL7+1&gt;EOMONTH(главная!$N$17,0),"",GL7+1))</f>
        <v/>
      </c>
      <c r="GN6" s="94" t="str">
        <f>IF(GM7="","",IF(GM7+1&gt;EOMONTH(главная!$N$17,0),"",GM7+1))</f>
        <v/>
      </c>
      <c r="GO6" s="94" t="str">
        <f>IF(GN7="","",IF(GN7+1&gt;EOMONTH(главная!$N$17,0),"",GN7+1))</f>
        <v/>
      </c>
      <c r="GP6" s="94" t="str">
        <f>IF(GO7="","",IF(GO7+1&gt;EOMONTH(главная!$N$17,0),"",GO7+1))</f>
        <v/>
      </c>
      <c r="GQ6" s="94" t="str">
        <f>IF(GP7="","",IF(GP7+1&gt;EOMONTH(главная!$N$17,0),"",GP7+1))</f>
        <v/>
      </c>
      <c r="GR6" s="94" t="str">
        <f>IF(GQ7="","",IF(GQ7+1&gt;EOMONTH(главная!$N$17,0),"",GQ7+1))</f>
        <v/>
      </c>
      <c r="GS6" s="94" t="str">
        <f>IF(GR7="","",IF(GR7+1&gt;EOMONTH(главная!$N$17,0),"",GR7+1))</f>
        <v/>
      </c>
      <c r="GT6" s="94" t="str">
        <f>IF(GS7="","",IF(GS7+1&gt;EOMONTH(главная!$N$17,0),"",GS7+1))</f>
        <v/>
      </c>
      <c r="GU6" s="94" t="str">
        <f>IF(GT7="","",IF(GT7+1&gt;EOMONTH(главная!$N$17,0),"",GT7+1))</f>
        <v/>
      </c>
      <c r="GV6" s="94" t="str">
        <f>IF(GU7="","",IF(GU7+1&gt;EOMONTH(главная!$N$17,0),"",GU7+1))</f>
        <v/>
      </c>
      <c r="GW6" s="94" t="str">
        <f>IF(GV7="","",IF(GV7+1&gt;EOMONTH(главная!$N$17,0),"",GV7+1))</f>
        <v/>
      </c>
      <c r="GX6" s="94" t="str">
        <f>IF(GW7="","",IF(GW7+1&gt;EOMONTH(главная!$N$17,0),"",GW7+1))</f>
        <v/>
      </c>
      <c r="GY6" s="94" t="str">
        <f>IF(GX7="","",IF(GX7+1&gt;EOMONTH(главная!$N$17,0),"",GX7+1))</f>
        <v/>
      </c>
      <c r="GZ6" s="94" t="str">
        <f>IF(GY7="","",IF(GY7+1&gt;EOMONTH(главная!$N$17,0),"",GY7+1))</f>
        <v/>
      </c>
      <c r="HA6" s="94" t="str">
        <f>IF(GZ7="","",IF(GZ7+1&gt;EOMONTH(главная!$N$17,0),"",GZ7+1))</f>
        <v/>
      </c>
      <c r="HB6" s="94" t="str">
        <f>IF(HA7="","",IF(HA7+1&gt;EOMONTH(главная!$N$17,0),"",HA7+1))</f>
        <v/>
      </c>
      <c r="HC6" s="94" t="str">
        <f>IF(HB7="","",IF(HB7+1&gt;EOMONTH(главная!$N$17,0),"",HB7+1))</f>
        <v/>
      </c>
      <c r="HD6" s="94" t="str">
        <f>IF(HC7="","",IF(HC7+1&gt;EOMONTH(главная!$N$17,0),"",HC7+1))</f>
        <v/>
      </c>
      <c r="HE6" s="94" t="str">
        <f>IF(HD7="","",IF(HD7+1&gt;EOMONTH(главная!$N$17,0),"",HD7+1))</f>
        <v/>
      </c>
      <c r="HF6" s="94" t="str">
        <f>IF(HE7="","",IF(HE7+1&gt;EOMONTH(главная!$N$17,0),"",HE7+1))</f>
        <v/>
      </c>
      <c r="HG6" s="94" t="str">
        <f>IF(HF7="","",IF(HF7+1&gt;EOMONTH(главная!$N$17,0),"",HF7+1))</f>
        <v/>
      </c>
      <c r="HH6" s="94" t="str">
        <f>IF(HG7="","",IF(HG7+1&gt;EOMONTH(главная!$N$17,0),"",HG7+1))</f>
        <v/>
      </c>
      <c r="HI6" s="94" t="str">
        <f>IF(HH7="","",IF(HH7+1&gt;EOMONTH(главная!$N$17,0),"",HH7+1))</f>
        <v/>
      </c>
      <c r="HJ6" s="94" t="str">
        <f>IF(HI7="","",IF(HI7+1&gt;EOMONTH(главная!$N$17,0),"",HI7+1))</f>
        <v/>
      </c>
      <c r="HK6" s="94" t="str">
        <f>IF(HJ7="","",IF(HJ7+1&gt;EOMONTH(главная!$N$17,0),"",HJ7+1))</f>
        <v/>
      </c>
      <c r="HL6" s="94" t="str">
        <f>IF(HK7="","",IF(HK7+1&gt;EOMONTH(главная!$N$17,0),"",HK7+1))</f>
        <v/>
      </c>
      <c r="HM6" s="94" t="str">
        <f>IF(HL7="","",IF(HL7+1&gt;EOMONTH(главная!$N$17,0),"",HL7+1))</f>
        <v/>
      </c>
      <c r="HN6" s="94" t="str">
        <f>IF(HM7="","",IF(HM7+1&gt;EOMONTH(главная!$N$17,0),"",HM7+1))</f>
        <v/>
      </c>
      <c r="HO6" s="94" t="str">
        <f>IF(HN7="","",IF(HN7+1&gt;EOMONTH(главная!$N$17,0),"",HN7+1))</f>
        <v/>
      </c>
      <c r="HP6" s="94" t="str">
        <f>IF(HO7="","",IF(HO7+1&gt;EOMONTH(главная!$N$17,0),"",HO7+1))</f>
        <v/>
      </c>
      <c r="HQ6" s="94" t="str">
        <f>IF(HP7="","",IF(HP7+1&gt;EOMONTH(главная!$N$17,0),"",HP7+1))</f>
        <v/>
      </c>
      <c r="HR6" s="94" t="str">
        <f>IF(HQ7="","",IF(HQ7+1&gt;EOMONTH(главная!$N$17,0),"",HQ7+1))</f>
        <v/>
      </c>
      <c r="HS6" s="94" t="str">
        <f>IF(HR7="","",IF(HR7+1&gt;EOMONTH(главная!$N$17,0),"",HR7+1))</f>
        <v/>
      </c>
      <c r="HT6" s="94" t="str">
        <f>IF(HS7="","",IF(HS7+1&gt;EOMONTH(главная!$N$17,0),"",HS7+1))</f>
        <v/>
      </c>
      <c r="HU6" s="94" t="str">
        <f>IF(HT7="","",IF(HT7+1&gt;EOMONTH(главная!$N$17,0),"",HT7+1))</f>
        <v/>
      </c>
      <c r="HV6" s="94" t="str">
        <f>IF(HU7="","",IF(HU7+1&gt;EOMONTH(главная!$N$17,0),"",HU7+1))</f>
        <v/>
      </c>
      <c r="HW6" s="94" t="str">
        <f>IF(HV7="","",IF(HV7+1&gt;EOMONTH(главная!$N$17,0),"",HV7+1))</f>
        <v/>
      </c>
      <c r="HX6" s="94" t="str">
        <f>IF(HW7="","",IF(HW7+1&gt;EOMONTH(главная!$N$17,0),"",HW7+1))</f>
        <v/>
      </c>
      <c r="HY6" s="94" t="str">
        <f>IF(HX7="","",IF(HX7+1&gt;EOMONTH(главная!$N$17,0),"",HX7+1))</f>
        <v/>
      </c>
      <c r="HZ6" s="94" t="str">
        <f>IF(HY7="","",IF(HY7+1&gt;EOMONTH(главная!$N$17,0),"",HY7+1))</f>
        <v/>
      </c>
      <c r="IA6" s="94" t="str">
        <f>IF(HZ7="","",IF(HZ7+1&gt;EOMONTH(главная!$N$17,0),"",HZ7+1))</f>
        <v/>
      </c>
      <c r="IB6" s="94" t="str">
        <f>IF(IA7="","",IF(IA7+1&gt;EOMONTH(главная!$N$17,0),"",IA7+1))</f>
        <v/>
      </c>
      <c r="IC6" s="94" t="str">
        <f>IF(IB7="","",IF(IB7+1&gt;EOMONTH(главная!$N$17,0),"",IB7+1))</f>
        <v/>
      </c>
      <c r="ID6" s="94" t="str">
        <f>IF(IC7="","",IF(IC7+1&gt;EOMONTH(главная!$N$17,0),"",IC7+1))</f>
        <v/>
      </c>
      <c r="IE6" s="94" t="str">
        <f>IF(ID7="","",IF(ID7+1&gt;EOMONTH(главная!$N$17,0),"",ID7+1))</f>
        <v/>
      </c>
      <c r="IF6" s="94" t="str">
        <f>IF(IE7="","",IF(IE7+1&gt;EOMONTH(главная!$N$17,0),"",IE7+1))</f>
        <v/>
      </c>
      <c r="IG6" s="94" t="str">
        <f>IF(IF7="","",IF(IF7+1&gt;EOMONTH(главная!$N$17,0),"",IF7+1))</f>
        <v/>
      </c>
      <c r="IH6" s="94" t="str">
        <f>IF(IG7="","",IF(IG7+1&gt;EOMONTH(главная!$N$17,0),"",IG7+1))</f>
        <v/>
      </c>
      <c r="II6" s="94" t="str">
        <f>IF(IH7="","",IF(IH7+1&gt;EOMONTH(главная!$N$17,0),"",IH7+1))</f>
        <v/>
      </c>
      <c r="IJ6" s="94" t="str">
        <f>IF(II7="","",IF(II7+1&gt;EOMONTH(главная!$N$17,0),"",II7+1))</f>
        <v/>
      </c>
      <c r="IK6" s="94" t="str">
        <f>IF(IJ7="","",IF(IJ7+1&gt;EOMONTH(главная!$N$17,0),"",IJ7+1))</f>
        <v/>
      </c>
      <c r="IL6" s="94" t="str">
        <f>IF(IK7="","",IF(IK7+1&gt;EOMONTH(главная!$N$17,0),"",IK7+1))</f>
        <v/>
      </c>
      <c r="IM6" s="94" t="str">
        <f>IF(IL7="","",IF(IL7+1&gt;EOMONTH(главная!$N$17,0),"",IL7+1))</f>
        <v/>
      </c>
      <c r="IN6" s="94" t="str">
        <f>IF(IM7="","",IF(IM7+1&gt;EOMONTH(главная!$N$17,0),"",IM7+1))</f>
        <v/>
      </c>
      <c r="IO6" s="94" t="str">
        <f>IF(IN7="","",IF(IN7+1&gt;EOMONTH(главная!$N$17,0),"",IN7+1))</f>
        <v/>
      </c>
      <c r="IP6" s="94" t="str">
        <f>IF(IO7="","",IF(IO7+1&gt;EOMONTH(главная!$N$17,0),"",IO7+1))</f>
        <v/>
      </c>
      <c r="IQ6" s="94" t="str">
        <f>IF(IP7="","",IF(IP7+1&gt;EOMONTH(главная!$N$17,0),"",IP7+1))</f>
        <v/>
      </c>
      <c r="IR6" s="94" t="str">
        <f>IF(IQ7="","",IF(IQ7+1&gt;EOMONTH(главная!$N$17,0),"",IQ7+1))</f>
        <v/>
      </c>
      <c r="IS6" s="94" t="str">
        <f>IF(IR7="","",IF(IR7+1&gt;EOMONTH(главная!$N$17,0),"",IR7+1))</f>
        <v/>
      </c>
      <c r="IT6" s="94" t="str">
        <f>IF(IS7="","",IF(IS7+1&gt;EOMONTH(главная!$N$17,0),"",IS7+1))</f>
        <v/>
      </c>
      <c r="IU6" s="94" t="str">
        <f>IF(IT7="","",IF(IT7+1&gt;EOMONTH(главная!$N$17,0),"",IT7+1))</f>
        <v/>
      </c>
      <c r="IV6" s="94" t="str">
        <f>IF(IU7="","",IF(IU7+1&gt;EOMONTH(главная!$N$17,0),"",IU7+1))</f>
        <v/>
      </c>
      <c r="IW6" s="94" t="str">
        <f>IF(IV7="","",IF(IV7+1&gt;EOMONTH(главная!$N$17,0),"",IV7+1))</f>
        <v/>
      </c>
      <c r="IX6" s="94" t="str">
        <f>IF(IW7="","",IF(IW7+1&gt;EOMONTH(главная!$N$17,0),"",IW7+1))</f>
        <v/>
      </c>
      <c r="IY6" s="94" t="str">
        <f>IF(IX7="","",IF(IX7+1&gt;EOMONTH(главная!$N$17,0),"",IX7+1))</f>
        <v/>
      </c>
      <c r="IZ6" s="94" t="str">
        <f>IF(IY7="","",IF(IY7+1&gt;EOMONTH(главная!$N$17,0),"",IY7+1))</f>
        <v/>
      </c>
      <c r="JA6" s="94" t="str">
        <f>IF(IZ7="","",IF(IZ7+1&gt;EOMONTH(главная!$N$17,0),"",IZ7+1))</f>
        <v/>
      </c>
      <c r="JB6" s="94" t="str">
        <f>IF(JA7="","",IF(JA7+1&gt;EOMONTH(главная!$N$17,0),"",JA7+1))</f>
        <v/>
      </c>
      <c r="JC6" s="94" t="str">
        <f>IF(JB7="","",IF(JB7+1&gt;EOMONTH(главная!$N$17,0),"",JB7+1))</f>
        <v/>
      </c>
      <c r="JD6" s="94" t="str">
        <f>IF(JC7="","",IF(JC7+1&gt;EOMONTH(главная!$N$17,0),"",JC7+1))</f>
        <v/>
      </c>
      <c r="JE6" s="94" t="str">
        <f>IF(JD7="","",IF(JD7+1&gt;EOMONTH(главная!$N$17,0),"",JD7+1))</f>
        <v/>
      </c>
      <c r="JF6" s="94" t="str">
        <f>IF(JE7="","",IF(JE7+1&gt;EOMONTH(главная!$N$17,0),"",JE7+1))</f>
        <v/>
      </c>
      <c r="JG6" s="94" t="str">
        <f>IF(JF7="","",IF(JF7+1&gt;EOMONTH(главная!$N$17,0),"",JF7+1))</f>
        <v/>
      </c>
      <c r="JH6" s="94" t="str">
        <f>IF(JG7="","",IF(JG7+1&gt;EOMONTH(главная!$N$17,0),"",JG7+1))</f>
        <v/>
      </c>
      <c r="JI6" s="94" t="str">
        <f>IF(JH7="","",IF(JH7+1&gt;EOMONTH(главная!$N$17,0),"",JH7+1))</f>
        <v/>
      </c>
      <c r="JJ6" s="94" t="str">
        <f>IF(JI7="","",IF(JI7+1&gt;EOMONTH(главная!$N$17,0),"",JI7+1))</f>
        <v/>
      </c>
      <c r="JK6" s="94" t="str">
        <f>IF(JJ7="","",IF(JJ7+1&gt;EOMONTH(главная!$N$17,0),"",JJ7+1))</f>
        <v/>
      </c>
      <c r="JL6" s="94" t="str">
        <f>IF(JK7="","",IF(JK7+1&gt;EOMONTH(главная!$N$17,0),"",JK7+1))</f>
        <v/>
      </c>
      <c r="JM6" s="94" t="str">
        <f>IF(JL7="","",IF(JL7+1&gt;EOMONTH(главная!$N$17,0),"",JL7+1))</f>
        <v/>
      </c>
      <c r="JN6" s="94" t="str">
        <f>IF(JM7="","",IF(JM7+1&gt;EOMONTH(главная!$N$17,0),"",JM7+1))</f>
        <v/>
      </c>
      <c r="JO6" s="94" t="str">
        <f>IF(JN7="","",IF(JN7+1&gt;EOMONTH(главная!$N$17,0),"",JN7+1))</f>
        <v/>
      </c>
      <c r="JP6" s="94" t="str">
        <f>IF(JO7="","",IF(JO7+1&gt;EOMONTH(главная!$N$17,0),"",JO7+1))</f>
        <v/>
      </c>
      <c r="JQ6" s="94" t="str">
        <f>IF(JP7="","",IF(JP7+1&gt;EOMONTH(главная!$N$17,0),"",JP7+1))</f>
        <v/>
      </c>
      <c r="JR6" s="94" t="str">
        <f>IF(JQ7="","",IF(JQ7+1&gt;EOMONTH(главная!$N$17,0),"",JQ7+1))</f>
        <v/>
      </c>
      <c r="JS6" s="94" t="str">
        <f>IF(JR7="","",IF(JR7+1&gt;EOMONTH(главная!$N$17,0),"",JR7+1))</f>
        <v/>
      </c>
      <c r="JT6" s="94" t="str">
        <f>IF(JS7="","",IF(JS7+1&gt;EOMONTH(главная!$N$17,0),"",JS7+1))</f>
        <v/>
      </c>
      <c r="JU6" s="94" t="str">
        <f>IF(JT7="","",IF(JT7+1&gt;EOMONTH(главная!$N$17,0),"",JT7+1))</f>
        <v/>
      </c>
      <c r="JV6" s="94" t="str">
        <f>IF(JU7="","",IF(JU7+1&gt;EOMONTH(главная!$N$17,0),"",JU7+1))</f>
        <v/>
      </c>
      <c r="JW6" s="94" t="str">
        <f>IF(JV7="","",IF(JV7+1&gt;EOMONTH(главная!$N$17,0),"",JV7+1))</f>
        <v/>
      </c>
      <c r="JX6" s="94" t="str">
        <f>IF(JW7="","",IF(JW7+1&gt;EOMONTH(главная!$N$17,0),"",JW7+1))</f>
        <v/>
      </c>
      <c r="JY6" s="94" t="str">
        <f>IF(JX7="","",IF(JX7+1&gt;EOMONTH(главная!$N$17,0),"",JX7+1))</f>
        <v/>
      </c>
      <c r="JZ6" s="94" t="str">
        <f>IF(JY7="","",IF(JY7+1&gt;EOMONTH(главная!$N$17,0),"",JY7+1))</f>
        <v/>
      </c>
      <c r="KA6" s="94" t="str">
        <f>IF(JZ7="","",IF(JZ7+1&gt;EOMONTH(главная!$N$17,0),"",JZ7+1))</f>
        <v/>
      </c>
      <c r="KB6" s="94" t="str">
        <f>IF(KA7="","",IF(KA7+1&gt;EOMONTH(главная!$N$17,0),"",KA7+1))</f>
        <v/>
      </c>
      <c r="KC6" s="94" t="str">
        <f>IF(KB7="","",IF(KB7+1&gt;EOMONTH(главная!$N$17,0),"",KB7+1))</f>
        <v/>
      </c>
      <c r="KD6" s="94" t="str">
        <f>IF(KC7="","",IF(KC7+1&gt;EOMONTH(главная!$N$17,0),"",KC7+1))</f>
        <v/>
      </c>
      <c r="KE6" s="94" t="str">
        <f>IF(KD7="","",IF(KD7+1&gt;EOMONTH(главная!$N$17,0),"",KD7+1))</f>
        <v/>
      </c>
      <c r="KF6" s="94" t="str">
        <f>IF(KE7="","",IF(KE7+1&gt;EOMONTH(главная!$N$17,0),"",KE7+1))</f>
        <v/>
      </c>
      <c r="KG6" s="94" t="str">
        <f>IF(KF7="","",IF(KF7+1&gt;EOMONTH(главная!$N$17,0),"",KF7+1))</f>
        <v/>
      </c>
      <c r="KH6" s="94" t="str">
        <f>IF(KG7="","",IF(KG7+1&gt;EOMONTH(главная!$N$17,0),"",KG7+1))</f>
        <v/>
      </c>
      <c r="KI6" s="94" t="str">
        <f>IF(KH7="","",IF(KH7+1&gt;EOMONTH(главная!$N$17,0),"",KH7+1))</f>
        <v/>
      </c>
      <c r="KJ6" s="94" t="str">
        <f>IF(KI7="","",IF(KI7+1&gt;EOMONTH(главная!$N$17,0),"",KI7+1))</f>
        <v/>
      </c>
      <c r="KK6" s="94" t="str">
        <f>IF(KJ7="","",IF(KJ7+1&gt;EOMONTH(главная!$N$17,0),"",KJ7+1))</f>
        <v/>
      </c>
      <c r="KL6" s="94" t="str">
        <f>IF(KK7="","",IF(KK7+1&gt;EOMONTH(главная!$N$17,0),"",KK7+1))</f>
        <v/>
      </c>
      <c r="KM6" s="94" t="str">
        <f>IF(KL7="","",IF(KL7+1&gt;EOMONTH(главная!$N$17,0),"",KL7+1))</f>
        <v/>
      </c>
      <c r="KN6" s="94" t="str">
        <f>IF(KM7="","",IF(KM7+1&gt;EOMONTH(главная!$N$17,0),"",KM7+1))</f>
        <v/>
      </c>
      <c r="KO6" s="94" t="str">
        <f>IF(KN7="","",IF(KN7+1&gt;EOMONTH(главная!$N$17,0),"",KN7+1))</f>
        <v/>
      </c>
      <c r="KP6" s="94" t="str">
        <f>IF(KO7="","",IF(KO7+1&gt;EOMONTH(главная!$N$17,0),"",KO7+1))</f>
        <v/>
      </c>
      <c r="KQ6" s="94" t="str">
        <f>IF(KP7="","",IF(KP7+1&gt;EOMONTH(главная!$N$17,0),"",KP7+1))</f>
        <v/>
      </c>
      <c r="KR6" s="94" t="str">
        <f>IF(KQ7="","",IF(KQ7+1&gt;EOMONTH(главная!$N$17,0),"",KQ7+1))</f>
        <v/>
      </c>
      <c r="KS6" s="94" t="str">
        <f>IF(KR7="","",IF(KR7+1&gt;EOMONTH(главная!$N$17,0),"",KR7+1))</f>
        <v/>
      </c>
      <c r="KT6" s="94" t="str">
        <f>IF(KS7="","",IF(KS7+1&gt;EOMONTH(главная!$N$17,0),"",KS7+1))</f>
        <v/>
      </c>
      <c r="KU6" s="94" t="str">
        <f>IF(KT7="","",IF(KT7+1&gt;EOMONTH(главная!$N$17,0),"",KT7+1))</f>
        <v/>
      </c>
      <c r="KV6" s="94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94">
        <f>IF(U6="","",EOMONTH(U6,0))</f>
        <v>44227</v>
      </c>
      <c r="V7" s="94">
        <f>IF(V6="","",EOMONTH(V6,0))</f>
        <v>44255</v>
      </c>
      <c r="W7" s="94">
        <f t="shared" ref="W7:CH7" si="5">IF(W6="","",EOMONTH(W6,0))</f>
        <v>44286</v>
      </c>
      <c r="X7" s="94">
        <f t="shared" si="5"/>
        <v>44316</v>
      </c>
      <c r="Y7" s="94">
        <f t="shared" si="5"/>
        <v>44347</v>
      </c>
      <c r="Z7" s="94">
        <f t="shared" si="5"/>
        <v>44377</v>
      </c>
      <c r="AA7" s="94">
        <f t="shared" si="5"/>
        <v>44408</v>
      </c>
      <c r="AB7" s="94">
        <f t="shared" si="5"/>
        <v>44439</v>
      </c>
      <c r="AC7" s="94">
        <f t="shared" si="5"/>
        <v>44469</v>
      </c>
      <c r="AD7" s="94">
        <f t="shared" si="5"/>
        <v>44500</v>
      </c>
      <c r="AE7" s="94">
        <f t="shared" si="5"/>
        <v>44530</v>
      </c>
      <c r="AF7" s="94">
        <f t="shared" si="5"/>
        <v>44561</v>
      </c>
      <c r="AG7" s="94">
        <f t="shared" si="5"/>
        <v>44592</v>
      </c>
      <c r="AH7" s="94">
        <f t="shared" si="5"/>
        <v>44620</v>
      </c>
      <c r="AI7" s="94">
        <f t="shared" si="5"/>
        <v>44651</v>
      </c>
      <c r="AJ7" s="94">
        <f t="shared" si="5"/>
        <v>44681</v>
      </c>
      <c r="AK7" s="94">
        <f t="shared" si="5"/>
        <v>44712</v>
      </c>
      <c r="AL7" s="94">
        <f t="shared" si="5"/>
        <v>44742</v>
      </c>
      <c r="AM7" s="94">
        <f t="shared" si="5"/>
        <v>44773</v>
      </c>
      <c r="AN7" s="94">
        <f t="shared" si="5"/>
        <v>44804</v>
      </c>
      <c r="AO7" s="94">
        <f t="shared" si="5"/>
        <v>44834</v>
      </c>
      <c r="AP7" s="94">
        <f t="shared" si="5"/>
        <v>44865</v>
      </c>
      <c r="AQ7" s="94">
        <f t="shared" si="5"/>
        <v>44895</v>
      </c>
      <c r="AR7" s="94">
        <f t="shared" si="5"/>
        <v>44926</v>
      </c>
      <c r="AS7" s="94">
        <f t="shared" si="5"/>
        <v>44957</v>
      </c>
      <c r="AT7" s="94">
        <f t="shared" si="5"/>
        <v>44985</v>
      </c>
      <c r="AU7" s="94">
        <f t="shared" si="5"/>
        <v>45016</v>
      </c>
      <c r="AV7" s="94">
        <f t="shared" si="5"/>
        <v>45046</v>
      </c>
      <c r="AW7" s="94">
        <f t="shared" si="5"/>
        <v>45077</v>
      </c>
      <c r="AX7" s="94">
        <f t="shared" si="5"/>
        <v>45107</v>
      </c>
      <c r="AY7" s="94">
        <f t="shared" si="5"/>
        <v>45138</v>
      </c>
      <c r="AZ7" s="94">
        <f t="shared" si="5"/>
        <v>45169</v>
      </c>
      <c r="BA7" s="94">
        <f t="shared" si="5"/>
        <v>45199</v>
      </c>
      <c r="BB7" s="94">
        <f t="shared" si="5"/>
        <v>45230</v>
      </c>
      <c r="BC7" s="94">
        <f t="shared" si="5"/>
        <v>45260</v>
      </c>
      <c r="BD7" s="94">
        <f t="shared" si="5"/>
        <v>45291</v>
      </c>
      <c r="BE7" s="94">
        <f t="shared" si="5"/>
        <v>45322</v>
      </c>
      <c r="BF7" s="94">
        <f t="shared" si="5"/>
        <v>45351</v>
      </c>
      <c r="BG7" s="94">
        <f t="shared" si="5"/>
        <v>45382</v>
      </c>
      <c r="BH7" s="94">
        <f t="shared" si="5"/>
        <v>45412</v>
      </c>
      <c r="BI7" s="94">
        <f t="shared" si="5"/>
        <v>45443</v>
      </c>
      <c r="BJ7" s="94">
        <f t="shared" si="5"/>
        <v>45473</v>
      </c>
      <c r="BK7" s="94">
        <f t="shared" si="5"/>
        <v>45504</v>
      </c>
      <c r="BL7" s="94">
        <f t="shared" si="5"/>
        <v>45535</v>
      </c>
      <c r="BM7" s="94">
        <f t="shared" si="5"/>
        <v>45565</v>
      </c>
      <c r="BN7" s="94">
        <f t="shared" si="5"/>
        <v>45596</v>
      </c>
      <c r="BO7" s="94">
        <f t="shared" si="5"/>
        <v>45626</v>
      </c>
      <c r="BP7" s="94">
        <f t="shared" si="5"/>
        <v>45657</v>
      </c>
      <c r="BQ7" s="94">
        <f t="shared" si="5"/>
        <v>45688</v>
      </c>
      <c r="BR7" s="94">
        <f t="shared" si="5"/>
        <v>45716</v>
      </c>
      <c r="BS7" s="94">
        <f t="shared" si="5"/>
        <v>45747</v>
      </c>
      <c r="BT7" s="94">
        <f t="shared" si="5"/>
        <v>45777</v>
      </c>
      <c r="BU7" s="94">
        <f t="shared" si="5"/>
        <v>45808</v>
      </c>
      <c r="BV7" s="94">
        <f t="shared" si="5"/>
        <v>45838</v>
      </c>
      <c r="BW7" s="94">
        <f t="shared" si="5"/>
        <v>45869</v>
      </c>
      <c r="BX7" s="94">
        <f t="shared" si="5"/>
        <v>45900</v>
      </c>
      <c r="BY7" s="94">
        <f t="shared" si="5"/>
        <v>45930</v>
      </c>
      <c r="BZ7" s="94">
        <f t="shared" si="5"/>
        <v>45961</v>
      </c>
      <c r="CA7" s="94">
        <f t="shared" si="5"/>
        <v>45991</v>
      </c>
      <c r="CB7" s="94">
        <f t="shared" si="5"/>
        <v>46022</v>
      </c>
      <c r="CC7" s="94">
        <f t="shared" si="5"/>
        <v>46053</v>
      </c>
      <c r="CD7" s="94">
        <f t="shared" si="5"/>
        <v>46081</v>
      </c>
      <c r="CE7" s="94">
        <f t="shared" si="5"/>
        <v>46112</v>
      </c>
      <c r="CF7" s="94">
        <f t="shared" si="5"/>
        <v>46142</v>
      </c>
      <c r="CG7" s="94">
        <f t="shared" si="5"/>
        <v>46173</v>
      </c>
      <c r="CH7" s="94">
        <f t="shared" si="5"/>
        <v>46203</v>
      </c>
      <c r="CI7" s="94">
        <f t="shared" ref="CI7:ET7" si="6">IF(CI6="","",EOMONTH(CI6,0))</f>
        <v>46234</v>
      </c>
      <c r="CJ7" s="94">
        <f t="shared" si="6"/>
        <v>46265</v>
      </c>
      <c r="CK7" s="94">
        <f t="shared" si="6"/>
        <v>46295</v>
      </c>
      <c r="CL7" s="94">
        <f t="shared" si="6"/>
        <v>46326</v>
      </c>
      <c r="CM7" s="94">
        <f t="shared" si="6"/>
        <v>46356</v>
      </c>
      <c r="CN7" s="94">
        <f t="shared" si="6"/>
        <v>46387</v>
      </c>
      <c r="CO7" s="94">
        <f t="shared" si="6"/>
        <v>46418</v>
      </c>
      <c r="CP7" s="94">
        <f t="shared" si="6"/>
        <v>46446</v>
      </c>
      <c r="CQ7" s="94">
        <f t="shared" si="6"/>
        <v>46477</v>
      </c>
      <c r="CR7" s="94">
        <f t="shared" si="6"/>
        <v>46507</v>
      </c>
      <c r="CS7" s="94">
        <f t="shared" si="6"/>
        <v>46538</v>
      </c>
      <c r="CT7" s="94">
        <f t="shared" si="6"/>
        <v>46568</v>
      </c>
      <c r="CU7" s="94">
        <f t="shared" si="6"/>
        <v>46599</v>
      </c>
      <c r="CV7" s="94">
        <f t="shared" si="6"/>
        <v>46630</v>
      </c>
      <c r="CW7" s="94">
        <f t="shared" si="6"/>
        <v>46660</v>
      </c>
      <c r="CX7" s="94">
        <f t="shared" si="6"/>
        <v>46691</v>
      </c>
      <c r="CY7" s="94">
        <f t="shared" si="6"/>
        <v>46721</v>
      </c>
      <c r="CZ7" s="94">
        <f t="shared" si="6"/>
        <v>46752</v>
      </c>
      <c r="DA7" s="94" t="str">
        <f t="shared" si="6"/>
        <v/>
      </c>
      <c r="DB7" s="94" t="str">
        <f t="shared" si="6"/>
        <v/>
      </c>
      <c r="DC7" s="94" t="str">
        <f t="shared" si="6"/>
        <v/>
      </c>
      <c r="DD7" s="94" t="str">
        <f t="shared" si="6"/>
        <v/>
      </c>
      <c r="DE7" s="94" t="str">
        <f t="shared" si="6"/>
        <v/>
      </c>
      <c r="DF7" s="94" t="str">
        <f t="shared" si="6"/>
        <v/>
      </c>
      <c r="DG7" s="94" t="str">
        <f t="shared" si="6"/>
        <v/>
      </c>
      <c r="DH7" s="94" t="str">
        <f t="shared" si="6"/>
        <v/>
      </c>
      <c r="DI7" s="94" t="str">
        <f t="shared" si="6"/>
        <v/>
      </c>
      <c r="DJ7" s="94" t="str">
        <f t="shared" si="6"/>
        <v/>
      </c>
      <c r="DK7" s="94" t="str">
        <f t="shared" si="6"/>
        <v/>
      </c>
      <c r="DL7" s="94" t="str">
        <f t="shared" si="6"/>
        <v/>
      </c>
      <c r="DM7" s="94" t="str">
        <f t="shared" si="6"/>
        <v/>
      </c>
      <c r="DN7" s="94" t="str">
        <f t="shared" si="6"/>
        <v/>
      </c>
      <c r="DO7" s="94" t="str">
        <f t="shared" si="6"/>
        <v/>
      </c>
      <c r="DP7" s="94" t="str">
        <f t="shared" si="6"/>
        <v/>
      </c>
      <c r="DQ7" s="94" t="str">
        <f t="shared" si="6"/>
        <v/>
      </c>
      <c r="DR7" s="94" t="str">
        <f t="shared" si="6"/>
        <v/>
      </c>
      <c r="DS7" s="94" t="str">
        <f t="shared" si="6"/>
        <v/>
      </c>
      <c r="DT7" s="94" t="str">
        <f t="shared" si="6"/>
        <v/>
      </c>
      <c r="DU7" s="94" t="str">
        <f t="shared" si="6"/>
        <v/>
      </c>
      <c r="DV7" s="94" t="str">
        <f t="shared" si="6"/>
        <v/>
      </c>
      <c r="DW7" s="94" t="str">
        <f t="shared" si="6"/>
        <v/>
      </c>
      <c r="DX7" s="94" t="str">
        <f t="shared" si="6"/>
        <v/>
      </c>
      <c r="DY7" s="94" t="str">
        <f t="shared" si="6"/>
        <v/>
      </c>
      <c r="DZ7" s="94" t="str">
        <f t="shared" si="6"/>
        <v/>
      </c>
      <c r="EA7" s="94" t="str">
        <f t="shared" si="6"/>
        <v/>
      </c>
      <c r="EB7" s="94" t="str">
        <f t="shared" si="6"/>
        <v/>
      </c>
      <c r="EC7" s="94" t="str">
        <f t="shared" si="6"/>
        <v/>
      </c>
      <c r="ED7" s="94" t="str">
        <f t="shared" si="6"/>
        <v/>
      </c>
      <c r="EE7" s="94" t="str">
        <f t="shared" si="6"/>
        <v/>
      </c>
      <c r="EF7" s="94" t="str">
        <f t="shared" si="6"/>
        <v/>
      </c>
      <c r="EG7" s="94" t="str">
        <f t="shared" si="6"/>
        <v/>
      </c>
      <c r="EH7" s="94" t="str">
        <f t="shared" si="6"/>
        <v/>
      </c>
      <c r="EI7" s="94" t="str">
        <f t="shared" si="6"/>
        <v/>
      </c>
      <c r="EJ7" s="94" t="str">
        <f t="shared" si="6"/>
        <v/>
      </c>
      <c r="EK7" s="94" t="str">
        <f t="shared" si="6"/>
        <v/>
      </c>
      <c r="EL7" s="94" t="str">
        <f t="shared" si="6"/>
        <v/>
      </c>
      <c r="EM7" s="94" t="str">
        <f t="shared" si="6"/>
        <v/>
      </c>
      <c r="EN7" s="94" t="str">
        <f t="shared" si="6"/>
        <v/>
      </c>
      <c r="EO7" s="94" t="str">
        <f t="shared" si="6"/>
        <v/>
      </c>
      <c r="EP7" s="94" t="str">
        <f t="shared" si="6"/>
        <v/>
      </c>
      <c r="EQ7" s="94" t="str">
        <f t="shared" si="6"/>
        <v/>
      </c>
      <c r="ER7" s="94" t="str">
        <f t="shared" si="6"/>
        <v/>
      </c>
      <c r="ES7" s="94" t="str">
        <f t="shared" si="6"/>
        <v/>
      </c>
      <c r="ET7" s="94" t="str">
        <f t="shared" si="6"/>
        <v/>
      </c>
      <c r="EU7" s="94" t="str">
        <f t="shared" ref="EU7:HF7" si="7">IF(EU6="","",EOMONTH(EU6,0))</f>
        <v/>
      </c>
      <c r="EV7" s="94" t="str">
        <f t="shared" si="7"/>
        <v/>
      </c>
      <c r="EW7" s="94" t="str">
        <f t="shared" si="7"/>
        <v/>
      </c>
      <c r="EX7" s="94" t="str">
        <f t="shared" si="7"/>
        <v/>
      </c>
      <c r="EY7" s="94" t="str">
        <f t="shared" si="7"/>
        <v/>
      </c>
      <c r="EZ7" s="94" t="str">
        <f t="shared" si="7"/>
        <v/>
      </c>
      <c r="FA7" s="94" t="str">
        <f t="shared" si="7"/>
        <v/>
      </c>
      <c r="FB7" s="94" t="str">
        <f t="shared" si="7"/>
        <v/>
      </c>
      <c r="FC7" s="94" t="str">
        <f t="shared" si="7"/>
        <v/>
      </c>
      <c r="FD7" s="94" t="str">
        <f t="shared" si="7"/>
        <v/>
      </c>
      <c r="FE7" s="94" t="str">
        <f t="shared" si="7"/>
        <v/>
      </c>
      <c r="FF7" s="94" t="str">
        <f t="shared" si="7"/>
        <v/>
      </c>
      <c r="FG7" s="94" t="str">
        <f t="shared" si="7"/>
        <v/>
      </c>
      <c r="FH7" s="94" t="str">
        <f t="shared" si="7"/>
        <v/>
      </c>
      <c r="FI7" s="94" t="str">
        <f t="shared" si="7"/>
        <v/>
      </c>
      <c r="FJ7" s="94" t="str">
        <f t="shared" si="7"/>
        <v/>
      </c>
      <c r="FK7" s="94" t="str">
        <f t="shared" si="7"/>
        <v/>
      </c>
      <c r="FL7" s="94" t="str">
        <f t="shared" si="7"/>
        <v/>
      </c>
      <c r="FM7" s="94" t="str">
        <f t="shared" si="7"/>
        <v/>
      </c>
      <c r="FN7" s="94" t="str">
        <f t="shared" si="7"/>
        <v/>
      </c>
      <c r="FO7" s="94" t="str">
        <f t="shared" si="7"/>
        <v/>
      </c>
      <c r="FP7" s="94" t="str">
        <f t="shared" si="7"/>
        <v/>
      </c>
      <c r="FQ7" s="94" t="str">
        <f t="shared" si="7"/>
        <v/>
      </c>
      <c r="FR7" s="94" t="str">
        <f t="shared" si="7"/>
        <v/>
      </c>
      <c r="FS7" s="94" t="str">
        <f t="shared" si="7"/>
        <v/>
      </c>
      <c r="FT7" s="94" t="str">
        <f t="shared" si="7"/>
        <v/>
      </c>
      <c r="FU7" s="94" t="str">
        <f t="shared" si="7"/>
        <v/>
      </c>
      <c r="FV7" s="94" t="str">
        <f t="shared" si="7"/>
        <v/>
      </c>
      <c r="FW7" s="94" t="str">
        <f t="shared" si="7"/>
        <v/>
      </c>
      <c r="FX7" s="94" t="str">
        <f t="shared" si="7"/>
        <v/>
      </c>
      <c r="FY7" s="94" t="str">
        <f t="shared" si="7"/>
        <v/>
      </c>
      <c r="FZ7" s="94" t="str">
        <f t="shared" si="7"/>
        <v/>
      </c>
      <c r="GA7" s="94" t="str">
        <f t="shared" si="7"/>
        <v/>
      </c>
      <c r="GB7" s="94" t="str">
        <f t="shared" si="7"/>
        <v/>
      </c>
      <c r="GC7" s="94" t="str">
        <f t="shared" si="7"/>
        <v/>
      </c>
      <c r="GD7" s="94" t="str">
        <f t="shared" si="7"/>
        <v/>
      </c>
      <c r="GE7" s="94" t="str">
        <f t="shared" si="7"/>
        <v/>
      </c>
      <c r="GF7" s="94" t="str">
        <f t="shared" si="7"/>
        <v/>
      </c>
      <c r="GG7" s="94" t="str">
        <f t="shared" si="7"/>
        <v/>
      </c>
      <c r="GH7" s="94" t="str">
        <f t="shared" si="7"/>
        <v/>
      </c>
      <c r="GI7" s="94" t="str">
        <f t="shared" si="7"/>
        <v/>
      </c>
      <c r="GJ7" s="94" t="str">
        <f t="shared" si="7"/>
        <v/>
      </c>
      <c r="GK7" s="94" t="str">
        <f t="shared" si="7"/>
        <v/>
      </c>
      <c r="GL7" s="94" t="str">
        <f t="shared" si="7"/>
        <v/>
      </c>
      <c r="GM7" s="94" t="str">
        <f t="shared" si="7"/>
        <v/>
      </c>
      <c r="GN7" s="94" t="str">
        <f t="shared" si="7"/>
        <v/>
      </c>
      <c r="GO7" s="94" t="str">
        <f t="shared" si="7"/>
        <v/>
      </c>
      <c r="GP7" s="94" t="str">
        <f t="shared" si="7"/>
        <v/>
      </c>
      <c r="GQ7" s="94" t="str">
        <f t="shared" si="7"/>
        <v/>
      </c>
      <c r="GR7" s="94" t="str">
        <f t="shared" si="7"/>
        <v/>
      </c>
      <c r="GS7" s="94" t="str">
        <f t="shared" si="7"/>
        <v/>
      </c>
      <c r="GT7" s="94" t="str">
        <f t="shared" si="7"/>
        <v/>
      </c>
      <c r="GU7" s="94" t="str">
        <f t="shared" si="7"/>
        <v/>
      </c>
      <c r="GV7" s="94" t="str">
        <f t="shared" si="7"/>
        <v/>
      </c>
      <c r="GW7" s="94" t="str">
        <f t="shared" si="7"/>
        <v/>
      </c>
      <c r="GX7" s="94" t="str">
        <f t="shared" si="7"/>
        <v/>
      </c>
      <c r="GY7" s="94" t="str">
        <f t="shared" si="7"/>
        <v/>
      </c>
      <c r="GZ7" s="94" t="str">
        <f t="shared" si="7"/>
        <v/>
      </c>
      <c r="HA7" s="94" t="str">
        <f t="shared" si="7"/>
        <v/>
      </c>
      <c r="HB7" s="94" t="str">
        <f t="shared" si="7"/>
        <v/>
      </c>
      <c r="HC7" s="94" t="str">
        <f t="shared" si="7"/>
        <v/>
      </c>
      <c r="HD7" s="94" t="str">
        <f t="shared" si="7"/>
        <v/>
      </c>
      <c r="HE7" s="94" t="str">
        <f t="shared" si="7"/>
        <v/>
      </c>
      <c r="HF7" s="94" t="str">
        <f t="shared" si="7"/>
        <v/>
      </c>
      <c r="HG7" s="94" t="str">
        <f t="shared" ref="HG7:JR7" si="8">IF(HG6="","",EOMONTH(HG6,0))</f>
        <v/>
      </c>
      <c r="HH7" s="94" t="str">
        <f t="shared" si="8"/>
        <v/>
      </c>
      <c r="HI7" s="94" t="str">
        <f t="shared" si="8"/>
        <v/>
      </c>
      <c r="HJ7" s="94" t="str">
        <f t="shared" si="8"/>
        <v/>
      </c>
      <c r="HK7" s="94" t="str">
        <f t="shared" si="8"/>
        <v/>
      </c>
      <c r="HL7" s="94" t="str">
        <f t="shared" si="8"/>
        <v/>
      </c>
      <c r="HM7" s="94" t="str">
        <f t="shared" si="8"/>
        <v/>
      </c>
      <c r="HN7" s="94" t="str">
        <f t="shared" si="8"/>
        <v/>
      </c>
      <c r="HO7" s="94" t="str">
        <f t="shared" si="8"/>
        <v/>
      </c>
      <c r="HP7" s="94" t="str">
        <f t="shared" si="8"/>
        <v/>
      </c>
      <c r="HQ7" s="94" t="str">
        <f t="shared" si="8"/>
        <v/>
      </c>
      <c r="HR7" s="94" t="str">
        <f t="shared" si="8"/>
        <v/>
      </c>
      <c r="HS7" s="94" t="str">
        <f t="shared" si="8"/>
        <v/>
      </c>
      <c r="HT7" s="94" t="str">
        <f t="shared" si="8"/>
        <v/>
      </c>
      <c r="HU7" s="94" t="str">
        <f t="shared" si="8"/>
        <v/>
      </c>
      <c r="HV7" s="94" t="str">
        <f t="shared" si="8"/>
        <v/>
      </c>
      <c r="HW7" s="94" t="str">
        <f t="shared" si="8"/>
        <v/>
      </c>
      <c r="HX7" s="94" t="str">
        <f t="shared" si="8"/>
        <v/>
      </c>
      <c r="HY7" s="94" t="str">
        <f t="shared" si="8"/>
        <v/>
      </c>
      <c r="HZ7" s="94" t="str">
        <f t="shared" si="8"/>
        <v/>
      </c>
      <c r="IA7" s="94" t="str">
        <f t="shared" si="8"/>
        <v/>
      </c>
      <c r="IB7" s="94" t="str">
        <f t="shared" si="8"/>
        <v/>
      </c>
      <c r="IC7" s="94" t="str">
        <f t="shared" si="8"/>
        <v/>
      </c>
      <c r="ID7" s="94" t="str">
        <f t="shared" si="8"/>
        <v/>
      </c>
      <c r="IE7" s="94" t="str">
        <f t="shared" si="8"/>
        <v/>
      </c>
      <c r="IF7" s="94" t="str">
        <f t="shared" si="8"/>
        <v/>
      </c>
      <c r="IG7" s="94" t="str">
        <f t="shared" si="8"/>
        <v/>
      </c>
      <c r="IH7" s="94" t="str">
        <f t="shared" si="8"/>
        <v/>
      </c>
      <c r="II7" s="94" t="str">
        <f t="shared" si="8"/>
        <v/>
      </c>
      <c r="IJ7" s="94" t="str">
        <f t="shared" si="8"/>
        <v/>
      </c>
      <c r="IK7" s="94" t="str">
        <f t="shared" si="8"/>
        <v/>
      </c>
      <c r="IL7" s="94" t="str">
        <f t="shared" si="8"/>
        <v/>
      </c>
      <c r="IM7" s="94" t="str">
        <f t="shared" si="8"/>
        <v/>
      </c>
      <c r="IN7" s="94" t="str">
        <f t="shared" si="8"/>
        <v/>
      </c>
      <c r="IO7" s="94" t="str">
        <f t="shared" si="8"/>
        <v/>
      </c>
      <c r="IP7" s="94" t="str">
        <f t="shared" si="8"/>
        <v/>
      </c>
      <c r="IQ7" s="94" t="str">
        <f t="shared" si="8"/>
        <v/>
      </c>
      <c r="IR7" s="94" t="str">
        <f t="shared" si="8"/>
        <v/>
      </c>
      <c r="IS7" s="94" t="str">
        <f t="shared" si="8"/>
        <v/>
      </c>
      <c r="IT7" s="94" t="str">
        <f t="shared" si="8"/>
        <v/>
      </c>
      <c r="IU7" s="94" t="str">
        <f t="shared" si="8"/>
        <v/>
      </c>
      <c r="IV7" s="94" t="str">
        <f t="shared" si="8"/>
        <v/>
      </c>
      <c r="IW7" s="94" t="str">
        <f t="shared" si="8"/>
        <v/>
      </c>
      <c r="IX7" s="94" t="str">
        <f t="shared" si="8"/>
        <v/>
      </c>
      <c r="IY7" s="94" t="str">
        <f t="shared" si="8"/>
        <v/>
      </c>
      <c r="IZ7" s="94" t="str">
        <f t="shared" si="8"/>
        <v/>
      </c>
      <c r="JA7" s="94" t="str">
        <f t="shared" si="8"/>
        <v/>
      </c>
      <c r="JB7" s="94" t="str">
        <f t="shared" si="8"/>
        <v/>
      </c>
      <c r="JC7" s="94" t="str">
        <f t="shared" si="8"/>
        <v/>
      </c>
      <c r="JD7" s="94" t="str">
        <f t="shared" si="8"/>
        <v/>
      </c>
      <c r="JE7" s="94" t="str">
        <f t="shared" si="8"/>
        <v/>
      </c>
      <c r="JF7" s="94" t="str">
        <f t="shared" si="8"/>
        <v/>
      </c>
      <c r="JG7" s="94" t="str">
        <f t="shared" si="8"/>
        <v/>
      </c>
      <c r="JH7" s="94" t="str">
        <f t="shared" si="8"/>
        <v/>
      </c>
      <c r="JI7" s="94" t="str">
        <f t="shared" si="8"/>
        <v/>
      </c>
      <c r="JJ7" s="94" t="str">
        <f t="shared" si="8"/>
        <v/>
      </c>
      <c r="JK7" s="94" t="str">
        <f t="shared" si="8"/>
        <v/>
      </c>
      <c r="JL7" s="94" t="str">
        <f t="shared" si="8"/>
        <v/>
      </c>
      <c r="JM7" s="94" t="str">
        <f t="shared" si="8"/>
        <v/>
      </c>
      <c r="JN7" s="94" t="str">
        <f t="shared" si="8"/>
        <v/>
      </c>
      <c r="JO7" s="94" t="str">
        <f t="shared" si="8"/>
        <v/>
      </c>
      <c r="JP7" s="94" t="str">
        <f t="shared" si="8"/>
        <v/>
      </c>
      <c r="JQ7" s="94" t="str">
        <f t="shared" si="8"/>
        <v/>
      </c>
      <c r="JR7" s="94" t="str">
        <f t="shared" si="8"/>
        <v/>
      </c>
      <c r="JS7" s="94" t="str">
        <f t="shared" ref="JS7:KV7" si="9">IF(JS6="","",EOMONTH(JS6,0))</f>
        <v/>
      </c>
      <c r="JT7" s="94" t="str">
        <f t="shared" si="9"/>
        <v/>
      </c>
      <c r="JU7" s="94" t="str">
        <f t="shared" si="9"/>
        <v/>
      </c>
      <c r="JV7" s="94" t="str">
        <f t="shared" si="9"/>
        <v/>
      </c>
      <c r="JW7" s="94" t="str">
        <f t="shared" si="9"/>
        <v/>
      </c>
      <c r="JX7" s="94" t="str">
        <f t="shared" si="9"/>
        <v/>
      </c>
      <c r="JY7" s="94" t="str">
        <f t="shared" si="9"/>
        <v/>
      </c>
      <c r="JZ7" s="94" t="str">
        <f t="shared" si="9"/>
        <v/>
      </c>
      <c r="KA7" s="94" t="str">
        <f t="shared" si="9"/>
        <v/>
      </c>
      <c r="KB7" s="94" t="str">
        <f t="shared" si="9"/>
        <v/>
      </c>
      <c r="KC7" s="94" t="str">
        <f t="shared" si="9"/>
        <v/>
      </c>
      <c r="KD7" s="94" t="str">
        <f t="shared" si="9"/>
        <v/>
      </c>
      <c r="KE7" s="94" t="str">
        <f t="shared" si="9"/>
        <v/>
      </c>
      <c r="KF7" s="94" t="str">
        <f t="shared" si="9"/>
        <v/>
      </c>
      <c r="KG7" s="94" t="str">
        <f t="shared" si="9"/>
        <v/>
      </c>
      <c r="KH7" s="94" t="str">
        <f t="shared" si="9"/>
        <v/>
      </c>
      <c r="KI7" s="94" t="str">
        <f t="shared" si="9"/>
        <v/>
      </c>
      <c r="KJ7" s="94" t="str">
        <f t="shared" si="9"/>
        <v/>
      </c>
      <c r="KK7" s="94" t="str">
        <f t="shared" si="9"/>
        <v/>
      </c>
      <c r="KL7" s="94" t="str">
        <f t="shared" si="9"/>
        <v/>
      </c>
      <c r="KM7" s="94" t="str">
        <f t="shared" si="9"/>
        <v/>
      </c>
      <c r="KN7" s="94" t="str">
        <f t="shared" si="9"/>
        <v/>
      </c>
      <c r="KO7" s="94" t="str">
        <f t="shared" si="9"/>
        <v/>
      </c>
      <c r="KP7" s="94" t="str">
        <f t="shared" si="9"/>
        <v/>
      </c>
      <c r="KQ7" s="94" t="str">
        <f t="shared" si="9"/>
        <v/>
      </c>
      <c r="KR7" s="94" t="str">
        <f t="shared" si="9"/>
        <v/>
      </c>
      <c r="KS7" s="94" t="str">
        <f t="shared" si="9"/>
        <v/>
      </c>
      <c r="KT7" s="94" t="str">
        <f t="shared" si="9"/>
        <v/>
      </c>
      <c r="KU7" s="94" t="str">
        <f t="shared" si="9"/>
        <v/>
      </c>
      <c r="KV7" s="94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ht="4.95" customHeight="1" x14ac:dyDescent="0.25">
      <c r="A11" s="1"/>
      <c r="B11" s="79"/>
      <c r="C11" s="79"/>
      <c r="D11" s="79"/>
      <c r="E11" s="1"/>
      <c r="F11" s="1"/>
      <c r="G11" s="1"/>
      <c r="H11" s="11"/>
      <c r="I11" s="1"/>
      <c r="J11" s="1"/>
      <c r="K11" s="1"/>
      <c r="L11" s="1"/>
      <c r="M11" s="5"/>
      <c r="N11" s="1"/>
      <c r="O11" s="19"/>
      <c r="P11" s="1"/>
      <c r="Q11" s="1"/>
      <c r="R11" s="40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</row>
    <row r="12" spans="1:310" s="4" customFormat="1" x14ac:dyDescent="0.25">
      <c r="A12" s="3"/>
      <c r="B12" s="72"/>
      <c r="C12" s="86"/>
      <c r="D12" s="86" t="s">
        <v>26</v>
      </c>
      <c r="E12" s="3" t="str">
        <f>kpi!$E$83</f>
        <v>поступления ДС по основной деят-ти</v>
      </c>
      <c r="F12" s="3"/>
      <c r="G12" s="3"/>
      <c r="H12" s="39" t="str">
        <f>IF(OR($E12="",$E12=0),"",INDEX(kpi!$I:$I,SUMIFS(kpi!$A:$A,kpi!$E:$E,$E12)))</f>
        <v>руб.</v>
      </c>
      <c r="I12" s="3"/>
      <c r="J12" s="3"/>
      <c r="K12" s="3" t="s">
        <v>7</v>
      </c>
      <c r="L12" s="3"/>
      <c r="M12" s="5"/>
      <c r="N12" s="3"/>
      <c r="O12" s="19"/>
      <c r="P12" s="3"/>
      <c r="Q12" s="3"/>
      <c r="R12" s="41">
        <f t="shared" ref="R12:R14" si="10">SUMIFS($T12:$KW12,$T$1:$KW$1,"&gt;="&amp;1,$T$1:$KW$1,"&lt;="&amp;MAX($1:$1))</f>
        <v>1728201253.5801861</v>
      </c>
      <c r="S12" s="3"/>
      <c r="T12" s="3"/>
      <c r="U12" s="41">
        <f>IF(U$7="",0,SUMIFS(раунд1!$182:$182,раунд1!$6:$6,U$6)+SUMIFS(раунд2!$182:$182,раунд2!$6:$6,U$6)+SUMIFS(раунд3!182:182,раунд3!$6:$6,U$6))</f>
        <v>465674.41682692314</v>
      </c>
      <c r="V12" s="41">
        <f>IF(V$7="",0,SUMIFS(раунд1!$182:$182,раунд1!$6:$6,V$6)+SUMIFS(раунд2!$182:$182,раунд2!$6:$6,V$6)+SUMIFS(раунд3!182:182,раунд3!$6:$6,V$6))</f>
        <v>619697.89713141031</v>
      </c>
      <c r="W12" s="41">
        <f>IF(W$7="",0,SUMIFS(раунд1!$182:$182,раунд1!$6:$6,W$6)+SUMIFS(раунд2!$182:$182,раунд2!$6:$6,W$6)+SUMIFS(раунд3!182:182,раунд3!$6:$6,W$6))</f>
        <v>767302.61990384618</v>
      </c>
      <c r="X12" s="41">
        <f>IF(X$7="",0,SUMIFS(раунд1!$182:$182,раунд1!$6:$6,X$6)+SUMIFS(раунд2!$182:$182,раунд2!$6:$6,X$6)+SUMIFS(раунд3!182:182,раунд3!$6:$6,X$6))</f>
        <v>1177772.4872099648</v>
      </c>
      <c r="Y12" s="41">
        <f>IF(Y$7="",0,SUMIFS(раунд1!$182:$182,раунд1!$6:$6,Y$6)+SUMIFS(раунд2!$182:$182,раунд2!$6:$6,Y$6)+SUMIFS(раунд3!182:182,раунд3!$6:$6,Y$6))</f>
        <v>1220350.2235729792</v>
      </c>
      <c r="Z12" s="41">
        <f>IF(Z$7="",0,SUMIFS(раунд1!$182:$182,раунд1!$6:$6,Z$6)+SUMIFS(раунд2!$182:$182,раунд2!$6:$6,Z$6)+SUMIFS(раунд3!182:182,раунд3!$6:$6,Z$6))</f>
        <v>1413319.7632236583</v>
      </c>
      <c r="AA12" s="41">
        <f>IF(AA$7="",0,SUMIFS(раунд1!$182:$182,раунд1!$6:$6,AA$6)+SUMIFS(раунд2!$182:$182,раунд2!$6:$6,AA$6)+SUMIFS(раунд3!182:182,раунд3!$6:$6,AA$6))</f>
        <v>1603930.8476983905</v>
      </c>
      <c r="AB12" s="41">
        <f>IF(AB$7="",0,SUMIFS(раунд1!$182:$182,раунд1!$6:$6,AB$6)+SUMIFS(раунд2!$182:$182,раунд2!$6:$6,AB$6)+SUMIFS(раунд3!182:182,раунд3!$6:$6,AB$6))</f>
        <v>1790420.24900745</v>
      </c>
      <c r="AC12" s="41">
        <f>IF(AC$7="",0,SUMIFS(раунд1!$182:$182,раунд1!$6:$6,AC$6)+SUMIFS(раунд2!$182:$182,раунд2!$6:$6,AC$6)+SUMIFS(раунд3!182:182,раунд3!$6:$6,AC$6))</f>
        <v>1980473.815176751</v>
      </c>
      <c r="AD12" s="41">
        <f>IF(AD$7="",0,SUMIFS(раунд1!$182:$182,раунд1!$6:$6,AD$6)+SUMIFS(раунд2!$182:$182,раунд2!$6:$6,AD$6)+SUMIFS(раунд3!182:182,раунд3!$6:$6,AD$6))</f>
        <v>2176047.820687904</v>
      </c>
      <c r="AE12" s="41">
        <f>IF(AE$7="",0,SUMIFS(раунд1!$182:$182,раунд1!$6:$6,AE$6)+SUMIFS(раунд2!$182:$182,раунд2!$6:$6,AE$6)+SUMIFS(раунд3!182:182,раунд3!$6:$6,AE$6))</f>
        <v>2377142.2655409086</v>
      </c>
      <c r="AF12" s="41">
        <f>IF(AF$7="",0,SUMIFS(раунд1!$182:$182,раунд1!$6:$6,AF$6)+SUMIFS(раунд2!$182:$182,раунд2!$6:$6,AF$6)+SUMIFS(раунд3!182:182,раунд3!$6:$6,AF$6))</f>
        <v>2583757.1497357651</v>
      </c>
      <c r="AG12" s="41">
        <f>IF(AG$7="",0,SUMIFS(раунд1!$182:$182,раунд1!$6:$6,AG$6)+SUMIFS(раунд2!$182:$182,раунд2!$6:$6,AG$6)+SUMIFS(раунд3!182:182,раунд3!$6:$6,AG$6))</f>
        <v>7138431.0793901375</v>
      </c>
      <c r="AH12" s="41">
        <f>IF(AH$7="",0,SUMIFS(раунд1!$182:$182,раунд1!$6:$6,AH$6)+SUMIFS(раунд2!$182:$182,раунд2!$6:$6,AH$6)+SUMIFS(раунд3!182:182,раунд3!$6:$6,AH$6))</f>
        <v>3517709.1223683329</v>
      </c>
      <c r="AI12" s="41">
        <f>IF(AI$7="",0,SUMIFS(раунд1!$182:$182,раунд1!$6:$6,AI$6)+SUMIFS(раунд2!$182:$182,раунд2!$6:$6,AI$6)+SUMIFS(раунд3!182:182,раунд3!$6:$6,AI$6))</f>
        <v>3880333.5572716664</v>
      </c>
      <c r="AJ12" s="41">
        <f>IF(AJ$7="",0,SUMIFS(раунд1!$182:$182,раунд1!$6:$6,AJ$6)+SUMIFS(раунд2!$182:$182,раунд2!$6:$6,AJ$6)+SUMIFS(раунд3!182:182,раунд3!$6:$6,AJ$6))</f>
        <v>6668762.5915201446</v>
      </c>
      <c r="AK12" s="41">
        <f>IF(AK$7="",0,SUMIFS(раунд1!$182:$182,раунд1!$6:$6,AK$6)+SUMIFS(раунд2!$182:$182,раунд2!$6:$6,AK$6)+SUMIFS(раунд3!182:182,раунд3!$6:$6,AK$6))</f>
        <v>5143015.2976228697</v>
      </c>
      <c r="AL12" s="41">
        <f>IF(AL$7="",0,SUMIFS(раунд1!$182:$182,раунд1!$6:$6,AL$6)+SUMIFS(раунд2!$182:$182,раунд2!$6:$6,AL$6)+SUMIFS(раунд3!182:182,раунд3!$6:$6,AL$6))</f>
        <v>5583653.7080934979</v>
      </c>
      <c r="AM12" s="41">
        <f>IF(AM$7="",0,SUMIFS(раунд1!$182:$182,раунд1!$6:$6,AM$6)+SUMIFS(раунд2!$182:$182,раунд2!$6:$6,AM$6)+SUMIFS(раунд3!182:182,раунд3!$6:$6,AM$6))</f>
        <v>6031783.7420986947</v>
      </c>
      <c r="AN12" s="41">
        <f>IF(AN$7="",0,SUMIFS(раунд1!$182:$182,раунд1!$6:$6,AN$6)+SUMIFS(раунд2!$182:$182,раунд2!$6:$6,AN$6)+SUMIFS(раунд3!182:182,раунд3!$6:$6,AN$6))</f>
        <v>6463713.4319691788</v>
      </c>
      <c r="AO12" s="41">
        <f>IF(AO$7="",0,SUMIFS(раунд1!$182:$182,раунд1!$6:$6,AO$6)+SUMIFS(раунд2!$182:$182,раунд2!$6:$6,AO$6)+SUMIFS(раунд3!182:182,раунд3!$6:$6,AO$6))</f>
        <v>6878216.4961934602</v>
      </c>
      <c r="AP12" s="41">
        <f>IF(AP$7="",0,SUMIFS(раунд1!$182:$182,раунд1!$6:$6,AP$6)+SUMIFS(раунд2!$182:$182,раунд2!$6:$6,AP$6)+SUMIFS(раунд3!182:182,раунд3!$6:$6,AP$6))</f>
        <v>7296144.0928020971</v>
      </c>
      <c r="AQ12" s="41">
        <f>IF(AQ$7="",0,SUMIFS(раунд1!$182:$182,раунд1!$6:$6,AQ$6)+SUMIFS(раунд2!$182:$182,раунд2!$6:$6,AQ$6)+SUMIFS(раунд3!182:182,раунд3!$6:$6,AQ$6))</f>
        <v>7722413.0270899897</v>
      </c>
      <c r="AR12" s="41">
        <f>IF(AR$7="",0,SUMIFS(раунд1!$182:$182,раунд1!$6:$6,AR$6)+SUMIFS(раунд2!$182:$182,раунд2!$6:$6,AR$6)+SUMIFS(раунд3!182:182,раунд3!$6:$6,AR$6))</f>
        <v>8157023.2990571447</v>
      </c>
      <c r="AS12" s="41">
        <f>IF(AS$7="",0,SUMIFS(раунд1!$182:$182,раунд1!$6:$6,AS$6)+SUMIFS(раунд2!$182:$182,раунд2!$6:$6,AS$6)+SUMIFS(раунд3!182:182,раунд3!$6:$6,AS$6))</f>
        <v>8599974.9087035563</v>
      </c>
      <c r="AT12" s="41">
        <f>IF(AT$7="",0,SUMIFS(раунд1!$182:$182,раунд1!$6:$6,AT$6)+SUMIFS(раунд2!$182:$182,раунд2!$6:$6,AT$6)+SUMIFS(раунд3!182:182,раунд3!$6:$6,AT$6))</f>
        <v>9051267.8560292274</v>
      </c>
      <c r="AU12" s="41">
        <f>IF(AU$7="",0,SUMIFS(раунд1!$182:$182,раунд1!$6:$6,AU$6)+SUMIFS(раунд2!$182:$182,раунд2!$6:$6,AU$6)+SUMIFS(раунд3!182:182,раунд3!$6:$6,AU$6))</f>
        <v>9510902.1410341561</v>
      </c>
      <c r="AV12" s="41">
        <f>IF(AV$7="",0,SUMIFS(раунд1!$182:$182,раунд1!$6:$6,AV$6)+SUMIFS(раунд2!$182:$182,раунд2!$6:$6,AV$6)+SUMIFS(раунд3!182:182,раунд3!$6:$6,AV$6))</f>
        <v>9990544.4303850103</v>
      </c>
      <c r="AW12" s="41">
        <f>IF(AW$7="",0,SUMIFS(раунд1!$182:$182,раунд1!$6:$6,AW$6)+SUMIFS(раунд2!$182:$182,раунд2!$6:$6,AW$6)+SUMIFS(раунд3!182:182,раунд3!$6:$6,AW$6))</f>
        <v>10466861.390748456</v>
      </c>
      <c r="AX12" s="41">
        <f>IF(AX$7="",0,SUMIFS(раунд1!$182:$182,раунд1!$6:$6,AX$6)+SUMIFS(раунд2!$182:$182,раунд2!$6:$6,AX$6)+SUMIFS(раунд3!182:182,раунд3!$6:$6,AX$6))</f>
        <v>10951519.688791163</v>
      </c>
      <c r="AY12" s="41">
        <f>IF(AY$7="",0,SUMIFS(раунд1!$182:$182,раунд1!$6:$6,AY$6)+SUMIFS(раунд2!$182:$182,раунд2!$6:$6,AY$6)+SUMIFS(раунд3!182:182,раунд3!$6:$6,AY$6))</f>
        <v>11444519.324513124</v>
      </c>
      <c r="AZ12" s="41">
        <f>IF(AZ$7="",0,SUMIFS(раунд1!$182:$182,раунд1!$6:$6,AZ$6)+SUMIFS(раунд2!$182:$182,раунд2!$6:$6,AZ$6)+SUMIFS(раунд3!182:182,раунд3!$6:$6,AZ$6))</f>
        <v>11945860.297914349</v>
      </c>
      <c r="BA12" s="41">
        <f>IF(BA$7="",0,SUMIFS(раунд1!$182:$182,раунд1!$6:$6,BA$6)+SUMIFS(раунд2!$182:$182,раунд2!$6:$6,BA$6)+SUMIFS(раунд3!182:182,раунд3!$6:$6,BA$6))</f>
        <v>12455542.608994829</v>
      </c>
      <c r="BB12" s="41">
        <f>IF(BB$7="",0,SUMIFS(раунд1!$182:$182,раунд1!$6:$6,BB$6)+SUMIFS(раунд2!$182:$182,раунд2!$6:$6,BB$6)+SUMIFS(раунд3!182:182,раунд3!$6:$6,BB$6))</f>
        <v>12973566.25775457</v>
      </c>
      <c r="BC12" s="41">
        <f>IF(BC$7="",0,SUMIFS(раунд1!$182:$182,раунд1!$6:$6,BC$6)+SUMIFS(раунд2!$182:$182,раунд2!$6:$6,BC$6)+SUMIFS(раунд3!182:182,раунд3!$6:$6,BC$6))</f>
        <v>13499931.244193569</v>
      </c>
      <c r="BD12" s="41">
        <f>IF(BD$7="",0,SUMIFS(раунд1!$182:$182,раунд1!$6:$6,BD$6)+SUMIFS(раунд2!$182:$182,раунд2!$6:$6,BD$6)+SUMIFS(раунд3!182:182,раунд3!$6:$6,BD$6))</f>
        <v>14034637.568311827</v>
      </c>
      <c r="BE12" s="41">
        <f>IF(BE$7="",0,SUMIFS(раунд1!$182:$182,раунд1!$6:$6,BE$6)+SUMIFS(раунд2!$182:$182,раунд2!$6:$6,BE$6)+SUMIFS(раунд3!182:182,раунд3!$6:$6,BE$6))</f>
        <v>32496366.940864787</v>
      </c>
      <c r="BF12" s="41">
        <f>IF(BF$7="",0,SUMIFS(раунд1!$182:$182,раунд1!$6:$6,BF$6)+SUMIFS(раунд2!$182:$182,раунд2!$6:$6,BF$6)+SUMIFS(раунд3!182:182,раунд3!$6:$6,BF$6))</f>
        <v>13636274.289916135</v>
      </c>
      <c r="BG12" s="41">
        <f>IF(BG$7="",0,SUMIFS(раунд1!$182:$182,раунд1!$6:$6,BG$6)+SUMIFS(раунд2!$182:$182,раунд2!$6:$6,BG$6)+SUMIFS(раунд3!182:182,раунд3!$6:$6,BG$6))</f>
        <v>14201651.078356914</v>
      </c>
      <c r="BH12" s="41">
        <f>IF(BH$7="",0,SUMIFS(раунд1!$182:$182,раунд1!$6:$6,BH$6)+SUMIFS(раунд2!$182:$182,раунд2!$6:$6,BH$6)+SUMIFS(раунд3!182:182,раунд3!$6:$6,BH$6))</f>
        <v>19283211.08671933</v>
      </c>
      <c r="BI12" s="41">
        <f>IF(BI$7="",0,SUMIFS(раунд1!$182:$182,раунд1!$6:$6,BI$6)+SUMIFS(раунд2!$182:$182,раунд2!$6:$6,BI$6)+SUMIFS(раунд3!182:182,раунд3!$6:$6,BI$6))</f>
        <v>17004002.202413101</v>
      </c>
      <c r="BJ12" s="41">
        <f>IF(BJ$7="",0,SUMIFS(раунд1!$182:$182,раунд1!$6:$6,BJ$6)+SUMIFS(раунд2!$182:$182,раунд2!$6:$6,BJ$6)+SUMIFS(раунд3!182:182,раунд3!$6:$6,BJ$6))</f>
        <v>17671210.542897046</v>
      </c>
      <c r="BK12" s="41">
        <f>IF(BK$7="",0,SUMIFS(раунд1!$182:$182,раунд1!$6:$6,BK$6)+SUMIFS(раунд2!$182:$182,раунд2!$6:$6,BK$6)+SUMIFS(раунд3!182:182,раунд3!$6:$6,BK$6))</f>
        <v>18331125.036337841</v>
      </c>
      <c r="BL12" s="41">
        <f>IF(BL$7="",0,SUMIFS(раунд1!$182:$182,раунд1!$6:$6,BL$6)+SUMIFS(раунд2!$182:$182,раунд2!$6:$6,BL$6)+SUMIFS(раунд3!182:182,раунд3!$6:$6,BL$6))</f>
        <v>18982878.544926964</v>
      </c>
      <c r="BM12" s="41">
        <f>IF(BM$7="",0,SUMIFS(раунд1!$182:$182,раунд1!$6:$6,BM$6)+SUMIFS(раунд2!$182:$182,раунд2!$6:$6,BM$6)+SUMIFS(раунд3!182:182,раунд3!$6:$6,BM$6))</f>
        <v>19604103.275078058</v>
      </c>
      <c r="BN12" s="41">
        <f>IF(BN$7="",0,SUMIFS(раунд1!$182:$182,раунд1!$6:$6,BN$6)+SUMIFS(раунд2!$182:$182,раунд2!$6:$6,BN$6)+SUMIFS(раунд3!182:182,раунд3!$6:$6,BN$6))</f>
        <v>20196937.029238001</v>
      </c>
      <c r="BO12" s="41">
        <f>IF(BO$7="",0,SUMIFS(раунд1!$182:$182,раунд1!$6:$6,BO$6)+SUMIFS(раунд2!$182:$182,раунд2!$6:$6,BO$6)+SUMIFS(раунд3!182:182,раунд3!$6:$6,BO$6))</f>
        <v>20790421.379892964</v>
      </c>
      <c r="BP12" s="41">
        <f>IF(BP$7="",0,SUMIFS(раунд1!$182:$182,раунд1!$6:$6,BP$6)+SUMIFS(раунд2!$182:$182,раунд2!$6:$6,BP$6)+SUMIFS(раунд3!182:182,раунд3!$6:$6,BP$6))</f>
        <v>21391547.319575433</v>
      </c>
      <c r="BQ12" s="41">
        <f>IF(BQ$7="",0,SUMIFS(раунд1!$182:$182,раунд1!$6:$6,BQ$6)+SUMIFS(раунд2!$182:$182,раунд2!$6:$6,BQ$6)+SUMIFS(раунд3!182:182,раунд3!$6:$6,BQ$6))</f>
        <v>22000314.848285399</v>
      </c>
      <c r="BR12" s="41">
        <f>IF(BR$7="",0,SUMIFS(раунд1!$182:$182,раунд1!$6:$6,BR$6)+SUMIFS(раунд2!$182:$182,раунд2!$6:$6,BR$6)+SUMIFS(раунд3!182:182,раунд3!$6:$6,BR$6))</f>
        <v>22616723.966022871</v>
      </c>
      <c r="BS12" s="41">
        <f>IF(BS$7="",0,SUMIFS(раунд1!$182:$182,раунд1!$6:$6,BS$6)+SUMIFS(раунд2!$182:$182,раунд2!$6:$6,BS$6)+SUMIFS(раунд3!182:182,раунд3!$6:$6,BS$6))</f>
        <v>23240774.672787845</v>
      </c>
      <c r="BT12" s="41">
        <f>IF(BT$7="",0,SUMIFS(раунд1!$182:$182,раунд1!$6:$6,BT$6)+SUMIFS(раунд2!$182:$182,раунд2!$6:$6,BT$6)+SUMIFS(раунд3!182:182,раунд3!$6:$6,BT$6))</f>
        <v>23872466.96858032</v>
      </c>
      <c r="BU12" s="41">
        <f>IF(BU$7="",0,SUMIFS(раунд1!$182:$182,раунд1!$6:$6,BU$6)+SUMIFS(раунд2!$182:$182,раунд2!$6:$6,BU$6)+SUMIFS(раунд3!182:182,раунд3!$6:$6,BU$6))</f>
        <v>24511800.853400301</v>
      </c>
      <c r="BV12" s="41">
        <f>IF(BV$7="",0,SUMIFS(раунд1!$182:$182,раунд1!$6:$6,BV$6)+SUMIFS(раунд2!$182:$182,раунд2!$6:$6,BV$6)+SUMIFS(раунд3!182:182,раунд3!$6:$6,BV$6))</f>
        <v>25158776.327247784</v>
      </c>
      <c r="BW12" s="41">
        <f>IF(BW$7="",0,SUMIFS(раунд1!$182:$182,раунд1!$6:$6,BW$6)+SUMIFS(раунд2!$182:$182,раунд2!$6:$6,BW$6)+SUMIFS(раунд3!182:182,раунд3!$6:$6,BW$6))</f>
        <v>25813393.39012276</v>
      </c>
      <c r="BX12" s="41">
        <f>IF(BX$7="",0,SUMIFS(раунд1!$182:$182,раунд1!$6:$6,BX$6)+SUMIFS(раунд2!$182:$182,раунд2!$6:$6,BX$6)+SUMIFS(раунд3!182:182,раунд3!$6:$6,BX$6))</f>
        <v>26475652.042025246</v>
      </c>
      <c r="BY12" s="41">
        <f>IF(BY$7="",0,SUMIFS(раунд1!$182:$182,раунд1!$6:$6,BY$6)+SUMIFS(раунд2!$182:$182,раунд2!$6:$6,BY$6)+SUMIFS(раунд3!182:182,раунд3!$6:$6,BY$6))</f>
        <v>27145552.282955233</v>
      </c>
      <c r="BZ12" s="41">
        <f>IF(BZ$7="",0,SUMIFS(раунд1!$182:$182,раунд1!$6:$6,BZ$6)+SUMIFS(раунд2!$182:$182,раунд2!$6:$6,BZ$6)+SUMIFS(раунд3!182:182,раунд3!$6:$6,BZ$6))</f>
        <v>27823094.112912722</v>
      </c>
      <c r="CA12" s="41">
        <f>IF(CA$7="",0,SUMIFS(раунд1!$182:$182,раунд1!$6:$6,CA$6)+SUMIFS(раунд2!$182:$182,раунд2!$6:$6,CA$6)+SUMIFS(раунд3!182:182,раунд3!$6:$6,CA$6))</f>
        <v>28508277.531897712</v>
      </c>
      <c r="CB12" s="41">
        <f>IF(CB$7="",0,SUMIFS(раунд1!$182:$182,раунд1!$6:$6,CB$6)+SUMIFS(раунд2!$182:$182,раунд2!$6:$6,CB$6)+SUMIFS(раунд3!182:182,раунд3!$6:$6,CB$6))</f>
        <v>29217769.206576876</v>
      </c>
      <c r="CC12" s="41">
        <f>IF(CC$7="",0,SUMIFS(раунд1!$182:$182,раунд1!$6:$6,CC$6)+SUMIFS(раунд2!$182:$182,раунд2!$6:$6,CC$6)+SUMIFS(раунд3!182:182,раунд3!$6:$6,CC$6))</f>
        <v>29918235.803616866</v>
      </c>
      <c r="CD12" s="41">
        <f>IF(CD$7="",0,SUMIFS(раунд1!$182:$182,раунд1!$6:$6,CD$6)+SUMIFS(раунд2!$182:$182,раунд2!$6:$6,CD$6)+SUMIFS(раунд3!182:182,раунд3!$6:$6,CD$6))</f>
        <v>30626343.989684362</v>
      </c>
      <c r="CE12" s="41">
        <f>IF(CE$7="",0,SUMIFS(раунд1!$182:$182,раунд1!$6:$6,CE$6)+SUMIFS(раунд2!$182:$182,раунд2!$6:$6,CE$6)+SUMIFS(раунд3!182:182,раунд3!$6:$6,CE$6))</f>
        <v>31342093.764779367</v>
      </c>
      <c r="CF12" s="41">
        <f>IF(CF$7="",0,SUMIFS(раунд1!$182:$182,раунд1!$6:$6,CF$6)+SUMIFS(раунд2!$182:$182,раунд2!$6:$6,CF$6)+SUMIFS(раунд3!182:182,раунд3!$6:$6,CF$6))</f>
        <v>32065485.128901865</v>
      </c>
      <c r="CG12" s="41">
        <f>IF(CG$7="",0,SUMIFS(раунд1!$182:$182,раунд1!$6:$6,CG$6)+SUMIFS(раунд2!$182:$182,раунд2!$6:$6,CG$6)+SUMIFS(раунд3!182:182,раунд3!$6:$6,CG$6))</f>
        <v>32796518.082051869</v>
      </c>
      <c r="CH12" s="41">
        <f>IF(CH$7="",0,SUMIFS(раунд1!$182:$182,раунд1!$6:$6,CH$6)+SUMIFS(раунд2!$182:$182,раунд2!$6:$6,CH$6)+SUMIFS(раунд3!182:182,раунд3!$6:$6,CH$6))</f>
        <v>33535192.624229372</v>
      </c>
      <c r="CI12" s="41">
        <f>IF(CI$7="",0,SUMIFS(раунд1!$182:$182,раунд1!$6:$6,CI$6)+SUMIFS(раунд2!$182:$182,раунд2!$6:$6,CI$6)+SUMIFS(раунд3!182:182,раунд3!$6:$6,CI$6))</f>
        <v>34281508.755434379</v>
      </c>
      <c r="CJ12" s="41">
        <f>IF(CJ$7="",0,SUMIFS(раунд1!$182:$182,раунд1!$6:$6,CJ$6)+SUMIFS(раунд2!$182:$182,раунд2!$6:$6,CJ$6)+SUMIFS(раунд3!182:182,раунд3!$6:$6,CJ$6))</f>
        <v>35035466.475666888</v>
      </c>
      <c r="CK12" s="41">
        <f>IF(CK$7="",0,SUMIFS(раунд1!$182:$182,раунд1!$6:$6,CK$6)+SUMIFS(раунд2!$182:$182,раунд2!$6:$6,CK$6)+SUMIFS(раунд3!182:182,раунд3!$6:$6,CK$6))</f>
        <v>35797065.784926906</v>
      </c>
      <c r="CL12" s="41">
        <f>IF(CL$7="",0,SUMIFS(раунд1!$182:$182,раунд1!$6:$6,CL$6)+SUMIFS(раунд2!$182:$182,раунд2!$6:$6,CL$6)+SUMIFS(раунд3!182:182,раунд3!$6:$6,CL$6))</f>
        <v>36566306.683214419</v>
      </c>
      <c r="CM12" s="41">
        <f>IF(CM$7="",0,SUMIFS(раунд1!$182:$182,раунд1!$6:$6,CM$6)+SUMIFS(раунд2!$182:$182,раунд2!$6:$6,CM$6)+SUMIFS(раунд3!182:182,раунд3!$6:$6,CM$6))</f>
        <v>37343189.170529433</v>
      </c>
      <c r="CN12" s="41">
        <f>IF(CN$7="",0,SUMIFS(раунд1!$182:$182,раунд1!$6:$6,CN$6)+SUMIFS(раунд2!$182:$182,раунд2!$6:$6,CN$6)+SUMIFS(раунд3!182:182,раунд3!$6:$6,CN$6))</f>
        <v>38127713.246871956</v>
      </c>
      <c r="CO12" s="41">
        <f>IF(CO$7="",0,SUMIFS(раунд1!$182:$182,раунд1!$6:$6,CO$6)+SUMIFS(раунд2!$182:$182,раунд2!$6:$6,CO$6)+SUMIFS(раунд3!182:182,раунд3!$6:$6,CO$6))</f>
        <v>38919878.912241973</v>
      </c>
      <c r="CP12" s="41">
        <f>IF(CP$7="",0,SUMIFS(раунд1!$182:$182,раунд1!$6:$6,CP$6)+SUMIFS(раунд2!$182:$182,раунд2!$6:$6,CP$6)+SUMIFS(раунд3!182:182,раунд3!$6:$6,CP$6))</f>
        <v>39719686.166639499</v>
      </c>
      <c r="CQ12" s="41">
        <f>IF(CQ$7="",0,SUMIFS(раунд1!$182:$182,раунд1!$6:$6,CQ$6)+SUMIFS(раунд2!$182:$182,раунд2!$6:$6,CQ$6)+SUMIFS(раунд3!182:182,раунд3!$6:$6,CQ$6))</f>
        <v>40527135.010064512</v>
      </c>
      <c r="CR12" s="41">
        <f>IF(CR$7="",0,SUMIFS(раунд1!$182:$182,раунд1!$6:$6,CR$6)+SUMIFS(раунд2!$182:$182,раунд2!$6:$6,CR$6)+SUMIFS(раунд3!182:182,раунд3!$6:$6,CR$6))</f>
        <v>41342225.44251705</v>
      </c>
      <c r="CS12" s="41">
        <f>IF(CS$7="",0,SUMIFS(раунд1!$182:$182,раунд1!$6:$6,CS$6)+SUMIFS(раунд2!$182:$182,раунд2!$6:$6,CS$6)+SUMIFS(раунд3!182:182,раунд3!$6:$6,CS$6))</f>
        <v>42164957.463997081</v>
      </c>
      <c r="CT12" s="41">
        <f>IF(CT$7="",0,SUMIFS(раунд1!$182:$182,раунд1!$6:$6,CT$6)+SUMIFS(раунд2!$182:$182,раунд2!$6:$6,CT$6)+SUMIFS(раунд3!182:182,раунд3!$6:$6,CT$6))</f>
        <v>42995331.074504606</v>
      </c>
      <c r="CU12" s="41">
        <f>IF(CU$7="",0,SUMIFS(раунд1!$182:$182,раунд1!$6:$6,CU$6)+SUMIFS(раунд2!$182:$182,раунд2!$6:$6,CU$6)+SUMIFS(раунд3!182:182,раунд3!$6:$6,CU$6))</f>
        <v>43833346.274039641</v>
      </c>
      <c r="CV12" s="41">
        <f>IF(CV$7="",0,SUMIFS(раунд1!$182:$182,раунд1!$6:$6,CV$6)+SUMIFS(раунд2!$182:$182,раунд2!$6:$6,CV$6)+SUMIFS(раунд3!182:182,раунд3!$6:$6,CV$6))</f>
        <v>44679003.062602177</v>
      </c>
      <c r="CW12" s="41">
        <f>IF(CW$7="",0,SUMIFS(раунд1!$182:$182,раунд1!$6:$6,CW$6)+SUMIFS(раунд2!$182:$182,раунд2!$6:$6,CW$6)+SUMIFS(раунд3!182:182,раунд3!$6:$6,CW$6))</f>
        <v>45532301.440192215</v>
      </c>
      <c r="CX12" s="41">
        <f>IF(CX$7="",0,SUMIFS(раунд1!$182:$182,раунд1!$6:$6,CX$6)+SUMIFS(раунд2!$182:$182,раунд2!$6:$6,CX$6)+SUMIFS(раунд3!182:182,раунд3!$6:$6,CX$6))</f>
        <v>46393241.406809755</v>
      </c>
      <c r="CY12" s="41">
        <f>IF(CY$7="",0,SUMIFS(раунд1!$182:$182,раунд1!$6:$6,CY$6)+SUMIFS(раунд2!$182:$182,раунд2!$6:$6,CY$6)+SUMIFS(раунд3!182:182,раунд3!$6:$6,CY$6))</f>
        <v>47261822.962454796</v>
      </c>
      <c r="CZ12" s="41">
        <f>IF(CZ$7="",0,SUMIFS(раунд1!$182:$182,раунд1!$6:$6,CZ$6)+SUMIFS(раунд2!$182:$182,раунд2!$6:$6,CZ$6)+SUMIFS(раунд3!182:182,раунд3!$6:$6,CZ$6))</f>
        <v>79840663.206616074</v>
      </c>
      <c r="DA12" s="41">
        <f>IF(DA$7="",0,SUMIFS(раунд1!$182:$182,раунд1!$6:$6,DA$6)+SUMIFS(раунд2!$182:$182,раунд2!$6:$6,DA$6)+SUMIFS(раунд3!182:182,раунд3!$6:$6,DA$6))</f>
        <v>0</v>
      </c>
      <c r="DB12" s="41">
        <f>IF(DB$7="",0,SUMIFS(раунд1!$182:$182,раунд1!$6:$6,DB$6)+SUMIFS(раунд2!$182:$182,раунд2!$6:$6,DB$6)+SUMIFS(раунд3!182:182,раунд3!$6:$6,DB$6))</f>
        <v>0</v>
      </c>
      <c r="DC12" s="41">
        <f>IF(DC$7="",0,SUMIFS(раунд1!$182:$182,раунд1!$6:$6,DC$6)+SUMIFS(раунд2!$182:$182,раунд2!$6:$6,DC$6)+SUMIFS(раунд3!182:182,раунд3!$6:$6,DC$6))</f>
        <v>0</v>
      </c>
      <c r="DD12" s="41">
        <f>IF(DD$7="",0,SUMIFS(раунд1!$182:$182,раунд1!$6:$6,DD$6)+SUMIFS(раунд2!$182:$182,раунд2!$6:$6,DD$6)+SUMIFS(раунд3!182:182,раунд3!$6:$6,DD$6))</f>
        <v>0</v>
      </c>
      <c r="DE12" s="41">
        <f>IF(DE$7="",0,SUMIFS(раунд1!$182:$182,раунд1!$6:$6,DE$6)+SUMIFS(раунд2!$182:$182,раунд2!$6:$6,DE$6)+SUMIFS(раунд3!182:182,раунд3!$6:$6,DE$6))</f>
        <v>0</v>
      </c>
      <c r="DF12" s="41">
        <f>IF(DF$7="",0,SUMIFS(раунд1!$182:$182,раунд1!$6:$6,DF$6)+SUMIFS(раунд2!$182:$182,раунд2!$6:$6,DF$6)+SUMIFS(раунд3!182:182,раунд3!$6:$6,DF$6))</f>
        <v>0</v>
      </c>
      <c r="DG12" s="41">
        <f>IF(DG$7="",0,SUMIFS(раунд1!$182:$182,раунд1!$6:$6,DG$6)+SUMIFS(раунд2!$182:$182,раунд2!$6:$6,DG$6)+SUMIFS(раунд3!182:182,раунд3!$6:$6,DG$6))</f>
        <v>0</v>
      </c>
      <c r="DH12" s="41">
        <f>IF(DH$7="",0,SUMIFS(раунд1!$182:$182,раунд1!$6:$6,DH$6)+SUMIFS(раунд2!$182:$182,раунд2!$6:$6,DH$6)+SUMIFS(раунд3!182:182,раунд3!$6:$6,DH$6))</f>
        <v>0</v>
      </c>
      <c r="DI12" s="41">
        <f>IF(DI$7="",0,SUMIFS(раунд1!$182:$182,раунд1!$6:$6,DI$6)+SUMIFS(раунд2!$182:$182,раунд2!$6:$6,DI$6)+SUMIFS(раунд3!182:182,раунд3!$6:$6,DI$6))</f>
        <v>0</v>
      </c>
      <c r="DJ12" s="41">
        <f>IF(DJ$7="",0,SUMIFS(раунд1!$182:$182,раунд1!$6:$6,DJ$6)+SUMIFS(раунд2!$182:$182,раунд2!$6:$6,DJ$6)+SUMIFS(раунд3!182:182,раунд3!$6:$6,DJ$6))</f>
        <v>0</v>
      </c>
      <c r="DK12" s="41">
        <f>IF(DK$7="",0,SUMIFS(раунд1!$182:$182,раунд1!$6:$6,DK$6)+SUMIFS(раунд2!$182:$182,раунд2!$6:$6,DK$6)+SUMIFS(раунд3!182:182,раунд3!$6:$6,DK$6))</f>
        <v>0</v>
      </c>
      <c r="DL12" s="41">
        <f>IF(DL$7="",0,SUMIFS(раунд1!$182:$182,раунд1!$6:$6,DL$6)+SUMIFS(раунд2!$182:$182,раунд2!$6:$6,DL$6)+SUMIFS(раунд3!182:182,раунд3!$6:$6,DL$6))</f>
        <v>0</v>
      </c>
      <c r="DM12" s="41">
        <f>IF(DM$7="",0,SUMIFS(раунд1!$182:$182,раунд1!$6:$6,DM$6)+SUMIFS(раунд2!$182:$182,раунд2!$6:$6,DM$6)+SUMIFS(раунд3!182:182,раунд3!$6:$6,DM$6))</f>
        <v>0</v>
      </c>
      <c r="DN12" s="41">
        <f>IF(DN$7="",0,SUMIFS(раунд1!$182:$182,раунд1!$6:$6,DN$6)+SUMIFS(раунд2!$182:$182,раунд2!$6:$6,DN$6)+SUMIFS(раунд3!182:182,раунд3!$6:$6,DN$6))</f>
        <v>0</v>
      </c>
      <c r="DO12" s="41">
        <f>IF(DO$7="",0,SUMIFS(раунд1!$182:$182,раунд1!$6:$6,DO$6)+SUMIFS(раунд2!$182:$182,раунд2!$6:$6,DO$6)+SUMIFS(раунд3!182:182,раунд3!$6:$6,DO$6))</f>
        <v>0</v>
      </c>
      <c r="DP12" s="41">
        <f>IF(DP$7="",0,SUMIFS(раунд1!$182:$182,раунд1!$6:$6,DP$6)+SUMIFS(раунд2!$182:$182,раунд2!$6:$6,DP$6)+SUMIFS(раунд3!182:182,раунд3!$6:$6,DP$6))</f>
        <v>0</v>
      </c>
      <c r="DQ12" s="41">
        <f>IF(DQ$7="",0,SUMIFS(раунд1!$182:$182,раунд1!$6:$6,DQ$6)+SUMIFS(раунд2!$182:$182,раунд2!$6:$6,DQ$6)+SUMIFS(раунд3!182:182,раунд3!$6:$6,DQ$6))</f>
        <v>0</v>
      </c>
      <c r="DR12" s="41">
        <f>IF(DR$7="",0,SUMIFS(раунд1!$182:$182,раунд1!$6:$6,DR$6)+SUMIFS(раунд2!$182:$182,раунд2!$6:$6,DR$6)+SUMIFS(раунд3!182:182,раунд3!$6:$6,DR$6))</f>
        <v>0</v>
      </c>
      <c r="DS12" s="41">
        <f>IF(DS$7="",0,SUMIFS(раунд1!$182:$182,раунд1!$6:$6,DS$6)+SUMIFS(раунд2!$182:$182,раунд2!$6:$6,DS$6)+SUMIFS(раунд3!182:182,раунд3!$6:$6,DS$6))</f>
        <v>0</v>
      </c>
      <c r="DT12" s="41">
        <f>IF(DT$7="",0,SUMIFS(раунд1!$182:$182,раунд1!$6:$6,DT$6)+SUMIFS(раунд2!$182:$182,раунд2!$6:$6,DT$6)+SUMIFS(раунд3!182:182,раунд3!$6:$6,DT$6))</f>
        <v>0</v>
      </c>
      <c r="DU12" s="41">
        <f>IF(DU$7="",0,SUMIFS(раунд1!$182:$182,раунд1!$6:$6,DU$6)+SUMIFS(раунд2!$182:$182,раунд2!$6:$6,DU$6)+SUMIFS(раунд3!182:182,раунд3!$6:$6,DU$6))</f>
        <v>0</v>
      </c>
      <c r="DV12" s="41">
        <f>IF(DV$7="",0,SUMIFS(раунд1!$182:$182,раунд1!$6:$6,DV$6)+SUMIFS(раунд2!$182:$182,раунд2!$6:$6,DV$6)+SUMIFS(раунд3!182:182,раунд3!$6:$6,DV$6))</f>
        <v>0</v>
      </c>
      <c r="DW12" s="41">
        <f>IF(DW$7="",0,SUMIFS(раунд1!$182:$182,раунд1!$6:$6,DW$6)+SUMIFS(раунд2!$182:$182,раунд2!$6:$6,DW$6)+SUMIFS(раунд3!182:182,раунд3!$6:$6,DW$6))</f>
        <v>0</v>
      </c>
      <c r="DX12" s="41">
        <f>IF(DX$7="",0,SUMIFS(раунд1!$182:$182,раунд1!$6:$6,DX$6)+SUMIFS(раунд2!$182:$182,раунд2!$6:$6,DX$6)+SUMIFS(раунд3!182:182,раунд3!$6:$6,DX$6))</f>
        <v>0</v>
      </c>
      <c r="DY12" s="41">
        <f>IF(DY$7="",0,SUMIFS(раунд1!$182:$182,раунд1!$6:$6,DY$6)+SUMIFS(раунд2!$182:$182,раунд2!$6:$6,DY$6)+SUMIFS(раунд3!182:182,раунд3!$6:$6,DY$6))</f>
        <v>0</v>
      </c>
      <c r="DZ12" s="41">
        <f>IF(DZ$7="",0,SUMIFS(раунд1!$182:$182,раунд1!$6:$6,DZ$6)+SUMIFS(раунд2!$182:$182,раунд2!$6:$6,DZ$6)+SUMIFS(раунд3!182:182,раунд3!$6:$6,DZ$6))</f>
        <v>0</v>
      </c>
      <c r="EA12" s="41">
        <f>IF(EA$7="",0,SUMIFS(раунд1!$182:$182,раунд1!$6:$6,EA$6)+SUMIFS(раунд2!$182:$182,раунд2!$6:$6,EA$6)+SUMIFS(раунд3!182:182,раунд3!$6:$6,EA$6))</f>
        <v>0</v>
      </c>
      <c r="EB12" s="41">
        <f>IF(EB$7="",0,SUMIFS(раунд1!$182:$182,раунд1!$6:$6,EB$6)+SUMIFS(раунд2!$182:$182,раунд2!$6:$6,EB$6)+SUMIFS(раунд3!182:182,раунд3!$6:$6,EB$6))</f>
        <v>0</v>
      </c>
      <c r="EC12" s="41">
        <f>IF(EC$7="",0,SUMIFS(раунд1!$182:$182,раунд1!$6:$6,EC$6)+SUMIFS(раунд2!$182:$182,раунд2!$6:$6,EC$6)+SUMIFS(раунд3!182:182,раунд3!$6:$6,EC$6))</f>
        <v>0</v>
      </c>
      <c r="ED12" s="41">
        <f>IF(ED$7="",0,SUMIFS(раунд1!$182:$182,раунд1!$6:$6,ED$6)+SUMIFS(раунд2!$182:$182,раунд2!$6:$6,ED$6)+SUMIFS(раунд3!182:182,раунд3!$6:$6,ED$6))</f>
        <v>0</v>
      </c>
      <c r="EE12" s="41">
        <f>IF(EE$7="",0,SUMIFS(раунд1!$182:$182,раунд1!$6:$6,EE$6)+SUMIFS(раунд2!$182:$182,раунд2!$6:$6,EE$6)+SUMIFS(раунд3!182:182,раунд3!$6:$6,EE$6))</f>
        <v>0</v>
      </c>
      <c r="EF12" s="41">
        <f>IF(EF$7="",0,SUMIFS(раунд1!$182:$182,раунд1!$6:$6,EF$6)+SUMIFS(раунд2!$182:$182,раунд2!$6:$6,EF$6)+SUMIFS(раунд3!182:182,раунд3!$6:$6,EF$6))</f>
        <v>0</v>
      </c>
      <c r="EG12" s="41">
        <f>IF(EG$7="",0,SUMIFS(раунд1!$182:$182,раунд1!$6:$6,EG$6)+SUMIFS(раунд2!$182:$182,раунд2!$6:$6,EG$6)+SUMIFS(раунд3!182:182,раунд3!$6:$6,EG$6))</f>
        <v>0</v>
      </c>
      <c r="EH12" s="41">
        <f>IF(EH$7="",0,SUMIFS(раунд1!$182:$182,раунд1!$6:$6,EH$6)+SUMIFS(раунд2!$182:$182,раунд2!$6:$6,EH$6)+SUMIFS(раунд3!182:182,раунд3!$6:$6,EH$6))</f>
        <v>0</v>
      </c>
      <c r="EI12" s="41">
        <f>IF(EI$7="",0,SUMIFS(раунд1!$182:$182,раунд1!$6:$6,EI$6)+SUMIFS(раунд2!$182:$182,раунд2!$6:$6,EI$6)+SUMIFS(раунд3!182:182,раунд3!$6:$6,EI$6))</f>
        <v>0</v>
      </c>
      <c r="EJ12" s="41">
        <f>IF(EJ$7="",0,SUMIFS(раунд1!$182:$182,раунд1!$6:$6,EJ$6)+SUMIFS(раунд2!$182:$182,раунд2!$6:$6,EJ$6)+SUMIFS(раунд3!182:182,раунд3!$6:$6,EJ$6))</f>
        <v>0</v>
      </c>
      <c r="EK12" s="41">
        <f>IF(EK$7="",0,SUMIFS(раунд1!$182:$182,раунд1!$6:$6,EK$6)+SUMIFS(раунд2!$182:$182,раунд2!$6:$6,EK$6)+SUMIFS(раунд3!182:182,раунд3!$6:$6,EK$6))</f>
        <v>0</v>
      </c>
      <c r="EL12" s="41">
        <f>IF(EL$7="",0,SUMIFS(раунд1!$182:$182,раунд1!$6:$6,EL$6)+SUMIFS(раунд2!$182:$182,раунд2!$6:$6,EL$6)+SUMIFS(раунд3!182:182,раунд3!$6:$6,EL$6))</f>
        <v>0</v>
      </c>
      <c r="EM12" s="41">
        <f>IF(EM$7="",0,SUMIFS(раунд1!$182:$182,раунд1!$6:$6,EM$6)+SUMIFS(раунд2!$182:$182,раунд2!$6:$6,EM$6)+SUMIFS(раунд3!182:182,раунд3!$6:$6,EM$6))</f>
        <v>0</v>
      </c>
      <c r="EN12" s="41">
        <f>IF(EN$7="",0,SUMIFS(раунд1!$182:$182,раунд1!$6:$6,EN$6)+SUMIFS(раунд2!$182:$182,раунд2!$6:$6,EN$6)+SUMIFS(раунд3!182:182,раунд3!$6:$6,EN$6))</f>
        <v>0</v>
      </c>
      <c r="EO12" s="41">
        <f>IF(EO$7="",0,SUMIFS(раунд1!$182:$182,раунд1!$6:$6,EO$6)+SUMIFS(раунд2!$182:$182,раунд2!$6:$6,EO$6)+SUMIFS(раунд3!182:182,раунд3!$6:$6,EO$6))</f>
        <v>0</v>
      </c>
      <c r="EP12" s="41">
        <f>IF(EP$7="",0,SUMIFS(раунд1!$182:$182,раунд1!$6:$6,EP$6)+SUMIFS(раунд2!$182:$182,раунд2!$6:$6,EP$6)+SUMIFS(раунд3!182:182,раунд3!$6:$6,EP$6))</f>
        <v>0</v>
      </c>
      <c r="EQ12" s="41">
        <f>IF(EQ$7="",0,SUMIFS(раунд1!$182:$182,раунд1!$6:$6,EQ$6)+SUMIFS(раунд2!$182:$182,раунд2!$6:$6,EQ$6)+SUMIFS(раунд3!182:182,раунд3!$6:$6,EQ$6))</f>
        <v>0</v>
      </c>
      <c r="ER12" s="41">
        <f>IF(ER$7="",0,SUMIFS(раунд1!$182:$182,раунд1!$6:$6,ER$6)+SUMIFS(раунд2!$182:$182,раунд2!$6:$6,ER$6)+SUMIFS(раунд3!182:182,раунд3!$6:$6,ER$6))</f>
        <v>0</v>
      </c>
      <c r="ES12" s="41">
        <f>IF(ES$7="",0,SUMIFS(раунд1!$182:$182,раунд1!$6:$6,ES$6)+SUMIFS(раунд2!$182:$182,раунд2!$6:$6,ES$6)+SUMIFS(раунд3!182:182,раунд3!$6:$6,ES$6))</f>
        <v>0</v>
      </c>
      <c r="ET12" s="41">
        <f>IF(ET$7="",0,SUMIFS(раунд1!$182:$182,раунд1!$6:$6,ET$6)+SUMIFS(раунд2!$182:$182,раунд2!$6:$6,ET$6)+SUMIFS(раунд3!182:182,раунд3!$6:$6,ET$6))</f>
        <v>0</v>
      </c>
      <c r="EU12" s="41">
        <f>IF(EU$7="",0,SUMIFS(раунд1!$182:$182,раунд1!$6:$6,EU$6)+SUMIFS(раунд2!$182:$182,раунд2!$6:$6,EU$6)+SUMIFS(раунд3!182:182,раунд3!$6:$6,EU$6))</f>
        <v>0</v>
      </c>
      <c r="EV12" s="41">
        <f>IF(EV$7="",0,SUMIFS(раунд1!$182:$182,раунд1!$6:$6,EV$6)+SUMIFS(раунд2!$182:$182,раунд2!$6:$6,EV$6)+SUMIFS(раунд3!182:182,раунд3!$6:$6,EV$6))</f>
        <v>0</v>
      </c>
      <c r="EW12" s="41">
        <f>IF(EW$7="",0,SUMIFS(раунд1!$182:$182,раунд1!$6:$6,EW$6)+SUMIFS(раунд2!$182:$182,раунд2!$6:$6,EW$6)+SUMIFS(раунд3!182:182,раунд3!$6:$6,EW$6))</f>
        <v>0</v>
      </c>
      <c r="EX12" s="41">
        <f>IF(EX$7="",0,SUMIFS(раунд1!$182:$182,раунд1!$6:$6,EX$6)+SUMIFS(раунд2!$182:$182,раунд2!$6:$6,EX$6)+SUMIFS(раунд3!182:182,раунд3!$6:$6,EX$6))</f>
        <v>0</v>
      </c>
      <c r="EY12" s="41">
        <f>IF(EY$7="",0,SUMIFS(раунд1!$182:$182,раунд1!$6:$6,EY$6)+SUMIFS(раунд2!$182:$182,раунд2!$6:$6,EY$6)+SUMIFS(раунд3!182:182,раунд3!$6:$6,EY$6))</f>
        <v>0</v>
      </c>
      <c r="EZ12" s="41">
        <f>IF(EZ$7="",0,SUMIFS(раунд1!$182:$182,раунд1!$6:$6,EZ$6)+SUMIFS(раунд2!$182:$182,раунд2!$6:$6,EZ$6)+SUMIFS(раунд3!182:182,раунд3!$6:$6,EZ$6))</f>
        <v>0</v>
      </c>
      <c r="FA12" s="41">
        <f>IF(FA$7="",0,SUMIFS(раунд1!$182:$182,раунд1!$6:$6,FA$6)+SUMIFS(раунд2!$182:$182,раунд2!$6:$6,FA$6)+SUMIFS(раунд3!182:182,раунд3!$6:$6,FA$6))</f>
        <v>0</v>
      </c>
      <c r="FB12" s="41">
        <f>IF(FB$7="",0,SUMIFS(раунд1!$182:$182,раунд1!$6:$6,FB$6)+SUMIFS(раунд2!$182:$182,раунд2!$6:$6,FB$6)+SUMIFS(раунд3!182:182,раунд3!$6:$6,FB$6))</f>
        <v>0</v>
      </c>
      <c r="FC12" s="41">
        <f>IF(FC$7="",0,SUMIFS(раунд1!$182:$182,раунд1!$6:$6,FC$6)+SUMIFS(раунд2!$182:$182,раунд2!$6:$6,FC$6)+SUMIFS(раунд3!182:182,раунд3!$6:$6,FC$6))</f>
        <v>0</v>
      </c>
      <c r="FD12" s="41">
        <f>IF(FD$7="",0,SUMIFS(раунд1!$182:$182,раунд1!$6:$6,FD$6)+SUMIFS(раунд2!$182:$182,раунд2!$6:$6,FD$6)+SUMIFS(раунд3!182:182,раунд3!$6:$6,FD$6))</f>
        <v>0</v>
      </c>
      <c r="FE12" s="41">
        <f>IF(FE$7="",0,SUMIFS(раунд1!$182:$182,раунд1!$6:$6,FE$6)+SUMIFS(раунд2!$182:$182,раунд2!$6:$6,FE$6)+SUMIFS(раунд3!182:182,раунд3!$6:$6,FE$6))</f>
        <v>0</v>
      </c>
      <c r="FF12" s="41">
        <f>IF(FF$7="",0,SUMIFS(раунд1!$182:$182,раунд1!$6:$6,FF$6)+SUMIFS(раунд2!$182:$182,раунд2!$6:$6,FF$6)+SUMIFS(раунд3!182:182,раунд3!$6:$6,FF$6))</f>
        <v>0</v>
      </c>
      <c r="FG12" s="41">
        <f>IF(FG$7="",0,SUMIFS(раунд1!$182:$182,раунд1!$6:$6,FG$6)+SUMIFS(раунд2!$182:$182,раунд2!$6:$6,FG$6)+SUMIFS(раунд3!182:182,раунд3!$6:$6,FG$6))</f>
        <v>0</v>
      </c>
      <c r="FH12" s="41">
        <f>IF(FH$7="",0,SUMIFS(раунд1!$182:$182,раунд1!$6:$6,FH$6)+SUMIFS(раунд2!$182:$182,раунд2!$6:$6,FH$6)+SUMIFS(раунд3!182:182,раунд3!$6:$6,FH$6))</f>
        <v>0</v>
      </c>
      <c r="FI12" s="41">
        <f>IF(FI$7="",0,SUMIFS(раунд1!$182:$182,раунд1!$6:$6,FI$6)+SUMIFS(раунд2!$182:$182,раунд2!$6:$6,FI$6)+SUMIFS(раунд3!182:182,раунд3!$6:$6,FI$6))</f>
        <v>0</v>
      </c>
      <c r="FJ12" s="41">
        <f>IF(FJ$7="",0,SUMIFS(раунд1!$182:$182,раунд1!$6:$6,FJ$6)+SUMIFS(раунд2!$182:$182,раунд2!$6:$6,FJ$6)+SUMIFS(раунд3!182:182,раунд3!$6:$6,FJ$6))</f>
        <v>0</v>
      </c>
      <c r="FK12" s="41">
        <f>IF(FK$7="",0,SUMIFS(раунд1!$182:$182,раунд1!$6:$6,FK$6)+SUMIFS(раунд2!$182:$182,раунд2!$6:$6,FK$6)+SUMIFS(раунд3!182:182,раунд3!$6:$6,FK$6))</f>
        <v>0</v>
      </c>
      <c r="FL12" s="41">
        <f>IF(FL$7="",0,SUMIFS(раунд1!$182:$182,раунд1!$6:$6,FL$6)+SUMIFS(раунд2!$182:$182,раунд2!$6:$6,FL$6)+SUMIFS(раунд3!182:182,раунд3!$6:$6,FL$6))</f>
        <v>0</v>
      </c>
      <c r="FM12" s="41">
        <f>IF(FM$7="",0,SUMIFS(раунд1!$182:$182,раунд1!$6:$6,FM$6)+SUMIFS(раунд2!$182:$182,раунд2!$6:$6,FM$6)+SUMIFS(раунд3!182:182,раунд3!$6:$6,FM$6))</f>
        <v>0</v>
      </c>
      <c r="FN12" s="41">
        <f>IF(FN$7="",0,SUMIFS(раунд1!$182:$182,раунд1!$6:$6,FN$6)+SUMIFS(раунд2!$182:$182,раунд2!$6:$6,FN$6)+SUMIFS(раунд3!182:182,раунд3!$6:$6,FN$6))</f>
        <v>0</v>
      </c>
      <c r="FO12" s="41">
        <f>IF(FO$7="",0,SUMIFS(раунд1!$182:$182,раунд1!$6:$6,FO$6)+SUMIFS(раунд2!$182:$182,раунд2!$6:$6,FO$6)+SUMIFS(раунд3!182:182,раунд3!$6:$6,FO$6))</f>
        <v>0</v>
      </c>
      <c r="FP12" s="41">
        <f>IF(FP$7="",0,SUMIFS(раунд1!$182:$182,раунд1!$6:$6,FP$6)+SUMIFS(раунд2!$182:$182,раунд2!$6:$6,FP$6)+SUMIFS(раунд3!182:182,раунд3!$6:$6,FP$6))</f>
        <v>0</v>
      </c>
      <c r="FQ12" s="41">
        <f>IF(FQ$7="",0,SUMIFS(раунд1!$182:$182,раунд1!$6:$6,FQ$6)+SUMIFS(раунд2!$182:$182,раунд2!$6:$6,FQ$6)+SUMIFS(раунд3!182:182,раунд3!$6:$6,FQ$6))</f>
        <v>0</v>
      </c>
      <c r="FR12" s="41">
        <f>IF(FR$7="",0,SUMIFS(раунд1!$182:$182,раунд1!$6:$6,FR$6)+SUMIFS(раунд2!$182:$182,раунд2!$6:$6,FR$6)+SUMIFS(раунд3!182:182,раунд3!$6:$6,FR$6))</f>
        <v>0</v>
      </c>
      <c r="FS12" s="41">
        <f>IF(FS$7="",0,SUMIFS(раунд1!$182:$182,раунд1!$6:$6,FS$6)+SUMIFS(раунд2!$182:$182,раунд2!$6:$6,FS$6)+SUMIFS(раунд3!182:182,раунд3!$6:$6,FS$6))</f>
        <v>0</v>
      </c>
      <c r="FT12" s="41">
        <f>IF(FT$7="",0,SUMIFS(раунд1!$182:$182,раунд1!$6:$6,FT$6)+SUMIFS(раунд2!$182:$182,раунд2!$6:$6,FT$6)+SUMIFS(раунд3!182:182,раунд3!$6:$6,FT$6))</f>
        <v>0</v>
      </c>
      <c r="FU12" s="41">
        <f>IF(FU$7="",0,SUMIFS(раунд1!$182:$182,раунд1!$6:$6,FU$6)+SUMIFS(раунд2!$182:$182,раунд2!$6:$6,FU$6)+SUMIFS(раунд3!182:182,раунд3!$6:$6,FU$6))</f>
        <v>0</v>
      </c>
      <c r="FV12" s="41">
        <f>IF(FV$7="",0,SUMIFS(раунд1!$182:$182,раунд1!$6:$6,FV$6)+SUMIFS(раунд2!$182:$182,раунд2!$6:$6,FV$6)+SUMIFS(раунд3!182:182,раунд3!$6:$6,FV$6))</f>
        <v>0</v>
      </c>
      <c r="FW12" s="41">
        <f>IF(FW$7="",0,SUMIFS(раунд1!$182:$182,раунд1!$6:$6,FW$6)+SUMIFS(раунд2!$182:$182,раунд2!$6:$6,FW$6)+SUMIFS(раунд3!182:182,раунд3!$6:$6,FW$6))</f>
        <v>0</v>
      </c>
      <c r="FX12" s="41">
        <f>IF(FX$7="",0,SUMIFS(раунд1!$182:$182,раунд1!$6:$6,FX$6)+SUMIFS(раунд2!$182:$182,раунд2!$6:$6,FX$6)+SUMIFS(раунд3!182:182,раунд3!$6:$6,FX$6))</f>
        <v>0</v>
      </c>
      <c r="FY12" s="41">
        <f>IF(FY$7="",0,SUMIFS(раунд1!$182:$182,раунд1!$6:$6,FY$6)+SUMIFS(раунд2!$182:$182,раунд2!$6:$6,FY$6)+SUMIFS(раунд3!182:182,раунд3!$6:$6,FY$6))</f>
        <v>0</v>
      </c>
      <c r="FZ12" s="41">
        <f>IF(FZ$7="",0,SUMIFS(раунд1!$182:$182,раунд1!$6:$6,FZ$6)+SUMIFS(раунд2!$182:$182,раунд2!$6:$6,FZ$6)+SUMIFS(раунд3!182:182,раунд3!$6:$6,FZ$6))</f>
        <v>0</v>
      </c>
      <c r="GA12" s="41">
        <f>IF(GA$7="",0,SUMIFS(раунд1!$182:$182,раунд1!$6:$6,GA$6)+SUMIFS(раунд2!$182:$182,раунд2!$6:$6,GA$6)+SUMIFS(раунд3!182:182,раунд3!$6:$6,GA$6))</f>
        <v>0</v>
      </c>
      <c r="GB12" s="41">
        <f>IF(GB$7="",0,SUMIFS(раунд1!$182:$182,раунд1!$6:$6,GB$6)+SUMIFS(раунд2!$182:$182,раунд2!$6:$6,GB$6)+SUMIFS(раунд3!182:182,раунд3!$6:$6,GB$6))</f>
        <v>0</v>
      </c>
      <c r="GC12" s="41">
        <f>IF(GC$7="",0,SUMIFS(раунд1!$182:$182,раунд1!$6:$6,GC$6)+SUMIFS(раунд2!$182:$182,раунд2!$6:$6,GC$6)+SUMIFS(раунд3!182:182,раунд3!$6:$6,GC$6))</f>
        <v>0</v>
      </c>
      <c r="GD12" s="41">
        <f>IF(GD$7="",0,SUMIFS(раунд1!$182:$182,раунд1!$6:$6,GD$6)+SUMIFS(раунд2!$182:$182,раунд2!$6:$6,GD$6)+SUMIFS(раунд3!182:182,раунд3!$6:$6,GD$6))</f>
        <v>0</v>
      </c>
      <c r="GE12" s="41">
        <f>IF(GE$7="",0,SUMIFS(раунд1!$182:$182,раунд1!$6:$6,GE$6)+SUMIFS(раунд2!$182:$182,раунд2!$6:$6,GE$6)+SUMIFS(раунд3!182:182,раунд3!$6:$6,GE$6))</f>
        <v>0</v>
      </c>
      <c r="GF12" s="41">
        <f>IF(GF$7="",0,SUMIFS(раунд1!$182:$182,раунд1!$6:$6,GF$6)+SUMIFS(раунд2!$182:$182,раунд2!$6:$6,GF$6)+SUMIFS(раунд3!182:182,раунд3!$6:$6,GF$6))</f>
        <v>0</v>
      </c>
      <c r="GG12" s="41">
        <f>IF(GG$7="",0,SUMIFS(раунд1!$182:$182,раунд1!$6:$6,GG$6)+SUMIFS(раунд2!$182:$182,раунд2!$6:$6,GG$6)+SUMIFS(раунд3!182:182,раунд3!$6:$6,GG$6))</f>
        <v>0</v>
      </c>
      <c r="GH12" s="41">
        <f>IF(GH$7="",0,SUMIFS(раунд1!$182:$182,раунд1!$6:$6,GH$6)+SUMIFS(раунд2!$182:$182,раунд2!$6:$6,GH$6)+SUMIFS(раунд3!182:182,раунд3!$6:$6,GH$6))</f>
        <v>0</v>
      </c>
      <c r="GI12" s="41">
        <f>IF(GI$7="",0,SUMIFS(раунд1!$182:$182,раунд1!$6:$6,GI$6)+SUMIFS(раунд2!$182:$182,раунд2!$6:$6,GI$6)+SUMIFS(раунд3!182:182,раунд3!$6:$6,GI$6))</f>
        <v>0</v>
      </c>
      <c r="GJ12" s="41">
        <f>IF(GJ$7="",0,SUMIFS(раунд1!$182:$182,раунд1!$6:$6,GJ$6)+SUMIFS(раунд2!$182:$182,раунд2!$6:$6,GJ$6)+SUMIFS(раунд3!182:182,раунд3!$6:$6,GJ$6))</f>
        <v>0</v>
      </c>
      <c r="GK12" s="41">
        <f>IF(GK$7="",0,SUMIFS(раунд1!$182:$182,раунд1!$6:$6,GK$6)+SUMIFS(раунд2!$182:$182,раунд2!$6:$6,GK$6)+SUMIFS(раунд3!182:182,раунд3!$6:$6,GK$6))</f>
        <v>0</v>
      </c>
      <c r="GL12" s="41">
        <f>IF(GL$7="",0,SUMIFS(раунд1!$182:$182,раунд1!$6:$6,GL$6)+SUMIFS(раунд2!$182:$182,раунд2!$6:$6,GL$6)+SUMIFS(раунд3!182:182,раунд3!$6:$6,GL$6))</f>
        <v>0</v>
      </c>
      <c r="GM12" s="41">
        <f>IF(GM$7="",0,SUMIFS(раунд1!$182:$182,раунд1!$6:$6,GM$6)+SUMIFS(раунд2!$182:$182,раунд2!$6:$6,GM$6)+SUMIFS(раунд3!182:182,раунд3!$6:$6,GM$6))</f>
        <v>0</v>
      </c>
      <c r="GN12" s="41">
        <f>IF(GN$7="",0,SUMIFS(раунд1!$182:$182,раунд1!$6:$6,GN$6)+SUMIFS(раунд2!$182:$182,раунд2!$6:$6,GN$6)+SUMIFS(раунд3!182:182,раунд3!$6:$6,GN$6))</f>
        <v>0</v>
      </c>
      <c r="GO12" s="41">
        <f>IF(GO$7="",0,SUMIFS(раунд1!$182:$182,раунд1!$6:$6,GO$6)+SUMIFS(раунд2!$182:$182,раунд2!$6:$6,GO$6)+SUMIFS(раунд3!182:182,раунд3!$6:$6,GO$6))</f>
        <v>0</v>
      </c>
      <c r="GP12" s="41">
        <f>IF(GP$7="",0,SUMIFS(раунд1!$182:$182,раунд1!$6:$6,GP$6)+SUMIFS(раунд2!$182:$182,раунд2!$6:$6,GP$6)+SUMIFS(раунд3!182:182,раунд3!$6:$6,GP$6))</f>
        <v>0</v>
      </c>
      <c r="GQ12" s="41">
        <f>IF(GQ$7="",0,SUMIFS(раунд1!$182:$182,раунд1!$6:$6,GQ$6)+SUMIFS(раунд2!$182:$182,раунд2!$6:$6,GQ$6)+SUMIFS(раунд3!182:182,раунд3!$6:$6,GQ$6))</f>
        <v>0</v>
      </c>
      <c r="GR12" s="41">
        <f>IF(GR$7="",0,SUMIFS(раунд1!$182:$182,раунд1!$6:$6,GR$6)+SUMIFS(раунд2!$182:$182,раунд2!$6:$6,GR$6)+SUMIFS(раунд3!182:182,раунд3!$6:$6,GR$6))</f>
        <v>0</v>
      </c>
      <c r="GS12" s="41">
        <f>IF(GS$7="",0,SUMIFS(раунд1!$182:$182,раунд1!$6:$6,GS$6)+SUMIFS(раунд2!$182:$182,раунд2!$6:$6,GS$6)+SUMIFS(раунд3!182:182,раунд3!$6:$6,GS$6))</f>
        <v>0</v>
      </c>
      <c r="GT12" s="41">
        <f>IF(GT$7="",0,SUMIFS(раунд1!$182:$182,раунд1!$6:$6,GT$6)+SUMIFS(раунд2!$182:$182,раунд2!$6:$6,GT$6)+SUMIFS(раунд3!182:182,раунд3!$6:$6,GT$6))</f>
        <v>0</v>
      </c>
      <c r="GU12" s="41">
        <f>IF(GU$7="",0,SUMIFS(раунд1!$182:$182,раунд1!$6:$6,GU$6)+SUMIFS(раунд2!$182:$182,раунд2!$6:$6,GU$6)+SUMIFS(раунд3!182:182,раунд3!$6:$6,GU$6))</f>
        <v>0</v>
      </c>
      <c r="GV12" s="41">
        <f>IF(GV$7="",0,SUMIFS(раунд1!$182:$182,раунд1!$6:$6,GV$6)+SUMIFS(раунд2!$182:$182,раунд2!$6:$6,GV$6)+SUMIFS(раунд3!182:182,раунд3!$6:$6,GV$6))</f>
        <v>0</v>
      </c>
      <c r="GW12" s="41">
        <f>IF(GW$7="",0,SUMIFS(раунд1!$182:$182,раунд1!$6:$6,GW$6)+SUMIFS(раунд2!$182:$182,раунд2!$6:$6,GW$6)+SUMIFS(раунд3!182:182,раунд3!$6:$6,GW$6))</f>
        <v>0</v>
      </c>
      <c r="GX12" s="41">
        <f>IF(GX$7="",0,SUMIFS(раунд1!$182:$182,раунд1!$6:$6,GX$6)+SUMIFS(раунд2!$182:$182,раунд2!$6:$6,GX$6)+SUMIFS(раунд3!182:182,раунд3!$6:$6,GX$6))</f>
        <v>0</v>
      </c>
      <c r="GY12" s="41">
        <f>IF(GY$7="",0,SUMIFS(раунд1!$182:$182,раунд1!$6:$6,GY$6)+SUMIFS(раунд2!$182:$182,раунд2!$6:$6,GY$6)+SUMIFS(раунд3!182:182,раунд3!$6:$6,GY$6))</f>
        <v>0</v>
      </c>
      <c r="GZ12" s="41">
        <f>IF(GZ$7="",0,SUMIFS(раунд1!$182:$182,раунд1!$6:$6,GZ$6)+SUMIFS(раунд2!$182:$182,раунд2!$6:$6,GZ$6)+SUMIFS(раунд3!182:182,раунд3!$6:$6,GZ$6))</f>
        <v>0</v>
      </c>
      <c r="HA12" s="41">
        <f>IF(HA$7="",0,SUMIFS(раунд1!$182:$182,раунд1!$6:$6,HA$6)+SUMIFS(раунд2!$182:$182,раунд2!$6:$6,HA$6)+SUMIFS(раунд3!182:182,раунд3!$6:$6,HA$6))</f>
        <v>0</v>
      </c>
      <c r="HB12" s="41">
        <f>IF(HB$7="",0,SUMIFS(раунд1!$182:$182,раунд1!$6:$6,HB$6)+SUMIFS(раунд2!$182:$182,раунд2!$6:$6,HB$6)+SUMIFS(раунд3!182:182,раунд3!$6:$6,HB$6))</f>
        <v>0</v>
      </c>
      <c r="HC12" s="41">
        <f>IF(HC$7="",0,SUMIFS(раунд1!$182:$182,раунд1!$6:$6,HC$6)+SUMIFS(раунд2!$182:$182,раунд2!$6:$6,HC$6)+SUMIFS(раунд3!182:182,раунд3!$6:$6,HC$6))</f>
        <v>0</v>
      </c>
      <c r="HD12" s="41">
        <f>IF(HD$7="",0,SUMIFS(раунд1!$182:$182,раунд1!$6:$6,HD$6)+SUMIFS(раунд2!$182:$182,раунд2!$6:$6,HD$6)+SUMIFS(раунд3!182:182,раунд3!$6:$6,HD$6))</f>
        <v>0</v>
      </c>
      <c r="HE12" s="41">
        <f>IF(HE$7="",0,SUMIFS(раунд1!$182:$182,раунд1!$6:$6,HE$6)+SUMIFS(раунд2!$182:$182,раунд2!$6:$6,HE$6)+SUMIFS(раунд3!182:182,раунд3!$6:$6,HE$6))</f>
        <v>0</v>
      </c>
      <c r="HF12" s="41">
        <f>IF(HF$7="",0,SUMIFS(раунд1!$182:$182,раунд1!$6:$6,HF$6)+SUMIFS(раунд2!$182:$182,раунд2!$6:$6,HF$6)+SUMIFS(раунд3!182:182,раунд3!$6:$6,HF$6))</f>
        <v>0</v>
      </c>
      <c r="HG12" s="41">
        <f>IF(HG$7="",0,SUMIFS(раунд1!$182:$182,раунд1!$6:$6,HG$6)+SUMIFS(раунд2!$182:$182,раунд2!$6:$6,HG$6)+SUMIFS(раунд3!182:182,раунд3!$6:$6,HG$6))</f>
        <v>0</v>
      </c>
      <c r="HH12" s="41">
        <f>IF(HH$7="",0,SUMIFS(раунд1!$182:$182,раунд1!$6:$6,HH$6)+SUMIFS(раунд2!$182:$182,раунд2!$6:$6,HH$6)+SUMIFS(раунд3!182:182,раунд3!$6:$6,HH$6))</f>
        <v>0</v>
      </c>
      <c r="HI12" s="41">
        <f>IF(HI$7="",0,SUMIFS(раунд1!$182:$182,раунд1!$6:$6,HI$6)+SUMIFS(раунд2!$182:$182,раунд2!$6:$6,HI$6)+SUMIFS(раунд3!182:182,раунд3!$6:$6,HI$6))</f>
        <v>0</v>
      </c>
      <c r="HJ12" s="41">
        <f>IF(HJ$7="",0,SUMIFS(раунд1!$182:$182,раунд1!$6:$6,HJ$6)+SUMIFS(раунд2!$182:$182,раунд2!$6:$6,HJ$6)+SUMIFS(раунд3!182:182,раунд3!$6:$6,HJ$6))</f>
        <v>0</v>
      </c>
      <c r="HK12" s="41">
        <f>IF(HK$7="",0,SUMIFS(раунд1!$182:$182,раунд1!$6:$6,HK$6)+SUMIFS(раунд2!$182:$182,раунд2!$6:$6,HK$6)+SUMIFS(раунд3!182:182,раунд3!$6:$6,HK$6))</f>
        <v>0</v>
      </c>
      <c r="HL12" s="41">
        <f>IF(HL$7="",0,SUMIFS(раунд1!$182:$182,раунд1!$6:$6,HL$6)+SUMIFS(раунд2!$182:$182,раунд2!$6:$6,HL$6)+SUMIFS(раунд3!182:182,раунд3!$6:$6,HL$6))</f>
        <v>0</v>
      </c>
      <c r="HM12" s="41">
        <f>IF(HM$7="",0,SUMIFS(раунд1!$182:$182,раунд1!$6:$6,HM$6)+SUMIFS(раунд2!$182:$182,раунд2!$6:$6,HM$6)+SUMIFS(раунд3!182:182,раунд3!$6:$6,HM$6))</f>
        <v>0</v>
      </c>
      <c r="HN12" s="41">
        <f>IF(HN$7="",0,SUMIFS(раунд1!$182:$182,раунд1!$6:$6,HN$6)+SUMIFS(раунд2!$182:$182,раунд2!$6:$6,HN$6)+SUMIFS(раунд3!182:182,раунд3!$6:$6,HN$6))</f>
        <v>0</v>
      </c>
      <c r="HO12" s="41">
        <f>IF(HO$7="",0,SUMIFS(раунд1!$182:$182,раунд1!$6:$6,HO$6)+SUMIFS(раунд2!$182:$182,раунд2!$6:$6,HO$6)+SUMIFS(раунд3!182:182,раунд3!$6:$6,HO$6))</f>
        <v>0</v>
      </c>
      <c r="HP12" s="41">
        <f>IF(HP$7="",0,SUMIFS(раунд1!$182:$182,раунд1!$6:$6,HP$6)+SUMIFS(раунд2!$182:$182,раунд2!$6:$6,HP$6)+SUMIFS(раунд3!182:182,раунд3!$6:$6,HP$6))</f>
        <v>0</v>
      </c>
      <c r="HQ12" s="41">
        <f>IF(HQ$7="",0,SUMIFS(раунд1!$182:$182,раунд1!$6:$6,HQ$6)+SUMIFS(раунд2!$182:$182,раунд2!$6:$6,HQ$6)+SUMIFS(раунд3!182:182,раунд3!$6:$6,HQ$6))</f>
        <v>0</v>
      </c>
      <c r="HR12" s="41">
        <f>IF(HR$7="",0,SUMIFS(раунд1!$182:$182,раунд1!$6:$6,HR$6)+SUMIFS(раунд2!$182:$182,раунд2!$6:$6,HR$6)+SUMIFS(раунд3!182:182,раунд3!$6:$6,HR$6))</f>
        <v>0</v>
      </c>
      <c r="HS12" s="41">
        <f>IF(HS$7="",0,SUMIFS(раунд1!$182:$182,раунд1!$6:$6,HS$6)+SUMIFS(раунд2!$182:$182,раунд2!$6:$6,HS$6)+SUMIFS(раунд3!182:182,раунд3!$6:$6,HS$6))</f>
        <v>0</v>
      </c>
      <c r="HT12" s="41">
        <f>IF(HT$7="",0,SUMIFS(раунд1!$182:$182,раунд1!$6:$6,HT$6)+SUMIFS(раунд2!$182:$182,раунд2!$6:$6,HT$6)+SUMIFS(раунд3!182:182,раунд3!$6:$6,HT$6))</f>
        <v>0</v>
      </c>
      <c r="HU12" s="41">
        <f>IF(HU$7="",0,SUMIFS(раунд1!$182:$182,раунд1!$6:$6,HU$6)+SUMIFS(раунд2!$182:$182,раунд2!$6:$6,HU$6)+SUMIFS(раунд3!182:182,раунд3!$6:$6,HU$6))</f>
        <v>0</v>
      </c>
      <c r="HV12" s="41">
        <f>IF(HV$7="",0,SUMIFS(раунд1!$182:$182,раунд1!$6:$6,HV$6)+SUMIFS(раунд2!$182:$182,раунд2!$6:$6,HV$6)+SUMIFS(раунд3!182:182,раунд3!$6:$6,HV$6))</f>
        <v>0</v>
      </c>
      <c r="HW12" s="41">
        <f>IF(HW$7="",0,SUMIFS(раунд1!$182:$182,раунд1!$6:$6,HW$6)+SUMIFS(раунд2!$182:$182,раунд2!$6:$6,HW$6)+SUMIFS(раунд3!182:182,раунд3!$6:$6,HW$6))</f>
        <v>0</v>
      </c>
      <c r="HX12" s="41">
        <f>IF(HX$7="",0,SUMIFS(раунд1!$182:$182,раунд1!$6:$6,HX$6)+SUMIFS(раунд2!$182:$182,раунд2!$6:$6,HX$6)+SUMIFS(раунд3!182:182,раунд3!$6:$6,HX$6))</f>
        <v>0</v>
      </c>
      <c r="HY12" s="41">
        <f>IF(HY$7="",0,SUMIFS(раунд1!$182:$182,раунд1!$6:$6,HY$6)+SUMIFS(раунд2!$182:$182,раунд2!$6:$6,HY$6)+SUMIFS(раунд3!182:182,раунд3!$6:$6,HY$6))</f>
        <v>0</v>
      </c>
      <c r="HZ12" s="41">
        <f>IF(HZ$7="",0,SUMIFS(раунд1!$182:$182,раунд1!$6:$6,HZ$6)+SUMIFS(раунд2!$182:$182,раунд2!$6:$6,HZ$6)+SUMIFS(раунд3!182:182,раунд3!$6:$6,HZ$6))</f>
        <v>0</v>
      </c>
      <c r="IA12" s="41">
        <f>IF(IA$7="",0,SUMIFS(раунд1!$182:$182,раунд1!$6:$6,IA$6)+SUMIFS(раунд2!$182:$182,раунд2!$6:$6,IA$6)+SUMIFS(раунд3!182:182,раунд3!$6:$6,IA$6))</f>
        <v>0</v>
      </c>
      <c r="IB12" s="41">
        <f>IF(IB$7="",0,SUMIFS(раунд1!$182:$182,раунд1!$6:$6,IB$6)+SUMIFS(раунд2!$182:$182,раунд2!$6:$6,IB$6)+SUMIFS(раунд3!182:182,раунд3!$6:$6,IB$6))</f>
        <v>0</v>
      </c>
      <c r="IC12" s="41">
        <f>IF(IC$7="",0,SUMIFS(раунд1!$182:$182,раунд1!$6:$6,IC$6)+SUMIFS(раунд2!$182:$182,раунд2!$6:$6,IC$6)+SUMIFS(раунд3!182:182,раунд3!$6:$6,IC$6))</f>
        <v>0</v>
      </c>
      <c r="ID12" s="41">
        <f>IF(ID$7="",0,SUMIFS(раунд1!$182:$182,раунд1!$6:$6,ID$6)+SUMIFS(раунд2!$182:$182,раунд2!$6:$6,ID$6)+SUMIFS(раунд3!182:182,раунд3!$6:$6,ID$6))</f>
        <v>0</v>
      </c>
      <c r="IE12" s="41">
        <f>IF(IE$7="",0,SUMIFS(раунд1!$182:$182,раунд1!$6:$6,IE$6)+SUMIFS(раунд2!$182:$182,раунд2!$6:$6,IE$6)+SUMIFS(раунд3!182:182,раунд3!$6:$6,IE$6))</f>
        <v>0</v>
      </c>
      <c r="IF12" s="41">
        <f>IF(IF$7="",0,SUMIFS(раунд1!$182:$182,раунд1!$6:$6,IF$6)+SUMIFS(раунд2!$182:$182,раунд2!$6:$6,IF$6)+SUMIFS(раунд3!182:182,раунд3!$6:$6,IF$6))</f>
        <v>0</v>
      </c>
      <c r="IG12" s="41">
        <f>IF(IG$7="",0,SUMIFS(раунд1!$182:$182,раунд1!$6:$6,IG$6)+SUMIFS(раунд2!$182:$182,раунд2!$6:$6,IG$6)+SUMIFS(раунд3!182:182,раунд3!$6:$6,IG$6))</f>
        <v>0</v>
      </c>
      <c r="IH12" s="41">
        <f>IF(IH$7="",0,SUMIFS(раунд1!$182:$182,раунд1!$6:$6,IH$6)+SUMIFS(раунд2!$182:$182,раунд2!$6:$6,IH$6)+SUMIFS(раунд3!182:182,раунд3!$6:$6,IH$6))</f>
        <v>0</v>
      </c>
      <c r="II12" s="41">
        <f>IF(II$7="",0,SUMIFS(раунд1!$182:$182,раунд1!$6:$6,II$6)+SUMIFS(раунд2!$182:$182,раунд2!$6:$6,II$6)+SUMIFS(раунд3!182:182,раунд3!$6:$6,II$6))</f>
        <v>0</v>
      </c>
      <c r="IJ12" s="41">
        <f>IF(IJ$7="",0,SUMIFS(раунд1!$182:$182,раунд1!$6:$6,IJ$6)+SUMIFS(раунд2!$182:$182,раунд2!$6:$6,IJ$6)+SUMIFS(раунд3!182:182,раунд3!$6:$6,IJ$6))</f>
        <v>0</v>
      </c>
      <c r="IK12" s="41">
        <f>IF(IK$7="",0,SUMIFS(раунд1!$182:$182,раунд1!$6:$6,IK$6)+SUMIFS(раунд2!$182:$182,раунд2!$6:$6,IK$6)+SUMIFS(раунд3!182:182,раунд3!$6:$6,IK$6))</f>
        <v>0</v>
      </c>
      <c r="IL12" s="41">
        <f>IF(IL$7="",0,SUMIFS(раунд1!$182:$182,раунд1!$6:$6,IL$6)+SUMIFS(раунд2!$182:$182,раунд2!$6:$6,IL$6)+SUMIFS(раунд3!182:182,раунд3!$6:$6,IL$6))</f>
        <v>0</v>
      </c>
      <c r="IM12" s="41">
        <f>IF(IM$7="",0,SUMIFS(раунд1!$182:$182,раунд1!$6:$6,IM$6)+SUMIFS(раунд2!$182:$182,раунд2!$6:$6,IM$6)+SUMIFS(раунд3!182:182,раунд3!$6:$6,IM$6))</f>
        <v>0</v>
      </c>
      <c r="IN12" s="41">
        <f>IF(IN$7="",0,SUMIFS(раунд1!$182:$182,раунд1!$6:$6,IN$6)+SUMIFS(раунд2!$182:$182,раунд2!$6:$6,IN$6)+SUMIFS(раунд3!182:182,раунд3!$6:$6,IN$6))</f>
        <v>0</v>
      </c>
      <c r="IO12" s="41">
        <f>IF(IO$7="",0,SUMIFS(раунд1!$182:$182,раунд1!$6:$6,IO$6)+SUMIFS(раунд2!$182:$182,раунд2!$6:$6,IO$6)+SUMIFS(раунд3!182:182,раунд3!$6:$6,IO$6))</f>
        <v>0</v>
      </c>
      <c r="IP12" s="41">
        <f>IF(IP$7="",0,SUMIFS(раунд1!$182:$182,раунд1!$6:$6,IP$6)+SUMIFS(раунд2!$182:$182,раунд2!$6:$6,IP$6)+SUMIFS(раунд3!182:182,раунд3!$6:$6,IP$6))</f>
        <v>0</v>
      </c>
      <c r="IQ12" s="41">
        <f>IF(IQ$7="",0,SUMIFS(раунд1!$182:$182,раунд1!$6:$6,IQ$6)+SUMIFS(раунд2!$182:$182,раунд2!$6:$6,IQ$6)+SUMIFS(раунд3!182:182,раунд3!$6:$6,IQ$6))</f>
        <v>0</v>
      </c>
      <c r="IR12" s="41">
        <f>IF(IR$7="",0,SUMIFS(раунд1!$182:$182,раунд1!$6:$6,IR$6)+SUMIFS(раунд2!$182:$182,раунд2!$6:$6,IR$6)+SUMIFS(раунд3!182:182,раунд3!$6:$6,IR$6))</f>
        <v>0</v>
      </c>
      <c r="IS12" s="41">
        <f>IF(IS$7="",0,SUMIFS(раунд1!$182:$182,раунд1!$6:$6,IS$6)+SUMIFS(раунд2!$182:$182,раунд2!$6:$6,IS$6)+SUMIFS(раунд3!182:182,раунд3!$6:$6,IS$6))</f>
        <v>0</v>
      </c>
      <c r="IT12" s="41">
        <f>IF(IT$7="",0,SUMIFS(раунд1!$182:$182,раунд1!$6:$6,IT$6)+SUMIFS(раунд2!$182:$182,раунд2!$6:$6,IT$6)+SUMIFS(раунд3!182:182,раунд3!$6:$6,IT$6))</f>
        <v>0</v>
      </c>
      <c r="IU12" s="41">
        <f>IF(IU$7="",0,SUMIFS(раунд1!$182:$182,раунд1!$6:$6,IU$6)+SUMIFS(раунд2!$182:$182,раунд2!$6:$6,IU$6)+SUMIFS(раунд3!182:182,раунд3!$6:$6,IU$6))</f>
        <v>0</v>
      </c>
      <c r="IV12" s="41">
        <f>IF(IV$7="",0,SUMIFS(раунд1!$182:$182,раунд1!$6:$6,IV$6)+SUMIFS(раунд2!$182:$182,раунд2!$6:$6,IV$6)+SUMIFS(раунд3!182:182,раунд3!$6:$6,IV$6))</f>
        <v>0</v>
      </c>
      <c r="IW12" s="41">
        <f>IF(IW$7="",0,SUMIFS(раунд1!$182:$182,раунд1!$6:$6,IW$6)+SUMIFS(раунд2!$182:$182,раунд2!$6:$6,IW$6)+SUMIFS(раунд3!182:182,раунд3!$6:$6,IW$6))</f>
        <v>0</v>
      </c>
      <c r="IX12" s="41">
        <f>IF(IX$7="",0,SUMIFS(раунд1!$182:$182,раунд1!$6:$6,IX$6)+SUMIFS(раунд2!$182:$182,раунд2!$6:$6,IX$6)+SUMIFS(раунд3!182:182,раунд3!$6:$6,IX$6))</f>
        <v>0</v>
      </c>
      <c r="IY12" s="41">
        <f>IF(IY$7="",0,SUMIFS(раунд1!$182:$182,раунд1!$6:$6,IY$6)+SUMIFS(раунд2!$182:$182,раунд2!$6:$6,IY$6)+SUMIFS(раунд3!182:182,раунд3!$6:$6,IY$6))</f>
        <v>0</v>
      </c>
      <c r="IZ12" s="41">
        <f>IF(IZ$7="",0,SUMIFS(раунд1!$182:$182,раунд1!$6:$6,IZ$6)+SUMIFS(раунд2!$182:$182,раунд2!$6:$6,IZ$6)+SUMIFS(раунд3!182:182,раунд3!$6:$6,IZ$6))</f>
        <v>0</v>
      </c>
      <c r="JA12" s="41">
        <f>IF(JA$7="",0,SUMIFS(раунд1!$182:$182,раунд1!$6:$6,JA$6)+SUMIFS(раунд2!$182:$182,раунд2!$6:$6,JA$6)+SUMIFS(раунд3!182:182,раунд3!$6:$6,JA$6))</f>
        <v>0</v>
      </c>
      <c r="JB12" s="41">
        <f>IF(JB$7="",0,SUMIFS(раунд1!$182:$182,раунд1!$6:$6,JB$6)+SUMIFS(раунд2!$182:$182,раунд2!$6:$6,JB$6)+SUMIFS(раунд3!182:182,раунд3!$6:$6,JB$6))</f>
        <v>0</v>
      </c>
      <c r="JC12" s="41">
        <f>IF(JC$7="",0,SUMIFS(раунд1!$182:$182,раунд1!$6:$6,JC$6)+SUMIFS(раунд2!$182:$182,раунд2!$6:$6,JC$6)+SUMIFS(раунд3!182:182,раунд3!$6:$6,JC$6))</f>
        <v>0</v>
      </c>
      <c r="JD12" s="41">
        <f>IF(JD$7="",0,SUMIFS(раунд1!$182:$182,раунд1!$6:$6,JD$6)+SUMIFS(раунд2!$182:$182,раунд2!$6:$6,JD$6)+SUMIFS(раунд3!182:182,раунд3!$6:$6,JD$6))</f>
        <v>0</v>
      </c>
      <c r="JE12" s="41">
        <f>IF(JE$7="",0,SUMIFS(раунд1!$182:$182,раунд1!$6:$6,JE$6)+SUMIFS(раунд2!$182:$182,раунд2!$6:$6,JE$6)+SUMIFS(раунд3!182:182,раунд3!$6:$6,JE$6))</f>
        <v>0</v>
      </c>
      <c r="JF12" s="41">
        <f>IF(JF$7="",0,SUMIFS(раунд1!$182:$182,раунд1!$6:$6,JF$6)+SUMIFS(раунд2!$182:$182,раунд2!$6:$6,JF$6)+SUMIFS(раунд3!182:182,раунд3!$6:$6,JF$6))</f>
        <v>0</v>
      </c>
      <c r="JG12" s="41">
        <f>IF(JG$7="",0,SUMIFS(раунд1!$182:$182,раунд1!$6:$6,JG$6)+SUMIFS(раунд2!$182:$182,раунд2!$6:$6,JG$6)+SUMIFS(раунд3!182:182,раунд3!$6:$6,JG$6))</f>
        <v>0</v>
      </c>
      <c r="JH12" s="41">
        <f>IF(JH$7="",0,SUMIFS(раунд1!$182:$182,раунд1!$6:$6,JH$6)+SUMIFS(раунд2!$182:$182,раунд2!$6:$6,JH$6)+SUMIFS(раунд3!182:182,раунд3!$6:$6,JH$6))</f>
        <v>0</v>
      </c>
      <c r="JI12" s="41">
        <f>IF(JI$7="",0,SUMIFS(раунд1!$182:$182,раунд1!$6:$6,JI$6)+SUMIFS(раунд2!$182:$182,раунд2!$6:$6,JI$6)+SUMIFS(раунд3!182:182,раунд3!$6:$6,JI$6))</f>
        <v>0</v>
      </c>
      <c r="JJ12" s="41">
        <f>IF(JJ$7="",0,SUMIFS(раунд1!$182:$182,раунд1!$6:$6,JJ$6)+SUMIFS(раунд2!$182:$182,раунд2!$6:$6,JJ$6)+SUMIFS(раунд3!182:182,раунд3!$6:$6,JJ$6))</f>
        <v>0</v>
      </c>
      <c r="JK12" s="41">
        <f>IF(JK$7="",0,SUMIFS(раунд1!$182:$182,раунд1!$6:$6,JK$6)+SUMIFS(раунд2!$182:$182,раунд2!$6:$6,JK$6)+SUMIFS(раунд3!182:182,раунд3!$6:$6,JK$6))</f>
        <v>0</v>
      </c>
      <c r="JL12" s="41">
        <f>IF(JL$7="",0,SUMIFS(раунд1!$182:$182,раунд1!$6:$6,JL$6)+SUMIFS(раунд2!$182:$182,раунд2!$6:$6,JL$6)+SUMIFS(раунд3!182:182,раунд3!$6:$6,JL$6))</f>
        <v>0</v>
      </c>
      <c r="JM12" s="41">
        <f>IF(JM$7="",0,SUMIFS(раунд1!$182:$182,раунд1!$6:$6,JM$6)+SUMIFS(раунд2!$182:$182,раунд2!$6:$6,JM$6)+SUMIFS(раунд3!182:182,раунд3!$6:$6,JM$6))</f>
        <v>0</v>
      </c>
      <c r="JN12" s="41">
        <f>IF(JN$7="",0,SUMIFS(раунд1!$182:$182,раунд1!$6:$6,JN$6)+SUMIFS(раунд2!$182:$182,раунд2!$6:$6,JN$6)+SUMIFS(раунд3!182:182,раунд3!$6:$6,JN$6))</f>
        <v>0</v>
      </c>
      <c r="JO12" s="41">
        <f>IF(JO$7="",0,SUMIFS(раунд1!$182:$182,раунд1!$6:$6,JO$6)+SUMIFS(раунд2!$182:$182,раунд2!$6:$6,JO$6)+SUMIFS(раунд3!182:182,раунд3!$6:$6,JO$6))</f>
        <v>0</v>
      </c>
      <c r="JP12" s="41">
        <f>IF(JP$7="",0,SUMIFS(раунд1!$182:$182,раунд1!$6:$6,JP$6)+SUMIFS(раунд2!$182:$182,раунд2!$6:$6,JP$6)+SUMIFS(раунд3!182:182,раунд3!$6:$6,JP$6))</f>
        <v>0</v>
      </c>
      <c r="JQ12" s="41">
        <f>IF(JQ$7="",0,SUMIFS(раунд1!$182:$182,раунд1!$6:$6,JQ$6)+SUMIFS(раунд2!$182:$182,раунд2!$6:$6,JQ$6)+SUMIFS(раунд3!182:182,раунд3!$6:$6,JQ$6))</f>
        <v>0</v>
      </c>
      <c r="JR12" s="41">
        <f>IF(JR$7="",0,SUMIFS(раунд1!$182:$182,раунд1!$6:$6,JR$6)+SUMIFS(раунд2!$182:$182,раунд2!$6:$6,JR$6)+SUMIFS(раунд3!182:182,раунд3!$6:$6,JR$6))</f>
        <v>0</v>
      </c>
      <c r="JS12" s="41">
        <f>IF(JS$7="",0,SUMIFS(раунд1!$182:$182,раунд1!$6:$6,JS$6)+SUMIFS(раунд2!$182:$182,раунд2!$6:$6,JS$6)+SUMIFS(раунд3!182:182,раунд3!$6:$6,JS$6))</f>
        <v>0</v>
      </c>
      <c r="JT12" s="41">
        <f>IF(JT$7="",0,SUMIFS(раунд1!$182:$182,раунд1!$6:$6,JT$6)+SUMIFS(раунд2!$182:$182,раунд2!$6:$6,JT$6)+SUMIFS(раунд3!182:182,раунд3!$6:$6,JT$6))</f>
        <v>0</v>
      </c>
      <c r="JU12" s="41">
        <f>IF(JU$7="",0,SUMIFS(раунд1!$182:$182,раунд1!$6:$6,JU$6)+SUMIFS(раунд2!$182:$182,раунд2!$6:$6,JU$6)+SUMIFS(раунд3!182:182,раунд3!$6:$6,JU$6))</f>
        <v>0</v>
      </c>
      <c r="JV12" s="41">
        <f>IF(JV$7="",0,SUMIFS(раунд1!$182:$182,раунд1!$6:$6,JV$6)+SUMIFS(раунд2!$182:$182,раунд2!$6:$6,JV$6)+SUMIFS(раунд3!182:182,раунд3!$6:$6,JV$6))</f>
        <v>0</v>
      </c>
      <c r="JW12" s="41">
        <f>IF(JW$7="",0,SUMIFS(раунд1!$182:$182,раунд1!$6:$6,JW$6)+SUMIFS(раунд2!$182:$182,раунд2!$6:$6,JW$6)+SUMIFS(раунд3!182:182,раунд3!$6:$6,JW$6))</f>
        <v>0</v>
      </c>
      <c r="JX12" s="41">
        <f>IF(JX$7="",0,SUMIFS(раунд1!$182:$182,раунд1!$6:$6,JX$6)+SUMIFS(раунд2!$182:$182,раунд2!$6:$6,JX$6)+SUMIFS(раунд3!182:182,раунд3!$6:$6,JX$6))</f>
        <v>0</v>
      </c>
      <c r="JY12" s="41">
        <f>IF(JY$7="",0,SUMIFS(раунд1!$182:$182,раунд1!$6:$6,JY$6)+SUMIFS(раунд2!$182:$182,раунд2!$6:$6,JY$6)+SUMIFS(раунд3!182:182,раунд3!$6:$6,JY$6))</f>
        <v>0</v>
      </c>
      <c r="JZ12" s="41">
        <f>IF(JZ$7="",0,SUMIFS(раунд1!$182:$182,раунд1!$6:$6,JZ$6)+SUMIFS(раунд2!$182:$182,раунд2!$6:$6,JZ$6)+SUMIFS(раунд3!182:182,раунд3!$6:$6,JZ$6))</f>
        <v>0</v>
      </c>
      <c r="KA12" s="41">
        <f>IF(KA$7="",0,SUMIFS(раунд1!$182:$182,раунд1!$6:$6,KA$6)+SUMIFS(раунд2!$182:$182,раунд2!$6:$6,KA$6)+SUMIFS(раунд3!182:182,раунд3!$6:$6,KA$6))</f>
        <v>0</v>
      </c>
      <c r="KB12" s="41">
        <f>IF(KB$7="",0,SUMIFS(раунд1!$182:$182,раунд1!$6:$6,KB$6)+SUMIFS(раунд2!$182:$182,раунд2!$6:$6,KB$6)+SUMIFS(раунд3!182:182,раунд3!$6:$6,KB$6))</f>
        <v>0</v>
      </c>
      <c r="KC12" s="41">
        <f>IF(KC$7="",0,SUMIFS(раунд1!$182:$182,раунд1!$6:$6,KC$6)+SUMIFS(раунд2!$182:$182,раунд2!$6:$6,KC$6)+SUMIFS(раунд3!182:182,раунд3!$6:$6,KC$6))</f>
        <v>0</v>
      </c>
      <c r="KD12" s="41">
        <f>IF(KD$7="",0,SUMIFS(раунд1!$182:$182,раунд1!$6:$6,KD$6)+SUMIFS(раунд2!$182:$182,раунд2!$6:$6,KD$6)+SUMIFS(раунд3!182:182,раунд3!$6:$6,KD$6))</f>
        <v>0</v>
      </c>
      <c r="KE12" s="41">
        <f>IF(KE$7="",0,SUMIFS(раунд1!$182:$182,раунд1!$6:$6,KE$6)+SUMIFS(раунд2!$182:$182,раунд2!$6:$6,KE$6)+SUMIFS(раунд3!182:182,раунд3!$6:$6,KE$6))</f>
        <v>0</v>
      </c>
      <c r="KF12" s="41">
        <f>IF(KF$7="",0,SUMIFS(раунд1!$182:$182,раунд1!$6:$6,KF$6)+SUMIFS(раунд2!$182:$182,раунд2!$6:$6,KF$6)+SUMIFS(раунд3!182:182,раунд3!$6:$6,KF$6))</f>
        <v>0</v>
      </c>
      <c r="KG12" s="41">
        <f>IF(KG$7="",0,SUMIFS(раунд1!$182:$182,раунд1!$6:$6,KG$6)+SUMIFS(раунд2!$182:$182,раунд2!$6:$6,KG$6)+SUMIFS(раунд3!182:182,раунд3!$6:$6,KG$6))</f>
        <v>0</v>
      </c>
      <c r="KH12" s="41">
        <f>IF(KH$7="",0,SUMIFS(раунд1!$182:$182,раунд1!$6:$6,KH$6)+SUMIFS(раунд2!$182:$182,раунд2!$6:$6,KH$6)+SUMIFS(раунд3!182:182,раунд3!$6:$6,KH$6))</f>
        <v>0</v>
      </c>
      <c r="KI12" s="41">
        <f>IF(KI$7="",0,SUMIFS(раунд1!$182:$182,раунд1!$6:$6,KI$6)+SUMIFS(раунд2!$182:$182,раунд2!$6:$6,KI$6)+SUMIFS(раунд3!182:182,раунд3!$6:$6,KI$6))</f>
        <v>0</v>
      </c>
      <c r="KJ12" s="41">
        <f>IF(KJ$7="",0,SUMIFS(раунд1!$182:$182,раунд1!$6:$6,KJ$6)+SUMIFS(раунд2!$182:$182,раунд2!$6:$6,KJ$6)+SUMIFS(раунд3!182:182,раунд3!$6:$6,KJ$6))</f>
        <v>0</v>
      </c>
      <c r="KK12" s="41">
        <f>IF(KK$7="",0,SUMIFS(раунд1!$182:$182,раунд1!$6:$6,KK$6)+SUMIFS(раунд2!$182:$182,раунд2!$6:$6,KK$6)+SUMIFS(раунд3!182:182,раунд3!$6:$6,KK$6))</f>
        <v>0</v>
      </c>
      <c r="KL12" s="41">
        <f>IF(KL$7="",0,SUMIFS(раунд1!$182:$182,раунд1!$6:$6,KL$6)+SUMIFS(раунд2!$182:$182,раунд2!$6:$6,KL$6)+SUMIFS(раунд3!182:182,раунд3!$6:$6,KL$6))</f>
        <v>0</v>
      </c>
      <c r="KM12" s="41">
        <f>IF(KM$7="",0,SUMIFS(раунд1!$182:$182,раунд1!$6:$6,KM$6)+SUMIFS(раунд2!$182:$182,раунд2!$6:$6,KM$6)+SUMIFS(раунд3!182:182,раунд3!$6:$6,KM$6))</f>
        <v>0</v>
      </c>
      <c r="KN12" s="41">
        <f>IF(KN$7="",0,SUMIFS(раунд1!$182:$182,раунд1!$6:$6,KN$6)+SUMIFS(раунд2!$182:$182,раунд2!$6:$6,KN$6)+SUMIFS(раунд3!182:182,раунд3!$6:$6,KN$6))</f>
        <v>0</v>
      </c>
      <c r="KO12" s="41">
        <f>IF(KO$7="",0,SUMIFS(раунд1!$182:$182,раунд1!$6:$6,KO$6)+SUMIFS(раунд2!$182:$182,раунд2!$6:$6,KO$6)+SUMIFS(раунд3!182:182,раунд3!$6:$6,KO$6))</f>
        <v>0</v>
      </c>
      <c r="KP12" s="41">
        <f>IF(KP$7="",0,SUMIFS(раунд1!$182:$182,раунд1!$6:$6,KP$6)+SUMIFS(раунд2!$182:$182,раунд2!$6:$6,KP$6)+SUMIFS(раунд3!182:182,раунд3!$6:$6,KP$6))</f>
        <v>0</v>
      </c>
      <c r="KQ12" s="41">
        <f>IF(KQ$7="",0,SUMIFS(раунд1!$182:$182,раунд1!$6:$6,KQ$6)+SUMIFS(раунд2!$182:$182,раунд2!$6:$6,KQ$6)+SUMIFS(раунд3!182:182,раунд3!$6:$6,KQ$6))</f>
        <v>0</v>
      </c>
      <c r="KR12" s="41">
        <f>IF(KR$7="",0,SUMIFS(раунд1!$182:$182,раунд1!$6:$6,KR$6)+SUMIFS(раунд2!$182:$182,раунд2!$6:$6,KR$6)+SUMIFS(раунд3!182:182,раунд3!$6:$6,KR$6))</f>
        <v>0</v>
      </c>
      <c r="KS12" s="41">
        <f>IF(KS$7="",0,SUMIFS(раунд1!$182:$182,раунд1!$6:$6,KS$6)+SUMIFS(раунд2!$182:$182,раунд2!$6:$6,KS$6)+SUMIFS(раунд3!182:182,раунд3!$6:$6,KS$6))</f>
        <v>0</v>
      </c>
      <c r="KT12" s="41">
        <f>IF(KT$7="",0,SUMIFS(раунд1!$182:$182,раунд1!$6:$6,KT$6)+SUMIFS(раунд2!$182:$182,раунд2!$6:$6,KT$6)+SUMIFS(раунд3!182:182,раунд3!$6:$6,KT$6))</f>
        <v>0</v>
      </c>
      <c r="KU12" s="41">
        <f>IF(KU$7="",0,SUMIFS(раунд1!$182:$182,раунд1!$6:$6,KU$6)+SUMIFS(раунд2!$182:$182,раунд2!$6:$6,KU$6)+SUMIFS(раунд3!182:182,раунд3!$6:$6,KU$6))</f>
        <v>0</v>
      </c>
      <c r="KV12" s="41">
        <f>IF(KV$7="",0,SUMIFS(раунд1!$182:$182,раунд1!$6:$6,KV$6)+SUMIFS(раунд2!$182:$182,раунд2!$6:$6,KV$6)+SUMIFS(раунд3!182:182,раунд3!$6:$6,KV$6))</f>
        <v>0</v>
      </c>
      <c r="KW12" s="3"/>
      <c r="KX12" s="3"/>
    </row>
    <row r="13" spans="1:310" s="76" customFormat="1" x14ac:dyDescent="0.25">
      <c r="A13" s="70"/>
      <c r="B13" s="72"/>
      <c r="C13" s="93"/>
      <c r="D13" s="93" t="s">
        <v>28</v>
      </c>
      <c r="E13" s="70" t="str">
        <f>kpi!$E$84</f>
        <v>отток ДС по основной деят-ти</v>
      </c>
      <c r="F13" s="70"/>
      <c r="G13" s="70"/>
      <c r="H13" s="72" t="str">
        <f>IF(OR($E13="",$E13=0),"",INDEX(kpi!$I:$I,SUMIFS(kpi!$A:$A,kpi!$E:$E,$E13)))</f>
        <v>руб.</v>
      </c>
      <c r="I13" s="70"/>
      <c r="J13" s="70"/>
      <c r="K13" s="70" t="s">
        <v>7</v>
      </c>
      <c r="L13" s="70"/>
      <c r="M13" s="73"/>
      <c r="N13" s="70"/>
      <c r="O13" s="73"/>
      <c r="P13" s="70"/>
      <c r="Q13" s="70"/>
      <c r="R13" s="75">
        <f t="shared" si="10"/>
        <v>1499114515.607141</v>
      </c>
      <c r="S13" s="70"/>
      <c r="T13" s="70"/>
      <c r="U13" s="75">
        <f>IF(U$7="",0,SUMIFS(раунд1!183:183,раунд1!$6:$6,U$6)+SUMIFS(раунд2!183:183,раунд2!$6:$6,U$6)+SUMIFS(раунд3!183:183,раунд3!$6:$6,U$6)+U83)</f>
        <v>2106736.180121256</v>
      </c>
      <c r="V13" s="75">
        <f>IF(V$7="",0,SUMIFS(раунд1!183:183,раунд1!$6:$6,V$6)+SUMIFS(раунд2!183:183,раунд2!$6:$6,V$6)+SUMIFS(раунд3!183:183,раунд3!$6:$6,V$6)+V83)</f>
        <v>1247271.0835625483</v>
      </c>
      <c r="W13" s="75">
        <f>IF(W$7="",0,SUMIFS(раунд1!183:183,раунд1!$6:$6,W$6)+SUMIFS(раунд2!183:183,раунд2!$6:$6,W$6)+SUMIFS(раунд3!183:183,раунд3!$6:$6,W$6)+W83)</f>
        <v>1379062.0268301419</v>
      </c>
      <c r="X13" s="75">
        <f>IF(X$7="",0,SUMIFS(раунд1!183:183,раунд1!$6:$6,X$6)+SUMIFS(раунд2!183:183,раунд2!$6:$6,X$6)+SUMIFS(раунд3!183:183,раунд3!$6:$6,X$6)+X83)</f>
        <v>1516245.9911949786</v>
      </c>
      <c r="Y13" s="75">
        <f>IF(Y$7="",0,SUMIFS(раунд1!183:183,раунд1!$6:$6,Y$6)+SUMIFS(раунд2!183:183,раунд2!$6:$6,Y$6)+SUMIFS(раунд3!183:183,раунд3!$6:$6,Y$6)+Y83)</f>
        <v>1650021.9607985704</v>
      </c>
      <c r="Z13" s="75">
        <f>IF(Z$7="",0,SUMIFS(раунд1!183:183,раунд1!$6:$6,Z$6)+SUMIFS(раунд2!183:183,раунд2!$6:$6,Z$6)+SUMIFS(раунд3!183:183,раунд3!$6:$6,Z$6)+Z83)</f>
        <v>1783071.8172874572</v>
      </c>
      <c r="AA13" s="75">
        <f>IF(AA$7="",0,SUMIFS(раунд1!183:183,раунд1!$6:$6,AA$6)+SUMIFS(раунд2!183:183,раунд2!$6:$6,AA$6)+SUMIFS(раунд3!183:183,раунд3!$6:$6,AA$6)+AA83)</f>
        <v>1918194.4047330322</v>
      </c>
      <c r="AB13" s="75">
        <f>IF(AB$7="",0,SUMIFS(раунд1!183:183,раунд1!$6:$6,AB$6)+SUMIFS(раунд2!183:183,раунд2!$6:$6,AB$6)+SUMIFS(раунд3!183:183,раунд3!$6:$6,AB$6)+AB83)</f>
        <v>2056593.7284237568</v>
      </c>
      <c r="AC13" s="75">
        <f>IF(AC$7="",0,SUMIFS(раунд1!183:183,раунд1!$6:$6,AC$6)+SUMIFS(раунд2!183:183,раунд2!$6:$6,AC$6)+SUMIFS(раунд3!183:183,раунд3!$6:$6,AC$6)+AC83)</f>
        <v>2198269.7883596327</v>
      </c>
      <c r="AD13" s="75">
        <f>IF(AD$7="",0,SUMIFS(раунд1!183:183,раунд1!$6:$6,AD$6)+SUMIFS(раунд2!183:183,раунд2!$6:$6,AD$6)+SUMIFS(раунд3!183:183,раунд3!$6:$6,AD$6)+AD83)</f>
        <v>2343222.5845406568</v>
      </c>
      <c r="AE13" s="75">
        <f>IF(AE$7="",0,SUMIFS(раунд1!183:183,раунд1!$6:$6,AE$6)+SUMIFS(раунд2!183:183,раунд2!$6:$6,AE$6)+SUMIFS(раунд3!183:183,раунд3!$6:$6,AE$6)+AE83)</f>
        <v>2491452.116966832</v>
      </c>
      <c r="AF13" s="75">
        <f>IF(AF$7="",0,SUMIFS(раунд1!183:183,раунд1!$6:$6,AF$6)+SUMIFS(раунд2!183:183,раунд2!$6:$6,AF$6)+SUMIFS(раунд3!183:183,раунд3!$6:$6,AF$6)+AF83)</f>
        <v>2585289.5559573723</v>
      </c>
      <c r="AG13" s="75">
        <f>IF(AG$7="",0,SUMIFS(раунд1!183:183,раунд1!$6:$6,AG$6)+SUMIFS(раунд2!183:183,раунд2!$6:$6,AG$6)+SUMIFS(раунд3!183:183,раунд3!$6:$6,AG$6)+AG83)</f>
        <v>19617945.359175976</v>
      </c>
      <c r="AH13" s="75">
        <f>IF(AH$7="",0,SUMIFS(раунд1!183:183,раунд1!$6:$6,AH$6)+SUMIFS(раунд2!183:183,раунд2!$6:$6,AH$6)+SUMIFS(раунд3!183:183,раунд3!$6:$6,AH$6)+AH83)</f>
        <v>5847647.5669649588</v>
      </c>
      <c r="AI13" s="75">
        <f>IF(AI$7="",0,SUMIFS(раунд1!183:183,раунд1!$6:$6,AI$6)+SUMIFS(раунд2!183:183,раунд2!$6:$6,AI$6)+SUMIFS(раунд3!183:183,раунд3!$6:$6,AI$6)+AI83)</f>
        <v>6010443.4771785159</v>
      </c>
      <c r="AJ13" s="75">
        <f>IF(AJ$7="",0,SUMIFS(раунд1!183:183,раунд1!$6:$6,AJ$6)+SUMIFS(раунд2!183:183,раунд2!$6:$6,AJ$6)+SUMIFS(раунд3!183:183,раунд3!$6:$6,AJ$6)+AJ83)</f>
        <v>6313775.9634861229</v>
      </c>
      <c r="AK13" s="75">
        <f>IF(AK$7="",0,SUMIFS(раунд1!183:183,раунд1!$6:$6,AK$6)+SUMIFS(раунд2!183:183,раунд2!$6:$6,AK$6)+SUMIFS(раунд3!183:183,раунд3!$6:$6,AK$6)+AK83)</f>
        <v>6621395.9583749846</v>
      </c>
      <c r="AL13" s="75">
        <f>IF(AL$7="",0,SUMIFS(раунд1!183:183,раунд1!$6:$6,AL$6)+SUMIFS(раунд2!183:183,раунд2!$6:$6,AL$6)+SUMIFS(раунд3!183:183,раунд3!$6:$6,AL$6)+AL83)</f>
        <v>6920512.8786597969</v>
      </c>
      <c r="AM13" s="75">
        <f>IF(AM$7="",0,SUMIFS(раунд1!183:183,раунд1!$6:$6,AM$6)+SUMIFS(раунд2!183:183,раунд2!$6:$6,AM$6)+SUMIFS(раунд3!183:183,раунд3!$6:$6,AM$6)+AM83)</f>
        <v>7208048.6517803892</v>
      </c>
      <c r="AN13" s="75">
        <f>IF(AN$7="",0,SUMIFS(раунд1!183:183,раунд1!$6:$6,AN$6)+SUMIFS(раунд2!183:183,раунд2!$6:$6,AN$6)+SUMIFS(раунд3!183:183,раунд3!$6:$6,AN$6)+AN83)</f>
        <v>7497484.6519355327</v>
      </c>
      <c r="AO13" s="75">
        <f>IF(AO$7="",0,SUMIFS(раунд1!183:183,раунд1!$6:$6,AO$6)+SUMIFS(раунд2!183:183,раунд2!$6:$6,AO$6)+SUMIFS(раунд3!183:183,раунд3!$6:$6,AO$6)+AO83)</f>
        <v>7791966.6726002283</v>
      </c>
      <c r="AP13" s="75">
        <f>IF(AP$7="",0,SUMIFS(раунд1!183:183,раунд1!$6:$6,AP$6)+SUMIFS(раунд2!183:183,раунд2!$6:$6,AP$6)+SUMIFS(раунд3!183:183,раунд3!$6:$6,AP$6)+AP83)</f>
        <v>8091494.7137744771</v>
      </c>
      <c r="AQ13" s="75">
        <f>IF(AQ$7="",0,SUMIFS(раунд1!183:183,раунд1!$6:$6,AQ$6)+SUMIFS(раунд2!183:183,раунд2!$6:$6,AQ$6)+SUMIFS(раунд3!183:183,раунд3!$6:$6,AQ$6)+AQ83)</f>
        <v>8396068.7754582763</v>
      </c>
      <c r="AR13" s="75">
        <f>IF(AR$7="",0,SUMIFS(раунд1!183:183,раунд1!$6:$6,AR$6)+SUMIFS(раунд2!183:183,раунд2!$6:$6,AR$6)+SUMIFS(раунд3!183:183,раунд3!$6:$6,AR$6)+AR83)</f>
        <v>8705688.8576516267</v>
      </c>
      <c r="AS13" s="75">
        <f>IF(AS$7="",0,SUMIFS(раунд1!183:183,раунд1!$6:$6,AS$6)+SUMIFS(раунд2!183:183,раунд2!$6:$6,AS$6)+SUMIFS(раунд3!183:183,раунд3!$6:$6,AS$6)+AS83)</f>
        <v>9142354.960354533</v>
      </c>
      <c r="AT13" s="75">
        <f>IF(AT$7="",0,SUMIFS(раунд1!183:183,раунд1!$6:$6,AT$6)+SUMIFS(раунд2!183:183,раунд2!$6:$6,AT$6)+SUMIFS(раунд3!183:183,раунд3!$6:$6,AT$6)+AT83)</f>
        <v>9462067.0835669897</v>
      </c>
      <c r="AU13" s="75">
        <f>IF(AU$7="",0,SUMIFS(раунд1!183:183,раунд1!$6:$6,AU$6)+SUMIFS(раунд2!183:183,раунд2!$6:$6,AU$6)+SUMIFS(раунд3!183:183,раунд3!$6:$6,AU$6)+AU83)</f>
        <v>9786825.2272889968</v>
      </c>
      <c r="AV13" s="75">
        <f>IF(AV$7="",0,SUMIFS(раунд1!183:183,раунд1!$6:$6,AV$6)+SUMIFS(раунд2!183:183,раунд2!$6:$6,AV$6)+SUMIFS(раунд3!183:183,раунд3!$6:$6,AV$6)+AV83)</f>
        <v>10116629.391520558</v>
      </c>
      <c r="AW13" s="75">
        <f>IF(AW$7="",0,SUMIFS(раунд1!183:183,раунд1!$6:$6,AW$6)+SUMIFS(раунд2!183:183,раунд2!$6:$6,AW$6)+SUMIFS(раунд3!183:183,раунд3!$6:$6,AW$6)+AW83)</f>
        <v>10451479.576261668</v>
      </c>
      <c r="AX13" s="75">
        <f>IF(AX$7="",0,SUMIFS(раунд1!183:183,раунд1!$6:$6,AX$6)+SUMIFS(раунд2!183:183,раунд2!$6:$6,AX$6)+SUMIFS(раунд3!183:183,раунд3!$6:$6,AX$6)+AX83)</f>
        <v>10791375.781512333</v>
      </c>
      <c r="AY13" s="75">
        <f>IF(AY$7="",0,SUMIFS(раунд1!183:183,раунд1!$6:$6,AY$6)+SUMIFS(раунд2!183:183,раунд2!$6:$6,AY$6)+SUMIFS(раунд3!183:183,раунд3!$6:$6,AY$6)+AY83)</f>
        <v>11136318.007272549</v>
      </c>
      <c r="AZ13" s="75">
        <f>IF(AZ$7="",0,SUMIFS(раунд1!183:183,раунд1!$6:$6,AZ$6)+SUMIFS(раунд2!183:183,раунд2!$6:$6,AZ$6)+SUMIFS(раунд3!183:183,раунд3!$6:$6,AZ$6)+AZ83)</f>
        <v>11486306.253542315</v>
      </c>
      <c r="BA13" s="75">
        <f>IF(BA$7="",0,SUMIFS(раунд1!183:183,раунд1!$6:$6,BA$6)+SUMIFS(раунд2!183:183,раунд2!$6:$6,BA$6)+SUMIFS(раунд3!183:183,раунд3!$6:$6,BA$6)+BA83)</f>
        <v>11841340.520321636</v>
      </c>
      <c r="BB13" s="75">
        <f>IF(BB$7="",0,SUMIFS(раунд1!183:183,раунд1!$6:$6,BB$6)+SUMIFS(раунд2!183:183,раунд2!$6:$6,BB$6)+SUMIFS(раунд3!183:183,раунд3!$6:$6,BB$6)+BB83)</f>
        <v>12201420.807610508</v>
      </c>
      <c r="BC13" s="75">
        <f>IF(BC$7="",0,SUMIFS(раунд1!183:183,раунд1!$6:$6,BC$6)+SUMIFS(раунд2!183:183,раунд2!$6:$6,BC$6)+SUMIFS(раунд3!183:183,раунд3!$6:$6,BC$6)+BC83)</f>
        <v>12566547.115408931</v>
      </c>
      <c r="BD13" s="75">
        <f>IF(BD$7="",0,SUMIFS(раунд1!183:183,раунд1!$6:$6,BD$6)+SUMIFS(раунд2!183:183,раунд2!$6:$6,BD$6)+SUMIFS(раунд3!183:183,раунд3!$6:$6,BD$6)+BD83)</f>
        <v>12626151.590187075</v>
      </c>
      <c r="BE13" s="75">
        <f>IF(BE$7="",0,SUMIFS(раунд1!183:183,раунд1!$6:$6,BE$6)+SUMIFS(раунд2!183:183,раунд2!$6:$6,BE$6)+SUMIFS(раунд3!183:183,раунд3!$6:$6,BE$6)+BE83)</f>
        <v>43086092.922995381</v>
      </c>
      <c r="BF13" s="75">
        <f>IF(BF$7="",0,SUMIFS(раунд1!183:183,раунд1!$6:$6,BF$6)+SUMIFS(раунд2!183:183,раунд2!$6:$6,BF$6)+SUMIFS(раунд3!183:183,раунд3!$6:$6,BF$6)+BF83)</f>
        <v>15577252.838324238</v>
      </c>
      <c r="BG13" s="75">
        <f>IF(BG$7="",0,SUMIFS(раунд1!183:183,раунд1!$6:$6,BG$6)+SUMIFS(раунд2!183:183,раунд2!$6:$6,BG$6)+SUMIFS(раунд3!183:183,раунд3!$6:$6,BG$6)+BG83)</f>
        <v>15294164.780890301</v>
      </c>
      <c r="BH13" s="75">
        <f>IF(BH$7="",0,SUMIFS(раунд1!183:183,раунд1!$6:$6,BH$6)+SUMIFS(раунд2!183:183,раунд2!$6:$6,BH$6)+SUMIFS(раунд3!183:183,раунд3!$6:$6,BH$6)+BH83)</f>
        <v>15754714.525547439</v>
      </c>
      <c r="BI13" s="75">
        <f>IF(BI$7="",0,SUMIFS(раунд1!183:183,раунд1!$6:$6,BI$6)+SUMIFS(раунд2!183:183,раунд2!$6:$6,BI$6)+SUMIFS(раунд3!183:183,раунд3!$6:$6,BI$6)+BI83)</f>
        <v>16215869.709903128</v>
      </c>
      <c r="BJ13" s="75">
        <f>IF(BJ$7="",0,SUMIFS(раунд1!183:183,раунд1!$6:$6,BJ$6)+SUMIFS(раунд2!183:183,раунд2!$6:$6,BJ$6)+SUMIFS(раунд3!183:183,раунд3!$6:$6,BJ$6)+BJ83)</f>
        <v>16666680.256453549</v>
      </c>
      <c r="BK13" s="75">
        <f>IF(BK$7="",0,SUMIFS(раунд1!183:183,раунд1!$6:$6,BK$6)+SUMIFS(раунд2!183:183,раунд2!$6:$6,BK$6)+SUMIFS(раунд3!183:183,раунд3!$6:$6,BK$6)+BK83)</f>
        <v>17107829.94586746</v>
      </c>
      <c r="BL13" s="75">
        <f>IF(BL$7="",0,SUMIFS(раунд1!183:183,раунд1!$6:$6,BL$6)+SUMIFS(раунд2!183:183,раунд2!$6:$6,BL$6)+SUMIFS(раунд3!183:183,раунд3!$6:$6,BL$6)+BL83)</f>
        <v>17521262.847034447</v>
      </c>
      <c r="BM13" s="75">
        <f>IF(BM$7="",0,SUMIFS(раунд1!183:183,раунд1!$6:$6,BM$6)+SUMIFS(раунд2!183:183,раунд2!$6:$6,BM$6)+SUMIFS(раунд3!183:183,раунд3!$6:$6,BM$6)+BM83)</f>
        <v>17935228.830520697</v>
      </c>
      <c r="BN13" s="75">
        <f>IF(BN$7="",0,SUMIFS(раунд1!183:183,раунд1!$6:$6,BN$6)+SUMIFS(раунд2!183:183,раунд2!$6:$6,BN$6)+SUMIFS(раунд3!183:183,раунд3!$6:$6,BN$6)+BN83)</f>
        <v>18354089.089421969</v>
      </c>
      <c r="BO13" s="75">
        <f>IF(BO$7="",0,SUMIFS(раунд1!183:183,раунд1!$6:$6,BO$6)+SUMIFS(раунд2!183:183,раунд2!$6:$6,BO$6)+SUMIFS(раунд3!183:183,раунд3!$6:$6,BO$6)+BO83)</f>
        <v>18777843.623738252</v>
      </c>
      <c r="BP13" s="75">
        <f>IF(BP$7="",0,SUMIFS(раунд1!183:183,раунд1!$6:$6,BP$6)+SUMIFS(раунд2!183:183,раунд2!$6:$6,BP$6)+SUMIFS(раунд3!183:183,раунд3!$6:$6,BP$6)+BP83)</f>
        <v>19206492.433469541</v>
      </c>
      <c r="BQ13" s="75">
        <f>IF(BQ$7="",0,SUMIFS(раунд1!183:183,раунд1!$6:$6,BQ$6)+SUMIFS(раунд2!183:183,раунд2!$6:$6,BQ$6)+SUMIFS(раунд3!183:183,раунд3!$6:$6,BQ$6)+BQ83)</f>
        <v>19640035.518615853</v>
      </c>
      <c r="BR13" s="75">
        <f>IF(BR$7="",0,SUMIFS(раунд1!183:183,раунд1!$6:$6,BR$6)+SUMIFS(раунд2!183:183,раунд2!$6:$6,BR$6)+SUMIFS(раунд3!183:183,раунд3!$6:$6,BR$6)+BR83)</f>
        <v>20078472.879177168</v>
      </c>
      <c r="BS13" s="75">
        <f>IF(BS$7="",0,SUMIFS(раунд1!183:183,раунд1!$6:$6,BS$6)+SUMIFS(раунд2!183:183,раунд2!$6:$6,BS$6)+SUMIFS(раунд3!183:183,раунд3!$6:$6,BS$6)+BS83)</f>
        <v>20521804.515153501</v>
      </c>
      <c r="BT13" s="75">
        <f>IF(BT$7="",0,SUMIFS(раунд1!183:183,раунд1!$6:$6,BT$6)+SUMIFS(раунд2!183:183,раунд2!$6:$6,BT$6)+SUMIFS(раунд3!183:183,раунд3!$6:$6,BT$6)+BT83)</f>
        <v>20970030.426544841</v>
      </c>
      <c r="BU13" s="75">
        <f>IF(BU$7="",0,SUMIFS(раунд1!183:183,раунд1!$6:$6,BU$6)+SUMIFS(раунд2!183:183,раунд2!$6:$6,BU$6)+SUMIFS(раунд3!183:183,раунд3!$6:$6,BU$6)+BU83)</f>
        <v>21423150.613351204</v>
      </c>
      <c r="BV13" s="75">
        <f>IF(BV$7="",0,SUMIFS(раунд1!183:183,раунд1!$6:$6,BV$6)+SUMIFS(раунд2!183:183,раунд2!$6:$6,BV$6)+SUMIFS(раунд3!183:183,раунд3!$6:$6,BV$6)+BV83)</f>
        <v>21881165.075572569</v>
      </c>
      <c r="BW13" s="75">
        <f>IF(BW$7="",0,SUMIFS(раунд1!183:183,раунд1!$6:$6,BW$6)+SUMIFS(раунд2!183:183,раунд2!$6:$6,BW$6)+SUMIFS(раунд3!183:183,раунд3!$6:$6,BW$6)+BW83)</f>
        <v>22344073.813208953</v>
      </c>
      <c r="BX13" s="75">
        <f>IF(BX$7="",0,SUMIFS(раунд1!183:183,раунд1!$6:$6,BX$6)+SUMIFS(раунд2!183:183,раунд2!$6:$6,BX$6)+SUMIFS(раунд3!183:183,раунд3!$6:$6,BX$6)+BX83)</f>
        <v>22811876.826260351</v>
      </c>
      <c r="BY13" s="75">
        <f>IF(BY$7="",0,SUMIFS(раунд1!183:183,раунд1!$6:$6,BY$6)+SUMIFS(раунд2!183:183,раунд2!$6:$6,BY$6)+SUMIFS(раунд3!183:183,раунд3!$6:$6,BY$6)+BY83)</f>
        <v>23436574.114726759</v>
      </c>
      <c r="BZ13" s="75">
        <f>IF(BZ$7="",0,SUMIFS(раунд1!183:183,раунд1!$6:$6,BZ$6)+SUMIFS(раунд2!183:183,раунд2!$6:$6,BZ$6)+SUMIFS(раунд3!183:183,раунд3!$6:$6,BZ$6)+BZ83)</f>
        <v>23914165.678608183</v>
      </c>
      <c r="CA13" s="75">
        <f>IF(CA$7="",0,SUMIFS(раунд1!183:183,раунд1!$6:$6,CA$6)+SUMIFS(раунд2!183:183,раунд2!$6:$6,CA$6)+SUMIFS(раунд3!183:183,раунд3!$6:$6,CA$6)+CA83)</f>
        <v>24396651.517904617</v>
      </c>
      <c r="CB13" s="75">
        <f>IF(CB$7="",0,SUMIFS(раунд1!183:183,раунд1!$6:$6,CB$6)+SUMIFS(раунд2!183:183,раунд2!$6:$6,CB$6)+SUMIFS(раунд3!183:183,раунд3!$6:$6,CB$6)+CB83)</f>
        <v>24884031.632616065</v>
      </c>
      <c r="CC13" s="75">
        <f>IF(CC$7="",0,SUMIFS(раунд1!183:183,раунд1!$6:$6,CC$6)+SUMIFS(раунд2!183:183,раунд2!$6:$6,CC$6)+SUMIFS(раунд3!183:183,раунд3!$6:$6,CC$6)+CC83)</f>
        <v>25376306.022742517</v>
      </c>
      <c r="CD13" s="75">
        <f>IF(CD$7="",0,SUMIFS(раунд1!183:183,раунд1!$6:$6,CD$6)+SUMIFS(раунд2!183:183,раунд2!$6:$6,CD$6)+SUMIFS(раунд3!183:183,раунд3!$6:$6,CD$6)+CD83)</f>
        <v>25873474.688283991</v>
      </c>
      <c r="CE13" s="75">
        <f>IF(CE$7="",0,SUMIFS(раунд1!183:183,раунд1!$6:$6,CE$6)+SUMIFS(раунд2!183:183,раунд2!$6:$6,CE$6)+SUMIFS(раунд3!183:183,раунд3!$6:$6,CE$6)+CE83)</f>
        <v>26375537.629240479</v>
      </c>
      <c r="CF13" s="75">
        <f>IF(CF$7="",0,SUMIFS(раунд1!183:183,раунд1!$6:$6,CF$6)+SUMIFS(раунд2!183:183,раунд2!$6:$6,CF$6)+SUMIFS(раунд3!183:183,раунд3!$6:$6,CF$6)+CF83)</f>
        <v>26882494.845611982</v>
      </c>
      <c r="CG13" s="75">
        <f>IF(CG$7="",0,SUMIFS(раунд1!183:183,раунд1!$6:$6,CG$6)+SUMIFS(раунд2!183:183,раунд2!$6:$6,CG$6)+SUMIFS(раунд3!183:183,раунд3!$6:$6,CG$6)+CG83)</f>
        <v>27394346.337398488</v>
      </c>
      <c r="CH13" s="75">
        <f>IF(CH$7="",0,SUMIFS(раунд1!183:183,раунд1!$6:$6,CH$6)+SUMIFS(раунд2!183:183,раунд2!$6:$6,CH$6)+SUMIFS(раунд3!183:183,раунд3!$6:$6,CH$6)+CH83)</f>
        <v>27911092.104600012</v>
      </c>
      <c r="CI13" s="75">
        <f>IF(CI$7="",0,SUMIFS(раунд1!183:183,раунд1!$6:$6,CI$6)+SUMIFS(раунд2!183:183,раунд2!$6:$6,CI$6)+SUMIFS(раунд3!183:183,раунд3!$6:$6,CI$6)+CI83)</f>
        <v>28432732.147216551</v>
      </c>
      <c r="CJ13" s="75">
        <f>IF(CJ$7="",0,SUMIFS(раунд1!183:183,раунд1!$6:$6,CJ$6)+SUMIFS(раунд2!183:183,раунд2!$6:$6,CJ$6)+SUMIFS(раунд3!183:183,раунд3!$6:$6,CJ$6)+CJ83)</f>
        <v>28959266.465248097</v>
      </c>
      <c r="CK13" s="75">
        <f>IF(CK$7="",0,SUMIFS(раунд1!183:183,раунд1!$6:$6,CK$6)+SUMIFS(раунд2!183:183,раунд2!$6:$6,CK$6)+SUMIFS(раунд3!183:183,раунд3!$6:$6,CK$6)+CK83)</f>
        <v>29490695.058694661</v>
      </c>
      <c r="CL13" s="75">
        <f>IF(CL$7="",0,SUMIFS(раунд1!183:183,раунд1!$6:$6,CL$6)+SUMIFS(раунд2!183:183,раунд2!$6:$6,CL$6)+SUMIFS(раунд3!183:183,раунд3!$6:$6,CL$6)+CL83)</f>
        <v>30027017.927556228</v>
      </c>
      <c r="CM13" s="75">
        <f>IF(CM$7="",0,SUMIFS(раунд1!183:183,раунд1!$6:$6,CM$6)+SUMIFS(раунд2!183:183,раунд2!$6:$6,CM$6)+SUMIFS(раунд3!183:183,раунд3!$6:$6,CM$6)+CM83)</f>
        <v>30568235.071832817</v>
      </c>
      <c r="CN13" s="75">
        <f>IF(CN$7="",0,SUMIFS(раунд1!183:183,раунд1!$6:$6,CN$6)+SUMIFS(раунд2!183:183,раунд2!$6:$6,CN$6)+SUMIFS(раунд3!183:183,раунд3!$6:$6,CN$6)+CN83)</f>
        <v>31114346.491524413</v>
      </c>
      <c r="CO13" s="75">
        <f>IF(CO$7="",0,SUMIFS(раунд1!183:183,раунд1!$6:$6,CO$6)+SUMIFS(раунд2!183:183,раунд2!$6:$6,CO$6)+SUMIFS(раунд3!183:183,раунд3!$6:$6,CO$6)+CO83)</f>
        <v>31665352.186631031</v>
      </c>
      <c r="CP13" s="75">
        <f>IF(CP$7="",0,SUMIFS(раунд1!183:183,раунд1!$6:$6,CP$6)+SUMIFS(раунд2!183:183,раунд2!$6:$6,CP$6)+SUMIFS(раунд3!183:183,раунд3!$6:$6,CP$6)+CP83)</f>
        <v>32221252.15715266</v>
      </c>
      <c r="CQ13" s="75">
        <f>IF(CQ$7="",0,SUMIFS(раунд1!183:183,раунд1!$6:$6,CQ$6)+SUMIFS(раунд2!183:183,раунд2!$6:$6,CQ$6)+SUMIFS(раунд3!183:183,раунд3!$6:$6,CQ$6)+CQ83)</f>
        <v>32782046.403089296</v>
      </c>
      <c r="CR13" s="75">
        <f>IF(CR$7="",0,SUMIFS(раунд1!183:183,раунд1!$6:$6,CR$6)+SUMIFS(раунд2!183:183,раунд2!$6:$6,CR$6)+SUMIFS(раунд3!183:183,раунд3!$6:$6,CR$6)+CR83)</f>
        <v>33347734.924440946</v>
      </c>
      <c r="CS13" s="75">
        <f>IF(CS$7="",0,SUMIFS(раунд1!183:183,раунд1!$6:$6,CS$6)+SUMIFS(раунд2!183:183,раунд2!$6:$6,CS$6)+SUMIFS(раунд3!183:183,раунд3!$6:$6,CS$6)+CS83)</f>
        <v>33918317.721207611</v>
      </c>
      <c r="CT13" s="75">
        <f>IF(CT$7="",0,SUMIFS(раунд1!183:183,раунд1!$6:$6,CT$6)+SUMIFS(раунд2!183:183,раунд2!$6:$6,CT$6)+SUMIFS(раунд3!183:183,раунд3!$6:$6,CT$6)+CT83)</f>
        <v>34493794.793389291</v>
      </c>
      <c r="CU13" s="75">
        <f>IF(CU$7="",0,SUMIFS(раунд1!183:183,раунд1!$6:$6,CU$6)+SUMIFS(раунд2!183:183,раунд2!$6:$6,CU$6)+SUMIFS(раунд3!183:183,раунд3!$6:$6,CU$6)+CU83)</f>
        <v>35074166.140985973</v>
      </c>
      <c r="CV13" s="75">
        <f>IF(CV$7="",0,SUMIFS(раунд1!183:183,раунд1!$6:$6,CV$6)+SUMIFS(раунд2!183:183,раунд2!$6:$6,CV$6)+SUMIFS(раунд3!183:183,раунд3!$6:$6,CV$6)+CV83)</f>
        <v>35659431.763997681</v>
      </c>
      <c r="CW13" s="75">
        <f>IF(CW$7="",0,SUMIFS(раунд1!183:183,раунд1!$6:$6,CW$6)+SUMIFS(раунд2!183:183,раунд2!$6:$6,CW$6)+SUMIFS(раунд3!183:183,раунд3!$6:$6,CW$6)+CW83)</f>
        <v>36249591.662424393</v>
      </c>
      <c r="CX13" s="75">
        <f>IF(CX$7="",0,SUMIFS(раунд1!183:183,раунд1!$6:$6,CX$6)+SUMIFS(раунд2!183:183,раунд2!$6:$6,CX$6)+SUMIFS(раунд3!183:183,раунд3!$6:$6,CX$6)+CX83)</f>
        <v>36844645.836266115</v>
      </c>
      <c r="CY13" s="75">
        <f>IF(CY$7="",0,SUMIFS(раунд1!183:183,раунд1!$6:$6,CY$6)+SUMIFS(раунд2!183:183,раунд2!$6:$6,CY$6)+SUMIFS(раунд3!183:183,раунд3!$6:$6,CY$6)+CY83)</f>
        <v>37040105.449571602</v>
      </c>
      <c r="CZ13" s="75">
        <f>IF(CZ$7="",0,SUMIFS(раунд1!183:183,раунд1!$6:$6,CZ$6)+SUMIFS(раунд2!183:183,раунд2!$6:$6,CZ$6)+SUMIFS(раунд3!183:183,раунд3!$6:$6,CZ$6)+CZ83)</f>
        <v>29706256.281462755</v>
      </c>
      <c r="DA13" s="75">
        <f>IF(DA$7="",0,SUMIFS(раунд1!183:183,раунд1!$6:$6,DA$6)+SUMIFS(раунд2!183:183,раунд2!$6:$6,DA$6)+SUMIFS(раунд3!183:183,раунд3!$6:$6,DA$6)+DA83)</f>
        <v>0</v>
      </c>
      <c r="DB13" s="75">
        <f>IF(DB$7="",0,SUMIFS(раунд1!183:183,раунд1!$6:$6,DB$6)+SUMIFS(раунд2!183:183,раунд2!$6:$6,DB$6)+SUMIFS(раунд3!183:183,раунд3!$6:$6,DB$6)+DB83)</f>
        <v>0</v>
      </c>
      <c r="DC13" s="75">
        <f>IF(DC$7="",0,SUMIFS(раунд1!183:183,раунд1!$6:$6,DC$6)+SUMIFS(раунд2!183:183,раунд2!$6:$6,DC$6)+SUMIFS(раунд3!183:183,раунд3!$6:$6,DC$6)+DC83)</f>
        <v>0</v>
      </c>
      <c r="DD13" s="75">
        <f>IF(DD$7="",0,SUMIFS(раунд1!183:183,раунд1!$6:$6,DD$6)+SUMIFS(раунд2!183:183,раунд2!$6:$6,DD$6)+SUMIFS(раунд3!183:183,раунд3!$6:$6,DD$6)+DD83)</f>
        <v>0</v>
      </c>
      <c r="DE13" s="75">
        <f>IF(DE$7="",0,SUMIFS(раунд1!183:183,раунд1!$6:$6,DE$6)+SUMIFS(раунд2!183:183,раунд2!$6:$6,DE$6)+SUMIFS(раунд3!183:183,раунд3!$6:$6,DE$6)+DE83)</f>
        <v>0</v>
      </c>
      <c r="DF13" s="75">
        <f>IF(DF$7="",0,SUMIFS(раунд1!183:183,раунд1!$6:$6,DF$6)+SUMIFS(раунд2!183:183,раунд2!$6:$6,DF$6)+SUMIFS(раунд3!183:183,раунд3!$6:$6,DF$6)+DF83)</f>
        <v>0</v>
      </c>
      <c r="DG13" s="75">
        <f>IF(DG$7="",0,SUMIFS(раунд1!183:183,раунд1!$6:$6,DG$6)+SUMIFS(раунд2!183:183,раунд2!$6:$6,DG$6)+SUMIFS(раунд3!183:183,раунд3!$6:$6,DG$6)+DG83)</f>
        <v>0</v>
      </c>
      <c r="DH13" s="75">
        <f>IF(DH$7="",0,SUMIFS(раунд1!183:183,раунд1!$6:$6,DH$6)+SUMIFS(раунд2!183:183,раунд2!$6:$6,DH$6)+SUMIFS(раунд3!183:183,раунд3!$6:$6,DH$6)+DH83)</f>
        <v>0</v>
      </c>
      <c r="DI13" s="75">
        <f>IF(DI$7="",0,SUMIFS(раунд1!183:183,раунд1!$6:$6,DI$6)+SUMIFS(раунд2!183:183,раунд2!$6:$6,DI$6)+SUMIFS(раунд3!183:183,раунд3!$6:$6,DI$6)+DI83)</f>
        <v>0</v>
      </c>
      <c r="DJ13" s="75">
        <f>IF(DJ$7="",0,SUMIFS(раунд1!183:183,раунд1!$6:$6,DJ$6)+SUMIFS(раунд2!183:183,раунд2!$6:$6,DJ$6)+SUMIFS(раунд3!183:183,раунд3!$6:$6,DJ$6)+DJ83)</f>
        <v>0</v>
      </c>
      <c r="DK13" s="75">
        <f>IF(DK$7="",0,SUMIFS(раунд1!183:183,раунд1!$6:$6,DK$6)+SUMIFS(раунд2!183:183,раунд2!$6:$6,DK$6)+SUMIFS(раунд3!183:183,раунд3!$6:$6,DK$6)+DK83)</f>
        <v>0</v>
      </c>
      <c r="DL13" s="75">
        <f>IF(DL$7="",0,SUMIFS(раунд1!183:183,раунд1!$6:$6,DL$6)+SUMIFS(раунд2!183:183,раунд2!$6:$6,DL$6)+SUMIFS(раунд3!183:183,раунд3!$6:$6,DL$6)+DL83)</f>
        <v>0</v>
      </c>
      <c r="DM13" s="75">
        <f>IF(DM$7="",0,SUMIFS(раунд1!183:183,раунд1!$6:$6,DM$6)+SUMIFS(раунд2!183:183,раунд2!$6:$6,DM$6)+SUMIFS(раунд3!183:183,раунд3!$6:$6,DM$6)+DM83)</f>
        <v>0</v>
      </c>
      <c r="DN13" s="75">
        <f>IF(DN$7="",0,SUMIFS(раунд1!183:183,раунд1!$6:$6,DN$6)+SUMIFS(раунд2!183:183,раунд2!$6:$6,DN$6)+SUMIFS(раунд3!183:183,раунд3!$6:$6,DN$6)+DN83)</f>
        <v>0</v>
      </c>
      <c r="DO13" s="75">
        <f>IF(DO$7="",0,SUMIFS(раунд1!183:183,раунд1!$6:$6,DO$6)+SUMIFS(раунд2!183:183,раунд2!$6:$6,DO$6)+SUMIFS(раунд3!183:183,раунд3!$6:$6,DO$6)+DO83)</f>
        <v>0</v>
      </c>
      <c r="DP13" s="75">
        <f>IF(DP$7="",0,SUMIFS(раунд1!183:183,раунд1!$6:$6,DP$6)+SUMIFS(раунд2!183:183,раунд2!$6:$6,DP$6)+SUMIFS(раунд3!183:183,раунд3!$6:$6,DP$6)+DP83)</f>
        <v>0</v>
      </c>
      <c r="DQ13" s="75">
        <f>IF(DQ$7="",0,SUMIFS(раунд1!183:183,раунд1!$6:$6,DQ$6)+SUMIFS(раунд2!183:183,раунд2!$6:$6,DQ$6)+SUMIFS(раунд3!183:183,раунд3!$6:$6,DQ$6)+DQ83)</f>
        <v>0</v>
      </c>
      <c r="DR13" s="75">
        <f>IF(DR$7="",0,SUMIFS(раунд1!183:183,раунд1!$6:$6,DR$6)+SUMIFS(раунд2!183:183,раунд2!$6:$6,DR$6)+SUMIFS(раунд3!183:183,раунд3!$6:$6,DR$6)+DR83)</f>
        <v>0</v>
      </c>
      <c r="DS13" s="75">
        <f>IF(DS$7="",0,SUMIFS(раунд1!183:183,раунд1!$6:$6,DS$6)+SUMIFS(раунд2!183:183,раунд2!$6:$6,DS$6)+SUMIFS(раунд3!183:183,раунд3!$6:$6,DS$6)+DS83)</f>
        <v>0</v>
      </c>
      <c r="DT13" s="75">
        <f>IF(DT$7="",0,SUMIFS(раунд1!183:183,раунд1!$6:$6,DT$6)+SUMIFS(раунд2!183:183,раунд2!$6:$6,DT$6)+SUMIFS(раунд3!183:183,раунд3!$6:$6,DT$6)+DT83)</f>
        <v>0</v>
      </c>
      <c r="DU13" s="75">
        <f>IF(DU$7="",0,SUMIFS(раунд1!183:183,раунд1!$6:$6,DU$6)+SUMIFS(раунд2!183:183,раунд2!$6:$6,DU$6)+SUMIFS(раунд3!183:183,раунд3!$6:$6,DU$6)+DU83)</f>
        <v>0</v>
      </c>
      <c r="DV13" s="75">
        <f>IF(DV$7="",0,SUMIFS(раунд1!183:183,раунд1!$6:$6,DV$6)+SUMIFS(раунд2!183:183,раунд2!$6:$6,DV$6)+SUMIFS(раунд3!183:183,раунд3!$6:$6,DV$6)+DV83)</f>
        <v>0</v>
      </c>
      <c r="DW13" s="75">
        <f>IF(DW$7="",0,SUMIFS(раунд1!183:183,раунд1!$6:$6,DW$6)+SUMIFS(раунд2!183:183,раунд2!$6:$6,DW$6)+SUMIFS(раунд3!183:183,раунд3!$6:$6,DW$6)+DW83)</f>
        <v>0</v>
      </c>
      <c r="DX13" s="75">
        <f>IF(DX$7="",0,SUMIFS(раунд1!183:183,раунд1!$6:$6,DX$6)+SUMIFS(раунд2!183:183,раунд2!$6:$6,DX$6)+SUMIFS(раунд3!183:183,раунд3!$6:$6,DX$6)+DX83)</f>
        <v>0</v>
      </c>
      <c r="DY13" s="75">
        <f>IF(DY$7="",0,SUMIFS(раунд1!183:183,раунд1!$6:$6,DY$6)+SUMIFS(раунд2!183:183,раунд2!$6:$6,DY$6)+SUMIFS(раунд3!183:183,раунд3!$6:$6,DY$6)+DY83)</f>
        <v>0</v>
      </c>
      <c r="DZ13" s="75">
        <f>IF(DZ$7="",0,SUMIFS(раунд1!183:183,раунд1!$6:$6,DZ$6)+SUMIFS(раунд2!183:183,раунд2!$6:$6,DZ$6)+SUMIFS(раунд3!183:183,раунд3!$6:$6,DZ$6)+DZ83)</f>
        <v>0</v>
      </c>
      <c r="EA13" s="75">
        <f>IF(EA$7="",0,SUMIFS(раунд1!183:183,раунд1!$6:$6,EA$6)+SUMIFS(раунд2!183:183,раунд2!$6:$6,EA$6)+SUMIFS(раунд3!183:183,раунд3!$6:$6,EA$6)+EA83)</f>
        <v>0</v>
      </c>
      <c r="EB13" s="75">
        <f>IF(EB$7="",0,SUMIFS(раунд1!183:183,раунд1!$6:$6,EB$6)+SUMIFS(раунд2!183:183,раунд2!$6:$6,EB$6)+SUMIFS(раунд3!183:183,раунд3!$6:$6,EB$6)+EB83)</f>
        <v>0</v>
      </c>
      <c r="EC13" s="75">
        <f>IF(EC$7="",0,SUMIFS(раунд1!183:183,раунд1!$6:$6,EC$6)+SUMIFS(раунд2!183:183,раунд2!$6:$6,EC$6)+SUMIFS(раунд3!183:183,раунд3!$6:$6,EC$6)+EC83)</f>
        <v>0</v>
      </c>
      <c r="ED13" s="75">
        <f>IF(ED$7="",0,SUMIFS(раунд1!183:183,раунд1!$6:$6,ED$6)+SUMIFS(раунд2!183:183,раунд2!$6:$6,ED$6)+SUMIFS(раунд3!183:183,раунд3!$6:$6,ED$6)+ED83)</f>
        <v>0</v>
      </c>
      <c r="EE13" s="75">
        <f>IF(EE$7="",0,SUMIFS(раунд1!183:183,раунд1!$6:$6,EE$6)+SUMIFS(раунд2!183:183,раунд2!$6:$6,EE$6)+SUMIFS(раунд3!183:183,раунд3!$6:$6,EE$6)+EE83)</f>
        <v>0</v>
      </c>
      <c r="EF13" s="75">
        <f>IF(EF$7="",0,SUMIFS(раунд1!183:183,раунд1!$6:$6,EF$6)+SUMIFS(раунд2!183:183,раунд2!$6:$6,EF$6)+SUMIFS(раунд3!183:183,раунд3!$6:$6,EF$6)+EF83)</f>
        <v>0</v>
      </c>
      <c r="EG13" s="75">
        <f>IF(EG$7="",0,SUMIFS(раунд1!183:183,раунд1!$6:$6,EG$6)+SUMIFS(раунд2!183:183,раунд2!$6:$6,EG$6)+SUMIFS(раунд3!183:183,раунд3!$6:$6,EG$6)+EG83)</f>
        <v>0</v>
      </c>
      <c r="EH13" s="75">
        <f>IF(EH$7="",0,SUMIFS(раунд1!183:183,раунд1!$6:$6,EH$6)+SUMIFS(раунд2!183:183,раунд2!$6:$6,EH$6)+SUMIFS(раунд3!183:183,раунд3!$6:$6,EH$6)+EH83)</f>
        <v>0</v>
      </c>
      <c r="EI13" s="75">
        <f>IF(EI$7="",0,SUMIFS(раунд1!183:183,раунд1!$6:$6,EI$6)+SUMIFS(раунд2!183:183,раунд2!$6:$6,EI$6)+SUMIFS(раунд3!183:183,раунд3!$6:$6,EI$6)+EI83)</f>
        <v>0</v>
      </c>
      <c r="EJ13" s="75">
        <f>IF(EJ$7="",0,SUMIFS(раунд1!183:183,раунд1!$6:$6,EJ$6)+SUMIFS(раунд2!183:183,раунд2!$6:$6,EJ$6)+SUMIFS(раунд3!183:183,раунд3!$6:$6,EJ$6)+EJ83)</f>
        <v>0</v>
      </c>
      <c r="EK13" s="75">
        <f>IF(EK$7="",0,SUMIFS(раунд1!183:183,раунд1!$6:$6,EK$6)+SUMIFS(раунд2!183:183,раунд2!$6:$6,EK$6)+SUMIFS(раунд3!183:183,раунд3!$6:$6,EK$6)+EK83)</f>
        <v>0</v>
      </c>
      <c r="EL13" s="75">
        <f>IF(EL$7="",0,SUMIFS(раунд1!183:183,раунд1!$6:$6,EL$6)+SUMIFS(раунд2!183:183,раунд2!$6:$6,EL$6)+SUMIFS(раунд3!183:183,раунд3!$6:$6,EL$6)+EL83)</f>
        <v>0</v>
      </c>
      <c r="EM13" s="75">
        <f>IF(EM$7="",0,SUMIFS(раунд1!183:183,раунд1!$6:$6,EM$6)+SUMIFS(раунд2!183:183,раунд2!$6:$6,EM$6)+SUMIFS(раунд3!183:183,раунд3!$6:$6,EM$6)+EM83)</f>
        <v>0</v>
      </c>
      <c r="EN13" s="75">
        <f>IF(EN$7="",0,SUMIFS(раунд1!183:183,раунд1!$6:$6,EN$6)+SUMIFS(раунд2!183:183,раунд2!$6:$6,EN$6)+SUMIFS(раунд3!183:183,раунд3!$6:$6,EN$6)+EN83)</f>
        <v>0</v>
      </c>
      <c r="EO13" s="75">
        <f>IF(EO$7="",0,SUMIFS(раунд1!183:183,раунд1!$6:$6,EO$6)+SUMIFS(раунд2!183:183,раунд2!$6:$6,EO$6)+SUMIFS(раунд3!183:183,раунд3!$6:$6,EO$6)+EO83)</f>
        <v>0</v>
      </c>
      <c r="EP13" s="75">
        <f>IF(EP$7="",0,SUMIFS(раунд1!183:183,раунд1!$6:$6,EP$6)+SUMIFS(раунд2!183:183,раунд2!$6:$6,EP$6)+SUMIFS(раунд3!183:183,раунд3!$6:$6,EP$6)+EP83)</f>
        <v>0</v>
      </c>
      <c r="EQ13" s="75">
        <f>IF(EQ$7="",0,SUMIFS(раунд1!183:183,раунд1!$6:$6,EQ$6)+SUMIFS(раунд2!183:183,раунд2!$6:$6,EQ$6)+SUMIFS(раунд3!183:183,раунд3!$6:$6,EQ$6)+EQ83)</f>
        <v>0</v>
      </c>
      <c r="ER13" s="75">
        <f>IF(ER$7="",0,SUMIFS(раунд1!183:183,раунд1!$6:$6,ER$6)+SUMIFS(раунд2!183:183,раунд2!$6:$6,ER$6)+SUMIFS(раунд3!183:183,раунд3!$6:$6,ER$6)+ER83)</f>
        <v>0</v>
      </c>
      <c r="ES13" s="75">
        <f>IF(ES$7="",0,SUMIFS(раунд1!183:183,раунд1!$6:$6,ES$6)+SUMIFS(раунд2!183:183,раунд2!$6:$6,ES$6)+SUMIFS(раунд3!183:183,раунд3!$6:$6,ES$6)+ES83)</f>
        <v>0</v>
      </c>
      <c r="ET13" s="75">
        <f>IF(ET$7="",0,SUMIFS(раунд1!183:183,раунд1!$6:$6,ET$6)+SUMIFS(раунд2!183:183,раунд2!$6:$6,ET$6)+SUMIFS(раунд3!183:183,раунд3!$6:$6,ET$6)+ET83)</f>
        <v>0</v>
      </c>
      <c r="EU13" s="75">
        <f>IF(EU$7="",0,SUMIFS(раунд1!183:183,раунд1!$6:$6,EU$6)+SUMIFS(раунд2!183:183,раунд2!$6:$6,EU$6)+SUMIFS(раунд3!183:183,раунд3!$6:$6,EU$6)+EU83)</f>
        <v>0</v>
      </c>
      <c r="EV13" s="75">
        <f>IF(EV$7="",0,SUMIFS(раунд1!183:183,раунд1!$6:$6,EV$6)+SUMIFS(раунд2!183:183,раунд2!$6:$6,EV$6)+SUMIFS(раунд3!183:183,раунд3!$6:$6,EV$6)+EV83)</f>
        <v>0</v>
      </c>
      <c r="EW13" s="75">
        <f>IF(EW$7="",0,SUMIFS(раунд1!183:183,раунд1!$6:$6,EW$6)+SUMIFS(раунд2!183:183,раунд2!$6:$6,EW$6)+SUMIFS(раунд3!183:183,раунд3!$6:$6,EW$6)+EW83)</f>
        <v>0</v>
      </c>
      <c r="EX13" s="75">
        <f>IF(EX$7="",0,SUMIFS(раунд1!183:183,раунд1!$6:$6,EX$6)+SUMIFS(раунд2!183:183,раунд2!$6:$6,EX$6)+SUMIFS(раунд3!183:183,раунд3!$6:$6,EX$6)+EX83)</f>
        <v>0</v>
      </c>
      <c r="EY13" s="75">
        <f>IF(EY$7="",0,SUMIFS(раунд1!183:183,раунд1!$6:$6,EY$6)+SUMIFS(раунд2!183:183,раунд2!$6:$6,EY$6)+SUMIFS(раунд3!183:183,раунд3!$6:$6,EY$6)+EY83)</f>
        <v>0</v>
      </c>
      <c r="EZ13" s="75">
        <f>IF(EZ$7="",0,SUMIFS(раунд1!183:183,раунд1!$6:$6,EZ$6)+SUMIFS(раунд2!183:183,раунд2!$6:$6,EZ$6)+SUMIFS(раунд3!183:183,раунд3!$6:$6,EZ$6)+EZ83)</f>
        <v>0</v>
      </c>
      <c r="FA13" s="75">
        <f>IF(FA$7="",0,SUMIFS(раунд1!183:183,раунд1!$6:$6,FA$6)+SUMIFS(раунд2!183:183,раунд2!$6:$6,FA$6)+SUMIFS(раунд3!183:183,раунд3!$6:$6,FA$6)+FA83)</f>
        <v>0</v>
      </c>
      <c r="FB13" s="75">
        <f>IF(FB$7="",0,SUMIFS(раунд1!183:183,раунд1!$6:$6,FB$6)+SUMIFS(раунд2!183:183,раунд2!$6:$6,FB$6)+SUMIFS(раунд3!183:183,раунд3!$6:$6,FB$6)+FB83)</f>
        <v>0</v>
      </c>
      <c r="FC13" s="75">
        <f>IF(FC$7="",0,SUMIFS(раунд1!183:183,раунд1!$6:$6,FC$6)+SUMIFS(раунд2!183:183,раунд2!$6:$6,FC$6)+SUMIFS(раунд3!183:183,раунд3!$6:$6,FC$6)+FC83)</f>
        <v>0</v>
      </c>
      <c r="FD13" s="75">
        <f>IF(FD$7="",0,SUMIFS(раунд1!183:183,раунд1!$6:$6,FD$6)+SUMIFS(раунд2!183:183,раунд2!$6:$6,FD$6)+SUMIFS(раунд3!183:183,раунд3!$6:$6,FD$6)+FD83)</f>
        <v>0</v>
      </c>
      <c r="FE13" s="75">
        <f>IF(FE$7="",0,SUMIFS(раунд1!183:183,раунд1!$6:$6,FE$6)+SUMIFS(раунд2!183:183,раунд2!$6:$6,FE$6)+SUMIFS(раунд3!183:183,раунд3!$6:$6,FE$6)+FE83)</f>
        <v>0</v>
      </c>
      <c r="FF13" s="75">
        <f>IF(FF$7="",0,SUMIFS(раунд1!183:183,раунд1!$6:$6,FF$6)+SUMIFS(раунд2!183:183,раунд2!$6:$6,FF$6)+SUMIFS(раунд3!183:183,раунд3!$6:$6,FF$6)+FF83)</f>
        <v>0</v>
      </c>
      <c r="FG13" s="75">
        <f>IF(FG$7="",0,SUMIFS(раунд1!183:183,раунд1!$6:$6,FG$6)+SUMIFS(раунд2!183:183,раунд2!$6:$6,FG$6)+SUMIFS(раунд3!183:183,раунд3!$6:$6,FG$6)+FG83)</f>
        <v>0</v>
      </c>
      <c r="FH13" s="75">
        <f>IF(FH$7="",0,SUMIFS(раунд1!183:183,раунд1!$6:$6,FH$6)+SUMIFS(раунд2!183:183,раунд2!$6:$6,FH$6)+SUMIFS(раунд3!183:183,раунд3!$6:$6,FH$6)+FH83)</f>
        <v>0</v>
      </c>
      <c r="FI13" s="75">
        <f>IF(FI$7="",0,SUMIFS(раунд1!183:183,раунд1!$6:$6,FI$6)+SUMIFS(раунд2!183:183,раунд2!$6:$6,FI$6)+SUMIFS(раунд3!183:183,раунд3!$6:$6,FI$6)+FI83)</f>
        <v>0</v>
      </c>
      <c r="FJ13" s="75">
        <f>IF(FJ$7="",0,SUMIFS(раунд1!183:183,раунд1!$6:$6,FJ$6)+SUMIFS(раунд2!183:183,раунд2!$6:$6,FJ$6)+SUMIFS(раунд3!183:183,раунд3!$6:$6,FJ$6)+FJ83)</f>
        <v>0</v>
      </c>
      <c r="FK13" s="75">
        <f>IF(FK$7="",0,SUMIFS(раунд1!183:183,раунд1!$6:$6,FK$6)+SUMIFS(раунд2!183:183,раунд2!$6:$6,FK$6)+SUMIFS(раунд3!183:183,раунд3!$6:$6,FK$6)+FK83)</f>
        <v>0</v>
      </c>
      <c r="FL13" s="75">
        <f>IF(FL$7="",0,SUMIFS(раунд1!183:183,раунд1!$6:$6,FL$6)+SUMIFS(раунд2!183:183,раунд2!$6:$6,FL$6)+SUMIFS(раунд3!183:183,раунд3!$6:$6,FL$6)+FL83)</f>
        <v>0</v>
      </c>
      <c r="FM13" s="75">
        <f>IF(FM$7="",0,SUMIFS(раунд1!183:183,раунд1!$6:$6,FM$6)+SUMIFS(раунд2!183:183,раунд2!$6:$6,FM$6)+SUMIFS(раунд3!183:183,раунд3!$6:$6,FM$6)+FM83)</f>
        <v>0</v>
      </c>
      <c r="FN13" s="75">
        <f>IF(FN$7="",0,SUMIFS(раунд1!183:183,раунд1!$6:$6,FN$6)+SUMIFS(раунд2!183:183,раунд2!$6:$6,FN$6)+SUMIFS(раунд3!183:183,раунд3!$6:$6,FN$6)+FN83)</f>
        <v>0</v>
      </c>
      <c r="FO13" s="75">
        <f>IF(FO$7="",0,SUMIFS(раунд1!183:183,раунд1!$6:$6,FO$6)+SUMIFS(раунд2!183:183,раунд2!$6:$6,FO$6)+SUMIFS(раунд3!183:183,раунд3!$6:$6,FO$6)+FO83)</f>
        <v>0</v>
      </c>
      <c r="FP13" s="75">
        <f>IF(FP$7="",0,SUMIFS(раунд1!183:183,раунд1!$6:$6,FP$6)+SUMIFS(раунд2!183:183,раунд2!$6:$6,FP$6)+SUMIFS(раунд3!183:183,раунд3!$6:$6,FP$6)+FP83)</f>
        <v>0</v>
      </c>
      <c r="FQ13" s="75">
        <f>IF(FQ$7="",0,SUMIFS(раунд1!183:183,раунд1!$6:$6,FQ$6)+SUMIFS(раунд2!183:183,раунд2!$6:$6,FQ$6)+SUMIFS(раунд3!183:183,раунд3!$6:$6,FQ$6)+FQ83)</f>
        <v>0</v>
      </c>
      <c r="FR13" s="75">
        <f>IF(FR$7="",0,SUMIFS(раунд1!183:183,раунд1!$6:$6,FR$6)+SUMIFS(раунд2!183:183,раунд2!$6:$6,FR$6)+SUMIFS(раунд3!183:183,раунд3!$6:$6,FR$6)+FR83)</f>
        <v>0</v>
      </c>
      <c r="FS13" s="75">
        <f>IF(FS$7="",0,SUMIFS(раунд1!183:183,раунд1!$6:$6,FS$6)+SUMIFS(раунд2!183:183,раунд2!$6:$6,FS$6)+SUMIFS(раунд3!183:183,раунд3!$6:$6,FS$6)+FS83)</f>
        <v>0</v>
      </c>
      <c r="FT13" s="75">
        <f>IF(FT$7="",0,SUMIFS(раунд1!183:183,раунд1!$6:$6,FT$6)+SUMIFS(раунд2!183:183,раунд2!$6:$6,FT$6)+SUMIFS(раунд3!183:183,раунд3!$6:$6,FT$6)+FT83)</f>
        <v>0</v>
      </c>
      <c r="FU13" s="75">
        <f>IF(FU$7="",0,SUMIFS(раунд1!183:183,раунд1!$6:$6,FU$6)+SUMIFS(раунд2!183:183,раунд2!$6:$6,FU$6)+SUMIFS(раунд3!183:183,раунд3!$6:$6,FU$6)+FU83)</f>
        <v>0</v>
      </c>
      <c r="FV13" s="75">
        <f>IF(FV$7="",0,SUMIFS(раунд1!183:183,раунд1!$6:$6,FV$6)+SUMIFS(раунд2!183:183,раунд2!$6:$6,FV$6)+SUMIFS(раунд3!183:183,раунд3!$6:$6,FV$6)+FV83)</f>
        <v>0</v>
      </c>
      <c r="FW13" s="75">
        <f>IF(FW$7="",0,SUMIFS(раунд1!183:183,раунд1!$6:$6,FW$6)+SUMIFS(раунд2!183:183,раунд2!$6:$6,FW$6)+SUMIFS(раунд3!183:183,раунд3!$6:$6,FW$6)+FW83)</f>
        <v>0</v>
      </c>
      <c r="FX13" s="75">
        <f>IF(FX$7="",0,SUMIFS(раунд1!183:183,раунд1!$6:$6,FX$6)+SUMIFS(раунд2!183:183,раунд2!$6:$6,FX$6)+SUMIFS(раунд3!183:183,раунд3!$6:$6,FX$6)+FX83)</f>
        <v>0</v>
      </c>
      <c r="FY13" s="75">
        <f>IF(FY$7="",0,SUMIFS(раунд1!183:183,раунд1!$6:$6,FY$6)+SUMIFS(раунд2!183:183,раунд2!$6:$6,FY$6)+SUMIFS(раунд3!183:183,раунд3!$6:$6,FY$6)+FY83)</f>
        <v>0</v>
      </c>
      <c r="FZ13" s="75">
        <f>IF(FZ$7="",0,SUMIFS(раунд1!183:183,раунд1!$6:$6,FZ$6)+SUMIFS(раунд2!183:183,раунд2!$6:$6,FZ$6)+SUMIFS(раунд3!183:183,раунд3!$6:$6,FZ$6)+FZ83)</f>
        <v>0</v>
      </c>
      <c r="GA13" s="75">
        <f>IF(GA$7="",0,SUMIFS(раунд1!183:183,раунд1!$6:$6,GA$6)+SUMIFS(раунд2!183:183,раунд2!$6:$6,GA$6)+SUMIFS(раунд3!183:183,раунд3!$6:$6,GA$6)+GA83)</f>
        <v>0</v>
      </c>
      <c r="GB13" s="75">
        <f>IF(GB$7="",0,SUMIFS(раунд1!183:183,раунд1!$6:$6,GB$6)+SUMIFS(раунд2!183:183,раунд2!$6:$6,GB$6)+SUMIFS(раунд3!183:183,раунд3!$6:$6,GB$6)+GB83)</f>
        <v>0</v>
      </c>
      <c r="GC13" s="75">
        <f>IF(GC$7="",0,SUMIFS(раунд1!183:183,раунд1!$6:$6,GC$6)+SUMIFS(раунд2!183:183,раунд2!$6:$6,GC$6)+SUMIFS(раунд3!183:183,раунд3!$6:$6,GC$6)+GC83)</f>
        <v>0</v>
      </c>
      <c r="GD13" s="75">
        <f>IF(GD$7="",0,SUMIFS(раунд1!183:183,раунд1!$6:$6,GD$6)+SUMIFS(раунд2!183:183,раунд2!$6:$6,GD$6)+SUMIFS(раунд3!183:183,раунд3!$6:$6,GD$6)+GD83)</f>
        <v>0</v>
      </c>
      <c r="GE13" s="75">
        <f>IF(GE$7="",0,SUMIFS(раунд1!183:183,раунд1!$6:$6,GE$6)+SUMIFS(раунд2!183:183,раунд2!$6:$6,GE$6)+SUMIFS(раунд3!183:183,раунд3!$6:$6,GE$6)+GE83)</f>
        <v>0</v>
      </c>
      <c r="GF13" s="75">
        <f>IF(GF$7="",0,SUMIFS(раунд1!183:183,раунд1!$6:$6,GF$6)+SUMIFS(раунд2!183:183,раунд2!$6:$6,GF$6)+SUMIFS(раунд3!183:183,раунд3!$6:$6,GF$6)+GF83)</f>
        <v>0</v>
      </c>
      <c r="GG13" s="75">
        <f>IF(GG$7="",0,SUMIFS(раунд1!183:183,раунд1!$6:$6,GG$6)+SUMIFS(раунд2!183:183,раунд2!$6:$6,GG$6)+SUMIFS(раунд3!183:183,раунд3!$6:$6,GG$6)+GG83)</f>
        <v>0</v>
      </c>
      <c r="GH13" s="75">
        <f>IF(GH$7="",0,SUMIFS(раунд1!183:183,раунд1!$6:$6,GH$6)+SUMIFS(раунд2!183:183,раунд2!$6:$6,GH$6)+SUMIFS(раунд3!183:183,раунд3!$6:$6,GH$6)+GH83)</f>
        <v>0</v>
      </c>
      <c r="GI13" s="75">
        <f>IF(GI$7="",0,SUMIFS(раунд1!183:183,раунд1!$6:$6,GI$6)+SUMIFS(раунд2!183:183,раунд2!$6:$6,GI$6)+SUMIFS(раунд3!183:183,раунд3!$6:$6,GI$6)+GI83)</f>
        <v>0</v>
      </c>
      <c r="GJ13" s="75">
        <f>IF(GJ$7="",0,SUMIFS(раунд1!183:183,раунд1!$6:$6,GJ$6)+SUMIFS(раунд2!183:183,раунд2!$6:$6,GJ$6)+SUMIFS(раунд3!183:183,раунд3!$6:$6,GJ$6)+GJ83)</f>
        <v>0</v>
      </c>
      <c r="GK13" s="75">
        <f>IF(GK$7="",0,SUMIFS(раунд1!183:183,раунд1!$6:$6,GK$6)+SUMIFS(раунд2!183:183,раунд2!$6:$6,GK$6)+SUMIFS(раунд3!183:183,раунд3!$6:$6,GK$6)+GK83)</f>
        <v>0</v>
      </c>
      <c r="GL13" s="75">
        <f>IF(GL$7="",0,SUMIFS(раунд1!183:183,раунд1!$6:$6,GL$6)+SUMIFS(раунд2!183:183,раунд2!$6:$6,GL$6)+SUMIFS(раунд3!183:183,раунд3!$6:$6,GL$6)+GL83)</f>
        <v>0</v>
      </c>
      <c r="GM13" s="75">
        <f>IF(GM$7="",0,SUMIFS(раунд1!183:183,раунд1!$6:$6,GM$6)+SUMIFS(раунд2!183:183,раунд2!$6:$6,GM$6)+SUMIFS(раунд3!183:183,раунд3!$6:$6,GM$6)+GM83)</f>
        <v>0</v>
      </c>
      <c r="GN13" s="75">
        <f>IF(GN$7="",0,SUMIFS(раунд1!183:183,раунд1!$6:$6,GN$6)+SUMIFS(раунд2!183:183,раунд2!$6:$6,GN$6)+SUMIFS(раунд3!183:183,раунд3!$6:$6,GN$6)+GN83)</f>
        <v>0</v>
      </c>
      <c r="GO13" s="75">
        <f>IF(GO$7="",0,SUMIFS(раунд1!183:183,раунд1!$6:$6,GO$6)+SUMIFS(раунд2!183:183,раунд2!$6:$6,GO$6)+SUMIFS(раунд3!183:183,раунд3!$6:$6,GO$6)+GO83)</f>
        <v>0</v>
      </c>
      <c r="GP13" s="75">
        <f>IF(GP$7="",0,SUMIFS(раунд1!183:183,раунд1!$6:$6,GP$6)+SUMIFS(раунд2!183:183,раунд2!$6:$6,GP$6)+SUMIFS(раунд3!183:183,раунд3!$6:$6,GP$6)+GP83)</f>
        <v>0</v>
      </c>
      <c r="GQ13" s="75">
        <f>IF(GQ$7="",0,SUMIFS(раунд1!183:183,раунд1!$6:$6,GQ$6)+SUMIFS(раунд2!183:183,раунд2!$6:$6,GQ$6)+SUMIFS(раунд3!183:183,раунд3!$6:$6,GQ$6)+GQ83)</f>
        <v>0</v>
      </c>
      <c r="GR13" s="75">
        <f>IF(GR$7="",0,SUMIFS(раунд1!183:183,раунд1!$6:$6,GR$6)+SUMIFS(раунд2!183:183,раунд2!$6:$6,GR$6)+SUMIFS(раунд3!183:183,раунд3!$6:$6,GR$6)+GR83)</f>
        <v>0</v>
      </c>
      <c r="GS13" s="75">
        <f>IF(GS$7="",0,SUMIFS(раунд1!183:183,раунд1!$6:$6,GS$6)+SUMIFS(раунд2!183:183,раунд2!$6:$6,GS$6)+SUMIFS(раунд3!183:183,раунд3!$6:$6,GS$6)+GS83)</f>
        <v>0</v>
      </c>
      <c r="GT13" s="75">
        <f>IF(GT$7="",0,SUMIFS(раунд1!183:183,раунд1!$6:$6,GT$6)+SUMIFS(раунд2!183:183,раунд2!$6:$6,GT$6)+SUMIFS(раунд3!183:183,раунд3!$6:$6,GT$6)+GT83)</f>
        <v>0</v>
      </c>
      <c r="GU13" s="75">
        <f>IF(GU$7="",0,SUMIFS(раунд1!183:183,раунд1!$6:$6,GU$6)+SUMIFS(раунд2!183:183,раунд2!$6:$6,GU$6)+SUMIFS(раунд3!183:183,раунд3!$6:$6,GU$6)+GU83)</f>
        <v>0</v>
      </c>
      <c r="GV13" s="75">
        <f>IF(GV$7="",0,SUMIFS(раунд1!183:183,раунд1!$6:$6,GV$6)+SUMIFS(раунд2!183:183,раунд2!$6:$6,GV$6)+SUMIFS(раунд3!183:183,раунд3!$6:$6,GV$6)+GV83)</f>
        <v>0</v>
      </c>
      <c r="GW13" s="75">
        <f>IF(GW$7="",0,SUMIFS(раунд1!183:183,раунд1!$6:$6,GW$6)+SUMIFS(раунд2!183:183,раунд2!$6:$6,GW$6)+SUMIFS(раунд3!183:183,раунд3!$6:$6,GW$6)+GW83)</f>
        <v>0</v>
      </c>
      <c r="GX13" s="75">
        <f>IF(GX$7="",0,SUMIFS(раунд1!183:183,раунд1!$6:$6,GX$6)+SUMIFS(раунд2!183:183,раунд2!$6:$6,GX$6)+SUMIFS(раунд3!183:183,раунд3!$6:$6,GX$6)+GX83)</f>
        <v>0</v>
      </c>
      <c r="GY13" s="75">
        <f>IF(GY$7="",0,SUMIFS(раунд1!183:183,раунд1!$6:$6,GY$6)+SUMIFS(раунд2!183:183,раунд2!$6:$6,GY$6)+SUMIFS(раунд3!183:183,раунд3!$6:$6,GY$6)+GY83)</f>
        <v>0</v>
      </c>
      <c r="GZ13" s="75">
        <f>IF(GZ$7="",0,SUMIFS(раунд1!183:183,раунд1!$6:$6,GZ$6)+SUMIFS(раунд2!183:183,раунд2!$6:$6,GZ$6)+SUMIFS(раунд3!183:183,раунд3!$6:$6,GZ$6)+GZ83)</f>
        <v>0</v>
      </c>
      <c r="HA13" s="75">
        <f>IF(HA$7="",0,SUMIFS(раунд1!183:183,раунд1!$6:$6,HA$6)+SUMIFS(раунд2!183:183,раунд2!$6:$6,HA$6)+SUMIFS(раунд3!183:183,раунд3!$6:$6,HA$6)+HA83)</f>
        <v>0</v>
      </c>
      <c r="HB13" s="75">
        <f>IF(HB$7="",0,SUMIFS(раунд1!183:183,раунд1!$6:$6,HB$6)+SUMIFS(раунд2!183:183,раунд2!$6:$6,HB$6)+SUMIFS(раунд3!183:183,раунд3!$6:$6,HB$6)+HB83)</f>
        <v>0</v>
      </c>
      <c r="HC13" s="75">
        <f>IF(HC$7="",0,SUMIFS(раунд1!183:183,раунд1!$6:$6,HC$6)+SUMIFS(раунд2!183:183,раунд2!$6:$6,HC$6)+SUMIFS(раунд3!183:183,раунд3!$6:$6,HC$6)+HC83)</f>
        <v>0</v>
      </c>
      <c r="HD13" s="75">
        <f>IF(HD$7="",0,SUMIFS(раунд1!183:183,раунд1!$6:$6,HD$6)+SUMIFS(раунд2!183:183,раунд2!$6:$6,HD$6)+SUMIFS(раунд3!183:183,раунд3!$6:$6,HD$6)+HD83)</f>
        <v>0</v>
      </c>
      <c r="HE13" s="75">
        <f>IF(HE$7="",0,SUMIFS(раунд1!183:183,раунд1!$6:$6,HE$6)+SUMIFS(раунд2!183:183,раунд2!$6:$6,HE$6)+SUMIFS(раунд3!183:183,раунд3!$6:$6,HE$6)+HE83)</f>
        <v>0</v>
      </c>
      <c r="HF13" s="75">
        <f>IF(HF$7="",0,SUMIFS(раунд1!183:183,раунд1!$6:$6,HF$6)+SUMIFS(раунд2!183:183,раунд2!$6:$6,HF$6)+SUMIFS(раунд3!183:183,раунд3!$6:$6,HF$6)+HF83)</f>
        <v>0</v>
      </c>
      <c r="HG13" s="75">
        <f>IF(HG$7="",0,SUMIFS(раунд1!183:183,раунд1!$6:$6,HG$6)+SUMIFS(раунд2!183:183,раунд2!$6:$6,HG$6)+SUMIFS(раунд3!183:183,раунд3!$6:$6,HG$6)+HG83)</f>
        <v>0</v>
      </c>
      <c r="HH13" s="75">
        <f>IF(HH$7="",0,SUMIFS(раунд1!183:183,раунд1!$6:$6,HH$6)+SUMIFS(раунд2!183:183,раунд2!$6:$6,HH$6)+SUMIFS(раунд3!183:183,раунд3!$6:$6,HH$6)+HH83)</f>
        <v>0</v>
      </c>
      <c r="HI13" s="75">
        <f>IF(HI$7="",0,SUMIFS(раунд1!183:183,раунд1!$6:$6,HI$6)+SUMIFS(раунд2!183:183,раунд2!$6:$6,HI$6)+SUMIFS(раунд3!183:183,раунд3!$6:$6,HI$6)+HI83)</f>
        <v>0</v>
      </c>
      <c r="HJ13" s="75">
        <f>IF(HJ$7="",0,SUMIFS(раунд1!183:183,раунд1!$6:$6,HJ$6)+SUMIFS(раунд2!183:183,раунд2!$6:$6,HJ$6)+SUMIFS(раунд3!183:183,раунд3!$6:$6,HJ$6)+HJ83)</f>
        <v>0</v>
      </c>
      <c r="HK13" s="75">
        <f>IF(HK$7="",0,SUMIFS(раунд1!183:183,раунд1!$6:$6,HK$6)+SUMIFS(раунд2!183:183,раунд2!$6:$6,HK$6)+SUMIFS(раунд3!183:183,раунд3!$6:$6,HK$6)+HK83)</f>
        <v>0</v>
      </c>
      <c r="HL13" s="75">
        <f>IF(HL$7="",0,SUMIFS(раунд1!183:183,раунд1!$6:$6,HL$6)+SUMIFS(раунд2!183:183,раунд2!$6:$6,HL$6)+SUMIFS(раунд3!183:183,раунд3!$6:$6,HL$6)+HL83)</f>
        <v>0</v>
      </c>
      <c r="HM13" s="75">
        <f>IF(HM$7="",0,SUMIFS(раунд1!183:183,раунд1!$6:$6,HM$6)+SUMIFS(раунд2!183:183,раунд2!$6:$6,HM$6)+SUMIFS(раунд3!183:183,раунд3!$6:$6,HM$6)+HM83)</f>
        <v>0</v>
      </c>
      <c r="HN13" s="75">
        <f>IF(HN$7="",0,SUMIFS(раунд1!183:183,раунд1!$6:$6,HN$6)+SUMIFS(раунд2!183:183,раунд2!$6:$6,HN$6)+SUMIFS(раунд3!183:183,раунд3!$6:$6,HN$6)+HN83)</f>
        <v>0</v>
      </c>
      <c r="HO13" s="75">
        <f>IF(HO$7="",0,SUMIFS(раунд1!183:183,раунд1!$6:$6,HO$6)+SUMIFS(раунд2!183:183,раунд2!$6:$6,HO$6)+SUMIFS(раунд3!183:183,раунд3!$6:$6,HO$6)+HO83)</f>
        <v>0</v>
      </c>
      <c r="HP13" s="75">
        <f>IF(HP$7="",0,SUMIFS(раунд1!183:183,раунд1!$6:$6,HP$6)+SUMIFS(раунд2!183:183,раунд2!$6:$6,HP$6)+SUMIFS(раунд3!183:183,раунд3!$6:$6,HP$6)+HP83)</f>
        <v>0</v>
      </c>
      <c r="HQ13" s="75">
        <f>IF(HQ$7="",0,SUMIFS(раунд1!183:183,раунд1!$6:$6,HQ$6)+SUMIFS(раунд2!183:183,раунд2!$6:$6,HQ$6)+SUMIFS(раунд3!183:183,раунд3!$6:$6,HQ$6)+HQ83)</f>
        <v>0</v>
      </c>
      <c r="HR13" s="75">
        <f>IF(HR$7="",0,SUMIFS(раунд1!183:183,раунд1!$6:$6,HR$6)+SUMIFS(раунд2!183:183,раунд2!$6:$6,HR$6)+SUMIFS(раунд3!183:183,раунд3!$6:$6,HR$6)+HR83)</f>
        <v>0</v>
      </c>
      <c r="HS13" s="75">
        <f>IF(HS$7="",0,SUMIFS(раунд1!183:183,раунд1!$6:$6,HS$6)+SUMIFS(раунд2!183:183,раунд2!$6:$6,HS$6)+SUMIFS(раунд3!183:183,раунд3!$6:$6,HS$6)+HS83)</f>
        <v>0</v>
      </c>
      <c r="HT13" s="75">
        <f>IF(HT$7="",0,SUMIFS(раунд1!183:183,раунд1!$6:$6,HT$6)+SUMIFS(раунд2!183:183,раунд2!$6:$6,HT$6)+SUMIFS(раунд3!183:183,раунд3!$6:$6,HT$6)+HT83)</f>
        <v>0</v>
      </c>
      <c r="HU13" s="75">
        <f>IF(HU$7="",0,SUMIFS(раунд1!183:183,раунд1!$6:$6,HU$6)+SUMIFS(раунд2!183:183,раунд2!$6:$6,HU$6)+SUMIFS(раунд3!183:183,раунд3!$6:$6,HU$6)+HU83)</f>
        <v>0</v>
      </c>
      <c r="HV13" s="75">
        <f>IF(HV$7="",0,SUMIFS(раунд1!183:183,раунд1!$6:$6,HV$6)+SUMIFS(раунд2!183:183,раунд2!$6:$6,HV$6)+SUMIFS(раунд3!183:183,раунд3!$6:$6,HV$6)+HV83)</f>
        <v>0</v>
      </c>
      <c r="HW13" s="75">
        <f>IF(HW$7="",0,SUMIFS(раунд1!183:183,раунд1!$6:$6,HW$6)+SUMIFS(раунд2!183:183,раунд2!$6:$6,HW$6)+SUMIFS(раунд3!183:183,раунд3!$6:$6,HW$6)+HW83)</f>
        <v>0</v>
      </c>
      <c r="HX13" s="75">
        <f>IF(HX$7="",0,SUMIFS(раунд1!183:183,раунд1!$6:$6,HX$6)+SUMIFS(раунд2!183:183,раунд2!$6:$6,HX$6)+SUMIFS(раунд3!183:183,раунд3!$6:$6,HX$6)+HX83)</f>
        <v>0</v>
      </c>
      <c r="HY13" s="75">
        <f>IF(HY$7="",0,SUMIFS(раунд1!183:183,раунд1!$6:$6,HY$6)+SUMIFS(раунд2!183:183,раунд2!$6:$6,HY$6)+SUMIFS(раунд3!183:183,раунд3!$6:$6,HY$6)+HY83)</f>
        <v>0</v>
      </c>
      <c r="HZ13" s="75">
        <f>IF(HZ$7="",0,SUMIFS(раунд1!183:183,раунд1!$6:$6,HZ$6)+SUMIFS(раунд2!183:183,раунд2!$6:$6,HZ$6)+SUMIFS(раунд3!183:183,раунд3!$6:$6,HZ$6)+HZ83)</f>
        <v>0</v>
      </c>
      <c r="IA13" s="75">
        <f>IF(IA$7="",0,SUMIFS(раунд1!183:183,раунд1!$6:$6,IA$6)+SUMIFS(раунд2!183:183,раунд2!$6:$6,IA$6)+SUMIFS(раунд3!183:183,раунд3!$6:$6,IA$6)+IA83)</f>
        <v>0</v>
      </c>
      <c r="IB13" s="75">
        <f>IF(IB$7="",0,SUMIFS(раунд1!183:183,раунд1!$6:$6,IB$6)+SUMIFS(раунд2!183:183,раунд2!$6:$6,IB$6)+SUMIFS(раунд3!183:183,раунд3!$6:$6,IB$6)+IB83)</f>
        <v>0</v>
      </c>
      <c r="IC13" s="75">
        <f>IF(IC$7="",0,SUMIFS(раунд1!183:183,раунд1!$6:$6,IC$6)+SUMIFS(раунд2!183:183,раунд2!$6:$6,IC$6)+SUMIFS(раунд3!183:183,раунд3!$6:$6,IC$6)+IC83)</f>
        <v>0</v>
      </c>
      <c r="ID13" s="75">
        <f>IF(ID$7="",0,SUMIFS(раунд1!183:183,раунд1!$6:$6,ID$6)+SUMIFS(раунд2!183:183,раунд2!$6:$6,ID$6)+SUMIFS(раунд3!183:183,раунд3!$6:$6,ID$6)+ID83)</f>
        <v>0</v>
      </c>
      <c r="IE13" s="75">
        <f>IF(IE$7="",0,SUMIFS(раунд1!183:183,раунд1!$6:$6,IE$6)+SUMIFS(раунд2!183:183,раунд2!$6:$6,IE$6)+SUMIFS(раунд3!183:183,раунд3!$6:$6,IE$6)+IE83)</f>
        <v>0</v>
      </c>
      <c r="IF13" s="75">
        <f>IF(IF$7="",0,SUMIFS(раунд1!183:183,раунд1!$6:$6,IF$6)+SUMIFS(раунд2!183:183,раунд2!$6:$6,IF$6)+SUMIFS(раунд3!183:183,раунд3!$6:$6,IF$6)+IF83)</f>
        <v>0</v>
      </c>
      <c r="IG13" s="75">
        <f>IF(IG$7="",0,SUMIFS(раунд1!183:183,раунд1!$6:$6,IG$6)+SUMIFS(раунд2!183:183,раунд2!$6:$6,IG$6)+SUMIFS(раунд3!183:183,раунд3!$6:$6,IG$6)+IG83)</f>
        <v>0</v>
      </c>
      <c r="IH13" s="75">
        <f>IF(IH$7="",0,SUMIFS(раунд1!183:183,раунд1!$6:$6,IH$6)+SUMIFS(раунд2!183:183,раунд2!$6:$6,IH$6)+SUMIFS(раунд3!183:183,раунд3!$6:$6,IH$6)+IH83)</f>
        <v>0</v>
      </c>
      <c r="II13" s="75">
        <f>IF(II$7="",0,SUMIFS(раунд1!183:183,раунд1!$6:$6,II$6)+SUMIFS(раунд2!183:183,раунд2!$6:$6,II$6)+SUMIFS(раунд3!183:183,раунд3!$6:$6,II$6)+II83)</f>
        <v>0</v>
      </c>
      <c r="IJ13" s="75">
        <f>IF(IJ$7="",0,SUMIFS(раунд1!183:183,раунд1!$6:$6,IJ$6)+SUMIFS(раунд2!183:183,раунд2!$6:$6,IJ$6)+SUMIFS(раунд3!183:183,раунд3!$6:$6,IJ$6)+IJ83)</f>
        <v>0</v>
      </c>
      <c r="IK13" s="75">
        <f>IF(IK$7="",0,SUMIFS(раунд1!183:183,раунд1!$6:$6,IK$6)+SUMIFS(раунд2!183:183,раунд2!$6:$6,IK$6)+SUMIFS(раунд3!183:183,раунд3!$6:$6,IK$6)+IK83)</f>
        <v>0</v>
      </c>
      <c r="IL13" s="75">
        <f>IF(IL$7="",0,SUMIFS(раунд1!183:183,раунд1!$6:$6,IL$6)+SUMIFS(раунд2!183:183,раунд2!$6:$6,IL$6)+SUMIFS(раунд3!183:183,раунд3!$6:$6,IL$6)+IL83)</f>
        <v>0</v>
      </c>
      <c r="IM13" s="75">
        <f>IF(IM$7="",0,SUMIFS(раунд1!183:183,раунд1!$6:$6,IM$6)+SUMIFS(раунд2!183:183,раунд2!$6:$6,IM$6)+SUMIFS(раунд3!183:183,раунд3!$6:$6,IM$6)+IM83)</f>
        <v>0</v>
      </c>
      <c r="IN13" s="75">
        <f>IF(IN$7="",0,SUMIFS(раунд1!183:183,раунд1!$6:$6,IN$6)+SUMIFS(раунд2!183:183,раунд2!$6:$6,IN$6)+SUMIFS(раунд3!183:183,раунд3!$6:$6,IN$6)+IN83)</f>
        <v>0</v>
      </c>
      <c r="IO13" s="75">
        <f>IF(IO$7="",0,SUMIFS(раунд1!183:183,раунд1!$6:$6,IO$6)+SUMIFS(раунд2!183:183,раунд2!$6:$6,IO$6)+SUMIFS(раунд3!183:183,раунд3!$6:$6,IO$6)+IO83)</f>
        <v>0</v>
      </c>
      <c r="IP13" s="75">
        <f>IF(IP$7="",0,SUMIFS(раунд1!183:183,раунд1!$6:$6,IP$6)+SUMIFS(раунд2!183:183,раунд2!$6:$6,IP$6)+SUMIFS(раунд3!183:183,раунд3!$6:$6,IP$6)+IP83)</f>
        <v>0</v>
      </c>
      <c r="IQ13" s="75">
        <f>IF(IQ$7="",0,SUMIFS(раунд1!183:183,раунд1!$6:$6,IQ$6)+SUMIFS(раунд2!183:183,раунд2!$6:$6,IQ$6)+SUMIFS(раунд3!183:183,раунд3!$6:$6,IQ$6)+IQ83)</f>
        <v>0</v>
      </c>
      <c r="IR13" s="75">
        <f>IF(IR$7="",0,SUMIFS(раунд1!183:183,раунд1!$6:$6,IR$6)+SUMIFS(раунд2!183:183,раунд2!$6:$6,IR$6)+SUMIFS(раунд3!183:183,раунд3!$6:$6,IR$6)+IR83)</f>
        <v>0</v>
      </c>
      <c r="IS13" s="75">
        <f>IF(IS$7="",0,SUMIFS(раунд1!183:183,раунд1!$6:$6,IS$6)+SUMIFS(раунд2!183:183,раунд2!$6:$6,IS$6)+SUMIFS(раунд3!183:183,раунд3!$6:$6,IS$6)+IS83)</f>
        <v>0</v>
      </c>
      <c r="IT13" s="75">
        <f>IF(IT$7="",0,SUMIFS(раунд1!183:183,раунд1!$6:$6,IT$6)+SUMIFS(раунд2!183:183,раунд2!$6:$6,IT$6)+SUMIFS(раунд3!183:183,раунд3!$6:$6,IT$6)+IT83)</f>
        <v>0</v>
      </c>
      <c r="IU13" s="75">
        <f>IF(IU$7="",0,SUMIFS(раунд1!183:183,раунд1!$6:$6,IU$6)+SUMIFS(раунд2!183:183,раунд2!$6:$6,IU$6)+SUMIFS(раунд3!183:183,раунд3!$6:$6,IU$6)+IU83)</f>
        <v>0</v>
      </c>
      <c r="IV13" s="75">
        <f>IF(IV$7="",0,SUMIFS(раунд1!183:183,раунд1!$6:$6,IV$6)+SUMIFS(раунд2!183:183,раунд2!$6:$6,IV$6)+SUMIFS(раунд3!183:183,раунд3!$6:$6,IV$6)+IV83)</f>
        <v>0</v>
      </c>
      <c r="IW13" s="75">
        <f>IF(IW$7="",0,SUMIFS(раунд1!183:183,раунд1!$6:$6,IW$6)+SUMIFS(раунд2!183:183,раунд2!$6:$6,IW$6)+SUMIFS(раунд3!183:183,раунд3!$6:$6,IW$6)+IW83)</f>
        <v>0</v>
      </c>
      <c r="IX13" s="75">
        <f>IF(IX$7="",0,SUMIFS(раунд1!183:183,раунд1!$6:$6,IX$6)+SUMIFS(раунд2!183:183,раунд2!$6:$6,IX$6)+SUMIFS(раунд3!183:183,раунд3!$6:$6,IX$6)+IX83)</f>
        <v>0</v>
      </c>
      <c r="IY13" s="75">
        <f>IF(IY$7="",0,SUMIFS(раунд1!183:183,раунд1!$6:$6,IY$6)+SUMIFS(раунд2!183:183,раунд2!$6:$6,IY$6)+SUMIFS(раунд3!183:183,раунд3!$6:$6,IY$6)+IY83)</f>
        <v>0</v>
      </c>
      <c r="IZ13" s="75">
        <f>IF(IZ$7="",0,SUMIFS(раунд1!183:183,раунд1!$6:$6,IZ$6)+SUMIFS(раунд2!183:183,раунд2!$6:$6,IZ$6)+SUMIFS(раунд3!183:183,раунд3!$6:$6,IZ$6)+IZ83)</f>
        <v>0</v>
      </c>
      <c r="JA13" s="75">
        <f>IF(JA$7="",0,SUMIFS(раунд1!183:183,раунд1!$6:$6,JA$6)+SUMIFS(раунд2!183:183,раунд2!$6:$6,JA$6)+SUMIFS(раунд3!183:183,раунд3!$6:$6,JA$6)+JA83)</f>
        <v>0</v>
      </c>
      <c r="JB13" s="75">
        <f>IF(JB$7="",0,SUMIFS(раунд1!183:183,раунд1!$6:$6,JB$6)+SUMIFS(раунд2!183:183,раунд2!$6:$6,JB$6)+SUMIFS(раунд3!183:183,раунд3!$6:$6,JB$6)+JB83)</f>
        <v>0</v>
      </c>
      <c r="JC13" s="75">
        <f>IF(JC$7="",0,SUMIFS(раунд1!183:183,раунд1!$6:$6,JC$6)+SUMIFS(раунд2!183:183,раунд2!$6:$6,JC$6)+SUMIFS(раунд3!183:183,раунд3!$6:$6,JC$6)+JC83)</f>
        <v>0</v>
      </c>
      <c r="JD13" s="75">
        <f>IF(JD$7="",0,SUMIFS(раунд1!183:183,раунд1!$6:$6,JD$6)+SUMIFS(раунд2!183:183,раунд2!$6:$6,JD$6)+SUMIFS(раунд3!183:183,раунд3!$6:$6,JD$6)+JD83)</f>
        <v>0</v>
      </c>
      <c r="JE13" s="75">
        <f>IF(JE$7="",0,SUMIFS(раунд1!183:183,раунд1!$6:$6,JE$6)+SUMIFS(раунд2!183:183,раунд2!$6:$6,JE$6)+SUMIFS(раунд3!183:183,раунд3!$6:$6,JE$6)+JE83)</f>
        <v>0</v>
      </c>
      <c r="JF13" s="75">
        <f>IF(JF$7="",0,SUMIFS(раунд1!183:183,раунд1!$6:$6,JF$6)+SUMIFS(раунд2!183:183,раунд2!$6:$6,JF$6)+SUMIFS(раунд3!183:183,раунд3!$6:$6,JF$6)+JF83)</f>
        <v>0</v>
      </c>
      <c r="JG13" s="75">
        <f>IF(JG$7="",0,SUMIFS(раунд1!183:183,раунд1!$6:$6,JG$6)+SUMIFS(раунд2!183:183,раунд2!$6:$6,JG$6)+SUMIFS(раунд3!183:183,раунд3!$6:$6,JG$6)+JG83)</f>
        <v>0</v>
      </c>
      <c r="JH13" s="75">
        <f>IF(JH$7="",0,SUMIFS(раунд1!183:183,раунд1!$6:$6,JH$6)+SUMIFS(раунд2!183:183,раунд2!$6:$6,JH$6)+SUMIFS(раунд3!183:183,раунд3!$6:$6,JH$6)+JH83)</f>
        <v>0</v>
      </c>
      <c r="JI13" s="75">
        <f>IF(JI$7="",0,SUMIFS(раунд1!183:183,раунд1!$6:$6,JI$6)+SUMIFS(раунд2!183:183,раунд2!$6:$6,JI$6)+SUMIFS(раунд3!183:183,раунд3!$6:$6,JI$6)+JI83)</f>
        <v>0</v>
      </c>
      <c r="JJ13" s="75">
        <f>IF(JJ$7="",0,SUMIFS(раунд1!183:183,раунд1!$6:$6,JJ$6)+SUMIFS(раунд2!183:183,раунд2!$6:$6,JJ$6)+SUMIFS(раунд3!183:183,раунд3!$6:$6,JJ$6)+JJ83)</f>
        <v>0</v>
      </c>
      <c r="JK13" s="75">
        <f>IF(JK$7="",0,SUMIFS(раунд1!183:183,раунд1!$6:$6,JK$6)+SUMIFS(раунд2!183:183,раунд2!$6:$6,JK$6)+SUMIFS(раунд3!183:183,раунд3!$6:$6,JK$6)+JK83)</f>
        <v>0</v>
      </c>
      <c r="JL13" s="75">
        <f>IF(JL$7="",0,SUMIFS(раунд1!183:183,раунд1!$6:$6,JL$6)+SUMIFS(раунд2!183:183,раунд2!$6:$6,JL$6)+SUMIFS(раунд3!183:183,раунд3!$6:$6,JL$6)+JL83)</f>
        <v>0</v>
      </c>
      <c r="JM13" s="75">
        <f>IF(JM$7="",0,SUMIFS(раунд1!183:183,раунд1!$6:$6,JM$6)+SUMIFS(раунд2!183:183,раунд2!$6:$6,JM$6)+SUMIFS(раунд3!183:183,раунд3!$6:$6,JM$6)+JM83)</f>
        <v>0</v>
      </c>
      <c r="JN13" s="75">
        <f>IF(JN$7="",0,SUMIFS(раунд1!183:183,раунд1!$6:$6,JN$6)+SUMIFS(раунд2!183:183,раунд2!$6:$6,JN$6)+SUMIFS(раунд3!183:183,раунд3!$6:$6,JN$6)+JN83)</f>
        <v>0</v>
      </c>
      <c r="JO13" s="75">
        <f>IF(JO$7="",0,SUMIFS(раунд1!183:183,раунд1!$6:$6,JO$6)+SUMIFS(раунд2!183:183,раунд2!$6:$6,JO$6)+SUMIFS(раунд3!183:183,раунд3!$6:$6,JO$6)+JO83)</f>
        <v>0</v>
      </c>
      <c r="JP13" s="75">
        <f>IF(JP$7="",0,SUMIFS(раунд1!183:183,раунд1!$6:$6,JP$6)+SUMIFS(раунд2!183:183,раунд2!$6:$6,JP$6)+SUMIFS(раунд3!183:183,раунд3!$6:$6,JP$6)+JP83)</f>
        <v>0</v>
      </c>
      <c r="JQ13" s="75">
        <f>IF(JQ$7="",0,SUMIFS(раунд1!183:183,раунд1!$6:$6,JQ$6)+SUMIFS(раунд2!183:183,раунд2!$6:$6,JQ$6)+SUMIFS(раунд3!183:183,раунд3!$6:$6,JQ$6)+JQ83)</f>
        <v>0</v>
      </c>
      <c r="JR13" s="75">
        <f>IF(JR$7="",0,SUMIFS(раунд1!183:183,раунд1!$6:$6,JR$6)+SUMIFS(раунд2!183:183,раунд2!$6:$6,JR$6)+SUMIFS(раунд3!183:183,раунд3!$6:$6,JR$6)+JR83)</f>
        <v>0</v>
      </c>
      <c r="JS13" s="75">
        <f>IF(JS$7="",0,SUMIFS(раунд1!183:183,раунд1!$6:$6,JS$6)+SUMIFS(раунд2!183:183,раунд2!$6:$6,JS$6)+SUMIFS(раунд3!183:183,раунд3!$6:$6,JS$6)+JS83)</f>
        <v>0</v>
      </c>
      <c r="JT13" s="75">
        <f>IF(JT$7="",0,SUMIFS(раунд1!183:183,раунд1!$6:$6,JT$6)+SUMIFS(раунд2!183:183,раунд2!$6:$6,JT$6)+SUMIFS(раунд3!183:183,раунд3!$6:$6,JT$6)+JT83)</f>
        <v>0</v>
      </c>
      <c r="JU13" s="75">
        <f>IF(JU$7="",0,SUMIFS(раунд1!183:183,раунд1!$6:$6,JU$6)+SUMIFS(раунд2!183:183,раунд2!$6:$6,JU$6)+SUMIFS(раунд3!183:183,раунд3!$6:$6,JU$6)+JU83)</f>
        <v>0</v>
      </c>
      <c r="JV13" s="75">
        <f>IF(JV$7="",0,SUMIFS(раунд1!183:183,раунд1!$6:$6,JV$6)+SUMIFS(раунд2!183:183,раунд2!$6:$6,JV$6)+SUMIFS(раунд3!183:183,раунд3!$6:$6,JV$6)+JV83)</f>
        <v>0</v>
      </c>
      <c r="JW13" s="75">
        <f>IF(JW$7="",0,SUMIFS(раунд1!183:183,раунд1!$6:$6,JW$6)+SUMIFS(раунд2!183:183,раунд2!$6:$6,JW$6)+SUMIFS(раунд3!183:183,раунд3!$6:$6,JW$6)+JW83)</f>
        <v>0</v>
      </c>
      <c r="JX13" s="75">
        <f>IF(JX$7="",0,SUMIFS(раунд1!183:183,раунд1!$6:$6,JX$6)+SUMIFS(раунд2!183:183,раунд2!$6:$6,JX$6)+SUMIFS(раунд3!183:183,раунд3!$6:$6,JX$6)+JX83)</f>
        <v>0</v>
      </c>
      <c r="JY13" s="75">
        <f>IF(JY$7="",0,SUMIFS(раунд1!183:183,раунд1!$6:$6,JY$6)+SUMIFS(раунд2!183:183,раунд2!$6:$6,JY$6)+SUMIFS(раунд3!183:183,раунд3!$6:$6,JY$6)+JY83)</f>
        <v>0</v>
      </c>
      <c r="JZ13" s="75">
        <f>IF(JZ$7="",0,SUMIFS(раунд1!183:183,раунд1!$6:$6,JZ$6)+SUMIFS(раунд2!183:183,раунд2!$6:$6,JZ$6)+SUMIFS(раунд3!183:183,раунд3!$6:$6,JZ$6)+JZ83)</f>
        <v>0</v>
      </c>
      <c r="KA13" s="75">
        <f>IF(KA$7="",0,SUMIFS(раунд1!183:183,раунд1!$6:$6,KA$6)+SUMIFS(раунд2!183:183,раунд2!$6:$6,KA$6)+SUMIFS(раунд3!183:183,раунд3!$6:$6,KA$6)+KA83)</f>
        <v>0</v>
      </c>
      <c r="KB13" s="75">
        <f>IF(KB$7="",0,SUMIFS(раунд1!183:183,раунд1!$6:$6,KB$6)+SUMIFS(раунд2!183:183,раунд2!$6:$6,KB$6)+SUMIFS(раунд3!183:183,раунд3!$6:$6,KB$6)+KB83)</f>
        <v>0</v>
      </c>
      <c r="KC13" s="75">
        <f>IF(KC$7="",0,SUMIFS(раунд1!183:183,раунд1!$6:$6,KC$6)+SUMIFS(раунд2!183:183,раунд2!$6:$6,KC$6)+SUMIFS(раунд3!183:183,раунд3!$6:$6,KC$6)+KC83)</f>
        <v>0</v>
      </c>
      <c r="KD13" s="75">
        <f>IF(KD$7="",0,SUMIFS(раунд1!183:183,раунд1!$6:$6,KD$6)+SUMIFS(раунд2!183:183,раунд2!$6:$6,KD$6)+SUMIFS(раунд3!183:183,раунд3!$6:$6,KD$6)+KD83)</f>
        <v>0</v>
      </c>
      <c r="KE13" s="75">
        <f>IF(KE$7="",0,SUMIFS(раунд1!183:183,раунд1!$6:$6,KE$6)+SUMIFS(раунд2!183:183,раунд2!$6:$6,KE$6)+SUMIFS(раунд3!183:183,раунд3!$6:$6,KE$6)+KE83)</f>
        <v>0</v>
      </c>
      <c r="KF13" s="75">
        <f>IF(KF$7="",0,SUMIFS(раунд1!183:183,раунд1!$6:$6,KF$6)+SUMIFS(раунд2!183:183,раунд2!$6:$6,KF$6)+SUMIFS(раунд3!183:183,раунд3!$6:$6,KF$6)+KF83)</f>
        <v>0</v>
      </c>
      <c r="KG13" s="75">
        <f>IF(KG$7="",0,SUMIFS(раунд1!183:183,раунд1!$6:$6,KG$6)+SUMIFS(раунд2!183:183,раунд2!$6:$6,KG$6)+SUMIFS(раунд3!183:183,раунд3!$6:$6,KG$6)+KG83)</f>
        <v>0</v>
      </c>
      <c r="KH13" s="75">
        <f>IF(KH$7="",0,SUMIFS(раунд1!183:183,раунд1!$6:$6,KH$6)+SUMIFS(раунд2!183:183,раунд2!$6:$6,KH$6)+SUMIFS(раунд3!183:183,раунд3!$6:$6,KH$6)+KH83)</f>
        <v>0</v>
      </c>
      <c r="KI13" s="75">
        <f>IF(KI$7="",0,SUMIFS(раунд1!183:183,раунд1!$6:$6,KI$6)+SUMIFS(раунд2!183:183,раунд2!$6:$6,KI$6)+SUMIFS(раунд3!183:183,раунд3!$6:$6,KI$6)+KI83)</f>
        <v>0</v>
      </c>
      <c r="KJ13" s="75">
        <f>IF(KJ$7="",0,SUMIFS(раунд1!183:183,раунд1!$6:$6,KJ$6)+SUMIFS(раунд2!183:183,раунд2!$6:$6,KJ$6)+SUMIFS(раунд3!183:183,раунд3!$6:$6,KJ$6)+KJ83)</f>
        <v>0</v>
      </c>
      <c r="KK13" s="75">
        <f>IF(KK$7="",0,SUMIFS(раунд1!183:183,раунд1!$6:$6,KK$6)+SUMIFS(раунд2!183:183,раунд2!$6:$6,KK$6)+SUMIFS(раунд3!183:183,раунд3!$6:$6,KK$6)+KK83)</f>
        <v>0</v>
      </c>
      <c r="KL13" s="75">
        <f>IF(KL$7="",0,SUMIFS(раунд1!183:183,раунд1!$6:$6,KL$6)+SUMIFS(раунд2!183:183,раунд2!$6:$6,KL$6)+SUMIFS(раунд3!183:183,раунд3!$6:$6,KL$6)+KL83)</f>
        <v>0</v>
      </c>
      <c r="KM13" s="75">
        <f>IF(KM$7="",0,SUMIFS(раунд1!183:183,раунд1!$6:$6,KM$6)+SUMIFS(раунд2!183:183,раунд2!$6:$6,KM$6)+SUMIFS(раунд3!183:183,раунд3!$6:$6,KM$6)+KM83)</f>
        <v>0</v>
      </c>
      <c r="KN13" s="75">
        <f>IF(KN$7="",0,SUMIFS(раунд1!183:183,раунд1!$6:$6,KN$6)+SUMIFS(раунд2!183:183,раунд2!$6:$6,KN$6)+SUMIFS(раунд3!183:183,раунд3!$6:$6,KN$6)+KN83)</f>
        <v>0</v>
      </c>
      <c r="KO13" s="75">
        <f>IF(KO$7="",0,SUMIFS(раунд1!183:183,раунд1!$6:$6,KO$6)+SUMIFS(раунд2!183:183,раунд2!$6:$6,KO$6)+SUMIFS(раунд3!183:183,раунд3!$6:$6,KO$6)+KO83)</f>
        <v>0</v>
      </c>
      <c r="KP13" s="75">
        <f>IF(KP$7="",0,SUMIFS(раунд1!183:183,раунд1!$6:$6,KP$6)+SUMIFS(раунд2!183:183,раунд2!$6:$6,KP$6)+SUMIFS(раунд3!183:183,раунд3!$6:$6,KP$6)+KP83)</f>
        <v>0</v>
      </c>
      <c r="KQ13" s="75">
        <f>IF(KQ$7="",0,SUMIFS(раунд1!183:183,раунд1!$6:$6,KQ$6)+SUMIFS(раунд2!183:183,раунд2!$6:$6,KQ$6)+SUMIFS(раунд3!183:183,раунд3!$6:$6,KQ$6)+KQ83)</f>
        <v>0</v>
      </c>
      <c r="KR13" s="75">
        <f>IF(KR$7="",0,SUMIFS(раунд1!183:183,раунд1!$6:$6,KR$6)+SUMIFS(раунд2!183:183,раунд2!$6:$6,KR$6)+SUMIFS(раунд3!183:183,раунд3!$6:$6,KR$6)+KR83)</f>
        <v>0</v>
      </c>
      <c r="KS13" s="75">
        <f>IF(KS$7="",0,SUMIFS(раунд1!183:183,раунд1!$6:$6,KS$6)+SUMIFS(раунд2!183:183,раунд2!$6:$6,KS$6)+SUMIFS(раунд3!183:183,раунд3!$6:$6,KS$6)+KS83)</f>
        <v>0</v>
      </c>
      <c r="KT13" s="75">
        <f>IF(KT$7="",0,SUMIFS(раунд1!183:183,раунд1!$6:$6,KT$6)+SUMIFS(раунд2!183:183,раунд2!$6:$6,KT$6)+SUMIFS(раунд3!183:183,раунд3!$6:$6,KT$6)+KT83)</f>
        <v>0</v>
      </c>
      <c r="KU13" s="75">
        <f>IF(KU$7="",0,SUMIFS(раунд1!183:183,раунд1!$6:$6,KU$6)+SUMIFS(раунд2!183:183,раунд2!$6:$6,KU$6)+SUMIFS(раунд3!183:183,раунд3!$6:$6,KU$6)+KU83)</f>
        <v>0</v>
      </c>
      <c r="KV13" s="75">
        <f>IF(KV$7="",0,SUMIFS(раунд1!183:183,раунд1!$6:$6,KV$6)+SUMIFS(раунд2!183:183,раунд2!$6:$6,KV$6)+SUMIFS(раунд3!183:183,раунд3!$6:$6,KV$6)+KV83)</f>
        <v>0</v>
      </c>
      <c r="KW13" s="70"/>
      <c r="KX13" s="70"/>
    </row>
    <row r="14" spans="1:310" s="4" customFormat="1" x14ac:dyDescent="0.25">
      <c r="A14" s="3"/>
      <c r="B14" s="85"/>
      <c r="C14" s="86"/>
      <c r="D14" s="85"/>
      <c r="E14" s="3" t="str">
        <f>kpi!$E$85</f>
        <v>финансовый поток проекта</v>
      </c>
      <c r="F14" s="3"/>
      <c r="G14" s="3"/>
      <c r="H14" s="39" t="str">
        <f>IF(OR($E14="",$E14=0),"",INDEX(kpi!$I:$I,SUMIFS(kpi!$A:$A,kpi!$E:$E,$E14)))</f>
        <v>руб.</v>
      </c>
      <c r="I14" s="3"/>
      <c r="J14" s="3"/>
      <c r="K14" s="3" t="s">
        <v>7</v>
      </c>
      <c r="L14" s="3"/>
      <c r="M14" s="5"/>
      <c r="N14" s="3"/>
      <c r="O14" s="19"/>
      <c r="P14" s="3"/>
      <c r="Q14" s="3"/>
      <c r="R14" s="41">
        <f t="shared" si="10"/>
        <v>229086737.9730444</v>
      </c>
      <c r="S14" s="3"/>
      <c r="T14" s="3"/>
      <c r="U14" s="41">
        <f>IF(U$7="",0,U12-U13)</f>
        <v>-1641061.7632943329</v>
      </c>
      <c r="V14" s="41">
        <f>IF(V$7="",0,V12-V13)</f>
        <v>-627573.18643113796</v>
      </c>
      <c r="W14" s="41">
        <f t="shared" ref="W14:CH14" si="11">IF(W$7="",0,W12-W13)</f>
        <v>-611759.40692629572</v>
      </c>
      <c r="X14" s="41">
        <f t="shared" si="11"/>
        <v>-338473.50398501381</v>
      </c>
      <c r="Y14" s="41">
        <f t="shared" si="11"/>
        <v>-429671.73722559121</v>
      </c>
      <c r="Z14" s="41">
        <f t="shared" si="11"/>
        <v>-369752.05406379886</v>
      </c>
      <c r="AA14" s="41">
        <f t="shared" si="11"/>
        <v>-314263.55703464174</v>
      </c>
      <c r="AB14" s="41">
        <f t="shared" si="11"/>
        <v>-266173.47941630683</v>
      </c>
      <c r="AC14" s="41">
        <f t="shared" si="11"/>
        <v>-217795.97318288172</v>
      </c>
      <c r="AD14" s="41">
        <f t="shared" si="11"/>
        <v>-167174.76385275275</v>
      </c>
      <c r="AE14" s="41">
        <f t="shared" si="11"/>
        <v>-114309.85142592341</v>
      </c>
      <c r="AF14" s="41">
        <f t="shared" si="11"/>
        <v>-1532.4062216072343</v>
      </c>
      <c r="AG14" s="41">
        <f t="shared" si="11"/>
        <v>-12479514.279785838</v>
      </c>
      <c r="AH14" s="41">
        <f t="shared" si="11"/>
        <v>-2329938.4445966259</v>
      </c>
      <c r="AI14" s="41">
        <f t="shared" si="11"/>
        <v>-2130109.9199068495</v>
      </c>
      <c r="AJ14" s="41">
        <f t="shared" si="11"/>
        <v>354986.62803402171</v>
      </c>
      <c r="AK14" s="41">
        <f t="shared" si="11"/>
        <v>-1478380.6607521148</v>
      </c>
      <c r="AL14" s="41">
        <f t="shared" si="11"/>
        <v>-1336859.170566299</v>
      </c>
      <c r="AM14" s="41">
        <f t="shared" si="11"/>
        <v>-1176264.9096816946</v>
      </c>
      <c r="AN14" s="41">
        <f t="shared" si="11"/>
        <v>-1033771.2199663538</v>
      </c>
      <c r="AO14" s="41">
        <f t="shared" si="11"/>
        <v>-913750.17640676815</v>
      </c>
      <c r="AP14" s="41">
        <f t="shared" si="11"/>
        <v>-795350.62097238004</v>
      </c>
      <c r="AQ14" s="41">
        <f t="shared" si="11"/>
        <v>-673655.74836828653</v>
      </c>
      <c r="AR14" s="41">
        <f t="shared" si="11"/>
        <v>-548665.55859448202</v>
      </c>
      <c r="AS14" s="41">
        <f t="shared" si="11"/>
        <v>-542380.05165097676</v>
      </c>
      <c r="AT14" s="41">
        <f t="shared" si="11"/>
        <v>-410799.22753776237</v>
      </c>
      <c r="AU14" s="41">
        <f t="shared" si="11"/>
        <v>-275923.08625484072</v>
      </c>
      <c r="AV14" s="41">
        <f t="shared" si="11"/>
        <v>-126084.96113554761</v>
      </c>
      <c r="AW14" s="41">
        <f t="shared" si="11"/>
        <v>15381.814486788586</v>
      </c>
      <c r="AX14" s="41">
        <f t="shared" si="11"/>
        <v>160143.90727883019</v>
      </c>
      <c r="AY14" s="41">
        <f t="shared" si="11"/>
        <v>308201.31724057533</v>
      </c>
      <c r="AZ14" s="41">
        <f t="shared" si="11"/>
        <v>459554.04437203333</v>
      </c>
      <c r="BA14" s="41">
        <f t="shared" si="11"/>
        <v>614202.08867319301</v>
      </c>
      <c r="BB14" s="41">
        <f t="shared" si="11"/>
        <v>772145.45014406182</v>
      </c>
      <c r="BC14" s="41">
        <f t="shared" si="11"/>
        <v>933384.1287846379</v>
      </c>
      <c r="BD14" s="41">
        <f t="shared" si="11"/>
        <v>1408485.9781247526</v>
      </c>
      <c r="BE14" s="41">
        <f t="shared" si="11"/>
        <v>-10589725.982130595</v>
      </c>
      <c r="BF14" s="41">
        <f t="shared" si="11"/>
        <v>-1940978.5484081022</v>
      </c>
      <c r="BG14" s="41">
        <f t="shared" si="11"/>
        <v>-1092513.7025333866</v>
      </c>
      <c r="BH14" s="41">
        <f t="shared" si="11"/>
        <v>3528496.5611718912</v>
      </c>
      <c r="BI14" s="41">
        <f t="shared" si="11"/>
        <v>788132.4925099723</v>
      </c>
      <c r="BJ14" s="41">
        <f t="shared" si="11"/>
        <v>1004530.2864434961</v>
      </c>
      <c r="BK14" s="41">
        <f t="shared" si="11"/>
        <v>1223295.0904703811</v>
      </c>
      <c r="BL14" s="41">
        <f t="shared" si="11"/>
        <v>1461615.6978925169</v>
      </c>
      <c r="BM14" s="41">
        <f t="shared" si="11"/>
        <v>1668874.4445573613</v>
      </c>
      <c r="BN14" s="41">
        <f t="shared" si="11"/>
        <v>1842847.9398160316</v>
      </c>
      <c r="BO14" s="41">
        <f t="shared" si="11"/>
        <v>2012577.7561547123</v>
      </c>
      <c r="BP14" s="41">
        <f t="shared" si="11"/>
        <v>2185054.8861058913</v>
      </c>
      <c r="BQ14" s="41">
        <f t="shared" si="11"/>
        <v>2360279.3296695463</v>
      </c>
      <c r="BR14" s="41">
        <f t="shared" si="11"/>
        <v>2538251.0868457034</v>
      </c>
      <c r="BS14" s="41">
        <f t="shared" si="11"/>
        <v>2718970.157634344</v>
      </c>
      <c r="BT14" s="41">
        <f t="shared" si="11"/>
        <v>2902436.5420354791</v>
      </c>
      <c r="BU14" s="41">
        <f t="shared" si="11"/>
        <v>3088650.2400490977</v>
      </c>
      <c r="BV14" s="41">
        <f t="shared" si="11"/>
        <v>3277611.2516752146</v>
      </c>
      <c r="BW14" s="41">
        <f t="shared" si="11"/>
        <v>3469319.5769138075</v>
      </c>
      <c r="BX14" s="41">
        <f t="shared" si="11"/>
        <v>3663775.2157648951</v>
      </c>
      <c r="BY14" s="41">
        <f t="shared" si="11"/>
        <v>3708978.1682284735</v>
      </c>
      <c r="BZ14" s="41">
        <f t="shared" si="11"/>
        <v>3908928.4343045391</v>
      </c>
      <c r="CA14" s="41">
        <f t="shared" si="11"/>
        <v>4111626.0139930956</v>
      </c>
      <c r="CB14" s="41">
        <f t="shared" si="11"/>
        <v>4333737.5739608109</v>
      </c>
      <c r="CC14" s="41">
        <f t="shared" si="11"/>
        <v>4541929.7808743492</v>
      </c>
      <c r="CD14" s="41">
        <f t="shared" si="11"/>
        <v>4752869.3014003709</v>
      </c>
      <c r="CE14" s="41">
        <f t="shared" si="11"/>
        <v>4966556.1355388872</v>
      </c>
      <c r="CF14" s="41">
        <f t="shared" si="11"/>
        <v>5182990.2832898833</v>
      </c>
      <c r="CG14" s="41">
        <f t="shared" si="11"/>
        <v>5402171.7446533814</v>
      </c>
      <c r="CH14" s="41">
        <f t="shared" si="11"/>
        <v>5624100.5196293592</v>
      </c>
      <c r="CI14" s="41">
        <f t="shared" ref="CI14:ET14" si="12">IF(CI$7="",0,CI12-CI13)</f>
        <v>5848776.608217828</v>
      </c>
      <c r="CJ14" s="41">
        <f t="shared" si="12"/>
        <v>6076200.0104187913</v>
      </c>
      <c r="CK14" s="41">
        <f t="shared" si="12"/>
        <v>6306370.7262322456</v>
      </c>
      <c r="CL14" s="41">
        <f t="shared" si="12"/>
        <v>6539288.7556581907</v>
      </c>
      <c r="CM14" s="41">
        <f t="shared" si="12"/>
        <v>6774954.0986966155</v>
      </c>
      <c r="CN14" s="41">
        <f t="shared" si="12"/>
        <v>7013366.7553475425</v>
      </c>
      <c r="CO14" s="41">
        <f t="shared" si="12"/>
        <v>7254526.7256109416</v>
      </c>
      <c r="CP14" s="41">
        <f t="shared" si="12"/>
        <v>7498434.0094868392</v>
      </c>
      <c r="CQ14" s="41">
        <f t="shared" si="12"/>
        <v>7745088.6069752164</v>
      </c>
      <c r="CR14" s="41">
        <f t="shared" si="12"/>
        <v>7994490.5180761032</v>
      </c>
      <c r="CS14" s="41">
        <f t="shared" si="12"/>
        <v>8246639.7427894697</v>
      </c>
      <c r="CT14" s="41">
        <f t="shared" si="12"/>
        <v>8501536.2811153159</v>
      </c>
      <c r="CU14" s="41">
        <f t="shared" si="12"/>
        <v>8759180.1330536678</v>
      </c>
      <c r="CV14" s="41">
        <f t="shared" si="12"/>
        <v>9019571.2986044958</v>
      </c>
      <c r="CW14" s="41">
        <f t="shared" si="12"/>
        <v>9282709.7777678221</v>
      </c>
      <c r="CX14" s="41">
        <f t="shared" si="12"/>
        <v>9548595.5705436394</v>
      </c>
      <c r="CY14" s="41">
        <f t="shared" si="12"/>
        <v>10221717.512883194</v>
      </c>
      <c r="CZ14" s="41">
        <f t="shared" si="12"/>
        <v>50134406.925153315</v>
      </c>
      <c r="DA14" s="41">
        <f t="shared" si="12"/>
        <v>0</v>
      </c>
      <c r="DB14" s="41">
        <f t="shared" si="12"/>
        <v>0</v>
      </c>
      <c r="DC14" s="41">
        <f t="shared" si="12"/>
        <v>0</v>
      </c>
      <c r="DD14" s="41">
        <f t="shared" si="12"/>
        <v>0</v>
      </c>
      <c r="DE14" s="41">
        <f t="shared" si="12"/>
        <v>0</v>
      </c>
      <c r="DF14" s="41">
        <f t="shared" si="12"/>
        <v>0</v>
      </c>
      <c r="DG14" s="41">
        <f t="shared" si="12"/>
        <v>0</v>
      </c>
      <c r="DH14" s="41">
        <f t="shared" si="12"/>
        <v>0</v>
      </c>
      <c r="DI14" s="41">
        <f t="shared" si="12"/>
        <v>0</v>
      </c>
      <c r="DJ14" s="41">
        <f t="shared" si="12"/>
        <v>0</v>
      </c>
      <c r="DK14" s="41">
        <f t="shared" si="12"/>
        <v>0</v>
      </c>
      <c r="DL14" s="41">
        <f t="shared" si="12"/>
        <v>0</v>
      </c>
      <c r="DM14" s="41">
        <f t="shared" si="12"/>
        <v>0</v>
      </c>
      <c r="DN14" s="41">
        <f t="shared" si="12"/>
        <v>0</v>
      </c>
      <c r="DO14" s="41">
        <f t="shared" si="12"/>
        <v>0</v>
      </c>
      <c r="DP14" s="41">
        <f t="shared" si="12"/>
        <v>0</v>
      </c>
      <c r="DQ14" s="41">
        <f t="shared" si="12"/>
        <v>0</v>
      </c>
      <c r="DR14" s="41">
        <f t="shared" si="12"/>
        <v>0</v>
      </c>
      <c r="DS14" s="41">
        <f t="shared" si="12"/>
        <v>0</v>
      </c>
      <c r="DT14" s="41">
        <f t="shared" si="12"/>
        <v>0</v>
      </c>
      <c r="DU14" s="41">
        <f t="shared" si="12"/>
        <v>0</v>
      </c>
      <c r="DV14" s="41">
        <f t="shared" si="12"/>
        <v>0</v>
      </c>
      <c r="DW14" s="41">
        <f t="shared" si="12"/>
        <v>0</v>
      </c>
      <c r="DX14" s="41">
        <f t="shared" si="12"/>
        <v>0</v>
      </c>
      <c r="DY14" s="41">
        <f t="shared" si="12"/>
        <v>0</v>
      </c>
      <c r="DZ14" s="41">
        <f t="shared" si="12"/>
        <v>0</v>
      </c>
      <c r="EA14" s="41">
        <f t="shared" si="12"/>
        <v>0</v>
      </c>
      <c r="EB14" s="41">
        <f t="shared" si="12"/>
        <v>0</v>
      </c>
      <c r="EC14" s="41">
        <f t="shared" si="12"/>
        <v>0</v>
      </c>
      <c r="ED14" s="41">
        <f t="shared" si="12"/>
        <v>0</v>
      </c>
      <c r="EE14" s="41">
        <f t="shared" si="12"/>
        <v>0</v>
      </c>
      <c r="EF14" s="41">
        <f t="shared" si="12"/>
        <v>0</v>
      </c>
      <c r="EG14" s="41">
        <f t="shared" si="12"/>
        <v>0</v>
      </c>
      <c r="EH14" s="41">
        <f t="shared" si="12"/>
        <v>0</v>
      </c>
      <c r="EI14" s="41">
        <f t="shared" si="12"/>
        <v>0</v>
      </c>
      <c r="EJ14" s="41">
        <f t="shared" si="12"/>
        <v>0</v>
      </c>
      <c r="EK14" s="41">
        <f t="shared" si="12"/>
        <v>0</v>
      </c>
      <c r="EL14" s="41">
        <f t="shared" si="12"/>
        <v>0</v>
      </c>
      <c r="EM14" s="41">
        <f t="shared" si="12"/>
        <v>0</v>
      </c>
      <c r="EN14" s="41">
        <f t="shared" si="12"/>
        <v>0</v>
      </c>
      <c r="EO14" s="41">
        <f t="shared" si="12"/>
        <v>0</v>
      </c>
      <c r="EP14" s="41">
        <f t="shared" si="12"/>
        <v>0</v>
      </c>
      <c r="EQ14" s="41">
        <f t="shared" si="12"/>
        <v>0</v>
      </c>
      <c r="ER14" s="41">
        <f t="shared" si="12"/>
        <v>0</v>
      </c>
      <c r="ES14" s="41">
        <f t="shared" si="12"/>
        <v>0</v>
      </c>
      <c r="ET14" s="41">
        <f t="shared" si="12"/>
        <v>0</v>
      </c>
      <c r="EU14" s="41">
        <f t="shared" ref="EU14:HF14" si="13">IF(EU$7="",0,EU12-EU13)</f>
        <v>0</v>
      </c>
      <c r="EV14" s="41">
        <f t="shared" si="13"/>
        <v>0</v>
      </c>
      <c r="EW14" s="41">
        <f t="shared" si="13"/>
        <v>0</v>
      </c>
      <c r="EX14" s="41">
        <f t="shared" si="13"/>
        <v>0</v>
      </c>
      <c r="EY14" s="41">
        <f t="shared" si="13"/>
        <v>0</v>
      </c>
      <c r="EZ14" s="41">
        <f t="shared" si="13"/>
        <v>0</v>
      </c>
      <c r="FA14" s="41">
        <f t="shared" si="13"/>
        <v>0</v>
      </c>
      <c r="FB14" s="41">
        <f t="shared" si="13"/>
        <v>0</v>
      </c>
      <c r="FC14" s="41">
        <f t="shared" si="13"/>
        <v>0</v>
      </c>
      <c r="FD14" s="41">
        <f t="shared" si="13"/>
        <v>0</v>
      </c>
      <c r="FE14" s="41">
        <f t="shared" si="13"/>
        <v>0</v>
      </c>
      <c r="FF14" s="41">
        <f t="shared" si="13"/>
        <v>0</v>
      </c>
      <c r="FG14" s="41">
        <f t="shared" si="13"/>
        <v>0</v>
      </c>
      <c r="FH14" s="41">
        <f t="shared" si="13"/>
        <v>0</v>
      </c>
      <c r="FI14" s="41">
        <f t="shared" si="13"/>
        <v>0</v>
      </c>
      <c r="FJ14" s="41">
        <f t="shared" si="13"/>
        <v>0</v>
      </c>
      <c r="FK14" s="41">
        <f t="shared" si="13"/>
        <v>0</v>
      </c>
      <c r="FL14" s="41">
        <f t="shared" si="13"/>
        <v>0</v>
      </c>
      <c r="FM14" s="41">
        <f t="shared" si="13"/>
        <v>0</v>
      </c>
      <c r="FN14" s="41">
        <f t="shared" si="13"/>
        <v>0</v>
      </c>
      <c r="FO14" s="41">
        <f t="shared" si="13"/>
        <v>0</v>
      </c>
      <c r="FP14" s="41">
        <f t="shared" si="13"/>
        <v>0</v>
      </c>
      <c r="FQ14" s="41">
        <f t="shared" si="13"/>
        <v>0</v>
      </c>
      <c r="FR14" s="41">
        <f t="shared" si="13"/>
        <v>0</v>
      </c>
      <c r="FS14" s="41">
        <f t="shared" si="13"/>
        <v>0</v>
      </c>
      <c r="FT14" s="41">
        <f t="shared" si="13"/>
        <v>0</v>
      </c>
      <c r="FU14" s="41">
        <f t="shared" si="13"/>
        <v>0</v>
      </c>
      <c r="FV14" s="41">
        <f t="shared" si="13"/>
        <v>0</v>
      </c>
      <c r="FW14" s="41">
        <f t="shared" si="13"/>
        <v>0</v>
      </c>
      <c r="FX14" s="41">
        <f t="shared" si="13"/>
        <v>0</v>
      </c>
      <c r="FY14" s="41">
        <f t="shared" si="13"/>
        <v>0</v>
      </c>
      <c r="FZ14" s="41">
        <f t="shared" si="13"/>
        <v>0</v>
      </c>
      <c r="GA14" s="41">
        <f t="shared" si="13"/>
        <v>0</v>
      </c>
      <c r="GB14" s="41">
        <f t="shared" si="13"/>
        <v>0</v>
      </c>
      <c r="GC14" s="41">
        <f t="shared" si="13"/>
        <v>0</v>
      </c>
      <c r="GD14" s="41">
        <f t="shared" si="13"/>
        <v>0</v>
      </c>
      <c r="GE14" s="41">
        <f t="shared" si="13"/>
        <v>0</v>
      </c>
      <c r="GF14" s="41">
        <f t="shared" si="13"/>
        <v>0</v>
      </c>
      <c r="GG14" s="41">
        <f t="shared" si="13"/>
        <v>0</v>
      </c>
      <c r="GH14" s="41">
        <f t="shared" si="13"/>
        <v>0</v>
      </c>
      <c r="GI14" s="41">
        <f t="shared" si="13"/>
        <v>0</v>
      </c>
      <c r="GJ14" s="41">
        <f t="shared" si="13"/>
        <v>0</v>
      </c>
      <c r="GK14" s="41">
        <f t="shared" si="13"/>
        <v>0</v>
      </c>
      <c r="GL14" s="41">
        <f t="shared" si="13"/>
        <v>0</v>
      </c>
      <c r="GM14" s="41">
        <f t="shared" si="13"/>
        <v>0</v>
      </c>
      <c r="GN14" s="41">
        <f t="shared" si="13"/>
        <v>0</v>
      </c>
      <c r="GO14" s="41">
        <f t="shared" si="13"/>
        <v>0</v>
      </c>
      <c r="GP14" s="41">
        <f t="shared" si="13"/>
        <v>0</v>
      </c>
      <c r="GQ14" s="41">
        <f t="shared" si="13"/>
        <v>0</v>
      </c>
      <c r="GR14" s="41">
        <f t="shared" si="13"/>
        <v>0</v>
      </c>
      <c r="GS14" s="41">
        <f t="shared" si="13"/>
        <v>0</v>
      </c>
      <c r="GT14" s="41">
        <f t="shared" si="13"/>
        <v>0</v>
      </c>
      <c r="GU14" s="41">
        <f t="shared" si="13"/>
        <v>0</v>
      </c>
      <c r="GV14" s="41">
        <f t="shared" si="13"/>
        <v>0</v>
      </c>
      <c r="GW14" s="41">
        <f t="shared" si="13"/>
        <v>0</v>
      </c>
      <c r="GX14" s="41">
        <f t="shared" si="13"/>
        <v>0</v>
      </c>
      <c r="GY14" s="41">
        <f t="shared" si="13"/>
        <v>0</v>
      </c>
      <c r="GZ14" s="41">
        <f t="shared" si="13"/>
        <v>0</v>
      </c>
      <c r="HA14" s="41">
        <f t="shared" si="13"/>
        <v>0</v>
      </c>
      <c r="HB14" s="41">
        <f t="shared" si="13"/>
        <v>0</v>
      </c>
      <c r="HC14" s="41">
        <f t="shared" si="13"/>
        <v>0</v>
      </c>
      <c r="HD14" s="41">
        <f t="shared" si="13"/>
        <v>0</v>
      </c>
      <c r="HE14" s="41">
        <f t="shared" si="13"/>
        <v>0</v>
      </c>
      <c r="HF14" s="41">
        <f t="shared" si="13"/>
        <v>0</v>
      </c>
      <c r="HG14" s="41">
        <f t="shared" ref="HG14:JR14" si="14">IF(HG$7="",0,HG12-HG13)</f>
        <v>0</v>
      </c>
      <c r="HH14" s="41">
        <f t="shared" si="14"/>
        <v>0</v>
      </c>
      <c r="HI14" s="41">
        <f t="shared" si="14"/>
        <v>0</v>
      </c>
      <c r="HJ14" s="41">
        <f t="shared" si="14"/>
        <v>0</v>
      </c>
      <c r="HK14" s="41">
        <f t="shared" si="14"/>
        <v>0</v>
      </c>
      <c r="HL14" s="41">
        <f t="shared" si="14"/>
        <v>0</v>
      </c>
      <c r="HM14" s="41">
        <f t="shared" si="14"/>
        <v>0</v>
      </c>
      <c r="HN14" s="41">
        <f t="shared" si="14"/>
        <v>0</v>
      </c>
      <c r="HO14" s="41">
        <f t="shared" si="14"/>
        <v>0</v>
      </c>
      <c r="HP14" s="41">
        <f t="shared" si="14"/>
        <v>0</v>
      </c>
      <c r="HQ14" s="41">
        <f t="shared" si="14"/>
        <v>0</v>
      </c>
      <c r="HR14" s="41">
        <f t="shared" si="14"/>
        <v>0</v>
      </c>
      <c r="HS14" s="41">
        <f t="shared" si="14"/>
        <v>0</v>
      </c>
      <c r="HT14" s="41">
        <f t="shared" si="14"/>
        <v>0</v>
      </c>
      <c r="HU14" s="41">
        <f t="shared" si="14"/>
        <v>0</v>
      </c>
      <c r="HV14" s="41">
        <f t="shared" si="14"/>
        <v>0</v>
      </c>
      <c r="HW14" s="41">
        <f t="shared" si="14"/>
        <v>0</v>
      </c>
      <c r="HX14" s="41">
        <f t="shared" si="14"/>
        <v>0</v>
      </c>
      <c r="HY14" s="41">
        <f t="shared" si="14"/>
        <v>0</v>
      </c>
      <c r="HZ14" s="41">
        <f t="shared" si="14"/>
        <v>0</v>
      </c>
      <c r="IA14" s="41">
        <f t="shared" si="14"/>
        <v>0</v>
      </c>
      <c r="IB14" s="41">
        <f t="shared" si="14"/>
        <v>0</v>
      </c>
      <c r="IC14" s="41">
        <f t="shared" si="14"/>
        <v>0</v>
      </c>
      <c r="ID14" s="41">
        <f t="shared" si="14"/>
        <v>0</v>
      </c>
      <c r="IE14" s="41">
        <f t="shared" si="14"/>
        <v>0</v>
      </c>
      <c r="IF14" s="41">
        <f t="shared" si="14"/>
        <v>0</v>
      </c>
      <c r="IG14" s="41">
        <f t="shared" si="14"/>
        <v>0</v>
      </c>
      <c r="IH14" s="41">
        <f t="shared" si="14"/>
        <v>0</v>
      </c>
      <c r="II14" s="41">
        <f t="shared" si="14"/>
        <v>0</v>
      </c>
      <c r="IJ14" s="41">
        <f t="shared" si="14"/>
        <v>0</v>
      </c>
      <c r="IK14" s="41">
        <f t="shared" si="14"/>
        <v>0</v>
      </c>
      <c r="IL14" s="41">
        <f t="shared" si="14"/>
        <v>0</v>
      </c>
      <c r="IM14" s="41">
        <f t="shared" si="14"/>
        <v>0</v>
      </c>
      <c r="IN14" s="41">
        <f t="shared" si="14"/>
        <v>0</v>
      </c>
      <c r="IO14" s="41">
        <f t="shared" si="14"/>
        <v>0</v>
      </c>
      <c r="IP14" s="41">
        <f t="shared" si="14"/>
        <v>0</v>
      </c>
      <c r="IQ14" s="41">
        <f t="shared" si="14"/>
        <v>0</v>
      </c>
      <c r="IR14" s="41">
        <f t="shared" si="14"/>
        <v>0</v>
      </c>
      <c r="IS14" s="41">
        <f t="shared" si="14"/>
        <v>0</v>
      </c>
      <c r="IT14" s="41">
        <f t="shared" si="14"/>
        <v>0</v>
      </c>
      <c r="IU14" s="41">
        <f t="shared" si="14"/>
        <v>0</v>
      </c>
      <c r="IV14" s="41">
        <f t="shared" si="14"/>
        <v>0</v>
      </c>
      <c r="IW14" s="41">
        <f t="shared" si="14"/>
        <v>0</v>
      </c>
      <c r="IX14" s="41">
        <f t="shared" si="14"/>
        <v>0</v>
      </c>
      <c r="IY14" s="41">
        <f t="shared" si="14"/>
        <v>0</v>
      </c>
      <c r="IZ14" s="41">
        <f t="shared" si="14"/>
        <v>0</v>
      </c>
      <c r="JA14" s="41">
        <f t="shared" si="14"/>
        <v>0</v>
      </c>
      <c r="JB14" s="41">
        <f t="shared" si="14"/>
        <v>0</v>
      </c>
      <c r="JC14" s="41">
        <f t="shared" si="14"/>
        <v>0</v>
      </c>
      <c r="JD14" s="41">
        <f t="shared" si="14"/>
        <v>0</v>
      </c>
      <c r="JE14" s="41">
        <f t="shared" si="14"/>
        <v>0</v>
      </c>
      <c r="JF14" s="41">
        <f t="shared" si="14"/>
        <v>0</v>
      </c>
      <c r="JG14" s="41">
        <f t="shared" si="14"/>
        <v>0</v>
      </c>
      <c r="JH14" s="41">
        <f t="shared" si="14"/>
        <v>0</v>
      </c>
      <c r="JI14" s="41">
        <f t="shared" si="14"/>
        <v>0</v>
      </c>
      <c r="JJ14" s="41">
        <f t="shared" si="14"/>
        <v>0</v>
      </c>
      <c r="JK14" s="41">
        <f t="shared" si="14"/>
        <v>0</v>
      </c>
      <c r="JL14" s="41">
        <f t="shared" si="14"/>
        <v>0</v>
      </c>
      <c r="JM14" s="41">
        <f t="shared" si="14"/>
        <v>0</v>
      </c>
      <c r="JN14" s="41">
        <f t="shared" si="14"/>
        <v>0</v>
      </c>
      <c r="JO14" s="41">
        <f t="shared" si="14"/>
        <v>0</v>
      </c>
      <c r="JP14" s="41">
        <f t="shared" si="14"/>
        <v>0</v>
      </c>
      <c r="JQ14" s="41">
        <f t="shared" si="14"/>
        <v>0</v>
      </c>
      <c r="JR14" s="41">
        <f t="shared" si="14"/>
        <v>0</v>
      </c>
      <c r="JS14" s="41">
        <f t="shared" ref="JS14:KV14" si="15">IF(JS$7="",0,JS12-JS13)</f>
        <v>0</v>
      </c>
      <c r="JT14" s="41">
        <f t="shared" si="15"/>
        <v>0</v>
      </c>
      <c r="JU14" s="41">
        <f t="shared" si="15"/>
        <v>0</v>
      </c>
      <c r="JV14" s="41">
        <f t="shared" si="15"/>
        <v>0</v>
      </c>
      <c r="JW14" s="41">
        <f t="shared" si="15"/>
        <v>0</v>
      </c>
      <c r="JX14" s="41">
        <f t="shared" si="15"/>
        <v>0</v>
      </c>
      <c r="JY14" s="41">
        <f t="shared" si="15"/>
        <v>0</v>
      </c>
      <c r="JZ14" s="41">
        <f t="shared" si="15"/>
        <v>0</v>
      </c>
      <c r="KA14" s="41">
        <f t="shared" si="15"/>
        <v>0</v>
      </c>
      <c r="KB14" s="41">
        <f t="shared" si="15"/>
        <v>0</v>
      </c>
      <c r="KC14" s="41">
        <f t="shared" si="15"/>
        <v>0</v>
      </c>
      <c r="KD14" s="41">
        <f t="shared" si="15"/>
        <v>0</v>
      </c>
      <c r="KE14" s="41">
        <f t="shared" si="15"/>
        <v>0</v>
      </c>
      <c r="KF14" s="41">
        <f t="shared" si="15"/>
        <v>0</v>
      </c>
      <c r="KG14" s="41">
        <f t="shared" si="15"/>
        <v>0</v>
      </c>
      <c r="KH14" s="41">
        <f t="shared" si="15"/>
        <v>0</v>
      </c>
      <c r="KI14" s="41">
        <f t="shared" si="15"/>
        <v>0</v>
      </c>
      <c r="KJ14" s="41">
        <f t="shared" si="15"/>
        <v>0</v>
      </c>
      <c r="KK14" s="41">
        <f t="shared" si="15"/>
        <v>0</v>
      </c>
      <c r="KL14" s="41">
        <f t="shared" si="15"/>
        <v>0</v>
      </c>
      <c r="KM14" s="41">
        <f t="shared" si="15"/>
        <v>0</v>
      </c>
      <c r="KN14" s="41">
        <f t="shared" si="15"/>
        <v>0</v>
      </c>
      <c r="KO14" s="41">
        <f t="shared" si="15"/>
        <v>0</v>
      </c>
      <c r="KP14" s="41">
        <f t="shared" si="15"/>
        <v>0</v>
      </c>
      <c r="KQ14" s="41">
        <f t="shared" si="15"/>
        <v>0</v>
      </c>
      <c r="KR14" s="41">
        <f t="shared" si="15"/>
        <v>0</v>
      </c>
      <c r="KS14" s="41">
        <f t="shared" si="15"/>
        <v>0</v>
      </c>
      <c r="KT14" s="41">
        <f t="shared" si="15"/>
        <v>0</v>
      </c>
      <c r="KU14" s="41">
        <f t="shared" si="15"/>
        <v>0</v>
      </c>
      <c r="KV14" s="41">
        <f t="shared" si="15"/>
        <v>0</v>
      </c>
      <c r="KW14" s="3"/>
      <c r="KX14" s="3"/>
    </row>
    <row r="15" spans="1:310" s="4" customFormat="1" x14ac:dyDescent="0.25">
      <c r="A15" s="3"/>
      <c r="B15" s="85"/>
      <c r="C15" s="86"/>
      <c r="D15" s="85"/>
      <c r="E15" s="3" t="str">
        <f>kpi!$E$90</f>
        <v>ФИНПОТОК ПРОЕКТА НАКОПИТЕЛЬНЫМ ИТОГОМ</v>
      </c>
      <c r="F15" s="3"/>
      <c r="G15" s="3"/>
      <c r="H15" s="39" t="str">
        <f>IF(OR($E15="",$E15=0),"",INDEX(kpi!$I:$I,SUMIFS(kpi!$A:$A,kpi!$E:$E,$E15)))</f>
        <v>руб.</v>
      </c>
      <c r="I15" s="3"/>
      <c r="J15" s="3"/>
      <c r="K15" s="3" t="s">
        <v>7</v>
      </c>
      <c r="L15" s="3"/>
      <c r="M15" s="5"/>
      <c r="N15" s="3"/>
      <c r="O15" s="19"/>
      <c r="P15" s="3"/>
      <c r="Q15" s="3"/>
      <c r="R15" s="41">
        <f>SUMIFS($T15:$KW15,$T$1:$KW$1,MAX($1:$1))</f>
        <v>229086737.9730444</v>
      </c>
      <c r="S15" s="3"/>
      <c r="T15" s="3"/>
      <c r="U15" s="41">
        <f>IF(U$7="",0,T15+U14)</f>
        <v>-1641061.7632943329</v>
      </c>
      <c r="V15" s="41">
        <f t="shared" ref="V15:CG15" si="16">IF(V$7="",0,U15+V14)</f>
        <v>-2268634.949725471</v>
      </c>
      <c r="W15" s="41">
        <f t="shared" si="16"/>
        <v>-2880394.3566517667</v>
      </c>
      <c r="X15" s="41">
        <f t="shared" si="16"/>
        <v>-3218867.8606367805</v>
      </c>
      <c r="Y15" s="41">
        <f t="shared" si="16"/>
        <v>-3648539.5978623717</v>
      </c>
      <c r="Z15" s="41">
        <f t="shared" si="16"/>
        <v>-4018291.6519261706</v>
      </c>
      <c r="AA15" s="41">
        <f t="shared" si="16"/>
        <v>-4332555.2089608125</v>
      </c>
      <c r="AB15" s="41">
        <f t="shared" si="16"/>
        <v>-4598728.6883771196</v>
      </c>
      <c r="AC15" s="41">
        <f t="shared" si="16"/>
        <v>-4816524.6615600009</v>
      </c>
      <c r="AD15" s="41">
        <f t="shared" si="16"/>
        <v>-4983699.4254127536</v>
      </c>
      <c r="AE15" s="41">
        <f t="shared" si="16"/>
        <v>-5098009.276838677</v>
      </c>
      <c r="AF15" s="41">
        <f t="shared" si="16"/>
        <v>-5099541.6830602847</v>
      </c>
      <c r="AG15" s="41">
        <f t="shared" si="16"/>
        <v>-17579055.962846123</v>
      </c>
      <c r="AH15" s="41">
        <f t="shared" si="16"/>
        <v>-19908994.407442749</v>
      </c>
      <c r="AI15" s="41">
        <f t="shared" si="16"/>
        <v>-22039104.327349599</v>
      </c>
      <c r="AJ15" s="41">
        <f t="shared" si="16"/>
        <v>-21684117.699315578</v>
      </c>
      <c r="AK15" s="41">
        <f t="shared" si="16"/>
        <v>-23162498.360067692</v>
      </c>
      <c r="AL15" s="41">
        <f t="shared" si="16"/>
        <v>-24499357.53063399</v>
      </c>
      <c r="AM15" s="41">
        <f t="shared" si="16"/>
        <v>-25675622.440315686</v>
      </c>
      <c r="AN15" s="41">
        <f t="shared" si="16"/>
        <v>-26709393.660282038</v>
      </c>
      <c r="AO15" s="41">
        <f t="shared" si="16"/>
        <v>-27623143.836688805</v>
      </c>
      <c r="AP15" s="41">
        <f t="shared" si="16"/>
        <v>-28418494.457661185</v>
      </c>
      <c r="AQ15" s="41">
        <f t="shared" si="16"/>
        <v>-29092150.206029471</v>
      </c>
      <c r="AR15" s="41">
        <f t="shared" si="16"/>
        <v>-29640815.764623955</v>
      </c>
      <c r="AS15" s="41">
        <f t="shared" si="16"/>
        <v>-30183195.816274934</v>
      </c>
      <c r="AT15" s="41">
        <f t="shared" si="16"/>
        <v>-30593995.043812696</v>
      </c>
      <c r="AU15" s="41">
        <f t="shared" si="16"/>
        <v>-30869918.130067535</v>
      </c>
      <c r="AV15" s="41">
        <f t="shared" si="16"/>
        <v>-30996003.091203082</v>
      </c>
      <c r="AW15" s="41">
        <f t="shared" si="16"/>
        <v>-30980621.276716292</v>
      </c>
      <c r="AX15" s="41">
        <f t="shared" si="16"/>
        <v>-30820477.369437464</v>
      </c>
      <c r="AY15" s="41">
        <f t="shared" si="16"/>
        <v>-30512276.05219689</v>
      </c>
      <c r="AZ15" s="41">
        <f t="shared" si="16"/>
        <v>-30052722.007824857</v>
      </c>
      <c r="BA15" s="41">
        <f t="shared" si="16"/>
        <v>-29438519.919151664</v>
      </c>
      <c r="BB15" s="41">
        <f t="shared" si="16"/>
        <v>-28666374.469007604</v>
      </c>
      <c r="BC15" s="41">
        <f t="shared" si="16"/>
        <v>-27732990.340222966</v>
      </c>
      <c r="BD15" s="41">
        <f t="shared" si="16"/>
        <v>-26324504.362098213</v>
      </c>
      <c r="BE15" s="41">
        <f t="shared" si="16"/>
        <v>-36914230.344228804</v>
      </c>
      <c r="BF15" s="41">
        <f t="shared" si="16"/>
        <v>-38855208.89263691</v>
      </c>
      <c r="BG15" s="41">
        <f t="shared" si="16"/>
        <v>-39947722.595170297</v>
      </c>
      <c r="BH15" s="41">
        <f t="shared" si="16"/>
        <v>-36419226.033998407</v>
      </c>
      <c r="BI15" s="41">
        <f t="shared" si="16"/>
        <v>-35631093.541488439</v>
      </c>
      <c r="BJ15" s="41">
        <f t="shared" si="16"/>
        <v>-34626563.255044945</v>
      </c>
      <c r="BK15" s="41">
        <f t="shared" si="16"/>
        <v>-33403268.164574564</v>
      </c>
      <c r="BL15" s="41">
        <f t="shared" si="16"/>
        <v>-31941652.466682047</v>
      </c>
      <c r="BM15" s="41">
        <f t="shared" si="16"/>
        <v>-30272778.022124685</v>
      </c>
      <c r="BN15" s="41">
        <f t="shared" si="16"/>
        <v>-28429930.082308654</v>
      </c>
      <c r="BO15" s="41">
        <f t="shared" si="16"/>
        <v>-26417352.326153941</v>
      </c>
      <c r="BP15" s="41">
        <f t="shared" si="16"/>
        <v>-24232297.44004805</v>
      </c>
      <c r="BQ15" s="41">
        <f t="shared" si="16"/>
        <v>-21872018.110378504</v>
      </c>
      <c r="BR15" s="41">
        <f t="shared" si="16"/>
        <v>-19333767.0235328</v>
      </c>
      <c r="BS15" s="41">
        <f t="shared" si="16"/>
        <v>-16614796.865898456</v>
      </c>
      <c r="BT15" s="41">
        <f t="shared" si="16"/>
        <v>-13712360.323862977</v>
      </c>
      <c r="BU15" s="41">
        <f t="shared" si="16"/>
        <v>-10623710.08381388</v>
      </c>
      <c r="BV15" s="41">
        <f t="shared" si="16"/>
        <v>-7346098.832138665</v>
      </c>
      <c r="BW15" s="41">
        <f t="shared" si="16"/>
        <v>-3876779.2552248575</v>
      </c>
      <c r="BX15" s="41">
        <f t="shared" si="16"/>
        <v>-213004.0394599624</v>
      </c>
      <c r="BY15" s="41">
        <f t="shared" si="16"/>
        <v>3495974.1287685111</v>
      </c>
      <c r="BZ15" s="41">
        <f t="shared" si="16"/>
        <v>7404902.5630730502</v>
      </c>
      <c r="CA15" s="41">
        <f t="shared" si="16"/>
        <v>11516528.577066146</v>
      </c>
      <c r="CB15" s="41">
        <f t="shared" si="16"/>
        <v>15850266.151026957</v>
      </c>
      <c r="CC15" s="41">
        <f t="shared" si="16"/>
        <v>20392195.931901306</v>
      </c>
      <c r="CD15" s="41">
        <f t="shared" si="16"/>
        <v>25145065.233301677</v>
      </c>
      <c r="CE15" s="41">
        <f t="shared" si="16"/>
        <v>30111621.368840564</v>
      </c>
      <c r="CF15" s="41">
        <f t="shared" si="16"/>
        <v>35294611.652130447</v>
      </c>
      <c r="CG15" s="41">
        <f t="shared" si="16"/>
        <v>40696783.396783829</v>
      </c>
      <c r="CH15" s="41">
        <f t="shared" ref="CH15:ES15" si="17">IF(CH$7="",0,CG15+CH14)</f>
        <v>46320883.916413188</v>
      </c>
      <c r="CI15" s="41">
        <f t="shared" si="17"/>
        <v>52169660.524631016</v>
      </c>
      <c r="CJ15" s="41">
        <f t="shared" si="17"/>
        <v>58245860.535049811</v>
      </c>
      <c r="CK15" s="41">
        <f t="shared" si="17"/>
        <v>64552231.261282057</v>
      </c>
      <c r="CL15" s="41">
        <f t="shared" si="17"/>
        <v>71091520.016940251</v>
      </c>
      <c r="CM15" s="41">
        <f t="shared" si="17"/>
        <v>77866474.11563687</v>
      </c>
      <c r="CN15" s="41">
        <f t="shared" si="17"/>
        <v>84879840.870984405</v>
      </c>
      <c r="CO15" s="41">
        <f t="shared" si="17"/>
        <v>92134367.596595347</v>
      </c>
      <c r="CP15" s="41">
        <f t="shared" si="17"/>
        <v>99632801.606082186</v>
      </c>
      <c r="CQ15" s="41">
        <f t="shared" si="17"/>
        <v>107377890.2130574</v>
      </c>
      <c r="CR15" s="41">
        <f t="shared" si="17"/>
        <v>115372380.73113351</v>
      </c>
      <c r="CS15" s="41">
        <f t="shared" si="17"/>
        <v>123619020.47392297</v>
      </c>
      <c r="CT15" s="41">
        <f t="shared" si="17"/>
        <v>132120556.75503829</v>
      </c>
      <c r="CU15" s="41">
        <f t="shared" si="17"/>
        <v>140879736.88809195</v>
      </c>
      <c r="CV15" s="41">
        <f t="shared" si="17"/>
        <v>149899308.18669644</v>
      </c>
      <c r="CW15" s="41">
        <f t="shared" si="17"/>
        <v>159182017.96446425</v>
      </c>
      <c r="CX15" s="41">
        <f t="shared" si="17"/>
        <v>168730613.53500789</v>
      </c>
      <c r="CY15" s="41">
        <f t="shared" si="17"/>
        <v>178952331.04789108</v>
      </c>
      <c r="CZ15" s="41">
        <f t="shared" si="17"/>
        <v>229086737.9730444</v>
      </c>
      <c r="DA15" s="41">
        <f t="shared" si="17"/>
        <v>0</v>
      </c>
      <c r="DB15" s="41">
        <f t="shared" si="17"/>
        <v>0</v>
      </c>
      <c r="DC15" s="41">
        <f t="shared" si="17"/>
        <v>0</v>
      </c>
      <c r="DD15" s="41">
        <f t="shared" si="17"/>
        <v>0</v>
      </c>
      <c r="DE15" s="41">
        <f t="shared" si="17"/>
        <v>0</v>
      </c>
      <c r="DF15" s="41">
        <f t="shared" si="17"/>
        <v>0</v>
      </c>
      <c r="DG15" s="41">
        <f t="shared" si="17"/>
        <v>0</v>
      </c>
      <c r="DH15" s="41">
        <f t="shared" si="17"/>
        <v>0</v>
      </c>
      <c r="DI15" s="41">
        <f t="shared" si="17"/>
        <v>0</v>
      </c>
      <c r="DJ15" s="41">
        <f t="shared" si="17"/>
        <v>0</v>
      </c>
      <c r="DK15" s="41">
        <f t="shared" si="17"/>
        <v>0</v>
      </c>
      <c r="DL15" s="41">
        <f t="shared" si="17"/>
        <v>0</v>
      </c>
      <c r="DM15" s="41">
        <f t="shared" si="17"/>
        <v>0</v>
      </c>
      <c r="DN15" s="41">
        <f t="shared" si="17"/>
        <v>0</v>
      </c>
      <c r="DO15" s="41">
        <f t="shared" si="17"/>
        <v>0</v>
      </c>
      <c r="DP15" s="41">
        <f t="shared" si="17"/>
        <v>0</v>
      </c>
      <c r="DQ15" s="41">
        <f t="shared" si="17"/>
        <v>0</v>
      </c>
      <c r="DR15" s="41">
        <f t="shared" si="17"/>
        <v>0</v>
      </c>
      <c r="DS15" s="41">
        <f t="shared" si="17"/>
        <v>0</v>
      </c>
      <c r="DT15" s="41">
        <f t="shared" si="17"/>
        <v>0</v>
      </c>
      <c r="DU15" s="41">
        <f t="shared" si="17"/>
        <v>0</v>
      </c>
      <c r="DV15" s="41">
        <f t="shared" si="17"/>
        <v>0</v>
      </c>
      <c r="DW15" s="41">
        <f t="shared" si="17"/>
        <v>0</v>
      </c>
      <c r="DX15" s="41">
        <f t="shared" si="17"/>
        <v>0</v>
      </c>
      <c r="DY15" s="41">
        <f t="shared" si="17"/>
        <v>0</v>
      </c>
      <c r="DZ15" s="41">
        <f t="shared" si="17"/>
        <v>0</v>
      </c>
      <c r="EA15" s="41">
        <f t="shared" si="17"/>
        <v>0</v>
      </c>
      <c r="EB15" s="41">
        <f t="shared" si="17"/>
        <v>0</v>
      </c>
      <c r="EC15" s="41">
        <f t="shared" si="17"/>
        <v>0</v>
      </c>
      <c r="ED15" s="41">
        <f t="shared" si="17"/>
        <v>0</v>
      </c>
      <c r="EE15" s="41">
        <f t="shared" si="17"/>
        <v>0</v>
      </c>
      <c r="EF15" s="41">
        <f t="shared" si="17"/>
        <v>0</v>
      </c>
      <c r="EG15" s="41">
        <f t="shared" si="17"/>
        <v>0</v>
      </c>
      <c r="EH15" s="41">
        <f t="shared" si="17"/>
        <v>0</v>
      </c>
      <c r="EI15" s="41">
        <f t="shared" si="17"/>
        <v>0</v>
      </c>
      <c r="EJ15" s="41">
        <f t="shared" si="17"/>
        <v>0</v>
      </c>
      <c r="EK15" s="41">
        <f t="shared" si="17"/>
        <v>0</v>
      </c>
      <c r="EL15" s="41">
        <f t="shared" si="17"/>
        <v>0</v>
      </c>
      <c r="EM15" s="41">
        <f t="shared" si="17"/>
        <v>0</v>
      </c>
      <c r="EN15" s="41">
        <f t="shared" si="17"/>
        <v>0</v>
      </c>
      <c r="EO15" s="41">
        <f t="shared" si="17"/>
        <v>0</v>
      </c>
      <c r="EP15" s="41">
        <f t="shared" si="17"/>
        <v>0</v>
      </c>
      <c r="EQ15" s="41">
        <f t="shared" si="17"/>
        <v>0</v>
      </c>
      <c r="ER15" s="41">
        <f t="shared" si="17"/>
        <v>0</v>
      </c>
      <c r="ES15" s="41">
        <f t="shared" si="17"/>
        <v>0</v>
      </c>
      <c r="ET15" s="41">
        <f t="shared" ref="ET15:HE15" si="18">IF(ET$7="",0,ES15+ET14)</f>
        <v>0</v>
      </c>
      <c r="EU15" s="41">
        <f t="shared" si="18"/>
        <v>0</v>
      </c>
      <c r="EV15" s="41">
        <f t="shared" si="18"/>
        <v>0</v>
      </c>
      <c r="EW15" s="41">
        <f t="shared" si="18"/>
        <v>0</v>
      </c>
      <c r="EX15" s="41">
        <f t="shared" si="18"/>
        <v>0</v>
      </c>
      <c r="EY15" s="41">
        <f t="shared" si="18"/>
        <v>0</v>
      </c>
      <c r="EZ15" s="41">
        <f t="shared" si="18"/>
        <v>0</v>
      </c>
      <c r="FA15" s="41">
        <f t="shared" si="18"/>
        <v>0</v>
      </c>
      <c r="FB15" s="41">
        <f t="shared" si="18"/>
        <v>0</v>
      </c>
      <c r="FC15" s="41">
        <f t="shared" si="18"/>
        <v>0</v>
      </c>
      <c r="FD15" s="41">
        <f t="shared" si="18"/>
        <v>0</v>
      </c>
      <c r="FE15" s="41">
        <f t="shared" si="18"/>
        <v>0</v>
      </c>
      <c r="FF15" s="41">
        <f t="shared" si="18"/>
        <v>0</v>
      </c>
      <c r="FG15" s="41">
        <f t="shared" si="18"/>
        <v>0</v>
      </c>
      <c r="FH15" s="41">
        <f t="shared" si="18"/>
        <v>0</v>
      </c>
      <c r="FI15" s="41">
        <f t="shared" si="18"/>
        <v>0</v>
      </c>
      <c r="FJ15" s="41">
        <f t="shared" si="18"/>
        <v>0</v>
      </c>
      <c r="FK15" s="41">
        <f t="shared" si="18"/>
        <v>0</v>
      </c>
      <c r="FL15" s="41">
        <f t="shared" si="18"/>
        <v>0</v>
      </c>
      <c r="FM15" s="41">
        <f t="shared" si="18"/>
        <v>0</v>
      </c>
      <c r="FN15" s="41">
        <f t="shared" si="18"/>
        <v>0</v>
      </c>
      <c r="FO15" s="41">
        <f t="shared" si="18"/>
        <v>0</v>
      </c>
      <c r="FP15" s="41">
        <f t="shared" si="18"/>
        <v>0</v>
      </c>
      <c r="FQ15" s="41">
        <f t="shared" si="18"/>
        <v>0</v>
      </c>
      <c r="FR15" s="41">
        <f t="shared" si="18"/>
        <v>0</v>
      </c>
      <c r="FS15" s="41">
        <f t="shared" si="18"/>
        <v>0</v>
      </c>
      <c r="FT15" s="41">
        <f t="shared" si="18"/>
        <v>0</v>
      </c>
      <c r="FU15" s="41">
        <f t="shared" si="18"/>
        <v>0</v>
      </c>
      <c r="FV15" s="41">
        <f t="shared" si="18"/>
        <v>0</v>
      </c>
      <c r="FW15" s="41">
        <f t="shared" si="18"/>
        <v>0</v>
      </c>
      <c r="FX15" s="41">
        <f t="shared" si="18"/>
        <v>0</v>
      </c>
      <c r="FY15" s="41">
        <f t="shared" si="18"/>
        <v>0</v>
      </c>
      <c r="FZ15" s="41">
        <f t="shared" si="18"/>
        <v>0</v>
      </c>
      <c r="GA15" s="41">
        <f t="shared" si="18"/>
        <v>0</v>
      </c>
      <c r="GB15" s="41">
        <f t="shared" si="18"/>
        <v>0</v>
      </c>
      <c r="GC15" s="41">
        <f t="shared" si="18"/>
        <v>0</v>
      </c>
      <c r="GD15" s="41">
        <f t="shared" si="18"/>
        <v>0</v>
      </c>
      <c r="GE15" s="41">
        <f t="shared" si="18"/>
        <v>0</v>
      </c>
      <c r="GF15" s="41">
        <f t="shared" si="18"/>
        <v>0</v>
      </c>
      <c r="GG15" s="41">
        <f t="shared" si="18"/>
        <v>0</v>
      </c>
      <c r="GH15" s="41">
        <f t="shared" si="18"/>
        <v>0</v>
      </c>
      <c r="GI15" s="41">
        <f t="shared" si="18"/>
        <v>0</v>
      </c>
      <c r="GJ15" s="41">
        <f t="shared" si="18"/>
        <v>0</v>
      </c>
      <c r="GK15" s="41">
        <f t="shared" si="18"/>
        <v>0</v>
      </c>
      <c r="GL15" s="41">
        <f t="shared" si="18"/>
        <v>0</v>
      </c>
      <c r="GM15" s="41">
        <f t="shared" si="18"/>
        <v>0</v>
      </c>
      <c r="GN15" s="41">
        <f t="shared" si="18"/>
        <v>0</v>
      </c>
      <c r="GO15" s="41">
        <f t="shared" si="18"/>
        <v>0</v>
      </c>
      <c r="GP15" s="41">
        <f t="shared" si="18"/>
        <v>0</v>
      </c>
      <c r="GQ15" s="41">
        <f t="shared" si="18"/>
        <v>0</v>
      </c>
      <c r="GR15" s="41">
        <f t="shared" si="18"/>
        <v>0</v>
      </c>
      <c r="GS15" s="41">
        <f t="shared" si="18"/>
        <v>0</v>
      </c>
      <c r="GT15" s="41">
        <f t="shared" si="18"/>
        <v>0</v>
      </c>
      <c r="GU15" s="41">
        <f t="shared" si="18"/>
        <v>0</v>
      </c>
      <c r="GV15" s="41">
        <f t="shared" si="18"/>
        <v>0</v>
      </c>
      <c r="GW15" s="41">
        <f t="shared" si="18"/>
        <v>0</v>
      </c>
      <c r="GX15" s="41">
        <f t="shared" si="18"/>
        <v>0</v>
      </c>
      <c r="GY15" s="41">
        <f t="shared" si="18"/>
        <v>0</v>
      </c>
      <c r="GZ15" s="41">
        <f t="shared" si="18"/>
        <v>0</v>
      </c>
      <c r="HA15" s="41">
        <f t="shared" si="18"/>
        <v>0</v>
      </c>
      <c r="HB15" s="41">
        <f t="shared" si="18"/>
        <v>0</v>
      </c>
      <c r="HC15" s="41">
        <f t="shared" si="18"/>
        <v>0</v>
      </c>
      <c r="HD15" s="41">
        <f t="shared" si="18"/>
        <v>0</v>
      </c>
      <c r="HE15" s="41">
        <f t="shared" si="18"/>
        <v>0</v>
      </c>
      <c r="HF15" s="41">
        <f t="shared" ref="HF15:JQ15" si="19">IF(HF$7="",0,HE15+HF14)</f>
        <v>0</v>
      </c>
      <c r="HG15" s="41">
        <f t="shared" si="19"/>
        <v>0</v>
      </c>
      <c r="HH15" s="41">
        <f t="shared" si="19"/>
        <v>0</v>
      </c>
      <c r="HI15" s="41">
        <f t="shared" si="19"/>
        <v>0</v>
      </c>
      <c r="HJ15" s="41">
        <f t="shared" si="19"/>
        <v>0</v>
      </c>
      <c r="HK15" s="41">
        <f t="shared" si="19"/>
        <v>0</v>
      </c>
      <c r="HL15" s="41">
        <f t="shared" si="19"/>
        <v>0</v>
      </c>
      <c r="HM15" s="41">
        <f t="shared" si="19"/>
        <v>0</v>
      </c>
      <c r="HN15" s="41">
        <f t="shared" si="19"/>
        <v>0</v>
      </c>
      <c r="HO15" s="41">
        <f t="shared" si="19"/>
        <v>0</v>
      </c>
      <c r="HP15" s="41">
        <f t="shared" si="19"/>
        <v>0</v>
      </c>
      <c r="HQ15" s="41">
        <f t="shared" si="19"/>
        <v>0</v>
      </c>
      <c r="HR15" s="41">
        <f t="shared" si="19"/>
        <v>0</v>
      </c>
      <c r="HS15" s="41">
        <f t="shared" si="19"/>
        <v>0</v>
      </c>
      <c r="HT15" s="41">
        <f t="shared" si="19"/>
        <v>0</v>
      </c>
      <c r="HU15" s="41">
        <f t="shared" si="19"/>
        <v>0</v>
      </c>
      <c r="HV15" s="41">
        <f t="shared" si="19"/>
        <v>0</v>
      </c>
      <c r="HW15" s="41">
        <f t="shared" si="19"/>
        <v>0</v>
      </c>
      <c r="HX15" s="41">
        <f t="shared" si="19"/>
        <v>0</v>
      </c>
      <c r="HY15" s="41">
        <f t="shared" si="19"/>
        <v>0</v>
      </c>
      <c r="HZ15" s="41">
        <f t="shared" si="19"/>
        <v>0</v>
      </c>
      <c r="IA15" s="41">
        <f t="shared" si="19"/>
        <v>0</v>
      </c>
      <c r="IB15" s="41">
        <f t="shared" si="19"/>
        <v>0</v>
      </c>
      <c r="IC15" s="41">
        <f t="shared" si="19"/>
        <v>0</v>
      </c>
      <c r="ID15" s="41">
        <f t="shared" si="19"/>
        <v>0</v>
      </c>
      <c r="IE15" s="41">
        <f t="shared" si="19"/>
        <v>0</v>
      </c>
      <c r="IF15" s="41">
        <f t="shared" si="19"/>
        <v>0</v>
      </c>
      <c r="IG15" s="41">
        <f t="shared" si="19"/>
        <v>0</v>
      </c>
      <c r="IH15" s="41">
        <f t="shared" si="19"/>
        <v>0</v>
      </c>
      <c r="II15" s="41">
        <f t="shared" si="19"/>
        <v>0</v>
      </c>
      <c r="IJ15" s="41">
        <f t="shared" si="19"/>
        <v>0</v>
      </c>
      <c r="IK15" s="41">
        <f t="shared" si="19"/>
        <v>0</v>
      </c>
      <c r="IL15" s="41">
        <f t="shared" si="19"/>
        <v>0</v>
      </c>
      <c r="IM15" s="41">
        <f t="shared" si="19"/>
        <v>0</v>
      </c>
      <c r="IN15" s="41">
        <f t="shared" si="19"/>
        <v>0</v>
      </c>
      <c r="IO15" s="41">
        <f t="shared" si="19"/>
        <v>0</v>
      </c>
      <c r="IP15" s="41">
        <f t="shared" si="19"/>
        <v>0</v>
      </c>
      <c r="IQ15" s="41">
        <f t="shared" si="19"/>
        <v>0</v>
      </c>
      <c r="IR15" s="41">
        <f t="shared" si="19"/>
        <v>0</v>
      </c>
      <c r="IS15" s="41">
        <f t="shared" si="19"/>
        <v>0</v>
      </c>
      <c r="IT15" s="41">
        <f t="shared" si="19"/>
        <v>0</v>
      </c>
      <c r="IU15" s="41">
        <f t="shared" si="19"/>
        <v>0</v>
      </c>
      <c r="IV15" s="41">
        <f t="shared" si="19"/>
        <v>0</v>
      </c>
      <c r="IW15" s="41">
        <f t="shared" si="19"/>
        <v>0</v>
      </c>
      <c r="IX15" s="41">
        <f t="shared" si="19"/>
        <v>0</v>
      </c>
      <c r="IY15" s="41">
        <f t="shared" si="19"/>
        <v>0</v>
      </c>
      <c r="IZ15" s="41">
        <f t="shared" si="19"/>
        <v>0</v>
      </c>
      <c r="JA15" s="41">
        <f t="shared" si="19"/>
        <v>0</v>
      </c>
      <c r="JB15" s="41">
        <f t="shared" si="19"/>
        <v>0</v>
      </c>
      <c r="JC15" s="41">
        <f t="shared" si="19"/>
        <v>0</v>
      </c>
      <c r="JD15" s="41">
        <f t="shared" si="19"/>
        <v>0</v>
      </c>
      <c r="JE15" s="41">
        <f t="shared" si="19"/>
        <v>0</v>
      </c>
      <c r="JF15" s="41">
        <f t="shared" si="19"/>
        <v>0</v>
      </c>
      <c r="JG15" s="41">
        <f t="shared" si="19"/>
        <v>0</v>
      </c>
      <c r="JH15" s="41">
        <f t="shared" si="19"/>
        <v>0</v>
      </c>
      <c r="JI15" s="41">
        <f t="shared" si="19"/>
        <v>0</v>
      </c>
      <c r="JJ15" s="41">
        <f t="shared" si="19"/>
        <v>0</v>
      </c>
      <c r="JK15" s="41">
        <f t="shared" si="19"/>
        <v>0</v>
      </c>
      <c r="JL15" s="41">
        <f t="shared" si="19"/>
        <v>0</v>
      </c>
      <c r="JM15" s="41">
        <f t="shared" si="19"/>
        <v>0</v>
      </c>
      <c r="JN15" s="41">
        <f t="shared" si="19"/>
        <v>0</v>
      </c>
      <c r="JO15" s="41">
        <f t="shared" si="19"/>
        <v>0</v>
      </c>
      <c r="JP15" s="41">
        <f t="shared" si="19"/>
        <v>0</v>
      </c>
      <c r="JQ15" s="41">
        <f t="shared" si="19"/>
        <v>0</v>
      </c>
      <c r="JR15" s="41">
        <f t="shared" ref="JR15:KV15" si="20">IF(JR$7="",0,JQ15+JR14)</f>
        <v>0</v>
      </c>
      <c r="JS15" s="41">
        <f t="shared" si="20"/>
        <v>0</v>
      </c>
      <c r="JT15" s="41">
        <f t="shared" si="20"/>
        <v>0</v>
      </c>
      <c r="JU15" s="41">
        <f t="shared" si="20"/>
        <v>0</v>
      </c>
      <c r="JV15" s="41">
        <f t="shared" si="20"/>
        <v>0</v>
      </c>
      <c r="JW15" s="41">
        <f t="shared" si="20"/>
        <v>0</v>
      </c>
      <c r="JX15" s="41">
        <f t="shared" si="20"/>
        <v>0</v>
      </c>
      <c r="JY15" s="41">
        <f t="shared" si="20"/>
        <v>0</v>
      </c>
      <c r="JZ15" s="41">
        <f t="shared" si="20"/>
        <v>0</v>
      </c>
      <c r="KA15" s="41">
        <f t="shared" si="20"/>
        <v>0</v>
      </c>
      <c r="KB15" s="41">
        <f t="shared" si="20"/>
        <v>0</v>
      </c>
      <c r="KC15" s="41">
        <f t="shared" si="20"/>
        <v>0</v>
      </c>
      <c r="KD15" s="41">
        <f t="shared" si="20"/>
        <v>0</v>
      </c>
      <c r="KE15" s="41">
        <f t="shared" si="20"/>
        <v>0</v>
      </c>
      <c r="KF15" s="41">
        <f t="shared" si="20"/>
        <v>0</v>
      </c>
      <c r="KG15" s="41">
        <f t="shared" si="20"/>
        <v>0</v>
      </c>
      <c r="KH15" s="41">
        <f t="shared" si="20"/>
        <v>0</v>
      </c>
      <c r="KI15" s="41">
        <f t="shared" si="20"/>
        <v>0</v>
      </c>
      <c r="KJ15" s="41">
        <f t="shared" si="20"/>
        <v>0</v>
      </c>
      <c r="KK15" s="41">
        <f t="shared" si="20"/>
        <v>0</v>
      </c>
      <c r="KL15" s="41">
        <f t="shared" si="20"/>
        <v>0</v>
      </c>
      <c r="KM15" s="41">
        <f t="shared" si="20"/>
        <v>0</v>
      </c>
      <c r="KN15" s="41">
        <f t="shared" si="20"/>
        <v>0</v>
      </c>
      <c r="KO15" s="41">
        <f t="shared" si="20"/>
        <v>0</v>
      </c>
      <c r="KP15" s="41">
        <f t="shared" si="20"/>
        <v>0</v>
      </c>
      <c r="KQ15" s="41">
        <f t="shared" si="20"/>
        <v>0</v>
      </c>
      <c r="KR15" s="41">
        <f t="shared" si="20"/>
        <v>0</v>
      </c>
      <c r="KS15" s="41">
        <f t="shared" si="20"/>
        <v>0</v>
      </c>
      <c r="KT15" s="41">
        <f t="shared" si="20"/>
        <v>0</v>
      </c>
      <c r="KU15" s="41">
        <f t="shared" si="20"/>
        <v>0</v>
      </c>
      <c r="KV15" s="41">
        <f t="shared" si="20"/>
        <v>0</v>
      </c>
      <c r="KW15" s="3"/>
      <c r="KX15" s="3"/>
    </row>
    <row r="16" spans="1:310" ht="4.05" customHeight="1" x14ac:dyDescent="0.25">
      <c r="A16" s="1"/>
      <c r="B16" s="79"/>
      <c r="C16" s="79"/>
      <c r="D16" s="79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1"/>
      <c r="R16" s="40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</row>
    <row r="17" spans="1:310" ht="4.05" customHeight="1" x14ac:dyDescent="0.25">
      <c r="A17" s="1"/>
      <c r="B17" s="79"/>
      <c r="C17" s="79"/>
      <c r="D17" s="79"/>
      <c r="E17" s="8"/>
      <c r="F17" s="1"/>
      <c r="G17" s="1"/>
      <c r="H17" s="11"/>
      <c r="I17" s="1"/>
      <c r="J17" s="1"/>
      <c r="K17" s="8"/>
      <c r="L17" s="1"/>
      <c r="M17" s="5"/>
      <c r="N17" s="8"/>
      <c r="O17" s="19"/>
      <c r="P17" s="1"/>
      <c r="Q17" s="1"/>
      <c r="R17" s="48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</row>
    <row r="18" spans="1:310" ht="4.9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x14ac:dyDescent="0.25">
      <c r="A19" s="1"/>
      <c r="B19" s="79"/>
      <c r="C19" s="79"/>
      <c r="D19" s="79"/>
      <c r="E19" s="70" t="str">
        <f>kpi!$E$91</f>
        <v>размер кассового разрыва проекта</v>
      </c>
      <c r="F19" s="70"/>
      <c r="G19" s="70"/>
      <c r="H19" s="72" t="str">
        <f>IF(OR($E19="",$E19=0),"",INDEX(kpi!$I:$I,SUMIFS(kpi!$A:$A,kpi!$E:$E,$E19)))</f>
        <v>руб.</v>
      </c>
      <c r="I19" s="70"/>
      <c r="J19" s="70"/>
      <c r="K19" s="70" t="s">
        <v>7</v>
      </c>
      <c r="L19" s="70"/>
      <c r="M19" s="73"/>
      <c r="N19" s="70"/>
      <c r="O19" s="73"/>
      <c r="P19" s="70"/>
      <c r="Q19" s="70"/>
      <c r="R19" s="75">
        <f>IF(MIN(T15:KW15)&lt;0,MIN(T15:KW15),0)</f>
        <v>-39947722.595170297</v>
      </c>
      <c r="S19" s="1"/>
      <c r="T19" s="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1"/>
      <c r="KX19" s="1"/>
    </row>
    <row r="20" spans="1:310" ht="4.05" customHeight="1" x14ac:dyDescent="0.25">
      <c r="A20" s="1"/>
      <c r="B20" s="79"/>
      <c r="C20" s="79"/>
      <c r="D20" s="79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1"/>
      <c r="R20" s="40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</row>
    <row r="21" spans="1:310" ht="4.05" customHeight="1" x14ac:dyDescent="0.25">
      <c r="A21" s="1"/>
      <c r="B21" s="79"/>
      <c r="C21" s="79"/>
      <c r="D21" s="79"/>
      <c r="E21" s="8"/>
      <c r="F21" s="1"/>
      <c r="G21" s="1"/>
      <c r="H21" s="11"/>
      <c r="I21" s="1"/>
      <c r="J21" s="1"/>
      <c r="K21" s="8"/>
      <c r="L21" s="1"/>
      <c r="M21" s="5"/>
      <c r="N21" s="8"/>
      <c r="O21" s="19"/>
      <c r="P21" s="1"/>
      <c r="Q21" s="1"/>
      <c r="R21" s="48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ht="4.95" customHeight="1" x14ac:dyDescent="0.25">
      <c r="A22" s="1"/>
      <c r="B22" s="79"/>
      <c r="C22" s="79"/>
      <c r="D22" s="79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40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</row>
    <row r="23" spans="1:310" s="4" customFormat="1" x14ac:dyDescent="0.25">
      <c r="A23" s="3"/>
      <c r="B23" s="72"/>
      <c r="C23" s="86"/>
      <c r="D23" s="86" t="s">
        <v>26</v>
      </c>
      <c r="E23" s="3" t="str">
        <f>kpi!$E$94</f>
        <v>Поступление ДС по инвестиционной деятельности</v>
      </c>
      <c r="F23" s="3"/>
      <c r="G23" s="3"/>
      <c r="H23" s="39" t="str">
        <f>IF(OR($E23="",$E23=0),"",INDEX(kpi!$I:$I,SUMIFS(kpi!$A:$A,kpi!$E:$E,$E23)))</f>
        <v>руб.</v>
      </c>
      <c r="I23" s="3"/>
      <c r="J23" s="3"/>
      <c r="K23" s="3" t="s">
        <v>7</v>
      </c>
      <c r="L23" s="3"/>
      <c r="M23" s="5"/>
      <c r="N23" s="3"/>
      <c r="O23" s="19"/>
      <c r="P23" s="3"/>
      <c r="Q23" s="3"/>
      <c r="R23" s="41">
        <f t="shared" ref="R23:R24" si="21">SUMIFS($T23:$KW23,$T$1:$KW$1,"&gt;="&amp;1,$T$1:$KW$1,"&lt;="&amp;MAX($1:$1))</f>
        <v>20000000</v>
      </c>
      <c r="S23" s="3"/>
      <c r="T23" s="3"/>
      <c r="U23" s="41">
        <f>IF(U$7="",0,IF(U$1=1,SUMIFS(главная!$33:$33,главная!$1:$1,U$1),SUMIFS(главная!$33:$33,главная!$6:$6,U$6)))</f>
        <v>20000000</v>
      </c>
      <c r="V23" s="41">
        <f>IF(V$7="",0,IF(V$1=1,SUMIFS(главная!$33:$33,главная!$1:$1,V$1),SUMIFS(главная!$33:$33,главная!$6:$6,V$6)))</f>
        <v>0</v>
      </c>
      <c r="W23" s="41">
        <f>IF(W$7="",0,IF(W$1=1,SUMIFS(главная!$33:$33,главная!$1:$1,W$1),SUMIFS(главная!$33:$33,главная!$6:$6,W$6)))</f>
        <v>0</v>
      </c>
      <c r="X23" s="41">
        <f>IF(X$7="",0,IF(X$1=1,SUMIFS(главная!$33:$33,главная!$1:$1,X$1),SUMIFS(главная!$33:$33,главная!$6:$6,X$6)))</f>
        <v>0</v>
      </c>
      <c r="Y23" s="41">
        <f>IF(Y$7="",0,IF(Y$1=1,SUMIFS(главная!$33:$33,главная!$1:$1,Y$1),SUMIFS(главная!$33:$33,главная!$6:$6,Y$6)))</f>
        <v>0</v>
      </c>
      <c r="Z23" s="41">
        <f>IF(Z$7="",0,IF(Z$1=1,SUMIFS(главная!$33:$33,главная!$1:$1,Z$1),SUMIFS(главная!$33:$33,главная!$6:$6,Z$6)))</f>
        <v>0</v>
      </c>
      <c r="AA23" s="41">
        <f>IF(AA$7="",0,IF(AA$1=1,SUMIFS(главная!$33:$33,главная!$1:$1,AA$1),SUMIFS(главная!$33:$33,главная!$6:$6,AA$6)))</f>
        <v>0</v>
      </c>
      <c r="AB23" s="41">
        <f>IF(AB$7="",0,IF(AB$1=1,SUMIFS(главная!$33:$33,главная!$1:$1,AB$1),SUMIFS(главная!$33:$33,главная!$6:$6,AB$6)))</f>
        <v>0</v>
      </c>
      <c r="AC23" s="41">
        <f>IF(AC$7="",0,IF(AC$1=1,SUMIFS(главная!$33:$33,главная!$1:$1,AC$1),SUMIFS(главная!$33:$33,главная!$6:$6,AC$6)))</f>
        <v>0</v>
      </c>
      <c r="AD23" s="41">
        <f>IF(AD$7="",0,IF(AD$1=1,SUMIFS(главная!$33:$33,главная!$1:$1,AD$1),SUMIFS(главная!$33:$33,главная!$6:$6,AD$6)))</f>
        <v>0</v>
      </c>
      <c r="AE23" s="41">
        <f>IF(AE$7="",0,IF(AE$1=1,SUMIFS(главная!$33:$33,главная!$1:$1,AE$1),SUMIFS(главная!$33:$33,главная!$6:$6,AE$6)))</f>
        <v>0</v>
      </c>
      <c r="AF23" s="41">
        <f>IF(AF$7="",0,IF(AF$1=1,SUMIFS(главная!$33:$33,главная!$1:$1,AF$1),SUMIFS(главная!$33:$33,главная!$6:$6,AF$6)))</f>
        <v>0</v>
      </c>
      <c r="AG23" s="41">
        <f>IF(AG$7="",0,IF(AG$1=1,SUMIFS(главная!$33:$33,главная!$1:$1,AG$1),SUMIFS(главная!$33:$33,главная!$6:$6,AG$6)))</f>
        <v>0</v>
      </c>
      <c r="AH23" s="41">
        <f>IF(AH$7="",0,IF(AH$1=1,SUMIFS(главная!$33:$33,главная!$1:$1,AH$1),SUMIFS(главная!$33:$33,главная!$6:$6,AH$6)))</f>
        <v>0</v>
      </c>
      <c r="AI23" s="41">
        <f>IF(AI$7="",0,IF(AI$1=1,SUMIFS(главная!$33:$33,главная!$1:$1,AI$1),SUMIFS(главная!$33:$33,главная!$6:$6,AI$6)))</f>
        <v>0</v>
      </c>
      <c r="AJ23" s="41">
        <f>IF(AJ$7="",0,IF(AJ$1=1,SUMIFS(главная!$33:$33,главная!$1:$1,AJ$1),SUMIFS(главная!$33:$33,главная!$6:$6,AJ$6)))</f>
        <v>0</v>
      </c>
      <c r="AK23" s="41">
        <f>IF(AK$7="",0,IF(AK$1=1,SUMIFS(главная!$33:$33,главная!$1:$1,AK$1),SUMIFS(главная!$33:$33,главная!$6:$6,AK$6)))</f>
        <v>0</v>
      </c>
      <c r="AL23" s="41">
        <f>IF(AL$7="",0,IF(AL$1=1,SUMIFS(главная!$33:$33,главная!$1:$1,AL$1),SUMIFS(главная!$33:$33,главная!$6:$6,AL$6)))</f>
        <v>0</v>
      </c>
      <c r="AM23" s="41">
        <f>IF(AM$7="",0,IF(AM$1=1,SUMIFS(главная!$33:$33,главная!$1:$1,AM$1),SUMIFS(главная!$33:$33,главная!$6:$6,AM$6)))</f>
        <v>0</v>
      </c>
      <c r="AN23" s="41">
        <f>IF(AN$7="",0,IF(AN$1=1,SUMIFS(главная!$33:$33,главная!$1:$1,AN$1),SUMIFS(главная!$33:$33,главная!$6:$6,AN$6)))</f>
        <v>0</v>
      </c>
      <c r="AO23" s="41">
        <f>IF(AO$7="",0,IF(AO$1=1,SUMIFS(главная!$33:$33,главная!$1:$1,AO$1),SUMIFS(главная!$33:$33,главная!$6:$6,AO$6)))</f>
        <v>0</v>
      </c>
      <c r="AP23" s="41">
        <f>IF(AP$7="",0,IF(AP$1=1,SUMIFS(главная!$33:$33,главная!$1:$1,AP$1),SUMIFS(главная!$33:$33,главная!$6:$6,AP$6)))</f>
        <v>0</v>
      </c>
      <c r="AQ23" s="41">
        <f>IF(AQ$7="",0,IF(AQ$1=1,SUMIFS(главная!$33:$33,главная!$1:$1,AQ$1),SUMIFS(главная!$33:$33,главная!$6:$6,AQ$6)))</f>
        <v>0</v>
      </c>
      <c r="AR23" s="41">
        <f>IF(AR$7="",0,IF(AR$1=1,SUMIFS(главная!$33:$33,главная!$1:$1,AR$1),SUMIFS(главная!$33:$33,главная!$6:$6,AR$6)))</f>
        <v>0</v>
      </c>
      <c r="AS23" s="41">
        <f>IF(AS$7="",0,IF(AS$1=1,SUMIFS(главная!$33:$33,главная!$1:$1,AS$1),SUMIFS(главная!$33:$33,главная!$6:$6,AS$6)))</f>
        <v>0</v>
      </c>
      <c r="AT23" s="41">
        <f>IF(AT$7="",0,IF(AT$1=1,SUMIFS(главная!$33:$33,главная!$1:$1,AT$1),SUMIFS(главная!$33:$33,главная!$6:$6,AT$6)))</f>
        <v>0</v>
      </c>
      <c r="AU23" s="41">
        <f>IF(AU$7="",0,IF(AU$1=1,SUMIFS(главная!$33:$33,главная!$1:$1,AU$1),SUMIFS(главная!$33:$33,главная!$6:$6,AU$6)))</f>
        <v>0</v>
      </c>
      <c r="AV23" s="41">
        <f>IF(AV$7="",0,IF(AV$1=1,SUMIFS(главная!$33:$33,главная!$1:$1,AV$1),SUMIFS(главная!$33:$33,главная!$6:$6,AV$6)))</f>
        <v>0</v>
      </c>
      <c r="AW23" s="41">
        <f>IF(AW$7="",0,IF(AW$1=1,SUMIFS(главная!$33:$33,главная!$1:$1,AW$1),SUMIFS(главная!$33:$33,главная!$6:$6,AW$6)))</f>
        <v>0</v>
      </c>
      <c r="AX23" s="41">
        <f>IF(AX$7="",0,IF(AX$1=1,SUMIFS(главная!$33:$33,главная!$1:$1,AX$1),SUMIFS(главная!$33:$33,главная!$6:$6,AX$6)))</f>
        <v>0</v>
      </c>
      <c r="AY23" s="41">
        <f>IF(AY$7="",0,IF(AY$1=1,SUMIFS(главная!$33:$33,главная!$1:$1,AY$1),SUMIFS(главная!$33:$33,главная!$6:$6,AY$6)))</f>
        <v>0</v>
      </c>
      <c r="AZ23" s="41">
        <f>IF(AZ$7="",0,IF(AZ$1=1,SUMIFS(главная!$33:$33,главная!$1:$1,AZ$1),SUMIFS(главная!$33:$33,главная!$6:$6,AZ$6)))</f>
        <v>0</v>
      </c>
      <c r="BA23" s="41">
        <f>IF(BA$7="",0,IF(BA$1=1,SUMIFS(главная!$33:$33,главная!$1:$1,BA$1),SUMIFS(главная!$33:$33,главная!$6:$6,BA$6)))</f>
        <v>0</v>
      </c>
      <c r="BB23" s="41">
        <f>IF(BB$7="",0,IF(BB$1=1,SUMIFS(главная!$33:$33,главная!$1:$1,BB$1),SUMIFS(главная!$33:$33,главная!$6:$6,BB$6)))</f>
        <v>0</v>
      </c>
      <c r="BC23" s="41">
        <f>IF(BC$7="",0,IF(BC$1=1,SUMIFS(главная!$33:$33,главная!$1:$1,BC$1),SUMIFS(главная!$33:$33,главная!$6:$6,BC$6)))</f>
        <v>0</v>
      </c>
      <c r="BD23" s="41">
        <f>IF(BD$7="",0,IF(BD$1=1,SUMIFS(главная!$33:$33,главная!$1:$1,BD$1),SUMIFS(главная!$33:$33,главная!$6:$6,BD$6)))</f>
        <v>0</v>
      </c>
      <c r="BE23" s="41">
        <f>IF(BE$7="",0,IF(BE$1=1,SUMIFS(главная!$33:$33,главная!$1:$1,BE$1),SUMIFS(главная!$33:$33,главная!$6:$6,BE$6)))</f>
        <v>0</v>
      </c>
      <c r="BF23" s="41">
        <f>IF(BF$7="",0,IF(BF$1=1,SUMIFS(главная!$33:$33,главная!$1:$1,BF$1),SUMIFS(главная!$33:$33,главная!$6:$6,BF$6)))</f>
        <v>0</v>
      </c>
      <c r="BG23" s="41">
        <f>IF(BG$7="",0,IF(BG$1=1,SUMIFS(главная!$33:$33,главная!$1:$1,BG$1),SUMIFS(главная!$33:$33,главная!$6:$6,BG$6)))</f>
        <v>0</v>
      </c>
      <c r="BH23" s="41">
        <f>IF(BH$7="",0,IF(BH$1=1,SUMIFS(главная!$33:$33,главная!$1:$1,BH$1),SUMIFS(главная!$33:$33,главная!$6:$6,BH$6)))</f>
        <v>0</v>
      </c>
      <c r="BI23" s="41">
        <f>IF(BI$7="",0,IF(BI$1=1,SUMIFS(главная!$33:$33,главная!$1:$1,BI$1),SUMIFS(главная!$33:$33,главная!$6:$6,BI$6)))</f>
        <v>0</v>
      </c>
      <c r="BJ23" s="41">
        <f>IF(BJ$7="",0,IF(BJ$1=1,SUMIFS(главная!$33:$33,главная!$1:$1,BJ$1),SUMIFS(главная!$33:$33,главная!$6:$6,BJ$6)))</f>
        <v>0</v>
      </c>
      <c r="BK23" s="41">
        <f>IF(BK$7="",0,IF(BK$1=1,SUMIFS(главная!$33:$33,главная!$1:$1,BK$1),SUMIFS(главная!$33:$33,главная!$6:$6,BK$6)))</f>
        <v>0</v>
      </c>
      <c r="BL23" s="41">
        <f>IF(BL$7="",0,IF(BL$1=1,SUMIFS(главная!$33:$33,главная!$1:$1,BL$1),SUMIFS(главная!$33:$33,главная!$6:$6,BL$6)))</f>
        <v>0</v>
      </c>
      <c r="BM23" s="41">
        <f>IF(BM$7="",0,IF(BM$1=1,SUMIFS(главная!$33:$33,главная!$1:$1,BM$1),SUMIFS(главная!$33:$33,главная!$6:$6,BM$6)))</f>
        <v>0</v>
      </c>
      <c r="BN23" s="41">
        <f>IF(BN$7="",0,IF(BN$1=1,SUMIFS(главная!$33:$33,главная!$1:$1,BN$1),SUMIFS(главная!$33:$33,главная!$6:$6,BN$6)))</f>
        <v>0</v>
      </c>
      <c r="BO23" s="41">
        <f>IF(BO$7="",0,IF(BO$1=1,SUMIFS(главная!$33:$33,главная!$1:$1,BO$1),SUMIFS(главная!$33:$33,главная!$6:$6,BO$6)))</f>
        <v>0</v>
      </c>
      <c r="BP23" s="41">
        <f>IF(BP$7="",0,IF(BP$1=1,SUMIFS(главная!$33:$33,главная!$1:$1,BP$1),SUMIFS(главная!$33:$33,главная!$6:$6,BP$6)))</f>
        <v>0</v>
      </c>
      <c r="BQ23" s="41">
        <f>IF(BQ$7="",0,IF(BQ$1=1,SUMIFS(главная!$33:$33,главная!$1:$1,BQ$1),SUMIFS(главная!$33:$33,главная!$6:$6,BQ$6)))</f>
        <v>0</v>
      </c>
      <c r="BR23" s="41">
        <f>IF(BR$7="",0,IF(BR$1=1,SUMIFS(главная!$33:$33,главная!$1:$1,BR$1),SUMIFS(главная!$33:$33,главная!$6:$6,BR$6)))</f>
        <v>0</v>
      </c>
      <c r="BS23" s="41">
        <f>IF(BS$7="",0,IF(BS$1=1,SUMIFS(главная!$33:$33,главная!$1:$1,BS$1),SUMIFS(главная!$33:$33,главная!$6:$6,BS$6)))</f>
        <v>0</v>
      </c>
      <c r="BT23" s="41">
        <f>IF(BT$7="",0,IF(BT$1=1,SUMIFS(главная!$33:$33,главная!$1:$1,BT$1),SUMIFS(главная!$33:$33,главная!$6:$6,BT$6)))</f>
        <v>0</v>
      </c>
      <c r="BU23" s="41">
        <f>IF(BU$7="",0,IF(BU$1=1,SUMIFS(главная!$33:$33,главная!$1:$1,BU$1),SUMIFS(главная!$33:$33,главная!$6:$6,BU$6)))</f>
        <v>0</v>
      </c>
      <c r="BV23" s="41">
        <f>IF(BV$7="",0,IF(BV$1=1,SUMIFS(главная!$33:$33,главная!$1:$1,BV$1),SUMIFS(главная!$33:$33,главная!$6:$6,BV$6)))</f>
        <v>0</v>
      </c>
      <c r="BW23" s="41">
        <f>IF(BW$7="",0,IF(BW$1=1,SUMIFS(главная!$33:$33,главная!$1:$1,BW$1),SUMIFS(главная!$33:$33,главная!$6:$6,BW$6)))</f>
        <v>0</v>
      </c>
      <c r="BX23" s="41">
        <f>IF(BX$7="",0,IF(BX$1=1,SUMIFS(главная!$33:$33,главная!$1:$1,BX$1),SUMIFS(главная!$33:$33,главная!$6:$6,BX$6)))</f>
        <v>0</v>
      </c>
      <c r="BY23" s="41">
        <f>IF(BY$7="",0,IF(BY$1=1,SUMIFS(главная!$33:$33,главная!$1:$1,BY$1),SUMIFS(главная!$33:$33,главная!$6:$6,BY$6)))</f>
        <v>0</v>
      </c>
      <c r="BZ23" s="41">
        <f>IF(BZ$7="",0,IF(BZ$1=1,SUMIFS(главная!$33:$33,главная!$1:$1,BZ$1),SUMIFS(главная!$33:$33,главная!$6:$6,BZ$6)))</f>
        <v>0</v>
      </c>
      <c r="CA23" s="41">
        <f>IF(CA$7="",0,IF(CA$1=1,SUMIFS(главная!$33:$33,главная!$1:$1,CA$1),SUMIFS(главная!$33:$33,главная!$6:$6,CA$6)))</f>
        <v>0</v>
      </c>
      <c r="CB23" s="41">
        <f>IF(CB$7="",0,IF(CB$1=1,SUMIFS(главная!$33:$33,главная!$1:$1,CB$1),SUMIFS(главная!$33:$33,главная!$6:$6,CB$6)))</f>
        <v>0</v>
      </c>
      <c r="CC23" s="41">
        <f>IF(CC$7="",0,IF(CC$1=1,SUMIFS(главная!$33:$33,главная!$1:$1,CC$1),SUMIFS(главная!$33:$33,главная!$6:$6,CC$6)))</f>
        <v>0</v>
      </c>
      <c r="CD23" s="41">
        <f>IF(CD$7="",0,IF(CD$1=1,SUMIFS(главная!$33:$33,главная!$1:$1,CD$1),SUMIFS(главная!$33:$33,главная!$6:$6,CD$6)))</f>
        <v>0</v>
      </c>
      <c r="CE23" s="41">
        <f>IF(CE$7="",0,IF(CE$1=1,SUMIFS(главная!$33:$33,главная!$1:$1,CE$1),SUMIFS(главная!$33:$33,главная!$6:$6,CE$6)))</f>
        <v>0</v>
      </c>
      <c r="CF23" s="41">
        <f>IF(CF$7="",0,IF(CF$1=1,SUMIFS(главная!$33:$33,главная!$1:$1,CF$1),SUMIFS(главная!$33:$33,главная!$6:$6,CF$6)))</f>
        <v>0</v>
      </c>
      <c r="CG23" s="41">
        <f>IF(CG$7="",0,IF(CG$1=1,SUMIFS(главная!$33:$33,главная!$1:$1,CG$1),SUMIFS(главная!$33:$33,главная!$6:$6,CG$6)))</f>
        <v>0</v>
      </c>
      <c r="CH23" s="41">
        <f>IF(CH$7="",0,IF(CH$1=1,SUMIFS(главная!$33:$33,главная!$1:$1,CH$1),SUMIFS(главная!$33:$33,главная!$6:$6,CH$6)))</f>
        <v>0</v>
      </c>
      <c r="CI23" s="41">
        <f>IF(CI$7="",0,IF(CI$1=1,SUMIFS(главная!$33:$33,главная!$1:$1,CI$1),SUMIFS(главная!$33:$33,главная!$6:$6,CI$6)))</f>
        <v>0</v>
      </c>
      <c r="CJ23" s="41">
        <f>IF(CJ$7="",0,IF(CJ$1=1,SUMIFS(главная!$33:$33,главная!$1:$1,CJ$1),SUMIFS(главная!$33:$33,главная!$6:$6,CJ$6)))</f>
        <v>0</v>
      </c>
      <c r="CK23" s="41">
        <f>IF(CK$7="",0,IF(CK$1=1,SUMIFS(главная!$33:$33,главная!$1:$1,CK$1),SUMIFS(главная!$33:$33,главная!$6:$6,CK$6)))</f>
        <v>0</v>
      </c>
      <c r="CL23" s="41">
        <f>IF(CL$7="",0,IF(CL$1=1,SUMIFS(главная!$33:$33,главная!$1:$1,CL$1),SUMIFS(главная!$33:$33,главная!$6:$6,CL$6)))</f>
        <v>0</v>
      </c>
      <c r="CM23" s="41">
        <f>IF(CM$7="",0,IF(CM$1=1,SUMIFS(главная!$33:$33,главная!$1:$1,CM$1),SUMIFS(главная!$33:$33,главная!$6:$6,CM$6)))</f>
        <v>0</v>
      </c>
      <c r="CN23" s="41">
        <f>IF(CN$7="",0,IF(CN$1=1,SUMIFS(главная!$33:$33,главная!$1:$1,CN$1),SUMIFS(главная!$33:$33,главная!$6:$6,CN$6)))</f>
        <v>0</v>
      </c>
      <c r="CO23" s="41">
        <f>IF(CO$7="",0,IF(CO$1=1,SUMIFS(главная!$33:$33,главная!$1:$1,CO$1),SUMIFS(главная!$33:$33,главная!$6:$6,CO$6)))</f>
        <v>0</v>
      </c>
      <c r="CP23" s="41">
        <f>IF(CP$7="",0,IF(CP$1=1,SUMIFS(главная!$33:$33,главная!$1:$1,CP$1),SUMIFS(главная!$33:$33,главная!$6:$6,CP$6)))</f>
        <v>0</v>
      </c>
      <c r="CQ23" s="41">
        <f>IF(CQ$7="",0,IF(CQ$1=1,SUMIFS(главная!$33:$33,главная!$1:$1,CQ$1),SUMIFS(главная!$33:$33,главная!$6:$6,CQ$6)))</f>
        <v>0</v>
      </c>
      <c r="CR23" s="41">
        <f>IF(CR$7="",0,IF(CR$1=1,SUMIFS(главная!$33:$33,главная!$1:$1,CR$1),SUMIFS(главная!$33:$33,главная!$6:$6,CR$6)))</f>
        <v>0</v>
      </c>
      <c r="CS23" s="41">
        <f>IF(CS$7="",0,IF(CS$1=1,SUMIFS(главная!$33:$33,главная!$1:$1,CS$1),SUMIFS(главная!$33:$33,главная!$6:$6,CS$6)))</f>
        <v>0</v>
      </c>
      <c r="CT23" s="41">
        <f>IF(CT$7="",0,IF(CT$1=1,SUMIFS(главная!$33:$33,главная!$1:$1,CT$1),SUMIFS(главная!$33:$33,главная!$6:$6,CT$6)))</f>
        <v>0</v>
      </c>
      <c r="CU23" s="41">
        <f>IF(CU$7="",0,IF(CU$1=1,SUMIFS(главная!$33:$33,главная!$1:$1,CU$1),SUMIFS(главная!$33:$33,главная!$6:$6,CU$6)))</f>
        <v>0</v>
      </c>
      <c r="CV23" s="41">
        <f>IF(CV$7="",0,IF(CV$1=1,SUMIFS(главная!$33:$33,главная!$1:$1,CV$1),SUMIFS(главная!$33:$33,главная!$6:$6,CV$6)))</f>
        <v>0</v>
      </c>
      <c r="CW23" s="41">
        <f>IF(CW$7="",0,IF(CW$1=1,SUMIFS(главная!$33:$33,главная!$1:$1,CW$1),SUMIFS(главная!$33:$33,главная!$6:$6,CW$6)))</f>
        <v>0</v>
      </c>
      <c r="CX23" s="41">
        <f>IF(CX$7="",0,IF(CX$1=1,SUMIFS(главная!$33:$33,главная!$1:$1,CX$1),SUMIFS(главная!$33:$33,главная!$6:$6,CX$6)))</f>
        <v>0</v>
      </c>
      <c r="CY23" s="41">
        <f>IF(CY$7="",0,IF(CY$1=1,SUMIFS(главная!$33:$33,главная!$1:$1,CY$1),SUMIFS(главная!$33:$33,главная!$6:$6,CY$6)))</f>
        <v>0</v>
      </c>
      <c r="CZ23" s="41">
        <f>IF(CZ$7="",0,IF(CZ$1=1,SUMIFS(главная!$33:$33,главная!$1:$1,CZ$1),SUMIFS(главная!$33:$33,главная!$6:$6,CZ$6)))</f>
        <v>0</v>
      </c>
      <c r="DA23" s="41">
        <f>IF(DA$7="",0,IF(DA$1=1,SUMIFS(главная!$33:$33,главная!$1:$1,DA$1),SUMIFS(главная!$33:$33,главная!$6:$6,DA$6)))</f>
        <v>0</v>
      </c>
      <c r="DB23" s="41">
        <f>IF(DB$7="",0,IF(DB$1=1,SUMIFS(главная!$33:$33,главная!$1:$1,DB$1),SUMIFS(главная!$33:$33,главная!$6:$6,DB$6)))</f>
        <v>0</v>
      </c>
      <c r="DC23" s="41">
        <f>IF(DC$7="",0,IF(DC$1=1,SUMIFS(главная!$33:$33,главная!$1:$1,DC$1),SUMIFS(главная!$33:$33,главная!$6:$6,DC$6)))</f>
        <v>0</v>
      </c>
      <c r="DD23" s="41">
        <f>IF(DD$7="",0,IF(DD$1=1,SUMIFS(главная!$33:$33,главная!$1:$1,DD$1),SUMIFS(главная!$33:$33,главная!$6:$6,DD$6)))</f>
        <v>0</v>
      </c>
      <c r="DE23" s="41">
        <f>IF(DE$7="",0,IF(DE$1=1,SUMIFS(главная!$33:$33,главная!$1:$1,DE$1),SUMIFS(главная!$33:$33,главная!$6:$6,DE$6)))</f>
        <v>0</v>
      </c>
      <c r="DF23" s="41">
        <f>IF(DF$7="",0,IF(DF$1=1,SUMIFS(главная!$33:$33,главная!$1:$1,DF$1),SUMIFS(главная!$33:$33,главная!$6:$6,DF$6)))</f>
        <v>0</v>
      </c>
      <c r="DG23" s="41">
        <f>IF(DG$7="",0,IF(DG$1=1,SUMIFS(главная!$33:$33,главная!$1:$1,DG$1),SUMIFS(главная!$33:$33,главная!$6:$6,DG$6)))</f>
        <v>0</v>
      </c>
      <c r="DH23" s="41">
        <f>IF(DH$7="",0,IF(DH$1=1,SUMIFS(главная!$33:$33,главная!$1:$1,DH$1),SUMIFS(главная!$33:$33,главная!$6:$6,DH$6)))</f>
        <v>0</v>
      </c>
      <c r="DI23" s="41">
        <f>IF(DI$7="",0,IF(DI$1=1,SUMIFS(главная!$33:$33,главная!$1:$1,DI$1),SUMIFS(главная!$33:$33,главная!$6:$6,DI$6)))</f>
        <v>0</v>
      </c>
      <c r="DJ23" s="41">
        <f>IF(DJ$7="",0,IF(DJ$1=1,SUMIFS(главная!$33:$33,главная!$1:$1,DJ$1),SUMIFS(главная!$33:$33,главная!$6:$6,DJ$6)))</f>
        <v>0</v>
      </c>
      <c r="DK23" s="41">
        <f>IF(DK$7="",0,IF(DK$1=1,SUMIFS(главная!$33:$33,главная!$1:$1,DK$1),SUMIFS(главная!$33:$33,главная!$6:$6,DK$6)))</f>
        <v>0</v>
      </c>
      <c r="DL23" s="41">
        <f>IF(DL$7="",0,IF(DL$1=1,SUMIFS(главная!$33:$33,главная!$1:$1,DL$1),SUMIFS(главная!$33:$33,главная!$6:$6,DL$6)))</f>
        <v>0</v>
      </c>
      <c r="DM23" s="41">
        <f>IF(DM$7="",0,IF(DM$1=1,SUMIFS(главная!$33:$33,главная!$1:$1,DM$1),SUMIFS(главная!$33:$33,главная!$6:$6,DM$6)))</f>
        <v>0</v>
      </c>
      <c r="DN23" s="41">
        <f>IF(DN$7="",0,IF(DN$1=1,SUMIFS(главная!$33:$33,главная!$1:$1,DN$1),SUMIFS(главная!$33:$33,главная!$6:$6,DN$6)))</f>
        <v>0</v>
      </c>
      <c r="DO23" s="41">
        <f>IF(DO$7="",0,IF(DO$1=1,SUMIFS(главная!$33:$33,главная!$1:$1,DO$1),SUMIFS(главная!$33:$33,главная!$6:$6,DO$6)))</f>
        <v>0</v>
      </c>
      <c r="DP23" s="41">
        <f>IF(DP$7="",0,IF(DP$1=1,SUMIFS(главная!$33:$33,главная!$1:$1,DP$1),SUMIFS(главная!$33:$33,главная!$6:$6,DP$6)))</f>
        <v>0</v>
      </c>
      <c r="DQ23" s="41">
        <f>IF(DQ$7="",0,IF(DQ$1=1,SUMIFS(главная!$33:$33,главная!$1:$1,DQ$1),SUMIFS(главная!$33:$33,главная!$6:$6,DQ$6)))</f>
        <v>0</v>
      </c>
      <c r="DR23" s="41">
        <f>IF(DR$7="",0,IF(DR$1=1,SUMIFS(главная!$33:$33,главная!$1:$1,DR$1),SUMIFS(главная!$33:$33,главная!$6:$6,DR$6)))</f>
        <v>0</v>
      </c>
      <c r="DS23" s="41">
        <f>IF(DS$7="",0,IF(DS$1=1,SUMIFS(главная!$33:$33,главная!$1:$1,DS$1),SUMIFS(главная!$33:$33,главная!$6:$6,DS$6)))</f>
        <v>0</v>
      </c>
      <c r="DT23" s="41">
        <f>IF(DT$7="",0,IF(DT$1=1,SUMIFS(главная!$33:$33,главная!$1:$1,DT$1),SUMIFS(главная!$33:$33,главная!$6:$6,DT$6)))</f>
        <v>0</v>
      </c>
      <c r="DU23" s="41">
        <f>IF(DU$7="",0,IF(DU$1=1,SUMIFS(главная!$33:$33,главная!$1:$1,DU$1),SUMIFS(главная!$33:$33,главная!$6:$6,DU$6)))</f>
        <v>0</v>
      </c>
      <c r="DV23" s="41">
        <f>IF(DV$7="",0,IF(DV$1=1,SUMIFS(главная!$33:$33,главная!$1:$1,DV$1),SUMIFS(главная!$33:$33,главная!$6:$6,DV$6)))</f>
        <v>0</v>
      </c>
      <c r="DW23" s="41">
        <f>IF(DW$7="",0,IF(DW$1=1,SUMIFS(главная!$33:$33,главная!$1:$1,DW$1),SUMIFS(главная!$33:$33,главная!$6:$6,DW$6)))</f>
        <v>0</v>
      </c>
      <c r="DX23" s="41">
        <f>IF(DX$7="",0,IF(DX$1=1,SUMIFS(главная!$33:$33,главная!$1:$1,DX$1),SUMIFS(главная!$33:$33,главная!$6:$6,DX$6)))</f>
        <v>0</v>
      </c>
      <c r="DY23" s="41">
        <f>IF(DY$7="",0,IF(DY$1=1,SUMIFS(главная!$33:$33,главная!$1:$1,DY$1),SUMIFS(главная!$33:$33,главная!$6:$6,DY$6)))</f>
        <v>0</v>
      </c>
      <c r="DZ23" s="41">
        <f>IF(DZ$7="",0,IF(DZ$1=1,SUMIFS(главная!$33:$33,главная!$1:$1,DZ$1),SUMIFS(главная!$33:$33,главная!$6:$6,DZ$6)))</f>
        <v>0</v>
      </c>
      <c r="EA23" s="41">
        <f>IF(EA$7="",0,IF(EA$1=1,SUMIFS(главная!$33:$33,главная!$1:$1,EA$1),SUMIFS(главная!$33:$33,главная!$6:$6,EA$6)))</f>
        <v>0</v>
      </c>
      <c r="EB23" s="41">
        <f>IF(EB$7="",0,IF(EB$1=1,SUMIFS(главная!$33:$33,главная!$1:$1,EB$1),SUMIFS(главная!$33:$33,главная!$6:$6,EB$6)))</f>
        <v>0</v>
      </c>
      <c r="EC23" s="41">
        <f>IF(EC$7="",0,IF(EC$1=1,SUMIFS(главная!$33:$33,главная!$1:$1,EC$1),SUMIFS(главная!$33:$33,главная!$6:$6,EC$6)))</f>
        <v>0</v>
      </c>
      <c r="ED23" s="41">
        <f>IF(ED$7="",0,IF(ED$1=1,SUMIFS(главная!$33:$33,главная!$1:$1,ED$1),SUMIFS(главная!$33:$33,главная!$6:$6,ED$6)))</f>
        <v>0</v>
      </c>
      <c r="EE23" s="41">
        <f>IF(EE$7="",0,IF(EE$1=1,SUMIFS(главная!$33:$33,главная!$1:$1,EE$1),SUMIFS(главная!$33:$33,главная!$6:$6,EE$6)))</f>
        <v>0</v>
      </c>
      <c r="EF23" s="41">
        <f>IF(EF$7="",0,IF(EF$1=1,SUMIFS(главная!$33:$33,главная!$1:$1,EF$1),SUMIFS(главная!$33:$33,главная!$6:$6,EF$6)))</f>
        <v>0</v>
      </c>
      <c r="EG23" s="41">
        <f>IF(EG$7="",0,IF(EG$1=1,SUMIFS(главная!$33:$33,главная!$1:$1,EG$1),SUMIFS(главная!$33:$33,главная!$6:$6,EG$6)))</f>
        <v>0</v>
      </c>
      <c r="EH23" s="41">
        <f>IF(EH$7="",0,IF(EH$1=1,SUMIFS(главная!$33:$33,главная!$1:$1,EH$1),SUMIFS(главная!$33:$33,главная!$6:$6,EH$6)))</f>
        <v>0</v>
      </c>
      <c r="EI23" s="41">
        <f>IF(EI$7="",0,IF(EI$1=1,SUMIFS(главная!$33:$33,главная!$1:$1,EI$1),SUMIFS(главная!$33:$33,главная!$6:$6,EI$6)))</f>
        <v>0</v>
      </c>
      <c r="EJ23" s="41">
        <f>IF(EJ$7="",0,IF(EJ$1=1,SUMIFS(главная!$33:$33,главная!$1:$1,EJ$1),SUMIFS(главная!$33:$33,главная!$6:$6,EJ$6)))</f>
        <v>0</v>
      </c>
      <c r="EK23" s="41">
        <f>IF(EK$7="",0,IF(EK$1=1,SUMIFS(главная!$33:$33,главная!$1:$1,EK$1),SUMIFS(главная!$33:$33,главная!$6:$6,EK$6)))</f>
        <v>0</v>
      </c>
      <c r="EL23" s="41">
        <f>IF(EL$7="",0,IF(EL$1=1,SUMIFS(главная!$33:$33,главная!$1:$1,EL$1),SUMIFS(главная!$33:$33,главная!$6:$6,EL$6)))</f>
        <v>0</v>
      </c>
      <c r="EM23" s="41">
        <f>IF(EM$7="",0,IF(EM$1=1,SUMIFS(главная!$33:$33,главная!$1:$1,EM$1),SUMIFS(главная!$33:$33,главная!$6:$6,EM$6)))</f>
        <v>0</v>
      </c>
      <c r="EN23" s="41">
        <f>IF(EN$7="",0,IF(EN$1=1,SUMIFS(главная!$33:$33,главная!$1:$1,EN$1),SUMIFS(главная!$33:$33,главная!$6:$6,EN$6)))</f>
        <v>0</v>
      </c>
      <c r="EO23" s="41">
        <f>IF(EO$7="",0,IF(EO$1=1,SUMIFS(главная!$33:$33,главная!$1:$1,EO$1),SUMIFS(главная!$33:$33,главная!$6:$6,EO$6)))</f>
        <v>0</v>
      </c>
      <c r="EP23" s="41">
        <f>IF(EP$7="",0,IF(EP$1=1,SUMIFS(главная!$33:$33,главная!$1:$1,EP$1),SUMIFS(главная!$33:$33,главная!$6:$6,EP$6)))</f>
        <v>0</v>
      </c>
      <c r="EQ23" s="41">
        <f>IF(EQ$7="",0,IF(EQ$1=1,SUMIFS(главная!$33:$33,главная!$1:$1,EQ$1),SUMIFS(главная!$33:$33,главная!$6:$6,EQ$6)))</f>
        <v>0</v>
      </c>
      <c r="ER23" s="41">
        <f>IF(ER$7="",0,IF(ER$1=1,SUMIFS(главная!$33:$33,главная!$1:$1,ER$1),SUMIFS(главная!$33:$33,главная!$6:$6,ER$6)))</f>
        <v>0</v>
      </c>
      <c r="ES23" s="41">
        <f>IF(ES$7="",0,IF(ES$1=1,SUMIFS(главная!$33:$33,главная!$1:$1,ES$1),SUMIFS(главная!$33:$33,главная!$6:$6,ES$6)))</f>
        <v>0</v>
      </c>
      <c r="ET23" s="41">
        <f>IF(ET$7="",0,IF(ET$1=1,SUMIFS(главная!$33:$33,главная!$1:$1,ET$1),SUMIFS(главная!$33:$33,главная!$6:$6,ET$6)))</f>
        <v>0</v>
      </c>
      <c r="EU23" s="41">
        <f>IF(EU$7="",0,IF(EU$1=1,SUMIFS(главная!$33:$33,главная!$1:$1,EU$1),SUMIFS(главная!$33:$33,главная!$6:$6,EU$6)))</f>
        <v>0</v>
      </c>
      <c r="EV23" s="41">
        <f>IF(EV$7="",0,IF(EV$1=1,SUMIFS(главная!$33:$33,главная!$1:$1,EV$1),SUMIFS(главная!$33:$33,главная!$6:$6,EV$6)))</f>
        <v>0</v>
      </c>
      <c r="EW23" s="41">
        <f>IF(EW$7="",0,IF(EW$1=1,SUMIFS(главная!$33:$33,главная!$1:$1,EW$1),SUMIFS(главная!$33:$33,главная!$6:$6,EW$6)))</f>
        <v>0</v>
      </c>
      <c r="EX23" s="41">
        <f>IF(EX$7="",0,IF(EX$1=1,SUMIFS(главная!$33:$33,главная!$1:$1,EX$1),SUMIFS(главная!$33:$33,главная!$6:$6,EX$6)))</f>
        <v>0</v>
      </c>
      <c r="EY23" s="41">
        <f>IF(EY$7="",0,IF(EY$1=1,SUMIFS(главная!$33:$33,главная!$1:$1,EY$1),SUMIFS(главная!$33:$33,главная!$6:$6,EY$6)))</f>
        <v>0</v>
      </c>
      <c r="EZ23" s="41">
        <f>IF(EZ$7="",0,IF(EZ$1=1,SUMIFS(главная!$33:$33,главная!$1:$1,EZ$1),SUMIFS(главная!$33:$33,главная!$6:$6,EZ$6)))</f>
        <v>0</v>
      </c>
      <c r="FA23" s="41">
        <f>IF(FA$7="",0,IF(FA$1=1,SUMIFS(главная!$33:$33,главная!$1:$1,FA$1),SUMIFS(главная!$33:$33,главная!$6:$6,FA$6)))</f>
        <v>0</v>
      </c>
      <c r="FB23" s="41">
        <f>IF(FB$7="",0,IF(FB$1=1,SUMIFS(главная!$33:$33,главная!$1:$1,FB$1),SUMIFS(главная!$33:$33,главная!$6:$6,FB$6)))</f>
        <v>0</v>
      </c>
      <c r="FC23" s="41">
        <f>IF(FC$7="",0,IF(FC$1=1,SUMIFS(главная!$33:$33,главная!$1:$1,FC$1),SUMIFS(главная!$33:$33,главная!$6:$6,FC$6)))</f>
        <v>0</v>
      </c>
      <c r="FD23" s="41">
        <f>IF(FD$7="",0,IF(FD$1=1,SUMIFS(главная!$33:$33,главная!$1:$1,FD$1),SUMIFS(главная!$33:$33,главная!$6:$6,FD$6)))</f>
        <v>0</v>
      </c>
      <c r="FE23" s="41">
        <f>IF(FE$7="",0,IF(FE$1=1,SUMIFS(главная!$33:$33,главная!$1:$1,FE$1),SUMIFS(главная!$33:$33,главная!$6:$6,FE$6)))</f>
        <v>0</v>
      </c>
      <c r="FF23" s="41">
        <f>IF(FF$7="",0,IF(FF$1=1,SUMIFS(главная!$33:$33,главная!$1:$1,FF$1),SUMIFS(главная!$33:$33,главная!$6:$6,FF$6)))</f>
        <v>0</v>
      </c>
      <c r="FG23" s="41">
        <f>IF(FG$7="",0,IF(FG$1=1,SUMIFS(главная!$33:$33,главная!$1:$1,FG$1),SUMIFS(главная!$33:$33,главная!$6:$6,FG$6)))</f>
        <v>0</v>
      </c>
      <c r="FH23" s="41">
        <f>IF(FH$7="",0,IF(FH$1=1,SUMIFS(главная!$33:$33,главная!$1:$1,FH$1),SUMIFS(главная!$33:$33,главная!$6:$6,FH$6)))</f>
        <v>0</v>
      </c>
      <c r="FI23" s="41">
        <f>IF(FI$7="",0,IF(FI$1=1,SUMIFS(главная!$33:$33,главная!$1:$1,FI$1),SUMIFS(главная!$33:$33,главная!$6:$6,FI$6)))</f>
        <v>0</v>
      </c>
      <c r="FJ23" s="41">
        <f>IF(FJ$7="",0,IF(FJ$1=1,SUMIFS(главная!$33:$33,главная!$1:$1,FJ$1),SUMIFS(главная!$33:$33,главная!$6:$6,FJ$6)))</f>
        <v>0</v>
      </c>
      <c r="FK23" s="41">
        <f>IF(FK$7="",0,IF(FK$1=1,SUMIFS(главная!$33:$33,главная!$1:$1,FK$1),SUMIFS(главная!$33:$33,главная!$6:$6,FK$6)))</f>
        <v>0</v>
      </c>
      <c r="FL23" s="41">
        <f>IF(FL$7="",0,IF(FL$1=1,SUMIFS(главная!$33:$33,главная!$1:$1,FL$1),SUMIFS(главная!$33:$33,главная!$6:$6,FL$6)))</f>
        <v>0</v>
      </c>
      <c r="FM23" s="41">
        <f>IF(FM$7="",0,IF(FM$1=1,SUMIFS(главная!$33:$33,главная!$1:$1,FM$1),SUMIFS(главная!$33:$33,главная!$6:$6,FM$6)))</f>
        <v>0</v>
      </c>
      <c r="FN23" s="41">
        <f>IF(FN$7="",0,IF(FN$1=1,SUMIFS(главная!$33:$33,главная!$1:$1,FN$1),SUMIFS(главная!$33:$33,главная!$6:$6,FN$6)))</f>
        <v>0</v>
      </c>
      <c r="FO23" s="41">
        <f>IF(FO$7="",0,IF(FO$1=1,SUMIFS(главная!$33:$33,главная!$1:$1,FO$1),SUMIFS(главная!$33:$33,главная!$6:$6,FO$6)))</f>
        <v>0</v>
      </c>
      <c r="FP23" s="41">
        <f>IF(FP$7="",0,IF(FP$1=1,SUMIFS(главная!$33:$33,главная!$1:$1,FP$1),SUMIFS(главная!$33:$33,главная!$6:$6,FP$6)))</f>
        <v>0</v>
      </c>
      <c r="FQ23" s="41">
        <f>IF(FQ$7="",0,IF(FQ$1=1,SUMIFS(главная!$33:$33,главная!$1:$1,FQ$1),SUMIFS(главная!$33:$33,главная!$6:$6,FQ$6)))</f>
        <v>0</v>
      </c>
      <c r="FR23" s="41">
        <f>IF(FR$7="",0,IF(FR$1=1,SUMIFS(главная!$33:$33,главная!$1:$1,FR$1),SUMIFS(главная!$33:$33,главная!$6:$6,FR$6)))</f>
        <v>0</v>
      </c>
      <c r="FS23" s="41">
        <f>IF(FS$7="",0,IF(FS$1=1,SUMIFS(главная!$33:$33,главная!$1:$1,FS$1),SUMIFS(главная!$33:$33,главная!$6:$6,FS$6)))</f>
        <v>0</v>
      </c>
      <c r="FT23" s="41">
        <f>IF(FT$7="",0,IF(FT$1=1,SUMIFS(главная!$33:$33,главная!$1:$1,FT$1),SUMIFS(главная!$33:$33,главная!$6:$6,FT$6)))</f>
        <v>0</v>
      </c>
      <c r="FU23" s="41">
        <f>IF(FU$7="",0,IF(FU$1=1,SUMIFS(главная!$33:$33,главная!$1:$1,FU$1),SUMIFS(главная!$33:$33,главная!$6:$6,FU$6)))</f>
        <v>0</v>
      </c>
      <c r="FV23" s="41">
        <f>IF(FV$7="",0,IF(FV$1=1,SUMIFS(главная!$33:$33,главная!$1:$1,FV$1),SUMIFS(главная!$33:$33,главная!$6:$6,FV$6)))</f>
        <v>0</v>
      </c>
      <c r="FW23" s="41">
        <f>IF(FW$7="",0,IF(FW$1=1,SUMIFS(главная!$33:$33,главная!$1:$1,FW$1),SUMIFS(главная!$33:$33,главная!$6:$6,FW$6)))</f>
        <v>0</v>
      </c>
      <c r="FX23" s="41">
        <f>IF(FX$7="",0,IF(FX$1=1,SUMIFS(главная!$33:$33,главная!$1:$1,FX$1),SUMIFS(главная!$33:$33,главная!$6:$6,FX$6)))</f>
        <v>0</v>
      </c>
      <c r="FY23" s="41">
        <f>IF(FY$7="",0,IF(FY$1=1,SUMIFS(главная!$33:$33,главная!$1:$1,FY$1),SUMIFS(главная!$33:$33,главная!$6:$6,FY$6)))</f>
        <v>0</v>
      </c>
      <c r="FZ23" s="41">
        <f>IF(FZ$7="",0,IF(FZ$1=1,SUMIFS(главная!$33:$33,главная!$1:$1,FZ$1),SUMIFS(главная!$33:$33,главная!$6:$6,FZ$6)))</f>
        <v>0</v>
      </c>
      <c r="GA23" s="41">
        <f>IF(GA$7="",0,IF(GA$1=1,SUMIFS(главная!$33:$33,главная!$1:$1,GA$1),SUMIFS(главная!$33:$33,главная!$6:$6,GA$6)))</f>
        <v>0</v>
      </c>
      <c r="GB23" s="41">
        <f>IF(GB$7="",0,IF(GB$1=1,SUMIFS(главная!$33:$33,главная!$1:$1,GB$1),SUMIFS(главная!$33:$33,главная!$6:$6,GB$6)))</f>
        <v>0</v>
      </c>
      <c r="GC23" s="41">
        <f>IF(GC$7="",0,IF(GC$1=1,SUMIFS(главная!$33:$33,главная!$1:$1,GC$1),SUMIFS(главная!$33:$33,главная!$6:$6,GC$6)))</f>
        <v>0</v>
      </c>
      <c r="GD23" s="41">
        <f>IF(GD$7="",0,IF(GD$1=1,SUMIFS(главная!$33:$33,главная!$1:$1,GD$1),SUMIFS(главная!$33:$33,главная!$6:$6,GD$6)))</f>
        <v>0</v>
      </c>
      <c r="GE23" s="41">
        <f>IF(GE$7="",0,IF(GE$1=1,SUMIFS(главная!$33:$33,главная!$1:$1,GE$1),SUMIFS(главная!$33:$33,главная!$6:$6,GE$6)))</f>
        <v>0</v>
      </c>
      <c r="GF23" s="41">
        <f>IF(GF$7="",0,IF(GF$1=1,SUMIFS(главная!$33:$33,главная!$1:$1,GF$1),SUMIFS(главная!$33:$33,главная!$6:$6,GF$6)))</f>
        <v>0</v>
      </c>
      <c r="GG23" s="41">
        <f>IF(GG$7="",0,IF(GG$1=1,SUMIFS(главная!$33:$33,главная!$1:$1,GG$1),SUMIFS(главная!$33:$33,главная!$6:$6,GG$6)))</f>
        <v>0</v>
      </c>
      <c r="GH23" s="41">
        <f>IF(GH$7="",0,IF(GH$1=1,SUMIFS(главная!$33:$33,главная!$1:$1,GH$1),SUMIFS(главная!$33:$33,главная!$6:$6,GH$6)))</f>
        <v>0</v>
      </c>
      <c r="GI23" s="41">
        <f>IF(GI$7="",0,IF(GI$1=1,SUMIFS(главная!$33:$33,главная!$1:$1,GI$1),SUMIFS(главная!$33:$33,главная!$6:$6,GI$6)))</f>
        <v>0</v>
      </c>
      <c r="GJ23" s="41">
        <f>IF(GJ$7="",0,IF(GJ$1=1,SUMIFS(главная!$33:$33,главная!$1:$1,GJ$1),SUMIFS(главная!$33:$33,главная!$6:$6,GJ$6)))</f>
        <v>0</v>
      </c>
      <c r="GK23" s="41">
        <f>IF(GK$7="",0,IF(GK$1=1,SUMIFS(главная!$33:$33,главная!$1:$1,GK$1),SUMIFS(главная!$33:$33,главная!$6:$6,GK$6)))</f>
        <v>0</v>
      </c>
      <c r="GL23" s="41">
        <f>IF(GL$7="",0,IF(GL$1=1,SUMIFS(главная!$33:$33,главная!$1:$1,GL$1),SUMIFS(главная!$33:$33,главная!$6:$6,GL$6)))</f>
        <v>0</v>
      </c>
      <c r="GM23" s="41">
        <f>IF(GM$7="",0,IF(GM$1=1,SUMIFS(главная!$33:$33,главная!$1:$1,GM$1),SUMIFS(главная!$33:$33,главная!$6:$6,GM$6)))</f>
        <v>0</v>
      </c>
      <c r="GN23" s="41">
        <f>IF(GN$7="",0,IF(GN$1=1,SUMIFS(главная!$33:$33,главная!$1:$1,GN$1),SUMIFS(главная!$33:$33,главная!$6:$6,GN$6)))</f>
        <v>0</v>
      </c>
      <c r="GO23" s="41">
        <f>IF(GO$7="",0,IF(GO$1=1,SUMIFS(главная!$33:$33,главная!$1:$1,GO$1),SUMIFS(главная!$33:$33,главная!$6:$6,GO$6)))</f>
        <v>0</v>
      </c>
      <c r="GP23" s="41">
        <f>IF(GP$7="",0,IF(GP$1=1,SUMIFS(главная!$33:$33,главная!$1:$1,GP$1),SUMIFS(главная!$33:$33,главная!$6:$6,GP$6)))</f>
        <v>0</v>
      </c>
      <c r="GQ23" s="41">
        <f>IF(GQ$7="",0,IF(GQ$1=1,SUMIFS(главная!$33:$33,главная!$1:$1,GQ$1),SUMIFS(главная!$33:$33,главная!$6:$6,GQ$6)))</f>
        <v>0</v>
      </c>
      <c r="GR23" s="41">
        <f>IF(GR$7="",0,IF(GR$1=1,SUMIFS(главная!$33:$33,главная!$1:$1,GR$1),SUMIFS(главная!$33:$33,главная!$6:$6,GR$6)))</f>
        <v>0</v>
      </c>
      <c r="GS23" s="41">
        <f>IF(GS$7="",0,IF(GS$1=1,SUMIFS(главная!$33:$33,главная!$1:$1,GS$1),SUMIFS(главная!$33:$33,главная!$6:$6,GS$6)))</f>
        <v>0</v>
      </c>
      <c r="GT23" s="41">
        <f>IF(GT$7="",0,IF(GT$1=1,SUMIFS(главная!$33:$33,главная!$1:$1,GT$1),SUMIFS(главная!$33:$33,главная!$6:$6,GT$6)))</f>
        <v>0</v>
      </c>
      <c r="GU23" s="41">
        <f>IF(GU$7="",0,IF(GU$1=1,SUMIFS(главная!$33:$33,главная!$1:$1,GU$1),SUMIFS(главная!$33:$33,главная!$6:$6,GU$6)))</f>
        <v>0</v>
      </c>
      <c r="GV23" s="41">
        <f>IF(GV$7="",0,IF(GV$1=1,SUMIFS(главная!$33:$33,главная!$1:$1,GV$1),SUMIFS(главная!$33:$33,главная!$6:$6,GV$6)))</f>
        <v>0</v>
      </c>
      <c r="GW23" s="41">
        <f>IF(GW$7="",0,IF(GW$1=1,SUMIFS(главная!$33:$33,главная!$1:$1,GW$1),SUMIFS(главная!$33:$33,главная!$6:$6,GW$6)))</f>
        <v>0</v>
      </c>
      <c r="GX23" s="41">
        <f>IF(GX$7="",0,IF(GX$1=1,SUMIFS(главная!$33:$33,главная!$1:$1,GX$1),SUMIFS(главная!$33:$33,главная!$6:$6,GX$6)))</f>
        <v>0</v>
      </c>
      <c r="GY23" s="41">
        <f>IF(GY$7="",0,IF(GY$1=1,SUMIFS(главная!$33:$33,главная!$1:$1,GY$1),SUMIFS(главная!$33:$33,главная!$6:$6,GY$6)))</f>
        <v>0</v>
      </c>
      <c r="GZ23" s="41">
        <f>IF(GZ$7="",0,IF(GZ$1=1,SUMIFS(главная!$33:$33,главная!$1:$1,GZ$1),SUMIFS(главная!$33:$33,главная!$6:$6,GZ$6)))</f>
        <v>0</v>
      </c>
      <c r="HA23" s="41">
        <f>IF(HA$7="",0,IF(HA$1=1,SUMIFS(главная!$33:$33,главная!$1:$1,HA$1),SUMIFS(главная!$33:$33,главная!$6:$6,HA$6)))</f>
        <v>0</v>
      </c>
      <c r="HB23" s="41">
        <f>IF(HB$7="",0,IF(HB$1=1,SUMIFS(главная!$33:$33,главная!$1:$1,HB$1),SUMIFS(главная!$33:$33,главная!$6:$6,HB$6)))</f>
        <v>0</v>
      </c>
      <c r="HC23" s="41">
        <f>IF(HC$7="",0,IF(HC$1=1,SUMIFS(главная!$33:$33,главная!$1:$1,HC$1),SUMIFS(главная!$33:$33,главная!$6:$6,HC$6)))</f>
        <v>0</v>
      </c>
      <c r="HD23" s="41">
        <f>IF(HD$7="",0,IF(HD$1=1,SUMIFS(главная!$33:$33,главная!$1:$1,HD$1),SUMIFS(главная!$33:$33,главная!$6:$6,HD$6)))</f>
        <v>0</v>
      </c>
      <c r="HE23" s="41">
        <f>IF(HE$7="",0,IF(HE$1=1,SUMIFS(главная!$33:$33,главная!$1:$1,HE$1),SUMIFS(главная!$33:$33,главная!$6:$6,HE$6)))</f>
        <v>0</v>
      </c>
      <c r="HF23" s="41">
        <f>IF(HF$7="",0,IF(HF$1=1,SUMIFS(главная!$33:$33,главная!$1:$1,HF$1),SUMIFS(главная!$33:$33,главная!$6:$6,HF$6)))</f>
        <v>0</v>
      </c>
      <c r="HG23" s="41">
        <f>IF(HG$7="",0,IF(HG$1=1,SUMIFS(главная!$33:$33,главная!$1:$1,HG$1),SUMIFS(главная!$33:$33,главная!$6:$6,HG$6)))</f>
        <v>0</v>
      </c>
      <c r="HH23" s="41">
        <f>IF(HH$7="",0,IF(HH$1=1,SUMIFS(главная!$33:$33,главная!$1:$1,HH$1),SUMIFS(главная!$33:$33,главная!$6:$6,HH$6)))</f>
        <v>0</v>
      </c>
      <c r="HI23" s="41">
        <f>IF(HI$7="",0,IF(HI$1=1,SUMIFS(главная!$33:$33,главная!$1:$1,HI$1),SUMIFS(главная!$33:$33,главная!$6:$6,HI$6)))</f>
        <v>0</v>
      </c>
      <c r="HJ23" s="41">
        <f>IF(HJ$7="",0,IF(HJ$1=1,SUMIFS(главная!$33:$33,главная!$1:$1,HJ$1),SUMIFS(главная!$33:$33,главная!$6:$6,HJ$6)))</f>
        <v>0</v>
      </c>
      <c r="HK23" s="41">
        <f>IF(HK$7="",0,IF(HK$1=1,SUMIFS(главная!$33:$33,главная!$1:$1,HK$1),SUMIFS(главная!$33:$33,главная!$6:$6,HK$6)))</f>
        <v>0</v>
      </c>
      <c r="HL23" s="41">
        <f>IF(HL$7="",0,IF(HL$1=1,SUMIFS(главная!$33:$33,главная!$1:$1,HL$1),SUMIFS(главная!$33:$33,главная!$6:$6,HL$6)))</f>
        <v>0</v>
      </c>
      <c r="HM23" s="41">
        <f>IF(HM$7="",0,IF(HM$1=1,SUMIFS(главная!$33:$33,главная!$1:$1,HM$1),SUMIFS(главная!$33:$33,главная!$6:$6,HM$6)))</f>
        <v>0</v>
      </c>
      <c r="HN23" s="41">
        <f>IF(HN$7="",0,IF(HN$1=1,SUMIFS(главная!$33:$33,главная!$1:$1,HN$1),SUMIFS(главная!$33:$33,главная!$6:$6,HN$6)))</f>
        <v>0</v>
      </c>
      <c r="HO23" s="41">
        <f>IF(HO$7="",0,IF(HO$1=1,SUMIFS(главная!$33:$33,главная!$1:$1,HO$1),SUMIFS(главная!$33:$33,главная!$6:$6,HO$6)))</f>
        <v>0</v>
      </c>
      <c r="HP23" s="41">
        <f>IF(HP$7="",0,IF(HP$1=1,SUMIFS(главная!$33:$33,главная!$1:$1,HP$1),SUMIFS(главная!$33:$33,главная!$6:$6,HP$6)))</f>
        <v>0</v>
      </c>
      <c r="HQ23" s="41">
        <f>IF(HQ$7="",0,IF(HQ$1=1,SUMIFS(главная!$33:$33,главная!$1:$1,HQ$1),SUMIFS(главная!$33:$33,главная!$6:$6,HQ$6)))</f>
        <v>0</v>
      </c>
      <c r="HR23" s="41">
        <f>IF(HR$7="",0,IF(HR$1=1,SUMIFS(главная!$33:$33,главная!$1:$1,HR$1),SUMIFS(главная!$33:$33,главная!$6:$6,HR$6)))</f>
        <v>0</v>
      </c>
      <c r="HS23" s="41">
        <f>IF(HS$7="",0,IF(HS$1=1,SUMIFS(главная!$33:$33,главная!$1:$1,HS$1),SUMIFS(главная!$33:$33,главная!$6:$6,HS$6)))</f>
        <v>0</v>
      </c>
      <c r="HT23" s="41">
        <f>IF(HT$7="",0,IF(HT$1=1,SUMIFS(главная!$33:$33,главная!$1:$1,HT$1),SUMIFS(главная!$33:$33,главная!$6:$6,HT$6)))</f>
        <v>0</v>
      </c>
      <c r="HU23" s="41">
        <f>IF(HU$7="",0,IF(HU$1=1,SUMIFS(главная!$33:$33,главная!$1:$1,HU$1),SUMIFS(главная!$33:$33,главная!$6:$6,HU$6)))</f>
        <v>0</v>
      </c>
      <c r="HV23" s="41">
        <f>IF(HV$7="",0,IF(HV$1=1,SUMIFS(главная!$33:$33,главная!$1:$1,HV$1),SUMIFS(главная!$33:$33,главная!$6:$6,HV$6)))</f>
        <v>0</v>
      </c>
      <c r="HW23" s="41">
        <f>IF(HW$7="",0,IF(HW$1=1,SUMIFS(главная!$33:$33,главная!$1:$1,HW$1),SUMIFS(главная!$33:$33,главная!$6:$6,HW$6)))</f>
        <v>0</v>
      </c>
      <c r="HX23" s="41">
        <f>IF(HX$7="",0,IF(HX$1=1,SUMIFS(главная!$33:$33,главная!$1:$1,HX$1),SUMIFS(главная!$33:$33,главная!$6:$6,HX$6)))</f>
        <v>0</v>
      </c>
      <c r="HY23" s="41">
        <f>IF(HY$7="",0,IF(HY$1=1,SUMIFS(главная!$33:$33,главная!$1:$1,HY$1),SUMIFS(главная!$33:$33,главная!$6:$6,HY$6)))</f>
        <v>0</v>
      </c>
      <c r="HZ23" s="41">
        <f>IF(HZ$7="",0,IF(HZ$1=1,SUMIFS(главная!$33:$33,главная!$1:$1,HZ$1),SUMIFS(главная!$33:$33,главная!$6:$6,HZ$6)))</f>
        <v>0</v>
      </c>
      <c r="IA23" s="41">
        <f>IF(IA$7="",0,IF(IA$1=1,SUMIFS(главная!$33:$33,главная!$1:$1,IA$1),SUMIFS(главная!$33:$33,главная!$6:$6,IA$6)))</f>
        <v>0</v>
      </c>
      <c r="IB23" s="41">
        <f>IF(IB$7="",0,IF(IB$1=1,SUMIFS(главная!$33:$33,главная!$1:$1,IB$1),SUMIFS(главная!$33:$33,главная!$6:$6,IB$6)))</f>
        <v>0</v>
      </c>
      <c r="IC23" s="41">
        <f>IF(IC$7="",0,IF(IC$1=1,SUMIFS(главная!$33:$33,главная!$1:$1,IC$1),SUMIFS(главная!$33:$33,главная!$6:$6,IC$6)))</f>
        <v>0</v>
      </c>
      <c r="ID23" s="41">
        <f>IF(ID$7="",0,IF(ID$1=1,SUMIFS(главная!$33:$33,главная!$1:$1,ID$1),SUMIFS(главная!$33:$33,главная!$6:$6,ID$6)))</f>
        <v>0</v>
      </c>
      <c r="IE23" s="41">
        <f>IF(IE$7="",0,IF(IE$1=1,SUMIFS(главная!$33:$33,главная!$1:$1,IE$1),SUMIFS(главная!$33:$33,главная!$6:$6,IE$6)))</f>
        <v>0</v>
      </c>
      <c r="IF23" s="41">
        <f>IF(IF$7="",0,IF(IF$1=1,SUMIFS(главная!$33:$33,главная!$1:$1,IF$1),SUMIFS(главная!$33:$33,главная!$6:$6,IF$6)))</f>
        <v>0</v>
      </c>
      <c r="IG23" s="41">
        <f>IF(IG$7="",0,IF(IG$1=1,SUMIFS(главная!$33:$33,главная!$1:$1,IG$1),SUMIFS(главная!$33:$33,главная!$6:$6,IG$6)))</f>
        <v>0</v>
      </c>
      <c r="IH23" s="41">
        <f>IF(IH$7="",0,IF(IH$1=1,SUMIFS(главная!$33:$33,главная!$1:$1,IH$1),SUMIFS(главная!$33:$33,главная!$6:$6,IH$6)))</f>
        <v>0</v>
      </c>
      <c r="II23" s="41">
        <f>IF(II$7="",0,IF(II$1=1,SUMIFS(главная!$33:$33,главная!$1:$1,II$1),SUMIFS(главная!$33:$33,главная!$6:$6,II$6)))</f>
        <v>0</v>
      </c>
      <c r="IJ23" s="41">
        <f>IF(IJ$7="",0,IF(IJ$1=1,SUMIFS(главная!$33:$33,главная!$1:$1,IJ$1),SUMIFS(главная!$33:$33,главная!$6:$6,IJ$6)))</f>
        <v>0</v>
      </c>
      <c r="IK23" s="41">
        <f>IF(IK$7="",0,IF(IK$1=1,SUMIFS(главная!$33:$33,главная!$1:$1,IK$1),SUMIFS(главная!$33:$33,главная!$6:$6,IK$6)))</f>
        <v>0</v>
      </c>
      <c r="IL23" s="41">
        <f>IF(IL$7="",0,IF(IL$1=1,SUMIFS(главная!$33:$33,главная!$1:$1,IL$1),SUMIFS(главная!$33:$33,главная!$6:$6,IL$6)))</f>
        <v>0</v>
      </c>
      <c r="IM23" s="41">
        <f>IF(IM$7="",0,IF(IM$1=1,SUMIFS(главная!$33:$33,главная!$1:$1,IM$1),SUMIFS(главная!$33:$33,главная!$6:$6,IM$6)))</f>
        <v>0</v>
      </c>
      <c r="IN23" s="41">
        <f>IF(IN$7="",0,IF(IN$1=1,SUMIFS(главная!$33:$33,главная!$1:$1,IN$1),SUMIFS(главная!$33:$33,главная!$6:$6,IN$6)))</f>
        <v>0</v>
      </c>
      <c r="IO23" s="41">
        <f>IF(IO$7="",0,IF(IO$1=1,SUMIFS(главная!$33:$33,главная!$1:$1,IO$1),SUMIFS(главная!$33:$33,главная!$6:$6,IO$6)))</f>
        <v>0</v>
      </c>
      <c r="IP23" s="41">
        <f>IF(IP$7="",0,IF(IP$1=1,SUMIFS(главная!$33:$33,главная!$1:$1,IP$1),SUMIFS(главная!$33:$33,главная!$6:$6,IP$6)))</f>
        <v>0</v>
      </c>
      <c r="IQ23" s="41">
        <f>IF(IQ$7="",0,IF(IQ$1=1,SUMIFS(главная!$33:$33,главная!$1:$1,IQ$1),SUMIFS(главная!$33:$33,главная!$6:$6,IQ$6)))</f>
        <v>0</v>
      </c>
      <c r="IR23" s="41">
        <f>IF(IR$7="",0,IF(IR$1=1,SUMIFS(главная!$33:$33,главная!$1:$1,IR$1),SUMIFS(главная!$33:$33,главная!$6:$6,IR$6)))</f>
        <v>0</v>
      </c>
      <c r="IS23" s="41">
        <f>IF(IS$7="",0,IF(IS$1=1,SUMIFS(главная!$33:$33,главная!$1:$1,IS$1),SUMIFS(главная!$33:$33,главная!$6:$6,IS$6)))</f>
        <v>0</v>
      </c>
      <c r="IT23" s="41">
        <f>IF(IT$7="",0,IF(IT$1=1,SUMIFS(главная!$33:$33,главная!$1:$1,IT$1),SUMIFS(главная!$33:$33,главная!$6:$6,IT$6)))</f>
        <v>0</v>
      </c>
      <c r="IU23" s="41">
        <f>IF(IU$7="",0,IF(IU$1=1,SUMIFS(главная!$33:$33,главная!$1:$1,IU$1),SUMIFS(главная!$33:$33,главная!$6:$6,IU$6)))</f>
        <v>0</v>
      </c>
      <c r="IV23" s="41">
        <f>IF(IV$7="",0,IF(IV$1=1,SUMIFS(главная!$33:$33,главная!$1:$1,IV$1),SUMIFS(главная!$33:$33,главная!$6:$6,IV$6)))</f>
        <v>0</v>
      </c>
      <c r="IW23" s="41">
        <f>IF(IW$7="",0,IF(IW$1=1,SUMIFS(главная!$33:$33,главная!$1:$1,IW$1),SUMIFS(главная!$33:$33,главная!$6:$6,IW$6)))</f>
        <v>0</v>
      </c>
      <c r="IX23" s="41">
        <f>IF(IX$7="",0,IF(IX$1=1,SUMIFS(главная!$33:$33,главная!$1:$1,IX$1),SUMIFS(главная!$33:$33,главная!$6:$6,IX$6)))</f>
        <v>0</v>
      </c>
      <c r="IY23" s="41">
        <f>IF(IY$7="",0,IF(IY$1=1,SUMIFS(главная!$33:$33,главная!$1:$1,IY$1),SUMIFS(главная!$33:$33,главная!$6:$6,IY$6)))</f>
        <v>0</v>
      </c>
      <c r="IZ23" s="41">
        <f>IF(IZ$7="",0,IF(IZ$1=1,SUMIFS(главная!$33:$33,главная!$1:$1,IZ$1),SUMIFS(главная!$33:$33,главная!$6:$6,IZ$6)))</f>
        <v>0</v>
      </c>
      <c r="JA23" s="41">
        <f>IF(JA$7="",0,IF(JA$1=1,SUMIFS(главная!$33:$33,главная!$1:$1,JA$1),SUMIFS(главная!$33:$33,главная!$6:$6,JA$6)))</f>
        <v>0</v>
      </c>
      <c r="JB23" s="41">
        <f>IF(JB$7="",0,IF(JB$1=1,SUMIFS(главная!$33:$33,главная!$1:$1,JB$1),SUMIFS(главная!$33:$33,главная!$6:$6,JB$6)))</f>
        <v>0</v>
      </c>
      <c r="JC23" s="41">
        <f>IF(JC$7="",0,IF(JC$1=1,SUMIFS(главная!$33:$33,главная!$1:$1,JC$1),SUMIFS(главная!$33:$33,главная!$6:$6,JC$6)))</f>
        <v>0</v>
      </c>
      <c r="JD23" s="41">
        <f>IF(JD$7="",0,IF(JD$1=1,SUMIFS(главная!$33:$33,главная!$1:$1,JD$1),SUMIFS(главная!$33:$33,главная!$6:$6,JD$6)))</f>
        <v>0</v>
      </c>
      <c r="JE23" s="41">
        <f>IF(JE$7="",0,IF(JE$1=1,SUMIFS(главная!$33:$33,главная!$1:$1,JE$1),SUMIFS(главная!$33:$33,главная!$6:$6,JE$6)))</f>
        <v>0</v>
      </c>
      <c r="JF23" s="41">
        <f>IF(JF$7="",0,IF(JF$1=1,SUMIFS(главная!$33:$33,главная!$1:$1,JF$1),SUMIFS(главная!$33:$33,главная!$6:$6,JF$6)))</f>
        <v>0</v>
      </c>
      <c r="JG23" s="41">
        <f>IF(JG$7="",0,IF(JG$1=1,SUMIFS(главная!$33:$33,главная!$1:$1,JG$1),SUMIFS(главная!$33:$33,главная!$6:$6,JG$6)))</f>
        <v>0</v>
      </c>
      <c r="JH23" s="41">
        <f>IF(JH$7="",0,IF(JH$1=1,SUMIFS(главная!$33:$33,главная!$1:$1,JH$1),SUMIFS(главная!$33:$33,главная!$6:$6,JH$6)))</f>
        <v>0</v>
      </c>
      <c r="JI23" s="41">
        <f>IF(JI$7="",0,IF(JI$1=1,SUMIFS(главная!$33:$33,главная!$1:$1,JI$1),SUMIFS(главная!$33:$33,главная!$6:$6,JI$6)))</f>
        <v>0</v>
      </c>
      <c r="JJ23" s="41">
        <f>IF(JJ$7="",0,IF(JJ$1=1,SUMIFS(главная!$33:$33,главная!$1:$1,JJ$1),SUMIFS(главная!$33:$33,главная!$6:$6,JJ$6)))</f>
        <v>0</v>
      </c>
      <c r="JK23" s="41">
        <f>IF(JK$7="",0,IF(JK$1=1,SUMIFS(главная!$33:$33,главная!$1:$1,JK$1),SUMIFS(главная!$33:$33,главная!$6:$6,JK$6)))</f>
        <v>0</v>
      </c>
      <c r="JL23" s="41">
        <f>IF(JL$7="",0,IF(JL$1=1,SUMIFS(главная!$33:$33,главная!$1:$1,JL$1),SUMIFS(главная!$33:$33,главная!$6:$6,JL$6)))</f>
        <v>0</v>
      </c>
      <c r="JM23" s="41">
        <f>IF(JM$7="",0,IF(JM$1=1,SUMIFS(главная!$33:$33,главная!$1:$1,JM$1),SUMIFS(главная!$33:$33,главная!$6:$6,JM$6)))</f>
        <v>0</v>
      </c>
      <c r="JN23" s="41">
        <f>IF(JN$7="",0,IF(JN$1=1,SUMIFS(главная!$33:$33,главная!$1:$1,JN$1),SUMIFS(главная!$33:$33,главная!$6:$6,JN$6)))</f>
        <v>0</v>
      </c>
      <c r="JO23" s="41">
        <f>IF(JO$7="",0,IF(JO$1=1,SUMIFS(главная!$33:$33,главная!$1:$1,JO$1),SUMIFS(главная!$33:$33,главная!$6:$6,JO$6)))</f>
        <v>0</v>
      </c>
      <c r="JP23" s="41">
        <f>IF(JP$7="",0,IF(JP$1=1,SUMIFS(главная!$33:$33,главная!$1:$1,JP$1),SUMIFS(главная!$33:$33,главная!$6:$6,JP$6)))</f>
        <v>0</v>
      </c>
      <c r="JQ23" s="41">
        <f>IF(JQ$7="",0,IF(JQ$1=1,SUMIFS(главная!$33:$33,главная!$1:$1,JQ$1),SUMIFS(главная!$33:$33,главная!$6:$6,JQ$6)))</f>
        <v>0</v>
      </c>
      <c r="JR23" s="41">
        <f>IF(JR$7="",0,IF(JR$1=1,SUMIFS(главная!$33:$33,главная!$1:$1,JR$1),SUMIFS(главная!$33:$33,главная!$6:$6,JR$6)))</f>
        <v>0</v>
      </c>
      <c r="JS23" s="41">
        <f>IF(JS$7="",0,IF(JS$1=1,SUMIFS(главная!$33:$33,главная!$1:$1,JS$1),SUMIFS(главная!$33:$33,главная!$6:$6,JS$6)))</f>
        <v>0</v>
      </c>
      <c r="JT23" s="41">
        <f>IF(JT$7="",0,IF(JT$1=1,SUMIFS(главная!$33:$33,главная!$1:$1,JT$1),SUMIFS(главная!$33:$33,главная!$6:$6,JT$6)))</f>
        <v>0</v>
      </c>
      <c r="JU23" s="41">
        <f>IF(JU$7="",0,IF(JU$1=1,SUMIFS(главная!$33:$33,главная!$1:$1,JU$1),SUMIFS(главная!$33:$33,главная!$6:$6,JU$6)))</f>
        <v>0</v>
      </c>
      <c r="JV23" s="41">
        <f>IF(JV$7="",0,IF(JV$1=1,SUMIFS(главная!$33:$33,главная!$1:$1,JV$1),SUMIFS(главная!$33:$33,главная!$6:$6,JV$6)))</f>
        <v>0</v>
      </c>
      <c r="JW23" s="41">
        <f>IF(JW$7="",0,IF(JW$1=1,SUMIFS(главная!$33:$33,главная!$1:$1,JW$1),SUMIFS(главная!$33:$33,главная!$6:$6,JW$6)))</f>
        <v>0</v>
      </c>
      <c r="JX23" s="41">
        <f>IF(JX$7="",0,IF(JX$1=1,SUMIFS(главная!$33:$33,главная!$1:$1,JX$1),SUMIFS(главная!$33:$33,главная!$6:$6,JX$6)))</f>
        <v>0</v>
      </c>
      <c r="JY23" s="41">
        <f>IF(JY$7="",0,IF(JY$1=1,SUMIFS(главная!$33:$33,главная!$1:$1,JY$1),SUMIFS(главная!$33:$33,главная!$6:$6,JY$6)))</f>
        <v>0</v>
      </c>
      <c r="JZ23" s="41">
        <f>IF(JZ$7="",0,IF(JZ$1=1,SUMIFS(главная!$33:$33,главная!$1:$1,JZ$1),SUMIFS(главная!$33:$33,главная!$6:$6,JZ$6)))</f>
        <v>0</v>
      </c>
      <c r="KA23" s="41">
        <f>IF(KA$7="",0,IF(KA$1=1,SUMIFS(главная!$33:$33,главная!$1:$1,KA$1),SUMIFS(главная!$33:$33,главная!$6:$6,KA$6)))</f>
        <v>0</v>
      </c>
      <c r="KB23" s="41">
        <f>IF(KB$7="",0,IF(KB$1=1,SUMIFS(главная!$33:$33,главная!$1:$1,KB$1),SUMIFS(главная!$33:$33,главная!$6:$6,KB$6)))</f>
        <v>0</v>
      </c>
      <c r="KC23" s="41">
        <f>IF(KC$7="",0,IF(KC$1=1,SUMIFS(главная!$33:$33,главная!$1:$1,KC$1),SUMIFS(главная!$33:$33,главная!$6:$6,KC$6)))</f>
        <v>0</v>
      </c>
      <c r="KD23" s="41">
        <f>IF(KD$7="",0,IF(KD$1=1,SUMIFS(главная!$33:$33,главная!$1:$1,KD$1),SUMIFS(главная!$33:$33,главная!$6:$6,KD$6)))</f>
        <v>0</v>
      </c>
      <c r="KE23" s="41">
        <f>IF(KE$7="",0,IF(KE$1=1,SUMIFS(главная!$33:$33,главная!$1:$1,KE$1),SUMIFS(главная!$33:$33,главная!$6:$6,KE$6)))</f>
        <v>0</v>
      </c>
      <c r="KF23" s="41">
        <f>IF(KF$7="",0,IF(KF$1=1,SUMIFS(главная!$33:$33,главная!$1:$1,KF$1),SUMIFS(главная!$33:$33,главная!$6:$6,KF$6)))</f>
        <v>0</v>
      </c>
      <c r="KG23" s="41">
        <f>IF(KG$7="",0,IF(KG$1=1,SUMIFS(главная!$33:$33,главная!$1:$1,KG$1),SUMIFS(главная!$33:$33,главная!$6:$6,KG$6)))</f>
        <v>0</v>
      </c>
      <c r="KH23" s="41">
        <f>IF(KH$7="",0,IF(KH$1=1,SUMIFS(главная!$33:$33,главная!$1:$1,KH$1),SUMIFS(главная!$33:$33,главная!$6:$6,KH$6)))</f>
        <v>0</v>
      </c>
      <c r="KI23" s="41">
        <f>IF(KI$7="",0,IF(KI$1=1,SUMIFS(главная!$33:$33,главная!$1:$1,KI$1),SUMIFS(главная!$33:$33,главная!$6:$6,KI$6)))</f>
        <v>0</v>
      </c>
      <c r="KJ23" s="41">
        <f>IF(KJ$7="",0,IF(KJ$1=1,SUMIFS(главная!$33:$33,главная!$1:$1,KJ$1),SUMIFS(главная!$33:$33,главная!$6:$6,KJ$6)))</f>
        <v>0</v>
      </c>
      <c r="KK23" s="41">
        <f>IF(KK$7="",0,IF(KK$1=1,SUMIFS(главная!$33:$33,главная!$1:$1,KK$1),SUMIFS(главная!$33:$33,главная!$6:$6,KK$6)))</f>
        <v>0</v>
      </c>
      <c r="KL23" s="41">
        <f>IF(KL$7="",0,IF(KL$1=1,SUMIFS(главная!$33:$33,главная!$1:$1,KL$1),SUMIFS(главная!$33:$33,главная!$6:$6,KL$6)))</f>
        <v>0</v>
      </c>
      <c r="KM23" s="41">
        <f>IF(KM$7="",0,IF(KM$1=1,SUMIFS(главная!$33:$33,главная!$1:$1,KM$1),SUMIFS(главная!$33:$33,главная!$6:$6,KM$6)))</f>
        <v>0</v>
      </c>
      <c r="KN23" s="41">
        <f>IF(KN$7="",0,IF(KN$1=1,SUMIFS(главная!$33:$33,главная!$1:$1,KN$1),SUMIFS(главная!$33:$33,главная!$6:$6,KN$6)))</f>
        <v>0</v>
      </c>
      <c r="KO23" s="41">
        <f>IF(KO$7="",0,IF(KO$1=1,SUMIFS(главная!$33:$33,главная!$1:$1,KO$1),SUMIFS(главная!$33:$33,главная!$6:$6,KO$6)))</f>
        <v>0</v>
      </c>
      <c r="KP23" s="41">
        <f>IF(KP$7="",0,IF(KP$1=1,SUMIFS(главная!$33:$33,главная!$1:$1,KP$1),SUMIFS(главная!$33:$33,главная!$6:$6,KP$6)))</f>
        <v>0</v>
      </c>
      <c r="KQ23" s="41">
        <f>IF(KQ$7="",0,IF(KQ$1=1,SUMIFS(главная!$33:$33,главная!$1:$1,KQ$1),SUMIFS(главная!$33:$33,главная!$6:$6,KQ$6)))</f>
        <v>0</v>
      </c>
      <c r="KR23" s="41">
        <f>IF(KR$7="",0,IF(KR$1=1,SUMIFS(главная!$33:$33,главная!$1:$1,KR$1),SUMIFS(главная!$33:$33,главная!$6:$6,KR$6)))</f>
        <v>0</v>
      </c>
      <c r="KS23" s="41">
        <f>IF(KS$7="",0,IF(KS$1=1,SUMIFS(главная!$33:$33,главная!$1:$1,KS$1),SUMIFS(главная!$33:$33,главная!$6:$6,KS$6)))</f>
        <v>0</v>
      </c>
      <c r="KT23" s="41">
        <f>IF(KT$7="",0,IF(KT$1=1,SUMIFS(главная!$33:$33,главная!$1:$1,KT$1),SUMIFS(главная!$33:$33,главная!$6:$6,KT$6)))</f>
        <v>0</v>
      </c>
      <c r="KU23" s="41">
        <f>IF(KU$7="",0,IF(KU$1=1,SUMIFS(главная!$33:$33,главная!$1:$1,KU$1),SUMIFS(главная!$33:$33,главная!$6:$6,KU$6)))</f>
        <v>0</v>
      </c>
      <c r="KV23" s="41">
        <f>IF(KV$7="",0,IF(KV$1=1,SUMIFS(главная!$33:$33,главная!$1:$1,KV$1),SUMIFS(главная!$33:$33,главная!$6:$6,KV$6)))</f>
        <v>0</v>
      </c>
      <c r="KW23" s="3"/>
      <c r="KX23" s="3"/>
    </row>
    <row r="24" spans="1:310" s="4" customFormat="1" x14ac:dyDescent="0.25">
      <c r="A24" s="3"/>
      <c r="B24" s="72"/>
      <c r="C24" s="86"/>
      <c r="D24" s="86"/>
      <c r="E24" s="3" t="str">
        <f>kpi!$E$95</f>
        <v>финпоток проекта с учетом поступления инвестиций</v>
      </c>
      <c r="F24" s="3"/>
      <c r="G24" s="3"/>
      <c r="H24" s="39" t="str">
        <f>IF(OR($E24="",$E24=0),"",INDEX(kpi!$I:$I,SUMIFS(kpi!$A:$A,kpi!$E:$E,$E24)))</f>
        <v>руб.</v>
      </c>
      <c r="I24" s="3"/>
      <c r="J24" s="3"/>
      <c r="K24" s="3" t="s">
        <v>7</v>
      </c>
      <c r="L24" s="3"/>
      <c r="M24" s="5"/>
      <c r="N24" s="3"/>
      <c r="O24" s="19"/>
      <c r="P24" s="3"/>
      <c r="Q24" s="3"/>
      <c r="R24" s="41">
        <f t="shared" si="21"/>
        <v>249086737.9730444</v>
      </c>
      <c r="S24" s="3"/>
      <c r="T24" s="3"/>
      <c r="U24" s="41">
        <f>IF(U$7="",0,U14+U23)</f>
        <v>18358938.236705668</v>
      </c>
      <c r="V24" s="41">
        <f t="shared" ref="V24:CG24" si="22">IF(V$7="",0,V14+V23)</f>
        <v>-627573.18643113796</v>
      </c>
      <c r="W24" s="41">
        <f t="shared" si="22"/>
        <v>-611759.40692629572</v>
      </c>
      <c r="X24" s="41">
        <f t="shared" si="22"/>
        <v>-338473.50398501381</v>
      </c>
      <c r="Y24" s="41">
        <f t="shared" si="22"/>
        <v>-429671.73722559121</v>
      </c>
      <c r="Z24" s="41">
        <f t="shared" si="22"/>
        <v>-369752.05406379886</v>
      </c>
      <c r="AA24" s="41">
        <f t="shared" si="22"/>
        <v>-314263.55703464174</v>
      </c>
      <c r="AB24" s="41">
        <f t="shared" si="22"/>
        <v>-266173.47941630683</v>
      </c>
      <c r="AC24" s="41">
        <f t="shared" si="22"/>
        <v>-217795.97318288172</v>
      </c>
      <c r="AD24" s="41">
        <f t="shared" si="22"/>
        <v>-167174.76385275275</v>
      </c>
      <c r="AE24" s="41">
        <f t="shared" si="22"/>
        <v>-114309.85142592341</v>
      </c>
      <c r="AF24" s="41">
        <f t="shared" si="22"/>
        <v>-1532.4062216072343</v>
      </c>
      <c r="AG24" s="41">
        <f t="shared" si="22"/>
        <v>-12479514.279785838</v>
      </c>
      <c r="AH24" s="41">
        <f t="shared" si="22"/>
        <v>-2329938.4445966259</v>
      </c>
      <c r="AI24" s="41">
        <f t="shared" si="22"/>
        <v>-2130109.9199068495</v>
      </c>
      <c r="AJ24" s="41">
        <f t="shared" si="22"/>
        <v>354986.62803402171</v>
      </c>
      <c r="AK24" s="41">
        <f t="shared" si="22"/>
        <v>-1478380.6607521148</v>
      </c>
      <c r="AL24" s="41">
        <f t="shared" si="22"/>
        <v>-1336859.170566299</v>
      </c>
      <c r="AM24" s="41">
        <f t="shared" si="22"/>
        <v>-1176264.9096816946</v>
      </c>
      <c r="AN24" s="41">
        <f t="shared" si="22"/>
        <v>-1033771.2199663538</v>
      </c>
      <c r="AO24" s="41">
        <f t="shared" si="22"/>
        <v>-913750.17640676815</v>
      </c>
      <c r="AP24" s="41">
        <f t="shared" si="22"/>
        <v>-795350.62097238004</v>
      </c>
      <c r="AQ24" s="41">
        <f t="shared" si="22"/>
        <v>-673655.74836828653</v>
      </c>
      <c r="AR24" s="41">
        <f t="shared" si="22"/>
        <v>-548665.55859448202</v>
      </c>
      <c r="AS24" s="41">
        <f t="shared" si="22"/>
        <v>-542380.05165097676</v>
      </c>
      <c r="AT24" s="41">
        <f t="shared" si="22"/>
        <v>-410799.22753776237</v>
      </c>
      <c r="AU24" s="41">
        <f t="shared" si="22"/>
        <v>-275923.08625484072</v>
      </c>
      <c r="AV24" s="41">
        <f t="shared" si="22"/>
        <v>-126084.96113554761</v>
      </c>
      <c r="AW24" s="41">
        <f t="shared" si="22"/>
        <v>15381.814486788586</v>
      </c>
      <c r="AX24" s="41">
        <f t="shared" si="22"/>
        <v>160143.90727883019</v>
      </c>
      <c r="AY24" s="41">
        <f t="shared" si="22"/>
        <v>308201.31724057533</v>
      </c>
      <c r="AZ24" s="41">
        <f t="shared" si="22"/>
        <v>459554.04437203333</v>
      </c>
      <c r="BA24" s="41">
        <f t="shared" si="22"/>
        <v>614202.08867319301</v>
      </c>
      <c r="BB24" s="41">
        <f t="shared" si="22"/>
        <v>772145.45014406182</v>
      </c>
      <c r="BC24" s="41">
        <f t="shared" si="22"/>
        <v>933384.1287846379</v>
      </c>
      <c r="BD24" s="41">
        <f t="shared" si="22"/>
        <v>1408485.9781247526</v>
      </c>
      <c r="BE24" s="41">
        <f t="shared" si="22"/>
        <v>-10589725.982130595</v>
      </c>
      <c r="BF24" s="41">
        <f t="shared" si="22"/>
        <v>-1940978.5484081022</v>
      </c>
      <c r="BG24" s="41">
        <f t="shared" si="22"/>
        <v>-1092513.7025333866</v>
      </c>
      <c r="BH24" s="41">
        <f t="shared" si="22"/>
        <v>3528496.5611718912</v>
      </c>
      <c r="BI24" s="41">
        <f t="shared" si="22"/>
        <v>788132.4925099723</v>
      </c>
      <c r="BJ24" s="41">
        <f t="shared" si="22"/>
        <v>1004530.2864434961</v>
      </c>
      <c r="BK24" s="41">
        <f t="shared" si="22"/>
        <v>1223295.0904703811</v>
      </c>
      <c r="BL24" s="41">
        <f t="shared" si="22"/>
        <v>1461615.6978925169</v>
      </c>
      <c r="BM24" s="41">
        <f t="shared" si="22"/>
        <v>1668874.4445573613</v>
      </c>
      <c r="BN24" s="41">
        <f t="shared" si="22"/>
        <v>1842847.9398160316</v>
      </c>
      <c r="BO24" s="41">
        <f t="shared" si="22"/>
        <v>2012577.7561547123</v>
      </c>
      <c r="BP24" s="41">
        <f t="shared" si="22"/>
        <v>2185054.8861058913</v>
      </c>
      <c r="BQ24" s="41">
        <f t="shared" si="22"/>
        <v>2360279.3296695463</v>
      </c>
      <c r="BR24" s="41">
        <f t="shared" si="22"/>
        <v>2538251.0868457034</v>
      </c>
      <c r="BS24" s="41">
        <f t="shared" si="22"/>
        <v>2718970.157634344</v>
      </c>
      <c r="BT24" s="41">
        <f t="shared" si="22"/>
        <v>2902436.5420354791</v>
      </c>
      <c r="BU24" s="41">
        <f t="shared" si="22"/>
        <v>3088650.2400490977</v>
      </c>
      <c r="BV24" s="41">
        <f t="shared" si="22"/>
        <v>3277611.2516752146</v>
      </c>
      <c r="BW24" s="41">
        <f t="shared" si="22"/>
        <v>3469319.5769138075</v>
      </c>
      <c r="BX24" s="41">
        <f t="shared" si="22"/>
        <v>3663775.2157648951</v>
      </c>
      <c r="BY24" s="41">
        <f t="shared" si="22"/>
        <v>3708978.1682284735</v>
      </c>
      <c r="BZ24" s="41">
        <f t="shared" si="22"/>
        <v>3908928.4343045391</v>
      </c>
      <c r="CA24" s="41">
        <f t="shared" si="22"/>
        <v>4111626.0139930956</v>
      </c>
      <c r="CB24" s="41">
        <f t="shared" si="22"/>
        <v>4333737.5739608109</v>
      </c>
      <c r="CC24" s="41">
        <f t="shared" si="22"/>
        <v>4541929.7808743492</v>
      </c>
      <c r="CD24" s="41">
        <f t="shared" si="22"/>
        <v>4752869.3014003709</v>
      </c>
      <c r="CE24" s="41">
        <f t="shared" si="22"/>
        <v>4966556.1355388872</v>
      </c>
      <c r="CF24" s="41">
        <f t="shared" si="22"/>
        <v>5182990.2832898833</v>
      </c>
      <c r="CG24" s="41">
        <f t="shared" si="22"/>
        <v>5402171.7446533814</v>
      </c>
      <c r="CH24" s="41">
        <f t="shared" ref="CH24:ES24" si="23">IF(CH$7="",0,CH14+CH23)</f>
        <v>5624100.5196293592</v>
      </c>
      <c r="CI24" s="41">
        <f t="shared" si="23"/>
        <v>5848776.608217828</v>
      </c>
      <c r="CJ24" s="41">
        <f t="shared" si="23"/>
        <v>6076200.0104187913</v>
      </c>
      <c r="CK24" s="41">
        <f t="shared" si="23"/>
        <v>6306370.7262322456</v>
      </c>
      <c r="CL24" s="41">
        <f t="shared" si="23"/>
        <v>6539288.7556581907</v>
      </c>
      <c r="CM24" s="41">
        <f t="shared" si="23"/>
        <v>6774954.0986966155</v>
      </c>
      <c r="CN24" s="41">
        <f t="shared" si="23"/>
        <v>7013366.7553475425</v>
      </c>
      <c r="CO24" s="41">
        <f t="shared" si="23"/>
        <v>7254526.7256109416</v>
      </c>
      <c r="CP24" s="41">
        <f t="shared" si="23"/>
        <v>7498434.0094868392</v>
      </c>
      <c r="CQ24" s="41">
        <f t="shared" si="23"/>
        <v>7745088.6069752164</v>
      </c>
      <c r="CR24" s="41">
        <f t="shared" si="23"/>
        <v>7994490.5180761032</v>
      </c>
      <c r="CS24" s="41">
        <f t="shared" si="23"/>
        <v>8246639.7427894697</v>
      </c>
      <c r="CT24" s="41">
        <f t="shared" si="23"/>
        <v>8501536.2811153159</v>
      </c>
      <c r="CU24" s="41">
        <f t="shared" si="23"/>
        <v>8759180.1330536678</v>
      </c>
      <c r="CV24" s="41">
        <f t="shared" si="23"/>
        <v>9019571.2986044958</v>
      </c>
      <c r="CW24" s="41">
        <f t="shared" si="23"/>
        <v>9282709.7777678221</v>
      </c>
      <c r="CX24" s="41">
        <f t="shared" si="23"/>
        <v>9548595.5705436394</v>
      </c>
      <c r="CY24" s="41">
        <f t="shared" si="23"/>
        <v>10221717.512883194</v>
      </c>
      <c r="CZ24" s="41">
        <f t="shared" si="23"/>
        <v>50134406.925153315</v>
      </c>
      <c r="DA24" s="41">
        <f t="shared" si="23"/>
        <v>0</v>
      </c>
      <c r="DB24" s="41">
        <f t="shared" si="23"/>
        <v>0</v>
      </c>
      <c r="DC24" s="41">
        <f t="shared" si="23"/>
        <v>0</v>
      </c>
      <c r="DD24" s="41">
        <f t="shared" si="23"/>
        <v>0</v>
      </c>
      <c r="DE24" s="41">
        <f t="shared" si="23"/>
        <v>0</v>
      </c>
      <c r="DF24" s="41">
        <f t="shared" si="23"/>
        <v>0</v>
      </c>
      <c r="DG24" s="41">
        <f t="shared" si="23"/>
        <v>0</v>
      </c>
      <c r="DH24" s="41">
        <f t="shared" si="23"/>
        <v>0</v>
      </c>
      <c r="DI24" s="41">
        <f t="shared" si="23"/>
        <v>0</v>
      </c>
      <c r="DJ24" s="41">
        <f t="shared" si="23"/>
        <v>0</v>
      </c>
      <c r="DK24" s="41">
        <f t="shared" si="23"/>
        <v>0</v>
      </c>
      <c r="DL24" s="41">
        <f t="shared" si="23"/>
        <v>0</v>
      </c>
      <c r="DM24" s="41">
        <f t="shared" si="23"/>
        <v>0</v>
      </c>
      <c r="DN24" s="41">
        <f t="shared" si="23"/>
        <v>0</v>
      </c>
      <c r="DO24" s="41">
        <f t="shared" si="23"/>
        <v>0</v>
      </c>
      <c r="DP24" s="41">
        <f t="shared" si="23"/>
        <v>0</v>
      </c>
      <c r="DQ24" s="41">
        <f t="shared" si="23"/>
        <v>0</v>
      </c>
      <c r="DR24" s="41">
        <f t="shared" si="23"/>
        <v>0</v>
      </c>
      <c r="DS24" s="41">
        <f t="shared" si="23"/>
        <v>0</v>
      </c>
      <c r="DT24" s="41">
        <f t="shared" si="23"/>
        <v>0</v>
      </c>
      <c r="DU24" s="41">
        <f t="shared" si="23"/>
        <v>0</v>
      </c>
      <c r="DV24" s="41">
        <f t="shared" si="23"/>
        <v>0</v>
      </c>
      <c r="DW24" s="41">
        <f t="shared" si="23"/>
        <v>0</v>
      </c>
      <c r="DX24" s="41">
        <f t="shared" si="23"/>
        <v>0</v>
      </c>
      <c r="DY24" s="41">
        <f t="shared" si="23"/>
        <v>0</v>
      </c>
      <c r="DZ24" s="41">
        <f t="shared" si="23"/>
        <v>0</v>
      </c>
      <c r="EA24" s="41">
        <f t="shared" si="23"/>
        <v>0</v>
      </c>
      <c r="EB24" s="41">
        <f t="shared" si="23"/>
        <v>0</v>
      </c>
      <c r="EC24" s="41">
        <f t="shared" si="23"/>
        <v>0</v>
      </c>
      <c r="ED24" s="41">
        <f t="shared" si="23"/>
        <v>0</v>
      </c>
      <c r="EE24" s="41">
        <f t="shared" si="23"/>
        <v>0</v>
      </c>
      <c r="EF24" s="41">
        <f t="shared" si="23"/>
        <v>0</v>
      </c>
      <c r="EG24" s="41">
        <f t="shared" si="23"/>
        <v>0</v>
      </c>
      <c r="EH24" s="41">
        <f t="shared" si="23"/>
        <v>0</v>
      </c>
      <c r="EI24" s="41">
        <f t="shared" si="23"/>
        <v>0</v>
      </c>
      <c r="EJ24" s="41">
        <f t="shared" si="23"/>
        <v>0</v>
      </c>
      <c r="EK24" s="41">
        <f t="shared" si="23"/>
        <v>0</v>
      </c>
      <c r="EL24" s="41">
        <f t="shared" si="23"/>
        <v>0</v>
      </c>
      <c r="EM24" s="41">
        <f t="shared" si="23"/>
        <v>0</v>
      </c>
      <c r="EN24" s="41">
        <f t="shared" si="23"/>
        <v>0</v>
      </c>
      <c r="EO24" s="41">
        <f t="shared" si="23"/>
        <v>0</v>
      </c>
      <c r="EP24" s="41">
        <f t="shared" si="23"/>
        <v>0</v>
      </c>
      <c r="EQ24" s="41">
        <f t="shared" si="23"/>
        <v>0</v>
      </c>
      <c r="ER24" s="41">
        <f t="shared" si="23"/>
        <v>0</v>
      </c>
      <c r="ES24" s="41">
        <f t="shared" si="23"/>
        <v>0</v>
      </c>
      <c r="ET24" s="41">
        <f t="shared" ref="ET24:HE24" si="24">IF(ET$7="",0,ET14+ET23)</f>
        <v>0</v>
      </c>
      <c r="EU24" s="41">
        <f t="shared" si="24"/>
        <v>0</v>
      </c>
      <c r="EV24" s="41">
        <f t="shared" si="24"/>
        <v>0</v>
      </c>
      <c r="EW24" s="41">
        <f t="shared" si="24"/>
        <v>0</v>
      </c>
      <c r="EX24" s="41">
        <f t="shared" si="24"/>
        <v>0</v>
      </c>
      <c r="EY24" s="41">
        <f t="shared" si="24"/>
        <v>0</v>
      </c>
      <c r="EZ24" s="41">
        <f t="shared" si="24"/>
        <v>0</v>
      </c>
      <c r="FA24" s="41">
        <f t="shared" si="24"/>
        <v>0</v>
      </c>
      <c r="FB24" s="41">
        <f t="shared" si="24"/>
        <v>0</v>
      </c>
      <c r="FC24" s="41">
        <f t="shared" si="24"/>
        <v>0</v>
      </c>
      <c r="FD24" s="41">
        <f t="shared" si="24"/>
        <v>0</v>
      </c>
      <c r="FE24" s="41">
        <f t="shared" si="24"/>
        <v>0</v>
      </c>
      <c r="FF24" s="41">
        <f t="shared" si="24"/>
        <v>0</v>
      </c>
      <c r="FG24" s="41">
        <f t="shared" si="24"/>
        <v>0</v>
      </c>
      <c r="FH24" s="41">
        <f t="shared" si="24"/>
        <v>0</v>
      </c>
      <c r="FI24" s="41">
        <f t="shared" si="24"/>
        <v>0</v>
      </c>
      <c r="FJ24" s="41">
        <f t="shared" si="24"/>
        <v>0</v>
      </c>
      <c r="FK24" s="41">
        <f t="shared" si="24"/>
        <v>0</v>
      </c>
      <c r="FL24" s="41">
        <f t="shared" si="24"/>
        <v>0</v>
      </c>
      <c r="FM24" s="41">
        <f t="shared" si="24"/>
        <v>0</v>
      </c>
      <c r="FN24" s="41">
        <f t="shared" si="24"/>
        <v>0</v>
      </c>
      <c r="FO24" s="41">
        <f t="shared" si="24"/>
        <v>0</v>
      </c>
      <c r="FP24" s="41">
        <f t="shared" si="24"/>
        <v>0</v>
      </c>
      <c r="FQ24" s="41">
        <f t="shared" si="24"/>
        <v>0</v>
      </c>
      <c r="FR24" s="41">
        <f t="shared" si="24"/>
        <v>0</v>
      </c>
      <c r="FS24" s="41">
        <f t="shared" si="24"/>
        <v>0</v>
      </c>
      <c r="FT24" s="41">
        <f t="shared" si="24"/>
        <v>0</v>
      </c>
      <c r="FU24" s="41">
        <f t="shared" si="24"/>
        <v>0</v>
      </c>
      <c r="FV24" s="41">
        <f t="shared" si="24"/>
        <v>0</v>
      </c>
      <c r="FW24" s="41">
        <f t="shared" si="24"/>
        <v>0</v>
      </c>
      <c r="FX24" s="41">
        <f t="shared" si="24"/>
        <v>0</v>
      </c>
      <c r="FY24" s="41">
        <f t="shared" si="24"/>
        <v>0</v>
      </c>
      <c r="FZ24" s="41">
        <f t="shared" si="24"/>
        <v>0</v>
      </c>
      <c r="GA24" s="41">
        <f t="shared" si="24"/>
        <v>0</v>
      </c>
      <c r="GB24" s="41">
        <f t="shared" si="24"/>
        <v>0</v>
      </c>
      <c r="GC24" s="41">
        <f t="shared" si="24"/>
        <v>0</v>
      </c>
      <c r="GD24" s="41">
        <f t="shared" si="24"/>
        <v>0</v>
      </c>
      <c r="GE24" s="41">
        <f t="shared" si="24"/>
        <v>0</v>
      </c>
      <c r="GF24" s="41">
        <f t="shared" si="24"/>
        <v>0</v>
      </c>
      <c r="GG24" s="41">
        <f t="shared" si="24"/>
        <v>0</v>
      </c>
      <c r="GH24" s="41">
        <f t="shared" si="24"/>
        <v>0</v>
      </c>
      <c r="GI24" s="41">
        <f t="shared" si="24"/>
        <v>0</v>
      </c>
      <c r="GJ24" s="41">
        <f t="shared" si="24"/>
        <v>0</v>
      </c>
      <c r="GK24" s="41">
        <f t="shared" si="24"/>
        <v>0</v>
      </c>
      <c r="GL24" s="41">
        <f t="shared" si="24"/>
        <v>0</v>
      </c>
      <c r="GM24" s="41">
        <f t="shared" si="24"/>
        <v>0</v>
      </c>
      <c r="GN24" s="41">
        <f t="shared" si="24"/>
        <v>0</v>
      </c>
      <c r="GO24" s="41">
        <f t="shared" si="24"/>
        <v>0</v>
      </c>
      <c r="GP24" s="41">
        <f t="shared" si="24"/>
        <v>0</v>
      </c>
      <c r="GQ24" s="41">
        <f t="shared" si="24"/>
        <v>0</v>
      </c>
      <c r="GR24" s="41">
        <f t="shared" si="24"/>
        <v>0</v>
      </c>
      <c r="GS24" s="41">
        <f t="shared" si="24"/>
        <v>0</v>
      </c>
      <c r="GT24" s="41">
        <f t="shared" si="24"/>
        <v>0</v>
      </c>
      <c r="GU24" s="41">
        <f t="shared" si="24"/>
        <v>0</v>
      </c>
      <c r="GV24" s="41">
        <f t="shared" si="24"/>
        <v>0</v>
      </c>
      <c r="GW24" s="41">
        <f t="shared" si="24"/>
        <v>0</v>
      </c>
      <c r="GX24" s="41">
        <f t="shared" si="24"/>
        <v>0</v>
      </c>
      <c r="GY24" s="41">
        <f t="shared" si="24"/>
        <v>0</v>
      </c>
      <c r="GZ24" s="41">
        <f t="shared" si="24"/>
        <v>0</v>
      </c>
      <c r="HA24" s="41">
        <f t="shared" si="24"/>
        <v>0</v>
      </c>
      <c r="HB24" s="41">
        <f t="shared" si="24"/>
        <v>0</v>
      </c>
      <c r="HC24" s="41">
        <f t="shared" si="24"/>
        <v>0</v>
      </c>
      <c r="HD24" s="41">
        <f t="shared" si="24"/>
        <v>0</v>
      </c>
      <c r="HE24" s="41">
        <f t="shared" si="24"/>
        <v>0</v>
      </c>
      <c r="HF24" s="41">
        <f t="shared" ref="HF24:JQ24" si="25">IF(HF$7="",0,HF14+HF23)</f>
        <v>0</v>
      </c>
      <c r="HG24" s="41">
        <f t="shared" si="25"/>
        <v>0</v>
      </c>
      <c r="HH24" s="41">
        <f t="shared" si="25"/>
        <v>0</v>
      </c>
      <c r="HI24" s="41">
        <f t="shared" si="25"/>
        <v>0</v>
      </c>
      <c r="HJ24" s="41">
        <f t="shared" si="25"/>
        <v>0</v>
      </c>
      <c r="HK24" s="41">
        <f t="shared" si="25"/>
        <v>0</v>
      </c>
      <c r="HL24" s="41">
        <f t="shared" si="25"/>
        <v>0</v>
      </c>
      <c r="HM24" s="41">
        <f t="shared" si="25"/>
        <v>0</v>
      </c>
      <c r="HN24" s="41">
        <f t="shared" si="25"/>
        <v>0</v>
      </c>
      <c r="HO24" s="41">
        <f t="shared" si="25"/>
        <v>0</v>
      </c>
      <c r="HP24" s="41">
        <f t="shared" si="25"/>
        <v>0</v>
      </c>
      <c r="HQ24" s="41">
        <f t="shared" si="25"/>
        <v>0</v>
      </c>
      <c r="HR24" s="41">
        <f t="shared" si="25"/>
        <v>0</v>
      </c>
      <c r="HS24" s="41">
        <f t="shared" si="25"/>
        <v>0</v>
      </c>
      <c r="HT24" s="41">
        <f t="shared" si="25"/>
        <v>0</v>
      </c>
      <c r="HU24" s="41">
        <f t="shared" si="25"/>
        <v>0</v>
      </c>
      <c r="HV24" s="41">
        <f t="shared" si="25"/>
        <v>0</v>
      </c>
      <c r="HW24" s="41">
        <f t="shared" si="25"/>
        <v>0</v>
      </c>
      <c r="HX24" s="41">
        <f t="shared" si="25"/>
        <v>0</v>
      </c>
      <c r="HY24" s="41">
        <f t="shared" si="25"/>
        <v>0</v>
      </c>
      <c r="HZ24" s="41">
        <f t="shared" si="25"/>
        <v>0</v>
      </c>
      <c r="IA24" s="41">
        <f t="shared" si="25"/>
        <v>0</v>
      </c>
      <c r="IB24" s="41">
        <f t="shared" si="25"/>
        <v>0</v>
      </c>
      <c r="IC24" s="41">
        <f t="shared" si="25"/>
        <v>0</v>
      </c>
      <c r="ID24" s="41">
        <f t="shared" si="25"/>
        <v>0</v>
      </c>
      <c r="IE24" s="41">
        <f t="shared" si="25"/>
        <v>0</v>
      </c>
      <c r="IF24" s="41">
        <f t="shared" si="25"/>
        <v>0</v>
      </c>
      <c r="IG24" s="41">
        <f t="shared" si="25"/>
        <v>0</v>
      </c>
      <c r="IH24" s="41">
        <f t="shared" si="25"/>
        <v>0</v>
      </c>
      <c r="II24" s="41">
        <f t="shared" si="25"/>
        <v>0</v>
      </c>
      <c r="IJ24" s="41">
        <f t="shared" si="25"/>
        <v>0</v>
      </c>
      <c r="IK24" s="41">
        <f t="shared" si="25"/>
        <v>0</v>
      </c>
      <c r="IL24" s="41">
        <f t="shared" si="25"/>
        <v>0</v>
      </c>
      <c r="IM24" s="41">
        <f t="shared" si="25"/>
        <v>0</v>
      </c>
      <c r="IN24" s="41">
        <f t="shared" si="25"/>
        <v>0</v>
      </c>
      <c r="IO24" s="41">
        <f t="shared" si="25"/>
        <v>0</v>
      </c>
      <c r="IP24" s="41">
        <f t="shared" si="25"/>
        <v>0</v>
      </c>
      <c r="IQ24" s="41">
        <f t="shared" si="25"/>
        <v>0</v>
      </c>
      <c r="IR24" s="41">
        <f t="shared" si="25"/>
        <v>0</v>
      </c>
      <c r="IS24" s="41">
        <f t="shared" si="25"/>
        <v>0</v>
      </c>
      <c r="IT24" s="41">
        <f t="shared" si="25"/>
        <v>0</v>
      </c>
      <c r="IU24" s="41">
        <f t="shared" si="25"/>
        <v>0</v>
      </c>
      <c r="IV24" s="41">
        <f t="shared" si="25"/>
        <v>0</v>
      </c>
      <c r="IW24" s="41">
        <f t="shared" si="25"/>
        <v>0</v>
      </c>
      <c r="IX24" s="41">
        <f t="shared" si="25"/>
        <v>0</v>
      </c>
      <c r="IY24" s="41">
        <f t="shared" si="25"/>
        <v>0</v>
      </c>
      <c r="IZ24" s="41">
        <f t="shared" si="25"/>
        <v>0</v>
      </c>
      <c r="JA24" s="41">
        <f t="shared" si="25"/>
        <v>0</v>
      </c>
      <c r="JB24" s="41">
        <f t="shared" si="25"/>
        <v>0</v>
      </c>
      <c r="JC24" s="41">
        <f t="shared" si="25"/>
        <v>0</v>
      </c>
      <c r="JD24" s="41">
        <f t="shared" si="25"/>
        <v>0</v>
      </c>
      <c r="JE24" s="41">
        <f t="shared" si="25"/>
        <v>0</v>
      </c>
      <c r="JF24" s="41">
        <f t="shared" si="25"/>
        <v>0</v>
      </c>
      <c r="JG24" s="41">
        <f t="shared" si="25"/>
        <v>0</v>
      </c>
      <c r="JH24" s="41">
        <f t="shared" si="25"/>
        <v>0</v>
      </c>
      <c r="JI24" s="41">
        <f t="shared" si="25"/>
        <v>0</v>
      </c>
      <c r="JJ24" s="41">
        <f t="shared" si="25"/>
        <v>0</v>
      </c>
      <c r="JK24" s="41">
        <f t="shared" si="25"/>
        <v>0</v>
      </c>
      <c r="JL24" s="41">
        <f t="shared" si="25"/>
        <v>0</v>
      </c>
      <c r="JM24" s="41">
        <f t="shared" si="25"/>
        <v>0</v>
      </c>
      <c r="JN24" s="41">
        <f t="shared" si="25"/>
        <v>0</v>
      </c>
      <c r="JO24" s="41">
        <f t="shared" si="25"/>
        <v>0</v>
      </c>
      <c r="JP24" s="41">
        <f t="shared" si="25"/>
        <v>0</v>
      </c>
      <c r="JQ24" s="41">
        <f t="shared" si="25"/>
        <v>0</v>
      </c>
      <c r="JR24" s="41">
        <f t="shared" ref="JR24:KV24" si="26">IF(JR$7="",0,JR14+JR23)</f>
        <v>0</v>
      </c>
      <c r="JS24" s="41">
        <f t="shared" si="26"/>
        <v>0</v>
      </c>
      <c r="JT24" s="41">
        <f t="shared" si="26"/>
        <v>0</v>
      </c>
      <c r="JU24" s="41">
        <f t="shared" si="26"/>
        <v>0</v>
      </c>
      <c r="JV24" s="41">
        <f t="shared" si="26"/>
        <v>0</v>
      </c>
      <c r="JW24" s="41">
        <f t="shared" si="26"/>
        <v>0</v>
      </c>
      <c r="JX24" s="41">
        <f t="shared" si="26"/>
        <v>0</v>
      </c>
      <c r="JY24" s="41">
        <f t="shared" si="26"/>
        <v>0</v>
      </c>
      <c r="JZ24" s="41">
        <f t="shared" si="26"/>
        <v>0</v>
      </c>
      <c r="KA24" s="41">
        <f t="shared" si="26"/>
        <v>0</v>
      </c>
      <c r="KB24" s="41">
        <f t="shared" si="26"/>
        <v>0</v>
      </c>
      <c r="KC24" s="41">
        <f t="shared" si="26"/>
        <v>0</v>
      </c>
      <c r="KD24" s="41">
        <f t="shared" si="26"/>
        <v>0</v>
      </c>
      <c r="KE24" s="41">
        <f t="shared" si="26"/>
        <v>0</v>
      </c>
      <c r="KF24" s="41">
        <f t="shared" si="26"/>
        <v>0</v>
      </c>
      <c r="KG24" s="41">
        <f t="shared" si="26"/>
        <v>0</v>
      </c>
      <c r="KH24" s="41">
        <f t="shared" si="26"/>
        <v>0</v>
      </c>
      <c r="KI24" s="41">
        <f t="shared" si="26"/>
        <v>0</v>
      </c>
      <c r="KJ24" s="41">
        <f t="shared" si="26"/>
        <v>0</v>
      </c>
      <c r="KK24" s="41">
        <f t="shared" si="26"/>
        <v>0</v>
      </c>
      <c r="KL24" s="41">
        <f t="shared" si="26"/>
        <v>0</v>
      </c>
      <c r="KM24" s="41">
        <f t="shared" si="26"/>
        <v>0</v>
      </c>
      <c r="KN24" s="41">
        <f t="shared" si="26"/>
        <v>0</v>
      </c>
      <c r="KO24" s="41">
        <f t="shared" si="26"/>
        <v>0</v>
      </c>
      <c r="KP24" s="41">
        <f t="shared" si="26"/>
        <v>0</v>
      </c>
      <c r="KQ24" s="41">
        <f t="shared" si="26"/>
        <v>0</v>
      </c>
      <c r="KR24" s="41">
        <f t="shared" si="26"/>
        <v>0</v>
      </c>
      <c r="KS24" s="41">
        <f t="shared" si="26"/>
        <v>0</v>
      </c>
      <c r="KT24" s="41">
        <f t="shared" si="26"/>
        <v>0</v>
      </c>
      <c r="KU24" s="41">
        <f t="shared" si="26"/>
        <v>0</v>
      </c>
      <c r="KV24" s="41">
        <f t="shared" si="26"/>
        <v>0</v>
      </c>
      <c r="KW24" s="3"/>
      <c r="KX24" s="3"/>
    </row>
    <row r="25" spans="1:310" s="4" customFormat="1" x14ac:dyDescent="0.25">
      <c r="A25" s="3"/>
      <c r="B25" s="85"/>
      <c r="C25" s="86"/>
      <c r="D25" s="85"/>
      <c r="E25" s="3" t="str">
        <f>kpi!$E$96</f>
        <v>ФИНПОТОК+ИНВ НАКОПИТЕЛЬНЫМ ИТОГОМ</v>
      </c>
      <c r="F25" s="3"/>
      <c r="G25" s="3"/>
      <c r="H25" s="39" t="str">
        <f>IF(OR($E25="",$E25=0),"",INDEX(kpi!$I:$I,SUMIFS(kpi!$A:$A,kpi!$E:$E,$E25)))</f>
        <v>руб.</v>
      </c>
      <c r="I25" s="3"/>
      <c r="J25" s="3"/>
      <c r="K25" s="3" t="s">
        <v>7</v>
      </c>
      <c r="L25" s="3"/>
      <c r="M25" s="5"/>
      <c r="N25" s="3"/>
      <c r="O25" s="19"/>
      <c r="P25" s="3"/>
      <c r="Q25" s="3"/>
      <c r="R25" s="41">
        <f>SUMIFS($T25:$KW25,$T$1:$KW$1,MAX($1:$1))</f>
        <v>249086737.9730444</v>
      </c>
      <c r="S25" s="3"/>
      <c r="T25" s="3"/>
      <c r="U25" s="41">
        <f>IF(U$7="",0,T25+U24)</f>
        <v>18358938.236705668</v>
      </c>
      <c r="V25" s="41">
        <f t="shared" ref="V25" si="27">IF(V$7="",0,U25+V24)</f>
        <v>17731365.050274529</v>
      </c>
      <c r="W25" s="41">
        <f t="shared" ref="W25" si="28">IF(W$7="",0,V25+W24)</f>
        <v>17119605.643348232</v>
      </c>
      <c r="X25" s="41">
        <f t="shared" ref="X25" si="29">IF(X$7="",0,W25+X24)</f>
        <v>16781132.139363218</v>
      </c>
      <c r="Y25" s="41">
        <f t="shared" ref="Y25" si="30">IF(Y$7="",0,X25+Y24)</f>
        <v>16351460.402137626</v>
      </c>
      <c r="Z25" s="41">
        <f t="shared" ref="Z25" si="31">IF(Z$7="",0,Y25+Z24)</f>
        <v>15981708.348073827</v>
      </c>
      <c r="AA25" s="41">
        <f t="shared" ref="AA25" si="32">IF(AA$7="",0,Z25+AA24)</f>
        <v>15667444.791039186</v>
      </c>
      <c r="AB25" s="41">
        <f t="shared" ref="AB25" si="33">IF(AB$7="",0,AA25+AB24)</f>
        <v>15401271.311622879</v>
      </c>
      <c r="AC25" s="41">
        <f t="shared" ref="AC25" si="34">IF(AC$7="",0,AB25+AC24)</f>
        <v>15183475.338439997</v>
      </c>
      <c r="AD25" s="41">
        <f t="shared" ref="AD25" si="35">IF(AD$7="",0,AC25+AD24)</f>
        <v>15016300.574587245</v>
      </c>
      <c r="AE25" s="41">
        <f t="shared" ref="AE25" si="36">IF(AE$7="",0,AD25+AE24)</f>
        <v>14901990.723161321</v>
      </c>
      <c r="AF25" s="41">
        <f t="shared" ref="AF25" si="37">IF(AF$7="",0,AE25+AF24)</f>
        <v>14900458.316939713</v>
      </c>
      <c r="AG25" s="41">
        <f t="shared" ref="AG25" si="38">IF(AG$7="",0,AF25+AG24)</f>
        <v>2420944.0371538755</v>
      </c>
      <c r="AH25" s="41">
        <f t="shared" ref="AH25" si="39">IF(AH$7="",0,AG25+AH24)</f>
        <v>91005.592557249591</v>
      </c>
      <c r="AI25" s="41">
        <f t="shared" ref="AI25" si="40">IF(AI$7="",0,AH25+AI24)</f>
        <v>-2039104.3273495999</v>
      </c>
      <c r="AJ25" s="41">
        <f t="shared" ref="AJ25" si="41">IF(AJ$7="",0,AI25+AJ24)</f>
        <v>-1684117.6993155782</v>
      </c>
      <c r="AK25" s="41">
        <f t="shared" ref="AK25" si="42">IF(AK$7="",0,AJ25+AK24)</f>
        <v>-3162498.3600676931</v>
      </c>
      <c r="AL25" s="41">
        <f t="shared" ref="AL25" si="43">IF(AL$7="",0,AK25+AL24)</f>
        <v>-4499357.5306339916</v>
      </c>
      <c r="AM25" s="41">
        <f t="shared" ref="AM25" si="44">IF(AM$7="",0,AL25+AM24)</f>
        <v>-5675622.4403156862</v>
      </c>
      <c r="AN25" s="41">
        <f t="shared" ref="AN25" si="45">IF(AN$7="",0,AM25+AN24)</f>
        <v>-6709393.66028204</v>
      </c>
      <c r="AO25" s="41">
        <f t="shared" ref="AO25" si="46">IF(AO$7="",0,AN25+AO24)</f>
        <v>-7623143.8366888082</v>
      </c>
      <c r="AP25" s="41">
        <f t="shared" ref="AP25" si="47">IF(AP$7="",0,AO25+AP24)</f>
        <v>-8418494.4576611891</v>
      </c>
      <c r="AQ25" s="41">
        <f t="shared" ref="AQ25" si="48">IF(AQ$7="",0,AP25+AQ24)</f>
        <v>-9092150.2060294747</v>
      </c>
      <c r="AR25" s="41">
        <f t="shared" ref="AR25" si="49">IF(AR$7="",0,AQ25+AR24)</f>
        <v>-9640815.7646239568</v>
      </c>
      <c r="AS25" s="41">
        <f t="shared" ref="AS25" si="50">IF(AS$7="",0,AR25+AS24)</f>
        <v>-10183195.816274934</v>
      </c>
      <c r="AT25" s="41">
        <f t="shared" ref="AT25" si="51">IF(AT$7="",0,AS25+AT24)</f>
        <v>-10593995.043812696</v>
      </c>
      <c r="AU25" s="41">
        <f t="shared" ref="AU25" si="52">IF(AU$7="",0,AT25+AU24)</f>
        <v>-10869918.130067537</v>
      </c>
      <c r="AV25" s="41">
        <f t="shared" ref="AV25" si="53">IF(AV$7="",0,AU25+AV24)</f>
        <v>-10996003.091203084</v>
      </c>
      <c r="AW25" s="41">
        <f t="shared" ref="AW25" si="54">IF(AW$7="",0,AV25+AW24)</f>
        <v>-10980621.276716296</v>
      </c>
      <c r="AX25" s="41">
        <f t="shared" ref="AX25" si="55">IF(AX$7="",0,AW25+AX24)</f>
        <v>-10820477.369437465</v>
      </c>
      <c r="AY25" s="41">
        <f t="shared" ref="AY25" si="56">IF(AY$7="",0,AX25+AY24)</f>
        <v>-10512276.05219689</v>
      </c>
      <c r="AZ25" s="41">
        <f t="shared" ref="AZ25" si="57">IF(AZ$7="",0,AY25+AZ24)</f>
        <v>-10052722.007824857</v>
      </c>
      <c r="BA25" s="41">
        <f t="shared" ref="BA25" si="58">IF(BA$7="",0,AZ25+BA24)</f>
        <v>-9438519.9191516638</v>
      </c>
      <c r="BB25" s="41">
        <f t="shared" ref="BB25" si="59">IF(BB$7="",0,BA25+BB24)</f>
        <v>-8666374.469007602</v>
      </c>
      <c r="BC25" s="41">
        <f t="shared" ref="BC25" si="60">IF(BC$7="",0,BB25+BC24)</f>
        <v>-7732990.3402229641</v>
      </c>
      <c r="BD25" s="41">
        <f t="shared" ref="BD25" si="61">IF(BD$7="",0,BC25+BD24)</f>
        <v>-6324504.3620982114</v>
      </c>
      <c r="BE25" s="41">
        <f t="shared" ref="BE25" si="62">IF(BE$7="",0,BD25+BE24)</f>
        <v>-16914230.344228804</v>
      </c>
      <c r="BF25" s="41">
        <f t="shared" ref="BF25" si="63">IF(BF$7="",0,BE25+BF24)</f>
        <v>-18855208.892636906</v>
      </c>
      <c r="BG25" s="41">
        <f t="shared" ref="BG25" si="64">IF(BG$7="",0,BF25+BG24)</f>
        <v>-19947722.595170293</v>
      </c>
      <c r="BH25" s="41">
        <f t="shared" ref="BH25" si="65">IF(BH$7="",0,BG25+BH24)</f>
        <v>-16419226.033998402</v>
      </c>
      <c r="BI25" s="41">
        <f t="shared" ref="BI25" si="66">IF(BI$7="",0,BH25+BI24)</f>
        <v>-15631093.54148843</v>
      </c>
      <c r="BJ25" s="41">
        <f t="shared" ref="BJ25" si="67">IF(BJ$7="",0,BI25+BJ24)</f>
        <v>-14626563.255044933</v>
      </c>
      <c r="BK25" s="41">
        <f t="shared" ref="BK25" si="68">IF(BK$7="",0,BJ25+BK24)</f>
        <v>-13403268.164574552</v>
      </c>
      <c r="BL25" s="41">
        <f t="shared" ref="BL25" si="69">IF(BL$7="",0,BK25+BL24)</f>
        <v>-11941652.466682035</v>
      </c>
      <c r="BM25" s="41">
        <f t="shared" ref="BM25" si="70">IF(BM$7="",0,BL25+BM24)</f>
        <v>-10272778.022124674</v>
      </c>
      <c r="BN25" s="41">
        <f t="shared" ref="BN25" si="71">IF(BN$7="",0,BM25+BN24)</f>
        <v>-8429930.0823086426</v>
      </c>
      <c r="BO25" s="41">
        <f t="shared" ref="BO25" si="72">IF(BO$7="",0,BN25+BO24)</f>
        <v>-6417352.3261539303</v>
      </c>
      <c r="BP25" s="41">
        <f t="shared" ref="BP25" si="73">IF(BP$7="",0,BO25+BP24)</f>
        <v>-4232297.440048039</v>
      </c>
      <c r="BQ25" s="41">
        <f t="shared" ref="BQ25" si="74">IF(BQ$7="",0,BP25+BQ24)</f>
        <v>-1872018.1103784926</v>
      </c>
      <c r="BR25" s="41">
        <f t="shared" ref="BR25" si="75">IF(BR$7="",0,BQ25+BR24)</f>
        <v>666232.9764672108</v>
      </c>
      <c r="BS25" s="41">
        <f t="shared" ref="BS25" si="76">IF(BS$7="",0,BR25+BS24)</f>
        <v>3385203.1341015548</v>
      </c>
      <c r="BT25" s="41">
        <f t="shared" ref="BT25" si="77">IF(BT$7="",0,BS25+BT24)</f>
        <v>6287639.6761370338</v>
      </c>
      <c r="BU25" s="41">
        <f t="shared" ref="BU25" si="78">IF(BU$7="",0,BT25+BU24)</f>
        <v>9376289.9161861315</v>
      </c>
      <c r="BV25" s="41">
        <f t="shared" ref="BV25" si="79">IF(BV$7="",0,BU25+BV24)</f>
        <v>12653901.167861346</v>
      </c>
      <c r="BW25" s="41">
        <f t="shared" ref="BW25" si="80">IF(BW$7="",0,BV25+BW24)</f>
        <v>16123220.744775154</v>
      </c>
      <c r="BX25" s="41">
        <f t="shared" ref="BX25" si="81">IF(BX$7="",0,BW25+BX24)</f>
        <v>19786995.960540049</v>
      </c>
      <c r="BY25" s="41">
        <f t="shared" ref="BY25" si="82">IF(BY$7="",0,BX25+BY24)</f>
        <v>23495974.128768522</v>
      </c>
      <c r="BZ25" s="41">
        <f t="shared" ref="BZ25" si="83">IF(BZ$7="",0,BY25+BZ24)</f>
        <v>27404902.563073061</v>
      </c>
      <c r="CA25" s="41">
        <f t="shared" ref="CA25" si="84">IF(CA$7="",0,BZ25+CA24)</f>
        <v>31516528.577066157</v>
      </c>
      <c r="CB25" s="41">
        <f t="shared" ref="CB25" si="85">IF(CB$7="",0,CA25+CB24)</f>
        <v>35850266.151026964</v>
      </c>
      <c r="CC25" s="41">
        <f t="shared" ref="CC25" si="86">IF(CC$7="",0,CB25+CC24)</f>
        <v>40392195.931901313</v>
      </c>
      <c r="CD25" s="41">
        <f t="shared" ref="CD25" si="87">IF(CD$7="",0,CC25+CD24)</f>
        <v>45145065.233301684</v>
      </c>
      <c r="CE25" s="41">
        <f t="shared" ref="CE25" si="88">IF(CE$7="",0,CD25+CE24)</f>
        <v>50111621.368840575</v>
      </c>
      <c r="CF25" s="41">
        <f t="shared" ref="CF25" si="89">IF(CF$7="",0,CE25+CF24)</f>
        <v>55294611.652130455</v>
      </c>
      <c r="CG25" s="41">
        <f t="shared" ref="CG25" si="90">IF(CG$7="",0,CF25+CG24)</f>
        <v>60696783.396783836</v>
      </c>
      <c r="CH25" s="41">
        <f t="shared" ref="CH25" si="91">IF(CH$7="",0,CG25+CH24)</f>
        <v>66320883.916413195</v>
      </c>
      <c r="CI25" s="41">
        <f t="shared" ref="CI25" si="92">IF(CI$7="",0,CH25+CI24)</f>
        <v>72169660.524631023</v>
      </c>
      <c r="CJ25" s="41">
        <f t="shared" ref="CJ25" si="93">IF(CJ$7="",0,CI25+CJ24)</f>
        <v>78245860.535049811</v>
      </c>
      <c r="CK25" s="41">
        <f t="shared" ref="CK25" si="94">IF(CK$7="",0,CJ25+CK24)</f>
        <v>84552231.261282057</v>
      </c>
      <c r="CL25" s="41">
        <f t="shared" ref="CL25" si="95">IF(CL$7="",0,CK25+CL24)</f>
        <v>91091520.016940251</v>
      </c>
      <c r="CM25" s="41">
        <f t="shared" ref="CM25" si="96">IF(CM$7="",0,CL25+CM24)</f>
        <v>97866474.11563687</v>
      </c>
      <c r="CN25" s="41">
        <f t="shared" ref="CN25" si="97">IF(CN$7="",0,CM25+CN24)</f>
        <v>104879840.87098441</v>
      </c>
      <c r="CO25" s="41">
        <f t="shared" ref="CO25" si="98">IF(CO$7="",0,CN25+CO24)</f>
        <v>112134367.59659535</v>
      </c>
      <c r="CP25" s="41">
        <f t="shared" ref="CP25" si="99">IF(CP$7="",0,CO25+CP24)</f>
        <v>119632801.60608219</v>
      </c>
      <c r="CQ25" s="41">
        <f t="shared" ref="CQ25" si="100">IF(CQ$7="",0,CP25+CQ24)</f>
        <v>127377890.2130574</v>
      </c>
      <c r="CR25" s="41">
        <f t="shared" ref="CR25" si="101">IF(CR$7="",0,CQ25+CR24)</f>
        <v>135372380.73113349</v>
      </c>
      <c r="CS25" s="41">
        <f t="shared" ref="CS25" si="102">IF(CS$7="",0,CR25+CS24)</f>
        <v>143619020.47392297</v>
      </c>
      <c r="CT25" s="41">
        <f t="shared" ref="CT25" si="103">IF(CT$7="",0,CS25+CT24)</f>
        <v>152120556.75503829</v>
      </c>
      <c r="CU25" s="41">
        <f t="shared" ref="CU25" si="104">IF(CU$7="",0,CT25+CU24)</f>
        <v>160879736.88809195</v>
      </c>
      <c r="CV25" s="41">
        <f t="shared" ref="CV25" si="105">IF(CV$7="",0,CU25+CV24)</f>
        <v>169899308.18669644</v>
      </c>
      <c r="CW25" s="41">
        <f t="shared" ref="CW25" si="106">IF(CW$7="",0,CV25+CW24)</f>
        <v>179182017.96446425</v>
      </c>
      <c r="CX25" s="41">
        <f t="shared" ref="CX25" si="107">IF(CX$7="",0,CW25+CX24)</f>
        <v>188730613.53500789</v>
      </c>
      <c r="CY25" s="41">
        <f t="shared" ref="CY25" si="108">IF(CY$7="",0,CX25+CY24)</f>
        <v>198952331.04789108</v>
      </c>
      <c r="CZ25" s="41">
        <f t="shared" ref="CZ25" si="109">IF(CZ$7="",0,CY25+CZ24)</f>
        <v>249086737.9730444</v>
      </c>
      <c r="DA25" s="41">
        <f t="shared" ref="DA25" si="110">IF(DA$7="",0,CZ25+DA24)</f>
        <v>0</v>
      </c>
      <c r="DB25" s="41">
        <f t="shared" ref="DB25" si="111">IF(DB$7="",0,DA25+DB24)</f>
        <v>0</v>
      </c>
      <c r="DC25" s="41">
        <f t="shared" ref="DC25" si="112">IF(DC$7="",0,DB25+DC24)</f>
        <v>0</v>
      </c>
      <c r="DD25" s="41">
        <f t="shared" ref="DD25" si="113">IF(DD$7="",0,DC25+DD24)</f>
        <v>0</v>
      </c>
      <c r="DE25" s="41">
        <f t="shared" ref="DE25" si="114">IF(DE$7="",0,DD25+DE24)</f>
        <v>0</v>
      </c>
      <c r="DF25" s="41">
        <f t="shared" ref="DF25" si="115">IF(DF$7="",0,DE25+DF24)</f>
        <v>0</v>
      </c>
      <c r="DG25" s="41">
        <f t="shared" ref="DG25" si="116">IF(DG$7="",0,DF25+DG24)</f>
        <v>0</v>
      </c>
      <c r="DH25" s="41">
        <f t="shared" ref="DH25" si="117">IF(DH$7="",0,DG25+DH24)</f>
        <v>0</v>
      </c>
      <c r="DI25" s="41">
        <f t="shared" ref="DI25" si="118">IF(DI$7="",0,DH25+DI24)</f>
        <v>0</v>
      </c>
      <c r="DJ25" s="41">
        <f t="shared" ref="DJ25" si="119">IF(DJ$7="",0,DI25+DJ24)</f>
        <v>0</v>
      </c>
      <c r="DK25" s="41">
        <f t="shared" ref="DK25" si="120">IF(DK$7="",0,DJ25+DK24)</f>
        <v>0</v>
      </c>
      <c r="DL25" s="41">
        <f t="shared" ref="DL25" si="121">IF(DL$7="",0,DK25+DL24)</f>
        <v>0</v>
      </c>
      <c r="DM25" s="41">
        <f t="shared" ref="DM25" si="122">IF(DM$7="",0,DL25+DM24)</f>
        <v>0</v>
      </c>
      <c r="DN25" s="41">
        <f t="shared" ref="DN25" si="123">IF(DN$7="",0,DM25+DN24)</f>
        <v>0</v>
      </c>
      <c r="DO25" s="41">
        <f t="shared" ref="DO25" si="124">IF(DO$7="",0,DN25+DO24)</f>
        <v>0</v>
      </c>
      <c r="DP25" s="41">
        <f t="shared" ref="DP25" si="125">IF(DP$7="",0,DO25+DP24)</f>
        <v>0</v>
      </c>
      <c r="DQ25" s="41">
        <f t="shared" ref="DQ25" si="126">IF(DQ$7="",0,DP25+DQ24)</f>
        <v>0</v>
      </c>
      <c r="DR25" s="41">
        <f t="shared" ref="DR25" si="127">IF(DR$7="",0,DQ25+DR24)</f>
        <v>0</v>
      </c>
      <c r="DS25" s="41">
        <f t="shared" ref="DS25" si="128">IF(DS$7="",0,DR25+DS24)</f>
        <v>0</v>
      </c>
      <c r="DT25" s="41">
        <f t="shared" ref="DT25" si="129">IF(DT$7="",0,DS25+DT24)</f>
        <v>0</v>
      </c>
      <c r="DU25" s="41">
        <f t="shared" ref="DU25" si="130">IF(DU$7="",0,DT25+DU24)</f>
        <v>0</v>
      </c>
      <c r="DV25" s="41">
        <f t="shared" ref="DV25" si="131">IF(DV$7="",0,DU25+DV24)</f>
        <v>0</v>
      </c>
      <c r="DW25" s="41">
        <f t="shared" ref="DW25" si="132">IF(DW$7="",0,DV25+DW24)</f>
        <v>0</v>
      </c>
      <c r="DX25" s="41">
        <f t="shared" ref="DX25" si="133">IF(DX$7="",0,DW25+DX24)</f>
        <v>0</v>
      </c>
      <c r="DY25" s="41">
        <f t="shared" ref="DY25" si="134">IF(DY$7="",0,DX25+DY24)</f>
        <v>0</v>
      </c>
      <c r="DZ25" s="41">
        <f t="shared" ref="DZ25" si="135">IF(DZ$7="",0,DY25+DZ24)</f>
        <v>0</v>
      </c>
      <c r="EA25" s="41">
        <f t="shared" ref="EA25" si="136">IF(EA$7="",0,DZ25+EA24)</f>
        <v>0</v>
      </c>
      <c r="EB25" s="41">
        <f t="shared" ref="EB25" si="137">IF(EB$7="",0,EA25+EB24)</f>
        <v>0</v>
      </c>
      <c r="EC25" s="41">
        <f t="shared" ref="EC25" si="138">IF(EC$7="",0,EB25+EC24)</f>
        <v>0</v>
      </c>
      <c r="ED25" s="41">
        <f t="shared" ref="ED25" si="139">IF(ED$7="",0,EC25+ED24)</f>
        <v>0</v>
      </c>
      <c r="EE25" s="41">
        <f t="shared" ref="EE25" si="140">IF(EE$7="",0,ED25+EE24)</f>
        <v>0</v>
      </c>
      <c r="EF25" s="41">
        <f t="shared" ref="EF25" si="141">IF(EF$7="",0,EE25+EF24)</f>
        <v>0</v>
      </c>
      <c r="EG25" s="41">
        <f t="shared" ref="EG25" si="142">IF(EG$7="",0,EF25+EG24)</f>
        <v>0</v>
      </c>
      <c r="EH25" s="41">
        <f t="shared" ref="EH25" si="143">IF(EH$7="",0,EG25+EH24)</f>
        <v>0</v>
      </c>
      <c r="EI25" s="41">
        <f t="shared" ref="EI25" si="144">IF(EI$7="",0,EH25+EI24)</f>
        <v>0</v>
      </c>
      <c r="EJ25" s="41">
        <f t="shared" ref="EJ25" si="145">IF(EJ$7="",0,EI25+EJ24)</f>
        <v>0</v>
      </c>
      <c r="EK25" s="41">
        <f t="shared" ref="EK25" si="146">IF(EK$7="",0,EJ25+EK24)</f>
        <v>0</v>
      </c>
      <c r="EL25" s="41">
        <f t="shared" ref="EL25" si="147">IF(EL$7="",0,EK25+EL24)</f>
        <v>0</v>
      </c>
      <c r="EM25" s="41">
        <f t="shared" ref="EM25" si="148">IF(EM$7="",0,EL25+EM24)</f>
        <v>0</v>
      </c>
      <c r="EN25" s="41">
        <f t="shared" ref="EN25" si="149">IF(EN$7="",0,EM25+EN24)</f>
        <v>0</v>
      </c>
      <c r="EO25" s="41">
        <f t="shared" ref="EO25" si="150">IF(EO$7="",0,EN25+EO24)</f>
        <v>0</v>
      </c>
      <c r="EP25" s="41">
        <f t="shared" ref="EP25" si="151">IF(EP$7="",0,EO25+EP24)</f>
        <v>0</v>
      </c>
      <c r="EQ25" s="41">
        <f t="shared" ref="EQ25" si="152">IF(EQ$7="",0,EP25+EQ24)</f>
        <v>0</v>
      </c>
      <c r="ER25" s="41">
        <f t="shared" ref="ER25" si="153">IF(ER$7="",0,EQ25+ER24)</f>
        <v>0</v>
      </c>
      <c r="ES25" s="41">
        <f t="shared" ref="ES25" si="154">IF(ES$7="",0,ER25+ES24)</f>
        <v>0</v>
      </c>
      <c r="ET25" s="41">
        <f t="shared" ref="ET25" si="155">IF(ET$7="",0,ES25+ET24)</f>
        <v>0</v>
      </c>
      <c r="EU25" s="41">
        <f t="shared" ref="EU25" si="156">IF(EU$7="",0,ET25+EU24)</f>
        <v>0</v>
      </c>
      <c r="EV25" s="41">
        <f t="shared" ref="EV25" si="157">IF(EV$7="",0,EU25+EV24)</f>
        <v>0</v>
      </c>
      <c r="EW25" s="41">
        <f t="shared" ref="EW25" si="158">IF(EW$7="",0,EV25+EW24)</f>
        <v>0</v>
      </c>
      <c r="EX25" s="41">
        <f t="shared" ref="EX25" si="159">IF(EX$7="",0,EW25+EX24)</f>
        <v>0</v>
      </c>
      <c r="EY25" s="41">
        <f t="shared" ref="EY25" si="160">IF(EY$7="",0,EX25+EY24)</f>
        <v>0</v>
      </c>
      <c r="EZ25" s="41">
        <f t="shared" ref="EZ25" si="161">IF(EZ$7="",0,EY25+EZ24)</f>
        <v>0</v>
      </c>
      <c r="FA25" s="41">
        <f t="shared" ref="FA25" si="162">IF(FA$7="",0,EZ25+FA24)</f>
        <v>0</v>
      </c>
      <c r="FB25" s="41">
        <f t="shared" ref="FB25" si="163">IF(FB$7="",0,FA25+FB24)</f>
        <v>0</v>
      </c>
      <c r="FC25" s="41">
        <f t="shared" ref="FC25" si="164">IF(FC$7="",0,FB25+FC24)</f>
        <v>0</v>
      </c>
      <c r="FD25" s="41">
        <f t="shared" ref="FD25" si="165">IF(FD$7="",0,FC25+FD24)</f>
        <v>0</v>
      </c>
      <c r="FE25" s="41">
        <f t="shared" ref="FE25" si="166">IF(FE$7="",0,FD25+FE24)</f>
        <v>0</v>
      </c>
      <c r="FF25" s="41">
        <f t="shared" ref="FF25" si="167">IF(FF$7="",0,FE25+FF24)</f>
        <v>0</v>
      </c>
      <c r="FG25" s="41">
        <f t="shared" ref="FG25" si="168">IF(FG$7="",0,FF25+FG24)</f>
        <v>0</v>
      </c>
      <c r="FH25" s="41">
        <f t="shared" ref="FH25" si="169">IF(FH$7="",0,FG25+FH24)</f>
        <v>0</v>
      </c>
      <c r="FI25" s="41">
        <f t="shared" ref="FI25" si="170">IF(FI$7="",0,FH25+FI24)</f>
        <v>0</v>
      </c>
      <c r="FJ25" s="41">
        <f t="shared" ref="FJ25" si="171">IF(FJ$7="",0,FI25+FJ24)</f>
        <v>0</v>
      </c>
      <c r="FK25" s="41">
        <f t="shared" ref="FK25" si="172">IF(FK$7="",0,FJ25+FK24)</f>
        <v>0</v>
      </c>
      <c r="FL25" s="41">
        <f t="shared" ref="FL25" si="173">IF(FL$7="",0,FK25+FL24)</f>
        <v>0</v>
      </c>
      <c r="FM25" s="41">
        <f t="shared" ref="FM25" si="174">IF(FM$7="",0,FL25+FM24)</f>
        <v>0</v>
      </c>
      <c r="FN25" s="41">
        <f t="shared" ref="FN25" si="175">IF(FN$7="",0,FM25+FN24)</f>
        <v>0</v>
      </c>
      <c r="FO25" s="41">
        <f t="shared" ref="FO25" si="176">IF(FO$7="",0,FN25+FO24)</f>
        <v>0</v>
      </c>
      <c r="FP25" s="41">
        <f t="shared" ref="FP25" si="177">IF(FP$7="",0,FO25+FP24)</f>
        <v>0</v>
      </c>
      <c r="FQ25" s="41">
        <f t="shared" ref="FQ25" si="178">IF(FQ$7="",0,FP25+FQ24)</f>
        <v>0</v>
      </c>
      <c r="FR25" s="41">
        <f t="shared" ref="FR25" si="179">IF(FR$7="",0,FQ25+FR24)</f>
        <v>0</v>
      </c>
      <c r="FS25" s="41">
        <f t="shared" ref="FS25" si="180">IF(FS$7="",0,FR25+FS24)</f>
        <v>0</v>
      </c>
      <c r="FT25" s="41">
        <f t="shared" ref="FT25" si="181">IF(FT$7="",0,FS25+FT24)</f>
        <v>0</v>
      </c>
      <c r="FU25" s="41">
        <f t="shared" ref="FU25" si="182">IF(FU$7="",0,FT25+FU24)</f>
        <v>0</v>
      </c>
      <c r="FV25" s="41">
        <f t="shared" ref="FV25" si="183">IF(FV$7="",0,FU25+FV24)</f>
        <v>0</v>
      </c>
      <c r="FW25" s="41">
        <f t="shared" ref="FW25" si="184">IF(FW$7="",0,FV25+FW24)</f>
        <v>0</v>
      </c>
      <c r="FX25" s="41">
        <f t="shared" ref="FX25" si="185">IF(FX$7="",0,FW25+FX24)</f>
        <v>0</v>
      </c>
      <c r="FY25" s="41">
        <f t="shared" ref="FY25" si="186">IF(FY$7="",0,FX25+FY24)</f>
        <v>0</v>
      </c>
      <c r="FZ25" s="41">
        <f t="shared" ref="FZ25" si="187">IF(FZ$7="",0,FY25+FZ24)</f>
        <v>0</v>
      </c>
      <c r="GA25" s="41">
        <f t="shared" ref="GA25" si="188">IF(GA$7="",0,FZ25+GA24)</f>
        <v>0</v>
      </c>
      <c r="GB25" s="41">
        <f t="shared" ref="GB25" si="189">IF(GB$7="",0,GA25+GB24)</f>
        <v>0</v>
      </c>
      <c r="GC25" s="41">
        <f t="shared" ref="GC25" si="190">IF(GC$7="",0,GB25+GC24)</f>
        <v>0</v>
      </c>
      <c r="GD25" s="41">
        <f t="shared" ref="GD25" si="191">IF(GD$7="",0,GC25+GD24)</f>
        <v>0</v>
      </c>
      <c r="GE25" s="41">
        <f t="shared" ref="GE25" si="192">IF(GE$7="",0,GD25+GE24)</f>
        <v>0</v>
      </c>
      <c r="GF25" s="41">
        <f t="shared" ref="GF25" si="193">IF(GF$7="",0,GE25+GF24)</f>
        <v>0</v>
      </c>
      <c r="GG25" s="41">
        <f t="shared" ref="GG25" si="194">IF(GG$7="",0,GF25+GG24)</f>
        <v>0</v>
      </c>
      <c r="GH25" s="41">
        <f t="shared" ref="GH25" si="195">IF(GH$7="",0,GG25+GH24)</f>
        <v>0</v>
      </c>
      <c r="GI25" s="41">
        <f t="shared" ref="GI25" si="196">IF(GI$7="",0,GH25+GI24)</f>
        <v>0</v>
      </c>
      <c r="GJ25" s="41">
        <f t="shared" ref="GJ25" si="197">IF(GJ$7="",0,GI25+GJ24)</f>
        <v>0</v>
      </c>
      <c r="GK25" s="41">
        <f t="shared" ref="GK25" si="198">IF(GK$7="",0,GJ25+GK24)</f>
        <v>0</v>
      </c>
      <c r="GL25" s="41">
        <f t="shared" ref="GL25" si="199">IF(GL$7="",0,GK25+GL24)</f>
        <v>0</v>
      </c>
      <c r="GM25" s="41">
        <f t="shared" ref="GM25" si="200">IF(GM$7="",0,GL25+GM24)</f>
        <v>0</v>
      </c>
      <c r="GN25" s="41">
        <f t="shared" ref="GN25" si="201">IF(GN$7="",0,GM25+GN24)</f>
        <v>0</v>
      </c>
      <c r="GO25" s="41">
        <f t="shared" ref="GO25" si="202">IF(GO$7="",0,GN25+GO24)</f>
        <v>0</v>
      </c>
      <c r="GP25" s="41">
        <f t="shared" ref="GP25" si="203">IF(GP$7="",0,GO25+GP24)</f>
        <v>0</v>
      </c>
      <c r="GQ25" s="41">
        <f t="shared" ref="GQ25" si="204">IF(GQ$7="",0,GP25+GQ24)</f>
        <v>0</v>
      </c>
      <c r="GR25" s="41">
        <f t="shared" ref="GR25" si="205">IF(GR$7="",0,GQ25+GR24)</f>
        <v>0</v>
      </c>
      <c r="GS25" s="41">
        <f t="shared" ref="GS25" si="206">IF(GS$7="",0,GR25+GS24)</f>
        <v>0</v>
      </c>
      <c r="GT25" s="41">
        <f t="shared" ref="GT25" si="207">IF(GT$7="",0,GS25+GT24)</f>
        <v>0</v>
      </c>
      <c r="GU25" s="41">
        <f t="shared" ref="GU25" si="208">IF(GU$7="",0,GT25+GU24)</f>
        <v>0</v>
      </c>
      <c r="GV25" s="41">
        <f t="shared" ref="GV25" si="209">IF(GV$7="",0,GU25+GV24)</f>
        <v>0</v>
      </c>
      <c r="GW25" s="41">
        <f t="shared" ref="GW25" si="210">IF(GW$7="",0,GV25+GW24)</f>
        <v>0</v>
      </c>
      <c r="GX25" s="41">
        <f t="shared" ref="GX25" si="211">IF(GX$7="",0,GW25+GX24)</f>
        <v>0</v>
      </c>
      <c r="GY25" s="41">
        <f t="shared" ref="GY25" si="212">IF(GY$7="",0,GX25+GY24)</f>
        <v>0</v>
      </c>
      <c r="GZ25" s="41">
        <f t="shared" ref="GZ25" si="213">IF(GZ$7="",0,GY25+GZ24)</f>
        <v>0</v>
      </c>
      <c r="HA25" s="41">
        <f t="shared" ref="HA25" si="214">IF(HA$7="",0,GZ25+HA24)</f>
        <v>0</v>
      </c>
      <c r="HB25" s="41">
        <f t="shared" ref="HB25" si="215">IF(HB$7="",0,HA25+HB24)</f>
        <v>0</v>
      </c>
      <c r="HC25" s="41">
        <f t="shared" ref="HC25" si="216">IF(HC$7="",0,HB25+HC24)</f>
        <v>0</v>
      </c>
      <c r="HD25" s="41">
        <f t="shared" ref="HD25" si="217">IF(HD$7="",0,HC25+HD24)</f>
        <v>0</v>
      </c>
      <c r="HE25" s="41">
        <f t="shared" ref="HE25" si="218">IF(HE$7="",0,HD25+HE24)</f>
        <v>0</v>
      </c>
      <c r="HF25" s="41">
        <f t="shared" ref="HF25" si="219">IF(HF$7="",0,HE25+HF24)</f>
        <v>0</v>
      </c>
      <c r="HG25" s="41">
        <f t="shared" ref="HG25" si="220">IF(HG$7="",0,HF25+HG24)</f>
        <v>0</v>
      </c>
      <c r="HH25" s="41">
        <f t="shared" ref="HH25" si="221">IF(HH$7="",0,HG25+HH24)</f>
        <v>0</v>
      </c>
      <c r="HI25" s="41">
        <f t="shared" ref="HI25" si="222">IF(HI$7="",0,HH25+HI24)</f>
        <v>0</v>
      </c>
      <c r="HJ25" s="41">
        <f t="shared" ref="HJ25" si="223">IF(HJ$7="",0,HI25+HJ24)</f>
        <v>0</v>
      </c>
      <c r="HK25" s="41">
        <f t="shared" ref="HK25" si="224">IF(HK$7="",0,HJ25+HK24)</f>
        <v>0</v>
      </c>
      <c r="HL25" s="41">
        <f t="shared" ref="HL25" si="225">IF(HL$7="",0,HK25+HL24)</f>
        <v>0</v>
      </c>
      <c r="HM25" s="41">
        <f t="shared" ref="HM25" si="226">IF(HM$7="",0,HL25+HM24)</f>
        <v>0</v>
      </c>
      <c r="HN25" s="41">
        <f t="shared" ref="HN25" si="227">IF(HN$7="",0,HM25+HN24)</f>
        <v>0</v>
      </c>
      <c r="HO25" s="41">
        <f t="shared" ref="HO25" si="228">IF(HO$7="",0,HN25+HO24)</f>
        <v>0</v>
      </c>
      <c r="HP25" s="41">
        <f t="shared" ref="HP25" si="229">IF(HP$7="",0,HO25+HP24)</f>
        <v>0</v>
      </c>
      <c r="HQ25" s="41">
        <f t="shared" ref="HQ25" si="230">IF(HQ$7="",0,HP25+HQ24)</f>
        <v>0</v>
      </c>
      <c r="HR25" s="41">
        <f t="shared" ref="HR25" si="231">IF(HR$7="",0,HQ25+HR24)</f>
        <v>0</v>
      </c>
      <c r="HS25" s="41">
        <f t="shared" ref="HS25" si="232">IF(HS$7="",0,HR25+HS24)</f>
        <v>0</v>
      </c>
      <c r="HT25" s="41">
        <f t="shared" ref="HT25" si="233">IF(HT$7="",0,HS25+HT24)</f>
        <v>0</v>
      </c>
      <c r="HU25" s="41">
        <f t="shared" ref="HU25" si="234">IF(HU$7="",0,HT25+HU24)</f>
        <v>0</v>
      </c>
      <c r="HV25" s="41">
        <f t="shared" ref="HV25" si="235">IF(HV$7="",0,HU25+HV24)</f>
        <v>0</v>
      </c>
      <c r="HW25" s="41">
        <f t="shared" ref="HW25" si="236">IF(HW$7="",0,HV25+HW24)</f>
        <v>0</v>
      </c>
      <c r="HX25" s="41">
        <f t="shared" ref="HX25" si="237">IF(HX$7="",0,HW25+HX24)</f>
        <v>0</v>
      </c>
      <c r="HY25" s="41">
        <f t="shared" ref="HY25" si="238">IF(HY$7="",0,HX25+HY24)</f>
        <v>0</v>
      </c>
      <c r="HZ25" s="41">
        <f t="shared" ref="HZ25" si="239">IF(HZ$7="",0,HY25+HZ24)</f>
        <v>0</v>
      </c>
      <c r="IA25" s="41">
        <f t="shared" ref="IA25" si="240">IF(IA$7="",0,HZ25+IA24)</f>
        <v>0</v>
      </c>
      <c r="IB25" s="41">
        <f t="shared" ref="IB25" si="241">IF(IB$7="",0,IA25+IB24)</f>
        <v>0</v>
      </c>
      <c r="IC25" s="41">
        <f t="shared" ref="IC25" si="242">IF(IC$7="",0,IB25+IC24)</f>
        <v>0</v>
      </c>
      <c r="ID25" s="41">
        <f t="shared" ref="ID25" si="243">IF(ID$7="",0,IC25+ID24)</f>
        <v>0</v>
      </c>
      <c r="IE25" s="41">
        <f t="shared" ref="IE25" si="244">IF(IE$7="",0,ID25+IE24)</f>
        <v>0</v>
      </c>
      <c r="IF25" s="41">
        <f t="shared" ref="IF25" si="245">IF(IF$7="",0,IE25+IF24)</f>
        <v>0</v>
      </c>
      <c r="IG25" s="41">
        <f t="shared" ref="IG25" si="246">IF(IG$7="",0,IF25+IG24)</f>
        <v>0</v>
      </c>
      <c r="IH25" s="41">
        <f t="shared" ref="IH25" si="247">IF(IH$7="",0,IG25+IH24)</f>
        <v>0</v>
      </c>
      <c r="II25" s="41">
        <f t="shared" ref="II25" si="248">IF(II$7="",0,IH25+II24)</f>
        <v>0</v>
      </c>
      <c r="IJ25" s="41">
        <f t="shared" ref="IJ25" si="249">IF(IJ$7="",0,II25+IJ24)</f>
        <v>0</v>
      </c>
      <c r="IK25" s="41">
        <f t="shared" ref="IK25" si="250">IF(IK$7="",0,IJ25+IK24)</f>
        <v>0</v>
      </c>
      <c r="IL25" s="41">
        <f t="shared" ref="IL25" si="251">IF(IL$7="",0,IK25+IL24)</f>
        <v>0</v>
      </c>
      <c r="IM25" s="41">
        <f t="shared" ref="IM25" si="252">IF(IM$7="",0,IL25+IM24)</f>
        <v>0</v>
      </c>
      <c r="IN25" s="41">
        <f t="shared" ref="IN25" si="253">IF(IN$7="",0,IM25+IN24)</f>
        <v>0</v>
      </c>
      <c r="IO25" s="41">
        <f t="shared" ref="IO25" si="254">IF(IO$7="",0,IN25+IO24)</f>
        <v>0</v>
      </c>
      <c r="IP25" s="41">
        <f t="shared" ref="IP25" si="255">IF(IP$7="",0,IO25+IP24)</f>
        <v>0</v>
      </c>
      <c r="IQ25" s="41">
        <f t="shared" ref="IQ25" si="256">IF(IQ$7="",0,IP25+IQ24)</f>
        <v>0</v>
      </c>
      <c r="IR25" s="41">
        <f t="shared" ref="IR25" si="257">IF(IR$7="",0,IQ25+IR24)</f>
        <v>0</v>
      </c>
      <c r="IS25" s="41">
        <f t="shared" ref="IS25" si="258">IF(IS$7="",0,IR25+IS24)</f>
        <v>0</v>
      </c>
      <c r="IT25" s="41">
        <f t="shared" ref="IT25" si="259">IF(IT$7="",0,IS25+IT24)</f>
        <v>0</v>
      </c>
      <c r="IU25" s="41">
        <f t="shared" ref="IU25" si="260">IF(IU$7="",0,IT25+IU24)</f>
        <v>0</v>
      </c>
      <c r="IV25" s="41">
        <f t="shared" ref="IV25" si="261">IF(IV$7="",0,IU25+IV24)</f>
        <v>0</v>
      </c>
      <c r="IW25" s="41">
        <f t="shared" ref="IW25" si="262">IF(IW$7="",0,IV25+IW24)</f>
        <v>0</v>
      </c>
      <c r="IX25" s="41">
        <f t="shared" ref="IX25" si="263">IF(IX$7="",0,IW25+IX24)</f>
        <v>0</v>
      </c>
      <c r="IY25" s="41">
        <f t="shared" ref="IY25" si="264">IF(IY$7="",0,IX25+IY24)</f>
        <v>0</v>
      </c>
      <c r="IZ25" s="41">
        <f t="shared" ref="IZ25" si="265">IF(IZ$7="",0,IY25+IZ24)</f>
        <v>0</v>
      </c>
      <c r="JA25" s="41">
        <f t="shared" ref="JA25" si="266">IF(JA$7="",0,IZ25+JA24)</f>
        <v>0</v>
      </c>
      <c r="JB25" s="41">
        <f t="shared" ref="JB25" si="267">IF(JB$7="",0,JA25+JB24)</f>
        <v>0</v>
      </c>
      <c r="JC25" s="41">
        <f t="shared" ref="JC25" si="268">IF(JC$7="",0,JB25+JC24)</f>
        <v>0</v>
      </c>
      <c r="JD25" s="41">
        <f t="shared" ref="JD25" si="269">IF(JD$7="",0,JC25+JD24)</f>
        <v>0</v>
      </c>
      <c r="JE25" s="41">
        <f t="shared" ref="JE25" si="270">IF(JE$7="",0,JD25+JE24)</f>
        <v>0</v>
      </c>
      <c r="JF25" s="41">
        <f t="shared" ref="JF25" si="271">IF(JF$7="",0,JE25+JF24)</f>
        <v>0</v>
      </c>
      <c r="JG25" s="41">
        <f t="shared" ref="JG25" si="272">IF(JG$7="",0,JF25+JG24)</f>
        <v>0</v>
      </c>
      <c r="JH25" s="41">
        <f t="shared" ref="JH25" si="273">IF(JH$7="",0,JG25+JH24)</f>
        <v>0</v>
      </c>
      <c r="JI25" s="41">
        <f t="shared" ref="JI25" si="274">IF(JI$7="",0,JH25+JI24)</f>
        <v>0</v>
      </c>
      <c r="JJ25" s="41">
        <f t="shared" ref="JJ25" si="275">IF(JJ$7="",0,JI25+JJ24)</f>
        <v>0</v>
      </c>
      <c r="JK25" s="41">
        <f t="shared" ref="JK25" si="276">IF(JK$7="",0,JJ25+JK24)</f>
        <v>0</v>
      </c>
      <c r="JL25" s="41">
        <f t="shared" ref="JL25" si="277">IF(JL$7="",0,JK25+JL24)</f>
        <v>0</v>
      </c>
      <c r="JM25" s="41">
        <f t="shared" ref="JM25" si="278">IF(JM$7="",0,JL25+JM24)</f>
        <v>0</v>
      </c>
      <c r="JN25" s="41">
        <f t="shared" ref="JN25" si="279">IF(JN$7="",0,JM25+JN24)</f>
        <v>0</v>
      </c>
      <c r="JO25" s="41">
        <f t="shared" ref="JO25" si="280">IF(JO$7="",0,JN25+JO24)</f>
        <v>0</v>
      </c>
      <c r="JP25" s="41">
        <f t="shared" ref="JP25" si="281">IF(JP$7="",0,JO25+JP24)</f>
        <v>0</v>
      </c>
      <c r="JQ25" s="41">
        <f t="shared" ref="JQ25" si="282">IF(JQ$7="",0,JP25+JQ24)</f>
        <v>0</v>
      </c>
      <c r="JR25" s="41">
        <f t="shared" ref="JR25" si="283">IF(JR$7="",0,JQ25+JR24)</f>
        <v>0</v>
      </c>
      <c r="JS25" s="41">
        <f t="shared" ref="JS25" si="284">IF(JS$7="",0,JR25+JS24)</f>
        <v>0</v>
      </c>
      <c r="JT25" s="41">
        <f t="shared" ref="JT25" si="285">IF(JT$7="",0,JS25+JT24)</f>
        <v>0</v>
      </c>
      <c r="JU25" s="41">
        <f t="shared" ref="JU25" si="286">IF(JU$7="",0,JT25+JU24)</f>
        <v>0</v>
      </c>
      <c r="JV25" s="41">
        <f t="shared" ref="JV25" si="287">IF(JV$7="",0,JU25+JV24)</f>
        <v>0</v>
      </c>
      <c r="JW25" s="41">
        <f t="shared" ref="JW25" si="288">IF(JW$7="",0,JV25+JW24)</f>
        <v>0</v>
      </c>
      <c r="JX25" s="41">
        <f t="shared" ref="JX25" si="289">IF(JX$7="",0,JW25+JX24)</f>
        <v>0</v>
      </c>
      <c r="JY25" s="41">
        <f t="shared" ref="JY25" si="290">IF(JY$7="",0,JX25+JY24)</f>
        <v>0</v>
      </c>
      <c r="JZ25" s="41">
        <f t="shared" ref="JZ25" si="291">IF(JZ$7="",0,JY25+JZ24)</f>
        <v>0</v>
      </c>
      <c r="KA25" s="41">
        <f t="shared" ref="KA25" si="292">IF(KA$7="",0,JZ25+KA24)</f>
        <v>0</v>
      </c>
      <c r="KB25" s="41">
        <f t="shared" ref="KB25" si="293">IF(KB$7="",0,KA25+KB24)</f>
        <v>0</v>
      </c>
      <c r="KC25" s="41">
        <f t="shared" ref="KC25" si="294">IF(KC$7="",0,KB25+KC24)</f>
        <v>0</v>
      </c>
      <c r="KD25" s="41">
        <f t="shared" ref="KD25" si="295">IF(KD$7="",0,KC25+KD24)</f>
        <v>0</v>
      </c>
      <c r="KE25" s="41">
        <f t="shared" ref="KE25" si="296">IF(KE$7="",0,KD25+KE24)</f>
        <v>0</v>
      </c>
      <c r="KF25" s="41">
        <f t="shared" ref="KF25" si="297">IF(KF$7="",0,KE25+KF24)</f>
        <v>0</v>
      </c>
      <c r="KG25" s="41">
        <f t="shared" ref="KG25" si="298">IF(KG$7="",0,KF25+KG24)</f>
        <v>0</v>
      </c>
      <c r="KH25" s="41">
        <f t="shared" ref="KH25" si="299">IF(KH$7="",0,KG25+KH24)</f>
        <v>0</v>
      </c>
      <c r="KI25" s="41">
        <f t="shared" ref="KI25" si="300">IF(KI$7="",0,KH25+KI24)</f>
        <v>0</v>
      </c>
      <c r="KJ25" s="41">
        <f t="shared" ref="KJ25" si="301">IF(KJ$7="",0,KI25+KJ24)</f>
        <v>0</v>
      </c>
      <c r="KK25" s="41">
        <f t="shared" ref="KK25" si="302">IF(KK$7="",0,KJ25+KK24)</f>
        <v>0</v>
      </c>
      <c r="KL25" s="41">
        <f t="shared" ref="KL25" si="303">IF(KL$7="",0,KK25+KL24)</f>
        <v>0</v>
      </c>
      <c r="KM25" s="41">
        <f t="shared" ref="KM25" si="304">IF(KM$7="",0,KL25+KM24)</f>
        <v>0</v>
      </c>
      <c r="KN25" s="41">
        <f t="shared" ref="KN25" si="305">IF(KN$7="",0,KM25+KN24)</f>
        <v>0</v>
      </c>
      <c r="KO25" s="41">
        <f t="shared" ref="KO25" si="306">IF(KO$7="",0,KN25+KO24)</f>
        <v>0</v>
      </c>
      <c r="KP25" s="41">
        <f t="shared" ref="KP25" si="307">IF(KP$7="",0,KO25+KP24)</f>
        <v>0</v>
      </c>
      <c r="KQ25" s="41">
        <f t="shared" ref="KQ25" si="308">IF(KQ$7="",0,KP25+KQ24)</f>
        <v>0</v>
      </c>
      <c r="KR25" s="41">
        <f t="shared" ref="KR25" si="309">IF(KR$7="",0,KQ25+KR24)</f>
        <v>0</v>
      </c>
      <c r="KS25" s="41">
        <f t="shared" ref="KS25" si="310">IF(KS$7="",0,KR25+KS24)</f>
        <v>0</v>
      </c>
      <c r="KT25" s="41">
        <f t="shared" ref="KT25" si="311">IF(KT$7="",0,KS25+KT24)</f>
        <v>0</v>
      </c>
      <c r="KU25" s="41">
        <f t="shared" ref="KU25" si="312">IF(KU$7="",0,KT25+KU24)</f>
        <v>0</v>
      </c>
      <c r="KV25" s="41">
        <f t="shared" ref="KV25" si="313">IF(KV$7="",0,KU25+KV24)</f>
        <v>0</v>
      </c>
      <c r="KW25" s="3"/>
      <c r="KX25" s="3"/>
    </row>
    <row r="26" spans="1:310" ht="4.05" customHeight="1" x14ac:dyDescent="0.25">
      <c r="A26" s="1"/>
      <c r="B26" s="79"/>
      <c r="C26" s="79"/>
      <c r="D26" s="79"/>
      <c r="E26" s="1"/>
      <c r="F26" s="1"/>
      <c r="G26" s="1"/>
      <c r="H26" s="11"/>
      <c r="I26" s="1"/>
      <c r="J26" s="1"/>
      <c r="K26" s="1"/>
      <c r="L26" s="1"/>
      <c r="M26" s="5"/>
      <c r="N26" s="1"/>
      <c r="O26" s="19"/>
      <c r="P26" s="1"/>
      <c r="Q26" s="1"/>
      <c r="R26" s="40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</row>
    <row r="27" spans="1:310" ht="4.05" customHeight="1" x14ac:dyDescent="0.25">
      <c r="A27" s="1"/>
      <c r="B27" s="79"/>
      <c r="C27" s="79"/>
      <c r="D27" s="79"/>
      <c r="E27" s="8"/>
      <c r="F27" s="1"/>
      <c r="G27" s="1"/>
      <c r="H27" s="11"/>
      <c r="I27" s="1"/>
      <c r="J27" s="1"/>
      <c r="K27" s="8"/>
      <c r="L27" s="1"/>
      <c r="M27" s="5"/>
      <c r="N27" s="8"/>
      <c r="O27" s="19"/>
      <c r="P27" s="1"/>
      <c r="Q27" s="1"/>
      <c r="R27" s="48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</row>
    <row r="28" spans="1:310" ht="4.95" customHeight="1" x14ac:dyDescent="0.25">
      <c r="A28" s="1"/>
      <c r="B28" s="79"/>
      <c r="C28" s="79"/>
      <c r="D28" s="79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1"/>
      <c r="R28" s="40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</row>
    <row r="29" spans="1:310" x14ac:dyDescent="0.25">
      <c r="A29" s="1"/>
      <c r="B29" s="79"/>
      <c r="C29" s="79"/>
      <c r="D29" s="79"/>
      <c r="E29" s="70" t="str">
        <f>kpi!$E$91</f>
        <v>размер кассового разрыва проекта</v>
      </c>
      <c r="F29" s="70"/>
      <c r="G29" s="70"/>
      <c r="H29" s="72" t="str">
        <f>IF(OR($E29="",$E29=0),"",INDEX(kpi!$I:$I,SUMIFS(kpi!$A:$A,kpi!$E:$E,$E29)))</f>
        <v>руб.</v>
      </c>
      <c r="I29" s="70"/>
      <c r="J29" s="70"/>
      <c r="K29" s="70" t="s">
        <v>7</v>
      </c>
      <c r="L29" s="70"/>
      <c r="M29" s="73"/>
      <c r="N29" s="70"/>
      <c r="O29" s="73"/>
      <c r="P29" s="70"/>
      <c r="Q29" s="70"/>
      <c r="R29" s="75">
        <f>IF(MIN(T25:KW25)&lt;0,MIN(T25:KW25),0)</f>
        <v>-19947722.595170293</v>
      </c>
      <c r="S29" s="1"/>
      <c r="T29" s="1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1"/>
      <c r="KX29" s="1"/>
    </row>
    <row r="30" spans="1:310" ht="4.05" customHeight="1" x14ac:dyDescent="0.25">
      <c r="A30" s="1"/>
      <c r="B30" s="79"/>
      <c r="C30" s="79"/>
      <c r="D30" s="79"/>
      <c r="E30" s="1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1"/>
      <c r="R30" s="40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ht="4.05" customHeight="1" x14ac:dyDescent="0.25">
      <c r="A31" s="1"/>
      <c r="B31" s="79"/>
      <c r="C31" s="79"/>
      <c r="D31" s="79"/>
      <c r="E31" s="8"/>
      <c r="F31" s="1"/>
      <c r="G31" s="1"/>
      <c r="H31" s="11"/>
      <c r="I31" s="1"/>
      <c r="J31" s="1"/>
      <c r="K31" s="8"/>
      <c r="L31" s="1"/>
      <c r="M31" s="5"/>
      <c r="N31" s="8"/>
      <c r="O31" s="19"/>
      <c r="P31" s="1"/>
      <c r="Q31" s="1"/>
      <c r="R31" s="48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x14ac:dyDescent="0.25">
      <c r="A33" s="1"/>
      <c r="B33" s="79"/>
      <c r="C33" s="79"/>
      <c r="D33" s="79"/>
      <c r="E33" s="3" t="str">
        <f>kpi!$E$97</f>
        <v>ставка банковского кредитования</v>
      </c>
      <c r="F33" s="3"/>
      <c r="G33" s="3"/>
      <c r="H33" s="39" t="str">
        <f>IF(OR($E33="",$E33=0),"",INDEX(kpi!$I:$I,SUMIFS(kpi!$A:$A,kpi!$E:$E,$E33)))</f>
        <v>%</v>
      </c>
      <c r="I33" s="3"/>
      <c r="J33" s="3"/>
      <c r="K33" s="3"/>
      <c r="L33" s="3"/>
      <c r="M33" s="5"/>
      <c r="N33" s="98">
        <f>главная!N38</f>
        <v>0.15</v>
      </c>
      <c r="O33" s="19"/>
      <c r="P33" s="1"/>
      <c r="Q33" s="1"/>
      <c r="R33" s="40"/>
      <c r="S33" s="1"/>
      <c r="T33" s="1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1"/>
      <c r="KX33" s="1"/>
    </row>
    <row r="34" spans="1:310" x14ac:dyDescent="0.25">
      <c r="A34" s="1"/>
      <c r="B34" s="79"/>
      <c r="C34" s="79"/>
      <c r="D34" s="79"/>
      <c r="E34" s="139" t="str">
        <f>kpi!$E98</f>
        <v>Кредитный портфель на начало периода</v>
      </c>
      <c r="F34" s="1"/>
      <c r="G34" s="1"/>
      <c r="H34" s="39" t="str">
        <f>IF(OR($E34="",$E34=0),"",INDEX(kpi!$I:$I,SUMIFS(kpi!$A:$A,kpi!$E:$E,$E34)))</f>
        <v>руб.</v>
      </c>
      <c r="I34" s="1"/>
      <c r="J34" s="1"/>
      <c r="K34" s="1"/>
      <c r="L34" s="1"/>
      <c r="M34" s="5"/>
      <c r="N34" s="1"/>
      <c r="O34" s="19"/>
      <c r="P34" s="1"/>
      <c r="Q34" s="1"/>
      <c r="R34" s="148">
        <f>U34</f>
        <v>0</v>
      </c>
      <c r="S34" s="1"/>
      <c r="T34" s="1"/>
      <c r="U34" s="143">
        <v>0</v>
      </c>
      <c r="V34" s="143">
        <f>U42</f>
        <v>0</v>
      </c>
      <c r="W34" s="143">
        <f>V42</f>
        <v>0</v>
      </c>
      <c r="X34" s="143">
        <f>W42</f>
        <v>0</v>
      </c>
      <c r="Y34" s="143">
        <f t="shared" ref="Y34" si="314">X42</f>
        <v>0</v>
      </c>
      <c r="Z34" s="143">
        <f t="shared" ref="Z34" si="315">Y42</f>
        <v>0</v>
      </c>
      <c r="AA34" s="143">
        <f t="shared" ref="AA34" si="316">Z42</f>
        <v>0</v>
      </c>
      <c r="AB34" s="143">
        <f t="shared" ref="AB34" si="317">AA42</f>
        <v>0</v>
      </c>
      <c r="AC34" s="143">
        <f t="shared" ref="AC34" si="318">AB42</f>
        <v>0</v>
      </c>
      <c r="AD34" s="143">
        <f t="shared" ref="AD34" si="319">AC42</f>
        <v>0</v>
      </c>
      <c r="AE34" s="143">
        <f t="shared" ref="AE34" si="320">AD42</f>
        <v>0</v>
      </c>
      <c r="AF34" s="143">
        <f t="shared" ref="AF34" si="321">AE42</f>
        <v>0</v>
      </c>
      <c r="AG34" s="143">
        <f t="shared" ref="AG34" si="322">AF42</f>
        <v>0</v>
      </c>
      <c r="AH34" s="143">
        <f t="shared" ref="AH34" si="323">AG42</f>
        <v>0</v>
      </c>
      <c r="AI34" s="143">
        <f t="shared" ref="AI34" si="324">AH42</f>
        <v>0</v>
      </c>
      <c r="AJ34" s="143">
        <f t="shared" ref="AJ34" si="325">AI42</f>
        <v>2039104.3273495999</v>
      </c>
      <c r="AK34" s="143">
        <f t="shared" ref="AK34" si="326">AJ42</f>
        <v>1735095.3074993182</v>
      </c>
      <c r="AL34" s="143">
        <f t="shared" ref="AL34" si="327">AK42</f>
        <v>3213475.9682514332</v>
      </c>
      <c r="AM34" s="143">
        <f t="shared" ref="AM34" si="328">AL42</f>
        <v>4550335.1388177322</v>
      </c>
      <c r="AN34" s="143">
        <f t="shared" ref="AN34" si="329">AM42</f>
        <v>5726600.0484994268</v>
      </c>
      <c r="AO34" s="143">
        <f t="shared" ref="AO34" si="330">AN42</f>
        <v>6760371.2684657807</v>
      </c>
      <c r="AP34" s="143">
        <f t="shared" ref="AP34" si="331">AO42</f>
        <v>7674121.4448725488</v>
      </c>
      <c r="AQ34" s="143">
        <f t="shared" ref="AQ34" si="332">AP42</f>
        <v>8469472.0658449288</v>
      </c>
      <c r="AR34" s="143">
        <f t="shared" ref="AR34" si="333">AQ42</f>
        <v>9143127.8142132163</v>
      </c>
      <c r="AS34" s="143">
        <f t="shared" ref="AS34" si="334">AR42</f>
        <v>9691793.3728076983</v>
      </c>
      <c r="AT34" s="143">
        <f t="shared" ref="AT34" si="335">AS42</f>
        <v>10234173.424458675</v>
      </c>
      <c r="AU34" s="143">
        <f t="shared" ref="AU34" si="336">AT42</f>
        <v>10644972.651996437</v>
      </c>
      <c r="AV34" s="143">
        <f t="shared" ref="AV34" si="337">AU42</f>
        <v>10920895.738251278</v>
      </c>
      <c r="AW34" s="143">
        <f t="shared" ref="AW34" si="338">AV42</f>
        <v>11046980.699386826</v>
      </c>
      <c r="AX34" s="143">
        <f t="shared" ref="AX34" si="339">AW42</f>
        <v>11046980.699386826</v>
      </c>
      <c r="AY34" s="143">
        <f t="shared" ref="AY34" si="340">AX42</f>
        <v>11046980.699386826</v>
      </c>
      <c r="AZ34" s="143">
        <f t="shared" ref="AZ34" si="341">AY42</f>
        <v>11046980.699386826</v>
      </c>
      <c r="BA34" s="143">
        <f t="shared" ref="BA34" si="342">AZ42</f>
        <v>11046980.699386826</v>
      </c>
      <c r="BB34" s="143">
        <f t="shared" ref="BB34" si="343">BA42</f>
        <v>11046980.699386826</v>
      </c>
      <c r="BC34" s="143">
        <f t="shared" ref="BC34" si="344">BB42</f>
        <v>10771829.62509368</v>
      </c>
      <c r="BD34" s="143">
        <f t="shared" ref="BD34" si="345">BC42</f>
        <v>9973093.3666227125</v>
      </c>
      <c r="BE34" s="143">
        <f t="shared" ref="BE34" si="346">BD42</f>
        <v>8689271.0555807427</v>
      </c>
      <c r="BF34" s="143">
        <f t="shared" ref="BF34" si="347">BE42</f>
        <v>19278997.037711337</v>
      </c>
      <c r="BG34" s="143">
        <f t="shared" ref="BG34" si="348">BF42</f>
        <v>21219975.586119439</v>
      </c>
      <c r="BH34" s="143">
        <f t="shared" ref="BH34" si="349">BG42</f>
        <v>22312489.288652826</v>
      </c>
      <c r="BI34" s="143">
        <f t="shared" ref="BI34" si="350">BH42</f>
        <v>19848042.117495142</v>
      </c>
      <c r="BJ34" s="143">
        <f t="shared" ref="BJ34" si="351">BI42</f>
        <v>19308010.15145386</v>
      </c>
      <c r="BK34" s="143">
        <f t="shared" ref="BK34" si="352">BJ42</f>
        <v>18544829.991903536</v>
      </c>
      <c r="BL34" s="143">
        <f t="shared" ref="BL34" si="353">BK42</f>
        <v>17553345.27633195</v>
      </c>
      <c r="BM34" s="143">
        <f t="shared" ref="BM34" si="354">BL42</f>
        <v>16311146.394393582</v>
      </c>
      <c r="BN34" s="143">
        <f t="shared" ref="BN34" si="355">BM42</f>
        <v>14846161.279766141</v>
      </c>
      <c r="BO34" s="143">
        <f t="shared" ref="BO34" si="356">BN42</f>
        <v>13188890.355947185</v>
      </c>
      <c r="BP34" s="143">
        <f t="shared" ref="BP34" si="357">BO42</f>
        <v>11341173.729241813</v>
      </c>
      <c r="BQ34" s="143">
        <f t="shared" ref="BQ34" si="358">BP42</f>
        <v>9297883.5147514436</v>
      </c>
      <c r="BR34" s="143">
        <f t="shared" ref="BR34" si="359">BQ42</f>
        <v>7053827.72901629</v>
      </c>
      <c r="BS34" s="143">
        <f t="shared" ref="BS34" si="360">BR42</f>
        <v>4603749.4887832906</v>
      </c>
      <c r="BT34" s="143">
        <f t="shared" ref="BT34" si="361">BS42</f>
        <v>1942326.1997587373</v>
      </c>
      <c r="BU34" s="143">
        <f t="shared" ref="BU34" si="362">BT42</f>
        <v>0</v>
      </c>
      <c r="BV34" s="143">
        <f t="shared" ref="BV34" si="363">BU42</f>
        <v>0</v>
      </c>
      <c r="BW34" s="143">
        <f t="shared" ref="BW34" si="364">BV42</f>
        <v>0</v>
      </c>
      <c r="BX34" s="143">
        <f t="shared" ref="BX34" si="365">BW42</f>
        <v>0</v>
      </c>
      <c r="BY34" s="143">
        <f t="shared" ref="BY34" si="366">BX42</f>
        <v>0</v>
      </c>
      <c r="BZ34" s="143">
        <f t="shared" ref="BZ34" si="367">BY42</f>
        <v>0</v>
      </c>
      <c r="CA34" s="143">
        <f t="shared" ref="CA34" si="368">BZ42</f>
        <v>0</v>
      </c>
      <c r="CB34" s="143">
        <f t="shared" ref="CB34" si="369">CA42</f>
        <v>0</v>
      </c>
      <c r="CC34" s="143">
        <f t="shared" ref="CC34" si="370">CB42</f>
        <v>0</v>
      </c>
      <c r="CD34" s="143">
        <f t="shared" ref="CD34" si="371">CC42</f>
        <v>0</v>
      </c>
      <c r="CE34" s="143">
        <f t="shared" ref="CE34" si="372">CD42</f>
        <v>0</v>
      </c>
      <c r="CF34" s="143">
        <f t="shared" ref="CF34" si="373">CE42</f>
        <v>0</v>
      </c>
      <c r="CG34" s="143">
        <f t="shared" ref="CG34" si="374">CF42</f>
        <v>0</v>
      </c>
      <c r="CH34" s="143">
        <f t="shared" ref="CH34" si="375">CG42</f>
        <v>0</v>
      </c>
      <c r="CI34" s="143">
        <f t="shared" ref="CI34" si="376">CH42</f>
        <v>0</v>
      </c>
      <c r="CJ34" s="143">
        <f t="shared" ref="CJ34" si="377">CI42</f>
        <v>0</v>
      </c>
      <c r="CK34" s="143">
        <f t="shared" ref="CK34" si="378">CJ42</f>
        <v>0</v>
      </c>
      <c r="CL34" s="143">
        <f t="shared" ref="CL34" si="379">CK42</f>
        <v>0</v>
      </c>
      <c r="CM34" s="143">
        <f t="shared" ref="CM34" si="380">CL42</f>
        <v>0</v>
      </c>
      <c r="CN34" s="143">
        <f t="shared" ref="CN34" si="381">CM42</f>
        <v>0</v>
      </c>
      <c r="CO34" s="143">
        <f t="shared" ref="CO34" si="382">CN42</f>
        <v>0</v>
      </c>
      <c r="CP34" s="143">
        <f t="shared" ref="CP34" si="383">CO42</f>
        <v>0</v>
      </c>
      <c r="CQ34" s="143">
        <f t="shared" ref="CQ34" si="384">CP42</f>
        <v>0</v>
      </c>
      <c r="CR34" s="143">
        <f t="shared" ref="CR34" si="385">CQ42</f>
        <v>0</v>
      </c>
      <c r="CS34" s="143">
        <f t="shared" ref="CS34" si="386">CR42</f>
        <v>0</v>
      </c>
      <c r="CT34" s="143">
        <f t="shared" ref="CT34" si="387">CS42</f>
        <v>0</v>
      </c>
      <c r="CU34" s="143">
        <f t="shared" ref="CU34" si="388">CT42</f>
        <v>0</v>
      </c>
      <c r="CV34" s="143">
        <f t="shared" ref="CV34" si="389">CU42</f>
        <v>0</v>
      </c>
      <c r="CW34" s="143">
        <f t="shared" ref="CW34" si="390">CV42</f>
        <v>0</v>
      </c>
      <c r="CX34" s="143">
        <f t="shared" ref="CX34" si="391">CW42</f>
        <v>0</v>
      </c>
      <c r="CY34" s="143">
        <f t="shared" ref="CY34" si="392">CX42</f>
        <v>0</v>
      </c>
      <c r="CZ34" s="143">
        <f t="shared" ref="CZ34" si="393">CY42</f>
        <v>0</v>
      </c>
      <c r="DA34" s="143">
        <f t="shared" ref="DA34" si="394">CZ42</f>
        <v>0</v>
      </c>
      <c r="DB34" s="143">
        <f t="shared" ref="DB34" si="395">DA42</f>
        <v>0</v>
      </c>
      <c r="DC34" s="143">
        <f t="shared" ref="DC34" si="396">DB42</f>
        <v>0</v>
      </c>
      <c r="DD34" s="143">
        <f t="shared" ref="DD34" si="397">DC42</f>
        <v>0</v>
      </c>
      <c r="DE34" s="143">
        <f t="shared" ref="DE34" si="398">DD42</f>
        <v>0</v>
      </c>
      <c r="DF34" s="143">
        <f t="shared" ref="DF34" si="399">DE42</f>
        <v>0</v>
      </c>
      <c r="DG34" s="143">
        <f t="shared" ref="DG34" si="400">DF42</f>
        <v>0</v>
      </c>
      <c r="DH34" s="143">
        <f t="shared" ref="DH34" si="401">DG42</f>
        <v>0</v>
      </c>
      <c r="DI34" s="143">
        <f t="shared" ref="DI34" si="402">DH42</f>
        <v>0</v>
      </c>
      <c r="DJ34" s="143">
        <f t="shared" ref="DJ34" si="403">DI42</f>
        <v>0</v>
      </c>
      <c r="DK34" s="143">
        <f t="shared" ref="DK34" si="404">DJ42</f>
        <v>0</v>
      </c>
      <c r="DL34" s="143">
        <f t="shared" ref="DL34" si="405">DK42</f>
        <v>0</v>
      </c>
      <c r="DM34" s="143">
        <f t="shared" ref="DM34" si="406">DL42</f>
        <v>0</v>
      </c>
      <c r="DN34" s="143">
        <f t="shared" ref="DN34" si="407">DM42</f>
        <v>0</v>
      </c>
      <c r="DO34" s="143">
        <f t="shared" ref="DO34" si="408">DN42</f>
        <v>0</v>
      </c>
      <c r="DP34" s="143">
        <f t="shared" ref="DP34" si="409">DO42</f>
        <v>0</v>
      </c>
      <c r="DQ34" s="143">
        <f t="shared" ref="DQ34" si="410">DP42</f>
        <v>0</v>
      </c>
      <c r="DR34" s="143">
        <f t="shared" ref="DR34" si="411">DQ42</f>
        <v>0</v>
      </c>
      <c r="DS34" s="143">
        <f t="shared" ref="DS34" si="412">DR42</f>
        <v>0</v>
      </c>
      <c r="DT34" s="143">
        <f t="shared" ref="DT34" si="413">DS42</f>
        <v>0</v>
      </c>
      <c r="DU34" s="143">
        <f t="shared" ref="DU34" si="414">DT42</f>
        <v>0</v>
      </c>
      <c r="DV34" s="143">
        <f t="shared" ref="DV34" si="415">DU42</f>
        <v>0</v>
      </c>
      <c r="DW34" s="143">
        <f t="shared" ref="DW34" si="416">DV42</f>
        <v>0</v>
      </c>
      <c r="DX34" s="143">
        <f t="shared" ref="DX34" si="417">DW42</f>
        <v>0</v>
      </c>
      <c r="DY34" s="143">
        <f t="shared" ref="DY34" si="418">DX42</f>
        <v>0</v>
      </c>
      <c r="DZ34" s="143">
        <f t="shared" ref="DZ34" si="419">DY42</f>
        <v>0</v>
      </c>
      <c r="EA34" s="143">
        <f t="shared" ref="EA34" si="420">DZ42</f>
        <v>0</v>
      </c>
      <c r="EB34" s="143">
        <f t="shared" ref="EB34" si="421">EA42</f>
        <v>0</v>
      </c>
      <c r="EC34" s="143">
        <f t="shared" ref="EC34" si="422">EB42</f>
        <v>0</v>
      </c>
      <c r="ED34" s="143">
        <f t="shared" ref="ED34" si="423">EC42</f>
        <v>0</v>
      </c>
      <c r="EE34" s="143">
        <f t="shared" ref="EE34" si="424">ED42</f>
        <v>0</v>
      </c>
      <c r="EF34" s="143">
        <f t="shared" ref="EF34" si="425">EE42</f>
        <v>0</v>
      </c>
      <c r="EG34" s="143">
        <f t="shared" ref="EG34" si="426">EF42</f>
        <v>0</v>
      </c>
      <c r="EH34" s="143">
        <f t="shared" ref="EH34" si="427">EG42</f>
        <v>0</v>
      </c>
      <c r="EI34" s="143">
        <f t="shared" ref="EI34" si="428">EH42</f>
        <v>0</v>
      </c>
      <c r="EJ34" s="143">
        <f t="shared" ref="EJ34" si="429">EI42</f>
        <v>0</v>
      </c>
      <c r="EK34" s="143">
        <f t="shared" ref="EK34" si="430">EJ42</f>
        <v>0</v>
      </c>
      <c r="EL34" s="143">
        <f t="shared" ref="EL34" si="431">EK42</f>
        <v>0</v>
      </c>
      <c r="EM34" s="143">
        <f t="shared" ref="EM34" si="432">EL42</f>
        <v>0</v>
      </c>
      <c r="EN34" s="143">
        <f t="shared" ref="EN34" si="433">EM42</f>
        <v>0</v>
      </c>
      <c r="EO34" s="143">
        <f t="shared" ref="EO34" si="434">EN42</f>
        <v>0</v>
      </c>
      <c r="EP34" s="143">
        <f t="shared" ref="EP34" si="435">EO42</f>
        <v>0</v>
      </c>
      <c r="EQ34" s="143">
        <f t="shared" ref="EQ34" si="436">EP42</f>
        <v>0</v>
      </c>
      <c r="ER34" s="143">
        <f t="shared" ref="ER34" si="437">EQ42</f>
        <v>0</v>
      </c>
      <c r="ES34" s="143">
        <f t="shared" ref="ES34" si="438">ER42</f>
        <v>0</v>
      </c>
      <c r="ET34" s="143">
        <f t="shared" ref="ET34" si="439">ES42</f>
        <v>0</v>
      </c>
      <c r="EU34" s="143">
        <f t="shared" ref="EU34" si="440">ET42</f>
        <v>0</v>
      </c>
      <c r="EV34" s="143">
        <f t="shared" ref="EV34" si="441">EU42</f>
        <v>0</v>
      </c>
      <c r="EW34" s="143">
        <f t="shared" ref="EW34" si="442">EV42</f>
        <v>0</v>
      </c>
      <c r="EX34" s="143">
        <f t="shared" ref="EX34" si="443">EW42</f>
        <v>0</v>
      </c>
      <c r="EY34" s="143">
        <f t="shared" ref="EY34" si="444">EX42</f>
        <v>0</v>
      </c>
      <c r="EZ34" s="143">
        <f t="shared" ref="EZ34" si="445">EY42</f>
        <v>0</v>
      </c>
      <c r="FA34" s="143">
        <f t="shared" ref="FA34" si="446">EZ42</f>
        <v>0</v>
      </c>
      <c r="FB34" s="143">
        <f t="shared" ref="FB34" si="447">FA42</f>
        <v>0</v>
      </c>
      <c r="FC34" s="143">
        <f t="shared" ref="FC34" si="448">FB42</f>
        <v>0</v>
      </c>
      <c r="FD34" s="143">
        <f t="shared" ref="FD34" si="449">FC42</f>
        <v>0</v>
      </c>
      <c r="FE34" s="143">
        <f t="shared" ref="FE34" si="450">FD42</f>
        <v>0</v>
      </c>
      <c r="FF34" s="143">
        <f t="shared" ref="FF34" si="451">FE42</f>
        <v>0</v>
      </c>
      <c r="FG34" s="143">
        <f t="shared" ref="FG34" si="452">FF42</f>
        <v>0</v>
      </c>
      <c r="FH34" s="143">
        <f t="shared" ref="FH34" si="453">FG42</f>
        <v>0</v>
      </c>
      <c r="FI34" s="143">
        <f t="shared" ref="FI34" si="454">FH42</f>
        <v>0</v>
      </c>
      <c r="FJ34" s="143">
        <f t="shared" ref="FJ34" si="455">FI42</f>
        <v>0</v>
      </c>
      <c r="FK34" s="143">
        <f t="shared" ref="FK34" si="456">FJ42</f>
        <v>0</v>
      </c>
      <c r="FL34" s="143">
        <f t="shared" ref="FL34" si="457">FK42</f>
        <v>0</v>
      </c>
      <c r="FM34" s="143">
        <f t="shared" ref="FM34" si="458">FL42</f>
        <v>0</v>
      </c>
      <c r="FN34" s="143">
        <f t="shared" ref="FN34" si="459">FM42</f>
        <v>0</v>
      </c>
      <c r="FO34" s="143">
        <f t="shared" ref="FO34" si="460">FN42</f>
        <v>0</v>
      </c>
      <c r="FP34" s="143">
        <f t="shared" ref="FP34" si="461">FO42</f>
        <v>0</v>
      </c>
      <c r="FQ34" s="143">
        <f t="shared" ref="FQ34" si="462">FP42</f>
        <v>0</v>
      </c>
      <c r="FR34" s="143">
        <f t="shared" ref="FR34" si="463">FQ42</f>
        <v>0</v>
      </c>
      <c r="FS34" s="143">
        <f t="shared" ref="FS34" si="464">FR42</f>
        <v>0</v>
      </c>
      <c r="FT34" s="143">
        <f t="shared" ref="FT34" si="465">FS42</f>
        <v>0</v>
      </c>
      <c r="FU34" s="143">
        <f t="shared" ref="FU34" si="466">FT42</f>
        <v>0</v>
      </c>
      <c r="FV34" s="143">
        <f t="shared" ref="FV34" si="467">FU42</f>
        <v>0</v>
      </c>
      <c r="FW34" s="143">
        <f t="shared" ref="FW34" si="468">FV42</f>
        <v>0</v>
      </c>
      <c r="FX34" s="143">
        <f t="shared" ref="FX34" si="469">FW42</f>
        <v>0</v>
      </c>
      <c r="FY34" s="143">
        <f t="shared" ref="FY34" si="470">FX42</f>
        <v>0</v>
      </c>
      <c r="FZ34" s="143">
        <f t="shared" ref="FZ34" si="471">FY42</f>
        <v>0</v>
      </c>
      <c r="GA34" s="143">
        <f t="shared" ref="GA34" si="472">FZ42</f>
        <v>0</v>
      </c>
      <c r="GB34" s="143">
        <f t="shared" ref="GB34" si="473">GA42</f>
        <v>0</v>
      </c>
      <c r="GC34" s="143">
        <f t="shared" ref="GC34" si="474">GB42</f>
        <v>0</v>
      </c>
      <c r="GD34" s="143">
        <f t="shared" ref="GD34" si="475">GC42</f>
        <v>0</v>
      </c>
      <c r="GE34" s="143">
        <f t="shared" ref="GE34" si="476">GD42</f>
        <v>0</v>
      </c>
      <c r="GF34" s="143">
        <f t="shared" ref="GF34" si="477">GE42</f>
        <v>0</v>
      </c>
      <c r="GG34" s="143">
        <f t="shared" ref="GG34" si="478">GF42</f>
        <v>0</v>
      </c>
      <c r="GH34" s="143">
        <f t="shared" ref="GH34" si="479">GG42</f>
        <v>0</v>
      </c>
      <c r="GI34" s="143">
        <f t="shared" ref="GI34" si="480">GH42</f>
        <v>0</v>
      </c>
      <c r="GJ34" s="143">
        <f t="shared" ref="GJ34" si="481">GI42</f>
        <v>0</v>
      </c>
      <c r="GK34" s="143">
        <f t="shared" ref="GK34" si="482">GJ42</f>
        <v>0</v>
      </c>
      <c r="GL34" s="143">
        <f t="shared" ref="GL34" si="483">GK42</f>
        <v>0</v>
      </c>
      <c r="GM34" s="143">
        <f t="shared" ref="GM34" si="484">GL42</f>
        <v>0</v>
      </c>
      <c r="GN34" s="143">
        <f t="shared" ref="GN34" si="485">GM42</f>
        <v>0</v>
      </c>
      <c r="GO34" s="143">
        <f t="shared" ref="GO34" si="486">GN42</f>
        <v>0</v>
      </c>
      <c r="GP34" s="143">
        <f t="shared" ref="GP34" si="487">GO42</f>
        <v>0</v>
      </c>
      <c r="GQ34" s="143">
        <f t="shared" ref="GQ34" si="488">GP42</f>
        <v>0</v>
      </c>
      <c r="GR34" s="143">
        <f t="shared" ref="GR34" si="489">GQ42</f>
        <v>0</v>
      </c>
      <c r="GS34" s="143">
        <f t="shared" ref="GS34" si="490">GR42</f>
        <v>0</v>
      </c>
      <c r="GT34" s="143">
        <f t="shared" ref="GT34" si="491">GS42</f>
        <v>0</v>
      </c>
      <c r="GU34" s="143">
        <f t="shared" ref="GU34" si="492">GT42</f>
        <v>0</v>
      </c>
      <c r="GV34" s="143">
        <f t="shared" ref="GV34" si="493">GU42</f>
        <v>0</v>
      </c>
      <c r="GW34" s="143">
        <f t="shared" ref="GW34" si="494">GV42</f>
        <v>0</v>
      </c>
      <c r="GX34" s="143">
        <f t="shared" ref="GX34" si="495">GW42</f>
        <v>0</v>
      </c>
      <c r="GY34" s="143">
        <f t="shared" ref="GY34" si="496">GX42</f>
        <v>0</v>
      </c>
      <c r="GZ34" s="143">
        <f t="shared" ref="GZ34" si="497">GY42</f>
        <v>0</v>
      </c>
      <c r="HA34" s="143">
        <f t="shared" ref="HA34" si="498">GZ42</f>
        <v>0</v>
      </c>
      <c r="HB34" s="143">
        <f t="shared" ref="HB34" si="499">HA42</f>
        <v>0</v>
      </c>
      <c r="HC34" s="143">
        <f t="shared" ref="HC34" si="500">HB42</f>
        <v>0</v>
      </c>
      <c r="HD34" s="143">
        <f t="shared" ref="HD34" si="501">HC42</f>
        <v>0</v>
      </c>
      <c r="HE34" s="143">
        <f t="shared" ref="HE34" si="502">HD42</f>
        <v>0</v>
      </c>
      <c r="HF34" s="143">
        <f t="shared" ref="HF34" si="503">HE42</f>
        <v>0</v>
      </c>
      <c r="HG34" s="143">
        <f t="shared" ref="HG34" si="504">HF42</f>
        <v>0</v>
      </c>
      <c r="HH34" s="143">
        <f t="shared" ref="HH34" si="505">HG42</f>
        <v>0</v>
      </c>
      <c r="HI34" s="143">
        <f t="shared" ref="HI34" si="506">HH42</f>
        <v>0</v>
      </c>
      <c r="HJ34" s="143">
        <f t="shared" ref="HJ34" si="507">HI42</f>
        <v>0</v>
      </c>
      <c r="HK34" s="143">
        <f t="shared" ref="HK34" si="508">HJ42</f>
        <v>0</v>
      </c>
      <c r="HL34" s="143">
        <f t="shared" ref="HL34" si="509">HK42</f>
        <v>0</v>
      </c>
      <c r="HM34" s="143">
        <f t="shared" ref="HM34" si="510">HL42</f>
        <v>0</v>
      </c>
      <c r="HN34" s="143">
        <f t="shared" ref="HN34" si="511">HM42</f>
        <v>0</v>
      </c>
      <c r="HO34" s="143">
        <f t="shared" ref="HO34" si="512">HN42</f>
        <v>0</v>
      </c>
      <c r="HP34" s="143">
        <f t="shared" ref="HP34" si="513">HO42</f>
        <v>0</v>
      </c>
      <c r="HQ34" s="143">
        <f t="shared" ref="HQ34" si="514">HP42</f>
        <v>0</v>
      </c>
      <c r="HR34" s="143">
        <f t="shared" ref="HR34" si="515">HQ42</f>
        <v>0</v>
      </c>
      <c r="HS34" s="143">
        <f t="shared" ref="HS34" si="516">HR42</f>
        <v>0</v>
      </c>
      <c r="HT34" s="143">
        <f t="shared" ref="HT34" si="517">HS42</f>
        <v>0</v>
      </c>
      <c r="HU34" s="143">
        <f t="shared" ref="HU34" si="518">HT42</f>
        <v>0</v>
      </c>
      <c r="HV34" s="143">
        <f t="shared" ref="HV34" si="519">HU42</f>
        <v>0</v>
      </c>
      <c r="HW34" s="143">
        <f t="shared" ref="HW34" si="520">HV42</f>
        <v>0</v>
      </c>
      <c r="HX34" s="143">
        <f t="shared" ref="HX34" si="521">HW42</f>
        <v>0</v>
      </c>
      <c r="HY34" s="143">
        <f t="shared" ref="HY34" si="522">HX42</f>
        <v>0</v>
      </c>
      <c r="HZ34" s="143">
        <f t="shared" ref="HZ34" si="523">HY42</f>
        <v>0</v>
      </c>
      <c r="IA34" s="143">
        <f t="shared" ref="IA34" si="524">HZ42</f>
        <v>0</v>
      </c>
      <c r="IB34" s="143">
        <f t="shared" ref="IB34" si="525">IA42</f>
        <v>0</v>
      </c>
      <c r="IC34" s="143">
        <f t="shared" ref="IC34" si="526">IB42</f>
        <v>0</v>
      </c>
      <c r="ID34" s="143">
        <f t="shared" ref="ID34" si="527">IC42</f>
        <v>0</v>
      </c>
      <c r="IE34" s="143">
        <f t="shared" ref="IE34" si="528">ID42</f>
        <v>0</v>
      </c>
      <c r="IF34" s="143">
        <f t="shared" ref="IF34" si="529">IE42</f>
        <v>0</v>
      </c>
      <c r="IG34" s="143">
        <f t="shared" ref="IG34" si="530">IF42</f>
        <v>0</v>
      </c>
      <c r="IH34" s="143">
        <f t="shared" ref="IH34" si="531">IG42</f>
        <v>0</v>
      </c>
      <c r="II34" s="143">
        <f t="shared" ref="II34" si="532">IH42</f>
        <v>0</v>
      </c>
      <c r="IJ34" s="143">
        <f t="shared" ref="IJ34" si="533">II42</f>
        <v>0</v>
      </c>
      <c r="IK34" s="143">
        <f t="shared" ref="IK34" si="534">IJ42</f>
        <v>0</v>
      </c>
      <c r="IL34" s="143">
        <f t="shared" ref="IL34" si="535">IK42</f>
        <v>0</v>
      </c>
      <c r="IM34" s="143">
        <f t="shared" ref="IM34" si="536">IL42</f>
        <v>0</v>
      </c>
      <c r="IN34" s="143">
        <f t="shared" ref="IN34" si="537">IM42</f>
        <v>0</v>
      </c>
      <c r="IO34" s="143">
        <f t="shared" ref="IO34" si="538">IN42</f>
        <v>0</v>
      </c>
      <c r="IP34" s="143">
        <f t="shared" ref="IP34" si="539">IO42</f>
        <v>0</v>
      </c>
      <c r="IQ34" s="143">
        <f t="shared" ref="IQ34" si="540">IP42</f>
        <v>0</v>
      </c>
      <c r="IR34" s="143">
        <f t="shared" ref="IR34" si="541">IQ42</f>
        <v>0</v>
      </c>
      <c r="IS34" s="143">
        <f t="shared" ref="IS34" si="542">IR42</f>
        <v>0</v>
      </c>
      <c r="IT34" s="143">
        <f t="shared" ref="IT34" si="543">IS42</f>
        <v>0</v>
      </c>
      <c r="IU34" s="143">
        <f t="shared" ref="IU34" si="544">IT42</f>
        <v>0</v>
      </c>
      <c r="IV34" s="143">
        <f t="shared" ref="IV34" si="545">IU42</f>
        <v>0</v>
      </c>
      <c r="IW34" s="143">
        <f t="shared" ref="IW34" si="546">IV42</f>
        <v>0</v>
      </c>
      <c r="IX34" s="143">
        <f t="shared" ref="IX34" si="547">IW42</f>
        <v>0</v>
      </c>
      <c r="IY34" s="143">
        <f t="shared" ref="IY34" si="548">IX42</f>
        <v>0</v>
      </c>
      <c r="IZ34" s="143">
        <f t="shared" ref="IZ34" si="549">IY42</f>
        <v>0</v>
      </c>
      <c r="JA34" s="143">
        <f t="shared" ref="JA34" si="550">IZ42</f>
        <v>0</v>
      </c>
      <c r="JB34" s="143">
        <f t="shared" ref="JB34" si="551">JA42</f>
        <v>0</v>
      </c>
      <c r="JC34" s="143">
        <f t="shared" ref="JC34" si="552">JB42</f>
        <v>0</v>
      </c>
      <c r="JD34" s="143">
        <f t="shared" ref="JD34" si="553">JC42</f>
        <v>0</v>
      </c>
      <c r="JE34" s="143">
        <f t="shared" ref="JE34" si="554">JD42</f>
        <v>0</v>
      </c>
      <c r="JF34" s="143">
        <f t="shared" ref="JF34" si="555">JE42</f>
        <v>0</v>
      </c>
      <c r="JG34" s="143">
        <f t="shared" ref="JG34" si="556">JF42</f>
        <v>0</v>
      </c>
      <c r="JH34" s="143">
        <f t="shared" ref="JH34" si="557">JG42</f>
        <v>0</v>
      </c>
      <c r="JI34" s="143">
        <f t="shared" ref="JI34" si="558">JH42</f>
        <v>0</v>
      </c>
      <c r="JJ34" s="143">
        <f t="shared" ref="JJ34" si="559">JI42</f>
        <v>0</v>
      </c>
      <c r="JK34" s="143">
        <f t="shared" ref="JK34" si="560">JJ42</f>
        <v>0</v>
      </c>
      <c r="JL34" s="143">
        <f t="shared" ref="JL34" si="561">JK42</f>
        <v>0</v>
      </c>
      <c r="JM34" s="143">
        <f t="shared" ref="JM34" si="562">JL42</f>
        <v>0</v>
      </c>
      <c r="JN34" s="143">
        <f t="shared" ref="JN34" si="563">JM42</f>
        <v>0</v>
      </c>
      <c r="JO34" s="143">
        <f t="shared" ref="JO34" si="564">JN42</f>
        <v>0</v>
      </c>
      <c r="JP34" s="143">
        <f t="shared" ref="JP34" si="565">JO42</f>
        <v>0</v>
      </c>
      <c r="JQ34" s="143">
        <f t="shared" ref="JQ34" si="566">JP42</f>
        <v>0</v>
      </c>
      <c r="JR34" s="143">
        <f t="shared" ref="JR34" si="567">JQ42</f>
        <v>0</v>
      </c>
      <c r="JS34" s="143">
        <f t="shared" ref="JS34" si="568">JR42</f>
        <v>0</v>
      </c>
      <c r="JT34" s="143">
        <f t="shared" ref="JT34" si="569">JS42</f>
        <v>0</v>
      </c>
      <c r="JU34" s="143">
        <f t="shared" ref="JU34" si="570">JT42</f>
        <v>0</v>
      </c>
      <c r="JV34" s="143">
        <f t="shared" ref="JV34" si="571">JU42</f>
        <v>0</v>
      </c>
      <c r="JW34" s="143">
        <f t="shared" ref="JW34" si="572">JV42</f>
        <v>0</v>
      </c>
      <c r="JX34" s="143">
        <f t="shared" ref="JX34" si="573">JW42</f>
        <v>0</v>
      </c>
      <c r="JY34" s="143">
        <f t="shared" ref="JY34" si="574">JX42</f>
        <v>0</v>
      </c>
      <c r="JZ34" s="143">
        <f t="shared" ref="JZ34" si="575">JY42</f>
        <v>0</v>
      </c>
      <c r="KA34" s="143">
        <f t="shared" ref="KA34" si="576">JZ42</f>
        <v>0</v>
      </c>
      <c r="KB34" s="143">
        <f t="shared" ref="KB34" si="577">KA42</f>
        <v>0</v>
      </c>
      <c r="KC34" s="143">
        <f t="shared" ref="KC34" si="578">KB42</f>
        <v>0</v>
      </c>
      <c r="KD34" s="143">
        <f t="shared" ref="KD34" si="579">KC42</f>
        <v>0</v>
      </c>
      <c r="KE34" s="143">
        <f t="shared" ref="KE34" si="580">KD42</f>
        <v>0</v>
      </c>
      <c r="KF34" s="143">
        <f t="shared" ref="KF34" si="581">KE42</f>
        <v>0</v>
      </c>
      <c r="KG34" s="143">
        <f t="shared" ref="KG34" si="582">KF42</f>
        <v>0</v>
      </c>
      <c r="KH34" s="143">
        <f t="shared" ref="KH34" si="583">KG42</f>
        <v>0</v>
      </c>
      <c r="KI34" s="143">
        <f t="shared" ref="KI34" si="584">KH42</f>
        <v>0</v>
      </c>
      <c r="KJ34" s="143">
        <f t="shared" ref="KJ34" si="585">KI42</f>
        <v>0</v>
      </c>
      <c r="KK34" s="143">
        <f t="shared" ref="KK34" si="586">KJ42</f>
        <v>0</v>
      </c>
      <c r="KL34" s="143">
        <f t="shared" ref="KL34" si="587">KK42</f>
        <v>0</v>
      </c>
      <c r="KM34" s="143">
        <f t="shared" ref="KM34" si="588">KL42</f>
        <v>0</v>
      </c>
      <c r="KN34" s="143">
        <f t="shared" ref="KN34" si="589">KM42</f>
        <v>0</v>
      </c>
      <c r="KO34" s="143">
        <f t="shared" ref="KO34" si="590">KN42</f>
        <v>0</v>
      </c>
      <c r="KP34" s="143">
        <f t="shared" ref="KP34" si="591">KO42</f>
        <v>0</v>
      </c>
      <c r="KQ34" s="143">
        <f t="shared" ref="KQ34" si="592">KP42</f>
        <v>0</v>
      </c>
      <c r="KR34" s="143">
        <f t="shared" ref="KR34" si="593">KQ42</f>
        <v>0</v>
      </c>
      <c r="KS34" s="143">
        <f t="shared" ref="KS34" si="594">KR42</f>
        <v>0</v>
      </c>
      <c r="KT34" s="143">
        <f t="shared" ref="KT34" si="595">KS42</f>
        <v>0</v>
      </c>
      <c r="KU34" s="143">
        <f t="shared" ref="KU34" si="596">KT42</f>
        <v>0</v>
      </c>
      <c r="KV34" s="143">
        <f t="shared" ref="KV34" si="597">KU42</f>
        <v>0</v>
      </c>
      <c r="KW34" s="1"/>
      <c r="KX34" s="1"/>
    </row>
    <row r="35" spans="1:310" ht="4.05" customHeight="1" x14ac:dyDescent="0.25">
      <c r="A35" s="1"/>
      <c r="B35" s="79"/>
      <c r="C35" s="79"/>
      <c r="D35" s="79"/>
      <c r="E35" s="1"/>
      <c r="F35" s="1"/>
      <c r="G35" s="1"/>
      <c r="H35" s="11"/>
      <c r="I35" s="1"/>
      <c r="J35" s="1"/>
      <c r="K35" s="1"/>
      <c r="L35" s="1"/>
      <c r="M35" s="5"/>
      <c r="N35" s="1"/>
      <c r="O35" s="19"/>
      <c r="P35" s="1"/>
      <c r="Q35" s="1"/>
      <c r="R35" s="1"/>
      <c r="S35" s="1"/>
      <c r="T35" s="1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  <c r="IW35" s="144"/>
      <c r="IX35" s="144"/>
      <c r="IY35" s="144"/>
      <c r="IZ35" s="144"/>
      <c r="JA35" s="144"/>
      <c r="JB35" s="144"/>
      <c r="JC35" s="144"/>
      <c r="JD35" s="144"/>
      <c r="JE35" s="144"/>
      <c r="JF35" s="144"/>
      <c r="JG35" s="144"/>
      <c r="JH35" s="144"/>
      <c r="JI35" s="144"/>
      <c r="JJ35" s="144"/>
      <c r="JK35" s="144"/>
      <c r="JL35" s="144"/>
      <c r="JM35" s="144"/>
      <c r="JN35" s="144"/>
      <c r="JO35" s="144"/>
      <c r="JP35" s="144"/>
      <c r="JQ35" s="144"/>
      <c r="JR35" s="144"/>
      <c r="JS35" s="144"/>
      <c r="JT35" s="144"/>
      <c r="JU35" s="144"/>
      <c r="JV35" s="144"/>
      <c r="JW35" s="144"/>
      <c r="JX35" s="144"/>
      <c r="JY35" s="144"/>
      <c r="JZ35" s="144"/>
      <c r="KA35" s="144"/>
      <c r="KB35" s="144"/>
      <c r="KC35" s="144"/>
      <c r="KD35" s="144"/>
      <c r="KE35" s="144"/>
      <c r="KF35" s="144"/>
      <c r="KG35" s="144"/>
      <c r="KH35" s="144"/>
      <c r="KI35" s="144"/>
      <c r="KJ35" s="144"/>
      <c r="KK35" s="144"/>
      <c r="KL35" s="144"/>
      <c r="KM35" s="144"/>
      <c r="KN35" s="144"/>
      <c r="KO35" s="144"/>
      <c r="KP35" s="144"/>
      <c r="KQ35" s="144"/>
      <c r="KR35" s="144"/>
      <c r="KS35" s="144"/>
      <c r="KT35" s="144"/>
      <c r="KU35" s="144"/>
      <c r="KV35" s="144"/>
      <c r="KW35" s="1"/>
      <c r="KX35" s="1"/>
    </row>
    <row r="36" spans="1:310" x14ac:dyDescent="0.25">
      <c r="A36" s="1"/>
      <c r="B36" s="79"/>
      <c r="C36" s="79"/>
      <c r="D36" s="79"/>
      <c r="E36" s="140" t="str">
        <f>kpi!$E99</f>
        <v>Объем поступлений кредитных средств</v>
      </c>
      <c r="F36" s="1"/>
      <c r="G36" s="1"/>
      <c r="H36" s="39" t="str">
        <f>IF(OR($E36="",$E36=0),"",INDEX(kpi!$I:$I,SUMIFS(kpi!$A:$A,kpi!$E:$E,$E36)))</f>
        <v>руб.</v>
      </c>
      <c r="I36" s="1"/>
      <c r="J36" s="1"/>
      <c r="K36" s="1"/>
      <c r="L36" s="1"/>
      <c r="M36" s="5"/>
      <c r="N36" s="1"/>
      <c r="O36" s="19"/>
      <c r="P36" s="1"/>
      <c r="Q36" s="1"/>
      <c r="R36" s="149">
        <f t="shared" ref="R36" si="598">SUMIFS($T36:$KW36,$T$1:$KW$1,"&gt;="&amp;1,$T$1:$KW$1,"&lt;="&amp;MAX($1:$1))</f>
        <v>24974207.952309188</v>
      </c>
      <c r="S36" s="1"/>
      <c r="T36" s="1"/>
      <c r="U36" s="145">
        <f>IF(U25&lt;0,-U25,0)</f>
        <v>0</v>
      </c>
      <c r="V36" s="145">
        <f>IF(U48+V24&lt;0,-(U48+V24),0)</f>
        <v>0</v>
      </c>
      <c r="W36" s="145">
        <f>IF(V48+W24&lt;0,-(V48+W24),0)</f>
        <v>0</v>
      </c>
      <c r="X36" s="145">
        <f>IF(W48+X24&lt;0,-(W48+X24),0)</f>
        <v>0</v>
      </c>
      <c r="Y36" s="145">
        <f t="shared" ref="Y36" si="599">IF(X48+Y24&lt;0,-(X48+Y24),0)</f>
        <v>0</v>
      </c>
      <c r="Z36" s="145">
        <f t="shared" ref="Z36" si="600">IF(Y48+Z24&lt;0,-(Y48+Z24),0)</f>
        <v>0</v>
      </c>
      <c r="AA36" s="145">
        <f t="shared" ref="AA36" si="601">IF(Z48+AA24&lt;0,-(Z48+AA24),0)</f>
        <v>0</v>
      </c>
      <c r="AB36" s="145">
        <f t="shared" ref="AB36" si="602">IF(AA48+AB24&lt;0,-(AA48+AB24),0)</f>
        <v>0</v>
      </c>
      <c r="AC36" s="145">
        <f t="shared" ref="AC36" si="603">IF(AB48+AC24&lt;0,-(AB48+AC24),0)</f>
        <v>0</v>
      </c>
      <c r="AD36" s="145">
        <f t="shared" ref="AD36" si="604">IF(AC48+AD24&lt;0,-(AC48+AD24),0)</f>
        <v>0</v>
      </c>
      <c r="AE36" s="145">
        <f t="shared" ref="AE36" si="605">IF(AD48+AE24&lt;0,-(AD48+AE24),0)</f>
        <v>0</v>
      </c>
      <c r="AF36" s="145">
        <f t="shared" ref="AF36" si="606">IF(AE48+AF24&lt;0,-(AE48+AF24),0)</f>
        <v>0</v>
      </c>
      <c r="AG36" s="145">
        <f t="shared" ref="AG36" si="607">IF(AF48+AG24&lt;0,-(AF48+AG24),0)</f>
        <v>0</v>
      </c>
      <c r="AH36" s="145">
        <f t="shared" ref="AH36" si="608">IF(AG48+AH24&lt;0,-(AG48+AH24),0)</f>
        <v>0</v>
      </c>
      <c r="AI36" s="145">
        <f t="shared" ref="AI36" si="609">IF(AH48+AI24&lt;0,-(AH48+AI24),0)</f>
        <v>2039104.3273495999</v>
      </c>
      <c r="AJ36" s="145">
        <f t="shared" ref="AJ36" si="610">IF(AI48+AJ24&lt;0,-(AI48+AJ24),0)</f>
        <v>0</v>
      </c>
      <c r="AK36" s="145">
        <f t="shared" ref="AK36" si="611">IF(AJ48+AK24&lt;0,-(AJ48+AK24),0)</f>
        <v>1478380.6607521148</v>
      </c>
      <c r="AL36" s="145">
        <f t="shared" ref="AL36" si="612">IF(AK48+AL24&lt;0,-(AK48+AL24),0)</f>
        <v>1336859.170566299</v>
      </c>
      <c r="AM36" s="145">
        <f t="shared" ref="AM36" si="613">IF(AL48+AM24&lt;0,-(AL48+AM24),0)</f>
        <v>1176264.9096816946</v>
      </c>
      <c r="AN36" s="145">
        <f t="shared" ref="AN36" si="614">IF(AM48+AN24&lt;0,-(AM48+AN24),0)</f>
        <v>1033771.2199663538</v>
      </c>
      <c r="AO36" s="145">
        <f t="shared" ref="AO36" si="615">IF(AN48+AO24&lt;0,-(AN48+AO24),0)</f>
        <v>913750.17640676815</v>
      </c>
      <c r="AP36" s="145">
        <f t="shared" ref="AP36" si="616">IF(AO48+AP24&lt;0,-(AO48+AP24),0)</f>
        <v>795350.62097238004</v>
      </c>
      <c r="AQ36" s="145">
        <f t="shared" ref="AQ36" si="617">IF(AP48+AQ24&lt;0,-(AP48+AQ24),0)</f>
        <v>673655.74836828653</v>
      </c>
      <c r="AR36" s="145">
        <f t="shared" ref="AR36" si="618">IF(AQ48+AR24&lt;0,-(AQ48+AR24),0)</f>
        <v>548665.55859448202</v>
      </c>
      <c r="AS36" s="145">
        <f t="shared" ref="AS36" si="619">IF(AR48+AS24&lt;0,-(AR48+AS24),0)</f>
        <v>542380.05165097676</v>
      </c>
      <c r="AT36" s="145">
        <f t="shared" ref="AT36" si="620">IF(AS48+AT24&lt;0,-(AS48+AT24),0)</f>
        <v>410799.22753776237</v>
      </c>
      <c r="AU36" s="145">
        <f t="shared" ref="AU36" si="621">IF(AT48+AU24&lt;0,-(AT48+AU24),0)</f>
        <v>275923.08625484072</v>
      </c>
      <c r="AV36" s="145">
        <f t="shared" ref="AV36" si="622">IF(AU48+AV24&lt;0,-(AU48+AV24),0)</f>
        <v>126084.96113554761</v>
      </c>
      <c r="AW36" s="145">
        <f t="shared" ref="AW36" si="623">IF(AV48+AW24&lt;0,-(AV48+AW24),0)</f>
        <v>0</v>
      </c>
      <c r="AX36" s="145">
        <f t="shared" ref="AX36" si="624">IF(AW48+AX24&lt;0,-(AW48+AX24),0)</f>
        <v>0</v>
      </c>
      <c r="AY36" s="145">
        <f t="shared" ref="AY36" si="625">IF(AX48+AY24&lt;0,-(AX48+AY24),0)</f>
        <v>0</v>
      </c>
      <c r="AZ36" s="145">
        <f t="shared" ref="AZ36" si="626">IF(AY48+AZ24&lt;0,-(AY48+AZ24),0)</f>
        <v>0</v>
      </c>
      <c r="BA36" s="145">
        <f t="shared" ref="BA36" si="627">IF(AZ48+BA24&lt;0,-(AZ48+BA24),0)</f>
        <v>0</v>
      </c>
      <c r="BB36" s="145">
        <f t="shared" ref="BB36" si="628">IF(BA48+BB24&lt;0,-(BA48+BB24),0)</f>
        <v>0</v>
      </c>
      <c r="BC36" s="145">
        <f t="shared" ref="BC36" si="629">IF(BB48+BC24&lt;0,-(BB48+BC24),0)</f>
        <v>0</v>
      </c>
      <c r="BD36" s="145">
        <f t="shared" ref="BD36" si="630">IF(BC48+BD24&lt;0,-(BC48+BD24),0)</f>
        <v>0</v>
      </c>
      <c r="BE36" s="145">
        <f t="shared" ref="BE36" si="631">IF(BD48+BE24&lt;0,-(BD48+BE24),0)</f>
        <v>10589725.982130595</v>
      </c>
      <c r="BF36" s="145">
        <f t="shared" ref="BF36" si="632">IF(BE48+BF24&lt;0,-(BE48+BF24),0)</f>
        <v>1940978.5484081022</v>
      </c>
      <c r="BG36" s="145">
        <f t="shared" ref="BG36" si="633">IF(BF48+BG24&lt;0,-(BF48+BG24),0)</f>
        <v>1092513.7025333866</v>
      </c>
      <c r="BH36" s="145">
        <f t="shared" ref="BH36" si="634">IF(BG48+BH24&lt;0,-(BG48+BH24),0)</f>
        <v>0</v>
      </c>
      <c r="BI36" s="145">
        <f t="shared" ref="BI36" si="635">IF(BH48+BI24&lt;0,-(BH48+BI24),0)</f>
        <v>0</v>
      </c>
      <c r="BJ36" s="145">
        <f t="shared" ref="BJ36" si="636">IF(BI48+BJ24&lt;0,-(BI48+BJ24),0)</f>
        <v>0</v>
      </c>
      <c r="BK36" s="145">
        <f t="shared" ref="BK36" si="637">IF(BJ48+BK24&lt;0,-(BJ48+BK24),0)</f>
        <v>0</v>
      </c>
      <c r="BL36" s="145">
        <f t="shared" ref="BL36" si="638">IF(BK48+BL24&lt;0,-(BK48+BL24),0)</f>
        <v>0</v>
      </c>
      <c r="BM36" s="145">
        <f t="shared" ref="BM36" si="639">IF(BL48+BM24&lt;0,-(BL48+BM24),0)</f>
        <v>0</v>
      </c>
      <c r="BN36" s="145">
        <f t="shared" ref="BN36" si="640">IF(BM48+BN24&lt;0,-(BM48+BN24),0)</f>
        <v>0</v>
      </c>
      <c r="BO36" s="145">
        <f t="shared" ref="BO36" si="641">IF(BN48+BO24&lt;0,-(BN48+BO24),0)</f>
        <v>0</v>
      </c>
      <c r="BP36" s="145">
        <f t="shared" ref="BP36" si="642">IF(BO48+BP24&lt;0,-(BO48+BP24),0)</f>
        <v>0</v>
      </c>
      <c r="BQ36" s="145">
        <f t="shared" ref="BQ36" si="643">IF(BP48+BQ24&lt;0,-(BP48+BQ24),0)</f>
        <v>0</v>
      </c>
      <c r="BR36" s="145">
        <f t="shared" ref="BR36" si="644">IF(BQ48+BR24&lt;0,-(BQ48+BR24),0)</f>
        <v>0</v>
      </c>
      <c r="BS36" s="145">
        <f t="shared" ref="BS36" si="645">IF(BR48+BS24&lt;0,-(BR48+BS24),0)</f>
        <v>0</v>
      </c>
      <c r="BT36" s="145">
        <f t="shared" ref="BT36" si="646">IF(BS48+BT24&lt;0,-(BS48+BT24),0)</f>
        <v>0</v>
      </c>
      <c r="BU36" s="145">
        <f t="shared" ref="BU36" si="647">IF(BT48+BU24&lt;0,-(BT48+BU24),0)</f>
        <v>0</v>
      </c>
      <c r="BV36" s="145">
        <f t="shared" ref="BV36" si="648">IF(BU48+BV24&lt;0,-(BU48+BV24),0)</f>
        <v>0</v>
      </c>
      <c r="BW36" s="145">
        <f t="shared" ref="BW36" si="649">IF(BV48+BW24&lt;0,-(BV48+BW24),0)</f>
        <v>0</v>
      </c>
      <c r="BX36" s="145">
        <f t="shared" ref="BX36" si="650">IF(BW48+BX24&lt;0,-(BW48+BX24),0)</f>
        <v>0</v>
      </c>
      <c r="BY36" s="145">
        <f t="shared" ref="BY36" si="651">IF(BX48+BY24&lt;0,-(BX48+BY24),0)</f>
        <v>0</v>
      </c>
      <c r="BZ36" s="145">
        <f t="shared" ref="BZ36" si="652">IF(BY48+BZ24&lt;0,-(BY48+BZ24),0)</f>
        <v>0</v>
      </c>
      <c r="CA36" s="145">
        <f t="shared" ref="CA36" si="653">IF(BZ48+CA24&lt;0,-(BZ48+CA24),0)</f>
        <v>0</v>
      </c>
      <c r="CB36" s="145">
        <f t="shared" ref="CB36" si="654">IF(CA48+CB24&lt;0,-(CA48+CB24),0)</f>
        <v>0</v>
      </c>
      <c r="CC36" s="145">
        <f t="shared" ref="CC36" si="655">IF(CB48+CC24&lt;0,-(CB48+CC24),0)</f>
        <v>0</v>
      </c>
      <c r="CD36" s="145">
        <f t="shared" ref="CD36" si="656">IF(CC48+CD24&lt;0,-(CC48+CD24),0)</f>
        <v>0</v>
      </c>
      <c r="CE36" s="145">
        <f t="shared" ref="CE36" si="657">IF(CD48+CE24&lt;0,-(CD48+CE24),0)</f>
        <v>0</v>
      </c>
      <c r="CF36" s="145">
        <f t="shared" ref="CF36" si="658">IF(CE48+CF24&lt;0,-(CE48+CF24),0)</f>
        <v>0</v>
      </c>
      <c r="CG36" s="145">
        <f t="shared" ref="CG36" si="659">IF(CF48+CG24&lt;0,-(CF48+CG24),0)</f>
        <v>0</v>
      </c>
      <c r="CH36" s="145">
        <f t="shared" ref="CH36" si="660">IF(CG48+CH24&lt;0,-(CG48+CH24),0)</f>
        <v>0</v>
      </c>
      <c r="CI36" s="145">
        <f t="shared" ref="CI36" si="661">IF(CH48+CI24&lt;0,-(CH48+CI24),0)</f>
        <v>0</v>
      </c>
      <c r="CJ36" s="145">
        <f t="shared" ref="CJ36" si="662">IF(CI48+CJ24&lt;0,-(CI48+CJ24),0)</f>
        <v>0</v>
      </c>
      <c r="CK36" s="145">
        <f t="shared" ref="CK36" si="663">IF(CJ48+CK24&lt;0,-(CJ48+CK24),0)</f>
        <v>0</v>
      </c>
      <c r="CL36" s="145">
        <f t="shared" ref="CL36" si="664">IF(CK48+CL24&lt;0,-(CK48+CL24),0)</f>
        <v>0</v>
      </c>
      <c r="CM36" s="145">
        <f t="shared" ref="CM36" si="665">IF(CL48+CM24&lt;0,-(CL48+CM24),0)</f>
        <v>0</v>
      </c>
      <c r="CN36" s="145">
        <f t="shared" ref="CN36" si="666">IF(CM48+CN24&lt;0,-(CM48+CN24),0)</f>
        <v>0</v>
      </c>
      <c r="CO36" s="145">
        <f t="shared" ref="CO36" si="667">IF(CN48+CO24&lt;0,-(CN48+CO24),0)</f>
        <v>0</v>
      </c>
      <c r="CP36" s="145">
        <f t="shared" ref="CP36" si="668">IF(CO48+CP24&lt;0,-(CO48+CP24),0)</f>
        <v>0</v>
      </c>
      <c r="CQ36" s="145">
        <f t="shared" ref="CQ36" si="669">IF(CP48+CQ24&lt;0,-(CP48+CQ24),0)</f>
        <v>0</v>
      </c>
      <c r="CR36" s="145">
        <f t="shared" ref="CR36" si="670">IF(CQ48+CR24&lt;0,-(CQ48+CR24),0)</f>
        <v>0</v>
      </c>
      <c r="CS36" s="145">
        <f t="shared" ref="CS36" si="671">IF(CR48+CS24&lt;0,-(CR48+CS24),0)</f>
        <v>0</v>
      </c>
      <c r="CT36" s="145">
        <f t="shared" ref="CT36" si="672">IF(CS48+CT24&lt;0,-(CS48+CT24),0)</f>
        <v>0</v>
      </c>
      <c r="CU36" s="145">
        <f t="shared" ref="CU36" si="673">IF(CT48+CU24&lt;0,-(CT48+CU24),0)</f>
        <v>0</v>
      </c>
      <c r="CV36" s="145">
        <f t="shared" ref="CV36" si="674">IF(CU48+CV24&lt;0,-(CU48+CV24),0)</f>
        <v>0</v>
      </c>
      <c r="CW36" s="145">
        <f t="shared" ref="CW36" si="675">IF(CV48+CW24&lt;0,-(CV48+CW24),0)</f>
        <v>0</v>
      </c>
      <c r="CX36" s="145">
        <f t="shared" ref="CX36" si="676">IF(CW48+CX24&lt;0,-(CW48+CX24),0)</f>
        <v>0</v>
      </c>
      <c r="CY36" s="145">
        <f t="shared" ref="CY36" si="677">IF(CX48+CY24&lt;0,-(CX48+CY24),0)</f>
        <v>0</v>
      </c>
      <c r="CZ36" s="145">
        <f t="shared" ref="CZ36" si="678">IF(CY48+CZ24&lt;0,-(CY48+CZ24),0)</f>
        <v>0</v>
      </c>
      <c r="DA36" s="145">
        <f t="shared" ref="DA36" si="679">IF(CZ48+DA24&lt;0,-(CZ48+DA24),0)</f>
        <v>0</v>
      </c>
      <c r="DB36" s="145">
        <f t="shared" ref="DB36" si="680">IF(DA48+DB24&lt;0,-(DA48+DB24),0)</f>
        <v>0</v>
      </c>
      <c r="DC36" s="145">
        <f t="shared" ref="DC36" si="681">IF(DB48+DC24&lt;0,-(DB48+DC24),0)</f>
        <v>0</v>
      </c>
      <c r="DD36" s="145">
        <f t="shared" ref="DD36" si="682">IF(DC48+DD24&lt;0,-(DC48+DD24),0)</f>
        <v>0</v>
      </c>
      <c r="DE36" s="145">
        <f t="shared" ref="DE36" si="683">IF(DD48+DE24&lt;0,-(DD48+DE24),0)</f>
        <v>0</v>
      </c>
      <c r="DF36" s="145">
        <f t="shared" ref="DF36" si="684">IF(DE48+DF24&lt;0,-(DE48+DF24),0)</f>
        <v>0</v>
      </c>
      <c r="DG36" s="145">
        <f t="shared" ref="DG36" si="685">IF(DF48+DG24&lt;0,-(DF48+DG24),0)</f>
        <v>0</v>
      </c>
      <c r="DH36" s="145">
        <f t="shared" ref="DH36" si="686">IF(DG48+DH24&lt;0,-(DG48+DH24),0)</f>
        <v>0</v>
      </c>
      <c r="DI36" s="145">
        <f t="shared" ref="DI36" si="687">IF(DH48+DI24&lt;0,-(DH48+DI24),0)</f>
        <v>0</v>
      </c>
      <c r="DJ36" s="145">
        <f t="shared" ref="DJ36" si="688">IF(DI48+DJ24&lt;0,-(DI48+DJ24),0)</f>
        <v>0</v>
      </c>
      <c r="DK36" s="145">
        <f t="shared" ref="DK36" si="689">IF(DJ48+DK24&lt;0,-(DJ48+DK24),0)</f>
        <v>0</v>
      </c>
      <c r="DL36" s="145">
        <f t="shared" ref="DL36" si="690">IF(DK48+DL24&lt;0,-(DK48+DL24),0)</f>
        <v>0</v>
      </c>
      <c r="DM36" s="145">
        <f t="shared" ref="DM36" si="691">IF(DL48+DM24&lt;0,-(DL48+DM24),0)</f>
        <v>0</v>
      </c>
      <c r="DN36" s="145">
        <f t="shared" ref="DN36" si="692">IF(DM48+DN24&lt;0,-(DM48+DN24),0)</f>
        <v>0</v>
      </c>
      <c r="DO36" s="145">
        <f t="shared" ref="DO36" si="693">IF(DN48+DO24&lt;0,-(DN48+DO24),0)</f>
        <v>0</v>
      </c>
      <c r="DP36" s="145">
        <f t="shared" ref="DP36" si="694">IF(DO48+DP24&lt;0,-(DO48+DP24),0)</f>
        <v>0</v>
      </c>
      <c r="DQ36" s="145">
        <f t="shared" ref="DQ36" si="695">IF(DP48+DQ24&lt;0,-(DP48+DQ24),0)</f>
        <v>0</v>
      </c>
      <c r="DR36" s="145">
        <f t="shared" ref="DR36" si="696">IF(DQ48+DR24&lt;0,-(DQ48+DR24),0)</f>
        <v>0</v>
      </c>
      <c r="DS36" s="145">
        <f t="shared" ref="DS36" si="697">IF(DR48+DS24&lt;0,-(DR48+DS24),0)</f>
        <v>0</v>
      </c>
      <c r="DT36" s="145">
        <f t="shared" ref="DT36" si="698">IF(DS48+DT24&lt;0,-(DS48+DT24),0)</f>
        <v>0</v>
      </c>
      <c r="DU36" s="145">
        <f t="shared" ref="DU36" si="699">IF(DT48+DU24&lt;0,-(DT48+DU24),0)</f>
        <v>0</v>
      </c>
      <c r="DV36" s="145">
        <f t="shared" ref="DV36" si="700">IF(DU48+DV24&lt;0,-(DU48+DV24),0)</f>
        <v>0</v>
      </c>
      <c r="DW36" s="145">
        <f t="shared" ref="DW36" si="701">IF(DV48+DW24&lt;0,-(DV48+DW24),0)</f>
        <v>0</v>
      </c>
      <c r="DX36" s="145">
        <f t="shared" ref="DX36" si="702">IF(DW48+DX24&lt;0,-(DW48+DX24),0)</f>
        <v>0</v>
      </c>
      <c r="DY36" s="145">
        <f t="shared" ref="DY36" si="703">IF(DX48+DY24&lt;0,-(DX48+DY24),0)</f>
        <v>0</v>
      </c>
      <c r="DZ36" s="145">
        <f t="shared" ref="DZ36" si="704">IF(DY48+DZ24&lt;0,-(DY48+DZ24),0)</f>
        <v>0</v>
      </c>
      <c r="EA36" s="145">
        <f t="shared" ref="EA36" si="705">IF(DZ48+EA24&lt;0,-(DZ48+EA24),0)</f>
        <v>0</v>
      </c>
      <c r="EB36" s="145">
        <f t="shared" ref="EB36" si="706">IF(EA48+EB24&lt;0,-(EA48+EB24),0)</f>
        <v>0</v>
      </c>
      <c r="EC36" s="145">
        <f t="shared" ref="EC36" si="707">IF(EB48+EC24&lt;0,-(EB48+EC24),0)</f>
        <v>0</v>
      </c>
      <c r="ED36" s="145">
        <f t="shared" ref="ED36" si="708">IF(EC48+ED24&lt;0,-(EC48+ED24),0)</f>
        <v>0</v>
      </c>
      <c r="EE36" s="145">
        <f t="shared" ref="EE36" si="709">IF(ED48+EE24&lt;0,-(ED48+EE24),0)</f>
        <v>0</v>
      </c>
      <c r="EF36" s="145">
        <f t="shared" ref="EF36" si="710">IF(EE48+EF24&lt;0,-(EE48+EF24),0)</f>
        <v>0</v>
      </c>
      <c r="EG36" s="145">
        <f t="shared" ref="EG36" si="711">IF(EF48+EG24&lt;0,-(EF48+EG24),0)</f>
        <v>0</v>
      </c>
      <c r="EH36" s="145">
        <f t="shared" ref="EH36" si="712">IF(EG48+EH24&lt;0,-(EG48+EH24),0)</f>
        <v>0</v>
      </c>
      <c r="EI36" s="145">
        <f t="shared" ref="EI36" si="713">IF(EH48+EI24&lt;0,-(EH48+EI24),0)</f>
        <v>0</v>
      </c>
      <c r="EJ36" s="145">
        <f t="shared" ref="EJ36" si="714">IF(EI48+EJ24&lt;0,-(EI48+EJ24),0)</f>
        <v>0</v>
      </c>
      <c r="EK36" s="145">
        <f t="shared" ref="EK36" si="715">IF(EJ48+EK24&lt;0,-(EJ48+EK24),0)</f>
        <v>0</v>
      </c>
      <c r="EL36" s="145">
        <f t="shared" ref="EL36" si="716">IF(EK48+EL24&lt;0,-(EK48+EL24),0)</f>
        <v>0</v>
      </c>
      <c r="EM36" s="145">
        <f t="shared" ref="EM36" si="717">IF(EL48+EM24&lt;0,-(EL48+EM24),0)</f>
        <v>0</v>
      </c>
      <c r="EN36" s="145">
        <f t="shared" ref="EN36" si="718">IF(EM48+EN24&lt;0,-(EM48+EN24),0)</f>
        <v>0</v>
      </c>
      <c r="EO36" s="145">
        <f t="shared" ref="EO36" si="719">IF(EN48+EO24&lt;0,-(EN48+EO24),0)</f>
        <v>0</v>
      </c>
      <c r="EP36" s="145">
        <f t="shared" ref="EP36" si="720">IF(EO48+EP24&lt;0,-(EO48+EP24),0)</f>
        <v>0</v>
      </c>
      <c r="EQ36" s="145">
        <f t="shared" ref="EQ36" si="721">IF(EP48+EQ24&lt;0,-(EP48+EQ24),0)</f>
        <v>0</v>
      </c>
      <c r="ER36" s="145">
        <f t="shared" ref="ER36" si="722">IF(EQ48+ER24&lt;0,-(EQ48+ER24),0)</f>
        <v>0</v>
      </c>
      <c r="ES36" s="145">
        <f t="shared" ref="ES36" si="723">IF(ER48+ES24&lt;0,-(ER48+ES24),0)</f>
        <v>0</v>
      </c>
      <c r="ET36" s="145">
        <f t="shared" ref="ET36" si="724">IF(ES48+ET24&lt;0,-(ES48+ET24),0)</f>
        <v>0</v>
      </c>
      <c r="EU36" s="145">
        <f t="shared" ref="EU36" si="725">IF(ET48+EU24&lt;0,-(ET48+EU24),0)</f>
        <v>0</v>
      </c>
      <c r="EV36" s="145">
        <f t="shared" ref="EV36" si="726">IF(EU48+EV24&lt;0,-(EU48+EV24),0)</f>
        <v>0</v>
      </c>
      <c r="EW36" s="145">
        <f t="shared" ref="EW36" si="727">IF(EV48+EW24&lt;0,-(EV48+EW24),0)</f>
        <v>0</v>
      </c>
      <c r="EX36" s="145">
        <f t="shared" ref="EX36" si="728">IF(EW48+EX24&lt;0,-(EW48+EX24),0)</f>
        <v>0</v>
      </c>
      <c r="EY36" s="145">
        <f t="shared" ref="EY36" si="729">IF(EX48+EY24&lt;0,-(EX48+EY24),0)</f>
        <v>0</v>
      </c>
      <c r="EZ36" s="145">
        <f t="shared" ref="EZ36" si="730">IF(EY48+EZ24&lt;0,-(EY48+EZ24),0)</f>
        <v>0</v>
      </c>
      <c r="FA36" s="145">
        <f t="shared" ref="FA36" si="731">IF(EZ48+FA24&lt;0,-(EZ48+FA24),0)</f>
        <v>0</v>
      </c>
      <c r="FB36" s="145">
        <f t="shared" ref="FB36" si="732">IF(FA48+FB24&lt;0,-(FA48+FB24),0)</f>
        <v>0</v>
      </c>
      <c r="FC36" s="145">
        <f t="shared" ref="FC36" si="733">IF(FB48+FC24&lt;0,-(FB48+FC24),0)</f>
        <v>0</v>
      </c>
      <c r="FD36" s="145">
        <f t="shared" ref="FD36" si="734">IF(FC48+FD24&lt;0,-(FC48+FD24),0)</f>
        <v>0</v>
      </c>
      <c r="FE36" s="145">
        <f t="shared" ref="FE36" si="735">IF(FD48+FE24&lt;0,-(FD48+FE24),0)</f>
        <v>0</v>
      </c>
      <c r="FF36" s="145">
        <f t="shared" ref="FF36" si="736">IF(FE48+FF24&lt;0,-(FE48+FF24),0)</f>
        <v>0</v>
      </c>
      <c r="FG36" s="145">
        <f t="shared" ref="FG36" si="737">IF(FF48+FG24&lt;0,-(FF48+FG24),0)</f>
        <v>0</v>
      </c>
      <c r="FH36" s="145">
        <f t="shared" ref="FH36" si="738">IF(FG48+FH24&lt;0,-(FG48+FH24),0)</f>
        <v>0</v>
      </c>
      <c r="FI36" s="145">
        <f t="shared" ref="FI36" si="739">IF(FH48+FI24&lt;0,-(FH48+FI24),0)</f>
        <v>0</v>
      </c>
      <c r="FJ36" s="145">
        <f t="shared" ref="FJ36" si="740">IF(FI48+FJ24&lt;0,-(FI48+FJ24),0)</f>
        <v>0</v>
      </c>
      <c r="FK36" s="145">
        <f t="shared" ref="FK36" si="741">IF(FJ48+FK24&lt;0,-(FJ48+FK24),0)</f>
        <v>0</v>
      </c>
      <c r="FL36" s="145">
        <f t="shared" ref="FL36" si="742">IF(FK48+FL24&lt;0,-(FK48+FL24),0)</f>
        <v>0</v>
      </c>
      <c r="FM36" s="145">
        <f t="shared" ref="FM36" si="743">IF(FL48+FM24&lt;0,-(FL48+FM24),0)</f>
        <v>0</v>
      </c>
      <c r="FN36" s="145">
        <f t="shared" ref="FN36" si="744">IF(FM48+FN24&lt;0,-(FM48+FN24),0)</f>
        <v>0</v>
      </c>
      <c r="FO36" s="145">
        <f t="shared" ref="FO36" si="745">IF(FN48+FO24&lt;0,-(FN48+FO24),0)</f>
        <v>0</v>
      </c>
      <c r="FP36" s="145">
        <f t="shared" ref="FP36" si="746">IF(FO48+FP24&lt;0,-(FO48+FP24),0)</f>
        <v>0</v>
      </c>
      <c r="FQ36" s="145">
        <f t="shared" ref="FQ36" si="747">IF(FP48+FQ24&lt;0,-(FP48+FQ24),0)</f>
        <v>0</v>
      </c>
      <c r="FR36" s="145">
        <f t="shared" ref="FR36" si="748">IF(FQ48+FR24&lt;0,-(FQ48+FR24),0)</f>
        <v>0</v>
      </c>
      <c r="FS36" s="145">
        <f t="shared" ref="FS36" si="749">IF(FR48+FS24&lt;0,-(FR48+FS24),0)</f>
        <v>0</v>
      </c>
      <c r="FT36" s="145">
        <f t="shared" ref="FT36" si="750">IF(FS48+FT24&lt;0,-(FS48+FT24),0)</f>
        <v>0</v>
      </c>
      <c r="FU36" s="145">
        <f t="shared" ref="FU36" si="751">IF(FT48+FU24&lt;0,-(FT48+FU24),0)</f>
        <v>0</v>
      </c>
      <c r="FV36" s="145">
        <f t="shared" ref="FV36" si="752">IF(FU48+FV24&lt;0,-(FU48+FV24),0)</f>
        <v>0</v>
      </c>
      <c r="FW36" s="145">
        <f t="shared" ref="FW36" si="753">IF(FV48+FW24&lt;0,-(FV48+FW24),0)</f>
        <v>0</v>
      </c>
      <c r="FX36" s="145">
        <f t="shared" ref="FX36" si="754">IF(FW48+FX24&lt;0,-(FW48+FX24),0)</f>
        <v>0</v>
      </c>
      <c r="FY36" s="145">
        <f t="shared" ref="FY36" si="755">IF(FX48+FY24&lt;0,-(FX48+FY24),0)</f>
        <v>0</v>
      </c>
      <c r="FZ36" s="145">
        <f t="shared" ref="FZ36" si="756">IF(FY48+FZ24&lt;0,-(FY48+FZ24),0)</f>
        <v>0</v>
      </c>
      <c r="GA36" s="145">
        <f t="shared" ref="GA36" si="757">IF(FZ48+GA24&lt;0,-(FZ48+GA24),0)</f>
        <v>0</v>
      </c>
      <c r="GB36" s="145">
        <f t="shared" ref="GB36" si="758">IF(GA48+GB24&lt;0,-(GA48+GB24),0)</f>
        <v>0</v>
      </c>
      <c r="GC36" s="145">
        <f t="shared" ref="GC36" si="759">IF(GB48+GC24&lt;0,-(GB48+GC24),0)</f>
        <v>0</v>
      </c>
      <c r="GD36" s="145">
        <f t="shared" ref="GD36" si="760">IF(GC48+GD24&lt;0,-(GC48+GD24),0)</f>
        <v>0</v>
      </c>
      <c r="GE36" s="145">
        <f t="shared" ref="GE36" si="761">IF(GD48+GE24&lt;0,-(GD48+GE24),0)</f>
        <v>0</v>
      </c>
      <c r="GF36" s="145">
        <f t="shared" ref="GF36" si="762">IF(GE48+GF24&lt;0,-(GE48+GF24),0)</f>
        <v>0</v>
      </c>
      <c r="GG36" s="145">
        <f t="shared" ref="GG36" si="763">IF(GF48+GG24&lt;0,-(GF48+GG24),0)</f>
        <v>0</v>
      </c>
      <c r="GH36" s="145">
        <f t="shared" ref="GH36" si="764">IF(GG48+GH24&lt;0,-(GG48+GH24),0)</f>
        <v>0</v>
      </c>
      <c r="GI36" s="145">
        <f t="shared" ref="GI36" si="765">IF(GH48+GI24&lt;0,-(GH48+GI24),0)</f>
        <v>0</v>
      </c>
      <c r="GJ36" s="145">
        <f t="shared" ref="GJ36" si="766">IF(GI48+GJ24&lt;0,-(GI48+GJ24),0)</f>
        <v>0</v>
      </c>
      <c r="GK36" s="145">
        <f t="shared" ref="GK36" si="767">IF(GJ48+GK24&lt;0,-(GJ48+GK24),0)</f>
        <v>0</v>
      </c>
      <c r="GL36" s="145">
        <f t="shared" ref="GL36" si="768">IF(GK48+GL24&lt;0,-(GK48+GL24),0)</f>
        <v>0</v>
      </c>
      <c r="GM36" s="145">
        <f t="shared" ref="GM36" si="769">IF(GL48+GM24&lt;0,-(GL48+GM24),0)</f>
        <v>0</v>
      </c>
      <c r="GN36" s="145">
        <f t="shared" ref="GN36" si="770">IF(GM48+GN24&lt;0,-(GM48+GN24),0)</f>
        <v>0</v>
      </c>
      <c r="GO36" s="145">
        <f t="shared" ref="GO36" si="771">IF(GN48+GO24&lt;0,-(GN48+GO24),0)</f>
        <v>0</v>
      </c>
      <c r="GP36" s="145">
        <f t="shared" ref="GP36" si="772">IF(GO48+GP24&lt;0,-(GO48+GP24),0)</f>
        <v>0</v>
      </c>
      <c r="GQ36" s="145">
        <f t="shared" ref="GQ36" si="773">IF(GP48+GQ24&lt;0,-(GP48+GQ24),0)</f>
        <v>0</v>
      </c>
      <c r="GR36" s="145">
        <f t="shared" ref="GR36" si="774">IF(GQ48+GR24&lt;0,-(GQ48+GR24),0)</f>
        <v>0</v>
      </c>
      <c r="GS36" s="145">
        <f t="shared" ref="GS36" si="775">IF(GR48+GS24&lt;0,-(GR48+GS24),0)</f>
        <v>0</v>
      </c>
      <c r="GT36" s="145">
        <f t="shared" ref="GT36" si="776">IF(GS48+GT24&lt;0,-(GS48+GT24),0)</f>
        <v>0</v>
      </c>
      <c r="GU36" s="145">
        <f t="shared" ref="GU36" si="777">IF(GT48+GU24&lt;0,-(GT48+GU24),0)</f>
        <v>0</v>
      </c>
      <c r="GV36" s="145">
        <f t="shared" ref="GV36" si="778">IF(GU48+GV24&lt;0,-(GU48+GV24),0)</f>
        <v>0</v>
      </c>
      <c r="GW36" s="145">
        <f t="shared" ref="GW36" si="779">IF(GV48+GW24&lt;0,-(GV48+GW24),0)</f>
        <v>0</v>
      </c>
      <c r="GX36" s="145">
        <f t="shared" ref="GX36" si="780">IF(GW48+GX24&lt;0,-(GW48+GX24),0)</f>
        <v>0</v>
      </c>
      <c r="GY36" s="145">
        <f t="shared" ref="GY36" si="781">IF(GX48+GY24&lt;0,-(GX48+GY24),0)</f>
        <v>0</v>
      </c>
      <c r="GZ36" s="145">
        <f t="shared" ref="GZ36" si="782">IF(GY48+GZ24&lt;0,-(GY48+GZ24),0)</f>
        <v>0</v>
      </c>
      <c r="HA36" s="145">
        <f t="shared" ref="HA36" si="783">IF(GZ48+HA24&lt;0,-(GZ48+HA24),0)</f>
        <v>0</v>
      </c>
      <c r="HB36" s="145">
        <f t="shared" ref="HB36" si="784">IF(HA48+HB24&lt;0,-(HA48+HB24),0)</f>
        <v>0</v>
      </c>
      <c r="HC36" s="145">
        <f t="shared" ref="HC36" si="785">IF(HB48+HC24&lt;0,-(HB48+HC24),0)</f>
        <v>0</v>
      </c>
      <c r="HD36" s="145">
        <f t="shared" ref="HD36" si="786">IF(HC48+HD24&lt;0,-(HC48+HD24),0)</f>
        <v>0</v>
      </c>
      <c r="HE36" s="145">
        <f t="shared" ref="HE36" si="787">IF(HD48+HE24&lt;0,-(HD48+HE24),0)</f>
        <v>0</v>
      </c>
      <c r="HF36" s="145">
        <f t="shared" ref="HF36" si="788">IF(HE48+HF24&lt;0,-(HE48+HF24),0)</f>
        <v>0</v>
      </c>
      <c r="HG36" s="145">
        <f t="shared" ref="HG36" si="789">IF(HF48+HG24&lt;0,-(HF48+HG24),0)</f>
        <v>0</v>
      </c>
      <c r="HH36" s="145">
        <f t="shared" ref="HH36" si="790">IF(HG48+HH24&lt;0,-(HG48+HH24),0)</f>
        <v>0</v>
      </c>
      <c r="HI36" s="145">
        <f t="shared" ref="HI36" si="791">IF(HH48+HI24&lt;0,-(HH48+HI24),0)</f>
        <v>0</v>
      </c>
      <c r="HJ36" s="145">
        <f t="shared" ref="HJ36" si="792">IF(HI48+HJ24&lt;0,-(HI48+HJ24),0)</f>
        <v>0</v>
      </c>
      <c r="HK36" s="145">
        <f t="shared" ref="HK36" si="793">IF(HJ48+HK24&lt;0,-(HJ48+HK24),0)</f>
        <v>0</v>
      </c>
      <c r="HL36" s="145">
        <f t="shared" ref="HL36" si="794">IF(HK48+HL24&lt;0,-(HK48+HL24),0)</f>
        <v>0</v>
      </c>
      <c r="HM36" s="145">
        <f t="shared" ref="HM36" si="795">IF(HL48+HM24&lt;0,-(HL48+HM24),0)</f>
        <v>0</v>
      </c>
      <c r="HN36" s="145">
        <f t="shared" ref="HN36" si="796">IF(HM48+HN24&lt;0,-(HM48+HN24),0)</f>
        <v>0</v>
      </c>
      <c r="HO36" s="145">
        <f t="shared" ref="HO36" si="797">IF(HN48+HO24&lt;0,-(HN48+HO24),0)</f>
        <v>0</v>
      </c>
      <c r="HP36" s="145">
        <f t="shared" ref="HP36" si="798">IF(HO48+HP24&lt;0,-(HO48+HP24),0)</f>
        <v>0</v>
      </c>
      <c r="HQ36" s="145">
        <f t="shared" ref="HQ36" si="799">IF(HP48+HQ24&lt;0,-(HP48+HQ24),0)</f>
        <v>0</v>
      </c>
      <c r="HR36" s="145">
        <f t="shared" ref="HR36" si="800">IF(HQ48+HR24&lt;0,-(HQ48+HR24),0)</f>
        <v>0</v>
      </c>
      <c r="HS36" s="145">
        <f t="shared" ref="HS36" si="801">IF(HR48+HS24&lt;0,-(HR48+HS24),0)</f>
        <v>0</v>
      </c>
      <c r="HT36" s="145">
        <f t="shared" ref="HT36" si="802">IF(HS48+HT24&lt;0,-(HS48+HT24),0)</f>
        <v>0</v>
      </c>
      <c r="HU36" s="145">
        <f t="shared" ref="HU36" si="803">IF(HT48+HU24&lt;0,-(HT48+HU24),0)</f>
        <v>0</v>
      </c>
      <c r="HV36" s="145">
        <f t="shared" ref="HV36" si="804">IF(HU48+HV24&lt;0,-(HU48+HV24),0)</f>
        <v>0</v>
      </c>
      <c r="HW36" s="145">
        <f t="shared" ref="HW36" si="805">IF(HV48+HW24&lt;0,-(HV48+HW24),0)</f>
        <v>0</v>
      </c>
      <c r="HX36" s="145">
        <f t="shared" ref="HX36" si="806">IF(HW48+HX24&lt;0,-(HW48+HX24),0)</f>
        <v>0</v>
      </c>
      <c r="HY36" s="145">
        <f t="shared" ref="HY36" si="807">IF(HX48+HY24&lt;0,-(HX48+HY24),0)</f>
        <v>0</v>
      </c>
      <c r="HZ36" s="145">
        <f t="shared" ref="HZ36" si="808">IF(HY48+HZ24&lt;0,-(HY48+HZ24),0)</f>
        <v>0</v>
      </c>
      <c r="IA36" s="145">
        <f t="shared" ref="IA36" si="809">IF(HZ48+IA24&lt;0,-(HZ48+IA24),0)</f>
        <v>0</v>
      </c>
      <c r="IB36" s="145">
        <f t="shared" ref="IB36" si="810">IF(IA48+IB24&lt;0,-(IA48+IB24),0)</f>
        <v>0</v>
      </c>
      <c r="IC36" s="145">
        <f t="shared" ref="IC36" si="811">IF(IB48+IC24&lt;0,-(IB48+IC24),0)</f>
        <v>0</v>
      </c>
      <c r="ID36" s="145">
        <f t="shared" ref="ID36" si="812">IF(IC48+ID24&lt;0,-(IC48+ID24),0)</f>
        <v>0</v>
      </c>
      <c r="IE36" s="145">
        <f t="shared" ref="IE36" si="813">IF(ID48+IE24&lt;0,-(ID48+IE24),0)</f>
        <v>0</v>
      </c>
      <c r="IF36" s="145">
        <f t="shared" ref="IF36" si="814">IF(IE48+IF24&lt;0,-(IE48+IF24),0)</f>
        <v>0</v>
      </c>
      <c r="IG36" s="145">
        <f t="shared" ref="IG36" si="815">IF(IF48+IG24&lt;0,-(IF48+IG24),0)</f>
        <v>0</v>
      </c>
      <c r="IH36" s="145">
        <f t="shared" ref="IH36" si="816">IF(IG48+IH24&lt;0,-(IG48+IH24),0)</f>
        <v>0</v>
      </c>
      <c r="II36" s="145">
        <f t="shared" ref="II36" si="817">IF(IH48+II24&lt;0,-(IH48+II24),0)</f>
        <v>0</v>
      </c>
      <c r="IJ36" s="145">
        <f t="shared" ref="IJ36" si="818">IF(II48+IJ24&lt;0,-(II48+IJ24),0)</f>
        <v>0</v>
      </c>
      <c r="IK36" s="145">
        <f t="shared" ref="IK36" si="819">IF(IJ48+IK24&lt;0,-(IJ48+IK24),0)</f>
        <v>0</v>
      </c>
      <c r="IL36" s="145">
        <f t="shared" ref="IL36" si="820">IF(IK48+IL24&lt;0,-(IK48+IL24),0)</f>
        <v>0</v>
      </c>
      <c r="IM36" s="145">
        <f t="shared" ref="IM36" si="821">IF(IL48+IM24&lt;0,-(IL48+IM24),0)</f>
        <v>0</v>
      </c>
      <c r="IN36" s="145">
        <f t="shared" ref="IN36" si="822">IF(IM48+IN24&lt;0,-(IM48+IN24),0)</f>
        <v>0</v>
      </c>
      <c r="IO36" s="145">
        <f t="shared" ref="IO36" si="823">IF(IN48+IO24&lt;0,-(IN48+IO24),0)</f>
        <v>0</v>
      </c>
      <c r="IP36" s="145">
        <f t="shared" ref="IP36" si="824">IF(IO48+IP24&lt;0,-(IO48+IP24),0)</f>
        <v>0</v>
      </c>
      <c r="IQ36" s="145">
        <f t="shared" ref="IQ36" si="825">IF(IP48+IQ24&lt;0,-(IP48+IQ24),0)</f>
        <v>0</v>
      </c>
      <c r="IR36" s="145">
        <f t="shared" ref="IR36" si="826">IF(IQ48+IR24&lt;0,-(IQ48+IR24),0)</f>
        <v>0</v>
      </c>
      <c r="IS36" s="145">
        <f t="shared" ref="IS36" si="827">IF(IR48+IS24&lt;0,-(IR48+IS24),0)</f>
        <v>0</v>
      </c>
      <c r="IT36" s="145">
        <f t="shared" ref="IT36" si="828">IF(IS48+IT24&lt;0,-(IS48+IT24),0)</f>
        <v>0</v>
      </c>
      <c r="IU36" s="145">
        <f t="shared" ref="IU36" si="829">IF(IT48+IU24&lt;0,-(IT48+IU24),0)</f>
        <v>0</v>
      </c>
      <c r="IV36" s="145">
        <f t="shared" ref="IV36" si="830">IF(IU48+IV24&lt;0,-(IU48+IV24),0)</f>
        <v>0</v>
      </c>
      <c r="IW36" s="145">
        <f t="shared" ref="IW36" si="831">IF(IV48+IW24&lt;0,-(IV48+IW24),0)</f>
        <v>0</v>
      </c>
      <c r="IX36" s="145">
        <f t="shared" ref="IX36" si="832">IF(IW48+IX24&lt;0,-(IW48+IX24),0)</f>
        <v>0</v>
      </c>
      <c r="IY36" s="145">
        <f t="shared" ref="IY36" si="833">IF(IX48+IY24&lt;0,-(IX48+IY24),0)</f>
        <v>0</v>
      </c>
      <c r="IZ36" s="145">
        <f t="shared" ref="IZ36" si="834">IF(IY48+IZ24&lt;0,-(IY48+IZ24),0)</f>
        <v>0</v>
      </c>
      <c r="JA36" s="145">
        <f t="shared" ref="JA36" si="835">IF(IZ48+JA24&lt;0,-(IZ48+JA24),0)</f>
        <v>0</v>
      </c>
      <c r="JB36" s="145">
        <f t="shared" ref="JB36" si="836">IF(JA48+JB24&lt;0,-(JA48+JB24),0)</f>
        <v>0</v>
      </c>
      <c r="JC36" s="145">
        <f t="shared" ref="JC36" si="837">IF(JB48+JC24&lt;0,-(JB48+JC24),0)</f>
        <v>0</v>
      </c>
      <c r="JD36" s="145">
        <f t="shared" ref="JD36" si="838">IF(JC48+JD24&lt;0,-(JC48+JD24),0)</f>
        <v>0</v>
      </c>
      <c r="JE36" s="145">
        <f t="shared" ref="JE36" si="839">IF(JD48+JE24&lt;0,-(JD48+JE24),0)</f>
        <v>0</v>
      </c>
      <c r="JF36" s="145">
        <f t="shared" ref="JF36" si="840">IF(JE48+JF24&lt;0,-(JE48+JF24),0)</f>
        <v>0</v>
      </c>
      <c r="JG36" s="145">
        <f t="shared" ref="JG36" si="841">IF(JF48+JG24&lt;0,-(JF48+JG24),0)</f>
        <v>0</v>
      </c>
      <c r="JH36" s="145">
        <f t="shared" ref="JH36" si="842">IF(JG48+JH24&lt;0,-(JG48+JH24),0)</f>
        <v>0</v>
      </c>
      <c r="JI36" s="145">
        <f t="shared" ref="JI36" si="843">IF(JH48+JI24&lt;0,-(JH48+JI24),0)</f>
        <v>0</v>
      </c>
      <c r="JJ36" s="145">
        <f t="shared" ref="JJ36" si="844">IF(JI48+JJ24&lt;0,-(JI48+JJ24),0)</f>
        <v>0</v>
      </c>
      <c r="JK36" s="145">
        <f t="shared" ref="JK36" si="845">IF(JJ48+JK24&lt;0,-(JJ48+JK24),0)</f>
        <v>0</v>
      </c>
      <c r="JL36" s="145">
        <f t="shared" ref="JL36" si="846">IF(JK48+JL24&lt;0,-(JK48+JL24),0)</f>
        <v>0</v>
      </c>
      <c r="JM36" s="145">
        <f t="shared" ref="JM36" si="847">IF(JL48+JM24&lt;0,-(JL48+JM24),0)</f>
        <v>0</v>
      </c>
      <c r="JN36" s="145">
        <f t="shared" ref="JN36" si="848">IF(JM48+JN24&lt;0,-(JM48+JN24),0)</f>
        <v>0</v>
      </c>
      <c r="JO36" s="145">
        <f t="shared" ref="JO36" si="849">IF(JN48+JO24&lt;0,-(JN48+JO24),0)</f>
        <v>0</v>
      </c>
      <c r="JP36" s="145">
        <f t="shared" ref="JP36" si="850">IF(JO48+JP24&lt;0,-(JO48+JP24),0)</f>
        <v>0</v>
      </c>
      <c r="JQ36" s="145">
        <f t="shared" ref="JQ36" si="851">IF(JP48+JQ24&lt;0,-(JP48+JQ24),0)</f>
        <v>0</v>
      </c>
      <c r="JR36" s="145">
        <f t="shared" ref="JR36" si="852">IF(JQ48+JR24&lt;0,-(JQ48+JR24),0)</f>
        <v>0</v>
      </c>
      <c r="JS36" s="145">
        <f t="shared" ref="JS36" si="853">IF(JR48+JS24&lt;0,-(JR48+JS24),0)</f>
        <v>0</v>
      </c>
      <c r="JT36" s="145">
        <f t="shared" ref="JT36" si="854">IF(JS48+JT24&lt;0,-(JS48+JT24),0)</f>
        <v>0</v>
      </c>
      <c r="JU36" s="145">
        <f t="shared" ref="JU36" si="855">IF(JT48+JU24&lt;0,-(JT48+JU24),0)</f>
        <v>0</v>
      </c>
      <c r="JV36" s="145">
        <f t="shared" ref="JV36" si="856">IF(JU48+JV24&lt;0,-(JU48+JV24),0)</f>
        <v>0</v>
      </c>
      <c r="JW36" s="145">
        <f t="shared" ref="JW36" si="857">IF(JV48+JW24&lt;0,-(JV48+JW24),0)</f>
        <v>0</v>
      </c>
      <c r="JX36" s="145">
        <f t="shared" ref="JX36" si="858">IF(JW48+JX24&lt;0,-(JW48+JX24),0)</f>
        <v>0</v>
      </c>
      <c r="JY36" s="145">
        <f t="shared" ref="JY36" si="859">IF(JX48+JY24&lt;0,-(JX48+JY24),0)</f>
        <v>0</v>
      </c>
      <c r="JZ36" s="145">
        <f t="shared" ref="JZ36" si="860">IF(JY48+JZ24&lt;0,-(JY48+JZ24),0)</f>
        <v>0</v>
      </c>
      <c r="KA36" s="145">
        <f t="shared" ref="KA36" si="861">IF(JZ48+KA24&lt;0,-(JZ48+KA24),0)</f>
        <v>0</v>
      </c>
      <c r="KB36" s="145">
        <f t="shared" ref="KB36" si="862">IF(KA48+KB24&lt;0,-(KA48+KB24),0)</f>
        <v>0</v>
      </c>
      <c r="KC36" s="145">
        <f t="shared" ref="KC36" si="863">IF(KB48+KC24&lt;0,-(KB48+KC24),0)</f>
        <v>0</v>
      </c>
      <c r="KD36" s="145">
        <f t="shared" ref="KD36" si="864">IF(KC48+KD24&lt;0,-(KC48+KD24),0)</f>
        <v>0</v>
      </c>
      <c r="KE36" s="145">
        <f t="shared" ref="KE36" si="865">IF(KD48+KE24&lt;0,-(KD48+KE24),0)</f>
        <v>0</v>
      </c>
      <c r="KF36" s="145">
        <f t="shared" ref="KF36" si="866">IF(KE48+KF24&lt;0,-(KE48+KF24),0)</f>
        <v>0</v>
      </c>
      <c r="KG36" s="145">
        <f t="shared" ref="KG36" si="867">IF(KF48+KG24&lt;0,-(KF48+KG24),0)</f>
        <v>0</v>
      </c>
      <c r="KH36" s="145">
        <f t="shared" ref="KH36" si="868">IF(KG48+KH24&lt;0,-(KG48+KH24),0)</f>
        <v>0</v>
      </c>
      <c r="KI36" s="145">
        <f t="shared" ref="KI36" si="869">IF(KH48+KI24&lt;0,-(KH48+KI24),0)</f>
        <v>0</v>
      </c>
      <c r="KJ36" s="145">
        <f t="shared" ref="KJ36" si="870">IF(KI48+KJ24&lt;0,-(KI48+KJ24),0)</f>
        <v>0</v>
      </c>
      <c r="KK36" s="145">
        <f t="shared" ref="KK36" si="871">IF(KJ48+KK24&lt;0,-(KJ48+KK24),0)</f>
        <v>0</v>
      </c>
      <c r="KL36" s="145">
        <f t="shared" ref="KL36" si="872">IF(KK48+KL24&lt;0,-(KK48+KL24),0)</f>
        <v>0</v>
      </c>
      <c r="KM36" s="145">
        <f t="shared" ref="KM36" si="873">IF(KL48+KM24&lt;0,-(KL48+KM24),0)</f>
        <v>0</v>
      </c>
      <c r="KN36" s="145">
        <f t="shared" ref="KN36" si="874">IF(KM48+KN24&lt;0,-(KM48+KN24),0)</f>
        <v>0</v>
      </c>
      <c r="KO36" s="145">
        <f t="shared" ref="KO36" si="875">IF(KN48+KO24&lt;0,-(KN48+KO24),0)</f>
        <v>0</v>
      </c>
      <c r="KP36" s="145">
        <f t="shared" ref="KP36" si="876">IF(KO48+KP24&lt;0,-(KO48+KP24),0)</f>
        <v>0</v>
      </c>
      <c r="KQ36" s="145">
        <f t="shared" ref="KQ36" si="877">IF(KP48+KQ24&lt;0,-(KP48+KQ24),0)</f>
        <v>0</v>
      </c>
      <c r="KR36" s="145">
        <f t="shared" ref="KR36" si="878">IF(KQ48+KR24&lt;0,-(KQ48+KR24),0)</f>
        <v>0</v>
      </c>
      <c r="KS36" s="145">
        <f t="shared" ref="KS36" si="879">IF(KR48+KS24&lt;0,-(KR48+KS24),0)</f>
        <v>0</v>
      </c>
      <c r="KT36" s="145">
        <f t="shared" ref="KT36" si="880">IF(KS48+KT24&lt;0,-(KS48+KT24),0)</f>
        <v>0</v>
      </c>
      <c r="KU36" s="145">
        <f t="shared" ref="KU36" si="881">IF(KT48+KU24&lt;0,-(KT48+KU24),0)</f>
        <v>0</v>
      </c>
      <c r="KV36" s="145">
        <f t="shared" ref="KV36" si="882">IF(KU48+KV24&lt;0,-(KU48+KV24),0)</f>
        <v>0</v>
      </c>
      <c r="KW36" s="1"/>
      <c r="KX36" s="1"/>
    </row>
    <row r="37" spans="1:310" ht="4.05" customHeight="1" x14ac:dyDescent="0.25">
      <c r="A37" s="1"/>
      <c r="B37" s="79"/>
      <c r="C37" s="79"/>
      <c r="D37" s="79"/>
      <c r="E37" s="1"/>
      <c r="F37" s="1"/>
      <c r="G37" s="1"/>
      <c r="H37" s="11"/>
      <c r="I37" s="1"/>
      <c r="J37" s="1"/>
      <c r="K37" s="1"/>
      <c r="L37" s="1"/>
      <c r="M37" s="5"/>
      <c r="N37" s="1"/>
      <c r="O37" s="19"/>
      <c r="P37" s="1"/>
      <c r="Q37" s="1"/>
      <c r="R37" s="1"/>
      <c r="S37" s="1"/>
      <c r="T37" s="1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4"/>
      <c r="BZ37" s="144"/>
      <c r="CA37" s="144"/>
      <c r="CB37" s="144"/>
      <c r="CC37" s="144"/>
      <c r="CD37" s="144"/>
      <c r="CE37" s="144"/>
      <c r="CF37" s="144"/>
      <c r="CG37" s="144"/>
      <c r="CH37" s="144"/>
      <c r="CI37" s="144"/>
      <c r="CJ37" s="144"/>
      <c r="CK37" s="144"/>
      <c r="CL37" s="144"/>
      <c r="CM37" s="144"/>
      <c r="CN37" s="144"/>
      <c r="CO37" s="144"/>
      <c r="CP37" s="144"/>
      <c r="CQ37" s="144"/>
      <c r="CR37" s="144"/>
      <c r="CS37" s="144"/>
      <c r="CT37" s="144"/>
      <c r="CU37" s="144"/>
      <c r="CV37" s="144"/>
      <c r="CW37" s="144"/>
      <c r="CX37" s="144"/>
      <c r="CY37" s="144"/>
      <c r="CZ37" s="144"/>
      <c r="DA37" s="144"/>
      <c r="DB37" s="144"/>
      <c r="DC37" s="144"/>
      <c r="DD37" s="144"/>
      <c r="DE37" s="144"/>
      <c r="DF37" s="144"/>
      <c r="DG37" s="144"/>
      <c r="DH37" s="144"/>
      <c r="DI37" s="144"/>
      <c r="DJ37" s="144"/>
      <c r="DK37" s="144"/>
      <c r="DL37" s="144"/>
      <c r="DM37" s="144"/>
      <c r="DN37" s="144"/>
      <c r="DO37" s="144"/>
      <c r="DP37" s="144"/>
      <c r="DQ37" s="144"/>
      <c r="DR37" s="144"/>
      <c r="DS37" s="144"/>
      <c r="DT37" s="144"/>
      <c r="DU37" s="144"/>
      <c r="DV37" s="144"/>
      <c r="DW37" s="144"/>
      <c r="DX37" s="144"/>
      <c r="DY37" s="144"/>
      <c r="DZ37" s="144"/>
      <c r="EA37" s="144"/>
      <c r="EB37" s="144"/>
      <c r="EC37" s="144"/>
      <c r="ED37" s="144"/>
      <c r="EE37" s="144"/>
      <c r="EF37" s="144"/>
      <c r="EG37" s="144"/>
      <c r="EH37" s="144"/>
      <c r="EI37" s="144"/>
      <c r="EJ37" s="144"/>
      <c r="EK37" s="144"/>
      <c r="EL37" s="144"/>
      <c r="EM37" s="144"/>
      <c r="EN37" s="144"/>
      <c r="EO37" s="144"/>
      <c r="EP37" s="144"/>
      <c r="EQ37" s="144"/>
      <c r="ER37" s="144"/>
      <c r="ES37" s="144"/>
      <c r="ET37" s="144"/>
      <c r="EU37" s="144"/>
      <c r="EV37" s="144"/>
      <c r="EW37" s="144"/>
      <c r="EX37" s="144"/>
      <c r="EY37" s="144"/>
      <c r="EZ37" s="144"/>
      <c r="FA37" s="144"/>
      <c r="FB37" s="144"/>
      <c r="FC37" s="144"/>
      <c r="FD37" s="144"/>
      <c r="FE37" s="144"/>
      <c r="FF37" s="144"/>
      <c r="FG37" s="144"/>
      <c r="FH37" s="144"/>
      <c r="FI37" s="144"/>
      <c r="FJ37" s="144"/>
      <c r="FK37" s="144"/>
      <c r="FL37" s="144"/>
      <c r="FM37" s="144"/>
      <c r="FN37" s="144"/>
      <c r="FO37" s="144"/>
      <c r="FP37" s="144"/>
      <c r="FQ37" s="144"/>
      <c r="FR37" s="144"/>
      <c r="FS37" s="144"/>
      <c r="FT37" s="144"/>
      <c r="FU37" s="144"/>
      <c r="FV37" s="144"/>
      <c r="FW37" s="144"/>
      <c r="FX37" s="144"/>
      <c r="FY37" s="144"/>
      <c r="FZ37" s="144"/>
      <c r="GA37" s="144"/>
      <c r="GB37" s="144"/>
      <c r="GC37" s="144"/>
      <c r="GD37" s="144"/>
      <c r="GE37" s="144"/>
      <c r="GF37" s="144"/>
      <c r="GG37" s="144"/>
      <c r="GH37" s="144"/>
      <c r="GI37" s="144"/>
      <c r="GJ37" s="144"/>
      <c r="GK37" s="144"/>
      <c r="GL37" s="144"/>
      <c r="GM37" s="144"/>
      <c r="GN37" s="144"/>
      <c r="GO37" s="144"/>
      <c r="GP37" s="144"/>
      <c r="GQ37" s="144"/>
      <c r="GR37" s="144"/>
      <c r="GS37" s="144"/>
      <c r="GT37" s="144"/>
      <c r="GU37" s="144"/>
      <c r="GV37" s="144"/>
      <c r="GW37" s="144"/>
      <c r="GX37" s="144"/>
      <c r="GY37" s="144"/>
      <c r="GZ37" s="144"/>
      <c r="HA37" s="144"/>
      <c r="HB37" s="144"/>
      <c r="HC37" s="144"/>
      <c r="HD37" s="144"/>
      <c r="HE37" s="144"/>
      <c r="HF37" s="144"/>
      <c r="HG37" s="144"/>
      <c r="HH37" s="144"/>
      <c r="HI37" s="144"/>
      <c r="HJ37" s="144"/>
      <c r="HK37" s="144"/>
      <c r="HL37" s="144"/>
      <c r="HM37" s="144"/>
      <c r="HN37" s="144"/>
      <c r="HO37" s="144"/>
      <c r="HP37" s="144"/>
      <c r="HQ37" s="144"/>
      <c r="HR37" s="144"/>
      <c r="HS37" s="144"/>
      <c r="HT37" s="144"/>
      <c r="HU37" s="144"/>
      <c r="HV37" s="144"/>
      <c r="HW37" s="144"/>
      <c r="HX37" s="144"/>
      <c r="HY37" s="144"/>
      <c r="HZ37" s="144"/>
      <c r="IA37" s="144"/>
      <c r="IB37" s="144"/>
      <c r="IC37" s="144"/>
      <c r="ID37" s="144"/>
      <c r="IE37" s="144"/>
      <c r="IF37" s="144"/>
      <c r="IG37" s="144"/>
      <c r="IH37" s="144"/>
      <c r="II37" s="144"/>
      <c r="IJ37" s="144"/>
      <c r="IK37" s="144"/>
      <c r="IL37" s="144"/>
      <c r="IM37" s="144"/>
      <c r="IN37" s="144"/>
      <c r="IO37" s="144"/>
      <c r="IP37" s="144"/>
      <c r="IQ37" s="144"/>
      <c r="IR37" s="144"/>
      <c r="IS37" s="144"/>
      <c r="IT37" s="144"/>
      <c r="IU37" s="144"/>
      <c r="IV37" s="144"/>
      <c r="IW37" s="144"/>
      <c r="IX37" s="144"/>
      <c r="IY37" s="144"/>
      <c r="IZ37" s="144"/>
      <c r="JA37" s="144"/>
      <c r="JB37" s="144"/>
      <c r="JC37" s="144"/>
      <c r="JD37" s="144"/>
      <c r="JE37" s="144"/>
      <c r="JF37" s="144"/>
      <c r="JG37" s="144"/>
      <c r="JH37" s="144"/>
      <c r="JI37" s="144"/>
      <c r="JJ37" s="144"/>
      <c r="JK37" s="144"/>
      <c r="JL37" s="144"/>
      <c r="JM37" s="144"/>
      <c r="JN37" s="144"/>
      <c r="JO37" s="144"/>
      <c r="JP37" s="144"/>
      <c r="JQ37" s="144"/>
      <c r="JR37" s="144"/>
      <c r="JS37" s="144"/>
      <c r="JT37" s="144"/>
      <c r="JU37" s="144"/>
      <c r="JV37" s="144"/>
      <c r="JW37" s="144"/>
      <c r="JX37" s="144"/>
      <c r="JY37" s="144"/>
      <c r="JZ37" s="144"/>
      <c r="KA37" s="144"/>
      <c r="KB37" s="144"/>
      <c r="KC37" s="144"/>
      <c r="KD37" s="144"/>
      <c r="KE37" s="144"/>
      <c r="KF37" s="144"/>
      <c r="KG37" s="144"/>
      <c r="KH37" s="144"/>
      <c r="KI37" s="144"/>
      <c r="KJ37" s="144"/>
      <c r="KK37" s="144"/>
      <c r="KL37" s="144"/>
      <c r="KM37" s="144"/>
      <c r="KN37" s="144"/>
      <c r="KO37" s="144"/>
      <c r="KP37" s="144"/>
      <c r="KQ37" s="144"/>
      <c r="KR37" s="144"/>
      <c r="KS37" s="144"/>
      <c r="KT37" s="144"/>
      <c r="KU37" s="144"/>
      <c r="KV37" s="144"/>
      <c r="KW37" s="1"/>
      <c r="KX37" s="1"/>
    </row>
    <row r="38" spans="1:310" x14ac:dyDescent="0.25">
      <c r="A38" s="1"/>
      <c r="B38" s="79"/>
      <c r="C38" s="79"/>
      <c r="D38" s="79"/>
      <c r="E38" s="141" t="str">
        <f>kpi!$E100</f>
        <v>Объем возвратов кредитных средств</v>
      </c>
      <c r="F38" s="1"/>
      <c r="G38" s="1"/>
      <c r="H38" s="39" t="str">
        <f>IF(OR($E38="",$E38=0),"",INDEX(kpi!$I:$I,SUMIFS(kpi!$A:$A,kpi!$E:$E,$E38)))</f>
        <v>руб.</v>
      </c>
      <c r="I38" s="1"/>
      <c r="J38" s="1"/>
      <c r="K38" s="1"/>
      <c r="L38" s="1"/>
      <c r="M38" s="5"/>
      <c r="N38" s="1"/>
      <c r="O38" s="19"/>
      <c r="P38" s="1"/>
      <c r="Q38" s="1"/>
      <c r="R38" s="150">
        <f t="shared" ref="R38" si="883">SUMIFS($T38:$KW38,$T$1:$KW$1,"&gt;="&amp;1,$T$1:$KW$1,"&lt;="&amp;MAX($1:$1))</f>
        <v>24974207.952309195</v>
      </c>
      <c r="S38" s="1"/>
      <c r="T38" s="1"/>
      <c r="U38" s="146">
        <v>0</v>
      </c>
      <c r="V38" s="146">
        <f>IF(AND(V24-V46&gt;0,V24-V46&lt;U42),V24-V46,IF(AND(V24-V46&gt;0,V24-V46&gt;U42),U42,0))</f>
        <v>0</v>
      </c>
      <c r="W38" s="146">
        <f>IF(AND(W24-W46&gt;0,W24-W46&lt;V42),W24-W46,IF(AND(W24-W46&gt;0,W24-W46&gt;V42),V42,0))</f>
        <v>0</v>
      </c>
      <c r="X38" s="146">
        <f>IF(AND(X24-X46&gt;0,X24-X46&lt;W42),X24-X46,IF(AND(X24-X46&gt;0,X24-X46&gt;W42),W42,0))</f>
        <v>0</v>
      </c>
      <c r="Y38" s="146">
        <f t="shared" ref="Y38" si="884">IF(AND(Y24-Y46&gt;0,Y24-Y46&lt;X42),Y24-Y46,IF(AND(Y24-Y46&gt;0,Y24-Y46&gt;X42),X42,0))</f>
        <v>0</v>
      </c>
      <c r="Z38" s="146">
        <f t="shared" ref="Z38" si="885">IF(AND(Z24-Z46&gt;0,Z24-Z46&lt;Y42),Z24-Z46,IF(AND(Z24-Z46&gt;0,Z24-Z46&gt;Y42),Y42,0))</f>
        <v>0</v>
      </c>
      <c r="AA38" s="146">
        <f t="shared" ref="AA38" si="886">IF(AND(AA24-AA46&gt;0,AA24-AA46&lt;Z42),AA24-AA46,IF(AND(AA24-AA46&gt;0,AA24-AA46&gt;Z42),Z42,0))</f>
        <v>0</v>
      </c>
      <c r="AB38" s="146">
        <f t="shared" ref="AB38" si="887">IF(AND(AB24-AB46&gt;0,AB24-AB46&lt;AA42),AB24-AB46,IF(AND(AB24-AB46&gt;0,AB24-AB46&gt;AA42),AA42,0))</f>
        <v>0</v>
      </c>
      <c r="AC38" s="146">
        <f t="shared" ref="AC38" si="888">IF(AND(AC24-AC46&gt;0,AC24-AC46&lt;AB42),AC24-AC46,IF(AND(AC24-AC46&gt;0,AC24-AC46&gt;AB42),AB42,0))</f>
        <v>0</v>
      </c>
      <c r="AD38" s="146">
        <f t="shared" ref="AD38" si="889">IF(AND(AD24-AD46&gt;0,AD24-AD46&lt;AC42),AD24-AD46,IF(AND(AD24-AD46&gt;0,AD24-AD46&gt;AC42),AC42,0))</f>
        <v>0</v>
      </c>
      <c r="AE38" s="146">
        <f t="shared" ref="AE38" si="890">IF(AND(AE24-AE46&gt;0,AE24-AE46&lt;AD42),AE24-AE46,IF(AND(AE24-AE46&gt;0,AE24-AE46&gt;AD42),AD42,0))</f>
        <v>0</v>
      </c>
      <c r="AF38" s="146">
        <f t="shared" ref="AF38" si="891">IF(AND(AF24-AF46&gt;0,AF24-AF46&lt;AE42),AF24-AF46,IF(AND(AF24-AF46&gt;0,AF24-AF46&gt;AE42),AE42,0))</f>
        <v>0</v>
      </c>
      <c r="AG38" s="146">
        <f t="shared" ref="AG38" si="892">IF(AND(AG24-AG46&gt;0,AG24-AG46&lt;AF42),AG24-AG46,IF(AND(AG24-AG46&gt;0,AG24-AG46&gt;AF42),AF42,0))</f>
        <v>0</v>
      </c>
      <c r="AH38" s="146">
        <f t="shared" ref="AH38" si="893">IF(AND(AH24-AH46&gt;0,AH24-AH46&lt;AG42),AH24-AH46,IF(AND(AH24-AH46&gt;0,AH24-AH46&gt;AG42),AG42,0))</f>
        <v>0</v>
      </c>
      <c r="AI38" s="146">
        <f t="shared" ref="AI38" si="894">IF(AND(AI24-AI46&gt;0,AI24-AI46&lt;AH42),AI24-AI46,IF(AND(AI24-AI46&gt;0,AI24-AI46&gt;AH42),AH42,0))</f>
        <v>0</v>
      </c>
      <c r="AJ38" s="146">
        <f t="shared" ref="AJ38" si="895">IF(AND(AJ24-AJ46&gt;0,AJ24-AJ46&lt;AI42),AJ24-AJ46,IF(AND(AJ24-AJ46&gt;0,AJ24-AJ46&gt;AI42),AI42,0))</f>
        <v>304009.01985028171</v>
      </c>
      <c r="AK38" s="146">
        <f t="shared" ref="AK38" si="896">IF(AND(AK24-AK46&gt;0,AK24-AK46&lt;AJ42),AK24-AK46,IF(AND(AK24-AK46&gt;0,AK24-AK46&gt;AJ42),AJ42,0))</f>
        <v>0</v>
      </c>
      <c r="AL38" s="146">
        <f t="shared" ref="AL38" si="897">IF(AND(AL24-AL46&gt;0,AL24-AL46&lt;AK42),AL24-AL46,IF(AND(AL24-AL46&gt;0,AL24-AL46&gt;AK42),AK42,0))</f>
        <v>0</v>
      </c>
      <c r="AM38" s="146">
        <f t="shared" ref="AM38" si="898">IF(AND(AM24-AM46&gt;0,AM24-AM46&lt;AL42),AM24-AM46,IF(AND(AM24-AM46&gt;0,AM24-AM46&gt;AL42),AL42,0))</f>
        <v>0</v>
      </c>
      <c r="AN38" s="146">
        <f t="shared" ref="AN38" si="899">IF(AND(AN24-AN46&gt;0,AN24-AN46&lt;AM42),AN24-AN46,IF(AND(AN24-AN46&gt;0,AN24-AN46&gt;AM42),AM42,0))</f>
        <v>0</v>
      </c>
      <c r="AO38" s="146">
        <f t="shared" ref="AO38" si="900">IF(AND(AO24-AO46&gt;0,AO24-AO46&lt;AN42),AO24-AO46,IF(AND(AO24-AO46&gt;0,AO24-AO46&gt;AN42),AN42,0))</f>
        <v>0</v>
      </c>
      <c r="AP38" s="146">
        <f t="shared" ref="AP38" si="901">IF(AND(AP24-AP46&gt;0,AP24-AP46&lt;AO42),AP24-AP46,IF(AND(AP24-AP46&gt;0,AP24-AP46&gt;AO42),AO42,0))</f>
        <v>0</v>
      </c>
      <c r="AQ38" s="146">
        <f t="shared" ref="AQ38" si="902">IF(AND(AQ24-AQ46&gt;0,AQ24-AQ46&lt;AP42),AQ24-AQ46,IF(AND(AQ24-AQ46&gt;0,AQ24-AQ46&gt;AP42),AP42,0))</f>
        <v>0</v>
      </c>
      <c r="AR38" s="146">
        <f t="shared" ref="AR38" si="903">IF(AND(AR24-AR46&gt;0,AR24-AR46&lt;AQ42),AR24-AR46,IF(AND(AR24-AR46&gt;0,AR24-AR46&gt;AQ42),AQ42,0))</f>
        <v>0</v>
      </c>
      <c r="AS38" s="146">
        <f t="shared" ref="AS38" si="904">IF(AND(AS24-AS46&gt;0,AS24-AS46&lt;AR42),AS24-AS46,IF(AND(AS24-AS46&gt;0,AS24-AS46&gt;AR42),AR42,0))</f>
        <v>0</v>
      </c>
      <c r="AT38" s="146">
        <f t="shared" ref="AT38" si="905">IF(AND(AT24-AT46&gt;0,AT24-AT46&lt;AS42),AT24-AT46,IF(AND(AT24-AT46&gt;0,AT24-AT46&gt;AS42),AS42,0))</f>
        <v>0</v>
      </c>
      <c r="AU38" s="146">
        <f t="shared" ref="AU38" si="906">IF(AND(AU24-AU46&gt;0,AU24-AU46&lt;AT42),AU24-AU46,IF(AND(AU24-AU46&gt;0,AU24-AU46&gt;AT42),AT42,0))</f>
        <v>0</v>
      </c>
      <c r="AV38" s="146">
        <f t="shared" ref="AV38" si="907">IF(AND(AV24-AV46&gt;0,AV24-AV46&lt;AU42),AV24-AV46,IF(AND(AV24-AV46&gt;0,AV24-AV46&gt;AU42),AU42,0))</f>
        <v>0</v>
      </c>
      <c r="AW38" s="146">
        <f t="shared" ref="AW38" si="908">IF(AND(AW24-AW46&gt;0,AW24-AW46&lt;AV42),AW24-AW46,IF(AND(AW24-AW46&gt;0,AW24-AW46&gt;AV42),AV42,0))</f>
        <v>0</v>
      </c>
      <c r="AX38" s="146">
        <f t="shared" ref="AX38" si="909">IF(AND(AX24-AX46&gt;0,AX24-AX46&lt;AW42),AX24-AX46,IF(AND(AX24-AX46&gt;0,AX24-AX46&gt;AW42),AW42,0))</f>
        <v>0</v>
      </c>
      <c r="AY38" s="146">
        <f t="shared" ref="AY38" si="910">IF(AND(AY24-AY46&gt;0,AY24-AY46&lt;AX42),AY24-AY46,IF(AND(AY24-AY46&gt;0,AY24-AY46&gt;AX42),AX42,0))</f>
        <v>0</v>
      </c>
      <c r="AZ38" s="146">
        <f t="shared" ref="AZ38" si="911">IF(AND(AZ24-AZ46&gt;0,AZ24-AZ46&lt;AY42),AZ24-AZ46,IF(AND(AZ24-AZ46&gt;0,AZ24-AZ46&gt;AY42),AY42,0))</f>
        <v>0</v>
      </c>
      <c r="BA38" s="146">
        <f t="shared" ref="BA38" si="912">IF(AND(BA24-BA46&gt;0,BA24-BA46&lt;AZ42),BA24-BA46,IF(AND(BA24-BA46&gt;0,BA24-BA46&gt;AZ42),AZ42,0))</f>
        <v>0</v>
      </c>
      <c r="BB38" s="146">
        <f t="shared" ref="BB38" si="913">IF(AND(BB24-BB46&gt;0,BB24-BB46&lt;BA42),BB24-BB46,IF(AND(BB24-BB46&gt;0,BB24-BB46&gt;BA42),BA42,0))</f>
        <v>275151.07429314614</v>
      </c>
      <c r="BC38" s="146">
        <f t="shared" ref="BC38" si="914">IF(AND(BC24-BC46&gt;0,BC24-BC46&lt;BB42),BC24-BC46,IF(AND(BC24-BC46&gt;0,BC24-BC46&gt;BB42),BB42,0))</f>
        <v>798736.25847096695</v>
      </c>
      <c r="BD38" s="146">
        <f t="shared" ref="BD38" si="915">IF(AND(BD24-BD46&gt;0,BD24-BD46&lt;BC42),BD24-BD46,IF(AND(BD24-BD46&gt;0,BD24-BD46&gt;BC42),BC42,0))</f>
        <v>1283822.3110419689</v>
      </c>
      <c r="BE38" s="146">
        <f t="shared" ref="BE38" si="916">IF(AND(BE24-BE46&gt;0,BE24-BE46&lt;BD42),BE24-BE46,IF(AND(BE24-BE46&gt;0,BE24-BE46&gt;BD42),BD42,0))</f>
        <v>0</v>
      </c>
      <c r="BF38" s="146">
        <f t="shared" ref="BF38" si="917">IF(AND(BF24-BF46&gt;0,BF24-BF46&lt;BE42),BF24-BF46,IF(AND(BF24-BF46&gt;0,BF24-BF46&gt;BE42),BE42,0))</f>
        <v>0</v>
      </c>
      <c r="BG38" s="146">
        <f t="shared" ref="BG38" si="918">IF(AND(BG24-BG46&gt;0,BG24-BG46&lt;BF42),BG24-BG46,IF(AND(BG24-BG46&gt;0,BG24-BG46&gt;BF42),BF42,0))</f>
        <v>0</v>
      </c>
      <c r="BH38" s="146">
        <f t="shared" ref="BH38" si="919">IF(AND(BH24-BH46&gt;0,BH24-BH46&lt;BG42),BH24-BH46,IF(AND(BH24-BH46&gt;0,BH24-BH46&gt;BG42),BG42,0))</f>
        <v>2464447.1711576856</v>
      </c>
      <c r="BI38" s="146">
        <f t="shared" ref="BI38" si="920">IF(AND(BI24-BI46&gt;0,BI24-BI46&lt;BH42),BI24-BI46,IF(AND(BI24-BI46&gt;0,BI24-BI46&gt;BH42),BH42,0))</f>
        <v>540031.96604128322</v>
      </c>
      <c r="BJ38" s="146">
        <f t="shared" ref="BJ38" si="921">IF(AND(BJ24-BJ46&gt;0,BJ24-BJ46&lt;BI42),BJ24-BJ46,IF(AND(BJ24-BJ46&gt;0,BJ24-BJ46&gt;BI42),BI42,0))</f>
        <v>763180.15955032269</v>
      </c>
      <c r="BK38" s="146">
        <f t="shared" ref="BK38" si="922">IF(AND(BK24-BK46&gt;0,BK24-BK46&lt;BJ42),BK24-BK46,IF(AND(BK24-BK46&gt;0,BK24-BK46&gt;BJ42),BJ42,0))</f>
        <v>991484.71557158697</v>
      </c>
      <c r="BL38" s="146">
        <f t="shared" ref="BL38" si="923">IF(AND(BL24-BL46&gt;0,BL24-BL46&lt;BK42),BL24-BL46,IF(AND(BL24-BL46&gt;0,BL24-BL46&gt;BK42),BK42,0))</f>
        <v>1242198.8819383672</v>
      </c>
      <c r="BM38" s="146">
        <f t="shared" ref="BM38" si="924">IF(AND(BM24-BM46&gt;0,BM24-BM46&lt;BL42),BM24-BM46,IF(AND(BM24-BM46&gt;0,BM24-BM46&gt;BL42),BL42,0))</f>
        <v>1464985.1146274414</v>
      </c>
      <c r="BN38" s="146">
        <f t="shared" ref="BN38" si="925">IF(AND(BN24-BN46&gt;0,BN24-BN46&lt;BM42),BN24-BN46,IF(AND(BN24-BN46&gt;0,BN24-BN46&gt;BM42),BM42,0))</f>
        <v>1657270.9238189552</v>
      </c>
      <c r="BO38" s="146">
        <f t="shared" ref="BO38" si="926">IF(AND(BO24-BO46&gt;0,BO24-BO46&lt;BN42),BO24-BO46,IF(AND(BO24-BO46&gt;0,BO24-BO46&gt;BN42),BN42,0))</f>
        <v>1847716.6267053727</v>
      </c>
      <c r="BP38" s="146">
        <f t="shared" ref="BP38" si="927">IF(AND(BP24-BP46&gt;0,BP24-BP46&lt;BO42),BP24-BP46,IF(AND(BP24-BP46&gt;0,BP24-BP46&gt;BO42),BO42,0))</f>
        <v>2043290.214490369</v>
      </c>
      <c r="BQ38" s="146">
        <f t="shared" ref="BQ38" si="928">IF(AND(BQ24-BQ46&gt;0,BQ24-BQ46&lt;BP42),BQ24-BQ46,IF(AND(BQ24-BQ46&gt;0,BQ24-BQ46&gt;BP42),BP42,0))</f>
        <v>2244055.7857351536</v>
      </c>
      <c r="BR38" s="146">
        <f t="shared" ref="BR38" si="929">IF(AND(BR24-BR46&gt;0,BR24-BR46&lt;BQ42),BR24-BR46,IF(AND(BR24-BR46&gt;0,BR24-BR46&gt;BQ42),BQ42,0))</f>
        <v>2450078.2402329994</v>
      </c>
      <c r="BS38" s="146">
        <f t="shared" ref="BS38" si="930">IF(AND(BS24-BS46&gt;0,BS24-BS46&lt;BR42),BS24-BS46,IF(AND(BS24-BS46&gt;0,BS24-BS46&gt;BR42),BR42,0))</f>
        <v>2661423.2890245533</v>
      </c>
      <c r="BT38" s="146">
        <f t="shared" ref="BT38" si="931">IF(AND(BT24-BT46&gt;0,BT24-BT46&lt;BS42),BT24-BT46,IF(AND(BT24-BT46&gt;0,BT24-BT46&gt;BS42),BS42,0))</f>
        <v>1942326.1997587373</v>
      </c>
      <c r="BU38" s="146">
        <f t="shared" ref="BU38" si="932">IF(AND(BU24-BU46&gt;0,BU24-BU46&lt;BT42),BU24-BU46,IF(AND(BU24-BU46&gt;0,BU24-BU46&gt;BT42),BT42,0))</f>
        <v>0</v>
      </c>
      <c r="BV38" s="146">
        <f t="shared" ref="BV38" si="933">IF(AND(BV24-BV46&gt;0,BV24-BV46&lt;BU42),BV24-BV46,IF(AND(BV24-BV46&gt;0,BV24-BV46&gt;BU42),BU42,0))</f>
        <v>0</v>
      </c>
      <c r="BW38" s="146">
        <f t="shared" ref="BW38" si="934">IF(AND(BW24-BW46&gt;0,BW24-BW46&lt;BV42),BW24-BW46,IF(AND(BW24-BW46&gt;0,BW24-BW46&gt;BV42),BV42,0))</f>
        <v>0</v>
      </c>
      <c r="BX38" s="146">
        <f t="shared" ref="BX38" si="935">IF(AND(BX24-BX46&gt;0,BX24-BX46&lt;BW42),BX24-BX46,IF(AND(BX24-BX46&gt;0,BX24-BX46&gt;BW42),BW42,0))</f>
        <v>0</v>
      </c>
      <c r="BY38" s="146">
        <f t="shared" ref="BY38" si="936">IF(AND(BY24-BY46&gt;0,BY24-BY46&lt;BX42),BY24-BY46,IF(AND(BY24-BY46&gt;0,BY24-BY46&gt;BX42),BX42,0))</f>
        <v>0</v>
      </c>
      <c r="BZ38" s="146">
        <f t="shared" ref="BZ38" si="937">IF(AND(BZ24-BZ46&gt;0,BZ24-BZ46&lt;BY42),BZ24-BZ46,IF(AND(BZ24-BZ46&gt;0,BZ24-BZ46&gt;BY42),BY42,0))</f>
        <v>0</v>
      </c>
      <c r="CA38" s="146">
        <f t="shared" ref="CA38" si="938">IF(AND(CA24-CA46&gt;0,CA24-CA46&lt;BZ42),CA24-CA46,IF(AND(CA24-CA46&gt;0,CA24-CA46&gt;BZ42),BZ42,0))</f>
        <v>0</v>
      </c>
      <c r="CB38" s="146">
        <f t="shared" ref="CB38" si="939">IF(AND(CB24-CB46&gt;0,CB24-CB46&lt;CA42),CB24-CB46,IF(AND(CB24-CB46&gt;0,CB24-CB46&gt;CA42),CA42,0))</f>
        <v>0</v>
      </c>
      <c r="CC38" s="146">
        <f t="shared" ref="CC38" si="940">IF(AND(CC24-CC46&gt;0,CC24-CC46&lt;CB42),CC24-CC46,IF(AND(CC24-CC46&gt;0,CC24-CC46&gt;CB42),CB42,0))</f>
        <v>0</v>
      </c>
      <c r="CD38" s="146">
        <f t="shared" ref="CD38" si="941">IF(AND(CD24-CD46&gt;0,CD24-CD46&lt;CC42),CD24-CD46,IF(AND(CD24-CD46&gt;0,CD24-CD46&gt;CC42),CC42,0))</f>
        <v>0</v>
      </c>
      <c r="CE38" s="146">
        <f t="shared" ref="CE38" si="942">IF(AND(CE24-CE46&gt;0,CE24-CE46&lt;CD42),CE24-CE46,IF(AND(CE24-CE46&gt;0,CE24-CE46&gt;CD42),CD42,0))</f>
        <v>0</v>
      </c>
      <c r="CF38" s="146">
        <f t="shared" ref="CF38" si="943">IF(AND(CF24-CF46&gt;0,CF24-CF46&lt;CE42),CF24-CF46,IF(AND(CF24-CF46&gt;0,CF24-CF46&gt;CE42),CE42,0))</f>
        <v>0</v>
      </c>
      <c r="CG38" s="146">
        <f t="shared" ref="CG38" si="944">IF(AND(CG24-CG46&gt;0,CG24-CG46&lt;CF42),CG24-CG46,IF(AND(CG24-CG46&gt;0,CG24-CG46&gt;CF42),CF42,0))</f>
        <v>0</v>
      </c>
      <c r="CH38" s="146">
        <f t="shared" ref="CH38" si="945">IF(AND(CH24-CH46&gt;0,CH24-CH46&lt;CG42),CH24-CH46,IF(AND(CH24-CH46&gt;0,CH24-CH46&gt;CG42),CG42,0))</f>
        <v>0</v>
      </c>
      <c r="CI38" s="146">
        <f t="shared" ref="CI38" si="946">IF(AND(CI24-CI46&gt;0,CI24-CI46&lt;CH42),CI24-CI46,IF(AND(CI24-CI46&gt;0,CI24-CI46&gt;CH42),CH42,0))</f>
        <v>0</v>
      </c>
      <c r="CJ38" s="146">
        <f t="shared" ref="CJ38" si="947">IF(AND(CJ24-CJ46&gt;0,CJ24-CJ46&lt;CI42),CJ24-CJ46,IF(AND(CJ24-CJ46&gt;0,CJ24-CJ46&gt;CI42),CI42,0))</f>
        <v>0</v>
      </c>
      <c r="CK38" s="146">
        <f t="shared" ref="CK38" si="948">IF(AND(CK24-CK46&gt;0,CK24-CK46&lt;CJ42),CK24-CK46,IF(AND(CK24-CK46&gt;0,CK24-CK46&gt;CJ42),CJ42,0))</f>
        <v>0</v>
      </c>
      <c r="CL38" s="146">
        <f t="shared" ref="CL38" si="949">IF(AND(CL24-CL46&gt;0,CL24-CL46&lt;CK42),CL24-CL46,IF(AND(CL24-CL46&gt;0,CL24-CL46&gt;CK42),CK42,0))</f>
        <v>0</v>
      </c>
      <c r="CM38" s="146">
        <f t="shared" ref="CM38" si="950">IF(AND(CM24-CM46&gt;0,CM24-CM46&lt;CL42),CM24-CM46,IF(AND(CM24-CM46&gt;0,CM24-CM46&gt;CL42),CL42,0))</f>
        <v>0</v>
      </c>
      <c r="CN38" s="146">
        <f t="shared" ref="CN38" si="951">IF(AND(CN24-CN46&gt;0,CN24-CN46&lt;CM42),CN24-CN46,IF(AND(CN24-CN46&gt;0,CN24-CN46&gt;CM42),CM42,0))</f>
        <v>0</v>
      </c>
      <c r="CO38" s="146">
        <f t="shared" ref="CO38" si="952">IF(AND(CO24-CO46&gt;0,CO24-CO46&lt;CN42),CO24-CO46,IF(AND(CO24-CO46&gt;0,CO24-CO46&gt;CN42),CN42,0))</f>
        <v>0</v>
      </c>
      <c r="CP38" s="146">
        <f t="shared" ref="CP38" si="953">IF(AND(CP24-CP46&gt;0,CP24-CP46&lt;CO42),CP24-CP46,IF(AND(CP24-CP46&gt;0,CP24-CP46&gt;CO42),CO42,0))</f>
        <v>0</v>
      </c>
      <c r="CQ38" s="146">
        <f t="shared" ref="CQ38" si="954">IF(AND(CQ24-CQ46&gt;0,CQ24-CQ46&lt;CP42),CQ24-CQ46,IF(AND(CQ24-CQ46&gt;0,CQ24-CQ46&gt;CP42),CP42,0))</f>
        <v>0</v>
      </c>
      <c r="CR38" s="146">
        <f t="shared" ref="CR38" si="955">IF(AND(CR24-CR46&gt;0,CR24-CR46&lt;CQ42),CR24-CR46,IF(AND(CR24-CR46&gt;0,CR24-CR46&gt;CQ42),CQ42,0))</f>
        <v>0</v>
      </c>
      <c r="CS38" s="146">
        <f t="shared" ref="CS38" si="956">IF(AND(CS24-CS46&gt;0,CS24-CS46&lt;CR42),CS24-CS46,IF(AND(CS24-CS46&gt;0,CS24-CS46&gt;CR42),CR42,0))</f>
        <v>0</v>
      </c>
      <c r="CT38" s="146">
        <f t="shared" ref="CT38" si="957">IF(AND(CT24-CT46&gt;0,CT24-CT46&lt;CS42),CT24-CT46,IF(AND(CT24-CT46&gt;0,CT24-CT46&gt;CS42),CS42,0))</f>
        <v>0</v>
      </c>
      <c r="CU38" s="146">
        <f t="shared" ref="CU38" si="958">IF(AND(CU24-CU46&gt;0,CU24-CU46&lt;CT42),CU24-CU46,IF(AND(CU24-CU46&gt;0,CU24-CU46&gt;CT42),CT42,0))</f>
        <v>0</v>
      </c>
      <c r="CV38" s="146">
        <f t="shared" ref="CV38" si="959">IF(AND(CV24-CV46&gt;0,CV24-CV46&lt;CU42),CV24-CV46,IF(AND(CV24-CV46&gt;0,CV24-CV46&gt;CU42),CU42,0))</f>
        <v>0</v>
      </c>
      <c r="CW38" s="146">
        <f t="shared" ref="CW38" si="960">IF(AND(CW24-CW46&gt;0,CW24-CW46&lt;CV42),CW24-CW46,IF(AND(CW24-CW46&gt;0,CW24-CW46&gt;CV42),CV42,0))</f>
        <v>0</v>
      </c>
      <c r="CX38" s="146">
        <f t="shared" ref="CX38" si="961">IF(AND(CX24-CX46&gt;0,CX24-CX46&lt;CW42),CX24-CX46,IF(AND(CX24-CX46&gt;0,CX24-CX46&gt;CW42),CW42,0))</f>
        <v>0</v>
      </c>
      <c r="CY38" s="146">
        <f t="shared" ref="CY38" si="962">IF(AND(CY24-CY46&gt;0,CY24-CY46&lt;CX42),CY24-CY46,IF(AND(CY24-CY46&gt;0,CY24-CY46&gt;CX42),CX42,0))</f>
        <v>0</v>
      </c>
      <c r="CZ38" s="146">
        <f t="shared" ref="CZ38" si="963">IF(AND(CZ24-CZ46&gt;0,CZ24-CZ46&lt;CY42),CZ24-CZ46,IF(AND(CZ24-CZ46&gt;0,CZ24-CZ46&gt;CY42),CY42,0))</f>
        <v>0</v>
      </c>
      <c r="DA38" s="146">
        <f t="shared" ref="DA38" si="964">IF(AND(DA24-DA46&gt;0,DA24-DA46&lt;CZ42),DA24-DA46,IF(AND(DA24-DA46&gt;0,DA24-DA46&gt;CZ42),CZ42,0))</f>
        <v>0</v>
      </c>
      <c r="DB38" s="146">
        <f t="shared" ref="DB38" si="965">IF(AND(DB24-DB46&gt;0,DB24-DB46&lt;DA42),DB24-DB46,IF(AND(DB24-DB46&gt;0,DB24-DB46&gt;DA42),DA42,0))</f>
        <v>0</v>
      </c>
      <c r="DC38" s="146">
        <f t="shared" ref="DC38" si="966">IF(AND(DC24-DC46&gt;0,DC24-DC46&lt;DB42),DC24-DC46,IF(AND(DC24-DC46&gt;0,DC24-DC46&gt;DB42),DB42,0))</f>
        <v>0</v>
      </c>
      <c r="DD38" s="146">
        <f t="shared" ref="DD38" si="967">IF(AND(DD24-DD46&gt;0,DD24-DD46&lt;DC42),DD24-DD46,IF(AND(DD24-DD46&gt;0,DD24-DD46&gt;DC42),DC42,0))</f>
        <v>0</v>
      </c>
      <c r="DE38" s="146">
        <f t="shared" ref="DE38" si="968">IF(AND(DE24-DE46&gt;0,DE24-DE46&lt;DD42),DE24-DE46,IF(AND(DE24-DE46&gt;0,DE24-DE46&gt;DD42),DD42,0))</f>
        <v>0</v>
      </c>
      <c r="DF38" s="146">
        <f t="shared" ref="DF38" si="969">IF(AND(DF24-DF46&gt;0,DF24-DF46&lt;DE42),DF24-DF46,IF(AND(DF24-DF46&gt;0,DF24-DF46&gt;DE42),DE42,0))</f>
        <v>0</v>
      </c>
      <c r="DG38" s="146">
        <f t="shared" ref="DG38" si="970">IF(AND(DG24-DG46&gt;0,DG24-DG46&lt;DF42),DG24-DG46,IF(AND(DG24-DG46&gt;0,DG24-DG46&gt;DF42),DF42,0))</f>
        <v>0</v>
      </c>
      <c r="DH38" s="146">
        <f t="shared" ref="DH38" si="971">IF(AND(DH24-DH46&gt;0,DH24-DH46&lt;DG42),DH24-DH46,IF(AND(DH24-DH46&gt;0,DH24-DH46&gt;DG42),DG42,0))</f>
        <v>0</v>
      </c>
      <c r="DI38" s="146">
        <f t="shared" ref="DI38" si="972">IF(AND(DI24-DI46&gt;0,DI24-DI46&lt;DH42),DI24-DI46,IF(AND(DI24-DI46&gt;0,DI24-DI46&gt;DH42),DH42,0))</f>
        <v>0</v>
      </c>
      <c r="DJ38" s="146">
        <f t="shared" ref="DJ38" si="973">IF(AND(DJ24-DJ46&gt;0,DJ24-DJ46&lt;DI42),DJ24-DJ46,IF(AND(DJ24-DJ46&gt;0,DJ24-DJ46&gt;DI42),DI42,0))</f>
        <v>0</v>
      </c>
      <c r="DK38" s="146">
        <f t="shared" ref="DK38" si="974">IF(AND(DK24-DK46&gt;0,DK24-DK46&lt;DJ42),DK24-DK46,IF(AND(DK24-DK46&gt;0,DK24-DK46&gt;DJ42),DJ42,0))</f>
        <v>0</v>
      </c>
      <c r="DL38" s="146">
        <f t="shared" ref="DL38" si="975">IF(AND(DL24-DL46&gt;0,DL24-DL46&lt;DK42),DL24-DL46,IF(AND(DL24-DL46&gt;0,DL24-DL46&gt;DK42),DK42,0))</f>
        <v>0</v>
      </c>
      <c r="DM38" s="146">
        <f t="shared" ref="DM38" si="976">IF(AND(DM24-DM46&gt;0,DM24-DM46&lt;DL42),DM24-DM46,IF(AND(DM24-DM46&gt;0,DM24-DM46&gt;DL42),DL42,0))</f>
        <v>0</v>
      </c>
      <c r="DN38" s="146">
        <f t="shared" ref="DN38" si="977">IF(AND(DN24-DN46&gt;0,DN24-DN46&lt;DM42),DN24-DN46,IF(AND(DN24-DN46&gt;0,DN24-DN46&gt;DM42),DM42,0))</f>
        <v>0</v>
      </c>
      <c r="DO38" s="146">
        <f t="shared" ref="DO38" si="978">IF(AND(DO24-DO46&gt;0,DO24-DO46&lt;DN42),DO24-DO46,IF(AND(DO24-DO46&gt;0,DO24-DO46&gt;DN42),DN42,0))</f>
        <v>0</v>
      </c>
      <c r="DP38" s="146">
        <f t="shared" ref="DP38" si="979">IF(AND(DP24-DP46&gt;0,DP24-DP46&lt;DO42),DP24-DP46,IF(AND(DP24-DP46&gt;0,DP24-DP46&gt;DO42),DO42,0))</f>
        <v>0</v>
      </c>
      <c r="DQ38" s="146">
        <f t="shared" ref="DQ38" si="980">IF(AND(DQ24-DQ46&gt;0,DQ24-DQ46&lt;DP42),DQ24-DQ46,IF(AND(DQ24-DQ46&gt;0,DQ24-DQ46&gt;DP42),DP42,0))</f>
        <v>0</v>
      </c>
      <c r="DR38" s="146">
        <f t="shared" ref="DR38" si="981">IF(AND(DR24-DR46&gt;0,DR24-DR46&lt;DQ42),DR24-DR46,IF(AND(DR24-DR46&gt;0,DR24-DR46&gt;DQ42),DQ42,0))</f>
        <v>0</v>
      </c>
      <c r="DS38" s="146">
        <f t="shared" ref="DS38" si="982">IF(AND(DS24-DS46&gt;0,DS24-DS46&lt;DR42),DS24-DS46,IF(AND(DS24-DS46&gt;0,DS24-DS46&gt;DR42),DR42,0))</f>
        <v>0</v>
      </c>
      <c r="DT38" s="146">
        <f t="shared" ref="DT38" si="983">IF(AND(DT24-DT46&gt;0,DT24-DT46&lt;DS42),DT24-DT46,IF(AND(DT24-DT46&gt;0,DT24-DT46&gt;DS42),DS42,0))</f>
        <v>0</v>
      </c>
      <c r="DU38" s="146">
        <f t="shared" ref="DU38" si="984">IF(AND(DU24-DU46&gt;0,DU24-DU46&lt;DT42),DU24-DU46,IF(AND(DU24-DU46&gt;0,DU24-DU46&gt;DT42),DT42,0))</f>
        <v>0</v>
      </c>
      <c r="DV38" s="146">
        <f t="shared" ref="DV38" si="985">IF(AND(DV24-DV46&gt;0,DV24-DV46&lt;DU42),DV24-DV46,IF(AND(DV24-DV46&gt;0,DV24-DV46&gt;DU42),DU42,0))</f>
        <v>0</v>
      </c>
      <c r="DW38" s="146">
        <f t="shared" ref="DW38" si="986">IF(AND(DW24-DW46&gt;0,DW24-DW46&lt;DV42),DW24-DW46,IF(AND(DW24-DW46&gt;0,DW24-DW46&gt;DV42),DV42,0))</f>
        <v>0</v>
      </c>
      <c r="DX38" s="146">
        <f t="shared" ref="DX38" si="987">IF(AND(DX24-DX46&gt;0,DX24-DX46&lt;DW42),DX24-DX46,IF(AND(DX24-DX46&gt;0,DX24-DX46&gt;DW42),DW42,0))</f>
        <v>0</v>
      </c>
      <c r="DY38" s="146">
        <f t="shared" ref="DY38" si="988">IF(AND(DY24-DY46&gt;0,DY24-DY46&lt;DX42),DY24-DY46,IF(AND(DY24-DY46&gt;0,DY24-DY46&gt;DX42),DX42,0))</f>
        <v>0</v>
      </c>
      <c r="DZ38" s="146">
        <f t="shared" ref="DZ38" si="989">IF(AND(DZ24-DZ46&gt;0,DZ24-DZ46&lt;DY42),DZ24-DZ46,IF(AND(DZ24-DZ46&gt;0,DZ24-DZ46&gt;DY42),DY42,0))</f>
        <v>0</v>
      </c>
      <c r="EA38" s="146">
        <f t="shared" ref="EA38" si="990">IF(AND(EA24-EA46&gt;0,EA24-EA46&lt;DZ42),EA24-EA46,IF(AND(EA24-EA46&gt;0,EA24-EA46&gt;DZ42),DZ42,0))</f>
        <v>0</v>
      </c>
      <c r="EB38" s="146">
        <f t="shared" ref="EB38" si="991">IF(AND(EB24-EB46&gt;0,EB24-EB46&lt;EA42),EB24-EB46,IF(AND(EB24-EB46&gt;0,EB24-EB46&gt;EA42),EA42,0))</f>
        <v>0</v>
      </c>
      <c r="EC38" s="146">
        <f t="shared" ref="EC38" si="992">IF(AND(EC24-EC46&gt;0,EC24-EC46&lt;EB42),EC24-EC46,IF(AND(EC24-EC46&gt;0,EC24-EC46&gt;EB42),EB42,0))</f>
        <v>0</v>
      </c>
      <c r="ED38" s="146">
        <f t="shared" ref="ED38" si="993">IF(AND(ED24-ED46&gt;0,ED24-ED46&lt;EC42),ED24-ED46,IF(AND(ED24-ED46&gt;0,ED24-ED46&gt;EC42),EC42,0))</f>
        <v>0</v>
      </c>
      <c r="EE38" s="146">
        <f t="shared" ref="EE38" si="994">IF(AND(EE24-EE46&gt;0,EE24-EE46&lt;ED42),EE24-EE46,IF(AND(EE24-EE46&gt;0,EE24-EE46&gt;ED42),ED42,0))</f>
        <v>0</v>
      </c>
      <c r="EF38" s="146">
        <f t="shared" ref="EF38" si="995">IF(AND(EF24-EF46&gt;0,EF24-EF46&lt;EE42),EF24-EF46,IF(AND(EF24-EF46&gt;0,EF24-EF46&gt;EE42),EE42,0))</f>
        <v>0</v>
      </c>
      <c r="EG38" s="146">
        <f t="shared" ref="EG38" si="996">IF(AND(EG24-EG46&gt;0,EG24-EG46&lt;EF42),EG24-EG46,IF(AND(EG24-EG46&gt;0,EG24-EG46&gt;EF42),EF42,0))</f>
        <v>0</v>
      </c>
      <c r="EH38" s="146">
        <f t="shared" ref="EH38" si="997">IF(AND(EH24-EH46&gt;0,EH24-EH46&lt;EG42),EH24-EH46,IF(AND(EH24-EH46&gt;0,EH24-EH46&gt;EG42),EG42,0))</f>
        <v>0</v>
      </c>
      <c r="EI38" s="146">
        <f t="shared" ref="EI38" si="998">IF(AND(EI24-EI46&gt;0,EI24-EI46&lt;EH42),EI24-EI46,IF(AND(EI24-EI46&gt;0,EI24-EI46&gt;EH42),EH42,0))</f>
        <v>0</v>
      </c>
      <c r="EJ38" s="146">
        <f t="shared" ref="EJ38" si="999">IF(AND(EJ24-EJ46&gt;0,EJ24-EJ46&lt;EI42),EJ24-EJ46,IF(AND(EJ24-EJ46&gt;0,EJ24-EJ46&gt;EI42),EI42,0))</f>
        <v>0</v>
      </c>
      <c r="EK38" s="146">
        <f t="shared" ref="EK38" si="1000">IF(AND(EK24-EK46&gt;0,EK24-EK46&lt;EJ42),EK24-EK46,IF(AND(EK24-EK46&gt;0,EK24-EK46&gt;EJ42),EJ42,0))</f>
        <v>0</v>
      </c>
      <c r="EL38" s="146">
        <f t="shared" ref="EL38" si="1001">IF(AND(EL24-EL46&gt;0,EL24-EL46&lt;EK42),EL24-EL46,IF(AND(EL24-EL46&gt;0,EL24-EL46&gt;EK42),EK42,0))</f>
        <v>0</v>
      </c>
      <c r="EM38" s="146">
        <f t="shared" ref="EM38" si="1002">IF(AND(EM24-EM46&gt;0,EM24-EM46&lt;EL42),EM24-EM46,IF(AND(EM24-EM46&gt;0,EM24-EM46&gt;EL42),EL42,0))</f>
        <v>0</v>
      </c>
      <c r="EN38" s="146">
        <f t="shared" ref="EN38" si="1003">IF(AND(EN24-EN46&gt;0,EN24-EN46&lt;EM42),EN24-EN46,IF(AND(EN24-EN46&gt;0,EN24-EN46&gt;EM42),EM42,0))</f>
        <v>0</v>
      </c>
      <c r="EO38" s="146">
        <f t="shared" ref="EO38" si="1004">IF(AND(EO24-EO46&gt;0,EO24-EO46&lt;EN42),EO24-EO46,IF(AND(EO24-EO46&gt;0,EO24-EO46&gt;EN42),EN42,0))</f>
        <v>0</v>
      </c>
      <c r="EP38" s="146">
        <f t="shared" ref="EP38" si="1005">IF(AND(EP24-EP46&gt;0,EP24-EP46&lt;EO42),EP24-EP46,IF(AND(EP24-EP46&gt;0,EP24-EP46&gt;EO42),EO42,0))</f>
        <v>0</v>
      </c>
      <c r="EQ38" s="146">
        <f t="shared" ref="EQ38" si="1006">IF(AND(EQ24-EQ46&gt;0,EQ24-EQ46&lt;EP42),EQ24-EQ46,IF(AND(EQ24-EQ46&gt;0,EQ24-EQ46&gt;EP42),EP42,0))</f>
        <v>0</v>
      </c>
      <c r="ER38" s="146">
        <f t="shared" ref="ER38" si="1007">IF(AND(ER24-ER46&gt;0,ER24-ER46&lt;EQ42),ER24-ER46,IF(AND(ER24-ER46&gt;0,ER24-ER46&gt;EQ42),EQ42,0))</f>
        <v>0</v>
      </c>
      <c r="ES38" s="146">
        <f t="shared" ref="ES38" si="1008">IF(AND(ES24-ES46&gt;0,ES24-ES46&lt;ER42),ES24-ES46,IF(AND(ES24-ES46&gt;0,ES24-ES46&gt;ER42),ER42,0))</f>
        <v>0</v>
      </c>
      <c r="ET38" s="146">
        <f t="shared" ref="ET38" si="1009">IF(AND(ET24-ET46&gt;0,ET24-ET46&lt;ES42),ET24-ET46,IF(AND(ET24-ET46&gt;0,ET24-ET46&gt;ES42),ES42,0))</f>
        <v>0</v>
      </c>
      <c r="EU38" s="146">
        <f t="shared" ref="EU38" si="1010">IF(AND(EU24-EU46&gt;0,EU24-EU46&lt;ET42),EU24-EU46,IF(AND(EU24-EU46&gt;0,EU24-EU46&gt;ET42),ET42,0))</f>
        <v>0</v>
      </c>
      <c r="EV38" s="146">
        <f t="shared" ref="EV38" si="1011">IF(AND(EV24-EV46&gt;0,EV24-EV46&lt;EU42),EV24-EV46,IF(AND(EV24-EV46&gt;0,EV24-EV46&gt;EU42),EU42,0))</f>
        <v>0</v>
      </c>
      <c r="EW38" s="146">
        <f t="shared" ref="EW38" si="1012">IF(AND(EW24-EW46&gt;0,EW24-EW46&lt;EV42),EW24-EW46,IF(AND(EW24-EW46&gt;0,EW24-EW46&gt;EV42),EV42,0))</f>
        <v>0</v>
      </c>
      <c r="EX38" s="146">
        <f t="shared" ref="EX38" si="1013">IF(AND(EX24-EX46&gt;0,EX24-EX46&lt;EW42),EX24-EX46,IF(AND(EX24-EX46&gt;0,EX24-EX46&gt;EW42),EW42,0))</f>
        <v>0</v>
      </c>
      <c r="EY38" s="146">
        <f t="shared" ref="EY38" si="1014">IF(AND(EY24-EY46&gt;0,EY24-EY46&lt;EX42),EY24-EY46,IF(AND(EY24-EY46&gt;0,EY24-EY46&gt;EX42),EX42,0))</f>
        <v>0</v>
      </c>
      <c r="EZ38" s="146">
        <f t="shared" ref="EZ38" si="1015">IF(AND(EZ24-EZ46&gt;0,EZ24-EZ46&lt;EY42),EZ24-EZ46,IF(AND(EZ24-EZ46&gt;0,EZ24-EZ46&gt;EY42),EY42,0))</f>
        <v>0</v>
      </c>
      <c r="FA38" s="146">
        <f t="shared" ref="FA38" si="1016">IF(AND(FA24-FA46&gt;0,FA24-FA46&lt;EZ42),FA24-FA46,IF(AND(FA24-FA46&gt;0,FA24-FA46&gt;EZ42),EZ42,0))</f>
        <v>0</v>
      </c>
      <c r="FB38" s="146">
        <f t="shared" ref="FB38" si="1017">IF(AND(FB24-FB46&gt;0,FB24-FB46&lt;FA42),FB24-FB46,IF(AND(FB24-FB46&gt;0,FB24-FB46&gt;FA42),FA42,0))</f>
        <v>0</v>
      </c>
      <c r="FC38" s="146">
        <f t="shared" ref="FC38" si="1018">IF(AND(FC24-FC46&gt;0,FC24-FC46&lt;FB42),FC24-FC46,IF(AND(FC24-FC46&gt;0,FC24-FC46&gt;FB42),FB42,0))</f>
        <v>0</v>
      </c>
      <c r="FD38" s="146">
        <f t="shared" ref="FD38" si="1019">IF(AND(FD24-FD46&gt;0,FD24-FD46&lt;FC42),FD24-FD46,IF(AND(FD24-FD46&gt;0,FD24-FD46&gt;FC42),FC42,0))</f>
        <v>0</v>
      </c>
      <c r="FE38" s="146">
        <f t="shared" ref="FE38" si="1020">IF(AND(FE24-FE46&gt;0,FE24-FE46&lt;FD42),FE24-FE46,IF(AND(FE24-FE46&gt;0,FE24-FE46&gt;FD42),FD42,0))</f>
        <v>0</v>
      </c>
      <c r="FF38" s="146">
        <f t="shared" ref="FF38" si="1021">IF(AND(FF24-FF46&gt;0,FF24-FF46&lt;FE42),FF24-FF46,IF(AND(FF24-FF46&gt;0,FF24-FF46&gt;FE42),FE42,0))</f>
        <v>0</v>
      </c>
      <c r="FG38" s="146">
        <f t="shared" ref="FG38" si="1022">IF(AND(FG24-FG46&gt;0,FG24-FG46&lt;FF42),FG24-FG46,IF(AND(FG24-FG46&gt;0,FG24-FG46&gt;FF42),FF42,0))</f>
        <v>0</v>
      </c>
      <c r="FH38" s="146">
        <f t="shared" ref="FH38" si="1023">IF(AND(FH24-FH46&gt;0,FH24-FH46&lt;FG42),FH24-FH46,IF(AND(FH24-FH46&gt;0,FH24-FH46&gt;FG42),FG42,0))</f>
        <v>0</v>
      </c>
      <c r="FI38" s="146">
        <f t="shared" ref="FI38" si="1024">IF(AND(FI24-FI46&gt;0,FI24-FI46&lt;FH42),FI24-FI46,IF(AND(FI24-FI46&gt;0,FI24-FI46&gt;FH42),FH42,0))</f>
        <v>0</v>
      </c>
      <c r="FJ38" s="146">
        <f t="shared" ref="FJ38" si="1025">IF(AND(FJ24-FJ46&gt;0,FJ24-FJ46&lt;FI42),FJ24-FJ46,IF(AND(FJ24-FJ46&gt;0,FJ24-FJ46&gt;FI42),FI42,0))</f>
        <v>0</v>
      </c>
      <c r="FK38" s="146">
        <f t="shared" ref="FK38" si="1026">IF(AND(FK24-FK46&gt;0,FK24-FK46&lt;FJ42),FK24-FK46,IF(AND(FK24-FK46&gt;0,FK24-FK46&gt;FJ42),FJ42,0))</f>
        <v>0</v>
      </c>
      <c r="FL38" s="146">
        <f t="shared" ref="FL38" si="1027">IF(AND(FL24-FL46&gt;0,FL24-FL46&lt;FK42),FL24-FL46,IF(AND(FL24-FL46&gt;0,FL24-FL46&gt;FK42),FK42,0))</f>
        <v>0</v>
      </c>
      <c r="FM38" s="146">
        <f t="shared" ref="FM38" si="1028">IF(AND(FM24-FM46&gt;0,FM24-FM46&lt;FL42),FM24-FM46,IF(AND(FM24-FM46&gt;0,FM24-FM46&gt;FL42),FL42,0))</f>
        <v>0</v>
      </c>
      <c r="FN38" s="146">
        <f t="shared" ref="FN38" si="1029">IF(AND(FN24-FN46&gt;0,FN24-FN46&lt;FM42),FN24-FN46,IF(AND(FN24-FN46&gt;0,FN24-FN46&gt;FM42),FM42,0))</f>
        <v>0</v>
      </c>
      <c r="FO38" s="146">
        <f t="shared" ref="FO38" si="1030">IF(AND(FO24-FO46&gt;0,FO24-FO46&lt;FN42),FO24-FO46,IF(AND(FO24-FO46&gt;0,FO24-FO46&gt;FN42),FN42,0))</f>
        <v>0</v>
      </c>
      <c r="FP38" s="146">
        <f t="shared" ref="FP38" si="1031">IF(AND(FP24-FP46&gt;0,FP24-FP46&lt;FO42),FP24-FP46,IF(AND(FP24-FP46&gt;0,FP24-FP46&gt;FO42),FO42,0))</f>
        <v>0</v>
      </c>
      <c r="FQ38" s="146">
        <f t="shared" ref="FQ38" si="1032">IF(AND(FQ24-FQ46&gt;0,FQ24-FQ46&lt;FP42),FQ24-FQ46,IF(AND(FQ24-FQ46&gt;0,FQ24-FQ46&gt;FP42),FP42,0))</f>
        <v>0</v>
      </c>
      <c r="FR38" s="146">
        <f t="shared" ref="FR38" si="1033">IF(AND(FR24-FR46&gt;0,FR24-FR46&lt;FQ42),FR24-FR46,IF(AND(FR24-FR46&gt;0,FR24-FR46&gt;FQ42),FQ42,0))</f>
        <v>0</v>
      </c>
      <c r="FS38" s="146">
        <f t="shared" ref="FS38" si="1034">IF(AND(FS24-FS46&gt;0,FS24-FS46&lt;FR42),FS24-FS46,IF(AND(FS24-FS46&gt;0,FS24-FS46&gt;FR42),FR42,0))</f>
        <v>0</v>
      </c>
      <c r="FT38" s="146">
        <f t="shared" ref="FT38" si="1035">IF(AND(FT24-FT46&gt;0,FT24-FT46&lt;FS42),FT24-FT46,IF(AND(FT24-FT46&gt;0,FT24-FT46&gt;FS42),FS42,0))</f>
        <v>0</v>
      </c>
      <c r="FU38" s="146">
        <f t="shared" ref="FU38" si="1036">IF(AND(FU24-FU46&gt;0,FU24-FU46&lt;FT42),FU24-FU46,IF(AND(FU24-FU46&gt;0,FU24-FU46&gt;FT42),FT42,0))</f>
        <v>0</v>
      </c>
      <c r="FV38" s="146">
        <f t="shared" ref="FV38" si="1037">IF(AND(FV24-FV46&gt;0,FV24-FV46&lt;FU42),FV24-FV46,IF(AND(FV24-FV46&gt;0,FV24-FV46&gt;FU42),FU42,0))</f>
        <v>0</v>
      </c>
      <c r="FW38" s="146">
        <f t="shared" ref="FW38" si="1038">IF(AND(FW24-FW46&gt;0,FW24-FW46&lt;FV42),FW24-FW46,IF(AND(FW24-FW46&gt;0,FW24-FW46&gt;FV42),FV42,0))</f>
        <v>0</v>
      </c>
      <c r="FX38" s="146">
        <f t="shared" ref="FX38" si="1039">IF(AND(FX24-FX46&gt;0,FX24-FX46&lt;FW42),FX24-FX46,IF(AND(FX24-FX46&gt;0,FX24-FX46&gt;FW42),FW42,0))</f>
        <v>0</v>
      </c>
      <c r="FY38" s="146">
        <f t="shared" ref="FY38" si="1040">IF(AND(FY24-FY46&gt;0,FY24-FY46&lt;FX42),FY24-FY46,IF(AND(FY24-FY46&gt;0,FY24-FY46&gt;FX42),FX42,0))</f>
        <v>0</v>
      </c>
      <c r="FZ38" s="146">
        <f t="shared" ref="FZ38" si="1041">IF(AND(FZ24-FZ46&gt;0,FZ24-FZ46&lt;FY42),FZ24-FZ46,IF(AND(FZ24-FZ46&gt;0,FZ24-FZ46&gt;FY42),FY42,0))</f>
        <v>0</v>
      </c>
      <c r="GA38" s="146">
        <f t="shared" ref="GA38" si="1042">IF(AND(GA24-GA46&gt;0,GA24-GA46&lt;FZ42),GA24-GA46,IF(AND(GA24-GA46&gt;0,GA24-GA46&gt;FZ42),FZ42,0))</f>
        <v>0</v>
      </c>
      <c r="GB38" s="146">
        <f t="shared" ref="GB38" si="1043">IF(AND(GB24-GB46&gt;0,GB24-GB46&lt;GA42),GB24-GB46,IF(AND(GB24-GB46&gt;0,GB24-GB46&gt;GA42),GA42,0))</f>
        <v>0</v>
      </c>
      <c r="GC38" s="146">
        <f t="shared" ref="GC38" si="1044">IF(AND(GC24-GC46&gt;0,GC24-GC46&lt;GB42),GC24-GC46,IF(AND(GC24-GC46&gt;0,GC24-GC46&gt;GB42),GB42,0))</f>
        <v>0</v>
      </c>
      <c r="GD38" s="146">
        <f t="shared" ref="GD38" si="1045">IF(AND(GD24-GD46&gt;0,GD24-GD46&lt;GC42),GD24-GD46,IF(AND(GD24-GD46&gt;0,GD24-GD46&gt;GC42),GC42,0))</f>
        <v>0</v>
      </c>
      <c r="GE38" s="146">
        <f t="shared" ref="GE38" si="1046">IF(AND(GE24-GE46&gt;0,GE24-GE46&lt;GD42),GE24-GE46,IF(AND(GE24-GE46&gt;0,GE24-GE46&gt;GD42),GD42,0))</f>
        <v>0</v>
      </c>
      <c r="GF38" s="146">
        <f t="shared" ref="GF38" si="1047">IF(AND(GF24-GF46&gt;0,GF24-GF46&lt;GE42),GF24-GF46,IF(AND(GF24-GF46&gt;0,GF24-GF46&gt;GE42),GE42,0))</f>
        <v>0</v>
      </c>
      <c r="GG38" s="146">
        <f t="shared" ref="GG38" si="1048">IF(AND(GG24-GG46&gt;0,GG24-GG46&lt;GF42),GG24-GG46,IF(AND(GG24-GG46&gt;0,GG24-GG46&gt;GF42),GF42,0))</f>
        <v>0</v>
      </c>
      <c r="GH38" s="146">
        <f t="shared" ref="GH38" si="1049">IF(AND(GH24-GH46&gt;0,GH24-GH46&lt;GG42),GH24-GH46,IF(AND(GH24-GH46&gt;0,GH24-GH46&gt;GG42),GG42,0))</f>
        <v>0</v>
      </c>
      <c r="GI38" s="146">
        <f t="shared" ref="GI38" si="1050">IF(AND(GI24-GI46&gt;0,GI24-GI46&lt;GH42),GI24-GI46,IF(AND(GI24-GI46&gt;0,GI24-GI46&gt;GH42),GH42,0))</f>
        <v>0</v>
      </c>
      <c r="GJ38" s="146">
        <f t="shared" ref="GJ38" si="1051">IF(AND(GJ24-GJ46&gt;0,GJ24-GJ46&lt;GI42),GJ24-GJ46,IF(AND(GJ24-GJ46&gt;0,GJ24-GJ46&gt;GI42),GI42,0))</f>
        <v>0</v>
      </c>
      <c r="GK38" s="146">
        <f t="shared" ref="GK38" si="1052">IF(AND(GK24-GK46&gt;0,GK24-GK46&lt;GJ42),GK24-GK46,IF(AND(GK24-GK46&gt;0,GK24-GK46&gt;GJ42),GJ42,0))</f>
        <v>0</v>
      </c>
      <c r="GL38" s="146">
        <f t="shared" ref="GL38" si="1053">IF(AND(GL24-GL46&gt;0,GL24-GL46&lt;GK42),GL24-GL46,IF(AND(GL24-GL46&gt;0,GL24-GL46&gt;GK42),GK42,0))</f>
        <v>0</v>
      </c>
      <c r="GM38" s="146">
        <f t="shared" ref="GM38" si="1054">IF(AND(GM24-GM46&gt;0,GM24-GM46&lt;GL42),GM24-GM46,IF(AND(GM24-GM46&gt;0,GM24-GM46&gt;GL42),GL42,0))</f>
        <v>0</v>
      </c>
      <c r="GN38" s="146">
        <f t="shared" ref="GN38" si="1055">IF(AND(GN24-GN46&gt;0,GN24-GN46&lt;GM42),GN24-GN46,IF(AND(GN24-GN46&gt;0,GN24-GN46&gt;GM42),GM42,0))</f>
        <v>0</v>
      </c>
      <c r="GO38" s="146">
        <f t="shared" ref="GO38" si="1056">IF(AND(GO24-GO46&gt;0,GO24-GO46&lt;GN42),GO24-GO46,IF(AND(GO24-GO46&gt;0,GO24-GO46&gt;GN42),GN42,0))</f>
        <v>0</v>
      </c>
      <c r="GP38" s="146">
        <f t="shared" ref="GP38" si="1057">IF(AND(GP24-GP46&gt;0,GP24-GP46&lt;GO42),GP24-GP46,IF(AND(GP24-GP46&gt;0,GP24-GP46&gt;GO42),GO42,0))</f>
        <v>0</v>
      </c>
      <c r="GQ38" s="146">
        <f t="shared" ref="GQ38" si="1058">IF(AND(GQ24-GQ46&gt;0,GQ24-GQ46&lt;GP42),GQ24-GQ46,IF(AND(GQ24-GQ46&gt;0,GQ24-GQ46&gt;GP42),GP42,0))</f>
        <v>0</v>
      </c>
      <c r="GR38" s="146">
        <f t="shared" ref="GR38" si="1059">IF(AND(GR24-GR46&gt;0,GR24-GR46&lt;GQ42),GR24-GR46,IF(AND(GR24-GR46&gt;0,GR24-GR46&gt;GQ42),GQ42,0))</f>
        <v>0</v>
      </c>
      <c r="GS38" s="146">
        <f t="shared" ref="GS38" si="1060">IF(AND(GS24-GS46&gt;0,GS24-GS46&lt;GR42),GS24-GS46,IF(AND(GS24-GS46&gt;0,GS24-GS46&gt;GR42),GR42,0))</f>
        <v>0</v>
      </c>
      <c r="GT38" s="146">
        <f t="shared" ref="GT38" si="1061">IF(AND(GT24-GT46&gt;0,GT24-GT46&lt;GS42),GT24-GT46,IF(AND(GT24-GT46&gt;0,GT24-GT46&gt;GS42),GS42,0))</f>
        <v>0</v>
      </c>
      <c r="GU38" s="146">
        <f t="shared" ref="GU38" si="1062">IF(AND(GU24-GU46&gt;0,GU24-GU46&lt;GT42),GU24-GU46,IF(AND(GU24-GU46&gt;0,GU24-GU46&gt;GT42),GT42,0))</f>
        <v>0</v>
      </c>
      <c r="GV38" s="146">
        <f t="shared" ref="GV38" si="1063">IF(AND(GV24-GV46&gt;0,GV24-GV46&lt;GU42),GV24-GV46,IF(AND(GV24-GV46&gt;0,GV24-GV46&gt;GU42),GU42,0))</f>
        <v>0</v>
      </c>
      <c r="GW38" s="146">
        <f t="shared" ref="GW38" si="1064">IF(AND(GW24-GW46&gt;0,GW24-GW46&lt;GV42),GW24-GW46,IF(AND(GW24-GW46&gt;0,GW24-GW46&gt;GV42),GV42,0))</f>
        <v>0</v>
      </c>
      <c r="GX38" s="146">
        <f t="shared" ref="GX38" si="1065">IF(AND(GX24-GX46&gt;0,GX24-GX46&lt;GW42),GX24-GX46,IF(AND(GX24-GX46&gt;0,GX24-GX46&gt;GW42),GW42,0))</f>
        <v>0</v>
      </c>
      <c r="GY38" s="146">
        <f t="shared" ref="GY38" si="1066">IF(AND(GY24-GY46&gt;0,GY24-GY46&lt;GX42),GY24-GY46,IF(AND(GY24-GY46&gt;0,GY24-GY46&gt;GX42),GX42,0))</f>
        <v>0</v>
      </c>
      <c r="GZ38" s="146">
        <f t="shared" ref="GZ38" si="1067">IF(AND(GZ24-GZ46&gt;0,GZ24-GZ46&lt;GY42),GZ24-GZ46,IF(AND(GZ24-GZ46&gt;0,GZ24-GZ46&gt;GY42),GY42,0))</f>
        <v>0</v>
      </c>
      <c r="HA38" s="146">
        <f t="shared" ref="HA38" si="1068">IF(AND(HA24-HA46&gt;0,HA24-HA46&lt;GZ42),HA24-HA46,IF(AND(HA24-HA46&gt;0,HA24-HA46&gt;GZ42),GZ42,0))</f>
        <v>0</v>
      </c>
      <c r="HB38" s="146">
        <f t="shared" ref="HB38" si="1069">IF(AND(HB24-HB46&gt;0,HB24-HB46&lt;HA42),HB24-HB46,IF(AND(HB24-HB46&gt;0,HB24-HB46&gt;HA42),HA42,0))</f>
        <v>0</v>
      </c>
      <c r="HC38" s="146">
        <f t="shared" ref="HC38" si="1070">IF(AND(HC24-HC46&gt;0,HC24-HC46&lt;HB42),HC24-HC46,IF(AND(HC24-HC46&gt;0,HC24-HC46&gt;HB42),HB42,0))</f>
        <v>0</v>
      </c>
      <c r="HD38" s="146">
        <f t="shared" ref="HD38" si="1071">IF(AND(HD24-HD46&gt;0,HD24-HD46&lt;HC42),HD24-HD46,IF(AND(HD24-HD46&gt;0,HD24-HD46&gt;HC42),HC42,0))</f>
        <v>0</v>
      </c>
      <c r="HE38" s="146">
        <f t="shared" ref="HE38" si="1072">IF(AND(HE24-HE46&gt;0,HE24-HE46&lt;HD42),HE24-HE46,IF(AND(HE24-HE46&gt;0,HE24-HE46&gt;HD42),HD42,0))</f>
        <v>0</v>
      </c>
      <c r="HF38" s="146">
        <f t="shared" ref="HF38" si="1073">IF(AND(HF24-HF46&gt;0,HF24-HF46&lt;HE42),HF24-HF46,IF(AND(HF24-HF46&gt;0,HF24-HF46&gt;HE42),HE42,0))</f>
        <v>0</v>
      </c>
      <c r="HG38" s="146">
        <f t="shared" ref="HG38" si="1074">IF(AND(HG24-HG46&gt;0,HG24-HG46&lt;HF42),HG24-HG46,IF(AND(HG24-HG46&gt;0,HG24-HG46&gt;HF42),HF42,0))</f>
        <v>0</v>
      </c>
      <c r="HH38" s="146">
        <f t="shared" ref="HH38" si="1075">IF(AND(HH24-HH46&gt;0,HH24-HH46&lt;HG42),HH24-HH46,IF(AND(HH24-HH46&gt;0,HH24-HH46&gt;HG42),HG42,0))</f>
        <v>0</v>
      </c>
      <c r="HI38" s="146">
        <f t="shared" ref="HI38" si="1076">IF(AND(HI24-HI46&gt;0,HI24-HI46&lt;HH42),HI24-HI46,IF(AND(HI24-HI46&gt;0,HI24-HI46&gt;HH42),HH42,0))</f>
        <v>0</v>
      </c>
      <c r="HJ38" s="146">
        <f t="shared" ref="HJ38" si="1077">IF(AND(HJ24-HJ46&gt;0,HJ24-HJ46&lt;HI42),HJ24-HJ46,IF(AND(HJ24-HJ46&gt;0,HJ24-HJ46&gt;HI42),HI42,0))</f>
        <v>0</v>
      </c>
      <c r="HK38" s="146">
        <f t="shared" ref="HK38" si="1078">IF(AND(HK24-HK46&gt;0,HK24-HK46&lt;HJ42),HK24-HK46,IF(AND(HK24-HK46&gt;0,HK24-HK46&gt;HJ42),HJ42,0))</f>
        <v>0</v>
      </c>
      <c r="HL38" s="146">
        <f t="shared" ref="HL38" si="1079">IF(AND(HL24-HL46&gt;0,HL24-HL46&lt;HK42),HL24-HL46,IF(AND(HL24-HL46&gt;0,HL24-HL46&gt;HK42),HK42,0))</f>
        <v>0</v>
      </c>
      <c r="HM38" s="146">
        <f t="shared" ref="HM38" si="1080">IF(AND(HM24-HM46&gt;0,HM24-HM46&lt;HL42),HM24-HM46,IF(AND(HM24-HM46&gt;0,HM24-HM46&gt;HL42),HL42,0))</f>
        <v>0</v>
      </c>
      <c r="HN38" s="146">
        <f t="shared" ref="HN38" si="1081">IF(AND(HN24-HN46&gt;0,HN24-HN46&lt;HM42),HN24-HN46,IF(AND(HN24-HN46&gt;0,HN24-HN46&gt;HM42),HM42,0))</f>
        <v>0</v>
      </c>
      <c r="HO38" s="146">
        <f t="shared" ref="HO38" si="1082">IF(AND(HO24-HO46&gt;0,HO24-HO46&lt;HN42),HO24-HO46,IF(AND(HO24-HO46&gt;0,HO24-HO46&gt;HN42),HN42,0))</f>
        <v>0</v>
      </c>
      <c r="HP38" s="146">
        <f t="shared" ref="HP38" si="1083">IF(AND(HP24-HP46&gt;0,HP24-HP46&lt;HO42),HP24-HP46,IF(AND(HP24-HP46&gt;0,HP24-HP46&gt;HO42),HO42,0))</f>
        <v>0</v>
      </c>
      <c r="HQ38" s="146">
        <f t="shared" ref="HQ38" si="1084">IF(AND(HQ24-HQ46&gt;0,HQ24-HQ46&lt;HP42),HQ24-HQ46,IF(AND(HQ24-HQ46&gt;0,HQ24-HQ46&gt;HP42),HP42,0))</f>
        <v>0</v>
      </c>
      <c r="HR38" s="146">
        <f t="shared" ref="HR38" si="1085">IF(AND(HR24-HR46&gt;0,HR24-HR46&lt;HQ42),HR24-HR46,IF(AND(HR24-HR46&gt;0,HR24-HR46&gt;HQ42),HQ42,0))</f>
        <v>0</v>
      </c>
      <c r="HS38" s="146">
        <f t="shared" ref="HS38" si="1086">IF(AND(HS24-HS46&gt;0,HS24-HS46&lt;HR42),HS24-HS46,IF(AND(HS24-HS46&gt;0,HS24-HS46&gt;HR42),HR42,0))</f>
        <v>0</v>
      </c>
      <c r="HT38" s="146">
        <f t="shared" ref="HT38" si="1087">IF(AND(HT24-HT46&gt;0,HT24-HT46&lt;HS42),HT24-HT46,IF(AND(HT24-HT46&gt;0,HT24-HT46&gt;HS42),HS42,0))</f>
        <v>0</v>
      </c>
      <c r="HU38" s="146">
        <f t="shared" ref="HU38" si="1088">IF(AND(HU24-HU46&gt;0,HU24-HU46&lt;HT42),HU24-HU46,IF(AND(HU24-HU46&gt;0,HU24-HU46&gt;HT42),HT42,0))</f>
        <v>0</v>
      </c>
      <c r="HV38" s="146">
        <f t="shared" ref="HV38" si="1089">IF(AND(HV24-HV46&gt;0,HV24-HV46&lt;HU42),HV24-HV46,IF(AND(HV24-HV46&gt;0,HV24-HV46&gt;HU42),HU42,0))</f>
        <v>0</v>
      </c>
      <c r="HW38" s="146">
        <f t="shared" ref="HW38" si="1090">IF(AND(HW24-HW46&gt;0,HW24-HW46&lt;HV42),HW24-HW46,IF(AND(HW24-HW46&gt;0,HW24-HW46&gt;HV42),HV42,0))</f>
        <v>0</v>
      </c>
      <c r="HX38" s="146">
        <f t="shared" ref="HX38" si="1091">IF(AND(HX24-HX46&gt;0,HX24-HX46&lt;HW42),HX24-HX46,IF(AND(HX24-HX46&gt;0,HX24-HX46&gt;HW42),HW42,0))</f>
        <v>0</v>
      </c>
      <c r="HY38" s="146">
        <f t="shared" ref="HY38" si="1092">IF(AND(HY24-HY46&gt;0,HY24-HY46&lt;HX42),HY24-HY46,IF(AND(HY24-HY46&gt;0,HY24-HY46&gt;HX42),HX42,0))</f>
        <v>0</v>
      </c>
      <c r="HZ38" s="146">
        <f t="shared" ref="HZ38" si="1093">IF(AND(HZ24-HZ46&gt;0,HZ24-HZ46&lt;HY42),HZ24-HZ46,IF(AND(HZ24-HZ46&gt;0,HZ24-HZ46&gt;HY42),HY42,0))</f>
        <v>0</v>
      </c>
      <c r="IA38" s="146">
        <f t="shared" ref="IA38" si="1094">IF(AND(IA24-IA46&gt;0,IA24-IA46&lt;HZ42),IA24-IA46,IF(AND(IA24-IA46&gt;0,IA24-IA46&gt;HZ42),HZ42,0))</f>
        <v>0</v>
      </c>
      <c r="IB38" s="146">
        <f t="shared" ref="IB38" si="1095">IF(AND(IB24-IB46&gt;0,IB24-IB46&lt;IA42),IB24-IB46,IF(AND(IB24-IB46&gt;0,IB24-IB46&gt;IA42),IA42,0))</f>
        <v>0</v>
      </c>
      <c r="IC38" s="146">
        <f t="shared" ref="IC38" si="1096">IF(AND(IC24-IC46&gt;0,IC24-IC46&lt;IB42),IC24-IC46,IF(AND(IC24-IC46&gt;0,IC24-IC46&gt;IB42),IB42,0))</f>
        <v>0</v>
      </c>
      <c r="ID38" s="146">
        <f t="shared" ref="ID38" si="1097">IF(AND(ID24-ID46&gt;0,ID24-ID46&lt;IC42),ID24-ID46,IF(AND(ID24-ID46&gt;0,ID24-ID46&gt;IC42),IC42,0))</f>
        <v>0</v>
      </c>
      <c r="IE38" s="146">
        <f t="shared" ref="IE38" si="1098">IF(AND(IE24-IE46&gt;0,IE24-IE46&lt;ID42),IE24-IE46,IF(AND(IE24-IE46&gt;0,IE24-IE46&gt;ID42),ID42,0))</f>
        <v>0</v>
      </c>
      <c r="IF38" s="146">
        <f t="shared" ref="IF38" si="1099">IF(AND(IF24-IF46&gt;0,IF24-IF46&lt;IE42),IF24-IF46,IF(AND(IF24-IF46&gt;0,IF24-IF46&gt;IE42),IE42,0))</f>
        <v>0</v>
      </c>
      <c r="IG38" s="146">
        <f t="shared" ref="IG38" si="1100">IF(AND(IG24-IG46&gt;0,IG24-IG46&lt;IF42),IG24-IG46,IF(AND(IG24-IG46&gt;0,IG24-IG46&gt;IF42),IF42,0))</f>
        <v>0</v>
      </c>
      <c r="IH38" s="146">
        <f t="shared" ref="IH38" si="1101">IF(AND(IH24-IH46&gt;0,IH24-IH46&lt;IG42),IH24-IH46,IF(AND(IH24-IH46&gt;0,IH24-IH46&gt;IG42),IG42,0))</f>
        <v>0</v>
      </c>
      <c r="II38" s="146">
        <f t="shared" ref="II38" si="1102">IF(AND(II24-II46&gt;0,II24-II46&lt;IH42),II24-II46,IF(AND(II24-II46&gt;0,II24-II46&gt;IH42),IH42,0))</f>
        <v>0</v>
      </c>
      <c r="IJ38" s="146">
        <f t="shared" ref="IJ38" si="1103">IF(AND(IJ24-IJ46&gt;0,IJ24-IJ46&lt;II42),IJ24-IJ46,IF(AND(IJ24-IJ46&gt;0,IJ24-IJ46&gt;II42),II42,0))</f>
        <v>0</v>
      </c>
      <c r="IK38" s="146">
        <f t="shared" ref="IK38" si="1104">IF(AND(IK24-IK46&gt;0,IK24-IK46&lt;IJ42),IK24-IK46,IF(AND(IK24-IK46&gt;0,IK24-IK46&gt;IJ42),IJ42,0))</f>
        <v>0</v>
      </c>
      <c r="IL38" s="146">
        <f t="shared" ref="IL38" si="1105">IF(AND(IL24-IL46&gt;0,IL24-IL46&lt;IK42),IL24-IL46,IF(AND(IL24-IL46&gt;0,IL24-IL46&gt;IK42),IK42,0))</f>
        <v>0</v>
      </c>
      <c r="IM38" s="146">
        <f t="shared" ref="IM38" si="1106">IF(AND(IM24-IM46&gt;0,IM24-IM46&lt;IL42),IM24-IM46,IF(AND(IM24-IM46&gt;0,IM24-IM46&gt;IL42),IL42,0))</f>
        <v>0</v>
      </c>
      <c r="IN38" s="146">
        <f t="shared" ref="IN38" si="1107">IF(AND(IN24-IN46&gt;0,IN24-IN46&lt;IM42),IN24-IN46,IF(AND(IN24-IN46&gt;0,IN24-IN46&gt;IM42),IM42,0))</f>
        <v>0</v>
      </c>
      <c r="IO38" s="146">
        <f t="shared" ref="IO38" si="1108">IF(AND(IO24-IO46&gt;0,IO24-IO46&lt;IN42),IO24-IO46,IF(AND(IO24-IO46&gt;0,IO24-IO46&gt;IN42),IN42,0))</f>
        <v>0</v>
      </c>
      <c r="IP38" s="146">
        <f t="shared" ref="IP38" si="1109">IF(AND(IP24-IP46&gt;0,IP24-IP46&lt;IO42),IP24-IP46,IF(AND(IP24-IP46&gt;0,IP24-IP46&gt;IO42),IO42,0))</f>
        <v>0</v>
      </c>
      <c r="IQ38" s="146">
        <f t="shared" ref="IQ38" si="1110">IF(AND(IQ24-IQ46&gt;0,IQ24-IQ46&lt;IP42),IQ24-IQ46,IF(AND(IQ24-IQ46&gt;0,IQ24-IQ46&gt;IP42),IP42,0))</f>
        <v>0</v>
      </c>
      <c r="IR38" s="146">
        <f t="shared" ref="IR38" si="1111">IF(AND(IR24-IR46&gt;0,IR24-IR46&lt;IQ42),IR24-IR46,IF(AND(IR24-IR46&gt;0,IR24-IR46&gt;IQ42),IQ42,0))</f>
        <v>0</v>
      </c>
      <c r="IS38" s="146">
        <f t="shared" ref="IS38" si="1112">IF(AND(IS24-IS46&gt;0,IS24-IS46&lt;IR42),IS24-IS46,IF(AND(IS24-IS46&gt;0,IS24-IS46&gt;IR42),IR42,0))</f>
        <v>0</v>
      </c>
      <c r="IT38" s="146">
        <f t="shared" ref="IT38" si="1113">IF(AND(IT24-IT46&gt;0,IT24-IT46&lt;IS42),IT24-IT46,IF(AND(IT24-IT46&gt;0,IT24-IT46&gt;IS42),IS42,0))</f>
        <v>0</v>
      </c>
      <c r="IU38" s="146">
        <f t="shared" ref="IU38" si="1114">IF(AND(IU24-IU46&gt;0,IU24-IU46&lt;IT42),IU24-IU46,IF(AND(IU24-IU46&gt;0,IU24-IU46&gt;IT42),IT42,0))</f>
        <v>0</v>
      </c>
      <c r="IV38" s="146">
        <f t="shared" ref="IV38" si="1115">IF(AND(IV24-IV46&gt;0,IV24-IV46&lt;IU42),IV24-IV46,IF(AND(IV24-IV46&gt;0,IV24-IV46&gt;IU42),IU42,0))</f>
        <v>0</v>
      </c>
      <c r="IW38" s="146">
        <f t="shared" ref="IW38" si="1116">IF(AND(IW24-IW46&gt;0,IW24-IW46&lt;IV42),IW24-IW46,IF(AND(IW24-IW46&gt;0,IW24-IW46&gt;IV42),IV42,0))</f>
        <v>0</v>
      </c>
      <c r="IX38" s="146">
        <f t="shared" ref="IX38" si="1117">IF(AND(IX24-IX46&gt;0,IX24-IX46&lt;IW42),IX24-IX46,IF(AND(IX24-IX46&gt;0,IX24-IX46&gt;IW42),IW42,0))</f>
        <v>0</v>
      </c>
      <c r="IY38" s="146">
        <f t="shared" ref="IY38" si="1118">IF(AND(IY24-IY46&gt;0,IY24-IY46&lt;IX42),IY24-IY46,IF(AND(IY24-IY46&gt;0,IY24-IY46&gt;IX42),IX42,0))</f>
        <v>0</v>
      </c>
      <c r="IZ38" s="146">
        <f t="shared" ref="IZ38" si="1119">IF(AND(IZ24-IZ46&gt;0,IZ24-IZ46&lt;IY42),IZ24-IZ46,IF(AND(IZ24-IZ46&gt;0,IZ24-IZ46&gt;IY42),IY42,0))</f>
        <v>0</v>
      </c>
      <c r="JA38" s="146">
        <f t="shared" ref="JA38" si="1120">IF(AND(JA24-JA46&gt;0,JA24-JA46&lt;IZ42),JA24-JA46,IF(AND(JA24-JA46&gt;0,JA24-JA46&gt;IZ42),IZ42,0))</f>
        <v>0</v>
      </c>
      <c r="JB38" s="146">
        <f t="shared" ref="JB38" si="1121">IF(AND(JB24-JB46&gt;0,JB24-JB46&lt;JA42),JB24-JB46,IF(AND(JB24-JB46&gt;0,JB24-JB46&gt;JA42),JA42,0))</f>
        <v>0</v>
      </c>
      <c r="JC38" s="146">
        <f t="shared" ref="JC38" si="1122">IF(AND(JC24-JC46&gt;0,JC24-JC46&lt;JB42),JC24-JC46,IF(AND(JC24-JC46&gt;0,JC24-JC46&gt;JB42),JB42,0))</f>
        <v>0</v>
      </c>
      <c r="JD38" s="146">
        <f t="shared" ref="JD38" si="1123">IF(AND(JD24-JD46&gt;0,JD24-JD46&lt;JC42),JD24-JD46,IF(AND(JD24-JD46&gt;0,JD24-JD46&gt;JC42),JC42,0))</f>
        <v>0</v>
      </c>
      <c r="JE38" s="146">
        <f t="shared" ref="JE38" si="1124">IF(AND(JE24-JE46&gt;0,JE24-JE46&lt;JD42),JE24-JE46,IF(AND(JE24-JE46&gt;0,JE24-JE46&gt;JD42),JD42,0))</f>
        <v>0</v>
      </c>
      <c r="JF38" s="146">
        <f t="shared" ref="JF38" si="1125">IF(AND(JF24-JF46&gt;0,JF24-JF46&lt;JE42),JF24-JF46,IF(AND(JF24-JF46&gt;0,JF24-JF46&gt;JE42),JE42,0))</f>
        <v>0</v>
      </c>
      <c r="JG38" s="146">
        <f t="shared" ref="JG38" si="1126">IF(AND(JG24-JG46&gt;0,JG24-JG46&lt;JF42),JG24-JG46,IF(AND(JG24-JG46&gt;0,JG24-JG46&gt;JF42),JF42,0))</f>
        <v>0</v>
      </c>
      <c r="JH38" s="146">
        <f t="shared" ref="JH38" si="1127">IF(AND(JH24-JH46&gt;0,JH24-JH46&lt;JG42),JH24-JH46,IF(AND(JH24-JH46&gt;0,JH24-JH46&gt;JG42),JG42,0))</f>
        <v>0</v>
      </c>
      <c r="JI38" s="146">
        <f t="shared" ref="JI38" si="1128">IF(AND(JI24-JI46&gt;0,JI24-JI46&lt;JH42),JI24-JI46,IF(AND(JI24-JI46&gt;0,JI24-JI46&gt;JH42),JH42,0))</f>
        <v>0</v>
      </c>
      <c r="JJ38" s="146">
        <f t="shared" ref="JJ38" si="1129">IF(AND(JJ24-JJ46&gt;0,JJ24-JJ46&lt;JI42),JJ24-JJ46,IF(AND(JJ24-JJ46&gt;0,JJ24-JJ46&gt;JI42),JI42,0))</f>
        <v>0</v>
      </c>
      <c r="JK38" s="146">
        <f t="shared" ref="JK38" si="1130">IF(AND(JK24-JK46&gt;0,JK24-JK46&lt;JJ42),JK24-JK46,IF(AND(JK24-JK46&gt;0,JK24-JK46&gt;JJ42),JJ42,0))</f>
        <v>0</v>
      </c>
      <c r="JL38" s="146">
        <f t="shared" ref="JL38" si="1131">IF(AND(JL24-JL46&gt;0,JL24-JL46&lt;JK42),JL24-JL46,IF(AND(JL24-JL46&gt;0,JL24-JL46&gt;JK42),JK42,0))</f>
        <v>0</v>
      </c>
      <c r="JM38" s="146">
        <f t="shared" ref="JM38" si="1132">IF(AND(JM24-JM46&gt;0,JM24-JM46&lt;JL42),JM24-JM46,IF(AND(JM24-JM46&gt;0,JM24-JM46&gt;JL42),JL42,0))</f>
        <v>0</v>
      </c>
      <c r="JN38" s="146">
        <f t="shared" ref="JN38" si="1133">IF(AND(JN24-JN46&gt;0,JN24-JN46&lt;JM42),JN24-JN46,IF(AND(JN24-JN46&gt;0,JN24-JN46&gt;JM42),JM42,0))</f>
        <v>0</v>
      </c>
      <c r="JO38" s="146">
        <f t="shared" ref="JO38" si="1134">IF(AND(JO24-JO46&gt;0,JO24-JO46&lt;JN42),JO24-JO46,IF(AND(JO24-JO46&gt;0,JO24-JO46&gt;JN42),JN42,0))</f>
        <v>0</v>
      </c>
      <c r="JP38" s="146">
        <f t="shared" ref="JP38" si="1135">IF(AND(JP24-JP46&gt;0,JP24-JP46&lt;JO42),JP24-JP46,IF(AND(JP24-JP46&gt;0,JP24-JP46&gt;JO42),JO42,0))</f>
        <v>0</v>
      </c>
      <c r="JQ38" s="146">
        <f t="shared" ref="JQ38" si="1136">IF(AND(JQ24-JQ46&gt;0,JQ24-JQ46&lt;JP42),JQ24-JQ46,IF(AND(JQ24-JQ46&gt;0,JQ24-JQ46&gt;JP42),JP42,0))</f>
        <v>0</v>
      </c>
      <c r="JR38" s="146">
        <f t="shared" ref="JR38" si="1137">IF(AND(JR24-JR46&gt;0,JR24-JR46&lt;JQ42),JR24-JR46,IF(AND(JR24-JR46&gt;0,JR24-JR46&gt;JQ42),JQ42,0))</f>
        <v>0</v>
      </c>
      <c r="JS38" s="146">
        <f t="shared" ref="JS38" si="1138">IF(AND(JS24-JS46&gt;0,JS24-JS46&lt;JR42),JS24-JS46,IF(AND(JS24-JS46&gt;0,JS24-JS46&gt;JR42),JR42,0))</f>
        <v>0</v>
      </c>
      <c r="JT38" s="146">
        <f t="shared" ref="JT38" si="1139">IF(AND(JT24-JT46&gt;0,JT24-JT46&lt;JS42),JT24-JT46,IF(AND(JT24-JT46&gt;0,JT24-JT46&gt;JS42),JS42,0))</f>
        <v>0</v>
      </c>
      <c r="JU38" s="146">
        <f t="shared" ref="JU38" si="1140">IF(AND(JU24-JU46&gt;0,JU24-JU46&lt;JT42),JU24-JU46,IF(AND(JU24-JU46&gt;0,JU24-JU46&gt;JT42),JT42,0))</f>
        <v>0</v>
      </c>
      <c r="JV38" s="146">
        <f t="shared" ref="JV38" si="1141">IF(AND(JV24-JV46&gt;0,JV24-JV46&lt;JU42),JV24-JV46,IF(AND(JV24-JV46&gt;0,JV24-JV46&gt;JU42),JU42,0))</f>
        <v>0</v>
      </c>
      <c r="JW38" s="146">
        <f t="shared" ref="JW38" si="1142">IF(AND(JW24-JW46&gt;0,JW24-JW46&lt;JV42),JW24-JW46,IF(AND(JW24-JW46&gt;0,JW24-JW46&gt;JV42),JV42,0))</f>
        <v>0</v>
      </c>
      <c r="JX38" s="146">
        <f t="shared" ref="JX38" si="1143">IF(AND(JX24-JX46&gt;0,JX24-JX46&lt;JW42),JX24-JX46,IF(AND(JX24-JX46&gt;0,JX24-JX46&gt;JW42),JW42,0))</f>
        <v>0</v>
      </c>
      <c r="JY38" s="146">
        <f t="shared" ref="JY38" si="1144">IF(AND(JY24-JY46&gt;0,JY24-JY46&lt;JX42),JY24-JY46,IF(AND(JY24-JY46&gt;0,JY24-JY46&gt;JX42),JX42,0))</f>
        <v>0</v>
      </c>
      <c r="JZ38" s="146">
        <f t="shared" ref="JZ38" si="1145">IF(AND(JZ24-JZ46&gt;0,JZ24-JZ46&lt;JY42),JZ24-JZ46,IF(AND(JZ24-JZ46&gt;0,JZ24-JZ46&gt;JY42),JY42,0))</f>
        <v>0</v>
      </c>
      <c r="KA38" s="146">
        <f t="shared" ref="KA38" si="1146">IF(AND(KA24-KA46&gt;0,KA24-KA46&lt;JZ42),KA24-KA46,IF(AND(KA24-KA46&gt;0,KA24-KA46&gt;JZ42),JZ42,0))</f>
        <v>0</v>
      </c>
      <c r="KB38" s="146">
        <f t="shared" ref="KB38" si="1147">IF(AND(KB24-KB46&gt;0,KB24-KB46&lt;KA42),KB24-KB46,IF(AND(KB24-KB46&gt;0,KB24-KB46&gt;KA42),KA42,0))</f>
        <v>0</v>
      </c>
      <c r="KC38" s="146">
        <f t="shared" ref="KC38" si="1148">IF(AND(KC24-KC46&gt;0,KC24-KC46&lt;KB42),KC24-KC46,IF(AND(KC24-KC46&gt;0,KC24-KC46&gt;KB42),KB42,0))</f>
        <v>0</v>
      </c>
      <c r="KD38" s="146">
        <f t="shared" ref="KD38" si="1149">IF(AND(KD24-KD46&gt;0,KD24-KD46&lt;KC42),KD24-KD46,IF(AND(KD24-KD46&gt;0,KD24-KD46&gt;KC42),KC42,0))</f>
        <v>0</v>
      </c>
      <c r="KE38" s="146">
        <f t="shared" ref="KE38" si="1150">IF(AND(KE24-KE46&gt;0,KE24-KE46&lt;KD42),KE24-KE46,IF(AND(KE24-KE46&gt;0,KE24-KE46&gt;KD42),KD42,0))</f>
        <v>0</v>
      </c>
      <c r="KF38" s="146">
        <f t="shared" ref="KF38" si="1151">IF(AND(KF24-KF46&gt;0,KF24-KF46&lt;KE42),KF24-KF46,IF(AND(KF24-KF46&gt;0,KF24-KF46&gt;KE42),KE42,0))</f>
        <v>0</v>
      </c>
      <c r="KG38" s="146">
        <f t="shared" ref="KG38" si="1152">IF(AND(KG24-KG46&gt;0,KG24-KG46&lt;KF42),KG24-KG46,IF(AND(KG24-KG46&gt;0,KG24-KG46&gt;KF42),KF42,0))</f>
        <v>0</v>
      </c>
      <c r="KH38" s="146">
        <f t="shared" ref="KH38" si="1153">IF(AND(KH24-KH46&gt;0,KH24-KH46&lt;KG42),KH24-KH46,IF(AND(KH24-KH46&gt;0,KH24-KH46&gt;KG42),KG42,0))</f>
        <v>0</v>
      </c>
      <c r="KI38" s="146">
        <f t="shared" ref="KI38" si="1154">IF(AND(KI24-KI46&gt;0,KI24-KI46&lt;KH42),KI24-KI46,IF(AND(KI24-KI46&gt;0,KI24-KI46&gt;KH42),KH42,0))</f>
        <v>0</v>
      </c>
      <c r="KJ38" s="146">
        <f t="shared" ref="KJ38" si="1155">IF(AND(KJ24-KJ46&gt;0,KJ24-KJ46&lt;KI42),KJ24-KJ46,IF(AND(KJ24-KJ46&gt;0,KJ24-KJ46&gt;KI42),KI42,0))</f>
        <v>0</v>
      </c>
      <c r="KK38" s="146">
        <f t="shared" ref="KK38" si="1156">IF(AND(KK24-KK46&gt;0,KK24-KK46&lt;KJ42),KK24-KK46,IF(AND(KK24-KK46&gt;0,KK24-KK46&gt;KJ42),KJ42,0))</f>
        <v>0</v>
      </c>
      <c r="KL38" s="146">
        <f t="shared" ref="KL38" si="1157">IF(AND(KL24-KL46&gt;0,KL24-KL46&lt;KK42),KL24-KL46,IF(AND(KL24-KL46&gt;0,KL24-KL46&gt;KK42),KK42,0))</f>
        <v>0</v>
      </c>
      <c r="KM38" s="146">
        <f t="shared" ref="KM38" si="1158">IF(AND(KM24-KM46&gt;0,KM24-KM46&lt;KL42),KM24-KM46,IF(AND(KM24-KM46&gt;0,KM24-KM46&gt;KL42),KL42,0))</f>
        <v>0</v>
      </c>
      <c r="KN38" s="146">
        <f t="shared" ref="KN38" si="1159">IF(AND(KN24-KN46&gt;0,KN24-KN46&lt;KM42),KN24-KN46,IF(AND(KN24-KN46&gt;0,KN24-KN46&gt;KM42),KM42,0))</f>
        <v>0</v>
      </c>
      <c r="KO38" s="146">
        <f t="shared" ref="KO38" si="1160">IF(AND(KO24-KO46&gt;0,KO24-KO46&lt;KN42),KO24-KO46,IF(AND(KO24-KO46&gt;0,KO24-KO46&gt;KN42),KN42,0))</f>
        <v>0</v>
      </c>
      <c r="KP38" s="146">
        <f t="shared" ref="KP38" si="1161">IF(AND(KP24-KP46&gt;0,KP24-KP46&lt;KO42),KP24-KP46,IF(AND(KP24-KP46&gt;0,KP24-KP46&gt;KO42),KO42,0))</f>
        <v>0</v>
      </c>
      <c r="KQ38" s="146">
        <f t="shared" ref="KQ38" si="1162">IF(AND(KQ24-KQ46&gt;0,KQ24-KQ46&lt;KP42),KQ24-KQ46,IF(AND(KQ24-KQ46&gt;0,KQ24-KQ46&gt;KP42),KP42,0))</f>
        <v>0</v>
      </c>
      <c r="KR38" s="146">
        <f t="shared" ref="KR38" si="1163">IF(AND(KR24-KR46&gt;0,KR24-KR46&lt;KQ42),KR24-KR46,IF(AND(KR24-KR46&gt;0,KR24-KR46&gt;KQ42),KQ42,0))</f>
        <v>0</v>
      </c>
      <c r="KS38" s="146">
        <f t="shared" ref="KS38" si="1164">IF(AND(KS24-KS46&gt;0,KS24-KS46&lt;KR42),KS24-KS46,IF(AND(KS24-KS46&gt;0,KS24-KS46&gt;KR42),KR42,0))</f>
        <v>0</v>
      </c>
      <c r="KT38" s="146">
        <f t="shared" ref="KT38" si="1165">IF(AND(KT24-KT46&gt;0,KT24-KT46&lt;KS42),KT24-KT46,IF(AND(KT24-KT46&gt;0,KT24-KT46&gt;KS42),KS42,0))</f>
        <v>0</v>
      </c>
      <c r="KU38" s="146">
        <f t="shared" ref="KU38" si="1166">IF(AND(KU24-KU46&gt;0,KU24-KU46&lt;KT42),KU24-KU46,IF(AND(KU24-KU46&gt;0,KU24-KU46&gt;KT42),KT42,0))</f>
        <v>0</v>
      </c>
      <c r="KV38" s="146">
        <f t="shared" ref="KV38" si="1167">IF(AND(KV24-KV46&gt;0,KV24-KV46&lt;KU42),KV24-KV46,IF(AND(KV24-KV46&gt;0,KV24-KV46&gt;KU42),KU42,0))</f>
        <v>0</v>
      </c>
      <c r="KW38" s="1"/>
      <c r="KX38" s="1"/>
    </row>
    <row r="39" spans="1:310" ht="4.05" customHeight="1" x14ac:dyDescent="0.25">
      <c r="A39" s="1"/>
      <c r="B39" s="79"/>
      <c r="C39" s="79"/>
      <c r="D39" s="79"/>
      <c r="E39" s="1"/>
      <c r="F39" s="1"/>
      <c r="G39" s="1"/>
      <c r="H39" s="11"/>
      <c r="I39" s="1"/>
      <c r="J39" s="1"/>
      <c r="K39" s="1"/>
      <c r="L39" s="1"/>
      <c r="M39" s="5"/>
      <c r="N39" s="1"/>
      <c r="O39" s="19"/>
      <c r="P39" s="1"/>
      <c r="Q39" s="1"/>
      <c r="R39" s="1"/>
      <c r="S39" s="1"/>
      <c r="T39" s="1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  <c r="CM39" s="144"/>
      <c r="CN39" s="144"/>
      <c r="CO39" s="144"/>
      <c r="CP39" s="144"/>
      <c r="CQ39" s="144"/>
      <c r="CR39" s="144"/>
      <c r="CS39" s="144"/>
      <c r="CT39" s="144"/>
      <c r="CU39" s="144"/>
      <c r="CV39" s="144"/>
      <c r="CW39" s="144"/>
      <c r="CX39" s="144"/>
      <c r="CY39" s="144"/>
      <c r="CZ39" s="144"/>
      <c r="DA39" s="144"/>
      <c r="DB39" s="144"/>
      <c r="DC39" s="144"/>
      <c r="DD39" s="144"/>
      <c r="DE39" s="144"/>
      <c r="DF39" s="144"/>
      <c r="DG39" s="144"/>
      <c r="DH39" s="144"/>
      <c r="DI39" s="144"/>
      <c r="DJ39" s="144"/>
      <c r="DK39" s="144"/>
      <c r="DL39" s="144"/>
      <c r="DM39" s="144"/>
      <c r="DN39" s="144"/>
      <c r="DO39" s="144"/>
      <c r="DP39" s="144"/>
      <c r="DQ39" s="144"/>
      <c r="DR39" s="144"/>
      <c r="DS39" s="144"/>
      <c r="DT39" s="144"/>
      <c r="DU39" s="144"/>
      <c r="DV39" s="144"/>
      <c r="DW39" s="144"/>
      <c r="DX39" s="144"/>
      <c r="DY39" s="144"/>
      <c r="DZ39" s="144"/>
      <c r="EA39" s="144"/>
      <c r="EB39" s="144"/>
      <c r="EC39" s="144"/>
      <c r="ED39" s="144"/>
      <c r="EE39" s="144"/>
      <c r="EF39" s="144"/>
      <c r="EG39" s="144"/>
      <c r="EH39" s="144"/>
      <c r="EI39" s="144"/>
      <c r="EJ39" s="144"/>
      <c r="EK39" s="144"/>
      <c r="EL39" s="144"/>
      <c r="EM39" s="144"/>
      <c r="EN39" s="144"/>
      <c r="EO39" s="144"/>
      <c r="EP39" s="144"/>
      <c r="EQ39" s="144"/>
      <c r="ER39" s="144"/>
      <c r="ES39" s="144"/>
      <c r="ET39" s="144"/>
      <c r="EU39" s="144"/>
      <c r="EV39" s="144"/>
      <c r="EW39" s="144"/>
      <c r="EX39" s="144"/>
      <c r="EY39" s="144"/>
      <c r="EZ39" s="144"/>
      <c r="FA39" s="144"/>
      <c r="FB39" s="144"/>
      <c r="FC39" s="144"/>
      <c r="FD39" s="144"/>
      <c r="FE39" s="144"/>
      <c r="FF39" s="144"/>
      <c r="FG39" s="144"/>
      <c r="FH39" s="144"/>
      <c r="FI39" s="144"/>
      <c r="FJ39" s="144"/>
      <c r="FK39" s="144"/>
      <c r="FL39" s="144"/>
      <c r="FM39" s="144"/>
      <c r="FN39" s="144"/>
      <c r="FO39" s="144"/>
      <c r="FP39" s="144"/>
      <c r="FQ39" s="144"/>
      <c r="FR39" s="144"/>
      <c r="FS39" s="144"/>
      <c r="FT39" s="144"/>
      <c r="FU39" s="144"/>
      <c r="FV39" s="144"/>
      <c r="FW39" s="144"/>
      <c r="FX39" s="144"/>
      <c r="FY39" s="144"/>
      <c r="FZ39" s="144"/>
      <c r="GA39" s="144"/>
      <c r="GB39" s="144"/>
      <c r="GC39" s="144"/>
      <c r="GD39" s="144"/>
      <c r="GE39" s="144"/>
      <c r="GF39" s="144"/>
      <c r="GG39" s="144"/>
      <c r="GH39" s="144"/>
      <c r="GI39" s="144"/>
      <c r="GJ39" s="144"/>
      <c r="GK39" s="144"/>
      <c r="GL39" s="144"/>
      <c r="GM39" s="144"/>
      <c r="GN39" s="144"/>
      <c r="GO39" s="144"/>
      <c r="GP39" s="144"/>
      <c r="GQ39" s="144"/>
      <c r="GR39" s="144"/>
      <c r="GS39" s="144"/>
      <c r="GT39" s="144"/>
      <c r="GU39" s="144"/>
      <c r="GV39" s="144"/>
      <c r="GW39" s="144"/>
      <c r="GX39" s="144"/>
      <c r="GY39" s="144"/>
      <c r="GZ39" s="144"/>
      <c r="HA39" s="144"/>
      <c r="HB39" s="144"/>
      <c r="HC39" s="144"/>
      <c r="HD39" s="144"/>
      <c r="HE39" s="144"/>
      <c r="HF39" s="144"/>
      <c r="HG39" s="144"/>
      <c r="HH39" s="144"/>
      <c r="HI39" s="144"/>
      <c r="HJ39" s="144"/>
      <c r="HK39" s="144"/>
      <c r="HL39" s="144"/>
      <c r="HM39" s="144"/>
      <c r="HN39" s="144"/>
      <c r="HO39" s="144"/>
      <c r="HP39" s="144"/>
      <c r="HQ39" s="144"/>
      <c r="HR39" s="144"/>
      <c r="HS39" s="144"/>
      <c r="HT39" s="144"/>
      <c r="HU39" s="144"/>
      <c r="HV39" s="144"/>
      <c r="HW39" s="144"/>
      <c r="HX39" s="144"/>
      <c r="HY39" s="144"/>
      <c r="HZ39" s="144"/>
      <c r="IA39" s="144"/>
      <c r="IB39" s="144"/>
      <c r="IC39" s="144"/>
      <c r="ID39" s="144"/>
      <c r="IE39" s="144"/>
      <c r="IF39" s="144"/>
      <c r="IG39" s="144"/>
      <c r="IH39" s="144"/>
      <c r="II39" s="144"/>
      <c r="IJ39" s="144"/>
      <c r="IK39" s="144"/>
      <c r="IL39" s="144"/>
      <c r="IM39" s="144"/>
      <c r="IN39" s="144"/>
      <c r="IO39" s="144"/>
      <c r="IP39" s="144"/>
      <c r="IQ39" s="144"/>
      <c r="IR39" s="144"/>
      <c r="IS39" s="144"/>
      <c r="IT39" s="144"/>
      <c r="IU39" s="144"/>
      <c r="IV39" s="144"/>
      <c r="IW39" s="144"/>
      <c r="IX39" s="144"/>
      <c r="IY39" s="144"/>
      <c r="IZ39" s="144"/>
      <c r="JA39" s="144"/>
      <c r="JB39" s="144"/>
      <c r="JC39" s="144"/>
      <c r="JD39" s="144"/>
      <c r="JE39" s="144"/>
      <c r="JF39" s="144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  <c r="JV39" s="144"/>
      <c r="JW39" s="144"/>
      <c r="JX39" s="144"/>
      <c r="JY39" s="144"/>
      <c r="JZ39" s="144"/>
      <c r="KA39" s="144"/>
      <c r="KB39" s="144"/>
      <c r="KC39" s="144"/>
      <c r="KD39" s="144"/>
      <c r="KE39" s="144"/>
      <c r="KF39" s="144"/>
      <c r="KG39" s="144"/>
      <c r="KH39" s="144"/>
      <c r="KI39" s="144"/>
      <c r="KJ39" s="144"/>
      <c r="KK39" s="144"/>
      <c r="KL39" s="144"/>
      <c r="KM39" s="144"/>
      <c r="KN39" s="144"/>
      <c r="KO39" s="144"/>
      <c r="KP39" s="144"/>
      <c r="KQ39" s="144"/>
      <c r="KR39" s="144"/>
      <c r="KS39" s="144"/>
      <c r="KT39" s="144"/>
      <c r="KU39" s="144"/>
      <c r="KV39" s="144"/>
      <c r="KW39" s="1"/>
      <c r="KX39" s="1"/>
    </row>
    <row r="40" spans="1:310" x14ac:dyDescent="0.25">
      <c r="A40" s="1"/>
      <c r="B40" s="79"/>
      <c r="C40" s="79"/>
      <c r="D40" s="79"/>
      <c r="E40" s="139" t="str">
        <f>kpi!$E101</f>
        <v>Кредитный поток</v>
      </c>
      <c r="F40" s="1"/>
      <c r="G40" s="1"/>
      <c r="H40" s="39" t="str">
        <f>IF(OR($E40="",$E40=0),"",INDEX(kpi!$I:$I,SUMIFS(kpi!$A:$A,kpi!$E:$E,$E40)))</f>
        <v>руб.</v>
      </c>
      <c r="I40" s="1"/>
      <c r="J40" s="1"/>
      <c r="K40" s="1"/>
      <c r="L40" s="1"/>
      <c r="M40" s="5"/>
      <c r="N40" s="1"/>
      <c r="O40" s="19"/>
      <c r="P40" s="1"/>
      <c r="Q40" s="1"/>
      <c r="R40" s="148">
        <f>R36-R38</f>
        <v>0</v>
      </c>
      <c r="S40" s="1"/>
      <c r="T40" s="1"/>
      <c r="U40" s="143">
        <f>U36-U38</f>
        <v>0</v>
      </c>
      <c r="V40" s="143">
        <f>V36-V38</f>
        <v>0</v>
      </c>
      <c r="W40" s="143">
        <f>W36-W38</f>
        <v>0</v>
      </c>
      <c r="X40" s="143">
        <f>X36-X38</f>
        <v>0</v>
      </c>
      <c r="Y40" s="143">
        <f t="shared" ref="Y40:CJ40" si="1168">Y36-Y38</f>
        <v>0</v>
      </c>
      <c r="Z40" s="143">
        <f t="shared" si="1168"/>
        <v>0</v>
      </c>
      <c r="AA40" s="143">
        <f t="shared" si="1168"/>
        <v>0</v>
      </c>
      <c r="AB40" s="143">
        <f t="shared" si="1168"/>
        <v>0</v>
      </c>
      <c r="AC40" s="143">
        <f t="shared" si="1168"/>
        <v>0</v>
      </c>
      <c r="AD40" s="143">
        <f t="shared" si="1168"/>
        <v>0</v>
      </c>
      <c r="AE40" s="143">
        <f t="shared" si="1168"/>
        <v>0</v>
      </c>
      <c r="AF40" s="143">
        <f t="shared" si="1168"/>
        <v>0</v>
      </c>
      <c r="AG40" s="143">
        <f t="shared" si="1168"/>
        <v>0</v>
      </c>
      <c r="AH40" s="143">
        <f t="shared" si="1168"/>
        <v>0</v>
      </c>
      <c r="AI40" s="143">
        <f t="shared" si="1168"/>
        <v>2039104.3273495999</v>
      </c>
      <c r="AJ40" s="143">
        <f t="shared" si="1168"/>
        <v>-304009.01985028171</v>
      </c>
      <c r="AK40" s="143">
        <f t="shared" si="1168"/>
        <v>1478380.6607521148</v>
      </c>
      <c r="AL40" s="143">
        <f t="shared" si="1168"/>
        <v>1336859.170566299</v>
      </c>
      <c r="AM40" s="143">
        <f t="shared" si="1168"/>
        <v>1176264.9096816946</v>
      </c>
      <c r="AN40" s="143">
        <f t="shared" si="1168"/>
        <v>1033771.2199663538</v>
      </c>
      <c r="AO40" s="143">
        <f t="shared" si="1168"/>
        <v>913750.17640676815</v>
      </c>
      <c r="AP40" s="143">
        <f t="shared" si="1168"/>
        <v>795350.62097238004</v>
      </c>
      <c r="AQ40" s="143">
        <f t="shared" si="1168"/>
        <v>673655.74836828653</v>
      </c>
      <c r="AR40" s="143">
        <f t="shared" si="1168"/>
        <v>548665.55859448202</v>
      </c>
      <c r="AS40" s="143">
        <f t="shared" si="1168"/>
        <v>542380.05165097676</v>
      </c>
      <c r="AT40" s="143">
        <f t="shared" si="1168"/>
        <v>410799.22753776237</v>
      </c>
      <c r="AU40" s="143">
        <f t="shared" si="1168"/>
        <v>275923.08625484072</v>
      </c>
      <c r="AV40" s="143">
        <f t="shared" si="1168"/>
        <v>126084.96113554761</v>
      </c>
      <c r="AW40" s="143">
        <f t="shared" si="1168"/>
        <v>0</v>
      </c>
      <c r="AX40" s="143">
        <f t="shared" si="1168"/>
        <v>0</v>
      </c>
      <c r="AY40" s="143">
        <f t="shared" si="1168"/>
        <v>0</v>
      </c>
      <c r="AZ40" s="143">
        <f t="shared" si="1168"/>
        <v>0</v>
      </c>
      <c r="BA40" s="143">
        <f t="shared" si="1168"/>
        <v>0</v>
      </c>
      <c r="BB40" s="143">
        <f t="shared" si="1168"/>
        <v>-275151.07429314614</v>
      </c>
      <c r="BC40" s="143">
        <f t="shared" si="1168"/>
        <v>-798736.25847096695</v>
      </c>
      <c r="BD40" s="143">
        <f t="shared" si="1168"/>
        <v>-1283822.3110419689</v>
      </c>
      <c r="BE40" s="143">
        <f t="shared" si="1168"/>
        <v>10589725.982130595</v>
      </c>
      <c r="BF40" s="143">
        <f t="shared" si="1168"/>
        <v>1940978.5484081022</v>
      </c>
      <c r="BG40" s="143">
        <f t="shared" si="1168"/>
        <v>1092513.7025333866</v>
      </c>
      <c r="BH40" s="143">
        <f t="shared" si="1168"/>
        <v>-2464447.1711576856</v>
      </c>
      <c r="BI40" s="143">
        <f t="shared" si="1168"/>
        <v>-540031.96604128322</v>
      </c>
      <c r="BJ40" s="143">
        <f t="shared" si="1168"/>
        <v>-763180.15955032269</v>
      </c>
      <c r="BK40" s="143">
        <f t="shared" si="1168"/>
        <v>-991484.71557158697</v>
      </c>
      <c r="BL40" s="143">
        <f t="shared" si="1168"/>
        <v>-1242198.8819383672</v>
      </c>
      <c r="BM40" s="143">
        <f t="shared" si="1168"/>
        <v>-1464985.1146274414</v>
      </c>
      <c r="BN40" s="143">
        <f t="shared" si="1168"/>
        <v>-1657270.9238189552</v>
      </c>
      <c r="BO40" s="143">
        <f t="shared" si="1168"/>
        <v>-1847716.6267053727</v>
      </c>
      <c r="BP40" s="143">
        <f t="shared" si="1168"/>
        <v>-2043290.214490369</v>
      </c>
      <c r="BQ40" s="143">
        <f t="shared" si="1168"/>
        <v>-2244055.7857351536</v>
      </c>
      <c r="BR40" s="143">
        <f t="shared" si="1168"/>
        <v>-2450078.2402329994</v>
      </c>
      <c r="BS40" s="143">
        <f t="shared" si="1168"/>
        <v>-2661423.2890245533</v>
      </c>
      <c r="BT40" s="143">
        <f t="shared" si="1168"/>
        <v>-1942326.1997587373</v>
      </c>
      <c r="BU40" s="143">
        <f t="shared" si="1168"/>
        <v>0</v>
      </c>
      <c r="BV40" s="143">
        <f t="shared" si="1168"/>
        <v>0</v>
      </c>
      <c r="BW40" s="143">
        <f t="shared" si="1168"/>
        <v>0</v>
      </c>
      <c r="BX40" s="143">
        <f t="shared" si="1168"/>
        <v>0</v>
      </c>
      <c r="BY40" s="143">
        <f t="shared" si="1168"/>
        <v>0</v>
      </c>
      <c r="BZ40" s="143">
        <f t="shared" si="1168"/>
        <v>0</v>
      </c>
      <c r="CA40" s="143">
        <f t="shared" si="1168"/>
        <v>0</v>
      </c>
      <c r="CB40" s="143">
        <f t="shared" si="1168"/>
        <v>0</v>
      </c>
      <c r="CC40" s="143">
        <f t="shared" si="1168"/>
        <v>0</v>
      </c>
      <c r="CD40" s="143">
        <f t="shared" si="1168"/>
        <v>0</v>
      </c>
      <c r="CE40" s="143">
        <f t="shared" si="1168"/>
        <v>0</v>
      </c>
      <c r="CF40" s="143">
        <f t="shared" si="1168"/>
        <v>0</v>
      </c>
      <c r="CG40" s="143">
        <f t="shared" si="1168"/>
        <v>0</v>
      </c>
      <c r="CH40" s="143">
        <f t="shared" si="1168"/>
        <v>0</v>
      </c>
      <c r="CI40" s="143">
        <f t="shared" si="1168"/>
        <v>0</v>
      </c>
      <c r="CJ40" s="143">
        <f t="shared" si="1168"/>
        <v>0</v>
      </c>
      <c r="CK40" s="143">
        <f t="shared" ref="CK40:EV40" si="1169">CK36-CK38</f>
        <v>0</v>
      </c>
      <c r="CL40" s="143">
        <f t="shared" si="1169"/>
        <v>0</v>
      </c>
      <c r="CM40" s="143">
        <f t="shared" si="1169"/>
        <v>0</v>
      </c>
      <c r="CN40" s="143">
        <f t="shared" si="1169"/>
        <v>0</v>
      </c>
      <c r="CO40" s="143">
        <f t="shared" si="1169"/>
        <v>0</v>
      </c>
      <c r="CP40" s="143">
        <f t="shared" si="1169"/>
        <v>0</v>
      </c>
      <c r="CQ40" s="143">
        <f t="shared" si="1169"/>
        <v>0</v>
      </c>
      <c r="CR40" s="143">
        <f t="shared" si="1169"/>
        <v>0</v>
      </c>
      <c r="CS40" s="143">
        <f t="shared" si="1169"/>
        <v>0</v>
      </c>
      <c r="CT40" s="143">
        <f t="shared" si="1169"/>
        <v>0</v>
      </c>
      <c r="CU40" s="143">
        <f t="shared" si="1169"/>
        <v>0</v>
      </c>
      <c r="CV40" s="143">
        <f t="shared" si="1169"/>
        <v>0</v>
      </c>
      <c r="CW40" s="143">
        <f t="shared" si="1169"/>
        <v>0</v>
      </c>
      <c r="CX40" s="143">
        <f t="shared" si="1169"/>
        <v>0</v>
      </c>
      <c r="CY40" s="143">
        <f t="shared" si="1169"/>
        <v>0</v>
      </c>
      <c r="CZ40" s="143">
        <f t="shared" si="1169"/>
        <v>0</v>
      </c>
      <c r="DA40" s="143">
        <f t="shared" si="1169"/>
        <v>0</v>
      </c>
      <c r="DB40" s="143">
        <f t="shared" si="1169"/>
        <v>0</v>
      </c>
      <c r="DC40" s="143">
        <f t="shared" si="1169"/>
        <v>0</v>
      </c>
      <c r="DD40" s="143">
        <f t="shared" si="1169"/>
        <v>0</v>
      </c>
      <c r="DE40" s="143">
        <f t="shared" si="1169"/>
        <v>0</v>
      </c>
      <c r="DF40" s="143">
        <f t="shared" si="1169"/>
        <v>0</v>
      </c>
      <c r="DG40" s="143">
        <f t="shared" si="1169"/>
        <v>0</v>
      </c>
      <c r="DH40" s="143">
        <f t="shared" si="1169"/>
        <v>0</v>
      </c>
      <c r="DI40" s="143">
        <f t="shared" si="1169"/>
        <v>0</v>
      </c>
      <c r="DJ40" s="143">
        <f t="shared" si="1169"/>
        <v>0</v>
      </c>
      <c r="DK40" s="143">
        <f t="shared" si="1169"/>
        <v>0</v>
      </c>
      <c r="DL40" s="143">
        <f t="shared" si="1169"/>
        <v>0</v>
      </c>
      <c r="DM40" s="143">
        <f t="shared" si="1169"/>
        <v>0</v>
      </c>
      <c r="DN40" s="143">
        <f t="shared" si="1169"/>
        <v>0</v>
      </c>
      <c r="DO40" s="143">
        <f t="shared" si="1169"/>
        <v>0</v>
      </c>
      <c r="DP40" s="143">
        <f t="shared" si="1169"/>
        <v>0</v>
      </c>
      <c r="DQ40" s="143">
        <f t="shared" si="1169"/>
        <v>0</v>
      </c>
      <c r="DR40" s="143">
        <f t="shared" si="1169"/>
        <v>0</v>
      </c>
      <c r="DS40" s="143">
        <f t="shared" si="1169"/>
        <v>0</v>
      </c>
      <c r="DT40" s="143">
        <f t="shared" si="1169"/>
        <v>0</v>
      </c>
      <c r="DU40" s="143">
        <f t="shared" si="1169"/>
        <v>0</v>
      </c>
      <c r="DV40" s="143">
        <f t="shared" si="1169"/>
        <v>0</v>
      </c>
      <c r="DW40" s="143">
        <f t="shared" si="1169"/>
        <v>0</v>
      </c>
      <c r="DX40" s="143">
        <f t="shared" si="1169"/>
        <v>0</v>
      </c>
      <c r="DY40" s="143">
        <f t="shared" si="1169"/>
        <v>0</v>
      </c>
      <c r="DZ40" s="143">
        <f t="shared" si="1169"/>
        <v>0</v>
      </c>
      <c r="EA40" s="143">
        <f t="shared" si="1169"/>
        <v>0</v>
      </c>
      <c r="EB40" s="143">
        <f t="shared" si="1169"/>
        <v>0</v>
      </c>
      <c r="EC40" s="143">
        <f t="shared" si="1169"/>
        <v>0</v>
      </c>
      <c r="ED40" s="143">
        <f t="shared" si="1169"/>
        <v>0</v>
      </c>
      <c r="EE40" s="143">
        <f t="shared" si="1169"/>
        <v>0</v>
      </c>
      <c r="EF40" s="143">
        <f t="shared" si="1169"/>
        <v>0</v>
      </c>
      <c r="EG40" s="143">
        <f t="shared" si="1169"/>
        <v>0</v>
      </c>
      <c r="EH40" s="143">
        <f t="shared" si="1169"/>
        <v>0</v>
      </c>
      <c r="EI40" s="143">
        <f t="shared" si="1169"/>
        <v>0</v>
      </c>
      <c r="EJ40" s="143">
        <f t="shared" si="1169"/>
        <v>0</v>
      </c>
      <c r="EK40" s="143">
        <f t="shared" si="1169"/>
        <v>0</v>
      </c>
      <c r="EL40" s="143">
        <f t="shared" si="1169"/>
        <v>0</v>
      </c>
      <c r="EM40" s="143">
        <f t="shared" si="1169"/>
        <v>0</v>
      </c>
      <c r="EN40" s="143">
        <f t="shared" si="1169"/>
        <v>0</v>
      </c>
      <c r="EO40" s="143">
        <f t="shared" si="1169"/>
        <v>0</v>
      </c>
      <c r="EP40" s="143">
        <f t="shared" si="1169"/>
        <v>0</v>
      </c>
      <c r="EQ40" s="143">
        <f t="shared" si="1169"/>
        <v>0</v>
      </c>
      <c r="ER40" s="143">
        <f t="shared" si="1169"/>
        <v>0</v>
      </c>
      <c r="ES40" s="143">
        <f t="shared" si="1169"/>
        <v>0</v>
      </c>
      <c r="ET40" s="143">
        <f t="shared" si="1169"/>
        <v>0</v>
      </c>
      <c r="EU40" s="143">
        <f t="shared" si="1169"/>
        <v>0</v>
      </c>
      <c r="EV40" s="143">
        <f t="shared" si="1169"/>
        <v>0</v>
      </c>
      <c r="EW40" s="143">
        <f t="shared" ref="EW40:HH40" si="1170">EW36-EW38</f>
        <v>0</v>
      </c>
      <c r="EX40" s="143">
        <f t="shared" si="1170"/>
        <v>0</v>
      </c>
      <c r="EY40" s="143">
        <f t="shared" si="1170"/>
        <v>0</v>
      </c>
      <c r="EZ40" s="143">
        <f t="shared" si="1170"/>
        <v>0</v>
      </c>
      <c r="FA40" s="143">
        <f t="shared" si="1170"/>
        <v>0</v>
      </c>
      <c r="FB40" s="143">
        <f t="shared" si="1170"/>
        <v>0</v>
      </c>
      <c r="FC40" s="143">
        <f t="shared" si="1170"/>
        <v>0</v>
      </c>
      <c r="FD40" s="143">
        <f t="shared" si="1170"/>
        <v>0</v>
      </c>
      <c r="FE40" s="143">
        <f t="shared" si="1170"/>
        <v>0</v>
      </c>
      <c r="FF40" s="143">
        <f t="shared" si="1170"/>
        <v>0</v>
      </c>
      <c r="FG40" s="143">
        <f t="shared" si="1170"/>
        <v>0</v>
      </c>
      <c r="FH40" s="143">
        <f t="shared" si="1170"/>
        <v>0</v>
      </c>
      <c r="FI40" s="143">
        <f t="shared" si="1170"/>
        <v>0</v>
      </c>
      <c r="FJ40" s="143">
        <f t="shared" si="1170"/>
        <v>0</v>
      </c>
      <c r="FK40" s="143">
        <f t="shared" si="1170"/>
        <v>0</v>
      </c>
      <c r="FL40" s="143">
        <f t="shared" si="1170"/>
        <v>0</v>
      </c>
      <c r="FM40" s="143">
        <f t="shared" si="1170"/>
        <v>0</v>
      </c>
      <c r="FN40" s="143">
        <f t="shared" si="1170"/>
        <v>0</v>
      </c>
      <c r="FO40" s="143">
        <f t="shared" si="1170"/>
        <v>0</v>
      </c>
      <c r="FP40" s="143">
        <f t="shared" si="1170"/>
        <v>0</v>
      </c>
      <c r="FQ40" s="143">
        <f t="shared" si="1170"/>
        <v>0</v>
      </c>
      <c r="FR40" s="143">
        <f t="shared" si="1170"/>
        <v>0</v>
      </c>
      <c r="FS40" s="143">
        <f t="shared" si="1170"/>
        <v>0</v>
      </c>
      <c r="FT40" s="143">
        <f t="shared" si="1170"/>
        <v>0</v>
      </c>
      <c r="FU40" s="143">
        <f t="shared" si="1170"/>
        <v>0</v>
      </c>
      <c r="FV40" s="143">
        <f t="shared" si="1170"/>
        <v>0</v>
      </c>
      <c r="FW40" s="143">
        <f t="shared" si="1170"/>
        <v>0</v>
      </c>
      <c r="FX40" s="143">
        <f t="shared" si="1170"/>
        <v>0</v>
      </c>
      <c r="FY40" s="143">
        <f t="shared" si="1170"/>
        <v>0</v>
      </c>
      <c r="FZ40" s="143">
        <f t="shared" si="1170"/>
        <v>0</v>
      </c>
      <c r="GA40" s="143">
        <f t="shared" si="1170"/>
        <v>0</v>
      </c>
      <c r="GB40" s="143">
        <f t="shared" si="1170"/>
        <v>0</v>
      </c>
      <c r="GC40" s="143">
        <f t="shared" si="1170"/>
        <v>0</v>
      </c>
      <c r="GD40" s="143">
        <f t="shared" si="1170"/>
        <v>0</v>
      </c>
      <c r="GE40" s="143">
        <f t="shared" si="1170"/>
        <v>0</v>
      </c>
      <c r="GF40" s="143">
        <f t="shared" si="1170"/>
        <v>0</v>
      </c>
      <c r="GG40" s="143">
        <f t="shared" si="1170"/>
        <v>0</v>
      </c>
      <c r="GH40" s="143">
        <f t="shared" si="1170"/>
        <v>0</v>
      </c>
      <c r="GI40" s="143">
        <f t="shared" si="1170"/>
        <v>0</v>
      </c>
      <c r="GJ40" s="143">
        <f t="shared" si="1170"/>
        <v>0</v>
      </c>
      <c r="GK40" s="143">
        <f t="shared" si="1170"/>
        <v>0</v>
      </c>
      <c r="GL40" s="143">
        <f t="shared" si="1170"/>
        <v>0</v>
      </c>
      <c r="GM40" s="143">
        <f t="shared" si="1170"/>
        <v>0</v>
      </c>
      <c r="GN40" s="143">
        <f t="shared" si="1170"/>
        <v>0</v>
      </c>
      <c r="GO40" s="143">
        <f t="shared" si="1170"/>
        <v>0</v>
      </c>
      <c r="GP40" s="143">
        <f t="shared" si="1170"/>
        <v>0</v>
      </c>
      <c r="GQ40" s="143">
        <f t="shared" si="1170"/>
        <v>0</v>
      </c>
      <c r="GR40" s="143">
        <f t="shared" si="1170"/>
        <v>0</v>
      </c>
      <c r="GS40" s="143">
        <f t="shared" si="1170"/>
        <v>0</v>
      </c>
      <c r="GT40" s="143">
        <f t="shared" si="1170"/>
        <v>0</v>
      </c>
      <c r="GU40" s="143">
        <f t="shared" si="1170"/>
        <v>0</v>
      </c>
      <c r="GV40" s="143">
        <f t="shared" si="1170"/>
        <v>0</v>
      </c>
      <c r="GW40" s="143">
        <f t="shared" si="1170"/>
        <v>0</v>
      </c>
      <c r="GX40" s="143">
        <f t="shared" si="1170"/>
        <v>0</v>
      </c>
      <c r="GY40" s="143">
        <f t="shared" si="1170"/>
        <v>0</v>
      </c>
      <c r="GZ40" s="143">
        <f t="shared" si="1170"/>
        <v>0</v>
      </c>
      <c r="HA40" s="143">
        <f t="shared" si="1170"/>
        <v>0</v>
      </c>
      <c r="HB40" s="143">
        <f t="shared" si="1170"/>
        <v>0</v>
      </c>
      <c r="HC40" s="143">
        <f t="shared" si="1170"/>
        <v>0</v>
      </c>
      <c r="HD40" s="143">
        <f t="shared" si="1170"/>
        <v>0</v>
      </c>
      <c r="HE40" s="143">
        <f t="shared" si="1170"/>
        <v>0</v>
      </c>
      <c r="HF40" s="143">
        <f t="shared" si="1170"/>
        <v>0</v>
      </c>
      <c r="HG40" s="143">
        <f t="shared" si="1170"/>
        <v>0</v>
      </c>
      <c r="HH40" s="143">
        <f t="shared" si="1170"/>
        <v>0</v>
      </c>
      <c r="HI40" s="143">
        <f t="shared" ref="HI40:JT40" si="1171">HI36-HI38</f>
        <v>0</v>
      </c>
      <c r="HJ40" s="143">
        <f t="shared" si="1171"/>
        <v>0</v>
      </c>
      <c r="HK40" s="143">
        <f t="shared" si="1171"/>
        <v>0</v>
      </c>
      <c r="HL40" s="143">
        <f t="shared" si="1171"/>
        <v>0</v>
      </c>
      <c r="HM40" s="143">
        <f t="shared" si="1171"/>
        <v>0</v>
      </c>
      <c r="HN40" s="143">
        <f t="shared" si="1171"/>
        <v>0</v>
      </c>
      <c r="HO40" s="143">
        <f t="shared" si="1171"/>
        <v>0</v>
      </c>
      <c r="HP40" s="143">
        <f t="shared" si="1171"/>
        <v>0</v>
      </c>
      <c r="HQ40" s="143">
        <f t="shared" si="1171"/>
        <v>0</v>
      </c>
      <c r="HR40" s="143">
        <f t="shared" si="1171"/>
        <v>0</v>
      </c>
      <c r="HS40" s="143">
        <f t="shared" si="1171"/>
        <v>0</v>
      </c>
      <c r="HT40" s="143">
        <f t="shared" si="1171"/>
        <v>0</v>
      </c>
      <c r="HU40" s="143">
        <f t="shared" si="1171"/>
        <v>0</v>
      </c>
      <c r="HV40" s="143">
        <f t="shared" si="1171"/>
        <v>0</v>
      </c>
      <c r="HW40" s="143">
        <f t="shared" si="1171"/>
        <v>0</v>
      </c>
      <c r="HX40" s="143">
        <f t="shared" si="1171"/>
        <v>0</v>
      </c>
      <c r="HY40" s="143">
        <f t="shared" si="1171"/>
        <v>0</v>
      </c>
      <c r="HZ40" s="143">
        <f t="shared" si="1171"/>
        <v>0</v>
      </c>
      <c r="IA40" s="143">
        <f t="shared" si="1171"/>
        <v>0</v>
      </c>
      <c r="IB40" s="143">
        <f t="shared" si="1171"/>
        <v>0</v>
      </c>
      <c r="IC40" s="143">
        <f t="shared" si="1171"/>
        <v>0</v>
      </c>
      <c r="ID40" s="143">
        <f t="shared" si="1171"/>
        <v>0</v>
      </c>
      <c r="IE40" s="143">
        <f t="shared" si="1171"/>
        <v>0</v>
      </c>
      <c r="IF40" s="143">
        <f t="shared" si="1171"/>
        <v>0</v>
      </c>
      <c r="IG40" s="143">
        <f t="shared" si="1171"/>
        <v>0</v>
      </c>
      <c r="IH40" s="143">
        <f t="shared" si="1171"/>
        <v>0</v>
      </c>
      <c r="II40" s="143">
        <f t="shared" si="1171"/>
        <v>0</v>
      </c>
      <c r="IJ40" s="143">
        <f t="shared" si="1171"/>
        <v>0</v>
      </c>
      <c r="IK40" s="143">
        <f t="shared" si="1171"/>
        <v>0</v>
      </c>
      <c r="IL40" s="143">
        <f t="shared" si="1171"/>
        <v>0</v>
      </c>
      <c r="IM40" s="143">
        <f t="shared" si="1171"/>
        <v>0</v>
      </c>
      <c r="IN40" s="143">
        <f t="shared" si="1171"/>
        <v>0</v>
      </c>
      <c r="IO40" s="143">
        <f t="shared" si="1171"/>
        <v>0</v>
      </c>
      <c r="IP40" s="143">
        <f t="shared" si="1171"/>
        <v>0</v>
      </c>
      <c r="IQ40" s="143">
        <f t="shared" si="1171"/>
        <v>0</v>
      </c>
      <c r="IR40" s="143">
        <f t="shared" si="1171"/>
        <v>0</v>
      </c>
      <c r="IS40" s="143">
        <f t="shared" si="1171"/>
        <v>0</v>
      </c>
      <c r="IT40" s="143">
        <f t="shared" si="1171"/>
        <v>0</v>
      </c>
      <c r="IU40" s="143">
        <f t="shared" si="1171"/>
        <v>0</v>
      </c>
      <c r="IV40" s="143">
        <f t="shared" si="1171"/>
        <v>0</v>
      </c>
      <c r="IW40" s="143">
        <f t="shared" si="1171"/>
        <v>0</v>
      </c>
      <c r="IX40" s="143">
        <f t="shared" si="1171"/>
        <v>0</v>
      </c>
      <c r="IY40" s="143">
        <f t="shared" si="1171"/>
        <v>0</v>
      </c>
      <c r="IZ40" s="143">
        <f t="shared" si="1171"/>
        <v>0</v>
      </c>
      <c r="JA40" s="143">
        <f t="shared" si="1171"/>
        <v>0</v>
      </c>
      <c r="JB40" s="143">
        <f t="shared" si="1171"/>
        <v>0</v>
      </c>
      <c r="JC40" s="143">
        <f t="shared" si="1171"/>
        <v>0</v>
      </c>
      <c r="JD40" s="143">
        <f t="shared" si="1171"/>
        <v>0</v>
      </c>
      <c r="JE40" s="143">
        <f t="shared" si="1171"/>
        <v>0</v>
      </c>
      <c r="JF40" s="143">
        <f t="shared" si="1171"/>
        <v>0</v>
      </c>
      <c r="JG40" s="143">
        <f t="shared" si="1171"/>
        <v>0</v>
      </c>
      <c r="JH40" s="143">
        <f t="shared" si="1171"/>
        <v>0</v>
      </c>
      <c r="JI40" s="143">
        <f t="shared" si="1171"/>
        <v>0</v>
      </c>
      <c r="JJ40" s="143">
        <f t="shared" si="1171"/>
        <v>0</v>
      </c>
      <c r="JK40" s="143">
        <f t="shared" si="1171"/>
        <v>0</v>
      </c>
      <c r="JL40" s="143">
        <f t="shared" si="1171"/>
        <v>0</v>
      </c>
      <c r="JM40" s="143">
        <f t="shared" si="1171"/>
        <v>0</v>
      </c>
      <c r="JN40" s="143">
        <f t="shared" si="1171"/>
        <v>0</v>
      </c>
      <c r="JO40" s="143">
        <f t="shared" si="1171"/>
        <v>0</v>
      </c>
      <c r="JP40" s="143">
        <f t="shared" si="1171"/>
        <v>0</v>
      </c>
      <c r="JQ40" s="143">
        <f t="shared" si="1171"/>
        <v>0</v>
      </c>
      <c r="JR40" s="143">
        <f t="shared" si="1171"/>
        <v>0</v>
      </c>
      <c r="JS40" s="143">
        <f t="shared" si="1171"/>
        <v>0</v>
      </c>
      <c r="JT40" s="143">
        <f t="shared" si="1171"/>
        <v>0</v>
      </c>
      <c r="JU40" s="143">
        <f t="shared" ref="JU40:KV40" si="1172">JU36-JU38</f>
        <v>0</v>
      </c>
      <c r="JV40" s="143">
        <f t="shared" si="1172"/>
        <v>0</v>
      </c>
      <c r="JW40" s="143">
        <f t="shared" si="1172"/>
        <v>0</v>
      </c>
      <c r="JX40" s="143">
        <f t="shared" si="1172"/>
        <v>0</v>
      </c>
      <c r="JY40" s="143">
        <f t="shared" si="1172"/>
        <v>0</v>
      </c>
      <c r="JZ40" s="143">
        <f t="shared" si="1172"/>
        <v>0</v>
      </c>
      <c r="KA40" s="143">
        <f t="shared" si="1172"/>
        <v>0</v>
      </c>
      <c r="KB40" s="143">
        <f t="shared" si="1172"/>
        <v>0</v>
      </c>
      <c r="KC40" s="143">
        <f t="shared" si="1172"/>
        <v>0</v>
      </c>
      <c r="KD40" s="143">
        <f t="shared" si="1172"/>
        <v>0</v>
      </c>
      <c r="KE40" s="143">
        <f t="shared" si="1172"/>
        <v>0</v>
      </c>
      <c r="KF40" s="143">
        <f t="shared" si="1172"/>
        <v>0</v>
      </c>
      <c r="KG40" s="143">
        <f t="shared" si="1172"/>
        <v>0</v>
      </c>
      <c r="KH40" s="143">
        <f t="shared" si="1172"/>
        <v>0</v>
      </c>
      <c r="KI40" s="143">
        <f t="shared" si="1172"/>
        <v>0</v>
      </c>
      <c r="KJ40" s="143">
        <f t="shared" si="1172"/>
        <v>0</v>
      </c>
      <c r="KK40" s="143">
        <f t="shared" si="1172"/>
        <v>0</v>
      </c>
      <c r="KL40" s="143">
        <f t="shared" si="1172"/>
        <v>0</v>
      </c>
      <c r="KM40" s="143">
        <f t="shared" si="1172"/>
        <v>0</v>
      </c>
      <c r="KN40" s="143">
        <f t="shared" si="1172"/>
        <v>0</v>
      </c>
      <c r="KO40" s="143">
        <f t="shared" si="1172"/>
        <v>0</v>
      </c>
      <c r="KP40" s="143">
        <f t="shared" si="1172"/>
        <v>0</v>
      </c>
      <c r="KQ40" s="143">
        <f t="shared" si="1172"/>
        <v>0</v>
      </c>
      <c r="KR40" s="143">
        <f t="shared" si="1172"/>
        <v>0</v>
      </c>
      <c r="KS40" s="143">
        <f t="shared" si="1172"/>
        <v>0</v>
      </c>
      <c r="KT40" s="143">
        <f t="shared" si="1172"/>
        <v>0</v>
      </c>
      <c r="KU40" s="143">
        <f t="shared" si="1172"/>
        <v>0</v>
      </c>
      <c r="KV40" s="143">
        <f t="shared" si="1172"/>
        <v>0</v>
      </c>
      <c r="KW40" s="1"/>
      <c r="KX40" s="1"/>
    </row>
    <row r="41" spans="1:310" ht="4.05" customHeight="1" x14ac:dyDescent="0.25">
      <c r="A41" s="1"/>
      <c r="B41" s="79"/>
      <c r="C41" s="79"/>
      <c r="D41" s="79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1"/>
      <c r="R41" s="1"/>
      <c r="S41" s="1"/>
      <c r="T41" s="1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144"/>
      <c r="CH41" s="144"/>
      <c r="CI41" s="144"/>
      <c r="CJ41" s="144"/>
      <c r="CK41" s="144"/>
      <c r="CL41" s="144"/>
      <c r="CM41" s="144"/>
      <c r="CN41" s="144"/>
      <c r="CO41" s="144"/>
      <c r="CP41" s="144"/>
      <c r="CQ41" s="144"/>
      <c r="CR41" s="144"/>
      <c r="CS41" s="144"/>
      <c r="CT41" s="144"/>
      <c r="CU41" s="144"/>
      <c r="CV41" s="144"/>
      <c r="CW41" s="144"/>
      <c r="CX41" s="144"/>
      <c r="CY41" s="144"/>
      <c r="CZ41" s="144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44"/>
      <c r="DM41" s="144"/>
      <c r="DN41" s="144"/>
      <c r="DO41" s="144"/>
      <c r="DP41" s="144"/>
      <c r="DQ41" s="144"/>
      <c r="DR41" s="144"/>
      <c r="DS41" s="144"/>
      <c r="DT41" s="144"/>
      <c r="DU41" s="144"/>
      <c r="DV41" s="144"/>
      <c r="DW41" s="144"/>
      <c r="DX41" s="144"/>
      <c r="DY41" s="144"/>
      <c r="DZ41" s="144"/>
      <c r="EA41" s="144"/>
      <c r="EB41" s="144"/>
      <c r="EC41" s="144"/>
      <c r="ED41" s="144"/>
      <c r="EE41" s="144"/>
      <c r="EF41" s="144"/>
      <c r="EG41" s="144"/>
      <c r="EH41" s="144"/>
      <c r="EI41" s="144"/>
      <c r="EJ41" s="144"/>
      <c r="EK41" s="144"/>
      <c r="EL41" s="144"/>
      <c r="EM41" s="144"/>
      <c r="EN41" s="144"/>
      <c r="EO41" s="144"/>
      <c r="EP41" s="144"/>
      <c r="EQ41" s="144"/>
      <c r="ER41" s="144"/>
      <c r="ES41" s="144"/>
      <c r="ET41" s="144"/>
      <c r="EU41" s="144"/>
      <c r="EV41" s="144"/>
      <c r="EW41" s="144"/>
      <c r="EX41" s="144"/>
      <c r="EY41" s="144"/>
      <c r="EZ41" s="144"/>
      <c r="FA41" s="144"/>
      <c r="FB41" s="144"/>
      <c r="FC41" s="144"/>
      <c r="FD41" s="144"/>
      <c r="FE41" s="144"/>
      <c r="FF41" s="144"/>
      <c r="FG41" s="144"/>
      <c r="FH41" s="144"/>
      <c r="FI41" s="144"/>
      <c r="FJ41" s="144"/>
      <c r="FK41" s="144"/>
      <c r="FL41" s="144"/>
      <c r="FM41" s="144"/>
      <c r="FN41" s="144"/>
      <c r="FO41" s="144"/>
      <c r="FP41" s="144"/>
      <c r="FQ41" s="144"/>
      <c r="FR41" s="144"/>
      <c r="FS41" s="144"/>
      <c r="FT41" s="144"/>
      <c r="FU41" s="144"/>
      <c r="FV41" s="144"/>
      <c r="FW41" s="144"/>
      <c r="FX41" s="144"/>
      <c r="FY41" s="144"/>
      <c r="FZ41" s="144"/>
      <c r="GA41" s="144"/>
      <c r="GB41" s="144"/>
      <c r="GC41" s="144"/>
      <c r="GD41" s="144"/>
      <c r="GE41" s="144"/>
      <c r="GF41" s="144"/>
      <c r="GG41" s="144"/>
      <c r="GH41" s="144"/>
      <c r="GI41" s="144"/>
      <c r="GJ41" s="144"/>
      <c r="GK41" s="144"/>
      <c r="GL41" s="144"/>
      <c r="GM41" s="144"/>
      <c r="GN41" s="144"/>
      <c r="GO41" s="144"/>
      <c r="GP41" s="144"/>
      <c r="GQ41" s="144"/>
      <c r="GR41" s="144"/>
      <c r="GS41" s="144"/>
      <c r="GT41" s="144"/>
      <c r="GU41" s="144"/>
      <c r="GV41" s="144"/>
      <c r="GW41" s="144"/>
      <c r="GX41" s="144"/>
      <c r="GY41" s="144"/>
      <c r="GZ41" s="144"/>
      <c r="HA41" s="144"/>
      <c r="HB41" s="144"/>
      <c r="HC41" s="144"/>
      <c r="HD41" s="144"/>
      <c r="HE41" s="144"/>
      <c r="HF41" s="144"/>
      <c r="HG41" s="144"/>
      <c r="HH41" s="144"/>
      <c r="HI41" s="144"/>
      <c r="HJ41" s="144"/>
      <c r="HK41" s="144"/>
      <c r="HL41" s="144"/>
      <c r="HM41" s="144"/>
      <c r="HN41" s="144"/>
      <c r="HO41" s="144"/>
      <c r="HP41" s="144"/>
      <c r="HQ41" s="144"/>
      <c r="HR41" s="144"/>
      <c r="HS41" s="144"/>
      <c r="HT41" s="144"/>
      <c r="HU41" s="144"/>
      <c r="HV41" s="144"/>
      <c r="HW41" s="144"/>
      <c r="HX41" s="144"/>
      <c r="HY41" s="144"/>
      <c r="HZ41" s="144"/>
      <c r="IA41" s="144"/>
      <c r="IB41" s="144"/>
      <c r="IC41" s="144"/>
      <c r="ID41" s="144"/>
      <c r="IE41" s="144"/>
      <c r="IF41" s="144"/>
      <c r="IG41" s="144"/>
      <c r="IH41" s="144"/>
      <c r="II41" s="144"/>
      <c r="IJ41" s="144"/>
      <c r="IK41" s="144"/>
      <c r="IL41" s="144"/>
      <c r="IM41" s="144"/>
      <c r="IN41" s="144"/>
      <c r="IO41" s="144"/>
      <c r="IP41" s="144"/>
      <c r="IQ41" s="144"/>
      <c r="IR41" s="144"/>
      <c r="IS41" s="144"/>
      <c r="IT41" s="144"/>
      <c r="IU41" s="144"/>
      <c r="IV41" s="144"/>
      <c r="IW41" s="144"/>
      <c r="IX41" s="144"/>
      <c r="IY41" s="144"/>
      <c r="IZ41" s="144"/>
      <c r="JA41" s="144"/>
      <c r="JB41" s="144"/>
      <c r="JC41" s="144"/>
      <c r="JD41" s="144"/>
      <c r="JE41" s="144"/>
      <c r="JF41" s="144"/>
      <c r="JG41" s="144"/>
      <c r="JH41" s="144"/>
      <c r="JI41" s="144"/>
      <c r="JJ41" s="144"/>
      <c r="JK41" s="144"/>
      <c r="JL41" s="144"/>
      <c r="JM41" s="144"/>
      <c r="JN41" s="144"/>
      <c r="JO41" s="144"/>
      <c r="JP41" s="144"/>
      <c r="JQ41" s="144"/>
      <c r="JR41" s="144"/>
      <c r="JS41" s="144"/>
      <c r="JT41" s="144"/>
      <c r="JU41" s="144"/>
      <c r="JV41" s="144"/>
      <c r="JW41" s="144"/>
      <c r="JX41" s="144"/>
      <c r="JY41" s="144"/>
      <c r="JZ41" s="144"/>
      <c r="KA41" s="144"/>
      <c r="KB41" s="144"/>
      <c r="KC41" s="144"/>
      <c r="KD41" s="144"/>
      <c r="KE41" s="144"/>
      <c r="KF41" s="144"/>
      <c r="KG41" s="144"/>
      <c r="KH41" s="144"/>
      <c r="KI41" s="144"/>
      <c r="KJ41" s="144"/>
      <c r="KK41" s="144"/>
      <c r="KL41" s="144"/>
      <c r="KM41" s="144"/>
      <c r="KN41" s="144"/>
      <c r="KO41" s="144"/>
      <c r="KP41" s="144"/>
      <c r="KQ41" s="144"/>
      <c r="KR41" s="144"/>
      <c r="KS41" s="144"/>
      <c r="KT41" s="144"/>
      <c r="KU41" s="144"/>
      <c r="KV41" s="144"/>
      <c r="KW41" s="1"/>
      <c r="KX41" s="1"/>
    </row>
    <row r="42" spans="1:310" x14ac:dyDescent="0.25">
      <c r="A42" s="1"/>
      <c r="B42" s="79"/>
      <c r="C42" s="79"/>
      <c r="D42" s="79"/>
      <c r="E42" s="139" t="str">
        <f>kpi!$E102</f>
        <v>Кредитный портфель на конец периода</v>
      </c>
      <c r="F42" s="1"/>
      <c r="G42" s="1"/>
      <c r="H42" s="39" t="str">
        <f>IF(OR($E42="",$E42=0),"",INDEX(kpi!$I:$I,SUMIFS(kpi!$A:$A,kpi!$E:$E,$E42)))</f>
        <v>руб.</v>
      </c>
      <c r="I42" s="1"/>
      <c r="J42" s="1"/>
      <c r="K42" s="1"/>
      <c r="L42" s="1"/>
      <c r="M42" s="5"/>
      <c r="N42" s="1"/>
      <c r="O42" s="19"/>
      <c r="P42" s="1"/>
      <c r="Q42" s="1"/>
      <c r="R42" s="148">
        <f>SUMIFS($T42:$KW42,$T$1:$KW$1,MAX($1:$1))</f>
        <v>0</v>
      </c>
      <c r="S42" s="1"/>
      <c r="T42" s="1"/>
      <c r="U42" s="143">
        <f>SUM(U40:U40)</f>
        <v>0</v>
      </c>
      <c r="V42" s="143">
        <f>V34+V40</f>
        <v>0</v>
      </c>
      <c r="W42" s="143">
        <f>W34+W40</f>
        <v>0</v>
      </c>
      <c r="X42" s="143">
        <f>X34+X40</f>
        <v>0</v>
      </c>
      <c r="Y42" s="143">
        <f>Y34+Y40</f>
        <v>0</v>
      </c>
      <c r="Z42" s="143">
        <f t="shared" ref="Z42:CK42" si="1173">Z34+Z40</f>
        <v>0</v>
      </c>
      <c r="AA42" s="143">
        <f t="shared" si="1173"/>
        <v>0</v>
      </c>
      <c r="AB42" s="143">
        <f t="shared" si="1173"/>
        <v>0</v>
      </c>
      <c r="AC42" s="143">
        <f t="shared" si="1173"/>
        <v>0</v>
      </c>
      <c r="AD42" s="143">
        <f t="shared" si="1173"/>
        <v>0</v>
      </c>
      <c r="AE42" s="143">
        <f t="shared" si="1173"/>
        <v>0</v>
      </c>
      <c r="AF42" s="143">
        <f t="shared" si="1173"/>
        <v>0</v>
      </c>
      <c r="AG42" s="143">
        <f t="shared" si="1173"/>
        <v>0</v>
      </c>
      <c r="AH42" s="143">
        <f t="shared" si="1173"/>
        <v>0</v>
      </c>
      <c r="AI42" s="143">
        <f t="shared" si="1173"/>
        <v>2039104.3273495999</v>
      </c>
      <c r="AJ42" s="143">
        <f t="shared" si="1173"/>
        <v>1735095.3074993182</v>
      </c>
      <c r="AK42" s="143">
        <f t="shared" si="1173"/>
        <v>3213475.9682514332</v>
      </c>
      <c r="AL42" s="143">
        <f t="shared" si="1173"/>
        <v>4550335.1388177322</v>
      </c>
      <c r="AM42" s="143">
        <f t="shared" si="1173"/>
        <v>5726600.0484994268</v>
      </c>
      <c r="AN42" s="143">
        <f t="shared" si="1173"/>
        <v>6760371.2684657807</v>
      </c>
      <c r="AO42" s="143">
        <f t="shared" si="1173"/>
        <v>7674121.4448725488</v>
      </c>
      <c r="AP42" s="143">
        <f t="shared" si="1173"/>
        <v>8469472.0658449288</v>
      </c>
      <c r="AQ42" s="143">
        <f t="shared" si="1173"/>
        <v>9143127.8142132163</v>
      </c>
      <c r="AR42" s="143">
        <f t="shared" si="1173"/>
        <v>9691793.3728076983</v>
      </c>
      <c r="AS42" s="143">
        <f t="shared" si="1173"/>
        <v>10234173.424458675</v>
      </c>
      <c r="AT42" s="143">
        <f t="shared" si="1173"/>
        <v>10644972.651996437</v>
      </c>
      <c r="AU42" s="143">
        <f t="shared" si="1173"/>
        <v>10920895.738251278</v>
      </c>
      <c r="AV42" s="143">
        <f t="shared" si="1173"/>
        <v>11046980.699386826</v>
      </c>
      <c r="AW42" s="143">
        <f t="shared" si="1173"/>
        <v>11046980.699386826</v>
      </c>
      <c r="AX42" s="143">
        <f t="shared" si="1173"/>
        <v>11046980.699386826</v>
      </c>
      <c r="AY42" s="143">
        <f t="shared" si="1173"/>
        <v>11046980.699386826</v>
      </c>
      <c r="AZ42" s="143">
        <f t="shared" si="1173"/>
        <v>11046980.699386826</v>
      </c>
      <c r="BA42" s="143">
        <f t="shared" si="1173"/>
        <v>11046980.699386826</v>
      </c>
      <c r="BB42" s="143">
        <f t="shared" si="1173"/>
        <v>10771829.62509368</v>
      </c>
      <c r="BC42" s="143">
        <f t="shared" si="1173"/>
        <v>9973093.3666227125</v>
      </c>
      <c r="BD42" s="143">
        <f t="shared" si="1173"/>
        <v>8689271.0555807427</v>
      </c>
      <c r="BE42" s="143">
        <f t="shared" si="1173"/>
        <v>19278997.037711337</v>
      </c>
      <c r="BF42" s="143">
        <f t="shared" si="1173"/>
        <v>21219975.586119439</v>
      </c>
      <c r="BG42" s="143">
        <f t="shared" si="1173"/>
        <v>22312489.288652826</v>
      </c>
      <c r="BH42" s="143">
        <f t="shared" si="1173"/>
        <v>19848042.117495142</v>
      </c>
      <c r="BI42" s="143">
        <f t="shared" si="1173"/>
        <v>19308010.15145386</v>
      </c>
      <c r="BJ42" s="143">
        <f t="shared" si="1173"/>
        <v>18544829.991903536</v>
      </c>
      <c r="BK42" s="143">
        <f t="shared" si="1173"/>
        <v>17553345.27633195</v>
      </c>
      <c r="BL42" s="143">
        <f t="shared" si="1173"/>
        <v>16311146.394393582</v>
      </c>
      <c r="BM42" s="143">
        <f t="shared" si="1173"/>
        <v>14846161.279766141</v>
      </c>
      <c r="BN42" s="143">
        <f t="shared" si="1173"/>
        <v>13188890.355947185</v>
      </c>
      <c r="BO42" s="143">
        <f t="shared" si="1173"/>
        <v>11341173.729241813</v>
      </c>
      <c r="BP42" s="143">
        <f t="shared" si="1173"/>
        <v>9297883.5147514436</v>
      </c>
      <c r="BQ42" s="143">
        <f t="shared" si="1173"/>
        <v>7053827.72901629</v>
      </c>
      <c r="BR42" s="143">
        <f t="shared" si="1173"/>
        <v>4603749.4887832906</v>
      </c>
      <c r="BS42" s="143">
        <f t="shared" si="1173"/>
        <v>1942326.1997587373</v>
      </c>
      <c r="BT42" s="143">
        <f t="shared" si="1173"/>
        <v>0</v>
      </c>
      <c r="BU42" s="143">
        <f t="shared" si="1173"/>
        <v>0</v>
      </c>
      <c r="BV42" s="143">
        <f t="shared" si="1173"/>
        <v>0</v>
      </c>
      <c r="BW42" s="143">
        <f t="shared" si="1173"/>
        <v>0</v>
      </c>
      <c r="BX42" s="143">
        <f t="shared" si="1173"/>
        <v>0</v>
      </c>
      <c r="BY42" s="143">
        <f t="shared" si="1173"/>
        <v>0</v>
      </c>
      <c r="BZ42" s="143">
        <f t="shared" si="1173"/>
        <v>0</v>
      </c>
      <c r="CA42" s="143">
        <f t="shared" si="1173"/>
        <v>0</v>
      </c>
      <c r="CB42" s="143">
        <f t="shared" si="1173"/>
        <v>0</v>
      </c>
      <c r="CC42" s="143">
        <f t="shared" si="1173"/>
        <v>0</v>
      </c>
      <c r="CD42" s="143">
        <f t="shared" si="1173"/>
        <v>0</v>
      </c>
      <c r="CE42" s="143">
        <f t="shared" si="1173"/>
        <v>0</v>
      </c>
      <c r="CF42" s="143">
        <f t="shared" si="1173"/>
        <v>0</v>
      </c>
      <c r="CG42" s="143">
        <f t="shared" si="1173"/>
        <v>0</v>
      </c>
      <c r="CH42" s="143">
        <f t="shared" si="1173"/>
        <v>0</v>
      </c>
      <c r="CI42" s="143">
        <f t="shared" si="1173"/>
        <v>0</v>
      </c>
      <c r="CJ42" s="143">
        <f t="shared" si="1173"/>
        <v>0</v>
      </c>
      <c r="CK42" s="143">
        <f t="shared" si="1173"/>
        <v>0</v>
      </c>
      <c r="CL42" s="143">
        <f t="shared" ref="CL42:EW42" si="1174">CL34+CL40</f>
        <v>0</v>
      </c>
      <c r="CM42" s="143">
        <f t="shared" si="1174"/>
        <v>0</v>
      </c>
      <c r="CN42" s="143">
        <f t="shared" si="1174"/>
        <v>0</v>
      </c>
      <c r="CO42" s="143">
        <f t="shared" si="1174"/>
        <v>0</v>
      </c>
      <c r="CP42" s="143">
        <f t="shared" si="1174"/>
        <v>0</v>
      </c>
      <c r="CQ42" s="143">
        <f t="shared" si="1174"/>
        <v>0</v>
      </c>
      <c r="CR42" s="143">
        <f t="shared" si="1174"/>
        <v>0</v>
      </c>
      <c r="CS42" s="143">
        <f t="shared" si="1174"/>
        <v>0</v>
      </c>
      <c r="CT42" s="143">
        <f t="shared" si="1174"/>
        <v>0</v>
      </c>
      <c r="CU42" s="143">
        <f t="shared" si="1174"/>
        <v>0</v>
      </c>
      <c r="CV42" s="143">
        <f t="shared" si="1174"/>
        <v>0</v>
      </c>
      <c r="CW42" s="143">
        <f t="shared" si="1174"/>
        <v>0</v>
      </c>
      <c r="CX42" s="143">
        <f t="shared" si="1174"/>
        <v>0</v>
      </c>
      <c r="CY42" s="143">
        <f t="shared" si="1174"/>
        <v>0</v>
      </c>
      <c r="CZ42" s="143">
        <f t="shared" si="1174"/>
        <v>0</v>
      </c>
      <c r="DA42" s="143">
        <f t="shared" si="1174"/>
        <v>0</v>
      </c>
      <c r="DB42" s="143">
        <f t="shared" si="1174"/>
        <v>0</v>
      </c>
      <c r="DC42" s="143">
        <f t="shared" si="1174"/>
        <v>0</v>
      </c>
      <c r="DD42" s="143">
        <f t="shared" si="1174"/>
        <v>0</v>
      </c>
      <c r="DE42" s="143">
        <f t="shared" si="1174"/>
        <v>0</v>
      </c>
      <c r="DF42" s="143">
        <f t="shared" si="1174"/>
        <v>0</v>
      </c>
      <c r="DG42" s="143">
        <f t="shared" si="1174"/>
        <v>0</v>
      </c>
      <c r="DH42" s="143">
        <f t="shared" si="1174"/>
        <v>0</v>
      </c>
      <c r="DI42" s="143">
        <f t="shared" si="1174"/>
        <v>0</v>
      </c>
      <c r="DJ42" s="143">
        <f t="shared" si="1174"/>
        <v>0</v>
      </c>
      <c r="DK42" s="143">
        <f t="shared" si="1174"/>
        <v>0</v>
      </c>
      <c r="DL42" s="143">
        <f t="shared" si="1174"/>
        <v>0</v>
      </c>
      <c r="DM42" s="143">
        <f t="shared" si="1174"/>
        <v>0</v>
      </c>
      <c r="DN42" s="143">
        <f t="shared" si="1174"/>
        <v>0</v>
      </c>
      <c r="DO42" s="143">
        <f t="shared" si="1174"/>
        <v>0</v>
      </c>
      <c r="DP42" s="143">
        <f t="shared" si="1174"/>
        <v>0</v>
      </c>
      <c r="DQ42" s="143">
        <f t="shared" si="1174"/>
        <v>0</v>
      </c>
      <c r="DR42" s="143">
        <f t="shared" si="1174"/>
        <v>0</v>
      </c>
      <c r="DS42" s="143">
        <f t="shared" si="1174"/>
        <v>0</v>
      </c>
      <c r="DT42" s="143">
        <f t="shared" si="1174"/>
        <v>0</v>
      </c>
      <c r="DU42" s="143">
        <f t="shared" si="1174"/>
        <v>0</v>
      </c>
      <c r="DV42" s="143">
        <f t="shared" si="1174"/>
        <v>0</v>
      </c>
      <c r="DW42" s="143">
        <f t="shared" si="1174"/>
        <v>0</v>
      </c>
      <c r="DX42" s="143">
        <f t="shared" si="1174"/>
        <v>0</v>
      </c>
      <c r="DY42" s="143">
        <f t="shared" si="1174"/>
        <v>0</v>
      </c>
      <c r="DZ42" s="143">
        <f t="shared" si="1174"/>
        <v>0</v>
      </c>
      <c r="EA42" s="143">
        <f t="shared" si="1174"/>
        <v>0</v>
      </c>
      <c r="EB42" s="143">
        <f t="shared" si="1174"/>
        <v>0</v>
      </c>
      <c r="EC42" s="143">
        <f t="shared" si="1174"/>
        <v>0</v>
      </c>
      <c r="ED42" s="143">
        <f t="shared" si="1174"/>
        <v>0</v>
      </c>
      <c r="EE42" s="143">
        <f t="shared" si="1174"/>
        <v>0</v>
      </c>
      <c r="EF42" s="143">
        <f t="shared" si="1174"/>
        <v>0</v>
      </c>
      <c r="EG42" s="143">
        <f t="shared" si="1174"/>
        <v>0</v>
      </c>
      <c r="EH42" s="143">
        <f t="shared" si="1174"/>
        <v>0</v>
      </c>
      <c r="EI42" s="143">
        <f t="shared" si="1174"/>
        <v>0</v>
      </c>
      <c r="EJ42" s="143">
        <f t="shared" si="1174"/>
        <v>0</v>
      </c>
      <c r="EK42" s="143">
        <f t="shared" si="1174"/>
        <v>0</v>
      </c>
      <c r="EL42" s="143">
        <f t="shared" si="1174"/>
        <v>0</v>
      </c>
      <c r="EM42" s="143">
        <f t="shared" si="1174"/>
        <v>0</v>
      </c>
      <c r="EN42" s="143">
        <f t="shared" si="1174"/>
        <v>0</v>
      </c>
      <c r="EO42" s="143">
        <f t="shared" si="1174"/>
        <v>0</v>
      </c>
      <c r="EP42" s="143">
        <f t="shared" si="1174"/>
        <v>0</v>
      </c>
      <c r="EQ42" s="143">
        <f t="shared" si="1174"/>
        <v>0</v>
      </c>
      <c r="ER42" s="143">
        <f t="shared" si="1174"/>
        <v>0</v>
      </c>
      <c r="ES42" s="143">
        <f t="shared" si="1174"/>
        <v>0</v>
      </c>
      <c r="ET42" s="143">
        <f t="shared" si="1174"/>
        <v>0</v>
      </c>
      <c r="EU42" s="143">
        <f t="shared" si="1174"/>
        <v>0</v>
      </c>
      <c r="EV42" s="143">
        <f t="shared" si="1174"/>
        <v>0</v>
      </c>
      <c r="EW42" s="143">
        <f t="shared" si="1174"/>
        <v>0</v>
      </c>
      <c r="EX42" s="143">
        <f t="shared" ref="EX42:HI42" si="1175">EX34+EX40</f>
        <v>0</v>
      </c>
      <c r="EY42" s="143">
        <f t="shared" si="1175"/>
        <v>0</v>
      </c>
      <c r="EZ42" s="143">
        <f t="shared" si="1175"/>
        <v>0</v>
      </c>
      <c r="FA42" s="143">
        <f t="shared" si="1175"/>
        <v>0</v>
      </c>
      <c r="FB42" s="143">
        <f t="shared" si="1175"/>
        <v>0</v>
      </c>
      <c r="FC42" s="143">
        <f t="shared" si="1175"/>
        <v>0</v>
      </c>
      <c r="FD42" s="143">
        <f t="shared" si="1175"/>
        <v>0</v>
      </c>
      <c r="FE42" s="143">
        <f t="shared" si="1175"/>
        <v>0</v>
      </c>
      <c r="FF42" s="143">
        <f t="shared" si="1175"/>
        <v>0</v>
      </c>
      <c r="FG42" s="143">
        <f t="shared" si="1175"/>
        <v>0</v>
      </c>
      <c r="FH42" s="143">
        <f t="shared" si="1175"/>
        <v>0</v>
      </c>
      <c r="FI42" s="143">
        <f t="shared" si="1175"/>
        <v>0</v>
      </c>
      <c r="FJ42" s="143">
        <f t="shared" si="1175"/>
        <v>0</v>
      </c>
      <c r="FK42" s="143">
        <f t="shared" si="1175"/>
        <v>0</v>
      </c>
      <c r="FL42" s="143">
        <f t="shared" si="1175"/>
        <v>0</v>
      </c>
      <c r="FM42" s="143">
        <f t="shared" si="1175"/>
        <v>0</v>
      </c>
      <c r="FN42" s="143">
        <f t="shared" si="1175"/>
        <v>0</v>
      </c>
      <c r="FO42" s="143">
        <f t="shared" si="1175"/>
        <v>0</v>
      </c>
      <c r="FP42" s="143">
        <f t="shared" si="1175"/>
        <v>0</v>
      </c>
      <c r="FQ42" s="143">
        <f t="shared" si="1175"/>
        <v>0</v>
      </c>
      <c r="FR42" s="143">
        <f t="shared" si="1175"/>
        <v>0</v>
      </c>
      <c r="FS42" s="143">
        <f t="shared" si="1175"/>
        <v>0</v>
      </c>
      <c r="FT42" s="143">
        <f t="shared" si="1175"/>
        <v>0</v>
      </c>
      <c r="FU42" s="143">
        <f t="shared" si="1175"/>
        <v>0</v>
      </c>
      <c r="FV42" s="143">
        <f t="shared" si="1175"/>
        <v>0</v>
      </c>
      <c r="FW42" s="143">
        <f t="shared" si="1175"/>
        <v>0</v>
      </c>
      <c r="FX42" s="143">
        <f t="shared" si="1175"/>
        <v>0</v>
      </c>
      <c r="FY42" s="143">
        <f t="shared" si="1175"/>
        <v>0</v>
      </c>
      <c r="FZ42" s="143">
        <f t="shared" si="1175"/>
        <v>0</v>
      </c>
      <c r="GA42" s="143">
        <f t="shared" si="1175"/>
        <v>0</v>
      </c>
      <c r="GB42" s="143">
        <f t="shared" si="1175"/>
        <v>0</v>
      </c>
      <c r="GC42" s="143">
        <f t="shared" si="1175"/>
        <v>0</v>
      </c>
      <c r="GD42" s="143">
        <f t="shared" si="1175"/>
        <v>0</v>
      </c>
      <c r="GE42" s="143">
        <f t="shared" si="1175"/>
        <v>0</v>
      </c>
      <c r="GF42" s="143">
        <f t="shared" si="1175"/>
        <v>0</v>
      </c>
      <c r="GG42" s="143">
        <f t="shared" si="1175"/>
        <v>0</v>
      </c>
      <c r="GH42" s="143">
        <f t="shared" si="1175"/>
        <v>0</v>
      </c>
      <c r="GI42" s="143">
        <f t="shared" si="1175"/>
        <v>0</v>
      </c>
      <c r="GJ42" s="143">
        <f t="shared" si="1175"/>
        <v>0</v>
      </c>
      <c r="GK42" s="143">
        <f t="shared" si="1175"/>
        <v>0</v>
      </c>
      <c r="GL42" s="143">
        <f t="shared" si="1175"/>
        <v>0</v>
      </c>
      <c r="GM42" s="143">
        <f t="shared" si="1175"/>
        <v>0</v>
      </c>
      <c r="GN42" s="143">
        <f t="shared" si="1175"/>
        <v>0</v>
      </c>
      <c r="GO42" s="143">
        <f t="shared" si="1175"/>
        <v>0</v>
      </c>
      <c r="GP42" s="143">
        <f t="shared" si="1175"/>
        <v>0</v>
      </c>
      <c r="GQ42" s="143">
        <f t="shared" si="1175"/>
        <v>0</v>
      </c>
      <c r="GR42" s="143">
        <f t="shared" si="1175"/>
        <v>0</v>
      </c>
      <c r="GS42" s="143">
        <f t="shared" si="1175"/>
        <v>0</v>
      </c>
      <c r="GT42" s="143">
        <f t="shared" si="1175"/>
        <v>0</v>
      </c>
      <c r="GU42" s="143">
        <f t="shared" si="1175"/>
        <v>0</v>
      </c>
      <c r="GV42" s="143">
        <f t="shared" si="1175"/>
        <v>0</v>
      </c>
      <c r="GW42" s="143">
        <f t="shared" si="1175"/>
        <v>0</v>
      </c>
      <c r="GX42" s="143">
        <f t="shared" si="1175"/>
        <v>0</v>
      </c>
      <c r="GY42" s="143">
        <f t="shared" si="1175"/>
        <v>0</v>
      </c>
      <c r="GZ42" s="143">
        <f t="shared" si="1175"/>
        <v>0</v>
      </c>
      <c r="HA42" s="143">
        <f t="shared" si="1175"/>
        <v>0</v>
      </c>
      <c r="HB42" s="143">
        <f t="shared" si="1175"/>
        <v>0</v>
      </c>
      <c r="HC42" s="143">
        <f t="shared" si="1175"/>
        <v>0</v>
      </c>
      <c r="HD42" s="143">
        <f t="shared" si="1175"/>
        <v>0</v>
      </c>
      <c r="HE42" s="143">
        <f t="shared" si="1175"/>
        <v>0</v>
      </c>
      <c r="HF42" s="143">
        <f t="shared" si="1175"/>
        <v>0</v>
      </c>
      <c r="HG42" s="143">
        <f t="shared" si="1175"/>
        <v>0</v>
      </c>
      <c r="HH42" s="143">
        <f t="shared" si="1175"/>
        <v>0</v>
      </c>
      <c r="HI42" s="143">
        <f t="shared" si="1175"/>
        <v>0</v>
      </c>
      <c r="HJ42" s="143">
        <f t="shared" ref="HJ42:JU42" si="1176">HJ34+HJ40</f>
        <v>0</v>
      </c>
      <c r="HK42" s="143">
        <f t="shared" si="1176"/>
        <v>0</v>
      </c>
      <c r="HL42" s="143">
        <f t="shared" si="1176"/>
        <v>0</v>
      </c>
      <c r="HM42" s="143">
        <f t="shared" si="1176"/>
        <v>0</v>
      </c>
      <c r="HN42" s="143">
        <f t="shared" si="1176"/>
        <v>0</v>
      </c>
      <c r="HO42" s="143">
        <f t="shared" si="1176"/>
        <v>0</v>
      </c>
      <c r="HP42" s="143">
        <f t="shared" si="1176"/>
        <v>0</v>
      </c>
      <c r="HQ42" s="143">
        <f t="shared" si="1176"/>
        <v>0</v>
      </c>
      <c r="HR42" s="143">
        <f t="shared" si="1176"/>
        <v>0</v>
      </c>
      <c r="HS42" s="143">
        <f t="shared" si="1176"/>
        <v>0</v>
      </c>
      <c r="HT42" s="143">
        <f t="shared" si="1176"/>
        <v>0</v>
      </c>
      <c r="HU42" s="143">
        <f t="shared" si="1176"/>
        <v>0</v>
      </c>
      <c r="HV42" s="143">
        <f t="shared" si="1176"/>
        <v>0</v>
      </c>
      <c r="HW42" s="143">
        <f t="shared" si="1176"/>
        <v>0</v>
      </c>
      <c r="HX42" s="143">
        <f t="shared" si="1176"/>
        <v>0</v>
      </c>
      <c r="HY42" s="143">
        <f t="shared" si="1176"/>
        <v>0</v>
      </c>
      <c r="HZ42" s="143">
        <f t="shared" si="1176"/>
        <v>0</v>
      </c>
      <c r="IA42" s="143">
        <f t="shared" si="1176"/>
        <v>0</v>
      </c>
      <c r="IB42" s="143">
        <f t="shared" si="1176"/>
        <v>0</v>
      </c>
      <c r="IC42" s="143">
        <f t="shared" si="1176"/>
        <v>0</v>
      </c>
      <c r="ID42" s="143">
        <f t="shared" si="1176"/>
        <v>0</v>
      </c>
      <c r="IE42" s="143">
        <f t="shared" si="1176"/>
        <v>0</v>
      </c>
      <c r="IF42" s="143">
        <f t="shared" si="1176"/>
        <v>0</v>
      </c>
      <c r="IG42" s="143">
        <f t="shared" si="1176"/>
        <v>0</v>
      </c>
      <c r="IH42" s="143">
        <f t="shared" si="1176"/>
        <v>0</v>
      </c>
      <c r="II42" s="143">
        <f t="shared" si="1176"/>
        <v>0</v>
      </c>
      <c r="IJ42" s="143">
        <f t="shared" si="1176"/>
        <v>0</v>
      </c>
      <c r="IK42" s="143">
        <f t="shared" si="1176"/>
        <v>0</v>
      </c>
      <c r="IL42" s="143">
        <f t="shared" si="1176"/>
        <v>0</v>
      </c>
      <c r="IM42" s="143">
        <f t="shared" si="1176"/>
        <v>0</v>
      </c>
      <c r="IN42" s="143">
        <f t="shared" si="1176"/>
        <v>0</v>
      </c>
      <c r="IO42" s="143">
        <f t="shared" si="1176"/>
        <v>0</v>
      </c>
      <c r="IP42" s="143">
        <f t="shared" si="1176"/>
        <v>0</v>
      </c>
      <c r="IQ42" s="143">
        <f t="shared" si="1176"/>
        <v>0</v>
      </c>
      <c r="IR42" s="143">
        <f t="shared" si="1176"/>
        <v>0</v>
      </c>
      <c r="IS42" s="143">
        <f t="shared" si="1176"/>
        <v>0</v>
      </c>
      <c r="IT42" s="143">
        <f t="shared" si="1176"/>
        <v>0</v>
      </c>
      <c r="IU42" s="143">
        <f t="shared" si="1176"/>
        <v>0</v>
      </c>
      <c r="IV42" s="143">
        <f t="shared" si="1176"/>
        <v>0</v>
      </c>
      <c r="IW42" s="143">
        <f t="shared" si="1176"/>
        <v>0</v>
      </c>
      <c r="IX42" s="143">
        <f t="shared" si="1176"/>
        <v>0</v>
      </c>
      <c r="IY42" s="143">
        <f t="shared" si="1176"/>
        <v>0</v>
      </c>
      <c r="IZ42" s="143">
        <f t="shared" si="1176"/>
        <v>0</v>
      </c>
      <c r="JA42" s="143">
        <f t="shared" si="1176"/>
        <v>0</v>
      </c>
      <c r="JB42" s="143">
        <f t="shared" si="1176"/>
        <v>0</v>
      </c>
      <c r="JC42" s="143">
        <f t="shared" si="1176"/>
        <v>0</v>
      </c>
      <c r="JD42" s="143">
        <f t="shared" si="1176"/>
        <v>0</v>
      </c>
      <c r="JE42" s="143">
        <f t="shared" si="1176"/>
        <v>0</v>
      </c>
      <c r="JF42" s="143">
        <f t="shared" si="1176"/>
        <v>0</v>
      </c>
      <c r="JG42" s="143">
        <f t="shared" si="1176"/>
        <v>0</v>
      </c>
      <c r="JH42" s="143">
        <f t="shared" si="1176"/>
        <v>0</v>
      </c>
      <c r="JI42" s="143">
        <f t="shared" si="1176"/>
        <v>0</v>
      </c>
      <c r="JJ42" s="143">
        <f t="shared" si="1176"/>
        <v>0</v>
      </c>
      <c r="JK42" s="143">
        <f t="shared" si="1176"/>
        <v>0</v>
      </c>
      <c r="JL42" s="143">
        <f t="shared" si="1176"/>
        <v>0</v>
      </c>
      <c r="JM42" s="143">
        <f t="shared" si="1176"/>
        <v>0</v>
      </c>
      <c r="JN42" s="143">
        <f t="shared" si="1176"/>
        <v>0</v>
      </c>
      <c r="JO42" s="143">
        <f t="shared" si="1176"/>
        <v>0</v>
      </c>
      <c r="JP42" s="143">
        <f t="shared" si="1176"/>
        <v>0</v>
      </c>
      <c r="JQ42" s="143">
        <f t="shared" si="1176"/>
        <v>0</v>
      </c>
      <c r="JR42" s="143">
        <f t="shared" si="1176"/>
        <v>0</v>
      </c>
      <c r="JS42" s="143">
        <f t="shared" si="1176"/>
        <v>0</v>
      </c>
      <c r="JT42" s="143">
        <f t="shared" si="1176"/>
        <v>0</v>
      </c>
      <c r="JU42" s="143">
        <f t="shared" si="1176"/>
        <v>0</v>
      </c>
      <c r="JV42" s="143">
        <f t="shared" ref="JV42:KV42" si="1177">JV34+JV40</f>
        <v>0</v>
      </c>
      <c r="JW42" s="143">
        <f t="shared" si="1177"/>
        <v>0</v>
      </c>
      <c r="JX42" s="143">
        <f t="shared" si="1177"/>
        <v>0</v>
      </c>
      <c r="JY42" s="143">
        <f t="shared" si="1177"/>
        <v>0</v>
      </c>
      <c r="JZ42" s="143">
        <f t="shared" si="1177"/>
        <v>0</v>
      </c>
      <c r="KA42" s="143">
        <f t="shared" si="1177"/>
        <v>0</v>
      </c>
      <c r="KB42" s="143">
        <f t="shared" si="1177"/>
        <v>0</v>
      </c>
      <c r="KC42" s="143">
        <f t="shared" si="1177"/>
        <v>0</v>
      </c>
      <c r="KD42" s="143">
        <f t="shared" si="1177"/>
        <v>0</v>
      </c>
      <c r="KE42" s="143">
        <f t="shared" si="1177"/>
        <v>0</v>
      </c>
      <c r="KF42" s="143">
        <f t="shared" si="1177"/>
        <v>0</v>
      </c>
      <c r="KG42" s="143">
        <f t="shared" si="1177"/>
        <v>0</v>
      </c>
      <c r="KH42" s="143">
        <f t="shared" si="1177"/>
        <v>0</v>
      </c>
      <c r="KI42" s="143">
        <f t="shared" si="1177"/>
        <v>0</v>
      </c>
      <c r="KJ42" s="143">
        <f t="shared" si="1177"/>
        <v>0</v>
      </c>
      <c r="KK42" s="143">
        <f t="shared" si="1177"/>
        <v>0</v>
      </c>
      <c r="KL42" s="143">
        <f t="shared" si="1177"/>
        <v>0</v>
      </c>
      <c r="KM42" s="143">
        <f t="shared" si="1177"/>
        <v>0</v>
      </c>
      <c r="KN42" s="143">
        <f t="shared" si="1177"/>
        <v>0</v>
      </c>
      <c r="KO42" s="143">
        <f t="shared" si="1177"/>
        <v>0</v>
      </c>
      <c r="KP42" s="143">
        <f t="shared" si="1177"/>
        <v>0</v>
      </c>
      <c r="KQ42" s="143">
        <f t="shared" si="1177"/>
        <v>0</v>
      </c>
      <c r="KR42" s="143">
        <f t="shared" si="1177"/>
        <v>0</v>
      </c>
      <c r="KS42" s="143">
        <f t="shared" si="1177"/>
        <v>0</v>
      </c>
      <c r="KT42" s="143">
        <f t="shared" si="1177"/>
        <v>0</v>
      </c>
      <c r="KU42" s="143">
        <f t="shared" si="1177"/>
        <v>0</v>
      </c>
      <c r="KV42" s="143">
        <f t="shared" si="1177"/>
        <v>0</v>
      </c>
      <c r="KW42" s="1"/>
      <c r="KX42" s="1"/>
    </row>
    <row r="43" spans="1:310" ht="4.05" customHeight="1" x14ac:dyDescent="0.25">
      <c r="A43" s="1"/>
      <c r="B43" s="79"/>
      <c r="C43" s="79"/>
      <c r="D43" s="79"/>
      <c r="E43" s="1"/>
      <c r="F43" s="1"/>
      <c r="G43" s="1"/>
      <c r="H43" s="11"/>
      <c r="I43" s="1"/>
      <c r="J43" s="1"/>
      <c r="K43" s="1"/>
      <c r="L43" s="1"/>
      <c r="M43" s="5"/>
      <c r="N43" s="1"/>
      <c r="O43" s="19"/>
      <c r="P43" s="1"/>
      <c r="Q43" s="1"/>
      <c r="R43" s="1"/>
      <c r="S43" s="1"/>
      <c r="T43" s="1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144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144"/>
      <c r="CF43" s="144"/>
      <c r="CG43" s="144"/>
      <c r="CH43" s="144"/>
      <c r="CI43" s="144"/>
      <c r="CJ43" s="144"/>
      <c r="CK43" s="144"/>
      <c r="CL43" s="144"/>
      <c r="CM43" s="144"/>
      <c r="CN43" s="144"/>
      <c r="CO43" s="144"/>
      <c r="CP43" s="144"/>
      <c r="CQ43" s="144"/>
      <c r="CR43" s="144"/>
      <c r="CS43" s="144"/>
      <c r="CT43" s="144"/>
      <c r="CU43" s="144"/>
      <c r="CV43" s="144"/>
      <c r="CW43" s="144"/>
      <c r="CX43" s="144"/>
      <c r="CY43" s="144"/>
      <c r="CZ43" s="144"/>
      <c r="DA43" s="144"/>
      <c r="DB43" s="144"/>
      <c r="DC43" s="144"/>
      <c r="DD43" s="144"/>
      <c r="DE43" s="144"/>
      <c r="DF43" s="144"/>
      <c r="DG43" s="144"/>
      <c r="DH43" s="144"/>
      <c r="DI43" s="144"/>
      <c r="DJ43" s="144"/>
      <c r="DK43" s="144"/>
      <c r="DL43" s="144"/>
      <c r="DM43" s="144"/>
      <c r="DN43" s="144"/>
      <c r="DO43" s="144"/>
      <c r="DP43" s="144"/>
      <c r="DQ43" s="144"/>
      <c r="DR43" s="144"/>
      <c r="DS43" s="144"/>
      <c r="DT43" s="144"/>
      <c r="DU43" s="144"/>
      <c r="DV43" s="144"/>
      <c r="DW43" s="144"/>
      <c r="DX43" s="144"/>
      <c r="DY43" s="144"/>
      <c r="DZ43" s="144"/>
      <c r="EA43" s="144"/>
      <c r="EB43" s="144"/>
      <c r="EC43" s="144"/>
      <c r="ED43" s="144"/>
      <c r="EE43" s="144"/>
      <c r="EF43" s="144"/>
      <c r="EG43" s="144"/>
      <c r="EH43" s="144"/>
      <c r="EI43" s="144"/>
      <c r="EJ43" s="144"/>
      <c r="EK43" s="144"/>
      <c r="EL43" s="144"/>
      <c r="EM43" s="144"/>
      <c r="EN43" s="144"/>
      <c r="EO43" s="144"/>
      <c r="EP43" s="144"/>
      <c r="EQ43" s="144"/>
      <c r="ER43" s="144"/>
      <c r="ES43" s="144"/>
      <c r="ET43" s="144"/>
      <c r="EU43" s="144"/>
      <c r="EV43" s="144"/>
      <c r="EW43" s="144"/>
      <c r="EX43" s="144"/>
      <c r="EY43" s="144"/>
      <c r="EZ43" s="144"/>
      <c r="FA43" s="144"/>
      <c r="FB43" s="144"/>
      <c r="FC43" s="144"/>
      <c r="FD43" s="144"/>
      <c r="FE43" s="144"/>
      <c r="FF43" s="144"/>
      <c r="FG43" s="144"/>
      <c r="FH43" s="144"/>
      <c r="FI43" s="144"/>
      <c r="FJ43" s="144"/>
      <c r="FK43" s="144"/>
      <c r="FL43" s="144"/>
      <c r="FM43" s="144"/>
      <c r="FN43" s="144"/>
      <c r="FO43" s="144"/>
      <c r="FP43" s="144"/>
      <c r="FQ43" s="144"/>
      <c r="FR43" s="144"/>
      <c r="FS43" s="144"/>
      <c r="FT43" s="144"/>
      <c r="FU43" s="144"/>
      <c r="FV43" s="144"/>
      <c r="FW43" s="144"/>
      <c r="FX43" s="144"/>
      <c r="FY43" s="144"/>
      <c r="FZ43" s="144"/>
      <c r="GA43" s="144"/>
      <c r="GB43" s="144"/>
      <c r="GC43" s="144"/>
      <c r="GD43" s="144"/>
      <c r="GE43" s="144"/>
      <c r="GF43" s="144"/>
      <c r="GG43" s="144"/>
      <c r="GH43" s="144"/>
      <c r="GI43" s="144"/>
      <c r="GJ43" s="144"/>
      <c r="GK43" s="144"/>
      <c r="GL43" s="144"/>
      <c r="GM43" s="144"/>
      <c r="GN43" s="144"/>
      <c r="GO43" s="144"/>
      <c r="GP43" s="144"/>
      <c r="GQ43" s="144"/>
      <c r="GR43" s="144"/>
      <c r="GS43" s="144"/>
      <c r="GT43" s="144"/>
      <c r="GU43" s="144"/>
      <c r="GV43" s="144"/>
      <c r="GW43" s="144"/>
      <c r="GX43" s="144"/>
      <c r="GY43" s="144"/>
      <c r="GZ43" s="144"/>
      <c r="HA43" s="144"/>
      <c r="HB43" s="144"/>
      <c r="HC43" s="144"/>
      <c r="HD43" s="144"/>
      <c r="HE43" s="144"/>
      <c r="HF43" s="144"/>
      <c r="HG43" s="144"/>
      <c r="HH43" s="144"/>
      <c r="HI43" s="144"/>
      <c r="HJ43" s="144"/>
      <c r="HK43" s="144"/>
      <c r="HL43" s="144"/>
      <c r="HM43" s="144"/>
      <c r="HN43" s="144"/>
      <c r="HO43" s="144"/>
      <c r="HP43" s="144"/>
      <c r="HQ43" s="144"/>
      <c r="HR43" s="144"/>
      <c r="HS43" s="144"/>
      <c r="HT43" s="144"/>
      <c r="HU43" s="144"/>
      <c r="HV43" s="144"/>
      <c r="HW43" s="144"/>
      <c r="HX43" s="144"/>
      <c r="HY43" s="144"/>
      <c r="HZ43" s="144"/>
      <c r="IA43" s="144"/>
      <c r="IB43" s="144"/>
      <c r="IC43" s="144"/>
      <c r="ID43" s="144"/>
      <c r="IE43" s="144"/>
      <c r="IF43" s="144"/>
      <c r="IG43" s="144"/>
      <c r="IH43" s="144"/>
      <c r="II43" s="144"/>
      <c r="IJ43" s="144"/>
      <c r="IK43" s="144"/>
      <c r="IL43" s="144"/>
      <c r="IM43" s="144"/>
      <c r="IN43" s="144"/>
      <c r="IO43" s="144"/>
      <c r="IP43" s="144"/>
      <c r="IQ43" s="144"/>
      <c r="IR43" s="144"/>
      <c r="IS43" s="144"/>
      <c r="IT43" s="144"/>
      <c r="IU43" s="144"/>
      <c r="IV43" s="144"/>
      <c r="IW43" s="144"/>
      <c r="IX43" s="144"/>
      <c r="IY43" s="144"/>
      <c r="IZ43" s="144"/>
      <c r="JA43" s="144"/>
      <c r="JB43" s="144"/>
      <c r="JC43" s="144"/>
      <c r="JD43" s="144"/>
      <c r="JE43" s="144"/>
      <c r="JF43" s="144"/>
      <c r="JG43" s="144"/>
      <c r="JH43" s="144"/>
      <c r="JI43" s="144"/>
      <c r="JJ43" s="144"/>
      <c r="JK43" s="144"/>
      <c r="JL43" s="144"/>
      <c r="JM43" s="144"/>
      <c r="JN43" s="144"/>
      <c r="JO43" s="144"/>
      <c r="JP43" s="144"/>
      <c r="JQ43" s="144"/>
      <c r="JR43" s="144"/>
      <c r="JS43" s="144"/>
      <c r="JT43" s="144"/>
      <c r="JU43" s="144"/>
      <c r="JV43" s="144"/>
      <c r="JW43" s="144"/>
      <c r="JX43" s="144"/>
      <c r="JY43" s="144"/>
      <c r="JZ43" s="144"/>
      <c r="KA43" s="144"/>
      <c r="KB43" s="144"/>
      <c r="KC43" s="144"/>
      <c r="KD43" s="144"/>
      <c r="KE43" s="144"/>
      <c r="KF43" s="144"/>
      <c r="KG43" s="144"/>
      <c r="KH43" s="144"/>
      <c r="KI43" s="144"/>
      <c r="KJ43" s="144"/>
      <c r="KK43" s="144"/>
      <c r="KL43" s="144"/>
      <c r="KM43" s="144"/>
      <c r="KN43" s="144"/>
      <c r="KO43" s="144"/>
      <c r="KP43" s="144"/>
      <c r="KQ43" s="144"/>
      <c r="KR43" s="144"/>
      <c r="KS43" s="144"/>
      <c r="KT43" s="144"/>
      <c r="KU43" s="144"/>
      <c r="KV43" s="144"/>
      <c r="KW43" s="1"/>
      <c r="KX43" s="1"/>
    </row>
    <row r="44" spans="1:310" s="112" customFormat="1" x14ac:dyDescent="0.25">
      <c r="A44" s="110"/>
      <c r="B44" s="113"/>
      <c r="C44" s="113"/>
      <c r="D44" s="113"/>
      <c r="E44" s="155" t="str">
        <f>kpi!$E103</f>
        <v>Начислено процентов по кредиту за период</v>
      </c>
      <c r="F44" s="110"/>
      <c r="G44" s="110"/>
      <c r="H44" s="82" t="str">
        <f>IF(OR($E44="",$E44=0),"",INDEX(kpi!$I:$I,SUMIFS(kpi!$A:$A,kpi!$E:$E,$E44)))</f>
        <v>руб.</v>
      </c>
      <c r="I44" s="110"/>
      <c r="J44" s="110"/>
      <c r="K44" s="110"/>
      <c r="L44" s="110"/>
      <c r="M44" s="111"/>
      <c r="N44" s="110"/>
      <c r="O44" s="111"/>
      <c r="P44" s="110"/>
      <c r="Q44" s="110"/>
      <c r="R44" s="156">
        <f t="shared" ref="R44" si="1178">SUMIFS($T44:$KW44,$T$1:$KW$1,"&gt;="&amp;1,$T$1:$KW$1,"&lt;="&amp;MAX($1:$1))</f>
        <v>5351808.4113572724</v>
      </c>
      <c r="S44" s="110"/>
      <c r="T44" s="110"/>
      <c r="U44" s="157">
        <f>(T42+U36)*$N$33/12</f>
        <v>0</v>
      </c>
      <c r="V44" s="157">
        <f>(U42+V36)*$N$33/12</f>
        <v>0</v>
      </c>
      <c r="W44" s="157">
        <f>(V42+W36)*$N$33/12</f>
        <v>0</v>
      </c>
      <c r="X44" s="157">
        <f>(W42+X36)*$N$33/12</f>
        <v>0</v>
      </c>
      <c r="Y44" s="157">
        <f>(X42+Y36)*$N$33/12</f>
        <v>0</v>
      </c>
      <c r="Z44" s="157">
        <f t="shared" ref="Z44:CK44" si="1179">(Y42+Z36)*$N$33/12</f>
        <v>0</v>
      </c>
      <c r="AA44" s="157">
        <f t="shared" si="1179"/>
        <v>0</v>
      </c>
      <c r="AB44" s="157">
        <f t="shared" si="1179"/>
        <v>0</v>
      </c>
      <c r="AC44" s="157">
        <f t="shared" si="1179"/>
        <v>0</v>
      </c>
      <c r="AD44" s="157">
        <f t="shared" si="1179"/>
        <v>0</v>
      </c>
      <c r="AE44" s="157">
        <f t="shared" si="1179"/>
        <v>0</v>
      </c>
      <c r="AF44" s="157">
        <f t="shared" si="1179"/>
        <v>0</v>
      </c>
      <c r="AG44" s="157">
        <f t="shared" si="1179"/>
        <v>0</v>
      </c>
      <c r="AH44" s="157">
        <f t="shared" si="1179"/>
        <v>0</v>
      </c>
      <c r="AI44" s="157">
        <f t="shared" si="1179"/>
        <v>25488.804091869999</v>
      </c>
      <c r="AJ44" s="157">
        <f t="shared" si="1179"/>
        <v>25488.804091869999</v>
      </c>
      <c r="AK44" s="157">
        <f t="shared" si="1179"/>
        <v>40168.449603142915</v>
      </c>
      <c r="AL44" s="157">
        <f t="shared" si="1179"/>
        <v>56879.189235221653</v>
      </c>
      <c r="AM44" s="157">
        <f t="shared" si="1179"/>
        <v>71582.500606242829</v>
      </c>
      <c r="AN44" s="157">
        <f t="shared" si="1179"/>
        <v>84504.640855822261</v>
      </c>
      <c r="AO44" s="157">
        <f t="shared" si="1179"/>
        <v>95926.518060906848</v>
      </c>
      <c r="AP44" s="157">
        <f t="shared" si="1179"/>
        <v>105868.4008230616</v>
      </c>
      <c r="AQ44" s="157">
        <f t="shared" si="1179"/>
        <v>114289.0976776652</v>
      </c>
      <c r="AR44" s="157">
        <f t="shared" si="1179"/>
        <v>121147.41716009623</v>
      </c>
      <c r="AS44" s="157">
        <f t="shared" si="1179"/>
        <v>127927.16780573344</v>
      </c>
      <c r="AT44" s="157">
        <f t="shared" si="1179"/>
        <v>133062.15814995547</v>
      </c>
      <c r="AU44" s="157">
        <f t="shared" si="1179"/>
        <v>136511.19672814096</v>
      </c>
      <c r="AV44" s="157">
        <f t="shared" si="1179"/>
        <v>138087.25874233531</v>
      </c>
      <c r="AW44" s="157">
        <f t="shared" si="1179"/>
        <v>138087.25874233531</v>
      </c>
      <c r="AX44" s="157">
        <f t="shared" si="1179"/>
        <v>138087.25874233531</v>
      </c>
      <c r="AY44" s="157">
        <f t="shared" si="1179"/>
        <v>138087.25874233531</v>
      </c>
      <c r="AZ44" s="157">
        <f t="shared" si="1179"/>
        <v>138087.25874233531</v>
      </c>
      <c r="BA44" s="157">
        <f t="shared" si="1179"/>
        <v>138087.25874233531</v>
      </c>
      <c r="BB44" s="157">
        <f t="shared" si="1179"/>
        <v>138087.25874233531</v>
      </c>
      <c r="BC44" s="157">
        <f t="shared" si="1179"/>
        <v>134647.87031367098</v>
      </c>
      <c r="BD44" s="157">
        <f t="shared" si="1179"/>
        <v>124663.6670827839</v>
      </c>
      <c r="BE44" s="157">
        <f t="shared" si="1179"/>
        <v>240987.46297139171</v>
      </c>
      <c r="BF44" s="157">
        <f t="shared" si="1179"/>
        <v>265249.69482649298</v>
      </c>
      <c r="BG44" s="157">
        <f t="shared" si="1179"/>
        <v>278906.11610816029</v>
      </c>
      <c r="BH44" s="157">
        <f t="shared" si="1179"/>
        <v>278906.11610816029</v>
      </c>
      <c r="BI44" s="157">
        <f t="shared" si="1179"/>
        <v>248100.52646868929</v>
      </c>
      <c r="BJ44" s="157">
        <f t="shared" si="1179"/>
        <v>241350.12689317323</v>
      </c>
      <c r="BK44" s="157">
        <f t="shared" si="1179"/>
        <v>231810.37489879419</v>
      </c>
      <c r="BL44" s="157">
        <f t="shared" si="1179"/>
        <v>219416.81595414935</v>
      </c>
      <c r="BM44" s="157">
        <f t="shared" si="1179"/>
        <v>203889.32992991977</v>
      </c>
      <c r="BN44" s="157">
        <f t="shared" si="1179"/>
        <v>185577.01599707676</v>
      </c>
      <c r="BO44" s="157">
        <f t="shared" si="1179"/>
        <v>164861.12944933982</v>
      </c>
      <c r="BP44" s="157">
        <f t="shared" si="1179"/>
        <v>141764.67161552265</v>
      </c>
      <c r="BQ44" s="157">
        <f t="shared" si="1179"/>
        <v>116223.54393439303</v>
      </c>
      <c r="BR44" s="157">
        <f t="shared" si="1179"/>
        <v>88172.846612703623</v>
      </c>
      <c r="BS44" s="157">
        <f t="shared" si="1179"/>
        <v>57546.868609791127</v>
      </c>
      <c r="BT44" s="157">
        <f t="shared" si="1179"/>
        <v>24279.077496984217</v>
      </c>
      <c r="BU44" s="157">
        <f t="shared" si="1179"/>
        <v>0</v>
      </c>
      <c r="BV44" s="157">
        <f t="shared" si="1179"/>
        <v>0</v>
      </c>
      <c r="BW44" s="157">
        <f t="shared" si="1179"/>
        <v>0</v>
      </c>
      <c r="BX44" s="157">
        <f t="shared" si="1179"/>
        <v>0</v>
      </c>
      <c r="BY44" s="157">
        <f t="shared" si="1179"/>
        <v>0</v>
      </c>
      <c r="BZ44" s="157">
        <f t="shared" si="1179"/>
        <v>0</v>
      </c>
      <c r="CA44" s="157">
        <f t="shared" si="1179"/>
        <v>0</v>
      </c>
      <c r="CB44" s="157">
        <f t="shared" si="1179"/>
        <v>0</v>
      </c>
      <c r="CC44" s="157">
        <f t="shared" si="1179"/>
        <v>0</v>
      </c>
      <c r="CD44" s="157">
        <f t="shared" si="1179"/>
        <v>0</v>
      </c>
      <c r="CE44" s="157">
        <f t="shared" si="1179"/>
        <v>0</v>
      </c>
      <c r="CF44" s="157">
        <f t="shared" si="1179"/>
        <v>0</v>
      </c>
      <c r="CG44" s="157">
        <f t="shared" si="1179"/>
        <v>0</v>
      </c>
      <c r="CH44" s="157">
        <f t="shared" si="1179"/>
        <v>0</v>
      </c>
      <c r="CI44" s="157">
        <f t="shared" si="1179"/>
        <v>0</v>
      </c>
      <c r="CJ44" s="157">
        <f t="shared" si="1179"/>
        <v>0</v>
      </c>
      <c r="CK44" s="157">
        <f t="shared" si="1179"/>
        <v>0</v>
      </c>
      <c r="CL44" s="157">
        <f t="shared" ref="CL44:EW44" si="1180">(CK42+CL36)*$N$33/12</f>
        <v>0</v>
      </c>
      <c r="CM44" s="157">
        <f t="shared" si="1180"/>
        <v>0</v>
      </c>
      <c r="CN44" s="157">
        <f t="shared" si="1180"/>
        <v>0</v>
      </c>
      <c r="CO44" s="157">
        <f t="shared" si="1180"/>
        <v>0</v>
      </c>
      <c r="CP44" s="157">
        <f t="shared" si="1180"/>
        <v>0</v>
      </c>
      <c r="CQ44" s="157">
        <f t="shared" si="1180"/>
        <v>0</v>
      </c>
      <c r="CR44" s="157">
        <f t="shared" si="1180"/>
        <v>0</v>
      </c>
      <c r="CS44" s="157">
        <f t="shared" si="1180"/>
        <v>0</v>
      </c>
      <c r="CT44" s="157">
        <f t="shared" si="1180"/>
        <v>0</v>
      </c>
      <c r="CU44" s="157">
        <f t="shared" si="1180"/>
        <v>0</v>
      </c>
      <c r="CV44" s="157">
        <f t="shared" si="1180"/>
        <v>0</v>
      </c>
      <c r="CW44" s="157">
        <f t="shared" si="1180"/>
        <v>0</v>
      </c>
      <c r="CX44" s="157">
        <f t="shared" si="1180"/>
        <v>0</v>
      </c>
      <c r="CY44" s="157">
        <f t="shared" si="1180"/>
        <v>0</v>
      </c>
      <c r="CZ44" s="157">
        <f t="shared" si="1180"/>
        <v>0</v>
      </c>
      <c r="DA44" s="157">
        <f t="shared" si="1180"/>
        <v>0</v>
      </c>
      <c r="DB44" s="157">
        <f t="shared" si="1180"/>
        <v>0</v>
      </c>
      <c r="DC44" s="157">
        <f t="shared" si="1180"/>
        <v>0</v>
      </c>
      <c r="DD44" s="157">
        <f t="shared" si="1180"/>
        <v>0</v>
      </c>
      <c r="DE44" s="157">
        <f t="shared" si="1180"/>
        <v>0</v>
      </c>
      <c r="DF44" s="157">
        <f t="shared" si="1180"/>
        <v>0</v>
      </c>
      <c r="DG44" s="157">
        <f t="shared" si="1180"/>
        <v>0</v>
      </c>
      <c r="DH44" s="157">
        <f t="shared" si="1180"/>
        <v>0</v>
      </c>
      <c r="DI44" s="157">
        <f t="shared" si="1180"/>
        <v>0</v>
      </c>
      <c r="DJ44" s="157">
        <f t="shared" si="1180"/>
        <v>0</v>
      </c>
      <c r="DK44" s="157">
        <f t="shared" si="1180"/>
        <v>0</v>
      </c>
      <c r="DL44" s="157">
        <f t="shared" si="1180"/>
        <v>0</v>
      </c>
      <c r="DM44" s="157">
        <f t="shared" si="1180"/>
        <v>0</v>
      </c>
      <c r="DN44" s="157">
        <f t="shared" si="1180"/>
        <v>0</v>
      </c>
      <c r="DO44" s="157">
        <f t="shared" si="1180"/>
        <v>0</v>
      </c>
      <c r="DP44" s="157">
        <f t="shared" si="1180"/>
        <v>0</v>
      </c>
      <c r="DQ44" s="157">
        <f t="shared" si="1180"/>
        <v>0</v>
      </c>
      <c r="DR44" s="157">
        <f t="shared" si="1180"/>
        <v>0</v>
      </c>
      <c r="DS44" s="157">
        <f t="shared" si="1180"/>
        <v>0</v>
      </c>
      <c r="DT44" s="157">
        <f t="shared" si="1180"/>
        <v>0</v>
      </c>
      <c r="DU44" s="157">
        <f t="shared" si="1180"/>
        <v>0</v>
      </c>
      <c r="DV44" s="157">
        <f t="shared" si="1180"/>
        <v>0</v>
      </c>
      <c r="DW44" s="157">
        <f t="shared" si="1180"/>
        <v>0</v>
      </c>
      <c r="DX44" s="157">
        <f t="shared" si="1180"/>
        <v>0</v>
      </c>
      <c r="DY44" s="157">
        <f t="shared" si="1180"/>
        <v>0</v>
      </c>
      <c r="DZ44" s="157">
        <f t="shared" si="1180"/>
        <v>0</v>
      </c>
      <c r="EA44" s="157">
        <f t="shared" si="1180"/>
        <v>0</v>
      </c>
      <c r="EB44" s="157">
        <f t="shared" si="1180"/>
        <v>0</v>
      </c>
      <c r="EC44" s="157">
        <f t="shared" si="1180"/>
        <v>0</v>
      </c>
      <c r="ED44" s="157">
        <f t="shared" si="1180"/>
        <v>0</v>
      </c>
      <c r="EE44" s="157">
        <f t="shared" si="1180"/>
        <v>0</v>
      </c>
      <c r="EF44" s="157">
        <f t="shared" si="1180"/>
        <v>0</v>
      </c>
      <c r="EG44" s="157">
        <f t="shared" si="1180"/>
        <v>0</v>
      </c>
      <c r="EH44" s="157">
        <f t="shared" si="1180"/>
        <v>0</v>
      </c>
      <c r="EI44" s="157">
        <f t="shared" si="1180"/>
        <v>0</v>
      </c>
      <c r="EJ44" s="157">
        <f t="shared" si="1180"/>
        <v>0</v>
      </c>
      <c r="EK44" s="157">
        <f t="shared" si="1180"/>
        <v>0</v>
      </c>
      <c r="EL44" s="157">
        <f t="shared" si="1180"/>
        <v>0</v>
      </c>
      <c r="EM44" s="157">
        <f t="shared" si="1180"/>
        <v>0</v>
      </c>
      <c r="EN44" s="157">
        <f t="shared" si="1180"/>
        <v>0</v>
      </c>
      <c r="EO44" s="157">
        <f t="shared" si="1180"/>
        <v>0</v>
      </c>
      <c r="EP44" s="157">
        <f t="shared" si="1180"/>
        <v>0</v>
      </c>
      <c r="EQ44" s="157">
        <f t="shared" si="1180"/>
        <v>0</v>
      </c>
      <c r="ER44" s="157">
        <f t="shared" si="1180"/>
        <v>0</v>
      </c>
      <c r="ES44" s="157">
        <f t="shared" si="1180"/>
        <v>0</v>
      </c>
      <c r="ET44" s="157">
        <f t="shared" si="1180"/>
        <v>0</v>
      </c>
      <c r="EU44" s="157">
        <f t="shared" si="1180"/>
        <v>0</v>
      </c>
      <c r="EV44" s="157">
        <f t="shared" si="1180"/>
        <v>0</v>
      </c>
      <c r="EW44" s="157">
        <f t="shared" si="1180"/>
        <v>0</v>
      </c>
      <c r="EX44" s="157">
        <f t="shared" ref="EX44:HI44" si="1181">(EW42+EX36)*$N$33/12</f>
        <v>0</v>
      </c>
      <c r="EY44" s="157">
        <f t="shared" si="1181"/>
        <v>0</v>
      </c>
      <c r="EZ44" s="157">
        <f t="shared" si="1181"/>
        <v>0</v>
      </c>
      <c r="FA44" s="157">
        <f t="shared" si="1181"/>
        <v>0</v>
      </c>
      <c r="FB44" s="157">
        <f t="shared" si="1181"/>
        <v>0</v>
      </c>
      <c r="FC44" s="157">
        <f t="shared" si="1181"/>
        <v>0</v>
      </c>
      <c r="FD44" s="157">
        <f t="shared" si="1181"/>
        <v>0</v>
      </c>
      <c r="FE44" s="157">
        <f t="shared" si="1181"/>
        <v>0</v>
      </c>
      <c r="FF44" s="157">
        <f t="shared" si="1181"/>
        <v>0</v>
      </c>
      <c r="FG44" s="157">
        <f t="shared" si="1181"/>
        <v>0</v>
      </c>
      <c r="FH44" s="157">
        <f t="shared" si="1181"/>
        <v>0</v>
      </c>
      <c r="FI44" s="157">
        <f t="shared" si="1181"/>
        <v>0</v>
      </c>
      <c r="FJ44" s="157">
        <f t="shared" si="1181"/>
        <v>0</v>
      </c>
      <c r="FK44" s="157">
        <f t="shared" si="1181"/>
        <v>0</v>
      </c>
      <c r="FL44" s="157">
        <f t="shared" si="1181"/>
        <v>0</v>
      </c>
      <c r="FM44" s="157">
        <f t="shared" si="1181"/>
        <v>0</v>
      </c>
      <c r="FN44" s="157">
        <f t="shared" si="1181"/>
        <v>0</v>
      </c>
      <c r="FO44" s="157">
        <f t="shared" si="1181"/>
        <v>0</v>
      </c>
      <c r="FP44" s="157">
        <f t="shared" si="1181"/>
        <v>0</v>
      </c>
      <c r="FQ44" s="157">
        <f t="shared" si="1181"/>
        <v>0</v>
      </c>
      <c r="FR44" s="157">
        <f t="shared" si="1181"/>
        <v>0</v>
      </c>
      <c r="FS44" s="157">
        <f t="shared" si="1181"/>
        <v>0</v>
      </c>
      <c r="FT44" s="157">
        <f t="shared" si="1181"/>
        <v>0</v>
      </c>
      <c r="FU44" s="157">
        <f t="shared" si="1181"/>
        <v>0</v>
      </c>
      <c r="FV44" s="157">
        <f t="shared" si="1181"/>
        <v>0</v>
      </c>
      <c r="FW44" s="157">
        <f t="shared" si="1181"/>
        <v>0</v>
      </c>
      <c r="FX44" s="157">
        <f t="shared" si="1181"/>
        <v>0</v>
      </c>
      <c r="FY44" s="157">
        <f t="shared" si="1181"/>
        <v>0</v>
      </c>
      <c r="FZ44" s="157">
        <f t="shared" si="1181"/>
        <v>0</v>
      </c>
      <c r="GA44" s="157">
        <f t="shared" si="1181"/>
        <v>0</v>
      </c>
      <c r="GB44" s="157">
        <f t="shared" si="1181"/>
        <v>0</v>
      </c>
      <c r="GC44" s="157">
        <f t="shared" si="1181"/>
        <v>0</v>
      </c>
      <c r="GD44" s="157">
        <f t="shared" si="1181"/>
        <v>0</v>
      </c>
      <c r="GE44" s="157">
        <f t="shared" si="1181"/>
        <v>0</v>
      </c>
      <c r="GF44" s="157">
        <f t="shared" si="1181"/>
        <v>0</v>
      </c>
      <c r="GG44" s="157">
        <f t="shared" si="1181"/>
        <v>0</v>
      </c>
      <c r="GH44" s="157">
        <f t="shared" si="1181"/>
        <v>0</v>
      </c>
      <c r="GI44" s="157">
        <f t="shared" si="1181"/>
        <v>0</v>
      </c>
      <c r="GJ44" s="157">
        <f t="shared" si="1181"/>
        <v>0</v>
      </c>
      <c r="GK44" s="157">
        <f t="shared" si="1181"/>
        <v>0</v>
      </c>
      <c r="GL44" s="157">
        <f t="shared" si="1181"/>
        <v>0</v>
      </c>
      <c r="GM44" s="157">
        <f t="shared" si="1181"/>
        <v>0</v>
      </c>
      <c r="GN44" s="157">
        <f t="shared" si="1181"/>
        <v>0</v>
      </c>
      <c r="GO44" s="157">
        <f t="shared" si="1181"/>
        <v>0</v>
      </c>
      <c r="GP44" s="157">
        <f t="shared" si="1181"/>
        <v>0</v>
      </c>
      <c r="GQ44" s="157">
        <f t="shared" si="1181"/>
        <v>0</v>
      </c>
      <c r="GR44" s="157">
        <f t="shared" si="1181"/>
        <v>0</v>
      </c>
      <c r="GS44" s="157">
        <f t="shared" si="1181"/>
        <v>0</v>
      </c>
      <c r="GT44" s="157">
        <f t="shared" si="1181"/>
        <v>0</v>
      </c>
      <c r="GU44" s="157">
        <f t="shared" si="1181"/>
        <v>0</v>
      </c>
      <c r="GV44" s="157">
        <f t="shared" si="1181"/>
        <v>0</v>
      </c>
      <c r="GW44" s="157">
        <f t="shared" si="1181"/>
        <v>0</v>
      </c>
      <c r="GX44" s="157">
        <f t="shared" si="1181"/>
        <v>0</v>
      </c>
      <c r="GY44" s="157">
        <f t="shared" si="1181"/>
        <v>0</v>
      </c>
      <c r="GZ44" s="157">
        <f t="shared" si="1181"/>
        <v>0</v>
      </c>
      <c r="HA44" s="157">
        <f t="shared" si="1181"/>
        <v>0</v>
      </c>
      <c r="HB44" s="157">
        <f t="shared" si="1181"/>
        <v>0</v>
      </c>
      <c r="HC44" s="157">
        <f t="shared" si="1181"/>
        <v>0</v>
      </c>
      <c r="HD44" s="157">
        <f t="shared" si="1181"/>
        <v>0</v>
      </c>
      <c r="HE44" s="157">
        <f t="shared" si="1181"/>
        <v>0</v>
      </c>
      <c r="HF44" s="157">
        <f t="shared" si="1181"/>
        <v>0</v>
      </c>
      <c r="HG44" s="157">
        <f t="shared" si="1181"/>
        <v>0</v>
      </c>
      <c r="HH44" s="157">
        <f t="shared" si="1181"/>
        <v>0</v>
      </c>
      <c r="HI44" s="157">
        <f t="shared" si="1181"/>
        <v>0</v>
      </c>
      <c r="HJ44" s="157">
        <f t="shared" ref="HJ44:JU44" si="1182">(HI42+HJ36)*$N$33/12</f>
        <v>0</v>
      </c>
      <c r="HK44" s="157">
        <f t="shared" si="1182"/>
        <v>0</v>
      </c>
      <c r="HL44" s="157">
        <f t="shared" si="1182"/>
        <v>0</v>
      </c>
      <c r="HM44" s="157">
        <f t="shared" si="1182"/>
        <v>0</v>
      </c>
      <c r="HN44" s="157">
        <f t="shared" si="1182"/>
        <v>0</v>
      </c>
      <c r="HO44" s="157">
        <f t="shared" si="1182"/>
        <v>0</v>
      </c>
      <c r="HP44" s="157">
        <f t="shared" si="1182"/>
        <v>0</v>
      </c>
      <c r="HQ44" s="157">
        <f t="shared" si="1182"/>
        <v>0</v>
      </c>
      <c r="HR44" s="157">
        <f t="shared" si="1182"/>
        <v>0</v>
      </c>
      <c r="HS44" s="157">
        <f t="shared" si="1182"/>
        <v>0</v>
      </c>
      <c r="HT44" s="157">
        <f t="shared" si="1182"/>
        <v>0</v>
      </c>
      <c r="HU44" s="157">
        <f t="shared" si="1182"/>
        <v>0</v>
      </c>
      <c r="HV44" s="157">
        <f t="shared" si="1182"/>
        <v>0</v>
      </c>
      <c r="HW44" s="157">
        <f t="shared" si="1182"/>
        <v>0</v>
      </c>
      <c r="HX44" s="157">
        <f t="shared" si="1182"/>
        <v>0</v>
      </c>
      <c r="HY44" s="157">
        <f t="shared" si="1182"/>
        <v>0</v>
      </c>
      <c r="HZ44" s="157">
        <f t="shared" si="1182"/>
        <v>0</v>
      </c>
      <c r="IA44" s="157">
        <f t="shared" si="1182"/>
        <v>0</v>
      </c>
      <c r="IB44" s="157">
        <f t="shared" si="1182"/>
        <v>0</v>
      </c>
      <c r="IC44" s="157">
        <f t="shared" si="1182"/>
        <v>0</v>
      </c>
      <c r="ID44" s="157">
        <f t="shared" si="1182"/>
        <v>0</v>
      </c>
      <c r="IE44" s="157">
        <f t="shared" si="1182"/>
        <v>0</v>
      </c>
      <c r="IF44" s="157">
        <f t="shared" si="1182"/>
        <v>0</v>
      </c>
      <c r="IG44" s="157">
        <f t="shared" si="1182"/>
        <v>0</v>
      </c>
      <c r="IH44" s="157">
        <f t="shared" si="1182"/>
        <v>0</v>
      </c>
      <c r="II44" s="157">
        <f t="shared" si="1182"/>
        <v>0</v>
      </c>
      <c r="IJ44" s="157">
        <f t="shared" si="1182"/>
        <v>0</v>
      </c>
      <c r="IK44" s="157">
        <f t="shared" si="1182"/>
        <v>0</v>
      </c>
      <c r="IL44" s="157">
        <f t="shared" si="1182"/>
        <v>0</v>
      </c>
      <c r="IM44" s="157">
        <f t="shared" si="1182"/>
        <v>0</v>
      </c>
      <c r="IN44" s="157">
        <f t="shared" si="1182"/>
        <v>0</v>
      </c>
      <c r="IO44" s="157">
        <f t="shared" si="1182"/>
        <v>0</v>
      </c>
      <c r="IP44" s="157">
        <f t="shared" si="1182"/>
        <v>0</v>
      </c>
      <c r="IQ44" s="157">
        <f t="shared" si="1182"/>
        <v>0</v>
      </c>
      <c r="IR44" s="157">
        <f t="shared" si="1182"/>
        <v>0</v>
      </c>
      <c r="IS44" s="157">
        <f t="shared" si="1182"/>
        <v>0</v>
      </c>
      <c r="IT44" s="157">
        <f t="shared" si="1182"/>
        <v>0</v>
      </c>
      <c r="IU44" s="157">
        <f t="shared" si="1182"/>
        <v>0</v>
      </c>
      <c r="IV44" s="157">
        <f t="shared" si="1182"/>
        <v>0</v>
      </c>
      <c r="IW44" s="157">
        <f t="shared" si="1182"/>
        <v>0</v>
      </c>
      <c r="IX44" s="157">
        <f t="shared" si="1182"/>
        <v>0</v>
      </c>
      <c r="IY44" s="157">
        <f t="shared" si="1182"/>
        <v>0</v>
      </c>
      <c r="IZ44" s="157">
        <f t="shared" si="1182"/>
        <v>0</v>
      </c>
      <c r="JA44" s="157">
        <f t="shared" si="1182"/>
        <v>0</v>
      </c>
      <c r="JB44" s="157">
        <f t="shared" si="1182"/>
        <v>0</v>
      </c>
      <c r="JC44" s="157">
        <f t="shared" si="1182"/>
        <v>0</v>
      </c>
      <c r="JD44" s="157">
        <f t="shared" si="1182"/>
        <v>0</v>
      </c>
      <c r="JE44" s="157">
        <f t="shared" si="1182"/>
        <v>0</v>
      </c>
      <c r="JF44" s="157">
        <f t="shared" si="1182"/>
        <v>0</v>
      </c>
      <c r="JG44" s="157">
        <f t="shared" si="1182"/>
        <v>0</v>
      </c>
      <c r="JH44" s="157">
        <f t="shared" si="1182"/>
        <v>0</v>
      </c>
      <c r="JI44" s="157">
        <f t="shared" si="1182"/>
        <v>0</v>
      </c>
      <c r="JJ44" s="157">
        <f t="shared" si="1182"/>
        <v>0</v>
      </c>
      <c r="JK44" s="157">
        <f t="shared" si="1182"/>
        <v>0</v>
      </c>
      <c r="JL44" s="157">
        <f t="shared" si="1182"/>
        <v>0</v>
      </c>
      <c r="JM44" s="157">
        <f t="shared" si="1182"/>
        <v>0</v>
      </c>
      <c r="JN44" s="157">
        <f t="shared" si="1182"/>
        <v>0</v>
      </c>
      <c r="JO44" s="157">
        <f t="shared" si="1182"/>
        <v>0</v>
      </c>
      <c r="JP44" s="157">
        <f t="shared" si="1182"/>
        <v>0</v>
      </c>
      <c r="JQ44" s="157">
        <f t="shared" si="1182"/>
        <v>0</v>
      </c>
      <c r="JR44" s="157">
        <f t="shared" si="1182"/>
        <v>0</v>
      </c>
      <c r="JS44" s="157">
        <f t="shared" si="1182"/>
        <v>0</v>
      </c>
      <c r="JT44" s="157">
        <f t="shared" si="1182"/>
        <v>0</v>
      </c>
      <c r="JU44" s="157">
        <f t="shared" si="1182"/>
        <v>0</v>
      </c>
      <c r="JV44" s="157">
        <f t="shared" ref="JV44:KV44" si="1183">(JU42+JV36)*$N$33/12</f>
        <v>0</v>
      </c>
      <c r="JW44" s="157">
        <f t="shared" si="1183"/>
        <v>0</v>
      </c>
      <c r="JX44" s="157">
        <f t="shared" si="1183"/>
        <v>0</v>
      </c>
      <c r="JY44" s="157">
        <f t="shared" si="1183"/>
        <v>0</v>
      </c>
      <c r="JZ44" s="157">
        <f t="shared" si="1183"/>
        <v>0</v>
      </c>
      <c r="KA44" s="157">
        <f t="shared" si="1183"/>
        <v>0</v>
      </c>
      <c r="KB44" s="157">
        <f t="shared" si="1183"/>
        <v>0</v>
      </c>
      <c r="KC44" s="157">
        <f t="shared" si="1183"/>
        <v>0</v>
      </c>
      <c r="KD44" s="157">
        <f t="shared" si="1183"/>
        <v>0</v>
      </c>
      <c r="KE44" s="157">
        <f t="shared" si="1183"/>
        <v>0</v>
      </c>
      <c r="KF44" s="157">
        <f t="shared" si="1183"/>
        <v>0</v>
      </c>
      <c r="KG44" s="157">
        <f t="shared" si="1183"/>
        <v>0</v>
      </c>
      <c r="KH44" s="157">
        <f t="shared" si="1183"/>
        <v>0</v>
      </c>
      <c r="KI44" s="157">
        <f t="shared" si="1183"/>
        <v>0</v>
      </c>
      <c r="KJ44" s="157">
        <f t="shared" si="1183"/>
        <v>0</v>
      </c>
      <c r="KK44" s="157">
        <f t="shared" si="1183"/>
        <v>0</v>
      </c>
      <c r="KL44" s="157">
        <f t="shared" si="1183"/>
        <v>0</v>
      </c>
      <c r="KM44" s="157">
        <f t="shared" si="1183"/>
        <v>0</v>
      </c>
      <c r="KN44" s="157">
        <f t="shared" si="1183"/>
        <v>0</v>
      </c>
      <c r="KO44" s="157">
        <f t="shared" si="1183"/>
        <v>0</v>
      </c>
      <c r="KP44" s="157">
        <f t="shared" si="1183"/>
        <v>0</v>
      </c>
      <c r="KQ44" s="157">
        <f t="shared" si="1183"/>
        <v>0</v>
      </c>
      <c r="KR44" s="157">
        <f t="shared" si="1183"/>
        <v>0</v>
      </c>
      <c r="KS44" s="157">
        <f t="shared" si="1183"/>
        <v>0</v>
      </c>
      <c r="KT44" s="157">
        <f t="shared" si="1183"/>
        <v>0</v>
      </c>
      <c r="KU44" s="157">
        <f t="shared" si="1183"/>
        <v>0</v>
      </c>
      <c r="KV44" s="157">
        <f t="shared" si="1183"/>
        <v>0</v>
      </c>
      <c r="KW44" s="110"/>
      <c r="KX44" s="110"/>
    </row>
    <row r="45" spans="1:310" ht="4.05" customHeight="1" x14ac:dyDescent="0.25">
      <c r="A45" s="1"/>
      <c r="B45" s="79"/>
      <c r="C45" s="79"/>
      <c r="D45" s="79"/>
      <c r="E45" s="1"/>
      <c r="F45" s="1"/>
      <c r="G45" s="1"/>
      <c r="H45" s="11"/>
      <c r="I45" s="1"/>
      <c r="J45" s="1"/>
      <c r="K45" s="1"/>
      <c r="L45" s="1"/>
      <c r="M45" s="5"/>
      <c r="N45" s="1"/>
      <c r="O45" s="19"/>
      <c r="P45" s="1"/>
      <c r="Q45" s="1"/>
      <c r="R45" s="1"/>
      <c r="S45" s="1"/>
      <c r="T45" s="1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4"/>
      <c r="DQ45" s="144"/>
      <c r="DR45" s="144"/>
      <c r="DS45" s="144"/>
      <c r="DT45" s="144"/>
      <c r="DU45" s="144"/>
      <c r="DV45" s="144"/>
      <c r="DW45" s="144"/>
      <c r="DX45" s="144"/>
      <c r="DY45" s="144"/>
      <c r="DZ45" s="144"/>
      <c r="EA45" s="144"/>
      <c r="EB45" s="144"/>
      <c r="EC45" s="144"/>
      <c r="ED45" s="144"/>
      <c r="EE45" s="144"/>
      <c r="EF45" s="144"/>
      <c r="EG45" s="144"/>
      <c r="EH45" s="144"/>
      <c r="EI45" s="144"/>
      <c r="EJ45" s="144"/>
      <c r="EK45" s="144"/>
      <c r="EL45" s="144"/>
      <c r="EM45" s="144"/>
      <c r="EN45" s="144"/>
      <c r="EO45" s="144"/>
      <c r="EP45" s="144"/>
      <c r="EQ45" s="144"/>
      <c r="ER45" s="144"/>
      <c r="ES45" s="144"/>
      <c r="ET45" s="144"/>
      <c r="EU45" s="144"/>
      <c r="EV45" s="144"/>
      <c r="EW45" s="144"/>
      <c r="EX45" s="144"/>
      <c r="EY45" s="144"/>
      <c r="EZ45" s="144"/>
      <c r="FA45" s="144"/>
      <c r="FB45" s="144"/>
      <c r="FC45" s="144"/>
      <c r="FD45" s="144"/>
      <c r="FE45" s="144"/>
      <c r="FF45" s="144"/>
      <c r="FG45" s="144"/>
      <c r="FH45" s="144"/>
      <c r="FI45" s="144"/>
      <c r="FJ45" s="144"/>
      <c r="FK45" s="144"/>
      <c r="FL45" s="144"/>
      <c r="FM45" s="144"/>
      <c r="FN45" s="144"/>
      <c r="FO45" s="144"/>
      <c r="FP45" s="144"/>
      <c r="FQ45" s="144"/>
      <c r="FR45" s="144"/>
      <c r="FS45" s="144"/>
      <c r="FT45" s="144"/>
      <c r="FU45" s="144"/>
      <c r="FV45" s="144"/>
      <c r="FW45" s="144"/>
      <c r="FX45" s="144"/>
      <c r="FY45" s="144"/>
      <c r="FZ45" s="144"/>
      <c r="GA45" s="144"/>
      <c r="GB45" s="144"/>
      <c r="GC45" s="144"/>
      <c r="GD45" s="144"/>
      <c r="GE45" s="144"/>
      <c r="GF45" s="144"/>
      <c r="GG45" s="144"/>
      <c r="GH45" s="144"/>
      <c r="GI45" s="144"/>
      <c r="GJ45" s="144"/>
      <c r="GK45" s="144"/>
      <c r="GL45" s="144"/>
      <c r="GM45" s="144"/>
      <c r="GN45" s="144"/>
      <c r="GO45" s="144"/>
      <c r="GP45" s="144"/>
      <c r="GQ45" s="144"/>
      <c r="GR45" s="144"/>
      <c r="GS45" s="144"/>
      <c r="GT45" s="144"/>
      <c r="GU45" s="144"/>
      <c r="GV45" s="144"/>
      <c r="GW45" s="144"/>
      <c r="GX45" s="144"/>
      <c r="GY45" s="144"/>
      <c r="GZ45" s="144"/>
      <c r="HA45" s="144"/>
      <c r="HB45" s="144"/>
      <c r="HC45" s="144"/>
      <c r="HD45" s="144"/>
      <c r="HE45" s="144"/>
      <c r="HF45" s="144"/>
      <c r="HG45" s="144"/>
      <c r="HH45" s="144"/>
      <c r="HI45" s="144"/>
      <c r="HJ45" s="144"/>
      <c r="HK45" s="144"/>
      <c r="HL45" s="144"/>
      <c r="HM45" s="144"/>
      <c r="HN45" s="144"/>
      <c r="HO45" s="144"/>
      <c r="HP45" s="144"/>
      <c r="HQ45" s="144"/>
      <c r="HR45" s="144"/>
      <c r="HS45" s="144"/>
      <c r="HT45" s="144"/>
      <c r="HU45" s="144"/>
      <c r="HV45" s="144"/>
      <c r="HW45" s="144"/>
      <c r="HX45" s="144"/>
      <c r="HY45" s="144"/>
      <c r="HZ45" s="144"/>
      <c r="IA45" s="144"/>
      <c r="IB45" s="144"/>
      <c r="IC45" s="144"/>
      <c r="ID45" s="144"/>
      <c r="IE45" s="144"/>
      <c r="IF45" s="144"/>
      <c r="IG45" s="144"/>
      <c r="IH45" s="144"/>
      <c r="II45" s="144"/>
      <c r="IJ45" s="144"/>
      <c r="IK45" s="144"/>
      <c r="IL45" s="144"/>
      <c r="IM45" s="144"/>
      <c r="IN45" s="144"/>
      <c r="IO45" s="144"/>
      <c r="IP45" s="144"/>
      <c r="IQ45" s="144"/>
      <c r="IR45" s="144"/>
      <c r="IS45" s="144"/>
      <c r="IT45" s="144"/>
      <c r="IU45" s="144"/>
      <c r="IV45" s="144"/>
      <c r="IW45" s="144"/>
      <c r="IX45" s="144"/>
      <c r="IY45" s="144"/>
      <c r="IZ45" s="144"/>
      <c r="JA45" s="144"/>
      <c r="JB45" s="144"/>
      <c r="JC45" s="144"/>
      <c r="JD45" s="144"/>
      <c r="JE45" s="144"/>
      <c r="JF45" s="144"/>
      <c r="JG45" s="144"/>
      <c r="JH45" s="144"/>
      <c r="JI45" s="144"/>
      <c r="JJ45" s="144"/>
      <c r="JK45" s="144"/>
      <c r="JL45" s="144"/>
      <c r="JM45" s="144"/>
      <c r="JN45" s="144"/>
      <c r="JO45" s="144"/>
      <c r="JP45" s="144"/>
      <c r="JQ45" s="144"/>
      <c r="JR45" s="144"/>
      <c r="JS45" s="144"/>
      <c r="JT45" s="144"/>
      <c r="JU45" s="144"/>
      <c r="JV45" s="144"/>
      <c r="JW45" s="144"/>
      <c r="JX45" s="144"/>
      <c r="JY45" s="144"/>
      <c r="JZ45" s="144"/>
      <c r="KA45" s="144"/>
      <c r="KB45" s="144"/>
      <c r="KC45" s="144"/>
      <c r="KD45" s="144"/>
      <c r="KE45" s="144"/>
      <c r="KF45" s="144"/>
      <c r="KG45" s="144"/>
      <c r="KH45" s="144"/>
      <c r="KI45" s="144"/>
      <c r="KJ45" s="144"/>
      <c r="KK45" s="144"/>
      <c r="KL45" s="144"/>
      <c r="KM45" s="144"/>
      <c r="KN45" s="144"/>
      <c r="KO45" s="144"/>
      <c r="KP45" s="144"/>
      <c r="KQ45" s="144"/>
      <c r="KR45" s="144"/>
      <c r="KS45" s="144"/>
      <c r="KT45" s="144"/>
      <c r="KU45" s="144"/>
      <c r="KV45" s="144"/>
      <c r="KW45" s="1"/>
      <c r="KX45" s="1"/>
    </row>
    <row r="46" spans="1:310" s="112" customFormat="1" x14ac:dyDescent="0.25">
      <c r="A46" s="110"/>
      <c r="B46" s="113"/>
      <c r="C46" s="113"/>
      <c r="D46" s="113"/>
      <c r="E46" s="152" t="str">
        <f>kpi!$E104</f>
        <v>Оплата процентов по кредиту</v>
      </c>
      <c r="F46" s="110"/>
      <c r="G46" s="110"/>
      <c r="H46" s="82" t="str">
        <f>IF(OR($E46="",$E46=0),"",INDEX(kpi!$I:$I,SUMIFS(kpi!$A:$A,kpi!$E:$E,$E46)))</f>
        <v>руб.</v>
      </c>
      <c r="I46" s="110"/>
      <c r="J46" s="110"/>
      <c r="K46" s="110"/>
      <c r="L46" s="110"/>
      <c r="M46" s="111"/>
      <c r="N46" s="110"/>
      <c r="O46" s="111"/>
      <c r="P46" s="110"/>
      <c r="Q46" s="110"/>
      <c r="R46" s="153">
        <f t="shared" ref="R46" si="1184">SUMIFS($T46:$KW46,$T$1:$KW$1,"&gt;="&amp;1,$T$1:$KW$1,"&lt;="&amp;MAX($1:$1))</f>
        <v>5351808.4113572724</v>
      </c>
      <c r="S46" s="110"/>
      <c r="T46" s="110"/>
      <c r="U46" s="154">
        <v>0</v>
      </c>
      <c r="V46" s="154">
        <f>IF(AND(V24&gt;0,V24&lt;SUM($U44:V44)-SUM($U46:U46)),V24,IF(AND(V24&gt;0,V24&gt;=SUM($U44:V44)-SUM($U46:U46)),SUM($U44:V44)-SUM($U46:U46),0))</f>
        <v>0</v>
      </c>
      <c r="W46" s="154">
        <f>IF(AND(W24&gt;0,W24&lt;SUM($U44:W44)-SUM($U46:V46)),W24,IF(AND(W24&gt;0,W24&gt;=SUM($U44:W44)-SUM($U46:V46)),SUM($U44:W44)-SUM($U46:V46),0))</f>
        <v>0</v>
      </c>
      <c r="X46" s="154">
        <f>IF(AND(X24&gt;0,X24&lt;SUM($U44:X44)-SUM($U46:W46)),X24,IF(AND(X24&gt;0,X24&gt;=SUM($U44:X44)-SUM($U46:W46)),SUM($U44:X44)-SUM($U46:W46),0))</f>
        <v>0</v>
      </c>
      <c r="Y46" s="154">
        <f>IF(AND(Y24&gt;0,Y24&lt;SUM($U44:Y44)-SUM($U46:X46)),Y24,IF(AND(Y24&gt;0,Y24&gt;=SUM($U44:Y44)-SUM($U46:X46)),SUM($U44:Y44)-SUM($U46:X46),0))</f>
        <v>0</v>
      </c>
      <c r="Z46" s="154">
        <f>IF(AND(Z24&gt;0,Z24&lt;SUM($U44:Z44)-SUM($U46:Y46)),Z24,IF(AND(Z24&gt;0,Z24&gt;=SUM($U44:Z44)-SUM($U46:Y46)),SUM($U44:Z44)-SUM($U46:Y46),0))</f>
        <v>0</v>
      </c>
      <c r="AA46" s="154">
        <f>IF(AND(AA24&gt;0,AA24&lt;SUM($U44:AA44)-SUM($U46:Z46)),AA24,IF(AND(AA24&gt;0,AA24&gt;=SUM($U44:AA44)-SUM($U46:Z46)),SUM($U44:AA44)-SUM($U46:Z46),0))</f>
        <v>0</v>
      </c>
      <c r="AB46" s="154">
        <f>IF(AND(AB24&gt;0,AB24&lt;SUM($U44:AB44)-SUM($U46:AA46)),AB24,IF(AND(AB24&gt;0,AB24&gt;=SUM($U44:AB44)-SUM($U46:AA46)),SUM($U44:AB44)-SUM($U46:AA46),0))</f>
        <v>0</v>
      </c>
      <c r="AC46" s="154">
        <f>IF(AND(AC24&gt;0,AC24&lt;SUM($U44:AC44)-SUM($U46:AB46)),AC24,IF(AND(AC24&gt;0,AC24&gt;=SUM($U44:AC44)-SUM($U46:AB46)),SUM($U44:AC44)-SUM($U46:AB46),0))</f>
        <v>0</v>
      </c>
      <c r="AD46" s="154">
        <f>IF(AND(AD24&gt;0,AD24&lt;SUM($U44:AD44)-SUM($U46:AC46)),AD24,IF(AND(AD24&gt;0,AD24&gt;=SUM($U44:AD44)-SUM($U46:AC46)),SUM($U44:AD44)-SUM($U46:AC46),0))</f>
        <v>0</v>
      </c>
      <c r="AE46" s="154">
        <f>IF(AND(AE24&gt;0,AE24&lt;SUM($U44:AE44)-SUM($U46:AD46)),AE24,IF(AND(AE24&gt;0,AE24&gt;=SUM($U44:AE44)-SUM($U46:AD46)),SUM($U44:AE44)-SUM($U46:AD46),0))</f>
        <v>0</v>
      </c>
      <c r="AF46" s="154">
        <f>IF(AND(AF24&gt;0,AF24&lt;SUM($U44:AF44)-SUM($U46:AE46)),AF24,IF(AND(AF24&gt;0,AF24&gt;=SUM($U44:AF44)-SUM($U46:AE46)),SUM($U44:AF44)-SUM($U46:AE46),0))</f>
        <v>0</v>
      </c>
      <c r="AG46" s="154">
        <f>IF(AND(AG24&gt;0,AG24&lt;SUM($U44:AG44)-SUM($U46:AF46)),AG24,IF(AND(AG24&gt;0,AG24&gt;=SUM($U44:AG44)-SUM($U46:AF46)),SUM($U44:AG44)-SUM($U46:AF46),0))</f>
        <v>0</v>
      </c>
      <c r="AH46" s="154">
        <f>IF(AND(AH24&gt;0,AH24&lt;SUM($U44:AH44)-SUM($U46:AG46)),AH24,IF(AND(AH24&gt;0,AH24&gt;=SUM($U44:AH44)-SUM($U46:AG46)),SUM($U44:AH44)-SUM($U46:AG46),0))</f>
        <v>0</v>
      </c>
      <c r="AI46" s="154">
        <f>IF(AND(AI24&gt;0,AI24&lt;SUM($U44:AI44)-SUM($U46:AH46)),AI24,IF(AND(AI24&gt;0,AI24&gt;=SUM($U44:AI44)-SUM($U46:AH46)),SUM($U44:AI44)-SUM($U46:AH46),0))</f>
        <v>0</v>
      </c>
      <c r="AJ46" s="154">
        <f>IF(AND(AJ24&gt;0,AJ24&lt;SUM($U44:AJ44)-SUM($U46:AI46)),AJ24,IF(AND(AJ24&gt;0,AJ24&gt;=SUM($U44:AJ44)-SUM($U46:AI46)),SUM($U44:AJ44)-SUM($U46:AI46),0))</f>
        <v>50977.608183739998</v>
      </c>
      <c r="AK46" s="154">
        <f>IF(AND(AK24&gt;0,AK24&lt;SUM($U44:AK44)-SUM($U46:AJ46)),AK24,IF(AND(AK24&gt;0,AK24&gt;=SUM($U44:AK44)-SUM($U46:AJ46)),SUM($U44:AK44)-SUM($U46:AJ46),0))</f>
        <v>0</v>
      </c>
      <c r="AL46" s="154">
        <f>IF(AND(AL24&gt;0,AL24&lt;SUM($U44:AL44)-SUM($U46:AK46)),AL24,IF(AND(AL24&gt;0,AL24&gt;=SUM($U44:AL44)-SUM($U46:AK46)),SUM($U44:AL44)-SUM($U46:AK46),0))</f>
        <v>0</v>
      </c>
      <c r="AM46" s="154">
        <f>IF(AND(AM24&gt;0,AM24&lt;SUM($U44:AM44)-SUM($U46:AL46)),AM24,IF(AND(AM24&gt;0,AM24&gt;=SUM($U44:AM44)-SUM($U46:AL46)),SUM($U44:AM44)-SUM($U46:AL46),0))</f>
        <v>0</v>
      </c>
      <c r="AN46" s="154">
        <f>IF(AND(AN24&gt;0,AN24&lt;SUM($U44:AN44)-SUM($U46:AM46)),AN24,IF(AND(AN24&gt;0,AN24&gt;=SUM($U44:AN44)-SUM($U46:AM46)),SUM($U44:AN44)-SUM($U46:AM46),0))</f>
        <v>0</v>
      </c>
      <c r="AO46" s="154">
        <f>IF(AND(AO24&gt;0,AO24&lt;SUM($U44:AO44)-SUM($U46:AN46)),AO24,IF(AND(AO24&gt;0,AO24&gt;=SUM($U44:AO44)-SUM($U46:AN46)),SUM($U44:AO44)-SUM($U46:AN46),0))</f>
        <v>0</v>
      </c>
      <c r="AP46" s="154">
        <f>IF(AND(AP24&gt;0,AP24&lt;SUM($U44:AP44)-SUM($U46:AO46)),AP24,IF(AND(AP24&gt;0,AP24&gt;=SUM($U44:AP44)-SUM($U46:AO46)),SUM($U44:AP44)-SUM($U46:AO46),0))</f>
        <v>0</v>
      </c>
      <c r="AQ46" s="154">
        <f>IF(AND(AQ24&gt;0,AQ24&lt;SUM($U44:AQ44)-SUM($U46:AP46)),AQ24,IF(AND(AQ24&gt;0,AQ24&gt;=SUM($U44:AQ44)-SUM($U46:AP46)),SUM($U44:AQ44)-SUM($U46:AP46),0))</f>
        <v>0</v>
      </c>
      <c r="AR46" s="154">
        <f>IF(AND(AR24&gt;0,AR24&lt;SUM($U44:AR44)-SUM($U46:AQ46)),AR24,IF(AND(AR24&gt;0,AR24&gt;=SUM($U44:AR44)-SUM($U46:AQ46)),SUM($U44:AR44)-SUM($U46:AQ46),0))</f>
        <v>0</v>
      </c>
      <c r="AS46" s="154">
        <f>IF(AND(AS24&gt;0,AS24&lt;SUM($U44:AS44)-SUM($U46:AR46)),AS24,IF(AND(AS24&gt;0,AS24&gt;=SUM($U44:AS44)-SUM($U46:AR46)),SUM($U44:AS44)-SUM($U46:AR46),0))</f>
        <v>0</v>
      </c>
      <c r="AT46" s="154">
        <f>IF(AND(AT24&gt;0,AT24&lt;SUM($U44:AT44)-SUM($U46:AS46)),AT24,IF(AND(AT24&gt;0,AT24&gt;=SUM($U44:AT44)-SUM($U46:AS46)),SUM($U44:AT44)-SUM($U46:AS46),0))</f>
        <v>0</v>
      </c>
      <c r="AU46" s="154">
        <f>IF(AND(AU24&gt;0,AU24&lt;SUM($U44:AU44)-SUM($U46:AT46)),AU24,IF(AND(AU24&gt;0,AU24&gt;=SUM($U44:AU44)-SUM($U46:AT46)),SUM($U44:AU44)-SUM($U46:AT46),0))</f>
        <v>0</v>
      </c>
      <c r="AV46" s="154">
        <f>IF(AND(AV24&gt;0,AV24&lt;SUM($U44:AV44)-SUM($U46:AU46)),AV24,IF(AND(AV24&gt;0,AV24&gt;=SUM($U44:AV44)-SUM($U46:AU46)),SUM($U44:AV44)-SUM($U46:AU46),0))</f>
        <v>0</v>
      </c>
      <c r="AW46" s="154">
        <f>IF(AND(AW24&gt;0,AW24&lt;SUM($U44:AW44)-SUM($U46:AV46)),AW24,IF(AND(AW24&gt;0,AW24&gt;=SUM($U44:AW44)-SUM($U46:AV46)),SUM($U44:AW44)-SUM($U46:AV46),0))</f>
        <v>15381.814486788586</v>
      </c>
      <c r="AX46" s="154">
        <f>IF(AND(AX24&gt;0,AX24&lt;SUM($U44:AX44)-SUM($U46:AW46)),AX24,IF(AND(AX24&gt;0,AX24&gt;=SUM($U44:AX44)-SUM($U46:AW46)),SUM($U44:AX44)-SUM($U46:AW46),0))</f>
        <v>160143.90727883019</v>
      </c>
      <c r="AY46" s="154">
        <f>IF(AND(AY24&gt;0,AY24&lt;SUM($U44:AY44)-SUM($U46:AX46)),AY24,IF(AND(AY24&gt;0,AY24&gt;=SUM($U44:AY44)-SUM($U46:AX46)),SUM($U44:AY44)-SUM($U46:AX46),0))</f>
        <v>308201.31724057533</v>
      </c>
      <c r="AZ46" s="154">
        <f>IF(AND(AZ24&gt;0,AZ24&lt;SUM($U44:AZ44)-SUM($U46:AY46)),AZ24,IF(AND(AZ24&gt;0,AZ24&gt;=SUM($U44:AZ44)-SUM($U46:AY46)),SUM($U44:AZ44)-SUM($U46:AY46),0))</f>
        <v>459554.04437203333</v>
      </c>
      <c r="BA46" s="154">
        <f>IF(AND(BA24&gt;0,BA24&lt;SUM($U44:BA44)-SUM($U46:AZ46)),BA24,IF(AND(BA24&gt;0,BA24&gt;=SUM($U44:BA44)-SUM($U46:AZ46)),SUM($U44:BA44)-SUM($U46:AZ46),0))</f>
        <v>614202.08867319301</v>
      </c>
      <c r="BB46" s="154">
        <f>IF(AND(BB24&gt;0,BB24&lt;SUM($U44:BB44)-SUM($U46:BA46)),BB24,IF(AND(BB24&gt;0,BB24&gt;=SUM($U44:BB44)-SUM($U46:BA46)),SUM($U44:BB44)-SUM($U46:BA46),0))</f>
        <v>496994.37585091568</v>
      </c>
      <c r="BC46" s="154">
        <f>IF(AND(BC24&gt;0,BC24&lt;SUM($U44:BC44)-SUM($U46:BB46)),BC24,IF(AND(BC24&gt;0,BC24&gt;=SUM($U44:BC44)-SUM($U46:BB46)),SUM($U44:BC44)-SUM($U46:BB46),0))</f>
        <v>134647.87031367095</v>
      </c>
      <c r="BD46" s="154">
        <f>IF(AND(BD24&gt;0,BD24&lt;SUM($U44:BD44)-SUM($U46:BC46)),BD24,IF(AND(BD24&gt;0,BD24&gt;=SUM($U44:BD44)-SUM($U46:BC46)),SUM($U44:BD44)-SUM($U46:BC46),0))</f>
        <v>124663.66708278377</v>
      </c>
      <c r="BE46" s="154">
        <f>IF(AND(BE24&gt;0,BE24&lt;SUM($U44:BE44)-SUM($U46:BD46)),BE24,IF(AND(BE24&gt;0,BE24&gt;=SUM($U44:BE44)-SUM($U46:BD46)),SUM($U44:BE44)-SUM($U46:BD46),0))</f>
        <v>0</v>
      </c>
      <c r="BF46" s="154">
        <f>IF(AND(BF24&gt;0,BF24&lt;SUM($U44:BF44)-SUM($U46:BE46)),BF24,IF(AND(BF24&gt;0,BF24&gt;=SUM($U44:BF44)-SUM($U46:BE46)),SUM($U44:BF44)-SUM($U46:BE46),0))</f>
        <v>0</v>
      </c>
      <c r="BG46" s="154">
        <f>IF(AND(BG24&gt;0,BG24&lt;SUM($U44:BG44)-SUM($U46:BF46)),BG24,IF(AND(BG24&gt;0,BG24&gt;=SUM($U44:BG44)-SUM($U46:BF46)),SUM($U44:BG44)-SUM($U46:BF46),0))</f>
        <v>0</v>
      </c>
      <c r="BH46" s="154">
        <f>IF(AND(BH24&gt;0,BH24&lt;SUM($U44:BH44)-SUM($U46:BG46)),BH24,IF(AND(BH24&gt;0,BH24&gt;=SUM($U44:BH44)-SUM($U46:BG46)),SUM($U44:BH44)-SUM($U46:BG46),0))</f>
        <v>1064049.3900142056</v>
      </c>
      <c r="BI46" s="154">
        <f>IF(AND(BI24&gt;0,BI24&lt;SUM($U44:BI44)-SUM($U46:BH46)),BI24,IF(AND(BI24&gt;0,BI24&gt;=SUM($U44:BI44)-SUM($U46:BH46)),SUM($U44:BI44)-SUM($U46:BH46),0))</f>
        <v>248100.52646868909</v>
      </c>
      <c r="BJ46" s="154">
        <f>IF(AND(BJ24&gt;0,BJ24&lt;SUM($U44:BJ44)-SUM($U46:BI46)),BJ24,IF(AND(BJ24&gt;0,BJ24&gt;=SUM($U44:BJ44)-SUM($U46:BI46)),SUM($U44:BJ44)-SUM($U46:BI46),0))</f>
        <v>241350.12689317344</v>
      </c>
      <c r="BK46" s="154">
        <f>IF(AND(BK24&gt;0,BK24&lt;SUM($U44:BK44)-SUM($U46:BJ46)),BK24,IF(AND(BK24&gt;0,BK24&gt;=SUM($U44:BK44)-SUM($U46:BJ46)),SUM($U44:BK44)-SUM($U46:BJ46),0))</f>
        <v>231810.37489879411</v>
      </c>
      <c r="BL46" s="154">
        <f>IF(AND(BL24&gt;0,BL24&lt;SUM($U44:BL44)-SUM($U46:BK46)),BL24,IF(AND(BL24&gt;0,BL24&gt;=SUM($U44:BL44)-SUM($U46:BK46)),SUM($U44:BL44)-SUM($U46:BK46),0))</f>
        <v>219416.8159541497</v>
      </c>
      <c r="BM46" s="154">
        <f>IF(AND(BM24&gt;0,BM24&lt;SUM($U44:BM44)-SUM($U46:BL46)),BM24,IF(AND(BM24&gt;0,BM24&gt;=SUM($U44:BM44)-SUM($U46:BL46)),SUM($U44:BM44)-SUM($U46:BL46),0))</f>
        <v>203889.32992991991</v>
      </c>
      <c r="BN46" s="154">
        <f>IF(AND(BN24&gt;0,BN24&lt;SUM($U44:BN44)-SUM($U46:BM46)),BN24,IF(AND(BN24&gt;0,BN24&gt;=SUM($U44:BN44)-SUM($U46:BM46)),SUM($U44:BN44)-SUM($U46:BM46),0))</f>
        <v>185577.01599707641</v>
      </c>
      <c r="BO46" s="154">
        <f>IF(AND(BO24&gt;0,BO24&lt;SUM($U44:BO44)-SUM($U46:BN46)),BO24,IF(AND(BO24&gt;0,BO24&gt;=SUM($U44:BO44)-SUM($U46:BN46)),SUM($U44:BO44)-SUM($U46:BN46),0))</f>
        <v>164861.12944933958</v>
      </c>
      <c r="BP46" s="154">
        <f>IF(AND(BP24&gt;0,BP24&lt;SUM($U44:BP44)-SUM($U46:BO46)),BP24,IF(AND(BP24&gt;0,BP24&gt;=SUM($U44:BP44)-SUM($U46:BO46)),SUM($U44:BP44)-SUM($U46:BO46),0))</f>
        <v>141764.67161552235</v>
      </c>
      <c r="BQ46" s="154">
        <f>IF(AND(BQ24&gt;0,BQ24&lt;SUM($U44:BQ44)-SUM($U46:BP46)),BQ24,IF(AND(BQ24&gt;0,BQ24&gt;=SUM($U44:BQ44)-SUM($U46:BP46)),SUM($U44:BQ44)-SUM($U46:BP46),0))</f>
        <v>116223.54393439274</v>
      </c>
      <c r="BR46" s="154">
        <f>IF(AND(BR24&gt;0,BR24&lt;SUM($U44:BR44)-SUM($U46:BQ46)),BR24,IF(AND(BR24&gt;0,BR24&gt;=SUM($U44:BR44)-SUM($U46:BQ46)),SUM($U44:BR44)-SUM($U46:BQ46),0))</f>
        <v>88172.846612703986</v>
      </c>
      <c r="BS46" s="154">
        <f>IF(AND(BS24&gt;0,BS24&lt;SUM($U44:BS44)-SUM($U46:BR46)),BS24,IF(AND(BS24&gt;0,BS24&gt;=SUM($U44:BS44)-SUM($U46:BR46)),SUM($U44:BS44)-SUM($U46:BR46),0))</f>
        <v>57546.86860979069</v>
      </c>
      <c r="BT46" s="154">
        <f>IF(AND(BT24&gt;0,BT24&lt;SUM($U44:BT44)-SUM($U46:BS46)),BT24,IF(AND(BT24&gt;0,BT24&gt;=SUM($U44:BT44)-SUM($U46:BS46)),SUM($U44:BT44)-SUM($U46:BS46),0))</f>
        <v>24279.077496984042</v>
      </c>
      <c r="BU46" s="154">
        <f>IF(AND(BU24&gt;0,BU24&lt;SUM($U44:BU44)-SUM($U46:BT46)),BU24,IF(AND(BU24&gt;0,BU24&gt;=SUM($U44:BU44)-SUM($U46:BT46)),SUM($U44:BU44)-SUM($U46:BT46),0))</f>
        <v>0</v>
      </c>
      <c r="BV46" s="154">
        <f>IF(AND(BV24&gt;0,BV24&lt;SUM($U44:BV44)-SUM($U46:BU46)),BV24,IF(AND(BV24&gt;0,BV24&gt;=SUM($U44:BV44)-SUM($U46:BU46)),SUM($U44:BV44)-SUM($U46:BU46),0))</f>
        <v>0</v>
      </c>
      <c r="BW46" s="154">
        <f>IF(AND(BW24&gt;0,BW24&lt;SUM($U44:BW44)-SUM($U46:BV46)),BW24,IF(AND(BW24&gt;0,BW24&gt;=SUM($U44:BW44)-SUM($U46:BV46)),SUM($U44:BW44)-SUM($U46:BV46),0))</f>
        <v>0</v>
      </c>
      <c r="BX46" s="154">
        <f>IF(AND(BX24&gt;0,BX24&lt;SUM($U44:BX44)-SUM($U46:BW46)),BX24,IF(AND(BX24&gt;0,BX24&gt;=SUM($U44:BX44)-SUM($U46:BW46)),SUM($U44:BX44)-SUM($U46:BW46),0))</f>
        <v>0</v>
      </c>
      <c r="BY46" s="154">
        <f>IF(AND(BY24&gt;0,BY24&lt;SUM($U44:BY44)-SUM($U46:BX46)),BY24,IF(AND(BY24&gt;0,BY24&gt;=SUM($U44:BY44)-SUM($U46:BX46)),SUM($U44:BY44)-SUM($U46:BX46),0))</f>
        <v>0</v>
      </c>
      <c r="BZ46" s="154">
        <f>IF(AND(BZ24&gt;0,BZ24&lt;SUM($U44:BZ44)-SUM($U46:BY46)),BZ24,IF(AND(BZ24&gt;0,BZ24&gt;=SUM($U44:BZ44)-SUM($U46:BY46)),SUM($U44:BZ44)-SUM($U46:BY46),0))</f>
        <v>0</v>
      </c>
      <c r="CA46" s="154">
        <f>IF(AND(CA24&gt;0,CA24&lt;SUM($U44:CA44)-SUM($U46:BZ46)),CA24,IF(AND(CA24&gt;0,CA24&gt;=SUM($U44:CA44)-SUM($U46:BZ46)),SUM($U44:CA44)-SUM($U46:BZ46),0))</f>
        <v>0</v>
      </c>
      <c r="CB46" s="154">
        <f>IF(AND(CB24&gt;0,CB24&lt;SUM($U44:CB44)-SUM($U46:CA46)),CB24,IF(AND(CB24&gt;0,CB24&gt;=SUM($U44:CB44)-SUM($U46:CA46)),SUM($U44:CB44)-SUM($U46:CA46),0))</f>
        <v>0</v>
      </c>
      <c r="CC46" s="154">
        <f>IF(AND(CC24&gt;0,CC24&lt;SUM($U44:CC44)-SUM($U46:CB46)),CC24,IF(AND(CC24&gt;0,CC24&gt;=SUM($U44:CC44)-SUM($U46:CB46)),SUM($U44:CC44)-SUM($U46:CB46),0))</f>
        <v>0</v>
      </c>
      <c r="CD46" s="154">
        <f>IF(AND(CD24&gt;0,CD24&lt;SUM($U44:CD44)-SUM($U46:CC46)),CD24,IF(AND(CD24&gt;0,CD24&gt;=SUM($U44:CD44)-SUM($U46:CC46)),SUM($U44:CD44)-SUM($U46:CC46),0))</f>
        <v>0</v>
      </c>
      <c r="CE46" s="154">
        <f>IF(AND(CE24&gt;0,CE24&lt;SUM($U44:CE44)-SUM($U46:CD46)),CE24,IF(AND(CE24&gt;0,CE24&gt;=SUM($U44:CE44)-SUM($U46:CD46)),SUM($U44:CE44)-SUM($U46:CD46),0))</f>
        <v>0</v>
      </c>
      <c r="CF46" s="154">
        <f>IF(AND(CF24&gt;0,CF24&lt;SUM($U44:CF44)-SUM($U46:CE46)),CF24,IF(AND(CF24&gt;0,CF24&gt;=SUM($U44:CF44)-SUM($U46:CE46)),SUM($U44:CF44)-SUM($U46:CE46),0))</f>
        <v>0</v>
      </c>
      <c r="CG46" s="154">
        <f>IF(AND(CG24&gt;0,CG24&lt;SUM($U44:CG44)-SUM($U46:CF46)),CG24,IF(AND(CG24&gt;0,CG24&gt;=SUM($U44:CG44)-SUM($U46:CF46)),SUM($U44:CG44)-SUM($U46:CF46),0))</f>
        <v>0</v>
      </c>
      <c r="CH46" s="154">
        <f>IF(AND(CH24&gt;0,CH24&lt;SUM($U44:CH44)-SUM($U46:CG46)),CH24,IF(AND(CH24&gt;0,CH24&gt;=SUM($U44:CH44)-SUM($U46:CG46)),SUM($U44:CH44)-SUM($U46:CG46),0))</f>
        <v>0</v>
      </c>
      <c r="CI46" s="154">
        <f>IF(AND(CI24&gt;0,CI24&lt;SUM($U44:CI44)-SUM($U46:CH46)),CI24,IF(AND(CI24&gt;0,CI24&gt;=SUM($U44:CI44)-SUM($U46:CH46)),SUM($U44:CI44)-SUM($U46:CH46),0))</f>
        <v>0</v>
      </c>
      <c r="CJ46" s="154">
        <f>IF(AND(CJ24&gt;0,CJ24&lt;SUM($U44:CJ44)-SUM($U46:CI46)),CJ24,IF(AND(CJ24&gt;0,CJ24&gt;=SUM($U44:CJ44)-SUM($U46:CI46)),SUM($U44:CJ44)-SUM($U46:CI46),0))</f>
        <v>0</v>
      </c>
      <c r="CK46" s="154">
        <f>IF(AND(CK24&gt;0,CK24&lt;SUM($U44:CK44)-SUM($U46:CJ46)),CK24,IF(AND(CK24&gt;0,CK24&gt;=SUM($U44:CK44)-SUM($U46:CJ46)),SUM($U44:CK44)-SUM($U46:CJ46),0))</f>
        <v>0</v>
      </c>
      <c r="CL46" s="154">
        <f>IF(AND(CL24&gt;0,CL24&lt;SUM($U44:CL44)-SUM($U46:CK46)),CL24,IF(AND(CL24&gt;0,CL24&gt;=SUM($U44:CL44)-SUM($U46:CK46)),SUM($U44:CL44)-SUM($U46:CK46),0))</f>
        <v>0</v>
      </c>
      <c r="CM46" s="154">
        <f>IF(AND(CM24&gt;0,CM24&lt;SUM($U44:CM44)-SUM($U46:CL46)),CM24,IF(AND(CM24&gt;0,CM24&gt;=SUM($U44:CM44)-SUM($U46:CL46)),SUM($U44:CM44)-SUM($U46:CL46),0))</f>
        <v>0</v>
      </c>
      <c r="CN46" s="154">
        <f>IF(AND(CN24&gt;0,CN24&lt;SUM($U44:CN44)-SUM($U46:CM46)),CN24,IF(AND(CN24&gt;0,CN24&gt;=SUM($U44:CN44)-SUM($U46:CM46)),SUM($U44:CN44)-SUM($U46:CM46),0))</f>
        <v>0</v>
      </c>
      <c r="CO46" s="154">
        <f>IF(AND(CO24&gt;0,CO24&lt;SUM($U44:CO44)-SUM($U46:CN46)),CO24,IF(AND(CO24&gt;0,CO24&gt;=SUM($U44:CO44)-SUM($U46:CN46)),SUM($U44:CO44)-SUM($U46:CN46),0))</f>
        <v>0</v>
      </c>
      <c r="CP46" s="154">
        <f>IF(AND(CP24&gt;0,CP24&lt;SUM($U44:CP44)-SUM($U46:CO46)),CP24,IF(AND(CP24&gt;0,CP24&gt;=SUM($U44:CP44)-SUM($U46:CO46)),SUM($U44:CP44)-SUM($U46:CO46),0))</f>
        <v>0</v>
      </c>
      <c r="CQ46" s="154">
        <f>IF(AND(CQ24&gt;0,CQ24&lt;SUM($U44:CQ44)-SUM($U46:CP46)),CQ24,IF(AND(CQ24&gt;0,CQ24&gt;=SUM($U44:CQ44)-SUM($U46:CP46)),SUM($U44:CQ44)-SUM($U46:CP46),0))</f>
        <v>0</v>
      </c>
      <c r="CR46" s="154">
        <f>IF(AND(CR24&gt;0,CR24&lt;SUM($U44:CR44)-SUM($U46:CQ46)),CR24,IF(AND(CR24&gt;0,CR24&gt;=SUM($U44:CR44)-SUM($U46:CQ46)),SUM($U44:CR44)-SUM($U46:CQ46),0))</f>
        <v>0</v>
      </c>
      <c r="CS46" s="154">
        <f>IF(AND(CS24&gt;0,CS24&lt;SUM($U44:CS44)-SUM($U46:CR46)),CS24,IF(AND(CS24&gt;0,CS24&gt;=SUM($U44:CS44)-SUM($U46:CR46)),SUM($U44:CS44)-SUM($U46:CR46),0))</f>
        <v>0</v>
      </c>
      <c r="CT46" s="154">
        <f>IF(AND(CT24&gt;0,CT24&lt;SUM($U44:CT44)-SUM($U46:CS46)),CT24,IF(AND(CT24&gt;0,CT24&gt;=SUM($U44:CT44)-SUM($U46:CS46)),SUM($U44:CT44)-SUM($U46:CS46),0))</f>
        <v>0</v>
      </c>
      <c r="CU46" s="154">
        <f>IF(AND(CU24&gt;0,CU24&lt;SUM($U44:CU44)-SUM($U46:CT46)),CU24,IF(AND(CU24&gt;0,CU24&gt;=SUM($U44:CU44)-SUM($U46:CT46)),SUM($U44:CU44)-SUM($U46:CT46),0))</f>
        <v>0</v>
      </c>
      <c r="CV46" s="154">
        <f>IF(AND(CV24&gt;0,CV24&lt;SUM($U44:CV44)-SUM($U46:CU46)),CV24,IF(AND(CV24&gt;0,CV24&gt;=SUM($U44:CV44)-SUM($U46:CU46)),SUM($U44:CV44)-SUM($U46:CU46),0))</f>
        <v>0</v>
      </c>
      <c r="CW46" s="154">
        <f>IF(AND(CW24&gt;0,CW24&lt;SUM($U44:CW44)-SUM($U46:CV46)),CW24,IF(AND(CW24&gt;0,CW24&gt;=SUM($U44:CW44)-SUM($U46:CV46)),SUM($U44:CW44)-SUM($U46:CV46),0))</f>
        <v>0</v>
      </c>
      <c r="CX46" s="154">
        <f>IF(AND(CX24&gt;0,CX24&lt;SUM($U44:CX44)-SUM($U46:CW46)),CX24,IF(AND(CX24&gt;0,CX24&gt;=SUM($U44:CX44)-SUM($U46:CW46)),SUM($U44:CX44)-SUM($U46:CW46),0))</f>
        <v>0</v>
      </c>
      <c r="CY46" s="154">
        <f>IF(AND(CY24&gt;0,CY24&lt;SUM($U44:CY44)-SUM($U46:CX46)),CY24,IF(AND(CY24&gt;0,CY24&gt;=SUM($U44:CY44)-SUM($U46:CX46)),SUM($U44:CY44)-SUM($U46:CX46),0))</f>
        <v>0</v>
      </c>
      <c r="CZ46" s="154">
        <f>IF(AND(CZ24&gt;0,CZ24&lt;SUM($U44:CZ44)-SUM($U46:CY46)),CZ24,IF(AND(CZ24&gt;0,CZ24&gt;=SUM($U44:CZ44)-SUM($U46:CY46)),SUM($U44:CZ44)-SUM($U46:CY46),0))</f>
        <v>0</v>
      </c>
      <c r="DA46" s="154">
        <f>IF(AND(DA24&gt;0,DA24&lt;SUM($U44:DA44)-SUM($U46:CZ46)),DA24,IF(AND(DA24&gt;0,DA24&gt;=SUM($U44:DA44)-SUM($U46:CZ46)),SUM($U44:DA44)-SUM($U46:CZ46),0))</f>
        <v>0</v>
      </c>
      <c r="DB46" s="154">
        <f>IF(AND(DB24&gt;0,DB24&lt;SUM($U44:DB44)-SUM($U46:DA46)),DB24,IF(AND(DB24&gt;0,DB24&gt;=SUM($U44:DB44)-SUM($U46:DA46)),SUM($U44:DB44)-SUM($U46:DA46),0))</f>
        <v>0</v>
      </c>
      <c r="DC46" s="154">
        <f>IF(AND(DC24&gt;0,DC24&lt;SUM($U44:DC44)-SUM($U46:DB46)),DC24,IF(AND(DC24&gt;0,DC24&gt;=SUM($U44:DC44)-SUM($U46:DB46)),SUM($U44:DC44)-SUM($U46:DB46),0))</f>
        <v>0</v>
      </c>
      <c r="DD46" s="154">
        <f>IF(AND(DD24&gt;0,DD24&lt;SUM($U44:DD44)-SUM($U46:DC46)),DD24,IF(AND(DD24&gt;0,DD24&gt;=SUM($U44:DD44)-SUM($U46:DC46)),SUM($U44:DD44)-SUM($U46:DC46),0))</f>
        <v>0</v>
      </c>
      <c r="DE46" s="154">
        <f>IF(AND(DE24&gt;0,DE24&lt;SUM($U44:DE44)-SUM($U46:DD46)),DE24,IF(AND(DE24&gt;0,DE24&gt;=SUM($U44:DE44)-SUM($U46:DD46)),SUM($U44:DE44)-SUM($U46:DD46),0))</f>
        <v>0</v>
      </c>
      <c r="DF46" s="154">
        <f>IF(AND(DF24&gt;0,DF24&lt;SUM($U44:DF44)-SUM($U46:DE46)),DF24,IF(AND(DF24&gt;0,DF24&gt;=SUM($U44:DF44)-SUM($U46:DE46)),SUM($U44:DF44)-SUM($U46:DE46),0))</f>
        <v>0</v>
      </c>
      <c r="DG46" s="154">
        <f>IF(AND(DG24&gt;0,DG24&lt;SUM($U44:DG44)-SUM($U46:DF46)),DG24,IF(AND(DG24&gt;0,DG24&gt;=SUM($U44:DG44)-SUM($U46:DF46)),SUM($U44:DG44)-SUM($U46:DF46),0))</f>
        <v>0</v>
      </c>
      <c r="DH46" s="154">
        <f>IF(AND(DH24&gt;0,DH24&lt;SUM($U44:DH44)-SUM($U46:DG46)),DH24,IF(AND(DH24&gt;0,DH24&gt;=SUM($U44:DH44)-SUM($U46:DG46)),SUM($U44:DH44)-SUM($U46:DG46),0))</f>
        <v>0</v>
      </c>
      <c r="DI46" s="154">
        <f>IF(AND(DI24&gt;0,DI24&lt;SUM($U44:DI44)-SUM($U46:DH46)),DI24,IF(AND(DI24&gt;0,DI24&gt;=SUM($U44:DI44)-SUM($U46:DH46)),SUM($U44:DI44)-SUM($U46:DH46),0))</f>
        <v>0</v>
      </c>
      <c r="DJ46" s="154">
        <f>IF(AND(DJ24&gt;0,DJ24&lt;SUM($U44:DJ44)-SUM($U46:DI46)),DJ24,IF(AND(DJ24&gt;0,DJ24&gt;=SUM($U44:DJ44)-SUM($U46:DI46)),SUM($U44:DJ44)-SUM($U46:DI46),0))</f>
        <v>0</v>
      </c>
      <c r="DK46" s="154">
        <f>IF(AND(DK24&gt;0,DK24&lt;SUM($U44:DK44)-SUM($U46:DJ46)),DK24,IF(AND(DK24&gt;0,DK24&gt;=SUM($U44:DK44)-SUM($U46:DJ46)),SUM($U44:DK44)-SUM($U46:DJ46),0))</f>
        <v>0</v>
      </c>
      <c r="DL46" s="154">
        <f>IF(AND(DL24&gt;0,DL24&lt;SUM($U44:DL44)-SUM($U46:DK46)),DL24,IF(AND(DL24&gt;0,DL24&gt;=SUM($U44:DL44)-SUM($U46:DK46)),SUM($U44:DL44)-SUM($U46:DK46),0))</f>
        <v>0</v>
      </c>
      <c r="DM46" s="154">
        <f>IF(AND(DM24&gt;0,DM24&lt;SUM($U44:DM44)-SUM($U46:DL46)),DM24,IF(AND(DM24&gt;0,DM24&gt;=SUM($U44:DM44)-SUM($U46:DL46)),SUM($U44:DM44)-SUM($U46:DL46),0))</f>
        <v>0</v>
      </c>
      <c r="DN46" s="154">
        <f>IF(AND(DN24&gt;0,DN24&lt;SUM($U44:DN44)-SUM($U46:DM46)),DN24,IF(AND(DN24&gt;0,DN24&gt;=SUM($U44:DN44)-SUM($U46:DM46)),SUM($U44:DN44)-SUM($U46:DM46),0))</f>
        <v>0</v>
      </c>
      <c r="DO46" s="154">
        <f>IF(AND(DO24&gt;0,DO24&lt;SUM($U44:DO44)-SUM($U46:DN46)),DO24,IF(AND(DO24&gt;0,DO24&gt;=SUM($U44:DO44)-SUM($U46:DN46)),SUM($U44:DO44)-SUM($U46:DN46),0))</f>
        <v>0</v>
      </c>
      <c r="DP46" s="154">
        <f>IF(AND(DP24&gt;0,DP24&lt;SUM($U44:DP44)-SUM($U46:DO46)),DP24,IF(AND(DP24&gt;0,DP24&gt;=SUM($U44:DP44)-SUM($U46:DO46)),SUM($U44:DP44)-SUM($U46:DO46),0))</f>
        <v>0</v>
      </c>
      <c r="DQ46" s="154">
        <f>IF(AND(DQ24&gt;0,DQ24&lt;SUM($U44:DQ44)-SUM($U46:DP46)),DQ24,IF(AND(DQ24&gt;0,DQ24&gt;=SUM($U44:DQ44)-SUM($U46:DP46)),SUM($U44:DQ44)-SUM($U46:DP46),0))</f>
        <v>0</v>
      </c>
      <c r="DR46" s="154">
        <f>IF(AND(DR24&gt;0,DR24&lt;SUM($U44:DR44)-SUM($U46:DQ46)),DR24,IF(AND(DR24&gt;0,DR24&gt;=SUM($U44:DR44)-SUM($U46:DQ46)),SUM($U44:DR44)-SUM($U46:DQ46),0))</f>
        <v>0</v>
      </c>
      <c r="DS46" s="154">
        <f>IF(AND(DS24&gt;0,DS24&lt;SUM($U44:DS44)-SUM($U46:DR46)),DS24,IF(AND(DS24&gt;0,DS24&gt;=SUM($U44:DS44)-SUM($U46:DR46)),SUM($U44:DS44)-SUM($U46:DR46),0))</f>
        <v>0</v>
      </c>
      <c r="DT46" s="154">
        <f>IF(AND(DT24&gt;0,DT24&lt;SUM($U44:DT44)-SUM($U46:DS46)),DT24,IF(AND(DT24&gt;0,DT24&gt;=SUM($U44:DT44)-SUM($U46:DS46)),SUM($U44:DT44)-SUM($U46:DS46),0))</f>
        <v>0</v>
      </c>
      <c r="DU46" s="154">
        <f>IF(AND(DU24&gt;0,DU24&lt;SUM($U44:DU44)-SUM($U46:DT46)),DU24,IF(AND(DU24&gt;0,DU24&gt;=SUM($U44:DU44)-SUM($U46:DT46)),SUM($U44:DU44)-SUM($U46:DT46),0))</f>
        <v>0</v>
      </c>
      <c r="DV46" s="154">
        <f>IF(AND(DV24&gt;0,DV24&lt;SUM($U44:DV44)-SUM($U46:DU46)),DV24,IF(AND(DV24&gt;0,DV24&gt;=SUM($U44:DV44)-SUM($U46:DU46)),SUM($U44:DV44)-SUM($U46:DU46),0))</f>
        <v>0</v>
      </c>
      <c r="DW46" s="154">
        <f>IF(AND(DW24&gt;0,DW24&lt;SUM($U44:DW44)-SUM($U46:DV46)),DW24,IF(AND(DW24&gt;0,DW24&gt;=SUM($U44:DW44)-SUM($U46:DV46)),SUM($U44:DW44)-SUM($U46:DV46),0))</f>
        <v>0</v>
      </c>
      <c r="DX46" s="154">
        <f>IF(AND(DX24&gt;0,DX24&lt;SUM($U44:DX44)-SUM($U46:DW46)),DX24,IF(AND(DX24&gt;0,DX24&gt;=SUM($U44:DX44)-SUM($U46:DW46)),SUM($U44:DX44)-SUM($U46:DW46),0))</f>
        <v>0</v>
      </c>
      <c r="DY46" s="154">
        <f>IF(AND(DY24&gt;0,DY24&lt;SUM($U44:DY44)-SUM($U46:DX46)),DY24,IF(AND(DY24&gt;0,DY24&gt;=SUM($U44:DY44)-SUM($U46:DX46)),SUM($U44:DY44)-SUM($U46:DX46),0))</f>
        <v>0</v>
      </c>
      <c r="DZ46" s="154">
        <f>IF(AND(DZ24&gt;0,DZ24&lt;SUM($U44:DZ44)-SUM($U46:DY46)),DZ24,IF(AND(DZ24&gt;0,DZ24&gt;=SUM($U44:DZ44)-SUM($U46:DY46)),SUM($U44:DZ44)-SUM($U46:DY46),0))</f>
        <v>0</v>
      </c>
      <c r="EA46" s="154">
        <f>IF(AND(EA24&gt;0,EA24&lt;SUM($U44:EA44)-SUM($U46:DZ46)),EA24,IF(AND(EA24&gt;0,EA24&gt;=SUM($U44:EA44)-SUM($U46:DZ46)),SUM($U44:EA44)-SUM($U46:DZ46),0))</f>
        <v>0</v>
      </c>
      <c r="EB46" s="154">
        <f>IF(AND(EB24&gt;0,EB24&lt;SUM($U44:EB44)-SUM($U46:EA46)),EB24,IF(AND(EB24&gt;0,EB24&gt;=SUM($U44:EB44)-SUM($U46:EA46)),SUM($U44:EB44)-SUM($U46:EA46),0))</f>
        <v>0</v>
      </c>
      <c r="EC46" s="154">
        <f>IF(AND(EC24&gt;0,EC24&lt;SUM($U44:EC44)-SUM($U46:EB46)),EC24,IF(AND(EC24&gt;0,EC24&gt;=SUM($U44:EC44)-SUM($U46:EB46)),SUM($U44:EC44)-SUM($U46:EB46),0))</f>
        <v>0</v>
      </c>
      <c r="ED46" s="154">
        <f>IF(AND(ED24&gt;0,ED24&lt;SUM($U44:ED44)-SUM($U46:EC46)),ED24,IF(AND(ED24&gt;0,ED24&gt;=SUM($U44:ED44)-SUM($U46:EC46)),SUM($U44:ED44)-SUM($U46:EC46),0))</f>
        <v>0</v>
      </c>
      <c r="EE46" s="154">
        <f>IF(AND(EE24&gt;0,EE24&lt;SUM($U44:EE44)-SUM($U46:ED46)),EE24,IF(AND(EE24&gt;0,EE24&gt;=SUM($U44:EE44)-SUM($U46:ED46)),SUM($U44:EE44)-SUM($U46:ED46),0))</f>
        <v>0</v>
      </c>
      <c r="EF46" s="154">
        <f>IF(AND(EF24&gt;0,EF24&lt;SUM($U44:EF44)-SUM($U46:EE46)),EF24,IF(AND(EF24&gt;0,EF24&gt;=SUM($U44:EF44)-SUM($U46:EE46)),SUM($U44:EF44)-SUM($U46:EE46),0))</f>
        <v>0</v>
      </c>
      <c r="EG46" s="154">
        <f>IF(AND(EG24&gt;0,EG24&lt;SUM($U44:EG44)-SUM($U46:EF46)),EG24,IF(AND(EG24&gt;0,EG24&gt;=SUM($U44:EG44)-SUM($U46:EF46)),SUM($U44:EG44)-SUM($U46:EF46),0))</f>
        <v>0</v>
      </c>
      <c r="EH46" s="154">
        <f>IF(AND(EH24&gt;0,EH24&lt;SUM($U44:EH44)-SUM($U46:EG46)),EH24,IF(AND(EH24&gt;0,EH24&gt;=SUM($U44:EH44)-SUM($U46:EG46)),SUM($U44:EH44)-SUM($U46:EG46),0))</f>
        <v>0</v>
      </c>
      <c r="EI46" s="154">
        <f>IF(AND(EI24&gt;0,EI24&lt;SUM($U44:EI44)-SUM($U46:EH46)),EI24,IF(AND(EI24&gt;0,EI24&gt;=SUM($U44:EI44)-SUM($U46:EH46)),SUM($U44:EI44)-SUM($U46:EH46),0))</f>
        <v>0</v>
      </c>
      <c r="EJ46" s="154">
        <f>IF(AND(EJ24&gt;0,EJ24&lt;SUM($U44:EJ44)-SUM($U46:EI46)),EJ24,IF(AND(EJ24&gt;0,EJ24&gt;=SUM($U44:EJ44)-SUM($U46:EI46)),SUM($U44:EJ44)-SUM($U46:EI46),0))</f>
        <v>0</v>
      </c>
      <c r="EK46" s="154">
        <f>IF(AND(EK24&gt;0,EK24&lt;SUM($U44:EK44)-SUM($U46:EJ46)),EK24,IF(AND(EK24&gt;0,EK24&gt;=SUM($U44:EK44)-SUM($U46:EJ46)),SUM($U44:EK44)-SUM($U46:EJ46),0))</f>
        <v>0</v>
      </c>
      <c r="EL46" s="154">
        <f>IF(AND(EL24&gt;0,EL24&lt;SUM($U44:EL44)-SUM($U46:EK46)),EL24,IF(AND(EL24&gt;0,EL24&gt;=SUM($U44:EL44)-SUM($U46:EK46)),SUM($U44:EL44)-SUM($U46:EK46),0))</f>
        <v>0</v>
      </c>
      <c r="EM46" s="154">
        <f>IF(AND(EM24&gt;0,EM24&lt;SUM($U44:EM44)-SUM($U46:EL46)),EM24,IF(AND(EM24&gt;0,EM24&gt;=SUM($U44:EM44)-SUM($U46:EL46)),SUM($U44:EM44)-SUM($U46:EL46),0))</f>
        <v>0</v>
      </c>
      <c r="EN46" s="154">
        <f>IF(AND(EN24&gt;0,EN24&lt;SUM($U44:EN44)-SUM($U46:EM46)),EN24,IF(AND(EN24&gt;0,EN24&gt;=SUM($U44:EN44)-SUM($U46:EM46)),SUM($U44:EN44)-SUM($U46:EM46),0))</f>
        <v>0</v>
      </c>
      <c r="EO46" s="154">
        <f>IF(AND(EO24&gt;0,EO24&lt;SUM($U44:EO44)-SUM($U46:EN46)),EO24,IF(AND(EO24&gt;0,EO24&gt;=SUM($U44:EO44)-SUM($U46:EN46)),SUM($U44:EO44)-SUM($U46:EN46),0))</f>
        <v>0</v>
      </c>
      <c r="EP46" s="154">
        <f>IF(AND(EP24&gt;0,EP24&lt;SUM($U44:EP44)-SUM($U46:EO46)),EP24,IF(AND(EP24&gt;0,EP24&gt;=SUM($U44:EP44)-SUM($U46:EO46)),SUM($U44:EP44)-SUM($U46:EO46),0))</f>
        <v>0</v>
      </c>
      <c r="EQ46" s="154">
        <f>IF(AND(EQ24&gt;0,EQ24&lt;SUM($U44:EQ44)-SUM($U46:EP46)),EQ24,IF(AND(EQ24&gt;0,EQ24&gt;=SUM($U44:EQ44)-SUM($U46:EP46)),SUM($U44:EQ44)-SUM($U46:EP46),0))</f>
        <v>0</v>
      </c>
      <c r="ER46" s="154">
        <f>IF(AND(ER24&gt;0,ER24&lt;SUM($U44:ER44)-SUM($U46:EQ46)),ER24,IF(AND(ER24&gt;0,ER24&gt;=SUM($U44:ER44)-SUM($U46:EQ46)),SUM($U44:ER44)-SUM($U46:EQ46),0))</f>
        <v>0</v>
      </c>
      <c r="ES46" s="154">
        <f>IF(AND(ES24&gt;0,ES24&lt;SUM($U44:ES44)-SUM($U46:ER46)),ES24,IF(AND(ES24&gt;0,ES24&gt;=SUM($U44:ES44)-SUM($U46:ER46)),SUM($U44:ES44)-SUM($U46:ER46),0))</f>
        <v>0</v>
      </c>
      <c r="ET46" s="154">
        <f>IF(AND(ET24&gt;0,ET24&lt;SUM($U44:ET44)-SUM($U46:ES46)),ET24,IF(AND(ET24&gt;0,ET24&gt;=SUM($U44:ET44)-SUM($U46:ES46)),SUM($U44:ET44)-SUM($U46:ES46),0))</f>
        <v>0</v>
      </c>
      <c r="EU46" s="154">
        <f>IF(AND(EU24&gt;0,EU24&lt;SUM($U44:EU44)-SUM($U46:ET46)),EU24,IF(AND(EU24&gt;0,EU24&gt;=SUM($U44:EU44)-SUM($U46:ET46)),SUM($U44:EU44)-SUM($U46:ET46),0))</f>
        <v>0</v>
      </c>
      <c r="EV46" s="154">
        <f>IF(AND(EV24&gt;0,EV24&lt;SUM($U44:EV44)-SUM($U46:EU46)),EV24,IF(AND(EV24&gt;0,EV24&gt;=SUM($U44:EV44)-SUM($U46:EU46)),SUM($U44:EV44)-SUM($U46:EU46),0))</f>
        <v>0</v>
      </c>
      <c r="EW46" s="154">
        <f>IF(AND(EW24&gt;0,EW24&lt;SUM($U44:EW44)-SUM($U46:EV46)),EW24,IF(AND(EW24&gt;0,EW24&gt;=SUM($U44:EW44)-SUM($U46:EV46)),SUM($U44:EW44)-SUM($U46:EV46),0))</f>
        <v>0</v>
      </c>
      <c r="EX46" s="154">
        <f>IF(AND(EX24&gt;0,EX24&lt;SUM($U44:EX44)-SUM($U46:EW46)),EX24,IF(AND(EX24&gt;0,EX24&gt;=SUM($U44:EX44)-SUM($U46:EW46)),SUM($U44:EX44)-SUM($U46:EW46),0))</f>
        <v>0</v>
      </c>
      <c r="EY46" s="154">
        <f>IF(AND(EY24&gt;0,EY24&lt;SUM($U44:EY44)-SUM($U46:EX46)),EY24,IF(AND(EY24&gt;0,EY24&gt;=SUM($U44:EY44)-SUM($U46:EX46)),SUM($U44:EY44)-SUM($U46:EX46),0))</f>
        <v>0</v>
      </c>
      <c r="EZ46" s="154">
        <f>IF(AND(EZ24&gt;0,EZ24&lt;SUM($U44:EZ44)-SUM($U46:EY46)),EZ24,IF(AND(EZ24&gt;0,EZ24&gt;=SUM($U44:EZ44)-SUM($U46:EY46)),SUM($U44:EZ44)-SUM($U46:EY46),0))</f>
        <v>0</v>
      </c>
      <c r="FA46" s="154">
        <f>IF(AND(FA24&gt;0,FA24&lt;SUM($U44:FA44)-SUM($U46:EZ46)),FA24,IF(AND(FA24&gt;0,FA24&gt;=SUM($U44:FA44)-SUM($U46:EZ46)),SUM($U44:FA44)-SUM($U46:EZ46),0))</f>
        <v>0</v>
      </c>
      <c r="FB46" s="154">
        <f>IF(AND(FB24&gt;0,FB24&lt;SUM($U44:FB44)-SUM($U46:FA46)),FB24,IF(AND(FB24&gt;0,FB24&gt;=SUM($U44:FB44)-SUM($U46:FA46)),SUM($U44:FB44)-SUM($U46:FA46),0))</f>
        <v>0</v>
      </c>
      <c r="FC46" s="154">
        <f>IF(AND(FC24&gt;0,FC24&lt;SUM($U44:FC44)-SUM($U46:FB46)),FC24,IF(AND(FC24&gt;0,FC24&gt;=SUM($U44:FC44)-SUM($U46:FB46)),SUM($U44:FC44)-SUM($U46:FB46),0))</f>
        <v>0</v>
      </c>
      <c r="FD46" s="154">
        <f>IF(AND(FD24&gt;0,FD24&lt;SUM($U44:FD44)-SUM($U46:FC46)),FD24,IF(AND(FD24&gt;0,FD24&gt;=SUM($U44:FD44)-SUM($U46:FC46)),SUM($U44:FD44)-SUM($U46:FC46),0))</f>
        <v>0</v>
      </c>
      <c r="FE46" s="154">
        <f>IF(AND(FE24&gt;0,FE24&lt;SUM($U44:FE44)-SUM($U46:FD46)),FE24,IF(AND(FE24&gt;0,FE24&gt;=SUM($U44:FE44)-SUM($U46:FD46)),SUM($U44:FE44)-SUM($U46:FD46),0))</f>
        <v>0</v>
      </c>
      <c r="FF46" s="154">
        <f>IF(AND(FF24&gt;0,FF24&lt;SUM($U44:FF44)-SUM($U46:FE46)),FF24,IF(AND(FF24&gt;0,FF24&gt;=SUM($U44:FF44)-SUM($U46:FE46)),SUM($U44:FF44)-SUM($U46:FE46),0))</f>
        <v>0</v>
      </c>
      <c r="FG46" s="154">
        <f>IF(AND(FG24&gt;0,FG24&lt;SUM($U44:FG44)-SUM($U46:FF46)),FG24,IF(AND(FG24&gt;0,FG24&gt;=SUM($U44:FG44)-SUM($U46:FF46)),SUM($U44:FG44)-SUM($U46:FF46),0))</f>
        <v>0</v>
      </c>
      <c r="FH46" s="154">
        <f>IF(AND(FH24&gt;0,FH24&lt;SUM($U44:FH44)-SUM($U46:FG46)),FH24,IF(AND(FH24&gt;0,FH24&gt;=SUM($U44:FH44)-SUM($U46:FG46)),SUM($U44:FH44)-SUM($U46:FG46),0))</f>
        <v>0</v>
      </c>
      <c r="FI46" s="154">
        <f>IF(AND(FI24&gt;0,FI24&lt;SUM($U44:FI44)-SUM($U46:FH46)),FI24,IF(AND(FI24&gt;0,FI24&gt;=SUM($U44:FI44)-SUM($U46:FH46)),SUM($U44:FI44)-SUM($U46:FH46),0))</f>
        <v>0</v>
      </c>
      <c r="FJ46" s="154">
        <f>IF(AND(FJ24&gt;0,FJ24&lt;SUM($U44:FJ44)-SUM($U46:FI46)),FJ24,IF(AND(FJ24&gt;0,FJ24&gt;=SUM($U44:FJ44)-SUM($U46:FI46)),SUM($U44:FJ44)-SUM($U46:FI46),0))</f>
        <v>0</v>
      </c>
      <c r="FK46" s="154">
        <f>IF(AND(FK24&gt;0,FK24&lt;SUM($U44:FK44)-SUM($U46:FJ46)),FK24,IF(AND(FK24&gt;0,FK24&gt;=SUM($U44:FK44)-SUM($U46:FJ46)),SUM($U44:FK44)-SUM($U46:FJ46),0))</f>
        <v>0</v>
      </c>
      <c r="FL46" s="154">
        <f>IF(AND(FL24&gt;0,FL24&lt;SUM($U44:FL44)-SUM($U46:FK46)),FL24,IF(AND(FL24&gt;0,FL24&gt;=SUM($U44:FL44)-SUM($U46:FK46)),SUM($U44:FL44)-SUM($U46:FK46),0))</f>
        <v>0</v>
      </c>
      <c r="FM46" s="154">
        <f>IF(AND(FM24&gt;0,FM24&lt;SUM($U44:FM44)-SUM($U46:FL46)),FM24,IF(AND(FM24&gt;0,FM24&gt;=SUM($U44:FM44)-SUM($U46:FL46)),SUM($U44:FM44)-SUM($U46:FL46),0))</f>
        <v>0</v>
      </c>
      <c r="FN46" s="154">
        <f>IF(AND(FN24&gt;0,FN24&lt;SUM($U44:FN44)-SUM($U46:FM46)),FN24,IF(AND(FN24&gt;0,FN24&gt;=SUM($U44:FN44)-SUM($U46:FM46)),SUM($U44:FN44)-SUM($U46:FM46),0))</f>
        <v>0</v>
      </c>
      <c r="FO46" s="154">
        <f>IF(AND(FO24&gt;0,FO24&lt;SUM($U44:FO44)-SUM($U46:FN46)),FO24,IF(AND(FO24&gt;0,FO24&gt;=SUM($U44:FO44)-SUM($U46:FN46)),SUM($U44:FO44)-SUM($U46:FN46),0))</f>
        <v>0</v>
      </c>
      <c r="FP46" s="154">
        <f>IF(AND(FP24&gt;0,FP24&lt;SUM($U44:FP44)-SUM($U46:FO46)),FP24,IF(AND(FP24&gt;0,FP24&gt;=SUM($U44:FP44)-SUM($U46:FO46)),SUM($U44:FP44)-SUM($U46:FO46),0))</f>
        <v>0</v>
      </c>
      <c r="FQ46" s="154">
        <f>IF(AND(FQ24&gt;0,FQ24&lt;SUM($U44:FQ44)-SUM($U46:FP46)),FQ24,IF(AND(FQ24&gt;0,FQ24&gt;=SUM($U44:FQ44)-SUM($U46:FP46)),SUM($U44:FQ44)-SUM($U46:FP46),0))</f>
        <v>0</v>
      </c>
      <c r="FR46" s="154">
        <f>IF(AND(FR24&gt;0,FR24&lt;SUM($U44:FR44)-SUM($U46:FQ46)),FR24,IF(AND(FR24&gt;0,FR24&gt;=SUM($U44:FR44)-SUM($U46:FQ46)),SUM($U44:FR44)-SUM($U46:FQ46),0))</f>
        <v>0</v>
      </c>
      <c r="FS46" s="154">
        <f>IF(AND(FS24&gt;0,FS24&lt;SUM($U44:FS44)-SUM($U46:FR46)),FS24,IF(AND(FS24&gt;0,FS24&gt;=SUM($U44:FS44)-SUM($U46:FR46)),SUM($U44:FS44)-SUM($U46:FR46),0))</f>
        <v>0</v>
      </c>
      <c r="FT46" s="154">
        <f>IF(AND(FT24&gt;0,FT24&lt;SUM($U44:FT44)-SUM($U46:FS46)),FT24,IF(AND(FT24&gt;0,FT24&gt;=SUM($U44:FT44)-SUM($U46:FS46)),SUM($U44:FT44)-SUM($U46:FS46),0))</f>
        <v>0</v>
      </c>
      <c r="FU46" s="154">
        <f>IF(AND(FU24&gt;0,FU24&lt;SUM($U44:FU44)-SUM($U46:FT46)),FU24,IF(AND(FU24&gt;0,FU24&gt;=SUM($U44:FU44)-SUM($U46:FT46)),SUM($U44:FU44)-SUM($U46:FT46),0))</f>
        <v>0</v>
      </c>
      <c r="FV46" s="154">
        <f>IF(AND(FV24&gt;0,FV24&lt;SUM($U44:FV44)-SUM($U46:FU46)),FV24,IF(AND(FV24&gt;0,FV24&gt;=SUM($U44:FV44)-SUM($U46:FU46)),SUM($U44:FV44)-SUM($U46:FU46),0))</f>
        <v>0</v>
      </c>
      <c r="FW46" s="154">
        <f>IF(AND(FW24&gt;0,FW24&lt;SUM($U44:FW44)-SUM($U46:FV46)),FW24,IF(AND(FW24&gt;0,FW24&gt;=SUM($U44:FW44)-SUM($U46:FV46)),SUM($U44:FW44)-SUM($U46:FV46),0))</f>
        <v>0</v>
      </c>
      <c r="FX46" s="154">
        <f>IF(AND(FX24&gt;0,FX24&lt;SUM($U44:FX44)-SUM($U46:FW46)),FX24,IF(AND(FX24&gt;0,FX24&gt;=SUM($U44:FX44)-SUM($U46:FW46)),SUM($U44:FX44)-SUM($U46:FW46),0))</f>
        <v>0</v>
      </c>
      <c r="FY46" s="154">
        <f>IF(AND(FY24&gt;0,FY24&lt;SUM($U44:FY44)-SUM($U46:FX46)),FY24,IF(AND(FY24&gt;0,FY24&gt;=SUM($U44:FY44)-SUM($U46:FX46)),SUM($U44:FY44)-SUM($U46:FX46),0))</f>
        <v>0</v>
      </c>
      <c r="FZ46" s="154">
        <f>IF(AND(FZ24&gt;0,FZ24&lt;SUM($U44:FZ44)-SUM($U46:FY46)),FZ24,IF(AND(FZ24&gt;0,FZ24&gt;=SUM($U44:FZ44)-SUM($U46:FY46)),SUM($U44:FZ44)-SUM($U46:FY46),0))</f>
        <v>0</v>
      </c>
      <c r="GA46" s="154">
        <f>IF(AND(GA24&gt;0,GA24&lt;SUM($U44:GA44)-SUM($U46:FZ46)),GA24,IF(AND(GA24&gt;0,GA24&gt;=SUM($U44:GA44)-SUM($U46:FZ46)),SUM($U44:GA44)-SUM($U46:FZ46),0))</f>
        <v>0</v>
      </c>
      <c r="GB46" s="154">
        <f>IF(AND(GB24&gt;0,GB24&lt;SUM($U44:GB44)-SUM($U46:GA46)),GB24,IF(AND(GB24&gt;0,GB24&gt;=SUM($U44:GB44)-SUM($U46:GA46)),SUM($U44:GB44)-SUM($U46:GA46),0))</f>
        <v>0</v>
      </c>
      <c r="GC46" s="154">
        <f>IF(AND(GC24&gt;0,GC24&lt;SUM($U44:GC44)-SUM($U46:GB46)),GC24,IF(AND(GC24&gt;0,GC24&gt;=SUM($U44:GC44)-SUM($U46:GB46)),SUM($U44:GC44)-SUM($U46:GB46),0))</f>
        <v>0</v>
      </c>
      <c r="GD46" s="154">
        <f>IF(AND(GD24&gt;0,GD24&lt;SUM($U44:GD44)-SUM($U46:GC46)),GD24,IF(AND(GD24&gt;0,GD24&gt;=SUM($U44:GD44)-SUM($U46:GC46)),SUM($U44:GD44)-SUM($U46:GC46),0))</f>
        <v>0</v>
      </c>
      <c r="GE46" s="154">
        <f>IF(AND(GE24&gt;0,GE24&lt;SUM($U44:GE44)-SUM($U46:GD46)),GE24,IF(AND(GE24&gt;0,GE24&gt;=SUM($U44:GE44)-SUM($U46:GD46)),SUM($U44:GE44)-SUM($U46:GD46),0))</f>
        <v>0</v>
      </c>
      <c r="GF46" s="154">
        <f>IF(AND(GF24&gt;0,GF24&lt;SUM($U44:GF44)-SUM($U46:GE46)),GF24,IF(AND(GF24&gt;0,GF24&gt;=SUM($U44:GF44)-SUM($U46:GE46)),SUM($U44:GF44)-SUM($U46:GE46),0))</f>
        <v>0</v>
      </c>
      <c r="GG46" s="154">
        <f>IF(AND(GG24&gt;0,GG24&lt;SUM($U44:GG44)-SUM($U46:GF46)),GG24,IF(AND(GG24&gt;0,GG24&gt;=SUM($U44:GG44)-SUM($U46:GF46)),SUM($U44:GG44)-SUM($U46:GF46),0))</f>
        <v>0</v>
      </c>
      <c r="GH46" s="154">
        <f>IF(AND(GH24&gt;0,GH24&lt;SUM($U44:GH44)-SUM($U46:GG46)),GH24,IF(AND(GH24&gt;0,GH24&gt;=SUM($U44:GH44)-SUM($U46:GG46)),SUM($U44:GH44)-SUM($U46:GG46),0))</f>
        <v>0</v>
      </c>
      <c r="GI46" s="154">
        <f>IF(AND(GI24&gt;0,GI24&lt;SUM($U44:GI44)-SUM($U46:GH46)),GI24,IF(AND(GI24&gt;0,GI24&gt;=SUM($U44:GI44)-SUM($U46:GH46)),SUM($U44:GI44)-SUM($U46:GH46),0))</f>
        <v>0</v>
      </c>
      <c r="GJ46" s="154">
        <f>IF(AND(GJ24&gt;0,GJ24&lt;SUM($U44:GJ44)-SUM($U46:GI46)),GJ24,IF(AND(GJ24&gt;0,GJ24&gt;=SUM($U44:GJ44)-SUM($U46:GI46)),SUM($U44:GJ44)-SUM($U46:GI46),0))</f>
        <v>0</v>
      </c>
      <c r="GK46" s="154">
        <f>IF(AND(GK24&gt;0,GK24&lt;SUM($U44:GK44)-SUM($U46:GJ46)),GK24,IF(AND(GK24&gt;0,GK24&gt;=SUM($U44:GK44)-SUM($U46:GJ46)),SUM($U44:GK44)-SUM($U46:GJ46),0))</f>
        <v>0</v>
      </c>
      <c r="GL46" s="154">
        <f>IF(AND(GL24&gt;0,GL24&lt;SUM($U44:GL44)-SUM($U46:GK46)),GL24,IF(AND(GL24&gt;0,GL24&gt;=SUM($U44:GL44)-SUM($U46:GK46)),SUM($U44:GL44)-SUM($U46:GK46),0))</f>
        <v>0</v>
      </c>
      <c r="GM46" s="154">
        <f>IF(AND(GM24&gt;0,GM24&lt;SUM($U44:GM44)-SUM($U46:GL46)),GM24,IF(AND(GM24&gt;0,GM24&gt;=SUM($U44:GM44)-SUM($U46:GL46)),SUM($U44:GM44)-SUM($U46:GL46),0))</f>
        <v>0</v>
      </c>
      <c r="GN46" s="154">
        <f>IF(AND(GN24&gt;0,GN24&lt;SUM($U44:GN44)-SUM($U46:GM46)),GN24,IF(AND(GN24&gt;0,GN24&gt;=SUM($U44:GN44)-SUM($U46:GM46)),SUM($U44:GN44)-SUM($U46:GM46),0))</f>
        <v>0</v>
      </c>
      <c r="GO46" s="154">
        <f>IF(AND(GO24&gt;0,GO24&lt;SUM($U44:GO44)-SUM($U46:GN46)),GO24,IF(AND(GO24&gt;0,GO24&gt;=SUM($U44:GO44)-SUM($U46:GN46)),SUM($U44:GO44)-SUM($U46:GN46),0))</f>
        <v>0</v>
      </c>
      <c r="GP46" s="154">
        <f>IF(AND(GP24&gt;0,GP24&lt;SUM($U44:GP44)-SUM($U46:GO46)),GP24,IF(AND(GP24&gt;0,GP24&gt;=SUM($U44:GP44)-SUM($U46:GO46)),SUM($U44:GP44)-SUM($U46:GO46),0))</f>
        <v>0</v>
      </c>
      <c r="GQ46" s="154">
        <f>IF(AND(GQ24&gt;0,GQ24&lt;SUM($U44:GQ44)-SUM($U46:GP46)),GQ24,IF(AND(GQ24&gt;0,GQ24&gt;=SUM($U44:GQ44)-SUM($U46:GP46)),SUM($U44:GQ44)-SUM($U46:GP46),0))</f>
        <v>0</v>
      </c>
      <c r="GR46" s="154">
        <f>IF(AND(GR24&gt;0,GR24&lt;SUM($U44:GR44)-SUM($U46:GQ46)),GR24,IF(AND(GR24&gt;0,GR24&gt;=SUM($U44:GR44)-SUM($U46:GQ46)),SUM($U44:GR44)-SUM($U46:GQ46),0))</f>
        <v>0</v>
      </c>
      <c r="GS46" s="154">
        <f>IF(AND(GS24&gt;0,GS24&lt;SUM($U44:GS44)-SUM($U46:GR46)),GS24,IF(AND(GS24&gt;0,GS24&gt;=SUM($U44:GS44)-SUM($U46:GR46)),SUM($U44:GS44)-SUM($U46:GR46),0))</f>
        <v>0</v>
      </c>
      <c r="GT46" s="154">
        <f>IF(AND(GT24&gt;0,GT24&lt;SUM($U44:GT44)-SUM($U46:GS46)),GT24,IF(AND(GT24&gt;0,GT24&gt;=SUM($U44:GT44)-SUM($U46:GS46)),SUM($U44:GT44)-SUM($U46:GS46),0))</f>
        <v>0</v>
      </c>
      <c r="GU46" s="154">
        <f>IF(AND(GU24&gt;0,GU24&lt;SUM($U44:GU44)-SUM($U46:GT46)),GU24,IF(AND(GU24&gt;0,GU24&gt;=SUM($U44:GU44)-SUM($U46:GT46)),SUM($U44:GU44)-SUM($U46:GT46),0))</f>
        <v>0</v>
      </c>
      <c r="GV46" s="154">
        <f>IF(AND(GV24&gt;0,GV24&lt;SUM($U44:GV44)-SUM($U46:GU46)),GV24,IF(AND(GV24&gt;0,GV24&gt;=SUM($U44:GV44)-SUM($U46:GU46)),SUM($U44:GV44)-SUM($U46:GU46),0))</f>
        <v>0</v>
      </c>
      <c r="GW46" s="154">
        <f>IF(AND(GW24&gt;0,GW24&lt;SUM($U44:GW44)-SUM($U46:GV46)),GW24,IF(AND(GW24&gt;0,GW24&gt;=SUM($U44:GW44)-SUM($U46:GV46)),SUM($U44:GW44)-SUM($U46:GV46),0))</f>
        <v>0</v>
      </c>
      <c r="GX46" s="154">
        <f>IF(AND(GX24&gt;0,GX24&lt;SUM($U44:GX44)-SUM($U46:GW46)),GX24,IF(AND(GX24&gt;0,GX24&gt;=SUM($U44:GX44)-SUM($U46:GW46)),SUM($U44:GX44)-SUM($U46:GW46),0))</f>
        <v>0</v>
      </c>
      <c r="GY46" s="154">
        <f>IF(AND(GY24&gt;0,GY24&lt;SUM($U44:GY44)-SUM($U46:GX46)),GY24,IF(AND(GY24&gt;0,GY24&gt;=SUM($U44:GY44)-SUM($U46:GX46)),SUM($U44:GY44)-SUM($U46:GX46),0))</f>
        <v>0</v>
      </c>
      <c r="GZ46" s="154">
        <f>IF(AND(GZ24&gt;0,GZ24&lt;SUM($U44:GZ44)-SUM($U46:GY46)),GZ24,IF(AND(GZ24&gt;0,GZ24&gt;=SUM($U44:GZ44)-SUM($U46:GY46)),SUM($U44:GZ44)-SUM($U46:GY46),0))</f>
        <v>0</v>
      </c>
      <c r="HA46" s="154">
        <f>IF(AND(HA24&gt;0,HA24&lt;SUM($U44:HA44)-SUM($U46:GZ46)),HA24,IF(AND(HA24&gt;0,HA24&gt;=SUM($U44:HA44)-SUM($U46:GZ46)),SUM($U44:HA44)-SUM($U46:GZ46),0))</f>
        <v>0</v>
      </c>
      <c r="HB46" s="154">
        <f>IF(AND(HB24&gt;0,HB24&lt;SUM($U44:HB44)-SUM($U46:HA46)),HB24,IF(AND(HB24&gt;0,HB24&gt;=SUM($U44:HB44)-SUM($U46:HA46)),SUM($U44:HB44)-SUM($U46:HA46),0))</f>
        <v>0</v>
      </c>
      <c r="HC46" s="154">
        <f>IF(AND(HC24&gt;0,HC24&lt;SUM($U44:HC44)-SUM($U46:HB46)),HC24,IF(AND(HC24&gt;0,HC24&gt;=SUM($U44:HC44)-SUM($U46:HB46)),SUM($U44:HC44)-SUM($U46:HB46),0))</f>
        <v>0</v>
      </c>
      <c r="HD46" s="154">
        <f>IF(AND(HD24&gt;0,HD24&lt;SUM($U44:HD44)-SUM($U46:HC46)),HD24,IF(AND(HD24&gt;0,HD24&gt;=SUM($U44:HD44)-SUM($U46:HC46)),SUM($U44:HD44)-SUM($U46:HC46),0))</f>
        <v>0</v>
      </c>
      <c r="HE46" s="154">
        <f>IF(AND(HE24&gt;0,HE24&lt;SUM($U44:HE44)-SUM($U46:HD46)),HE24,IF(AND(HE24&gt;0,HE24&gt;=SUM($U44:HE44)-SUM($U46:HD46)),SUM($U44:HE44)-SUM($U46:HD46),0))</f>
        <v>0</v>
      </c>
      <c r="HF46" s="154">
        <f>IF(AND(HF24&gt;0,HF24&lt;SUM($U44:HF44)-SUM($U46:HE46)),HF24,IF(AND(HF24&gt;0,HF24&gt;=SUM($U44:HF44)-SUM($U46:HE46)),SUM($U44:HF44)-SUM($U46:HE46),0))</f>
        <v>0</v>
      </c>
      <c r="HG46" s="154">
        <f>IF(AND(HG24&gt;0,HG24&lt;SUM($U44:HG44)-SUM($U46:HF46)),HG24,IF(AND(HG24&gt;0,HG24&gt;=SUM($U44:HG44)-SUM($U46:HF46)),SUM($U44:HG44)-SUM($U46:HF46),0))</f>
        <v>0</v>
      </c>
      <c r="HH46" s="154">
        <f>IF(AND(HH24&gt;0,HH24&lt;SUM($U44:HH44)-SUM($U46:HG46)),HH24,IF(AND(HH24&gt;0,HH24&gt;=SUM($U44:HH44)-SUM($U46:HG46)),SUM($U44:HH44)-SUM($U46:HG46),0))</f>
        <v>0</v>
      </c>
      <c r="HI46" s="154">
        <f>IF(AND(HI24&gt;0,HI24&lt;SUM($U44:HI44)-SUM($U46:HH46)),HI24,IF(AND(HI24&gt;0,HI24&gt;=SUM($U44:HI44)-SUM($U46:HH46)),SUM($U44:HI44)-SUM($U46:HH46),0))</f>
        <v>0</v>
      </c>
      <c r="HJ46" s="154">
        <f>IF(AND(HJ24&gt;0,HJ24&lt;SUM($U44:HJ44)-SUM($U46:HI46)),HJ24,IF(AND(HJ24&gt;0,HJ24&gt;=SUM($U44:HJ44)-SUM($U46:HI46)),SUM($U44:HJ44)-SUM($U46:HI46),0))</f>
        <v>0</v>
      </c>
      <c r="HK46" s="154">
        <f>IF(AND(HK24&gt;0,HK24&lt;SUM($U44:HK44)-SUM($U46:HJ46)),HK24,IF(AND(HK24&gt;0,HK24&gt;=SUM($U44:HK44)-SUM($U46:HJ46)),SUM($U44:HK44)-SUM($U46:HJ46),0))</f>
        <v>0</v>
      </c>
      <c r="HL46" s="154">
        <f>IF(AND(HL24&gt;0,HL24&lt;SUM($U44:HL44)-SUM($U46:HK46)),HL24,IF(AND(HL24&gt;0,HL24&gt;=SUM($U44:HL44)-SUM($U46:HK46)),SUM($U44:HL44)-SUM($U46:HK46),0))</f>
        <v>0</v>
      </c>
      <c r="HM46" s="154">
        <f>IF(AND(HM24&gt;0,HM24&lt;SUM($U44:HM44)-SUM($U46:HL46)),HM24,IF(AND(HM24&gt;0,HM24&gt;=SUM($U44:HM44)-SUM($U46:HL46)),SUM($U44:HM44)-SUM($U46:HL46),0))</f>
        <v>0</v>
      </c>
      <c r="HN46" s="154">
        <f>IF(AND(HN24&gt;0,HN24&lt;SUM($U44:HN44)-SUM($U46:HM46)),HN24,IF(AND(HN24&gt;0,HN24&gt;=SUM($U44:HN44)-SUM($U46:HM46)),SUM($U44:HN44)-SUM($U46:HM46),0))</f>
        <v>0</v>
      </c>
      <c r="HO46" s="154">
        <f>IF(AND(HO24&gt;0,HO24&lt;SUM($U44:HO44)-SUM($U46:HN46)),HO24,IF(AND(HO24&gt;0,HO24&gt;=SUM($U44:HO44)-SUM($U46:HN46)),SUM($U44:HO44)-SUM($U46:HN46),0))</f>
        <v>0</v>
      </c>
      <c r="HP46" s="154">
        <f>IF(AND(HP24&gt;0,HP24&lt;SUM($U44:HP44)-SUM($U46:HO46)),HP24,IF(AND(HP24&gt;0,HP24&gt;=SUM($U44:HP44)-SUM($U46:HO46)),SUM($U44:HP44)-SUM($U46:HO46),0))</f>
        <v>0</v>
      </c>
      <c r="HQ46" s="154">
        <f>IF(AND(HQ24&gt;0,HQ24&lt;SUM($U44:HQ44)-SUM($U46:HP46)),HQ24,IF(AND(HQ24&gt;0,HQ24&gt;=SUM($U44:HQ44)-SUM($U46:HP46)),SUM($U44:HQ44)-SUM($U46:HP46),0))</f>
        <v>0</v>
      </c>
      <c r="HR46" s="154">
        <f>IF(AND(HR24&gt;0,HR24&lt;SUM($U44:HR44)-SUM($U46:HQ46)),HR24,IF(AND(HR24&gt;0,HR24&gt;=SUM($U44:HR44)-SUM($U46:HQ46)),SUM($U44:HR44)-SUM($U46:HQ46),0))</f>
        <v>0</v>
      </c>
      <c r="HS46" s="154">
        <f>IF(AND(HS24&gt;0,HS24&lt;SUM($U44:HS44)-SUM($U46:HR46)),HS24,IF(AND(HS24&gt;0,HS24&gt;=SUM($U44:HS44)-SUM($U46:HR46)),SUM($U44:HS44)-SUM($U46:HR46),0))</f>
        <v>0</v>
      </c>
      <c r="HT46" s="154">
        <f>IF(AND(HT24&gt;0,HT24&lt;SUM($U44:HT44)-SUM($U46:HS46)),HT24,IF(AND(HT24&gt;0,HT24&gt;=SUM($U44:HT44)-SUM($U46:HS46)),SUM($U44:HT44)-SUM($U46:HS46),0))</f>
        <v>0</v>
      </c>
      <c r="HU46" s="154">
        <f>IF(AND(HU24&gt;0,HU24&lt;SUM($U44:HU44)-SUM($U46:HT46)),HU24,IF(AND(HU24&gt;0,HU24&gt;=SUM($U44:HU44)-SUM($U46:HT46)),SUM($U44:HU44)-SUM($U46:HT46),0))</f>
        <v>0</v>
      </c>
      <c r="HV46" s="154">
        <f>IF(AND(HV24&gt;0,HV24&lt;SUM($U44:HV44)-SUM($U46:HU46)),HV24,IF(AND(HV24&gt;0,HV24&gt;=SUM($U44:HV44)-SUM($U46:HU46)),SUM($U44:HV44)-SUM($U46:HU46),0))</f>
        <v>0</v>
      </c>
      <c r="HW46" s="154">
        <f>IF(AND(HW24&gt;0,HW24&lt;SUM($U44:HW44)-SUM($U46:HV46)),HW24,IF(AND(HW24&gt;0,HW24&gt;=SUM($U44:HW44)-SUM($U46:HV46)),SUM($U44:HW44)-SUM($U46:HV46),0))</f>
        <v>0</v>
      </c>
      <c r="HX46" s="154">
        <f>IF(AND(HX24&gt;0,HX24&lt;SUM($U44:HX44)-SUM($U46:HW46)),HX24,IF(AND(HX24&gt;0,HX24&gt;=SUM($U44:HX44)-SUM($U46:HW46)),SUM($U44:HX44)-SUM($U46:HW46),0))</f>
        <v>0</v>
      </c>
      <c r="HY46" s="154">
        <f>IF(AND(HY24&gt;0,HY24&lt;SUM($U44:HY44)-SUM($U46:HX46)),HY24,IF(AND(HY24&gt;0,HY24&gt;=SUM($U44:HY44)-SUM($U46:HX46)),SUM($U44:HY44)-SUM($U46:HX46),0))</f>
        <v>0</v>
      </c>
      <c r="HZ46" s="154">
        <f>IF(AND(HZ24&gt;0,HZ24&lt;SUM($U44:HZ44)-SUM($U46:HY46)),HZ24,IF(AND(HZ24&gt;0,HZ24&gt;=SUM($U44:HZ44)-SUM($U46:HY46)),SUM($U44:HZ44)-SUM($U46:HY46),0))</f>
        <v>0</v>
      </c>
      <c r="IA46" s="154">
        <f>IF(AND(IA24&gt;0,IA24&lt;SUM($U44:IA44)-SUM($U46:HZ46)),IA24,IF(AND(IA24&gt;0,IA24&gt;=SUM($U44:IA44)-SUM($U46:HZ46)),SUM($U44:IA44)-SUM($U46:HZ46),0))</f>
        <v>0</v>
      </c>
      <c r="IB46" s="154">
        <f>IF(AND(IB24&gt;0,IB24&lt;SUM($U44:IB44)-SUM($U46:IA46)),IB24,IF(AND(IB24&gt;0,IB24&gt;=SUM($U44:IB44)-SUM($U46:IA46)),SUM($U44:IB44)-SUM($U46:IA46),0))</f>
        <v>0</v>
      </c>
      <c r="IC46" s="154">
        <f>IF(AND(IC24&gt;0,IC24&lt;SUM($U44:IC44)-SUM($U46:IB46)),IC24,IF(AND(IC24&gt;0,IC24&gt;=SUM($U44:IC44)-SUM($U46:IB46)),SUM($U44:IC44)-SUM($U46:IB46),0))</f>
        <v>0</v>
      </c>
      <c r="ID46" s="154">
        <f>IF(AND(ID24&gt;0,ID24&lt;SUM($U44:ID44)-SUM($U46:IC46)),ID24,IF(AND(ID24&gt;0,ID24&gt;=SUM($U44:ID44)-SUM($U46:IC46)),SUM($U44:ID44)-SUM($U46:IC46),0))</f>
        <v>0</v>
      </c>
      <c r="IE46" s="154">
        <f>IF(AND(IE24&gt;0,IE24&lt;SUM($U44:IE44)-SUM($U46:ID46)),IE24,IF(AND(IE24&gt;0,IE24&gt;=SUM($U44:IE44)-SUM($U46:ID46)),SUM($U44:IE44)-SUM($U46:ID46),0))</f>
        <v>0</v>
      </c>
      <c r="IF46" s="154">
        <f>IF(AND(IF24&gt;0,IF24&lt;SUM($U44:IF44)-SUM($U46:IE46)),IF24,IF(AND(IF24&gt;0,IF24&gt;=SUM($U44:IF44)-SUM($U46:IE46)),SUM($U44:IF44)-SUM($U46:IE46),0))</f>
        <v>0</v>
      </c>
      <c r="IG46" s="154">
        <f>IF(AND(IG24&gt;0,IG24&lt;SUM($U44:IG44)-SUM($U46:IF46)),IG24,IF(AND(IG24&gt;0,IG24&gt;=SUM($U44:IG44)-SUM($U46:IF46)),SUM($U44:IG44)-SUM($U46:IF46),0))</f>
        <v>0</v>
      </c>
      <c r="IH46" s="154">
        <f>IF(AND(IH24&gt;0,IH24&lt;SUM($U44:IH44)-SUM($U46:IG46)),IH24,IF(AND(IH24&gt;0,IH24&gt;=SUM($U44:IH44)-SUM($U46:IG46)),SUM($U44:IH44)-SUM($U46:IG46),0))</f>
        <v>0</v>
      </c>
      <c r="II46" s="154">
        <f>IF(AND(II24&gt;0,II24&lt;SUM($U44:II44)-SUM($U46:IH46)),II24,IF(AND(II24&gt;0,II24&gt;=SUM($U44:II44)-SUM($U46:IH46)),SUM($U44:II44)-SUM($U46:IH46),0))</f>
        <v>0</v>
      </c>
      <c r="IJ46" s="154">
        <f>IF(AND(IJ24&gt;0,IJ24&lt;SUM($U44:IJ44)-SUM($U46:II46)),IJ24,IF(AND(IJ24&gt;0,IJ24&gt;=SUM($U44:IJ44)-SUM($U46:II46)),SUM($U44:IJ44)-SUM($U46:II46),0))</f>
        <v>0</v>
      </c>
      <c r="IK46" s="154">
        <f>IF(AND(IK24&gt;0,IK24&lt;SUM($U44:IK44)-SUM($U46:IJ46)),IK24,IF(AND(IK24&gt;0,IK24&gt;=SUM($U44:IK44)-SUM($U46:IJ46)),SUM($U44:IK44)-SUM($U46:IJ46),0))</f>
        <v>0</v>
      </c>
      <c r="IL46" s="154">
        <f>IF(AND(IL24&gt;0,IL24&lt;SUM($U44:IL44)-SUM($U46:IK46)),IL24,IF(AND(IL24&gt;0,IL24&gt;=SUM($U44:IL44)-SUM($U46:IK46)),SUM($U44:IL44)-SUM($U46:IK46),0))</f>
        <v>0</v>
      </c>
      <c r="IM46" s="154">
        <f>IF(AND(IM24&gt;0,IM24&lt;SUM($U44:IM44)-SUM($U46:IL46)),IM24,IF(AND(IM24&gt;0,IM24&gt;=SUM($U44:IM44)-SUM($U46:IL46)),SUM($U44:IM44)-SUM($U46:IL46),0))</f>
        <v>0</v>
      </c>
      <c r="IN46" s="154">
        <f>IF(AND(IN24&gt;0,IN24&lt;SUM($U44:IN44)-SUM($U46:IM46)),IN24,IF(AND(IN24&gt;0,IN24&gt;=SUM($U44:IN44)-SUM($U46:IM46)),SUM($U44:IN44)-SUM($U46:IM46),0))</f>
        <v>0</v>
      </c>
      <c r="IO46" s="154">
        <f>IF(AND(IO24&gt;0,IO24&lt;SUM($U44:IO44)-SUM($U46:IN46)),IO24,IF(AND(IO24&gt;0,IO24&gt;=SUM($U44:IO44)-SUM($U46:IN46)),SUM($U44:IO44)-SUM($U46:IN46),0))</f>
        <v>0</v>
      </c>
      <c r="IP46" s="154">
        <f>IF(AND(IP24&gt;0,IP24&lt;SUM($U44:IP44)-SUM($U46:IO46)),IP24,IF(AND(IP24&gt;0,IP24&gt;=SUM($U44:IP44)-SUM($U46:IO46)),SUM($U44:IP44)-SUM($U46:IO46),0))</f>
        <v>0</v>
      </c>
      <c r="IQ46" s="154">
        <f>IF(AND(IQ24&gt;0,IQ24&lt;SUM($U44:IQ44)-SUM($U46:IP46)),IQ24,IF(AND(IQ24&gt;0,IQ24&gt;=SUM($U44:IQ44)-SUM($U46:IP46)),SUM($U44:IQ44)-SUM($U46:IP46),0))</f>
        <v>0</v>
      </c>
      <c r="IR46" s="154">
        <f>IF(AND(IR24&gt;0,IR24&lt;SUM($U44:IR44)-SUM($U46:IQ46)),IR24,IF(AND(IR24&gt;0,IR24&gt;=SUM($U44:IR44)-SUM($U46:IQ46)),SUM($U44:IR44)-SUM($U46:IQ46),0))</f>
        <v>0</v>
      </c>
      <c r="IS46" s="154">
        <f>IF(AND(IS24&gt;0,IS24&lt;SUM($U44:IS44)-SUM($U46:IR46)),IS24,IF(AND(IS24&gt;0,IS24&gt;=SUM($U44:IS44)-SUM($U46:IR46)),SUM($U44:IS44)-SUM($U46:IR46),0))</f>
        <v>0</v>
      </c>
      <c r="IT46" s="154">
        <f>IF(AND(IT24&gt;0,IT24&lt;SUM($U44:IT44)-SUM($U46:IS46)),IT24,IF(AND(IT24&gt;0,IT24&gt;=SUM($U44:IT44)-SUM($U46:IS46)),SUM($U44:IT44)-SUM($U46:IS46),0))</f>
        <v>0</v>
      </c>
      <c r="IU46" s="154">
        <f>IF(AND(IU24&gt;0,IU24&lt;SUM($U44:IU44)-SUM($U46:IT46)),IU24,IF(AND(IU24&gt;0,IU24&gt;=SUM($U44:IU44)-SUM($U46:IT46)),SUM($U44:IU44)-SUM($U46:IT46),0))</f>
        <v>0</v>
      </c>
      <c r="IV46" s="154">
        <f>IF(AND(IV24&gt;0,IV24&lt;SUM($U44:IV44)-SUM($U46:IU46)),IV24,IF(AND(IV24&gt;0,IV24&gt;=SUM($U44:IV44)-SUM($U46:IU46)),SUM($U44:IV44)-SUM($U46:IU46),0))</f>
        <v>0</v>
      </c>
      <c r="IW46" s="154">
        <f>IF(AND(IW24&gt;0,IW24&lt;SUM($U44:IW44)-SUM($U46:IV46)),IW24,IF(AND(IW24&gt;0,IW24&gt;=SUM($U44:IW44)-SUM($U46:IV46)),SUM($U44:IW44)-SUM($U46:IV46),0))</f>
        <v>0</v>
      </c>
      <c r="IX46" s="154">
        <f>IF(AND(IX24&gt;0,IX24&lt;SUM($U44:IX44)-SUM($U46:IW46)),IX24,IF(AND(IX24&gt;0,IX24&gt;=SUM($U44:IX44)-SUM($U46:IW46)),SUM($U44:IX44)-SUM($U46:IW46),0))</f>
        <v>0</v>
      </c>
      <c r="IY46" s="154">
        <f>IF(AND(IY24&gt;0,IY24&lt;SUM($U44:IY44)-SUM($U46:IX46)),IY24,IF(AND(IY24&gt;0,IY24&gt;=SUM($U44:IY44)-SUM($U46:IX46)),SUM($U44:IY44)-SUM($U46:IX46),0))</f>
        <v>0</v>
      </c>
      <c r="IZ46" s="154">
        <f>IF(AND(IZ24&gt;0,IZ24&lt;SUM($U44:IZ44)-SUM($U46:IY46)),IZ24,IF(AND(IZ24&gt;0,IZ24&gt;=SUM($U44:IZ44)-SUM($U46:IY46)),SUM($U44:IZ44)-SUM($U46:IY46),0))</f>
        <v>0</v>
      </c>
      <c r="JA46" s="154">
        <f>IF(AND(JA24&gt;0,JA24&lt;SUM($U44:JA44)-SUM($U46:IZ46)),JA24,IF(AND(JA24&gt;0,JA24&gt;=SUM($U44:JA44)-SUM($U46:IZ46)),SUM($U44:JA44)-SUM($U46:IZ46),0))</f>
        <v>0</v>
      </c>
      <c r="JB46" s="154">
        <f>IF(AND(JB24&gt;0,JB24&lt;SUM($U44:JB44)-SUM($U46:JA46)),JB24,IF(AND(JB24&gt;0,JB24&gt;=SUM($U44:JB44)-SUM($U46:JA46)),SUM($U44:JB44)-SUM($U46:JA46),0))</f>
        <v>0</v>
      </c>
      <c r="JC46" s="154">
        <f>IF(AND(JC24&gt;0,JC24&lt;SUM($U44:JC44)-SUM($U46:JB46)),JC24,IF(AND(JC24&gt;0,JC24&gt;=SUM($U44:JC44)-SUM($U46:JB46)),SUM($U44:JC44)-SUM($U46:JB46),0))</f>
        <v>0</v>
      </c>
      <c r="JD46" s="154">
        <f>IF(AND(JD24&gt;0,JD24&lt;SUM($U44:JD44)-SUM($U46:JC46)),JD24,IF(AND(JD24&gt;0,JD24&gt;=SUM($U44:JD44)-SUM($U46:JC46)),SUM($U44:JD44)-SUM($U46:JC46),0))</f>
        <v>0</v>
      </c>
      <c r="JE46" s="154">
        <f>IF(AND(JE24&gt;0,JE24&lt;SUM($U44:JE44)-SUM($U46:JD46)),JE24,IF(AND(JE24&gt;0,JE24&gt;=SUM($U44:JE44)-SUM($U46:JD46)),SUM($U44:JE44)-SUM($U46:JD46),0))</f>
        <v>0</v>
      </c>
      <c r="JF46" s="154">
        <f>IF(AND(JF24&gt;0,JF24&lt;SUM($U44:JF44)-SUM($U46:JE46)),JF24,IF(AND(JF24&gt;0,JF24&gt;=SUM($U44:JF44)-SUM($U46:JE46)),SUM($U44:JF44)-SUM($U46:JE46),0))</f>
        <v>0</v>
      </c>
      <c r="JG46" s="154">
        <f>IF(AND(JG24&gt;0,JG24&lt;SUM($U44:JG44)-SUM($U46:JF46)),JG24,IF(AND(JG24&gt;0,JG24&gt;=SUM($U44:JG44)-SUM($U46:JF46)),SUM($U44:JG44)-SUM($U46:JF46),0))</f>
        <v>0</v>
      </c>
      <c r="JH46" s="154">
        <f>IF(AND(JH24&gt;0,JH24&lt;SUM($U44:JH44)-SUM($U46:JG46)),JH24,IF(AND(JH24&gt;0,JH24&gt;=SUM($U44:JH44)-SUM($U46:JG46)),SUM($U44:JH44)-SUM($U46:JG46),0))</f>
        <v>0</v>
      </c>
      <c r="JI46" s="154">
        <f>IF(AND(JI24&gt;0,JI24&lt;SUM($U44:JI44)-SUM($U46:JH46)),JI24,IF(AND(JI24&gt;0,JI24&gt;=SUM($U44:JI44)-SUM($U46:JH46)),SUM($U44:JI44)-SUM($U46:JH46),0))</f>
        <v>0</v>
      </c>
      <c r="JJ46" s="154">
        <f>IF(AND(JJ24&gt;0,JJ24&lt;SUM($U44:JJ44)-SUM($U46:JI46)),JJ24,IF(AND(JJ24&gt;0,JJ24&gt;=SUM($U44:JJ44)-SUM($U46:JI46)),SUM($U44:JJ44)-SUM($U46:JI46),0))</f>
        <v>0</v>
      </c>
      <c r="JK46" s="154">
        <f>IF(AND(JK24&gt;0,JK24&lt;SUM($U44:JK44)-SUM($U46:JJ46)),JK24,IF(AND(JK24&gt;0,JK24&gt;=SUM($U44:JK44)-SUM($U46:JJ46)),SUM($U44:JK44)-SUM($U46:JJ46),0))</f>
        <v>0</v>
      </c>
      <c r="JL46" s="154">
        <f>IF(AND(JL24&gt;0,JL24&lt;SUM($U44:JL44)-SUM($U46:JK46)),JL24,IF(AND(JL24&gt;0,JL24&gt;=SUM($U44:JL44)-SUM($U46:JK46)),SUM($U44:JL44)-SUM($U46:JK46),0))</f>
        <v>0</v>
      </c>
      <c r="JM46" s="154">
        <f>IF(AND(JM24&gt;0,JM24&lt;SUM($U44:JM44)-SUM($U46:JL46)),JM24,IF(AND(JM24&gt;0,JM24&gt;=SUM($U44:JM44)-SUM($U46:JL46)),SUM($U44:JM44)-SUM($U46:JL46),0))</f>
        <v>0</v>
      </c>
      <c r="JN46" s="154">
        <f>IF(AND(JN24&gt;0,JN24&lt;SUM($U44:JN44)-SUM($U46:JM46)),JN24,IF(AND(JN24&gt;0,JN24&gt;=SUM($U44:JN44)-SUM($U46:JM46)),SUM($U44:JN44)-SUM($U46:JM46),0))</f>
        <v>0</v>
      </c>
      <c r="JO46" s="154">
        <f>IF(AND(JO24&gt;0,JO24&lt;SUM($U44:JO44)-SUM($U46:JN46)),JO24,IF(AND(JO24&gt;0,JO24&gt;=SUM($U44:JO44)-SUM($U46:JN46)),SUM($U44:JO44)-SUM($U46:JN46),0))</f>
        <v>0</v>
      </c>
      <c r="JP46" s="154">
        <f>IF(AND(JP24&gt;0,JP24&lt;SUM($U44:JP44)-SUM($U46:JO46)),JP24,IF(AND(JP24&gt;0,JP24&gt;=SUM($U44:JP44)-SUM($U46:JO46)),SUM($U44:JP44)-SUM($U46:JO46),0))</f>
        <v>0</v>
      </c>
      <c r="JQ46" s="154">
        <f>IF(AND(JQ24&gt;0,JQ24&lt;SUM($U44:JQ44)-SUM($U46:JP46)),JQ24,IF(AND(JQ24&gt;0,JQ24&gt;=SUM($U44:JQ44)-SUM($U46:JP46)),SUM($U44:JQ44)-SUM($U46:JP46),0))</f>
        <v>0</v>
      </c>
      <c r="JR46" s="154">
        <f>IF(AND(JR24&gt;0,JR24&lt;SUM($U44:JR44)-SUM($U46:JQ46)),JR24,IF(AND(JR24&gt;0,JR24&gt;=SUM($U44:JR44)-SUM($U46:JQ46)),SUM($U44:JR44)-SUM($U46:JQ46),0))</f>
        <v>0</v>
      </c>
      <c r="JS46" s="154">
        <f>IF(AND(JS24&gt;0,JS24&lt;SUM($U44:JS44)-SUM($U46:JR46)),JS24,IF(AND(JS24&gt;0,JS24&gt;=SUM($U44:JS44)-SUM($U46:JR46)),SUM($U44:JS44)-SUM($U46:JR46),0))</f>
        <v>0</v>
      </c>
      <c r="JT46" s="154">
        <f>IF(AND(JT24&gt;0,JT24&lt;SUM($U44:JT44)-SUM($U46:JS46)),JT24,IF(AND(JT24&gt;0,JT24&gt;=SUM($U44:JT44)-SUM($U46:JS46)),SUM($U44:JT44)-SUM($U46:JS46),0))</f>
        <v>0</v>
      </c>
      <c r="JU46" s="154">
        <f>IF(AND(JU24&gt;0,JU24&lt;SUM($U44:JU44)-SUM($U46:JT46)),JU24,IF(AND(JU24&gt;0,JU24&gt;=SUM($U44:JU44)-SUM($U46:JT46)),SUM($U44:JU44)-SUM($U46:JT46),0))</f>
        <v>0</v>
      </c>
      <c r="JV46" s="154">
        <f>IF(AND(JV24&gt;0,JV24&lt;SUM($U44:JV44)-SUM($U46:JU46)),JV24,IF(AND(JV24&gt;0,JV24&gt;=SUM($U44:JV44)-SUM($U46:JU46)),SUM($U44:JV44)-SUM($U46:JU46),0))</f>
        <v>0</v>
      </c>
      <c r="JW46" s="154">
        <f>IF(AND(JW24&gt;0,JW24&lt;SUM($U44:JW44)-SUM($U46:JV46)),JW24,IF(AND(JW24&gt;0,JW24&gt;=SUM($U44:JW44)-SUM($U46:JV46)),SUM($U44:JW44)-SUM($U46:JV46),0))</f>
        <v>0</v>
      </c>
      <c r="JX46" s="154">
        <f>IF(AND(JX24&gt;0,JX24&lt;SUM($U44:JX44)-SUM($U46:JW46)),JX24,IF(AND(JX24&gt;0,JX24&gt;=SUM($U44:JX44)-SUM($U46:JW46)),SUM($U44:JX44)-SUM($U46:JW46),0))</f>
        <v>0</v>
      </c>
      <c r="JY46" s="154">
        <f>IF(AND(JY24&gt;0,JY24&lt;SUM($U44:JY44)-SUM($U46:JX46)),JY24,IF(AND(JY24&gt;0,JY24&gt;=SUM($U44:JY44)-SUM($U46:JX46)),SUM($U44:JY44)-SUM($U46:JX46),0))</f>
        <v>0</v>
      </c>
      <c r="JZ46" s="154">
        <f>IF(AND(JZ24&gt;0,JZ24&lt;SUM($U44:JZ44)-SUM($U46:JY46)),JZ24,IF(AND(JZ24&gt;0,JZ24&gt;=SUM($U44:JZ44)-SUM($U46:JY46)),SUM($U44:JZ44)-SUM($U46:JY46),0))</f>
        <v>0</v>
      </c>
      <c r="KA46" s="154">
        <f>IF(AND(KA24&gt;0,KA24&lt;SUM($U44:KA44)-SUM($U46:JZ46)),KA24,IF(AND(KA24&gt;0,KA24&gt;=SUM($U44:KA44)-SUM($U46:JZ46)),SUM($U44:KA44)-SUM($U46:JZ46),0))</f>
        <v>0</v>
      </c>
      <c r="KB46" s="154">
        <f>IF(AND(KB24&gt;0,KB24&lt;SUM($U44:KB44)-SUM($U46:KA46)),KB24,IF(AND(KB24&gt;0,KB24&gt;=SUM($U44:KB44)-SUM($U46:KA46)),SUM($U44:KB44)-SUM($U46:KA46),0))</f>
        <v>0</v>
      </c>
      <c r="KC46" s="154">
        <f>IF(AND(KC24&gt;0,KC24&lt;SUM($U44:KC44)-SUM($U46:KB46)),KC24,IF(AND(KC24&gt;0,KC24&gt;=SUM($U44:KC44)-SUM($U46:KB46)),SUM($U44:KC44)-SUM($U46:KB46),0))</f>
        <v>0</v>
      </c>
      <c r="KD46" s="154">
        <f>IF(AND(KD24&gt;0,KD24&lt;SUM($U44:KD44)-SUM($U46:KC46)),KD24,IF(AND(KD24&gt;0,KD24&gt;=SUM($U44:KD44)-SUM($U46:KC46)),SUM($U44:KD44)-SUM($U46:KC46),0))</f>
        <v>0</v>
      </c>
      <c r="KE46" s="154">
        <f>IF(AND(KE24&gt;0,KE24&lt;SUM($U44:KE44)-SUM($U46:KD46)),KE24,IF(AND(KE24&gt;0,KE24&gt;=SUM($U44:KE44)-SUM($U46:KD46)),SUM($U44:KE44)-SUM($U46:KD46),0))</f>
        <v>0</v>
      </c>
      <c r="KF46" s="154">
        <f>IF(AND(KF24&gt;0,KF24&lt;SUM($U44:KF44)-SUM($U46:KE46)),KF24,IF(AND(KF24&gt;0,KF24&gt;=SUM($U44:KF44)-SUM($U46:KE46)),SUM($U44:KF44)-SUM($U46:KE46),0))</f>
        <v>0</v>
      </c>
      <c r="KG46" s="154">
        <f>IF(AND(KG24&gt;0,KG24&lt;SUM($U44:KG44)-SUM($U46:KF46)),KG24,IF(AND(KG24&gt;0,KG24&gt;=SUM($U44:KG44)-SUM($U46:KF46)),SUM($U44:KG44)-SUM($U46:KF46),0))</f>
        <v>0</v>
      </c>
      <c r="KH46" s="154">
        <f>IF(AND(KH24&gt;0,KH24&lt;SUM($U44:KH44)-SUM($U46:KG46)),KH24,IF(AND(KH24&gt;0,KH24&gt;=SUM($U44:KH44)-SUM($U46:KG46)),SUM($U44:KH44)-SUM($U46:KG46),0))</f>
        <v>0</v>
      </c>
      <c r="KI46" s="154">
        <f>IF(AND(KI24&gt;0,KI24&lt;SUM($U44:KI44)-SUM($U46:KH46)),KI24,IF(AND(KI24&gt;0,KI24&gt;=SUM($U44:KI44)-SUM($U46:KH46)),SUM($U44:KI44)-SUM($U46:KH46),0))</f>
        <v>0</v>
      </c>
      <c r="KJ46" s="154">
        <f>IF(AND(KJ24&gt;0,KJ24&lt;SUM($U44:KJ44)-SUM($U46:KI46)),KJ24,IF(AND(KJ24&gt;0,KJ24&gt;=SUM($U44:KJ44)-SUM($U46:KI46)),SUM($U44:KJ44)-SUM($U46:KI46),0))</f>
        <v>0</v>
      </c>
      <c r="KK46" s="154">
        <f>IF(AND(KK24&gt;0,KK24&lt;SUM($U44:KK44)-SUM($U46:KJ46)),KK24,IF(AND(KK24&gt;0,KK24&gt;=SUM($U44:KK44)-SUM($U46:KJ46)),SUM($U44:KK44)-SUM($U46:KJ46),0))</f>
        <v>0</v>
      </c>
      <c r="KL46" s="154">
        <f>IF(AND(KL24&gt;0,KL24&lt;SUM($U44:KL44)-SUM($U46:KK46)),KL24,IF(AND(KL24&gt;0,KL24&gt;=SUM($U44:KL44)-SUM($U46:KK46)),SUM($U44:KL44)-SUM($U46:KK46),0))</f>
        <v>0</v>
      </c>
      <c r="KM46" s="154">
        <f>IF(AND(KM24&gt;0,KM24&lt;SUM($U44:KM44)-SUM($U46:KL46)),KM24,IF(AND(KM24&gt;0,KM24&gt;=SUM($U44:KM44)-SUM($U46:KL46)),SUM($U44:KM44)-SUM($U46:KL46),0))</f>
        <v>0</v>
      </c>
      <c r="KN46" s="154">
        <f>IF(AND(KN24&gt;0,KN24&lt;SUM($U44:KN44)-SUM($U46:KM46)),KN24,IF(AND(KN24&gt;0,KN24&gt;=SUM($U44:KN44)-SUM($U46:KM46)),SUM($U44:KN44)-SUM($U46:KM46),0))</f>
        <v>0</v>
      </c>
      <c r="KO46" s="154">
        <f>IF(AND(KO24&gt;0,KO24&lt;SUM($U44:KO44)-SUM($U46:KN46)),KO24,IF(AND(KO24&gt;0,KO24&gt;=SUM($U44:KO44)-SUM($U46:KN46)),SUM($U44:KO44)-SUM($U46:KN46),0))</f>
        <v>0</v>
      </c>
      <c r="KP46" s="154">
        <f>IF(AND(KP24&gt;0,KP24&lt;SUM($U44:KP44)-SUM($U46:KO46)),KP24,IF(AND(KP24&gt;0,KP24&gt;=SUM($U44:KP44)-SUM($U46:KO46)),SUM($U44:KP44)-SUM($U46:KO46),0))</f>
        <v>0</v>
      </c>
      <c r="KQ46" s="154">
        <f>IF(AND(KQ24&gt;0,KQ24&lt;SUM($U44:KQ44)-SUM($U46:KP46)),KQ24,IF(AND(KQ24&gt;0,KQ24&gt;=SUM($U44:KQ44)-SUM($U46:KP46)),SUM($U44:KQ44)-SUM($U46:KP46),0))</f>
        <v>0</v>
      </c>
      <c r="KR46" s="154">
        <f>IF(AND(KR24&gt;0,KR24&lt;SUM($U44:KR44)-SUM($U46:KQ46)),KR24,IF(AND(KR24&gt;0,KR24&gt;=SUM($U44:KR44)-SUM($U46:KQ46)),SUM($U44:KR44)-SUM($U46:KQ46),0))</f>
        <v>0</v>
      </c>
      <c r="KS46" s="154">
        <f>IF(AND(KS24&gt;0,KS24&lt;SUM($U44:KS44)-SUM($U46:KR46)),KS24,IF(AND(KS24&gt;0,KS24&gt;=SUM($U44:KS44)-SUM($U46:KR46)),SUM($U44:KS44)-SUM($U46:KR46),0))</f>
        <v>0</v>
      </c>
      <c r="KT46" s="154">
        <f>IF(AND(KT24&gt;0,KT24&lt;SUM($U44:KT44)-SUM($U46:KS46)),KT24,IF(AND(KT24&gt;0,KT24&gt;=SUM($U44:KT44)-SUM($U46:KS46)),SUM($U44:KT44)-SUM($U46:KS46),0))</f>
        <v>0</v>
      </c>
      <c r="KU46" s="154">
        <f>IF(AND(KU24&gt;0,KU24&lt;SUM($U44:KU44)-SUM($U46:KT46)),KU24,IF(AND(KU24&gt;0,KU24&gt;=SUM($U44:KU44)-SUM($U46:KT46)),SUM($U44:KU44)-SUM($U46:KT46),0))</f>
        <v>0</v>
      </c>
      <c r="KV46" s="154">
        <f>IF(AND(KV24&gt;0,KV24&lt;SUM($U44:KV44)-SUM($U46:KU46)),KV24,IF(AND(KV24&gt;0,KV24&gt;=SUM($U44:KV44)-SUM($U46:KU46)),SUM($U44:KV44)-SUM($U46:KU46),0))</f>
        <v>0</v>
      </c>
      <c r="KW46" s="110"/>
      <c r="KX46" s="110"/>
    </row>
    <row r="47" spans="1:310" ht="4.05" customHeight="1" x14ac:dyDescent="0.25">
      <c r="A47" s="1"/>
      <c r="B47" s="79"/>
      <c r="C47" s="79"/>
      <c r="D47" s="79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1"/>
      <c r="R47" s="1"/>
      <c r="S47" s="1"/>
      <c r="T47" s="1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44"/>
      <c r="IR47" s="144"/>
      <c r="IS47" s="144"/>
      <c r="IT47" s="144"/>
      <c r="IU47" s="144"/>
      <c r="IV47" s="144"/>
      <c r="IW47" s="144"/>
      <c r="IX47" s="144"/>
      <c r="IY47" s="144"/>
      <c r="IZ47" s="144"/>
      <c r="JA47" s="144"/>
      <c r="JB47" s="144"/>
      <c r="JC47" s="144"/>
      <c r="JD47" s="144"/>
      <c r="JE47" s="144"/>
      <c r="JF47" s="144"/>
      <c r="JG47" s="144"/>
      <c r="JH47" s="144"/>
      <c r="JI47" s="144"/>
      <c r="JJ47" s="144"/>
      <c r="JK47" s="144"/>
      <c r="JL47" s="144"/>
      <c r="JM47" s="144"/>
      <c r="JN47" s="144"/>
      <c r="JO47" s="144"/>
      <c r="JP47" s="144"/>
      <c r="JQ47" s="144"/>
      <c r="JR47" s="144"/>
      <c r="JS47" s="144"/>
      <c r="JT47" s="144"/>
      <c r="JU47" s="144"/>
      <c r="JV47" s="144"/>
      <c r="JW47" s="144"/>
      <c r="JX47" s="144"/>
      <c r="JY47" s="144"/>
      <c r="JZ47" s="144"/>
      <c r="KA47" s="144"/>
      <c r="KB47" s="144"/>
      <c r="KC47" s="144"/>
      <c r="KD47" s="144"/>
      <c r="KE47" s="144"/>
      <c r="KF47" s="144"/>
      <c r="KG47" s="144"/>
      <c r="KH47" s="144"/>
      <c r="KI47" s="144"/>
      <c r="KJ47" s="144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"/>
      <c r="KX47" s="1"/>
    </row>
    <row r="48" spans="1:310" x14ac:dyDescent="0.25">
      <c r="A48" s="1"/>
      <c r="B48" s="79"/>
      <c r="C48" s="79"/>
      <c r="D48" s="79"/>
      <c r="E48" s="142" t="str">
        <f>kpi!$E105</f>
        <v>Остаток ДС с уч. кредита на конец периода</v>
      </c>
      <c r="F48" s="1"/>
      <c r="G48" s="1"/>
      <c r="H48" s="39" t="str">
        <f>IF(OR($E48="",$E48=0),"",INDEX(kpi!$I:$I,SUMIFS(kpi!$A:$A,kpi!$E:$E,$E48)))</f>
        <v>руб.</v>
      </c>
      <c r="I48" s="1"/>
      <c r="J48" s="1"/>
      <c r="K48" s="1"/>
      <c r="L48" s="1"/>
      <c r="M48" s="5"/>
      <c r="N48" s="1"/>
      <c r="O48" s="19"/>
      <c r="P48" s="1"/>
      <c r="Q48" s="1"/>
      <c r="R48" s="151">
        <f>SUMIFS($T48:$KW48,$T$1:$KW$1,MAX($1:$1))</f>
        <v>243734929.56168711</v>
      </c>
      <c r="S48" s="1"/>
      <c r="T48" s="1"/>
      <c r="U48" s="147">
        <f>U25+U40-U46</f>
        <v>18358938.236705668</v>
      </c>
      <c r="V48" s="147">
        <f>U48+V24+V40-V46</f>
        <v>17731365.050274529</v>
      </c>
      <c r="W48" s="147">
        <f>V48+W24+W40-W46</f>
        <v>17119605.643348232</v>
      </c>
      <c r="X48" s="147">
        <f>W48+X24+X40-X46</f>
        <v>16781132.139363218</v>
      </c>
      <c r="Y48" s="147">
        <f>X48+Y24+Y40-Y46</f>
        <v>16351460.402137626</v>
      </c>
      <c r="Z48" s="147">
        <f t="shared" ref="Z48:CK48" si="1185">Y48+Z24+Z40-Z46</f>
        <v>15981708.348073827</v>
      </c>
      <c r="AA48" s="147">
        <f t="shared" si="1185"/>
        <v>15667444.791039186</v>
      </c>
      <c r="AB48" s="147">
        <f t="shared" si="1185"/>
        <v>15401271.311622879</v>
      </c>
      <c r="AC48" s="147">
        <f t="shared" si="1185"/>
        <v>15183475.338439997</v>
      </c>
      <c r="AD48" s="147">
        <f t="shared" si="1185"/>
        <v>15016300.574587245</v>
      </c>
      <c r="AE48" s="147">
        <f t="shared" si="1185"/>
        <v>14901990.723161321</v>
      </c>
      <c r="AF48" s="147">
        <f t="shared" si="1185"/>
        <v>14900458.316939713</v>
      </c>
      <c r="AG48" s="147">
        <f t="shared" si="1185"/>
        <v>2420944.0371538755</v>
      </c>
      <c r="AH48" s="147">
        <f t="shared" si="1185"/>
        <v>91005.592557249591</v>
      </c>
      <c r="AI48" s="147">
        <f t="shared" si="1185"/>
        <v>0</v>
      </c>
      <c r="AJ48" s="147">
        <f t="shared" si="1185"/>
        <v>0</v>
      </c>
      <c r="AK48" s="147">
        <f t="shared" si="1185"/>
        <v>0</v>
      </c>
      <c r="AL48" s="147">
        <f t="shared" si="1185"/>
        <v>0</v>
      </c>
      <c r="AM48" s="147">
        <f t="shared" si="1185"/>
        <v>0</v>
      </c>
      <c r="AN48" s="147">
        <f t="shared" si="1185"/>
        <v>0</v>
      </c>
      <c r="AO48" s="147">
        <f t="shared" si="1185"/>
        <v>0</v>
      </c>
      <c r="AP48" s="147">
        <f t="shared" si="1185"/>
        <v>0</v>
      </c>
      <c r="AQ48" s="147">
        <f t="shared" si="1185"/>
        <v>0</v>
      </c>
      <c r="AR48" s="147">
        <f t="shared" si="1185"/>
        <v>0</v>
      </c>
      <c r="AS48" s="147">
        <f t="shared" si="1185"/>
        <v>0</v>
      </c>
      <c r="AT48" s="147">
        <f t="shared" si="1185"/>
        <v>0</v>
      </c>
      <c r="AU48" s="147">
        <f t="shared" si="1185"/>
        <v>0</v>
      </c>
      <c r="AV48" s="147">
        <f t="shared" si="1185"/>
        <v>0</v>
      </c>
      <c r="AW48" s="147">
        <f t="shared" si="1185"/>
        <v>0</v>
      </c>
      <c r="AX48" s="147">
        <f t="shared" si="1185"/>
        <v>0</v>
      </c>
      <c r="AY48" s="147">
        <f t="shared" si="1185"/>
        <v>0</v>
      </c>
      <c r="AZ48" s="147">
        <f t="shared" si="1185"/>
        <v>0</v>
      </c>
      <c r="BA48" s="147">
        <f t="shared" si="1185"/>
        <v>0</v>
      </c>
      <c r="BB48" s="147">
        <f t="shared" si="1185"/>
        <v>0</v>
      </c>
      <c r="BC48" s="147">
        <f t="shared" si="1185"/>
        <v>0</v>
      </c>
      <c r="BD48" s="147">
        <f t="shared" si="1185"/>
        <v>0</v>
      </c>
      <c r="BE48" s="147">
        <f t="shared" si="1185"/>
        <v>0</v>
      </c>
      <c r="BF48" s="147">
        <f t="shared" si="1185"/>
        <v>0</v>
      </c>
      <c r="BG48" s="147">
        <f t="shared" si="1185"/>
        <v>0</v>
      </c>
      <c r="BH48" s="147">
        <f t="shared" si="1185"/>
        <v>0</v>
      </c>
      <c r="BI48" s="147">
        <f t="shared" si="1185"/>
        <v>0</v>
      </c>
      <c r="BJ48" s="147">
        <f t="shared" si="1185"/>
        <v>0</v>
      </c>
      <c r="BK48" s="147">
        <f t="shared" si="1185"/>
        <v>0</v>
      </c>
      <c r="BL48" s="147">
        <f t="shared" si="1185"/>
        <v>0</v>
      </c>
      <c r="BM48" s="147">
        <f t="shared" si="1185"/>
        <v>0</v>
      </c>
      <c r="BN48" s="147">
        <f t="shared" si="1185"/>
        <v>0</v>
      </c>
      <c r="BO48" s="147">
        <f t="shared" si="1185"/>
        <v>0</v>
      </c>
      <c r="BP48" s="147">
        <f t="shared" si="1185"/>
        <v>0</v>
      </c>
      <c r="BQ48" s="147">
        <f t="shared" si="1185"/>
        <v>0</v>
      </c>
      <c r="BR48" s="147">
        <f t="shared" si="1185"/>
        <v>0</v>
      </c>
      <c r="BS48" s="147">
        <f t="shared" si="1185"/>
        <v>0</v>
      </c>
      <c r="BT48" s="147">
        <f t="shared" si="1185"/>
        <v>935831.26477975771</v>
      </c>
      <c r="BU48" s="147">
        <f t="shared" si="1185"/>
        <v>4024481.5048288554</v>
      </c>
      <c r="BV48" s="147">
        <f t="shared" si="1185"/>
        <v>7302092.75650407</v>
      </c>
      <c r="BW48" s="147">
        <f t="shared" si="1185"/>
        <v>10771412.333417878</v>
      </c>
      <c r="BX48" s="147">
        <f t="shared" si="1185"/>
        <v>14435187.549182773</v>
      </c>
      <c r="BY48" s="147">
        <f t="shared" si="1185"/>
        <v>18144165.717411246</v>
      </c>
      <c r="BZ48" s="147">
        <f t="shared" si="1185"/>
        <v>22053094.151715785</v>
      </c>
      <c r="CA48" s="147">
        <f t="shared" si="1185"/>
        <v>26164720.165708881</v>
      </c>
      <c r="CB48" s="147">
        <f t="shared" si="1185"/>
        <v>30498457.739669692</v>
      </c>
      <c r="CC48" s="147">
        <f t="shared" si="1185"/>
        <v>35040387.520544037</v>
      </c>
      <c r="CD48" s="147">
        <f t="shared" si="1185"/>
        <v>39793256.821944408</v>
      </c>
      <c r="CE48" s="147">
        <f t="shared" si="1185"/>
        <v>44759812.957483292</v>
      </c>
      <c r="CF48" s="147">
        <f t="shared" si="1185"/>
        <v>49942803.240773171</v>
      </c>
      <c r="CG48" s="147">
        <f t="shared" si="1185"/>
        <v>55344974.985426553</v>
      </c>
      <c r="CH48" s="147">
        <f t="shared" si="1185"/>
        <v>60969075.505055912</v>
      </c>
      <c r="CI48" s="147">
        <f t="shared" si="1185"/>
        <v>66817852.11327374</v>
      </c>
      <c r="CJ48" s="147">
        <f t="shared" si="1185"/>
        <v>72894052.123692527</v>
      </c>
      <c r="CK48" s="147">
        <f t="shared" si="1185"/>
        <v>79200422.849924773</v>
      </c>
      <c r="CL48" s="147">
        <f t="shared" ref="CL48:EW48" si="1186">CK48+CL24+CL40-CL46</f>
        <v>85739711.605582967</v>
      </c>
      <c r="CM48" s="147">
        <f t="shared" si="1186"/>
        <v>92514665.704279587</v>
      </c>
      <c r="CN48" s="147">
        <f t="shared" si="1186"/>
        <v>99528032.459627122</v>
      </c>
      <c r="CO48" s="147">
        <f t="shared" si="1186"/>
        <v>106782559.18523806</v>
      </c>
      <c r="CP48" s="147">
        <f t="shared" si="1186"/>
        <v>114280993.1947249</v>
      </c>
      <c r="CQ48" s="147">
        <f t="shared" si="1186"/>
        <v>122026081.80170012</v>
      </c>
      <c r="CR48" s="147">
        <f t="shared" si="1186"/>
        <v>130020572.31977622</v>
      </c>
      <c r="CS48" s="147">
        <f t="shared" si="1186"/>
        <v>138267212.06256568</v>
      </c>
      <c r="CT48" s="147">
        <f t="shared" si="1186"/>
        <v>146768748.34368101</v>
      </c>
      <c r="CU48" s="147">
        <f t="shared" si="1186"/>
        <v>155527928.47673467</v>
      </c>
      <c r="CV48" s="147">
        <f t="shared" si="1186"/>
        <v>164547499.77533916</v>
      </c>
      <c r="CW48" s="147">
        <f t="shared" si="1186"/>
        <v>173830209.55310696</v>
      </c>
      <c r="CX48" s="147">
        <f t="shared" si="1186"/>
        <v>183378805.12365061</v>
      </c>
      <c r="CY48" s="147">
        <f t="shared" si="1186"/>
        <v>193600522.6365338</v>
      </c>
      <c r="CZ48" s="147">
        <f t="shared" si="1186"/>
        <v>243734929.56168711</v>
      </c>
      <c r="DA48" s="147">
        <f t="shared" si="1186"/>
        <v>243734929.56168711</v>
      </c>
      <c r="DB48" s="147">
        <f t="shared" si="1186"/>
        <v>243734929.56168711</v>
      </c>
      <c r="DC48" s="147">
        <f t="shared" si="1186"/>
        <v>243734929.56168711</v>
      </c>
      <c r="DD48" s="147">
        <f t="shared" si="1186"/>
        <v>243734929.56168711</v>
      </c>
      <c r="DE48" s="147">
        <f t="shared" si="1186"/>
        <v>243734929.56168711</v>
      </c>
      <c r="DF48" s="147">
        <f t="shared" si="1186"/>
        <v>243734929.56168711</v>
      </c>
      <c r="DG48" s="147">
        <f t="shared" si="1186"/>
        <v>243734929.56168711</v>
      </c>
      <c r="DH48" s="147">
        <f t="shared" si="1186"/>
        <v>243734929.56168711</v>
      </c>
      <c r="DI48" s="147">
        <f t="shared" si="1186"/>
        <v>243734929.56168711</v>
      </c>
      <c r="DJ48" s="147">
        <f t="shared" si="1186"/>
        <v>243734929.56168711</v>
      </c>
      <c r="DK48" s="147">
        <f t="shared" si="1186"/>
        <v>243734929.56168711</v>
      </c>
      <c r="DL48" s="147">
        <f t="shared" si="1186"/>
        <v>243734929.56168711</v>
      </c>
      <c r="DM48" s="147">
        <f t="shared" si="1186"/>
        <v>243734929.56168711</v>
      </c>
      <c r="DN48" s="147">
        <f t="shared" si="1186"/>
        <v>243734929.56168711</v>
      </c>
      <c r="DO48" s="147">
        <f t="shared" si="1186"/>
        <v>243734929.56168711</v>
      </c>
      <c r="DP48" s="147">
        <f t="shared" si="1186"/>
        <v>243734929.56168711</v>
      </c>
      <c r="DQ48" s="147">
        <f t="shared" si="1186"/>
        <v>243734929.56168711</v>
      </c>
      <c r="DR48" s="147">
        <f t="shared" si="1186"/>
        <v>243734929.56168711</v>
      </c>
      <c r="DS48" s="147">
        <f t="shared" si="1186"/>
        <v>243734929.56168711</v>
      </c>
      <c r="DT48" s="147">
        <f t="shared" si="1186"/>
        <v>243734929.56168711</v>
      </c>
      <c r="DU48" s="147">
        <f t="shared" si="1186"/>
        <v>243734929.56168711</v>
      </c>
      <c r="DV48" s="147">
        <f t="shared" si="1186"/>
        <v>243734929.56168711</v>
      </c>
      <c r="DW48" s="147">
        <f t="shared" si="1186"/>
        <v>243734929.56168711</v>
      </c>
      <c r="DX48" s="147">
        <f t="shared" si="1186"/>
        <v>243734929.56168711</v>
      </c>
      <c r="DY48" s="147">
        <f t="shared" si="1186"/>
        <v>243734929.56168711</v>
      </c>
      <c r="DZ48" s="147">
        <f t="shared" si="1186"/>
        <v>243734929.56168711</v>
      </c>
      <c r="EA48" s="147">
        <f t="shared" si="1186"/>
        <v>243734929.56168711</v>
      </c>
      <c r="EB48" s="147">
        <f t="shared" si="1186"/>
        <v>243734929.56168711</v>
      </c>
      <c r="EC48" s="147">
        <f t="shared" si="1186"/>
        <v>243734929.56168711</v>
      </c>
      <c r="ED48" s="147">
        <f t="shared" si="1186"/>
        <v>243734929.56168711</v>
      </c>
      <c r="EE48" s="147">
        <f t="shared" si="1186"/>
        <v>243734929.56168711</v>
      </c>
      <c r="EF48" s="147">
        <f t="shared" si="1186"/>
        <v>243734929.56168711</v>
      </c>
      <c r="EG48" s="147">
        <f t="shared" si="1186"/>
        <v>243734929.56168711</v>
      </c>
      <c r="EH48" s="147">
        <f t="shared" si="1186"/>
        <v>243734929.56168711</v>
      </c>
      <c r="EI48" s="147">
        <f t="shared" si="1186"/>
        <v>243734929.56168711</v>
      </c>
      <c r="EJ48" s="147">
        <f t="shared" si="1186"/>
        <v>243734929.56168711</v>
      </c>
      <c r="EK48" s="147">
        <f t="shared" si="1186"/>
        <v>243734929.56168711</v>
      </c>
      <c r="EL48" s="147">
        <f t="shared" si="1186"/>
        <v>243734929.56168711</v>
      </c>
      <c r="EM48" s="147">
        <f t="shared" si="1186"/>
        <v>243734929.56168711</v>
      </c>
      <c r="EN48" s="147">
        <f t="shared" si="1186"/>
        <v>243734929.56168711</v>
      </c>
      <c r="EO48" s="147">
        <f t="shared" si="1186"/>
        <v>243734929.56168711</v>
      </c>
      <c r="EP48" s="147">
        <f t="shared" si="1186"/>
        <v>243734929.56168711</v>
      </c>
      <c r="EQ48" s="147">
        <f t="shared" si="1186"/>
        <v>243734929.56168711</v>
      </c>
      <c r="ER48" s="147">
        <f t="shared" si="1186"/>
        <v>243734929.56168711</v>
      </c>
      <c r="ES48" s="147">
        <f t="shared" si="1186"/>
        <v>243734929.56168711</v>
      </c>
      <c r="ET48" s="147">
        <f t="shared" si="1186"/>
        <v>243734929.56168711</v>
      </c>
      <c r="EU48" s="147">
        <f t="shared" si="1186"/>
        <v>243734929.56168711</v>
      </c>
      <c r="EV48" s="147">
        <f t="shared" si="1186"/>
        <v>243734929.56168711</v>
      </c>
      <c r="EW48" s="147">
        <f t="shared" si="1186"/>
        <v>243734929.56168711</v>
      </c>
      <c r="EX48" s="147">
        <f t="shared" ref="EX48:HI48" si="1187">EW48+EX24+EX40-EX46</f>
        <v>243734929.56168711</v>
      </c>
      <c r="EY48" s="147">
        <f t="shared" si="1187"/>
        <v>243734929.56168711</v>
      </c>
      <c r="EZ48" s="147">
        <f t="shared" si="1187"/>
        <v>243734929.56168711</v>
      </c>
      <c r="FA48" s="147">
        <f t="shared" si="1187"/>
        <v>243734929.56168711</v>
      </c>
      <c r="FB48" s="147">
        <f t="shared" si="1187"/>
        <v>243734929.56168711</v>
      </c>
      <c r="FC48" s="147">
        <f t="shared" si="1187"/>
        <v>243734929.56168711</v>
      </c>
      <c r="FD48" s="147">
        <f t="shared" si="1187"/>
        <v>243734929.56168711</v>
      </c>
      <c r="FE48" s="147">
        <f t="shared" si="1187"/>
        <v>243734929.56168711</v>
      </c>
      <c r="FF48" s="147">
        <f t="shared" si="1187"/>
        <v>243734929.56168711</v>
      </c>
      <c r="FG48" s="147">
        <f t="shared" si="1187"/>
        <v>243734929.56168711</v>
      </c>
      <c r="FH48" s="147">
        <f t="shared" si="1187"/>
        <v>243734929.56168711</v>
      </c>
      <c r="FI48" s="147">
        <f t="shared" si="1187"/>
        <v>243734929.56168711</v>
      </c>
      <c r="FJ48" s="147">
        <f t="shared" si="1187"/>
        <v>243734929.56168711</v>
      </c>
      <c r="FK48" s="147">
        <f t="shared" si="1187"/>
        <v>243734929.56168711</v>
      </c>
      <c r="FL48" s="147">
        <f t="shared" si="1187"/>
        <v>243734929.56168711</v>
      </c>
      <c r="FM48" s="147">
        <f t="shared" si="1187"/>
        <v>243734929.56168711</v>
      </c>
      <c r="FN48" s="147">
        <f t="shared" si="1187"/>
        <v>243734929.56168711</v>
      </c>
      <c r="FO48" s="147">
        <f t="shared" si="1187"/>
        <v>243734929.56168711</v>
      </c>
      <c r="FP48" s="147">
        <f t="shared" si="1187"/>
        <v>243734929.56168711</v>
      </c>
      <c r="FQ48" s="147">
        <f t="shared" si="1187"/>
        <v>243734929.56168711</v>
      </c>
      <c r="FR48" s="147">
        <f t="shared" si="1187"/>
        <v>243734929.56168711</v>
      </c>
      <c r="FS48" s="147">
        <f t="shared" si="1187"/>
        <v>243734929.56168711</v>
      </c>
      <c r="FT48" s="147">
        <f t="shared" si="1187"/>
        <v>243734929.56168711</v>
      </c>
      <c r="FU48" s="147">
        <f t="shared" si="1187"/>
        <v>243734929.56168711</v>
      </c>
      <c r="FV48" s="147">
        <f t="shared" si="1187"/>
        <v>243734929.56168711</v>
      </c>
      <c r="FW48" s="147">
        <f t="shared" si="1187"/>
        <v>243734929.56168711</v>
      </c>
      <c r="FX48" s="147">
        <f t="shared" si="1187"/>
        <v>243734929.56168711</v>
      </c>
      <c r="FY48" s="147">
        <f t="shared" si="1187"/>
        <v>243734929.56168711</v>
      </c>
      <c r="FZ48" s="147">
        <f t="shared" si="1187"/>
        <v>243734929.56168711</v>
      </c>
      <c r="GA48" s="147">
        <f t="shared" si="1187"/>
        <v>243734929.56168711</v>
      </c>
      <c r="GB48" s="147">
        <f t="shared" si="1187"/>
        <v>243734929.56168711</v>
      </c>
      <c r="GC48" s="147">
        <f t="shared" si="1187"/>
        <v>243734929.56168711</v>
      </c>
      <c r="GD48" s="147">
        <f t="shared" si="1187"/>
        <v>243734929.56168711</v>
      </c>
      <c r="GE48" s="147">
        <f t="shared" si="1187"/>
        <v>243734929.56168711</v>
      </c>
      <c r="GF48" s="147">
        <f t="shared" si="1187"/>
        <v>243734929.56168711</v>
      </c>
      <c r="GG48" s="147">
        <f t="shared" si="1187"/>
        <v>243734929.56168711</v>
      </c>
      <c r="GH48" s="147">
        <f t="shared" si="1187"/>
        <v>243734929.56168711</v>
      </c>
      <c r="GI48" s="147">
        <f t="shared" si="1187"/>
        <v>243734929.56168711</v>
      </c>
      <c r="GJ48" s="147">
        <f t="shared" si="1187"/>
        <v>243734929.56168711</v>
      </c>
      <c r="GK48" s="147">
        <f t="shared" si="1187"/>
        <v>243734929.56168711</v>
      </c>
      <c r="GL48" s="147">
        <f t="shared" si="1187"/>
        <v>243734929.56168711</v>
      </c>
      <c r="GM48" s="147">
        <f t="shared" si="1187"/>
        <v>243734929.56168711</v>
      </c>
      <c r="GN48" s="147">
        <f t="shared" si="1187"/>
        <v>243734929.56168711</v>
      </c>
      <c r="GO48" s="147">
        <f t="shared" si="1187"/>
        <v>243734929.56168711</v>
      </c>
      <c r="GP48" s="147">
        <f t="shared" si="1187"/>
        <v>243734929.56168711</v>
      </c>
      <c r="GQ48" s="147">
        <f t="shared" si="1187"/>
        <v>243734929.56168711</v>
      </c>
      <c r="GR48" s="147">
        <f t="shared" si="1187"/>
        <v>243734929.56168711</v>
      </c>
      <c r="GS48" s="147">
        <f t="shared" si="1187"/>
        <v>243734929.56168711</v>
      </c>
      <c r="GT48" s="147">
        <f t="shared" si="1187"/>
        <v>243734929.56168711</v>
      </c>
      <c r="GU48" s="147">
        <f t="shared" si="1187"/>
        <v>243734929.56168711</v>
      </c>
      <c r="GV48" s="147">
        <f t="shared" si="1187"/>
        <v>243734929.56168711</v>
      </c>
      <c r="GW48" s="147">
        <f t="shared" si="1187"/>
        <v>243734929.56168711</v>
      </c>
      <c r="GX48" s="147">
        <f t="shared" si="1187"/>
        <v>243734929.56168711</v>
      </c>
      <c r="GY48" s="147">
        <f t="shared" si="1187"/>
        <v>243734929.56168711</v>
      </c>
      <c r="GZ48" s="147">
        <f t="shared" si="1187"/>
        <v>243734929.56168711</v>
      </c>
      <c r="HA48" s="147">
        <f t="shared" si="1187"/>
        <v>243734929.56168711</v>
      </c>
      <c r="HB48" s="147">
        <f t="shared" si="1187"/>
        <v>243734929.56168711</v>
      </c>
      <c r="HC48" s="147">
        <f t="shared" si="1187"/>
        <v>243734929.56168711</v>
      </c>
      <c r="HD48" s="147">
        <f t="shared" si="1187"/>
        <v>243734929.56168711</v>
      </c>
      <c r="HE48" s="147">
        <f t="shared" si="1187"/>
        <v>243734929.56168711</v>
      </c>
      <c r="HF48" s="147">
        <f t="shared" si="1187"/>
        <v>243734929.56168711</v>
      </c>
      <c r="HG48" s="147">
        <f t="shared" si="1187"/>
        <v>243734929.56168711</v>
      </c>
      <c r="HH48" s="147">
        <f t="shared" si="1187"/>
        <v>243734929.56168711</v>
      </c>
      <c r="HI48" s="147">
        <f t="shared" si="1187"/>
        <v>243734929.56168711</v>
      </c>
      <c r="HJ48" s="147">
        <f t="shared" ref="HJ48:JU48" si="1188">HI48+HJ24+HJ40-HJ46</f>
        <v>243734929.56168711</v>
      </c>
      <c r="HK48" s="147">
        <f t="shared" si="1188"/>
        <v>243734929.56168711</v>
      </c>
      <c r="HL48" s="147">
        <f t="shared" si="1188"/>
        <v>243734929.56168711</v>
      </c>
      <c r="HM48" s="147">
        <f t="shared" si="1188"/>
        <v>243734929.56168711</v>
      </c>
      <c r="HN48" s="147">
        <f t="shared" si="1188"/>
        <v>243734929.56168711</v>
      </c>
      <c r="HO48" s="147">
        <f t="shared" si="1188"/>
        <v>243734929.56168711</v>
      </c>
      <c r="HP48" s="147">
        <f t="shared" si="1188"/>
        <v>243734929.56168711</v>
      </c>
      <c r="HQ48" s="147">
        <f t="shared" si="1188"/>
        <v>243734929.56168711</v>
      </c>
      <c r="HR48" s="147">
        <f t="shared" si="1188"/>
        <v>243734929.56168711</v>
      </c>
      <c r="HS48" s="147">
        <f t="shared" si="1188"/>
        <v>243734929.56168711</v>
      </c>
      <c r="HT48" s="147">
        <f t="shared" si="1188"/>
        <v>243734929.56168711</v>
      </c>
      <c r="HU48" s="147">
        <f t="shared" si="1188"/>
        <v>243734929.56168711</v>
      </c>
      <c r="HV48" s="147">
        <f t="shared" si="1188"/>
        <v>243734929.56168711</v>
      </c>
      <c r="HW48" s="147">
        <f t="shared" si="1188"/>
        <v>243734929.56168711</v>
      </c>
      <c r="HX48" s="147">
        <f t="shared" si="1188"/>
        <v>243734929.56168711</v>
      </c>
      <c r="HY48" s="147">
        <f t="shared" si="1188"/>
        <v>243734929.56168711</v>
      </c>
      <c r="HZ48" s="147">
        <f t="shared" si="1188"/>
        <v>243734929.56168711</v>
      </c>
      <c r="IA48" s="147">
        <f t="shared" si="1188"/>
        <v>243734929.56168711</v>
      </c>
      <c r="IB48" s="147">
        <f t="shared" si="1188"/>
        <v>243734929.56168711</v>
      </c>
      <c r="IC48" s="147">
        <f t="shared" si="1188"/>
        <v>243734929.56168711</v>
      </c>
      <c r="ID48" s="147">
        <f t="shared" si="1188"/>
        <v>243734929.56168711</v>
      </c>
      <c r="IE48" s="147">
        <f t="shared" si="1188"/>
        <v>243734929.56168711</v>
      </c>
      <c r="IF48" s="147">
        <f t="shared" si="1188"/>
        <v>243734929.56168711</v>
      </c>
      <c r="IG48" s="147">
        <f t="shared" si="1188"/>
        <v>243734929.56168711</v>
      </c>
      <c r="IH48" s="147">
        <f t="shared" si="1188"/>
        <v>243734929.56168711</v>
      </c>
      <c r="II48" s="147">
        <f t="shared" si="1188"/>
        <v>243734929.56168711</v>
      </c>
      <c r="IJ48" s="147">
        <f t="shared" si="1188"/>
        <v>243734929.56168711</v>
      </c>
      <c r="IK48" s="147">
        <f t="shared" si="1188"/>
        <v>243734929.56168711</v>
      </c>
      <c r="IL48" s="147">
        <f t="shared" si="1188"/>
        <v>243734929.56168711</v>
      </c>
      <c r="IM48" s="147">
        <f t="shared" si="1188"/>
        <v>243734929.56168711</v>
      </c>
      <c r="IN48" s="147">
        <f t="shared" si="1188"/>
        <v>243734929.56168711</v>
      </c>
      <c r="IO48" s="147">
        <f t="shared" si="1188"/>
        <v>243734929.56168711</v>
      </c>
      <c r="IP48" s="147">
        <f t="shared" si="1188"/>
        <v>243734929.56168711</v>
      </c>
      <c r="IQ48" s="147">
        <f t="shared" si="1188"/>
        <v>243734929.56168711</v>
      </c>
      <c r="IR48" s="147">
        <f t="shared" si="1188"/>
        <v>243734929.56168711</v>
      </c>
      <c r="IS48" s="147">
        <f t="shared" si="1188"/>
        <v>243734929.56168711</v>
      </c>
      <c r="IT48" s="147">
        <f t="shared" si="1188"/>
        <v>243734929.56168711</v>
      </c>
      <c r="IU48" s="147">
        <f t="shared" si="1188"/>
        <v>243734929.56168711</v>
      </c>
      <c r="IV48" s="147">
        <f t="shared" si="1188"/>
        <v>243734929.56168711</v>
      </c>
      <c r="IW48" s="147">
        <f t="shared" si="1188"/>
        <v>243734929.56168711</v>
      </c>
      <c r="IX48" s="147">
        <f t="shared" si="1188"/>
        <v>243734929.56168711</v>
      </c>
      <c r="IY48" s="147">
        <f t="shared" si="1188"/>
        <v>243734929.56168711</v>
      </c>
      <c r="IZ48" s="147">
        <f t="shared" si="1188"/>
        <v>243734929.56168711</v>
      </c>
      <c r="JA48" s="147">
        <f t="shared" si="1188"/>
        <v>243734929.56168711</v>
      </c>
      <c r="JB48" s="147">
        <f t="shared" si="1188"/>
        <v>243734929.56168711</v>
      </c>
      <c r="JC48" s="147">
        <f t="shared" si="1188"/>
        <v>243734929.56168711</v>
      </c>
      <c r="JD48" s="147">
        <f t="shared" si="1188"/>
        <v>243734929.56168711</v>
      </c>
      <c r="JE48" s="147">
        <f t="shared" si="1188"/>
        <v>243734929.56168711</v>
      </c>
      <c r="JF48" s="147">
        <f t="shared" si="1188"/>
        <v>243734929.56168711</v>
      </c>
      <c r="JG48" s="147">
        <f t="shared" si="1188"/>
        <v>243734929.56168711</v>
      </c>
      <c r="JH48" s="147">
        <f t="shared" si="1188"/>
        <v>243734929.56168711</v>
      </c>
      <c r="JI48" s="147">
        <f t="shared" si="1188"/>
        <v>243734929.56168711</v>
      </c>
      <c r="JJ48" s="147">
        <f t="shared" si="1188"/>
        <v>243734929.56168711</v>
      </c>
      <c r="JK48" s="147">
        <f t="shared" si="1188"/>
        <v>243734929.56168711</v>
      </c>
      <c r="JL48" s="147">
        <f t="shared" si="1188"/>
        <v>243734929.56168711</v>
      </c>
      <c r="JM48" s="147">
        <f t="shared" si="1188"/>
        <v>243734929.56168711</v>
      </c>
      <c r="JN48" s="147">
        <f t="shared" si="1188"/>
        <v>243734929.56168711</v>
      </c>
      <c r="JO48" s="147">
        <f t="shared" si="1188"/>
        <v>243734929.56168711</v>
      </c>
      <c r="JP48" s="147">
        <f t="shared" si="1188"/>
        <v>243734929.56168711</v>
      </c>
      <c r="JQ48" s="147">
        <f t="shared" si="1188"/>
        <v>243734929.56168711</v>
      </c>
      <c r="JR48" s="147">
        <f t="shared" si="1188"/>
        <v>243734929.56168711</v>
      </c>
      <c r="JS48" s="147">
        <f t="shared" si="1188"/>
        <v>243734929.56168711</v>
      </c>
      <c r="JT48" s="147">
        <f t="shared" si="1188"/>
        <v>243734929.56168711</v>
      </c>
      <c r="JU48" s="147">
        <f t="shared" si="1188"/>
        <v>243734929.56168711</v>
      </c>
      <c r="JV48" s="147">
        <f t="shared" ref="JV48:KV48" si="1189">JU48+JV24+JV40-JV46</f>
        <v>243734929.56168711</v>
      </c>
      <c r="JW48" s="147">
        <f t="shared" si="1189"/>
        <v>243734929.56168711</v>
      </c>
      <c r="JX48" s="147">
        <f t="shared" si="1189"/>
        <v>243734929.56168711</v>
      </c>
      <c r="JY48" s="147">
        <f t="shared" si="1189"/>
        <v>243734929.56168711</v>
      </c>
      <c r="JZ48" s="147">
        <f t="shared" si="1189"/>
        <v>243734929.56168711</v>
      </c>
      <c r="KA48" s="147">
        <f t="shared" si="1189"/>
        <v>243734929.56168711</v>
      </c>
      <c r="KB48" s="147">
        <f t="shared" si="1189"/>
        <v>243734929.56168711</v>
      </c>
      <c r="KC48" s="147">
        <f t="shared" si="1189"/>
        <v>243734929.56168711</v>
      </c>
      <c r="KD48" s="147">
        <f t="shared" si="1189"/>
        <v>243734929.56168711</v>
      </c>
      <c r="KE48" s="147">
        <f t="shared" si="1189"/>
        <v>243734929.56168711</v>
      </c>
      <c r="KF48" s="147">
        <f t="shared" si="1189"/>
        <v>243734929.56168711</v>
      </c>
      <c r="KG48" s="147">
        <f t="shared" si="1189"/>
        <v>243734929.56168711</v>
      </c>
      <c r="KH48" s="147">
        <f t="shared" si="1189"/>
        <v>243734929.56168711</v>
      </c>
      <c r="KI48" s="147">
        <f t="shared" si="1189"/>
        <v>243734929.56168711</v>
      </c>
      <c r="KJ48" s="147">
        <f t="shared" si="1189"/>
        <v>243734929.56168711</v>
      </c>
      <c r="KK48" s="147">
        <f t="shared" si="1189"/>
        <v>243734929.56168711</v>
      </c>
      <c r="KL48" s="147">
        <f t="shared" si="1189"/>
        <v>243734929.56168711</v>
      </c>
      <c r="KM48" s="147">
        <f t="shared" si="1189"/>
        <v>243734929.56168711</v>
      </c>
      <c r="KN48" s="147">
        <f t="shared" si="1189"/>
        <v>243734929.56168711</v>
      </c>
      <c r="KO48" s="147">
        <f t="shared" si="1189"/>
        <v>243734929.56168711</v>
      </c>
      <c r="KP48" s="147">
        <f t="shared" si="1189"/>
        <v>243734929.56168711</v>
      </c>
      <c r="KQ48" s="147">
        <f t="shared" si="1189"/>
        <v>243734929.56168711</v>
      </c>
      <c r="KR48" s="147">
        <f t="shared" si="1189"/>
        <v>243734929.56168711</v>
      </c>
      <c r="KS48" s="147">
        <f t="shared" si="1189"/>
        <v>243734929.56168711</v>
      </c>
      <c r="KT48" s="147">
        <f t="shared" si="1189"/>
        <v>243734929.56168711</v>
      </c>
      <c r="KU48" s="147">
        <f t="shared" si="1189"/>
        <v>243734929.56168711</v>
      </c>
      <c r="KV48" s="147">
        <f t="shared" si="1189"/>
        <v>243734929.56168711</v>
      </c>
      <c r="KW48" s="1"/>
      <c r="KX48" s="1"/>
    </row>
    <row r="49" spans="1:310" ht="4.05" customHeight="1" x14ac:dyDescent="0.25">
      <c r="A49" s="1"/>
      <c r="B49" s="79"/>
      <c r="C49" s="79"/>
      <c r="D49" s="79"/>
      <c r="E49" s="1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1"/>
      <c r="R49" s="1"/>
      <c r="S49" s="1"/>
      <c r="T49" s="1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  <c r="CM49" s="144"/>
      <c r="CN49" s="144"/>
      <c r="CO49" s="144"/>
      <c r="CP49" s="144"/>
      <c r="CQ49" s="144"/>
      <c r="CR49" s="144"/>
      <c r="CS49" s="144"/>
      <c r="CT49" s="144"/>
      <c r="CU49" s="144"/>
      <c r="CV49" s="144"/>
      <c r="CW49" s="144"/>
      <c r="CX49" s="144"/>
      <c r="CY49" s="144"/>
      <c r="CZ49" s="144"/>
      <c r="DA49" s="144"/>
      <c r="DB49" s="144"/>
      <c r="DC49" s="144"/>
      <c r="DD49" s="144"/>
      <c r="DE49" s="144"/>
      <c r="DF49" s="144"/>
      <c r="DG49" s="144"/>
      <c r="DH49" s="144"/>
      <c r="DI49" s="144"/>
      <c r="DJ49" s="144"/>
      <c r="DK49" s="144"/>
      <c r="DL49" s="144"/>
      <c r="DM49" s="144"/>
      <c r="DN49" s="144"/>
      <c r="DO49" s="144"/>
      <c r="DP49" s="144"/>
      <c r="DQ49" s="144"/>
      <c r="DR49" s="144"/>
      <c r="DS49" s="144"/>
      <c r="DT49" s="144"/>
      <c r="DU49" s="144"/>
      <c r="DV49" s="144"/>
      <c r="DW49" s="144"/>
      <c r="DX49" s="144"/>
      <c r="DY49" s="144"/>
      <c r="DZ49" s="144"/>
      <c r="EA49" s="144"/>
      <c r="EB49" s="144"/>
      <c r="EC49" s="144"/>
      <c r="ED49" s="144"/>
      <c r="EE49" s="144"/>
      <c r="EF49" s="144"/>
      <c r="EG49" s="144"/>
      <c r="EH49" s="144"/>
      <c r="EI49" s="144"/>
      <c r="EJ49" s="144"/>
      <c r="EK49" s="144"/>
      <c r="EL49" s="144"/>
      <c r="EM49" s="144"/>
      <c r="EN49" s="144"/>
      <c r="EO49" s="144"/>
      <c r="EP49" s="144"/>
      <c r="EQ49" s="144"/>
      <c r="ER49" s="144"/>
      <c r="ES49" s="144"/>
      <c r="ET49" s="144"/>
      <c r="EU49" s="144"/>
      <c r="EV49" s="144"/>
      <c r="EW49" s="144"/>
      <c r="EX49" s="144"/>
      <c r="EY49" s="144"/>
      <c r="EZ49" s="144"/>
      <c r="FA49" s="144"/>
      <c r="FB49" s="144"/>
      <c r="FC49" s="144"/>
      <c r="FD49" s="144"/>
      <c r="FE49" s="144"/>
      <c r="FF49" s="144"/>
      <c r="FG49" s="144"/>
      <c r="FH49" s="144"/>
      <c r="FI49" s="144"/>
      <c r="FJ49" s="144"/>
      <c r="FK49" s="144"/>
      <c r="FL49" s="144"/>
      <c r="FM49" s="144"/>
      <c r="FN49" s="144"/>
      <c r="FO49" s="144"/>
      <c r="FP49" s="144"/>
      <c r="FQ49" s="144"/>
      <c r="FR49" s="144"/>
      <c r="FS49" s="144"/>
      <c r="FT49" s="144"/>
      <c r="FU49" s="144"/>
      <c r="FV49" s="144"/>
      <c r="FW49" s="144"/>
      <c r="FX49" s="144"/>
      <c r="FY49" s="144"/>
      <c r="FZ49" s="144"/>
      <c r="GA49" s="144"/>
      <c r="GB49" s="144"/>
      <c r="GC49" s="144"/>
      <c r="GD49" s="144"/>
      <c r="GE49" s="144"/>
      <c r="GF49" s="144"/>
      <c r="GG49" s="144"/>
      <c r="GH49" s="144"/>
      <c r="GI49" s="144"/>
      <c r="GJ49" s="144"/>
      <c r="GK49" s="144"/>
      <c r="GL49" s="144"/>
      <c r="GM49" s="144"/>
      <c r="GN49" s="144"/>
      <c r="GO49" s="144"/>
      <c r="GP49" s="144"/>
      <c r="GQ49" s="144"/>
      <c r="GR49" s="144"/>
      <c r="GS49" s="144"/>
      <c r="GT49" s="144"/>
      <c r="GU49" s="144"/>
      <c r="GV49" s="144"/>
      <c r="GW49" s="144"/>
      <c r="GX49" s="144"/>
      <c r="GY49" s="144"/>
      <c r="GZ49" s="144"/>
      <c r="HA49" s="144"/>
      <c r="HB49" s="144"/>
      <c r="HC49" s="144"/>
      <c r="HD49" s="144"/>
      <c r="HE49" s="144"/>
      <c r="HF49" s="144"/>
      <c r="HG49" s="144"/>
      <c r="HH49" s="144"/>
      <c r="HI49" s="144"/>
      <c r="HJ49" s="144"/>
      <c r="HK49" s="144"/>
      <c r="HL49" s="144"/>
      <c r="HM49" s="144"/>
      <c r="HN49" s="144"/>
      <c r="HO49" s="144"/>
      <c r="HP49" s="144"/>
      <c r="HQ49" s="144"/>
      <c r="HR49" s="144"/>
      <c r="HS49" s="144"/>
      <c r="HT49" s="144"/>
      <c r="HU49" s="144"/>
      <c r="HV49" s="144"/>
      <c r="HW49" s="144"/>
      <c r="HX49" s="144"/>
      <c r="HY49" s="144"/>
      <c r="HZ49" s="144"/>
      <c r="IA49" s="144"/>
      <c r="IB49" s="144"/>
      <c r="IC49" s="144"/>
      <c r="ID49" s="144"/>
      <c r="IE49" s="144"/>
      <c r="IF49" s="144"/>
      <c r="IG49" s="144"/>
      <c r="IH49" s="144"/>
      <c r="II49" s="144"/>
      <c r="IJ49" s="144"/>
      <c r="IK49" s="144"/>
      <c r="IL49" s="144"/>
      <c r="IM49" s="144"/>
      <c r="IN49" s="144"/>
      <c r="IO49" s="144"/>
      <c r="IP49" s="144"/>
      <c r="IQ49" s="144"/>
      <c r="IR49" s="144"/>
      <c r="IS49" s="144"/>
      <c r="IT49" s="144"/>
      <c r="IU49" s="144"/>
      <c r="IV49" s="144"/>
      <c r="IW49" s="144"/>
      <c r="IX49" s="144"/>
      <c r="IY49" s="144"/>
      <c r="IZ49" s="144"/>
      <c r="JA49" s="144"/>
      <c r="JB49" s="144"/>
      <c r="JC49" s="144"/>
      <c r="JD49" s="144"/>
      <c r="JE49" s="144"/>
      <c r="JF49" s="144"/>
      <c r="JG49" s="144"/>
      <c r="JH49" s="144"/>
      <c r="JI49" s="144"/>
      <c r="JJ49" s="144"/>
      <c r="JK49" s="144"/>
      <c r="JL49" s="144"/>
      <c r="JM49" s="144"/>
      <c r="JN49" s="144"/>
      <c r="JO49" s="144"/>
      <c r="JP49" s="144"/>
      <c r="JQ49" s="144"/>
      <c r="JR49" s="144"/>
      <c r="JS49" s="144"/>
      <c r="JT49" s="144"/>
      <c r="JU49" s="144"/>
      <c r="JV49" s="144"/>
      <c r="JW49" s="144"/>
      <c r="JX49" s="144"/>
      <c r="JY49" s="144"/>
      <c r="JZ49" s="144"/>
      <c r="KA49" s="144"/>
      <c r="KB49" s="144"/>
      <c r="KC49" s="144"/>
      <c r="KD49" s="144"/>
      <c r="KE49" s="144"/>
      <c r="KF49" s="144"/>
      <c r="KG49" s="144"/>
      <c r="KH49" s="144"/>
      <c r="KI49" s="144"/>
      <c r="KJ49" s="144"/>
      <c r="KK49" s="144"/>
      <c r="KL49" s="144"/>
      <c r="KM49" s="144"/>
      <c r="KN49" s="144"/>
      <c r="KO49" s="144"/>
      <c r="KP49" s="144"/>
      <c r="KQ49" s="144"/>
      <c r="KR49" s="144"/>
      <c r="KS49" s="144"/>
      <c r="KT49" s="144"/>
      <c r="KU49" s="144"/>
      <c r="KV49" s="144"/>
      <c r="KW49" s="1"/>
      <c r="KX49" s="1"/>
    </row>
    <row r="50" spans="1:310" x14ac:dyDescent="0.25">
      <c r="A50" s="1"/>
      <c r="B50" s="79"/>
      <c r="C50" s="79"/>
      <c r="D50" s="79"/>
      <c r="E50" s="139" t="str">
        <f>kpi!$E106</f>
        <v>Начисл. %-нтов по кредиту на конец периода</v>
      </c>
      <c r="F50" s="1"/>
      <c r="G50" s="1"/>
      <c r="H50" s="39" t="str">
        <f>IF(OR($E50="",$E50=0),"",INDEX(kpi!$I:$I,SUMIFS(kpi!$A:$A,kpi!$E:$E,$E50)))</f>
        <v>руб.</v>
      </c>
      <c r="I50" s="1"/>
      <c r="J50" s="1"/>
      <c r="K50" s="1"/>
      <c r="L50" s="1"/>
      <c r="M50" s="5"/>
      <c r="N50" s="1"/>
      <c r="O50" s="19"/>
      <c r="P50" s="1"/>
      <c r="Q50" s="1"/>
      <c r="R50" s="148">
        <f>SUMIFS($T50:$KW50,$T$1:$KW$1,MAX($1:$1))</f>
        <v>0</v>
      </c>
      <c r="S50" s="1"/>
      <c r="T50" s="1"/>
      <c r="U50" s="143">
        <f>SUM($U44:U44)-SUM($U46:U46)</f>
        <v>0</v>
      </c>
      <c r="V50" s="143">
        <f>SUM($U44:V44)-SUM($U46:V46)</f>
        <v>0</v>
      </c>
      <c r="W50" s="143">
        <f>SUM($U44:W44)-SUM($U46:W46)</f>
        <v>0</v>
      </c>
      <c r="X50" s="143">
        <f>SUM($U44:X44)-SUM($U46:X46)</f>
        <v>0</v>
      </c>
      <c r="Y50" s="143">
        <f>SUM($U44:Y44)-SUM($U46:Y46)</f>
        <v>0</v>
      </c>
      <c r="Z50" s="143">
        <f>SUM($U44:Z44)-SUM($U46:Z46)</f>
        <v>0</v>
      </c>
      <c r="AA50" s="143">
        <f>SUM($U44:AA44)-SUM($U46:AA46)</f>
        <v>0</v>
      </c>
      <c r="AB50" s="143">
        <f>SUM($U44:AB44)-SUM($U46:AB46)</f>
        <v>0</v>
      </c>
      <c r="AC50" s="143">
        <f>SUM($U44:AC44)-SUM($U46:AC46)</f>
        <v>0</v>
      </c>
      <c r="AD50" s="143">
        <f>SUM($U44:AD44)-SUM($U46:AD46)</f>
        <v>0</v>
      </c>
      <c r="AE50" s="143">
        <f>SUM($U44:AE44)-SUM($U46:AE46)</f>
        <v>0</v>
      </c>
      <c r="AF50" s="143">
        <f>SUM($U44:AF44)-SUM($U46:AF46)</f>
        <v>0</v>
      </c>
      <c r="AG50" s="143">
        <f>SUM($U44:AG44)-SUM($U46:AG46)</f>
        <v>0</v>
      </c>
      <c r="AH50" s="143">
        <f>SUM($U44:AH44)-SUM($U46:AH46)</f>
        <v>0</v>
      </c>
      <c r="AI50" s="143">
        <f>SUM($U44:AI44)-SUM($U46:AI46)</f>
        <v>25488.804091869999</v>
      </c>
      <c r="AJ50" s="143">
        <f>SUM($U44:AJ44)-SUM($U46:AJ46)</f>
        <v>0</v>
      </c>
      <c r="AK50" s="143">
        <f>SUM($U44:AK44)-SUM($U46:AK46)</f>
        <v>40168.449603142915</v>
      </c>
      <c r="AL50" s="143">
        <f>SUM($U44:AL44)-SUM($U46:AL46)</f>
        <v>97047.638838364568</v>
      </c>
      <c r="AM50" s="143">
        <f>SUM($U44:AM44)-SUM($U46:AM46)</f>
        <v>168630.1394446074</v>
      </c>
      <c r="AN50" s="143">
        <f>SUM($U44:AN44)-SUM($U46:AN46)</f>
        <v>253134.78030042967</v>
      </c>
      <c r="AO50" s="143">
        <f>SUM($U44:AO44)-SUM($U46:AO46)</f>
        <v>349061.29836133652</v>
      </c>
      <c r="AP50" s="143">
        <f>SUM($U44:AP44)-SUM($U46:AP46)</f>
        <v>454929.69918439811</v>
      </c>
      <c r="AQ50" s="143">
        <f>SUM($U44:AQ44)-SUM($U46:AQ46)</f>
        <v>569218.79686206323</v>
      </c>
      <c r="AR50" s="143">
        <f>SUM($U44:AR44)-SUM($U46:AR46)</f>
        <v>690366.21402215958</v>
      </c>
      <c r="AS50" s="143">
        <f>SUM($U44:AS44)-SUM($U46:AS46)</f>
        <v>818293.38182789297</v>
      </c>
      <c r="AT50" s="143">
        <f>SUM($U44:AT44)-SUM($U46:AT46)</f>
        <v>951355.5399778483</v>
      </c>
      <c r="AU50" s="143">
        <f>SUM($U44:AU44)-SUM($U46:AU46)</f>
        <v>1087866.7367059893</v>
      </c>
      <c r="AV50" s="143">
        <f>SUM($U44:AV44)-SUM($U46:AV46)</f>
        <v>1225953.9954483246</v>
      </c>
      <c r="AW50" s="143">
        <f>SUM($U44:AW44)-SUM($U46:AW46)</f>
        <v>1348659.4397038713</v>
      </c>
      <c r="AX50" s="143">
        <f>SUM($U44:AX44)-SUM($U46:AX46)</f>
        <v>1326602.7911673763</v>
      </c>
      <c r="AY50" s="143">
        <f>SUM($U44:AY44)-SUM($U46:AY46)</f>
        <v>1156488.7326691363</v>
      </c>
      <c r="AZ50" s="143">
        <f>SUM($U44:AZ44)-SUM($U46:AZ46)</f>
        <v>835021.94703943818</v>
      </c>
      <c r="BA50" s="143">
        <f>SUM($U44:BA44)-SUM($U46:BA46)</f>
        <v>358907.11710858042</v>
      </c>
      <c r="BB50" s="143">
        <f>SUM($U44:BB44)-SUM($U46:BB46)</f>
        <v>0</v>
      </c>
      <c r="BC50" s="143">
        <f>SUM($U44:BC44)-SUM($U46:BC46)</f>
        <v>0</v>
      </c>
      <c r="BD50" s="143">
        <f>SUM($U44:BD44)-SUM($U46:BD46)</f>
        <v>0</v>
      </c>
      <c r="BE50" s="143">
        <f>SUM($U44:BE44)-SUM($U46:BE46)</f>
        <v>240987.46297139162</v>
      </c>
      <c r="BF50" s="143">
        <f>SUM($U44:BF44)-SUM($U46:BF46)</f>
        <v>506237.15779788466</v>
      </c>
      <c r="BG50" s="143">
        <f>SUM($U44:BG44)-SUM($U46:BG46)</f>
        <v>785143.27390604513</v>
      </c>
      <c r="BH50" s="143">
        <f>SUM($U44:BH44)-SUM($U46:BH46)</f>
        <v>0</v>
      </c>
      <c r="BI50" s="143">
        <f>SUM($U44:BI44)-SUM($U46:BI46)</f>
        <v>0</v>
      </c>
      <c r="BJ50" s="143">
        <f>SUM($U44:BJ44)-SUM($U46:BJ46)</f>
        <v>0</v>
      </c>
      <c r="BK50" s="143">
        <f>SUM($U44:BK44)-SUM($U46:BK46)</f>
        <v>0</v>
      </c>
      <c r="BL50" s="143">
        <f>SUM($U44:BL44)-SUM($U46:BL46)</f>
        <v>0</v>
      </c>
      <c r="BM50" s="143">
        <f>SUM($U44:BM44)-SUM($U46:BM46)</f>
        <v>0</v>
      </c>
      <c r="BN50" s="143">
        <f>SUM($U44:BN44)-SUM($U46:BN46)</f>
        <v>0</v>
      </c>
      <c r="BO50" s="143">
        <f>SUM($U44:BO44)-SUM($U46:BO46)</f>
        <v>0</v>
      </c>
      <c r="BP50" s="143">
        <f>SUM($U44:BP44)-SUM($U46:BP46)</f>
        <v>0</v>
      </c>
      <c r="BQ50" s="143">
        <f>SUM($U44:BQ44)-SUM($U46:BQ46)</f>
        <v>0</v>
      </c>
      <c r="BR50" s="143">
        <f>SUM($U44:BR44)-SUM($U46:BR46)</f>
        <v>0</v>
      </c>
      <c r="BS50" s="143">
        <f>SUM($U44:BS44)-SUM($U46:BS46)</f>
        <v>0</v>
      </c>
      <c r="BT50" s="143">
        <f>SUM($U44:BT44)-SUM($U46:BT46)</f>
        <v>0</v>
      </c>
      <c r="BU50" s="143">
        <f>SUM($U44:BU44)-SUM($U46:BU46)</f>
        <v>0</v>
      </c>
      <c r="BV50" s="143">
        <f>SUM($U44:BV44)-SUM($U46:BV46)</f>
        <v>0</v>
      </c>
      <c r="BW50" s="143">
        <f>SUM($U44:BW44)-SUM($U46:BW46)</f>
        <v>0</v>
      </c>
      <c r="BX50" s="143">
        <f>SUM($U44:BX44)-SUM($U46:BX46)</f>
        <v>0</v>
      </c>
      <c r="BY50" s="143">
        <f>SUM($U44:BY44)-SUM($U46:BY46)</f>
        <v>0</v>
      </c>
      <c r="BZ50" s="143">
        <f>SUM($U44:BZ44)-SUM($U46:BZ46)</f>
        <v>0</v>
      </c>
      <c r="CA50" s="143">
        <f>SUM($U44:CA44)-SUM($U46:CA46)</f>
        <v>0</v>
      </c>
      <c r="CB50" s="143">
        <f>SUM($U44:CB44)-SUM($U46:CB46)</f>
        <v>0</v>
      </c>
      <c r="CC50" s="143">
        <f>SUM($U44:CC44)-SUM($U46:CC46)</f>
        <v>0</v>
      </c>
      <c r="CD50" s="143">
        <f>SUM($U44:CD44)-SUM($U46:CD46)</f>
        <v>0</v>
      </c>
      <c r="CE50" s="143">
        <f>SUM($U44:CE44)-SUM($U46:CE46)</f>
        <v>0</v>
      </c>
      <c r="CF50" s="143">
        <f>SUM($U44:CF44)-SUM($U46:CF46)</f>
        <v>0</v>
      </c>
      <c r="CG50" s="143">
        <f>SUM($U44:CG44)-SUM($U46:CG46)</f>
        <v>0</v>
      </c>
      <c r="CH50" s="143">
        <f>SUM($U44:CH44)-SUM($U46:CH46)</f>
        <v>0</v>
      </c>
      <c r="CI50" s="143">
        <f>SUM($U44:CI44)-SUM($U46:CI46)</f>
        <v>0</v>
      </c>
      <c r="CJ50" s="143">
        <f>SUM($U44:CJ44)-SUM($U46:CJ46)</f>
        <v>0</v>
      </c>
      <c r="CK50" s="143">
        <f>SUM($U44:CK44)-SUM($U46:CK46)</f>
        <v>0</v>
      </c>
      <c r="CL50" s="143">
        <f>SUM($U44:CL44)-SUM($U46:CL46)</f>
        <v>0</v>
      </c>
      <c r="CM50" s="143">
        <f>SUM($U44:CM44)-SUM($U46:CM46)</f>
        <v>0</v>
      </c>
      <c r="CN50" s="143">
        <f>SUM($U44:CN44)-SUM($U46:CN46)</f>
        <v>0</v>
      </c>
      <c r="CO50" s="143">
        <f>SUM($U44:CO44)-SUM($U46:CO46)</f>
        <v>0</v>
      </c>
      <c r="CP50" s="143">
        <f>SUM($U44:CP44)-SUM($U46:CP46)</f>
        <v>0</v>
      </c>
      <c r="CQ50" s="143">
        <f>SUM($U44:CQ44)-SUM($U46:CQ46)</f>
        <v>0</v>
      </c>
      <c r="CR50" s="143">
        <f>SUM($U44:CR44)-SUM($U46:CR46)</f>
        <v>0</v>
      </c>
      <c r="CS50" s="143">
        <f>SUM($U44:CS44)-SUM($U46:CS46)</f>
        <v>0</v>
      </c>
      <c r="CT50" s="143">
        <f>SUM($U44:CT44)-SUM($U46:CT46)</f>
        <v>0</v>
      </c>
      <c r="CU50" s="143">
        <f>SUM($U44:CU44)-SUM($U46:CU46)</f>
        <v>0</v>
      </c>
      <c r="CV50" s="143">
        <f>SUM($U44:CV44)-SUM($U46:CV46)</f>
        <v>0</v>
      </c>
      <c r="CW50" s="143">
        <f>SUM($U44:CW44)-SUM($U46:CW46)</f>
        <v>0</v>
      </c>
      <c r="CX50" s="143">
        <f>SUM($U44:CX44)-SUM($U46:CX46)</f>
        <v>0</v>
      </c>
      <c r="CY50" s="143">
        <f>SUM($U44:CY44)-SUM($U46:CY46)</f>
        <v>0</v>
      </c>
      <c r="CZ50" s="143">
        <f>SUM($U44:CZ44)-SUM($U46:CZ46)</f>
        <v>0</v>
      </c>
      <c r="DA50" s="143">
        <f>SUM($U44:DA44)-SUM($U46:DA46)</f>
        <v>0</v>
      </c>
      <c r="DB50" s="143">
        <f>SUM($U44:DB44)-SUM($U46:DB46)</f>
        <v>0</v>
      </c>
      <c r="DC50" s="143">
        <f>SUM($U44:DC44)-SUM($U46:DC46)</f>
        <v>0</v>
      </c>
      <c r="DD50" s="143">
        <f>SUM($U44:DD44)-SUM($U46:DD46)</f>
        <v>0</v>
      </c>
      <c r="DE50" s="143">
        <f>SUM($U44:DE44)-SUM($U46:DE46)</f>
        <v>0</v>
      </c>
      <c r="DF50" s="143">
        <f>SUM($U44:DF44)-SUM($U46:DF46)</f>
        <v>0</v>
      </c>
      <c r="DG50" s="143">
        <f>SUM($U44:DG44)-SUM($U46:DG46)</f>
        <v>0</v>
      </c>
      <c r="DH50" s="143">
        <f>SUM($U44:DH44)-SUM($U46:DH46)</f>
        <v>0</v>
      </c>
      <c r="DI50" s="143">
        <f>SUM($U44:DI44)-SUM($U46:DI46)</f>
        <v>0</v>
      </c>
      <c r="DJ50" s="143">
        <f>SUM($U44:DJ44)-SUM($U46:DJ46)</f>
        <v>0</v>
      </c>
      <c r="DK50" s="143">
        <f>SUM($U44:DK44)-SUM($U46:DK46)</f>
        <v>0</v>
      </c>
      <c r="DL50" s="143">
        <f>SUM($U44:DL44)-SUM($U46:DL46)</f>
        <v>0</v>
      </c>
      <c r="DM50" s="143">
        <f>SUM($U44:DM44)-SUM($U46:DM46)</f>
        <v>0</v>
      </c>
      <c r="DN50" s="143">
        <f>SUM($U44:DN44)-SUM($U46:DN46)</f>
        <v>0</v>
      </c>
      <c r="DO50" s="143">
        <f>SUM($U44:DO44)-SUM($U46:DO46)</f>
        <v>0</v>
      </c>
      <c r="DP50" s="143">
        <f>SUM($U44:DP44)-SUM($U46:DP46)</f>
        <v>0</v>
      </c>
      <c r="DQ50" s="143">
        <f>SUM($U44:DQ44)-SUM($U46:DQ46)</f>
        <v>0</v>
      </c>
      <c r="DR50" s="143">
        <f>SUM($U44:DR44)-SUM($U46:DR46)</f>
        <v>0</v>
      </c>
      <c r="DS50" s="143">
        <f>SUM($U44:DS44)-SUM($U46:DS46)</f>
        <v>0</v>
      </c>
      <c r="DT50" s="143">
        <f>SUM($U44:DT44)-SUM($U46:DT46)</f>
        <v>0</v>
      </c>
      <c r="DU50" s="143">
        <f>SUM($U44:DU44)-SUM($U46:DU46)</f>
        <v>0</v>
      </c>
      <c r="DV50" s="143">
        <f>SUM($U44:DV44)-SUM($U46:DV46)</f>
        <v>0</v>
      </c>
      <c r="DW50" s="143">
        <f>SUM($U44:DW44)-SUM($U46:DW46)</f>
        <v>0</v>
      </c>
      <c r="DX50" s="143">
        <f>SUM($U44:DX44)-SUM($U46:DX46)</f>
        <v>0</v>
      </c>
      <c r="DY50" s="143">
        <f>SUM($U44:DY44)-SUM($U46:DY46)</f>
        <v>0</v>
      </c>
      <c r="DZ50" s="143">
        <f>SUM($U44:DZ44)-SUM($U46:DZ46)</f>
        <v>0</v>
      </c>
      <c r="EA50" s="143">
        <f>SUM($U44:EA44)-SUM($U46:EA46)</f>
        <v>0</v>
      </c>
      <c r="EB50" s="143">
        <f>SUM($U44:EB44)-SUM($U46:EB46)</f>
        <v>0</v>
      </c>
      <c r="EC50" s="143">
        <f>SUM($U44:EC44)-SUM($U46:EC46)</f>
        <v>0</v>
      </c>
      <c r="ED50" s="143">
        <f>SUM($U44:ED44)-SUM($U46:ED46)</f>
        <v>0</v>
      </c>
      <c r="EE50" s="143">
        <f>SUM($U44:EE44)-SUM($U46:EE46)</f>
        <v>0</v>
      </c>
      <c r="EF50" s="143">
        <f>SUM($U44:EF44)-SUM($U46:EF46)</f>
        <v>0</v>
      </c>
      <c r="EG50" s="143">
        <f>SUM($U44:EG44)-SUM($U46:EG46)</f>
        <v>0</v>
      </c>
      <c r="EH50" s="143">
        <f>SUM($U44:EH44)-SUM($U46:EH46)</f>
        <v>0</v>
      </c>
      <c r="EI50" s="143">
        <f>SUM($U44:EI44)-SUM($U46:EI46)</f>
        <v>0</v>
      </c>
      <c r="EJ50" s="143">
        <f>SUM($U44:EJ44)-SUM($U46:EJ46)</f>
        <v>0</v>
      </c>
      <c r="EK50" s="143">
        <f>SUM($U44:EK44)-SUM($U46:EK46)</f>
        <v>0</v>
      </c>
      <c r="EL50" s="143">
        <f>SUM($U44:EL44)-SUM($U46:EL46)</f>
        <v>0</v>
      </c>
      <c r="EM50" s="143">
        <f>SUM($U44:EM44)-SUM($U46:EM46)</f>
        <v>0</v>
      </c>
      <c r="EN50" s="143">
        <f>SUM($U44:EN44)-SUM($U46:EN46)</f>
        <v>0</v>
      </c>
      <c r="EO50" s="143">
        <f>SUM($U44:EO44)-SUM($U46:EO46)</f>
        <v>0</v>
      </c>
      <c r="EP50" s="143">
        <f>SUM($U44:EP44)-SUM($U46:EP46)</f>
        <v>0</v>
      </c>
      <c r="EQ50" s="143">
        <f>SUM($U44:EQ44)-SUM($U46:EQ46)</f>
        <v>0</v>
      </c>
      <c r="ER50" s="143">
        <f>SUM($U44:ER44)-SUM($U46:ER46)</f>
        <v>0</v>
      </c>
      <c r="ES50" s="143">
        <f>SUM($U44:ES44)-SUM($U46:ES46)</f>
        <v>0</v>
      </c>
      <c r="ET50" s="143">
        <f>SUM($U44:ET44)-SUM($U46:ET46)</f>
        <v>0</v>
      </c>
      <c r="EU50" s="143">
        <f>SUM($U44:EU44)-SUM($U46:EU46)</f>
        <v>0</v>
      </c>
      <c r="EV50" s="143">
        <f>SUM($U44:EV44)-SUM($U46:EV46)</f>
        <v>0</v>
      </c>
      <c r="EW50" s="143">
        <f>SUM($U44:EW44)-SUM($U46:EW46)</f>
        <v>0</v>
      </c>
      <c r="EX50" s="143">
        <f>SUM($U44:EX44)-SUM($U46:EX46)</f>
        <v>0</v>
      </c>
      <c r="EY50" s="143">
        <f>SUM($U44:EY44)-SUM($U46:EY46)</f>
        <v>0</v>
      </c>
      <c r="EZ50" s="143">
        <f>SUM($U44:EZ44)-SUM($U46:EZ46)</f>
        <v>0</v>
      </c>
      <c r="FA50" s="143">
        <f>SUM($U44:FA44)-SUM($U46:FA46)</f>
        <v>0</v>
      </c>
      <c r="FB50" s="143">
        <f>SUM($U44:FB44)-SUM($U46:FB46)</f>
        <v>0</v>
      </c>
      <c r="FC50" s="143">
        <f>SUM($U44:FC44)-SUM($U46:FC46)</f>
        <v>0</v>
      </c>
      <c r="FD50" s="143">
        <f>SUM($U44:FD44)-SUM($U46:FD46)</f>
        <v>0</v>
      </c>
      <c r="FE50" s="143">
        <f>SUM($U44:FE44)-SUM($U46:FE46)</f>
        <v>0</v>
      </c>
      <c r="FF50" s="143">
        <f>SUM($U44:FF44)-SUM($U46:FF46)</f>
        <v>0</v>
      </c>
      <c r="FG50" s="143">
        <f>SUM($U44:FG44)-SUM($U46:FG46)</f>
        <v>0</v>
      </c>
      <c r="FH50" s="143">
        <f>SUM($U44:FH44)-SUM($U46:FH46)</f>
        <v>0</v>
      </c>
      <c r="FI50" s="143">
        <f>SUM($U44:FI44)-SUM($U46:FI46)</f>
        <v>0</v>
      </c>
      <c r="FJ50" s="143">
        <f>SUM($U44:FJ44)-SUM($U46:FJ46)</f>
        <v>0</v>
      </c>
      <c r="FK50" s="143">
        <f>SUM($U44:FK44)-SUM($U46:FK46)</f>
        <v>0</v>
      </c>
      <c r="FL50" s="143">
        <f>SUM($U44:FL44)-SUM($U46:FL46)</f>
        <v>0</v>
      </c>
      <c r="FM50" s="143">
        <f>SUM($U44:FM44)-SUM($U46:FM46)</f>
        <v>0</v>
      </c>
      <c r="FN50" s="143">
        <f>SUM($U44:FN44)-SUM($U46:FN46)</f>
        <v>0</v>
      </c>
      <c r="FO50" s="143">
        <f>SUM($U44:FO44)-SUM($U46:FO46)</f>
        <v>0</v>
      </c>
      <c r="FP50" s="143">
        <f>SUM($U44:FP44)-SUM($U46:FP46)</f>
        <v>0</v>
      </c>
      <c r="FQ50" s="143">
        <f>SUM($U44:FQ44)-SUM($U46:FQ46)</f>
        <v>0</v>
      </c>
      <c r="FR50" s="143">
        <f>SUM($U44:FR44)-SUM($U46:FR46)</f>
        <v>0</v>
      </c>
      <c r="FS50" s="143">
        <f>SUM($U44:FS44)-SUM($U46:FS46)</f>
        <v>0</v>
      </c>
      <c r="FT50" s="143">
        <f>SUM($U44:FT44)-SUM($U46:FT46)</f>
        <v>0</v>
      </c>
      <c r="FU50" s="143">
        <f>SUM($U44:FU44)-SUM($U46:FU46)</f>
        <v>0</v>
      </c>
      <c r="FV50" s="143">
        <f>SUM($U44:FV44)-SUM($U46:FV46)</f>
        <v>0</v>
      </c>
      <c r="FW50" s="143">
        <f>SUM($U44:FW44)-SUM($U46:FW46)</f>
        <v>0</v>
      </c>
      <c r="FX50" s="143">
        <f>SUM($U44:FX44)-SUM($U46:FX46)</f>
        <v>0</v>
      </c>
      <c r="FY50" s="143">
        <f>SUM($U44:FY44)-SUM($U46:FY46)</f>
        <v>0</v>
      </c>
      <c r="FZ50" s="143">
        <f>SUM($U44:FZ44)-SUM($U46:FZ46)</f>
        <v>0</v>
      </c>
      <c r="GA50" s="143">
        <f>SUM($U44:GA44)-SUM($U46:GA46)</f>
        <v>0</v>
      </c>
      <c r="GB50" s="143">
        <f>SUM($U44:GB44)-SUM($U46:GB46)</f>
        <v>0</v>
      </c>
      <c r="GC50" s="143">
        <f>SUM($U44:GC44)-SUM($U46:GC46)</f>
        <v>0</v>
      </c>
      <c r="GD50" s="143">
        <f>SUM($U44:GD44)-SUM($U46:GD46)</f>
        <v>0</v>
      </c>
      <c r="GE50" s="143">
        <f>SUM($U44:GE44)-SUM($U46:GE46)</f>
        <v>0</v>
      </c>
      <c r="GF50" s="143">
        <f>SUM($U44:GF44)-SUM($U46:GF46)</f>
        <v>0</v>
      </c>
      <c r="GG50" s="143">
        <f>SUM($U44:GG44)-SUM($U46:GG46)</f>
        <v>0</v>
      </c>
      <c r="GH50" s="143">
        <f>SUM($U44:GH44)-SUM($U46:GH46)</f>
        <v>0</v>
      </c>
      <c r="GI50" s="143">
        <f>SUM($U44:GI44)-SUM($U46:GI46)</f>
        <v>0</v>
      </c>
      <c r="GJ50" s="143">
        <f>SUM($U44:GJ44)-SUM($U46:GJ46)</f>
        <v>0</v>
      </c>
      <c r="GK50" s="143">
        <f>SUM($U44:GK44)-SUM($U46:GK46)</f>
        <v>0</v>
      </c>
      <c r="GL50" s="143">
        <f>SUM($U44:GL44)-SUM($U46:GL46)</f>
        <v>0</v>
      </c>
      <c r="GM50" s="143">
        <f>SUM($U44:GM44)-SUM($U46:GM46)</f>
        <v>0</v>
      </c>
      <c r="GN50" s="143">
        <f>SUM($U44:GN44)-SUM($U46:GN46)</f>
        <v>0</v>
      </c>
      <c r="GO50" s="143">
        <f>SUM($U44:GO44)-SUM($U46:GO46)</f>
        <v>0</v>
      </c>
      <c r="GP50" s="143">
        <f>SUM($U44:GP44)-SUM($U46:GP46)</f>
        <v>0</v>
      </c>
      <c r="GQ50" s="143">
        <f>SUM($U44:GQ44)-SUM($U46:GQ46)</f>
        <v>0</v>
      </c>
      <c r="GR50" s="143">
        <f>SUM($U44:GR44)-SUM($U46:GR46)</f>
        <v>0</v>
      </c>
      <c r="GS50" s="143">
        <f>SUM($U44:GS44)-SUM($U46:GS46)</f>
        <v>0</v>
      </c>
      <c r="GT50" s="143">
        <f>SUM($U44:GT44)-SUM($U46:GT46)</f>
        <v>0</v>
      </c>
      <c r="GU50" s="143">
        <f>SUM($U44:GU44)-SUM($U46:GU46)</f>
        <v>0</v>
      </c>
      <c r="GV50" s="143">
        <f>SUM($U44:GV44)-SUM($U46:GV46)</f>
        <v>0</v>
      </c>
      <c r="GW50" s="143">
        <f>SUM($U44:GW44)-SUM($U46:GW46)</f>
        <v>0</v>
      </c>
      <c r="GX50" s="143">
        <f>SUM($U44:GX44)-SUM($U46:GX46)</f>
        <v>0</v>
      </c>
      <c r="GY50" s="143">
        <f>SUM($U44:GY44)-SUM($U46:GY46)</f>
        <v>0</v>
      </c>
      <c r="GZ50" s="143">
        <f>SUM($U44:GZ44)-SUM($U46:GZ46)</f>
        <v>0</v>
      </c>
      <c r="HA50" s="143">
        <f>SUM($U44:HA44)-SUM($U46:HA46)</f>
        <v>0</v>
      </c>
      <c r="HB50" s="143">
        <f>SUM($U44:HB44)-SUM($U46:HB46)</f>
        <v>0</v>
      </c>
      <c r="HC50" s="143">
        <f>SUM($U44:HC44)-SUM($U46:HC46)</f>
        <v>0</v>
      </c>
      <c r="HD50" s="143">
        <f>SUM($U44:HD44)-SUM($U46:HD46)</f>
        <v>0</v>
      </c>
      <c r="HE50" s="143">
        <f>SUM($U44:HE44)-SUM($U46:HE46)</f>
        <v>0</v>
      </c>
      <c r="HF50" s="143">
        <f>SUM($U44:HF44)-SUM($U46:HF46)</f>
        <v>0</v>
      </c>
      <c r="HG50" s="143">
        <f>SUM($U44:HG44)-SUM($U46:HG46)</f>
        <v>0</v>
      </c>
      <c r="HH50" s="143">
        <f>SUM($U44:HH44)-SUM($U46:HH46)</f>
        <v>0</v>
      </c>
      <c r="HI50" s="143">
        <f>SUM($U44:HI44)-SUM($U46:HI46)</f>
        <v>0</v>
      </c>
      <c r="HJ50" s="143">
        <f>SUM($U44:HJ44)-SUM($U46:HJ46)</f>
        <v>0</v>
      </c>
      <c r="HK50" s="143">
        <f>SUM($U44:HK44)-SUM($U46:HK46)</f>
        <v>0</v>
      </c>
      <c r="HL50" s="143">
        <f>SUM($U44:HL44)-SUM($U46:HL46)</f>
        <v>0</v>
      </c>
      <c r="HM50" s="143">
        <f>SUM($U44:HM44)-SUM($U46:HM46)</f>
        <v>0</v>
      </c>
      <c r="HN50" s="143">
        <f>SUM($U44:HN44)-SUM($U46:HN46)</f>
        <v>0</v>
      </c>
      <c r="HO50" s="143">
        <f>SUM($U44:HO44)-SUM($U46:HO46)</f>
        <v>0</v>
      </c>
      <c r="HP50" s="143">
        <f>SUM($U44:HP44)-SUM($U46:HP46)</f>
        <v>0</v>
      </c>
      <c r="HQ50" s="143">
        <f>SUM($U44:HQ44)-SUM($U46:HQ46)</f>
        <v>0</v>
      </c>
      <c r="HR50" s="143">
        <f>SUM($U44:HR44)-SUM($U46:HR46)</f>
        <v>0</v>
      </c>
      <c r="HS50" s="143">
        <f>SUM($U44:HS44)-SUM($U46:HS46)</f>
        <v>0</v>
      </c>
      <c r="HT50" s="143">
        <f>SUM($U44:HT44)-SUM($U46:HT46)</f>
        <v>0</v>
      </c>
      <c r="HU50" s="143">
        <f>SUM($U44:HU44)-SUM($U46:HU46)</f>
        <v>0</v>
      </c>
      <c r="HV50" s="143">
        <f>SUM($U44:HV44)-SUM($U46:HV46)</f>
        <v>0</v>
      </c>
      <c r="HW50" s="143">
        <f>SUM($U44:HW44)-SUM($U46:HW46)</f>
        <v>0</v>
      </c>
      <c r="HX50" s="143">
        <f>SUM($U44:HX44)-SUM($U46:HX46)</f>
        <v>0</v>
      </c>
      <c r="HY50" s="143">
        <f>SUM($U44:HY44)-SUM($U46:HY46)</f>
        <v>0</v>
      </c>
      <c r="HZ50" s="143">
        <f>SUM($U44:HZ44)-SUM($U46:HZ46)</f>
        <v>0</v>
      </c>
      <c r="IA50" s="143">
        <f>SUM($U44:IA44)-SUM($U46:IA46)</f>
        <v>0</v>
      </c>
      <c r="IB50" s="143">
        <f>SUM($U44:IB44)-SUM($U46:IB46)</f>
        <v>0</v>
      </c>
      <c r="IC50" s="143">
        <f>SUM($U44:IC44)-SUM($U46:IC46)</f>
        <v>0</v>
      </c>
      <c r="ID50" s="143">
        <f>SUM($U44:ID44)-SUM($U46:ID46)</f>
        <v>0</v>
      </c>
      <c r="IE50" s="143">
        <f>SUM($U44:IE44)-SUM($U46:IE46)</f>
        <v>0</v>
      </c>
      <c r="IF50" s="143">
        <f>SUM($U44:IF44)-SUM($U46:IF46)</f>
        <v>0</v>
      </c>
      <c r="IG50" s="143">
        <f>SUM($U44:IG44)-SUM($U46:IG46)</f>
        <v>0</v>
      </c>
      <c r="IH50" s="143">
        <f>SUM($U44:IH44)-SUM($U46:IH46)</f>
        <v>0</v>
      </c>
      <c r="II50" s="143">
        <f>SUM($U44:II44)-SUM($U46:II46)</f>
        <v>0</v>
      </c>
      <c r="IJ50" s="143">
        <f>SUM($U44:IJ44)-SUM($U46:IJ46)</f>
        <v>0</v>
      </c>
      <c r="IK50" s="143">
        <f>SUM($U44:IK44)-SUM($U46:IK46)</f>
        <v>0</v>
      </c>
      <c r="IL50" s="143">
        <f>SUM($U44:IL44)-SUM($U46:IL46)</f>
        <v>0</v>
      </c>
      <c r="IM50" s="143">
        <f>SUM($U44:IM44)-SUM($U46:IM46)</f>
        <v>0</v>
      </c>
      <c r="IN50" s="143">
        <f>SUM($U44:IN44)-SUM($U46:IN46)</f>
        <v>0</v>
      </c>
      <c r="IO50" s="143">
        <f>SUM($U44:IO44)-SUM($U46:IO46)</f>
        <v>0</v>
      </c>
      <c r="IP50" s="143">
        <f>SUM($U44:IP44)-SUM($U46:IP46)</f>
        <v>0</v>
      </c>
      <c r="IQ50" s="143">
        <f>SUM($U44:IQ44)-SUM($U46:IQ46)</f>
        <v>0</v>
      </c>
      <c r="IR50" s="143">
        <f>SUM($U44:IR44)-SUM($U46:IR46)</f>
        <v>0</v>
      </c>
      <c r="IS50" s="143">
        <f>SUM($U44:IS44)-SUM($U46:IS46)</f>
        <v>0</v>
      </c>
      <c r="IT50" s="143">
        <f>SUM($U44:IT44)-SUM($U46:IT46)</f>
        <v>0</v>
      </c>
      <c r="IU50" s="143">
        <f>SUM($U44:IU44)-SUM($U46:IU46)</f>
        <v>0</v>
      </c>
      <c r="IV50" s="143">
        <f>SUM($U44:IV44)-SUM($U46:IV46)</f>
        <v>0</v>
      </c>
      <c r="IW50" s="143">
        <f>SUM($U44:IW44)-SUM($U46:IW46)</f>
        <v>0</v>
      </c>
      <c r="IX50" s="143">
        <f>SUM($U44:IX44)-SUM($U46:IX46)</f>
        <v>0</v>
      </c>
      <c r="IY50" s="143">
        <f>SUM($U44:IY44)-SUM($U46:IY46)</f>
        <v>0</v>
      </c>
      <c r="IZ50" s="143">
        <f>SUM($U44:IZ44)-SUM($U46:IZ46)</f>
        <v>0</v>
      </c>
      <c r="JA50" s="143">
        <f>SUM($U44:JA44)-SUM($U46:JA46)</f>
        <v>0</v>
      </c>
      <c r="JB50" s="143">
        <f>SUM($U44:JB44)-SUM($U46:JB46)</f>
        <v>0</v>
      </c>
      <c r="JC50" s="143">
        <f>SUM($U44:JC44)-SUM($U46:JC46)</f>
        <v>0</v>
      </c>
      <c r="JD50" s="143">
        <f>SUM($U44:JD44)-SUM($U46:JD46)</f>
        <v>0</v>
      </c>
      <c r="JE50" s="143">
        <f>SUM($U44:JE44)-SUM($U46:JE46)</f>
        <v>0</v>
      </c>
      <c r="JF50" s="143">
        <f>SUM($U44:JF44)-SUM($U46:JF46)</f>
        <v>0</v>
      </c>
      <c r="JG50" s="143">
        <f>SUM($U44:JG44)-SUM($U46:JG46)</f>
        <v>0</v>
      </c>
      <c r="JH50" s="143">
        <f>SUM($U44:JH44)-SUM($U46:JH46)</f>
        <v>0</v>
      </c>
      <c r="JI50" s="143">
        <f>SUM($U44:JI44)-SUM($U46:JI46)</f>
        <v>0</v>
      </c>
      <c r="JJ50" s="143">
        <f>SUM($U44:JJ44)-SUM($U46:JJ46)</f>
        <v>0</v>
      </c>
      <c r="JK50" s="143">
        <f>SUM($U44:JK44)-SUM($U46:JK46)</f>
        <v>0</v>
      </c>
      <c r="JL50" s="143">
        <f>SUM($U44:JL44)-SUM($U46:JL46)</f>
        <v>0</v>
      </c>
      <c r="JM50" s="143">
        <f>SUM($U44:JM44)-SUM($U46:JM46)</f>
        <v>0</v>
      </c>
      <c r="JN50" s="143">
        <f>SUM($U44:JN44)-SUM($U46:JN46)</f>
        <v>0</v>
      </c>
      <c r="JO50" s="143">
        <f>SUM($U44:JO44)-SUM($U46:JO46)</f>
        <v>0</v>
      </c>
      <c r="JP50" s="143">
        <f>SUM($U44:JP44)-SUM($U46:JP46)</f>
        <v>0</v>
      </c>
      <c r="JQ50" s="143">
        <f>SUM($U44:JQ44)-SUM($U46:JQ46)</f>
        <v>0</v>
      </c>
      <c r="JR50" s="143">
        <f>SUM($U44:JR44)-SUM($U46:JR46)</f>
        <v>0</v>
      </c>
      <c r="JS50" s="143">
        <f>SUM($U44:JS44)-SUM($U46:JS46)</f>
        <v>0</v>
      </c>
      <c r="JT50" s="143">
        <f>SUM($U44:JT44)-SUM($U46:JT46)</f>
        <v>0</v>
      </c>
      <c r="JU50" s="143">
        <f>SUM($U44:JU44)-SUM($U46:JU46)</f>
        <v>0</v>
      </c>
      <c r="JV50" s="143">
        <f>SUM($U44:JV44)-SUM($U46:JV46)</f>
        <v>0</v>
      </c>
      <c r="JW50" s="143">
        <f>SUM($U44:JW44)-SUM($U46:JW46)</f>
        <v>0</v>
      </c>
      <c r="JX50" s="143">
        <f>SUM($U44:JX44)-SUM($U46:JX46)</f>
        <v>0</v>
      </c>
      <c r="JY50" s="143">
        <f>SUM($U44:JY44)-SUM($U46:JY46)</f>
        <v>0</v>
      </c>
      <c r="JZ50" s="143">
        <f>SUM($U44:JZ44)-SUM($U46:JZ46)</f>
        <v>0</v>
      </c>
      <c r="KA50" s="143">
        <f>SUM($U44:KA44)-SUM($U46:KA46)</f>
        <v>0</v>
      </c>
      <c r="KB50" s="143">
        <f>SUM($U44:KB44)-SUM($U46:KB46)</f>
        <v>0</v>
      </c>
      <c r="KC50" s="143">
        <f>SUM($U44:KC44)-SUM($U46:KC46)</f>
        <v>0</v>
      </c>
      <c r="KD50" s="143">
        <f>SUM($U44:KD44)-SUM($U46:KD46)</f>
        <v>0</v>
      </c>
      <c r="KE50" s="143">
        <f>SUM($U44:KE44)-SUM($U46:KE46)</f>
        <v>0</v>
      </c>
      <c r="KF50" s="143">
        <f>SUM($U44:KF44)-SUM($U46:KF46)</f>
        <v>0</v>
      </c>
      <c r="KG50" s="143">
        <f>SUM($U44:KG44)-SUM($U46:KG46)</f>
        <v>0</v>
      </c>
      <c r="KH50" s="143">
        <f>SUM($U44:KH44)-SUM($U46:KH46)</f>
        <v>0</v>
      </c>
      <c r="KI50" s="143">
        <f>SUM($U44:KI44)-SUM($U46:KI46)</f>
        <v>0</v>
      </c>
      <c r="KJ50" s="143">
        <f>SUM($U44:KJ44)-SUM($U46:KJ46)</f>
        <v>0</v>
      </c>
      <c r="KK50" s="143">
        <f>SUM($U44:KK44)-SUM($U46:KK46)</f>
        <v>0</v>
      </c>
      <c r="KL50" s="143">
        <f>SUM($U44:KL44)-SUM($U46:KL46)</f>
        <v>0</v>
      </c>
      <c r="KM50" s="143">
        <f>SUM($U44:KM44)-SUM($U46:KM46)</f>
        <v>0</v>
      </c>
      <c r="KN50" s="143">
        <f>SUM($U44:KN44)-SUM($U46:KN46)</f>
        <v>0</v>
      </c>
      <c r="KO50" s="143">
        <f>SUM($U44:KO44)-SUM($U46:KO46)</f>
        <v>0</v>
      </c>
      <c r="KP50" s="143">
        <f>SUM($U44:KP44)-SUM($U46:KP46)</f>
        <v>0</v>
      </c>
      <c r="KQ50" s="143">
        <f>SUM($U44:KQ44)-SUM($U46:KQ46)</f>
        <v>0</v>
      </c>
      <c r="KR50" s="143">
        <f>SUM($U44:KR44)-SUM($U46:KR46)</f>
        <v>0</v>
      </c>
      <c r="KS50" s="143">
        <f>SUM($U44:KS44)-SUM($U46:KS46)</f>
        <v>0</v>
      </c>
      <c r="KT50" s="143">
        <f>SUM($U44:KT44)-SUM($U46:KT46)</f>
        <v>0</v>
      </c>
      <c r="KU50" s="143">
        <f>SUM($U44:KU44)-SUM($U46:KU46)</f>
        <v>0</v>
      </c>
      <c r="KV50" s="143">
        <f>SUM($U44:KV44)-SUM($U46:KV46)</f>
        <v>0</v>
      </c>
      <c r="KW50" s="1"/>
      <c r="KX50" s="1"/>
    </row>
    <row r="51" spans="1:310" ht="4.05" customHeight="1" x14ac:dyDescent="0.25">
      <c r="A51" s="1"/>
      <c r="B51" s="79"/>
      <c r="C51" s="79"/>
      <c r="D51" s="79"/>
      <c r="E51" s="1"/>
      <c r="F51" s="1"/>
      <c r="G51" s="1"/>
      <c r="H51" s="11"/>
      <c r="I51" s="1"/>
      <c r="J51" s="1"/>
      <c r="K51" s="1"/>
      <c r="L51" s="1"/>
      <c r="M51" s="5"/>
      <c r="N51" s="1"/>
      <c r="O51" s="19"/>
      <c r="P51" s="1"/>
      <c r="Q51" s="1"/>
      <c r="R51" s="40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05" customHeight="1" x14ac:dyDescent="0.25">
      <c r="A52" s="1"/>
      <c r="B52" s="79"/>
      <c r="C52" s="79"/>
      <c r="D52" s="79"/>
      <c r="E52" s="8"/>
      <c r="F52" s="1"/>
      <c r="G52" s="1"/>
      <c r="H52" s="11"/>
      <c r="I52" s="1"/>
      <c r="J52" s="1"/>
      <c r="K52" s="8"/>
      <c r="L52" s="1"/>
      <c r="M52" s="5"/>
      <c r="N52" s="8"/>
      <c r="O52" s="19"/>
      <c r="P52" s="1"/>
      <c r="Q52" s="1"/>
      <c r="R52" s="48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ht="4.95" customHeight="1" x14ac:dyDescent="0.25">
      <c r="A53" s="1"/>
      <c r="B53" s="79"/>
      <c r="C53" s="79"/>
      <c r="D53" s="79"/>
      <c r="E53" s="1"/>
      <c r="F53" s="1"/>
      <c r="G53" s="1"/>
      <c r="H53" s="11"/>
      <c r="I53" s="1"/>
      <c r="J53" s="1"/>
      <c r="K53" s="1"/>
      <c r="L53" s="1"/>
      <c r="M53" s="5"/>
      <c r="N53" s="1"/>
      <c r="O53" s="19"/>
      <c r="P53" s="1"/>
      <c r="Q53" s="1"/>
      <c r="R53" s="40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</row>
    <row r="54" spans="1:310" s="4" customFormat="1" x14ac:dyDescent="0.25">
      <c r="A54" s="3"/>
      <c r="B54" s="85"/>
      <c r="C54" s="86"/>
      <c r="D54" s="85"/>
      <c r="E54" s="3" t="str">
        <f>kpi!$E$125</f>
        <v>финансовый поток инвестора</v>
      </c>
      <c r="F54" s="3"/>
      <c r="G54" s="3"/>
      <c r="H54" s="39" t="str">
        <f>IF(OR($E54="",$E54=0),"",INDEX(kpi!$I:$I,SUMIFS(kpi!$A:$A,kpi!$E:$E,$E54)))</f>
        <v>руб.</v>
      </c>
      <c r="I54" s="3"/>
      <c r="J54" s="3"/>
      <c r="K54" s="3" t="s">
        <v>7</v>
      </c>
      <c r="L54" s="3"/>
      <c r="M54" s="5"/>
      <c r="N54" s="3"/>
      <c r="O54" s="19"/>
      <c r="P54" s="3"/>
      <c r="Q54" s="3"/>
      <c r="R54" s="41">
        <f t="shared" ref="R54" si="1190">SUMIFS($T54:$KW54,$T$1:$KW$1,"&gt;="&amp;1,$T$1:$KW$1,"&lt;="&amp;MAX($1:$1))</f>
        <v>223734929.56168717</v>
      </c>
      <c r="S54" s="3"/>
      <c r="T54" s="3"/>
      <c r="U54" s="41">
        <f>IF(U$7="",0,U67-U23+U65)</f>
        <v>-1641061.7632943317</v>
      </c>
      <c r="V54" s="41">
        <f>IF(V$7="",0,V67-V23+V65)</f>
        <v>-627573.18643113796</v>
      </c>
      <c r="W54" s="41">
        <f t="shared" ref="W54:CG54" si="1191">IF(W$7="",0,W67-W23+W65)</f>
        <v>-611759.40692629572</v>
      </c>
      <c r="X54" s="41">
        <f t="shared" si="1191"/>
        <v>-338473.50398501381</v>
      </c>
      <c r="Y54" s="41">
        <f t="shared" si="1191"/>
        <v>-429671.73722559121</v>
      </c>
      <c r="Z54" s="41">
        <f t="shared" si="1191"/>
        <v>-369752.05406379886</v>
      </c>
      <c r="AA54" s="41">
        <f t="shared" si="1191"/>
        <v>-314263.55703464174</v>
      </c>
      <c r="AB54" s="41">
        <f t="shared" si="1191"/>
        <v>-266173.47941630683</v>
      </c>
      <c r="AC54" s="41">
        <f t="shared" si="1191"/>
        <v>-217795.97318288172</v>
      </c>
      <c r="AD54" s="41">
        <f t="shared" si="1191"/>
        <v>-167174.76385275275</v>
      </c>
      <c r="AE54" s="41">
        <f t="shared" si="1191"/>
        <v>-114309.85142592341</v>
      </c>
      <c r="AF54" s="41">
        <f t="shared" si="1191"/>
        <v>-1532.4062216072343</v>
      </c>
      <c r="AG54" s="41">
        <f t="shared" si="1191"/>
        <v>-12479514.279785838</v>
      </c>
      <c r="AH54" s="41">
        <f t="shared" si="1191"/>
        <v>-2329938.4445966259</v>
      </c>
      <c r="AI54" s="41">
        <f t="shared" si="1191"/>
        <v>-91005.592557249591</v>
      </c>
      <c r="AJ54" s="41">
        <f t="shared" si="1191"/>
        <v>0</v>
      </c>
      <c r="AK54" s="41">
        <f t="shared" si="1191"/>
        <v>0</v>
      </c>
      <c r="AL54" s="41">
        <f t="shared" si="1191"/>
        <v>0</v>
      </c>
      <c r="AM54" s="41">
        <f t="shared" si="1191"/>
        <v>0</v>
      </c>
      <c r="AN54" s="41">
        <f t="shared" si="1191"/>
        <v>0</v>
      </c>
      <c r="AO54" s="41">
        <f t="shared" si="1191"/>
        <v>0</v>
      </c>
      <c r="AP54" s="41">
        <f t="shared" si="1191"/>
        <v>0</v>
      </c>
      <c r="AQ54" s="41">
        <f t="shared" si="1191"/>
        <v>0</v>
      </c>
      <c r="AR54" s="41">
        <f t="shared" si="1191"/>
        <v>0</v>
      </c>
      <c r="AS54" s="41">
        <f t="shared" si="1191"/>
        <v>0</v>
      </c>
      <c r="AT54" s="41">
        <f t="shared" si="1191"/>
        <v>0</v>
      </c>
      <c r="AU54" s="41">
        <f t="shared" si="1191"/>
        <v>0</v>
      </c>
      <c r="AV54" s="41">
        <f t="shared" si="1191"/>
        <v>0</v>
      </c>
      <c r="AW54" s="41">
        <f t="shared" si="1191"/>
        <v>0</v>
      </c>
      <c r="AX54" s="41">
        <f t="shared" si="1191"/>
        <v>0</v>
      </c>
      <c r="AY54" s="41">
        <f t="shared" si="1191"/>
        <v>0</v>
      </c>
      <c r="AZ54" s="41">
        <f t="shared" si="1191"/>
        <v>0</v>
      </c>
      <c r="BA54" s="41">
        <f t="shared" si="1191"/>
        <v>0</v>
      </c>
      <c r="BB54" s="41">
        <f t="shared" si="1191"/>
        <v>0</v>
      </c>
      <c r="BC54" s="41">
        <f t="shared" si="1191"/>
        <v>0</v>
      </c>
      <c r="BD54" s="41">
        <f t="shared" si="1191"/>
        <v>0</v>
      </c>
      <c r="BE54" s="41">
        <f t="shared" si="1191"/>
        <v>0</v>
      </c>
      <c r="BF54" s="41">
        <f t="shared" si="1191"/>
        <v>0</v>
      </c>
      <c r="BG54" s="41">
        <f t="shared" si="1191"/>
        <v>0</v>
      </c>
      <c r="BH54" s="41">
        <f t="shared" si="1191"/>
        <v>0</v>
      </c>
      <c r="BI54" s="41">
        <f t="shared" si="1191"/>
        <v>0</v>
      </c>
      <c r="BJ54" s="41">
        <f t="shared" si="1191"/>
        <v>0</v>
      </c>
      <c r="BK54" s="41">
        <f t="shared" si="1191"/>
        <v>0</v>
      </c>
      <c r="BL54" s="41">
        <f t="shared" si="1191"/>
        <v>0</v>
      </c>
      <c r="BM54" s="41">
        <f t="shared" si="1191"/>
        <v>0</v>
      </c>
      <c r="BN54" s="41">
        <f t="shared" si="1191"/>
        <v>0</v>
      </c>
      <c r="BO54" s="41">
        <f t="shared" si="1191"/>
        <v>0</v>
      </c>
      <c r="BP54" s="41">
        <f t="shared" si="1191"/>
        <v>0</v>
      </c>
      <c r="BQ54" s="41">
        <f t="shared" si="1191"/>
        <v>0</v>
      </c>
      <c r="BR54" s="41">
        <f t="shared" si="1191"/>
        <v>0</v>
      </c>
      <c r="BS54" s="41">
        <f t="shared" si="1191"/>
        <v>0</v>
      </c>
      <c r="BT54" s="41">
        <f t="shared" si="1191"/>
        <v>935831.26477975771</v>
      </c>
      <c r="BU54" s="41">
        <f t="shared" si="1191"/>
        <v>3088650.2400490977</v>
      </c>
      <c r="BV54" s="41">
        <f t="shared" si="1191"/>
        <v>3277611.2516752146</v>
      </c>
      <c r="BW54" s="41">
        <f t="shared" si="1191"/>
        <v>3469319.5769138075</v>
      </c>
      <c r="BX54" s="41">
        <f t="shared" si="1191"/>
        <v>3663775.2157648951</v>
      </c>
      <c r="BY54" s="41">
        <f t="shared" si="1191"/>
        <v>3708978.1682284735</v>
      </c>
      <c r="BZ54" s="41">
        <f t="shared" si="1191"/>
        <v>3908928.4343045391</v>
      </c>
      <c r="CA54" s="41">
        <f t="shared" si="1191"/>
        <v>4111626.0139930956</v>
      </c>
      <c r="CB54" s="41">
        <f t="shared" si="1191"/>
        <v>4333737.5739608109</v>
      </c>
      <c r="CC54" s="41">
        <f t="shared" si="1191"/>
        <v>4541929.7808743492</v>
      </c>
      <c r="CD54" s="41">
        <f t="shared" si="1191"/>
        <v>4752869.3014003709</v>
      </c>
      <c r="CE54" s="41">
        <f t="shared" si="1191"/>
        <v>4966556.1355388872</v>
      </c>
      <c r="CF54" s="41">
        <f t="shared" si="1191"/>
        <v>5182990.2832898833</v>
      </c>
      <c r="CG54" s="41">
        <f t="shared" si="1191"/>
        <v>5402171.7446533814</v>
      </c>
      <c r="CH54" s="41">
        <f t="shared" ref="CH54:ES54" si="1192">IF(CH$7="",0,CH67-CH23+CH65)</f>
        <v>5624100.5196293592</v>
      </c>
      <c r="CI54" s="41">
        <f t="shared" si="1192"/>
        <v>5848776.608217828</v>
      </c>
      <c r="CJ54" s="41">
        <f t="shared" si="1192"/>
        <v>6076200.0104187913</v>
      </c>
      <c r="CK54" s="41">
        <f t="shared" si="1192"/>
        <v>6306370.7262322456</v>
      </c>
      <c r="CL54" s="41">
        <f t="shared" si="1192"/>
        <v>6539288.7556581907</v>
      </c>
      <c r="CM54" s="41">
        <f t="shared" si="1192"/>
        <v>6774954.0986966155</v>
      </c>
      <c r="CN54" s="41">
        <f t="shared" si="1192"/>
        <v>7013366.7553475425</v>
      </c>
      <c r="CO54" s="41">
        <f t="shared" si="1192"/>
        <v>7254526.7256109416</v>
      </c>
      <c r="CP54" s="41">
        <f t="shared" si="1192"/>
        <v>7498434.0094868392</v>
      </c>
      <c r="CQ54" s="41">
        <f t="shared" si="1192"/>
        <v>7745088.6069752164</v>
      </c>
      <c r="CR54" s="41">
        <f t="shared" si="1192"/>
        <v>7994490.5180761032</v>
      </c>
      <c r="CS54" s="41">
        <f t="shared" si="1192"/>
        <v>8246639.7427894697</v>
      </c>
      <c r="CT54" s="41">
        <f t="shared" si="1192"/>
        <v>8501536.2811153159</v>
      </c>
      <c r="CU54" s="41">
        <f t="shared" si="1192"/>
        <v>8759180.1330536678</v>
      </c>
      <c r="CV54" s="41">
        <f t="shared" si="1192"/>
        <v>9019571.2986044958</v>
      </c>
      <c r="CW54" s="41">
        <f t="shared" si="1192"/>
        <v>9282709.7777678221</v>
      </c>
      <c r="CX54" s="41">
        <f t="shared" si="1192"/>
        <v>9548595.5705436394</v>
      </c>
      <c r="CY54" s="41">
        <f t="shared" si="1192"/>
        <v>10221717.512883194</v>
      </c>
      <c r="CZ54" s="41">
        <f t="shared" si="1192"/>
        <v>50134406.925153315</v>
      </c>
      <c r="DA54" s="41">
        <f t="shared" si="1192"/>
        <v>0</v>
      </c>
      <c r="DB54" s="41">
        <f t="shared" si="1192"/>
        <v>0</v>
      </c>
      <c r="DC54" s="41">
        <f t="shared" si="1192"/>
        <v>0</v>
      </c>
      <c r="DD54" s="41">
        <f t="shared" si="1192"/>
        <v>0</v>
      </c>
      <c r="DE54" s="41">
        <f t="shared" si="1192"/>
        <v>0</v>
      </c>
      <c r="DF54" s="41">
        <f t="shared" si="1192"/>
        <v>0</v>
      </c>
      <c r="DG54" s="41">
        <f t="shared" si="1192"/>
        <v>0</v>
      </c>
      <c r="DH54" s="41">
        <f t="shared" si="1192"/>
        <v>0</v>
      </c>
      <c r="DI54" s="41">
        <f t="shared" si="1192"/>
        <v>0</v>
      </c>
      <c r="DJ54" s="41">
        <f t="shared" si="1192"/>
        <v>0</v>
      </c>
      <c r="DK54" s="41">
        <f t="shared" si="1192"/>
        <v>0</v>
      </c>
      <c r="DL54" s="41">
        <f t="shared" si="1192"/>
        <v>0</v>
      </c>
      <c r="DM54" s="41">
        <f t="shared" si="1192"/>
        <v>0</v>
      </c>
      <c r="DN54" s="41">
        <f t="shared" si="1192"/>
        <v>0</v>
      </c>
      <c r="DO54" s="41">
        <f t="shared" si="1192"/>
        <v>0</v>
      </c>
      <c r="DP54" s="41">
        <f t="shared" si="1192"/>
        <v>0</v>
      </c>
      <c r="DQ54" s="41">
        <f t="shared" si="1192"/>
        <v>0</v>
      </c>
      <c r="DR54" s="41">
        <f t="shared" si="1192"/>
        <v>0</v>
      </c>
      <c r="DS54" s="41">
        <f t="shared" si="1192"/>
        <v>0</v>
      </c>
      <c r="DT54" s="41">
        <f t="shared" si="1192"/>
        <v>0</v>
      </c>
      <c r="DU54" s="41">
        <f t="shared" si="1192"/>
        <v>0</v>
      </c>
      <c r="DV54" s="41">
        <f t="shared" si="1192"/>
        <v>0</v>
      </c>
      <c r="DW54" s="41">
        <f t="shared" si="1192"/>
        <v>0</v>
      </c>
      <c r="DX54" s="41">
        <f t="shared" si="1192"/>
        <v>0</v>
      </c>
      <c r="DY54" s="41">
        <f t="shared" si="1192"/>
        <v>0</v>
      </c>
      <c r="DZ54" s="41">
        <f t="shared" si="1192"/>
        <v>0</v>
      </c>
      <c r="EA54" s="41">
        <f t="shared" si="1192"/>
        <v>0</v>
      </c>
      <c r="EB54" s="41">
        <f t="shared" si="1192"/>
        <v>0</v>
      </c>
      <c r="EC54" s="41">
        <f t="shared" si="1192"/>
        <v>0</v>
      </c>
      <c r="ED54" s="41">
        <f t="shared" si="1192"/>
        <v>0</v>
      </c>
      <c r="EE54" s="41">
        <f t="shared" si="1192"/>
        <v>0</v>
      </c>
      <c r="EF54" s="41">
        <f t="shared" si="1192"/>
        <v>0</v>
      </c>
      <c r="EG54" s="41">
        <f t="shared" si="1192"/>
        <v>0</v>
      </c>
      <c r="EH54" s="41">
        <f t="shared" si="1192"/>
        <v>0</v>
      </c>
      <c r="EI54" s="41">
        <f t="shared" si="1192"/>
        <v>0</v>
      </c>
      <c r="EJ54" s="41">
        <f t="shared" si="1192"/>
        <v>0</v>
      </c>
      <c r="EK54" s="41">
        <f t="shared" si="1192"/>
        <v>0</v>
      </c>
      <c r="EL54" s="41">
        <f t="shared" si="1192"/>
        <v>0</v>
      </c>
      <c r="EM54" s="41">
        <f t="shared" si="1192"/>
        <v>0</v>
      </c>
      <c r="EN54" s="41">
        <f t="shared" si="1192"/>
        <v>0</v>
      </c>
      <c r="EO54" s="41">
        <f t="shared" si="1192"/>
        <v>0</v>
      </c>
      <c r="EP54" s="41">
        <f t="shared" si="1192"/>
        <v>0</v>
      </c>
      <c r="EQ54" s="41">
        <f t="shared" si="1192"/>
        <v>0</v>
      </c>
      <c r="ER54" s="41">
        <f t="shared" si="1192"/>
        <v>0</v>
      </c>
      <c r="ES54" s="41">
        <f t="shared" si="1192"/>
        <v>0</v>
      </c>
      <c r="ET54" s="41">
        <f t="shared" ref="ET54:HE54" si="1193">IF(ET$7="",0,ET67-ET23+ET65)</f>
        <v>0</v>
      </c>
      <c r="EU54" s="41">
        <f t="shared" si="1193"/>
        <v>0</v>
      </c>
      <c r="EV54" s="41">
        <f t="shared" si="1193"/>
        <v>0</v>
      </c>
      <c r="EW54" s="41">
        <f t="shared" si="1193"/>
        <v>0</v>
      </c>
      <c r="EX54" s="41">
        <f t="shared" si="1193"/>
        <v>0</v>
      </c>
      <c r="EY54" s="41">
        <f t="shared" si="1193"/>
        <v>0</v>
      </c>
      <c r="EZ54" s="41">
        <f t="shared" si="1193"/>
        <v>0</v>
      </c>
      <c r="FA54" s="41">
        <f t="shared" si="1193"/>
        <v>0</v>
      </c>
      <c r="FB54" s="41">
        <f t="shared" si="1193"/>
        <v>0</v>
      </c>
      <c r="FC54" s="41">
        <f t="shared" si="1193"/>
        <v>0</v>
      </c>
      <c r="FD54" s="41">
        <f t="shared" si="1193"/>
        <v>0</v>
      </c>
      <c r="FE54" s="41">
        <f t="shared" si="1193"/>
        <v>0</v>
      </c>
      <c r="FF54" s="41">
        <f t="shared" si="1193"/>
        <v>0</v>
      </c>
      <c r="FG54" s="41">
        <f t="shared" si="1193"/>
        <v>0</v>
      </c>
      <c r="FH54" s="41">
        <f t="shared" si="1193"/>
        <v>0</v>
      </c>
      <c r="FI54" s="41">
        <f t="shared" si="1193"/>
        <v>0</v>
      </c>
      <c r="FJ54" s="41">
        <f t="shared" si="1193"/>
        <v>0</v>
      </c>
      <c r="FK54" s="41">
        <f t="shared" si="1193"/>
        <v>0</v>
      </c>
      <c r="FL54" s="41">
        <f t="shared" si="1193"/>
        <v>0</v>
      </c>
      <c r="FM54" s="41">
        <f t="shared" si="1193"/>
        <v>0</v>
      </c>
      <c r="FN54" s="41">
        <f t="shared" si="1193"/>
        <v>0</v>
      </c>
      <c r="FO54" s="41">
        <f t="shared" si="1193"/>
        <v>0</v>
      </c>
      <c r="FP54" s="41">
        <f t="shared" si="1193"/>
        <v>0</v>
      </c>
      <c r="FQ54" s="41">
        <f t="shared" si="1193"/>
        <v>0</v>
      </c>
      <c r="FR54" s="41">
        <f t="shared" si="1193"/>
        <v>0</v>
      </c>
      <c r="FS54" s="41">
        <f t="shared" si="1193"/>
        <v>0</v>
      </c>
      <c r="FT54" s="41">
        <f t="shared" si="1193"/>
        <v>0</v>
      </c>
      <c r="FU54" s="41">
        <f t="shared" si="1193"/>
        <v>0</v>
      </c>
      <c r="FV54" s="41">
        <f t="shared" si="1193"/>
        <v>0</v>
      </c>
      <c r="FW54" s="41">
        <f t="shared" si="1193"/>
        <v>0</v>
      </c>
      <c r="FX54" s="41">
        <f t="shared" si="1193"/>
        <v>0</v>
      </c>
      <c r="FY54" s="41">
        <f t="shared" si="1193"/>
        <v>0</v>
      </c>
      <c r="FZ54" s="41">
        <f t="shared" si="1193"/>
        <v>0</v>
      </c>
      <c r="GA54" s="41">
        <f t="shared" si="1193"/>
        <v>0</v>
      </c>
      <c r="GB54" s="41">
        <f t="shared" si="1193"/>
        <v>0</v>
      </c>
      <c r="GC54" s="41">
        <f t="shared" si="1193"/>
        <v>0</v>
      </c>
      <c r="GD54" s="41">
        <f t="shared" si="1193"/>
        <v>0</v>
      </c>
      <c r="GE54" s="41">
        <f t="shared" si="1193"/>
        <v>0</v>
      </c>
      <c r="GF54" s="41">
        <f t="shared" si="1193"/>
        <v>0</v>
      </c>
      <c r="GG54" s="41">
        <f t="shared" si="1193"/>
        <v>0</v>
      </c>
      <c r="GH54" s="41">
        <f t="shared" si="1193"/>
        <v>0</v>
      </c>
      <c r="GI54" s="41">
        <f t="shared" si="1193"/>
        <v>0</v>
      </c>
      <c r="GJ54" s="41">
        <f t="shared" si="1193"/>
        <v>0</v>
      </c>
      <c r="GK54" s="41">
        <f t="shared" si="1193"/>
        <v>0</v>
      </c>
      <c r="GL54" s="41">
        <f t="shared" si="1193"/>
        <v>0</v>
      </c>
      <c r="GM54" s="41">
        <f t="shared" si="1193"/>
        <v>0</v>
      </c>
      <c r="GN54" s="41">
        <f t="shared" si="1193"/>
        <v>0</v>
      </c>
      <c r="GO54" s="41">
        <f t="shared" si="1193"/>
        <v>0</v>
      </c>
      <c r="GP54" s="41">
        <f t="shared" si="1193"/>
        <v>0</v>
      </c>
      <c r="GQ54" s="41">
        <f t="shared" si="1193"/>
        <v>0</v>
      </c>
      <c r="GR54" s="41">
        <f t="shared" si="1193"/>
        <v>0</v>
      </c>
      <c r="GS54" s="41">
        <f t="shared" si="1193"/>
        <v>0</v>
      </c>
      <c r="GT54" s="41">
        <f t="shared" si="1193"/>
        <v>0</v>
      </c>
      <c r="GU54" s="41">
        <f t="shared" si="1193"/>
        <v>0</v>
      </c>
      <c r="GV54" s="41">
        <f t="shared" si="1193"/>
        <v>0</v>
      </c>
      <c r="GW54" s="41">
        <f t="shared" si="1193"/>
        <v>0</v>
      </c>
      <c r="GX54" s="41">
        <f t="shared" si="1193"/>
        <v>0</v>
      </c>
      <c r="GY54" s="41">
        <f t="shared" si="1193"/>
        <v>0</v>
      </c>
      <c r="GZ54" s="41">
        <f t="shared" si="1193"/>
        <v>0</v>
      </c>
      <c r="HA54" s="41">
        <f t="shared" si="1193"/>
        <v>0</v>
      </c>
      <c r="HB54" s="41">
        <f t="shared" si="1193"/>
        <v>0</v>
      </c>
      <c r="HC54" s="41">
        <f t="shared" si="1193"/>
        <v>0</v>
      </c>
      <c r="HD54" s="41">
        <f t="shared" si="1193"/>
        <v>0</v>
      </c>
      <c r="HE54" s="41">
        <f t="shared" si="1193"/>
        <v>0</v>
      </c>
      <c r="HF54" s="41">
        <f t="shared" ref="HF54:JQ54" si="1194">IF(HF$7="",0,HF67-HF23+HF65)</f>
        <v>0</v>
      </c>
      <c r="HG54" s="41">
        <f t="shared" si="1194"/>
        <v>0</v>
      </c>
      <c r="HH54" s="41">
        <f t="shared" si="1194"/>
        <v>0</v>
      </c>
      <c r="HI54" s="41">
        <f t="shared" si="1194"/>
        <v>0</v>
      </c>
      <c r="HJ54" s="41">
        <f t="shared" si="1194"/>
        <v>0</v>
      </c>
      <c r="HK54" s="41">
        <f t="shared" si="1194"/>
        <v>0</v>
      </c>
      <c r="HL54" s="41">
        <f t="shared" si="1194"/>
        <v>0</v>
      </c>
      <c r="HM54" s="41">
        <f t="shared" si="1194"/>
        <v>0</v>
      </c>
      <c r="HN54" s="41">
        <f t="shared" si="1194"/>
        <v>0</v>
      </c>
      <c r="HO54" s="41">
        <f t="shared" si="1194"/>
        <v>0</v>
      </c>
      <c r="HP54" s="41">
        <f t="shared" si="1194"/>
        <v>0</v>
      </c>
      <c r="HQ54" s="41">
        <f t="shared" si="1194"/>
        <v>0</v>
      </c>
      <c r="HR54" s="41">
        <f t="shared" si="1194"/>
        <v>0</v>
      </c>
      <c r="HS54" s="41">
        <f t="shared" si="1194"/>
        <v>0</v>
      </c>
      <c r="HT54" s="41">
        <f t="shared" si="1194"/>
        <v>0</v>
      </c>
      <c r="HU54" s="41">
        <f t="shared" si="1194"/>
        <v>0</v>
      </c>
      <c r="HV54" s="41">
        <f t="shared" si="1194"/>
        <v>0</v>
      </c>
      <c r="HW54" s="41">
        <f t="shared" si="1194"/>
        <v>0</v>
      </c>
      <c r="HX54" s="41">
        <f t="shared" si="1194"/>
        <v>0</v>
      </c>
      <c r="HY54" s="41">
        <f t="shared" si="1194"/>
        <v>0</v>
      </c>
      <c r="HZ54" s="41">
        <f t="shared" si="1194"/>
        <v>0</v>
      </c>
      <c r="IA54" s="41">
        <f t="shared" si="1194"/>
        <v>0</v>
      </c>
      <c r="IB54" s="41">
        <f t="shared" si="1194"/>
        <v>0</v>
      </c>
      <c r="IC54" s="41">
        <f t="shared" si="1194"/>
        <v>0</v>
      </c>
      <c r="ID54" s="41">
        <f t="shared" si="1194"/>
        <v>0</v>
      </c>
      <c r="IE54" s="41">
        <f t="shared" si="1194"/>
        <v>0</v>
      </c>
      <c r="IF54" s="41">
        <f t="shared" si="1194"/>
        <v>0</v>
      </c>
      <c r="IG54" s="41">
        <f t="shared" si="1194"/>
        <v>0</v>
      </c>
      <c r="IH54" s="41">
        <f t="shared" si="1194"/>
        <v>0</v>
      </c>
      <c r="II54" s="41">
        <f t="shared" si="1194"/>
        <v>0</v>
      </c>
      <c r="IJ54" s="41">
        <f t="shared" si="1194"/>
        <v>0</v>
      </c>
      <c r="IK54" s="41">
        <f t="shared" si="1194"/>
        <v>0</v>
      </c>
      <c r="IL54" s="41">
        <f t="shared" si="1194"/>
        <v>0</v>
      </c>
      <c r="IM54" s="41">
        <f t="shared" si="1194"/>
        <v>0</v>
      </c>
      <c r="IN54" s="41">
        <f t="shared" si="1194"/>
        <v>0</v>
      </c>
      <c r="IO54" s="41">
        <f t="shared" si="1194"/>
        <v>0</v>
      </c>
      <c r="IP54" s="41">
        <f t="shared" si="1194"/>
        <v>0</v>
      </c>
      <c r="IQ54" s="41">
        <f t="shared" si="1194"/>
        <v>0</v>
      </c>
      <c r="IR54" s="41">
        <f t="shared" si="1194"/>
        <v>0</v>
      </c>
      <c r="IS54" s="41">
        <f t="shared" si="1194"/>
        <v>0</v>
      </c>
      <c r="IT54" s="41">
        <f t="shared" si="1194"/>
        <v>0</v>
      </c>
      <c r="IU54" s="41">
        <f t="shared" si="1194"/>
        <v>0</v>
      </c>
      <c r="IV54" s="41">
        <f t="shared" si="1194"/>
        <v>0</v>
      </c>
      <c r="IW54" s="41">
        <f t="shared" si="1194"/>
        <v>0</v>
      </c>
      <c r="IX54" s="41">
        <f t="shared" si="1194"/>
        <v>0</v>
      </c>
      <c r="IY54" s="41">
        <f t="shared" si="1194"/>
        <v>0</v>
      </c>
      <c r="IZ54" s="41">
        <f t="shared" si="1194"/>
        <v>0</v>
      </c>
      <c r="JA54" s="41">
        <f t="shared" si="1194"/>
        <v>0</v>
      </c>
      <c r="JB54" s="41">
        <f t="shared" si="1194"/>
        <v>0</v>
      </c>
      <c r="JC54" s="41">
        <f t="shared" si="1194"/>
        <v>0</v>
      </c>
      <c r="JD54" s="41">
        <f t="shared" si="1194"/>
        <v>0</v>
      </c>
      <c r="JE54" s="41">
        <f t="shared" si="1194"/>
        <v>0</v>
      </c>
      <c r="JF54" s="41">
        <f t="shared" si="1194"/>
        <v>0</v>
      </c>
      <c r="JG54" s="41">
        <f t="shared" si="1194"/>
        <v>0</v>
      </c>
      <c r="JH54" s="41">
        <f t="shared" si="1194"/>
        <v>0</v>
      </c>
      <c r="JI54" s="41">
        <f t="shared" si="1194"/>
        <v>0</v>
      </c>
      <c r="JJ54" s="41">
        <f t="shared" si="1194"/>
        <v>0</v>
      </c>
      <c r="JK54" s="41">
        <f t="shared" si="1194"/>
        <v>0</v>
      </c>
      <c r="JL54" s="41">
        <f t="shared" si="1194"/>
        <v>0</v>
      </c>
      <c r="JM54" s="41">
        <f t="shared" si="1194"/>
        <v>0</v>
      </c>
      <c r="JN54" s="41">
        <f t="shared" si="1194"/>
        <v>0</v>
      </c>
      <c r="JO54" s="41">
        <f t="shared" si="1194"/>
        <v>0</v>
      </c>
      <c r="JP54" s="41">
        <f t="shared" si="1194"/>
        <v>0</v>
      </c>
      <c r="JQ54" s="41">
        <f t="shared" si="1194"/>
        <v>0</v>
      </c>
      <c r="JR54" s="41">
        <f t="shared" ref="JR54:KV54" si="1195">IF(JR$7="",0,JR67-JR23+JR65)</f>
        <v>0</v>
      </c>
      <c r="JS54" s="41">
        <f t="shared" si="1195"/>
        <v>0</v>
      </c>
      <c r="JT54" s="41">
        <f t="shared" si="1195"/>
        <v>0</v>
      </c>
      <c r="JU54" s="41">
        <f t="shared" si="1195"/>
        <v>0</v>
      </c>
      <c r="JV54" s="41">
        <f t="shared" si="1195"/>
        <v>0</v>
      </c>
      <c r="JW54" s="41">
        <f t="shared" si="1195"/>
        <v>0</v>
      </c>
      <c r="JX54" s="41">
        <f t="shared" si="1195"/>
        <v>0</v>
      </c>
      <c r="JY54" s="41">
        <f t="shared" si="1195"/>
        <v>0</v>
      </c>
      <c r="JZ54" s="41">
        <f t="shared" si="1195"/>
        <v>0</v>
      </c>
      <c r="KA54" s="41">
        <f t="shared" si="1195"/>
        <v>0</v>
      </c>
      <c r="KB54" s="41">
        <f t="shared" si="1195"/>
        <v>0</v>
      </c>
      <c r="KC54" s="41">
        <f t="shared" si="1195"/>
        <v>0</v>
      </c>
      <c r="KD54" s="41">
        <f t="shared" si="1195"/>
        <v>0</v>
      </c>
      <c r="KE54" s="41">
        <f t="shared" si="1195"/>
        <v>0</v>
      </c>
      <c r="KF54" s="41">
        <f t="shared" si="1195"/>
        <v>0</v>
      </c>
      <c r="KG54" s="41">
        <f t="shared" si="1195"/>
        <v>0</v>
      </c>
      <c r="KH54" s="41">
        <f t="shared" si="1195"/>
        <v>0</v>
      </c>
      <c r="KI54" s="41">
        <f t="shared" si="1195"/>
        <v>0</v>
      </c>
      <c r="KJ54" s="41">
        <f t="shared" si="1195"/>
        <v>0</v>
      </c>
      <c r="KK54" s="41">
        <f t="shared" si="1195"/>
        <v>0</v>
      </c>
      <c r="KL54" s="41">
        <f t="shared" si="1195"/>
        <v>0</v>
      </c>
      <c r="KM54" s="41">
        <f t="shared" si="1195"/>
        <v>0</v>
      </c>
      <c r="KN54" s="41">
        <f t="shared" si="1195"/>
        <v>0</v>
      </c>
      <c r="KO54" s="41">
        <f t="shared" si="1195"/>
        <v>0</v>
      </c>
      <c r="KP54" s="41">
        <f t="shared" si="1195"/>
        <v>0</v>
      </c>
      <c r="KQ54" s="41">
        <f t="shared" si="1195"/>
        <v>0</v>
      </c>
      <c r="KR54" s="41">
        <f t="shared" si="1195"/>
        <v>0</v>
      </c>
      <c r="KS54" s="41">
        <f t="shared" si="1195"/>
        <v>0</v>
      </c>
      <c r="KT54" s="41">
        <f t="shared" si="1195"/>
        <v>0</v>
      </c>
      <c r="KU54" s="41">
        <f t="shared" si="1195"/>
        <v>0</v>
      </c>
      <c r="KV54" s="41">
        <f t="shared" si="1195"/>
        <v>0</v>
      </c>
      <c r="KW54" s="3"/>
      <c r="KX54" s="3"/>
    </row>
    <row r="55" spans="1:310" s="4" customFormat="1" x14ac:dyDescent="0.25">
      <c r="A55" s="3"/>
      <c r="B55" s="85"/>
      <c r="C55" s="86"/>
      <c r="D55" s="85"/>
      <c r="E55" s="3" t="str">
        <f>kpi!$E$126</f>
        <v>ФИНПОТОК ИНВЕСТОРА НАКОПИТЕЛЬНЫМ ИТОГОМ</v>
      </c>
      <c r="F55" s="3"/>
      <c r="G55" s="3"/>
      <c r="H55" s="39" t="str">
        <f>IF(OR($E55="",$E55=0),"",INDEX(kpi!$I:$I,SUMIFS(kpi!$A:$A,kpi!$E:$E,$E55)))</f>
        <v>руб.</v>
      </c>
      <c r="I55" s="3"/>
      <c r="J55" s="3"/>
      <c r="K55" s="3" t="s">
        <v>7</v>
      </c>
      <c r="L55" s="3"/>
      <c r="M55" s="5"/>
      <c r="N55" s="3"/>
      <c r="O55" s="19"/>
      <c r="P55" s="3"/>
      <c r="Q55" s="3"/>
      <c r="R55" s="41">
        <f>SUMIFS($T55:$KW55,$T$1:$KW$1,MAX($1:$1))</f>
        <v>223734929.56168717</v>
      </c>
      <c r="S55" s="3"/>
      <c r="T55" s="3"/>
      <c r="U55" s="41">
        <f>IF(U$7="",0,T55+U54)</f>
        <v>-1641061.7632943317</v>
      </c>
      <c r="V55" s="41">
        <f t="shared" ref="V55" si="1196">IF(V$7="",0,U55+V54)</f>
        <v>-2268634.9497254696</v>
      </c>
      <c r="W55" s="41">
        <f t="shared" ref="W55" si="1197">IF(W$7="",0,V55+W54)</f>
        <v>-2880394.3566517653</v>
      </c>
      <c r="X55" s="41">
        <f t="shared" ref="X55" si="1198">IF(X$7="",0,W55+X54)</f>
        <v>-3218867.8606367791</v>
      </c>
      <c r="Y55" s="41">
        <f t="shared" ref="Y55" si="1199">IF(Y$7="",0,X55+Y54)</f>
        <v>-3648539.5978623703</v>
      </c>
      <c r="Z55" s="41">
        <f t="shared" ref="Z55" si="1200">IF(Z$7="",0,Y55+Z54)</f>
        <v>-4018291.6519261692</v>
      </c>
      <c r="AA55" s="41">
        <f t="shared" ref="AA55" si="1201">IF(AA$7="",0,Z55+AA54)</f>
        <v>-4332555.2089608107</v>
      </c>
      <c r="AB55" s="41">
        <f t="shared" ref="AB55" si="1202">IF(AB$7="",0,AA55+AB54)</f>
        <v>-4598728.6883771177</v>
      </c>
      <c r="AC55" s="41">
        <f t="shared" ref="AC55" si="1203">IF(AC$7="",0,AB55+AC54)</f>
        <v>-4816524.661559999</v>
      </c>
      <c r="AD55" s="41">
        <f t="shared" ref="AD55" si="1204">IF(AD$7="",0,AC55+AD54)</f>
        <v>-4983699.4254127517</v>
      </c>
      <c r="AE55" s="41">
        <f t="shared" ref="AE55" si="1205">IF(AE$7="",0,AD55+AE54)</f>
        <v>-5098009.2768386751</v>
      </c>
      <c r="AF55" s="41">
        <f t="shared" ref="AF55" si="1206">IF(AF$7="",0,AE55+AF54)</f>
        <v>-5099541.6830602828</v>
      </c>
      <c r="AG55" s="41">
        <f t="shared" ref="AG55" si="1207">IF(AG$7="",0,AF55+AG54)</f>
        <v>-17579055.962846123</v>
      </c>
      <c r="AH55" s="41">
        <f t="shared" ref="AH55" si="1208">IF(AH$7="",0,AG55+AH54)</f>
        <v>-19908994.407442749</v>
      </c>
      <c r="AI55" s="41">
        <f t="shared" ref="AI55" si="1209">IF(AI$7="",0,AH55+AI54)</f>
        <v>-20000000</v>
      </c>
      <c r="AJ55" s="41">
        <f t="shared" ref="AJ55" si="1210">IF(AJ$7="",0,AI55+AJ54)</f>
        <v>-20000000</v>
      </c>
      <c r="AK55" s="41">
        <f t="shared" ref="AK55" si="1211">IF(AK$7="",0,AJ55+AK54)</f>
        <v>-20000000</v>
      </c>
      <c r="AL55" s="41">
        <f t="shared" ref="AL55" si="1212">IF(AL$7="",0,AK55+AL54)</f>
        <v>-20000000</v>
      </c>
      <c r="AM55" s="41">
        <f t="shared" ref="AM55" si="1213">IF(AM$7="",0,AL55+AM54)</f>
        <v>-20000000</v>
      </c>
      <c r="AN55" s="41">
        <f t="shared" ref="AN55" si="1214">IF(AN$7="",0,AM55+AN54)</f>
        <v>-20000000</v>
      </c>
      <c r="AO55" s="41">
        <f t="shared" ref="AO55" si="1215">IF(AO$7="",0,AN55+AO54)</f>
        <v>-20000000</v>
      </c>
      <c r="AP55" s="41">
        <f t="shared" ref="AP55" si="1216">IF(AP$7="",0,AO55+AP54)</f>
        <v>-20000000</v>
      </c>
      <c r="AQ55" s="41">
        <f t="shared" ref="AQ55" si="1217">IF(AQ$7="",0,AP55+AQ54)</f>
        <v>-20000000</v>
      </c>
      <c r="AR55" s="41">
        <f t="shared" ref="AR55" si="1218">IF(AR$7="",0,AQ55+AR54)</f>
        <v>-20000000</v>
      </c>
      <c r="AS55" s="41">
        <f t="shared" ref="AS55" si="1219">IF(AS$7="",0,AR55+AS54)</f>
        <v>-20000000</v>
      </c>
      <c r="AT55" s="41">
        <f t="shared" ref="AT55" si="1220">IF(AT$7="",0,AS55+AT54)</f>
        <v>-20000000</v>
      </c>
      <c r="AU55" s="41">
        <f t="shared" ref="AU55" si="1221">IF(AU$7="",0,AT55+AU54)</f>
        <v>-20000000</v>
      </c>
      <c r="AV55" s="41">
        <f t="shared" ref="AV55" si="1222">IF(AV$7="",0,AU55+AV54)</f>
        <v>-20000000</v>
      </c>
      <c r="AW55" s="41">
        <f t="shared" ref="AW55" si="1223">IF(AW$7="",0,AV55+AW54)</f>
        <v>-20000000</v>
      </c>
      <c r="AX55" s="41">
        <f t="shared" ref="AX55" si="1224">IF(AX$7="",0,AW55+AX54)</f>
        <v>-20000000</v>
      </c>
      <c r="AY55" s="41">
        <f t="shared" ref="AY55" si="1225">IF(AY$7="",0,AX55+AY54)</f>
        <v>-20000000</v>
      </c>
      <c r="AZ55" s="41">
        <f t="shared" ref="AZ55" si="1226">IF(AZ$7="",0,AY55+AZ54)</f>
        <v>-20000000</v>
      </c>
      <c r="BA55" s="41">
        <f t="shared" ref="BA55" si="1227">IF(BA$7="",0,AZ55+BA54)</f>
        <v>-20000000</v>
      </c>
      <c r="BB55" s="41">
        <f t="shared" ref="BB55" si="1228">IF(BB$7="",0,BA55+BB54)</f>
        <v>-20000000</v>
      </c>
      <c r="BC55" s="41">
        <f t="shared" ref="BC55" si="1229">IF(BC$7="",0,BB55+BC54)</f>
        <v>-20000000</v>
      </c>
      <c r="BD55" s="41">
        <f t="shared" ref="BD55" si="1230">IF(BD$7="",0,BC55+BD54)</f>
        <v>-20000000</v>
      </c>
      <c r="BE55" s="41">
        <f t="shared" ref="BE55" si="1231">IF(BE$7="",0,BD55+BE54)</f>
        <v>-20000000</v>
      </c>
      <c r="BF55" s="41">
        <f t="shared" ref="BF55" si="1232">IF(BF$7="",0,BE55+BF54)</f>
        <v>-20000000</v>
      </c>
      <c r="BG55" s="41">
        <f t="shared" ref="BG55" si="1233">IF(BG$7="",0,BF55+BG54)</f>
        <v>-20000000</v>
      </c>
      <c r="BH55" s="41">
        <f t="shared" ref="BH55" si="1234">IF(BH$7="",0,BG55+BH54)</f>
        <v>-20000000</v>
      </c>
      <c r="BI55" s="41">
        <f t="shared" ref="BI55" si="1235">IF(BI$7="",0,BH55+BI54)</f>
        <v>-20000000</v>
      </c>
      <c r="BJ55" s="41">
        <f t="shared" ref="BJ55" si="1236">IF(BJ$7="",0,BI55+BJ54)</f>
        <v>-20000000</v>
      </c>
      <c r="BK55" s="41">
        <f t="shared" ref="BK55" si="1237">IF(BK$7="",0,BJ55+BK54)</f>
        <v>-20000000</v>
      </c>
      <c r="BL55" s="41">
        <f t="shared" ref="BL55" si="1238">IF(BL$7="",0,BK55+BL54)</f>
        <v>-20000000</v>
      </c>
      <c r="BM55" s="41">
        <f t="shared" ref="BM55" si="1239">IF(BM$7="",0,BL55+BM54)</f>
        <v>-20000000</v>
      </c>
      <c r="BN55" s="41">
        <f t="shared" ref="BN55" si="1240">IF(BN$7="",0,BM55+BN54)</f>
        <v>-20000000</v>
      </c>
      <c r="BO55" s="41">
        <f t="shared" ref="BO55" si="1241">IF(BO$7="",0,BN55+BO54)</f>
        <v>-20000000</v>
      </c>
      <c r="BP55" s="41">
        <f t="shared" ref="BP55" si="1242">IF(BP$7="",0,BO55+BP54)</f>
        <v>-20000000</v>
      </c>
      <c r="BQ55" s="41">
        <f t="shared" ref="BQ55" si="1243">IF(BQ$7="",0,BP55+BQ54)</f>
        <v>-20000000</v>
      </c>
      <c r="BR55" s="41">
        <f t="shared" ref="BR55" si="1244">IF(BR$7="",0,BQ55+BR54)</f>
        <v>-20000000</v>
      </c>
      <c r="BS55" s="41">
        <f t="shared" ref="BS55" si="1245">IF(BS$7="",0,BR55+BS54)</f>
        <v>-20000000</v>
      </c>
      <c r="BT55" s="41">
        <f t="shared" ref="BT55" si="1246">IF(BT$7="",0,BS55+BT54)</f>
        <v>-19064168.735220242</v>
      </c>
      <c r="BU55" s="41">
        <f t="shared" ref="BU55" si="1247">IF(BU$7="",0,BT55+BU54)</f>
        <v>-15975518.495171145</v>
      </c>
      <c r="BV55" s="41">
        <f t="shared" ref="BV55" si="1248">IF(BV$7="",0,BU55+BV54)</f>
        <v>-12697907.24349593</v>
      </c>
      <c r="BW55" s="41">
        <f t="shared" ref="BW55" si="1249">IF(BW$7="",0,BV55+BW54)</f>
        <v>-9228587.6665821224</v>
      </c>
      <c r="BX55" s="41">
        <f t="shared" ref="BX55" si="1250">IF(BX$7="",0,BW55+BX54)</f>
        <v>-5564812.4508172274</v>
      </c>
      <c r="BY55" s="41">
        <f t="shared" ref="BY55" si="1251">IF(BY$7="",0,BX55+BY54)</f>
        <v>-1855834.2825887538</v>
      </c>
      <c r="BZ55" s="41">
        <f t="shared" ref="BZ55" si="1252">IF(BZ$7="",0,BY55+BZ54)</f>
        <v>2053094.1517157853</v>
      </c>
      <c r="CA55" s="41">
        <f t="shared" ref="CA55" si="1253">IF(CA$7="",0,BZ55+CA54)</f>
        <v>6164720.1657088809</v>
      </c>
      <c r="CB55" s="41">
        <f t="shared" ref="CB55" si="1254">IF(CB$7="",0,CA55+CB54)</f>
        <v>10498457.739669692</v>
      </c>
      <c r="CC55" s="41">
        <f t="shared" ref="CC55" si="1255">IF(CC$7="",0,CB55+CC54)</f>
        <v>15040387.520544041</v>
      </c>
      <c r="CD55" s="41">
        <f t="shared" ref="CD55" si="1256">IF(CD$7="",0,CC55+CD54)</f>
        <v>19793256.821944412</v>
      </c>
      <c r="CE55" s="41">
        <f t="shared" ref="CE55" si="1257">IF(CE$7="",0,CD55+CE54)</f>
        <v>24759812.957483299</v>
      </c>
      <c r="CF55" s="41">
        <f t="shared" ref="CF55" si="1258">IF(CF$7="",0,CE55+CF54)</f>
        <v>29942803.240773182</v>
      </c>
      <c r="CG55" s="41">
        <f t="shared" ref="CG55" si="1259">IF(CG$7="",0,CF55+CG54)</f>
        <v>35344974.98542656</v>
      </c>
      <c r="CH55" s="41">
        <f t="shared" ref="CH55" si="1260">IF(CH$7="",0,CG55+CH54)</f>
        <v>40969075.505055919</v>
      </c>
      <c r="CI55" s="41">
        <f t="shared" ref="CI55" si="1261">IF(CI$7="",0,CH55+CI54)</f>
        <v>46817852.113273747</v>
      </c>
      <c r="CJ55" s="41">
        <f t="shared" ref="CJ55" si="1262">IF(CJ$7="",0,CI55+CJ54)</f>
        <v>52894052.123692542</v>
      </c>
      <c r="CK55" s="41">
        <f t="shared" ref="CK55" si="1263">IF(CK$7="",0,CJ55+CK54)</f>
        <v>59200422.849924788</v>
      </c>
      <c r="CL55" s="41">
        <f t="shared" ref="CL55" si="1264">IF(CL$7="",0,CK55+CL54)</f>
        <v>65739711.605582982</v>
      </c>
      <c r="CM55" s="41">
        <f t="shared" ref="CM55" si="1265">IF(CM$7="",0,CL55+CM54)</f>
        <v>72514665.704279602</v>
      </c>
      <c r="CN55" s="41">
        <f t="shared" ref="CN55" si="1266">IF(CN$7="",0,CM55+CN54)</f>
        <v>79528032.459627151</v>
      </c>
      <c r="CO55" s="41">
        <f t="shared" ref="CO55" si="1267">IF(CO$7="",0,CN55+CO54)</f>
        <v>86782559.185238093</v>
      </c>
      <c r="CP55" s="41">
        <f t="shared" ref="CP55" si="1268">IF(CP$7="",0,CO55+CP54)</f>
        <v>94280993.194724932</v>
      </c>
      <c r="CQ55" s="41">
        <f t="shared" ref="CQ55" si="1269">IF(CQ$7="",0,CP55+CQ54)</f>
        <v>102026081.80170015</v>
      </c>
      <c r="CR55" s="41">
        <f t="shared" ref="CR55" si="1270">IF(CR$7="",0,CQ55+CR54)</f>
        <v>110020572.31977625</v>
      </c>
      <c r="CS55" s="41">
        <f t="shared" ref="CS55" si="1271">IF(CS$7="",0,CR55+CS54)</f>
        <v>118267212.06256571</v>
      </c>
      <c r="CT55" s="41">
        <f t="shared" ref="CT55" si="1272">IF(CT$7="",0,CS55+CT54)</f>
        <v>126768748.34368104</v>
      </c>
      <c r="CU55" s="41">
        <f t="shared" ref="CU55" si="1273">IF(CU$7="",0,CT55+CU54)</f>
        <v>135527928.4767347</v>
      </c>
      <c r="CV55" s="41">
        <f t="shared" ref="CV55" si="1274">IF(CV$7="",0,CU55+CV54)</f>
        <v>144547499.77533919</v>
      </c>
      <c r="CW55" s="41">
        <f t="shared" ref="CW55" si="1275">IF(CW$7="",0,CV55+CW54)</f>
        <v>153830209.55310702</v>
      </c>
      <c r="CX55" s="41">
        <f t="shared" ref="CX55" si="1276">IF(CX$7="",0,CW55+CX54)</f>
        <v>163378805.12365067</v>
      </c>
      <c r="CY55" s="41">
        <f t="shared" ref="CY55" si="1277">IF(CY$7="",0,CX55+CY54)</f>
        <v>173600522.63653386</v>
      </c>
      <c r="CZ55" s="41">
        <f t="shared" ref="CZ55" si="1278">IF(CZ$7="",0,CY55+CZ54)</f>
        <v>223734929.56168717</v>
      </c>
      <c r="DA55" s="41">
        <f t="shared" ref="DA55" si="1279">IF(DA$7="",0,CZ55+DA54)</f>
        <v>0</v>
      </c>
      <c r="DB55" s="41">
        <f t="shared" ref="DB55" si="1280">IF(DB$7="",0,DA55+DB54)</f>
        <v>0</v>
      </c>
      <c r="DC55" s="41">
        <f t="shared" ref="DC55" si="1281">IF(DC$7="",0,DB55+DC54)</f>
        <v>0</v>
      </c>
      <c r="DD55" s="41">
        <f t="shared" ref="DD55" si="1282">IF(DD$7="",0,DC55+DD54)</f>
        <v>0</v>
      </c>
      <c r="DE55" s="41">
        <f t="shared" ref="DE55" si="1283">IF(DE$7="",0,DD55+DE54)</f>
        <v>0</v>
      </c>
      <c r="DF55" s="41">
        <f t="shared" ref="DF55" si="1284">IF(DF$7="",0,DE55+DF54)</f>
        <v>0</v>
      </c>
      <c r="DG55" s="41">
        <f t="shared" ref="DG55" si="1285">IF(DG$7="",0,DF55+DG54)</f>
        <v>0</v>
      </c>
      <c r="DH55" s="41">
        <f t="shared" ref="DH55" si="1286">IF(DH$7="",0,DG55+DH54)</f>
        <v>0</v>
      </c>
      <c r="DI55" s="41">
        <f t="shared" ref="DI55" si="1287">IF(DI$7="",0,DH55+DI54)</f>
        <v>0</v>
      </c>
      <c r="DJ55" s="41">
        <f t="shared" ref="DJ55" si="1288">IF(DJ$7="",0,DI55+DJ54)</f>
        <v>0</v>
      </c>
      <c r="DK55" s="41">
        <f t="shared" ref="DK55" si="1289">IF(DK$7="",0,DJ55+DK54)</f>
        <v>0</v>
      </c>
      <c r="DL55" s="41">
        <f t="shared" ref="DL55" si="1290">IF(DL$7="",0,DK55+DL54)</f>
        <v>0</v>
      </c>
      <c r="DM55" s="41">
        <f t="shared" ref="DM55" si="1291">IF(DM$7="",0,DL55+DM54)</f>
        <v>0</v>
      </c>
      <c r="DN55" s="41">
        <f t="shared" ref="DN55" si="1292">IF(DN$7="",0,DM55+DN54)</f>
        <v>0</v>
      </c>
      <c r="DO55" s="41">
        <f t="shared" ref="DO55" si="1293">IF(DO$7="",0,DN55+DO54)</f>
        <v>0</v>
      </c>
      <c r="DP55" s="41">
        <f t="shared" ref="DP55" si="1294">IF(DP$7="",0,DO55+DP54)</f>
        <v>0</v>
      </c>
      <c r="DQ55" s="41">
        <f t="shared" ref="DQ55" si="1295">IF(DQ$7="",0,DP55+DQ54)</f>
        <v>0</v>
      </c>
      <c r="DR55" s="41">
        <f t="shared" ref="DR55" si="1296">IF(DR$7="",0,DQ55+DR54)</f>
        <v>0</v>
      </c>
      <c r="DS55" s="41">
        <f t="shared" ref="DS55" si="1297">IF(DS$7="",0,DR55+DS54)</f>
        <v>0</v>
      </c>
      <c r="DT55" s="41">
        <f t="shared" ref="DT55" si="1298">IF(DT$7="",0,DS55+DT54)</f>
        <v>0</v>
      </c>
      <c r="DU55" s="41">
        <f t="shared" ref="DU55" si="1299">IF(DU$7="",0,DT55+DU54)</f>
        <v>0</v>
      </c>
      <c r="DV55" s="41">
        <f t="shared" ref="DV55" si="1300">IF(DV$7="",0,DU55+DV54)</f>
        <v>0</v>
      </c>
      <c r="DW55" s="41">
        <f t="shared" ref="DW55" si="1301">IF(DW$7="",0,DV55+DW54)</f>
        <v>0</v>
      </c>
      <c r="DX55" s="41">
        <f t="shared" ref="DX55" si="1302">IF(DX$7="",0,DW55+DX54)</f>
        <v>0</v>
      </c>
      <c r="DY55" s="41">
        <f t="shared" ref="DY55" si="1303">IF(DY$7="",0,DX55+DY54)</f>
        <v>0</v>
      </c>
      <c r="DZ55" s="41">
        <f t="shared" ref="DZ55" si="1304">IF(DZ$7="",0,DY55+DZ54)</f>
        <v>0</v>
      </c>
      <c r="EA55" s="41">
        <f t="shared" ref="EA55" si="1305">IF(EA$7="",0,DZ55+EA54)</f>
        <v>0</v>
      </c>
      <c r="EB55" s="41">
        <f t="shared" ref="EB55" si="1306">IF(EB$7="",0,EA55+EB54)</f>
        <v>0</v>
      </c>
      <c r="EC55" s="41">
        <f t="shared" ref="EC55" si="1307">IF(EC$7="",0,EB55+EC54)</f>
        <v>0</v>
      </c>
      <c r="ED55" s="41">
        <f t="shared" ref="ED55" si="1308">IF(ED$7="",0,EC55+ED54)</f>
        <v>0</v>
      </c>
      <c r="EE55" s="41">
        <f t="shared" ref="EE55" si="1309">IF(EE$7="",0,ED55+EE54)</f>
        <v>0</v>
      </c>
      <c r="EF55" s="41">
        <f t="shared" ref="EF55" si="1310">IF(EF$7="",0,EE55+EF54)</f>
        <v>0</v>
      </c>
      <c r="EG55" s="41">
        <f t="shared" ref="EG55" si="1311">IF(EG$7="",0,EF55+EG54)</f>
        <v>0</v>
      </c>
      <c r="EH55" s="41">
        <f t="shared" ref="EH55" si="1312">IF(EH$7="",0,EG55+EH54)</f>
        <v>0</v>
      </c>
      <c r="EI55" s="41">
        <f t="shared" ref="EI55" si="1313">IF(EI$7="",0,EH55+EI54)</f>
        <v>0</v>
      </c>
      <c r="EJ55" s="41">
        <f t="shared" ref="EJ55" si="1314">IF(EJ$7="",0,EI55+EJ54)</f>
        <v>0</v>
      </c>
      <c r="EK55" s="41">
        <f t="shared" ref="EK55" si="1315">IF(EK$7="",0,EJ55+EK54)</f>
        <v>0</v>
      </c>
      <c r="EL55" s="41">
        <f t="shared" ref="EL55" si="1316">IF(EL$7="",0,EK55+EL54)</f>
        <v>0</v>
      </c>
      <c r="EM55" s="41">
        <f t="shared" ref="EM55" si="1317">IF(EM$7="",0,EL55+EM54)</f>
        <v>0</v>
      </c>
      <c r="EN55" s="41">
        <f t="shared" ref="EN55" si="1318">IF(EN$7="",0,EM55+EN54)</f>
        <v>0</v>
      </c>
      <c r="EO55" s="41">
        <f t="shared" ref="EO55" si="1319">IF(EO$7="",0,EN55+EO54)</f>
        <v>0</v>
      </c>
      <c r="EP55" s="41">
        <f t="shared" ref="EP55" si="1320">IF(EP$7="",0,EO55+EP54)</f>
        <v>0</v>
      </c>
      <c r="EQ55" s="41">
        <f t="shared" ref="EQ55" si="1321">IF(EQ$7="",0,EP55+EQ54)</f>
        <v>0</v>
      </c>
      <c r="ER55" s="41">
        <f t="shared" ref="ER55" si="1322">IF(ER$7="",0,EQ55+ER54)</f>
        <v>0</v>
      </c>
      <c r="ES55" s="41">
        <f t="shared" ref="ES55" si="1323">IF(ES$7="",0,ER55+ES54)</f>
        <v>0</v>
      </c>
      <c r="ET55" s="41">
        <f t="shared" ref="ET55" si="1324">IF(ET$7="",0,ES55+ET54)</f>
        <v>0</v>
      </c>
      <c r="EU55" s="41">
        <f t="shared" ref="EU55" si="1325">IF(EU$7="",0,ET55+EU54)</f>
        <v>0</v>
      </c>
      <c r="EV55" s="41">
        <f t="shared" ref="EV55" si="1326">IF(EV$7="",0,EU55+EV54)</f>
        <v>0</v>
      </c>
      <c r="EW55" s="41">
        <f t="shared" ref="EW55" si="1327">IF(EW$7="",0,EV55+EW54)</f>
        <v>0</v>
      </c>
      <c r="EX55" s="41">
        <f t="shared" ref="EX55" si="1328">IF(EX$7="",0,EW55+EX54)</f>
        <v>0</v>
      </c>
      <c r="EY55" s="41">
        <f t="shared" ref="EY55" si="1329">IF(EY$7="",0,EX55+EY54)</f>
        <v>0</v>
      </c>
      <c r="EZ55" s="41">
        <f t="shared" ref="EZ55" si="1330">IF(EZ$7="",0,EY55+EZ54)</f>
        <v>0</v>
      </c>
      <c r="FA55" s="41">
        <f t="shared" ref="FA55" si="1331">IF(FA$7="",0,EZ55+FA54)</f>
        <v>0</v>
      </c>
      <c r="FB55" s="41">
        <f t="shared" ref="FB55" si="1332">IF(FB$7="",0,FA55+FB54)</f>
        <v>0</v>
      </c>
      <c r="FC55" s="41">
        <f t="shared" ref="FC55" si="1333">IF(FC$7="",0,FB55+FC54)</f>
        <v>0</v>
      </c>
      <c r="FD55" s="41">
        <f t="shared" ref="FD55" si="1334">IF(FD$7="",0,FC55+FD54)</f>
        <v>0</v>
      </c>
      <c r="FE55" s="41">
        <f t="shared" ref="FE55" si="1335">IF(FE$7="",0,FD55+FE54)</f>
        <v>0</v>
      </c>
      <c r="FF55" s="41">
        <f t="shared" ref="FF55" si="1336">IF(FF$7="",0,FE55+FF54)</f>
        <v>0</v>
      </c>
      <c r="FG55" s="41">
        <f t="shared" ref="FG55" si="1337">IF(FG$7="",0,FF55+FG54)</f>
        <v>0</v>
      </c>
      <c r="FH55" s="41">
        <f t="shared" ref="FH55" si="1338">IF(FH$7="",0,FG55+FH54)</f>
        <v>0</v>
      </c>
      <c r="FI55" s="41">
        <f t="shared" ref="FI55" si="1339">IF(FI$7="",0,FH55+FI54)</f>
        <v>0</v>
      </c>
      <c r="FJ55" s="41">
        <f t="shared" ref="FJ55" si="1340">IF(FJ$7="",0,FI55+FJ54)</f>
        <v>0</v>
      </c>
      <c r="FK55" s="41">
        <f t="shared" ref="FK55" si="1341">IF(FK$7="",0,FJ55+FK54)</f>
        <v>0</v>
      </c>
      <c r="FL55" s="41">
        <f t="shared" ref="FL55" si="1342">IF(FL$7="",0,FK55+FL54)</f>
        <v>0</v>
      </c>
      <c r="FM55" s="41">
        <f t="shared" ref="FM55" si="1343">IF(FM$7="",0,FL55+FM54)</f>
        <v>0</v>
      </c>
      <c r="FN55" s="41">
        <f t="shared" ref="FN55" si="1344">IF(FN$7="",0,FM55+FN54)</f>
        <v>0</v>
      </c>
      <c r="FO55" s="41">
        <f t="shared" ref="FO55" si="1345">IF(FO$7="",0,FN55+FO54)</f>
        <v>0</v>
      </c>
      <c r="FP55" s="41">
        <f t="shared" ref="FP55" si="1346">IF(FP$7="",0,FO55+FP54)</f>
        <v>0</v>
      </c>
      <c r="FQ55" s="41">
        <f t="shared" ref="FQ55" si="1347">IF(FQ$7="",0,FP55+FQ54)</f>
        <v>0</v>
      </c>
      <c r="FR55" s="41">
        <f t="shared" ref="FR55" si="1348">IF(FR$7="",0,FQ55+FR54)</f>
        <v>0</v>
      </c>
      <c r="FS55" s="41">
        <f t="shared" ref="FS55" si="1349">IF(FS$7="",0,FR55+FS54)</f>
        <v>0</v>
      </c>
      <c r="FT55" s="41">
        <f t="shared" ref="FT55" si="1350">IF(FT$7="",0,FS55+FT54)</f>
        <v>0</v>
      </c>
      <c r="FU55" s="41">
        <f t="shared" ref="FU55" si="1351">IF(FU$7="",0,FT55+FU54)</f>
        <v>0</v>
      </c>
      <c r="FV55" s="41">
        <f t="shared" ref="FV55" si="1352">IF(FV$7="",0,FU55+FV54)</f>
        <v>0</v>
      </c>
      <c r="FW55" s="41">
        <f t="shared" ref="FW55" si="1353">IF(FW$7="",0,FV55+FW54)</f>
        <v>0</v>
      </c>
      <c r="FX55" s="41">
        <f t="shared" ref="FX55" si="1354">IF(FX$7="",0,FW55+FX54)</f>
        <v>0</v>
      </c>
      <c r="FY55" s="41">
        <f t="shared" ref="FY55" si="1355">IF(FY$7="",0,FX55+FY54)</f>
        <v>0</v>
      </c>
      <c r="FZ55" s="41">
        <f t="shared" ref="FZ55" si="1356">IF(FZ$7="",0,FY55+FZ54)</f>
        <v>0</v>
      </c>
      <c r="GA55" s="41">
        <f t="shared" ref="GA55" si="1357">IF(GA$7="",0,FZ55+GA54)</f>
        <v>0</v>
      </c>
      <c r="GB55" s="41">
        <f t="shared" ref="GB55" si="1358">IF(GB$7="",0,GA55+GB54)</f>
        <v>0</v>
      </c>
      <c r="GC55" s="41">
        <f t="shared" ref="GC55" si="1359">IF(GC$7="",0,GB55+GC54)</f>
        <v>0</v>
      </c>
      <c r="GD55" s="41">
        <f t="shared" ref="GD55" si="1360">IF(GD$7="",0,GC55+GD54)</f>
        <v>0</v>
      </c>
      <c r="GE55" s="41">
        <f t="shared" ref="GE55" si="1361">IF(GE$7="",0,GD55+GE54)</f>
        <v>0</v>
      </c>
      <c r="GF55" s="41">
        <f t="shared" ref="GF55" si="1362">IF(GF$7="",0,GE55+GF54)</f>
        <v>0</v>
      </c>
      <c r="GG55" s="41">
        <f t="shared" ref="GG55" si="1363">IF(GG$7="",0,GF55+GG54)</f>
        <v>0</v>
      </c>
      <c r="GH55" s="41">
        <f t="shared" ref="GH55" si="1364">IF(GH$7="",0,GG55+GH54)</f>
        <v>0</v>
      </c>
      <c r="GI55" s="41">
        <f t="shared" ref="GI55" si="1365">IF(GI$7="",0,GH55+GI54)</f>
        <v>0</v>
      </c>
      <c r="GJ55" s="41">
        <f t="shared" ref="GJ55" si="1366">IF(GJ$7="",0,GI55+GJ54)</f>
        <v>0</v>
      </c>
      <c r="GK55" s="41">
        <f t="shared" ref="GK55" si="1367">IF(GK$7="",0,GJ55+GK54)</f>
        <v>0</v>
      </c>
      <c r="GL55" s="41">
        <f t="shared" ref="GL55" si="1368">IF(GL$7="",0,GK55+GL54)</f>
        <v>0</v>
      </c>
      <c r="GM55" s="41">
        <f t="shared" ref="GM55" si="1369">IF(GM$7="",0,GL55+GM54)</f>
        <v>0</v>
      </c>
      <c r="GN55" s="41">
        <f t="shared" ref="GN55" si="1370">IF(GN$7="",0,GM55+GN54)</f>
        <v>0</v>
      </c>
      <c r="GO55" s="41">
        <f t="shared" ref="GO55" si="1371">IF(GO$7="",0,GN55+GO54)</f>
        <v>0</v>
      </c>
      <c r="GP55" s="41">
        <f t="shared" ref="GP55" si="1372">IF(GP$7="",0,GO55+GP54)</f>
        <v>0</v>
      </c>
      <c r="GQ55" s="41">
        <f t="shared" ref="GQ55" si="1373">IF(GQ$7="",0,GP55+GQ54)</f>
        <v>0</v>
      </c>
      <c r="GR55" s="41">
        <f t="shared" ref="GR55" si="1374">IF(GR$7="",0,GQ55+GR54)</f>
        <v>0</v>
      </c>
      <c r="GS55" s="41">
        <f t="shared" ref="GS55" si="1375">IF(GS$7="",0,GR55+GS54)</f>
        <v>0</v>
      </c>
      <c r="GT55" s="41">
        <f t="shared" ref="GT55" si="1376">IF(GT$7="",0,GS55+GT54)</f>
        <v>0</v>
      </c>
      <c r="GU55" s="41">
        <f t="shared" ref="GU55" si="1377">IF(GU$7="",0,GT55+GU54)</f>
        <v>0</v>
      </c>
      <c r="GV55" s="41">
        <f t="shared" ref="GV55" si="1378">IF(GV$7="",0,GU55+GV54)</f>
        <v>0</v>
      </c>
      <c r="GW55" s="41">
        <f t="shared" ref="GW55" si="1379">IF(GW$7="",0,GV55+GW54)</f>
        <v>0</v>
      </c>
      <c r="GX55" s="41">
        <f t="shared" ref="GX55" si="1380">IF(GX$7="",0,GW55+GX54)</f>
        <v>0</v>
      </c>
      <c r="GY55" s="41">
        <f t="shared" ref="GY55" si="1381">IF(GY$7="",0,GX55+GY54)</f>
        <v>0</v>
      </c>
      <c r="GZ55" s="41">
        <f t="shared" ref="GZ55" si="1382">IF(GZ$7="",0,GY55+GZ54)</f>
        <v>0</v>
      </c>
      <c r="HA55" s="41">
        <f t="shared" ref="HA55" si="1383">IF(HA$7="",0,GZ55+HA54)</f>
        <v>0</v>
      </c>
      <c r="HB55" s="41">
        <f t="shared" ref="HB55" si="1384">IF(HB$7="",0,HA55+HB54)</f>
        <v>0</v>
      </c>
      <c r="HC55" s="41">
        <f t="shared" ref="HC55" si="1385">IF(HC$7="",0,HB55+HC54)</f>
        <v>0</v>
      </c>
      <c r="HD55" s="41">
        <f t="shared" ref="HD55" si="1386">IF(HD$7="",0,HC55+HD54)</f>
        <v>0</v>
      </c>
      <c r="HE55" s="41">
        <f t="shared" ref="HE55" si="1387">IF(HE$7="",0,HD55+HE54)</f>
        <v>0</v>
      </c>
      <c r="HF55" s="41">
        <f t="shared" ref="HF55" si="1388">IF(HF$7="",0,HE55+HF54)</f>
        <v>0</v>
      </c>
      <c r="HG55" s="41">
        <f t="shared" ref="HG55" si="1389">IF(HG$7="",0,HF55+HG54)</f>
        <v>0</v>
      </c>
      <c r="HH55" s="41">
        <f t="shared" ref="HH55" si="1390">IF(HH$7="",0,HG55+HH54)</f>
        <v>0</v>
      </c>
      <c r="HI55" s="41">
        <f t="shared" ref="HI55" si="1391">IF(HI$7="",0,HH55+HI54)</f>
        <v>0</v>
      </c>
      <c r="HJ55" s="41">
        <f t="shared" ref="HJ55" si="1392">IF(HJ$7="",0,HI55+HJ54)</f>
        <v>0</v>
      </c>
      <c r="HK55" s="41">
        <f t="shared" ref="HK55" si="1393">IF(HK$7="",0,HJ55+HK54)</f>
        <v>0</v>
      </c>
      <c r="HL55" s="41">
        <f t="shared" ref="HL55" si="1394">IF(HL$7="",0,HK55+HL54)</f>
        <v>0</v>
      </c>
      <c r="HM55" s="41">
        <f t="shared" ref="HM55" si="1395">IF(HM$7="",0,HL55+HM54)</f>
        <v>0</v>
      </c>
      <c r="HN55" s="41">
        <f t="shared" ref="HN55" si="1396">IF(HN$7="",0,HM55+HN54)</f>
        <v>0</v>
      </c>
      <c r="HO55" s="41">
        <f t="shared" ref="HO55" si="1397">IF(HO$7="",0,HN55+HO54)</f>
        <v>0</v>
      </c>
      <c r="HP55" s="41">
        <f t="shared" ref="HP55" si="1398">IF(HP$7="",0,HO55+HP54)</f>
        <v>0</v>
      </c>
      <c r="HQ55" s="41">
        <f t="shared" ref="HQ55" si="1399">IF(HQ$7="",0,HP55+HQ54)</f>
        <v>0</v>
      </c>
      <c r="HR55" s="41">
        <f t="shared" ref="HR55" si="1400">IF(HR$7="",0,HQ55+HR54)</f>
        <v>0</v>
      </c>
      <c r="HS55" s="41">
        <f t="shared" ref="HS55" si="1401">IF(HS$7="",0,HR55+HS54)</f>
        <v>0</v>
      </c>
      <c r="HT55" s="41">
        <f t="shared" ref="HT55" si="1402">IF(HT$7="",0,HS55+HT54)</f>
        <v>0</v>
      </c>
      <c r="HU55" s="41">
        <f t="shared" ref="HU55" si="1403">IF(HU$7="",0,HT55+HU54)</f>
        <v>0</v>
      </c>
      <c r="HV55" s="41">
        <f t="shared" ref="HV55" si="1404">IF(HV$7="",0,HU55+HV54)</f>
        <v>0</v>
      </c>
      <c r="HW55" s="41">
        <f t="shared" ref="HW55" si="1405">IF(HW$7="",0,HV55+HW54)</f>
        <v>0</v>
      </c>
      <c r="HX55" s="41">
        <f t="shared" ref="HX55" si="1406">IF(HX$7="",0,HW55+HX54)</f>
        <v>0</v>
      </c>
      <c r="HY55" s="41">
        <f t="shared" ref="HY55" si="1407">IF(HY$7="",0,HX55+HY54)</f>
        <v>0</v>
      </c>
      <c r="HZ55" s="41">
        <f t="shared" ref="HZ55" si="1408">IF(HZ$7="",0,HY55+HZ54)</f>
        <v>0</v>
      </c>
      <c r="IA55" s="41">
        <f t="shared" ref="IA55" si="1409">IF(IA$7="",0,HZ55+IA54)</f>
        <v>0</v>
      </c>
      <c r="IB55" s="41">
        <f t="shared" ref="IB55" si="1410">IF(IB$7="",0,IA55+IB54)</f>
        <v>0</v>
      </c>
      <c r="IC55" s="41">
        <f t="shared" ref="IC55" si="1411">IF(IC$7="",0,IB55+IC54)</f>
        <v>0</v>
      </c>
      <c r="ID55" s="41">
        <f t="shared" ref="ID55" si="1412">IF(ID$7="",0,IC55+ID54)</f>
        <v>0</v>
      </c>
      <c r="IE55" s="41">
        <f t="shared" ref="IE55" si="1413">IF(IE$7="",0,ID55+IE54)</f>
        <v>0</v>
      </c>
      <c r="IF55" s="41">
        <f t="shared" ref="IF55" si="1414">IF(IF$7="",0,IE55+IF54)</f>
        <v>0</v>
      </c>
      <c r="IG55" s="41">
        <f t="shared" ref="IG55" si="1415">IF(IG$7="",0,IF55+IG54)</f>
        <v>0</v>
      </c>
      <c r="IH55" s="41">
        <f t="shared" ref="IH55" si="1416">IF(IH$7="",0,IG55+IH54)</f>
        <v>0</v>
      </c>
      <c r="II55" s="41">
        <f t="shared" ref="II55" si="1417">IF(II$7="",0,IH55+II54)</f>
        <v>0</v>
      </c>
      <c r="IJ55" s="41">
        <f t="shared" ref="IJ55" si="1418">IF(IJ$7="",0,II55+IJ54)</f>
        <v>0</v>
      </c>
      <c r="IK55" s="41">
        <f t="shared" ref="IK55" si="1419">IF(IK$7="",0,IJ55+IK54)</f>
        <v>0</v>
      </c>
      <c r="IL55" s="41">
        <f t="shared" ref="IL55" si="1420">IF(IL$7="",0,IK55+IL54)</f>
        <v>0</v>
      </c>
      <c r="IM55" s="41">
        <f t="shared" ref="IM55" si="1421">IF(IM$7="",0,IL55+IM54)</f>
        <v>0</v>
      </c>
      <c r="IN55" s="41">
        <f t="shared" ref="IN55" si="1422">IF(IN$7="",0,IM55+IN54)</f>
        <v>0</v>
      </c>
      <c r="IO55" s="41">
        <f t="shared" ref="IO55" si="1423">IF(IO$7="",0,IN55+IO54)</f>
        <v>0</v>
      </c>
      <c r="IP55" s="41">
        <f t="shared" ref="IP55" si="1424">IF(IP$7="",0,IO55+IP54)</f>
        <v>0</v>
      </c>
      <c r="IQ55" s="41">
        <f t="shared" ref="IQ55" si="1425">IF(IQ$7="",0,IP55+IQ54)</f>
        <v>0</v>
      </c>
      <c r="IR55" s="41">
        <f t="shared" ref="IR55" si="1426">IF(IR$7="",0,IQ55+IR54)</f>
        <v>0</v>
      </c>
      <c r="IS55" s="41">
        <f t="shared" ref="IS55" si="1427">IF(IS$7="",0,IR55+IS54)</f>
        <v>0</v>
      </c>
      <c r="IT55" s="41">
        <f t="shared" ref="IT55" si="1428">IF(IT$7="",0,IS55+IT54)</f>
        <v>0</v>
      </c>
      <c r="IU55" s="41">
        <f t="shared" ref="IU55" si="1429">IF(IU$7="",0,IT55+IU54)</f>
        <v>0</v>
      </c>
      <c r="IV55" s="41">
        <f t="shared" ref="IV55" si="1430">IF(IV$7="",0,IU55+IV54)</f>
        <v>0</v>
      </c>
      <c r="IW55" s="41">
        <f t="shared" ref="IW55" si="1431">IF(IW$7="",0,IV55+IW54)</f>
        <v>0</v>
      </c>
      <c r="IX55" s="41">
        <f t="shared" ref="IX55" si="1432">IF(IX$7="",0,IW55+IX54)</f>
        <v>0</v>
      </c>
      <c r="IY55" s="41">
        <f t="shared" ref="IY55" si="1433">IF(IY$7="",0,IX55+IY54)</f>
        <v>0</v>
      </c>
      <c r="IZ55" s="41">
        <f t="shared" ref="IZ55" si="1434">IF(IZ$7="",0,IY55+IZ54)</f>
        <v>0</v>
      </c>
      <c r="JA55" s="41">
        <f t="shared" ref="JA55" si="1435">IF(JA$7="",0,IZ55+JA54)</f>
        <v>0</v>
      </c>
      <c r="JB55" s="41">
        <f t="shared" ref="JB55" si="1436">IF(JB$7="",0,JA55+JB54)</f>
        <v>0</v>
      </c>
      <c r="JC55" s="41">
        <f t="shared" ref="JC55" si="1437">IF(JC$7="",0,JB55+JC54)</f>
        <v>0</v>
      </c>
      <c r="JD55" s="41">
        <f t="shared" ref="JD55" si="1438">IF(JD$7="",0,JC55+JD54)</f>
        <v>0</v>
      </c>
      <c r="JE55" s="41">
        <f t="shared" ref="JE55" si="1439">IF(JE$7="",0,JD55+JE54)</f>
        <v>0</v>
      </c>
      <c r="JF55" s="41">
        <f t="shared" ref="JF55" si="1440">IF(JF$7="",0,JE55+JF54)</f>
        <v>0</v>
      </c>
      <c r="JG55" s="41">
        <f t="shared" ref="JG55" si="1441">IF(JG$7="",0,JF55+JG54)</f>
        <v>0</v>
      </c>
      <c r="JH55" s="41">
        <f t="shared" ref="JH55" si="1442">IF(JH$7="",0,JG55+JH54)</f>
        <v>0</v>
      </c>
      <c r="JI55" s="41">
        <f t="shared" ref="JI55" si="1443">IF(JI$7="",0,JH55+JI54)</f>
        <v>0</v>
      </c>
      <c r="JJ55" s="41">
        <f t="shared" ref="JJ55" si="1444">IF(JJ$7="",0,JI55+JJ54)</f>
        <v>0</v>
      </c>
      <c r="JK55" s="41">
        <f t="shared" ref="JK55" si="1445">IF(JK$7="",0,JJ55+JK54)</f>
        <v>0</v>
      </c>
      <c r="JL55" s="41">
        <f t="shared" ref="JL55" si="1446">IF(JL$7="",0,JK55+JL54)</f>
        <v>0</v>
      </c>
      <c r="JM55" s="41">
        <f t="shared" ref="JM55" si="1447">IF(JM$7="",0,JL55+JM54)</f>
        <v>0</v>
      </c>
      <c r="JN55" s="41">
        <f t="shared" ref="JN55" si="1448">IF(JN$7="",0,JM55+JN54)</f>
        <v>0</v>
      </c>
      <c r="JO55" s="41">
        <f t="shared" ref="JO55" si="1449">IF(JO$7="",0,JN55+JO54)</f>
        <v>0</v>
      </c>
      <c r="JP55" s="41">
        <f t="shared" ref="JP55" si="1450">IF(JP$7="",0,JO55+JP54)</f>
        <v>0</v>
      </c>
      <c r="JQ55" s="41">
        <f t="shared" ref="JQ55" si="1451">IF(JQ$7="",0,JP55+JQ54)</f>
        <v>0</v>
      </c>
      <c r="JR55" s="41">
        <f t="shared" ref="JR55" si="1452">IF(JR$7="",0,JQ55+JR54)</f>
        <v>0</v>
      </c>
      <c r="JS55" s="41">
        <f t="shared" ref="JS55" si="1453">IF(JS$7="",0,JR55+JS54)</f>
        <v>0</v>
      </c>
      <c r="JT55" s="41">
        <f t="shared" ref="JT55" si="1454">IF(JT$7="",0,JS55+JT54)</f>
        <v>0</v>
      </c>
      <c r="JU55" s="41">
        <f t="shared" ref="JU55" si="1455">IF(JU$7="",0,JT55+JU54)</f>
        <v>0</v>
      </c>
      <c r="JV55" s="41">
        <f t="shared" ref="JV55" si="1456">IF(JV$7="",0,JU55+JV54)</f>
        <v>0</v>
      </c>
      <c r="JW55" s="41">
        <f t="shared" ref="JW55" si="1457">IF(JW$7="",0,JV55+JW54)</f>
        <v>0</v>
      </c>
      <c r="JX55" s="41">
        <f t="shared" ref="JX55" si="1458">IF(JX$7="",0,JW55+JX54)</f>
        <v>0</v>
      </c>
      <c r="JY55" s="41">
        <f t="shared" ref="JY55" si="1459">IF(JY$7="",0,JX55+JY54)</f>
        <v>0</v>
      </c>
      <c r="JZ55" s="41">
        <f t="shared" ref="JZ55" si="1460">IF(JZ$7="",0,JY55+JZ54)</f>
        <v>0</v>
      </c>
      <c r="KA55" s="41">
        <f t="shared" ref="KA55" si="1461">IF(KA$7="",0,JZ55+KA54)</f>
        <v>0</v>
      </c>
      <c r="KB55" s="41">
        <f t="shared" ref="KB55" si="1462">IF(KB$7="",0,KA55+KB54)</f>
        <v>0</v>
      </c>
      <c r="KC55" s="41">
        <f t="shared" ref="KC55" si="1463">IF(KC$7="",0,KB55+KC54)</f>
        <v>0</v>
      </c>
      <c r="KD55" s="41">
        <f t="shared" ref="KD55" si="1464">IF(KD$7="",0,KC55+KD54)</f>
        <v>0</v>
      </c>
      <c r="KE55" s="41">
        <f t="shared" ref="KE55" si="1465">IF(KE$7="",0,KD55+KE54)</f>
        <v>0</v>
      </c>
      <c r="KF55" s="41">
        <f t="shared" ref="KF55" si="1466">IF(KF$7="",0,KE55+KF54)</f>
        <v>0</v>
      </c>
      <c r="KG55" s="41">
        <f t="shared" ref="KG55" si="1467">IF(KG$7="",0,KF55+KG54)</f>
        <v>0</v>
      </c>
      <c r="KH55" s="41">
        <f t="shared" ref="KH55" si="1468">IF(KH$7="",0,KG55+KH54)</f>
        <v>0</v>
      </c>
      <c r="KI55" s="41">
        <f t="shared" ref="KI55" si="1469">IF(KI$7="",0,KH55+KI54)</f>
        <v>0</v>
      </c>
      <c r="KJ55" s="41">
        <f t="shared" ref="KJ55" si="1470">IF(KJ$7="",0,KI55+KJ54)</f>
        <v>0</v>
      </c>
      <c r="KK55" s="41">
        <f t="shared" ref="KK55" si="1471">IF(KK$7="",0,KJ55+KK54)</f>
        <v>0</v>
      </c>
      <c r="KL55" s="41">
        <f t="shared" ref="KL55" si="1472">IF(KL$7="",0,KK55+KL54)</f>
        <v>0</v>
      </c>
      <c r="KM55" s="41">
        <f t="shared" ref="KM55" si="1473">IF(KM$7="",0,KL55+KM54)</f>
        <v>0</v>
      </c>
      <c r="KN55" s="41">
        <f t="shared" ref="KN55" si="1474">IF(KN$7="",0,KM55+KN54)</f>
        <v>0</v>
      </c>
      <c r="KO55" s="41">
        <f t="shared" ref="KO55" si="1475">IF(KO$7="",0,KN55+KO54)</f>
        <v>0</v>
      </c>
      <c r="KP55" s="41">
        <f t="shared" ref="KP55" si="1476">IF(KP$7="",0,KO55+KP54)</f>
        <v>0</v>
      </c>
      <c r="KQ55" s="41">
        <f t="shared" ref="KQ55" si="1477">IF(KQ$7="",0,KP55+KQ54)</f>
        <v>0</v>
      </c>
      <c r="KR55" s="41">
        <f t="shared" ref="KR55" si="1478">IF(KR$7="",0,KQ55+KR54)</f>
        <v>0</v>
      </c>
      <c r="KS55" s="41">
        <f t="shared" ref="KS55" si="1479">IF(KS$7="",0,KR55+KS54)</f>
        <v>0</v>
      </c>
      <c r="KT55" s="41">
        <f t="shared" ref="KT55" si="1480">IF(KT$7="",0,KS55+KT54)</f>
        <v>0</v>
      </c>
      <c r="KU55" s="41">
        <f t="shared" ref="KU55" si="1481">IF(KU$7="",0,KT55+KU54)</f>
        <v>0</v>
      </c>
      <c r="KV55" s="41">
        <f t="shared" ref="KV55" si="1482">IF(KV$7="",0,KU55+KV54)</f>
        <v>0</v>
      </c>
      <c r="KW55" s="3"/>
      <c r="KX55" s="3"/>
    </row>
    <row r="56" spans="1:310" ht="4.05" customHeight="1" x14ac:dyDescent="0.25">
      <c r="A56" s="1"/>
      <c r="B56" s="79"/>
      <c r="C56" s="79"/>
      <c r="D56" s="79"/>
      <c r="E56" s="1"/>
      <c r="F56" s="1"/>
      <c r="G56" s="1"/>
      <c r="H56" s="11"/>
      <c r="I56" s="1"/>
      <c r="J56" s="1"/>
      <c r="K56" s="1"/>
      <c r="L56" s="1"/>
      <c r="M56" s="5"/>
      <c r="N56" s="1"/>
      <c r="O56" s="19"/>
      <c r="P56" s="1"/>
      <c r="Q56" s="1"/>
      <c r="R56" s="40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</row>
    <row r="57" spans="1:310" ht="4.05" customHeight="1" x14ac:dyDescent="0.25">
      <c r="A57" s="1"/>
      <c r="B57" s="79"/>
      <c r="C57" s="79"/>
      <c r="D57" s="79"/>
      <c r="E57" s="8"/>
      <c r="F57" s="1"/>
      <c r="G57" s="1"/>
      <c r="H57" s="11"/>
      <c r="I57" s="1"/>
      <c r="J57" s="1"/>
      <c r="K57" s="8"/>
      <c r="L57" s="1"/>
      <c r="M57" s="5"/>
      <c r="N57" s="8"/>
      <c r="O57" s="19"/>
      <c r="P57" s="1"/>
      <c r="Q57" s="1"/>
      <c r="R57" s="48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</row>
    <row r="58" spans="1:310" ht="4.95" customHeight="1" x14ac:dyDescent="0.25">
      <c r="A58" s="1"/>
      <c r="B58" s="79"/>
      <c r="C58" s="79"/>
      <c r="D58" s="79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1"/>
      <c r="R58" s="40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</row>
    <row r="59" spans="1:310" s="4" customFormat="1" x14ac:dyDescent="0.25">
      <c r="A59" s="3"/>
      <c r="B59" s="72"/>
      <c r="C59" s="86"/>
      <c r="D59" s="86"/>
      <c r="E59" s="3" t="str">
        <f>kpi!$E$107</f>
        <v>идентификатор возврата кредита</v>
      </c>
      <c r="F59" s="3"/>
      <c r="G59" s="3"/>
      <c r="H59" s="39" t="str">
        <f>IF(OR($E59="",$E59=0),"",INDEX(kpi!$I:$I,SUMIFS(kpi!$A:$A,kpi!$E:$E,$E59)))</f>
        <v>1/0</v>
      </c>
      <c r="I59" s="3"/>
      <c r="J59" s="3"/>
      <c r="K59" s="3"/>
      <c r="L59" s="3"/>
      <c r="M59" s="5"/>
      <c r="N59" s="3"/>
      <c r="O59" s="19"/>
      <c r="P59" s="3"/>
      <c r="Q59" s="3"/>
      <c r="R59" s="41">
        <f t="shared" ref="R59:R61" si="1483">SUMIFS($T59:$KW59,$T$1:$KW$1,"&gt;="&amp;1,$T$1:$KW$1,"&lt;="&amp;MAX($1:$1))</f>
        <v>1</v>
      </c>
      <c r="S59" s="3"/>
      <c r="T59" s="3"/>
      <c r="U59" s="41">
        <f>IF(U$7="",0,IF(AND(U38=0,T38&lt;&gt;0,SUM($T38:U38)=$R$38),1,0))</f>
        <v>0</v>
      </c>
      <c r="V59" s="41">
        <f>IF(V$7="",0,IF(AND(V38=0,U38&lt;&gt;0,SUM($T38:V38)=$R$38),1,0))</f>
        <v>0</v>
      </c>
      <c r="W59" s="41">
        <f>IF(W$7="",0,IF(AND(W38=0,V38&lt;&gt;0,SUM($T38:W38)=$R$38),1,0))</f>
        <v>0</v>
      </c>
      <c r="X59" s="41">
        <f>IF(X$7="",0,IF(AND(X38=0,W38&lt;&gt;0,SUM($T38:X38)=$R$38),1,0))</f>
        <v>0</v>
      </c>
      <c r="Y59" s="41">
        <f>IF(Y$7="",0,IF(AND(Y38=0,X38&lt;&gt;0,SUM($T38:Y38)=$R$38),1,0))</f>
        <v>0</v>
      </c>
      <c r="Z59" s="41">
        <f>IF(Z$7="",0,IF(AND(Z38=0,Y38&lt;&gt;0,SUM($T38:Z38)=$R$38),1,0))</f>
        <v>0</v>
      </c>
      <c r="AA59" s="41">
        <f>IF(AA$7="",0,IF(AND(AA38=0,Z38&lt;&gt;0,SUM($T38:AA38)=$R$38),1,0))</f>
        <v>0</v>
      </c>
      <c r="AB59" s="41">
        <f>IF(AB$7="",0,IF(AND(AB38=0,AA38&lt;&gt;0,SUM($T38:AB38)=$R$38),1,0))</f>
        <v>0</v>
      </c>
      <c r="AC59" s="41">
        <f>IF(AC$7="",0,IF(AND(AC38=0,AB38&lt;&gt;0,SUM($T38:AC38)=$R$38),1,0))</f>
        <v>0</v>
      </c>
      <c r="AD59" s="41">
        <f>IF(AD$7="",0,IF(AND(AD38=0,AC38&lt;&gt;0,SUM($T38:AD38)=$R$38),1,0))</f>
        <v>0</v>
      </c>
      <c r="AE59" s="41">
        <f>IF(AE$7="",0,IF(AND(AE38=0,AD38&lt;&gt;0,SUM($T38:AE38)=$R$38),1,0))</f>
        <v>0</v>
      </c>
      <c r="AF59" s="41">
        <f>IF(AF$7="",0,IF(AND(AF38=0,AE38&lt;&gt;0,SUM($T38:AF38)=$R$38),1,0))</f>
        <v>0</v>
      </c>
      <c r="AG59" s="41">
        <f>IF(AG$7="",0,IF(AND(AG38=0,AF38&lt;&gt;0,SUM($T38:AG38)=$R$38),1,0))</f>
        <v>0</v>
      </c>
      <c r="AH59" s="41">
        <f>IF(AH$7="",0,IF(AND(AH38=0,AG38&lt;&gt;0,SUM($T38:AH38)=$R$38),1,0))</f>
        <v>0</v>
      </c>
      <c r="AI59" s="41">
        <f>IF(AI$7="",0,IF(AND(AI38=0,AH38&lt;&gt;0,SUM($T38:AI38)=$R$38),1,0))</f>
        <v>0</v>
      </c>
      <c r="AJ59" s="41">
        <f>IF(AJ$7="",0,IF(AND(AJ38=0,AI38&lt;&gt;0,SUM($T38:AJ38)=$R$38),1,0))</f>
        <v>0</v>
      </c>
      <c r="AK59" s="41">
        <f>IF(AK$7="",0,IF(AND(AK38=0,AJ38&lt;&gt;0,SUM($T38:AK38)=$R$38),1,0))</f>
        <v>0</v>
      </c>
      <c r="AL59" s="41">
        <f>IF(AL$7="",0,IF(AND(AL38=0,AK38&lt;&gt;0,SUM($T38:AL38)=$R$38),1,0))</f>
        <v>0</v>
      </c>
      <c r="AM59" s="41">
        <f>IF(AM$7="",0,IF(AND(AM38=0,AL38&lt;&gt;0,SUM($T38:AM38)=$R$38),1,0))</f>
        <v>0</v>
      </c>
      <c r="AN59" s="41">
        <f>IF(AN$7="",0,IF(AND(AN38=0,AM38&lt;&gt;0,SUM($T38:AN38)=$R$38),1,0))</f>
        <v>0</v>
      </c>
      <c r="AO59" s="41">
        <f>IF(AO$7="",0,IF(AND(AO38=0,AN38&lt;&gt;0,SUM($T38:AO38)=$R$38),1,0))</f>
        <v>0</v>
      </c>
      <c r="AP59" s="41">
        <f>IF(AP$7="",0,IF(AND(AP38=0,AO38&lt;&gt;0,SUM($T38:AP38)=$R$38),1,0))</f>
        <v>0</v>
      </c>
      <c r="AQ59" s="41">
        <f>IF(AQ$7="",0,IF(AND(AQ38=0,AP38&lt;&gt;0,SUM($T38:AQ38)=$R$38),1,0))</f>
        <v>0</v>
      </c>
      <c r="AR59" s="41">
        <f>IF(AR$7="",0,IF(AND(AR38=0,AQ38&lt;&gt;0,SUM($T38:AR38)=$R$38),1,0))</f>
        <v>0</v>
      </c>
      <c r="AS59" s="41">
        <f>IF(AS$7="",0,IF(AND(AS38=0,AR38&lt;&gt;0,SUM($T38:AS38)=$R$38),1,0))</f>
        <v>0</v>
      </c>
      <c r="AT59" s="41">
        <f>IF(AT$7="",0,IF(AND(AT38=0,AS38&lt;&gt;0,SUM($T38:AT38)=$R$38),1,0))</f>
        <v>0</v>
      </c>
      <c r="AU59" s="41">
        <f>IF(AU$7="",0,IF(AND(AU38=0,AT38&lt;&gt;0,SUM($T38:AU38)=$R$38),1,0))</f>
        <v>0</v>
      </c>
      <c r="AV59" s="41">
        <f>IF(AV$7="",0,IF(AND(AV38=0,AU38&lt;&gt;0,SUM($T38:AV38)=$R$38),1,0))</f>
        <v>0</v>
      </c>
      <c r="AW59" s="41">
        <f>IF(AW$7="",0,IF(AND(AW38=0,AV38&lt;&gt;0,SUM($T38:AW38)=$R$38),1,0))</f>
        <v>0</v>
      </c>
      <c r="AX59" s="41">
        <f>IF(AX$7="",0,IF(AND(AX38=0,AW38&lt;&gt;0,SUM($T38:AX38)=$R$38),1,0))</f>
        <v>0</v>
      </c>
      <c r="AY59" s="41">
        <f>IF(AY$7="",0,IF(AND(AY38=0,AX38&lt;&gt;0,SUM($T38:AY38)=$R$38),1,0))</f>
        <v>0</v>
      </c>
      <c r="AZ59" s="41">
        <f>IF(AZ$7="",0,IF(AND(AZ38=0,AY38&lt;&gt;0,SUM($T38:AZ38)=$R$38),1,0))</f>
        <v>0</v>
      </c>
      <c r="BA59" s="41">
        <f>IF(BA$7="",0,IF(AND(BA38=0,AZ38&lt;&gt;0,SUM($T38:BA38)=$R$38),1,0))</f>
        <v>0</v>
      </c>
      <c r="BB59" s="41">
        <f>IF(BB$7="",0,IF(AND(BB38=0,BA38&lt;&gt;0,SUM($T38:BB38)=$R$38),1,0))</f>
        <v>0</v>
      </c>
      <c r="BC59" s="41">
        <f>IF(BC$7="",0,IF(AND(BC38=0,BB38&lt;&gt;0,SUM($T38:BC38)=$R$38),1,0))</f>
        <v>0</v>
      </c>
      <c r="BD59" s="41">
        <f>IF(BD$7="",0,IF(AND(BD38=0,BC38&lt;&gt;0,SUM($T38:BD38)=$R$38),1,0))</f>
        <v>0</v>
      </c>
      <c r="BE59" s="41">
        <f>IF(BE$7="",0,IF(AND(BE38=0,BD38&lt;&gt;0,SUM($T38:BE38)=$R$38),1,0))</f>
        <v>0</v>
      </c>
      <c r="BF59" s="41">
        <f>IF(BF$7="",0,IF(AND(BF38=0,BE38&lt;&gt;0,SUM($T38:BF38)=$R$38),1,0))</f>
        <v>0</v>
      </c>
      <c r="BG59" s="41">
        <f>IF(BG$7="",0,IF(AND(BG38=0,BF38&lt;&gt;0,SUM($T38:BG38)=$R$38),1,0))</f>
        <v>0</v>
      </c>
      <c r="BH59" s="41">
        <f>IF(BH$7="",0,IF(AND(BH38=0,BG38&lt;&gt;0,SUM($T38:BH38)=$R$38),1,0))</f>
        <v>0</v>
      </c>
      <c r="BI59" s="41">
        <f>IF(BI$7="",0,IF(AND(BI38=0,BH38&lt;&gt;0,SUM($T38:BI38)=$R$38),1,0))</f>
        <v>0</v>
      </c>
      <c r="BJ59" s="41">
        <f>IF(BJ$7="",0,IF(AND(BJ38=0,BI38&lt;&gt;0,SUM($T38:BJ38)=$R$38),1,0))</f>
        <v>0</v>
      </c>
      <c r="BK59" s="41">
        <f>IF(BK$7="",0,IF(AND(BK38=0,BJ38&lt;&gt;0,SUM($T38:BK38)=$R$38),1,0))</f>
        <v>0</v>
      </c>
      <c r="BL59" s="41">
        <f>IF(BL$7="",0,IF(AND(BL38=0,BK38&lt;&gt;0,SUM($T38:BL38)=$R$38),1,0))</f>
        <v>0</v>
      </c>
      <c r="BM59" s="41">
        <f>IF(BM$7="",0,IF(AND(BM38=0,BL38&lt;&gt;0,SUM($T38:BM38)=$R$38),1,0))</f>
        <v>0</v>
      </c>
      <c r="BN59" s="41">
        <f>IF(BN$7="",0,IF(AND(BN38=0,BM38&lt;&gt;0,SUM($T38:BN38)=$R$38),1,0))</f>
        <v>0</v>
      </c>
      <c r="BO59" s="41">
        <f>IF(BO$7="",0,IF(AND(BO38=0,BN38&lt;&gt;0,SUM($T38:BO38)=$R$38),1,0))</f>
        <v>0</v>
      </c>
      <c r="BP59" s="41">
        <f>IF(BP$7="",0,IF(AND(BP38=0,BO38&lt;&gt;0,SUM($T38:BP38)=$R$38),1,0))</f>
        <v>0</v>
      </c>
      <c r="BQ59" s="41">
        <f>IF(BQ$7="",0,IF(AND(BQ38=0,BP38&lt;&gt;0,SUM($T38:BQ38)=$R$38),1,0))</f>
        <v>0</v>
      </c>
      <c r="BR59" s="41">
        <f>IF(BR$7="",0,IF(AND(BR38=0,BQ38&lt;&gt;0,SUM($T38:BR38)=$R$38),1,0))</f>
        <v>0</v>
      </c>
      <c r="BS59" s="41">
        <f>IF(BS$7="",0,IF(AND(BS38=0,BR38&lt;&gt;0,SUM($T38:BS38)=$R$38),1,0))</f>
        <v>0</v>
      </c>
      <c r="BT59" s="41">
        <f>IF(BT$7="",0,IF(AND(BT38=0,BS38&lt;&gt;0,SUM($T38:BT38)=$R$38),1,0))</f>
        <v>0</v>
      </c>
      <c r="BU59" s="41">
        <f>IF(BU$7="",0,IF(AND(BU38=0,BT38&lt;&gt;0,SUM($T38:BU38)=$R$38),1,0))</f>
        <v>1</v>
      </c>
      <c r="BV59" s="41">
        <f>IF(BV$7="",0,IF(AND(BV38=0,BU38&lt;&gt;0,SUM($T38:BV38)=$R$38),1,0))</f>
        <v>0</v>
      </c>
      <c r="BW59" s="41">
        <f>IF(BW$7="",0,IF(AND(BW38=0,BV38&lt;&gt;0,SUM($T38:BW38)=$R$38),1,0))</f>
        <v>0</v>
      </c>
      <c r="BX59" s="41">
        <f>IF(BX$7="",0,IF(AND(BX38=0,BW38&lt;&gt;0,SUM($T38:BX38)=$R$38),1,0))</f>
        <v>0</v>
      </c>
      <c r="BY59" s="41">
        <f>IF(BY$7="",0,IF(AND(BY38=0,BX38&lt;&gt;0,SUM($T38:BY38)=$R$38),1,0))</f>
        <v>0</v>
      </c>
      <c r="BZ59" s="41">
        <f>IF(BZ$7="",0,IF(AND(BZ38=0,BY38&lt;&gt;0,SUM($T38:BZ38)=$R$38),1,0))</f>
        <v>0</v>
      </c>
      <c r="CA59" s="41">
        <f>IF(CA$7="",0,IF(AND(CA38=0,BZ38&lt;&gt;0,SUM($T38:CA38)=$R$38),1,0))</f>
        <v>0</v>
      </c>
      <c r="CB59" s="41">
        <f>IF(CB$7="",0,IF(AND(CB38=0,CA38&lt;&gt;0,SUM($T38:CB38)=$R$38),1,0))</f>
        <v>0</v>
      </c>
      <c r="CC59" s="41">
        <f>IF(CC$7="",0,IF(AND(CC38=0,CB38&lt;&gt;0,SUM($T38:CC38)=$R$38),1,0))</f>
        <v>0</v>
      </c>
      <c r="CD59" s="41">
        <f>IF(CD$7="",0,IF(AND(CD38=0,CC38&lt;&gt;0,SUM($T38:CD38)=$R$38),1,0))</f>
        <v>0</v>
      </c>
      <c r="CE59" s="41">
        <f>IF(CE$7="",0,IF(AND(CE38=0,CD38&lt;&gt;0,SUM($T38:CE38)=$R$38),1,0))</f>
        <v>0</v>
      </c>
      <c r="CF59" s="41">
        <f>IF(CF$7="",0,IF(AND(CF38=0,CE38&lt;&gt;0,SUM($T38:CF38)=$R$38),1,0))</f>
        <v>0</v>
      </c>
      <c r="CG59" s="41">
        <f>IF(CG$7="",0,IF(AND(CG38=0,CF38&lt;&gt;0,SUM($T38:CG38)=$R$38),1,0))</f>
        <v>0</v>
      </c>
      <c r="CH59" s="41">
        <f>IF(CH$7="",0,IF(AND(CH38=0,CG38&lt;&gt;0,SUM($T38:CH38)=$R$38),1,0))</f>
        <v>0</v>
      </c>
      <c r="CI59" s="41">
        <f>IF(CI$7="",0,IF(AND(CI38=0,CH38&lt;&gt;0,SUM($T38:CI38)=$R$38),1,0))</f>
        <v>0</v>
      </c>
      <c r="CJ59" s="41">
        <f>IF(CJ$7="",0,IF(AND(CJ38=0,CI38&lt;&gt;0,SUM($T38:CJ38)=$R$38),1,0))</f>
        <v>0</v>
      </c>
      <c r="CK59" s="41">
        <f>IF(CK$7="",0,IF(AND(CK38=0,CJ38&lt;&gt;0,SUM($T38:CK38)=$R$38),1,0))</f>
        <v>0</v>
      </c>
      <c r="CL59" s="41">
        <f>IF(CL$7="",0,IF(AND(CL38=0,CK38&lt;&gt;0,SUM($T38:CL38)=$R$38),1,0))</f>
        <v>0</v>
      </c>
      <c r="CM59" s="41">
        <f>IF(CM$7="",0,IF(AND(CM38=0,CL38&lt;&gt;0,SUM($T38:CM38)=$R$38),1,0))</f>
        <v>0</v>
      </c>
      <c r="CN59" s="41">
        <f>IF(CN$7="",0,IF(AND(CN38=0,CM38&lt;&gt;0,SUM($T38:CN38)=$R$38),1,0))</f>
        <v>0</v>
      </c>
      <c r="CO59" s="41">
        <f>IF(CO$7="",0,IF(AND(CO38=0,CN38&lt;&gt;0,SUM($T38:CO38)=$R$38),1,0))</f>
        <v>0</v>
      </c>
      <c r="CP59" s="41">
        <f>IF(CP$7="",0,IF(AND(CP38=0,CO38&lt;&gt;0,SUM($T38:CP38)=$R$38),1,0))</f>
        <v>0</v>
      </c>
      <c r="CQ59" s="41">
        <f>IF(CQ$7="",0,IF(AND(CQ38=0,CP38&lt;&gt;0,SUM($T38:CQ38)=$R$38),1,0))</f>
        <v>0</v>
      </c>
      <c r="CR59" s="41">
        <f>IF(CR$7="",0,IF(AND(CR38=0,CQ38&lt;&gt;0,SUM($T38:CR38)=$R$38),1,0))</f>
        <v>0</v>
      </c>
      <c r="CS59" s="41">
        <f>IF(CS$7="",0,IF(AND(CS38=0,CR38&lt;&gt;0,SUM($T38:CS38)=$R$38),1,0))</f>
        <v>0</v>
      </c>
      <c r="CT59" s="41">
        <f>IF(CT$7="",0,IF(AND(CT38=0,CS38&lt;&gt;0,SUM($T38:CT38)=$R$38),1,0))</f>
        <v>0</v>
      </c>
      <c r="CU59" s="41">
        <f>IF(CU$7="",0,IF(AND(CU38=0,CT38&lt;&gt;0,SUM($T38:CU38)=$R$38),1,0))</f>
        <v>0</v>
      </c>
      <c r="CV59" s="41">
        <f>IF(CV$7="",0,IF(AND(CV38=0,CU38&lt;&gt;0,SUM($T38:CV38)=$R$38),1,0))</f>
        <v>0</v>
      </c>
      <c r="CW59" s="41">
        <f>IF(CW$7="",0,IF(AND(CW38=0,CV38&lt;&gt;0,SUM($T38:CW38)=$R$38),1,0))</f>
        <v>0</v>
      </c>
      <c r="CX59" s="41">
        <f>IF(CX$7="",0,IF(AND(CX38=0,CW38&lt;&gt;0,SUM($T38:CX38)=$R$38),1,0))</f>
        <v>0</v>
      </c>
      <c r="CY59" s="41">
        <f>IF(CY$7="",0,IF(AND(CY38=0,CX38&lt;&gt;0,SUM($T38:CY38)=$R$38),1,0))</f>
        <v>0</v>
      </c>
      <c r="CZ59" s="41">
        <f>IF(CZ$7="",0,IF(AND(CZ38=0,CY38&lt;&gt;0,SUM($T38:CZ38)=$R$38),1,0))</f>
        <v>0</v>
      </c>
      <c r="DA59" s="41">
        <f>IF(DA$7="",0,IF(AND(DA38=0,CZ38&lt;&gt;0,SUM($T38:DA38)=$R$38),1,0))</f>
        <v>0</v>
      </c>
      <c r="DB59" s="41">
        <f>IF(DB$7="",0,IF(AND(DB38=0,DA38&lt;&gt;0,SUM($T38:DB38)=$R$38),1,0))</f>
        <v>0</v>
      </c>
      <c r="DC59" s="41">
        <f>IF(DC$7="",0,IF(AND(DC38=0,DB38&lt;&gt;0,SUM($T38:DC38)=$R$38),1,0))</f>
        <v>0</v>
      </c>
      <c r="DD59" s="41">
        <f>IF(DD$7="",0,IF(AND(DD38=0,DC38&lt;&gt;0,SUM($T38:DD38)=$R$38),1,0))</f>
        <v>0</v>
      </c>
      <c r="DE59" s="41">
        <f>IF(DE$7="",0,IF(AND(DE38=0,DD38&lt;&gt;0,SUM($T38:DE38)=$R$38),1,0))</f>
        <v>0</v>
      </c>
      <c r="DF59" s="41">
        <f>IF(DF$7="",0,IF(AND(DF38=0,DE38&lt;&gt;0,SUM($T38:DF38)=$R$38),1,0))</f>
        <v>0</v>
      </c>
      <c r="DG59" s="41">
        <f>IF(DG$7="",0,IF(AND(DG38=0,DF38&lt;&gt;0,SUM($T38:DG38)=$R$38),1,0))</f>
        <v>0</v>
      </c>
      <c r="DH59" s="41">
        <f>IF(DH$7="",0,IF(AND(DH38=0,DG38&lt;&gt;0,SUM($T38:DH38)=$R$38),1,0))</f>
        <v>0</v>
      </c>
      <c r="DI59" s="41">
        <f>IF(DI$7="",0,IF(AND(DI38=0,DH38&lt;&gt;0,SUM($T38:DI38)=$R$38),1,0))</f>
        <v>0</v>
      </c>
      <c r="DJ59" s="41">
        <f>IF(DJ$7="",0,IF(AND(DJ38=0,DI38&lt;&gt;0,SUM($T38:DJ38)=$R$38),1,0))</f>
        <v>0</v>
      </c>
      <c r="DK59" s="41">
        <f>IF(DK$7="",0,IF(AND(DK38=0,DJ38&lt;&gt;0,SUM($T38:DK38)=$R$38),1,0))</f>
        <v>0</v>
      </c>
      <c r="DL59" s="41">
        <f>IF(DL$7="",0,IF(AND(DL38=0,DK38&lt;&gt;0,SUM($T38:DL38)=$R$38),1,0))</f>
        <v>0</v>
      </c>
      <c r="DM59" s="41">
        <f>IF(DM$7="",0,IF(AND(DM38=0,DL38&lt;&gt;0,SUM($T38:DM38)=$R$38),1,0))</f>
        <v>0</v>
      </c>
      <c r="DN59" s="41">
        <f>IF(DN$7="",0,IF(AND(DN38=0,DM38&lt;&gt;0,SUM($T38:DN38)=$R$38),1,0))</f>
        <v>0</v>
      </c>
      <c r="DO59" s="41">
        <f>IF(DO$7="",0,IF(AND(DO38=0,DN38&lt;&gt;0,SUM($T38:DO38)=$R$38),1,0))</f>
        <v>0</v>
      </c>
      <c r="DP59" s="41">
        <f>IF(DP$7="",0,IF(AND(DP38=0,DO38&lt;&gt;0,SUM($T38:DP38)=$R$38),1,0))</f>
        <v>0</v>
      </c>
      <c r="DQ59" s="41">
        <f>IF(DQ$7="",0,IF(AND(DQ38=0,DP38&lt;&gt;0,SUM($T38:DQ38)=$R$38),1,0))</f>
        <v>0</v>
      </c>
      <c r="DR59" s="41">
        <f>IF(DR$7="",0,IF(AND(DR38=0,DQ38&lt;&gt;0,SUM($T38:DR38)=$R$38),1,0))</f>
        <v>0</v>
      </c>
      <c r="DS59" s="41">
        <f>IF(DS$7="",0,IF(AND(DS38=0,DR38&lt;&gt;0,SUM($T38:DS38)=$R$38),1,0))</f>
        <v>0</v>
      </c>
      <c r="DT59" s="41">
        <f>IF(DT$7="",0,IF(AND(DT38=0,DS38&lt;&gt;0,SUM($T38:DT38)=$R$38),1,0))</f>
        <v>0</v>
      </c>
      <c r="DU59" s="41">
        <f>IF(DU$7="",0,IF(AND(DU38=0,DT38&lt;&gt;0,SUM($T38:DU38)=$R$38),1,0))</f>
        <v>0</v>
      </c>
      <c r="DV59" s="41">
        <f>IF(DV$7="",0,IF(AND(DV38=0,DU38&lt;&gt;0,SUM($T38:DV38)=$R$38),1,0))</f>
        <v>0</v>
      </c>
      <c r="DW59" s="41">
        <f>IF(DW$7="",0,IF(AND(DW38=0,DV38&lt;&gt;0,SUM($T38:DW38)=$R$38),1,0))</f>
        <v>0</v>
      </c>
      <c r="DX59" s="41">
        <f>IF(DX$7="",0,IF(AND(DX38=0,DW38&lt;&gt;0,SUM($T38:DX38)=$R$38),1,0))</f>
        <v>0</v>
      </c>
      <c r="DY59" s="41">
        <f>IF(DY$7="",0,IF(AND(DY38=0,DX38&lt;&gt;0,SUM($T38:DY38)=$R$38),1,0))</f>
        <v>0</v>
      </c>
      <c r="DZ59" s="41">
        <f>IF(DZ$7="",0,IF(AND(DZ38=0,DY38&lt;&gt;0,SUM($T38:DZ38)=$R$38),1,0))</f>
        <v>0</v>
      </c>
      <c r="EA59" s="41">
        <f>IF(EA$7="",0,IF(AND(EA38=0,DZ38&lt;&gt;0,SUM($T38:EA38)=$R$38),1,0))</f>
        <v>0</v>
      </c>
      <c r="EB59" s="41">
        <f>IF(EB$7="",0,IF(AND(EB38=0,EA38&lt;&gt;0,SUM($T38:EB38)=$R$38),1,0))</f>
        <v>0</v>
      </c>
      <c r="EC59" s="41">
        <f>IF(EC$7="",0,IF(AND(EC38=0,EB38&lt;&gt;0,SUM($T38:EC38)=$R$38),1,0))</f>
        <v>0</v>
      </c>
      <c r="ED59" s="41">
        <f>IF(ED$7="",0,IF(AND(ED38=0,EC38&lt;&gt;0,SUM($T38:ED38)=$R$38),1,0))</f>
        <v>0</v>
      </c>
      <c r="EE59" s="41">
        <f>IF(EE$7="",0,IF(AND(EE38=0,ED38&lt;&gt;0,SUM($T38:EE38)=$R$38),1,0))</f>
        <v>0</v>
      </c>
      <c r="EF59" s="41">
        <f>IF(EF$7="",0,IF(AND(EF38=0,EE38&lt;&gt;0,SUM($T38:EF38)=$R$38),1,0))</f>
        <v>0</v>
      </c>
      <c r="EG59" s="41">
        <f>IF(EG$7="",0,IF(AND(EG38=0,EF38&lt;&gt;0,SUM($T38:EG38)=$R$38),1,0))</f>
        <v>0</v>
      </c>
      <c r="EH59" s="41">
        <f>IF(EH$7="",0,IF(AND(EH38=0,EG38&lt;&gt;0,SUM($T38:EH38)=$R$38),1,0))</f>
        <v>0</v>
      </c>
      <c r="EI59" s="41">
        <f>IF(EI$7="",0,IF(AND(EI38=0,EH38&lt;&gt;0,SUM($T38:EI38)=$R$38),1,0))</f>
        <v>0</v>
      </c>
      <c r="EJ59" s="41">
        <f>IF(EJ$7="",0,IF(AND(EJ38=0,EI38&lt;&gt;0,SUM($T38:EJ38)=$R$38),1,0))</f>
        <v>0</v>
      </c>
      <c r="EK59" s="41">
        <f>IF(EK$7="",0,IF(AND(EK38=0,EJ38&lt;&gt;0,SUM($T38:EK38)=$R$38),1,0))</f>
        <v>0</v>
      </c>
      <c r="EL59" s="41">
        <f>IF(EL$7="",0,IF(AND(EL38=0,EK38&lt;&gt;0,SUM($T38:EL38)=$R$38),1,0))</f>
        <v>0</v>
      </c>
      <c r="EM59" s="41">
        <f>IF(EM$7="",0,IF(AND(EM38=0,EL38&lt;&gt;0,SUM($T38:EM38)=$R$38),1,0))</f>
        <v>0</v>
      </c>
      <c r="EN59" s="41">
        <f>IF(EN$7="",0,IF(AND(EN38=0,EM38&lt;&gt;0,SUM($T38:EN38)=$R$38),1,0))</f>
        <v>0</v>
      </c>
      <c r="EO59" s="41">
        <f>IF(EO$7="",0,IF(AND(EO38=0,EN38&lt;&gt;0,SUM($T38:EO38)=$R$38),1,0))</f>
        <v>0</v>
      </c>
      <c r="EP59" s="41">
        <f>IF(EP$7="",0,IF(AND(EP38=0,EO38&lt;&gt;0,SUM($T38:EP38)=$R$38),1,0))</f>
        <v>0</v>
      </c>
      <c r="EQ59" s="41">
        <f>IF(EQ$7="",0,IF(AND(EQ38=0,EP38&lt;&gt;0,SUM($T38:EQ38)=$R$38),1,0))</f>
        <v>0</v>
      </c>
      <c r="ER59" s="41">
        <f>IF(ER$7="",0,IF(AND(ER38=0,EQ38&lt;&gt;0,SUM($T38:ER38)=$R$38),1,0))</f>
        <v>0</v>
      </c>
      <c r="ES59" s="41">
        <f>IF(ES$7="",0,IF(AND(ES38=0,ER38&lt;&gt;0,SUM($T38:ES38)=$R$38),1,0))</f>
        <v>0</v>
      </c>
      <c r="ET59" s="41">
        <f>IF(ET$7="",0,IF(AND(ET38=0,ES38&lt;&gt;0,SUM($T38:ET38)=$R$38),1,0))</f>
        <v>0</v>
      </c>
      <c r="EU59" s="41">
        <f>IF(EU$7="",0,IF(AND(EU38=0,ET38&lt;&gt;0,SUM($T38:EU38)=$R$38),1,0))</f>
        <v>0</v>
      </c>
      <c r="EV59" s="41">
        <f>IF(EV$7="",0,IF(AND(EV38=0,EU38&lt;&gt;0,SUM($T38:EV38)=$R$38),1,0))</f>
        <v>0</v>
      </c>
      <c r="EW59" s="41">
        <f>IF(EW$7="",0,IF(AND(EW38=0,EV38&lt;&gt;0,SUM($T38:EW38)=$R$38),1,0))</f>
        <v>0</v>
      </c>
      <c r="EX59" s="41">
        <f>IF(EX$7="",0,IF(AND(EX38=0,EW38&lt;&gt;0,SUM($T38:EX38)=$R$38),1,0))</f>
        <v>0</v>
      </c>
      <c r="EY59" s="41">
        <f>IF(EY$7="",0,IF(AND(EY38=0,EX38&lt;&gt;0,SUM($T38:EY38)=$R$38),1,0))</f>
        <v>0</v>
      </c>
      <c r="EZ59" s="41">
        <f>IF(EZ$7="",0,IF(AND(EZ38=0,EY38&lt;&gt;0,SUM($T38:EZ38)=$R$38),1,0))</f>
        <v>0</v>
      </c>
      <c r="FA59" s="41">
        <f>IF(FA$7="",0,IF(AND(FA38=0,EZ38&lt;&gt;0,SUM($T38:FA38)=$R$38),1,0))</f>
        <v>0</v>
      </c>
      <c r="FB59" s="41">
        <f>IF(FB$7="",0,IF(AND(FB38=0,FA38&lt;&gt;0,SUM($T38:FB38)=$R$38),1,0))</f>
        <v>0</v>
      </c>
      <c r="FC59" s="41">
        <f>IF(FC$7="",0,IF(AND(FC38=0,FB38&lt;&gt;0,SUM($T38:FC38)=$R$38),1,0))</f>
        <v>0</v>
      </c>
      <c r="FD59" s="41">
        <f>IF(FD$7="",0,IF(AND(FD38=0,FC38&lt;&gt;0,SUM($T38:FD38)=$R$38),1,0))</f>
        <v>0</v>
      </c>
      <c r="FE59" s="41">
        <f>IF(FE$7="",0,IF(AND(FE38=0,FD38&lt;&gt;0,SUM($T38:FE38)=$R$38),1,0))</f>
        <v>0</v>
      </c>
      <c r="FF59" s="41">
        <f>IF(FF$7="",0,IF(AND(FF38=0,FE38&lt;&gt;0,SUM($T38:FF38)=$R$38),1,0))</f>
        <v>0</v>
      </c>
      <c r="FG59" s="41">
        <f>IF(FG$7="",0,IF(AND(FG38=0,FF38&lt;&gt;0,SUM($T38:FG38)=$R$38),1,0))</f>
        <v>0</v>
      </c>
      <c r="FH59" s="41">
        <f>IF(FH$7="",0,IF(AND(FH38=0,FG38&lt;&gt;0,SUM($T38:FH38)=$R$38),1,0))</f>
        <v>0</v>
      </c>
      <c r="FI59" s="41">
        <f>IF(FI$7="",0,IF(AND(FI38=0,FH38&lt;&gt;0,SUM($T38:FI38)=$R$38),1,0))</f>
        <v>0</v>
      </c>
      <c r="FJ59" s="41">
        <f>IF(FJ$7="",0,IF(AND(FJ38=0,FI38&lt;&gt;0,SUM($T38:FJ38)=$R$38),1,0))</f>
        <v>0</v>
      </c>
      <c r="FK59" s="41">
        <f>IF(FK$7="",0,IF(AND(FK38=0,FJ38&lt;&gt;0,SUM($T38:FK38)=$R$38),1,0))</f>
        <v>0</v>
      </c>
      <c r="FL59" s="41">
        <f>IF(FL$7="",0,IF(AND(FL38=0,FK38&lt;&gt;0,SUM($T38:FL38)=$R$38),1,0))</f>
        <v>0</v>
      </c>
      <c r="FM59" s="41">
        <f>IF(FM$7="",0,IF(AND(FM38=0,FL38&lt;&gt;0,SUM($T38:FM38)=$R$38),1,0))</f>
        <v>0</v>
      </c>
      <c r="FN59" s="41">
        <f>IF(FN$7="",0,IF(AND(FN38=0,FM38&lt;&gt;0,SUM($T38:FN38)=$R$38),1,0))</f>
        <v>0</v>
      </c>
      <c r="FO59" s="41">
        <f>IF(FO$7="",0,IF(AND(FO38=0,FN38&lt;&gt;0,SUM($T38:FO38)=$R$38),1,0))</f>
        <v>0</v>
      </c>
      <c r="FP59" s="41">
        <f>IF(FP$7="",0,IF(AND(FP38=0,FO38&lt;&gt;0,SUM($T38:FP38)=$R$38),1,0))</f>
        <v>0</v>
      </c>
      <c r="FQ59" s="41">
        <f>IF(FQ$7="",0,IF(AND(FQ38=0,FP38&lt;&gt;0,SUM($T38:FQ38)=$R$38),1,0))</f>
        <v>0</v>
      </c>
      <c r="FR59" s="41">
        <f>IF(FR$7="",0,IF(AND(FR38=0,FQ38&lt;&gt;0,SUM($T38:FR38)=$R$38),1,0))</f>
        <v>0</v>
      </c>
      <c r="FS59" s="41">
        <f>IF(FS$7="",0,IF(AND(FS38=0,FR38&lt;&gt;0,SUM($T38:FS38)=$R$38),1,0))</f>
        <v>0</v>
      </c>
      <c r="FT59" s="41">
        <f>IF(FT$7="",0,IF(AND(FT38=0,FS38&lt;&gt;0,SUM($T38:FT38)=$R$38),1,0))</f>
        <v>0</v>
      </c>
      <c r="FU59" s="41">
        <f>IF(FU$7="",0,IF(AND(FU38=0,FT38&lt;&gt;0,SUM($T38:FU38)=$R$38),1,0))</f>
        <v>0</v>
      </c>
      <c r="FV59" s="41">
        <f>IF(FV$7="",0,IF(AND(FV38=0,FU38&lt;&gt;0,SUM($T38:FV38)=$R$38),1,0))</f>
        <v>0</v>
      </c>
      <c r="FW59" s="41">
        <f>IF(FW$7="",0,IF(AND(FW38=0,FV38&lt;&gt;0,SUM($T38:FW38)=$R$38),1,0))</f>
        <v>0</v>
      </c>
      <c r="FX59" s="41">
        <f>IF(FX$7="",0,IF(AND(FX38=0,FW38&lt;&gt;0,SUM($T38:FX38)=$R$38),1,0))</f>
        <v>0</v>
      </c>
      <c r="FY59" s="41">
        <f>IF(FY$7="",0,IF(AND(FY38=0,FX38&lt;&gt;0,SUM($T38:FY38)=$R$38),1,0))</f>
        <v>0</v>
      </c>
      <c r="FZ59" s="41">
        <f>IF(FZ$7="",0,IF(AND(FZ38=0,FY38&lt;&gt;0,SUM($T38:FZ38)=$R$38),1,0))</f>
        <v>0</v>
      </c>
      <c r="GA59" s="41">
        <f>IF(GA$7="",0,IF(AND(GA38=0,FZ38&lt;&gt;0,SUM($T38:GA38)=$R$38),1,0))</f>
        <v>0</v>
      </c>
      <c r="GB59" s="41">
        <f>IF(GB$7="",0,IF(AND(GB38=0,GA38&lt;&gt;0,SUM($T38:GB38)=$R$38),1,0))</f>
        <v>0</v>
      </c>
      <c r="GC59" s="41">
        <f>IF(GC$7="",0,IF(AND(GC38=0,GB38&lt;&gt;0,SUM($T38:GC38)=$R$38),1,0))</f>
        <v>0</v>
      </c>
      <c r="GD59" s="41">
        <f>IF(GD$7="",0,IF(AND(GD38=0,GC38&lt;&gt;0,SUM($T38:GD38)=$R$38),1,0))</f>
        <v>0</v>
      </c>
      <c r="GE59" s="41">
        <f>IF(GE$7="",0,IF(AND(GE38=0,GD38&lt;&gt;0,SUM($T38:GE38)=$R$38),1,0))</f>
        <v>0</v>
      </c>
      <c r="GF59" s="41">
        <f>IF(GF$7="",0,IF(AND(GF38=0,GE38&lt;&gt;0,SUM($T38:GF38)=$R$38),1,0))</f>
        <v>0</v>
      </c>
      <c r="GG59" s="41">
        <f>IF(GG$7="",0,IF(AND(GG38=0,GF38&lt;&gt;0,SUM($T38:GG38)=$R$38),1,0))</f>
        <v>0</v>
      </c>
      <c r="GH59" s="41">
        <f>IF(GH$7="",0,IF(AND(GH38=0,GG38&lt;&gt;0,SUM($T38:GH38)=$R$38),1,0))</f>
        <v>0</v>
      </c>
      <c r="GI59" s="41">
        <f>IF(GI$7="",0,IF(AND(GI38=0,GH38&lt;&gt;0,SUM($T38:GI38)=$R$38),1,0))</f>
        <v>0</v>
      </c>
      <c r="GJ59" s="41">
        <f>IF(GJ$7="",0,IF(AND(GJ38=0,GI38&lt;&gt;0,SUM($T38:GJ38)=$R$38),1,0))</f>
        <v>0</v>
      </c>
      <c r="GK59" s="41">
        <f>IF(GK$7="",0,IF(AND(GK38=0,GJ38&lt;&gt;0,SUM($T38:GK38)=$R$38),1,0))</f>
        <v>0</v>
      </c>
      <c r="GL59" s="41">
        <f>IF(GL$7="",0,IF(AND(GL38=0,GK38&lt;&gt;0,SUM($T38:GL38)=$R$38),1,0))</f>
        <v>0</v>
      </c>
      <c r="GM59" s="41">
        <f>IF(GM$7="",0,IF(AND(GM38=0,GL38&lt;&gt;0,SUM($T38:GM38)=$R$38),1,0))</f>
        <v>0</v>
      </c>
      <c r="GN59" s="41">
        <f>IF(GN$7="",0,IF(AND(GN38=0,GM38&lt;&gt;0,SUM($T38:GN38)=$R$38),1,0))</f>
        <v>0</v>
      </c>
      <c r="GO59" s="41">
        <f>IF(GO$7="",0,IF(AND(GO38=0,GN38&lt;&gt;0,SUM($T38:GO38)=$R$38),1,0))</f>
        <v>0</v>
      </c>
      <c r="GP59" s="41">
        <f>IF(GP$7="",0,IF(AND(GP38=0,GO38&lt;&gt;0,SUM($T38:GP38)=$R$38),1,0))</f>
        <v>0</v>
      </c>
      <c r="GQ59" s="41">
        <f>IF(GQ$7="",0,IF(AND(GQ38=0,GP38&lt;&gt;0,SUM($T38:GQ38)=$R$38),1,0))</f>
        <v>0</v>
      </c>
      <c r="GR59" s="41">
        <f>IF(GR$7="",0,IF(AND(GR38=0,GQ38&lt;&gt;0,SUM($T38:GR38)=$R$38),1,0))</f>
        <v>0</v>
      </c>
      <c r="GS59" s="41">
        <f>IF(GS$7="",0,IF(AND(GS38=0,GR38&lt;&gt;0,SUM($T38:GS38)=$R$38),1,0))</f>
        <v>0</v>
      </c>
      <c r="GT59" s="41">
        <f>IF(GT$7="",0,IF(AND(GT38=0,GS38&lt;&gt;0,SUM($T38:GT38)=$R$38),1,0))</f>
        <v>0</v>
      </c>
      <c r="GU59" s="41">
        <f>IF(GU$7="",0,IF(AND(GU38=0,GT38&lt;&gt;0,SUM($T38:GU38)=$R$38),1,0))</f>
        <v>0</v>
      </c>
      <c r="GV59" s="41">
        <f>IF(GV$7="",0,IF(AND(GV38=0,GU38&lt;&gt;0,SUM($T38:GV38)=$R$38),1,0))</f>
        <v>0</v>
      </c>
      <c r="GW59" s="41">
        <f>IF(GW$7="",0,IF(AND(GW38=0,GV38&lt;&gt;0,SUM($T38:GW38)=$R$38),1,0))</f>
        <v>0</v>
      </c>
      <c r="GX59" s="41">
        <f>IF(GX$7="",0,IF(AND(GX38=0,GW38&lt;&gt;0,SUM($T38:GX38)=$R$38),1,0))</f>
        <v>0</v>
      </c>
      <c r="GY59" s="41">
        <f>IF(GY$7="",0,IF(AND(GY38=0,GX38&lt;&gt;0,SUM($T38:GY38)=$R$38),1,0))</f>
        <v>0</v>
      </c>
      <c r="GZ59" s="41">
        <f>IF(GZ$7="",0,IF(AND(GZ38=0,GY38&lt;&gt;0,SUM($T38:GZ38)=$R$38),1,0))</f>
        <v>0</v>
      </c>
      <c r="HA59" s="41">
        <f>IF(HA$7="",0,IF(AND(HA38=0,GZ38&lt;&gt;0,SUM($T38:HA38)=$R$38),1,0))</f>
        <v>0</v>
      </c>
      <c r="HB59" s="41">
        <f>IF(HB$7="",0,IF(AND(HB38=0,HA38&lt;&gt;0,SUM($T38:HB38)=$R$38),1,0))</f>
        <v>0</v>
      </c>
      <c r="HC59" s="41">
        <f>IF(HC$7="",0,IF(AND(HC38=0,HB38&lt;&gt;0,SUM($T38:HC38)=$R$38),1,0))</f>
        <v>0</v>
      </c>
      <c r="HD59" s="41">
        <f>IF(HD$7="",0,IF(AND(HD38=0,HC38&lt;&gt;0,SUM($T38:HD38)=$R$38),1,0))</f>
        <v>0</v>
      </c>
      <c r="HE59" s="41">
        <f>IF(HE$7="",0,IF(AND(HE38=0,HD38&lt;&gt;0,SUM($T38:HE38)=$R$38),1,0))</f>
        <v>0</v>
      </c>
      <c r="HF59" s="41">
        <f>IF(HF$7="",0,IF(AND(HF38=0,HE38&lt;&gt;0,SUM($T38:HF38)=$R$38),1,0))</f>
        <v>0</v>
      </c>
      <c r="HG59" s="41">
        <f>IF(HG$7="",0,IF(AND(HG38=0,HF38&lt;&gt;0,SUM($T38:HG38)=$R$38),1,0))</f>
        <v>0</v>
      </c>
      <c r="HH59" s="41">
        <f>IF(HH$7="",0,IF(AND(HH38=0,HG38&lt;&gt;0,SUM($T38:HH38)=$R$38),1,0))</f>
        <v>0</v>
      </c>
      <c r="HI59" s="41">
        <f>IF(HI$7="",0,IF(AND(HI38=0,HH38&lt;&gt;0,SUM($T38:HI38)=$R$38),1,0))</f>
        <v>0</v>
      </c>
      <c r="HJ59" s="41">
        <f>IF(HJ$7="",0,IF(AND(HJ38=0,HI38&lt;&gt;0,SUM($T38:HJ38)=$R$38),1,0))</f>
        <v>0</v>
      </c>
      <c r="HK59" s="41">
        <f>IF(HK$7="",0,IF(AND(HK38=0,HJ38&lt;&gt;0,SUM($T38:HK38)=$R$38),1,0))</f>
        <v>0</v>
      </c>
      <c r="HL59" s="41">
        <f>IF(HL$7="",0,IF(AND(HL38=0,HK38&lt;&gt;0,SUM($T38:HL38)=$R$38),1,0))</f>
        <v>0</v>
      </c>
      <c r="HM59" s="41">
        <f>IF(HM$7="",0,IF(AND(HM38=0,HL38&lt;&gt;0,SUM($T38:HM38)=$R$38),1,0))</f>
        <v>0</v>
      </c>
      <c r="HN59" s="41">
        <f>IF(HN$7="",0,IF(AND(HN38=0,HM38&lt;&gt;0,SUM($T38:HN38)=$R$38),1,0))</f>
        <v>0</v>
      </c>
      <c r="HO59" s="41">
        <f>IF(HO$7="",0,IF(AND(HO38=0,HN38&lt;&gt;0,SUM($T38:HO38)=$R$38),1,0))</f>
        <v>0</v>
      </c>
      <c r="HP59" s="41">
        <f>IF(HP$7="",0,IF(AND(HP38=0,HO38&lt;&gt;0,SUM($T38:HP38)=$R$38),1,0))</f>
        <v>0</v>
      </c>
      <c r="HQ59" s="41">
        <f>IF(HQ$7="",0,IF(AND(HQ38=0,HP38&lt;&gt;0,SUM($T38:HQ38)=$R$38),1,0))</f>
        <v>0</v>
      </c>
      <c r="HR59" s="41">
        <f>IF(HR$7="",0,IF(AND(HR38=0,HQ38&lt;&gt;0,SUM($T38:HR38)=$R$38),1,0))</f>
        <v>0</v>
      </c>
      <c r="HS59" s="41">
        <f>IF(HS$7="",0,IF(AND(HS38=0,HR38&lt;&gt;0,SUM($T38:HS38)=$R$38),1,0))</f>
        <v>0</v>
      </c>
      <c r="HT59" s="41">
        <f>IF(HT$7="",0,IF(AND(HT38=0,HS38&lt;&gt;0,SUM($T38:HT38)=$R$38),1,0))</f>
        <v>0</v>
      </c>
      <c r="HU59" s="41">
        <f>IF(HU$7="",0,IF(AND(HU38=0,HT38&lt;&gt;0,SUM($T38:HU38)=$R$38),1,0))</f>
        <v>0</v>
      </c>
      <c r="HV59" s="41">
        <f>IF(HV$7="",0,IF(AND(HV38=0,HU38&lt;&gt;0,SUM($T38:HV38)=$R$38),1,0))</f>
        <v>0</v>
      </c>
      <c r="HW59" s="41">
        <f>IF(HW$7="",0,IF(AND(HW38=0,HV38&lt;&gt;0,SUM($T38:HW38)=$R$38),1,0))</f>
        <v>0</v>
      </c>
      <c r="HX59" s="41">
        <f>IF(HX$7="",0,IF(AND(HX38=0,HW38&lt;&gt;0,SUM($T38:HX38)=$R$38),1,0))</f>
        <v>0</v>
      </c>
      <c r="HY59" s="41">
        <f>IF(HY$7="",0,IF(AND(HY38=0,HX38&lt;&gt;0,SUM($T38:HY38)=$R$38),1,0))</f>
        <v>0</v>
      </c>
      <c r="HZ59" s="41">
        <f>IF(HZ$7="",0,IF(AND(HZ38=0,HY38&lt;&gt;0,SUM($T38:HZ38)=$R$38),1,0))</f>
        <v>0</v>
      </c>
      <c r="IA59" s="41">
        <f>IF(IA$7="",0,IF(AND(IA38=0,HZ38&lt;&gt;0,SUM($T38:IA38)=$R$38),1,0))</f>
        <v>0</v>
      </c>
      <c r="IB59" s="41">
        <f>IF(IB$7="",0,IF(AND(IB38=0,IA38&lt;&gt;0,SUM($T38:IB38)=$R$38),1,0))</f>
        <v>0</v>
      </c>
      <c r="IC59" s="41">
        <f>IF(IC$7="",0,IF(AND(IC38=0,IB38&lt;&gt;0,SUM($T38:IC38)=$R$38),1,0))</f>
        <v>0</v>
      </c>
      <c r="ID59" s="41">
        <f>IF(ID$7="",0,IF(AND(ID38=0,IC38&lt;&gt;0,SUM($T38:ID38)=$R$38),1,0))</f>
        <v>0</v>
      </c>
      <c r="IE59" s="41">
        <f>IF(IE$7="",0,IF(AND(IE38=0,ID38&lt;&gt;0,SUM($T38:IE38)=$R$38),1,0))</f>
        <v>0</v>
      </c>
      <c r="IF59" s="41">
        <f>IF(IF$7="",0,IF(AND(IF38=0,IE38&lt;&gt;0,SUM($T38:IF38)=$R$38),1,0))</f>
        <v>0</v>
      </c>
      <c r="IG59" s="41">
        <f>IF(IG$7="",0,IF(AND(IG38=0,IF38&lt;&gt;0,SUM($T38:IG38)=$R$38),1,0))</f>
        <v>0</v>
      </c>
      <c r="IH59" s="41">
        <f>IF(IH$7="",0,IF(AND(IH38=0,IG38&lt;&gt;0,SUM($T38:IH38)=$R$38),1,0))</f>
        <v>0</v>
      </c>
      <c r="II59" s="41">
        <f>IF(II$7="",0,IF(AND(II38=0,IH38&lt;&gt;0,SUM($T38:II38)=$R$38),1,0))</f>
        <v>0</v>
      </c>
      <c r="IJ59" s="41">
        <f>IF(IJ$7="",0,IF(AND(IJ38=0,II38&lt;&gt;0,SUM($T38:IJ38)=$R$38),1,0))</f>
        <v>0</v>
      </c>
      <c r="IK59" s="41">
        <f>IF(IK$7="",0,IF(AND(IK38=0,IJ38&lt;&gt;0,SUM($T38:IK38)=$R$38),1,0))</f>
        <v>0</v>
      </c>
      <c r="IL59" s="41">
        <f>IF(IL$7="",0,IF(AND(IL38=0,IK38&lt;&gt;0,SUM($T38:IL38)=$R$38),1,0))</f>
        <v>0</v>
      </c>
      <c r="IM59" s="41">
        <f>IF(IM$7="",0,IF(AND(IM38=0,IL38&lt;&gt;0,SUM($T38:IM38)=$R$38),1,0))</f>
        <v>0</v>
      </c>
      <c r="IN59" s="41">
        <f>IF(IN$7="",0,IF(AND(IN38=0,IM38&lt;&gt;0,SUM($T38:IN38)=$R$38),1,0))</f>
        <v>0</v>
      </c>
      <c r="IO59" s="41">
        <f>IF(IO$7="",0,IF(AND(IO38=0,IN38&lt;&gt;0,SUM($T38:IO38)=$R$38),1,0))</f>
        <v>0</v>
      </c>
      <c r="IP59" s="41">
        <f>IF(IP$7="",0,IF(AND(IP38=0,IO38&lt;&gt;0,SUM($T38:IP38)=$R$38),1,0))</f>
        <v>0</v>
      </c>
      <c r="IQ59" s="41">
        <f>IF(IQ$7="",0,IF(AND(IQ38=0,IP38&lt;&gt;0,SUM($T38:IQ38)=$R$38),1,0))</f>
        <v>0</v>
      </c>
      <c r="IR59" s="41">
        <f>IF(IR$7="",0,IF(AND(IR38=0,IQ38&lt;&gt;0,SUM($T38:IR38)=$R$38),1,0))</f>
        <v>0</v>
      </c>
      <c r="IS59" s="41">
        <f>IF(IS$7="",0,IF(AND(IS38=0,IR38&lt;&gt;0,SUM($T38:IS38)=$R$38),1,0))</f>
        <v>0</v>
      </c>
      <c r="IT59" s="41">
        <f>IF(IT$7="",0,IF(AND(IT38=0,IS38&lt;&gt;0,SUM($T38:IT38)=$R$38),1,0))</f>
        <v>0</v>
      </c>
      <c r="IU59" s="41">
        <f>IF(IU$7="",0,IF(AND(IU38=0,IT38&lt;&gt;0,SUM($T38:IU38)=$R$38),1,0))</f>
        <v>0</v>
      </c>
      <c r="IV59" s="41">
        <f>IF(IV$7="",0,IF(AND(IV38=0,IU38&lt;&gt;0,SUM($T38:IV38)=$R$38),1,0))</f>
        <v>0</v>
      </c>
      <c r="IW59" s="41">
        <f>IF(IW$7="",0,IF(AND(IW38=0,IV38&lt;&gt;0,SUM($T38:IW38)=$R$38),1,0))</f>
        <v>0</v>
      </c>
      <c r="IX59" s="41">
        <f>IF(IX$7="",0,IF(AND(IX38=0,IW38&lt;&gt;0,SUM($T38:IX38)=$R$38),1,0))</f>
        <v>0</v>
      </c>
      <c r="IY59" s="41">
        <f>IF(IY$7="",0,IF(AND(IY38=0,IX38&lt;&gt;0,SUM($T38:IY38)=$R$38),1,0))</f>
        <v>0</v>
      </c>
      <c r="IZ59" s="41">
        <f>IF(IZ$7="",0,IF(AND(IZ38=0,IY38&lt;&gt;0,SUM($T38:IZ38)=$R$38),1,0))</f>
        <v>0</v>
      </c>
      <c r="JA59" s="41">
        <f>IF(JA$7="",0,IF(AND(JA38=0,IZ38&lt;&gt;0,SUM($T38:JA38)=$R$38),1,0))</f>
        <v>0</v>
      </c>
      <c r="JB59" s="41">
        <f>IF(JB$7="",0,IF(AND(JB38=0,JA38&lt;&gt;0,SUM($T38:JB38)=$R$38),1,0))</f>
        <v>0</v>
      </c>
      <c r="JC59" s="41">
        <f>IF(JC$7="",0,IF(AND(JC38=0,JB38&lt;&gt;0,SUM($T38:JC38)=$R$38),1,0))</f>
        <v>0</v>
      </c>
      <c r="JD59" s="41">
        <f>IF(JD$7="",0,IF(AND(JD38=0,JC38&lt;&gt;0,SUM($T38:JD38)=$R$38),1,0))</f>
        <v>0</v>
      </c>
      <c r="JE59" s="41">
        <f>IF(JE$7="",0,IF(AND(JE38=0,JD38&lt;&gt;0,SUM($T38:JE38)=$R$38),1,0))</f>
        <v>0</v>
      </c>
      <c r="JF59" s="41">
        <f>IF(JF$7="",0,IF(AND(JF38=0,JE38&lt;&gt;0,SUM($T38:JF38)=$R$38),1,0))</f>
        <v>0</v>
      </c>
      <c r="JG59" s="41">
        <f>IF(JG$7="",0,IF(AND(JG38=0,JF38&lt;&gt;0,SUM($T38:JG38)=$R$38),1,0))</f>
        <v>0</v>
      </c>
      <c r="JH59" s="41">
        <f>IF(JH$7="",0,IF(AND(JH38=0,JG38&lt;&gt;0,SUM($T38:JH38)=$R$38),1,0))</f>
        <v>0</v>
      </c>
      <c r="JI59" s="41">
        <f>IF(JI$7="",0,IF(AND(JI38=0,JH38&lt;&gt;0,SUM($T38:JI38)=$R$38),1,0))</f>
        <v>0</v>
      </c>
      <c r="JJ59" s="41">
        <f>IF(JJ$7="",0,IF(AND(JJ38=0,JI38&lt;&gt;0,SUM($T38:JJ38)=$R$38),1,0))</f>
        <v>0</v>
      </c>
      <c r="JK59" s="41">
        <f>IF(JK$7="",0,IF(AND(JK38=0,JJ38&lt;&gt;0,SUM($T38:JK38)=$R$38),1,0))</f>
        <v>0</v>
      </c>
      <c r="JL59" s="41">
        <f>IF(JL$7="",0,IF(AND(JL38=0,JK38&lt;&gt;0,SUM($T38:JL38)=$R$38),1,0))</f>
        <v>0</v>
      </c>
      <c r="JM59" s="41">
        <f>IF(JM$7="",0,IF(AND(JM38=0,JL38&lt;&gt;0,SUM($T38:JM38)=$R$38),1,0))</f>
        <v>0</v>
      </c>
      <c r="JN59" s="41">
        <f>IF(JN$7="",0,IF(AND(JN38=0,JM38&lt;&gt;0,SUM($T38:JN38)=$R$38),1,0))</f>
        <v>0</v>
      </c>
      <c r="JO59" s="41">
        <f>IF(JO$7="",0,IF(AND(JO38=0,JN38&lt;&gt;0,SUM($T38:JO38)=$R$38),1,0))</f>
        <v>0</v>
      </c>
      <c r="JP59" s="41">
        <f>IF(JP$7="",0,IF(AND(JP38=0,JO38&lt;&gt;0,SUM($T38:JP38)=$R$38),1,0))</f>
        <v>0</v>
      </c>
      <c r="JQ59" s="41">
        <f>IF(JQ$7="",0,IF(AND(JQ38=0,JP38&lt;&gt;0,SUM($T38:JQ38)=$R$38),1,0))</f>
        <v>0</v>
      </c>
      <c r="JR59" s="41">
        <f>IF(JR$7="",0,IF(AND(JR38=0,JQ38&lt;&gt;0,SUM($T38:JR38)=$R$38),1,0))</f>
        <v>0</v>
      </c>
      <c r="JS59" s="41">
        <f>IF(JS$7="",0,IF(AND(JS38=0,JR38&lt;&gt;0,SUM($T38:JS38)=$R$38),1,0))</f>
        <v>0</v>
      </c>
      <c r="JT59" s="41">
        <f>IF(JT$7="",0,IF(AND(JT38=0,JS38&lt;&gt;0,SUM($T38:JT38)=$R$38),1,0))</f>
        <v>0</v>
      </c>
      <c r="JU59" s="41">
        <f>IF(JU$7="",0,IF(AND(JU38=0,JT38&lt;&gt;0,SUM($T38:JU38)=$R$38),1,0))</f>
        <v>0</v>
      </c>
      <c r="JV59" s="41">
        <f>IF(JV$7="",0,IF(AND(JV38=0,JU38&lt;&gt;0,SUM($T38:JV38)=$R$38),1,0))</f>
        <v>0</v>
      </c>
      <c r="JW59" s="41">
        <f>IF(JW$7="",0,IF(AND(JW38=0,JV38&lt;&gt;0,SUM($T38:JW38)=$R$38),1,0))</f>
        <v>0</v>
      </c>
      <c r="JX59" s="41">
        <f>IF(JX$7="",0,IF(AND(JX38=0,JW38&lt;&gt;0,SUM($T38:JX38)=$R$38),1,0))</f>
        <v>0</v>
      </c>
      <c r="JY59" s="41">
        <f>IF(JY$7="",0,IF(AND(JY38=0,JX38&lt;&gt;0,SUM($T38:JY38)=$R$38),1,0))</f>
        <v>0</v>
      </c>
      <c r="JZ59" s="41">
        <f>IF(JZ$7="",0,IF(AND(JZ38=0,JY38&lt;&gt;0,SUM($T38:JZ38)=$R$38),1,0))</f>
        <v>0</v>
      </c>
      <c r="KA59" s="41">
        <f>IF(KA$7="",0,IF(AND(KA38=0,JZ38&lt;&gt;0,SUM($T38:KA38)=$R$38),1,0))</f>
        <v>0</v>
      </c>
      <c r="KB59" s="41">
        <f>IF(KB$7="",0,IF(AND(KB38=0,KA38&lt;&gt;0,SUM($T38:KB38)=$R$38),1,0))</f>
        <v>0</v>
      </c>
      <c r="KC59" s="41">
        <f>IF(KC$7="",0,IF(AND(KC38=0,KB38&lt;&gt;0,SUM($T38:KC38)=$R$38),1,0))</f>
        <v>0</v>
      </c>
      <c r="KD59" s="41">
        <f>IF(KD$7="",0,IF(AND(KD38=0,KC38&lt;&gt;0,SUM($T38:KD38)=$R$38),1,0))</f>
        <v>0</v>
      </c>
      <c r="KE59" s="41">
        <f>IF(KE$7="",0,IF(AND(KE38=0,KD38&lt;&gt;0,SUM($T38:KE38)=$R$38),1,0))</f>
        <v>0</v>
      </c>
      <c r="KF59" s="41">
        <f>IF(KF$7="",0,IF(AND(KF38=0,KE38&lt;&gt;0,SUM($T38:KF38)=$R$38),1,0))</f>
        <v>0</v>
      </c>
      <c r="KG59" s="41">
        <f>IF(KG$7="",0,IF(AND(KG38=0,KF38&lt;&gt;0,SUM($T38:KG38)=$R$38),1,0))</f>
        <v>0</v>
      </c>
      <c r="KH59" s="41">
        <f>IF(KH$7="",0,IF(AND(KH38=0,KG38&lt;&gt;0,SUM($T38:KH38)=$R$38),1,0))</f>
        <v>0</v>
      </c>
      <c r="KI59" s="41">
        <f>IF(KI$7="",0,IF(AND(KI38=0,KH38&lt;&gt;0,SUM($T38:KI38)=$R$38),1,0))</f>
        <v>0</v>
      </c>
      <c r="KJ59" s="41">
        <f>IF(KJ$7="",0,IF(AND(KJ38=0,KI38&lt;&gt;0,SUM($T38:KJ38)=$R$38),1,0))</f>
        <v>0</v>
      </c>
      <c r="KK59" s="41">
        <f>IF(KK$7="",0,IF(AND(KK38=0,KJ38&lt;&gt;0,SUM($T38:KK38)=$R$38),1,0))</f>
        <v>0</v>
      </c>
      <c r="KL59" s="41">
        <f>IF(KL$7="",0,IF(AND(KL38=0,KK38&lt;&gt;0,SUM($T38:KL38)=$R$38),1,0))</f>
        <v>0</v>
      </c>
      <c r="KM59" s="41">
        <f>IF(KM$7="",0,IF(AND(KM38=0,KL38&lt;&gt;0,SUM($T38:KM38)=$R$38),1,0))</f>
        <v>0</v>
      </c>
      <c r="KN59" s="41">
        <f>IF(KN$7="",0,IF(AND(KN38=0,KM38&lt;&gt;0,SUM($T38:KN38)=$R$38),1,0))</f>
        <v>0</v>
      </c>
      <c r="KO59" s="41">
        <f>IF(KO$7="",0,IF(AND(KO38=0,KN38&lt;&gt;0,SUM($T38:KO38)=$R$38),1,0))</f>
        <v>0</v>
      </c>
      <c r="KP59" s="41">
        <f>IF(KP$7="",0,IF(AND(KP38=0,KO38&lt;&gt;0,SUM($T38:KP38)=$R$38),1,0))</f>
        <v>0</v>
      </c>
      <c r="KQ59" s="41">
        <f>IF(KQ$7="",0,IF(AND(KQ38=0,KP38&lt;&gt;0,SUM($T38:KQ38)=$R$38),1,0))</f>
        <v>0</v>
      </c>
      <c r="KR59" s="41">
        <f>IF(KR$7="",0,IF(AND(KR38=0,KQ38&lt;&gt;0,SUM($T38:KR38)=$R$38),1,0))</f>
        <v>0</v>
      </c>
      <c r="KS59" s="41">
        <f>IF(KS$7="",0,IF(AND(KS38=0,KR38&lt;&gt;0,SUM($T38:KS38)=$R$38),1,0))</f>
        <v>0</v>
      </c>
      <c r="KT59" s="41">
        <f>IF(KT$7="",0,IF(AND(KT38=0,KS38&lt;&gt;0,SUM($T38:KT38)=$R$38),1,0))</f>
        <v>0</v>
      </c>
      <c r="KU59" s="41">
        <f>IF(KU$7="",0,IF(AND(KU38=0,KT38&lt;&gt;0,SUM($T38:KU38)=$R$38),1,0))</f>
        <v>0</v>
      </c>
      <c r="KV59" s="41">
        <f>IF(KV$7="",0,IF(AND(KV38=0,KU38&lt;&gt;0,SUM($T38:KV38)=$R$38),1,0))</f>
        <v>0</v>
      </c>
      <c r="KW59" s="3"/>
      <c r="KX59" s="3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1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0"/>
      <c r="KG60" s="40"/>
      <c r="KH60" s="40"/>
      <c r="KI60" s="40"/>
      <c r="KJ60" s="40"/>
      <c r="KK60" s="40"/>
      <c r="KL60" s="40"/>
      <c r="KM60" s="40"/>
      <c r="KN60" s="40"/>
      <c r="KO60" s="40"/>
      <c r="KP60" s="40"/>
      <c r="KQ60" s="40"/>
      <c r="KR60" s="40"/>
      <c r="KS60" s="40"/>
      <c r="KT60" s="40"/>
      <c r="KU60" s="40"/>
      <c r="KV60" s="40"/>
      <c r="KW60" s="1"/>
      <c r="KX60" s="1"/>
    </row>
    <row r="61" spans="1:310" s="4" customFormat="1" x14ac:dyDescent="0.25">
      <c r="A61" s="3"/>
      <c r="B61" s="72"/>
      <c r="C61" s="86"/>
      <c r="D61" s="86"/>
      <c r="E61" s="3" t="str">
        <f>kpi!$E$108</f>
        <v>идентификатор возврата инвестиций</v>
      </c>
      <c r="F61" s="3"/>
      <c r="G61" s="3"/>
      <c r="H61" s="39" t="str">
        <f>IF(OR($E61="",$E61=0),"",INDEX(kpi!$I:$I,SUMIFS(kpi!$A:$A,kpi!$E:$E,$E61)))</f>
        <v>1/0</v>
      </c>
      <c r="I61" s="3"/>
      <c r="J61" s="3"/>
      <c r="K61" s="3"/>
      <c r="L61" s="3"/>
      <c r="M61" s="5"/>
      <c r="N61" s="3"/>
      <c r="O61" s="19"/>
      <c r="P61" s="3"/>
      <c r="Q61" s="3"/>
      <c r="R61" s="41">
        <f t="shared" si="1483"/>
        <v>1</v>
      </c>
      <c r="S61" s="3"/>
      <c r="T61" s="3"/>
      <c r="U61" s="41">
        <f>IF(U$7="",0,IF(AND(SUM($T59:U59)=$R$59,U48=MIN(U48:$KW$48),U48&gt;=$R$23,SUM($T$61:T61)=0),1,0))</f>
        <v>0</v>
      </c>
      <c r="V61" s="41">
        <f>IF(V$7="",0,IF(AND(SUM($T59:V59)=$R$59,V48=MIN(V48:$KW$48),V48&gt;=$R$23,SUM($T$61:U61)=0),1,0))</f>
        <v>0</v>
      </c>
      <c r="W61" s="41">
        <f>IF(W$7="",0,IF(AND(SUM($T59:W59)=$R$59,W48=MIN(W48:$KW$48),W48&gt;=$R$23,SUM($T$61:V61)=0),1,0))</f>
        <v>0</v>
      </c>
      <c r="X61" s="41">
        <f>IF(X$7="",0,IF(AND(SUM($T59:X59)=$R$59,X48=MIN(X48:$KW$48),X48&gt;=$R$23,SUM($T$61:W61)=0),1,0))</f>
        <v>0</v>
      </c>
      <c r="Y61" s="41">
        <f>IF(Y$7="",0,IF(AND(SUM($T59:Y59)=$R$59,Y48=MIN(Y48:$KW$48),Y48&gt;=$R$23,SUM($T$61:X61)=0),1,0))</f>
        <v>0</v>
      </c>
      <c r="Z61" s="41">
        <f>IF(Z$7="",0,IF(AND(SUM($T59:Z59)=$R$59,Z48=MIN(Z48:$KW$48),Z48&gt;=$R$23,SUM($T$61:Y61)=0),1,0))</f>
        <v>0</v>
      </c>
      <c r="AA61" s="41">
        <f>IF(AA$7="",0,IF(AND(SUM($T59:AA59)=$R$59,AA48=MIN(AA48:$KW$48),AA48&gt;=$R$23,SUM($T$61:Z61)=0),1,0))</f>
        <v>0</v>
      </c>
      <c r="AB61" s="41">
        <f>IF(AB$7="",0,IF(AND(SUM($T59:AB59)=$R$59,AB48=MIN(AB48:$KW$48),AB48&gt;=$R$23,SUM($T$61:AA61)=0),1,0))</f>
        <v>0</v>
      </c>
      <c r="AC61" s="41">
        <f>IF(AC$7="",0,IF(AND(SUM($T59:AC59)=$R$59,AC48=MIN(AC48:$KW$48),AC48&gt;=$R$23,SUM($T$61:AB61)=0),1,0))</f>
        <v>0</v>
      </c>
      <c r="AD61" s="41">
        <f>IF(AD$7="",0,IF(AND(SUM($T59:AD59)=$R$59,AD48=MIN(AD48:$KW$48),AD48&gt;=$R$23,SUM($T$61:AC61)=0),1,0))</f>
        <v>0</v>
      </c>
      <c r="AE61" s="41">
        <f>IF(AE$7="",0,IF(AND(SUM($T59:AE59)=$R$59,AE48=MIN(AE48:$KW$48),AE48&gt;=$R$23,SUM($T$61:AD61)=0),1,0))</f>
        <v>0</v>
      </c>
      <c r="AF61" s="41">
        <f>IF(AF$7="",0,IF(AND(SUM($T59:AF59)=$R$59,AF48=MIN(AF48:$KW$48),AF48&gt;=$R$23,SUM($T$61:AE61)=0),1,0))</f>
        <v>0</v>
      </c>
      <c r="AG61" s="41">
        <f>IF(AG$7="",0,IF(AND(SUM($T59:AG59)=$R$59,AG48=MIN(AG48:$KW$48),AG48&gt;=$R$23,SUM($T$61:AF61)=0),1,0))</f>
        <v>0</v>
      </c>
      <c r="AH61" s="41">
        <f>IF(AH$7="",0,IF(AND(SUM($T59:AH59)=$R$59,AH48=MIN(AH48:$KW$48),AH48&gt;=$R$23,SUM($T$61:AG61)=0),1,0))</f>
        <v>0</v>
      </c>
      <c r="AI61" s="41">
        <f>IF(AI$7="",0,IF(AND(SUM($T59:AI59)=$R$59,AI48=MIN(AI48:$KW$48),AI48&gt;=$R$23,SUM($T$61:AH61)=0),1,0))</f>
        <v>0</v>
      </c>
      <c r="AJ61" s="41">
        <f>IF(AJ$7="",0,IF(AND(SUM($T59:AJ59)=$R$59,AJ48=MIN(AJ48:$KW$48),AJ48&gt;=$R$23,SUM($T$61:AI61)=0),1,0))</f>
        <v>0</v>
      </c>
      <c r="AK61" s="41">
        <f>IF(AK$7="",0,IF(AND(SUM($T59:AK59)=$R$59,AK48=MIN(AK48:$KW$48),AK48&gt;=$R$23,SUM($T$61:AJ61)=0),1,0))</f>
        <v>0</v>
      </c>
      <c r="AL61" s="41">
        <f>IF(AL$7="",0,IF(AND(SUM($T59:AL59)=$R$59,AL48=MIN(AL48:$KW$48),AL48&gt;=$R$23,SUM($T$61:AK61)=0),1,0))</f>
        <v>0</v>
      </c>
      <c r="AM61" s="41">
        <f>IF(AM$7="",0,IF(AND(SUM($T59:AM59)=$R$59,AM48=MIN(AM48:$KW$48),AM48&gt;=$R$23,SUM($T$61:AL61)=0),1,0))</f>
        <v>0</v>
      </c>
      <c r="AN61" s="41">
        <f>IF(AN$7="",0,IF(AND(SUM($T59:AN59)=$R$59,AN48=MIN(AN48:$KW$48),AN48&gt;=$R$23,SUM($T$61:AM61)=0),1,0))</f>
        <v>0</v>
      </c>
      <c r="AO61" s="41">
        <f>IF(AO$7="",0,IF(AND(SUM($T59:AO59)=$R$59,AO48=MIN(AO48:$KW$48),AO48&gt;=$R$23,SUM($T$61:AN61)=0),1,0))</f>
        <v>0</v>
      </c>
      <c r="AP61" s="41">
        <f>IF(AP$7="",0,IF(AND(SUM($T59:AP59)=$R$59,AP48=MIN(AP48:$KW$48),AP48&gt;=$R$23,SUM($T$61:AO61)=0),1,0))</f>
        <v>0</v>
      </c>
      <c r="AQ61" s="41">
        <f>IF(AQ$7="",0,IF(AND(SUM($T59:AQ59)=$R$59,AQ48=MIN(AQ48:$KW$48),AQ48&gt;=$R$23,SUM($T$61:AP61)=0),1,0))</f>
        <v>0</v>
      </c>
      <c r="AR61" s="41">
        <f>IF(AR$7="",0,IF(AND(SUM($T59:AR59)=$R$59,AR48=MIN(AR48:$KW$48),AR48&gt;=$R$23,SUM($T$61:AQ61)=0),1,0))</f>
        <v>0</v>
      </c>
      <c r="AS61" s="41">
        <f>IF(AS$7="",0,IF(AND(SUM($T59:AS59)=$R$59,AS48=MIN(AS48:$KW$48),AS48&gt;=$R$23,SUM($T$61:AR61)=0),1,0))</f>
        <v>0</v>
      </c>
      <c r="AT61" s="41">
        <f>IF(AT$7="",0,IF(AND(SUM($T59:AT59)=$R$59,AT48=MIN(AT48:$KW$48),AT48&gt;=$R$23,SUM($T$61:AS61)=0),1,0))</f>
        <v>0</v>
      </c>
      <c r="AU61" s="41">
        <f>IF(AU$7="",0,IF(AND(SUM($T59:AU59)=$R$59,AU48=MIN(AU48:$KW$48),AU48&gt;=$R$23,SUM($T$61:AT61)=0),1,0))</f>
        <v>0</v>
      </c>
      <c r="AV61" s="41">
        <f>IF(AV$7="",0,IF(AND(SUM($T59:AV59)=$R$59,AV48=MIN(AV48:$KW$48),AV48&gt;=$R$23,SUM($T$61:AU61)=0),1,0))</f>
        <v>0</v>
      </c>
      <c r="AW61" s="41">
        <f>IF(AW$7="",0,IF(AND(SUM($T59:AW59)=$R$59,AW48=MIN(AW48:$KW$48),AW48&gt;=$R$23,SUM($T$61:AV61)=0),1,0))</f>
        <v>0</v>
      </c>
      <c r="AX61" s="41">
        <f>IF(AX$7="",0,IF(AND(SUM($T59:AX59)=$R$59,AX48=MIN(AX48:$KW$48),AX48&gt;=$R$23,SUM($T$61:AW61)=0),1,0))</f>
        <v>0</v>
      </c>
      <c r="AY61" s="41">
        <f>IF(AY$7="",0,IF(AND(SUM($T59:AY59)=$R$59,AY48=MIN(AY48:$KW$48),AY48&gt;=$R$23,SUM($T$61:AX61)=0),1,0))</f>
        <v>0</v>
      </c>
      <c r="AZ61" s="41">
        <f>IF(AZ$7="",0,IF(AND(SUM($T59:AZ59)=$R$59,AZ48=MIN(AZ48:$KW$48),AZ48&gt;=$R$23,SUM($T$61:AY61)=0),1,0))</f>
        <v>0</v>
      </c>
      <c r="BA61" s="41">
        <f>IF(BA$7="",0,IF(AND(SUM($T59:BA59)=$R$59,BA48=MIN(BA48:$KW$48),BA48&gt;=$R$23,SUM($T$61:AZ61)=0),1,0))</f>
        <v>0</v>
      </c>
      <c r="BB61" s="41">
        <f>IF(BB$7="",0,IF(AND(SUM($T59:BB59)=$R$59,BB48=MIN(BB48:$KW$48),BB48&gt;=$R$23,SUM($T$61:BA61)=0),1,0))</f>
        <v>0</v>
      </c>
      <c r="BC61" s="41">
        <f>IF(BC$7="",0,IF(AND(SUM($T59:BC59)=$R$59,BC48=MIN(BC48:$KW$48),BC48&gt;=$R$23,SUM($T$61:BB61)=0),1,0))</f>
        <v>0</v>
      </c>
      <c r="BD61" s="41">
        <f>IF(BD$7="",0,IF(AND(SUM($T59:BD59)=$R$59,BD48=MIN(BD48:$KW$48),BD48&gt;=$R$23,SUM($T$61:BC61)=0),1,0))</f>
        <v>0</v>
      </c>
      <c r="BE61" s="41">
        <f>IF(BE$7="",0,IF(AND(SUM($T59:BE59)=$R$59,BE48=MIN(BE48:$KW$48),BE48&gt;=$R$23,SUM($T$61:BD61)=0),1,0))</f>
        <v>0</v>
      </c>
      <c r="BF61" s="41">
        <f>IF(BF$7="",0,IF(AND(SUM($T59:BF59)=$R$59,BF48=MIN(BF48:$KW$48),BF48&gt;=$R$23,SUM($T$61:BE61)=0),1,0))</f>
        <v>0</v>
      </c>
      <c r="BG61" s="41">
        <f>IF(BG$7="",0,IF(AND(SUM($T59:BG59)=$R$59,BG48=MIN(BG48:$KW$48),BG48&gt;=$R$23,SUM($T$61:BF61)=0),1,0))</f>
        <v>0</v>
      </c>
      <c r="BH61" s="41">
        <f>IF(BH$7="",0,IF(AND(SUM($T59:BH59)=$R$59,BH48=MIN(BH48:$KW$48),BH48&gt;=$R$23,SUM($T$61:BG61)=0),1,0))</f>
        <v>0</v>
      </c>
      <c r="BI61" s="41">
        <f>IF(BI$7="",0,IF(AND(SUM($T59:BI59)=$R$59,BI48=MIN(BI48:$KW$48),BI48&gt;=$R$23,SUM($T$61:BH61)=0),1,0))</f>
        <v>0</v>
      </c>
      <c r="BJ61" s="41">
        <f>IF(BJ$7="",0,IF(AND(SUM($T59:BJ59)=$R$59,BJ48=MIN(BJ48:$KW$48),BJ48&gt;=$R$23,SUM($T$61:BI61)=0),1,0))</f>
        <v>0</v>
      </c>
      <c r="BK61" s="41">
        <f>IF(BK$7="",0,IF(AND(SUM($T59:BK59)=$R$59,BK48=MIN(BK48:$KW$48),BK48&gt;=$R$23,SUM($T$61:BJ61)=0),1,0))</f>
        <v>0</v>
      </c>
      <c r="BL61" s="41">
        <f>IF(BL$7="",0,IF(AND(SUM($T59:BL59)=$R$59,BL48=MIN(BL48:$KW$48),BL48&gt;=$R$23,SUM($T$61:BK61)=0),1,0))</f>
        <v>0</v>
      </c>
      <c r="BM61" s="41">
        <f>IF(BM$7="",0,IF(AND(SUM($T59:BM59)=$R$59,BM48=MIN(BM48:$KW$48),BM48&gt;=$R$23,SUM($T$61:BL61)=0),1,0))</f>
        <v>0</v>
      </c>
      <c r="BN61" s="41">
        <f>IF(BN$7="",0,IF(AND(SUM($T59:BN59)=$R$59,BN48=MIN(BN48:$KW$48),BN48&gt;=$R$23,SUM($T$61:BM61)=0),1,0))</f>
        <v>0</v>
      </c>
      <c r="BO61" s="41">
        <f>IF(BO$7="",0,IF(AND(SUM($T59:BO59)=$R$59,BO48=MIN(BO48:$KW$48),BO48&gt;=$R$23,SUM($T$61:BN61)=0),1,0))</f>
        <v>0</v>
      </c>
      <c r="BP61" s="41">
        <f>IF(BP$7="",0,IF(AND(SUM($T59:BP59)=$R$59,BP48=MIN(BP48:$KW$48),BP48&gt;=$R$23,SUM($T$61:BO61)=0),1,0))</f>
        <v>0</v>
      </c>
      <c r="BQ61" s="41">
        <f>IF(BQ$7="",0,IF(AND(SUM($T59:BQ59)=$R$59,BQ48=MIN(BQ48:$KW$48),BQ48&gt;=$R$23,SUM($T$61:BP61)=0),1,0))</f>
        <v>0</v>
      </c>
      <c r="BR61" s="41">
        <f>IF(BR$7="",0,IF(AND(SUM($T59:BR59)=$R$59,BR48=MIN(BR48:$KW$48),BR48&gt;=$R$23,SUM($T$61:BQ61)=0),1,0))</f>
        <v>0</v>
      </c>
      <c r="BS61" s="41">
        <f>IF(BS$7="",0,IF(AND(SUM($T59:BS59)=$R$59,BS48=MIN(BS48:$KW$48),BS48&gt;=$R$23,SUM($T$61:BR61)=0),1,0))</f>
        <v>0</v>
      </c>
      <c r="BT61" s="41">
        <f>IF(BT$7="",0,IF(AND(SUM($T59:BT59)=$R$59,BT48=MIN(BT48:$KW$48),BT48&gt;=$R$23,SUM($T$61:BS61)=0),1,0))</f>
        <v>0</v>
      </c>
      <c r="BU61" s="41">
        <f>IF(BU$7="",0,IF(AND(SUM($T59:BU59)=$R$59,BU48=MIN(BU48:$KW$48),BU48&gt;=$R$23,SUM($T$61:BT61)=0),1,0))</f>
        <v>0</v>
      </c>
      <c r="BV61" s="41">
        <f>IF(BV$7="",0,IF(AND(SUM($T59:BV59)=$R$59,BV48=MIN(BV48:$KW$48),BV48&gt;=$R$23,SUM($T$61:BU61)=0),1,0))</f>
        <v>0</v>
      </c>
      <c r="BW61" s="41">
        <f>IF(BW$7="",0,IF(AND(SUM($T59:BW59)=$R$59,BW48=MIN(BW48:$KW$48),BW48&gt;=$R$23,SUM($T$61:BV61)=0),1,0))</f>
        <v>0</v>
      </c>
      <c r="BX61" s="41">
        <f>IF(BX$7="",0,IF(AND(SUM($T59:BX59)=$R$59,BX48=MIN(BX48:$KW$48),BX48&gt;=$R$23,SUM($T$61:BW61)=0),1,0))</f>
        <v>0</v>
      </c>
      <c r="BY61" s="41">
        <f>IF(BY$7="",0,IF(AND(SUM($T59:BY59)=$R$59,BY48=MIN(BY48:$KW$48),BY48&gt;=$R$23,SUM($T$61:BX61)=0),1,0))</f>
        <v>0</v>
      </c>
      <c r="BZ61" s="41">
        <f>IF(BZ$7="",0,IF(AND(SUM($T59:BZ59)=$R$59,BZ48=MIN(BZ48:$KW$48),BZ48&gt;=$R$23,SUM($T$61:BY61)=0),1,0))</f>
        <v>1</v>
      </c>
      <c r="CA61" s="41">
        <f>IF(CA$7="",0,IF(AND(SUM($T59:CA59)=$R$59,CA48=MIN(CA48:$KW$48),CA48&gt;=$R$23,SUM($T$61:BZ61)=0),1,0))</f>
        <v>0</v>
      </c>
      <c r="CB61" s="41">
        <f>IF(CB$7="",0,IF(AND(SUM($T59:CB59)=$R$59,CB48=MIN(CB48:$KW$48),CB48&gt;=$R$23,SUM($T$61:CA61)=0),1,0))</f>
        <v>0</v>
      </c>
      <c r="CC61" s="41">
        <f>IF(CC$7="",0,IF(AND(SUM($T59:CC59)=$R$59,CC48=MIN(CC48:$KW$48),CC48&gt;=$R$23,SUM($T$61:CB61)=0),1,0))</f>
        <v>0</v>
      </c>
      <c r="CD61" s="41">
        <f>IF(CD$7="",0,IF(AND(SUM($T59:CD59)=$R$59,CD48=MIN(CD48:$KW$48),CD48&gt;=$R$23,SUM($T$61:CC61)=0),1,0))</f>
        <v>0</v>
      </c>
      <c r="CE61" s="41">
        <f>IF(CE$7="",0,IF(AND(SUM($T59:CE59)=$R$59,CE48=MIN(CE48:$KW$48),CE48&gt;=$R$23,SUM($T$61:CD61)=0),1,0))</f>
        <v>0</v>
      </c>
      <c r="CF61" s="41">
        <f>IF(CF$7="",0,IF(AND(SUM($T59:CF59)=$R$59,CF48=MIN(CF48:$KW$48),CF48&gt;=$R$23,SUM($T$61:CE61)=0),1,0))</f>
        <v>0</v>
      </c>
      <c r="CG61" s="41">
        <f>IF(CG$7="",0,IF(AND(SUM($T59:CG59)=$R$59,CG48=MIN(CG48:$KW$48),CG48&gt;=$R$23,SUM($T$61:CF61)=0),1,0))</f>
        <v>0</v>
      </c>
      <c r="CH61" s="41">
        <f>IF(CH$7="",0,IF(AND(SUM($T59:CH59)=$R$59,CH48=MIN(CH48:$KW$48),CH48&gt;=$R$23,SUM($T$61:CG61)=0),1,0))</f>
        <v>0</v>
      </c>
      <c r="CI61" s="41">
        <f>IF(CI$7="",0,IF(AND(SUM($T59:CI59)=$R$59,CI48=MIN(CI48:$KW$48),CI48&gt;=$R$23,SUM($T$61:CH61)=0),1,0))</f>
        <v>0</v>
      </c>
      <c r="CJ61" s="41">
        <f>IF(CJ$7="",0,IF(AND(SUM($T59:CJ59)=$R$59,CJ48=MIN(CJ48:$KW$48),CJ48&gt;=$R$23,SUM($T$61:CI61)=0),1,0))</f>
        <v>0</v>
      </c>
      <c r="CK61" s="41">
        <f>IF(CK$7="",0,IF(AND(SUM($T59:CK59)=$R$59,CK48=MIN(CK48:$KW$48),CK48&gt;=$R$23,SUM($T$61:CJ61)=0),1,0))</f>
        <v>0</v>
      </c>
      <c r="CL61" s="41">
        <f>IF(CL$7="",0,IF(AND(SUM($T59:CL59)=$R$59,CL48=MIN(CL48:$KW$48),CL48&gt;=$R$23,SUM($T$61:CK61)=0),1,0))</f>
        <v>0</v>
      </c>
      <c r="CM61" s="41">
        <f>IF(CM$7="",0,IF(AND(SUM($T59:CM59)=$R$59,CM48=MIN(CM48:$KW$48),CM48&gt;=$R$23,SUM($T$61:CL61)=0),1,0))</f>
        <v>0</v>
      </c>
      <c r="CN61" s="41">
        <f>IF(CN$7="",0,IF(AND(SUM($T59:CN59)=$R$59,CN48=MIN(CN48:$KW$48),CN48&gt;=$R$23,SUM($T$61:CM61)=0),1,0))</f>
        <v>0</v>
      </c>
      <c r="CO61" s="41">
        <f>IF(CO$7="",0,IF(AND(SUM($T59:CO59)=$R$59,CO48=MIN(CO48:$KW$48),CO48&gt;=$R$23,SUM($T$61:CN61)=0),1,0))</f>
        <v>0</v>
      </c>
      <c r="CP61" s="41">
        <f>IF(CP$7="",0,IF(AND(SUM($T59:CP59)=$R$59,CP48=MIN(CP48:$KW$48),CP48&gt;=$R$23,SUM($T$61:CO61)=0),1,0))</f>
        <v>0</v>
      </c>
      <c r="CQ61" s="41">
        <f>IF(CQ$7="",0,IF(AND(SUM($T59:CQ59)=$R$59,CQ48=MIN(CQ48:$KW$48),CQ48&gt;=$R$23,SUM($T$61:CP61)=0),1,0))</f>
        <v>0</v>
      </c>
      <c r="CR61" s="41">
        <f>IF(CR$7="",0,IF(AND(SUM($T59:CR59)=$R$59,CR48=MIN(CR48:$KW$48),CR48&gt;=$R$23,SUM($T$61:CQ61)=0),1,0))</f>
        <v>0</v>
      </c>
      <c r="CS61" s="41">
        <f>IF(CS$7="",0,IF(AND(SUM($T59:CS59)=$R$59,CS48=MIN(CS48:$KW$48),CS48&gt;=$R$23,SUM($T$61:CR61)=0),1,0))</f>
        <v>0</v>
      </c>
      <c r="CT61" s="41">
        <f>IF(CT$7="",0,IF(AND(SUM($T59:CT59)=$R$59,CT48=MIN(CT48:$KW$48),CT48&gt;=$R$23,SUM($T$61:CS61)=0),1,0))</f>
        <v>0</v>
      </c>
      <c r="CU61" s="41">
        <f>IF(CU$7="",0,IF(AND(SUM($T59:CU59)=$R$59,CU48=MIN(CU48:$KW$48),CU48&gt;=$R$23,SUM($T$61:CT61)=0),1,0))</f>
        <v>0</v>
      </c>
      <c r="CV61" s="41">
        <f>IF(CV$7="",0,IF(AND(SUM($T59:CV59)=$R$59,CV48=MIN(CV48:$KW$48),CV48&gt;=$R$23,SUM($T$61:CU61)=0),1,0))</f>
        <v>0</v>
      </c>
      <c r="CW61" s="41">
        <f>IF(CW$7="",0,IF(AND(SUM($T59:CW59)=$R$59,CW48=MIN(CW48:$KW$48),CW48&gt;=$R$23,SUM($T$61:CV61)=0),1,0))</f>
        <v>0</v>
      </c>
      <c r="CX61" s="41">
        <f>IF(CX$7="",0,IF(AND(SUM($T59:CX59)=$R$59,CX48=MIN(CX48:$KW$48),CX48&gt;=$R$23,SUM($T$61:CW61)=0),1,0))</f>
        <v>0</v>
      </c>
      <c r="CY61" s="41">
        <f>IF(CY$7="",0,IF(AND(SUM($T59:CY59)=$R$59,CY48=MIN(CY48:$KW$48),CY48&gt;=$R$23,SUM($T$61:CX61)=0),1,0))</f>
        <v>0</v>
      </c>
      <c r="CZ61" s="41">
        <f>IF(CZ$7="",0,IF(AND(SUM($T59:CZ59)=$R$59,CZ48=MIN(CZ48:$KW$48),CZ48&gt;=$R$23,SUM($T$61:CY61)=0),1,0))</f>
        <v>0</v>
      </c>
      <c r="DA61" s="41">
        <f>IF(DA$7="",0,IF(AND(SUM($T59:DA59)=$R$59,DA48=MIN(DA48:$KW$48),DA48&gt;=$R$23,SUM($T$61:CZ61)=0),1,0))</f>
        <v>0</v>
      </c>
      <c r="DB61" s="41">
        <f>IF(DB$7="",0,IF(AND(SUM($T59:DB59)=$R$59,DB48=MIN(DB48:$KW$48),DB48&gt;=$R$23,SUM($T$61:DA61)=0),1,0))</f>
        <v>0</v>
      </c>
      <c r="DC61" s="41">
        <f>IF(DC$7="",0,IF(AND(SUM($T59:DC59)=$R$59,DC48=MIN(DC48:$KW$48),DC48&gt;=$R$23,SUM($T$61:DB61)=0),1,0))</f>
        <v>0</v>
      </c>
      <c r="DD61" s="41">
        <f>IF(DD$7="",0,IF(AND(SUM($T59:DD59)=$R$59,DD48=MIN(DD48:$KW$48),DD48&gt;=$R$23,SUM($T$61:DC61)=0),1,0))</f>
        <v>0</v>
      </c>
      <c r="DE61" s="41">
        <f>IF(DE$7="",0,IF(AND(SUM($T59:DE59)=$R$59,DE48=MIN(DE48:$KW$48),DE48&gt;=$R$23,SUM($T$61:DD61)=0),1,0))</f>
        <v>0</v>
      </c>
      <c r="DF61" s="41">
        <f>IF(DF$7="",0,IF(AND(SUM($T59:DF59)=$R$59,DF48=MIN(DF48:$KW$48),DF48&gt;=$R$23,SUM($T$61:DE61)=0),1,0))</f>
        <v>0</v>
      </c>
      <c r="DG61" s="41">
        <f>IF(DG$7="",0,IF(AND(SUM($T59:DG59)=$R$59,DG48=MIN(DG48:$KW$48),DG48&gt;=$R$23,SUM($T$61:DF61)=0),1,0))</f>
        <v>0</v>
      </c>
      <c r="DH61" s="41">
        <f>IF(DH$7="",0,IF(AND(SUM($T59:DH59)=$R$59,DH48=MIN(DH48:$KW$48),DH48&gt;=$R$23,SUM($T$61:DG61)=0),1,0))</f>
        <v>0</v>
      </c>
      <c r="DI61" s="41">
        <f>IF(DI$7="",0,IF(AND(SUM($T59:DI59)=$R$59,DI48=MIN(DI48:$KW$48),DI48&gt;=$R$23,SUM($T$61:DH61)=0),1,0))</f>
        <v>0</v>
      </c>
      <c r="DJ61" s="41">
        <f>IF(DJ$7="",0,IF(AND(SUM($T59:DJ59)=$R$59,DJ48=MIN(DJ48:$KW$48),DJ48&gt;=$R$23,SUM($T$61:DI61)=0),1,0))</f>
        <v>0</v>
      </c>
      <c r="DK61" s="41">
        <f>IF(DK$7="",0,IF(AND(SUM($T59:DK59)=$R$59,DK48=MIN(DK48:$KW$48),DK48&gt;=$R$23,SUM($T$61:DJ61)=0),1,0))</f>
        <v>0</v>
      </c>
      <c r="DL61" s="41">
        <f>IF(DL$7="",0,IF(AND(SUM($T59:DL59)=$R$59,DL48=MIN(DL48:$KW$48),DL48&gt;=$R$23,SUM($T$61:DK61)=0),1,0))</f>
        <v>0</v>
      </c>
      <c r="DM61" s="41">
        <f>IF(DM$7="",0,IF(AND(SUM($T59:DM59)=$R$59,DM48=MIN(DM48:$KW$48),DM48&gt;=$R$23,SUM($T$61:DL61)=0),1,0))</f>
        <v>0</v>
      </c>
      <c r="DN61" s="41">
        <f>IF(DN$7="",0,IF(AND(SUM($T59:DN59)=$R$59,DN48=MIN(DN48:$KW$48),DN48&gt;=$R$23,SUM($T$61:DM61)=0),1,0))</f>
        <v>0</v>
      </c>
      <c r="DO61" s="41">
        <f>IF(DO$7="",0,IF(AND(SUM($T59:DO59)=$R$59,DO48=MIN(DO48:$KW$48),DO48&gt;=$R$23,SUM($T$61:DN61)=0),1,0))</f>
        <v>0</v>
      </c>
      <c r="DP61" s="41">
        <f>IF(DP$7="",0,IF(AND(SUM($T59:DP59)=$R$59,DP48=MIN(DP48:$KW$48),DP48&gt;=$R$23,SUM($T$61:DO61)=0),1,0))</f>
        <v>0</v>
      </c>
      <c r="DQ61" s="41">
        <f>IF(DQ$7="",0,IF(AND(SUM($T59:DQ59)=$R$59,DQ48=MIN(DQ48:$KW$48),DQ48&gt;=$R$23,SUM($T$61:DP61)=0),1,0))</f>
        <v>0</v>
      </c>
      <c r="DR61" s="41">
        <f>IF(DR$7="",0,IF(AND(SUM($T59:DR59)=$R$59,DR48=MIN(DR48:$KW$48),DR48&gt;=$R$23,SUM($T$61:DQ61)=0),1,0))</f>
        <v>0</v>
      </c>
      <c r="DS61" s="41">
        <f>IF(DS$7="",0,IF(AND(SUM($T59:DS59)=$R$59,DS48=MIN(DS48:$KW$48),DS48&gt;=$R$23,SUM($T$61:DR61)=0),1,0))</f>
        <v>0</v>
      </c>
      <c r="DT61" s="41">
        <f>IF(DT$7="",0,IF(AND(SUM($T59:DT59)=$R$59,DT48=MIN(DT48:$KW$48),DT48&gt;=$R$23,SUM($T$61:DS61)=0),1,0))</f>
        <v>0</v>
      </c>
      <c r="DU61" s="41">
        <f>IF(DU$7="",0,IF(AND(SUM($T59:DU59)=$R$59,DU48=MIN(DU48:$KW$48),DU48&gt;=$R$23,SUM($T$61:DT61)=0),1,0))</f>
        <v>0</v>
      </c>
      <c r="DV61" s="41">
        <f>IF(DV$7="",0,IF(AND(SUM($T59:DV59)=$R$59,DV48=MIN(DV48:$KW$48),DV48&gt;=$R$23,SUM($T$61:DU61)=0),1,0))</f>
        <v>0</v>
      </c>
      <c r="DW61" s="41">
        <f>IF(DW$7="",0,IF(AND(SUM($T59:DW59)=$R$59,DW48=MIN(DW48:$KW$48),DW48&gt;=$R$23,SUM($T$61:DV61)=0),1,0))</f>
        <v>0</v>
      </c>
      <c r="DX61" s="41">
        <f>IF(DX$7="",0,IF(AND(SUM($T59:DX59)=$R$59,DX48=MIN(DX48:$KW$48),DX48&gt;=$R$23,SUM($T$61:DW61)=0),1,0))</f>
        <v>0</v>
      </c>
      <c r="DY61" s="41">
        <f>IF(DY$7="",0,IF(AND(SUM($T59:DY59)=$R$59,DY48=MIN(DY48:$KW$48),DY48&gt;=$R$23,SUM($T$61:DX61)=0),1,0))</f>
        <v>0</v>
      </c>
      <c r="DZ61" s="41">
        <f>IF(DZ$7="",0,IF(AND(SUM($T59:DZ59)=$R$59,DZ48=MIN(DZ48:$KW$48),DZ48&gt;=$R$23,SUM($T$61:DY61)=0),1,0))</f>
        <v>0</v>
      </c>
      <c r="EA61" s="41">
        <f>IF(EA$7="",0,IF(AND(SUM($T59:EA59)=$R$59,EA48=MIN(EA48:$KW$48),EA48&gt;=$R$23,SUM($T$61:DZ61)=0),1,0))</f>
        <v>0</v>
      </c>
      <c r="EB61" s="41">
        <f>IF(EB$7="",0,IF(AND(SUM($T59:EB59)=$R$59,EB48=MIN(EB48:$KW$48),EB48&gt;=$R$23,SUM($T$61:EA61)=0),1,0))</f>
        <v>0</v>
      </c>
      <c r="EC61" s="41">
        <f>IF(EC$7="",0,IF(AND(SUM($T59:EC59)=$R$59,EC48=MIN(EC48:$KW$48),EC48&gt;=$R$23,SUM($T$61:EB61)=0),1,0))</f>
        <v>0</v>
      </c>
      <c r="ED61" s="41">
        <f>IF(ED$7="",0,IF(AND(SUM($T59:ED59)=$R$59,ED48=MIN(ED48:$KW$48),ED48&gt;=$R$23,SUM($T$61:EC61)=0),1,0))</f>
        <v>0</v>
      </c>
      <c r="EE61" s="41">
        <f>IF(EE$7="",0,IF(AND(SUM($T59:EE59)=$R$59,EE48=MIN(EE48:$KW$48),EE48&gt;=$R$23,SUM($T$61:ED61)=0),1,0))</f>
        <v>0</v>
      </c>
      <c r="EF61" s="41">
        <f>IF(EF$7="",0,IF(AND(SUM($T59:EF59)=$R$59,EF48=MIN(EF48:$KW$48),EF48&gt;=$R$23,SUM($T$61:EE61)=0),1,0))</f>
        <v>0</v>
      </c>
      <c r="EG61" s="41">
        <f>IF(EG$7="",0,IF(AND(SUM($T59:EG59)=$R$59,EG48=MIN(EG48:$KW$48),EG48&gt;=$R$23,SUM($T$61:EF61)=0),1,0))</f>
        <v>0</v>
      </c>
      <c r="EH61" s="41">
        <f>IF(EH$7="",0,IF(AND(SUM($T59:EH59)=$R$59,EH48=MIN(EH48:$KW$48),EH48&gt;=$R$23,SUM($T$61:EG61)=0),1,0))</f>
        <v>0</v>
      </c>
      <c r="EI61" s="41">
        <f>IF(EI$7="",0,IF(AND(SUM($T59:EI59)=$R$59,EI48=MIN(EI48:$KW$48),EI48&gt;=$R$23,SUM($T$61:EH61)=0),1,0))</f>
        <v>0</v>
      </c>
      <c r="EJ61" s="41">
        <f>IF(EJ$7="",0,IF(AND(SUM($T59:EJ59)=$R$59,EJ48=MIN(EJ48:$KW$48),EJ48&gt;=$R$23,SUM($T$61:EI61)=0),1,0))</f>
        <v>0</v>
      </c>
      <c r="EK61" s="41">
        <f>IF(EK$7="",0,IF(AND(SUM($T59:EK59)=$R$59,EK48=MIN(EK48:$KW$48),EK48&gt;=$R$23,SUM($T$61:EJ61)=0),1,0))</f>
        <v>0</v>
      </c>
      <c r="EL61" s="41">
        <f>IF(EL$7="",0,IF(AND(SUM($T59:EL59)=$R$59,EL48=MIN(EL48:$KW$48),EL48&gt;=$R$23,SUM($T$61:EK61)=0),1,0))</f>
        <v>0</v>
      </c>
      <c r="EM61" s="41">
        <f>IF(EM$7="",0,IF(AND(SUM($T59:EM59)=$R$59,EM48=MIN(EM48:$KW$48),EM48&gt;=$R$23,SUM($T$61:EL61)=0),1,0))</f>
        <v>0</v>
      </c>
      <c r="EN61" s="41">
        <f>IF(EN$7="",0,IF(AND(SUM($T59:EN59)=$R$59,EN48=MIN(EN48:$KW$48),EN48&gt;=$R$23,SUM($T$61:EM61)=0),1,0))</f>
        <v>0</v>
      </c>
      <c r="EO61" s="41">
        <f>IF(EO$7="",0,IF(AND(SUM($T59:EO59)=$R$59,EO48=MIN(EO48:$KW$48),EO48&gt;=$R$23,SUM($T$61:EN61)=0),1,0))</f>
        <v>0</v>
      </c>
      <c r="EP61" s="41">
        <f>IF(EP$7="",0,IF(AND(SUM($T59:EP59)=$R$59,EP48=MIN(EP48:$KW$48),EP48&gt;=$R$23,SUM($T$61:EO61)=0),1,0))</f>
        <v>0</v>
      </c>
      <c r="EQ61" s="41">
        <f>IF(EQ$7="",0,IF(AND(SUM($T59:EQ59)=$R$59,EQ48=MIN(EQ48:$KW$48),EQ48&gt;=$R$23,SUM($T$61:EP61)=0),1,0))</f>
        <v>0</v>
      </c>
      <c r="ER61" s="41">
        <f>IF(ER$7="",0,IF(AND(SUM($T59:ER59)=$R$59,ER48=MIN(ER48:$KW$48),ER48&gt;=$R$23,SUM($T$61:EQ61)=0),1,0))</f>
        <v>0</v>
      </c>
      <c r="ES61" s="41">
        <f>IF(ES$7="",0,IF(AND(SUM($T59:ES59)=$R$59,ES48=MIN(ES48:$KW$48),ES48&gt;=$R$23,SUM($T$61:ER61)=0),1,0))</f>
        <v>0</v>
      </c>
      <c r="ET61" s="41">
        <f>IF(ET$7="",0,IF(AND(SUM($T59:ET59)=$R$59,ET48=MIN(ET48:$KW$48),ET48&gt;=$R$23,SUM($T$61:ES61)=0),1,0))</f>
        <v>0</v>
      </c>
      <c r="EU61" s="41">
        <f>IF(EU$7="",0,IF(AND(SUM($T59:EU59)=$R$59,EU48=MIN(EU48:$KW$48),EU48&gt;=$R$23,SUM($T$61:ET61)=0),1,0))</f>
        <v>0</v>
      </c>
      <c r="EV61" s="41">
        <f>IF(EV$7="",0,IF(AND(SUM($T59:EV59)=$R$59,EV48=MIN(EV48:$KW$48),EV48&gt;=$R$23,SUM($T$61:EU61)=0),1,0))</f>
        <v>0</v>
      </c>
      <c r="EW61" s="41">
        <f>IF(EW$7="",0,IF(AND(SUM($T59:EW59)=$R$59,EW48=MIN(EW48:$KW$48),EW48&gt;=$R$23,SUM($T$61:EV61)=0),1,0))</f>
        <v>0</v>
      </c>
      <c r="EX61" s="41">
        <f>IF(EX$7="",0,IF(AND(SUM($T59:EX59)=$R$59,EX48=MIN(EX48:$KW$48),EX48&gt;=$R$23,SUM($T$61:EW61)=0),1,0))</f>
        <v>0</v>
      </c>
      <c r="EY61" s="41">
        <f>IF(EY$7="",0,IF(AND(SUM($T59:EY59)=$R$59,EY48=MIN(EY48:$KW$48),EY48&gt;=$R$23,SUM($T$61:EX61)=0),1,0))</f>
        <v>0</v>
      </c>
      <c r="EZ61" s="41">
        <f>IF(EZ$7="",0,IF(AND(SUM($T59:EZ59)=$R$59,EZ48=MIN(EZ48:$KW$48),EZ48&gt;=$R$23,SUM($T$61:EY61)=0),1,0))</f>
        <v>0</v>
      </c>
      <c r="FA61" s="41">
        <f>IF(FA$7="",0,IF(AND(SUM($T59:FA59)=$R$59,FA48=MIN(FA48:$KW$48),FA48&gt;=$R$23,SUM($T$61:EZ61)=0),1,0))</f>
        <v>0</v>
      </c>
      <c r="FB61" s="41">
        <f>IF(FB$7="",0,IF(AND(SUM($T59:FB59)=$R$59,FB48=MIN(FB48:$KW$48),FB48&gt;=$R$23,SUM($T$61:FA61)=0),1,0))</f>
        <v>0</v>
      </c>
      <c r="FC61" s="41">
        <f>IF(FC$7="",0,IF(AND(SUM($T59:FC59)=$R$59,FC48=MIN(FC48:$KW$48),FC48&gt;=$R$23,SUM($T$61:FB61)=0),1,0))</f>
        <v>0</v>
      </c>
      <c r="FD61" s="41">
        <f>IF(FD$7="",0,IF(AND(SUM($T59:FD59)=$R$59,FD48=MIN(FD48:$KW$48),FD48&gt;=$R$23,SUM($T$61:FC61)=0),1,0))</f>
        <v>0</v>
      </c>
      <c r="FE61" s="41">
        <f>IF(FE$7="",0,IF(AND(SUM($T59:FE59)=$R$59,FE48=MIN(FE48:$KW$48),FE48&gt;=$R$23,SUM($T$61:FD61)=0),1,0))</f>
        <v>0</v>
      </c>
      <c r="FF61" s="41">
        <f>IF(FF$7="",0,IF(AND(SUM($T59:FF59)=$R$59,FF48=MIN(FF48:$KW$48),FF48&gt;=$R$23,SUM($T$61:FE61)=0),1,0))</f>
        <v>0</v>
      </c>
      <c r="FG61" s="41">
        <f>IF(FG$7="",0,IF(AND(SUM($T59:FG59)=$R$59,FG48=MIN(FG48:$KW$48),FG48&gt;=$R$23,SUM($T$61:FF61)=0),1,0))</f>
        <v>0</v>
      </c>
      <c r="FH61" s="41">
        <f>IF(FH$7="",0,IF(AND(SUM($T59:FH59)=$R$59,FH48=MIN(FH48:$KW$48),FH48&gt;=$R$23,SUM($T$61:FG61)=0),1,0))</f>
        <v>0</v>
      </c>
      <c r="FI61" s="41">
        <f>IF(FI$7="",0,IF(AND(SUM($T59:FI59)=$R$59,FI48=MIN(FI48:$KW$48),FI48&gt;=$R$23,SUM($T$61:FH61)=0),1,0))</f>
        <v>0</v>
      </c>
      <c r="FJ61" s="41">
        <f>IF(FJ$7="",0,IF(AND(SUM($T59:FJ59)=$R$59,FJ48=MIN(FJ48:$KW$48),FJ48&gt;=$R$23,SUM($T$61:FI61)=0),1,0))</f>
        <v>0</v>
      </c>
      <c r="FK61" s="41">
        <f>IF(FK$7="",0,IF(AND(SUM($T59:FK59)=$R$59,FK48=MIN(FK48:$KW$48),FK48&gt;=$R$23,SUM($T$61:FJ61)=0),1,0))</f>
        <v>0</v>
      </c>
      <c r="FL61" s="41">
        <f>IF(FL$7="",0,IF(AND(SUM($T59:FL59)=$R$59,FL48=MIN(FL48:$KW$48),FL48&gt;=$R$23,SUM($T$61:FK61)=0),1,0))</f>
        <v>0</v>
      </c>
      <c r="FM61" s="41">
        <f>IF(FM$7="",0,IF(AND(SUM($T59:FM59)=$R$59,FM48=MIN(FM48:$KW$48),FM48&gt;=$R$23,SUM($T$61:FL61)=0),1,0))</f>
        <v>0</v>
      </c>
      <c r="FN61" s="41">
        <f>IF(FN$7="",0,IF(AND(SUM($T59:FN59)=$R$59,FN48=MIN(FN48:$KW$48),FN48&gt;=$R$23,SUM($T$61:FM61)=0),1,0))</f>
        <v>0</v>
      </c>
      <c r="FO61" s="41">
        <f>IF(FO$7="",0,IF(AND(SUM($T59:FO59)=$R$59,FO48=MIN(FO48:$KW$48),FO48&gt;=$R$23,SUM($T$61:FN61)=0),1,0))</f>
        <v>0</v>
      </c>
      <c r="FP61" s="41">
        <f>IF(FP$7="",0,IF(AND(SUM($T59:FP59)=$R$59,FP48=MIN(FP48:$KW$48),FP48&gt;=$R$23,SUM($T$61:FO61)=0),1,0))</f>
        <v>0</v>
      </c>
      <c r="FQ61" s="41">
        <f>IF(FQ$7="",0,IF(AND(SUM($T59:FQ59)=$R$59,FQ48=MIN(FQ48:$KW$48),FQ48&gt;=$R$23,SUM($T$61:FP61)=0),1,0))</f>
        <v>0</v>
      </c>
      <c r="FR61" s="41">
        <f>IF(FR$7="",0,IF(AND(SUM($T59:FR59)=$R$59,FR48=MIN(FR48:$KW$48),FR48&gt;=$R$23,SUM($T$61:FQ61)=0),1,0))</f>
        <v>0</v>
      </c>
      <c r="FS61" s="41">
        <f>IF(FS$7="",0,IF(AND(SUM($T59:FS59)=$R$59,FS48=MIN(FS48:$KW$48),FS48&gt;=$R$23,SUM($T$61:FR61)=0),1,0))</f>
        <v>0</v>
      </c>
      <c r="FT61" s="41">
        <f>IF(FT$7="",0,IF(AND(SUM($T59:FT59)=$R$59,FT48=MIN(FT48:$KW$48),FT48&gt;=$R$23,SUM($T$61:FS61)=0),1,0))</f>
        <v>0</v>
      </c>
      <c r="FU61" s="41">
        <f>IF(FU$7="",0,IF(AND(SUM($T59:FU59)=$R$59,FU48=MIN(FU48:$KW$48),FU48&gt;=$R$23,SUM($T$61:FT61)=0),1,0))</f>
        <v>0</v>
      </c>
      <c r="FV61" s="41">
        <f>IF(FV$7="",0,IF(AND(SUM($T59:FV59)=$R$59,FV48=MIN(FV48:$KW$48),FV48&gt;=$R$23,SUM($T$61:FU61)=0),1,0))</f>
        <v>0</v>
      </c>
      <c r="FW61" s="41">
        <f>IF(FW$7="",0,IF(AND(SUM($T59:FW59)=$R$59,FW48=MIN(FW48:$KW$48),FW48&gt;=$R$23,SUM($T$61:FV61)=0),1,0))</f>
        <v>0</v>
      </c>
      <c r="FX61" s="41">
        <f>IF(FX$7="",0,IF(AND(SUM($T59:FX59)=$R$59,FX48=MIN(FX48:$KW$48),FX48&gt;=$R$23,SUM($T$61:FW61)=0),1,0))</f>
        <v>0</v>
      </c>
      <c r="FY61" s="41">
        <f>IF(FY$7="",0,IF(AND(SUM($T59:FY59)=$R$59,FY48=MIN(FY48:$KW$48),FY48&gt;=$R$23,SUM($T$61:FX61)=0),1,0))</f>
        <v>0</v>
      </c>
      <c r="FZ61" s="41">
        <f>IF(FZ$7="",0,IF(AND(SUM($T59:FZ59)=$R$59,FZ48=MIN(FZ48:$KW$48),FZ48&gt;=$R$23,SUM($T$61:FY61)=0),1,0))</f>
        <v>0</v>
      </c>
      <c r="GA61" s="41">
        <f>IF(GA$7="",0,IF(AND(SUM($T59:GA59)=$R$59,GA48=MIN(GA48:$KW$48),GA48&gt;=$R$23,SUM($T$61:FZ61)=0),1,0))</f>
        <v>0</v>
      </c>
      <c r="GB61" s="41">
        <f>IF(GB$7="",0,IF(AND(SUM($T59:GB59)=$R$59,GB48=MIN(GB48:$KW$48),GB48&gt;=$R$23,SUM($T$61:GA61)=0),1,0))</f>
        <v>0</v>
      </c>
      <c r="GC61" s="41">
        <f>IF(GC$7="",0,IF(AND(SUM($T59:GC59)=$R$59,GC48=MIN(GC48:$KW$48),GC48&gt;=$R$23,SUM($T$61:GB61)=0),1,0))</f>
        <v>0</v>
      </c>
      <c r="GD61" s="41">
        <f>IF(GD$7="",0,IF(AND(SUM($T59:GD59)=$R$59,GD48=MIN(GD48:$KW$48),GD48&gt;=$R$23,SUM($T$61:GC61)=0),1,0))</f>
        <v>0</v>
      </c>
      <c r="GE61" s="41">
        <f>IF(GE$7="",0,IF(AND(SUM($T59:GE59)=$R$59,GE48=MIN(GE48:$KW$48),GE48&gt;=$R$23,SUM($T$61:GD61)=0),1,0))</f>
        <v>0</v>
      </c>
      <c r="GF61" s="41">
        <f>IF(GF$7="",0,IF(AND(SUM($T59:GF59)=$R$59,GF48=MIN(GF48:$KW$48),GF48&gt;=$R$23,SUM($T$61:GE61)=0),1,0))</f>
        <v>0</v>
      </c>
      <c r="GG61" s="41">
        <f>IF(GG$7="",0,IF(AND(SUM($T59:GG59)=$R$59,GG48=MIN(GG48:$KW$48),GG48&gt;=$R$23,SUM($T$61:GF61)=0),1,0))</f>
        <v>0</v>
      </c>
      <c r="GH61" s="41">
        <f>IF(GH$7="",0,IF(AND(SUM($T59:GH59)=$R$59,GH48=MIN(GH48:$KW$48),GH48&gt;=$R$23,SUM($T$61:GG61)=0),1,0))</f>
        <v>0</v>
      </c>
      <c r="GI61" s="41">
        <f>IF(GI$7="",0,IF(AND(SUM($T59:GI59)=$R$59,GI48=MIN(GI48:$KW$48),GI48&gt;=$R$23,SUM($T$61:GH61)=0),1,0))</f>
        <v>0</v>
      </c>
      <c r="GJ61" s="41">
        <f>IF(GJ$7="",0,IF(AND(SUM($T59:GJ59)=$R$59,GJ48=MIN(GJ48:$KW$48),GJ48&gt;=$R$23,SUM($T$61:GI61)=0),1,0))</f>
        <v>0</v>
      </c>
      <c r="GK61" s="41">
        <f>IF(GK$7="",0,IF(AND(SUM($T59:GK59)=$R$59,GK48=MIN(GK48:$KW$48),GK48&gt;=$R$23,SUM($T$61:GJ61)=0),1,0))</f>
        <v>0</v>
      </c>
      <c r="GL61" s="41">
        <f>IF(GL$7="",0,IF(AND(SUM($T59:GL59)=$R$59,GL48=MIN(GL48:$KW$48),GL48&gt;=$R$23,SUM($T$61:GK61)=0),1,0))</f>
        <v>0</v>
      </c>
      <c r="GM61" s="41">
        <f>IF(GM$7="",0,IF(AND(SUM($T59:GM59)=$R$59,GM48=MIN(GM48:$KW$48),GM48&gt;=$R$23,SUM($T$61:GL61)=0),1,0))</f>
        <v>0</v>
      </c>
      <c r="GN61" s="41">
        <f>IF(GN$7="",0,IF(AND(SUM($T59:GN59)=$R$59,GN48=MIN(GN48:$KW$48),GN48&gt;=$R$23,SUM($T$61:GM61)=0),1,0))</f>
        <v>0</v>
      </c>
      <c r="GO61" s="41">
        <f>IF(GO$7="",0,IF(AND(SUM($T59:GO59)=$R$59,GO48=MIN(GO48:$KW$48),GO48&gt;=$R$23,SUM($T$61:GN61)=0),1,0))</f>
        <v>0</v>
      </c>
      <c r="GP61" s="41">
        <f>IF(GP$7="",0,IF(AND(SUM($T59:GP59)=$R$59,GP48=MIN(GP48:$KW$48),GP48&gt;=$R$23,SUM($T$61:GO61)=0),1,0))</f>
        <v>0</v>
      </c>
      <c r="GQ61" s="41">
        <f>IF(GQ$7="",0,IF(AND(SUM($T59:GQ59)=$R$59,GQ48=MIN(GQ48:$KW$48),GQ48&gt;=$R$23,SUM($T$61:GP61)=0),1,0))</f>
        <v>0</v>
      </c>
      <c r="GR61" s="41">
        <f>IF(GR$7="",0,IF(AND(SUM($T59:GR59)=$R$59,GR48=MIN(GR48:$KW$48),GR48&gt;=$R$23,SUM($T$61:GQ61)=0),1,0))</f>
        <v>0</v>
      </c>
      <c r="GS61" s="41">
        <f>IF(GS$7="",0,IF(AND(SUM($T59:GS59)=$R$59,GS48=MIN(GS48:$KW$48),GS48&gt;=$R$23,SUM($T$61:GR61)=0),1,0))</f>
        <v>0</v>
      </c>
      <c r="GT61" s="41">
        <f>IF(GT$7="",0,IF(AND(SUM($T59:GT59)=$R$59,GT48=MIN(GT48:$KW$48),GT48&gt;=$R$23,SUM($T$61:GS61)=0),1,0))</f>
        <v>0</v>
      </c>
      <c r="GU61" s="41">
        <f>IF(GU$7="",0,IF(AND(SUM($T59:GU59)=$R$59,GU48=MIN(GU48:$KW$48),GU48&gt;=$R$23,SUM($T$61:GT61)=0),1,0))</f>
        <v>0</v>
      </c>
      <c r="GV61" s="41">
        <f>IF(GV$7="",0,IF(AND(SUM($T59:GV59)=$R$59,GV48=MIN(GV48:$KW$48),GV48&gt;=$R$23,SUM($T$61:GU61)=0),1,0))</f>
        <v>0</v>
      </c>
      <c r="GW61" s="41">
        <f>IF(GW$7="",0,IF(AND(SUM($T59:GW59)=$R$59,GW48=MIN(GW48:$KW$48),GW48&gt;=$R$23,SUM($T$61:GV61)=0),1,0))</f>
        <v>0</v>
      </c>
      <c r="GX61" s="41">
        <f>IF(GX$7="",0,IF(AND(SUM($T59:GX59)=$R$59,GX48=MIN(GX48:$KW$48),GX48&gt;=$R$23,SUM($T$61:GW61)=0),1,0))</f>
        <v>0</v>
      </c>
      <c r="GY61" s="41">
        <f>IF(GY$7="",0,IF(AND(SUM($T59:GY59)=$R$59,GY48=MIN(GY48:$KW$48),GY48&gt;=$R$23,SUM($T$61:GX61)=0),1,0))</f>
        <v>0</v>
      </c>
      <c r="GZ61" s="41">
        <f>IF(GZ$7="",0,IF(AND(SUM($T59:GZ59)=$R$59,GZ48=MIN(GZ48:$KW$48),GZ48&gt;=$R$23,SUM($T$61:GY61)=0),1,0))</f>
        <v>0</v>
      </c>
      <c r="HA61" s="41">
        <f>IF(HA$7="",0,IF(AND(SUM($T59:HA59)=$R$59,HA48=MIN(HA48:$KW$48),HA48&gt;=$R$23,SUM($T$61:GZ61)=0),1,0))</f>
        <v>0</v>
      </c>
      <c r="HB61" s="41">
        <f>IF(HB$7="",0,IF(AND(SUM($T59:HB59)=$R$59,HB48=MIN(HB48:$KW$48),HB48&gt;=$R$23,SUM($T$61:HA61)=0),1,0))</f>
        <v>0</v>
      </c>
      <c r="HC61" s="41">
        <f>IF(HC$7="",0,IF(AND(SUM($T59:HC59)=$R$59,HC48=MIN(HC48:$KW$48),HC48&gt;=$R$23,SUM($T$61:HB61)=0),1,0))</f>
        <v>0</v>
      </c>
      <c r="HD61" s="41">
        <f>IF(HD$7="",0,IF(AND(SUM($T59:HD59)=$R$59,HD48=MIN(HD48:$KW$48),HD48&gt;=$R$23,SUM($T$61:HC61)=0),1,0))</f>
        <v>0</v>
      </c>
      <c r="HE61" s="41">
        <f>IF(HE$7="",0,IF(AND(SUM($T59:HE59)=$R$59,HE48=MIN(HE48:$KW$48),HE48&gt;=$R$23,SUM($T$61:HD61)=0),1,0))</f>
        <v>0</v>
      </c>
      <c r="HF61" s="41">
        <f>IF(HF$7="",0,IF(AND(SUM($T59:HF59)=$R$59,HF48=MIN(HF48:$KW$48),HF48&gt;=$R$23,SUM($T$61:HE61)=0),1,0))</f>
        <v>0</v>
      </c>
      <c r="HG61" s="41">
        <f>IF(HG$7="",0,IF(AND(SUM($T59:HG59)=$R$59,HG48=MIN(HG48:$KW$48),HG48&gt;=$R$23,SUM($T$61:HF61)=0),1,0))</f>
        <v>0</v>
      </c>
      <c r="HH61" s="41">
        <f>IF(HH$7="",0,IF(AND(SUM($T59:HH59)=$R$59,HH48=MIN(HH48:$KW$48),HH48&gt;=$R$23,SUM($T$61:HG61)=0),1,0))</f>
        <v>0</v>
      </c>
      <c r="HI61" s="41">
        <f>IF(HI$7="",0,IF(AND(SUM($T59:HI59)=$R$59,HI48=MIN(HI48:$KW$48),HI48&gt;=$R$23,SUM($T$61:HH61)=0),1,0))</f>
        <v>0</v>
      </c>
      <c r="HJ61" s="41">
        <f>IF(HJ$7="",0,IF(AND(SUM($T59:HJ59)=$R$59,HJ48=MIN(HJ48:$KW$48),HJ48&gt;=$R$23,SUM($T$61:HI61)=0),1,0))</f>
        <v>0</v>
      </c>
      <c r="HK61" s="41">
        <f>IF(HK$7="",0,IF(AND(SUM($T59:HK59)=$R$59,HK48=MIN(HK48:$KW$48),HK48&gt;=$R$23,SUM($T$61:HJ61)=0),1,0))</f>
        <v>0</v>
      </c>
      <c r="HL61" s="41">
        <f>IF(HL$7="",0,IF(AND(SUM($T59:HL59)=$R$59,HL48=MIN(HL48:$KW$48),HL48&gt;=$R$23,SUM($T$61:HK61)=0),1,0))</f>
        <v>0</v>
      </c>
      <c r="HM61" s="41">
        <f>IF(HM$7="",0,IF(AND(SUM($T59:HM59)=$R$59,HM48=MIN(HM48:$KW$48),HM48&gt;=$R$23,SUM($T$61:HL61)=0),1,0))</f>
        <v>0</v>
      </c>
      <c r="HN61" s="41">
        <f>IF(HN$7="",0,IF(AND(SUM($T59:HN59)=$R$59,HN48=MIN(HN48:$KW$48),HN48&gt;=$R$23,SUM($T$61:HM61)=0),1,0))</f>
        <v>0</v>
      </c>
      <c r="HO61" s="41">
        <f>IF(HO$7="",0,IF(AND(SUM($T59:HO59)=$R$59,HO48=MIN(HO48:$KW$48),HO48&gt;=$R$23,SUM($T$61:HN61)=0),1,0))</f>
        <v>0</v>
      </c>
      <c r="HP61" s="41">
        <f>IF(HP$7="",0,IF(AND(SUM($T59:HP59)=$R$59,HP48=MIN(HP48:$KW$48),HP48&gt;=$R$23,SUM($T$61:HO61)=0),1,0))</f>
        <v>0</v>
      </c>
      <c r="HQ61" s="41">
        <f>IF(HQ$7="",0,IF(AND(SUM($T59:HQ59)=$R$59,HQ48=MIN(HQ48:$KW$48),HQ48&gt;=$R$23,SUM($T$61:HP61)=0),1,0))</f>
        <v>0</v>
      </c>
      <c r="HR61" s="41">
        <f>IF(HR$7="",0,IF(AND(SUM($T59:HR59)=$R$59,HR48=MIN(HR48:$KW$48),HR48&gt;=$R$23,SUM($T$61:HQ61)=0),1,0))</f>
        <v>0</v>
      </c>
      <c r="HS61" s="41">
        <f>IF(HS$7="",0,IF(AND(SUM($T59:HS59)=$R$59,HS48=MIN(HS48:$KW$48),HS48&gt;=$R$23,SUM($T$61:HR61)=0),1,0))</f>
        <v>0</v>
      </c>
      <c r="HT61" s="41">
        <f>IF(HT$7="",0,IF(AND(SUM($T59:HT59)=$R$59,HT48=MIN(HT48:$KW$48),HT48&gt;=$R$23,SUM($T$61:HS61)=0),1,0))</f>
        <v>0</v>
      </c>
      <c r="HU61" s="41">
        <f>IF(HU$7="",0,IF(AND(SUM($T59:HU59)=$R$59,HU48=MIN(HU48:$KW$48),HU48&gt;=$R$23,SUM($T$61:HT61)=0),1,0))</f>
        <v>0</v>
      </c>
      <c r="HV61" s="41">
        <f>IF(HV$7="",0,IF(AND(SUM($T59:HV59)=$R$59,HV48=MIN(HV48:$KW$48),HV48&gt;=$R$23,SUM($T$61:HU61)=0),1,0))</f>
        <v>0</v>
      </c>
      <c r="HW61" s="41">
        <f>IF(HW$7="",0,IF(AND(SUM($T59:HW59)=$R$59,HW48=MIN(HW48:$KW$48),HW48&gt;=$R$23,SUM($T$61:HV61)=0),1,0))</f>
        <v>0</v>
      </c>
      <c r="HX61" s="41">
        <f>IF(HX$7="",0,IF(AND(SUM($T59:HX59)=$R$59,HX48=MIN(HX48:$KW$48),HX48&gt;=$R$23,SUM($T$61:HW61)=0),1,0))</f>
        <v>0</v>
      </c>
      <c r="HY61" s="41">
        <f>IF(HY$7="",0,IF(AND(SUM($T59:HY59)=$R$59,HY48=MIN(HY48:$KW$48),HY48&gt;=$R$23,SUM($T$61:HX61)=0),1,0))</f>
        <v>0</v>
      </c>
      <c r="HZ61" s="41">
        <f>IF(HZ$7="",0,IF(AND(SUM($T59:HZ59)=$R$59,HZ48=MIN(HZ48:$KW$48),HZ48&gt;=$R$23,SUM($T$61:HY61)=0),1,0))</f>
        <v>0</v>
      </c>
      <c r="IA61" s="41">
        <f>IF(IA$7="",0,IF(AND(SUM($T59:IA59)=$R$59,IA48=MIN(IA48:$KW$48),IA48&gt;=$R$23,SUM($T$61:HZ61)=0),1,0))</f>
        <v>0</v>
      </c>
      <c r="IB61" s="41">
        <f>IF(IB$7="",0,IF(AND(SUM($T59:IB59)=$R$59,IB48=MIN(IB48:$KW$48),IB48&gt;=$R$23,SUM($T$61:IA61)=0),1,0))</f>
        <v>0</v>
      </c>
      <c r="IC61" s="41">
        <f>IF(IC$7="",0,IF(AND(SUM($T59:IC59)=$R$59,IC48=MIN(IC48:$KW$48),IC48&gt;=$R$23,SUM($T$61:IB61)=0),1,0))</f>
        <v>0</v>
      </c>
      <c r="ID61" s="41">
        <f>IF(ID$7="",0,IF(AND(SUM($T59:ID59)=$R$59,ID48=MIN(ID48:$KW$48),ID48&gt;=$R$23,SUM($T$61:IC61)=0),1,0))</f>
        <v>0</v>
      </c>
      <c r="IE61" s="41">
        <f>IF(IE$7="",0,IF(AND(SUM($T59:IE59)=$R$59,IE48=MIN(IE48:$KW$48),IE48&gt;=$R$23,SUM($T$61:ID61)=0),1,0))</f>
        <v>0</v>
      </c>
      <c r="IF61" s="41">
        <f>IF(IF$7="",0,IF(AND(SUM($T59:IF59)=$R$59,IF48=MIN(IF48:$KW$48),IF48&gt;=$R$23,SUM($T$61:IE61)=0),1,0))</f>
        <v>0</v>
      </c>
      <c r="IG61" s="41">
        <f>IF(IG$7="",0,IF(AND(SUM($T59:IG59)=$R$59,IG48=MIN(IG48:$KW$48),IG48&gt;=$R$23,SUM($T$61:IF61)=0),1,0))</f>
        <v>0</v>
      </c>
      <c r="IH61" s="41">
        <f>IF(IH$7="",0,IF(AND(SUM($T59:IH59)=$R$59,IH48=MIN(IH48:$KW$48),IH48&gt;=$R$23,SUM($T$61:IG61)=0),1,0))</f>
        <v>0</v>
      </c>
      <c r="II61" s="41">
        <f>IF(II$7="",0,IF(AND(SUM($T59:II59)=$R$59,II48=MIN(II48:$KW$48),II48&gt;=$R$23,SUM($T$61:IH61)=0),1,0))</f>
        <v>0</v>
      </c>
      <c r="IJ61" s="41">
        <f>IF(IJ$7="",0,IF(AND(SUM($T59:IJ59)=$R$59,IJ48=MIN(IJ48:$KW$48),IJ48&gt;=$R$23,SUM($T$61:II61)=0),1,0))</f>
        <v>0</v>
      </c>
      <c r="IK61" s="41">
        <f>IF(IK$7="",0,IF(AND(SUM($T59:IK59)=$R$59,IK48=MIN(IK48:$KW$48),IK48&gt;=$R$23,SUM($T$61:IJ61)=0),1,0))</f>
        <v>0</v>
      </c>
      <c r="IL61" s="41">
        <f>IF(IL$7="",0,IF(AND(SUM($T59:IL59)=$R$59,IL48=MIN(IL48:$KW$48),IL48&gt;=$R$23,SUM($T$61:IK61)=0),1,0))</f>
        <v>0</v>
      </c>
      <c r="IM61" s="41">
        <f>IF(IM$7="",0,IF(AND(SUM($T59:IM59)=$R$59,IM48=MIN(IM48:$KW$48),IM48&gt;=$R$23,SUM($T$61:IL61)=0),1,0))</f>
        <v>0</v>
      </c>
      <c r="IN61" s="41">
        <f>IF(IN$7="",0,IF(AND(SUM($T59:IN59)=$R$59,IN48=MIN(IN48:$KW$48),IN48&gt;=$R$23,SUM($T$61:IM61)=0),1,0))</f>
        <v>0</v>
      </c>
      <c r="IO61" s="41">
        <f>IF(IO$7="",0,IF(AND(SUM($T59:IO59)=$R$59,IO48=MIN(IO48:$KW$48),IO48&gt;=$R$23,SUM($T$61:IN61)=0),1,0))</f>
        <v>0</v>
      </c>
      <c r="IP61" s="41">
        <f>IF(IP$7="",0,IF(AND(SUM($T59:IP59)=$R$59,IP48=MIN(IP48:$KW$48),IP48&gt;=$R$23,SUM($T$61:IO61)=0),1,0))</f>
        <v>0</v>
      </c>
      <c r="IQ61" s="41">
        <f>IF(IQ$7="",0,IF(AND(SUM($T59:IQ59)=$R$59,IQ48=MIN(IQ48:$KW$48),IQ48&gt;=$R$23,SUM($T$61:IP61)=0),1,0))</f>
        <v>0</v>
      </c>
      <c r="IR61" s="41">
        <f>IF(IR$7="",0,IF(AND(SUM($T59:IR59)=$R$59,IR48=MIN(IR48:$KW$48),IR48&gt;=$R$23,SUM($T$61:IQ61)=0),1,0))</f>
        <v>0</v>
      </c>
      <c r="IS61" s="41">
        <f>IF(IS$7="",0,IF(AND(SUM($T59:IS59)=$R$59,IS48=MIN(IS48:$KW$48),IS48&gt;=$R$23,SUM($T$61:IR61)=0),1,0))</f>
        <v>0</v>
      </c>
      <c r="IT61" s="41">
        <f>IF(IT$7="",0,IF(AND(SUM($T59:IT59)=$R$59,IT48=MIN(IT48:$KW$48),IT48&gt;=$R$23,SUM($T$61:IS61)=0),1,0))</f>
        <v>0</v>
      </c>
      <c r="IU61" s="41">
        <f>IF(IU$7="",0,IF(AND(SUM($T59:IU59)=$R$59,IU48=MIN(IU48:$KW$48),IU48&gt;=$R$23,SUM($T$61:IT61)=0),1,0))</f>
        <v>0</v>
      </c>
      <c r="IV61" s="41">
        <f>IF(IV$7="",0,IF(AND(SUM($T59:IV59)=$R$59,IV48=MIN(IV48:$KW$48),IV48&gt;=$R$23,SUM($T$61:IU61)=0),1,0))</f>
        <v>0</v>
      </c>
      <c r="IW61" s="41">
        <f>IF(IW$7="",0,IF(AND(SUM($T59:IW59)=$R$59,IW48=MIN(IW48:$KW$48),IW48&gt;=$R$23,SUM($T$61:IV61)=0),1,0))</f>
        <v>0</v>
      </c>
      <c r="IX61" s="41">
        <f>IF(IX$7="",0,IF(AND(SUM($T59:IX59)=$R$59,IX48=MIN(IX48:$KW$48),IX48&gt;=$R$23,SUM($T$61:IW61)=0),1,0))</f>
        <v>0</v>
      </c>
      <c r="IY61" s="41">
        <f>IF(IY$7="",0,IF(AND(SUM($T59:IY59)=$R$59,IY48=MIN(IY48:$KW$48),IY48&gt;=$R$23,SUM($T$61:IX61)=0),1,0))</f>
        <v>0</v>
      </c>
      <c r="IZ61" s="41">
        <f>IF(IZ$7="",0,IF(AND(SUM($T59:IZ59)=$R$59,IZ48=MIN(IZ48:$KW$48),IZ48&gt;=$R$23,SUM($T$61:IY61)=0),1,0))</f>
        <v>0</v>
      </c>
      <c r="JA61" s="41">
        <f>IF(JA$7="",0,IF(AND(SUM($T59:JA59)=$R$59,JA48=MIN(JA48:$KW$48),JA48&gt;=$R$23,SUM($T$61:IZ61)=0),1,0))</f>
        <v>0</v>
      </c>
      <c r="JB61" s="41">
        <f>IF(JB$7="",0,IF(AND(SUM($T59:JB59)=$R$59,JB48=MIN(JB48:$KW$48),JB48&gt;=$R$23,SUM($T$61:JA61)=0),1,0))</f>
        <v>0</v>
      </c>
      <c r="JC61" s="41">
        <f>IF(JC$7="",0,IF(AND(SUM($T59:JC59)=$R$59,JC48=MIN(JC48:$KW$48),JC48&gt;=$R$23,SUM($T$61:JB61)=0),1,0))</f>
        <v>0</v>
      </c>
      <c r="JD61" s="41">
        <f>IF(JD$7="",0,IF(AND(SUM($T59:JD59)=$R$59,JD48=MIN(JD48:$KW$48),JD48&gt;=$R$23,SUM($T$61:JC61)=0),1,0))</f>
        <v>0</v>
      </c>
      <c r="JE61" s="41">
        <f>IF(JE$7="",0,IF(AND(SUM($T59:JE59)=$R$59,JE48=MIN(JE48:$KW$48),JE48&gt;=$R$23,SUM($T$61:JD61)=0),1,0))</f>
        <v>0</v>
      </c>
      <c r="JF61" s="41">
        <f>IF(JF$7="",0,IF(AND(SUM($T59:JF59)=$R$59,JF48=MIN(JF48:$KW$48),JF48&gt;=$R$23,SUM($T$61:JE61)=0),1,0))</f>
        <v>0</v>
      </c>
      <c r="JG61" s="41">
        <f>IF(JG$7="",0,IF(AND(SUM($T59:JG59)=$R$59,JG48=MIN(JG48:$KW$48),JG48&gt;=$R$23,SUM($T$61:JF61)=0),1,0))</f>
        <v>0</v>
      </c>
      <c r="JH61" s="41">
        <f>IF(JH$7="",0,IF(AND(SUM($T59:JH59)=$R$59,JH48=MIN(JH48:$KW$48),JH48&gt;=$R$23,SUM($T$61:JG61)=0),1,0))</f>
        <v>0</v>
      </c>
      <c r="JI61" s="41">
        <f>IF(JI$7="",0,IF(AND(SUM($T59:JI59)=$R$59,JI48=MIN(JI48:$KW$48),JI48&gt;=$R$23,SUM($T$61:JH61)=0),1,0))</f>
        <v>0</v>
      </c>
      <c r="JJ61" s="41">
        <f>IF(JJ$7="",0,IF(AND(SUM($T59:JJ59)=$R$59,JJ48=MIN(JJ48:$KW$48),JJ48&gt;=$R$23,SUM($T$61:JI61)=0),1,0))</f>
        <v>0</v>
      </c>
      <c r="JK61" s="41">
        <f>IF(JK$7="",0,IF(AND(SUM($T59:JK59)=$R$59,JK48=MIN(JK48:$KW$48),JK48&gt;=$R$23,SUM($T$61:JJ61)=0),1,0))</f>
        <v>0</v>
      </c>
      <c r="JL61" s="41">
        <f>IF(JL$7="",0,IF(AND(SUM($T59:JL59)=$R$59,JL48=MIN(JL48:$KW$48),JL48&gt;=$R$23,SUM($T$61:JK61)=0),1,0))</f>
        <v>0</v>
      </c>
      <c r="JM61" s="41">
        <f>IF(JM$7="",0,IF(AND(SUM($T59:JM59)=$R$59,JM48=MIN(JM48:$KW$48),JM48&gt;=$R$23,SUM($T$61:JL61)=0),1,0))</f>
        <v>0</v>
      </c>
      <c r="JN61" s="41">
        <f>IF(JN$7="",0,IF(AND(SUM($T59:JN59)=$R$59,JN48=MIN(JN48:$KW$48),JN48&gt;=$R$23,SUM($T$61:JM61)=0),1,0))</f>
        <v>0</v>
      </c>
      <c r="JO61" s="41">
        <f>IF(JO$7="",0,IF(AND(SUM($T59:JO59)=$R$59,JO48=MIN(JO48:$KW$48),JO48&gt;=$R$23,SUM($T$61:JN61)=0),1,0))</f>
        <v>0</v>
      </c>
      <c r="JP61" s="41">
        <f>IF(JP$7="",0,IF(AND(SUM($T59:JP59)=$R$59,JP48=MIN(JP48:$KW$48),JP48&gt;=$R$23,SUM($T$61:JO61)=0),1,0))</f>
        <v>0</v>
      </c>
      <c r="JQ61" s="41">
        <f>IF(JQ$7="",0,IF(AND(SUM($T59:JQ59)=$R$59,JQ48=MIN(JQ48:$KW$48),JQ48&gt;=$R$23,SUM($T$61:JP61)=0),1,0))</f>
        <v>0</v>
      </c>
      <c r="JR61" s="41">
        <f>IF(JR$7="",0,IF(AND(SUM($T59:JR59)=$R$59,JR48=MIN(JR48:$KW$48),JR48&gt;=$R$23,SUM($T$61:JQ61)=0),1,0))</f>
        <v>0</v>
      </c>
      <c r="JS61" s="41">
        <f>IF(JS$7="",0,IF(AND(SUM($T59:JS59)=$R$59,JS48=MIN(JS48:$KW$48),JS48&gt;=$R$23,SUM($T$61:JR61)=0),1,0))</f>
        <v>0</v>
      </c>
      <c r="JT61" s="41">
        <f>IF(JT$7="",0,IF(AND(SUM($T59:JT59)=$R$59,JT48=MIN(JT48:$KW$48),JT48&gt;=$R$23,SUM($T$61:JS61)=0),1,0))</f>
        <v>0</v>
      </c>
      <c r="JU61" s="41">
        <f>IF(JU$7="",0,IF(AND(SUM($T59:JU59)=$R$59,JU48=MIN(JU48:$KW$48),JU48&gt;=$R$23,SUM($T$61:JT61)=0),1,0))</f>
        <v>0</v>
      </c>
      <c r="JV61" s="41">
        <f>IF(JV$7="",0,IF(AND(SUM($T59:JV59)=$R$59,JV48=MIN(JV48:$KW$48),JV48&gt;=$R$23,SUM($T$61:JU61)=0),1,0))</f>
        <v>0</v>
      </c>
      <c r="JW61" s="41">
        <f>IF(JW$7="",0,IF(AND(SUM($T59:JW59)=$R$59,JW48=MIN(JW48:$KW$48),JW48&gt;=$R$23,SUM($T$61:JV61)=0),1,0))</f>
        <v>0</v>
      </c>
      <c r="JX61" s="41">
        <f>IF(JX$7="",0,IF(AND(SUM($T59:JX59)=$R$59,JX48=MIN(JX48:$KW$48),JX48&gt;=$R$23,SUM($T$61:JW61)=0),1,0))</f>
        <v>0</v>
      </c>
      <c r="JY61" s="41">
        <f>IF(JY$7="",0,IF(AND(SUM($T59:JY59)=$R$59,JY48=MIN(JY48:$KW$48),JY48&gt;=$R$23,SUM($T$61:JX61)=0),1,0))</f>
        <v>0</v>
      </c>
      <c r="JZ61" s="41">
        <f>IF(JZ$7="",0,IF(AND(SUM($T59:JZ59)=$R$59,JZ48=MIN(JZ48:$KW$48),JZ48&gt;=$R$23,SUM($T$61:JY61)=0),1,0))</f>
        <v>0</v>
      </c>
      <c r="KA61" s="41">
        <f>IF(KA$7="",0,IF(AND(SUM($T59:KA59)=$R$59,KA48=MIN(KA48:$KW$48),KA48&gt;=$R$23,SUM($T$61:JZ61)=0),1,0))</f>
        <v>0</v>
      </c>
      <c r="KB61" s="41">
        <f>IF(KB$7="",0,IF(AND(SUM($T59:KB59)=$R$59,KB48=MIN(KB48:$KW$48),KB48&gt;=$R$23,SUM($T$61:KA61)=0),1,0))</f>
        <v>0</v>
      </c>
      <c r="KC61" s="41">
        <f>IF(KC$7="",0,IF(AND(SUM($T59:KC59)=$R$59,KC48=MIN(KC48:$KW$48),KC48&gt;=$R$23,SUM($T$61:KB61)=0),1,0))</f>
        <v>0</v>
      </c>
      <c r="KD61" s="41">
        <f>IF(KD$7="",0,IF(AND(SUM($T59:KD59)=$R$59,KD48=MIN(KD48:$KW$48),KD48&gt;=$R$23,SUM($T$61:KC61)=0),1,0))</f>
        <v>0</v>
      </c>
      <c r="KE61" s="41">
        <f>IF(KE$7="",0,IF(AND(SUM($T59:KE59)=$R$59,KE48=MIN(KE48:$KW$48),KE48&gt;=$R$23,SUM($T$61:KD61)=0),1,0))</f>
        <v>0</v>
      </c>
      <c r="KF61" s="41">
        <f>IF(KF$7="",0,IF(AND(SUM($T59:KF59)=$R$59,KF48=MIN(KF48:$KW$48),KF48&gt;=$R$23,SUM($T$61:KE61)=0),1,0))</f>
        <v>0</v>
      </c>
      <c r="KG61" s="41">
        <f>IF(KG$7="",0,IF(AND(SUM($T59:KG59)=$R$59,KG48=MIN(KG48:$KW$48),KG48&gt;=$R$23,SUM($T$61:KF61)=0),1,0))</f>
        <v>0</v>
      </c>
      <c r="KH61" s="41">
        <f>IF(KH$7="",0,IF(AND(SUM($T59:KH59)=$R$59,KH48=MIN(KH48:$KW$48),KH48&gt;=$R$23,SUM($T$61:KG61)=0),1,0))</f>
        <v>0</v>
      </c>
      <c r="KI61" s="41">
        <f>IF(KI$7="",0,IF(AND(SUM($T59:KI59)=$R$59,KI48=MIN(KI48:$KW$48),KI48&gt;=$R$23,SUM($T$61:KH61)=0),1,0))</f>
        <v>0</v>
      </c>
      <c r="KJ61" s="41">
        <f>IF(KJ$7="",0,IF(AND(SUM($T59:KJ59)=$R$59,KJ48=MIN(KJ48:$KW$48),KJ48&gt;=$R$23,SUM($T$61:KI61)=0),1,0))</f>
        <v>0</v>
      </c>
      <c r="KK61" s="41">
        <f>IF(KK$7="",0,IF(AND(SUM($T59:KK59)=$R$59,KK48=MIN(KK48:$KW$48),KK48&gt;=$R$23,SUM($T$61:KJ61)=0),1,0))</f>
        <v>0</v>
      </c>
      <c r="KL61" s="41">
        <f>IF(KL$7="",0,IF(AND(SUM($T59:KL59)=$R$59,KL48=MIN(KL48:$KW$48),KL48&gt;=$R$23,SUM($T$61:KK61)=0),1,0))</f>
        <v>0</v>
      </c>
      <c r="KM61" s="41">
        <f>IF(KM$7="",0,IF(AND(SUM($T59:KM59)=$R$59,KM48=MIN(KM48:$KW$48),KM48&gt;=$R$23,SUM($T$61:KL61)=0),1,0))</f>
        <v>0</v>
      </c>
      <c r="KN61" s="41">
        <f>IF(KN$7="",0,IF(AND(SUM($T59:KN59)=$R$59,KN48=MIN(KN48:$KW$48),KN48&gt;=$R$23,SUM($T$61:KM61)=0),1,0))</f>
        <v>0</v>
      </c>
      <c r="KO61" s="41">
        <f>IF(KO$7="",0,IF(AND(SUM($T59:KO59)=$R$59,KO48=MIN(KO48:$KW$48),KO48&gt;=$R$23,SUM($T$61:KN61)=0),1,0))</f>
        <v>0</v>
      </c>
      <c r="KP61" s="41">
        <f>IF(KP$7="",0,IF(AND(SUM($T59:KP59)=$R$59,KP48=MIN(KP48:$KW$48),KP48&gt;=$R$23,SUM($T$61:KO61)=0),1,0))</f>
        <v>0</v>
      </c>
      <c r="KQ61" s="41">
        <f>IF(KQ$7="",0,IF(AND(SUM($T59:KQ59)=$R$59,KQ48=MIN(KQ48:$KW$48),KQ48&gt;=$R$23,SUM($T$61:KP61)=0),1,0))</f>
        <v>0</v>
      </c>
      <c r="KR61" s="41">
        <f>IF(KR$7="",0,IF(AND(SUM($T59:KR59)=$R$59,KR48=MIN(KR48:$KW$48),KR48&gt;=$R$23,SUM($T$61:KQ61)=0),1,0))</f>
        <v>0</v>
      </c>
      <c r="KS61" s="41">
        <f>IF(KS$7="",0,IF(AND(SUM($T59:KS59)=$R$59,KS48=MIN(KS48:$KW$48),KS48&gt;=$R$23,SUM($T$61:KR61)=0),1,0))</f>
        <v>0</v>
      </c>
      <c r="KT61" s="41">
        <f>IF(KT$7="",0,IF(AND(SUM($T59:KT59)=$R$59,KT48=MIN(KT48:$KW$48),KT48&gt;=$R$23,SUM($T$61:KS61)=0),1,0))</f>
        <v>0</v>
      </c>
      <c r="KU61" s="41">
        <f>IF(KU$7="",0,IF(AND(SUM($T59:KU59)=$R$59,KU48=MIN(KU48:$KW$48),KU48&gt;=$R$23,SUM($T$61:KT61)=0),1,0))</f>
        <v>0</v>
      </c>
      <c r="KV61" s="41">
        <f>IF(KV$7="",0,IF(AND(SUM($T59:KV59)=$R$59,KV48=MIN(KV48:$KW$48),KV48&gt;=$R$23,SUM($T$61:KU61)=0),1,0))</f>
        <v>0</v>
      </c>
      <c r="KW61" s="3"/>
      <c r="KX61" s="3"/>
    </row>
    <row r="62" spans="1:310" ht="4.0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1"/>
      <c r="KX62" s="1"/>
    </row>
    <row r="63" spans="1:310" x14ac:dyDescent="0.25">
      <c r="A63" s="1"/>
      <c r="B63" s="79"/>
      <c r="C63" s="79"/>
      <c r="D63" s="79"/>
      <c r="E63" s="3" t="str">
        <f>kpi!$E$109</f>
        <v>месяц возврата инвестиций</v>
      </c>
      <c r="F63" s="3"/>
      <c r="G63" s="3"/>
      <c r="H63" s="39" t="str">
        <f>IF(OR($E63="",$E63=0),"",INDEX(kpi!$I:$I,SUMIFS(kpi!$A:$A,kpi!$E:$E,$E63)))</f>
        <v>месяц</v>
      </c>
      <c r="I63" s="3"/>
      <c r="J63" s="3"/>
      <c r="K63" s="3"/>
      <c r="L63" s="3"/>
      <c r="M63" s="5"/>
      <c r="N63" s="3"/>
      <c r="O63" s="19"/>
      <c r="P63" s="3"/>
      <c r="Q63" s="3"/>
      <c r="R63" s="158">
        <f>SUMIFS($T$6:$KW$6,$T61:$KW61,1)</f>
        <v>45931</v>
      </c>
      <c r="S63" s="1"/>
      <c r="T63" s="1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  <c r="JP63" s="40"/>
      <c r="JQ63" s="40"/>
      <c r="JR63" s="40"/>
      <c r="JS63" s="40"/>
      <c r="JT63" s="40"/>
      <c r="JU63" s="40"/>
      <c r="JV63" s="40"/>
      <c r="JW63" s="40"/>
      <c r="JX63" s="40"/>
      <c r="JY63" s="40"/>
      <c r="JZ63" s="40"/>
      <c r="KA63" s="40"/>
      <c r="KB63" s="40"/>
      <c r="KC63" s="40"/>
      <c r="KD63" s="40"/>
      <c r="KE63" s="40"/>
      <c r="KF63" s="40"/>
      <c r="KG63" s="40"/>
      <c r="KH63" s="40"/>
      <c r="KI63" s="40"/>
      <c r="KJ63" s="40"/>
      <c r="KK63" s="40"/>
      <c r="KL63" s="40"/>
      <c r="KM63" s="40"/>
      <c r="KN63" s="40"/>
      <c r="KO63" s="40"/>
      <c r="KP63" s="40"/>
      <c r="KQ63" s="40"/>
      <c r="KR63" s="40"/>
      <c r="KS63" s="40"/>
      <c r="KT63" s="40"/>
      <c r="KU63" s="40"/>
      <c r="KV63" s="40"/>
      <c r="KW63" s="1"/>
      <c r="KX63" s="1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1"/>
      <c r="R64" s="40"/>
      <c r="S64" s="1"/>
      <c r="T64" s="1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  <c r="JY64" s="40"/>
      <c r="JZ64" s="40"/>
      <c r="KA64" s="40"/>
      <c r="KB64" s="40"/>
      <c r="KC64" s="40"/>
      <c r="KD64" s="40"/>
      <c r="KE64" s="40"/>
      <c r="KF64" s="40"/>
      <c r="KG64" s="40"/>
      <c r="KH64" s="40"/>
      <c r="KI64" s="40"/>
      <c r="KJ64" s="40"/>
      <c r="KK64" s="40"/>
      <c r="KL64" s="40"/>
      <c r="KM64" s="40"/>
      <c r="KN64" s="40"/>
      <c r="KO64" s="40"/>
      <c r="KP64" s="40"/>
      <c r="KQ64" s="40"/>
      <c r="KR64" s="40"/>
      <c r="KS64" s="40"/>
      <c r="KT64" s="40"/>
      <c r="KU64" s="40"/>
      <c r="KV64" s="40"/>
      <c r="KW64" s="1"/>
      <c r="KX64" s="1"/>
    </row>
    <row r="65" spans="1:310" s="76" customFormat="1" x14ac:dyDescent="0.25">
      <c r="A65" s="70"/>
      <c r="B65" s="72"/>
      <c r="C65" s="93"/>
      <c r="D65" s="93" t="s">
        <v>28</v>
      </c>
      <c r="E65" s="70" t="str">
        <f>kpi!$E$110</f>
        <v>возврат инвестиций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">
        <v>7</v>
      </c>
      <c r="L65" s="70"/>
      <c r="M65" s="73"/>
      <c r="N65" s="70"/>
      <c r="O65" s="73"/>
      <c r="P65" s="70"/>
      <c r="Q65" s="70"/>
      <c r="R65" s="75">
        <f t="shared" ref="R65" si="1484">SUMIFS($T65:$KW65,$T$1:$KW$1,"&gt;="&amp;1,$T$1:$KW$1,"&lt;="&amp;MAX($1:$1))</f>
        <v>20000000</v>
      </c>
      <c r="S65" s="70"/>
      <c r="T65" s="70"/>
      <c r="U65" s="75">
        <f>IF(U$7="",0,IF(U61=1,$R$23,0))</f>
        <v>0</v>
      </c>
      <c r="V65" s="75">
        <f t="shared" ref="V65:CG65" si="1485">IF(V$7="",0,IF(V61=1,$R$23,0))</f>
        <v>0</v>
      </c>
      <c r="W65" s="75">
        <f t="shared" si="1485"/>
        <v>0</v>
      </c>
      <c r="X65" s="75">
        <f t="shared" si="1485"/>
        <v>0</v>
      </c>
      <c r="Y65" s="75">
        <f t="shared" si="1485"/>
        <v>0</v>
      </c>
      <c r="Z65" s="75">
        <f t="shared" si="1485"/>
        <v>0</v>
      </c>
      <c r="AA65" s="75">
        <f t="shared" si="1485"/>
        <v>0</v>
      </c>
      <c r="AB65" s="75">
        <f t="shared" si="1485"/>
        <v>0</v>
      </c>
      <c r="AC65" s="75">
        <f t="shared" si="1485"/>
        <v>0</v>
      </c>
      <c r="AD65" s="75">
        <f t="shared" si="1485"/>
        <v>0</v>
      </c>
      <c r="AE65" s="75">
        <f t="shared" si="1485"/>
        <v>0</v>
      </c>
      <c r="AF65" s="75">
        <f t="shared" si="1485"/>
        <v>0</v>
      </c>
      <c r="AG65" s="75">
        <f t="shared" si="1485"/>
        <v>0</v>
      </c>
      <c r="AH65" s="75">
        <f t="shared" si="1485"/>
        <v>0</v>
      </c>
      <c r="AI65" s="75">
        <f t="shared" si="1485"/>
        <v>0</v>
      </c>
      <c r="AJ65" s="75">
        <f t="shared" si="1485"/>
        <v>0</v>
      </c>
      <c r="AK65" s="75">
        <f t="shared" si="1485"/>
        <v>0</v>
      </c>
      <c r="AL65" s="75">
        <f t="shared" si="1485"/>
        <v>0</v>
      </c>
      <c r="AM65" s="75">
        <f t="shared" si="1485"/>
        <v>0</v>
      </c>
      <c r="AN65" s="75">
        <f t="shared" si="1485"/>
        <v>0</v>
      </c>
      <c r="AO65" s="75">
        <f t="shared" si="1485"/>
        <v>0</v>
      </c>
      <c r="AP65" s="75">
        <f t="shared" si="1485"/>
        <v>0</v>
      </c>
      <c r="AQ65" s="75">
        <f t="shared" si="1485"/>
        <v>0</v>
      </c>
      <c r="AR65" s="75">
        <f t="shared" si="1485"/>
        <v>0</v>
      </c>
      <c r="AS65" s="75">
        <f t="shared" si="1485"/>
        <v>0</v>
      </c>
      <c r="AT65" s="75">
        <f t="shared" si="1485"/>
        <v>0</v>
      </c>
      <c r="AU65" s="75">
        <f t="shared" si="1485"/>
        <v>0</v>
      </c>
      <c r="AV65" s="75">
        <f t="shared" si="1485"/>
        <v>0</v>
      </c>
      <c r="AW65" s="75">
        <f t="shared" si="1485"/>
        <v>0</v>
      </c>
      <c r="AX65" s="75">
        <f t="shared" si="1485"/>
        <v>0</v>
      </c>
      <c r="AY65" s="75">
        <f t="shared" si="1485"/>
        <v>0</v>
      </c>
      <c r="AZ65" s="75">
        <f t="shared" si="1485"/>
        <v>0</v>
      </c>
      <c r="BA65" s="75">
        <f t="shared" si="1485"/>
        <v>0</v>
      </c>
      <c r="BB65" s="75">
        <f t="shared" si="1485"/>
        <v>0</v>
      </c>
      <c r="BC65" s="75">
        <f t="shared" si="1485"/>
        <v>0</v>
      </c>
      <c r="BD65" s="75">
        <f t="shared" si="1485"/>
        <v>0</v>
      </c>
      <c r="BE65" s="75">
        <f t="shared" si="1485"/>
        <v>0</v>
      </c>
      <c r="BF65" s="75">
        <f t="shared" si="1485"/>
        <v>0</v>
      </c>
      <c r="BG65" s="75">
        <f t="shared" si="1485"/>
        <v>0</v>
      </c>
      <c r="BH65" s="75">
        <f t="shared" si="1485"/>
        <v>0</v>
      </c>
      <c r="BI65" s="75">
        <f t="shared" si="1485"/>
        <v>0</v>
      </c>
      <c r="BJ65" s="75">
        <f t="shared" si="1485"/>
        <v>0</v>
      </c>
      <c r="BK65" s="75">
        <f t="shared" si="1485"/>
        <v>0</v>
      </c>
      <c r="BL65" s="75">
        <f t="shared" si="1485"/>
        <v>0</v>
      </c>
      <c r="BM65" s="75">
        <f t="shared" si="1485"/>
        <v>0</v>
      </c>
      <c r="BN65" s="75">
        <f t="shared" si="1485"/>
        <v>0</v>
      </c>
      <c r="BO65" s="75">
        <f t="shared" si="1485"/>
        <v>0</v>
      </c>
      <c r="BP65" s="75">
        <f t="shared" si="1485"/>
        <v>0</v>
      </c>
      <c r="BQ65" s="75">
        <f t="shared" si="1485"/>
        <v>0</v>
      </c>
      <c r="BR65" s="75">
        <f t="shared" si="1485"/>
        <v>0</v>
      </c>
      <c r="BS65" s="75">
        <f t="shared" si="1485"/>
        <v>0</v>
      </c>
      <c r="BT65" s="75">
        <f t="shared" si="1485"/>
        <v>0</v>
      </c>
      <c r="BU65" s="75">
        <f t="shared" si="1485"/>
        <v>0</v>
      </c>
      <c r="BV65" s="75">
        <f t="shared" si="1485"/>
        <v>0</v>
      </c>
      <c r="BW65" s="75">
        <f t="shared" si="1485"/>
        <v>0</v>
      </c>
      <c r="BX65" s="75">
        <f t="shared" si="1485"/>
        <v>0</v>
      </c>
      <c r="BY65" s="75">
        <f t="shared" si="1485"/>
        <v>0</v>
      </c>
      <c r="BZ65" s="75">
        <f t="shared" si="1485"/>
        <v>20000000</v>
      </c>
      <c r="CA65" s="75">
        <f t="shared" si="1485"/>
        <v>0</v>
      </c>
      <c r="CB65" s="75">
        <f t="shared" si="1485"/>
        <v>0</v>
      </c>
      <c r="CC65" s="75">
        <f t="shared" si="1485"/>
        <v>0</v>
      </c>
      <c r="CD65" s="75">
        <f t="shared" si="1485"/>
        <v>0</v>
      </c>
      <c r="CE65" s="75">
        <f t="shared" si="1485"/>
        <v>0</v>
      </c>
      <c r="CF65" s="75">
        <f t="shared" si="1485"/>
        <v>0</v>
      </c>
      <c r="CG65" s="75">
        <f t="shared" si="1485"/>
        <v>0</v>
      </c>
      <c r="CH65" s="75">
        <f t="shared" ref="CH65:ES65" si="1486">IF(CH$7="",0,IF(CH61=1,$R$23,0))</f>
        <v>0</v>
      </c>
      <c r="CI65" s="75">
        <f t="shared" si="1486"/>
        <v>0</v>
      </c>
      <c r="CJ65" s="75">
        <f t="shared" si="1486"/>
        <v>0</v>
      </c>
      <c r="CK65" s="75">
        <f t="shared" si="1486"/>
        <v>0</v>
      </c>
      <c r="CL65" s="75">
        <f t="shared" si="1486"/>
        <v>0</v>
      </c>
      <c r="CM65" s="75">
        <f t="shared" si="1486"/>
        <v>0</v>
      </c>
      <c r="CN65" s="75">
        <f t="shared" si="1486"/>
        <v>0</v>
      </c>
      <c r="CO65" s="75">
        <f t="shared" si="1486"/>
        <v>0</v>
      </c>
      <c r="CP65" s="75">
        <f t="shared" si="1486"/>
        <v>0</v>
      </c>
      <c r="CQ65" s="75">
        <f t="shared" si="1486"/>
        <v>0</v>
      </c>
      <c r="CR65" s="75">
        <f t="shared" si="1486"/>
        <v>0</v>
      </c>
      <c r="CS65" s="75">
        <f t="shared" si="1486"/>
        <v>0</v>
      </c>
      <c r="CT65" s="75">
        <f t="shared" si="1486"/>
        <v>0</v>
      </c>
      <c r="CU65" s="75">
        <f t="shared" si="1486"/>
        <v>0</v>
      </c>
      <c r="CV65" s="75">
        <f t="shared" si="1486"/>
        <v>0</v>
      </c>
      <c r="CW65" s="75">
        <f t="shared" si="1486"/>
        <v>0</v>
      </c>
      <c r="CX65" s="75">
        <f t="shared" si="1486"/>
        <v>0</v>
      </c>
      <c r="CY65" s="75">
        <f t="shared" si="1486"/>
        <v>0</v>
      </c>
      <c r="CZ65" s="75">
        <f t="shared" si="1486"/>
        <v>0</v>
      </c>
      <c r="DA65" s="75">
        <f t="shared" si="1486"/>
        <v>0</v>
      </c>
      <c r="DB65" s="75">
        <f t="shared" si="1486"/>
        <v>0</v>
      </c>
      <c r="DC65" s="75">
        <f t="shared" si="1486"/>
        <v>0</v>
      </c>
      <c r="DD65" s="75">
        <f t="shared" si="1486"/>
        <v>0</v>
      </c>
      <c r="DE65" s="75">
        <f t="shared" si="1486"/>
        <v>0</v>
      </c>
      <c r="DF65" s="75">
        <f t="shared" si="1486"/>
        <v>0</v>
      </c>
      <c r="DG65" s="75">
        <f t="shared" si="1486"/>
        <v>0</v>
      </c>
      <c r="DH65" s="75">
        <f t="shared" si="1486"/>
        <v>0</v>
      </c>
      <c r="DI65" s="75">
        <f t="shared" si="1486"/>
        <v>0</v>
      </c>
      <c r="DJ65" s="75">
        <f t="shared" si="1486"/>
        <v>0</v>
      </c>
      <c r="DK65" s="75">
        <f t="shared" si="1486"/>
        <v>0</v>
      </c>
      <c r="DL65" s="75">
        <f t="shared" si="1486"/>
        <v>0</v>
      </c>
      <c r="DM65" s="75">
        <f t="shared" si="1486"/>
        <v>0</v>
      </c>
      <c r="DN65" s="75">
        <f t="shared" si="1486"/>
        <v>0</v>
      </c>
      <c r="DO65" s="75">
        <f t="shared" si="1486"/>
        <v>0</v>
      </c>
      <c r="DP65" s="75">
        <f t="shared" si="1486"/>
        <v>0</v>
      </c>
      <c r="DQ65" s="75">
        <f t="shared" si="1486"/>
        <v>0</v>
      </c>
      <c r="DR65" s="75">
        <f t="shared" si="1486"/>
        <v>0</v>
      </c>
      <c r="DS65" s="75">
        <f t="shared" si="1486"/>
        <v>0</v>
      </c>
      <c r="DT65" s="75">
        <f t="shared" si="1486"/>
        <v>0</v>
      </c>
      <c r="DU65" s="75">
        <f t="shared" si="1486"/>
        <v>0</v>
      </c>
      <c r="DV65" s="75">
        <f t="shared" si="1486"/>
        <v>0</v>
      </c>
      <c r="DW65" s="75">
        <f t="shared" si="1486"/>
        <v>0</v>
      </c>
      <c r="DX65" s="75">
        <f t="shared" si="1486"/>
        <v>0</v>
      </c>
      <c r="DY65" s="75">
        <f t="shared" si="1486"/>
        <v>0</v>
      </c>
      <c r="DZ65" s="75">
        <f t="shared" si="1486"/>
        <v>0</v>
      </c>
      <c r="EA65" s="75">
        <f t="shared" si="1486"/>
        <v>0</v>
      </c>
      <c r="EB65" s="75">
        <f t="shared" si="1486"/>
        <v>0</v>
      </c>
      <c r="EC65" s="75">
        <f t="shared" si="1486"/>
        <v>0</v>
      </c>
      <c r="ED65" s="75">
        <f t="shared" si="1486"/>
        <v>0</v>
      </c>
      <c r="EE65" s="75">
        <f t="shared" si="1486"/>
        <v>0</v>
      </c>
      <c r="EF65" s="75">
        <f t="shared" si="1486"/>
        <v>0</v>
      </c>
      <c r="EG65" s="75">
        <f t="shared" si="1486"/>
        <v>0</v>
      </c>
      <c r="EH65" s="75">
        <f t="shared" si="1486"/>
        <v>0</v>
      </c>
      <c r="EI65" s="75">
        <f t="shared" si="1486"/>
        <v>0</v>
      </c>
      <c r="EJ65" s="75">
        <f t="shared" si="1486"/>
        <v>0</v>
      </c>
      <c r="EK65" s="75">
        <f t="shared" si="1486"/>
        <v>0</v>
      </c>
      <c r="EL65" s="75">
        <f t="shared" si="1486"/>
        <v>0</v>
      </c>
      <c r="EM65" s="75">
        <f t="shared" si="1486"/>
        <v>0</v>
      </c>
      <c r="EN65" s="75">
        <f t="shared" si="1486"/>
        <v>0</v>
      </c>
      <c r="EO65" s="75">
        <f t="shared" si="1486"/>
        <v>0</v>
      </c>
      <c r="EP65" s="75">
        <f t="shared" si="1486"/>
        <v>0</v>
      </c>
      <c r="EQ65" s="75">
        <f t="shared" si="1486"/>
        <v>0</v>
      </c>
      <c r="ER65" s="75">
        <f t="shared" si="1486"/>
        <v>0</v>
      </c>
      <c r="ES65" s="75">
        <f t="shared" si="1486"/>
        <v>0</v>
      </c>
      <c r="ET65" s="75">
        <f t="shared" ref="ET65:HE65" si="1487">IF(ET$7="",0,IF(ET61=1,$R$23,0))</f>
        <v>0</v>
      </c>
      <c r="EU65" s="75">
        <f t="shared" si="1487"/>
        <v>0</v>
      </c>
      <c r="EV65" s="75">
        <f t="shared" si="1487"/>
        <v>0</v>
      </c>
      <c r="EW65" s="75">
        <f t="shared" si="1487"/>
        <v>0</v>
      </c>
      <c r="EX65" s="75">
        <f t="shared" si="1487"/>
        <v>0</v>
      </c>
      <c r="EY65" s="75">
        <f t="shared" si="1487"/>
        <v>0</v>
      </c>
      <c r="EZ65" s="75">
        <f t="shared" si="1487"/>
        <v>0</v>
      </c>
      <c r="FA65" s="75">
        <f t="shared" si="1487"/>
        <v>0</v>
      </c>
      <c r="FB65" s="75">
        <f t="shared" si="1487"/>
        <v>0</v>
      </c>
      <c r="FC65" s="75">
        <f t="shared" si="1487"/>
        <v>0</v>
      </c>
      <c r="FD65" s="75">
        <f t="shared" si="1487"/>
        <v>0</v>
      </c>
      <c r="FE65" s="75">
        <f t="shared" si="1487"/>
        <v>0</v>
      </c>
      <c r="FF65" s="75">
        <f t="shared" si="1487"/>
        <v>0</v>
      </c>
      <c r="FG65" s="75">
        <f t="shared" si="1487"/>
        <v>0</v>
      </c>
      <c r="FH65" s="75">
        <f t="shared" si="1487"/>
        <v>0</v>
      </c>
      <c r="FI65" s="75">
        <f t="shared" si="1487"/>
        <v>0</v>
      </c>
      <c r="FJ65" s="75">
        <f t="shared" si="1487"/>
        <v>0</v>
      </c>
      <c r="FK65" s="75">
        <f t="shared" si="1487"/>
        <v>0</v>
      </c>
      <c r="FL65" s="75">
        <f t="shared" si="1487"/>
        <v>0</v>
      </c>
      <c r="FM65" s="75">
        <f t="shared" si="1487"/>
        <v>0</v>
      </c>
      <c r="FN65" s="75">
        <f t="shared" si="1487"/>
        <v>0</v>
      </c>
      <c r="FO65" s="75">
        <f t="shared" si="1487"/>
        <v>0</v>
      </c>
      <c r="FP65" s="75">
        <f t="shared" si="1487"/>
        <v>0</v>
      </c>
      <c r="FQ65" s="75">
        <f t="shared" si="1487"/>
        <v>0</v>
      </c>
      <c r="FR65" s="75">
        <f t="shared" si="1487"/>
        <v>0</v>
      </c>
      <c r="FS65" s="75">
        <f t="shared" si="1487"/>
        <v>0</v>
      </c>
      <c r="FT65" s="75">
        <f t="shared" si="1487"/>
        <v>0</v>
      </c>
      <c r="FU65" s="75">
        <f t="shared" si="1487"/>
        <v>0</v>
      </c>
      <c r="FV65" s="75">
        <f t="shared" si="1487"/>
        <v>0</v>
      </c>
      <c r="FW65" s="75">
        <f t="shared" si="1487"/>
        <v>0</v>
      </c>
      <c r="FX65" s="75">
        <f t="shared" si="1487"/>
        <v>0</v>
      </c>
      <c r="FY65" s="75">
        <f t="shared" si="1487"/>
        <v>0</v>
      </c>
      <c r="FZ65" s="75">
        <f t="shared" si="1487"/>
        <v>0</v>
      </c>
      <c r="GA65" s="75">
        <f t="shared" si="1487"/>
        <v>0</v>
      </c>
      <c r="GB65" s="75">
        <f t="shared" si="1487"/>
        <v>0</v>
      </c>
      <c r="GC65" s="75">
        <f t="shared" si="1487"/>
        <v>0</v>
      </c>
      <c r="GD65" s="75">
        <f t="shared" si="1487"/>
        <v>0</v>
      </c>
      <c r="GE65" s="75">
        <f t="shared" si="1487"/>
        <v>0</v>
      </c>
      <c r="GF65" s="75">
        <f t="shared" si="1487"/>
        <v>0</v>
      </c>
      <c r="GG65" s="75">
        <f t="shared" si="1487"/>
        <v>0</v>
      </c>
      <c r="GH65" s="75">
        <f t="shared" si="1487"/>
        <v>0</v>
      </c>
      <c r="GI65" s="75">
        <f t="shared" si="1487"/>
        <v>0</v>
      </c>
      <c r="GJ65" s="75">
        <f t="shared" si="1487"/>
        <v>0</v>
      </c>
      <c r="GK65" s="75">
        <f t="shared" si="1487"/>
        <v>0</v>
      </c>
      <c r="GL65" s="75">
        <f t="shared" si="1487"/>
        <v>0</v>
      </c>
      <c r="GM65" s="75">
        <f t="shared" si="1487"/>
        <v>0</v>
      </c>
      <c r="GN65" s="75">
        <f t="shared" si="1487"/>
        <v>0</v>
      </c>
      <c r="GO65" s="75">
        <f t="shared" si="1487"/>
        <v>0</v>
      </c>
      <c r="GP65" s="75">
        <f t="shared" si="1487"/>
        <v>0</v>
      </c>
      <c r="GQ65" s="75">
        <f t="shared" si="1487"/>
        <v>0</v>
      </c>
      <c r="GR65" s="75">
        <f t="shared" si="1487"/>
        <v>0</v>
      </c>
      <c r="GS65" s="75">
        <f t="shared" si="1487"/>
        <v>0</v>
      </c>
      <c r="GT65" s="75">
        <f t="shared" si="1487"/>
        <v>0</v>
      </c>
      <c r="GU65" s="75">
        <f t="shared" si="1487"/>
        <v>0</v>
      </c>
      <c r="GV65" s="75">
        <f t="shared" si="1487"/>
        <v>0</v>
      </c>
      <c r="GW65" s="75">
        <f t="shared" si="1487"/>
        <v>0</v>
      </c>
      <c r="GX65" s="75">
        <f t="shared" si="1487"/>
        <v>0</v>
      </c>
      <c r="GY65" s="75">
        <f t="shared" si="1487"/>
        <v>0</v>
      </c>
      <c r="GZ65" s="75">
        <f t="shared" si="1487"/>
        <v>0</v>
      </c>
      <c r="HA65" s="75">
        <f t="shared" si="1487"/>
        <v>0</v>
      </c>
      <c r="HB65" s="75">
        <f t="shared" si="1487"/>
        <v>0</v>
      </c>
      <c r="HC65" s="75">
        <f t="shared" si="1487"/>
        <v>0</v>
      </c>
      <c r="HD65" s="75">
        <f t="shared" si="1487"/>
        <v>0</v>
      </c>
      <c r="HE65" s="75">
        <f t="shared" si="1487"/>
        <v>0</v>
      </c>
      <c r="HF65" s="75">
        <f t="shared" ref="HF65:JQ65" si="1488">IF(HF$7="",0,IF(HF61=1,$R$23,0))</f>
        <v>0</v>
      </c>
      <c r="HG65" s="75">
        <f t="shared" si="1488"/>
        <v>0</v>
      </c>
      <c r="HH65" s="75">
        <f t="shared" si="1488"/>
        <v>0</v>
      </c>
      <c r="HI65" s="75">
        <f t="shared" si="1488"/>
        <v>0</v>
      </c>
      <c r="HJ65" s="75">
        <f t="shared" si="1488"/>
        <v>0</v>
      </c>
      <c r="HK65" s="75">
        <f t="shared" si="1488"/>
        <v>0</v>
      </c>
      <c r="HL65" s="75">
        <f t="shared" si="1488"/>
        <v>0</v>
      </c>
      <c r="HM65" s="75">
        <f t="shared" si="1488"/>
        <v>0</v>
      </c>
      <c r="HN65" s="75">
        <f t="shared" si="1488"/>
        <v>0</v>
      </c>
      <c r="HO65" s="75">
        <f t="shared" si="1488"/>
        <v>0</v>
      </c>
      <c r="HP65" s="75">
        <f t="shared" si="1488"/>
        <v>0</v>
      </c>
      <c r="HQ65" s="75">
        <f t="shared" si="1488"/>
        <v>0</v>
      </c>
      <c r="HR65" s="75">
        <f t="shared" si="1488"/>
        <v>0</v>
      </c>
      <c r="HS65" s="75">
        <f t="shared" si="1488"/>
        <v>0</v>
      </c>
      <c r="HT65" s="75">
        <f t="shared" si="1488"/>
        <v>0</v>
      </c>
      <c r="HU65" s="75">
        <f t="shared" si="1488"/>
        <v>0</v>
      </c>
      <c r="HV65" s="75">
        <f t="shared" si="1488"/>
        <v>0</v>
      </c>
      <c r="HW65" s="75">
        <f t="shared" si="1488"/>
        <v>0</v>
      </c>
      <c r="HX65" s="75">
        <f t="shared" si="1488"/>
        <v>0</v>
      </c>
      <c r="HY65" s="75">
        <f t="shared" si="1488"/>
        <v>0</v>
      </c>
      <c r="HZ65" s="75">
        <f t="shared" si="1488"/>
        <v>0</v>
      </c>
      <c r="IA65" s="75">
        <f t="shared" si="1488"/>
        <v>0</v>
      </c>
      <c r="IB65" s="75">
        <f t="shared" si="1488"/>
        <v>0</v>
      </c>
      <c r="IC65" s="75">
        <f t="shared" si="1488"/>
        <v>0</v>
      </c>
      <c r="ID65" s="75">
        <f t="shared" si="1488"/>
        <v>0</v>
      </c>
      <c r="IE65" s="75">
        <f t="shared" si="1488"/>
        <v>0</v>
      </c>
      <c r="IF65" s="75">
        <f t="shared" si="1488"/>
        <v>0</v>
      </c>
      <c r="IG65" s="75">
        <f t="shared" si="1488"/>
        <v>0</v>
      </c>
      <c r="IH65" s="75">
        <f t="shared" si="1488"/>
        <v>0</v>
      </c>
      <c r="II65" s="75">
        <f t="shared" si="1488"/>
        <v>0</v>
      </c>
      <c r="IJ65" s="75">
        <f t="shared" si="1488"/>
        <v>0</v>
      </c>
      <c r="IK65" s="75">
        <f t="shared" si="1488"/>
        <v>0</v>
      </c>
      <c r="IL65" s="75">
        <f t="shared" si="1488"/>
        <v>0</v>
      </c>
      <c r="IM65" s="75">
        <f t="shared" si="1488"/>
        <v>0</v>
      </c>
      <c r="IN65" s="75">
        <f t="shared" si="1488"/>
        <v>0</v>
      </c>
      <c r="IO65" s="75">
        <f t="shared" si="1488"/>
        <v>0</v>
      </c>
      <c r="IP65" s="75">
        <f t="shared" si="1488"/>
        <v>0</v>
      </c>
      <c r="IQ65" s="75">
        <f t="shared" si="1488"/>
        <v>0</v>
      </c>
      <c r="IR65" s="75">
        <f t="shared" si="1488"/>
        <v>0</v>
      </c>
      <c r="IS65" s="75">
        <f t="shared" si="1488"/>
        <v>0</v>
      </c>
      <c r="IT65" s="75">
        <f t="shared" si="1488"/>
        <v>0</v>
      </c>
      <c r="IU65" s="75">
        <f t="shared" si="1488"/>
        <v>0</v>
      </c>
      <c r="IV65" s="75">
        <f t="shared" si="1488"/>
        <v>0</v>
      </c>
      <c r="IW65" s="75">
        <f t="shared" si="1488"/>
        <v>0</v>
      </c>
      <c r="IX65" s="75">
        <f t="shared" si="1488"/>
        <v>0</v>
      </c>
      <c r="IY65" s="75">
        <f t="shared" si="1488"/>
        <v>0</v>
      </c>
      <c r="IZ65" s="75">
        <f t="shared" si="1488"/>
        <v>0</v>
      </c>
      <c r="JA65" s="75">
        <f t="shared" si="1488"/>
        <v>0</v>
      </c>
      <c r="JB65" s="75">
        <f t="shared" si="1488"/>
        <v>0</v>
      </c>
      <c r="JC65" s="75">
        <f t="shared" si="1488"/>
        <v>0</v>
      </c>
      <c r="JD65" s="75">
        <f t="shared" si="1488"/>
        <v>0</v>
      </c>
      <c r="JE65" s="75">
        <f t="shared" si="1488"/>
        <v>0</v>
      </c>
      <c r="JF65" s="75">
        <f t="shared" si="1488"/>
        <v>0</v>
      </c>
      <c r="JG65" s="75">
        <f t="shared" si="1488"/>
        <v>0</v>
      </c>
      <c r="JH65" s="75">
        <f t="shared" si="1488"/>
        <v>0</v>
      </c>
      <c r="JI65" s="75">
        <f t="shared" si="1488"/>
        <v>0</v>
      </c>
      <c r="JJ65" s="75">
        <f t="shared" si="1488"/>
        <v>0</v>
      </c>
      <c r="JK65" s="75">
        <f t="shared" si="1488"/>
        <v>0</v>
      </c>
      <c r="JL65" s="75">
        <f t="shared" si="1488"/>
        <v>0</v>
      </c>
      <c r="JM65" s="75">
        <f t="shared" si="1488"/>
        <v>0</v>
      </c>
      <c r="JN65" s="75">
        <f t="shared" si="1488"/>
        <v>0</v>
      </c>
      <c r="JO65" s="75">
        <f t="shared" si="1488"/>
        <v>0</v>
      </c>
      <c r="JP65" s="75">
        <f t="shared" si="1488"/>
        <v>0</v>
      </c>
      <c r="JQ65" s="75">
        <f t="shared" si="1488"/>
        <v>0</v>
      </c>
      <c r="JR65" s="75">
        <f t="shared" ref="JR65:KV65" si="1489">IF(JR$7="",0,IF(JR61=1,$R$23,0))</f>
        <v>0</v>
      </c>
      <c r="JS65" s="75">
        <f t="shared" si="1489"/>
        <v>0</v>
      </c>
      <c r="JT65" s="75">
        <f t="shared" si="1489"/>
        <v>0</v>
      </c>
      <c r="JU65" s="75">
        <f t="shared" si="1489"/>
        <v>0</v>
      </c>
      <c r="JV65" s="75">
        <f t="shared" si="1489"/>
        <v>0</v>
      </c>
      <c r="JW65" s="75">
        <f t="shared" si="1489"/>
        <v>0</v>
      </c>
      <c r="JX65" s="75">
        <f t="shared" si="1489"/>
        <v>0</v>
      </c>
      <c r="JY65" s="75">
        <f t="shared" si="1489"/>
        <v>0</v>
      </c>
      <c r="JZ65" s="75">
        <f t="shared" si="1489"/>
        <v>0</v>
      </c>
      <c r="KA65" s="75">
        <f t="shared" si="1489"/>
        <v>0</v>
      </c>
      <c r="KB65" s="75">
        <f t="shared" si="1489"/>
        <v>0</v>
      </c>
      <c r="KC65" s="75">
        <f t="shared" si="1489"/>
        <v>0</v>
      </c>
      <c r="KD65" s="75">
        <f t="shared" si="1489"/>
        <v>0</v>
      </c>
      <c r="KE65" s="75">
        <f t="shared" si="1489"/>
        <v>0</v>
      </c>
      <c r="KF65" s="75">
        <f t="shared" si="1489"/>
        <v>0</v>
      </c>
      <c r="KG65" s="75">
        <f t="shared" si="1489"/>
        <v>0</v>
      </c>
      <c r="KH65" s="75">
        <f t="shared" si="1489"/>
        <v>0</v>
      </c>
      <c r="KI65" s="75">
        <f t="shared" si="1489"/>
        <v>0</v>
      </c>
      <c r="KJ65" s="75">
        <f t="shared" si="1489"/>
        <v>0</v>
      </c>
      <c r="KK65" s="75">
        <f t="shared" si="1489"/>
        <v>0</v>
      </c>
      <c r="KL65" s="75">
        <f t="shared" si="1489"/>
        <v>0</v>
      </c>
      <c r="KM65" s="75">
        <f t="shared" si="1489"/>
        <v>0</v>
      </c>
      <c r="KN65" s="75">
        <f t="shared" si="1489"/>
        <v>0</v>
      </c>
      <c r="KO65" s="75">
        <f t="shared" si="1489"/>
        <v>0</v>
      </c>
      <c r="KP65" s="75">
        <f t="shared" si="1489"/>
        <v>0</v>
      </c>
      <c r="KQ65" s="75">
        <f t="shared" si="1489"/>
        <v>0</v>
      </c>
      <c r="KR65" s="75">
        <f t="shared" si="1489"/>
        <v>0</v>
      </c>
      <c r="KS65" s="75">
        <f t="shared" si="1489"/>
        <v>0</v>
      </c>
      <c r="KT65" s="75">
        <f t="shared" si="1489"/>
        <v>0</v>
      </c>
      <c r="KU65" s="75">
        <f t="shared" si="1489"/>
        <v>0</v>
      </c>
      <c r="KV65" s="75">
        <f t="shared" si="1489"/>
        <v>0</v>
      </c>
      <c r="KW65" s="70"/>
      <c r="KX65" s="70"/>
    </row>
    <row r="66" spans="1:310" ht="4.05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1"/>
      <c r="O66" s="19"/>
      <c r="P66" s="1"/>
      <c r="Q66" s="1"/>
      <c r="R66" s="40"/>
      <c r="S66" s="1"/>
      <c r="T66" s="1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  <c r="JY66" s="40"/>
      <c r="JZ66" s="40"/>
      <c r="KA66" s="40"/>
      <c r="KB66" s="40"/>
      <c r="KC66" s="40"/>
      <c r="KD66" s="40"/>
      <c r="KE66" s="40"/>
      <c r="KF66" s="40"/>
      <c r="KG66" s="40"/>
      <c r="KH66" s="40"/>
      <c r="KI66" s="40"/>
      <c r="KJ66" s="40"/>
      <c r="KK66" s="40"/>
      <c r="KL66" s="40"/>
      <c r="KM66" s="40"/>
      <c r="KN66" s="40"/>
      <c r="KO66" s="40"/>
      <c r="KP66" s="40"/>
      <c r="KQ66" s="40"/>
      <c r="KR66" s="40"/>
      <c r="KS66" s="40"/>
      <c r="KT66" s="40"/>
      <c r="KU66" s="40"/>
      <c r="KV66" s="40"/>
      <c r="KW66" s="1"/>
      <c r="KX66" s="1"/>
    </row>
    <row r="67" spans="1:310" s="4" customFormat="1" x14ac:dyDescent="0.25">
      <c r="A67" s="3"/>
      <c r="B67" s="85"/>
      <c r="C67" s="86"/>
      <c r="D67" s="85"/>
      <c r="E67" s="3" t="str">
        <f>kpi!$E$114</f>
        <v>ИТОГОВЫЙ ФИНПОТОК</v>
      </c>
      <c r="F67" s="3"/>
      <c r="G67" s="3"/>
      <c r="H67" s="39" t="str">
        <f>IF(OR($E67="",$E67=0),"",INDEX(kpi!$I:$I,SUMIFS(kpi!$A:$A,kpi!$E:$E,$E67)))</f>
        <v>руб.</v>
      </c>
      <c r="I67" s="3"/>
      <c r="J67" s="3"/>
      <c r="K67" s="3" t="s">
        <v>7</v>
      </c>
      <c r="L67" s="3"/>
      <c r="M67" s="5"/>
      <c r="N67" s="3"/>
      <c r="O67" s="19"/>
      <c r="P67" s="3"/>
      <c r="Q67" s="3"/>
      <c r="R67" s="41">
        <f t="shared" ref="R67" si="1490">SUMIFS($T67:$KW67,$T$1:$KW$1,"&gt;="&amp;1,$T$1:$KW$1,"&lt;="&amp;MAX($1:$1))</f>
        <v>223734929.56168717</v>
      </c>
      <c r="S67" s="3"/>
      <c r="T67" s="3"/>
      <c r="U67" s="41">
        <f>U24+U36-U38-U46-U65</f>
        <v>18358938.236705668</v>
      </c>
      <c r="V67" s="41">
        <f t="shared" ref="V67:CG67" si="1491">V24+V36-V38-V46-V65</f>
        <v>-627573.18643113796</v>
      </c>
      <c r="W67" s="41">
        <f t="shared" si="1491"/>
        <v>-611759.40692629572</v>
      </c>
      <c r="X67" s="41">
        <f t="shared" si="1491"/>
        <v>-338473.50398501381</v>
      </c>
      <c r="Y67" s="41">
        <f t="shared" si="1491"/>
        <v>-429671.73722559121</v>
      </c>
      <c r="Z67" s="41">
        <f t="shared" si="1491"/>
        <v>-369752.05406379886</v>
      </c>
      <c r="AA67" s="41">
        <f t="shared" si="1491"/>
        <v>-314263.55703464174</v>
      </c>
      <c r="AB67" s="41">
        <f t="shared" si="1491"/>
        <v>-266173.47941630683</v>
      </c>
      <c r="AC67" s="41">
        <f t="shared" si="1491"/>
        <v>-217795.97318288172</v>
      </c>
      <c r="AD67" s="41">
        <f t="shared" si="1491"/>
        <v>-167174.76385275275</v>
      </c>
      <c r="AE67" s="41">
        <f t="shared" si="1491"/>
        <v>-114309.85142592341</v>
      </c>
      <c r="AF67" s="41">
        <f t="shared" si="1491"/>
        <v>-1532.4062216072343</v>
      </c>
      <c r="AG67" s="41">
        <f t="shared" si="1491"/>
        <v>-12479514.279785838</v>
      </c>
      <c r="AH67" s="41">
        <f t="shared" si="1491"/>
        <v>-2329938.4445966259</v>
      </c>
      <c r="AI67" s="41">
        <f t="shared" si="1491"/>
        <v>-91005.592557249591</v>
      </c>
      <c r="AJ67" s="41">
        <f t="shared" si="1491"/>
        <v>0</v>
      </c>
      <c r="AK67" s="41">
        <f t="shared" si="1491"/>
        <v>0</v>
      </c>
      <c r="AL67" s="41">
        <f t="shared" si="1491"/>
        <v>0</v>
      </c>
      <c r="AM67" s="41">
        <f t="shared" si="1491"/>
        <v>0</v>
      </c>
      <c r="AN67" s="41">
        <f t="shared" si="1491"/>
        <v>0</v>
      </c>
      <c r="AO67" s="41">
        <f t="shared" si="1491"/>
        <v>0</v>
      </c>
      <c r="AP67" s="41">
        <f t="shared" si="1491"/>
        <v>0</v>
      </c>
      <c r="AQ67" s="41">
        <f t="shared" si="1491"/>
        <v>0</v>
      </c>
      <c r="AR67" s="41">
        <f t="shared" si="1491"/>
        <v>0</v>
      </c>
      <c r="AS67" s="41">
        <f t="shared" si="1491"/>
        <v>0</v>
      </c>
      <c r="AT67" s="41">
        <f t="shared" si="1491"/>
        <v>0</v>
      </c>
      <c r="AU67" s="41">
        <f t="shared" si="1491"/>
        <v>0</v>
      </c>
      <c r="AV67" s="41">
        <f t="shared" si="1491"/>
        <v>0</v>
      </c>
      <c r="AW67" s="41">
        <f t="shared" si="1491"/>
        <v>0</v>
      </c>
      <c r="AX67" s="41">
        <f t="shared" si="1491"/>
        <v>0</v>
      </c>
      <c r="AY67" s="41">
        <f t="shared" si="1491"/>
        <v>0</v>
      </c>
      <c r="AZ67" s="41">
        <f t="shared" si="1491"/>
        <v>0</v>
      </c>
      <c r="BA67" s="41">
        <f t="shared" si="1491"/>
        <v>0</v>
      </c>
      <c r="BB67" s="41">
        <f t="shared" si="1491"/>
        <v>0</v>
      </c>
      <c r="BC67" s="41">
        <f t="shared" si="1491"/>
        <v>0</v>
      </c>
      <c r="BD67" s="41">
        <f t="shared" si="1491"/>
        <v>0</v>
      </c>
      <c r="BE67" s="41">
        <f t="shared" si="1491"/>
        <v>0</v>
      </c>
      <c r="BF67" s="41">
        <f t="shared" si="1491"/>
        <v>0</v>
      </c>
      <c r="BG67" s="41">
        <f t="shared" si="1491"/>
        <v>0</v>
      </c>
      <c r="BH67" s="41">
        <f t="shared" si="1491"/>
        <v>0</v>
      </c>
      <c r="BI67" s="41">
        <f t="shared" si="1491"/>
        <v>0</v>
      </c>
      <c r="BJ67" s="41">
        <f t="shared" si="1491"/>
        <v>0</v>
      </c>
      <c r="BK67" s="41">
        <f t="shared" si="1491"/>
        <v>0</v>
      </c>
      <c r="BL67" s="41">
        <f t="shared" si="1491"/>
        <v>0</v>
      </c>
      <c r="BM67" s="41">
        <f t="shared" si="1491"/>
        <v>0</v>
      </c>
      <c r="BN67" s="41">
        <f t="shared" si="1491"/>
        <v>0</v>
      </c>
      <c r="BO67" s="41">
        <f t="shared" si="1491"/>
        <v>0</v>
      </c>
      <c r="BP67" s="41">
        <f t="shared" si="1491"/>
        <v>0</v>
      </c>
      <c r="BQ67" s="41">
        <f t="shared" si="1491"/>
        <v>0</v>
      </c>
      <c r="BR67" s="41">
        <f t="shared" si="1491"/>
        <v>0</v>
      </c>
      <c r="BS67" s="41">
        <f t="shared" si="1491"/>
        <v>0</v>
      </c>
      <c r="BT67" s="41">
        <f t="shared" si="1491"/>
        <v>935831.26477975771</v>
      </c>
      <c r="BU67" s="41">
        <f t="shared" si="1491"/>
        <v>3088650.2400490977</v>
      </c>
      <c r="BV67" s="41">
        <f t="shared" si="1491"/>
        <v>3277611.2516752146</v>
      </c>
      <c r="BW67" s="41">
        <f t="shared" si="1491"/>
        <v>3469319.5769138075</v>
      </c>
      <c r="BX67" s="41">
        <f t="shared" si="1491"/>
        <v>3663775.2157648951</v>
      </c>
      <c r="BY67" s="41">
        <f t="shared" si="1491"/>
        <v>3708978.1682284735</v>
      </c>
      <c r="BZ67" s="41">
        <f t="shared" si="1491"/>
        <v>-16091071.565695461</v>
      </c>
      <c r="CA67" s="41">
        <f t="shared" si="1491"/>
        <v>4111626.0139930956</v>
      </c>
      <c r="CB67" s="41">
        <f t="shared" si="1491"/>
        <v>4333737.5739608109</v>
      </c>
      <c r="CC67" s="41">
        <f t="shared" si="1491"/>
        <v>4541929.7808743492</v>
      </c>
      <c r="CD67" s="41">
        <f t="shared" si="1491"/>
        <v>4752869.3014003709</v>
      </c>
      <c r="CE67" s="41">
        <f t="shared" si="1491"/>
        <v>4966556.1355388872</v>
      </c>
      <c r="CF67" s="41">
        <f t="shared" si="1491"/>
        <v>5182990.2832898833</v>
      </c>
      <c r="CG67" s="41">
        <f t="shared" si="1491"/>
        <v>5402171.7446533814</v>
      </c>
      <c r="CH67" s="41">
        <f t="shared" ref="CH67:ES67" si="1492">CH24+CH36-CH38-CH46-CH65</f>
        <v>5624100.5196293592</v>
      </c>
      <c r="CI67" s="41">
        <f t="shared" si="1492"/>
        <v>5848776.608217828</v>
      </c>
      <c r="CJ67" s="41">
        <f t="shared" si="1492"/>
        <v>6076200.0104187913</v>
      </c>
      <c r="CK67" s="41">
        <f t="shared" si="1492"/>
        <v>6306370.7262322456</v>
      </c>
      <c r="CL67" s="41">
        <f t="shared" si="1492"/>
        <v>6539288.7556581907</v>
      </c>
      <c r="CM67" s="41">
        <f t="shared" si="1492"/>
        <v>6774954.0986966155</v>
      </c>
      <c r="CN67" s="41">
        <f t="shared" si="1492"/>
        <v>7013366.7553475425</v>
      </c>
      <c r="CO67" s="41">
        <f t="shared" si="1492"/>
        <v>7254526.7256109416</v>
      </c>
      <c r="CP67" s="41">
        <f t="shared" si="1492"/>
        <v>7498434.0094868392</v>
      </c>
      <c r="CQ67" s="41">
        <f t="shared" si="1492"/>
        <v>7745088.6069752164</v>
      </c>
      <c r="CR67" s="41">
        <f t="shared" si="1492"/>
        <v>7994490.5180761032</v>
      </c>
      <c r="CS67" s="41">
        <f t="shared" si="1492"/>
        <v>8246639.7427894697</v>
      </c>
      <c r="CT67" s="41">
        <f t="shared" si="1492"/>
        <v>8501536.2811153159</v>
      </c>
      <c r="CU67" s="41">
        <f t="shared" si="1492"/>
        <v>8759180.1330536678</v>
      </c>
      <c r="CV67" s="41">
        <f t="shared" si="1492"/>
        <v>9019571.2986044958</v>
      </c>
      <c r="CW67" s="41">
        <f t="shared" si="1492"/>
        <v>9282709.7777678221</v>
      </c>
      <c r="CX67" s="41">
        <f t="shared" si="1492"/>
        <v>9548595.5705436394</v>
      </c>
      <c r="CY67" s="41">
        <f t="shared" si="1492"/>
        <v>10221717.512883194</v>
      </c>
      <c r="CZ67" s="41">
        <f t="shared" si="1492"/>
        <v>50134406.925153315</v>
      </c>
      <c r="DA67" s="41">
        <f t="shared" si="1492"/>
        <v>0</v>
      </c>
      <c r="DB67" s="41">
        <f t="shared" si="1492"/>
        <v>0</v>
      </c>
      <c r="DC67" s="41">
        <f t="shared" si="1492"/>
        <v>0</v>
      </c>
      <c r="DD67" s="41">
        <f t="shared" si="1492"/>
        <v>0</v>
      </c>
      <c r="DE67" s="41">
        <f t="shared" si="1492"/>
        <v>0</v>
      </c>
      <c r="DF67" s="41">
        <f t="shared" si="1492"/>
        <v>0</v>
      </c>
      <c r="DG67" s="41">
        <f t="shared" si="1492"/>
        <v>0</v>
      </c>
      <c r="DH67" s="41">
        <f t="shared" si="1492"/>
        <v>0</v>
      </c>
      <c r="DI67" s="41">
        <f t="shared" si="1492"/>
        <v>0</v>
      </c>
      <c r="DJ67" s="41">
        <f t="shared" si="1492"/>
        <v>0</v>
      </c>
      <c r="DK67" s="41">
        <f t="shared" si="1492"/>
        <v>0</v>
      </c>
      <c r="DL67" s="41">
        <f t="shared" si="1492"/>
        <v>0</v>
      </c>
      <c r="DM67" s="41">
        <f t="shared" si="1492"/>
        <v>0</v>
      </c>
      <c r="DN67" s="41">
        <f t="shared" si="1492"/>
        <v>0</v>
      </c>
      <c r="DO67" s="41">
        <f t="shared" si="1492"/>
        <v>0</v>
      </c>
      <c r="DP67" s="41">
        <f t="shared" si="1492"/>
        <v>0</v>
      </c>
      <c r="DQ67" s="41">
        <f t="shared" si="1492"/>
        <v>0</v>
      </c>
      <c r="DR67" s="41">
        <f t="shared" si="1492"/>
        <v>0</v>
      </c>
      <c r="DS67" s="41">
        <f t="shared" si="1492"/>
        <v>0</v>
      </c>
      <c r="DT67" s="41">
        <f t="shared" si="1492"/>
        <v>0</v>
      </c>
      <c r="DU67" s="41">
        <f t="shared" si="1492"/>
        <v>0</v>
      </c>
      <c r="DV67" s="41">
        <f t="shared" si="1492"/>
        <v>0</v>
      </c>
      <c r="DW67" s="41">
        <f t="shared" si="1492"/>
        <v>0</v>
      </c>
      <c r="DX67" s="41">
        <f t="shared" si="1492"/>
        <v>0</v>
      </c>
      <c r="DY67" s="41">
        <f t="shared" si="1492"/>
        <v>0</v>
      </c>
      <c r="DZ67" s="41">
        <f t="shared" si="1492"/>
        <v>0</v>
      </c>
      <c r="EA67" s="41">
        <f t="shared" si="1492"/>
        <v>0</v>
      </c>
      <c r="EB67" s="41">
        <f t="shared" si="1492"/>
        <v>0</v>
      </c>
      <c r="EC67" s="41">
        <f t="shared" si="1492"/>
        <v>0</v>
      </c>
      <c r="ED67" s="41">
        <f t="shared" si="1492"/>
        <v>0</v>
      </c>
      <c r="EE67" s="41">
        <f t="shared" si="1492"/>
        <v>0</v>
      </c>
      <c r="EF67" s="41">
        <f t="shared" si="1492"/>
        <v>0</v>
      </c>
      <c r="EG67" s="41">
        <f t="shared" si="1492"/>
        <v>0</v>
      </c>
      <c r="EH67" s="41">
        <f t="shared" si="1492"/>
        <v>0</v>
      </c>
      <c r="EI67" s="41">
        <f t="shared" si="1492"/>
        <v>0</v>
      </c>
      <c r="EJ67" s="41">
        <f t="shared" si="1492"/>
        <v>0</v>
      </c>
      <c r="EK67" s="41">
        <f t="shared" si="1492"/>
        <v>0</v>
      </c>
      <c r="EL67" s="41">
        <f t="shared" si="1492"/>
        <v>0</v>
      </c>
      <c r="EM67" s="41">
        <f t="shared" si="1492"/>
        <v>0</v>
      </c>
      <c r="EN67" s="41">
        <f t="shared" si="1492"/>
        <v>0</v>
      </c>
      <c r="EO67" s="41">
        <f t="shared" si="1492"/>
        <v>0</v>
      </c>
      <c r="EP67" s="41">
        <f t="shared" si="1492"/>
        <v>0</v>
      </c>
      <c r="EQ67" s="41">
        <f t="shared" si="1492"/>
        <v>0</v>
      </c>
      <c r="ER67" s="41">
        <f t="shared" si="1492"/>
        <v>0</v>
      </c>
      <c r="ES67" s="41">
        <f t="shared" si="1492"/>
        <v>0</v>
      </c>
      <c r="ET67" s="41">
        <f t="shared" ref="ET67:HE67" si="1493">ET24+ET36-ET38-ET46-ET65</f>
        <v>0</v>
      </c>
      <c r="EU67" s="41">
        <f t="shared" si="1493"/>
        <v>0</v>
      </c>
      <c r="EV67" s="41">
        <f t="shared" si="1493"/>
        <v>0</v>
      </c>
      <c r="EW67" s="41">
        <f t="shared" si="1493"/>
        <v>0</v>
      </c>
      <c r="EX67" s="41">
        <f t="shared" si="1493"/>
        <v>0</v>
      </c>
      <c r="EY67" s="41">
        <f t="shared" si="1493"/>
        <v>0</v>
      </c>
      <c r="EZ67" s="41">
        <f t="shared" si="1493"/>
        <v>0</v>
      </c>
      <c r="FA67" s="41">
        <f t="shared" si="1493"/>
        <v>0</v>
      </c>
      <c r="FB67" s="41">
        <f t="shared" si="1493"/>
        <v>0</v>
      </c>
      <c r="FC67" s="41">
        <f t="shared" si="1493"/>
        <v>0</v>
      </c>
      <c r="FD67" s="41">
        <f t="shared" si="1493"/>
        <v>0</v>
      </c>
      <c r="FE67" s="41">
        <f t="shared" si="1493"/>
        <v>0</v>
      </c>
      <c r="FF67" s="41">
        <f t="shared" si="1493"/>
        <v>0</v>
      </c>
      <c r="FG67" s="41">
        <f t="shared" si="1493"/>
        <v>0</v>
      </c>
      <c r="FH67" s="41">
        <f t="shared" si="1493"/>
        <v>0</v>
      </c>
      <c r="FI67" s="41">
        <f t="shared" si="1493"/>
        <v>0</v>
      </c>
      <c r="FJ67" s="41">
        <f t="shared" si="1493"/>
        <v>0</v>
      </c>
      <c r="FK67" s="41">
        <f t="shared" si="1493"/>
        <v>0</v>
      </c>
      <c r="FL67" s="41">
        <f t="shared" si="1493"/>
        <v>0</v>
      </c>
      <c r="FM67" s="41">
        <f t="shared" si="1493"/>
        <v>0</v>
      </c>
      <c r="FN67" s="41">
        <f t="shared" si="1493"/>
        <v>0</v>
      </c>
      <c r="FO67" s="41">
        <f t="shared" si="1493"/>
        <v>0</v>
      </c>
      <c r="FP67" s="41">
        <f t="shared" si="1493"/>
        <v>0</v>
      </c>
      <c r="FQ67" s="41">
        <f t="shared" si="1493"/>
        <v>0</v>
      </c>
      <c r="FR67" s="41">
        <f t="shared" si="1493"/>
        <v>0</v>
      </c>
      <c r="FS67" s="41">
        <f t="shared" si="1493"/>
        <v>0</v>
      </c>
      <c r="FT67" s="41">
        <f t="shared" si="1493"/>
        <v>0</v>
      </c>
      <c r="FU67" s="41">
        <f t="shared" si="1493"/>
        <v>0</v>
      </c>
      <c r="FV67" s="41">
        <f t="shared" si="1493"/>
        <v>0</v>
      </c>
      <c r="FW67" s="41">
        <f t="shared" si="1493"/>
        <v>0</v>
      </c>
      <c r="FX67" s="41">
        <f t="shared" si="1493"/>
        <v>0</v>
      </c>
      <c r="FY67" s="41">
        <f t="shared" si="1493"/>
        <v>0</v>
      </c>
      <c r="FZ67" s="41">
        <f t="shared" si="1493"/>
        <v>0</v>
      </c>
      <c r="GA67" s="41">
        <f t="shared" si="1493"/>
        <v>0</v>
      </c>
      <c r="GB67" s="41">
        <f t="shared" si="1493"/>
        <v>0</v>
      </c>
      <c r="GC67" s="41">
        <f t="shared" si="1493"/>
        <v>0</v>
      </c>
      <c r="GD67" s="41">
        <f t="shared" si="1493"/>
        <v>0</v>
      </c>
      <c r="GE67" s="41">
        <f t="shared" si="1493"/>
        <v>0</v>
      </c>
      <c r="GF67" s="41">
        <f t="shared" si="1493"/>
        <v>0</v>
      </c>
      <c r="GG67" s="41">
        <f t="shared" si="1493"/>
        <v>0</v>
      </c>
      <c r="GH67" s="41">
        <f t="shared" si="1493"/>
        <v>0</v>
      </c>
      <c r="GI67" s="41">
        <f t="shared" si="1493"/>
        <v>0</v>
      </c>
      <c r="GJ67" s="41">
        <f t="shared" si="1493"/>
        <v>0</v>
      </c>
      <c r="GK67" s="41">
        <f t="shared" si="1493"/>
        <v>0</v>
      </c>
      <c r="GL67" s="41">
        <f t="shared" si="1493"/>
        <v>0</v>
      </c>
      <c r="GM67" s="41">
        <f t="shared" si="1493"/>
        <v>0</v>
      </c>
      <c r="GN67" s="41">
        <f t="shared" si="1493"/>
        <v>0</v>
      </c>
      <c r="GO67" s="41">
        <f t="shared" si="1493"/>
        <v>0</v>
      </c>
      <c r="GP67" s="41">
        <f t="shared" si="1493"/>
        <v>0</v>
      </c>
      <c r="GQ67" s="41">
        <f t="shared" si="1493"/>
        <v>0</v>
      </c>
      <c r="GR67" s="41">
        <f t="shared" si="1493"/>
        <v>0</v>
      </c>
      <c r="GS67" s="41">
        <f t="shared" si="1493"/>
        <v>0</v>
      </c>
      <c r="GT67" s="41">
        <f t="shared" si="1493"/>
        <v>0</v>
      </c>
      <c r="GU67" s="41">
        <f t="shared" si="1493"/>
        <v>0</v>
      </c>
      <c r="GV67" s="41">
        <f t="shared" si="1493"/>
        <v>0</v>
      </c>
      <c r="GW67" s="41">
        <f t="shared" si="1493"/>
        <v>0</v>
      </c>
      <c r="GX67" s="41">
        <f t="shared" si="1493"/>
        <v>0</v>
      </c>
      <c r="GY67" s="41">
        <f t="shared" si="1493"/>
        <v>0</v>
      </c>
      <c r="GZ67" s="41">
        <f t="shared" si="1493"/>
        <v>0</v>
      </c>
      <c r="HA67" s="41">
        <f t="shared" si="1493"/>
        <v>0</v>
      </c>
      <c r="HB67" s="41">
        <f t="shared" si="1493"/>
        <v>0</v>
      </c>
      <c r="HC67" s="41">
        <f t="shared" si="1493"/>
        <v>0</v>
      </c>
      <c r="HD67" s="41">
        <f t="shared" si="1493"/>
        <v>0</v>
      </c>
      <c r="HE67" s="41">
        <f t="shared" si="1493"/>
        <v>0</v>
      </c>
      <c r="HF67" s="41">
        <f t="shared" ref="HF67:JQ67" si="1494">HF24+HF36-HF38-HF46-HF65</f>
        <v>0</v>
      </c>
      <c r="HG67" s="41">
        <f t="shared" si="1494"/>
        <v>0</v>
      </c>
      <c r="HH67" s="41">
        <f t="shared" si="1494"/>
        <v>0</v>
      </c>
      <c r="HI67" s="41">
        <f t="shared" si="1494"/>
        <v>0</v>
      </c>
      <c r="HJ67" s="41">
        <f t="shared" si="1494"/>
        <v>0</v>
      </c>
      <c r="HK67" s="41">
        <f t="shared" si="1494"/>
        <v>0</v>
      </c>
      <c r="HL67" s="41">
        <f t="shared" si="1494"/>
        <v>0</v>
      </c>
      <c r="HM67" s="41">
        <f t="shared" si="1494"/>
        <v>0</v>
      </c>
      <c r="HN67" s="41">
        <f t="shared" si="1494"/>
        <v>0</v>
      </c>
      <c r="HO67" s="41">
        <f t="shared" si="1494"/>
        <v>0</v>
      </c>
      <c r="HP67" s="41">
        <f t="shared" si="1494"/>
        <v>0</v>
      </c>
      <c r="HQ67" s="41">
        <f t="shared" si="1494"/>
        <v>0</v>
      </c>
      <c r="HR67" s="41">
        <f t="shared" si="1494"/>
        <v>0</v>
      </c>
      <c r="HS67" s="41">
        <f t="shared" si="1494"/>
        <v>0</v>
      </c>
      <c r="HT67" s="41">
        <f t="shared" si="1494"/>
        <v>0</v>
      </c>
      <c r="HU67" s="41">
        <f t="shared" si="1494"/>
        <v>0</v>
      </c>
      <c r="HV67" s="41">
        <f t="shared" si="1494"/>
        <v>0</v>
      </c>
      <c r="HW67" s="41">
        <f t="shared" si="1494"/>
        <v>0</v>
      </c>
      <c r="HX67" s="41">
        <f t="shared" si="1494"/>
        <v>0</v>
      </c>
      <c r="HY67" s="41">
        <f t="shared" si="1494"/>
        <v>0</v>
      </c>
      <c r="HZ67" s="41">
        <f t="shared" si="1494"/>
        <v>0</v>
      </c>
      <c r="IA67" s="41">
        <f t="shared" si="1494"/>
        <v>0</v>
      </c>
      <c r="IB67" s="41">
        <f t="shared" si="1494"/>
        <v>0</v>
      </c>
      <c r="IC67" s="41">
        <f t="shared" si="1494"/>
        <v>0</v>
      </c>
      <c r="ID67" s="41">
        <f t="shared" si="1494"/>
        <v>0</v>
      </c>
      <c r="IE67" s="41">
        <f t="shared" si="1494"/>
        <v>0</v>
      </c>
      <c r="IF67" s="41">
        <f t="shared" si="1494"/>
        <v>0</v>
      </c>
      <c r="IG67" s="41">
        <f t="shared" si="1494"/>
        <v>0</v>
      </c>
      <c r="IH67" s="41">
        <f t="shared" si="1494"/>
        <v>0</v>
      </c>
      <c r="II67" s="41">
        <f t="shared" si="1494"/>
        <v>0</v>
      </c>
      <c r="IJ67" s="41">
        <f t="shared" si="1494"/>
        <v>0</v>
      </c>
      <c r="IK67" s="41">
        <f t="shared" si="1494"/>
        <v>0</v>
      </c>
      <c r="IL67" s="41">
        <f t="shared" si="1494"/>
        <v>0</v>
      </c>
      <c r="IM67" s="41">
        <f t="shared" si="1494"/>
        <v>0</v>
      </c>
      <c r="IN67" s="41">
        <f t="shared" si="1494"/>
        <v>0</v>
      </c>
      <c r="IO67" s="41">
        <f t="shared" si="1494"/>
        <v>0</v>
      </c>
      <c r="IP67" s="41">
        <f t="shared" si="1494"/>
        <v>0</v>
      </c>
      <c r="IQ67" s="41">
        <f t="shared" si="1494"/>
        <v>0</v>
      </c>
      <c r="IR67" s="41">
        <f t="shared" si="1494"/>
        <v>0</v>
      </c>
      <c r="IS67" s="41">
        <f t="shared" si="1494"/>
        <v>0</v>
      </c>
      <c r="IT67" s="41">
        <f t="shared" si="1494"/>
        <v>0</v>
      </c>
      <c r="IU67" s="41">
        <f t="shared" si="1494"/>
        <v>0</v>
      </c>
      <c r="IV67" s="41">
        <f t="shared" si="1494"/>
        <v>0</v>
      </c>
      <c r="IW67" s="41">
        <f t="shared" si="1494"/>
        <v>0</v>
      </c>
      <c r="IX67" s="41">
        <f t="shared" si="1494"/>
        <v>0</v>
      </c>
      <c r="IY67" s="41">
        <f t="shared" si="1494"/>
        <v>0</v>
      </c>
      <c r="IZ67" s="41">
        <f t="shared" si="1494"/>
        <v>0</v>
      </c>
      <c r="JA67" s="41">
        <f t="shared" si="1494"/>
        <v>0</v>
      </c>
      <c r="JB67" s="41">
        <f t="shared" si="1494"/>
        <v>0</v>
      </c>
      <c r="JC67" s="41">
        <f t="shared" si="1494"/>
        <v>0</v>
      </c>
      <c r="JD67" s="41">
        <f t="shared" si="1494"/>
        <v>0</v>
      </c>
      <c r="JE67" s="41">
        <f t="shared" si="1494"/>
        <v>0</v>
      </c>
      <c r="JF67" s="41">
        <f t="shared" si="1494"/>
        <v>0</v>
      </c>
      <c r="JG67" s="41">
        <f t="shared" si="1494"/>
        <v>0</v>
      </c>
      <c r="JH67" s="41">
        <f t="shared" si="1494"/>
        <v>0</v>
      </c>
      <c r="JI67" s="41">
        <f t="shared" si="1494"/>
        <v>0</v>
      </c>
      <c r="JJ67" s="41">
        <f t="shared" si="1494"/>
        <v>0</v>
      </c>
      <c r="JK67" s="41">
        <f t="shared" si="1494"/>
        <v>0</v>
      </c>
      <c r="JL67" s="41">
        <f t="shared" si="1494"/>
        <v>0</v>
      </c>
      <c r="JM67" s="41">
        <f t="shared" si="1494"/>
        <v>0</v>
      </c>
      <c r="JN67" s="41">
        <f t="shared" si="1494"/>
        <v>0</v>
      </c>
      <c r="JO67" s="41">
        <f t="shared" si="1494"/>
        <v>0</v>
      </c>
      <c r="JP67" s="41">
        <f t="shared" si="1494"/>
        <v>0</v>
      </c>
      <c r="JQ67" s="41">
        <f t="shared" si="1494"/>
        <v>0</v>
      </c>
      <c r="JR67" s="41">
        <f t="shared" ref="JR67:KV67" si="1495">JR24+JR36-JR38-JR46-JR65</f>
        <v>0</v>
      </c>
      <c r="JS67" s="41">
        <f t="shared" si="1495"/>
        <v>0</v>
      </c>
      <c r="JT67" s="41">
        <f t="shared" si="1495"/>
        <v>0</v>
      </c>
      <c r="JU67" s="41">
        <f t="shared" si="1495"/>
        <v>0</v>
      </c>
      <c r="JV67" s="41">
        <f t="shared" si="1495"/>
        <v>0</v>
      </c>
      <c r="JW67" s="41">
        <f t="shared" si="1495"/>
        <v>0</v>
      </c>
      <c r="JX67" s="41">
        <f t="shared" si="1495"/>
        <v>0</v>
      </c>
      <c r="JY67" s="41">
        <f t="shared" si="1495"/>
        <v>0</v>
      </c>
      <c r="JZ67" s="41">
        <f t="shared" si="1495"/>
        <v>0</v>
      </c>
      <c r="KA67" s="41">
        <f t="shared" si="1495"/>
        <v>0</v>
      </c>
      <c r="KB67" s="41">
        <f t="shared" si="1495"/>
        <v>0</v>
      </c>
      <c r="KC67" s="41">
        <f t="shared" si="1495"/>
        <v>0</v>
      </c>
      <c r="KD67" s="41">
        <f t="shared" si="1495"/>
        <v>0</v>
      </c>
      <c r="KE67" s="41">
        <f t="shared" si="1495"/>
        <v>0</v>
      </c>
      <c r="KF67" s="41">
        <f t="shared" si="1495"/>
        <v>0</v>
      </c>
      <c r="KG67" s="41">
        <f t="shared" si="1495"/>
        <v>0</v>
      </c>
      <c r="KH67" s="41">
        <f t="shared" si="1495"/>
        <v>0</v>
      </c>
      <c r="KI67" s="41">
        <f t="shared" si="1495"/>
        <v>0</v>
      </c>
      <c r="KJ67" s="41">
        <f t="shared" si="1495"/>
        <v>0</v>
      </c>
      <c r="KK67" s="41">
        <f t="shared" si="1495"/>
        <v>0</v>
      </c>
      <c r="KL67" s="41">
        <f t="shared" si="1495"/>
        <v>0</v>
      </c>
      <c r="KM67" s="41">
        <f t="shared" si="1495"/>
        <v>0</v>
      </c>
      <c r="KN67" s="41">
        <f t="shared" si="1495"/>
        <v>0</v>
      </c>
      <c r="KO67" s="41">
        <f t="shared" si="1495"/>
        <v>0</v>
      </c>
      <c r="KP67" s="41">
        <f t="shared" si="1495"/>
        <v>0</v>
      </c>
      <c r="KQ67" s="41">
        <f t="shared" si="1495"/>
        <v>0</v>
      </c>
      <c r="KR67" s="41">
        <f t="shared" si="1495"/>
        <v>0</v>
      </c>
      <c r="KS67" s="41">
        <f t="shared" si="1495"/>
        <v>0</v>
      </c>
      <c r="KT67" s="41">
        <f t="shared" si="1495"/>
        <v>0</v>
      </c>
      <c r="KU67" s="41">
        <f t="shared" si="1495"/>
        <v>0</v>
      </c>
      <c r="KV67" s="41">
        <f t="shared" si="1495"/>
        <v>0</v>
      </c>
      <c r="KW67" s="3"/>
      <c r="KX67" s="3"/>
    </row>
    <row r="68" spans="1:310" s="4" customFormat="1" x14ac:dyDescent="0.25">
      <c r="A68" s="3"/>
      <c r="B68" s="85"/>
      <c r="C68" s="86"/>
      <c r="D68" s="85"/>
      <c r="E68" s="3" t="str">
        <f>kpi!$E$115</f>
        <v>ИТОГОВЫЙ ФИНПОТОК НАКОПИТЕЛЬНЫМ ИТОГОМ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3" t="s">
        <v>7</v>
      </c>
      <c r="L68" s="3"/>
      <c r="M68" s="5"/>
      <c r="N68" s="3"/>
      <c r="O68" s="19"/>
      <c r="P68" s="3"/>
      <c r="Q68" s="3"/>
      <c r="R68" s="41">
        <f>SUMIFS($T68:$KW68,$T$1:$KW$1,MAX($1:$1))</f>
        <v>223734929.56168717</v>
      </c>
      <c r="S68" s="3"/>
      <c r="T68" s="3"/>
      <c r="U68" s="41">
        <f>IF(U$7="",0,T68+U67)</f>
        <v>18358938.236705668</v>
      </c>
      <c r="V68" s="41">
        <f>IF(V$7="",0,U68+V67)</f>
        <v>17731365.050274529</v>
      </c>
      <c r="W68" s="41">
        <f t="shared" ref="W68" si="1496">IF(W$7="",0,V68+W67)</f>
        <v>17119605.643348232</v>
      </c>
      <c r="X68" s="41">
        <f t="shared" ref="X68" si="1497">IF(X$7="",0,W68+X67)</f>
        <v>16781132.139363218</v>
      </c>
      <c r="Y68" s="41">
        <f t="shared" ref="Y68" si="1498">IF(Y$7="",0,X68+Y67)</f>
        <v>16351460.402137626</v>
      </c>
      <c r="Z68" s="41">
        <f t="shared" ref="Z68" si="1499">IF(Z$7="",0,Y68+Z67)</f>
        <v>15981708.348073827</v>
      </c>
      <c r="AA68" s="41">
        <f t="shared" ref="AA68" si="1500">IF(AA$7="",0,Z68+AA67)</f>
        <v>15667444.791039186</v>
      </c>
      <c r="AB68" s="41">
        <f t="shared" ref="AB68" si="1501">IF(AB$7="",0,AA68+AB67)</f>
        <v>15401271.311622879</v>
      </c>
      <c r="AC68" s="41">
        <f t="shared" ref="AC68" si="1502">IF(AC$7="",0,AB68+AC67)</f>
        <v>15183475.338439997</v>
      </c>
      <c r="AD68" s="41">
        <f t="shared" ref="AD68" si="1503">IF(AD$7="",0,AC68+AD67)</f>
        <v>15016300.574587245</v>
      </c>
      <c r="AE68" s="41">
        <f t="shared" ref="AE68" si="1504">IF(AE$7="",0,AD68+AE67)</f>
        <v>14901990.723161321</v>
      </c>
      <c r="AF68" s="41">
        <f t="shared" ref="AF68" si="1505">IF(AF$7="",0,AE68+AF67)</f>
        <v>14900458.316939713</v>
      </c>
      <c r="AG68" s="41">
        <f t="shared" ref="AG68" si="1506">IF(AG$7="",0,AF68+AG67)</f>
        <v>2420944.0371538755</v>
      </c>
      <c r="AH68" s="41">
        <f t="shared" ref="AH68" si="1507">IF(AH$7="",0,AG68+AH67)</f>
        <v>91005.592557249591</v>
      </c>
      <c r="AI68" s="41">
        <f t="shared" ref="AI68" si="1508">IF(AI$7="",0,AH68+AI67)</f>
        <v>0</v>
      </c>
      <c r="AJ68" s="41">
        <f t="shared" ref="AJ68" si="1509">IF(AJ$7="",0,AI68+AJ67)</f>
        <v>0</v>
      </c>
      <c r="AK68" s="41">
        <f t="shared" ref="AK68" si="1510">IF(AK$7="",0,AJ68+AK67)</f>
        <v>0</v>
      </c>
      <c r="AL68" s="41">
        <f t="shared" ref="AL68" si="1511">IF(AL$7="",0,AK68+AL67)</f>
        <v>0</v>
      </c>
      <c r="AM68" s="41">
        <f t="shared" ref="AM68" si="1512">IF(AM$7="",0,AL68+AM67)</f>
        <v>0</v>
      </c>
      <c r="AN68" s="41">
        <f t="shared" ref="AN68" si="1513">IF(AN$7="",0,AM68+AN67)</f>
        <v>0</v>
      </c>
      <c r="AO68" s="41">
        <f t="shared" ref="AO68" si="1514">IF(AO$7="",0,AN68+AO67)</f>
        <v>0</v>
      </c>
      <c r="AP68" s="41">
        <f t="shared" ref="AP68" si="1515">IF(AP$7="",0,AO68+AP67)</f>
        <v>0</v>
      </c>
      <c r="AQ68" s="41">
        <f t="shared" ref="AQ68" si="1516">IF(AQ$7="",0,AP68+AQ67)</f>
        <v>0</v>
      </c>
      <c r="AR68" s="41">
        <f t="shared" ref="AR68" si="1517">IF(AR$7="",0,AQ68+AR67)</f>
        <v>0</v>
      </c>
      <c r="AS68" s="41">
        <f t="shared" ref="AS68" si="1518">IF(AS$7="",0,AR68+AS67)</f>
        <v>0</v>
      </c>
      <c r="AT68" s="41">
        <f t="shared" ref="AT68" si="1519">IF(AT$7="",0,AS68+AT67)</f>
        <v>0</v>
      </c>
      <c r="AU68" s="41">
        <f t="shared" ref="AU68" si="1520">IF(AU$7="",0,AT68+AU67)</f>
        <v>0</v>
      </c>
      <c r="AV68" s="41">
        <f t="shared" ref="AV68" si="1521">IF(AV$7="",0,AU68+AV67)</f>
        <v>0</v>
      </c>
      <c r="AW68" s="41">
        <f t="shared" ref="AW68" si="1522">IF(AW$7="",0,AV68+AW67)</f>
        <v>0</v>
      </c>
      <c r="AX68" s="41">
        <f t="shared" ref="AX68" si="1523">IF(AX$7="",0,AW68+AX67)</f>
        <v>0</v>
      </c>
      <c r="AY68" s="41">
        <f t="shared" ref="AY68" si="1524">IF(AY$7="",0,AX68+AY67)</f>
        <v>0</v>
      </c>
      <c r="AZ68" s="41">
        <f t="shared" ref="AZ68" si="1525">IF(AZ$7="",0,AY68+AZ67)</f>
        <v>0</v>
      </c>
      <c r="BA68" s="41">
        <f t="shared" ref="BA68" si="1526">IF(BA$7="",0,AZ68+BA67)</f>
        <v>0</v>
      </c>
      <c r="BB68" s="41">
        <f t="shared" ref="BB68" si="1527">IF(BB$7="",0,BA68+BB67)</f>
        <v>0</v>
      </c>
      <c r="BC68" s="41">
        <f t="shared" ref="BC68" si="1528">IF(BC$7="",0,BB68+BC67)</f>
        <v>0</v>
      </c>
      <c r="BD68" s="41">
        <f t="shared" ref="BD68" si="1529">IF(BD$7="",0,BC68+BD67)</f>
        <v>0</v>
      </c>
      <c r="BE68" s="41">
        <f t="shared" ref="BE68" si="1530">IF(BE$7="",0,BD68+BE67)</f>
        <v>0</v>
      </c>
      <c r="BF68" s="41">
        <f t="shared" ref="BF68" si="1531">IF(BF$7="",0,BE68+BF67)</f>
        <v>0</v>
      </c>
      <c r="BG68" s="41">
        <f t="shared" ref="BG68" si="1532">IF(BG$7="",0,BF68+BG67)</f>
        <v>0</v>
      </c>
      <c r="BH68" s="41">
        <f t="shared" ref="BH68" si="1533">IF(BH$7="",0,BG68+BH67)</f>
        <v>0</v>
      </c>
      <c r="BI68" s="41">
        <f t="shared" ref="BI68" si="1534">IF(BI$7="",0,BH68+BI67)</f>
        <v>0</v>
      </c>
      <c r="BJ68" s="41">
        <f t="shared" ref="BJ68" si="1535">IF(BJ$7="",0,BI68+BJ67)</f>
        <v>0</v>
      </c>
      <c r="BK68" s="41">
        <f t="shared" ref="BK68" si="1536">IF(BK$7="",0,BJ68+BK67)</f>
        <v>0</v>
      </c>
      <c r="BL68" s="41">
        <f t="shared" ref="BL68" si="1537">IF(BL$7="",0,BK68+BL67)</f>
        <v>0</v>
      </c>
      <c r="BM68" s="41">
        <f t="shared" ref="BM68" si="1538">IF(BM$7="",0,BL68+BM67)</f>
        <v>0</v>
      </c>
      <c r="BN68" s="41">
        <f t="shared" ref="BN68" si="1539">IF(BN$7="",0,BM68+BN67)</f>
        <v>0</v>
      </c>
      <c r="BO68" s="41">
        <f t="shared" ref="BO68" si="1540">IF(BO$7="",0,BN68+BO67)</f>
        <v>0</v>
      </c>
      <c r="BP68" s="41">
        <f t="shared" ref="BP68" si="1541">IF(BP$7="",0,BO68+BP67)</f>
        <v>0</v>
      </c>
      <c r="BQ68" s="41">
        <f t="shared" ref="BQ68" si="1542">IF(BQ$7="",0,BP68+BQ67)</f>
        <v>0</v>
      </c>
      <c r="BR68" s="41">
        <f t="shared" ref="BR68" si="1543">IF(BR$7="",0,BQ68+BR67)</f>
        <v>0</v>
      </c>
      <c r="BS68" s="41">
        <f t="shared" ref="BS68" si="1544">IF(BS$7="",0,BR68+BS67)</f>
        <v>0</v>
      </c>
      <c r="BT68" s="41">
        <f t="shared" ref="BT68" si="1545">IF(BT$7="",0,BS68+BT67)</f>
        <v>935831.26477975771</v>
      </c>
      <c r="BU68" s="41">
        <f t="shared" ref="BU68" si="1546">IF(BU$7="",0,BT68+BU67)</f>
        <v>4024481.5048288554</v>
      </c>
      <c r="BV68" s="41">
        <f t="shared" ref="BV68" si="1547">IF(BV$7="",0,BU68+BV67)</f>
        <v>7302092.75650407</v>
      </c>
      <c r="BW68" s="41">
        <f t="shared" ref="BW68" si="1548">IF(BW$7="",0,BV68+BW67)</f>
        <v>10771412.333417878</v>
      </c>
      <c r="BX68" s="41">
        <f t="shared" ref="BX68" si="1549">IF(BX$7="",0,BW68+BX67)</f>
        <v>14435187.549182773</v>
      </c>
      <c r="BY68" s="41">
        <f t="shared" ref="BY68" si="1550">IF(BY$7="",0,BX68+BY67)</f>
        <v>18144165.717411246</v>
      </c>
      <c r="BZ68" s="41">
        <f t="shared" ref="BZ68" si="1551">IF(BZ$7="",0,BY68+BZ67)</f>
        <v>2053094.1517157853</v>
      </c>
      <c r="CA68" s="41">
        <f t="shared" ref="CA68" si="1552">IF(CA$7="",0,BZ68+CA67)</f>
        <v>6164720.1657088809</v>
      </c>
      <c r="CB68" s="41">
        <f t="shared" ref="CB68" si="1553">IF(CB$7="",0,CA68+CB67)</f>
        <v>10498457.739669692</v>
      </c>
      <c r="CC68" s="41">
        <f t="shared" ref="CC68" si="1554">IF(CC$7="",0,CB68+CC67)</f>
        <v>15040387.520544041</v>
      </c>
      <c r="CD68" s="41">
        <f t="shared" ref="CD68" si="1555">IF(CD$7="",0,CC68+CD67)</f>
        <v>19793256.821944412</v>
      </c>
      <c r="CE68" s="41">
        <f t="shared" ref="CE68" si="1556">IF(CE$7="",0,CD68+CE67)</f>
        <v>24759812.957483299</v>
      </c>
      <c r="CF68" s="41">
        <f t="shared" ref="CF68" si="1557">IF(CF$7="",0,CE68+CF67)</f>
        <v>29942803.240773182</v>
      </c>
      <c r="CG68" s="41">
        <f t="shared" ref="CG68" si="1558">IF(CG$7="",0,CF68+CG67)</f>
        <v>35344974.98542656</v>
      </c>
      <c r="CH68" s="41">
        <f t="shared" ref="CH68" si="1559">IF(CH$7="",0,CG68+CH67)</f>
        <v>40969075.505055919</v>
      </c>
      <c r="CI68" s="41">
        <f t="shared" ref="CI68" si="1560">IF(CI$7="",0,CH68+CI67)</f>
        <v>46817852.113273747</v>
      </c>
      <c r="CJ68" s="41">
        <f t="shared" ref="CJ68" si="1561">IF(CJ$7="",0,CI68+CJ67)</f>
        <v>52894052.123692542</v>
      </c>
      <c r="CK68" s="41">
        <f t="shared" ref="CK68" si="1562">IF(CK$7="",0,CJ68+CK67)</f>
        <v>59200422.849924788</v>
      </c>
      <c r="CL68" s="41">
        <f t="shared" ref="CL68" si="1563">IF(CL$7="",0,CK68+CL67)</f>
        <v>65739711.605582982</v>
      </c>
      <c r="CM68" s="41">
        <f t="shared" ref="CM68" si="1564">IF(CM$7="",0,CL68+CM67)</f>
        <v>72514665.704279602</v>
      </c>
      <c r="CN68" s="41">
        <f t="shared" ref="CN68" si="1565">IF(CN$7="",0,CM68+CN67)</f>
        <v>79528032.459627151</v>
      </c>
      <c r="CO68" s="41">
        <f t="shared" ref="CO68" si="1566">IF(CO$7="",0,CN68+CO67)</f>
        <v>86782559.185238093</v>
      </c>
      <c r="CP68" s="41">
        <f t="shared" ref="CP68" si="1567">IF(CP$7="",0,CO68+CP67)</f>
        <v>94280993.194724932</v>
      </c>
      <c r="CQ68" s="41">
        <f t="shared" ref="CQ68" si="1568">IF(CQ$7="",0,CP68+CQ67)</f>
        <v>102026081.80170015</v>
      </c>
      <c r="CR68" s="41">
        <f t="shared" ref="CR68" si="1569">IF(CR$7="",0,CQ68+CR67)</f>
        <v>110020572.31977625</v>
      </c>
      <c r="CS68" s="41">
        <f t="shared" ref="CS68" si="1570">IF(CS$7="",0,CR68+CS67)</f>
        <v>118267212.06256571</v>
      </c>
      <c r="CT68" s="41">
        <f t="shared" ref="CT68" si="1571">IF(CT$7="",0,CS68+CT67)</f>
        <v>126768748.34368104</v>
      </c>
      <c r="CU68" s="41">
        <f t="shared" ref="CU68" si="1572">IF(CU$7="",0,CT68+CU67)</f>
        <v>135527928.4767347</v>
      </c>
      <c r="CV68" s="41">
        <f t="shared" ref="CV68" si="1573">IF(CV$7="",0,CU68+CV67)</f>
        <v>144547499.77533919</v>
      </c>
      <c r="CW68" s="41">
        <f t="shared" ref="CW68" si="1574">IF(CW$7="",0,CV68+CW67)</f>
        <v>153830209.55310702</v>
      </c>
      <c r="CX68" s="41">
        <f t="shared" ref="CX68" si="1575">IF(CX$7="",0,CW68+CX67)</f>
        <v>163378805.12365067</v>
      </c>
      <c r="CY68" s="41">
        <f t="shared" ref="CY68" si="1576">IF(CY$7="",0,CX68+CY67)</f>
        <v>173600522.63653386</v>
      </c>
      <c r="CZ68" s="41">
        <f t="shared" ref="CZ68" si="1577">IF(CZ$7="",0,CY68+CZ67)</f>
        <v>223734929.56168717</v>
      </c>
      <c r="DA68" s="41">
        <f t="shared" ref="DA68" si="1578">IF(DA$7="",0,CZ68+DA67)</f>
        <v>0</v>
      </c>
      <c r="DB68" s="41">
        <f t="shared" ref="DB68" si="1579">IF(DB$7="",0,DA68+DB67)</f>
        <v>0</v>
      </c>
      <c r="DC68" s="41">
        <f t="shared" ref="DC68" si="1580">IF(DC$7="",0,DB68+DC67)</f>
        <v>0</v>
      </c>
      <c r="DD68" s="41">
        <f t="shared" ref="DD68" si="1581">IF(DD$7="",0,DC68+DD67)</f>
        <v>0</v>
      </c>
      <c r="DE68" s="41">
        <f t="shared" ref="DE68" si="1582">IF(DE$7="",0,DD68+DE67)</f>
        <v>0</v>
      </c>
      <c r="DF68" s="41">
        <f t="shared" ref="DF68" si="1583">IF(DF$7="",0,DE68+DF67)</f>
        <v>0</v>
      </c>
      <c r="DG68" s="41">
        <f t="shared" ref="DG68" si="1584">IF(DG$7="",0,DF68+DG67)</f>
        <v>0</v>
      </c>
      <c r="DH68" s="41">
        <f t="shared" ref="DH68" si="1585">IF(DH$7="",0,DG68+DH67)</f>
        <v>0</v>
      </c>
      <c r="DI68" s="41">
        <f t="shared" ref="DI68" si="1586">IF(DI$7="",0,DH68+DI67)</f>
        <v>0</v>
      </c>
      <c r="DJ68" s="41">
        <f t="shared" ref="DJ68" si="1587">IF(DJ$7="",0,DI68+DJ67)</f>
        <v>0</v>
      </c>
      <c r="DK68" s="41">
        <f t="shared" ref="DK68" si="1588">IF(DK$7="",0,DJ68+DK67)</f>
        <v>0</v>
      </c>
      <c r="DL68" s="41">
        <f t="shared" ref="DL68" si="1589">IF(DL$7="",0,DK68+DL67)</f>
        <v>0</v>
      </c>
      <c r="DM68" s="41">
        <f t="shared" ref="DM68" si="1590">IF(DM$7="",0,DL68+DM67)</f>
        <v>0</v>
      </c>
      <c r="DN68" s="41">
        <f t="shared" ref="DN68" si="1591">IF(DN$7="",0,DM68+DN67)</f>
        <v>0</v>
      </c>
      <c r="DO68" s="41">
        <f t="shared" ref="DO68" si="1592">IF(DO$7="",0,DN68+DO67)</f>
        <v>0</v>
      </c>
      <c r="DP68" s="41">
        <f t="shared" ref="DP68" si="1593">IF(DP$7="",0,DO68+DP67)</f>
        <v>0</v>
      </c>
      <c r="DQ68" s="41">
        <f t="shared" ref="DQ68" si="1594">IF(DQ$7="",0,DP68+DQ67)</f>
        <v>0</v>
      </c>
      <c r="DR68" s="41">
        <f t="shared" ref="DR68" si="1595">IF(DR$7="",0,DQ68+DR67)</f>
        <v>0</v>
      </c>
      <c r="DS68" s="41">
        <f t="shared" ref="DS68" si="1596">IF(DS$7="",0,DR68+DS67)</f>
        <v>0</v>
      </c>
      <c r="DT68" s="41">
        <f t="shared" ref="DT68" si="1597">IF(DT$7="",0,DS68+DT67)</f>
        <v>0</v>
      </c>
      <c r="DU68" s="41">
        <f t="shared" ref="DU68" si="1598">IF(DU$7="",0,DT68+DU67)</f>
        <v>0</v>
      </c>
      <c r="DV68" s="41">
        <f t="shared" ref="DV68" si="1599">IF(DV$7="",0,DU68+DV67)</f>
        <v>0</v>
      </c>
      <c r="DW68" s="41">
        <f t="shared" ref="DW68" si="1600">IF(DW$7="",0,DV68+DW67)</f>
        <v>0</v>
      </c>
      <c r="DX68" s="41">
        <f t="shared" ref="DX68" si="1601">IF(DX$7="",0,DW68+DX67)</f>
        <v>0</v>
      </c>
      <c r="DY68" s="41">
        <f t="shared" ref="DY68" si="1602">IF(DY$7="",0,DX68+DY67)</f>
        <v>0</v>
      </c>
      <c r="DZ68" s="41">
        <f t="shared" ref="DZ68" si="1603">IF(DZ$7="",0,DY68+DZ67)</f>
        <v>0</v>
      </c>
      <c r="EA68" s="41">
        <f t="shared" ref="EA68" si="1604">IF(EA$7="",0,DZ68+EA67)</f>
        <v>0</v>
      </c>
      <c r="EB68" s="41">
        <f t="shared" ref="EB68" si="1605">IF(EB$7="",0,EA68+EB67)</f>
        <v>0</v>
      </c>
      <c r="EC68" s="41">
        <f t="shared" ref="EC68" si="1606">IF(EC$7="",0,EB68+EC67)</f>
        <v>0</v>
      </c>
      <c r="ED68" s="41">
        <f t="shared" ref="ED68" si="1607">IF(ED$7="",0,EC68+ED67)</f>
        <v>0</v>
      </c>
      <c r="EE68" s="41">
        <f t="shared" ref="EE68" si="1608">IF(EE$7="",0,ED68+EE67)</f>
        <v>0</v>
      </c>
      <c r="EF68" s="41">
        <f t="shared" ref="EF68" si="1609">IF(EF$7="",0,EE68+EF67)</f>
        <v>0</v>
      </c>
      <c r="EG68" s="41">
        <f t="shared" ref="EG68" si="1610">IF(EG$7="",0,EF68+EG67)</f>
        <v>0</v>
      </c>
      <c r="EH68" s="41">
        <f t="shared" ref="EH68" si="1611">IF(EH$7="",0,EG68+EH67)</f>
        <v>0</v>
      </c>
      <c r="EI68" s="41">
        <f t="shared" ref="EI68" si="1612">IF(EI$7="",0,EH68+EI67)</f>
        <v>0</v>
      </c>
      <c r="EJ68" s="41">
        <f t="shared" ref="EJ68" si="1613">IF(EJ$7="",0,EI68+EJ67)</f>
        <v>0</v>
      </c>
      <c r="EK68" s="41">
        <f t="shared" ref="EK68" si="1614">IF(EK$7="",0,EJ68+EK67)</f>
        <v>0</v>
      </c>
      <c r="EL68" s="41">
        <f t="shared" ref="EL68" si="1615">IF(EL$7="",0,EK68+EL67)</f>
        <v>0</v>
      </c>
      <c r="EM68" s="41">
        <f t="shared" ref="EM68" si="1616">IF(EM$7="",0,EL68+EM67)</f>
        <v>0</v>
      </c>
      <c r="EN68" s="41">
        <f t="shared" ref="EN68" si="1617">IF(EN$7="",0,EM68+EN67)</f>
        <v>0</v>
      </c>
      <c r="EO68" s="41">
        <f t="shared" ref="EO68" si="1618">IF(EO$7="",0,EN68+EO67)</f>
        <v>0</v>
      </c>
      <c r="EP68" s="41">
        <f t="shared" ref="EP68" si="1619">IF(EP$7="",0,EO68+EP67)</f>
        <v>0</v>
      </c>
      <c r="EQ68" s="41">
        <f t="shared" ref="EQ68" si="1620">IF(EQ$7="",0,EP68+EQ67)</f>
        <v>0</v>
      </c>
      <c r="ER68" s="41">
        <f t="shared" ref="ER68" si="1621">IF(ER$7="",0,EQ68+ER67)</f>
        <v>0</v>
      </c>
      <c r="ES68" s="41">
        <f t="shared" ref="ES68" si="1622">IF(ES$7="",0,ER68+ES67)</f>
        <v>0</v>
      </c>
      <c r="ET68" s="41">
        <f t="shared" ref="ET68" si="1623">IF(ET$7="",0,ES68+ET67)</f>
        <v>0</v>
      </c>
      <c r="EU68" s="41">
        <f t="shared" ref="EU68" si="1624">IF(EU$7="",0,ET68+EU67)</f>
        <v>0</v>
      </c>
      <c r="EV68" s="41">
        <f t="shared" ref="EV68" si="1625">IF(EV$7="",0,EU68+EV67)</f>
        <v>0</v>
      </c>
      <c r="EW68" s="41">
        <f t="shared" ref="EW68" si="1626">IF(EW$7="",0,EV68+EW67)</f>
        <v>0</v>
      </c>
      <c r="EX68" s="41">
        <f t="shared" ref="EX68" si="1627">IF(EX$7="",0,EW68+EX67)</f>
        <v>0</v>
      </c>
      <c r="EY68" s="41">
        <f t="shared" ref="EY68" si="1628">IF(EY$7="",0,EX68+EY67)</f>
        <v>0</v>
      </c>
      <c r="EZ68" s="41">
        <f t="shared" ref="EZ68" si="1629">IF(EZ$7="",0,EY68+EZ67)</f>
        <v>0</v>
      </c>
      <c r="FA68" s="41">
        <f t="shared" ref="FA68" si="1630">IF(FA$7="",0,EZ68+FA67)</f>
        <v>0</v>
      </c>
      <c r="FB68" s="41">
        <f t="shared" ref="FB68" si="1631">IF(FB$7="",0,FA68+FB67)</f>
        <v>0</v>
      </c>
      <c r="FC68" s="41">
        <f t="shared" ref="FC68" si="1632">IF(FC$7="",0,FB68+FC67)</f>
        <v>0</v>
      </c>
      <c r="FD68" s="41">
        <f t="shared" ref="FD68" si="1633">IF(FD$7="",0,FC68+FD67)</f>
        <v>0</v>
      </c>
      <c r="FE68" s="41">
        <f t="shared" ref="FE68" si="1634">IF(FE$7="",0,FD68+FE67)</f>
        <v>0</v>
      </c>
      <c r="FF68" s="41">
        <f t="shared" ref="FF68" si="1635">IF(FF$7="",0,FE68+FF67)</f>
        <v>0</v>
      </c>
      <c r="FG68" s="41">
        <f t="shared" ref="FG68" si="1636">IF(FG$7="",0,FF68+FG67)</f>
        <v>0</v>
      </c>
      <c r="FH68" s="41">
        <f t="shared" ref="FH68" si="1637">IF(FH$7="",0,FG68+FH67)</f>
        <v>0</v>
      </c>
      <c r="FI68" s="41">
        <f t="shared" ref="FI68" si="1638">IF(FI$7="",0,FH68+FI67)</f>
        <v>0</v>
      </c>
      <c r="FJ68" s="41">
        <f t="shared" ref="FJ68" si="1639">IF(FJ$7="",0,FI68+FJ67)</f>
        <v>0</v>
      </c>
      <c r="FK68" s="41">
        <f t="shared" ref="FK68" si="1640">IF(FK$7="",0,FJ68+FK67)</f>
        <v>0</v>
      </c>
      <c r="FL68" s="41">
        <f t="shared" ref="FL68" si="1641">IF(FL$7="",0,FK68+FL67)</f>
        <v>0</v>
      </c>
      <c r="FM68" s="41">
        <f t="shared" ref="FM68" si="1642">IF(FM$7="",0,FL68+FM67)</f>
        <v>0</v>
      </c>
      <c r="FN68" s="41">
        <f t="shared" ref="FN68" si="1643">IF(FN$7="",0,FM68+FN67)</f>
        <v>0</v>
      </c>
      <c r="FO68" s="41">
        <f t="shared" ref="FO68" si="1644">IF(FO$7="",0,FN68+FO67)</f>
        <v>0</v>
      </c>
      <c r="FP68" s="41">
        <f t="shared" ref="FP68" si="1645">IF(FP$7="",0,FO68+FP67)</f>
        <v>0</v>
      </c>
      <c r="FQ68" s="41">
        <f t="shared" ref="FQ68" si="1646">IF(FQ$7="",0,FP68+FQ67)</f>
        <v>0</v>
      </c>
      <c r="FR68" s="41">
        <f t="shared" ref="FR68" si="1647">IF(FR$7="",0,FQ68+FR67)</f>
        <v>0</v>
      </c>
      <c r="FS68" s="41">
        <f t="shared" ref="FS68" si="1648">IF(FS$7="",0,FR68+FS67)</f>
        <v>0</v>
      </c>
      <c r="FT68" s="41">
        <f t="shared" ref="FT68" si="1649">IF(FT$7="",0,FS68+FT67)</f>
        <v>0</v>
      </c>
      <c r="FU68" s="41">
        <f t="shared" ref="FU68" si="1650">IF(FU$7="",0,FT68+FU67)</f>
        <v>0</v>
      </c>
      <c r="FV68" s="41">
        <f t="shared" ref="FV68" si="1651">IF(FV$7="",0,FU68+FV67)</f>
        <v>0</v>
      </c>
      <c r="FW68" s="41">
        <f t="shared" ref="FW68" si="1652">IF(FW$7="",0,FV68+FW67)</f>
        <v>0</v>
      </c>
      <c r="FX68" s="41">
        <f t="shared" ref="FX68" si="1653">IF(FX$7="",0,FW68+FX67)</f>
        <v>0</v>
      </c>
      <c r="FY68" s="41">
        <f t="shared" ref="FY68" si="1654">IF(FY$7="",0,FX68+FY67)</f>
        <v>0</v>
      </c>
      <c r="FZ68" s="41">
        <f t="shared" ref="FZ68" si="1655">IF(FZ$7="",0,FY68+FZ67)</f>
        <v>0</v>
      </c>
      <c r="GA68" s="41">
        <f t="shared" ref="GA68" si="1656">IF(GA$7="",0,FZ68+GA67)</f>
        <v>0</v>
      </c>
      <c r="GB68" s="41">
        <f t="shared" ref="GB68" si="1657">IF(GB$7="",0,GA68+GB67)</f>
        <v>0</v>
      </c>
      <c r="GC68" s="41">
        <f t="shared" ref="GC68" si="1658">IF(GC$7="",0,GB68+GC67)</f>
        <v>0</v>
      </c>
      <c r="GD68" s="41">
        <f t="shared" ref="GD68" si="1659">IF(GD$7="",0,GC68+GD67)</f>
        <v>0</v>
      </c>
      <c r="GE68" s="41">
        <f t="shared" ref="GE68" si="1660">IF(GE$7="",0,GD68+GE67)</f>
        <v>0</v>
      </c>
      <c r="GF68" s="41">
        <f t="shared" ref="GF68" si="1661">IF(GF$7="",0,GE68+GF67)</f>
        <v>0</v>
      </c>
      <c r="GG68" s="41">
        <f t="shared" ref="GG68" si="1662">IF(GG$7="",0,GF68+GG67)</f>
        <v>0</v>
      </c>
      <c r="GH68" s="41">
        <f t="shared" ref="GH68" si="1663">IF(GH$7="",0,GG68+GH67)</f>
        <v>0</v>
      </c>
      <c r="GI68" s="41">
        <f t="shared" ref="GI68" si="1664">IF(GI$7="",0,GH68+GI67)</f>
        <v>0</v>
      </c>
      <c r="GJ68" s="41">
        <f t="shared" ref="GJ68" si="1665">IF(GJ$7="",0,GI68+GJ67)</f>
        <v>0</v>
      </c>
      <c r="GK68" s="41">
        <f t="shared" ref="GK68" si="1666">IF(GK$7="",0,GJ68+GK67)</f>
        <v>0</v>
      </c>
      <c r="GL68" s="41">
        <f t="shared" ref="GL68" si="1667">IF(GL$7="",0,GK68+GL67)</f>
        <v>0</v>
      </c>
      <c r="GM68" s="41">
        <f t="shared" ref="GM68" si="1668">IF(GM$7="",0,GL68+GM67)</f>
        <v>0</v>
      </c>
      <c r="GN68" s="41">
        <f t="shared" ref="GN68" si="1669">IF(GN$7="",0,GM68+GN67)</f>
        <v>0</v>
      </c>
      <c r="GO68" s="41">
        <f t="shared" ref="GO68" si="1670">IF(GO$7="",0,GN68+GO67)</f>
        <v>0</v>
      </c>
      <c r="GP68" s="41">
        <f t="shared" ref="GP68" si="1671">IF(GP$7="",0,GO68+GP67)</f>
        <v>0</v>
      </c>
      <c r="GQ68" s="41">
        <f t="shared" ref="GQ68" si="1672">IF(GQ$7="",0,GP68+GQ67)</f>
        <v>0</v>
      </c>
      <c r="GR68" s="41">
        <f t="shared" ref="GR68" si="1673">IF(GR$7="",0,GQ68+GR67)</f>
        <v>0</v>
      </c>
      <c r="GS68" s="41">
        <f t="shared" ref="GS68" si="1674">IF(GS$7="",0,GR68+GS67)</f>
        <v>0</v>
      </c>
      <c r="GT68" s="41">
        <f t="shared" ref="GT68" si="1675">IF(GT$7="",0,GS68+GT67)</f>
        <v>0</v>
      </c>
      <c r="GU68" s="41">
        <f t="shared" ref="GU68" si="1676">IF(GU$7="",0,GT68+GU67)</f>
        <v>0</v>
      </c>
      <c r="GV68" s="41">
        <f t="shared" ref="GV68" si="1677">IF(GV$7="",0,GU68+GV67)</f>
        <v>0</v>
      </c>
      <c r="GW68" s="41">
        <f t="shared" ref="GW68" si="1678">IF(GW$7="",0,GV68+GW67)</f>
        <v>0</v>
      </c>
      <c r="GX68" s="41">
        <f t="shared" ref="GX68" si="1679">IF(GX$7="",0,GW68+GX67)</f>
        <v>0</v>
      </c>
      <c r="GY68" s="41">
        <f t="shared" ref="GY68" si="1680">IF(GY$7="",0,GX68+GY67)</f>
        <v>0</v>
      </c>
      <c r="GZ68" s="41">
        <f t="shared" ref="GZ68" si="1681">IF(GZ$7="",0,GY68+GZ67)</f>
        <v>0</v>
      </c>
      <c r="HA68" s="41">
        <f t="shared" ref="HA68" si="1682">IF(HA$7="",0,GZ68+HA67)</f>
        <v>0</v>
      </c>
      <c r="HB68" s="41">
        <f t="shared" ref="HB68" si="1683">IF(HB$7="",0,HA68+HB67)</f>
        <v>0</v>
      </c>
      <c r="HC68" s="41">
        <f t="shared" ref="HC68" si="1684">IF(HC$7="",0,HB68+HC67)</f>
        <v>0</v>
      </c>
      <c r="HD68" s="41">
        <f t="shared" ref="HD68" si="1685">IF(HD$7="",0,HC68+HD67)</f>
        <v>0</v>
      </c>
      <c r="HE68" s="41">
        <f t="shared" ref="HE68" si="1686">IF(HE$7="",0,HD68+HE67)</f>
        <v>0</v>
      </c>
      <c r="HF68" s="41">
        <f t="shared" ref="HF68" si="1687">IF(HF$7="",0,HE68+HF67)</f>
        <v>0</v>
      </c>
      <c r="HG68" s="41">
        <f t="shared" ref="HG68" si="1688">IF(HG$7="",0,HF68+HG67)</f>
        <v>0</v>
      </c>
      <c r="HH68" s="41">
        <f t="shared" ref="HH68" si="1689">IF(HH$7="",0,HG68+HH67)</f>
        <v>0</v>
      </c>
      <c r="HI68" s="41">
        <f t="shared" ref="HI68" si="1690">IF(HI$7="",0,HH68+HI67)</f>
        <v>0</v>
      </c>
      <c r="HJ68" s="41">
        <f t="shared" ref="HJ68" si="1691">IF(HJ$7="",0,HI68+HJ67)</f>
        <v>0</v>
      </c>
      <c r="HK68" s="41">
        <f t="shared" ref="HK68" si="1692">IF(HK$7="",0,HJ68+HK67)</f>
        <v>0</v>
      </c>
      <c r="HL68" s="41">
        <f t="shared" ref="HL68" si="1693">IF(HL$7="",0,HK68+HL67)</f>
        <v>0</v>
      </c>
      <c r="HM68" s="41">
        <f t="shared" ref="HM68" si="1694">IF(HM$7="",0,HL68+HM67)</f>
        <v>0</v>
      </c>
      <c r="HN68" s="41">
        <f t="shared" ref="HN68" si="1695">IF(HN$7="",0,HM68+HN67)</f>
        <v>0</v>
      </c>
      <c r="HO68" s="41">
        <f t="shared" ref="HO68" si="1696">IF(HO$7="",0,HN68+HO67)</f>
        <v>0</v>
      </c>
      <c r="HP68" s="41">
        <f t="shared" ref="HP68" si="1697">IF(HP$7="",0,HO68+HP67)</f>
        <v>0</v>
      </c>
      <c r="HQ68" s="41">
        <f t="shared" ref="HQ68" si="1698">IF(HQ$7="",0,HP68+HQ67)</f>
        <v>0</v>
      </c>
      <c r="HR68" s="41">
        <f t="shared" ref="HR68" si="1699">IF(HR$7="",0,HQ68+HR67)</f>
        <v>0</v>
      </c>
      <c r="HS68" s="41">
        <f t="shared" ref="HS68" si="1700">IF(HS$7="",0,HR68+HS67)</f>
        <v>0</v>
      </c>
      <c r="HT68" s="41">
        <f t="shared" ref="HT68" si="1701">IF(HT$7="",0,HS68+HT67)</f>
        <v>0</v>
      </c>
      <c r="HU68" s="41">
        <f t="shared" ref="HU68" si="1702">IF(HU$7="",0,HT68+HU67)</f>
        <v>0</v>
      </c>
      <c r="HV68" s="41">
        <f t="shared" ref="HV68" si="1703">IF(HV$7="",0,HU68+HV67)</f>
        <v>0</v>
      </c>
      <c r="HW68" s="41">
        <f t="shared" ref="HW68" si="1704">IF(HW$7="",0,HV68+HW67)</f>
        <v>0</v>
      </c>
      <c r="HX68" s="41">
        <f t="shared" ref="HX68" si="1705">IF(HX$7="",0,HW68+HX67)</f>
        <v>0</v>
      </c>
      <c r="HY68" s="41">
        <f t="shared" ref="HY68" si="1706">IF(HY$7="",0,HX68+HY67)</f>
        <v>0</v>
      </c>
      <c r="HZ68" s="41">
        <f t="shared" ref="HZ68" si="1707">IF(HZ$7="",0,HY68+HZ67)</f>
        <v>0</v>
      </c>
      <c r="IA68" s="41">
        <f t="shared" ref="IA68" si="1708">IF(IA$7="",0,HZ68+IA67)</f>
        <v>0</v>
      </c>
      <c r="IB68" s="41">
        <f t="shared" ref="IB68" si="1709">IF(IB$7="",0,IA68+IB67)</f>
        <v>0</v>
      </c>
      <c r="IC68" s="41">
        <f t="shared" ref="IC68" si="1710">IF(IC$7="",0,IB68+IC67)</f>
        <v>0</v>
      </c>
      <c r="ID68" s="41">
        <f t="shared" ref="ID68" si="1711">IF(ID$7="",0,IC68+ID67)</f>
        <v>0</v>
      </c>
      <c r="IE68" s="41">
        <f t="shared" ref="IE68" si="1712">IF(IE$7="",0,ID68+IE67)</f>
        <v>0</v>
      </c>
      <c r="IF68" s="41">
        <f t="shared" ref="IF68" si="1713">IF(IF$7="",0,IE68+IF67)</f>
        <v>0</v>
      </c>
      <c r="IG68" s="41">
        <f t="shared" ref="IG68" si="1714">IF(IG$7="",0,IF68+IG67)</f>
        <v>0</v>
      </c>
      <c r="IH68" s="41">
        <f t="shared" ref="IH68" si="1715">IF(IH$7="",0,IG68+IH67)</f>
        <v>0</v>
      </c>
      <c r="II68" s="41">
        <f t="shared" ref="II68" si="1716">IF(II$7="",0,IH68+II67)</f>
        <v>0</v>
      </c>
      <c r="IJ68" s="41">
        <f t="shared" ref="IJ68" si="1717">IF(IJ$7="",0,II68+IJ67)</f>
        <v>0</v>
      </c>
      <c r="IK68" s="41">
        <f t="shared" ref="IK68" si="1718">IF(IK$7="",0,IJ68+IK67)</f>
        <v>0</v>
      </c>
      <c r="IL68" s="41">
        <f t="shared" ref="IL68" si="1719">IF(IL$7="",0,IK68+IL67)</f>
        <v>0</v>
      </c>
      <c r="IM68" s="41">
        <f t="shared" ref="IM68" si="1720">IF(IM$7="",0,IL68+IM67)</f>
        <v>0</v>
      </c>
      <c r="IN68" s="41">
        <f t="shared" ref="IN68" si="1721">IF(IN$7="",0,IM68+IN67)</f>
        <v>0</v>
      </c>
      <c r="IO68" s="41">
        <f t="shared" ref="IO68" si="1722">IF(IO$7="",0,IN68+IO67)</f>
        <v>0</v>
      </c>
      <c r="IP68" s="41">
        <f t="shared" ref="IP68" si="1723">IF(IP$7="",0,IO68+IP67)</f>
        <v>0</v>
      </c>
      <c r="IQ68" s="41">
        <f t="shared" ref="IQ68" si="1724">IF(IQ$7="",0,IP68+IQ67)</f>
        <v>0</v>
      </c>
      <c r="IR68" s="41">
        <f t="shared" ref="IR68" si="1725">IF(IR$7="",0,IQ68+IR67)</f>
        <v>0</v>
      </c>
      <c r="IS68" s="41">
        <f t="shared" ref="IS68" si="1726">IF(IS$7="",0,IR68+IS67)</f>
        <v>0</v>
      </c>
      <c r="IT68" s="41">
        <f t="shared" ref="IT68" si="1727">IF(IT$7="",0,IS68+IT67)</f>
        <v>0</v>
      </c>
      <c r="IU68" s="41">
        <f t="shared" ref="IU68" si="1728">IF(IU$7="",0,IT68+IU67)</f>
        <v>0</v>
      </c>
      <c r="IV68" s="41">
        <f t="shared" ref="IV68" si="1729">IF(IV$7="",0,IU68+IV67)</f>
        <v>0</v>
      </c>
      <c r="IW68" s="41">
        <f t="shared" ref="IW68" si="1730">IF(IW$7="",0,IV68+IW67)</f>
        <v>0</v>
      </c>
      <c r="IX68" s="41">
        <f t="shared" ref="IX68" si="1731">IF(IX$7="",0,IW68+IX67)</f>
        <v>0</v>
      </c>
      <c r="IY68" s="41">
        <f t="shared" ref="IY68" si="1732">IF(IY$7="",0,IX68+IY67)</f>
        <v>0</v>
      </c>
      <c r="IZ68" s="41">
        <f t="shared" ref="IZ68" si="1733">IF(IZ$7="",0,IY68+IZ67)</f>
        <v>0</v>
      </c>
      <c r="JA68" s="41">
        <f t="shared" ref="JA68" si="1734">IF(JA$7="",0,IZ68+JA67)</f>
        <v>0</v>
      </c>
      <c r="JB68" s="41">
        <f t="shared" ref="JB68" si="1735">IF(JB$7="",0,JA68+JB67)</f>
        <v>0</v>
      </c>
      <c r="JC68" s="41">
        <f t="shared" ref="JC68" si="1736">IF(JC$7="",0,JB68+JC67)</f>
        <v>0</v>
      </c>
      <c r="JD68" s="41">
        <f t="shared" ref="JD68" si="1737">IF(JD$7="",0,JC68+JD67)</f>
        <v>0</v>
      </c>
      <c r="JE68" s="41">
        <f t="shared" ref="JE68" si="1738">IF(JE$7="",0,JD68+JE67)</f>
        <v>0</v>
      </c>
      <c r="JF68" s="41">
        <f t="shared" ref="JF68" si="1739">IF(JF$7="",0,JE68+JF67)</f>
        <v>0</v>
      </c>
      <c r="JG68" s="41">
        <f t="shared" ref="JG68" si="1740">IF(JG$7="",0,JF68+JG67)</f>
        <v>0</v>
      </c>
      <c r="JH68" s="41">
        <f t="shared" ref="JH68" si="1741">IF(JH$7="",0,JG68+JH67)</f>
        <v>0</v>
      </c>
      <c r="JI68" s="41">
        <f t="shared" ref="JI68" si="1742">IF(JI$7="",0,JH68+JI67)</f>
        <v>0</v>
      </c>
      <c r="JJ68" s="41">
        <f t="shared" ref="JJ68" si="1743">IF(JJ$7="",0,JI68+JJ67)</f>
        <v>0</v>
      </c>
      <c r="JK68" s="41">
        <f t="shared" ref="JK68" si="1744">IF(JK$7="",0,JJ68+JK67)</f>
        <v>0</v>
      </c>
      <c r="JL68" s="41">
        <f t="shared" ref="JL68" si="1745">IF(JL$7="",0,JK68+JL67)</f>
        <v>0</v>
      </c>
      <c r="JM68" s="41">
        <f t="shared" ref="JM68" si="1746">IF(JM$7="",0,JL68+JM67)</f>
        <v>0</v>
      </c>
      <c r="JN68" s="41">
        <f t="shared" ref="JN68" si="1747">IF(JN$7="",0,JM68+JN67)</f>
        <v>0</v>
      </c>
      <c r="JO68" s="41">
        <f t="shared" ref="JO68" si="1748">IF(JO$7="",0,JN68+JO67)</f>
        <v>0</v>
      </c>
      <c r="JP68" s="41">
        <f t="shared" ref="JP68" si="1749">IF(JP$7="",0,JO68+JP67)</f>
        <v>0</v>
      </c>
      <c r="JQ68" s="41">
        <f t="shared" ref="JQ68" si="1750">IF(JQ$7="",0,JP68+JQ67)</f>
        <v>0</v>
      </c>
      <c r="JR68" s="41">
        <f t="shared" ref="JR68" si="1751">IF(JR$7="",0,JQ68+JR67)</f>
        <v>0</v>
      </c>
      <c r="JS68" s="41">
        <f t="shared" ref="JS68" si="1752">IF(JS$7="",0,JR68+JS67)</f>
        <v>0</v>
      </c>
      <c r="JT68" s="41">
        <f t="shared" ref="JT68" si="1753">IF(JT$7="",0,JS68+JT67)</f>
        <v>0</v>
      </c>
      <c r="JU68" s="41">
        <f t="shared" ref="JU68" si="1754">IF(JU$7="",0,JT68+JU67)</f>
        <v>0</v>
      </c>
      <c r="JV68" s="41">
        <f t="shared" ref="JV68" si="1755">IF(JV$7="",0,JU68+JV67)</f>
        <v>0</v>
      </c>
      <c r="JW68" s="41">
        <f t="shared" ref="JW68" si="1756">IF(JW$7="",0,JV68+JW67)</f>
        <v>0</v>
      </c>
      <c r="JX68" s="41">
        <f t="shared" ref="JX68" si="1757">IF(JX$7="",0,JW68+JX67)</f>
        <v>0</v>
      </c>
      <c r="JY68" s="41">
        <f t="shared" ref="JY68" si="1758">IF(JY$7="",0,JX68+JY67)</f>
        <v>0</v>
      </c>
      <c r="JZ68" s="41">
        <f t="shared" ref="JZ68" si="1759">IF(JZ$7="",0,JY68+JZ67)</f>
        <v>0</v>
      </c>
      <c r="KA68" s="41">
        <f t="shared" ref="KA68" si="1760">IF(KA$7="",0,JZ68+KA67)</f>
        <v>0</v>
      </c>
      <c r="KB68" s="41">
        <f t="shared" ref="KB68" si="1761">IF(KB$7="",0,KA68+KB67)</f>
        <v>0</v>
      </c>
      <c r="KC68" s="41">
        <f t="shared" ref="KC68" si="1762">IF(KC$7="",0,KB68+KC67)</f>
        <v>0</v>
      </c>
      <c r="KD68" s="41">
        <f t="shared" ref="KD68" si="1763">IF(KD$7="",0,KC68+KD67)</f>
        <v>0</v>
      </c>
      <c r="KE68" s="41">
        <f t="shared" ref="KE68" si="1764">IF(KE$7="",0,KD68+KE67)</f>
        <v>0</v>
      </c>
      <c r="KF68" s="41">
        <f t="shared" ref="KF68" si="1765">IF(KF$7="",0,KE68+KF67)</f>
        <v>0</v>
      </c>
      <c r="KG68" s="41">
        <f t="shared" ref="KG68" si="1766">IF(KG$7="",0,KF68+KG67)</f>
        <v>0</v>
      </c>
      <c r="KH68" s="41">
        <f t="shared" ref="KH68" si="1767">IF(KH$7="",0,KG68+KH67)</f>
        <v>0</v>
      </c>
      <c r="KI68" s="41">
        <f t="shared" ref="KI68" si="1768">IF(KI$7="",0,KH68+KI67)</f>
        <v>0</v>
      </c>
      <c r="KJ68" s="41">
        <f t="shared" ref="KJ68" si="1769">IF(KJ$7="",0,KI68+KJ67)</f>
        <v>0</v>
      </c>
      <c r="KK68" s="41">
        <f t="shared" ref="KK68" si="1770">IF(KK$7="",0,KJ68+KK67)</f>
        <v>0</v>
      </c>
      <c r="KL68" s="41">
        <f t="shared" ref="KL68" si="1771">IF(KL$7="",0,KK68+KL67)</f>
        <v>0</v>
      </c>
      <c r="KM68" s="41">
        <f t="shared" ref="KM68" si="1772">IF(KM$7="",0,KL68+KM67)</f>
        <v>0</v>
      </c>
      <c r="KN68" s="41">
        <f t="shared" ref="KN68" si="1773">IF(KN$7="",0,KM68+KN67)</f>
        <v>0</v>
      </c>
      <c r="KO68" s="41">
        <f t="shared" ref="KO68" si="1774">IF(KO$7="",0,KN68+KO67)</f>
        <v>0</v>
      </c>
      <c r="KP68" s="41">
        <f t="shared" ref="KP68" si="1775">IF(KP$7="",0,KO68+KP67)</f>
        <v>0</v>
      </c>
      <c r="KQ68" s="41">
        <f t="shared" ref="KQ68" si="1776">IF(KQ$7="",0,KP68+KQ67)</f>
        <v>0</v>
      </c>
      <c r="KR68" s="41">
        <f t="shared" ref="KR68" si="1777">IF(KR$7="",0,KQ68+KR67)</f>
        <v>0</v>
      </c>
      <c r="KS68" s="41">
        <f t="shared" ref="KS68" si="1778">IF(KS$7="",0,KR68+KS67)</f>
        <v>0</v>
      </c>
      <c r="KT68" s="41">
        <f t="shared" ref="KT68" si="1779">IF(KT$7="",0,KS68+KT67)</f>
        <v>0</v>
      </c>
      <c r="KU68" s="41">
        <f t="shared" ref="KU68" si="1780">IF(KU$7="",0,KT68+KU67)</f>
        <v>0</v>
      </c>
      <c r="KV68" s="41">
        <f t="shared" ref="KV68" si="1781">IF(KV$7="",0,KU68+KV67)</f>
        <v>0</v>
      </c>
      <c r="KW68" s="3"/>
      <c r="KX68" s="3"/>
    </row>
    <row r="69" spans="1:310" ht="4.05" customHeight="1" x14ac:dyDescent="0.25">
      <c r="A69" s="1"/>
      <c r="B69" s="79"/>
      <c r="C69" s="79"/>
      <c r="D69" s="79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1"/>
      <c r="R69" s="40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</row>
    <row r="70" spans="1:310" ht="4.05" customHeight="1" x14ac:dyDescent="0.25">
      <c r="A70" s="1"/>
      <c r="B70" s="79"/>
      <c r="C70" s="79"/>
      <c r="D70" s="79"/>
      <c r="E70" s="8"/>
      <c r="F70" s="1"/>
      <c r="G70" s="1"/>
      <c r="H70" s="11"/>
      <c r="I70" s="1"/>
      <c r="J70" s="1"/>
      <c r="K70" s="8"/>
      <c r="L70" s="1"/>
      <c r="M70" s="5"/>
      <c r="N70" s="8"/>
      <c r="O70" s="19"/>
      <c r="P70" s="1"/>
      <c r="Q70" s="1"/>
      <c r="R70" s="48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95" customHeight="1" x14ac:dyDescent="0.25">
      <c r="A71" s="1"/>
      <c r="B71" s="79"/>
      <c r="C71" s="79"/>
      <c r="D71" s="79"/>
      <c r="E71" s="1"/>
      <c r="F71" s="1"/>
      <c r="G71" s="1"/>
      <c r="H71" s="11"/>
      <c r="I71" s="1"/>
      <c r="J71" s="1"/>
      <c r="K71" s="1"/>
      <c r="L71" s="1"/>
      <c r="M71" s="5"/>
      <c r="N71" s="1"/>
      <c r="O71" s="19"/>
      <c r="P71" s="1"/>
      <c r="Q71" s="1"/>
      <c r="R71" s="40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4.05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1"/>
      <c r="O72" s="19"/>
      <c r="P72" s="1"/>
      <c r="Q72" s="1"/>
      <c r="R72" s="40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s="4" customFormat="1" x14ac:dyDescent="0.25">
      <c r="A73" s="3"/>
      <c r="B73" s="85"/>
      <c r="C73" s="86"/>
      <c r="D73" s="85"/>
      <c r="E73" s="3" t="str">
        <f>kpi!$E$80</f>
        <v>выручка</v>
      </c>
      <c r="F73" s="3"/>
      <c r="G73" s="3"/>
      <c r="H73" s="39" t="str">
        <f>IF(OR($E73="",$E73=0),"",INDEX(kpi!$I:$I,SUMIFS(kpi!$A:$A,kpi!$E:$E,$E73)))</f>
        <v>руб.</v>
      </c>
      <c r="I73" s="3"/>
      <c r="J73" s="3"/>
      <c r="K73" s="3"/>
      <c r="L73" s="3"/>
      <c r="M73" s="5"/>
      <c r="N73" s="3"/>
      <c r="O73" s="19"/>
      <c r="P73" s="3"/>
      <c r="Q73" s="3"/>
      <c r="R73" s="41">
        <f t="shared" ref="R73:R75" si="1782">SUMIFS($T73:$KW73,$T$1:$KW$1,"&gt;="&amp;1,$T$1:$KW$1,"&lt;="&amp;MAX($1:$1))</f>
        <v>1541987622.0898435</v>
      </c>
      <c r="S73" s="3"/>
      <c r="T73" s="3"/>
      <c r="U73" s="41">
        <f>IF(U$7="",0,SUMIFS(раунд1!171:171,раунд1!$6:$6,U$6)+SUMIFS(раунд2!171:171,раунд2!$6:$6,U$6)+SUMIFS(раунд3!171:171,раунд3!$6:$6,U$6))</f>
        <v>547641.75576923077</v>
      </c>
      <c r="V73" s="41">
        <f>IF(V$7="",0,SUMIFS(раунд1!171:171,раунд1!$6:$6,V$6)+SUMIFS(раунд2!171:171,раунд2!$6:$6,V$6)+SUMIFS(раунд3!171:171,раунд3!$6:$6,V$6))</f>
        <v>696172.52211538458</v>
      </c>
      <c r="W73" s="41">
        <f>IF(W$7="",0,SUMIFS(раунд1!171:171,раунд1!$6:$6,W$6)+SUMIFS(раунд2!171:171,раунд2!$6:$6,W$6)+SUMIFS(раунд3!171:171,раунд3!$6:$6,W$6))</f>
        <v>854246.14519230765</v>
      </c>
      <c r="X73" s="41">
        <f>IF(X$7="",0,SUMIFS(раунд1!171:171,раунд1!$6:$6,X$6)+SUMIFS(раунд2!171:171,раунд2!$6:$6,X$6)+SUMIFS(раунд3!171:171,раунд3!$6:$6,X$6))</f>
        <v>1018865.9896153846</v>
      </c>
      <c r="Y73" s="41">
        <f>IF(Y$7="",0,SUMIFS(раунд1!171:171,раунд1!$6:$6,Y$6)+SUMIFS(раунд2!171:171,раунд2!$6:$6,Y$6)+SUMIFS(раунд3!171:171,раунд3!$6:$6,Y$6))</f>
        <v>1192529.2515384615</v>
      </c>
      <c r="Z73" s="41">
        <f>IF(Z$7="",0,SUMIFS(раунд1!171:171,раунд1!$6:$6,Z$6)+SUMIFS(раунд2!171:171,раунд2!$6:$6,Z$6)+SUMIFS(раунд3!171:171,раунд3!$6:$6,Z$6))</f>
        <v>1351155.8251923076</v>
      </c>
      <c r="AA73" s="41">
        <f>IF(AA$7="",0,SUMIFS(раунд1!171:171,раунд1!$6:$6,AA$6)+SUMIFS(раунд2!171:171,раунд2!$6:$6,AA$6)+SUMIFS(раунд3!171:171,раунд3!$6:$6,AA$6))</f>
        <v>1514812.4653846156</v>
      </c>
      <c r="AB73" s="41">
        <f>IF(AB$7="",0,SUMIFS(раунд1!171:171,раунд1!$6:$6,AB$6)+SUMIFS(раунд2!171:171,раунд2!$6:$6,AB$6)+SUMIFS(раунд3!171:171,раунд3!$6:$6,AB$6))</f>
        <v>1683499.1721153846</v>
      </c>
      <c r="AC73" s="41">
        <f>IF(AC$7="",0,SUMIFS(раунд1!171:171,раунд1!$6:$6,AC$6)+SUMIFS(раунд2!171:171,раунд2!$6:$6,AC$6)+SUMIFS(раунд3!171:171,раунд3!$6:$6,AC$6))</f>
        <v>1857215.9453846151</v>
      </c>
      <c r="AD73" s="41">
        <f>IF(AD$7="",0,SUMIFS(раунд1!171:171,раунд1!$6:$6,AD$6)+SUMIFS(раунд2!171:171,раунд2!$6:$6,AD$6)+SUMIFS(раунд3!171:171,раунд3!$6:$6,AD$6))</f>
        <v>2035962.785192308</v>
      </c>
      <c r="AE73" s="41">
        <f>IF(AE$7="",0,SUMIFS(раунд1!171:171,раунд1!$6:$6,AE$6)+SUMIFS(раунд2!171:171,раунд2!$6:$6,AE$6)+SUMIFS(раунд3!171:171,раунд3!$6:$6,AE$6))</f>
        <v>2219739.691538461</v>
      </c>
      <c r="AF73" s="41">
        <f>IF(AF$7="",0,SUMIFS(раунд1!171:171,раунд1!$6:$6,AF$6)+SUMIFS(раунд2!171:171,раунд2!$6:$6,AF$6)+SUMIFS(раунд3!171:171,раунд3!$6:$6,AF$6))</f>
        <v>2408546.6644230769</v>
      </c>
      <c r="AG73" s="41">
        <f>IF(AG$7="",0,SUMIFS(раунд1!171:171,раунд1!$6:$6,AG$6)+SUMIFS(раунд2!171:171,раунд2!$6:$6,AG$6)+SUMIFS(раунд3!171:171,раунд3!$6:$6,AG$6))</f>
        <v>5596610.2631538454</v>
      </c>
      <c r="AH73" s="41">
        <f>IF(AH$7="",0,SUMIFS(раунд1!171:171,раунд1!$6:$6,AH$6)+SUMIFS(раунд2!171:171,раунд2!$6:$6,AH$6)+SUMIFS(раунд3!171:171,раунд3!$6:$6,AH$6))</f>
        <v>3703948.2287499998</v>
      </c>
      <c r="AI73" s="41">
        <f>IF(AI$7="",0,SUMIFS(раунд1!171:171,раунд1!$6:$6,AI$6)+SUMIFS(раунд2!171:171,раунд2!$6:$6,AI$6)+SUMIFS(раунд3!171:171,раунд3!$6:$6,AI$6))</f>
        <v>4080644.4352499996</v>
      </c>
      <c r="AJ73" s="41">
        <f>IF(AJ$7="",0,SUMIFS(раунд1!171:171,раунд1!$6:$6,AJ$6)+SUMIFS(раунд2!171:171,раунд2!$6:$6,AJ$6)+SUMIFS(раунд3!171:171,раунд3!$6:$6,AJ$6))</f>
        <v>4470854.6564999996</v>
      </c>
      <c r="AK73" s="41">
        <f>IF(AK$7="",0,SUMIFS(раунд1!171:171,раунд1!$6:$6,AK$6)+SUMIFS(раунд2!171:171,раунд2!$6:$6,AK$6)+SUMIFS(раунд3!171:171,раунд3!$6:$6,AK$6))</f>
        <v>4861120.9524999997</v>
      </c>
      <c r="AL73" s="41">
        <f>IF(AL$7="",0,SUMIFS(раунд1!171:171,раунд1!$6:$6,AL$6)+SUMIFS(раунд2!171:171,раунд2!$6:$6,AL$6)+SUMIFS(раунд3!171:171,раунд3!$6:$6,AL$6))</f>
        <v>5263779.7682499997</v>
      </c>
      <c r="AM73" s="41">
        <f>IF(AM$7="",0,SUMIFS(раунд1!171:171,раунд1!$6:$6,AM$6)+SUMIFS(раунд2!171:171,раунд2!$6:$6,AM$6)+SUMIFS(раунд3!171:171,раунд3!$6:$6,AM$6))</f>
        <v>5621634.8587499997</v>
      </c>
      <c r="AN73" s="41">
        <f>IF(AN$7="",0,SUMIFS(раунд1!171:171,раунд1!$6:$6,AN$6)+SUMIFS(раунд2!171:171,раунд2!$6:$6,AN$6)+SUMIFS(раунд3!171:171,раунд3!$6:$6,AN$6))</f>
        <v>5987116.1152499998</v>
      </c>
      <c r="AO73" s="41">
        <f>IF(AO$7="",0,SUMIFS(раунд1!171:171,раунд1!$6:$6,AO$6)+SUMIFS(раунд2!171:171,раунд2!$6:$6,AO$6)+SUMIFS(раунд3!171:171,раунд3!$6:$6,AO$6))</f>
        <v>6360223.5377500001</v>
      </c>
      <c r="AP73" s="41">
        <f>IF(AP$7="",0,SUMIFS(раунд1!171:171,раунд1!$6:$6,AP$6)+SUMIFS(раунд2!171:171,раунд2!$6:$6,AP$6)+SUMIFS(раунд3!171:171,раунд3!$6:$6,AP$6))</f>
        <v>6740957.1262499997</v>
      </c>
      <c r="AQ73" s="41">
        <f>IF(AQ$7="",0,SUMIFS(раунд1!171:171,раунд1!$6:$6,AQ$6)+SUMIFS(раунд2!171:171,раунд2!$6:$6,AQ$6)+SUMIFS(раунд3!171:171,раунд3!$6:$6,AQ$6))</f>
        <v>7129316.8807499995</v>
      </c>
      <c r="AR73" s="41">
        <f>IF(AR$7="",0,SUMIFS(раунд1!171:171,раунд1!$6:$6,AR$6)+SUMIFS(раунд2!171:171,раунд2!$6:$6,AR$6)+SUMIFS(раунд3!171:171,раунд3!$6:$6,AR$6))</f>
        <v>7525302.8012499996</v>
      </c>
      <c r="AS73" s="41">
        <f>IF(AS$7="",0,SUMIFS(раунд1!171:171,раунд1!$6:$6,AS$6)+SUMIFS(раунд2!171:171,раунд2!$6:$6,AS$6)+SUMIFS(раунд3!171:171,раунд3!$6:$6,AS$6))</f>
        <v>7928914.8877499998</v>
      </c>
      <c r="AT73" s="41">
        <f>IF(AT$7="",0,SUMIFS(раунд1!171:171,раунд1!$6:$6,AT$6)+SUMIFS(раунд2!171:171,раунд2!$6:$6,AT$6)+SUMIFS(раунд3!171:171,раунд3!$6:$6,AT$6))</f>
        <v>8340153.1402499992</v>
      </c>
      <c r="AU73" s="41">
        <f>IF(AU$7="",0,SUMIFS(раунд1!171:171,раунд1!$6:$6,AU$6)+SUMIFS(раунд2!171:171,раунд2!$6:$6,AU$6)+SUMIFS(раунд3!171:171,раунд3!$6:$6,AU$6))</f>
        <v>8759017.5587499999</v>
      </c>
      <c r="AV73" s="41">
        <f>IF(AV$7="",0,SUMIFS(раунд1!171:171,раунд1!$6:$6,AV$6)+SUMIFS(раунд2!171:171,раунд2!$6:$6,AV$6)+SUMIFS(раунд3!171:171,раунд3!$6:$6,AV$6))</f>
        <v>9185508.1432499997</v>
      </c>
      <c r="AW73" s="41">
        <f>IF(AW$7="",0,SUMIFS(раунд1!171:171,раунд1!$6:$6,AW$6)+SUMIFS(раунд2!171:171,раунд2!$6:$6,AW$6)+SUMIFS(раунд3!171:171,раунд3!$6:$6,AW$6))</f>
        <v>9619624.8937499989</v>
      </c>
      <c r="AX73" s="41">
        <f>IF(AX$7="",0,SUMIFS(раунд1!171:171,раунд1!$6:$6,AX$6)+SUMIFS(раунд2!171:171,раунд2!$6:$6,AX$6)+SUMIFS(раунд3!171:171,раунд3!$6:$6,AX$6))</f>
        <v>10061367.810249999</v>
      </c>
      <c r="AY73" s="41">
        <f>IF(AY$7="",0,SUMIFS(раунд1!171:171,раунд1!$6:$6,AY$6)+SUMIFS(раунд2!171:171,раунд2!$6:$6,AY$6)+SUMIFS(раунд3!171:171,раунд3!$6:$6,AY$6))</f>
        <v>10510736.892749999</v>
      </c>
      <c r="AZ73" s="41">
        <f>IF(AZ$7="",0,SUMIFS(раунд1!171:171,раунд1!$6:$6,AZ$6)+SUMIFS(раунд2!171:171,раунд2!$6:$6,AZ$6)+SUMIFS(раунд3!171:171,раунд3!$6:$6,AZ$6))</f>
        <v>10967732.141249999</v>
      </c>
      <c r="BA73" s="41">
        <f>IF(BA$7="",0,SUMIFS(раунд1!171:171,раунд1!$6:$6,BA$6)+SUMIFS(раунд2!171:171,раунд2!$6:$6,BA$6)+SUMIFS(раунд3!171:171,раунд3!$6:$6,BA$6))</f>
        <v>11432353.555749999</v>
      </c>
      <c r="BB73" s="41">
        <f>IF(BB$7="",0,SUMIFS(раунд1!171:171,раунд1!$6:$6,BB$6)+SUMIFS(раунд2!171:171,раунд2!$6:$6,BB$6)+SUMIFS(раунд3!171:171,раунд3!$6:$6,BB$6))</f>
        <v>11904601.136249999</v>
      </c>
      <c r="BC73" s="41">
        <f>IF(BC$7="",0,SUMIFS(раунд1!171:171,раунд1!$6:$6,BC$6)+SUMIFS(раунд2!171:171,раунд2!$6:$6,BC$6)+SUMIFS(раунд3!171:171,раунд3!$6:$6,BC$6))</f>
        <v>12384474.882749999</v>
      </c>
      <c r="BD73" s="41">
        <f>IF(BD$7="",0,SUMIFS(раунд1!171:171,раунд1!$6:$6,BD$6)+SUMIFS(раунд2!171:171,раунд2!$6:$6,BD$6)+SUMIFS(раунд3!171:171,раунд3!$6:$6,BD$6))</f>
        <v>12871974.795249999</v>
      </c>
      <c r="BE73" s="41">
        <f>IF(BE$7="",0,SUMIFS(раунд1!171:171,раунд1!$6:$6,BE$6)+SUMIFS(раунд2!171:171,раунд2!$6:$6,BE$6)+SUMIFS(раунд3!171:171,раунд3!$6:$6,BE$6))</f>
        <v>25632130.148999996</v>
      </c>
      <c r="BF73" s="41">
        <f>IF(BF$7="",0,SUMIFS(раунд1!171:171,раунд1!$6:$6,BF$6)+SUMIFS(раунд2!171:171,раунд2!$6:$6,BF$6)+SUMIFS(раунд3!171:171,раунд3!$6:$6,BF$6))</f>
        <v>13943932.375659574</v>
      </c>
      <c r="BG73" s="41">
        <f>IF(BG$7="",0,SUMIFS(раунд1!171:171,раунд1!$6:$6,BG$6)+SUMIFS(раунд2!171:171,раунд2!$6:$6,BG$6)+SUMIFS(раунд3!171:171,раунд3!$6:$6,BG$6))</f>
        <v>14521967.959212763</v>
      </c>
      <c r="BH73" s="41">
        <f>IF(BH$7="",0,SUMIFS(раунд1!171:171,раунд1!$6:$6,BH$6)+SUMIFS(раунд2!171:171,раунд2!$6:$6,BH$6)+SUMIFS(раунд3!171:171,раунд3!$6:$6,BH$6))</f>
        <v>15111939.439659573</v>
      </c>
      <c r="BI73" s="41">
        <f>IF(BI$7="",0,SUMIFS(раунд1!171:171,раунд1!$6:$6,BI$6)+SUMIFS(раунд2!171:171,раунд2!$6:$6,BI$6)+SUMIFS(раунд3!171:171,раунд3!$6:$6,BI$6))</f>
        <v>15713846.816999998</v>
      </c>
      <c r="BJ73" s="41">
        <f>IF(BJ$7="",0,SUMIFS(раунд1!171:171,раунд1!$6:$6,BJ$6)+SUMIFS(раунд2!171:171,раунд2!$6:$6,BJ$6)+SUMIFS(раунд3!171:171,раунд3!$6:$6,BJ$6))</f>
        <v>16286934.614234041</v>
      </c>
      <c r="BK73" s="41">
        <f>IF(BK$7="",0,SUMIFS(раунд1!171:171,раунд1!$6:$6,BK$6)+SUMIFS(раунд2!171:171,раунд2!$6:$6,BK$6)+SUMIFS(раунд3!171:171,раунд3!$6:$6,BK$6))</f>
        <v>16870224.03274468</v>
      </c>
      <c r="BL73" s="41">
        <f>IF(BL$7="",0,SUMIFS(раунд1!171:171,раунд1!$6:$6,BL$6)+SUMIFS(раунд2!171:171,раунд2!$6:$6,BL$6)+SUMIFS(раунд3!171:171,раунд3!$6:$6,BL$6))</f>
        <v>17387798.007531915</v>
      </c>
      <c r="BM73" s="41">
        <f>IF(BM$7="",0,SUMIFS(раунд1!171:171,раунд1!$6:$6,BM$6)+SUMIFS(раунд2!171:171,раунд2!$6:$6,BM$6)+SUMIFS(раунд3!171:171,раунд3!$6:$6,BM$6))</f>
        <v>17912343.090191487</v>
      </c>
      <c r="BN73" s="41">
        <f>IF(BN$7="",0,SUMIFS(раунд1!171:171,раунд1!$6:$6,BN$6)+SUMIFS(раунд2!171:171,раунд2!$6:$6,BN$6)+SUMIFS(раунд3!171:171,раунд3!$6:$6,BN$6))</f>
        <v>18443859.2807234</v>
      </c>
      <c r="BO73" s="41">
        <f>IF(BO$7="",0,SUMIFS(раунд1!171:171,раунд1!$6:$6,BO$6)+SUMIFS(раунд2!171:171,раунд2!$6:$6,BO$6)+SUMIFS(раунд3!171:171,раунд3!$6:$6,BO$6))</f>
        <v>18982346.579127658</v>
      </c>
      <c r="BP73" s="41">
        <f>IF(BP$7="",0,SUMIFS(раунд1!171:171,раунд1!$6:$6,BP$6)+SUMIFS(раунд2!171:171,раунд2!$6:$6,BP$6)+SUMIFS(раунд3!171:171,раунд3!$6:$6,BP$6))</f>
        <v>19527804.985404253</v>
      </c>
      <c r="BQ73" s="41">
        <f>IF(BQ$7="",0,SUMIFS(раунд1!171:171,раунд1!$6:$6,BQ$6)+SUMIFS(раунд2!171:171,раунд2!$6:$6,BQ$6)+SUMIFS(раунд3!171:171,раунд3!$6:$6,BQ$6))</f>
        <v>20080234.499553189</v>
      </c>
      <c r="BR73" s="41">
        <f>IF(BR$7="",0,SUMIFS(раунд1!171:171,раунд1!$6:$6,BR$6)+SUMIFS(раунд2!171:171,раунд2!$6:$6,BR$6)+SUMIFS(раунд3!171:171,раунд3!$6:$6,BR$6))</f>
        <v>20639635.121574469</v>
      </c>
      <c r="BS73" s="41">
        <f>IF(BS$7="",0,SUMIFS(раунд1!171:171,раунд1!$6:$6,BS$6)+SUMIFS(раунд2!171:171,раунд2!$6:$6,BS$6)+SUMIFS(раунд3!171:171,раунд3!$6:$6,BS$6))</f>
        <v>21206006.851468086</v>
      </c>
      <c r="BT73" s="41">
        <f>IF(BT$7="",0,SUMIFS(раунд1!171:171,раунд1!$6:$6,BT$6)+SUMIFS(раунд2!171:171,раунд2!$6:$6,BT$6)+SUMIFS(раунд3!171:171,раунд3!$6:$6,BT$6))</f>
        <v>21779349.689234041</v>
      </c>
      <c r="BU73" s="41">
        <f>IF(BU$7="",0,SUMIFS(раунд1!171:171,раунд1!$6:$6,BU$6)+SUMIFS(раунд2!171:171,раунд2!$6:$6,BU$6)+SUMIFS(раунд3!171:171,раунд3!$6:$6,BU$6))</f>
        <v>22359663.63487234</v>
      </c>
      <c r="BV73" s="41">
        <f>IF(BV$7="",0,SUMIFS(раунд1!171:171,раунд1!$6:$6,BV$6)+SUMIFS(раунд2!171:171,раунд2!$6:$6,BV$6)+SUMIFS(раунд3!171:171,раунд3!$6:$6,BV$6))</f>
        <v>22946948.688382976</v>
      </c>
      <c r="BW73" s="41">
        <f>IF(BW$7="",0,SUMIFS(раунд1!171:171,раунд1!$6:$6,BW$6)+SUMIFS(раунд2!171:171,раунд2!$6:$6,BW$6)+SUMIFS(раунд3!171:171,раунд3!$6:$6,BW$6))</f>
        <v>23541204.849765956</v>
      </c>
      <c r="BX73" s="41">
        <f>IF(BX$7="",0,SUMIFS(раунд1!171:171,раунд1!$6:$6,BX$6)+SUMIFS(раунд2!171:171,раунд2!$6:$6,BX$6)+SUMIFS(раунд3!171:171,раунд3!$6:$6,BX$6))</f>
        <v>24142432.119021274</v>
      </c>
      <c r="BY73" s="41">
        <f>IF(BY$7="",0,SUMIFS(раунд1!171:171,раунд1!$6:$6,BY$6)+SUMIFS(раунд2!171:171,раунд2!$6:$6,BY$6)+SUMIFS(раунд3!171:171,раунд3!$6:$6,BY$6))</f>
        <v>24750630.496148936</v>
      </c>
      <c r="BZ73" s="41">
        <f>IF(BZ$7="",0,SUMIFS(раунд1!171:171,раунд1!$6:$6,BZ$6)+SUMIFS(раунд2!171:171,раунд2!$6:$6,BZ$6)+SUMIFS(раунд3!171:171,раунд3!$6:$6,BZ$6))</f>
        <v>25365799.981148936</v>
      </c>
      <c r="CA73" s="41">
        <f>IF(CA$7="",0,SUMIFS(раунд1!171:171,раунд1!$6:$6,CA$6)+SUMIFS(раунд2!171:171,раунд2!$6:$6,CA$6)+SUMIFS(раунд3!171:171,раунд3!$6:$6,CA$6))</f>
        <v>25987940.574021276</v>
      </c>
      <c r="CB73" s="41">
        <f>IF(CB$7="",0,SUMIFS(раунд1!171:171,раунд1!$6:$6,CB$6)+SUMIFS(раунд2!171:171,раунд2!$6:$6,CB$6)+SUMIFS(раунд3!171:171,раунд3!$6:$6,CB$6))</f>
        <v>26617052.274765957</v>
      </c>
      <c r="CC73" s="41">
        <f>IF(CC$7="",0,SUMIFS(раунд1!171:171,раунд1!$6:$6,CC$6)+SUMIFS(раунд2!171:171,раунд2!$6:$6,CC$6)+SUMIFS(раунд3!171:171,раунд3!$6:$6,CC$6))</f>
        <v>27253135.083382972</v>
      </c>
      <c r="CD73" s="41">
        <f>IF(CD$7="",0,SUMIFS(раунд1!171:171,раунд1!$6:$6,CD$6)+SUMIFS(раунд2!171:171,раунд2!$6:$6,CD$6)+SUMIFS(раунд3!171:171,раунд3!$6:$6,CD$6))</f>
        <v>27896188.999872342</v>
      </c>
      <c r="CE73" s="41">
        <f>IF(CE$7="",0,SUMIFS(раунд1!171:171,раунд1!$6:$6,CE$6)+SUMIFS(раунд2!171:171,раунд2!$6:$6,CE$6)+SUMIFS(раунд3!171:171,раунд3!$6:$6,CE$6))</f>
        <v>28546214.024234042</v>
      </c>
      <c r="CF73" s="41">
        <f>IF(CF$7="",0,SUMIFS(раунд1!171:171,раунд1!$6:$6,CF$6)+SUMIFS(раунд2!171:171,раунд2!$6:$6,CF$6)+SUMIFS(раунд3!171:171,раунд3!$6:$6,CF$6))</f>
        <v>29203210.156468078</v>
      </c>
      <c r="CG73" s="41">
        <f>IF(CG$7="",0,SUMIFS(раунд1!171:171,раунд1!$6:$6,CG$6)+SUMIFS(раунд2!171:171,раунд2!$6:$6,CG$6)+SUMIFS(раунд3!171:171,раунд3!$6:$6,CG$6))</f>
        <v>29867177.396574467</v>
      </c>
      <c r="CH73" s="41">
        <f>IF(CH$7="",0,SUMIFS(раунд1!171:171,раунд1!$6:$6,CH$6)+SUMIFS(раунд2!171:171,раунд2!$6:$6,CH$6)+SUMIFS(раунд3!171:171,раунд3!$6:$6,CH$6))</f>
        <v>30538115.74455319</v>
      </c>
      <c r="CI73" s="41">
        <f>IF(CI$7="",0,SUMIFS(раунд1!171:171,раунд1!$6:$6,CI$6)+SUMIFS(раунд2!171:171,раунд2!$6:$6,CI$6)+SUMIFS(раунд3!171:171,раунд3!$6:$6,CI$6))</f>
        <v>31216025.200404257</v>
      </c>
      <c r="CJ73" s="41">
        <f>IF(CJ$7="",0,SUMIFS(раунд1!171:171,раунд1!$6:$6,CJ$6)+SUMIFS(раунд2!171:171,раунд2!$6:$6,CJ$6)+SUMIFS(раунд3!171:171,раунд3!$6:$6,CJ$6))</f>
        <v>31900905.764127657</v>
      </c>
      <c r="CK73" s="41">
        <f>IF(CK$7="",0,SUMIFS(раунд1!171:171,раунд1!$6:$6,CK$6)+SUMIFS(раунд2!171:171,раунд2!$6:$6,CK$6)+SUMIFS(раунд3!171:171,раунд3!$6:$6,CK$6))</f>
        <v>32592757.435723402</v>
      </c>
      <c r="CL73" s="41">
        <f>IF(CL$7="",0,SUMIFS(раунд1!171:171,раунд1!$6:$6,CL$6)+SUMIFS(раунд2!171:171,раунд2!$6:$6,CL$6)+SUMIFS(раунд3!171:171,раунд3!$6:$6,CL$6))</f>
        <v>33291580.215191487</v>
      </c>
      <c r="CM73" s="41">
        <f>IF(CM$7="",0,SUMIFS(раунд1!171:171,раунд1!$6:$6,CM$6)+SUMIFS(раунд2!171:171,раунд2!$6:$6,CM$6)+SUMIFS(раунд3!171:171,раунд3!$6:$6,CM$6))</f>
        <v>33997374.10253191</v>
      </c>
      <c r="CN73" s="41">
        <f>IF(CN$7="",0,SUMIFS(раунд1!171:171,раунд1!$6:$6,CN$6)+SUMIFS(раунд2!171:171,раунд2!$6:$6,CN$6)+SUMIFS(раунд3!171:171,раунд3!$6:$6,CN$6))</f>
        <v>34710139.097744673</v>
      </c>
      <c r="CO73" s="41">
        <f>IF(CO$7="",0,SUMIFS(раунд1!171:171,раунд1!$6:$6,CO$6)+SUMIFS(раунд2!171:171,раунд2!$6:$6,CO$6)+SUMIFS(раунд3!171:171,раунд3!$6:$6,CO$6))</f>
        <v>35429875.200829789</v>
      </c>
      <c r="CP73" s="41">
        <f>IF(CP$7="",0,SUMIFS(раунд1!171:171,раунд1!$6:$6,CP$6)+SUMIFS(раунд2!171:171,раунд2!$6:$6,CP$6)+SUMIFS(раунд3!171:171,раунд3!$6:$6,CP$6))</f>
        <v>36156582.411787227</v>
      </c>
      <c r="CQ73" s="41">
        <f>IF(CQ$7="",0,SUMIFS(раунд1!171:171,раунд1!$6:$6,CQ$6)+SUMIFS(раунд2!171:171,раунд2!$6:$6,CQ$6)+SUMIFS(раунд3!171:171,раунд3!$6:$6,CQ$6))</f>
        <v>36890260.730617017</v>
      </c>
      <c r="CR73" s="41">
        <f>IF(CR$7="",0,SUMIFS(раунд1!171:171,раунд1!$6:$6,CR$6)+SUMIFS(раунд2!171:171,раунд2!$6:$6,CR$6)+SUMIFS(раунд3!171:171,раунд3!$6:$6,CR$6))</f>
        <v>37630910.157319143</v>
      </c>
      <c r="CS73" s="41">
        <f>IF(CS$7="",0,SUMIFS(раунд1!171:171,раунд1!$6:$6,CS$6)+SUMIFS(раунд2!171:171,раунд2!$6:$6,CS$6)+SUMIFS(раунд3!171:171,раунд3!$6:$6,CS$6))</f>
        <v>38378530.691893615</v>
      </c>
      <c r="CT73" s="41">
        <f>IF(CT$7="",0,SUMIFS(раунд1!171:171,раунд1!$6:$6,CT$6)+SUMIFS(раунд2!171:171,раунд2!$6:$6,CT$6)+SUMIFS(раунд3!171:171,раунд3!$6:$6,CT$6))</f>
        <v>39133122.334340423</v>
      </c>
      <c r="CU73" s="41">
        <f>IF(CU$7="",0,SUMIFS(раунд1!171:171,раунд1!$6:$6,CU$6)+SUMIFS(раунд2!171:171,раунд2!$6:$6,CU$6)+SUMIFS(раунд3!171:171,раунд3!$6:$6,CU$6))</f>
        <v>39894685.084659569</v>
      </c>
      <c r="CV73" s="41">
        <f>IF(CV$7="",0,SUMIFS(раунд1!171:171,раунд1!$6:$6,CV$6)+SUMIFS(раунд2!171:171,раунд2!$6:$6,CV$6)+SUMIFS(раунд3!171:171,раунд3!$6:$6,CV$6))</f>
        <v>40663218.942851059</v>
      </c>
      <c r="CW73" s="41">
        <f>IF(CW$7="",0,SUMIFS(раунд1!171:171,раунд1!$6:$6,CW$6)+SUMIFS(раунд2!171:171,раунд2!$6:$6,CW$6)+SUMIFS(раунд3!171:171,раунд3!$6:$6,CW$6))</f>
        <v>41438723.908914894</v>
      </c>
      <c r="CX73" s="41">
        <f>IF(CX$7="",0,SUMIFS(раунд1!171:171,раунд1!$6:$6,CX$6)+SUMIFS(раунд2!171:171,раунд2!$6:$6,CX$6)+SUMIFS(раунд3!171:171,раунд3!$6:$6,CX$6))</f>
        <v>42221199.982851058</v>
      </c>
      <c r="CY73" s="41">
        <f>IF(CY$7="",0,SUMIFS(раунд1!171:171,раунд1!$6:$6,CY$6)+SUMIFS(раунд2!171:171,раунд2!$6:$6,CY$6)+SUMIFS(раунд3!171:171,раунд3!$6:$6,CY$6))</f>
        <v>43010647.164659575</v>
      </c>
      <c r="CZ73" s="41">
        <f>IF(CZ$7="",0,SUMIFS(раунд1!171:171,раунд1!$6:$6,CZ$6)+SUMIFS(раунд2!171:171,раунд2!$6:$6,CZ$6)+SUMIFS(раунд3!171:171,раунд3!$6:$6,CZ$6))</f>
        <v>41686658.471999995</v>
      </c>
      <c r="DA73" s="41">
        <f>IF(DA$7="",0,SUMIFS(раунд1!171:171,раунд1!$6:$6,DA$6)+SUMIFS(раунд2!171:171,раунд2!$6:$6,DA$6)+SUMIFS(раунд3!171:171,раунд3!$6:$6,DA$6))</f>
        <v>0</v>
      </c>
      <c r="DB73" s="41">
        <f>IF(DB$7="",0,SUMIFS(раунд1!171:171,раунд1!$6:$6,DB$6)+SUMIFS(раунд2!171:171,раунд2!$6:$6,DB$6)+SUMIFS(раунд3!171:171,раунд3!$6:$6,DB$6))</f>
        <v>0</v>
      </c>
      <c r="DC73" s="41">
        <f>IF(DC$7="",0,SUMIFS(раунд1!171:171,раунд1!$6:$6,DC$6)+SUMIFS(раунд2!171:171,раунд2!$6:$6,DC$6)+SUMIFS(раунд3!171:171,раунд3!$6:$6,DC$6))</f>
        <v>0</v>
      </c>
      <c r="DD73" s="41">
        <f>IF(DD$7="",0,SUMIFS(раунд1!171:171,раунд1!$6:$6,DD$6)+SUMIFS(раунд2!171:171,раунд2!$6:$6,DD$6)+SUMIFS(раунд3!171:171,раунд3!$6:$6,DD$6))</f>
        <v>0</v>
      </c>
      <c r="DE73" s="41">
        <f>IF(DE$7="",0,SUMIFS(раунд1!171:171,раунд1!$6:$6,DE$6)+SUMIFS(раунд2!171:171,раунд2!$6:$6,DE$6)+SUMIFS(раунд3!171:171,раунд3!$6:$6,DE$6))</f>
        <v>0</v>
      </c>
      <c r="DF73" s="41">
        <f>IF(DF$7="",0,SUMIFS(раунд1!171:171,раунд1!$6:$6,DF$6)+SUMIFS(раунд2!171:171,раунд2!$6:$6,DF$6)+SUMIFS(раунд3!171:171,раунд3!$6:$6,DF$6))</f>
        <v>0</v>
      </c>
      <c r="DG73" s="41">
        <f>IF(DG$7="",0,SUMIFS(раунд1!171:171,раунд1!$6:$6,DG$6)+SUMIFS(раунд2!171:171,раунд2!$6:$6,DG$6)+SUMIFS(раунд3!171:171,раунд3!$6:$6,DG$6))</f>
        <v>0</v>
      </c>
      <c r="DH73" s="41">
        <f>IF(DH$7="",0,SUMIFS(раунд1!171:171,раунд1!$6:$6,DH$6)+SUMIFS(раунд2!171:171,раунд2!$6:$6,DH$6)+SUMIFS(раунд3!171:171,раунд3!$6:$6,DH$6))</f>
        <v>0</v>
      </c>
      <c r="DI73" s="41">
        <f>IF(DI$7="",0,SUMIFS(раунд1!171:171,раунд1!$6:$6,DI$6)+SUMIFS(раунд2!171:171,раунд2!$6:$6,DI$6)+SUMIFS(раунд3!171:171,раунд3!$6:$6,DI$6))</f>
        <v>0</v>
      </c>
      <c r="DJ73" s="41">
        <f>IF(DJ$7="",0,SUMIFS(раунд1!171:171,раунд1!$6:$6,DJ$6)+SUMIFS(раунд2!171:171,раунд2!$6:$6,DJ$6)+SUMIFS(раунд3!171:171,раунд3!$6:$6,DJ$6))</f>
        <v>0</v>
      </c>
      <c r="DK73" s="41">
        <f>IF(DK$7="",0,SUMIFS(раунд1!171:171,раунд1!$6:$6,DK$6)+SUMIFS(раунд2!171:171,раунд2!$6:$6,DK$6)+SUMIFS(раунд3!171:171,раунд3!$6:$6,DK$6))</f>
        <v>0</v>
      </c>
      <c r="DL73" s="41">
        <f>IF(DL$7="",0,SUMIFS(раунд1!171:171,раунд1!$6:$6,DL$6)+SUMIFS(раунд2!171:171,раунд2!$6:$6,DL$6)+SUMIFS(раунд3!171:171,раунд3!$6:$6,DL$6))</f>
        <v>0</v>
      </c>
      <c r="DM73" s="41">
        <f>IF(DM$7="",0,SUMIFS(раунд1!171:171,раунд1!$6:$6,DM$6)+SUMIFS(раунд2!171:171,раунд2!$6:$6,DM$6)+SUMIFS(раунд3!171:171,раунд3!$6:$6,DM$6))</f>
        <v>0</v>
      </c>
      <c r="DN73" s="41">
        <f>IF(DN$7="",0,SUMIFS(раунд1!171:171,раунд1!$6:$6,DN$6)+SUMIFS(раунд2!171:171,раунд2!$6:$6,DN$6)+SUMIFS(раунд3!171:171,раунд3!$6:$6,DN$6))</f>
        <v>0</v>
      </c>
      <c r="DO73" s="41">
        <f>IF(DO$7="",0,SUMIFS(раунд1!171:171,раунд1!$6:$6,DO$6)+SUMIFS(раунд2!171:171,раунд2!$6:$6,DO$6)+SUMIFS(раунд3!171:171,раунд3!$6:$6,DO$6))</f>
        <v>0</v>
      </c>
      <c r="DP73" s="41">
        <f>IF(DP$7="",0,SUMIFS(раунд1!171:171,раунд1!$6:$6,DP$6)+SUMIFS(раунд2!171:171,раунд2!$6:$6,DP$6)+SUMIFS(раунд3!171:171,раунд3!$6:$6,DP$6))</f>
        <v>0</v>
      </c>
      <c r="DQ73" s="41">
        <f>IF(DQ$7="",0,SUMIFS(раунд1!171:171,раунд1!$6:$6,DQ$6)+SUMIFS(раунд2!171:171,раунд2!$6:$6,DQ$6)+SUMIFS(раунд3!171:171,раунд3!$6:$6,DQ$6))</f>
        <v>0</v>
      </c>
      <c r="DR73" s="41">
        <f>IF(DR$7="",0,SUMIFS(раунд1!171:171,раунд1!$6:$6,DR$6)+SUMIFS(раунд2!171:171,раунд2!$6:$6,DR$6)+SUMIFS(раунд3!171:171,раунд3!$6:$6,DR$6))</f>
        <v>0</v>
      </c>
      <c r="DS73" s="41">
        <f>IF(DS$7="",0,SUMIFS(раунд1!171:171,раунд1!$6:$6,DS$6)+SUMIFS(раунд2!171:171,раунд2!$6:$6,DS$6)+SUMIFS(раунд3!171:171,раунд3!$6:$6,DS$6))</f>
        <v>0</v>
      </c>
      <c r="DT73" s="41">
        <f>IF(DT$7="",0,SUMIFS(раунд1!171:171,раунд1!$6:$6,DT$6)+SUMIFS(раунд2!171:171,раунд2!$6:$6,DT$6)+SUMIFS(раунд3!171:171,раунд3!$6:$6,DT$6))</f>
        <v>0</v>
      </c>
      <c r="DU73" s="41">
        <f>IF(DU$7="",0,SUMIFS(раунд1!171:171,раунд1!$6:$6,DU$6)+SUMIFS(раунд2!171:171,раунд2!$6:$6,DU$6)+SUMIFS(раунд3!171:171,раунд3!$6:$6,DU$6))</f>
        <v>0</v>
      </c>
      <c r="DV73" s="41">
        <f>IF(DV$7="",0,SUMIFS(раунд1!171:171,раунд1!$6:$6,DV$6)+SUMIFS(раунд2!171:171,раунд2!$6:$6,DV$6)+SUMIFS(раунд3!171:171,раунд3!$6:$6,DV$6))</f>
        <v>0</v>
      </c>
      <c r="DW73" s="41">
        <f>IF(DW$7="",0,SUMIFS(раунд1!171:171,раунд1!$6:$6,DW$6)+SUMIFS(раунд2!171:171,раунд2!$6:$6,DW$6)+SUMIFS(раунд3!171:171,раунд3!$6:$6,DW$6))</f>
        <v>0</v>
      </c>
      <c r="DX73" s="41">
        <f>IF(DX$7="",0,SUMIFS(раунд1!171:171,раунд1!$6:$6,DX$6)+SUMIFS(раунд2!171:171,раунд2!$6:$6,DX$6)+SUMIFS(раунд3!171:171,раунд3!$6:$6,DX$6))</f>
        <v>0</v>
      </c>
      <c r="DY73" s="41">
        <f>IF(DY$7="",0,SUMIFS(раунд1!171:171,раунд1!$6:$6,DY$6)+SUMIFS(раунд2!171:171,раунд2!$6:$6,DY$6)+SUMIFS(раунд3!171:171,раунд3!$6:$6,DY$6))</f>
        <v>0</v>
      </c>
      <c r="DZ73" s="41">
        <f>IF(DZ$7="",0,SUMIFS(раунд1!171:171,раунд1!$6:$6,DZ$6)+SUMIFS(раунд2!171:171,раунд2!$6:$6,DZ$6)+SUMIFS(раунд3!171:171,раунд3!$6:$6,DZ$6))</f>
        <v>0</v>
      </c>
      <c r="EA73" s="41">
        <f>IF(EA$7="",0,SUMIFS(раунд1!171:171,раунд1!$6:$6,EA$6)+SUMIFS(раунд2!171:171,раунд2!$6:$6,EA$6)+SUMIFS(раунд3!171:171,раунд3!$6:$6,EA$6))</f>
        <v>0</v>
      </c>
      <c r="EB73" s="41">
        <f>IF(EB$7="",0,SUMIFS(раунд1!171:171,раунд1!$6:$6,EB$6)+SUMIFS(раунд2!171:171,раунд2!$6:$6,EB$6)+SUMIFS(раунд3!171:171,раунд3!$6:$6,EB$6))</f>
        <v>0</v>
      </c>
      <c r="EC73" s="41">
        <f>IF(EC$7="",0,SUMIFS(раунд1!171:171,раунд1!$6:$6,EC$6)+SUMIFS(раунд2!171:171,раунд2!$6:$6,EC$6)+SUMIFS(раунд3!171:171,раунд3!$6:$6,EC$6))</f>
        <v>0</v>
      </c>
      <c r="ED73" s="41">
        <f>IF(ED$7="",0,SUMIFS(раунд1!171:171,раунд1!$6:$6,ED$6)+SUMIFS(раунд2!171:171,раунд2!$6:$6,ED$6)+SUMIFS(раунд3!171:171,раунд3!$6:$6,ED$6))</f>
        <v>0</v>
      </c>
      <c r="EE73" s="41">
        <f>IF(EE$7="",0,SUMIFS(раунд1!171:171,раунд1!$6:$6,EE$6)+SUMIFS(раунд2!171:171,раунд2!$6:$6,EE$6)+SUMIFS(раунд3!171:171,раунд3!$6:$6,EE$6))</f>
        <v>0</v>
      </c>
      <c r="EF73" s="41">
        <f>IF(EF$7="",0,SUMIFS(раунд1!171:171,раунд1!$6:$6,EF$6)+SUMIFS(раунд2!171:171,раунд2!$6:$6,EF$6)+SUMIFS(раунд3!171:171,раунд3!$6:$6,EF$6))</f>
        <v>0</v>
      </c>
      <c r="EG73" s="41">
        <f>IF(EG$7="",0,SUMIFS(раунд1!171:171,раунд1!$6:$6,EG$6)+SUMIFS(раунд2!171:171,раунд2!$6:$6,EG$6)+SUMIFS(раунд3!171:171,раунд3!$6:$6,EG$6))</f>
        <v>0</v>
      </c>
      <c r="EH73" s="41">
        <f>IF(EH$7="",0,SUMIFS(раунд1!171:171,раунд1!$6:$6,EH$6)+SUMIFS(раунд2!171:171,раунд2!$6:$6,EH$6)+SUMIFS(раунд3!171:171,раунд3!$6:$6,EH$6))</f>
        <v>0</v>
      </c>
      <c r="EI73" s="41">
        <f>IF(EI$7="",0,SUMIFS(раунд1!171:171,раунд1!$6:$6,EI$6)+SUMIFS(раунд2!171:171,раунд2!$6:$6,EI$6)+SUMIFS(раунд3!171:171,раунд3!$6:$6,EI$6))</f>
        <v>0</v>
      </c>
      <c r="EJ73" s="41">
        <f>IF(EJ$7="",0,SUMIFS(раунд1!171:171,раунд1!$6:$6,EJ$6)+SUMIFS(раунд2!171:171,раунд2!$6:$6,EJ$6)+SUMIFS(раунд3!171:171,раунд3!$6:$6,EJ$6))</f>
        <v>0</v>
      </c>
      <c r="EK73" s="41">
        <f>IF(EK$7="",0,SUMIFS(раунд1!171:171,раунд1!$6:$6,EK$6)+SUMIFS(раунд2!171:171,раунд2!$6:$6,EK$6)+SUMIFS(раунд3!171:171,раунд3!$6:$6,EK$6))</f>
        <v>0</v>
      </c>
      <c r="EL73" s="41">
        <f>IF(EL$7="",0,SUMIFS(раунд1!171:171,раунд1!$6:$6,EL$6)+SUMIFS(раунд2!171:171,раунд2!$6:$6,EL$6)+SUMIFS(раунд3!171:171,раунд3!$6:$6,EL$6))</f>
        <v>0</v>
      </c>
      <c r="EM73" s="41">
        <f>IF(EM$7="",0,SUMIFS(раунд1!171:171,раунд1!$6:$6,EM$6)+SUMIFS(раунд2!171:171,раунд2!$6:$6,EM$6)+SUMIFS(раунд3!171:171,раунд3!$6:$6,EM$6))</f>
        <v>0</v>
      </c>
      <c r="EN73" s="41">
        <f>IF(EN$7="",0,SUMIFS(раунд1!171:171,раунд1!$6:$6,EN$6)+SUMIFS(раунд2!171:171,раунд2!$6:$6,EN$6)+SUMIFS(раунд3!171:171,раунд3!$6:$6,EN$6))</f>
        <v>0</v>
      </c>
      <c r="EO73" s="41">
        <f>IF(EO$7="",0,SUMIFS(раунд1!171:171,раунд1!$6:$6,EO$6)+SUMIFS(раунд2!171:171,раунд2!$6:$6,EO$6)+SUMIFS(раунд3!171:171,раунд3!$6:$6,EO$6))</f>
        <v>0</v>
      </c>
      <c r="EP73" s="41">
        <f>IF(EP$7="",0,SUMIFS(раунд1!171:171,раунд1!$6:$6,EP$6)+SUMIFS(раунд2!171:171,раунд2!$6:$6,EP$6)+SUMIFS(раунд3!171:171,раунд3!$6:$6,EP$6))</f>
        <v>0</v>
      </c>
      <c r="EQ73" s="41">
        <f>IF(EQ$7="",0,SUMIFS(раунд1!171:171,раунд1!$6:$6,EQ$6)+SUMIFS(раунд2!171:171,раунд2!$6:$6,EQ$6)+SUMIFS(раунд3!171:171,раунд3!$6:$6,EQ$6))</f>
        <v>0</v>
      </c>
      <c r="ER73" s="41">
        <f>IF(ER$7="",0,SUMIFS(раунд1!171:171,раунд1!$6:$6,ER$6)+SUMIFS(раунд2!171:171,раунд2!$6:$6,ER$6)+SUMIFS(раунд3!171:171,раунд3!$6:$6,ER$6))</f>
        <v>0</v>
      </c>
      <c r="ES73" s="41">
        <f>IF(ES$7="",0,SUMIFS(раунд1!171:171,раунд1!$6:$6,ES$6)+SUMIFS(раунд2!171:171,раунд2!$6:$6,ES$6)+SUMIFS(раунд3!171:171,раунд3!$6:$6,ES$6))</f>
        <v>0</v>
      </c>
      <c r="ET73" s="41">
        <f>IF(ET$7="",0,SUMIFS(раунд1!171:171,раунд1!$6:$6,ET$6)+SUMIFS(раунд2!171:171,раунд2!$6:$6,ET$6)+SUMIFS(раунд3!171:171,раунд3!$6:$6,ET$6))</f>
        <v>0</v>
      </c>
      <c r="EU73" s="41">
        <f>IF(EU$7="",0,SUMIFS(раунд1!171:171,раунд1!$6:$6,EU$6)+SUMIFS(раунд2!171:171,раунд2!$6:$6,EU$6)+SUMIFS(раунд3!171:171,раунд3!$6:$6,EU$6))</f>
        <v>0</v>
      </c>
      <c r="EV73" s="41">
        <f>IF(EV$7="",0,SUMIFS(раунд1!171:171,раунд1!$6:$6,EV$6)+SUMIFS(раунд2!171:171,раунд2!$6:$6,EV$6)+SUMIFS(раунд3!171:171,раунд3!$6:$6,EV$6))</f>
        <v>0</v>
      </c>
      <c r="EW73" s="41">
        <f>IF(EW$7="",0,SUMIFS(раунд1!171:171,раунд1!$6:$6,EW$6)+SUMIFS(раунд2!171:171,раунд2!$6:$6,EW$6)+SUMIFS(раунд3!171:171,раунд3!$6:$6,EW$6))</f>
        <v>0</v>
      </c>
      <c r="EX73" s="41">
        <f>IF(EX$7="",0,SUMIFS(раунд1!171:171,раунд1!$6:$6,EX$6)+SUMIFS(раунд2!171:171,раунд2!$6:$6,EX$6)+SUMIFS(раунд3!171:171,раунд3!$6:$6,EX$6))</f>
        <v>0</v>
      </c>
      <c r="EY73" s="41">
        <f>IF(EY$7="",0,SUMIFS(раунд1!171:171,раунд1!$6:$6,EY$6)+SUMIFS(раунд2!171:171,раунд2!$6:$6,EY$6)+SUMIFS(раунд3!171:171,раунд3!$6:$6,EY$6))</f>
        <v>0</v>
      </c>
      <c r="EZ73" s="41">
        <f>IF(EZ$7="",0,SUMIFS(раунд1!171:171,раунд1!$6:$6,EZ$6)+SUMIFS(раунд2!171:171,раунд2!$6:$6,EZ$6)+SUMIFS(раунд3!171:171,раунд3!$6:$6,EZ$6))</f>
        <v>0</v>
      </c>
      <c r="FA73" s="41">
        <f>IF(FA$7="",0,SUMIFS(раунд1!171:171,раунд1!$6:$6,FA$6)+SUMIFS(раунд2!171:171,раунд2!$6:$6,FA$6)+SUMIFS(раунд3!171:171,раунд3!$6:$6,FA$6))</f>
        <v>0</v>
      </c>
      <c r="FB73" s="41">
        <f>IF(FB$7="",0,SUMIFS(раунд1!171:171,раунд1!$6:$6,FB$6)+SUMIFS(раунд2!171:171,раунд2!$6:$6,FB$6)+SUMIFS(раунд3!171:171,раунд3!$6:$6,FB$6))</f>
        <v>0</v>
      </c>
      <c r="FC73" s="41">
        <f>IF(FC$7="",0,SUMIFS(раунд1!171:171,раунд1!$6:$6,FC$6)+SUMIFS(раунд2!171:171,раунд2!$6:$6,FC$6)+SUMIFS(раунд3!171:171,раунд3!$6:$6,FC$6))</f>
        <v>0</v>
      </c>
      <c r="FD73" s="41">
        <f>IF(FD$7="",0,SUMIFS(раунд1!171:171,раунд1!$6:$6,FD$6)+SUMIFS(раунд2!171:171,раунд2!$6:$6,FD$6)+SUMIFS(раунд3!171:171,раунд3!$6:$6,FD$6))</f>
        <v>0</v>
      </c>
      <c r="FE73" s="41">
        <f>IF(FE$7="",0,SUMIFS(раунд1!171:171,раунд1!$6:$6,FE$6)+SUMIFS(раунд2!171:171,раунд2!$6:$6,FE$6)+SUMIFS(раунд3!171:171,раунд3!$6:$6,FE$6))</f>
        <v>0</v>
      </c>
      <c r="FF73" s="41">
        <f>IF(FF$7="",0,SUMIFS(раунд1!171:171,раунд1!$6:$6,FF$6)+SUMIFS(раунд2!171:171,раунд2!$6:$6,FF$6)+SUMIFS(раунд3!171:171,раунд3!$6:$6,FF$6))</f>
        <v>0</v>
      </c>
      <c r="FG73" s="41">
        <f>IF(FG$7="",0,SUMIFS(раунд1!171:171,раунд1!$6:$6,FG$6)+SUMIFS(раунд2!171:171,раунд2!$6:$6,FG$6)+SUMIFS(раунд3!171:171,раунд3!$6:$6,FG$6))</f>
        <v>0</v>
      </c>
      <c r="FH73" s="41">
        <f>IF(FH$7="",0,SUMIFS(раунд1!171:171,раунд1!$6:$6,FH$6)+SUMIFS(раунд2!171:171,раунд2!$6:$6,FH$6)+SUMIFS(раунд3!171:171,раунд3!$6:$6,FH$6))</f>
        <v>0</v>
      </c>
      <c r="FI73" s="41">
        <f>IF(FI$7="",0,SUMIFS(раунд1!171:171,раунд1!$6:$6,FI$6)+SUMIFS(раунд2!171:171,раунд2!$6:$6,FI$6)+SUMIFS(раунд3!171:171,раунд3!$6:$6,FI$6))</f>
        <v>0</v>
      </c>
      <c r="FJ73" s="41">
        <f>IF(FJ$7="",0,SUMIFS(раунд1!171:171,раунд1!$6:$6,FJ$6)+SUMIFS(раунд2!171:171,раунд2!$6:$6,FJ$6)+SUMIFS(раунд3!171:171,раунд3!$6:$6,FJ$6))</f>
        <v>0</v>
      </c>
      <c r="FK73" s="41">
        <f>IF(FK$7="",0,SUMIFS(раунд1!171:171,раунд1!$6:$6,FK$6)+SUMIFS(раунд2!171:171,раунд2!$6:$6,FK$6)+SUMIFS(раунд3!171:171,раунд3!$6:$6,FK$6))</f>
        <v>0</v>
      </c>
      <c r="FL73" s="41">
        <f>IF(FL$7="",0,SUMIFS(раунд1!171:171,раунд1!$6:$6,FL$6)+SUMIFS(раунд2!171:171,раунд2!$6:$6,FL$6)+SUMIFS(раунд3!171:171,раунд3!$6:$6,FL$6))</f>
        <v>0</v>
      </c>
      <c r="FM73" s="41">
        <f>IF(FM$7="",0,SUMIFS(раунд1!171:171,раунд1!$6:$6,FM$6)+SUMIFS(раунд2!171:171,раунд2!$6:$6,FM$6)+SUMIFS(раунд3!171:171,раунд3!$6:$6,FM$6))</f>
        <v>0</v>
      </c>
      <c r="FN73" s="41">
        <f>IF(FN$7="",0,SUMIFS(раунд1!171:171,раунд1!$6:$6,FN$6)+SUMIFS(раунд2!171:171,раунд2!$6:$6,FN$6)+SUMIFS(раунд3!171:171,раунд3!$6:$6,FN$6))</f>
        <v>0</v>
      </c>
      <c r="FO73" s="41">
        <f>IF(FO$7="",0,SUMIFS(раунд1!171:171,раунд1!$6:$6,FO$6)+SUMIFS(раунд2!171:171,раунд2!$6:$6,FO$6)+SUMIFS(раунд3!171:171,раунд3!$6:$6,FO$6))</f>
        <v>0</v>
      </c>
      <c r="FP73" s="41">
        <f>IF(FP$7="",0,SUMIFS(раунд1!171:171,раунд1!$6:$6,FP$6)+SUMIFS(раунд2!171:171,раунд2!$6:$6,FP$6)+SUMIFS(раунд3!171:171,раунд3!$6:$6,FP$6))</f>
        <v>0</v>
      </c>
      <c r="FQ73" s="41">
        <f>IF(FQ$7="",0,SUMIFS(раунд1!171:171,раунд1!$6:$6,FQ$6)+SUMIFS(раунд2!171:171,раунд2!$6:$6,FQ$6)+SUMIFS(раунд3!171:171,раунд3!$6:$6,FQ$6))</f>
        <v>0</v>
      </c>
      <c r="FR73" s="41">
        <f>IF(FR$7="",0,SUMIFS(раунд1!171:171,раунд1!$6:$6,FR$6)+SUMIFS(раунд2!171:171,раунд2!$6:$6,FR$6)+SUMIFS(раунд3!171:171,раунд3!$6:$6,FR$6))</f>
        <v>0</v>
      </c>
      <c r="FS73" s="41">
        <f>IF(FS$7="",0,SUMIFS(раунд1!171:171,раунд1!$6:$6,FS$6)+SUMIFS(раунд2!171:171,раунд2!$6:$6,FS$6)+SUMIFS(раунд3!171:171,раунд3!$6:$6,FS$6))</f>
        <v>0</v>
      </c>
      <c r="FT73" s="41">
        <f>IF(FT$7="",0,SUMIFS(раунд1!171:171,раунд1!$6:$6,FT$6)+SUMIFS(раунд2!171:171,раунд2!$6:$6,FT$6)+SUMIFS(раунд3!171:171,раунд3!$6:$6,FT$6))</f>
        <v>0</v>
      </c>
      <c r="FU73" s="41">
        <f>IF(FU$7="",0,SUMIFS(раунд1!171:171,раунд1!$6:$6,FU$6)+SUMIFS(раунд2!171:171,раунд2!$6:$6,FU$6)+SUMIFS(раунд3!171:171,раунд3!$6:$6,FU$6))</f>
        <v>0</v>
      </c>
      <c r="FV73" s="41">
        <f>IF(FV$7="",0,SUMIFS(раунд1!171:171,раунд1!$6:$6,FV$6)+SUMIFS(раунд2!171:171,раунд2!$6:$6,FV$6)+SUMIFS(раунд3!171:171,раунд3!$6:$6,FV$6))</f>
        <v>0</v>
      </c>
      <c r="FW73" s="41">
        <f>IF(FW$7="",0,SUMIFS(раунд1!171:171,раунд1!$6:$6,FW$6)+SUMIFS(раунд2!171:171,раунд2!$6:$6,FW$6)+SUMIFS(раунд3!171:171,раунд3!$6:$6,FW$6))</f>
        <v>0</v>
      </c>
      <c r="FX73" s="41">
        <f>IF(FX$7="",0,SUMIFS(раунд1!171:171,раунд1!$6:$6,FX$6)+SUMIFS(раунд2!171:171,раунд2!$6:$6,FX$6)+SUMIFS(раунд3!171:171,раунд3!$6:$6,FX$6))</f>
        <v>0</v>
      </c>
      <c r="FY73" s="41">
        <f>IF(FY$7="",0,SUMIFS(раунд1!171:171,раунд1!$6:$6,FY$6)+SUMIFS(раунд2!171:171,раунд2!$6:$6,FY$6)+SUMIFS(раунд3!171:171,раунд3!$6:$6,FY$6))</f>
        <v>0</v>
      </c>
      <c r="FZ73" s="41">
        <f>IF(FZ$7="",0,SUMIFS(раунд1!171:171,раунд1!$6:$6,FZ$6)+SUMIFS(раунд2!171:171,раунд2!$6:$6,FZ$6)+SUMIFS(раунд3!171:171,раунд3!$6:$6,FZ$6))</f>
        <v>0</v>
      </c>
      <c r="GA73" s="41">
        <f>IF(GA$7="",0,SUMIFS(раунд1!171:171,раунд1!$6:$6,GA$6)+SUMIFS(раунд2!171:171,раунд2!$6:$6,GA$6)+SUMIFS(раунд3!171:171,раунд3!$6:$6,GA$6))</f>
        <v>0</v>
      </c>
      <c r="GB73" s="41">
        <f>IF(GB$7="",0,SUMIFS(раунд1!171:171,раунд1!$6:$6,GB$6)+SUMIFS(раунд2!171:171,раунд2!$6:$6,GB$6)+SUMIFS(раунд3!171:171,раунд3!$6:$6,GB$6))</f>
        <v>0</v>
      </c>
      <c r="GC73" s="41">
        <f>IF(GC$7="",0,SUMIFS(раунд1!171:171,раунд1!$6:$6,GC$6)+SUMIFS(раунд2!171:171,раунд2!$6:$6,GC$6)+SUMIFS(раунд3!171:171,раунд3!$6:$6,GC$6))</f>
        <v>0</v>
      </c>
      <c r="GD73" s="41">
        <f>IF(GD$7="",0,SUMIFS(раунд1!171:171,раунд1!$6:$6,GD$6)+SUMIFS(раунд2!171:171,раунд2!$6:$6,GD$6)+SUMIFS(раунд3!171:171,раунд3!$6:$6,GD$6))</f>
        <v>0</v>
      </c>
      <c r="GE73" s="41">
        <f>IF(GE$7="",0,SUMIFS(раунд1!171:171,раунд1!$6:$6,GE$6)+SUMIFS(раунд2!171:171,раунд2!$6:$6,GE$6)+SUMIFS(раунд3!171:171,раунд3!$6:$6,GE$6))</f>
        <v>0</v>
      </c>
      <c r="GF73" s="41">
        <f>IF(GF$7="",0,SUMIFS(раунд1!171:171,раунд1!$6:$6,GF$6)+SUMIFS(раунд2!171:171,раунд2!$6:$6,GF$6)+SUMIFS(раунд3!171:171,раунд3!$6:$6,GF$6))</f>
        <v>0</v>
      </c>
      <c r="GG73" s="41">
        <f>IF(GG$7="",0,SUMIFS(раунд1!171:171,раунд1!$6:$6,GG$6)+SUMIFS(раунд2!171:171,раунд2!$6:$6,GG$6)+SUMIFS(раунд3!171:171,раунд3!$6:$6,GG$6))</f>
        <v>0</v>
      </c>
      <c r="GH73" s="41">
        <f>IF(GH$7="",0,SUMIFS(раунд1!171:171,раунд1!$6:$6,GH$6)+SUMIFS(раунд2!171:171,раунд2!$6:$6,GH$6)+SUMIFS(раунд3!171:171,раунд3!$6:$6,GH$6))</f>
        <v>0</v>
      </c>
      <c r="GI73" s="41">
        <f>IF(GI$7="",0,SUMIFS(раунд1!171:171,раунд1!$6:$6,GI$6)+SUMIFS(раунд2!171:171,раунд2!$6:$6,GI$6)+SUMIFS(раунд3!171:171,раунд3!$6:$6,GI$6))</f>
        <v>0</v>
      </c>
      <c r="GJ73" s="41">
        <f>IF(GJ$7="",0,SUMIFS(раунд1!171:171,раунд1!$6:$6,GJ$6)+SUMIFS(раунд2!171:171,раунд2!$6:$6,GJ$6)+SUMIFS(раунд3!171:171,раунд3!$6:$6,GJ$6))</f>
        <v>0</v>
      </c>
      <c r="GK73" s="41">
        <f>IF(GK$7="",0,SUMIFS(раунд1!171:171,раунд1!$6:$6,GK$6)+SUMIFS(раунд2!171:171,раунд2!$6:$6,GK$6)+SUMIFS(раунд3!171:171,раунд3!$6:$6,GK$6))</f>
        <v>0</v>
      </c>
      <c r="GL73" s="41">
        <f>IF(GL$7="",0,SUMIFS(раунд1!171:171,раунд1!$6:$6,GL$6)+SUMIFS(раунд2!171:171,раунд2!$6:$6,GL$6)+SUMIFS(раунд3!171:171,раунд3!$6:$6,GL$6))</f>
        <v>0</v>
      </c>
      <c r="GM73" s="41">
        <f>IF(GM$7="",0,SUMIFS(раунд1!171:171,раунд1!$6:$6,GM$6)+SUMIFS(раунд2!171:171,раунд2!$6:$6,GM$6)+SUMIFS(раунд3!171:171,раунд3!$6:$6,GM$6))</f>
        <v>0</v>
      </c>
      <c r="GN73" s="41">
        <f>IF(GN$7="",0,SUMIFS(раунд1!171:171,раунд1!$6:$6,GN$6)+SUMIFS(раунд2!171:171,раунд2!$6:$6,GN$6)+SUMIFS(раунд3!171:171,раунд3!$6:$6,GN$6))</f>
        <v>0</v>
      </c>
      <c r="GO73" s="41">
        <f>IF(GO$7="",0,SUMIFS(раунд1!171:171,раунд1!$6:$6,GO$6)+SUMIFS(раунд2!171:171,раунд2!$6:$6,GO$6)+SUMIFS(раунд3!171:171,раунд3!$6:$6,GO$6))</f>
        <v>0</v>
      </c>
      <c r="GP73" s="41">
        <f>IF(GP$7="",0,SUMIFS(раунд1!171:171,раунд1!$6:$6,GP$6)+SUMIFS(раунд2!171:171,раунд2!$6:$6,GP$6)+SUMIFS(раунд3!171:171,раунд3!$6:$6,GP$6))</f>
        <v>0</v>
      </c>
      <c r="GQ73" s="41">
        <f>IF(GQ$7="",0,SUMIFS(раунд1!171:171,раунд1!$6:$6,GQ$6)+SUMIFS(раунд2!171:171,раунд2!$6:$6,GQ$6)+SUMIFS(раунд3!171:171,раунд3!$6:$6,GQ$6))</f>
        <v>0</v>
      </c>
      <c r="GR73" s="41">
        <f>IF(GR$7="",0,SUMIFS(раунд1!171:171,раунд1!$6:$6,GR$6)+SUMIFS(раунд2!171:171,раунд2!$6:$6,GR$6)+SUMIFS(раунд3!171:171,раунд3!$6:$6,GR$6))</f>
        <v>0</v>
      </c>
      <c r="GS73" s="41">
        <f>IF(GS$7="",0,SUMIFS(раунд1!171:171,раунд1!$6:$6,GS$6)+SUMIFS(раунд2!171:171,раунд2!$6:$6,GS$6)+SUMIFS(раунд3!171:171,раунд3!$6:$6,GS$6))</f>
        <v>0</v>
      </c>
      <c r="GT73" s="41">
        <f>IF(GT$7="",0,SUMIFS(раунд1!171:171,раунд1!$6:$6,GT$6)+SUMIFS(раунд2!171:171,раунд2!$6:$6,GT$6)+SUMIFS(раунд3!171:171,раунд3!$6:$6,GT$6))</f>
        <v>0</v>
      </c>
      <c r="GU73" s="41">
        <f>IF(GU$7="",0,SUMIFS(раунд1!171:171,раунд1!$6:$6,GU$6)+SUMIFS(раунд2!171:171,раунд2!$6:$6,GU$6)+SUMIFS(раунд3!171:171,раунд3!$6:$6,GU$6))</f>
        <v>0</v>
      </c>
      <c r="GV73" s="41">
        <f>IF(GV$7="",0,SUMIFS(раунд1!171:171,раунд1!$6:$6,GV$6)+SUMIFS(раунд2!171:171,раунд2!$6:$6,GV$6)+SUMIFS(раунд3!171:171,раунд3!$6:$6,GV$6))</f>
        <v>0</v>
      </c>
      <c r="GW73" s="41">
        <f>IF(GW$7="",0,SUMIFS(раунд1!171:171,раунд1!$6:$6,GW$6)+SUMIFS(раунд2!171:171,раунд2!$6:$6,GW$6)+SUMIFS(раунд3!171:171,раунд3!$6:$6,GW$6))</f>
        <v>0</v>
      </c>
      <c r="GX73" s="41">
        <f>IF(GX$7="",0,SUMIFS(раунд1!171:171,раунд1!$6:$6,GX$6)+SUMIFS(раунд2!171:171,раунд2!$6:$6,GX$6)+SUMIFS(раунд3!171:171,раунд3!$6:$6,GX$6))</f>
        <v>0</v>
      </c>
      <c r="GY73" s="41">
        <f>IF(GY$7="",0,SUMIFS(раунд1!171:171,раунд1!$6:$6,GY$6)+SUMIFS(раунд2!171:171,раунд2!$6:$6,GY$6)+SUMIFS(раунд3!171:171,раунд3!$6:$6,GY$6))</f>
        <v>0</v>
      </c>
      <c r="GZ73" s="41">
        <f>IF(GZ$7="",0,SUMIFS(раунд1!171:171,раунд1!$6:$6,GZ$6)+SUMIFS(раунд2!171:171,раунд2!$6:$6,GZ$6)+SUMIFS(раунд3!171:171,раунд3!$6:$6,GZ$6))</f>
        <v>0</v>
      </c>
      <c r="HA73" s="41">
        <f>IF(HA$7="",0,SUMIFS(раунд1!171:171,раунд1!$6:$6,HA$6)+SUMIFS(раунд2!171:171,раунд2!$6:$6,HA$6)+SUMIFS(раунд3!171:171,раунд3!$6:$6,HA$6))</f>
        <v>0</v>
      </c>
      <c r="HB73" s="41">
        <f>IF(HB$7="",0,SUMIFS(раунд1!171:171,раунд1!$6:$6,HB$6)+SUMIFS(раунд2!171:171,раунд2!$6:$6,HB$6)+SUMIFS(раунд3!171:171,раунд3!$6:$6,HB$6))</f>
        <v>0</v>
      </c>
      <c r="HC73" s="41">
        <f>IF(HC$7="",0,SUMIFS(раунд1!171:171,раунд1!$6:$6,HC$6)+SUMIFS(раунд2!171:171,раунд2!$6:$6,HC$6)+SUMIFS(раунд3!171:171,раунд3!$6:$6,HC$6))</f>
        <v>0</v>
      </c>
      <c r="HD73" s="41">
        <f>IF(HD$7="",0,SUMIFS(раунд1!171:171,раунд1!$6:$6,HD$6)+SUMIFS(раунд2!171:171,раунд2!$6:$6,HD$6)+SUMIFS(раунд3!171:171,раунд3!$6:$6,HD$6))</f>
        <v>0</v>
      </c>
      <c r="HE73" s="41">
        <f>IF(HE$7="",0,SUMIFS(раунд1!171:171,раунд1!$6:$6,HE$6)+SUMIFS(раунд2!171:171,раунд2!$6:$6,HE$6)+SUMIFS(раунд3!171:171,раунд3!$6:$6,HE$6))</f>
        <v>0</v>
      </c>
      <c r="HF73" s="41">
        <f>IF(HF$7="",0,SUMIFS(раунд1!171:171,раунд1!$6:$6,HF$6)+SUMIFS(раунд2!171:171,раунд2!$6:$6,HF$6)+SUMIFS(раунд3!171:171,раунд3!$6:$6,HF$6))</f>
        <v>0</v>
      </c>
      <c r="HG73" s="41">
        <f>IF(HG$7="",0,SUMIFS(раунд1!171:171,раунд1!$6:$6,HG$6)+SUMIFS(раунд2!171:171,раунд2!$6:$6,HG$6)+SUMIFS(раунд3!171:171,раунд3!$6:$6,HG$6))</f>
        <v>0</v>
      </c>
      <c r="HH73" s="41">
        <f>IF(HH$7="",0,SUMIFS(раунд1!171:171,раунд1!$6:$6,HH$6)+SUMIFS(раунд2!171:171,раунд2!$6:$6,HH$6)+SUMIFS(раунд3!171:171,раунд3!$6:$6,HH$6))</f>
        <v>0</v>
      </c>
      <c r="HI73" s="41">
        <f>IF(HI$7="",0,SUMIFS(раунд1!171:171,раунд1!$6:$6,HI$6)+SUMIFS(раунд2!171:171,раунд2!$6:$6,HI$6)+SUMIFS(раунд3!171:171,раунд3!$6:$6,HI$6))</f>
        <v>0</v>
      </c>
      <c r="HJ73" s="41">
        <f>IF(HJ$7="",0,SUMIFS(раунд1!171:171,раунд1!$6:$6,HJ$6)+SUMIFS(раунд2!171:171,раунд2!$6:$6,HJ$6)+SUMIFS(раунд3!171:171,раунд3!$6:$6,HJ$6))</f>
        <v>0</v>
      </c>
      <c r="HK73" s="41">
        <f>IF(HK$7="",0,SUMIFS(раунд1!171:171,раунд1!$6:$6,HK$6)+SUMIFS(раунд2!171:171,раунд2!$6:$6,HK$6)+SUMIFS(раунд3!171:171,раунд3!$6:$6,HK$6))</f>
        <v>0</v>
      </c>
      <c r="HL73" s="41">
        <f>IF(HL$7="",0,SUMIFS(раунд1!171:171,раунд1!$6:$6,HL$6)+SUMIFS(раунд2!171:171,раунд2!$6:$6,HL$6)+SUMIFS(раунд3!171:171,раунд3!$6:$6,HL$6))</f>
        <v>0</v>
      </c>
      <c r="HM73" s="41">
        <f>IF(HM$7="",0,SUMIFS(раунд1!171:171,раунд1!$6:$6,HM$6)+SUMIFS(раунд2!171:171,раунд2!$6:$6,HM$6)+SUMIFS(раунд3!171:171,раунд3!$6:$6,HM$6))</f>
        <v>0</v>
      </c>
      <c r="HN73" s="41">
        <f>IF(HN$7="",0,SUMIFS(раунд1!171:171,раунд1!$6:$6,HN$6)+SUMIFS(раунд2!171:171,раунд2!$6:$6,HN$6)+SUMIFS(раунд3!171:171,раунд3!$6:$6,HN$6))</f>
        <v>0</v>
      </c>
      <c r="HO73" s="41">
        <f>IF(HO$7="",0,SUMIFS(раунд1!171:171,раунд1!$6:$6,HO$6)+SUMIFS(раунд2!171:171,раунд2!$6:$6,HO$6)+SUMIFS(раунд3!171:171,раунд3!$6:$6,HO$6))</f>
        <v>0</v>
      </c>
      <c r="HP73" s="41">
        <f>IF(HP$7="",0,SUMIFS(раунд1!171:171,раунд1!$6:$6,HP$6)+SUMIFS(раунд2!171:171,раунд2!$6:$6,HP$6)+SUMIFS(раунд3!171:171,раунд3!$6:$6,HP$6))</f>
        <v>0</v>
      </c>
      <c r="HQ73" s="41">
        <f>IF(HQ$7="",0,SUMIFS(раунд1!171:171,раунд1!$6:$6,HQ$6)+SUMIFS(раунд2!171:171,раунд2!$6:$6,HQ$6)+SUMIFS(раунд3!171:171,раунд3!$6:$6,HQ$6))</f>
        <v>0</v>
      </c>
      <c r="HR73" s="41">
        <f>IF(HR$7="",0,SUMIFS(раунд1!171:171,раунд1!$6:$6,HR$6)+SUMIFS(раунд2!171:171,раунд2!$6:$6,HR$6)+SUMIFS(раунд3!171:171,раунд3!$6:$6,HR$6))</f>
        <v>0</v>
      </c>
      <c r="HS73" s="41">
        <f>IF(HS$7="",0,SUMIFS(раунд1!171:171,раунд1!$6:$6,HS$6)+SUMIFS(раунд2!171:171,раунд2!$6:$6,HS$6)+SUMIFS(раунд3!171:171,раунд3!$6:$6,HS$6))</f>
        <v>0</v>
      </c>
      <c r="HT73" s="41">
        <f>IF(HT$7="",0,SUMIFS(раунд1!171:171,раунд1!$6:$6,HT$6)+SUMIFS(раунд2!171:171,раунд2!$6:$6,HT$6)+SUMIFS(раунд3!171:171,раунд3!$6:$6,HT$6))</f>
        <v>0</v>
      </c>
      <c r="HU73" s="41">
        <f>IF(HU$7="",0,SUMIFS(раунд1!171:171,раунд1!$6:$6,HU$6)+SUMIFS(раунд2!171:171,раунд2!$6:$6,HU$6)+SUMIFS(раунд3!171:171,раунд3!$6:$6,HU$6))</f>
        <v>0</v>
      </c>
      <c r="HV73" s="41">
        <f>IF(HV$7="",0,SUMIFS(раунд1!171:171,раунд1!$6:$6,HV$6)+SUMIFS(раунд2!171:171,раунд2!$6:$6,HV$6)+SUMIFS(раунд3!171:171,раунд3!$6:$6,HV$6))</f>
        <v>0</v>
      </c>
      <c r="HW73" s="41">
        <f>IF(HW$7="",0,SUMIFS(раунд1!171:171,раунд1!$6:$6,HW$6)+SUMIFS(раунд2!171:171,раунд2!$6:$6,HW$6)+SUMIFS(раунд3!171:171,раунд3!$6:$6,HW$6))</f>
        <v>0</v>
      </c>
      <c r="HX73" s="41">
        <f>IF(HX$7="",0,SUMIFS(раунд1!171:171,раунд1!$6:$6,HX$6)+SUMIFS(раунд2!171:171,раунд2!$6:$6,HX$6)+SUMIFS(раунд3!171:171,раунд3!$6:$6,HX$6))</f>
        <v>0</v>
      </c>
      <c r="HY73" s="41">
        <f>IF(HY$7="",0,SUMIFS(раунд1!171:171,раунд1!$6:$6,HY$6)+SUMIFS(раунд2!171:171,раунд2!$6:$6,HY$6)+SUMIFS(раунд3!171:171,раунд3!$6:$6,HY$6))</f>
        <v>0</v>
      </c>
      <c r="HZ73" s="41">
        <f>IF(HZ$7="",0,SUMIFS(раунд1!171:171,раунд1!$6:$6,HZ$6)+SUMIFS(раунд2!171:171,раунд2!$6:$6,HZ$6)+SUMIFS(раунд3!171:171,раунд3!$6:$6,HZ$6))</f>
        <v>0</v>
      </c>
      <c r="IA73" s="41">
        <f>IF(IA$7="",0,SUMIFS(раунд1!171:171,раунд1!$6:$6,IA$6)+SUMIFS(раунд2!171:171,раунд2!$6:$6,IA$6)+SUMIFS(раунд3!171:171,раунд3!$6:$6,IA$6))</f>
        <v>0</v>
      </c>
      <c r="IB73" s="41">
        <f>IF(IB$7="",0,SUMIFS(раунд1!171:171,раунд1!$6:$6,IB$6)+SUMIFS(раунд2!171:171,раунд2!$6:$6,IB$6)+SUMIFS(раунд3!171:171,раунд3!$6:$6,IB$6))</f>
        <v>0</v>
      </c>
      <c r="IC73" s="41">
        <f>IF(IC$7="",0,SUMIFS(раунд1!171:171,раунд1!$6:$6,IC$6)+SUMIFS(раунд2!171:171,раунд2!$6:$6,IC$6)+SUMIFS(раунд3!171:171,раунд3!$6:$6,IC$6))</f>
        <v>0</v>
      </c>
      <c r="ID73" s="41">
        <f>IF(ID$7="",0,SUMIFS(раунд1!171:171,раунд1!$6:$6,ID$6)+SUMIFS(раунд2!171:171,раунд2!$6:$6,ID$6)+SUMIFS(раунд3!171:171,раунд3!$6:$6,ID$6))</f>
        <v>0</v>
      </c>
      <c r="IE73" s="41">
        <f>IF(IE$7="",0,SUMIFS(раунд1!171:171,раунд1!$6:$6,IE$6)+SUMIFS(раунд2!171:171,раунд2!$6:$6,IE$6)+SUMIFS(раунд3!171:171,раунд3!$6:$6,IE$6))</f>
        <v>0</v>
      </c>
      <c r="IF73" s="41">
        <f>IF(IF$7="",0,SUMIFS(раунд1!171:171,раунд1!$6:$6,IF$6)+SUMIFS(раунд2!171:171,раунд2!$6:$6,IF$6)+SUMIFS(раунд3!171:171,раунд3!$6:$6,IF$6))</f>
        <v>0</v>
      </c>
      <c r="IG73" s="41">
        <f>IF(IG$7="",0,SUMIFS(раунд1!171:171,раунд1!$6:$6,IG$6)+SUMIFS(раунд2!171:171,раунд2!$6:$6,IG$6)+SUMIFS(раунд3!171:171,раунд3!$6:$6,IG$6))</f>
        <v>0</v>
      </c>
      <c r="IH73" s="41">
        <f>IF(IH$7="",0,SUMIFS(раунд1!171:171,раунд1!$6:$6,IH$6)+SUMIFS(раунд2!171:171,раунд2!$6:$6,IH$6)+SUMIFS(раунд3!171:171,раунд3!$6:$6,IH$6))</f>
        <v>0</v>
      </c>
      <c r="II73" s="41">
        <f>IF(II$7="",0,SUMIFS(раунд1!171:171,раунд1!$6:$6,II$6)+SUMIFS(раунд2!171:171,раунд2!$6:$6,II$6)+SUMIFS(раунд3!171:171,раунд3!$6:$6,II$6))</f>
        <v>0</v>
      </c>
      <c r="IJ73" s="41">
        <f>IF(IJ$7="",0,SUMIFS(раунд1!171:171,раунд1!$6:$6,IJ$6)+SUMIFS(раунд2!171:171,раунд2!$6:$6,IJ$6)+SUMIFS(раунд3!171:171,раунд3!$6:$6,IJ$6))</f>
        <v>0</v>
      </c>
      <c r="IK73" s="41">
        <f>IF(IK$7="",0,SUMIFS(раунд1!171:171,раунд1!$6:$6,IK$6)+SUMIFS(раунд2!171:171,раунд2!$6:$6,IK$6)+SUMIFS(раунд3!171:171,раунд3!$6:$6,IK$6))</f>
        <v>0</v>
      </c>
      <c r="IL73" s="41">
        <f>IF(IL$7="",0,SUMIFS(раунд1!171:171,раунд1!$6:$6,IL$6)+SUMIFS(раунд2!171:171,раунд2!$6:$6,IL$6)+SUMIFS(раунд3!171:171,раунд3!$6:$6,IL$6))</f>
        <v>0</v>
      </c>
      <c r="IM73" s="41">
        <f>IF(IM$7="",0,SUMIFS(раунд1!171:171,раунд1!$6:$6,IM$6)+SUMIFS(раунд2!171:171,раунд2!$6:$6,IM$6)+SUMIFS(раунд3!171:171,раунд3!$6:$6,IM$6))</f>
        <v>0</v>
      </c>
      <c r="IN73" s="41">
        <f>IF(IN$7="",0,SUMIFS(раунд1!171:171,раунд1!$6:$6,IN$6)+SUMIFS(раунд2!171:171,раунд2!$6:$6,IN$6)+SUMIFS(раунд3!171:171,раунд3!$6:$6,IN$6))</f>
        <v>0</v>
      </c>
      <c r="IO73" s="41">
        <f>IF(IO$7="",0,SUMIFS(раунд1!171:171,раунд1!$6:$6,IO$6)+SUMIFS(раунд2!171:171,раунд2!$6:$6,IO$6)+SUMIFS(раунд3!171:171,раунд3!$6:$6,IO$6))</f>
        <v>0</v>
      </c>
      <c r="IP73" s="41">
        <f>IF(IP$7="",0,SUMIFS(раунд1!171:171,раунд1!$6:$6,IP$6)+SUMIFS(раунд2!171:171,раунд2!$6:$6,IP$6)+SUMIFS(раунд3!171:171,раунд3!$6:$6,IP$6))</f>
        <v>0</v>
      </c>
      <c r="IQ73" s="41">
        <f>IF(IQ$7="",0,SUMIFS(раунд1!171:171,раунд1!$6:$6,IQ$6)+SUMIFS(раунд2!171:171,раунд2!$6:$6,IQ$6)+SUMIFS(раунд3!171:171,раунд3!$6:$6,IQ$6))</f>
        <v>0</v>
      </c>
      <c r="IR73" s="41">
        <f>IF(IR$7="",0,SUMIFS(раунд1!171:171,раунд1!$6:$6,IR$6)+SUMIFS(раунд2!171:171,раунд2!$6:$6,IR$6)+SUMIFS(раунд3!171:171,раунд3!$6:$6,IR$6))</f>
        <v>0</v>
      </c>
      <c r="IS73" s="41">
        <f>IF(IS$7="",0,SUMIFS(раунд1!171:171,раунд1!$6:$6,IS$6)+SUMIFS(раунд2!171:171,раунд2!$6:$6,IS$6)+SUMIFS(раунд3!171:171,раунд3!$6:$6,IS$6))</f>
        <v>0</v>
      </c>
      <c r="IT73" s="41">
        <f>IF(IT$7="",0,SUMIFS(раунд1!171:171,раунд1!$6:$6,IT$6)+SUMIFS(раунд2!171:171,раунд2!$6:$6,IT$6)+SUMIFS(раунд3!171:171,раунд3!$6:$6,IT$6))</f>
        <v>0</v>
      </c>
      <c r="IU73" s="41">
        <f>IF(IU$7="",0,SUMIFS(раунд1!171:171,раунд1!$6:$6,IU$6)+SUMIFS(раунд2!171:171,раунд2!$6:$6,IU$6)+SUMIFS(раунд3!171:171,раунд3!$6:$6,IU$6))</f>
        <v>0</v>
      </c>
      <c r="IV73" s="41">
        <f>IF(IV$7="",0,SUMIFS(раунд1!171:171,раунд1!$6:$6,IV$6)+SUMIFS(раунд2!171:171,раунд2!$6:$6,IV$6)+SUMIFS(раунд3!171:171,раунд3!$6:$6,IV$6))</f>
        <v>0</v>
      </c>
      <c r="IW73" s="41">
        <f>IF(IW$7="",0,SUMIFS(раунд1!171:171,раунд1!$6:$6,IW$6)+SUMIFS(раунд2!171:171,раунд2!$6:$6,IW$6)+SUMIFS(раунд3!171:171,раунд3!$6:$6,IW$6))</f>
        <v>0</v>
      </c>
      <c r="IX73" s="41">
        <f>IF(IX$7="",0,SUMIFS(раунд1!171:171,раунд1!$6:$6,IX$6)+SUMIFS(раунд2!171:171,раунд2!$6:$6,IX$6)+SUMIFS(раунд3!171:171,раунд3!$6:$6,IX$6))</f>
        <v>0</v>
      </c>
      <c r="IY73" s="41">
        <f>IF(IY$7="",0,SUMIFS(раунд1!171:171,раунд1!$6:$6,IY$6)+SUMIFS(раунд2!171:171,раунд2!$6:$6,IY$6)+SUMIFS(раунд3!171:171,раунд3!$6:$6,IY$6))</f>
        <v>0</v>
      </c>
      <c r="IZ73" s="41">
        <f>IF(IZ$7="",0,SUMIFS(раунд1!171:171,раунд1!$6:$6,IZ$6)+SUMIFS(раунд2!171:171,раунд2!$6:$6,IZ$6)+SUMIFS(раунд3!171:171,раунд3!$6:$6,IZ$6))</f>
        <v>0</v>
      </c>
      <c r="JA73" s="41">
        <f>IF(JA$7="",0,SUMIFS(раунд1!171:171,раунд1!$6:$6,JA$6)+SUMIFS(раунд2!171:171,раунд2!$6:$6,JA$6)+SUMIFS(раунд3!171:171,раунд3!$6:$6,JA$6))</f>
        <v>0</v>
      </c>
      <c r="JB73" s="41">
        <f>IF(JB$7="",0,SUMIFS(раунд1!171:171,раунд1!$6:$6,JB$6)+SUMIFS(раунд2!171:171,раунд2!$6:$6,JB$6)+SUMIFS(раунд3!171:171,раунд3!$6:$6,JB$6))</f>
        <v>0</v>
      </c>
      <c r="JC73" s="41">
        <f>IF(JC$7="",0,SUMIFS(раунд1!171:171,раунд1!$6:$6,JC$6)+SUMIFS(раунд2!171:171,раунд2!$6:$6,JC$6)+SUMIFS(раунд3!171:171,раунд3!$6:$6,JC$6))</f>
        <v>0</v>
      </c>
      <c r="JD73" s="41">
        <f>IF(JD$7="",0,SUMIFS(раунд1!171:171,раунд1!$6:$6,JD$6)+SUMIFS(раунд2!171:171,раунд2!$6:$6,JD$6)+SUMIFS(раунд3!171:171,раунд3!$6:$6,JD$6))</f>
        <v>0</v>
      </c>
      <c r="JE73" s="41">
        <f>IF(JE$7="",0,SUMIFS(раунд1!171:171,раунд1!$6:$6,JE$6)+SUMIFS(раунд2!171:171,раунд2!$6:$6,JE$6)+SUMIFS(раунд3!171:171,раунд3!$6:$6,JE$6))</f>
        <v>0</v>
      </c>
      <c r="JF73" s="41">
        <f>IF(JF$7="",0,SUMIFS(раунд1!171:171,раунд1!$6:$6,JF$6)+SUMIFS(раунд2!171:171,раунд2!$6:$6,JF$6)+SUMIFS(раунд3!171:171,раунд3!$6:$6,JF$6))</f>
        <v>0</v>
      </c>
      <c r="JG73" s="41">
        <f>IF(JG$7="",0,SUMIFS(раунд1!171:171,раунд1!$6:$6,JG$6)+SUMIFS(раунд2!171:171,раунд2!$6:$6,JG$6)+SUMIFS(раунд3!171:171,раунд3!$6:$6,JG$6))</f>
        <v>0</v>
      </c>
      <c r="JH73" s="41">
        <f>IF(JH$7="",0,SUMIFS(раунд1!171:171,раунд1!$6:$6,JH$6)+SUMIFS(раунд2!171:171,раунд2!$6:$6,JH$6)+SUMIFS(раунд3!171:171,раунд3!$6:$6,JH$6))</f>
        <v>0</v>
      </c>
      <c r="JI73" s="41">
        <f>IF(JI$7="",0,SUMIFS(раунд1!171:171,раунд1!$6:$6,JI$6)+SUMIFS(раунд2!171:171,раунд2!$6:$6,JI$6)+SUMIFS(раунд3!171:171,раунд3!$6:$6,JI$6))</f>
        <v>0</v>
      </c>
      <c r="JJ73" s="41">
        <f>IF(JJ$7="",0,SUMIFS(раунд1!171:171,раунд1!$6:$6,JJ$6)+SUMIFS(раунд2!171:171,раунд2!$6:$6,JJ$6)+SUMIFS(раунд3!171:171,раунд3!$6:$6,JJ$6))</f>
        <v>0</v>
      </c>
      <c r="JK73" s="41">
        <f>IF(JK$7="",0,SUMIFS(раунд1!171:171,раунд1!$6:$6,JK$6)+SUMIFS(раунд2!171:171,раунд2!$6:$6,JK$6)+SUMIFS(раунд3!171:171,раунд3!$6:$6,JK$6))</f>
        <v>0</v>
      </c>
      <c r="JL73" s="41">
        <f>IF(JL$7="",0,SUMIFS(раунд1!171:171,раунд1!$6:$6,JL$6)+SUMIFS(раунд2!171:171,раунд2!$6:$6,JL$6)+SUMIFS(раунд3!171:171,раунд3!$6:$6,JL$6))</f>
        <v>0</v>
      </c>
      <c r="JM73" s="41">
        <f>IF(JM$7="",0,SUMIFS(раунд1!171:171,раунд1!$6:$6,JM$6)+SUMIFS(раунд2!171:171,раунд2!$6:$6,JM$6)+SUMIFS(раунд3!171:171,раунд3!$6:$6,JM$6))</f>
        <v>0</v>
      </c>
      <c r="JN73" s="41">
        <f>IF(JN$7="",0,SUMIFS(раунд1!171:171,раунд1!$6:$6,JN$6)+SUMIFS(раунд2!171:171,раунд2!$6:$6,JN$6)+SUMIFS(раунд3!171:171,раунд3!$6:$6,JN$6))</f>
        <v>0</v>
      </c>
      <c r="JO73" s="41">
        <f>IF(JO$7="",0,SUMIFS(раунд1!171:171,раунд1!$6:$6,JO$6)+SUMIFS(раунд2!171:171,раунд2!$6:$6,JO$6)+SUMIFS(раунд3!171:171,раунд3!$6:$6,JO$6))</f>
        <v>0</v>
      </c>
      <c r="JP73" s="41">
        <f>IF(JP$7="",0,SUMIFS(раунд1!171:171,раунд1!$6:$6,JP$6)+SUMIFS(раунд2!171:171,раунд2!$6:$6,JP$6)+SUMIFS(раунд3!171:171,раунд3!$6:$6,JP$6))</f>
        <v>0</v>
      </c>
      <c r="JQ73" s="41">
        <f>IF(JQ$7="",0,SUMIFS(раунд1!171:171,раунд1!$6:$6,JQ$6)+SUMIFS(раунд2!171:171,раунд2!$6:$6,JQ$6)+SUMIFS(раунд3!171:171,раунд3!$6:$6,JQ$6))</f>
        <v>0</v>
      </c>
      <c r="JR73" s="41">
        <f>IF(JR$7="",0,SUMIFS(раунд1!171:171,раунд1!$6:$6,JR$6)+SUMIFS(раунд2!171:171,раунд2!$6:$6,JR$6)+SUMIFS(раунд3!171:171,раунд3!$6:$6,JR$6))</f>
        <v>0</v>
      </c>
      <c r="JS73" s="41">
        <f>IF(JS$7="",0,SUMIFS(раунд1!171:171,раунд1!$6:$6,JS$6)+SUMIFS(раунд2!171:171,раунд2!$6:$6,JS$6)+SUMIFS(раунд3!171:171,раунд3!$6:$6,JS$6))</f>
        <v>0</v>
      </c>
      <c r="JT73" s="41">
        <f>IF(JT$7="",0,SUMIFS(раунд1!171:171,раунд1!$6:$6,JT$6)+SUMIFS(раунд2!171:171,раунд2!$6:$6,JT$6)+SUMIFS(раунд3!171:171,раунд3!$6:$6,JT$6))</f>
        <v>0</v>
      </c>
      <c r="JU73" s="41">
        <f>IF(JU$7="",0,SUMIFS(раунд1!171:171,раунд1!$6:$6,JU$6)+SUMIFS(раунд2!171:171,раунд2!$6:$6,JU$6)+SUMIFS(раунд3!171:171,раунд3!$6:$6,JU$6))</f>
        <v>0</v>
      </c>
      <c r="JV73" s="41">
        <f>IF(JV$7="",0,SUMIFS(раунд1!171:171,раунд1!$6:$6,JV$6)+SUMIFS(раунд2!171:171,раунд2!$6:$6,JV$6)+SUMIFS(раунд3!171:171,раунд3!$6:$6,JV$6))</f>
        <v>0</v>
      </c>
      <c r="JW73" s="41">
        <f>IF(JW$7="",0,SUMIFS(раунд1!171:171,раунд1!$6:$6,JW$6)+SUMIFS(раунд2!171:171,раунд2!$6:$6,JW$6)+SUMIFS(раунд3!171:171,раунд3!$6:$6,JW$6))</f>
        <v>0</v>
      </c>
      <c r="JX73" s="41">
        <f>IF(JX$7="",0,SUMIFS(раунд1!171:171,раунд1!$6:$6,JX$6)+SUMIFS(раунд2!171:171,раунд2!$6:$6,JX$6)+SUMIFS(раунд3!171:171,раунд3!$6:$6,JX$6))</f>
        <v>0</v>
      </c>
      <c r="JY73" s="41">
        <f>IF(JY$7="",0,SUMIFS(раунд1!171:171,раунд1!$6:$6,JY$6)+SUMIFS(раунд2!171:171,раунд2!$6:$6,JY$6)+SUMIFS(раунд3!171:171,раунд3!$6:$6,JY$6))</f>
        <v>0</v>
      </c>
      <c r="JZ73" s="41">
        <f>IF(JZ$7="",0,SUMIFS(раунд1!171:171,раунд1!$6:$6,JZ$6)+SUMIFS(раунд2!171:171,раунд2!$6:$6,JZ$6)+SUMIFS(раунд3!171:171,раунд3!$6:$6,JZ$6))</f>
        <v>0</v>
      </c>
      <c r="KA73" s="41">
        <f>IF(KA$7="",0,SUMIFS(раунд1!171:171,раунд1!$6:$6,KA$6)+SUMIFS(раунд2!171:171,раунд2!$6:$6,KA$6)+SUMIFS(раунд3!171:171,раунд3!$6:$6,KA$6))</f>
        <v>0</v>
      </c>
      <c r="KB73" s="41">
        <f>IF(KB$7="",0,SUMIFS(раунд1!171:171,раунд1!$6:$6,KB$6)+SUMIFS(раунд2!171:171,раунд2!$6:$6,KB$6)+SUMIFS(раунд3!171:171,раунд3!$6:$6,KB$6))</f>
        <v>0</v>
      </c>
      <c r="KC73" s="41">
        <f>IF(KC$7="",0,SUMIFS(раунд1!171:171,раунд1!$6:$6,KC$6)+SUMIFS(раунд2!171:171,раунд2!$6:$6,KC$6)+SUMIFS(раунд3!171:171,раунд3!$6:$6,KC$6))</f>
        <v>0</v>
      </c>
      <c r="KD73" s="41">
        <f>IF(KD$7="",0,SUMIFS(раунд1!171:171,раунд1!$6:$6,KD$6)+SUMIFS(раунд2!171:171,раунд2!$6:$6,KD$6)+SUMIFS(раунд3!171:171,раунд3!$6:$6,KD$6))</f>
        <v>0</v>
      </c>
      <c r="KE73" s="41">
        <f>IF(KE$7="",0,SUMIFS(раунд1!171:171,раунд1!$6:$6,KE$6)+SUMIFS(раунд2!171:171,раунд2!$6:$6,KE$6)+SUMIFS(раунд3!171:171,раунд3!$6:$6,KE$6))</f>
        <v>0</v>
      </c>
      <c r="KF73" s="41">
        <f>IF(KF$7="",0,SUMIFS(раунд1!171:171,раунд1!$6:$6,KF$6)+SUMIFS(раунд2!171:171,раунд2!$6:$6,KF$6)+SUMIFS(раунд3!171:171,раунд3!$6:$6,KF$6))</f>
        <v>0</v>
      </c>
      <c r="KG73" s="41">
        <f>IF(KG$7="",0,SUMIFS(раунд1!171:171,раунд1!$6:$6,KG$6)+SUMIFS(раунд2!171:171,раунд2!$6:$6,KG$6)+SUMIFS(раунд3!171:171,раунд3!$6:$6,KG$6))</f>
        <v>0</v>
      </c>
      <c r="KH73" s="41">
        <f>IF(KH$7="",0,SUMIFS(раунд1!171:171,раунд1!$6:$6,KH$6)+SUMIFS(раунд2!171:171,раунд2!$6:$6,KH$6)+SUMIFS(раунд3!171:171,раунд3!$6:$6,KH$6))</f>
        <v>0</v>
      </c>
      <c r="KI73" s="41">
        <f>IF(KI$7="",0,SUMIFS(раунд1!171:171,раунд1!$6:$6,KI$6)+SUMIFS(раунд2!171:171,раунд2!$6:$6,KI$6)+SUMIFS(раунд3!171:171,раунд3!$6:$6,KI$6))</f>
        <v>0</v>
      </c>
      <c r="KJ73" s="41">
        <f>IF(KJ$7="",0,SUMIFS(раунд1!171:171,раунд1!$6:$6,KJ$6)+SUMIFS(раунд2!171:171,раунд2!$6:$6,KJ$6)+SUMIFS(раунд3!171:171,раунд3!$6:$6,KJ$6))</f>
        <v>0</v>
      </c>
      <c r="KK73" s="41">
        <f>IF(KK$7="",0,SUMIFS(раунд1!171:171,раунд1!$6:$6,KK$6)+SUMIFS(раунд2!171:171,раунд2!$6:$6,KK$6)+SUMIFS(раунд3!171:171,раунд3!$6:$6,KK$6))</f>
        <v>0</v>
      </c>
      <c r="KL73" s="41">
        <f>IF(KL$7="",0,SUMIFS(раунд1!171:171,раунд1!$6:$6,KL$6)+SUMIFS(раунд2!171:171,раунд2!$6:$6,KL$6)+SUMIFS(раунд3!171:171,раунд3!$6:$6,KL$6))</f>
        <v>0</v>
      </c>
      <c r="KM73" s="41">
        <f>IF(KM$7="",0,SUMIFS(раунд1!171:171,раунд1!$6:$6,KM$6)+SUMIFS(раунд2!171:171,раунд2!$6:$6,KM$6)+SUMIFS(раунд3!171:171,раунд3!$6:$6,KM$6))</f>
        <v>0</v>
      </c>
      <c r="KN73" s="41">
        <f>IF(KN$7="",0,SUMIFS(раунд1!171:171,раунд1!$6:$6,KN$6)+SUMIFS(раунд2!171:171,раунд2!$6:$6,KN$6)+SUMIFS(раунд3!171:171,раунд3!$6:$6,KN$6))</f>
        <v>0</v>
      </c>
      <c r="KO73" s="41">
        <f>IF(KO$7="",0,SUMIFS(раунд1!171:171,раунд1!$6:$6,KO$6)+SUMIFS(раунд2!171:171,раунд2!$6:$6,KO$6)+SUMIFS(раунд3!171:171,раунд3!$6:$6,KO$6))</f>
        <v>0</v>
      </c>
      <c r="KP73" s="41">
        <f>IF(KP$7="",0,SUMIFS(раунд1!171:171,раунд1!$6:$6,KP$6)+SUMIFS(раунд2!171:171,раунд2!$6:$6,KP$6)+SUMIFS(раунд3!171:171,раунд3!$6:$6,KP$6))</f>
        <v>0</v>
      </c>
      <c r="KQ73" s="41">
        <f>IF(KQ$7="",0,SUMIFS(раунд1!171:171,раунд1!$6:$6,KQ$6)+SUMIFS(раунд2!171:171,раунд2!$6:$6,KQ$6)+SUMIFS(раунд3!171:171,раунд3!$6:$6,KQ$6))</f>
        <v>0</v>
      </c>
      <c r="KR73" s="41">
        <f>IF(KR$7="",0,SUMIFS(раунд1!171:171,раунд1!$6:$6,KR$6)+SUMIFS(раунд2!171:171,раунд2!$6:$6,KR$6)+SUMIFS(раунд3!171:171,раунд3!$6:$6,KR$6))</f>
        <v>0</v>
      </c>
      <c r="KS73" s="41">
        <f>IF(KS$7="",0,SUMIFS(раунд1!171:171,раунд1!$6:$6,KS$6)+SUMIFS(раунд2!171:171,раунд2!$6:$6,KS$6)+SUMIFS(раунд3!171:171,раунд3!$6:$6,KS$6))</f>
        <v>0</v>
      </c>
      <c r="KT73" s="41">
        <f>IF(KT$7="",0,SUMIFS(раунд1!171:171,раунд1!$6:$6,KT$6)+SUMIFS(раунд2!171:171,раунд2!$6:$6,KT$6)+SUMIFS(раунд3!171:171,раунд3!$6:$6,KT$6))</f>
        <v>0</v>
      </c>
      <c r="KU73" s="41">
        <f>IF(KU$7="",0,SUMIFS(раунд1!171:171,раунд1!$6:$6,KU$6)+SUMIFS(раунд2!171:171,раунд2!$6:$6,KU$6)+SUMIFS(раунд3!171:171,раунд3!$6:$6,KU$6))</f>
        <v>0</v>
      </c>
      <c r="KV73" s="41">
        <f>IF(KV$7="",0,SUMIFS(раунд1!171:171,раунд1!$6:$6,KV$6)+SUMIFS(раунд2!171:171,раунд2!$6:$6,KV$6)+SUMIFS(раунд3!171:171,раунд3!$6:$6,KV$6))</f>
        <v>0</v>
      </c>
      <c r="KW73" s="3"/>
      <c r="KX73" s="3"/>
    </row>
    <row r="74" spans="1:310" s="76" customFormat="1" x14ac:dyDescent="0.25">
      <c r="A74" s="70"/>
      <c r="B74" s="72"/>
      <c r="C74" s="93"/>
      <c r="D74" s="72"/>
      <c r="E74" s="70" t="str">
        <f>kpi!$E$81</f>
        <v>операционные расходы (без НДС)</v>
      </c>
      <c r="F74" s="70"/>
      <c r="G74" s="70"/>
      <c r="H74" s="72" t="str">
        <f>IF(OR($E74="",$E74=0),"",INDEX(kpi!$I:$I,SUMIFS(kpi!$A:$A,kpi!$E:$E,$E74)))</f>
        <v>руб.</v>
      </c>
      <c r="I74" s="70"/>
      <c r="J74" s="70"/>
      <c r="K74" s="70"/>
      <c r="L74" s="70"/>
      <c r="M74" s="73"/>
      <c r="N74" s="70"/>
      <c r="O74" s="73"/>
      <c r="P74" s="70"/>
      <c r="Q74" s="70"/>
      <c r="R74" s="75">
        <f t="shared" si="1782"/>
        <v>1228234634.7110863</v>
      </c>
      <c r="S74" s="70"/>
      <c r="T74" s="70"/>
      <c r="U74" s="41">
        <f>IF(U$7="",0,SUMIFS(раунд1!172:172,раунд1!$6:$6,U$6)+SUMIFS(раунд2!172:172,раунд2!$6:$6,U$6)+SUMIFS(раунд3!172:172,раунд3!$6:$6,U$6)+U44)</f>
        <v>1644178.6104270674</v>
      </c>
      <c r="V74" s="41">
        <f>IF(V$7="",0,SUMIFS(раунд1!172:172,раунд1!$6:$6,V$6)+SUMIFS(раунд2!172:172,раунд2!$6:$6,V$6)+SUMIFS(раунд3!172:172,раунд3!$6:$6,V$6)+V44)</f>
        <v>1031540.8995150562</v>
      </c>
      <c r="W74" s="41">
        <f>IF(W$7="",0,SUMIFS(раунд1!172:172,раунд1!$6:$6,W$6)+SUMIFS(раунд2!172:172,раунд2!$6:$6,W$6)+SUMIFS(раунд3!172:172,раунд3!$6:$6,W$6)+W44)</f>
        <v>1131950.1364947357</v>
      </c>
      <c r="X74" s="41">
        <f>IF(X$7="",0,SUMIFS(раунд1!172:172,раунд1!$6:$6,X$6)+SUMIFS(раунд2!172:172,раунд2!$6:$6,X$6)+SUMIFS(раунд3!172:172,раунд3!$6:$6,X$6)+X44)</f>
        <v>1235592.8249565032</v>
      </c>
      <c r="Y74" s="41">
        <f>IF(Y$7="",0,SUMIFS(раунд1!172:172,раунд1!$6:$6,Y$6)+SUMIFS(раунд2!172:172,раунд2!$6:$6,Y$6)+SUMIFS(раунд3!172:172,раунд3!$6:$6,Y$6)+Y44)</f>
        <v>1343702.4341305834</v>
      </c>
      <c r="Z74" s="41">
        <f>IF(Z$7="",0,SUMIFS(раунд1!172:172,раунд1!$6:$6,Z$6)+SUMIFS(раунд2!172:172,раунд2!$6:$6,Z$6)+SUMIFS(раунд3!172:172,раунд3!$6:$6,Z$6)+Z44)</f>
        <v>1444384.7964398125</v>
      </c>
      <c r="AA74" s="41">
        <f>IF(AA$7="",0,SUMIFS(раунд1!172:172,раунд1!$6:$6,AA$6)+SUMIFS(раунд2!172:172,раунд2!$6:$6,AA$6)+SUMIFS(раунд3!172:172,раунд3!$6:$6,AA$6)+AA44)</f>
        <v>1547551.7181984938</v>
      </c>
      <c r="AB74" s="41">
        <f>IF(AB$7="",0,SUMIFS(раунд1!172:172,раунд1!$6:$6,AB$6)+SUMIFS(раунд2!172:172,раунд2!$6:$6,AB$6)+SUMIFS(раунд3!172:172,раунд3!$6:$6,AB$6)+AB44)</f>
        <v>1653203.1994066266</v>
      </c>
      <c r="AC74" s="41">
        <f>IF(AC$7="",0,SUMIFS(раунд1!172:172,раунд1!$6:$6,AC$6)+SUMIFS(раунд2!172:172,раунд2!$6:$6,AC$6)+SUMIFS(раунд3!172:172,раунд3!$6:$6,AC$6)+AC44)</f>
        <v>1761339.2400642114</v>
      </c>
      <c r="AD74" s="41">
        <f>IF(AD$7="",0,SUMIFS(раунд1!172:172,раунд1!$6:$6,AD$6)+SUMIFS(раунд2!172:172,раунд2!$6:$6,AD$6)+SUMIFS(раунд3!172:172,раунд3!$6:$6,AD$6)+AD44)</f>
        <v>1871959.8401712487</v>
      </c>
      <c r="AE74" s="41">
        <f>IF(AE$7="",0,SUMIFS(раунд1!172:172,раунд1!$6:$6,AE$6)+SUMIFS(раунд2!172:172,раунд2!$6:$6,AE$6)+SUMIFS(раунд3!172:172,раунд3!$6:$6,AE$6)+AE44)</f>
        <v>1985064.9997277367</v>
      </c>
      <c r="AF74" s="41">
        <f>IF(AF$7="",0,SUMIFS(раунд1!172:172,раунд1!$6:$6,AF$6)+SUMIFS(раунд2!172:172,раунд2!$6:$6,AF$6)+SUMIFS(раунд3!172:172,раунд3!$6:$6,AF$6)+AF44)</f>
        <v>2168821.3854003442</v>
      </c>
      <c r="AG74" s="41">
        <f>IF(AG$7="",0,SUMIFS(раунд1!172:172,раунд1!$6:$6,AG$6)+SUMIFS(раунд2!172:172,раунд2!$6:$6,AG$6)+SUMIFS(раунд3!172:172,раунд3!$6:$6,AG$6)+AG44)</f>
        <v>16611718.175097322</v>
      </c>
      <c r="AH74" s="41">
        <f>IF(AH$7="",0,SUMIFS(раунд1!172:172,раунд1!$6:$6,AH$6)+SUMIFS(раунд2!172:172,раунд2!$6:$6,AH$6)+SUMIFS(раунд3!172:172,раунд3!$6:$6,AH$6)+AH44)</f>
        <v>4925845.6123939324</v>
      </c>
      <c r="AI74" s="41">
        <f>IF(AI$7="",0,SUMIFS(раунд1!172:172,раунд1!$6:$6,AI$6)+SUMIFS(раунд2!172:172,раунд2!$6:$6,AI$6)+SUMIFS(раунд3!172:172,раунд3!$6:$6,AI$6)+AI44)</f>
        <v>5179717.5751257772</v>
      </c>
      <c r="AJ74" s="41">
        <f>IF(AJ$7="",0,SUMIFS(раунд1!172:172,раунд1!$6:$6,AJ$6)+SUMIFS(раунд2!172:172,раунд2!$6:$6,AJ$6)+SUMIFS(раунд3!172:172,раунд3!$6:$6,AJ$6)+AJ44)</f>
        <v>5414964.4117638431</v>
      </c>
      <c r="AK74" s="41">
        <f>IF(AK$7="",0,SUMIFS(раунд1!172:172,раунд1!$6:$6,AK$6)+SUMIFS(раунд2!172:172,раунд2!$6:$6,AK$6)+SUMIFS(раунд3!172:172,раунд3!$6:$6,AK$6)+AK44)</f>
        <v>5664919.3739048755</v>
      </c>
      <c r="AL74" s="41">
        <f>IF(AL$7="",0,SUMIFS(раунд1!172:172,раунд1!$6:$6,AL$6)+SUMIFS(раунд2!172:172,раунд2!$6:$6,AL$6)+SUMIFS(раунд3!172:172,раунд3!$6:$6,AL$6)+AL44)</f>
        <v>5923199.5083309412</v>
      </c>
      <c r="AM74" s="41">
        <f>IF(AM$7="",0,SUMIFS(раунд1!172:172,раунд1!$6:$6,AM$6)+SUMIFS(раунд2!172:172,раунд2!$6:$6,AM$6)+SUMIFS(раунд3!172:172,раунд3!$6:$6,AM$6)+AM44)</f>
        <v>6156716.7011329755</v>
      </c>
      <c r="AN74" s="41">
        <f>IF(AN$7="",0,SUMIFS(раунд1!172:172,раунд1!$6:$6,AN$6)+SUMIFS(раунд2!172:172,раунд2!$6:$6,AN$6)+SUMIFS(раунд3!172:172,раунд3!$6:$6,AN$6)+AN44)</f>
        <v>6392326.0016838629</v>
      </c>
      <c r="AO74" s="41">
        <f>IF(AO$7="",0,SUMIFS(раунд1!172:172,раунд1!$6:$6,AO$6)+SUMIFS(раунд2!172:172,раунд2!$6:$6,AO$6)+SUMIFS(раунд3!172:172,раунд3!$6:$6,AO$6)+AO44)</f>
        <v>6630308.3180605462</v>
      </c>
      <c r="AP74" s="41">
        <f>IF(AP$7="",0,SUMIFS(раунд1!172:172,раунд1!$6:$6,AP$6)+SUMIFS(раунд2!172:172,раунд2!$6:$6,AP$6)+SUMIFS(раунд3!172:172,раунд3!$6:$6,AP$6)+AP44)</f>
        <v>6870683.9188645938</v>
      </c>
      <c r="AQ74" s="41">
        <f>IF(AQ$7="",0,SUMIFS(раунд1!172:172,раунд1!$6:$6,AQ$6)+SUMIFS(раунд2!172:172,раунд2!$6:$6,AQ$6)+SUMIFS(раунд3!172:172,раунд3!$6:$6,AQ$6)+AQ44)</f>
        <v>7113411.6126313843</v>
      </c>
      <c r="AR74" s="41">
        <f>IF(AR$7="",0,SUMIFS(раунд1!172:172,раунд1!$6:$6,AR$6)+SUMIFS(раунд2!172:172,раунд2!$6:$6,AR$6)+SUMIFS(раунд3!172:172,раунд3!$6:$6,AR$6)+AR44)</f>
        <v>7358450.207896295</v>
      </c>
      <c r="AS74" s="41">
        <f>IF(AS$7="",0,SUMIFS(раунд1!172:172,раунд1!$6:$6,AS$6)+SUMIFS(раунд2!172:172,раунд2!$6:$6,AS$6)+SUMIFS(раунд3!172:172,раунд3!$6:$6,AS$6)+AS44)</f>
        <v>7717616.8465280384</v>
      </c>
      <c r="AT74" s="41">
        <f>IF(AT$7="",0,SUMIFS(раунд1!172:172,раунд1!$6:$6,AT$6)+SUMIFS(раунд2!172:172,раунд2!$6:$6,AT$6)+SUMIFS(раунд3!172:172,раунд3!$6:$6,AT$6)+AT44)</f>
        <v>7968678.6703953296</v>
      </c>
      <c r="AU74" s="41">
        <f>IF(AU$7="",0,SUMIFS(раунд1!172:172,раунд1!$6:$6,AU$6)+SUMIFS(раунд2!172:172,раунд2!$6:$6,AU$6)+SUMIFS(раунд3!172:172,раунд3!$6:$6,AU$6)+AU44)</f>
        <v>8221927.8213668736</v>
      </c>
      <c r="AV74" s="41">
        <f>IF(AV$7="",0,SUMIFS(раунд1!172:172,раунд1!$6:$6,AV$6)+SUMIFS(раунд2!172:172,раунд2!$6:$6,AV$6)+SUMIFS(раунд3!172:172,раунд3!$6:$6,AV$6)+AV44)</f>
        <v>8477177.2746447213</v>
      </c>
      <c r="AW74" s="41">
        <f>IF(AW$7="",0,SUMIFS(раунд1!172:172,раунд1!$6:$6,AW$6)+SUMIFS(раунд2!172:172,раунд2!$6:$6,AW$6)+SUMIFS(раунд3!172:172,раунд3!$6:$6,AW$6)+AW44)</f>
        <v>8734723.9447786696</v>
      </c>
      <c r="AX74" s="41">
        <f>IF(AX$7="",0,SUMIFS(раунд1!172:172,раунд1!$6:$6,AX$6)+SUMIFS(раунд2!172:172,раунд2!$6:$6,AX$6)+SUMIFS(раунд3!172:172,раунд3!$6:$6,AX$6)+AX44)</f>
        <v>8996143.89378291</v>
      </c>
      <c r="AY74" s="41">
        <f>IF(AY$7="",0,SUMIFS(раунд1!172:172,раунд1!$6:$6,AY$6)+SUMIFS(раунд2!172:172,раунд2!$6:$6,AY$6)+SUMIFS(раунд3!172:172,раунд3!$6:$6,AY$6)+AY44)</f>
        <v>9261437.1216574423</v>
      </c>
      <c r="AZ74" s="41">
        <f>IF(AZ$7="",0,SUMIFS(раунд1!172:172,раунд1!$6:$6,AZ$6)+SUMIFS(раунд2!172:172,раунд2!$6:$6,AZ$6)+SUMIFS(раунд3!172:172,раунд3!$6:$6,AZ$6)+AZ44)</f>
        <v>9530603.6284022685</v>
      </c>
      <c r="BA74" s="41">
        <f>IF(BA$7="",0,SUMIFS(раунд1!172:172,раунд1!$6:$6,BA$6)+SUMIFS(раунд2!172:172,раунд2!$6:$6,BA$6)+SUMIFS(раунд3!172:172,раунд3!$6:$6,BA$6)+BA44)</f>
        <v>9803643.4140173905</v>
      </c>
      <c r="BB74" s="41">
        <f>IF(BB$7="",0,SUMIFS(раунд1!172:172,раунд1!$6:$6,BB$6)+SUMIFS(раунд2!172:172,раунд2!$6:$6,BB$6)+SUMIFS(раунд3!172:172,раунд3!$6:$6,BB$6)+BB44)</f>
        <v>10080556.478502801</v>
      </c>
      <c r="BC74" s="41">
        <f>IF(BC$7="",0,SUMIFS(раунд1!172:172,раунд1!$6:$6,BC$6)+SUMIFS(раунд2!172:172,раунд2!$6:$6,BC$6)+SUMIFS(раунд3!172:172,раунд3!$6:$6,BC$6)+BC44)</f>
        <v>10357903.433429843</v>
      </c>
      <c r="BD74" s="41">
        <f>IF(BD$7="",0,SUMIFS(раунд1!172:172,раунд1!$6:$6,BD$6)+SUMIFS(раунд2!172:172,раунд2!$6:$6,BD$6)+SUMIFS(раунд3!172:172,раунд3!$6:$6,BD$6)+BD44)</f>
        <v>10632578.852424957</v>
      </c>
      <c r="BE74" s="41">
        <f>IF(BE$7="",0,SUMIFS(раунд1!172:172,раунд1!$6:$6,BE$6)+SUMIFS(раунд2!172:172,раунд2!$6:$6,BE$6)+SUMIFS(раунд3!172:172,раунд3!$6:$6,BE$6)+BE44)</f>
        <v>37104514.604180753</v>
      </c>
      <c r="BF74" s="41">
        <f>IF(BF$7="",0,SUMIFS(раунд1!172:172,раунд1!$6:$6,BF$6)+SUMIFS(раунд2!172:172,раунд2!$6:$6,BF$6)+SUMIFS(раунд3!172:172,раунд3!$6:$6,BF$6)+BF44)</f>
        <v>12574234.767883454</v>
      </c>
      <c r="BG74" s="41">
        <f>IF(BG$7="",0,SUMIFS(раунд1!172:172,раунд1!$6:$6,BG$6)+SUMIFS(раунд2!172:172,раунд2!$6:$6,BG$6)+SUMIFS(раунд3!172:172,раунд3!$6:$6,BG$6)+BG44)</f>
        <v>12937794.245077869</v>
      </c>
      <c r="BH74" s="41">
        <f>IF(BH$7="",0,SUMIFS(раунд1!172:172,раунд1!$6:$6,BH$6)+SUMIFS(раунд2!172:172,раунд2!$6:$6,BH$6)+SUMIFS(раунд3!172:172,раунд3!$6:$6,BH$6)+BH44)</f>
        <v>13294213.107104847</v>
      </c>
      <c r="BI74" s="41">
        <f>IF(BI$7="",0,SUMIFS(раунд1!172:172,раунд1!$6:$6,BI$6)+SUMIFS(раунд2!172:172,раунд2!$6:$6,BI$6)+SUMIFS(раунд3!172:172,раунд3!$6:$6,BI$6)+BI44)</f>
        <v>13626342.185606577</v>
      </c>
      <c r="BJ74" s="41">
        <f>IF(BJ$7="",0,SUMIFS(раунд1!172:172,раунд1!$6:$6,BJ$6)+SUMIFS(раунд2!172:172,раунд2!$6:$6,BJ$6)+SUMIFS(раунд3!172:172,раунд3!$6:$6,BJ$6)+BJ44)</f>
        <v>13966793.845392192</v>
      </c>
      <c r="BK74" s="41">
        <f>IF(BK$7="",0,SUMIFS(раунд1!172:172,раунд1!$6:$6,BK$6)+SUMIFS(раунд2!172:172,раунд2!$6:$6,BK$6)+SUMIFS(раунд3!172:172,раунд3!$6:$6,BK$6)+BK44)</f>
        <v>14310025.217813833</v>
      </c>
      <c r="BL74" s="41">
        <f>IF(BL$7="",0,SUMIFS(раунд1!172:172,раунд1!$6:$6,BL$6)+SUMIFS(раунд2!172:172,раунд2!$6:$6,BL$6)+SUMIFS(раунд3!172:172,раунд3!$6:$6,BL$6)+BL44)</f>
        <v>14614528.722556602</v>
      </c>
      <c r="BM74" s="41">
        <f>IF(BM$7="",0,SUMIFS(раунд1!172:172,раунд1!$6:$6,BM$6)+SUMIFS(раунд2!172:172,раунд2!$6:$6,BM$6)+SUMIFS(раунд3!172:172,раунд3!$6:$6,BM$6)+BM44)</f>
        <v>14919703.828007294</v>
      </c>
      <c r="BN74" s="41">
        <f>IF(BN$7="",0,SUMIFS(раунд1!172:172,раунд1!$6:$6,BN$6)+SUMIFS(раунд2!172:172,раунд2!$6:$6,BN$6)+SUMIFS(раунд3!172:172,раунд3!$6:$6,BN$6)+BN44)</f>
        <v>15225899.633336889</v>
      </c>
      <c r="BO74" s="41">
        <f>IF(BO$7="",0,SUMIFS(раунд1!172:172,раунд1!$6:$6,BO$6)+SUMIFS(раунд2!172:172,раунд2!$6:$6,BO$6)+SUMIFS(раунд3!172:172,раунд3!$6:$6,BO$6)+BO44)</f>
        <v>15533497.393839102</v>
      </c>
      <c r="BP74" s="41">
        <f>IF(BP$7="",0,SUMIFS(раунд1!172:172,раунд1!$6:$6,BP$6)+SUMIFS(раунд2!172:172,раунд2!$6:$6,BP$6)+SUMIFS(раунд3!172:172,раунд3!$6:$6,BP$6)+BP44)</f>
        <v>15842520.110842738</v>
      </c>
      <c r="BQ74" s="41">
        <f>IF(BQ$7="",0,SUMIFS(раунд1!172:172,раунд1!$6:$6,BQ$6)+SUMIFS(раунд2!172:172,раунд2!$6:$6,BQ$6)+SUMIFS(раунд3!172:172,раунд3!$6:$6,BQ$6)+BQ44)</f>
        <v>16152903.685786581</v>
      </c>
      <c r="BR74" s="41">
        <f>IF(BR$7="",0,SUMIFS(раунд1!172:172,раунд1!$6:$6,BR$6)+SUMIFS(раунд2!172:172,раунд2!$6:$6,BR$6)+SUMIFS(раунд3!172:172,раунд3!$6:$6,BR$6)+BR44)</f>
        <v>16464583.21887737</v>
      </c>
      <c r="BS74" s="41">
        <f>IF(BS$7="",0,SUMIFS(раунд1!172:172,раунд1!$6:$6,BS$6)+SUMIFS(раунд2!172:172,раунд2!$6:$6,BS$6)+SUMIFS(раунд3!172:172,раунд3!$6:$6,BS$6)+BS44)</f>
        <v>16777492.999074448</v>
      </c>
      <c r="BT74" s="41">
        <f>IF(BT$7="",0,SUMIFS(раунд1!172:172,раунд1!$6:$6,BT$6)+SUMIFS(раунд2!172:172,раунд2!$6:$6,BT$6)+SUMIFS(раунд3!172:172,раунд3!$6:$6,BT$6)+BT44)</f>
        <v>17091566.493949134</v>
      </c>
      <c r="BU74" s="41">
        <f>IF(BU$7="",0,SUMIFS(раунд1!172:172,раунд1!$6:$6,BU$6)+SUMIFS(раунд2!172:172,раунд2!$6:$6,BU$6)+SUMIFS(раунд3!172:172,раунд3!$6:$6,BU$6)+BU44)</f>
        <v>17418434.230227165</v>
      </c>
      <c r="BV74" s="41">
        <f>IF(BV$7="",0,SUMIFS(раунд1!172:172,раунд1!$6:$6,BV$6)+SUMIFS(раунд2!172:172,раунд2!$6:$6,BV$6)+SUMIFS(раунд3!172:172,раунд3!$6:$6,BV$6)+BV44)</f>
        <v>17773386.571789682</v>
      </c>
      <c r="BW74" s="41">
        <f>IF(BW$7="",0,SUMIFS(раунд1!172:172,раунд1!$6:$6,BW$6)+SUMIFS(раунд2!172:172,раунд2!$6:$6,BW$6)+SUMIFS(раунд3!172:172,раунд3!$6:$6,BW$6)+BW44)</f>
        <v>18132144.441139717</v>
      </c>
      <c r="BX74" s="41">
        <f>IF(BX$7="",0,SUMIFS(раунд1!172:172,раунд1!$6:$6,BX$6)+SUMIFS(раунд2!172:172,раунд2!$6:$6,BX$6)+SUMIFS(раунд3!172:172,раунд3!$6:$6,BX$6)+BX44)</f>
        <v>18494707.838277262</v>
      </c>
      <c r="BY74" s="41">
        <f>IF(BY$7="",0,SUMIFS(раунд1!172:172,раунд1!$6:$6,BY$6)+SUMIFS(раунд2!172:172,раунд2!$6:$6,BY$6)+SUMIFS(раунд3!172:172,раунд3!$6:$6,BY$6)+BY44)</f>
        <v>18996410.096535649</v>
      </c>
      <c r="BZ74" s="41">
        <f>IF(BZ$7="",0,SUMIFS(раунд1!172:172,раунд1!$6:$6,BZ$6)+SUMIFS(раунд2!172:172,раунд2!$6:$6,BZ$6)+SUMIFS(раунд3!172:172,раунд3!$6:$6,BZ$6)+BZ44)</f>
        <v>19366584.549248215</v>
      </c>
      <c r="CA74" s="41">
        <f>IF(CA$7="",0,SUMIFS(раунд1!172:172,раунд1!$6:$6,CA$6)+SUMIFS(раунд2!172:172,раунд2!$6:$6,CA$6)+SUMIFS(раунд3!172:172,раунд3!$6:$6,CA$6)+CA44)</f>
        <v>19740564.529748287</v>
      </c>
      <c r="CB74" s="41">
        <f>IF(CB$7="",0,SUMIFS(раунд1!172:172,раунд1!$6:$6,CB$6)+SUMIFS(раунд2!172:172,раунд2!$6:$6,CB$6)+SUMIFS(раунд3!172:172,раунд3!$6:$6,CB$6)+CB44)</f>
        <v>20118350.038035873</v>
      </c>
      <c r="CC74" s="41">
        <f>IF(CC$7="",0,SUMIFS(раунд1!172:172,раунд1!$6:$6,CC$6)+SUMIFS(раунд2!172:172,раунд2!$6:$6,CC$6)+SUMIFS(раунд3!172:172,раунд3!$6:$6,CC$6)+CC44)</f>
        <v>20499941.074110962</v>
      </c>
      <c r="CD74" s="41">
        <f>IF(CD$7="",0,SUMIFS(раунд1!172:172,раунд1!$6:$6,CD$6)+SUMIFS(раунд2!172:172,раунд2!$6:$6,CD$6)+SUMIFS(раунд3!172:172,раунд3!$6:$6,CD$6)+CD44)</f>
        <v>20885337.637973573</v>
      </c>
      <c r="CE74" s="41">
        <f>IF(CE$7="",0,SUMIFS(раунд1!172:172,раунд1!$6:$6,CE$6)+SUMIFS(раунд2!172:172,раунд2!$6:$6,CE$6)+SUMIFS(раунд3!172:172,раунд3!$6:$6,CE$6)+CE44)</f>
        <v>21274539.72962369</v>
      </c>
      <c r="CF74" s="41">
        <f>IF(CF$7="",0,SUMIFS(раунд1!172:172,раунд1!$6:$6,CF$6)+SUMIFS(раунд2!172:172,раунд2!$6:$6,CF$6)+SUMIFS(раунд3!172:172,раунд3!$6:$6,CF$6)+CF44)</f>
        <v>21667547.349061318</v>
      </c>
      <c r="CG74" s="41">
        <f>IF(CG$7="",0,SUMIFS(раунд1!172:172,раунд1!$6:$6,CG$6)+SUMIFS(раунд2!172:172,раунд2!$6:$6,CG$6)+SUMIFS(раунд3!172:172,раунд3!$6:$6,CG$6)+CG44)</f>
        <v>22064360.496286456</v>
      </c>
      <c r="CH74" s="41">
        <f>IF(CH$7="",0,SUMIFS(раунд1!172:172,раунд1!$6:$6,CH$6)+SUMIFS(раунд2!172:172,раунд2!$6:$6,CH$6)+SUMIFS(раунд3!172:172,раунд3!$6:$6,CH$6)+CH44)</f>
        <v>22464979.171299104</v>
      </c>
      <c r="CI74" s="41">
        <f>IF(CI$7="",0,SUMIFS(раунд1!172:172,раунд1!$6:$6,CI$6)+SUMIFS(раунд2!172:172,раунд2!$6:$6,CI$6)+SUMIFS(раунд3!172:172,раунд3!$6:$6,CI$6)+CI44)</f>
        <v>22869403.374099266</v>
      </c>
      <c r="CJ74" s="41">
        <f>IF(CJ$7="",0,SUMIFS(раунд1!172:172,раунд1!$6:$6,CJ$6)+SUMIFS(раунд2!172:172,раунд2!$6:$6,CJ$6)+SUMIFS(раунд3!172:172,раунд3!$6:$6,CJ$6)+CJ44)</f>
        <v>23277633.104686938</v>
      </c>
      <c r="CK74" s="41">
        <f>IF(CK$7="",0,SUMIFS(раунд1!172:172,раунд1!$6:$6,CK$6)+SUMIFS(раунд2!172:172,раунд2!$6:$6,CK$6)+SUMIFS(раунд3!172:172,раунд3!$6:$6,CK$6)+CK44)</f>
        <v>23689668.363062117</v>
      </c>
      <c r="CL74" s="41">
        <f>IF(CL$7="",0,SUMIFS(раунд1!172:172,раунд1!$6:$6,CL$6)+SUMIFS(раунд2!172:172,раунд2!$6:$6,CL$6)+SUMIFS(раунд3!172:172,раунд3!$6:$6,CL$6)+CL44)</f>
        <v>24105509.149224803</v>
      </c>
      <c r="CM74" s="41">
        <f>IF(CM$7="",0,SUMIFS(раунд1!172:172,раунд1!$6:$6,CM$6)+SUMIFS(раунд2!172:172,раунд2!$6:$6,CM$6)+SUMIFS(раунд3!172:172,раунд3!$6:$6,CM$6)+CM44)</f>
        <v>24525155.46317501</v>
      </c>
      <c r="CN74" s="41">
        <f>IF(CN$7="",0,SUMIFS(раунд1!172:172,раунд1!$6:$6,CN$6)+SUMIFS(раунд2!172:172,раунд2!$6:$6,CN$6)+SUMIFS(раунд3!172:172,раунд3!$6:$6,CN$6)+CN44)</f>
        <v>24948607.304912716</v>
      </c>
      <c r="CO74" s="41">
        <f>IF(CO$7="",0,SUMIFS(раунд1!172:172,раунд1!$6:$6,CO$6)+SUMIFS(раунд2!172:172,раунд2!$6:$6,CO$6)+SUMIFS(раунд3!172:172,раунд3!$6:$6,CO$6)+CO44)</f>
        <v>25375864.674437948</v>
      </c>
      <c r="CP74" s="41">
        <f>IF(CP$7="",0,SUMIFS(раунд1!172:172,раунд1!$6:$6,CP$6)+SUMIFS(раунд2!172:172,раунд2!$6:$6,CP$6)+SUMIFS(раунд3!172:172,раунд3!$6:$6,CP$6)+CP44)</f>
        <v>25806927.571750678</v>
      </c>
      <c r="CQ74" s="41">
        <f>IF(CQ$7="",0,SUMIFS(раунд1!172:172,раунд1!$6:$6,CQ$6)+SUMIFS(раунд2!172:172,раунд2!$6:$6,CQ$6)+SUMIFS(раунд3!172:172,раунд3!$6:$6,CQ$6)+CQ44)</f>
        <v>26241795.996850923</v>
      </c>
      <c r="CR74" s="41">
        <f>IF(CR$7="",0,SUMIFS(раунд1!172:172,раунд1!$6:$6,CR$6)+SUMIFS(раунд2!172:172,раунд2!$6:$6,CR$6)+SUMIFS(раунд3!172:172,раунд3!$6:$6,CR$6)+CR44)</f>
        <v>26680469.949738681</v>
      </c>
      <c r="CS74" s="41">
        <f>IF(CS$7="",0,SUMIFS(раунд1!172:172,раунд1!$6:$6,CS$6)+SUMIFS(раунд2!172:172,раунд2!$6:$6,CS$6)+SUMIFS(раунд3!172:172,раунд3!$6:$6,CS$6)+CS44)</f>
        <v>27122949.430413943</v>
      </c>
      <c r="CT74" s="41">
        <f>IF(CT$7="",0,SUMIFS(раунд1!172:172,раунд1!$6:$6,CT$6)+SUMIFS(раунд2!172:172,раунд2!$6:$6,CT$6)+SUMIFS(раунд3!172:172,раунд3!$6:$6,CT$6)+CT44)</f>
        <v>27569234.438876722</v>
      </c>
      <c r="CU74" s="41">
        <f>IF(CU$7="",0,SUMIFS(раунд1!172:172,раунд1!$6:$6,CU$6)+SUMIFS(раунд2!172:172,раунд2!$6:$6,CU$6)+SUMIFS(раунд3!172:172,раунд3!$6:$6,CU$6)+CU44)</f>
        <v>28019324.975127004</v>
      </c>
      <c r="CV74" s="41">
        <f>IF(CV$7="",0,SUMIFS(раунд1!172:172,раунд1!$6:$6,CV$6)+SUMIFS(раунд2!172:172,раунд2!$6:$6,CV$6)+SUMIFS(раунд3!172:172,раунд3!$6:$6,CV$6)+CV44)</f>
        <v>28473221.039164808</v>
      </c>
      <c r="CW74" s="41">
        <f>IF(CW$7="",0,SUMIFS(раунд1!172:172,раунд1!$6:$6,CW$6)+SUMIFS(раунд2!172:172,раунд2!$6:$6,CW$6)+SUMIFS(раунд3!172:172,раунд3!$6:$6,CW$6)+CW44)</f>
        <v>28930922.63099011</v>
      </c>
      <c r="CX74" s="41">
        <f>IF(CX$7="",0,SUMIFS(раунд1!172:172,раунд1!$6:$6,CX$6)+SUMIFS(раунд2!172:172,раунд2!$6:$6,CX$6)+SUMIFS(раунд3!172:172,раунд3!$6:$6,CX$6)+CX44)</f>
        <v>29392429.750602923</v>
      </c>
      <c r="CY74" s="41">
        <f>IF(CY$7="",0,SUMIFS(раунд1!172:172,раунд1!$6:$6,CY$6)+SUMIFS(раунд2!172:172,раунд2!$6:$6,CY$6)+SUMIFS(раунд3!172:172,раунд3!$6:$6,CY$6)+CY44)</f>
        <v>29857742.398003269</v>
      </c>
      <c r="CZ74" s="41">
        <f>IF(CZ$7="",0,SUMIFS(раунд1!172:172,раунд1!$6:$6,CZ$6)+SUMIFS(раунд2!172:172,раунд2!$6:$6,CZ$6)+SUMIFS(раунд3!172:172,раунд3!$6:$6,CZ$6)+CZ44)</f>
        <v>29169330.401531465</v>
      </c>
      <c r="DA74" s="41">
        <f>IF(DA$7="",0,SUMIFS(раунд1!172:172,раунд1!$6:$6,DA$6)+SUMIFS(раунд2!172:172,раунд2!$6:$6,DA$6)+SUMIFS(раунд3!172:172,раунд3!$6:$6,DA$6)+DA44)</f>
        <v>0</v>
      </c>
      <c r="DB74" s="41">
        <f>IF(DB$7="",0,SUMIFS(раунд1!172:172,раунд1!$6:$6,DB$6)+SUMIFS(раунд2!172:172,раунд2!$6:$6,DB$6)+SUMIFS(раунд3!172:172,раунд3!$6:$6,DB$6)+DB44)</f>
        <v>0</v>
      </c>
      <c r="DC74" s="41">
        <f>IF(DC$7="",0,SUMIFS(раунд1!172:172,раунд1!$6:$6,DC$6)+SUMIFS(раунд2!172:172,раунд2!$6:$6,DC$6)+SUMIFS(раунд3!172:172,раунд3!$6:$6,DC$6)+DC44)</f>
        <v>0</v>
      </c>
      <c r="DD74" s="41">
        <f>IF(DD$7="",0,SUMIFS(раунд1!172:172,раунд1!$6:$6,DD$6)+SUMIFS(раунд2!172:172,раунд2!$6:$6,DD$6)+SUMIFS(раунд3!172:172,раунд3!$6:$6,DD$6)+DD44)</f>
        <v>0</v>
      </c>
      <c r="DE74" s="41">
        <f>IF(DE$7="",0,SUMIFS(раунд1!172:172,раунд1!$6:$6,DE$6)+SUMIFS(раунд2!172:172,раунд2!$6:$6,DE$6)+SUMIFS(раунд3!172:172,раунд3!$6:$6,DE$6)+DE44)</f>
        <v>0</v>
      </c>
      <c r="DF74" s="41">
        <f>IF(DF$7="",0,SUMIFS(раунд1!172:172,раунд1!$6:$6,DF$6)+SUMIFS(раунд2!172:172,раунд2!$6:$6,DF$6)+SUMIFS(раунд3!172:172,раунд3!$6:$6,DF$6)+DF44)</f>
        <v>0</v>
      </c>
      <c r="DG74" s="41">
        <f>IF(DG$7="",0,SUMIFS(раунд1!172:172,раунд1!$6:$6,DG$6)+SUMIFS(раунд2!172:172,раунд2!$6:$6,DG$6)+SUMIFS(раунд3!172:172,раунд3!$6:$6,DG$6)+DG44)</f>
        <v>0</v>
      </c>
      <c r="DH74" s="41">
        <f>IF(DH$7="",0,SUMIFS(раунд1!172:172,раунд1!$6:$6,DH$6)+SUMIFS(раунд2!172:172,раунд2!$6:$6,DH$6)+SUMIFS(раунд3!172:172,раунд3!$6:$6,DH$6)+DH44)</f>
        <v>0</v>
      </c>
      <c r="DI74" s="41">
        <f>IF(DI$7="",0,SUMIFS(раунд1!172:172,раунд1!$6:$6,DI$6)+SUMIFS(раунд2!172:172,раунд2!$6:$6,DI$6)+SUMIFS(раунд3!172:172,раунд3!$6:$6,DI$6)+DI44)</f>
        <v>0</v>
      </c>
      <c r="DJ74" s="41">
        <f>IF(DJ$7="",0,SUMIFS(раунд1!172:172,раунд1!$6:$6,DJ$6)+SUMIFS(раунд2!172:172,раунд2!$6:$6,DJ$6)+SUMIFS(раунд3!172:172,раунд3!$6:$6,DJ$6)+DJ44)</f>
        <v>0</v>
      </c>
      <c r="DK74" s="41">
        <f>IF(DK$7="",0,SUMIFS(раунд1!172:172,раунд1!$6:$6,DK$6)+SUMIFS(раунд2!172:172,раунд2!$6:$6,DK$6)+SUMIFS(раунд3!172:172,раунд3!$6:$6,DK$6)+DK44)</f>
        <v>0</v>
      </c>
      <c r="DL74" s="41">
        <f>IF(DL$7="",0,SUMIFS(раунд1!172:172,раунд1!$6:$6,DL$6)+SUMIFS(раунд2!172:172,раунд2!$6:$6,DL$6)+SUMIFS(раунд3!172:172,раунд3!$6:$6,DL$6)+DL44)</f>
        <v>0</v>
      </c>
      <c r="DM74" s="41">
        <f>IF(DM$7="",0,SUMIFS(раунд1!172:172,раунд1!$6:$6,DM$6)+SUMIFS(раунд2!172:172,раунд2!$6:$6,DM$6)+SUMIFS(раунд3!172:172,раунд3!$6:$6,DM$6)+DM44)</f>
        <v>0</v>
      </c>
      <c r="DN74" s="41">
        <f>IF(DN$7="",0,SUMIFS(раунд1!172:172,раунд1!$6:$6,DN$6)+SUMIFS(раунд2!172:172,раунд2!$6:$6,DN$6)+SUMIFS(раунд3!172:172,раунд3!$6:$6,DN$6)+DN44)</f>
        <v>0</v>
      </c>
      <c r="DO74" s="41">
        <f>IF(DO$7="",0,SUMIFS(раунд1!172:172,раунд1!$6:$6,DO$6)+SUMIFS(раунд2!172:172,раунд2!$6:$6,DO$6)+SUMIFS(раунд3!172:172,раунд3!$6:$6,DO$6)+DO44)</f>
        <v>0</v>
      </c>
      <c r="DP74" s="41">
        <f>IF(DP$7="",0,SUMIFS(раунд1!172:172,раунд1!$6:$6,DP$6)+SUMIFS(раунд2!172:172,раунд2!$6:$6,DP$6)+SUMIFS(раунд3!172:172,раунд3!$6:$6,DP$6)+DP44)</f>
        <v>0</v>
      </c>
      <c r="DQ74" s="41">
        <f>IF(DQ$7="",0,SUMIFS(раунд1!172:172,раунд1!$6:$6,DQ$6)+SUMIFS(раунд2!172:172,раунд2!$6:$6,DQ$6)+SUMIFS(раунд3!172:172,раунд3!$6:$6,DQ$6)+DQ44)</f>
        <v>0</v>
      </c>
      <c r="DR74" s="41">
        <f>IF(DR$7="",0,SUMIFS(раунд1!172:172,раунд1!$6:$6,DR$6)+SUMIFS(раунд2!172:172,раунд2!$6:$6,DR$6)+SUMIFS(раунд3!172:172,раунд3!$6:$6,DR$6)+DR44)</f>
        <v>0</v>
      </c>
      <c r="DS74" s="41">
        <f>IF(DS$7="",0,SUMIFS(раунд1!172:172,раунд1!$6:$6,DS$6)+SUMIFS(раунд2!172:172,раунд2!$6:$6,DS$6)+SUMIFS(раунд3!172:172,раунд3!$6:$6,DS$6)+DS44)</f>
        <v>0</v>
      </c>
      <c r="DT74" s="41">
        <f>IF(DT$7="",0,SUMIFS(раунд1!172:172,раунд1!$6:$6,DT$6)+SUMIFS(раунд2!172:172,раунд2!$6:$6,DT$6)+SUMIFS(раунд3!172:172,раунд3!$6:$6,DT$6)+DT44)</f>
        <v>0</v>
      </c>
      <c r="DU74" s="41">
        <f>IF(DU$7="",0,SUMIFS(раунд1!172:172,раунд1!$6:$6,DU$6)+SUMIFS(раунд2!172:172,раунд2!$6:$6,DU$6)+SUMIFS(раунд3!172:172,раунд3!$6:$6,DU$6)+DU44)</f>
        <v>0</v>
      </c>
      <c r="DV74" s="41">
        <f>IF(DV$7="",0,SUMIFS(раунд1!172:172,раунд1!$6:$6,DV$6)+SUMIFS(раунд2!172:172,раунд2!$6:$6,DV$6)+SUMIFS(раунд3!172:172,раунд3!$6:$6,DV$6)+DV44)</f>
        <v>0</v>
      </c>
      <c r="DW74" s="41">
        <f>IF(DW$7="",0,SUMIFS(раунд1!172:172,раунд1!$6:$6,DW$6)+SUMIFS(раунд2!172:172,раунд2!$6:$6,DW$6)+SUMIFS(раунд3!172:172,раунд3!$6:$6,DW$6)+DW44)</f>
        <v>0</v>
      </c>
      <c r="DX74" s="41">
        <f>IF(DX$7="",0,SUMIFS(раунд1!172:172,раунд1!$6:$6,DX$6)+SUMIFS(раунд2!172:172,раунд2!$6:$6,DX$6)+SUMIFS(раунд3!172:172,раунд3!$6:$6,DX$6)+DX44)</f>
        <v>0</v>
      </c>
      <c r="DY74" s="41">
        <f>IF(DY$7="",0,SUMIFS(раунд1!172:172,раунд1!$6:$6,DY$6)+SUMIFS(раунд2!172:172,раунд2!$6:$6,DY$6)+SUMIFS(раунд3!172:172,раунд3!$6:$6,DY$6)+DY44)</f>
        <v>0</v>
      </c>
      <c r="DZ74" s="41">
        <f>IF(DZ$7="",0,SUMIFS(раунд1!172:172,раунд1!$6:$6,DZ$6)+SUMIFS(раунд2!172:172,раунд2!$6:$6,DZ$6)+SUMIFS(раунд3!172:172,раунд3!$6:$6,DZ$6)+DZ44)</f>
        <v>0</v>
      </c>
      <c r="EA74" s="41">
        <f>IF(EA$7="",0,SUMIFS(раунд1!172:172,раунд1!$6:$6,EA$6)+SUMIFS(раунд2!172:172,раунд2!$6:$6,EA$6)+SUMIFS(раунд3!172:172,раунд3!$6:$6,EA$6)+EA44)</f>
        <v>0</v>
      </c>
      <c r="EB74" s="41">
        <f>IF(EB$7="",0,SUMIFS(раунд1!172:172,раунд1!$6:$6,EB$6)+SUMIFS(раунд2!172:172,раунд2!$6:$6,EB$6)+SUMIFS(раунд3!172:172,раунд3!$6:$6,EB$6)+EB44)</f>
        <v>0</v>
      </c>
      <c r="EC74" s="41">
        <f>IF(EC$7="",0,SUMIFS(раунд1!172:172,раунд1!$6:$6,EC$6)+SUMIFS(раунд2!172:172,раунд2!$6:$6,EC$6)+SUMIFS(раунд3!172:172,раунд3!$6:$6,EC$6)+EC44)</f>
        <v>0</v>
      </c>
      <c r="ED74" s="41">
        <f>IF(ED$7="",0,SUMIFS(раунд1!172:172,раунд1!$6:$6,ED$6)+SUMIFS(раунд2!172:172,раунд2!$6:$6,ED$6)+SUMIFS(раунд3!172:172,раунд3!$6:$6,ED$6)+ED44)</f>
        <v>0</v>
      </c>
      <c r="EE74" s="41">
        <f>IF(EE$7="",0,SUMIFS(раунд1!172:172,раунд1!$6:$6,EE$6)+SUMIFS(раунд2!172:172,раунд2!$6:$6,EE$6)+SUMIFS(раунд3!172:172,раунд3!$6:$6,EE$6)+EE44)</f>
        <v>0</v>
      </c>
      <c r="EF74" s="41">
        <f>IF(EF$7="",0,SUMIFS(раунд1!172:172,раунд1!$6:$6,EF$6)+SUMIFS(раунд2!172:172,раунд2!$6:$6,EF$6)+SUMIFS(раунд3!172:172,раунд3!$6:$6,EF$6)+EF44)</f>
        <v>0</v>
      </c>
      <c r="EG74" s="41">
        <f>IF(EG$7="",0,SUMIFS(раунд1!172:172,раунд1!$6:$6,EG$6)+SUMIFS(раунд2!172:172,раунд2!$6:$6,EG$6)+SUMIFS(раунд3!172:172,раунд3!$6:$6,EG$6)+EG44)</f>
        <v>0</v>
      </c>
      <c r="EH74" s="41">
        <f>IF(EH$7="",0,SUMIFS(раунд1!172:172,раунд1!$6:$6,EH$6)+SUMIFS(раунд2!172:172,раунд2!$6:$6,EH$6)+SUMIFS(раунд3!172:172,раунд3!$6:$6,EH$6)+EH44)</f>
        <v>0</v>
      </c>
      <c r="EI74" s="41">
        <f>IF(EI$7="",0,SUMIFS(раунд1!172:172,раунд1!$6:$6,EI$6)+SUMIFS(раунд2!172:172,раунд2!$6:$6,EI$6)+SUMIFS(раунд3!172:172,раунд3!$6:$6,EI$6)+EI44)</f>
        <v>0</v>
      </c>
      <c r="EJ74" s="41">
        <f>IF(EJ$7="",0,SUMIFS(раунд1!172:172,раунд1!$6:$6,EJ$6)+SUMIFS(раунд2!172:172,раунд2!$6:$6,EJ$6)+SUMIFS(раунд3!172:172,раунд3!$6:$6,EJ$6)+EJ44)</f>
        <v>0</v>
      </c>
      <c r="EK74" s="41">
        <f>IF(EK$7="",0,SUMIFS(раунд1!172:172,раунд1!$6:$6,EK$6)+SUMIFS(раунд2!172:172,раунд2!$6:$6,EK$6)+SUMIFS(раунд3!172:172,раунд3!$6:$6,EK$6)+EK44)</f>
        <v>0</v>
      </c>
      <c r="EL74" s="41">
        <f>IF(EL$7="",0,SUMIFS(раунд1!172:172,раунд1!$6:$6,EL$6)+SUMIFS(раунд2!172:172,раунд2!$6:$6,EL$6)+SUMIFS(раунд3!172:172,раунд3!$6:$6,EL$6)+EL44)</f>
        <v>0</v>
      </c>
      <c r="EM74" s="41">
        <f>IF(EM$7="",0,SUMIFS(раунд1!172:172,раунд1!$6:$6,EM$6)+SUMIFS(раунд2!172:172,раунд2!$6:$6,EM$6)+SUMIFS(раунд3!172:172,раунд3!$6:$6,EM$6)+EM44)</f>
        <v>0</v>
      </c>
      <c r="EN74" s="41">
        <f>IF(EN$7="",0,SUMIFS(раунд1!172:172,раунд1!$6:$6,EN$6)+SUMIFS(раунд2!172:172,раунд2!$6:$6,EN$6)+SUMIFS(раунд3!172:172,раунд3!$6:$6,EN$6)+EN44)</f>
        <v>0</v>
      </c>
      <c r="EO74" s="41">
        <f>IF(EO$7="",0,SUMIFS(раунд1!172:172,раунд1!$6:$6,EO$6)+SUMIFS(раунд2!172:172,раунд2!$6:$6,EO$6)+SUMIFS(раунд3!172:172,раунд3!$6:$6,EO$6)+EO44)</f>
        <v>0</v>
      </c>
      <c r="EP74" s="41">
        <f>IF(EP$7="",0,SUMIFS(раунд1!172:172,раунд1!$6:$6,EP$6)+SUMIFS(раунд2!172:172,раунд2!$6:$6,EP$6)+SUMIFS(раунд3!172:172,раунд3!$6:$6,EP$6)+EP44)</f>
        <v>0</v>
      </c>
      <c r="EQ74" s="41">
        <f>IF(EQ$7="",0,SUMIFS(раунд1!172:172,раунд1!$6:$6,EQ$6)+SUMIFS(раунд2!172:172,раунд2!$6:$6,EQ$6)+SUMIFS(раунд3!172:172,раунд3!$6:$6,EQ$6)+EQ44)</f>
        <v>0</v>
      </c>
      <c r="ER74" s="41">
        <f>IF(ER$7="",0,SUMIFS(раунд1!172:172,раунд1!$6:$6,ER$6)+SUMIFS(раунд2!172:172,раунд2!$6:$6,ER$6)+SUMIFS(раунд3!172:172,раунд3!$6:$6,ER$6)+ER44)</f>
        <v>0</v>
      </c>
      <c r="ES74" s="41">
        <f>IF(ES$7="",0,SUMIFS(раунд1!172:172,раунд1!$6:$6,ES$6)+SUMIFS(раунд2!172:172,раунд2!$6:$6,ES$6)+SUMIFS(раунд3!172:172,раунд3!$6:$6,ES$6)+ES44)</f>
        <v>0</v>
      </c>
      <c r="ET74" s="41">
        <f>IF(ET$7="",0,SUMIFS(раунд1!172:172,раунд1!$6:$6,ET$6)+SUMIFS(раунд2!172:172,раунд2!$6:$6,ET$6)+SUMIFS(раунд3!172:172,раунд3!$6:$6,ET$6)+ET44)</f>
        <v>0</v>
      </c>
      <c r="EU74" s="41">
        <f>IF(EU$7="",0,SUMIFS(раунд1!172:172,раунд1!$6:$6,EU$6)+SUMIFS(раунд2!172:172,раунд2!$6:$6,EU$6)+SUMIFS(раунд3!172:172,раунд3!$6:$6,EU$6)+EU44)</f>
        <v>0</v>
      </c>
      <c r="EV74" s="41">
        <f>IF(EV$7="",0,SUMIFS(раунд1!172:172,раунд1!$6:$6,EV$6)+SUMIFS(раунд2!172:172,раунд2!$6:$6,EV$6)+SUMIFS(раунд3!172:172,раунд3!$6:$6,EV$6)+EV44)</f>
        <v>0</v>
      </c>
      <c r="EW74" s="41">
        <f>IF(EW$7="",0,SUMIFS(раунд1!172:172,раунд1!$6:$6,EW$6)+SUMIFS(раунд2!172:172,раунд2!$6:$6,EW$6)+SUMIFS(раунд3!172:172,раунд3!$6:$6,EW$6)+EW44)</f>
        <v>0</v>
      </c>
      <c r="EX74" s="41">
        <f>IF(EX$7="",0,SUMIFS(раунд1!172:172,раунд1!$6:$6,EX$6)+SUMIFS(раунд2!172:172,раунд2!$6:$6,EX$6)+SUMIFS(раунд3!172:172,раунд3!$6:$6,EX$6)+EX44)</f>
        <v>0</v>
      </c>
      <c r="EY74" s="41">
        <f>IF(EY$7="",0,SUMIFS(раунд1!172:172,раунд1!$6:$6,EY$6)+SUMIFS(раунд2!172:172,раунд2!$6:$6,EY$6)+SUMIFS(раунд3!172:172,раунд3!$6:$6,EY$6)+EY44)</f>
        <v>0</v>
      </c>
      <c r="EZ74" s="41">
        <f>IF(EZ$7="",0,SUMIFS(раунд1!172:172,раунд1!$6:$6,EZ$6)+SUMIFS(раунд2!172:172,раунд2!$6:$6,EZ$6)+SUMIFS(раунд3!172:172,раунд3!$6:$6,EZ$6)+EZ44)</f>
        <v>0</v>
      </c>
      <c r="FA74" s="41">
        <f>IF(FA$7="",0,SUMIFS(раунд1!172:172,раунд1!$6:$6,FA$6)+SUMIFS(раунд2!172:172,раунд2!$6:$6,FA$6)+SUMIFS(раунд3!172:172,раунд3!$6:$6,FA$6)+FA44)</f>
        <v>0</v>
      </c>
      <c r="FB74" s="41">
        <f>IF(FB$7="",0,SUMIFS(раунд1!172:172,раунд1!$6:$6,FB$6)+SUMIFS(раунд2!172:172,раунд2!$6:$6,FB$6)+SUMIFS(раунд3!172:172,раунд3!$6:$6,FB$6)+FB44)</f>
        <v>0</v>
      </c>
      <c r="FC74" s="41">
        <f>IF(FC$7="",0,SUMIFS(раунд1!172:172,раунд1!$6:$6,FC$6)+SUMIFS(раунд2!172:172,раунд2!$6:$6,FC$6)+SUMIFS(раунд3!172:172,раунд3!$6:$6,FC$6)+FC44)</f>
        <v>0</v>
      </c>
      <c r="FD74" s="41">
        <f>IF(FD$7="",0,SUMIFS(раунд1!172:172,раунд1!$6:$6,FD$6)+SUMIFS(раунд2!172:172,раунд2!$6:$6,FD$6)+SUMIFS(раунд3!172:172,раунд3!$6:$6,FD$6)+FD44)</f>
        <v>0</v>
      </c>
      <c r="FE74" s="41">
        <f>IF(FE$7="",0,SUMIFS(раунд1!172:172,раунд1!$6:$6,FE$6)+SUMIFS(раунд2!172:172,раунд2!$6:$6,FE$6)+SUMIFS(раунд3!172:172,раунд3!$6:$6,FE$6)+FE44)</f>
        <v>0</v>
      </c>
      <c r="FF74" s="41">
        <f>IF(FF$7="",0,SUMIFS(раунд1!172:172,раунд1!$6:$6,FF$6)+SUMIFS(раунд2!172:172,раунд2!$6:$6,FF$6)+SUMIFS(раунд3!172:172,раунд3!$6:$6,FF$6)+FF44)</f>
        <v>0</v>
      </c>
      <c r="FG74" s="41">
        <f>IF(FG$7="",0,SUMIFS(раунд1!172:172,раунд1!$6:$6,FG$6)+SUMIFS(раунд2!172:172,раунд2!$6:$6,FG$6)+SUMIFS(раунд3!172:172,раунд3!$6:$6,FG$6)+FG44)</f>
        <v>0</v>
      </c>
      <c r="FH74" s="41">
        <f>IF(FH$7="",0,SUMIFS(раунд1!172:172,раунд1!$6:$6,FH$6)+SUMIFS(раунд2!172:172,раунд2!$6:$6,FH$6)+SUMIFS(раунд3!172:172,раунд3!$6:$6,FH$6)+FH44)</f>
        <v>0</v>
      </c>
      <c r="FI74" s="41">
        <f>IF(FI$7="",0,SUMIFS(раунд1!172:172,раунд1!$6:$6,FI$6)+SUMIFS(раунд2!172:172,раунд2!$6:$6,FI$6)+SUMIFS(раунд3!172:172,раунд3!$6:$6,FI$6)+FI44)</f>
        <v>0</v>
      </c>
      <c r="FJ74" s="41">
        <f>IF(FJ$7="",0,SUMIFS(раунд1!172:172,раунд1!$6:$6,FJ$6)+SUMIFS(раунд2!172:172,раунд2!$6:$6,FJ$6)+SUMIFS(раунд3!172:172,раунд3!$6:$6,FJ$6)+FJ44)</f>
        <v>0</v>
      </c>
      <c r="FK74" s="41">
        <f>IF(FK$7="",0,SUMIFS(раунд1!172:172,раунд1!$6:$6,FK$6)+SUMIFS(раунд2!172:172,раунд2!$6:$6,FK$6)+SUMIFS(раунд3!172:172,раунд3!$6:$6,FK$6)+FK44)</f>
        <v>0</v>
      </c>
      <c r="FL74" s="41">
        <f>IF(FL$7="",0,SUMIFS(раунд1!172:172,раунд1!$6:$6,FL$6)+SUMIFS(раунд2!172:172,раунд2!$6:$6,FL$6)+SUMIFS(раунд3!172:172,раунд3!$6:$6,FL$6)+FL44)</f>
        <v>0</v>
      </c>
      <c r="FM74" s="41">
        <f>IF(FM$7="",0,SUMIFS(раунд1!172:172,раунд1!$6:$6,FM$6)+SUMIFS(раунд2!172:172,раунд2!$6:$6,FM$6)+SUMIFS(раунд3!172:172,раунд3!$6:$6,FM$6)+FM44)</f>
        <v>0</v>
      </c>
      <c r="FN74" s="41">
        <f>IF(FN$7="",0,SUMIFS(раунд1!172:172,раунд1!$6:$6,FN$6)+SUMIFS(раунд2!172:172,раунд2!$6:$6,FN$6)+SUMIFS(раунд3!172:172,раунд3!$6:$6,FN$6)+FN44)</f>
        <v>0</v>
      </c>
      <c r="FO74" s="41">
        <f>IF(FO$7="",0,SUMIFS(раунд1!172:172,раунд1!$6:$6,FO$6)+SUMIFS(раунд2!172:172,раунд2!$6:$6,FO$6)+SUMIFS(раунд3!172:172,раунд3!$6:$6,FO$6)+FO44)</f>
        <v>0</v>
      </c>
      <c r="FP74" s="41">
        <f>IF(FP$7="",0,SUMIFS(раунд1!172:172,раунд1!$6:$6,FP$6)+SUMIFS(раунд2!172:172,раунд2!$6:$6,FP$6)+SUMIFS(раунд3!172:172,раунд3!$6:$6,FP$6)+FP44)</f>
        <v>0</v>
      </c>
      <c r="FQ74" s="41">
        <f>IF(FQ$7="",0,SUMIFS(раунд1!172:172,раунд1!$6:$6,FQ$6)+SUMIFS(раунд2!172:172,раунд2!$6:$6,FQ$6)+SUMIFS(раунд3!172:172,раунд3!$6:$6,FQ$6)+FQ44)</f>
        <v>0</v>
      </c>
      <c r="FR74" s="41">
        <f>IF(FR$7="",0,SUMIFS(раунд1!172:172,раунд1!$6:$6,FR$6)+SUMIFS(раунд2!172:172,раунд2!$6:$6,FR$6)+SUMIFS(раунд3!172:172,раунд3!$6:$6,FR$6)+FR44)</f>
        <v>0</v>
      </c>
      <c r="FS74" s="41">
        <f>IF(FS$7="",0,SUMIFS(раунд1!172:172,раунд1!$6:$6,FS$6)+SUMIFS(раунд2!172:172,раунд2!$6:$6,FS$6)+SUMIFS(раунд3!172:172,раунд3!$6:$6,FS$6)+FS44)</f>
        <v>0</v>
      </c>
      <c r="FT74" s="41">
        <f>IF(FT$7="",0,SUMIFS(раунд1!172:172,раунд1!$6:$6,FT$6)+SUMIFS(раунд2!172:172,раунд2!$6:$6,FT$6)+SUMIFS(раунд3!172:172,раунд3!$6:$6,FT$6)+FT44)</f>
        <v>0</v>
      </c>
      <c r="FU74" s="41">
        <f>IF(FU$7="",0,SUMIFS(раунд1!172:172,раунд1!$6:$6,FU$6)+SUMIFS(раунд2!172:172,раунд2!$6:$6,FU$6)+SUMIFS(раунд3!172:172,раунд3!$6:$6,FU$6)+FU44)</f>
        <v>0</v>
      </c>
      <c r="FV74" s="41">
        <f>IF(FV$7="",0,SUMIFS(раунд1!172:172,раунд1!$6:$6,FV$6)+SUMIFS(раунд2!172:172,раунд2!$6:$6,FV$6)+SUMIFS(раунд3!172:172,раунд3!$6:$6,FV$6)+FV44)</f>
        <v>0</v>
      </c>
      <c r="FW74" s="41">
        <f>IF(FW$7="",0,SUMIFS(раунд1!172:172,раунд1!$6:$6,FW$6)+SUMIFS(раунд2!172:172,раунд2!$6:$6,FW$6)+SUMIFS(раунд3!172:172,раунд3!$6:$6,FW$6)+FW44)</f>
        <v>0</v>
      </c>
      <c r="FX74" s="41">
        <f>IF(FX$7="",0,SUMIFS(раунд1!172:172,раунд1!$6:$6,FX$6)+SUMIFS(раунд2!172:172,раунд2!$6:$6,FX$6)+SUMIFS(раунд3!172:172,раунд3!$6:$6,FX$6)+FX44)</f>
        <v>0</v>
      </c>
      <c r="FY74" s="41">
        <f>IF(FY$7="",0,SUMIFS(раунд1!172:172,раунд1!$6:$6,FY$6)+SUMIFS(раунд2!172:172,раунд2!$6:$6,FY$6)+SUMIFS(раунд3!172:172,раунд3!$6:$6,FY$6)+FY44)</f>
        <v>0</v>
      </c>
      <c r="FZ74" s="41">
        <f>IF(FZ$7="",0,SUMIFS(раунд1!172:172,раунд1!$6:$6,FZ$6)+SUMIFS(раунд2!172:172,раунд2!$6:$6,FZ$6)+SUMIFS(раунд3!172:172,раунд3!$6:$6,FZ$6)+FZ44)</f>
        <v>0</v>
      </c>
      <c r="GA74" s="41">
        <f>IF(GA$7="",0,SUMIFS(раунд1!172:172,раунд1!$6:$6,GA$6)+SUMIFS(раунд2!172:172,раунд2!$6:$6,GA$6)+SUMIFS(раунд3!172:172,раунд3!$6:$6,GA$6)+GA44)</f>
        <v>0</v>
      </c>
      <c r="GB74" s="41">
        <f>IF(GB$7="",0,SUMIFS(раунд1!172:172,раунд1!$6:$6,GB$6)+SUMIFS(раунд2!172:172,раунд2!$6:$6,GB$6)+SUMIFS(раунд3!172:172,раунд3!$6:$6,GB$6)+GB44)</f>
        <v>0</v>
      </c>
      <c r="GC74" s="41">
        <f>IF(GC$7="",0,SUMIFS(раунд1!172:172,раунд1!$6:$6,GC$6)+SUMIFS(раунд2!172:172,раунд2!$6:$6,GC$6)+SUMIFS(раунд3!172:172,раунд3!$6:$6,GC$6)+GC44)</f>
        <v>0</v>
      </c>
      <c r="GD74" s="41">
        <f>IF(GD$7="",0,SUMIFS(раунд1!172:172,раунд1!$6:$6,GD$6)+SUMIFS(раунд2!172:172,раунд2!$6:$6,GD$6)+SUMIFS(раунд3!172:172,раунд3!$6:$6,GD$6)+GD44)</f>
        <v>0</v>
      </c>
      <c r="GE74" s="41">
        <f>IF(GE$7="",0,SUMIFS(раунд1!172:172,раунд1!$6:$6,GE$6)+SUMIFS(раунд2!172:172,раунд2!$6:$6,GE$6)+SUMIFS(раунд3!172:172,раунд3!$6:$6,GE$6)+GE44)</f>
        <v>0</v>
      </c>
      <c r="GF74" s="41">
        <f>IF(GF$7="",0,SUMIFS(раунд1!172:172,раунд1!$6:$6,GF$6)+SUMIFS(раунд2!172:172,раунд2!$6:$6,GF$6)+SUMIFS(раунд3!172:172,раунд3!$6:$6,GF$6)+GF44)</f>
        <v>0</v>
      </c>
      <c r="GG74" s="41">
        <f>IF(GG$7="",0,SUMIFS(раунд1!172:172,раунд1!$6:$6,GG$6)+SUMIFS(раунд2!172:172,раунд2!$6:$6,GG$6)+SUMIFS(раунд3!172:172,раунд3!$6:$6,GG$6)+GG44)</f>
        <v>0</v>
      </c>
      <c r="GH74" s="41">
        <f>IF(GH$7="",0,SUMIFS(раунд1!172:172,раунд1!$6:$6,GH$6)+SUMIFS(раунд2!172:172,раунд2!$6:$6,GH$6)+SUMIFS(раунд3!172:172,раунд3!$6:$6,GH$6)+GH44)</f>
        <v>0</v>
      </c>
      <c r="GI74" s="41">
        <f>IF(GI$7="",0,SUMIFS(раунд1!172:172,раунд1!$6:$6,GI$6)+SUMIFS(раунд2!172:172,раунд2!$6:$6,GI$6)+SUMIFS(раунд3!172:172,раунд3!$6:$6,GI$6)+GI44)</f>
        <v>0</v>
      </c>
      <c r="GJ74" s="41">
        <f>IF(GJ$7="",0,SUMIFS(раунд1!172:172,раунд1!$6:$6,GJ$6)+SUMIFS(раунд2!172:172,раунд2!$6:$6,GJ$6)+SUMIFS(раунд3!172:172,раунд3!$6:$6,GJ$6)+GJ44)</f>
        <v>0</v>
      </c>
      <c r="GK74" s="41">
        <f>IF(GK$7="",0,SUMIFS(раунд1!172:172,раунд1!$6:$6,GK$6)+SUMIFS(раунд2!172:172,раунд2!$6:$6,GK$6)+SUMIFS(раунд3!172:172,раунд3!$6:$6,GK$6)+GK44)</f>
        <v>0</v>
      </c>
      <c r="GL74" s="41">
        <f>IF(GL$7="",0,SUMIFS(раунд1!172:172,раунд1!$6:$6,GL$6)+SUMIFS(раунд2!172:172,раунд2!$6:$6,GL$6)+SUMIFS(раунд3!172:172,раунд3!$6:$6,GL$6)+GL44)</f>
        <v>0</v>
      </c>
      <c r="GM74" s="41">
        <f>IF(GM$7="",0,SUMIFS(раунд1!172:172,раунд1!$6:$6,GM$6)+SUMIFS(раунд2!172:172,раунд2!$6:$6,GM$6)+SUMIFS(раунд3!172:172,раунд3!$6:$6,GM$6)+GM44)</f>
        <v>0</v>
      </c>
      <c r="GN74" s="41">
        <f>IF(GN$7="",0,SUMIFS(раунд1!172:172,раунд1!$6:$6,GN$6)+SUMIFS(раунд2!172:172,раунд2!$6:$6,GN$6)+SUMIFS(раунд3!172:172,раунд3!$6:$6,GN$6)+GN44)</f>
        <v>0</v>
      </c>
      <c r="GO74" s="41">
        <f>IF(GO$7="",0,SUMIFS(раунд1!172:172,раунд1!$6:$6,GO$6)+SUMIFS(раунд2!172:172,раунд2!$6:$6,GO$6)+SUMIFS(раунд3!172:172,раунд3!$6:$6,GO$6)+GO44)</f>
        <v>0</v>
      </c>
      <c r="GP74" s="41">
        <f>IF(GP$7="",0,SUMIFS(раунд1!172:172,раунд1!$6:$6,GP$6)+SUMIFS(раунд2!172:172,раунд2!$6:$6,GP$6)+SUMIFS(раунд3!172:172,раунд3!$6:$6,GP$6)+GP44)</f>
        <v>0</v>
      </c>
      <c r="GQ74" s="41">
        <f>IF(GQ$7="",0,SUMIFS(раунд1!172:172,раунд1!$6:$6,GQ$6)+SUMIFS(раунд2!172:172,раунд2!$6:$6,GQ$6)+SUMIFS(раунд3!172:172,раунд3!$6:$6,GQ$6)+GQ44)</f>
        <v>0</v>
      </c>
      <c r="GR74" s="41">
        <f>IF(GR$7="",0,SUMIFS(раунд1!172:172,раунд1!$6:$6,GR$6)+SUMIFS(раунд2!172:172,раунд2!$6:$6,GR$6)+SUMIFS(раунд3!172:172,раунд3!$6:$6,GR$6)+GR44)</f>
        <v>0</v>
      </c>
      <c r="GS74" s="41">
        <f>IF(GS$7="",0,SUMIFS(раунд1!172:172,раунд1!$6:$6,GS$6)+SUMIFS(раунд2!172:172,раунд2!$6:$6,GS$6)+SUMIFS(раунд3!172:172,раунд3!$6:$6,GS$6)+GS44)</f>
        <v>0</v>
      </c>
      <c r="GT74" s="41">
        <f>IF(GT$7="",0,SUMIFS(раунд1!172:172,раунд1!$6:$6,GT$6)+SUMIFS(раунд2!172:172,раунд2!$6:$6,GT$6)+SUMIFS(раунд3!172:172,раунд3!$6:$6,GT$6)+GT44)</f>
        <v>0</v>
      </c>
      <c r="GU74" s="41">
        <f>IF(GU$7="",0,SUMIFS(раунд1!172:172,раунд1!$6:$6,GU$6)+SUMIFS(раунд2!172:172,раунд2!$6:$6,GU$6)+SUMIFS(раунд3!172:172,раунд3!$6:$6,GU$6)+GU44)</f>
        <v>0</v>
      </c>
      <c r="GV74" s="41">
        <f>IF(GV$7="",0,SUMIFS(раунд1!172:172,раунд1!$6:$6,GV$6)+SUMIFS(раунд2!172:172,раунд2!$6:$6,GV$6)+SUMIFS(раунд3!172:172,раунд3!$6:$6,GV$6)+GV44)</f>
        <v>0</v>
      </c>
      <c r="GW74" s="41">
        <f>IF(GW$7="",0,SUMIFS(раунд1!172:172,раунд1!$6:$6,GW$6)+SUMIFS(раунд2!172:172,раунд2!$6:$6,GW$6)+SUMIFS(раунд3!172:172,раунд3!$6:$6,GW$6)+GW44)</f>
        <v>0</v>
      </c>
      <c r="GX74" s="41">
        <f>IF(GX$7="",0,SUMIFS(раунд1!172:172,раунд1!$6:$6,GX$6)+SUMIFS(раунд2!172:172,раунд2!$6:$6,GX$6)+SUMIFS(раунд3!172:172,раунд3!$6:$6,GX$6)+GX44)</f>
        <v>0</v>
      </c>
      <c r="GY74" s="41">
        <f>IF(GY$7="",0,SUMIFS(раунд1!172:172,раунд1!$6:$6,GY$6)+SUMIFS(раунд2!172:172,раунд2!$6:$6,GY$6)+SUMIFS(раунд3!172:172,раунд3!$6:$6,GY$6)+GY44)</f>
        <v>0</v>
      </c>
      <c r="GZ74" s="41">
        <f>IF(GZ$7="",0,SUMIFS(раунд1!172:172,раунд1!$6:$6,GZ$6)+SUMIFS(раунд2!172:172,раунд2!$6:$6,GZ$6)+SUMIFS(раунд3!172:172,раунд3!$6:$6,GZ$6)+GZ44)</f>
        <v>0</v>
      </c>
      <c r="HA74" s="41">
        <f>IF(HA$7="",0,SUMIFS(раунд1!172:172,раунд1!$6:$6,HA$6)+SUMIFS(раунд2!172:172,раунд2!$6:$6,HA$6)+SUMIFS(раунд3!172:172,раунд3!$6:$6,HA$6)+HA44)</f>
        <v>0</v>
      </c>
      <c r="HB74" s="41">
        <f>IF(HB$7="",0,SUMIFS(раунд1!172:172,раунд1!$6:$6,HB$6)+SUMIFS(раунд2!172:172,раунд2!$6:$6,HB$6)+SUMIFS(раунд3!172:172,раунд3!$6:$6,HB$6)+HB44)</f>
        <v>0</v>
      </c>
      <c r="HC74" s="41">
        <f>IF(HC$7="",0,SUMIFS(раунд1!172:172,раунд1!$6:$6,HC$6)+SUMIFS(раунд2!172:172,раунд2!$6:$6,HC$6)+SUMIFS(раунд3!172:172,раунд3!$6:$6,HC$6)+HC44)</f>
        <v>0</v>
      </c>
      <c r="HD74" s="41">
        <f>IF(HD$7="",0,SUMIFS(раунд1!172:172,раунд1!$6:$6,HD$6)+SUMIFS(раунд2!172:172,раунд2!$6:$6,HD$6)+SUMIFS(раунд3!172:172,раунд3!$6:$6,HD$6)+HD44)</f>
        <v>0</v>
      </c>
      <c r="HE74" s="41">
        <f>IF(HE$7="",0,SUMIFS(раунд1!172:172,раунд1!$6:$6,HE$6)+SUMIFS(раунд2!172:172,раунд2!$6:$6,HE$6)+SUMIFS(раунд3!172:172,раунд3!$6:$6,HE$6)+HE44)</f>
        <v>0</v>
      </c>
      <c r="HF74" s="41">
        <f>IF(HF$7="",0,SUMIFS(раунд1!172:172,раунд1!$6:$6,HF$6)+SUMIFS(раунд2!172:172,раунд2!$6:$6,HF$6)+SUMIFS(раунд3!172:172,раунд3!$6:$6,HF$6)+HF44)</f>
        <v>0</v>
      </c>
      <c r="HG74" s="41">
        <f>IF(HG$7="",0,SUMIFS(раунд1!172:172,раунд1!$6:$6,HG$6)+SUMIFS(раунд2!172:172,раунд2!$6:$6,HG$6)+SUMIFS(раунд3!172:172,раунд3!$6:$6,HG$6)+HG44)</f>
        <v>0</v>
      </c>
      <c r="HH74" s="41">
        <f>IF(HH$7="",0,SUMIFS(раунд1!172:172,раунд1!$6:$6,HH$6)+SUMIFS(раунд2!172:172,раунд2!$6:$6,HH$6)+SUMIFS(раунд3!172:172,раунд3!$6:$6,HH$6)+HH44)</f>
        <v>0</v>
      </c>
      <c r="HI74" s="41">
        <f>IF(HI$7="",0,SUMIFS(раунд1!172:172,раунд1!$6:$6,HI$6)+SUMIFS(раунд2!172:172,раунд2!$6:$6,HI$6)+SUMIFS(раунд3!172:172,раунд3!$6:$6,HI$6)+HI44)</f>
        <v>0</v>
      </c>
      <c r="HJ74" s="41">
        <f>IF(HJ$7="",0,SUMIFS(раунд1!172:172,раунд1!$6:$6,HJ$6)+SUMIFS(раунд2!172:172,раунд2!$6:$6,HJ$6)+SUMIFS(раунд3!172:172,раунд3!$6:$6,HJ$6)+HJ44)</f>
        <v>0</v>
      </c>
      <c r="HK74" s="41">
        <f>IF(HK$7="",0,SUMIFS(раунд1!172:172,раунд1!$6:$6,HK$6)+SUMIFS(раунд2!172:172,раунд2!$6:$6,HK$6)+SUMIFS(раунд3!172:172,раунд3!$6:$6,HK$6)+HK44)</f>
        <v>0</v>
      </c>
      <c r="HL74" s="41">
        <f>IF(HL$7="",0,SUMIFS(раунд1!172:172,раунд1!$6:$6,HL$6)+SUMIFS(раунд2!172:172,раунд2!$6:$6,HL$6)+SUMIFS(раунд3!172:172,раунд3!$6:$6,HL$6)+HL44)</f>
        <v>0</v>
      </c>
      <c r="HM74" s="41">
        <f>IF(HM$7="",0,SUMIFS(раунд1!172:172,раунд1!$6:$6,HM$6)+SUMIFS(раунд2!172:172,раунд2!$6:$6,HM$6)+SUMIFS(раунд3!172:172,раунд3!$6:$6,HM$6)+HM44)</f>
        <v>0</v>
      </c>
      <c r="HN74" s="41">
        <f>IF(HN$7="",0,SUMIFS(раунд1!172:172,раунд1!$6:$6,HN$6)+SUMIFS(раунд2!172:172,раунд2!$6:$6,HN$6)+SUMIFS(раунд3!172:172,раунд3!$6:$6,HN$6)+HN44)</f>
        <v>0</v>
      </c>
      <c r="HO74" s="41">
        <f>IF(HO$7="",0,SUMIFS(раунд1!172:172,раунд1!$6:$6,HO$6)+SUMIFS(раунд2!172:172,раунд2!$6:$6,HO$6)+SUMIFS(раунд3!172:172,раунд3!$6:$6,HO$6)+HO44)</f>
        <v>0</v>
      </c>
      <c r="HP74" s="41">
        <f>IF(HP$7="",0,SUMIFS(раунд1!172:172,раунд1!$6:$6,HP$6)+SUMIFS(раунд2!172:172,раунд2!$6:$6,HP$6)+SUMIFS(раунд3!172:172,раунд3!$6:$6,HP$6)+HP44)</f>
        <v>0</v>
      </c>
      <c r="HQ74" s="41">
        <f>IF(HQ$7="",0,SUMIFS(раунд1!172:172,раунд1!$6:$6,HQ$6)+SUMIFS(раунд2!172:172,раунд2!$6:$6,HQ$6)+SUMIFS(раунд3!172:172,раунд3!$6:$6,HQ$6)+HQ44)</f>
        <v>0</v>
      </c>
      <c r="HR74" s="41">
        <f>IF(HR$7="",0,SUMIFS(раунд1!172:172,раунд1!$6:$6,HR$6)+SUMIFS(раунд2!172:172,раунд2!$6:$6,HR$6)+SUMIFS(раунд3!172:172,раунд3!$6:$6,HR$6)+HR44)</f>
        <v>0</v>
      </c>
      <c r="HS74" s="41">
        <f>IF(HS$7="",0,SUMIFS(раунд1!172:172,раунд1!$6:$6,HS$6)+SUMIFS(раунд2!172:172,раунд2!$6:$6,HS$6)+SUMIFS(раунд3!172:172,раунд3!$6:$6,HS$6)+HS44)</f>
        <v>0</v>
      </c>
      <c r="HT74" s="41">
        <f>IF(HT$7="",0,SUMIFS(раунд1!172:172,раунд1!$6:$6,HT$6)+SUMIFS(раунд2!172:172,раунд2!$6:$6,HT$6)+SUMIFS(раунд3!172:172,раунд3!$6:$6,HT$6)+HT44)</f>
        <v>0</v>
      </c>
      <c r="HU74" s="41">
        <f>IF(HU$7="",0,SUMIFS(раунд1!172:172,раунд1!$6:$6,HU$6)+SUMIFS(раунд2!172:172,раунд2!$6:$6,HU$6)+SUMIFS(раунд3!172:172,раунд3!$6:$6,HU$6)+HU44)</f>
        <v>0</v>
      </c>
      <c r="HV74" s="41">
        <f>IF(HV$7="",0,SUMIFS(раунд1!172:172,раунд1!$6:$6,HV$6)+SUMIFS(раунд2!172:172,раунд2!$6:$6,HV$6)+SUMIFS(раунд3!172:172,раунд3!$6:$6,HV$6)+HV44)</f>
        <v>0</v>
      </c>
      <c r="HW74" s="41">
        <f>IF(HW$7="",0,SUMIFS(раунд1!172:172,раунд1!$6:$6,HW$6)+SUMIFS(раунд2!172:172,раунд2!$6:$6,HW$6)+SUMIFS(раунд3!172:172,раунд3!$6:$6,HW$6)+HW44)</f>
        <v>0</v>
      </c>
      <c r="HX74" s="41">
        <f>IF(HX$7="",0,SUMIFS(раунд1!172:172,раунд1!$6:$6,HX$6)+SUMIFS(раунд2!172:172,раунд2!$6:$6,HX$6)+SUMIFS(раунд3!172:172,раунд3!$6:$6,HX$6)+HX44)</f>
        <v>0</v>
      </c>
      <c r="HY74" s="41">
        <f>IF(HY$7="",0,SUMIFS(раунд1!172:172,раунд1!$6:$6,HY$6)+SUMIFS(раунд2!172:172,раунд2!$6:$6,HY$6)+SUMIFS(раунд3!172:172,раунд3!$6:$6,HY$6)+HY44)</f>
        <v>0</v>
      </c>
      <c r="HZ74" s="41">
        <f>IF(HZ$7="",0,SUMIFS(раунд1!172:172,раунд1!$6:$6,HZ$6)+SUMIFS(раунд2!172:172,раунд2!$6:$6,HZ$6)+SUMIFS(раунд3!172:172,раунд3!$6:$6,HZ$6)+HZ44)</f>
        <v>0</v>
      </c>
      <c r="IA74" s="41">
        <f>IF(IA$7="",0,SUMIFS(раунд1!172:172,раунд1!$6:$6,IA$6)+SUMIFS(раунд2!172:172,раунд2!$6:$6,IA$6)+SUMIFS(раунд3!172:172,раунд3!$6:$6,IA$6)+IA44)</f>
        <v>0</v>
      </c>
      <c r="IB74" s="41">
        <f>IF(IB$7="",0,SUMIFS(раунд1!172:172,раунд1!$6:$6,IB$6)+SUMIFS(раунд2!172:172,раунд2!$6:$6,IB$6)+SUMIFS(раунд3!172:172,раунд3!$6:$6,IB$6)+IB44)</f>
        <v>0</v>
      </c>
      <c r="IC74" s="41">
        <f>IF(IC$7="",0,SUMIFS(раунд1!172:172,раунд1!$6:$6,IC$6)+SUMIFS(раунд2!172:172,раунд2!$6:$6,IC$6)+SUMIFS(раунд3!172:172,раунд3!$6:$6,IC$6)+IC44)</f>
        <v>0</v>
      </c>
      <c r="ID74" s="41">
        <f>IF(ID$7="",0,SUMIFS(раунд1!172:172,раунд1!$6:$6,ID$6)+SUMIFS(раунд2!172:172,раунд2!$6:$6,ID$6)+SUMIFS(раунд3!172:172,раунд3!$6:$6,ID$6)+ID44)</f>
        <v>0</v>
      </c>
      <c r="IE74" s="41">
        <f>IF(IE$7="",0,SUMIFS(раунд1!172:172,раунд1!$6:$6,IE$6)+SUMIFS(раунд2!172:172,раунд2!$6:$6,IE$6)+SUMIFS(раунд3!172:172,раунд3!$6:$6,IE$6)+IE44)</f>
        <v>0</v>
      </c>
      <c r="IF74" s="41">
        <f>IF(IF$7="",0,SUMIFS(раунд1!172:172,раунд1!$6:$6,IF$6)+SUMIFS(раунд2!172:172,раунд2!$6:$6,IF$6)+SUMIFS(раунд3!172:172,раунд3!$6:$6,IF$6)+IF44)</f>
        <v>0</v>
      </c>
      <c r="IG74" s="41">
        <f>IF(IG$7="",0,SUMIFS(раунд1!172:172,раунд1!$6:$6,IG$6)+SUMIFS(раунд2!172:172,раунд2!$6:$6,IG$6)+SUMIFS(раунд3!172:172,раунд3!$6:$6,IG$6)+IG44)</f>
        <v>0</v>
      </c>
      <c r="IH74" s="41">
        <f>IF(IH$7="",0,SUMIFS(раунд1!172:172,раунд1!$6:$6,IH$6)+SUMIFS(раунд2!172:172,раунд2!$6:$6,IH$6)+SUMIFS(раунд3!172:172,раунд3!$6:$6,IH$6)+IH44)</f>
        <v>0</v>
      </c>
      <c r="II74" s="41">
        <f>IF(II$7="",0,SUMIFS(раунд1!172:172,раунд1!$6:$6,II$6)+SUMIFS(раунд2!172:172,раунд2!$6:$6,II$6)+SUMIFS(раунд3!172:172,раунд3!$6:$6,II$6)+II44)</f>
        <v>0</v>
      </c>
      <c r="IJ74" s="41">
        <f>IF(IJ$7="",0,SUMIFS(раунд1!172:172,раунд1!$6:$6,IJ$6)+SUMIFS(раунд2!172:172,раунд2!$6:$6,IJ$6)+SUMIFS(раунд3!172:172,раунд3!$6:$6,IJ$6)+IJ44)</f>
        <v>0</v>
      </c>
      <c r="IK74" s="41">
        <f>IF(IK$7="",0,SUMIFS(раунд1!172:172,раунд1!$6:$6,IK$6)+SUMIFS(раунд2!172:172,раунд2!$6:$6,IK$6)+SUMIFS(раунд3!172:172,раунд3!$6:$6,IK$6)+IK44)</f>
        <v>0</v>
      </c>
      <c r="IL74" s="41">
        <f>IF(IL$7="",0,SUMIFS(раунд1!172:172,раунд1!$6:$6,IL$6)+SUMIFS(раунд2!172:172,раунд2!$6:$6,IL$6)+SUMIFS(раунд3!172:172,раунд3!$6:$6,IL$6)+IL44)</f>
        <v>0</v>
      </c>
      <c r="IM74" s="41">
        <f>IF(IM$7="",0,SUMIFS(раунд1!172:172,раунд1!$6:$6,IM$6)+SUMIFS(раунд2!172:172,раунд2!$6:$6,IM$6)+SUMIFS(раунд3!172:172,раунд3!$6:$6,IM$6)+IM44)</f>
        <v>0</v>
      </c>
      <c r="IN74" s="41">
        <f>IF(IN$7="",0,SUMIFS(раунд1!172:172,раунд1!$6:$6,IN$6)+SUMIFS(раунд2!172:172,раунд2!$6:$6,IN$6)+SUMIFS(раунд3!172:172,раунд3!$6:$6,IN$6)+IN44)</f>
        <v>0</v>
      </c>
      <c r="IO74" s="41">
        <f>IF(IO$7="",0,SUMIFS(раунд1!172:172,раунд1!$6:$6,IO$6)+SUMIFS(раунд2!172:172,раунд2!$6:$6,IO$6)+SUMIFS(раунд3!172:172,раунд3!$6:$6,IO$6)+IO44)</f>
        <v>0</v>
      </c>
      <c r="IP74" s="41">
        <f>IF(IP$7="",0,SUMIFS(раунд1!172:172,раунд1!$6:$6,IP$6)+SUMIFS(раунд2!172:172,раунд2!$6:$6,IP$6)+SUMIFS(раунд3!172:172,раунд3!$6:$6,IP$6)+IP44)</f>
        <v>0</v>
      </c>
      <c r="IQ74" s="41">
        <f>IF(IQ$7="",0,SUMIFS(раунд1!172:172,раунд1!$6:$6,IQ$6)+SUMIFS(раунд2!172:172,раунд2!$6:$6,IQ$6)+SUMIFS(раунд3!172:172,раунд3!$6:$6,IQ$6)+IQ44)</f>
        <v>0</v>
      </c>
      <c r="IR74" s="41">
        <f>IF(IR$7="",0,SUMIFS(раунд1!172:172,раунд1!$6:$6,IR$6)+SUMIFS(раунд2!172:172,раунд2!$6:$6,IR$6)+SUMIFS(раунд3!172:172,раунд3!$6:$6,IR$6)+IR44)</f>
        <v>0</v>
      </c>
      <c r="IS74" s="41">
        <f>IF(IS$7="",0,SUMIFS(раунд1!172:172,раунд1!$6:$6,IS$6)+SUMIFS(раунд2!172:172,раунд2!$6:$6,IS$6)+SUMIFS(раунд3!172:172,раунд3!$6:$6,IS$6)+IS44)</f>
        <v>0</v>
      </c>
      <c r="IT74" s="41">
        <f>IF(IT$7="",0,SUMIFS(раунд1!172:172,раунд1!$6:$6,IT$6)+SUMIFS(раунд2!172:172,раунд2!$6:$6,IT$6)+SUMIFS(раунд3!172:172,раунд3!$6:$6,IT$6)+IT44)</f>
        <v>0</v>
      </c>
      <c r="IU74" s="41">
        <f>IF(IU$7="",0,SUMIFS(раунд1!172:172,раунд1!$6:$6,IU$6)+SUMIFS(раунд2!172:172,раунд2!$6:$6,IU$6)+SUMIFS(раунд3!172:172,раунд3!$6:$6,IU$6)+IU44)</f>
        <v>0</v>
      </c>
      <c r="IV74" s="41">
        <f>IF(IV$7="",0,SUMIFS(раунд1!172:172,раунд1!$6:$6,IV$6)+SUMIFS(раунд2!172:172,раунд2!$6:$6,IV$6)+SUMIFS(раунд3!172:172,раунд3!$6:$6,IV$6)+IV44)</f>
        <v>0</v>
      </c>
      <c r="IW74" s="41">
        <f>IF(IW$7="",0,SUMIFS(раунд1!172:172,раунд1!$6:$6,IW$6)+SUMIFS(раунд2!172:172,раунд2!$6:$6,IW$6)+SUMIFS(раунд3!172:172,раунд3!$6:$6,IW$6)+IW44)</f>
        <v>0</v>
      </c>
      <c r="IX74" s="41">
        <f>IF(IX$7="",0,SUMIFS(раунд1!172:172,раунд1!$6:$6,IX$6)+SUMIFS(раунд2!172:172,раунд2!$6:$6,IX$6)+SUMIFS(раунд3!172:172,раунд3!$6:$6,IX$6)+IX44)</f>
        <v>0</v>
      </c>
      <c r="IY74" s="41">
        <f>IF(IY$7="",0,SUMIFS(раунд1!172:172,раунд1!$6:$6,IY$6)+SUMIFS(раунд2!172:172,раунд2!$6:$6,IY$6)+SUMIFS(раунд3!172:172,раунд3!$6:$6,IY$6)+IY44)</f>
        <v>0</v>
      </c>
      <c r="IZ74" s="41">
        <f>IF(IZ$7="",0,SUMIFS(раунд1!172:172,раунд1!$6:$6,IZ$6)+SUMIFS(раунд2!172:172,раунд2!$6:$6,IZ$6)+SUMIFS(раунд3!172:172,раунд3!$6:$6,IZ$6)+IZ44)</f>
        <v>0</v>
      </c>
      <c r="JA74" s="41">
        <f>IF(JA$7="",0,SUMIFS(раунд1!172:172,раунд1!$6:$6,JA$6)+SUMIFS(раунд2!172:172,раунд2!$6:$6,JA$6)+SUMIFS(раунд3!172:172,раунд3!$6:$6,JA$6)+JA44)</f>
        <v>0</v>
      </c>
      <c r="JB74" s="41">
        <f>IF(JB$7="",0,SUMIFS(раунд1!172:172,раунд1!$6:$6,JB$6)+SUMIFS(раунд2!172:172,раунд2!$6:$6,JB$6)+SUMIFS(раунд3!172:172,раунд3!$6:$6,JB$6)+JB44)</f>
        <v>0</v>
      </c>
      <c r="JC74" s="41">
        <f>IF(JC$7="",0,SUMIFS(раунд1!172:172,раунд1!$6:$6,JC$6)+SUMIFS(раунд2!172:172,раунд2!$6:$6,JC$6)+SUMIFS(раунд3!172:172,раунд3!$6:$6,JC$6)+JC44)</f>
        <v>0</v>
      </c>
      <c r="JD74" s="41">
        <f>IF(JD$7="",0,SUMIFS(раунд1!172:172,раунд1!$6:$6,JD$6)+SUMIFS(раунд2!172:172,раунд2!$6:$6,JD$6)+SUMIFS(раунд3!172:172,раунд3!$6:$6,JD$6)+JD44)</f>
        <v>0</v>
      </c>
      <c r="JE74" s="41">
        <f>IF(JE$7="",0,SUMIFS(раунд1!172:172,раунд1!$6:$6,JE$6)+SUMIFS(раунд2!172:172,раунд2!$6:$6,JE$6)+SUMIFS(раунд3!172:172,раунд3!$6:$6,JE$6)+JE44)</f>
        <v>0</v>
      </c>
      <c r="JF74" s="41">
        <f>IF(JF$7="",0,SUMIFS(раунд1!172:172,раунд1!$6:$6,JF$6)+SUMIFS(раунд2!172:172,раунд2!$6:$6,JF$6)+SUMIFS(раунд3!172:172,раунд3!$6:$6,JF$6)+JF44)</f>
        <v>0</v>
      </c>
      <c r="JG74" s="41">
        <f>IF(JG$7="",0,SUMIFS(раунд1!172:172,раунд1!$6:$6,JG$6)+SUMIFS(раунд2!172:172,раунд2!$6:$6,JG$6)+SUMIFS(раунд3!172:172,раунд3!$6:$6,JG$6)+JG44)</f>
        <v>0</v>
      </c>
      <c r="JH74" s="41">
        <f>IF(JH$7="",0,SUMIFS(раунд1!172:172,раунд1!$6:$6,JH$6)+SUMIFS(раунд2!172:172,раунд2!$6:$6,JH$6)+SUMIFS(раунд3!172:172,раунд3!$6:$6,JH$6)+JH44)</f>
        <v>0</v>
      </c>
      <c r="JI74" s="41">
        <f>IF(JI$7="",0,SUMIFS(раунд1!172:172,раунд1!$6:$6,JI$6)+SUMIFS(раунд2!172:172,раунд2!$6:$6,JI$6)+SUMIFS(раунд3!172:172,раунд3!$6:$6,JI$6)+JI44)</f>
        <v>0</v>
      </c>
      <c r="JJ74" s="41">
        <f>IF(JJ$7="",0,SUMIFS(раунд1!172:172,раунд1!$6:$6,JJ$6)+SUMIFS(раунд2!172:172,раунд2!$6:$6,JJ$6)+SUMIFS(раунд3!172:172,раунд3!$6:$6,JJ$6)+JJ44)</f>
        <v>0</v>
      </c>
      <c r="JK74" s="41">
        <f>IF(JK$7="",0,SUMIFS(раунд1!172:172,раунд1!$6:$6,JK$6)+SUMIFS(раунд2!172:172,раунд2!$6:$6,JK$6)+SUMIFS(раунд3!172:172,раунд3!$6:$6,JK$6)+JK44)</f>
        <v>0</v>
      </c>
      <c r="JL74" s="41">
        <f>IF(JL$7="",0,SUMIFS(раунд1!172:172,раунд1!$6:$6,JL$6)+SUMIFS(раунд2!172:172,раунд2!$6:$6,JL$6)+SUMIFS(раунд3!172:172,раунд3!$6:$6,JL$6)+JL44)</f>
        <v>0</v>
      </c>
      <c r="JM74" s="41">
        <f>IF(JM$7="",0,SUMIFS(раунд1!172:172,раунд1!$6:$6,JM$6)+SUMIFS(раунд2!172:172,раунд2!$6:$6,JM$6)+SUMIFS(раунд3!172:172,раунд3!$6:$6,JM$6)+JM44)</f>
        <v>0</v>
      </c>
      <c r="JN74" s="41">
        <f>IF(JN$7="",0,SUMIFS(раунд1!172:172,раунд1!$6:$6,JN$6)+SUMIFS(раунд2!172:172,раунд2!$6:$6,JN$6)+SUMIFS(раунд3!172:172,раунд3!$6:$6,JN$6)+JN44)</f>
        <v>0</v>
      </c>
      <c r="JO74" s="41">
        <f>IF(JO$7="",0,SUMIFS(раунд1!172:172,раунд1!$6:$6,JO$6)+SUMIFS(раунд2!172:172,раунд2!$6:$6,JO$6)+SUMIFS(раунд3!172:172,раунд3!$6:$6,JO$6)+JO44)</f>
        <v>0</v>
      </c>
      <c r="JP74" s="41">
        <f>IF(JP$7="",0,SUMIFS(раунд1!172:172,раунд1!$6:$6,JP$6)+SUMIFS(раунд2!172:172,раунд2!$6:$6,JP$6)+SUMIFS(раунд3!172:172,раунд3!$6:$6,JP$6)+JP44)</f>
        <v>0</v>
      </c>
      <c r="JQ74" s="41">
        <f>IF(JQ$7="",0,SUMIFS(раунд1!172:172,раунд1!$6:$6,JQ$6)+SUMIFS(раунд2!172:172,раунд2!$6:$6,JQ$6)+SUMIFS(раунд3!172:172,раунд3!$6:$6,JQ$6)+JQ44)</f>
        <v>0</v>
      </c>
      <c r="JR74" s="41">
        <f>IF(JR$7="",0,SUMIFS(раунд1!172:172,раунд1!$6:$6,JR$6)+SUMIFS(раунд2!172:172,раунд2!$6:$6,JR$6)+SUMIFS(раунд3!172:172,раунд3!$6:$6,JR$6)+JR44)</f>
        <v>0</v>
      </c>
      <c r="JS74" s="41">
        <f>IF(JS$7="",0,SUMIFS(раунд1!172:172,раунд1!$6:$6,JS$6)+SUMIFS(раунд2!172:172,раунд2!$6:$6,JS$6)+SUMIFS(раунд3!172:172,раунд3!$6:$6,JS$6)+JS44)</f>
        <v>0</v>
      </c>
      <c r="JT74" s="41">
        <f>IF(JT$7="",0,SUMIFS(раунд1!172:172,раунд1!$6:$6,JT$6)+SUMIFS(раунд2!172:172,раунд2!$6:$6,JT$6)+SUMIFS(раунд3!172:172,раунд3!$6:$6,JT$6)+JT44)</f>
        <v>0</v>
      </c>
      <c r="JU74" s="41">
        <f>IF(JU$7="",0,SUMIFS(раунд1!172:172,раунд1!$6:$6,JU$6)+SUMIFS(раунд2!172:172,раунд2!$6:$6,JU$6)+SUMIFS(раунд3!172:172,раунд3!$6:$6,JU$6)+JU44)</f>
        <v>0</v>
      </c>
      <c r="JV74" s="41">
        <f>IF(JV$7="",0,SUMIFS(раунд1!172:172,раунд1!$6:$6,JV$6)+SUMIFS(раунд2!172:172,раунд2!$6:$6,JV$6)+SUMIFS(раунд3!172:172,раунд3!$6:$6,JV$6)+JV44)</f>
        <v>0</v>
      </c>
      <c r="JW74" s="41">
        <f>IF(JW$7="",0,SUMIFS(раунд1!172:172,раунд1!$6:$6,JW$6)+SUMIFS(раунд2!172:172,раунд2!$6:$6,JW$6)+SUMIFS(раунд3!172:172,раунд3!$6:$6,JW$6)+JW44)</f>
        <v>0</v>
      </c>
      <c r="JX74" s="41">
        <f>IF(JX$7="",0,SUMIFS(раунд1!172:172,раунд1!$6:$6,JX$6)+SUMIFS(раунд2!172:172,раунд2!$6:$6,JX$6)+SUMIFS(раунд3!172:172,раунд3!$6:$6,JX$6)+JX44)</f>
        <v>0</v>
      </c>
      <c r="JY74" s="41">
        <f>IF(JY$7="",0,SUMIFS(раунд1!172:172,раунд1!$6:$6,JY$6)+SUMIFS(раунд2!172:172,раунд2!$6:$6,JY$6)+SUMIFS(раунд3!172:172,раунд3!$6:$6,JY$6)+JY44)</f>
        <v>0</v>
      </c>
      <c r="JZ74" s="41">
        <f>IF(JZ$7="",0,SUMIFS(раунд1!172:172,раунд1!$6:$6,JZ$6)+SUMIFS(раунд2!172:172,раунд2!$6:$6,JZ$6)+SUMIFS(раунд3!172:172,раунд3!$6:$6,JZ$6)+JZ44)</f>
        <v>0</v>
      </c>
      <c r="KA74" s="41">
        <f>IF(KA$7="",0,SUMIFS(раунд1!172:172,раунд1!$6:$6,KA$6)+SUMIFS(раунд2!172:172,раунд2!$6:$6,KA$6)+SUMIFS(раунд3!172:172,раунд3!$6:$6,KA$6)+KA44)</f>
        <v>0</v>
      </c>
      <c r="KB74" s="41">
        <f>IF(KB$7="",0,SUMIFS(раунд1!172:172,раунд1!$6:$6,KB$6)+SUMIFS(раунд2!172:172,раунд2!$6:$6,KB$6)+SUMIFS(раунд3!172:172,раунд3!$6:$6,KB$6)+KB44)</f>
        <v>0</v>
      </c>
      <c r="KC74" s="41">
        <f>IF(KC$7="",0,SUMIFS(раунд1!172:172,раунд1!$6:$6,KC$6)+SUMIFS(раунд2!172:172,раунд2!$6:$6,KC$6)+SUMIFS(раунд3!172:172,раунд3!$6:$6,KC$6)+KC44)</f>
        <v>0</v>
      </c>
      <c r="KD74" s="41">
        <f>IF(KD$7="",0,SUMIFS(раунд1!172:172,раунд1!$6:$6,KD$6)+SUMIFS(раунд2!172:172,раунд2!$6:$6,KD$6)+SUMIFS(раунд3!172:172,раунд3!$6:$6,KD$6)+KD44)</f>
        <v>0</v>
      </c>
      <c r="KE74" s="41">
        <f>IF(KE$7="",0,SUMIFS(раунд1!172:172,раунд1!$6:$6,KE$6)+SUMIFS(раунд2!172:172,раунд2!$6:$6,KE$6)+SUMIFS(раунд3!172:172,раунд3!$6:$6,KE$6)+KE44)</f>
        <v>0</v>
      </c>
      <c r="KF74" s="41">
        <f>IF(KF$7="",0,SUMIFS(раунд1!172:172,раунд1!$6:$6,KF$6)+SUMIFS(раунд2!172:172,раунд2!$6:$6,KF$6)+SUMIFS(раунд3!172:172,раунд3!$6:$6,KF$6)+KF44)</f>
        <v>0</v>
      </c>
      <c r="KG74" s="41">
        <f>IF(KG$7="",0,SUMIFS(раунд1!172:172,раунд1!$6:$6,KG$6)+SUMIFS(раунд2!172:172,раунд2!$6:$6,KG$6)+SUMIFS(раунд3!172:172,раунд3!$6:$6,KG$6)+KG44)</f>
        <v>0</v>
      </c>
      <c r="KH74" s="41">
        <f>IF(KH$7="",0,SUMIFS(раунд1!172:172,раунд1!$6:$6,KH$6)+SUMIFS(раунд2!172:172,раунд2!$6:$6,KH$6)+SUMIFS(раунд3!172:172,раунд3!$6:$6,KH$6)+KH44)</f>
        <v>0</v>
      </c>
      <c r="KI74" s="41">
        <f>IF(KI$7="",0,SUMIFS(раунд1!172:172,раунд1!$6:$6,KI$6)+SUMIFS(раунд2!172:172,раунд2!$6:$6,KI$6)+SUMIFS(раунд3!172:172,раунд3!$6:$6,KI$6)+KI44)</f>
        <v>0</v>
      </c>
      <c r="KJ74" s="41">
        <f>IF(KJ$7="",0,SUMIFS(раунд1!172:172,раунд1!$6:$6,KJ$6)+SUMIFS(раунд2!172:172,раунд2!$6:$6,KJ$6)+SUMIFS(раунд3!172:172,раунд3!$6:$6,KJ$6)+KJ44)</f>
        <v>0</v>
      </c>
      <c r="KK74" s="41">
        <f>IF(KK$7="",0,SUMIFS(раунд1!172:172,раунд1!$6:$6,KK$6)+SUMIFS(раунд2!172:172,раунд2!$6:$6,KK$6)+SUMIFS(раунд3!172:172,раунд3!$6:$6,KK$6)+KK44)</f>
        <v>0</v>
      </c>
      <c r="KL74" s="41">
        <f>IF(KL$7="",0,SUMIFS(раунд1!172:172,раунд1!$6:$6,KL$6)+SUMIFS(раунд2!172:172,раунд2!$6:$6,KL$6)+SUMIFS(раунд3!172:172,раунд3!$6:$6,KL$6)+KL44)</f>
        <v>0</v>
      </c>
      <c r="KM74" s="41">
        <f>IF(KM$7="",0,SUMIFS(раунд1!172:172,раунд1!$6:$6,KM$6)+SUMIFS(раунд2!172:172,раунд2!$6:$6,KM$6)+SUMIFS(раунд3!172:172,раунд3!$6:$6,KM$6)+KM44)</f>
        <v>0</v>
      </c>
      <c r="KN74" s="41">
        <f>IF(KN$7="",0,SUMIFS(раунд1!172:172,раунд1!$6:$6,KN$6)+SUMIFS(раунд2!172:172,раунд2!$6:$6,KN$6)+SUMIFS(раунд3!172:172,раунд3!$6:$6,KN$6)+KN44)</f>
        <v>0</v>
      </c>
      <c r="KO74" s="41">
        <f>IF(KO$7="",0,SUMIFS(раунд1!172:172,раунд1!$6:$6,KO$6)+SUMIFS(раунд2!172:172,раунд2!$6:$6,KO$6)+SUMIFS(раунд3!172:172,раунд3!$6:$6,KO$6)+KO44)</f>
        <v>0</v>
      </c>
      <c r="KP74" s="41">
        <f>IF(KP$7="",0,SUMIFS(раунд1!172:172,раунд1!$6:$6,KP$6)+SUMIFS(раунд2!172:172,раунд2!$6:$6,KP$6)+SUMIFS(раунд3!172:172,раунд3!$6:$6,KP$6)+KP44)</f>
        <v>0</v>
      </c>
      <c r="KQ74" s="41">
        <f>IF(KQ$7="",0,SUMIFS(раунд1!172:172,раунд1!$6:$6,KQ$6)+SUMIFS(раунд2!172:172,раунд2!$6:$6,KQ$6)+SUMIFS(раунд3!172:172,раунд3!$6:$6,KQ$6)+KQ44)</f>
        <v>0</v>
      </c>
      <c r="KR74" s="41">
        <f>IF(KR$7="",0,SUMIFS(раунд1!172:172,раунд1!$6:$6,KR$6)+SUMIFS(раунд2!172:172,раунд2!$6:$6,KR$6)+SUMIFS(раунд3!172:172,раунд3!$6:$6,KR$6)+KR44)</f>
        <v>0</v>
      </c>
      <c r="KS74" s="41">
        <f>IF(KS$7="",0,SUMIFS(раунд1!172:172,раунд1!$6:$6,KS$6)+SUMIFS(раунд2!172:172,раунд2!$6:$6,KS$6)+SUMIFS(раунд3!172:172,раунд3!$6:$6,KS$6)+KS44)</f>
        <v>0</v>
      </c>
      <c r="KT74" s="41">
        <f>IF(KT$7="",0,SUMIFS(раунд1!172:172,раунд1!$6:$6,KT$6)+SUMIFS(раунд2!172:172,раунд2!$6:$6,KT$6)+SUMIFS(раунд3!172:172,раунд3!$6:$6,KT$6)+KT44)</f>
        <v>0</v>
      </c>
      <c r="KU74" s="41">
        <f>IF(KU$7="",0,SUMIFS(раунд1!172:172,раунд1!$6:$6,KU$6)+SUMIFS(раунд2!172:172,раунд2!$6:$6,KU$6)+SUMIFS(раунд3!172:172,раунд3!$6:$6,KU$6)+KU44)</f>
        <v>0</v>
      </c>
      <c r="KV74" s="41">
        <f>IF(KV$7="",0,SUMIFS(раунд1!172:172,раунд1!$6:$6,KV$6)+SUMIFS(раунд2!172:172,раунд2!$6:$6,KV$6)+SUMIFS(раунд3!172:172,раунд3!$6:$6,KV$6)+KV44)</f>
        <v>0</v>
      </c>
      <c r="KW74" s="70"/>
      <c r="KX74" s="70"/>
    </row>
    <row r="75" spans="1:310" s="4" customFormat="1" x14ac:dyDescent="0.25">
      <c r="A75" s="3"/>
      <c r="B75" s="85"/>
      <c r="C75" s="86"/>
      <c r="D75" s="85"/>
      <c r="E75" s="3" t="str">
        <f>kpi!$E$82</f>
        <v>EBITDA</v>
      </c>
      <c r="F75" s="3"/>
      <c r="G75" s="3"/>
      <c r="H75" s="39" t="str">
        <f>IF(OR($E75="",$E75=0),"",INDEX(kpi!$I:$I,SUMIFS(kpi!$A:$A,kpi!$E:$E,$E75)))</f>
        <v>руб.</v>
      </c>
      <c r="I75" s="3"/>
      <c r="J75" s="3"/>
      <c r="K75" s="3"/>
      <c r="L75" s="3"/>
      <c r="M75" s="5"/>
      <c r="N75" s="3"/>
      <c r="O75" s="19"/>
      <c r="P75" s="3"/>
      <c r="Q75" s="3"/>
      <c r="R75" s="41">
        <f t="shared" si="1782"/>
        <v>313752987.37875795</v>
      </c>
      <c r="S75" s="3"/>
      <c r="T75" s="3"/>
      <c r="U75" s="41">
        <f>IF(U$7="",0,U73-U74)</f>
        <v>-1096536.8546578367</v>
      </c>
      <c r="V75" s="41">
        <f>IF(V$7="",0,V73-V74)</f>
        <v>-335368.37739967159</v>
      </c>
      <c r="W75" s="41">
        <f t="shared" ref="W75:CH75" si="1783">IF(W$7="",0,W73-W74)</f>
        <v>-277703.99130242807</v>
      </c>
      <c r="X75" s="41">
        <f t="shared" si="1783"/>
        <v>-216726.83534111863</v>
      </c>
      <c r="Y75" s="41">
        <f t="shared" si="1783"/>
        <v>-151173.18259212188</v>
      </c>
      <c r="Z75" s="41">
        <f t="shared" si="1783"/>
        <v>-93228.971247504931</v>
      </c>
      <c r="AA75" s="41">
        <f t="shared" si="1783"/>
        <v>-32739.252813878236</v>
      </c>
      <c r="AB75" s="41">
        <f t="shared" si="1783"/>
        <v>30295.972708757967</v>
      </c>
      <c r="AC75" s="41">
        <f t="shared" si="1783"/>
        <v>95876.705320403678</v>
      </c>
      <c r="AD75" s="41">
        <f t="shared" si="1783"/>
        <v>164002.94502105936</v>
      </c>
      <c r="AE75" s="41">
        <f t="shared" si="1783"/>
        <v>234674.69181072433</v>
      </c>
      <c r="AF75" s="41">
        <f t="shared" si="1783"/>
        <v>239725.27902273275</v>
      </c>
      <c r="AG75" s="41">
        <f t="shared" si="1783"/>
        <v>-11015107.911943477</v>
      </c>
      <c r="AH75" s="41">
        <f t="shared" si="1783"/>
        <v>-1221897.3836439326</v>
      </c>
      <c r="AI75" s="41">
        <f t="shared" si="1783"/>
        <v>-1099073.1398757775</v>
      </c>
      <c r="AJ75" s="41">
        <f t="shared" si="1783"/>
        <v>-944109.75526384357</v>
      </c>
      <c r="AK75" s="41">
        <f t="shared" si="1783"/>
        <v>-803798.42140487581</v>
      </c>
      <c r="AL75" s="41">
        <f t="shared" si="1783"/>
        <v>-659419.74008094147</v>
      </c>
      <c r="AM75" s="41">
        <f t="shared" si="1783"/>
        <v>-535081.84238297585</v>
      </c>
      <c r="AN75" s="41">
        <f t="shared" si="1783"/>
        <v>-405209.88643386308</v>
      </c>
      <c r="AO75" s="41">
        <f t="shared" si="1783"/>
        <v>-270084.78031054605</v>
      </c>
      <c r="AP75" s="41">
        <f t="shared" si="1783"/>
        <v>-129726.7926145941</v>
      </c>
      <c r="AQ75" s="41">
        <f t="shared" si="1783"/>
        <v>15905.268118615262</v>
      </c>
      <c r="AR75" s="41">
        <f t="shared" si="1783"/>
        <v>166852.59335370455</v>
      </c>
      <c r="AS75" s="41">
        <f t="shared" si="1783"/>
        <v>211298.04122196138</v>
      </c>
      <c r="AT75" s="41">
        <f t="shared" si="1783"/>
        <v>371474.46985466965</v>
      </c>
      <c r="AU75" s="41">
        <f t="shared" si="1783"/>
        <v>537089.73738312628</v>
      </c>
      <c r="AV75" s="41">
        <f t="shared" si="1783"/>
        <v>708330.86860527843</v>
      </c>
      <c r="AW75" s="41">
        <f t="shared" si="1783"/>
        <v>884900.94897132926</v>
      </c>
      <c r="AX75" s="41">
        <f t="shared" si="1783"/>
        <v>1065223.9164670892</v>
      </c>
      <c r="AY75" s="41">
        <f t="shared" si="1783"/>
        <v>1249299.7710925564</v>
      </c>
      <c r="AZ75" s="41">
        <f t="shared" si="1783"/>
        <v>1437128.5128477309</v>
      </c>
      <c r="BA75" s="41">
        <f t="shared" si="1783"/>
        <v>1628710.1417326089</v>
      </c>
      <c r="BB75" s="41">
        <f t="shared" si="1783"/>
        <v>1824044.6577471979</v>
      </c>
      <c r="BC75" s="41">
        <f t="shared" si="1783"/>
        <v>2026571.4493201561</v>
      </c>
      <c r="BD75" s="41">
        <f t="shared" si="1783"/>
        <v>2239395.9428250417</v>
      </c>
      <c r="BE75" s="41">
        <f t="shared" si="1783"/>
        <v>-11472384.455180757</v>
      </c>
      <c r="BF75" s="41">
        <f t="shared" si="1783"/>
        <v>1369697.6077761203</v>
      </c>
      <c r="BG75" s="41">
        <f t="shared" si="1783"/>
        <v>1584173.7141348943</v>
      </c>
      <c r="BH75" s="41">
        <f t="shared" si="1783"/>
        <v>1817726.3325547259</v>
      </c>
      <c r="BI75" s="41">
        <f t="shared" si="1783"/>
        <v>2087504.6313934214</v>
      </c>
      <c r="BJ75" s="41">
        <f t="shared" si="1783"/>
        <v>2320140.7688418496</v>
      </c>
      <c r="BK75" s="41">
        <f t="shared" si="1783"/>
        <v>2560198.8149308469</v>
      </c>
      <c r="BL75" s="41">
        <f t="shared" si="1783"/>
        <v>2773269.2849753127</v>
      </c>
      <c r="BM75" s="41">
        <f t="shared" si="1783"/>
        <v>2992639.2621841934</v>
      </c>
      <c r="BN75" s="41">
        <f t="shared" si="1783"/>
        <v>3217959.6473865118</v>
      </c>
      <c r="BO75" s="41">
        <f t="shared" si="1783"/>
        <v>3448849.1852885559</v>
      </c>
      <c r="BP75" s="41">
        <f t="shared" si="1783"/>
        <v>3685284.8745615147</v>
      </c>
      <c r="BQ75" s="41">
        <f t="shared" si="1783"/>
        <v>3927330.813766608</v>
      </c>
      <c r="BR75" s="41">
        <f t="shared" si="1783"/>
        <v>4175051.9026970994</v>
      </c>
      <c r="BS75" s="41">
        <f t="shared" si="1783"/>
        <v>4428513.8523936383</v>
      </c>
      <c r="BT75" s="41">
        <f t="shared" si="1783"/>
        <v>4687783.1952849068</v>
      </c>
      <c r="BU75" s="41">
        <f t="shared" si="1783"/>
        <v>4941229.4046451747</v>
      </c>
      <c r="BV75" s="41">
        <f t="shared" si="1783"/>
        <v>5173562.1165932938</v>
      </c>
      <c r="BW75" s="41">
        <f t="shared" si="1783"/>
        <v>5409060.4086262397</v>
      </c>
      <c r="BX75" s="41">
        <f t="shared" si="1783"/>
        <v>5647724.2807440124</v>
      </c>
      <c r="BY75" s="41">
        <f t="shared" si="1783"/>
        <v>5754220.3996132873</v>
      </c>
      <c r="BZ75" s="41">
        <f t="shared" si="1783"/>
        <v>5999215.431900721</v>
      </c>
      <c r="CA75" s="41">
        <f t="shared" si="1783"/>
        <v>6247376.044272989</v>
      </c>
      <c r="CB75" s="41">
        <f t="shared" si="1783"/>
        <v>6498702.2367300838</v>
      </c>
      <c r="CC75" s="41">
        <f t="shared" si="1783"/>
        <v>6753194.0092720091</v>
      </c>
      <c r="CD75" s="41">
        <f t="shared" si="1783"/>
        <v>7010851.3618987687</v>
      </c>
      <c r="CE75" s="41">
        <f t="shared" si="1783"/>
        <v>7271674.2946103513</v>
      </c>
      <c r="CF75" s="41">
        <f t="shared" si="1783"/>
        <v>7535662.8074067608</v>
      </c>
      <c r="CG75" s="41">
        <f t="shared" si="1783"/>
        <v>7802816.9002880119</v>
      </c>
      <c r="CH75" s="41">
        <f t="shared" si="1783"/>
        <v>8073136.5732540861</v>
      </c>
      <c r="CI75" s="41">
        <f t="shared" ref="CI75:ET75" si="1784">IF(CI$7="",0,CI73-CI74)</f>
        <v>8346621.8263049908</v>
      </c>
      <c r="CJ75" s="41">
        <f t="shared" si="1784"/>
        <v>8623272.6594407186</v>
      </c>
      <c r="CK75" s="41">
        <f t="shared" si="1784"/>
        <v>8903089.0726612844</v>
      </c>
      <c r="CL75" s="41">
        <f t="shared" si="1784"/>
        <v>9186071.0659666844</v>
      </c>
      <c r="CM75" s="41">
        <f t="shared" si="1784"/>
        <v>9472218.6393569</v>
      </c>
      <c r="CN75" s="41">
        <f t="shared" si="1784"/>
        <v>9761531.7928319573</v>
      </c>
      <c r="CO75" s="41">
        <f t="shared" si="1784"/>
        <v>10054010.526391841</v>
      </c>
      <c r="CP75" s="41">
        <f t="shared" si="1784"/>
        <v>10349654.840036549</v>
      </c>
      <c r="CQ75" s="41">
        <f t="shared" si="1784"/>
        <v>10648464.733766094</v>
      </c>
      <c r="CR75" s="41">
        <f t="shared" si="1784"/>
        <v>10950440.207580462</v>
      </c>
      <c r="CS75" s="41">
        <f t="shared" si="1784"/>
        <v>11255581.261479672</v>
      </c>
      <c r="CT75" s="41">
        <f t="shared" si="1784"/>
        <v>11563887.895463701</v>
      </c>
      <c r="CU75" s="41">
        <f t="shared" si="1784"/>
        <v>11875360.109532565</v>
      </c>
      <c r="CV75" s="41">
        <f t="shared" si="1784"/>
        <v>12189997.903686251</v>
      </c>
      <c r="CW75" s="41">
        <f t="shared" si="1784"/>
        <v>12507801.277924784</v>
      </c>
      <c r="CX75" s="41">
        <f t="shared" si="1784"/>
        <v>12828770.232248135</v>
      </c>
      <c r="CY75" s="41">
        <f t="shared" si="1784"/>
        <v>13152904.766656306</v>
      </c>
      <c r="CZ75" s="41">
        <f t="shared" si="1784"/>
        <v>12517328.07046853</v>
      </c>
      <c r="DA75" s="41">
        <f t="shared" si="1784"/>
        <v>0</v>
      </c>
      <c r="DB75" s="41">
        <f t="shared" si="1784"/>
        <v>0</v>
      </c>
      <c r="DC75" s="41">
        <f t="shared" si="1784"/>
        <v>0</v>
      </c>
      <c r="DD75" s="41">
        <f t="shared" si="1784"/>
        <v>0</v>
      </c>
      <c r="DE75" s="41">
        <f t="shared" si="1784"/>
        <v>0</v>
      </c>
      <c r="DF75" s="41">
        <f t="shared" si="1784"/>
        <v>0</v>
      </c>
      <c r="DG75" s="41">
        <f t="shared" si="1784"/>
        <v>0</v>
      </c>
      <c r="DH75" s="41">
        <f t="shared" si="1784"/>
        <v>0</v>
      </c>
      <c r="DI75" s="41">
        <f t="shared" si="1784"/>
        <v>0</v>
      </c>
      <c r="DJ75" s="41">
        <f t="shared" si="1784"/>
        <v>0</v>
      </c>
      <c r="DK75" s="41">
        <f t="shared" si="1784"/>
        <v>0</v>
      </c>
      <c r="DL75" s="41">
        <f t="shared" si="1784"/>
        <v>0</v>
      </c>
      <c r="DM75" s="41">
        <f t="shared" si="1784"/>
        <v>0</v>
      </c>
      <c r="DN75" s="41">
        <f t="shared" si="1784"/>
        <v>0</v>
      </c>
      <c r="DO75" s="41">
        <f t="shared" si="1784"/>
        <v>0</v>
      </c>
      <c r="DP75" s="41">
        <f t="shared" si="1784"/>
        <v>0</v>
      </c>
      <c r="DQ75" s="41">
        <f t="shared" si="1784"/>
        <v>0</v>
      </c>
      <c r="DR75" s="41">
        <f t="shared" si="1784"/>
        <v>0</v>
      </c>
      <c r="DS75" s="41">
        <f t="shared" si="1784"/>
        <v>0</v>
      </c>
      <c r="DT75" s="41">
        <f t="shared" si="1784"/>
        <v>0</v>
      </c>
      <c r="DU75" s="41">
        <f t="shared" si="1784"/>
        <v>0</v>
      </c>
      <c r="DV75" s="41">
        <f t="shared" si="1784"/>
        <v>0</v>
      </c>
      <c r="DW75" s="41">
        <f t="shared" si="1784"/>
        <v>0</v>
      </c>
      <c r="DX75" s="41">
        <f t="shared" si="1784"/>
        <v>0</v>
      </c>
      <c r="DY75" s="41">
        <f t="shared" si="1784"/>
        <v>0</v>
      </c>
      <c r="DZ75" s="41">
        <f t="shared" si="1784"/>
        <v>0</v>
      </c>
      <c r="EA75" s="41">
        <f t="shared" si="1784"/>
        <v>0</v>
      </c>
      <c r="EB75" s="41">
        <f t="shared" si="1784"/>
        <v>0</v>
      </c>
      <c r="EC75" s="41">
        <f t="shared" si="1784"/>
        <v>0</v>
      </c>
      <c r="ED75" s="41">
        <f t="shared" si="1784"/>
        <v>0</v>
      </c>
      <c r="EE75" s="41">
        <f t="shared" si="1784"/>
        <v>0</v>
      </c>
      <c r="EF75" s="41">
        <f t="shared" si="1784"/>
        <v>0</v>
      </c>
      <c r="EG75" s="41">
        <f t="shared" si="1784"/>
        <v>0</v>
      </c>
      <c r="EH75" s="41">
        <f t="shared" si="1784"/>
        <v>0</v>
      </c>
      <c r="EI75" s="41">
        <f t="shared" si="1784"/>
        <v>0</v>
      </c>
      <c r="EJ75" s="41">
        <f t="shared" si="1784"/>
        <v>0</v>
      </c>
      <c r="EK75" s="41">
        <f t="shared" si="1784"/>
        <v>0</v>
      </c>
      <c r="EL75" s="41">
        <f t="shared" si="1784"/>
        <v>0</v>
      </c>
      <c r="EM75" s="41">
        <f t="shared" si="1784"/>
        <v>0</v>
      </c>
      <c r="EN75" s="41">
        <f t="shared" si="1784"/>
        <v>0</v>
      </c>
      <c r="EO75" s="41">
        <f t="shared" si="1784"/>
        <v>0</v>
      </c>
      <c r="EP75" s="41">
        <f t="shared" si="1784"/>
        <v>0</v>
      </c>
      <c r="EQ75" s="41">
        <f t="shared" si="1784"/>
        <v>0</v>
      </c>
      <c r="ER75" s="41">
        <f t="shared" si="1784"/>
        <v>0</v>
      </c>
      <c r="ES75" s="41">
        <f t="shared" si="1784"/>
        <v>0</v>
      </c>
      <c r="ET75" s="41">
        <f t="shared" si="1784"/>
        <v>0</v>
      </c>
      <c r="EU75" s="41">
        <f t="shared" ref="EU75:HF75" si="1785">IF(EU$7="",0,EU73-EU74)</f>
        <v>0</v>
      </c>
      <c r="EV75" s="41">
        <f t="shared" si="1785"/>
        <v>0</v>
      </c>
      <c r="EW75" s="41">
        <f t="shared" si="1785"/>
        <v>0</v>
      </c>
      <c r="EX75" s="41">
        <f t="shared" si="1785"/>
        <v>0</v>
      </c>
      <c r="EY75" s="41">
        <f t="shared" si="1785"/>
        <v>0</v>
      </c>
      <c r="EZ75" s="41">
        <f t="shared" si="1785"/>
        <v>0</v>
      </c>
      <c r="FA75" s="41">
        <f t="shared" si="1785"/>
        <v>0</v>
      </c>
      <c r="FB75" s="41">
        <f t="shared" si="1785"/>
        <v>0</v>
      </c>
      <c r="FC75" s="41">
        <f t="shared" si="1785"/>
        <v>0</v>
      </c>
      <c r="FD75" s="41">
        <f t="shared" si="1785"/>
        <v>0</v>
      </c>
      <c r="FE75" s="41">
        <f t="shared" si="1785"/>
        <v>0</v>
      </c>
      <c r="FF75" s="41">
        <f t="shared" si="1785"/>
        <v>0</v>
      </c>
      <c r="FG75" s="41">
        <f t="shared" si="1785"/>
        <v>0</v>
      </c>
      <c r="FH75" s="41">
        <f t="shared" si="1785"/>
        <v>0</v>
      </c>
      <c r="FI75" s="41">
        <f t="shared" si="1785"/>
        <v>0</v>
      </c>
      <c r="FJ75" s="41">
        <f t="shared" si="1785"/>
        <v>0</v>
      </c>
      <c r="FK75" s="41">
        <f t="shared" si="1785"/>
        <v>0</v>
      </c>
      <c r="FL75" s="41">
        <f t="shared" si="1785"/>
        <v>0</v>
      </c>
      <c r="FM75" s="41">
        <f t="shared" si="1785"/>
        <v>0</v>
      </c>
      <c r="FN75" s="41">
        <f t="shared" si="1785"/>
        <v>0</v>
      </c>
      <c r="FO75" s="41">
        <f t="shared" si="1785"/>
        <v>0</v>
      </c>
      <c r="FP75" s="41">
        <f t="shared" si="1785"/>
        <v>0</v>
      </c>
      <c r="FQ75" s="41">
        <f t="shared" si="1785"/>
        <v>0</v>
      </c>
      <c r="FR75" s="41">
        <f t="shared" si="1785"/>
        <v>0</v>
      </c>
      <c r="FS75" s="41">
        <f t="shared" si="1785"/>
        <v>0</v>
      </c>
      <c r="FT75" s="41">
        <f t="shared" si="1785"/>
        <v>0</v>
      </c>
      <c r="FU75" s="41">
        <f t="shared" si="1785"/>
        <v>0</v>
      </c>
      <c r="FV75" s="41">
        <f t="shared" si="1785"/>
        <v>0</v>
      </c>
      <c r="FW75" s="41">
        <f t="shared" si="1785"/>
        <v>0</v>
      </c>
      <c r="FX75" s="41">
        <f t="shared" si="1785"/>
        <v>0</v>
      </c>
      <c r="FY75" s="41">
        <f t="shared" si="1785"/>
        <v>0</v>
      </c>
      <c r="FZ75" s="41">
        <f t="shared" si="1785"/>
        <v>0</v>
      </c>
      <c r="GA75" s="41">
        <f t="shared" si="1785"/>
        <v>0</v>
      </c>
      <c r="GB75" s="41">
        <f t="shared" si="1785"/>
        <v>0</v>
      </c>
      <c r="GC75" s="41">
        <f t="shared" si="1785"/>
        <v>0</v>
      </c>
      <c r="GD75" s="41">
        <f t="shared" si="1785"/>
        <v>0</v>
      </c>
      <c r="GE75" s="41">
        <f t="shared" si="1785"/>
        <v>0</v>
      </c>
      <c r="GF75" s="41">
        <f t="shared" si="1785"/>
        <v>0</v>
      </c>
      <c r="GG75" s="41">
        <f t="shared" si="1785"/>
        <v>0</v>
      </c>
      <c r="GH75" s="41">
        <f t="shared" si="1785"/>
        <v>0</v>
      </c>
      <c r="GI75" s="41">
        <f t="shared" si="1785"/>
        <v>0</v>
      </c>
      <c r="GJ75" s="41">
        <f t="shared" si="1785"/>
        <v>0</v>
      </c>
      <c r="GK75" s="41">
        <f t="shared" si="1785"/>
        <v>0</v>
      </c>
      <c r="GL75" s="41">
        <f t="shared" si="1785"/>
        <v>0</v>
      </c>
      <c r="GM75" s="41">
        <f t="shared" si="1785"/>
        <v>0</v>
      </c>
      <c r="GN75" s="41">
        <f t="shared" si="1785"/>
        <v>0</v>
      </c>
      <c r="GO75" s="41">
        <f t="shared" si="1785"/>
        <v>0</v>
      </c>
      <c r="GP75" s="41">
        <f t="shared" si="1785"/>
        <v>0</v>
      </c>
      <c r="GQ75" s="41">
        <f t="shared" si="1785"/>
        <v>0</v>
      </c>
      <c r="GR75" s="41">
        <f t="shared" si="1785"/>
        <v>0</v>
      </c>
      <c r="GS75" s="41">
        <f t="shared" si="1785"/>
        <v>0</v>
      </c>
      <c r="GT75" s="41">
        <f t="shared" si="1785"/>
        <v>0</v>
      </c>
      <c r="GU75" s="41">
        <f t="shared" si="1785"/>
        <v>0</v>
      </c>
      <c r="GV75" s="41">
        <f t="shared" si="1785"/>
        <v>0</v>
      </c>
      <c r="GW75" s="41">
        <f t="shared" si="1785"/>
        <v>0</v>
      </c>
      <c r="GX75" s="41">
        <f t="shared" si="1785"/>
        <v>0</v>
      </c>
      <c r="GY75" s="41">
        <f t="shared" si="1785"/>
        <v>0</v>
      </c>
      <c r="GZ75" s="41">
        <f t="shared" si="1785"/>
        <v>0</v>
      </c>
      <c r="HA75" s="41">
        <f t="shared" si="1785"/>
        <v>0</v>
      </c>
      <c r="HB75" s="41">
        <f t="shared" si="1785"/>
        <v>0</v>
      </c>
      <c r="HC75" s="41">
        <f t="shared" si="1785"/>
        <v>0</v>
      </c>
      <c r="HD75" s="41">
        <f t="shared" si="1785"/>
        <v>0</v>
      </c>
      <c r="HE75" s="41">
        <f t="shared" si="1785"/>
        <v>0</v>
      </c>
      <c r="HF75" s="41">
        <f t="shared" si="1785"/>
        <v>0</v>
      </c>
      <c r="HG75" s="41">
        <f t="shared" ref="HG75:JR75" si="1786">IF(HG$7="",0,HG73-HG74)</f>
        <v>0</v>
      </c>
      <c r="HH75" s="41">
        <f t="shared" si="1786"/>
        <v>0</v>
      </c>
      <c r="HI75" s="41">
        <f t="shared" si="1786"/>
        <v>0</v>
      </c>
      <c r="HJ75" s="41">
        <f t="shared" si="1786"/>
        <v>0</v>
      </c>
      <c r="HK75" s="41">
        <f t="shared" si="1786"/>
        <v>0</v>
      </c>
      <c r="HL75" s="41">
        <f t="shared" si="1786"/>
        <v>0</v>
      </c>
      <c r="HM75" s="41">
        <f t="shared" si="1786"/>
        <v>0</v>
      </c>
      <c r="HN75" s="41">
        <f t="shared" si="1786"/>
        <v>0</v>
      </c>
      <c r="HO75" s="41">
        <f t="shared" si="1786"/>
        <v>0</v>
      </c>
      <c r="HP75" s="41">
        <f t="shared" si="1786"/>
        <v>0</v>
      </c>
      <c r="HQ75" s="41">
        <f t="shared" si="1786"/>
        <v>0</v>
      </c>
      <c r="HR75" s="41">
        <f t="shared" si="1786"/>
        <v>0</v>
      </c>
      <c r="HS75" s="41">
        <f t="shared" si="1786"/>
        <v>0</v>
      </c>
      <c r="HT75" s="41">
        <f t="shared" si="1786"/>
        <v>0</v>
      </c>
      <c r="HU75" s="41">
        <f t="shared" si="1786"/>
        <v>0</v>
      </c>
      <c r="HV75" s="41">
        <f t="shared" si="1786"/>
        <v>0</v>
      </c>
      <c r="HW75" s="41">
        <f t="shared" si="1786"/>
        <v>0</v>
      </c>
      <c r="HX75" s="41">
        <f t="shared" si="1786"/>
        <v>0</v>
      </c>
      <c r="HY75" s="41">
        <f t="shared" si="1786"/>
        <v>0</v>
      </c>
      <c r="HZ75" s="41">
        <f t="shared" si="1786"/>
        <v>0</v>
      </c>
      <c r="IA75" s="41">
        <f t="shared" si="1786"/>
        <v>0</v>
      </c>
      <c r="IB75" s="41">
        <f t="shared" si="1786"/>
        <v>0</v>
      </c>
      <c r="IC75" s="41">
        <f t="shared" si="1786"/>
        <v>0</v>
      </c>
      <c r="ID75" s="41">
        <f t="shared" si="1786"/>
        <v>0</v>
      </c>
      <c r="IE75" s="41">
        <f t="shared" si="1786"/>
        <v>0</v>
      </c>
      <c r="IF75" s="41">
        <f t="shared" si="1786"/>
        <v>0</v>
      </c>
      <c r="IG75" s="41">
        <f t="shared" si="1786"/>
        <v>0</v>
      </c>
      <c r="IH75" s="41">
        <f t="shared" si="1786"/>
        <v>0</v>
      </c>
      <c r="II75" s="41">
        <f t="shared" si="1786"/>
        <v>0</v>
      </c>
      <c r="IJ75" s="41">
        <f t="shared" si="1786"/>
        <v>0</v>
      </c>
      <c r="IK75" s="41">
        <f t="shared" si="1786"/>
        <v>0</v>
      </c>
      <c r="IL75" s="41">
        <f t="shared" si="1786"/>
        <v>0</v>
      </c>
      <c r="IM75" s="41">
        <f t="shared" si="1786"/>
        <v>0</v>
      </c>
      <c r="IN75" s="41">
        <f t="shared" si="1786"/>
        <v>0</v>
      </c>
      <c r="IO75" s="41">
        <f t="shared" si="1786"/>
        <v>0</v>
      </c>
      <c r="IP75" s="41">
        <f t="shared" si="1786"/>
        <v>0</v>
      </c>
      <c r="IQ75" s="41">
        <f t="shared" si="1786"/>
        <v>0</v>
      </c>
      <c r="IR75" s="41">
        <f t="shared" si="1786"/>
        <v>0</v>
      </c>
      <c r="IS75" s="41">
        <f t="shared" si="1786"/>
        <v>0</v>
      </c>
      <c r="IT75" s="41">
        <f t="shared" si="1786"/>
        <v>0</v>
      </c>
      <c r="IU75" s="41">
        <f t="shared" si="1786"/>
        <v>0</v>
      </c>
      <c r="IV75" s="41">
        <f t="shared" si="1786"/>
        <v>0</v>
      </c>
      <c r="IW75" s="41">
        <f t="shared" si="1786"/>
        <v>0</v>
      </c>
      <c r="IX75" s="41">
        <f t="shared" si="1786"/>
        <v>0</v>
      </c>
      <c r="IY75" s="41">
        <f t="shared" si="1786"/>
        <v>0</v>
      </c>
      <c r="IZ75" s="41">
        <f t="shared" si="1786"/>
        <v>0</v>
      </c>
      <c r="JA75" s="41">
        <f t="shared" si="1786"/>
        <v>0</v>
      </c>
      <c r="JB75" s="41">
        <f t="shared" si="1786"/>
        <v>0</v>
      </c>
      <c r="JC75" s="41">
        <f t="shared" si="1786"/>
        <v>0</v>
      </c>
      <c r="JD75" s="41">
        <f t="shared" si="1786"/>
        <v>0</v>
      </c>
      <c r="JE75" s="41">
        <f t="shared" si="1786"/>
        <v>0</v>
      </c>
      <c r="JF75" s="41">
        <f t="shared" si="1786"/>
        <v>0</v>
      </c>
      <c r="JG75" s="41">
        <f t="shared" si="1786"/>
        <v>0</v>
      </c>
      <c r="JH75" s="41">
        <f t="shared" si="1786"/>
        <v>0</v>
      </c>
      <c r="JI75" s="41">
        <f t="shared" si="1786"/>
        <v>0</v>
      </c>
      <c r="JJ75" s="41">
        <f t="shared" si="1786"/>
        <v>0</v>
      </c>
      <c r="JK75" s="41">
        <f t="shared" si="1786"/>
        <v>0</v>
      </c>
      <c r="JL75" s="41">
        <f t="shared" si="1786"/>
        <v>0</v>
      </c>
      <c r="JM75" s="41">
        <f t="shared" si="1786"/>
        <v>0</v>
      </c>
      <c r="JN75" s="41">
        <f t="shared" si="1786"/>
        <v>0</v>
      </c>
      <c r="JO75" s="41">
        <f t="shared" si="1786"/>
        <v>0</v>
      </c>
      <c r="JP75" s="41">
        <f t="shared" si="1786"/>
        <v>0</v>
      </c>
      <c r="JQ75" s="41">
        <f t="shared" si="1786"/>
        <v>0</v>
      </c>
      <c r="JR75" s="41">
        <f t="shared" si="1786"/>
        <v>0</v>
      </c>
      <c r="JS75" s="41">
        <f t="shared" ref="JS75:KV75" si="1787">IF(JS$7="",0,JS73-JS74)</f>
        <v>0</v>
      </c>
      <c r="JT75" s="41">
        <f t="shared" si="1787"/>
        <v>0</v>
      </c>
      <c r="JU75" s="41">
        <f t="shared" si="1787"/>
        <v>0</v>
      </c>
      <c r="JV75" s="41">
        <f t="shared" si="1787"/>
        <v>0</v>
      </c>
      <c r="JW75" s="41">
        <f t="shared" si="1787"/>
        <v>0</v>
      </c>
      <c r="JX75" s="41">
        <f t="shared" si="1787"/>
        <v>0</v>
      </c>
      <c r="JY75" s="41">
        <f t="shared" si="1787"/>
        <v>0</v>
      </c>
      <c r="JZ75" s="41">
        <f t="shared" si="1787"/>
        <v>0</v>
      </c>
      <c r="KA75" s="41">
        <f t="shared" si="1787"/>
        <v>0</v>
      </c>
      <c r="KB75" s="41">
        <f t="shared" si="1787"/>
        <v>0</v>
      </c>
      <c r="KC75" s="41">
        <f t="shared" si="1787"/>
        <v>0</v>
      </c>
      <c r="KD75" s="41">
        <f t="shared" si="1787"/>
        <v>0</v>
      </c>
      <c r="KE75" s="41">
        <f t="shared" si="1787"/>
        <v>0</v>
      </c>
      <c r="KF75" s="41">
        <f t="shared" si="1787"/>
        <v>0</v>
      </c>
      <c r="KG75" s="41">
        <f t="shared" si="1787"/>
        <v>0</v>
      </c>
      <c r="KH75" s="41">
        <f t="shared" si="1787"/>
        <v>0</v>
      </c>
      <c r="KI75" s="41">
        <f t="shared" si="1787"/>
        <v>0</v>
      </c>
      <c r="KJ75" s="41">
        <f t="shared" si="1787"/>
        <v>0</v>
      </c>
      <c r="KK75" s="41">
        <f t="shared" si="1787"/>
        <v>0</v>
      </c>
      <c r="KL75" s="41">
        <f t="shared" si="1787"/>
        <v>0</v>
      </c>
      <c r="KM75" s="41">
        <f t="shared" si="1787"/>
        <v>0</v>
      </c>
      <c r="KN75" s="41">
        <f t="shared" si="1787"/>
        <v>0</v>
      </c>
      <c r="KO75" s="41">
        <f t="shared" si="1787"/>
        <v>0</v>
      </c>
      <c r="KP75" s="41">
        <f t="shared" si="1787"/>
        <v>0</v>
      </c>
      <c r="KQ75" s="41">
        <f t="shared" si="1787"/>
        <v>0</v>
      </c>
      <c r="KR75" s="41">
        <f t="shared" si="1787"/>
        <v>0</v>
      </c>
      <c r="KS75" s="41">
        <f t="shared" si="1787"/>
        <v>0</v>
      </c>
      <c r="KT75" s="41">
        <f t="shared" si="1787"/>
        <v>0</v>
      </c>
      <c r="KU75" s="41">
        <f t="shared" si="1787"/>
        <v>0</v>
      </c>
      <c r="KV75" s="41">
        <f t="shared" si="1787"/>
        <v>0</v>
      </c>
      <c r="KW75" s="3"/>
      <c r="KX75" s="3"/>
    </row>
    <row r="76" spans="1:310" ht="4.05" customHeight="1" x14ac:dyDescent="0.25">
      <c r="A76" s="1"/>
      <c r="B76" s="79"/>
      <c r="C76" s="79"/>
      <c r="D76" s="79"/>
      <c r="E76" s="1"/>
      <c r="F76" s="1"/>
      <c r="G76" s="1"/>
      <c r="H76" s="11"/>
      <c r="I76" s="1"/>
      <c r="J76" s="1"/>
      <c r="K76" s="1"/>
      <c r="L76" s="1"/>
      <c r="M76" s="5"/>
      <c r="N76" s="1"/>
      <c r="O76" s="19"/>
      <c r="P76" s="1"/>
      <c r="Q76" s="1"/>
      <c r="R76" s="40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ht="4.05" customHeight="1" x14ac:dyDescent="0.25">
      <c r="A77" s="1"/>
      <c r="B77" s="79"/>
      <c r="C77" s="79"/>
      <c r="D77" s="79"/>
      <c r="E77" s="64"/>
      <c r="F77" s="1"/>
      <c r="G77" s="1"/>
      <c r="H77" s="11"/>
      <c r="I77" s="1"/>
      <c r="J77" s="1"/>
      <c r="K77" s="64"/>
      <c r="L77" s="1"/>
      <c r="M77" s="5"/>
      <c r="N77" s="64"/>
      <c r="O77" s="19"/>
      <c r="P77" s="1"/>
      <c r="Q77" s="1"/>
      <c r="R77" s="68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76" customFormat="1" x14ac:dyDescent="0.25">
      <c r="A79" s="70"/>
      <c r="B79" s="72"/>
      <c r="C79" s="93"/>
      <c r="D79" s="72"/>
      <c r="E79" s="70" t="str">
        <f>kpi!$E$119</f>
        <v>амортизация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 t="shared" ref="R79:R83" si="1788">SUMIFS($T79:$KW79,$T$1:$KW$1,"&gt;="&amp;1,$T$1:$KW$1,"&lt;="&amp;MAX($1:$1))</f>
        <v>0</v>
      </c>
      <c r="S79" s="70"/>
      <c r="T79" s="70"/>
      <c r="U79" s="41">
        <f t="shared" ref="U79:CF79" si="1789">IF(U$7="",0,SUM(U$85:U$101))</f>
        <v>0</v>
      </c>
      <c r="V79" s="75">
        <f t="shared" si="1789"/>
        <v>0</v>
      </c>
      <c r="W79" s="75">
        <f t="shared" si="1789"/>
        <v>0</v>
      </c>
      <c r="X79" s="75">
        <f t="shared" si="1789"/>
        <v>0</v>
      </c>
      <c r="Y79" s="75">
        <f t="shared" si="1789"/>
        <v>0</v>
      </c>
      <c r="Z79" s="75">
        <f t="shared" si="1789"/>
        <v>0</v>
      </c>
      <c r="AA79" s="75">
        <f t="shared" si="1789"/>
        <v>0</v>
      </c>
      <c r="AB79" s="75">
        <f t="shared" si="1789"/>
        <v>0</v>
      </c>
      <c r="AC79" s="75">
        <f t="shared" si="1789"/>
        <v>0</v>
      </c>
      <c r="AD79" s="75">
        <f t="shared" si="1789"/>
        <v>0</v>
      </c>
      <c r="AE79" s="75">
        <f t="shared" si="1789"/>
        <v>0</v>
      </c>
      <c r="AF79" s="75">
        <f t="shared" si="1789"/>
        <v>0</v>
      </c>
      <c r="AG79" s="75">
        <f t="shared" si="1789"/>
        <v>0</v>
      </c>
      <c r="AH79" s="75">
        <f t="shared" si="1789"/>
        <v>0</v>
      </c>
      <c r="AI79" s="75">
        <f t="shared" si="1789"/>
        <v>0</v>
      </c>
      <c r="AJ79" s="75">
        <f t="shared" si="1789"/>
        <v>0</v>
      </c>
      <c r="AK79" s="75">
        <f t="shared" si="1789"/>
        <v>0</v>
      </c>
      <c r="AL79" s="75">
        <f t="shared" si="1789"/>
        <v>0</v>
      </c>
      <c r="AM79" s="75">
        <f t="shared" si="1789"/>
        <v>0</v>
      </c>
      <c r="AN79" s="75">
        <f t="shared" si="1789"/>
        <v>0</v>
      </c>
      <c r="AO79" s="75">
        <f t="shared" si="1789"/>
        <v>0</v>
      </c>
      <c r="AP79" s="75">
        <f t="shared" si="1789"/>
        <v>0</v>
      </c>
      <c r="AQ79" s="75">
        <f t="shared" si="1789"/>
        <v>0</v>
      </c>
      <c r="AR79" s="75">
        <f t="shared" si="1789"/>
        <v>0</v>
      </c>
      <c r="AS79" s="75">
        <f t="shared" si="1789"/>
        <v>0</v>
      </c>
      <c r="AT79" s="75">
        <f t="shared" si="1789"/>
        <v>0</v>
      </c>
      <c r="AU79" s="75">
        <f t="shared" si="1789"/>
        <v>0</v>
      </c>
      <c r="AV79" s="75">
        <f t="shared" si="1789"/>
        <v>0</v>
      </c>
      <c r="AW79" s="75">
        <f t="shared" si="1789"/>
        <v>0</v>
      </c>
      <c r="AX79" s="75">
        <f t="shared" si="1789"/>
        <v>0</v>
      </c>
      <c r="AY79" s="75">
        <f t="shared" si="1789"/>
        <v>0</v>
      </c>
      <c r="AZ79" s="75">
        <f t="shared" si="1789"/>
        <v>0</v>
      </c>
      <c r="BA79" s="75">
        <f t="shared" si="1789"/>
        <v>0</v>
      </c>
      <c r="BB79" s="75">
        <f t="shared" si="1789"/>
        <v>0</v>
      </c>
      <c r="BC79" s="75">
        <f t="shared" si="1789"/>
        <v>0</v>
      </c>
      <c r="BD79" s="75">
        <f t="shared" si="1789"/>
        <v>0</v>
      </c>
      <c r="BE79" s="75">
        <f t="shared" si="1789"/>
        <v>0</v>
      </c>
      <c r="BF79" s="75">
        <f t="shared" si="1789"/>
        <v>0</v>
      </c>
      <c r="BG79" s="75">
        <f t="shared" si="1789"/>
        <v>0</v>
      </c>
      <c r="BH79" s="75">
        <f t="shared" si="1789"/>
        <v>0</v>
      </c>
      <c r="BI79" s="75">
        <f t="shared" si="1789"/>
        <v>0</v>
      </c>
      <c r="BJ79" s="75">
        <f t="shared" si="1789"/>
        <v>0</v>
      </c>
      <c r="BK79" s="75">
        <f t="shared" si="1789"/>
        <v>0</v>
      </c>
      <c r="BL79" s="75">
        <f t="shared" si="1789"/>
        <v>0</v>
      </c>
      <c r="BM79" s="75">
        <f t="shared" si="1789"/>
        <v>0</v>
      </c>
      <c r="BN79" s="75">
        <f t="shared" si="1789"/>
        <v>0</v>
      </c>
      <c r="BO79" s="75">
        <f t="shared" si="1789"/>
        <v>0</v>
      </c>
      <c r="BP79" s="75">
        <f t="shared" si="1789"/>
        <v>0</v>
      </c>
      <c r="BQ79" s="75">
        <f t="shared" si="1789"/>
        <v>0</v>
      </c>
      <c r="BR79" s="75">
        <f t="shared" si="1789"/>
        <v>0</v>
      </c>
      <c r="BS79" s="75">
        <f t="shared" si="1789"/>
        <v>0</v>
      </c>
      <c r="BT79" s="75">
        <f t="shared" si="1789"/>
        <v>0</v>
      </c>
      <c r="BU79" s="75">
        <f t="shared" si="1789"/>
        <v>0</v>
      </c>
      <c r="BV79" s="75">
        <f t="shared" si="1789"/>
        <v>0</v>
      </c>
      <c r="BW79" s="75">
        <f t="shared" si="1789"/>
        <v>0</v>
      </c>
      <c r="BX79" s="75">
        <f t="shared" si="1789"/>
        <v>0</v>
      </c>
      <c r="BY79" s="75">
        <f t="shared" si="1789"/>
        <v>0</v>
      </c>
      <c r="BZ79" s="75">
        <f t="shared" si="1789"/>
        <v>0</v>
      </c>
      <c r="CA79" s="75">
        <f t="shared" si="1789"/>
        <v>0</v>
      </c>
      <c r="CB79" s="75">
        <f t="shared" si="1789"/>
        <v>0</v>
      </c>
      <c r="CC79" s="75">
        <f t="shared" si="1789"/>
        <v>0</v>
      </c>
      <c r="CD79" s="75">
        <f t="shared" si="1789"/>
        <v>0</v>
      </c>
      <c r="CE79" s="75">
        <f t="shared" si="1789"/>
        <v>0</v>
      </c>
      <c r="CF79" s="75">
        <f t="shared" si="1789"/>
        <v>0</v>
      </c>
      <c r="CG79" s="75">
        <f t="shared" ref="CG79:ER79" si="1790">IF(CG$7="",0,SUM(CG$85:CG$101))</f>
        <v>0</v>
      </c>
      <c r="CH79" s="75">
        <f t="shared" si="1790"/>
        <v>0</v>
      </c>
      <c r="CI79" s="75">
        <f t="shared" si="1790"/>
        <v>0</v>
      </c>
      <c r="CJ79" s="75">
        <f t="shared" si="1790"/>
        <v>0</v>
      </c>
      <c r="CK79" s="75">
        <f t="shared" si="1790"/>
        <v>0</v>
      </c>
      <c r="CL79" s="75">
        <f t="shared" si="1790"/>
        <v>0</v>
      </c>
      <c r="CM79" s="75">
        <f t="shared" si="1790"/>
        <v>0</v>
      </c>
      <c r="CN79" s="75">
        <f t="shared" si="1790"/>
        <v>0</v>
      </c>
      <c r="CO79" s="75">
        <f t="shared" si="1790"/>
        <v>0</v>
      </c>
      <c r="CP79" s="75">
        <f t="shared" si="1790"/>
        <v>0</v>
      </c>
      <c r="CQ79" s="75">
        <f t="shared" si="1790"/>
        <v>0</v>
      </c>
      <c r="CR79" s="75">
        <f t="shared" si="1790"/>
        <v>0</v>
      </c>
      <c r="CS79" s="75">
        <f t="shared" si="1790"/>
        <v>0</v>
      </c>
      <c r="CT79" s="75">
        <f t="shared" si="1790"/>
        <v>0</v>
      </c>
      <c r="CU79" s="75">
        <f t="shared" si="1790"/>
        <v>0</v>
      </c>
      <c r="CV79" s="75">
        <f t="shared" si="1790"/>
        <v>0</v>
      </c>
      <c r="CW79" s="75">
        <f t="shared" si="1790"/>
        <v>0</v>
      </c>
      <c r="CX79" s="75">
        <f t="shared" si="1790"/>
        <v>0</v>
      </c>
      <c r="CY79" s="75">
        <f t="shared" si="1790"/>
        <v>0</v>
      </c>
      <c r="CZ79" s="75">
        <f t="shared" si="1790"/>
        <v>0</v>
      </c>
      <c r="DA79" s="75">
        <f t="shared" si="1790"/>
        <v>0</v>
      </c>
      <c r="DB79" s="75">
        <f t="shared" si="1790"/>
        <v>0</v>
      </c>
      <c r="DC79" s="75">
        <f t="shared" si="1790"/>
        <v>0</v>
      </c>
      <c r="DD79" s="75">
        <f t="shared" si="1790"/>
        <v>0</v>
      </c>
      <c r="DE79" s="75">
        <f t="shared" si="1790"/>
        <v>0</v>
      </c>
      <c r="DF79" s="75">
        <f t="shared" si="1790"/>
        <v>0</v>
      </c>
      <c r="DG79" s="75">
        <f t="shared" si="1790"/>
        <v>0</v>
      </c>
      <c r="DH79" s="75">
        <f t="shared" si="1790"/>
        <v>0</v>
      </c>
      <c r="DI79" s="75">
        <f t="shared" si="1790"/>
        <v>0</v>
      </c>
      <c r="DJ79" s="75">
        <f t="shared" si="1790"/>
        <v>0</v>
      </c>
      <c r="DK79" s="75">
        <f t="shared" si="1790"/>
        <v>0</v>
      </c>
      <c r="DL79" s="75">
        <f t="shared" si="1790"/>
        <v>0</v>
      </c>
      <c r="DM79" s="75">
        <f t="shared" si="1790"/>
        <v>0</v>
      </c>
      <c r="DN79" s="75">
        <f t="shared" si="1790"/>
        <v>0</v>
      </c>
      <c r="DO79" s="75">
        <f t="shared" si="1790"/>
        <v>0</v>
      </c>
      <c r="DP79" s="75">
        <f t="shared" si="1790"/>
        <v>0</v>
      </c>
      <c r="DQ79" s="75">
        <f t="shared" si="1790"/>
        <v>0</v>
      </c>
      <c r="DR79" s="75">
        <f t="shared" si="1790"/>
        <v>0</v>
      </c>
      <c r="DS79" s="75">
        <f t="shared" si="1790"/>
        <v>0</v>
      </c>
      <c r="DT79" s="75">
        <f t="shared" si="1790"/>
        <v>0</v>
      </c>
      <c r="DU79" s="75">
        <f t="shared" si="1790"/>
        <v>0</v>
      </c>
      <c r="DV79" s="75">
        <f t="shared" si="1790"/>
        <v>0</v>
      </c>
      <c r="DW79" s="75">
        <f t="shared" si="1790"/>
        <v>0</v>
      </c>
      <c r="DX79" s="75">
        <f t="shared" si="1790"/>
        <v>0</v>
      </c>
      <c r="DY79" s="75">
        <f t="shared" si="1790"/>
        <v>0</v>
      </c>
      <c r="DZ79" s="75">
        <f t="shared" si="1790"/>
        <v>0</v>
      </c>
      <c r="EA79" s="75">
        <f t="shared" si="1790"/>
        <v>0</v>
      </c>
      <c r="EB79" s="75">
        <f t="shared" si="1790"/>
        <v>0</v>
      </c>
      <c r="EC79" s="75">
        <f t="shared" si="1790"/>
        <v>0</v>
      </c>
      <c r="ED79" s="75">
        <f t="shared" si="1790"/>
        <v>0</v>
      </c>
      <c r="EE79" s="75">
        <f t="shared" si="1790"/>
        <v>0</v>
      </c>
      <c r="EF79" s="75">
        <f t="shared" si="1790"/>
        <v>0</v>
      </c>
      <c r="EG79" s="75">
        <f t="shared" si="1790"/>
        <v>0</v>
      </c>
      <c r="EH79" s="75">
        <f t="shared" si="1790"/>
        <v>0</v>
      </c>
      <c r="EI79" s="75">
        <f t="shared" si="1790"/>
        <v>0</v>
      </c>
      <c r="EJ79" s="75">
        <f t="shared" si="1790"/>
        <v>0</v>
      </c>
      <c r="EK79" s="75">
        <f t="shared" si="1790"/>
        <v>0</v>
      </c>
      <c r="EL79" s="75">
        <f t="shared" si="1790"/>
        <v>0</v>
      </c>
      <c r="EM79" s="75">
        <f t="shared" si="1790"/>
        <v>0</v>
      </c>
      <c r="EN79" s="75">
        <f t="shared" si="1790"/>
        <v>0</v>
      </c>
      <c r="EO79" s="75">
        <f t="shared" si="1790"/>
        <v>0</v>
      </c>
      <c r="EP79" s="75">
        <f t="shared" si="1790"/>
        <v>0</v>
      </c>
      <c r="EQ79" s="75">
        <f t="shared" si="1790"/>
        <v>0</v>
      </c>
      <c r="ER79" s="75">
        <f t="shared" si="1790"/>
        <v>0</v>
      </c>
      <c r="ES79" s="75">
        <f t="shared" ref="ES79:HD79" si="1791">IF(ES$7="",0,SUM(ES$85:ES$101))</f>
        <v>0</v>
      </c>
      <c r="ET79" s="75">
        <f t="shared" si="1791"/>
        <v>0</v>
      </c>
      <c r="EU79" s="75">
        <f t="shared" si="1791"/>
        <v>0</v>
      </c>
      <c r="EV79" s="75">
        <f t="shared" si="1791"/>
        <v>0</v>
      </c>
      <c r="EW79" s="75">
        <f t="shared" si="1791"/>
        <v>0</v>
      </c>
      <c r="EX79" s="75">
        <f t="shared" si="1791"/>
        <v>0</v>
      </c>
      <c r="EY79" s="75">
        <f t="shared" si="1791"/>
        <v>0</v>
      </c>
      <c r="EZ79" s="75">
        <f t="shared" si="1791"/>
        <v>0</v>
      </c>
      <c r="FA79" s="75">
        <f t="shared" si="1791"/>
        <v>0</v>
      </c>
      <c r="FB79" s="75">
        <f t="shared" si="1791"/>
        <v>0</v>
      </c>
      <c r="FC79" s="75">
        <f t="shared" si="1791"/>
        <v>0</v>
      </c>
      <c r="FD79" s="75">
        <f t="shared" si="1791"/>
        <v>0</v>
      </c>
      <c r="FE79" s="75">
        <f t="shared" si="1791"/>
        <v>0</v>
      </c>
      <c r="FF79" s="75">
        <f t="shared" si="1791"/>
        <v>0</v>
      </c>
      <c r="FG79" s="75">
        <f t="shared" si="1791"/>
        <v>0</v>
      </c>
      <c r="FH79" s="75">
        <f t="shared" si="1791"/>
        <v>0</v>
      </c>
      <c r="FI79" s="75">
        <f t="shared" si="1791"/>
        <v>0</v>
      </c>
      <c r="FJ79" s="75">
        <f t="shared" si="1791"/>
        <v>0</v>
      </c>
      <c r="FK79" s="75">
        <f t="shared" si="1791"/>
        <v>0</v>
      </c>
      <c r="FL79" s="75">
        <f t="shared" si="1791"/>
        <v>0</v>
      </c>
      <c r="FM79" s="75">
        <f t="shared" si="1791"/>
        <v>0</v>
      </c>
      <c r="FN79" s="75">
        <f t="shared" si="1791"/>
        <v>0</v>
      </c>
      <c r="FO79" s="75">
        <f t="shared" si="1791"/>
        <v>0</v>
      </c>
      <c r="FP79" s="75">
        <f t="shared" si="1791"/>
        <v>0</v>
      </c>
      <c r="FQ79" s="75">
        <f t="shared" si="1791"/>
        <v>0</v>
      </c>
      <c r="FR79" s="75">
        <f t="shared" si="1791"/>
        <v>0</v>
      </c>
      <c r="FS79" s="75">
        <f t="shared" si="1791"/>
        <v>0</v>
      </c>
      <c r="FT79" s="75">
        <f t="shared" si="1791"/>
        <v>0</v>
      </c>
      <c r="FU79" s="75">
        <f t="shared" si="1791"/>
        <v>0</v>
      </c>
      <c r="FV79" s="75">
        <f t="shared" si="1791"/>
        <v>0</v>
      </c>
      <c r="FW79" s="75">
        <f t="shared" si="1791"/>
        <v>0</v>
      </c>
      <c r="FX79" s="75">
        <f t="shared" si="1791"/>
        <v>0</v>
      </c>
      <c r="FY79" s="75">
        <f t="shared" si="1791"/>
        <v>0</v>
      </c>
      <c r="FZ79" s="75">
        <f t="shared" si="1791"/>
        <v>0</v>
      </c>
      <c r="GA79" s="75">
        <f t="shared" si="1791"/>
        <v>0</v>
      </c>
      <c r="GB79" s="75">
        <f t="shared" si="1791"/>
        <v>0</v>
      </c>
      <c r="GC79" s="75">
        <f t="shared" si="1791"/>
        <v>0</v>
      </c>
      <c r="GD79" s="75">
        <f t="shared" si="1791"/>
        <v>0</v>
      </c>
      <c r="GE79" s="75">
        <f t="shared" si="1791"/>
        <v>0</v>
      </c>
      <c r="GF79" s="75">
        <f t="shared" si="1791"/>
        <v>0</v>
      </c>
      <c r="GG79" s="75">
        <f t="shared" si="1791"/>
        <v>0</v>
      </c>
      <c r="GH79" s="75">
        <f t="shared" si="1791"/>
        <v>0</v>
      </c>
      <c r="GI79" s="75">
        <f t="shared" si="1791"/>
        <v>0</v>
      </c>
      <c r="GJ79" s="75">
        <f t="shared" si="1791"/>
        <v>0</v>
      </c>
      <c r="GK79" s="75">
        <f t="shared" si="1791"/>
        <v>0</v>
      </c>
      <c r="GL79" s="75">
        <f t="shared" si="1791"/>
        <v>0</v>
      </c>
      <c r="GM79" s="75">
        <f t="shared" si="1791"/>
        <v>0</v>
      </c>
      <c r="GN79" s="75">
        <f t="shared" si="1791"/>
        <v>0</v>
      </c>
      <c r="GO79" s="75">
        <f t="shared" si="1791"/>
        <v>0</v>
      </c>
      <c r="GP79" s="75">
        <f t="shared" si="1791"/>
        <v>0</v>
      </c>
      <c r="GQ79" s="75">
        <f t="shared" si="1791"/>
        <v>0</v>
      </c>
      <c r="GR79" s="75">
        <f t="shared" si="1791"/>
        <v>0</v>
      </c>
      <c r="GS79" s="75">
        <f t="shared" si="1791"/>
        <v>0</v>
      </c>
      <c r="GT79" s="75">
        <f t="shared" si="1791"/>
        <v>0</v>
      </c>
      <c r="GU79" s="75">
        <f t="shared" si="1791"/>
        <v>0</v>
      </c>
      <c r="GV79" s="75">
        <f t="shared" si="1791"/>
        <v>0</v>
      </c>
      <c r="GW79" s="75">
        <f t="shared" si="1791"/>
        <v>0</v>
      </c>
      <c r="GX79" s="75">
        <f t="shared" si="1791"/>
        <v>0</v>
      </c>
      <c r="GY79" s="75">
        <f t="shared" si="1791"/>
        <v>0</v>
      </c>
      <c r="GZ79" s="75">
        <f t="shared" si="1791"/>
        <v>0</v>
      </c>
      <c r="HA79" s="75">
        <f t="shared" si="1791"/>
        <v>0</v>
      </c>
      <c r="HB79" s="75">
        <f t="shared" si="1791"/>
        <v>0</v>
      </c>
      <c r="HC79" s="75">
        <f t="shared" si="1791"/>
        <v>0</v>
      </c>
      <c r="HD79" s="75">
        <f t="shared" si="1791"/>
        <v>0</v>
      </c>
      <c r="HE79" s="75">
        <f t="shared" ref="HE79:JP79" si="1792">IF(HE$7="",0,SUM(HE$85:HE$101))</f>
        <v>0</v>
      </c>
      <c r="HF79" s="75">
        <f t="shared" si="1792"/>
        <v>0</v>
      </c>
      <c r="HG79" s="75">
        <f t="shared" si="1792"/>
        <v>0</v>
      </c>
      <c r="HH79" s="75">
        <f t="shared" si="1792"/>
        <v>0</v>
      </c>
      <c r="HI79" s="75">
        <f t="shared" si="1792"/>
        <v>0</v>
      </c>
      <c r="HJ79" s="75">
        <f t="shared" si="1792"/>
        <v>0</v>
      </c>
      <c r="HK79" s="75">
        <f t="shared" si="1792"/>
        <v>0</v>
      </c>
      <c r="HL79" s="75">
        <f t="shared" si="1792"/>
        <v>0</v>
      </c>
      <c r="HM79" s="75">
        <f t="shared" si="1792"/>
        <v>0</v>
      </c>
      <c r="HN79" s="75">
        <f t="shared" si="1792"/>
        <v>0</v>
      </c>
      <c r="HO79" s="75">
        <f t="shared" si="1792"/>
        <v>0</v>
      </c>
      <c r="HP79" s="75">
        <f t="shared" si="1792"/>
        <v>0</v>
      </c>
      <c r="HQ79" s="75">
        <f t="shared" si="1792"/>
        <v>0</v>
      </c>
      <c r="HR79" s="75">
        <f t="shared" si="1792"/>
        <v>0</v>
      </c>
      <c r="HS79" s="75">
        <f t="shared" si="1792"/>
        <v>0</v>
      </c>
      <c r="HT79" s="75">
        <f t="shared" si="1792"/>
        <v>0</v>
      </c>
      <c r="HU79" s="75">
        <f t="shared" si="1792"/>
        <v>0</v>
      </c>
      <c r="HV79" s="75">
        <f t="shared" si="1792"/>
        <v>0</v>
      </c>
      <c r="HW79" s="75">
        <f t="shared" si="1792"/>
        <v>0</v>
      </c>
      <c r="HX79" s="75">
        <f t="shared" si="1792"/>
        <v>0</v>
      </c>
      <c r="HY79" s="75">
        <f t="shared" si="1792"/>
        <v>0</v>
      </c>
      <c r="HZ79" s="75">
        <f t="shared" si="1792"/>
        <v>0</v>
      </c>
      <c r="IA79" s="75">
        <f t="shared" si="1792"/>
        <v>0</v>
      </c>
      <c r="IB79" s="75">
        <f t="shared" si="1792"/>
        <v>0</v>
      </c>
      <c r="IC79" s="75">
        <f t="shared" si="1792"/>
        <v>0</v>
      </c>
      <c r="ID79" s="75">
        <f t="shared" si="1792"/>
        <v>0</v>
      </c>
      <c r="IE79" s="75">
        <f t="shared" si="1792"/>
        <v>0</v>
      </c>
      <c r="IF79" s="75">
        <f t="shared" si="1792"/>
        <v>0</v>
      </c>
      <c r="IG79" s="75">
        <f t="shared" si="1792"/>
        <v>0</v>
      </c>
      <c r="IH79" s="75">
        <f t="shared" si="1792"/>
        <v>0</v>
      </c>
      <c r="II79" s="75">
        <f t="shared" si="1792"/>
        <v>0</v>
      </c>
      <c r="IJ79" s="75">
        <f t="shared" si="1792"/>
        <v>0</v>
      </c>
      <c r="IK79" s="75">
        <f t="shared" si="1792"/>
        <v>0</v>
      </c>
      <c r="IL79" s="75">
        <f t="shared" si="1792"/>
        <v>0</v>
      </c>
      <c r="IM79" s="75">
        <f t="shared" si="1792"/>
        <v>0</v>
      </c>
      <c r="IN79" s="75">
        <f t="shared" si="1792"/>
        <v>0</v>
      </c>
      <c r="IO79" s="75">
        <f t="shared" si="1792"/>
        <v>0</v>
      </c>
      <c r="IP79" s="75">
        <f t="shared" si="1792"/>
        <v>0</v>
      </c>
      <c r="IQ79" s="75">
        <f t="shared" si="1792"/>
        <v>0</v>
      </c>
      <c r="IR79" s="75">
        <f t="shared" si="1792"/>
        <v>0</v>
      </c>
      <c r="IS79" s="75">
        <f t="shared" si="1792"/>
        <v>0</v>
      </c>
      <c r="IT79" s="75">
        <f t="shared" si="1792"/>
        <v>0</v>
      </c>
      <c r="IU79" s="75">
        <f t="shared" si="1792"/>
        <v>0</v>
      </c>
      <c r="IV79" s="75">
        <f t="shared" si="1792"/>
        <v>0</v>
      </c>
      <c r="IW79" s="75">
        <f t="shared" si="1792"/>
        <v>0</v>
      </c>
      <c r="IX79" s="75">
        <f t="shared" si="1792"/>
        <v>0</v>
      </c>
      <c r="IY79" s="75">
        <f t="shared" si="1792"/>
        <v>0</v>
      </c>
      <c r="IZ79" s="75">
        <f t="shared" si="1792"/>
        <v>0</v>
      </c>
      <c r="JA79" s="75">
        <f t="shared" si="1792"/>
        <v>0</v>
      </c>
      <c r="JB79" s="75">
        <f t="shared" si="1792"/>
        <v>0</v>
      </c>
      <c r="JC79" s="75">
        <f t="shared" si="1792"/>
        <v>0</v>
      </c>
      <c r="JD79" s="75">
        <f t="shared" si="1792"/>
        <v>0</v>
      </c>
      <c r="JE79" s="75">
        <f t="shared" si="1792"/>
        <v>0</v>
      </c>
      <c r="JF79" s="75">
        <f t="shared" si="1792"/>
        <v>0</v>
      </c>
      <c r="JG79" s="75">
        <f t="shared" si="1792"/>
        <v>0</v>
      </c>
      <c r="JH79" s="75">
        <f t="shared" si="1792"/>
        <v>0</v>
      </c>
      <c r="JI79" s="75">
        <f t="shared" si="1792"/>
        <v>0</v>
      </c>
      <c r="JJ79" s="75">
        <f t="shared" si="1792"/>
        <v>0</v>
      </c>
      <c r="JK79" s="75">
        <f t="shared" si="1792"/>
        <v>0</v>
      </c>
      <c r="JL79" s="75">
        <f t="shared" si="1792"/>
        <v>0</v>
      </c>
      <c r="JM79" s="75">
        <f t="shared" si="1792"/>
        <v>0</v>
      </c>
      <c r="JN79" s="75">
        <f t="shared" si="1792"/>
        <v>0</v>
      </c>
      <c r="JO79" s="75">
        <f t="shared" si="1792"/>
        <v>0</v>
      </c>
      <c r="JP79" s="75">
        <f t="shared" si="1792"/>
        <v>0</v>
      </c>
      <c r="JQ79" s="75">
        <f t="shared" ref="JQ79:KV79" si="1793">IF(JQ$7="",0,SUM(JQ$85:JQ$101))</f>
        <v>0</v>
      </c>
      <c r="JR79" s="75">
        <f t="shared" si="1793"/>
        <v>0</v>
      </c>
      <c r="JS79" s="75">
        <f t="shared" si="1793"/>
        <v>0</v>
      </c>
      <c r="JT79" s="75">
        <f t="shared" si="1793"/>
        <v>0</v>
      </c>
      <c r="JU79" s="75">
        <f t="shared" si="1793"/>
        <v>0</v>
      </c>
      <c r="JV79" s="75">
        <f t="shared" si="1793"/>
        <v>0</v>
      </c>
      <c r="JW79" s="75">
        <f t="shared" si="1793"/>
        <v>0</v>
      </c>
      <c r="JX79" s="75">
        <f t="shared" si="1793"/>
        <v>0</v>
      </c>
      <c r="JY79" s="75">
        <f t="shared" si="1793"/>
        <v>0</v>
      </c>
      <c r="JZ79" s="75">
        <f t="shared" si="1793"/>
        <v>0</v>
      </c>
      <c r="KA79" s="75">
        <f t="shared" si="1793"/>
        <v>0</v>
      </c>
      <c r="KB79" s="75">
        <f t="shared" si="1793"/>
        <v>0</v>
      </c>
      <c r="KC79" s="75">
        <f t="shared" si="1793"/>
        <v>0</v>
      </c>
      <c r="KD79" s="75">
        <f t="shared" si="1793"/>
        <v>0</v>
      </c>
      <c r="KE79" s="75">
        <f t="shared" si="1793"/>
        <v>0</v>
      </c>
      <c r="KF79" s="75">
        <f t="shared" si="1793"/>
        <v>0</v>
      </c>
      <c r="KG79" s="75">
        <f t="shared" si="1793"/>
        <v>0</v>
      </c>
      <c r="KH79" s="75">
        <f t="shared" si="1793"/>
        <v>0</v>
      </c>
      <c r="KI79" s="75">
        <f t="shared" si="1793"/>
        <v>0</v>
      </c>
      <c r="KJ79" s="75">
        <f t="shared" si="1793"/>
        <v>0</v>
      </c>
      <c r="KK79" s="75">
        <f t="shared" si="1793"/>
        <v>0</v>
      </c>
      <c r="KL79" s="75">
        <f t="shared" si="1793"/>
        <v>0</v>
      </c>
      <c r="KM79" s="75">
        <f t="shared" si="1793"/>
        <v>0</v>
      </c>
      <c r="KN79" s="75">
        <f t="shared" si="1793"/>
        <v>0</v>
      </c>
      <c r="KO79" s="75">
        <f t="shared" si="1793"/>
        <v>0</v>
      </c>
      <c r="KP79" s="75">
        <f t="shared" si="1793"/>
        <v>0</v>
      </c>
      <c r="KQ79" s="75">
        <f t="shared" si="1793"/>
        <v>0</v>
      </c>
      <c r="KR79" s="75">
        <f t="shared" si="1793"/>
        <v>0</v>
      </c>
      <c r="KS79" s="75">
        <f t="shared" si="1793"/>
        <v>0</v>
      </c>
      <c r="KT79" s="75">
        <f t="shared" si="1793"/>
        <v>0</v>
      </c>
      <c r="KU79" s="75">
        <f t="shared" si="1793"/>
        <v>0</v>
      </c>
      <c r="KV79" s="75">
        <f t="shared" si="1793"/>
        <v>0</v>
      </c>
      <c r="KW79" s="70"/>
      <c r="KX79" s="70"/>
    </row>
    <row r="80" spans="1:310" s="4" customFormat="1" x14ac:dyDescent="0.25">
      <c r="A80" s="3"/>
      <c r="B80" s="85"/>
      <c r="C80" s="86"/>
      <c r="D80" s="85"/>
      <c r="E80" s="3" t="str">
        <f>kpi!$E$120</f>
        <v>прибыль до налога на прибыль</v>
      </c>
      <c r="F80" s="3"/>
      <c r="G80" s="3"/>
      <c r="H80" s="39" t="str">
        <f>IF(OR($E80="",$E80=0),"",INDEX(kpi!$I:$I,SUMIFS(kpi!$A:$A,kpi!$E:$E,$E80)))</f>
        <v>руб.</v>
      </c>
      <c r="I80" s="3"/>
      <c r="J80" s="3"/>
      <c r="K80" s="3"/>
      <c r="L80" s="3"/>
      <c r="M80" s="5"/>
      <c r="N80" s="3"/>
      <c r="O80" s="19"/>
      <c r="P80" s="3"/>
      <c r="Q80" s="3"/>
      <c r="R80" s="41">
        <f t="shared" si="1788"/>
        <v>313752987.37875795</v>
      </c>
      <c r="S80" s="3"/>
      <c r="T80" s="3"/>
      <c r="U80" s="41">
        <f>IF(U$7="",0,U75-U79)</f>
        <v>-1096536.8546578367</v>
      </c>
      <c r="V80" s="41">
        <f t="shared" ref="V80:CG80" si="1794">IF(V$7="",0,V75-V79)</f>
        <v>-335368.37739967159</v>
      </c>
      <c r="W80" s="41">
        <f t="shared" si="1794"/>
        <v>-277703.99130242807</v>
      </c>
      <c r="X80" s="41">
        <f t="shared" si="1794"/>
        <v>-216726.83534111863</v>
      </c>
      <c r="Y80" s="41">
        <f t="shared" si="1794"/>
        <v>-151173.18259212188</v>
      </c>
      <c r="Z80" s="41">
        <f t="shared" si="1794"/>
        <v>-93228.971247504931</v>
      </c>
      <c r="AA80" s="41">
        <f t="shared" si="1794"/>
        <v>-32739.252813878236</v>
      </c>
      <c r="AB80" s="41">
        <f t="shared" si="1794"/>
        <v>30295.972708757967</v>
      </c>
      <c r="AC80" s="41">
        <f t="shared" si="1794"/>
        <v>95876.705320403678</v>
      </c>
      <c r="AD80" s="41">
        <f t="shared" si="1794"/>
        <v>164002.94502105936</v>
      </c>
      <c r="AE80" s="41">
        <f t="shared" si="1794"/>
        <v>234674.69181072433</v>
      </c>
      <c r="AF80" s="41">
        <f t="shared" si="1794"/>
        <v>239725.27902273275</v>
      </c>
      <c r="AG80" s="41">
        <f t="shared" si="1794"/>
        <v>-11015107.911943477</v>
      </c>
      <c r="AH80" s="41">
        <f t="shared" si="1794"/>
        <v>-1221897.3836439326</v>
      </c>
      <c r="AI80" s="41">
        <f t="shared" si="1794"/>
        <v>-1099073.1398757775</v>
      </c>
      <c r="AJ80" s="41">
        <f t="shared" si="1794"/>
        <v>-944109.75526384357</v>
      </c>
      <c r="AK80" s="41">
        <f t="shared" si="1794"/>
        <v>-803798.42140487581</v>
      </c>
      <c r="AL80" s="41">
        <f t="shared" si="1794"/>
        <v>-659419.74008094147</v>
      </c>
      <c r="AM80" s="41">
        <f t="shared" si="1794"/>
        <v>-535081.84238297585</v>
      </c>
      <c r="AN80" s="41">
        <f t="shared" si="1794"/>
        <v>-405209.88643386308</v>
      </c>
      <c r="AO80" s="41">
        <f t="shared" si="1794"/>
        <v>-270084.78031054605</v>
      </c>
      <c r="AP80" s="41">
        <f t="shared" si="1794"/>
        <v>-129726.7926145941</v>
      </c>
      <c r="AQ80" s="41">
        <f t="shared" si="1794"/>
        <v>15905.268118615262</v>
      </c>
      <c r="AR80" s="41">
        <f t="shared" si="1794"/>
        <v>166852.59335370455</v>
      </c>
      <c r="AS80" s="41">
        <f t="shared" si="1794"/>
        <v>211298.04122196138</v>
      </c>
      <c r="AT80" s="41">
        <f t="shared" si="1794"/>
        <v>371474.46985466965</v>
      </c>
      <c r="AU80" s="41">
        <f t="shared" si="1794"/>
        <v>537089.73738312628</v>
      </c>
      <c r="AV80" s="41">
        <f t="shared" si="1794"/>
        <v>708330.86860527843</v>
      </c>
      <c r="AW80" s="41">
        <f t="shared" si="1794"/>
        <v>884900.94897132926</v>
      </c>
      <c r="AX80" s="41">
        <f t="shared" si="1794"/>
        <v>1065223.9164670892</v>
      </c>
      <c r="AY80" s="41">
        <f t="shared" si="1794"/>
        <v>1249299.7710925564</v>
      </c>
      <c r="AZ80" s="41">
        <f t="shared" si="1794"/>
        <v>1437128.5128477309</v>
      </c>
      <c r="BA80" s="41">
        <f t="shared" si="1794"/>
        <v>1628710.1417326089</v>
      </c>
      <c r="BB80" s="41">
        <f t="shared" si="1794"/>
        <v>1824044.6577471979</v>
      </c>
      <c r="BC80" s="41">
        <f t="shared" si="1794"/>
        <v>2026571.4493201561</v>
      </c>
      <c r="BD80" s="41">
        <f t="shared" si="1794"/>
        <v>2239395.9428250417</v>
      </c>
      <c r="BE80" s="41">
        <f t="shared" si="1794"/>
        <v>-11472384.455180757</v>
      </c>
      <c r="BF80" s="41">
        <f t="shared" si="1794"/>
        <v>1369697.6077761203</v>
      </c>
      <c r="BG80" s="41">
        <f t="shared" si="1794"/>
        <v>1584173.7141348943</v>
      </c>
      <c r="BH80" s="41">
        <f t="shared" si="1794"/>
        <v>1817726.3325547259</v>
      </c>
      <c r="BI80" s="41">
        <f t="shared" si="1794"/>
        <v>2087504.6313934214</v>
      </c>
      <c r="BJ80" s="41">
        <f t="shared" si="1794"/>
        <v>2320140.7688418496</v>
      </c>
      <c r="BK80" s="41">
        <f t="shared" si="1794"/>
        <v>2560198.8149308469</v>
      </c>
      <c r="BL80" s="41">
        <f t="shared" si="1794"/>
        <v>2773269.2849753127</v>
      </c>
      <c r="BM80" s="41">
        <f t="shared" si="1794"/>
        <v>2992639.2621841934</v>
      </c>
      <c r="BN80" s="41">
        <f t="shared" si="1794"/>
        <v>3217959.6473865118</v>
      </c>
      <c r="BO80" s="41">
        <f t="shared" si="1794"/>
        <v>3448849.1852885559</v>
      </c>
      <c r="BP80" s="41">
        <f t="shared" si="1794"/>
        <v>3685284.8745615147</v>
      </c>
      <c r="BQ80" s="41">
        <f t="shared" si="1794"/>
        <v>3927330.813766608</v>
      </c>
      <c r="BR80" s="41">
        <f t="shared" si="1794"/>
        <v>4175051.9026970994</v>
      </c>
      <c r="BS80" s="41">
        <f t="shared" si="1794"/>
        <v>4428513.8523936383</v>
      </c>
      <c r="BT80" s="41">
        <f t="shared" si="1794"/>
        <v>4687783.1952849068</v>
      </c>
      <c r="BU80" s="41">
        <f t="shared" si="1794"/>
        <v>4941229.4046451747</v>
      </c>
      <c r="BV80" s="41">
        <f t="shared" si="1794"/>
        <v>5173562.1165932938</v>
      </c>
      <c r="BW80" s="41">
        <f t="shared" si="1794"/>
        <v>5409060.4086262397</v>
      </c>
      <c r="BX80" s="41">
        <f t="shared" si="1794"/>
        <v>5647724.2807440124</v>
      </c>
      <c r="BY80" s="41">
        <f t="shared" si="1794"/>
        <v>5754220.3996132873</v>
      </c>
      <c r="BZ80" s="41">
        <f t="shared" si="1794"/>
        <v>5999215.431900721</v>
      </c>
      <c r="CA80" s="41">
        <f t="shared" si="1794"/>
        <v>6247376.044272989</v>
      </c>
      <c r="CB80" s="41">
        <f t="shared" si="1794"/>
        <v>6498702.2367300838</v>
      </c>
      <c r="CC80" s="41">
        <f t="shared" si="1794"/>
        <v>6753194.0092720091</v>
      </c>
      <c r="CD80" s="41">
        <f t="shared" si="1794"/>
        <v>7010851.3618987687</v>
      </c>
      <c r="CE80" s="41">
        <f t="shared" si="1794"/>
        <v>7271674.2946103513</v>
      </c>
      <c r="CF80" s="41">
        <f t="shared" si="1794"/>
        <v>7535662.8074067608</v>
      </c>
      <c r="CG80" s="41">
        <f t="shared" si="1794"/>
        <v>7802816.9002880119</v>
      </c>
      <c r="CH80" s="41">
        <f t="shared" ref="CH80:ES80" si="1795">IF(CH$7="",0,CH75-CH79)</f>
        <v>8073136.5732540861</v>
      </c>
      <c r="CI80" s="41">
        <f t="shared" si="1795"/>
        <v>8346621.8263049908</v>
      </c>
      <c r="CJ80" s="41">
        <f t="shared" si="1795"/>
        <v>8623272.6594407186</v>
      </c>
      <c r="CK80" s="41">
        <f t="shared" si="1795"/>
        <v>8903089.0726612844</v>
      </c>
      <c r="CL80" s="41">
        <f t="shared" si="1795"/>
        <v>9186071.0659666844</v>
      </c>
      <c r="CM80" s="41">
        <f t="shared" si="1795"/>
        <v>9472218.6393569</v>
      </c>
      <c r="CN80" s="41">
        <f t="shared" si="1795"/>
        <v>9761531.7928319573</v>
      </c>
      <c r="CO80" s="41">
        <f t="shared" si="1795"/>
        <v>10054010.526391841</v>
      </c>
      <c r="CP80" s="41">
        <f t="shared" si="1795"/>
        <v>10349654.840036549</v>
      </c>
      <c r="CQ80" s="41">
        <f t="shared" si="1795"/>
        <v>10648464.733766094</v>
      </c>
      <c r="CR80" s="41">
        <f t="shared" si="1795"/>
        <v>10950440.207580462</v>
      </c>
      <c r="CS80" s="41">
        <f t="shared" si="1795"/>
        <v>11255581.261479672</v>
      </c>
      <c r="CT80" s="41">
        <f t="shared" si="1795"/>
        <v>11563887.895463701</v>
      </c>
      <c r="CU80" s="41">
        <f t="shared" si="1795"/>
        <v>11875360.109532565</v>
      </c>
      <c r="CV80" s="41">
        <f t="shared" si="1795"/>
        <v>12189997.903686251</v>
      </c>
      <c r="CW80" s="41">
        <f t="shared" si="1795"/>
        <v>12507801.277924784</v>
      </c>
      <c r="CX80" s="41">
        <f t="shared" si="1795"/>
        <v>12828770.232248135</v>
      </c>
      <c r="CY80" s="41">
        <f t="shared" si="1795"/>
        <v>13152904.766656306</v>
      </c>
      <c r="CZ80" s="41">
        <f t="shared" si="1795"/>
        <v>12517328.07046853</v>
      </c>
      <c r="DA80" s="41">
        <f t="shared" si="1795"/>
        <v>0</v>
      </c>
      <c r="DB80" s="41">
        <f t="shared" si="1795"/>
        <v>0</v>
      </c>
      <c r="DC80" s="41">
        <f t="shared" si="1795"/>
        <v>0</v>
      </c>
      <c r="DD80" s="41">
        <f t="shared" si="1795"/>
        <v>0</v>
      </c>
      <c r="DE80" s="41">
        <f t="shared" si="1795"/>
        <v>0</v>
      </c>
      <c r="DF80" s="41">
        <f t="shared" si="1795"/>
        <v>0</v>
      </c>
      <c r="DG80" s="41">
        <f t="shared" si="1795"/>
        <v>0</v>
      </c>
      <c r="DH80" s="41">
        <f t="shared" si="1795"/>
        <v>0</v>
      </c>
      <c r="DI80" s="41">
        <f t="shared" si="1795"/>
        <v>0</v>
      </c>
      <c r="DJ80" s="41">
        <f t="shared" si="1795"/>
        <v>0</v>
      </c>
      <c r="DK80" s="41">
        <f t="shared" si="1795"/>
        <v>0</v>
      </c>
      <c r="DL80" s="41">
        <f t="shared" si="1795"/>
        <v>0</v>
      </c>
      <c r="DM80" s="41">
        <f t="shared" si="1795"/>
        <v>0</v>
      </c>
      <c r="DN80" s="41">
        <f t="shared" si="1795"/>
        <v>0</v>
      </c>
      <c r="DO80" s="41">
        <f t="shared" si="1795"/>
        <v>0</v>
      </c>
      <c r="DP80" s="41">
        <f t="shared" si="1795"/>
        <v>0</v>
      </c>
      <c r="DQ80" s="41">
        <f t="shared" si="1795"/>
        <v>0</v>
      </c>
      <c r="DR80" s="41">
        <f t="shared" si="1795"/>
        <v>0</v>
      </c>
      <c r="DS80" s="41">
        <f t="shared" si="1795"/>
        <v>0</v>
      </c>
      <c r="DT80" s="41">
        <f t="shared" si="1795"/>
        <v>0</v>
      </c>
      <c r="DU80" s="41">
        <f t="shared" si="1795"/>
        <v>0</v>
      </c>
      <c r="DV80" s="41">
        <f t="shared" si="1795"/>
        <v>0</v>
      </c>
      <c r="DW80" s="41">
        <f t="shared" si="1795"/>
        <v>0</v>
      </c>
      <c r="DX80" s="41">
        <f t="shared" si="1795"/>
        <v>0</v>
      </c>
      <c r="DY80" s="41">
        <f t="shared" si="1795"/>
        <v>0</v>
      </c>
      <c r="DZ80" s="41">
        <f t="shared" si="1795"/>
        <v>0</v>
      </c>
      <c r="EA80" s="41">
        <f t="shared" si="1795"/>
        <v>0</v>
      </c>
      <c r="EB80" s="41">
        <f t="shared" si="1795"/>
        <v>0</v>
      </c>
      <c r="EC80" s="41">
        <f t="shared" si="1795"/>
        <v>0</v>
      </c>
      <c r="ED80" s="41">
        <f t="shared" si="1795"/>
        <v>0</v>
      </c>
      <c r="EE80" s="41">
        <f t="shared" si="1795"/>
        <v>0</v>
      </c>
      <c r="EF80" s="41">
        <f t="shared" si="1795"/>
        <v>0</v>
      </c>
      <c r="EG80" s="41">
        <f t="shared" si="1795"/>
        <v>0</v>
      </c>
      <c r="EH80" s="41">
        <f t="shared" si="1795"/>
        <v>0</v>
      </c>
      <c r="EI80" s="41">
        <f t="shared" si="1795"/>
        <v>0</v>
      </c>
      <c r="EJ80" s="41">
        <f t="shared" si="1795"/>
        <v>0</v>
      </c>
      <c r="EK80" s="41">
        <f t="shared" si="1795"/>
        <v>0</v>
      </c>
      <c r="EL80" s="41">
        <f t="shared" si="1795"/>
        <v>0</v>
      </c>
      <c r="EM80" s="41">
        <f t="shared" si="1795"/>
        <v>0</v>
      </c>
      <c r="EN80" s="41">
        <f t="shared" si="1795"/>
        <v>0</v>
      </c>
      <c r="EO80" s="41">
        <f t="shared" si="1795"/>
        <v>0</v>
      </c>
      <c r="EP80" s="41">
        <f t="shared" si="1795"/>
        <v>0</v>
      </c>
      <c r="EQ80" s="41">
        <f t="shared" si="1795"/>
        <v>0</v>
      </c>
      <c r="ER80" s="41">
        <f t="shared" si="1795"/>
        <v>0</v>
      </c>
      <c r="ES80" s="41">
        <f t="shared" si="1795"/>
        <v>0</v>
      </c>
      <c r="ET80" s="41">
        <f t="shared" ref="ET80:HE80" si="1796">IF(ET$7="",0,ET75-ET79)</f>
        <v>0</v>
      </c>
      <c r="EU80" s="41">
        <f t="shared" si="1796"/>
        <v>0</v>
      </c>
      <c r="EV80" s="41">
        <f t="shared" si="1796"/>
        <v>0</v>
      </c>
      <c r="EW80" s="41">
        <f t="shared" si="1796"/>
        <v>0</v>
      </c>
      <c r="EX80" s="41">
        <f t="shared" si="1796"/>
        <v>0</v>
      </c>
      <c r="EY80" s="41">
        <f t="shared" si="1796"/>
        <v>0</v>
      </c>
      <c r="EZ80" s="41">
        <f t="shared" si="1796"/>
        <v>0</v>
      </c>
      <c r="FA80" s="41">
        <f t="shared" si="1796"/>
        <v>0</v>
      </c>
      <c r="FB80" s="41">
        <f t="shared" si="1796"/>
        <v>0</v>
      </c>
      <c r="FC80" s="41">
        <f t="shared" si="1796"/>
        <v>0</v>
      </c>
      <c r="FD80" s="41">
        <f t="shared" si="1796"/>
        <v>0</v>
      </c>
      <c r="FE80" s="41">
        <f t="shared" si="1796"/>
        <v>0</v>
      </c>
      <c r="FF80" s="41">
        <f t="shared" si="1796"/>
        <v>0</v>
      </c>
      <c r="FG80" s="41">
        <f t="shared" si="1796"/>
        <v>0</v>
      </c>
      <c r="FH80" s="41">
        <f t="shared" si="1796"/>
        <v>0</v>
      </c>
      <c r="FI80" s="41">
        <f t="shared" si="1796"/>
        <v>0</v>
      </c>
      <c r="FJ80" s="41">
        <f t="shared" si="1796"/>
        <v>0</v>
      </c>
      <c r="FK80" s="41">
        <f t="shared" si="1796"/>
        <v>0</v>
      </c>
      <c r="FL80" s="41">
        <f t="shared" si="1796"/>
        <v>0</v>
      </c>
      <c r="FM80" s="41">
        <f t="shared" si="1796"/>
        <v>0</v>
      </c>
      <c r="FN80" s="41">
        <f t="shared" si="1796"/>
        <v>0</v>
      </c>
      <c r="FO80" s="41">
        <f t="shared" si="1796"/>
        <v>0</v>
      </c>
      <c r="FP80" s="41">
        <f t="shared" si="1796"/>
        <v>0</v>
      </c>
      <c r="FQ80" s="41">
        <f t="shared" si="1796"/>
        <v>0</v>
      </c>
      <c r="FR80" s="41">
        <f t="shared" si="1796"/>
        <v>0</v>
      </c>
      <c r="FS80" s="41">
        <f t="shared" si="1796"/>
        <v>0</v>
      </c>
      <c r="FT80" s="41">
        <f t="shared" si="1796"/>
        <v>0</v>
      </c>
      <c r="FU80" s="41">
        <f t="shared" si="1796"/>
        <v>0</v>
      </c>
      <c r="FV80" s="41">
        <f t="shared" si="1796"/>
        <v>0</v>
      </c>
      <c r="FW80" s="41">
        <f t="shared" si="1796"/>
        <v>0</v>
      </c>
      <c r="FX80" s="41">
        <f t="shared" si="1796"/>
        <v>0</v>
      </c>
      <c r="FY80" s="41">
        <f t="shared" si="1796"/>
        <v>0</v>
      </c>
      <c r="FZ80" s="41">
        <f t="shared" si="1796"/>
        <v>0</v>
      </c>
      <c r="GA80" s="41">
        <f t="shared" si="1796"/>
        <v>0</v>
      </c>
      <c r="GB80" s="41">
        <f t="shared" si="1796"/>
        <v>0</v>
      </c>
      <c r="GC80" s="41">
        <f t="shared" si="1796"/>
        <v>0</v>
      </c>
      <c r="GD80" s="41">
        <f t="shared" si="1796"/>
        <v>0</v>
      </c>
      <c r="GE80" s="41">
        <f t="shared" si="1796"/>
        <v>0</v>
      </c>
      <c r="GF80" s="41">
        <f t="shared" si="1796"/>
        <v>0</v>
      </c>
      <c r="GG80" s="41">
        <f t="shared" si="1796"/>
        <v>0</v>
      </c>
      <c r="GH80" s="41">
        <f t="shared" si="1796"/>
        <v>0</v>
      </c>
      <c r="GI80" s="41">
        <f t="shared" si="1796"/>
        <v>0</v>
      </c>
      <c r="GJ80" s="41">
        <f t="shared" si="1796"/>
        <v>0</v>
      </c>
      <c r="GK80" s="41">
        <f t="shared" si="1796"/>
        <v>0</v>
      </c>
      <c r="GL80" s="41">
        <f t="shared" si="1796"/>
        <v>0</v>
      </c>
      <c r="GM80" s="41">
        <f t="shared" si="1796"/>
        <v>0</v>
      </c>
      <c r="GN80" s="41">
        <f t="shared" si="1796"/>
        <v>0</v>
      </c>
      <c r="GO80" s="41">
        <f t="shared" si="1796"/>
        <v>0</v>
      </c>
      <c r="GP80" s="41">
        <f t="shared" si="1796"/>
        <v>0</v>
      </c>
      <c r="GQ80" s="41">
        <f t="shared" si="1796"/>
        <v>0</v>
      </c>
      <c r="GR80" s="41">
        <f t="shared" si="1796"/>
        <v>0</v>
      </c>
      <c r="GS80" s="41">
        <f t="shared" si="1796"/>
        <v>0</v>
      </c>
      <c r="GT80" s="41">
        <f t="shared" si="1796"/>
        <v>0</v>
      </c>
      <c r="GU80" s="41">
        <f t="shared" si="1796"/>
        <v>0</v>
      </c>
      <c r="GV80" s="41">
        <f t="shared" si="1796"/>
        <v>0</v>
      </c>
      <c r="GW80" s="41">
        <f t="shared" si="1796"/>
        <v>0</v>
      </c>
      <c r="GX80" s="41">
        <f t="shared" si="1796"/>
        <v>0</v>
      </c>
      <c r="GY80" s="41">
        <f t="shared" si="1796"/>
        <v>0</v>
      </c>
      <c r="GZ80" s="41">
        <f t="shared" si="1796"/>
        <v>0</v>
      </c>
      <c r="HA80" s="41">
        <f t="shared" si="1796"/>
        <v>0</v>
      </c>
      <c r="HB80" s="41">
        <f t="shared" si="1796"/>
        <v>0</v>
      </c>
      <c r="HC80" s="41">
        <f t="shared" si="1796"/>
        <v>0</v>
      </c>
      <c r="HD80" s="41">
        <f t="shared" si="1796"/>
        <v>0</v>
      </c>
      <c r="HE80" s="41">
        <f t="shared" si="1796"/>
        <v>0</v>
      </c>
      <c r="HF80" s="41">
        <f t="shared" ref="HF80:JQ80" si="1797">IF(HF$7="",0,HF75-HF79)</f>
        <v>0</v>
      </c>
      <c r="HG80" s="41">
        <f t="shared" si="1797"/>
        <v>0</v>
      </c>
      <c r="HH80" s="41">
        <f t="shared" si="1797"/>
        <v>0</v>
      </c>
      <c r="HI80" s="41">
        <f t="shared" si="1797"/>
        <v>0</v>
      </c>
      <c r="HJ80" s="41">
        <f t="shared" si="1797"/>
        <v>0</v>
      </c>
      <c r="HK80" s="41">
        <f t="shared" si="1797"/>
        <v>0</v>
      </c>
      <c r="HL80" s="41">
        <f t="shared" si="1797"/>
        <v>0</v>
      </c>
      <c r="HM80" s="41">
        <f t="shared" si="1797"/>
        <v>0</v>
      </c>
      <c r="HN80" s="41">
        <f t="shared" si="1797"/>
        <v>0</v>
      </c>
      <c r="HO80" s="41">
        <f t="shared" si="1797"/>
        <v>0</v>
      </c>
      <c r="HP80" s="41">
        <f t="shared" si="1797"/>
        <v>0</v>
      </c>
      <c r="HQ80" s="41">
        <f t="shared" si="1797"/>
        <v>0</v>
      </c>
      <c r="HR80" s="41">
        <f t="shared" si="1797"/>
        <v>0</v>
      </c>
      <c r="HS80" s="41">
        <f t="shared" si="1797"/>
        <v>0</v>
      </c>
      <c r="HT80" s="41">
        <f t="shared" si="1797"/>
        <v>0</v>
      </c>
      <c r="HU80" s="41">
        <f t="shared" si="1797"/>
        <v>0</v>
      </c>
      <c r="HV80" s="41">
        <f t="shared" si="1797"/>
        <v>0</v>
      </c>
      <c r="HW80" s="41">
        <f t="shared" si="1797"/>
        <v>0</v>
      </c>
      <c r="HX80" s="41">
        <f t="shared" si="1797"/>
        <v>0</v>
      </c>
      <c r="HY80" s="41">
        <f t="shared" si="1797"/>
        <v>0</v>
      </c>
      <c r="HZ80" s="41">
        <f t="shared" si="1797"/>
        <v>0</v>
      </c>
      <c r="IA80" s="41">
        <f t="shared" si="1797"/>
        <v>0</v>
      </c>
      <c r="IB80" s="41">
        <f t="shared" si="1797"/>
        <v>0</v>
      </c>
      <c r="IC80" s="41">
        <f t="shared" si="1797"/>
        <v>0</v>
      </c>
      <c r="ID80" s="41">
        <f t="shared" si="1797"/>
        <v>0</v>
      </c>
      <c r="IE80" s="41">
        <f t="shared" si="1797"/>
        <v>0</v>
      </c>
      <c r="IF80" s="41">
        <f t="shared" si="1797"/>
        <v>0</v>
      </c>
      <c r="IG80" s="41">
        <f t="shared" si="1797"/>
        <v>0</v>
      </c>
      <c r="IH80" s="41">
        <f t="shared" si="1797"/>
        <v>0</v>
      </c>
      <c r="II80" s="41">
        <f t="shared" si="1797"/>
        <v>0</v>
      </c>
      <c r="IJ80" s="41">
        <f t="shared" si="1797"/>
        <v>0</v>
      </c>
      <c r="IK80" s="41">
        <f t="shared" si="1797"/>
        <v>0</v>
      </c>
      <c r="IL80" s="41">
        <f t="shared" si="1797"/>
        <v>0</v>
      </c>
      <c r="IM80" s="41">
        <f t="shared" si="1797"/>
        <v>0</v>
      </c>
      <c r="IN80" s="41">
        <f t="shared" si="1797"/>
        <v>0</v>
      </c>
      <c r="IO80" s="41">
        <f t="shared" si="1797"/>
        <v>0</v>
      </c>
      <c r="IP80" s="41">
        <f t="shared" si="1797"/>
        <v>0</v>
      </c>
      <c r="IQ80" s="41">
        <f t="shared" si="1797"/>
        <v>0</v>
      </c>
      <c r="IR80" s="41">
        <f t="shared" si="1797"/>
        <v>0</v>
      </c>
      <c r="IS80" s="41">
        <f t="shared" si="1797"/>
        <v>0</v>
      </c>
      <c r="IT80" s="41">
        <f t="shared" si="1797"/>
        <v>0</v>
      </c>
      <c r="IU80" s="41">
        <f t="shared" si="1797"/>
        <v>0</v>
      </c>
      <c r="IV80" s="41">
        <f t="shared" si="1797"/>
        <v>0</v>
      </c>
      <c r="IW80" s="41">
        <f t="shared" si="1797"/>
        <v>0</v>
      </c>
      <c r="IX80" s="41">
        <f t="shared" si="1797"/>
        <v>0</v>
      </c>
      <c r="IY80" s="41">
        <f t="shared" si="1797"/>
        <v>0</v>
      </c>
      <c r="IZ80" s="41">
        <f t="shared" si="1797"/>
        <v>0</v>
      </c>
      <c r="JA80" s="41">
        <f t="shared" si="1797"/>
        <v>0</v>
      </c>
      <c r="JB80" s="41">
        <f t="shared" si="1797"/>
        <v>0</v>
      </c>
      <c r="JC80" s="41">
        <f t="shared" si="1797"/>
        <v>0</v>
      </c>
      <c r="JD80" s="41">
        <f t="shared" si="1797"/>
        <v>0</v>
      </c>
      <c r="JE80" s="41">
        <f t="shared" si="1797"/>
        <v>0</v>
      </c>
      <c r="JF80" s="41">
        <f t="shared" si="1797"/>
        <v>0</v>
      </c>
      <c r="JG80" s="41">
        <f t="shared" si="1797"/>
        <v>0</v>
      </c>
      <c r="JH80" s="41">
        <f t="shared" si="1797"/>
        <v>0</v>
      </c>
      <c r="JI80" s="41">
        <f t="shared" si="1797"/>
        <v>0</v>
      </c>
      <c r="JJ80" s="41">
        <f t="shared" si="1797"/>
        <v>0</v>
      </c>
      <c r="JK80" s="41">
        <f t="shared" si="1797"/>
        <v>0</v>
      </c>
      <c r="JL80" s="41">
        <f t="shared" si="1797"/>
        <v>0</v>
      </c>
      <c r="JM80" s="41">
        <f t="shared" si="1797"/>
        <v>0</v>
      </c>
      <c r="JN80" s="41">
        <f t="shared" si="1797"/>
        <v>0</v>
      </c>
      <c r="JO80" s="41">
        <f t="shared" si="1797"/>
        <v>0</v>
      </c>
      <c r="JP80" s="41">
        <f t="shared" si="1797"/>
        <v>0</v>
      </c>
      <c r="JQ80" s="41">
        <f t="shared" si="1797"/>
        <v>0</v>
      </c>
      <c r="JR80" s="41">
        <f t="shared" ref="JR80:KV80" si="1798">IF(JR$7="",0,JR75-JR79)</f>
        <v>0</v>
      </c>
      <c r="JS80" s="41">
        <f t="shared" si="1798"/>
        <v>0</v>
      </c>
      <c r="JT80" s="41">
        <f t="shared" si="1798"/>
        <v>0</v>
      </c>
      <c r="JU80" s="41">
        <f t="shared" si="1798"/>
        <v>0</v>
      </c>
      <c r="JV80" s="41">
        <f t="shared" si="1798"/>
        <v>0</v>
      </c>
      <c r="JW80" s="41">
        <f t="shared" si="1798"/>
        <v>0</v>
      </c>
      <c r="JX80" s="41">
        <f t="shared" si="1798"/>
        <v>0</v>
      </c>
      <c r="JY80" s="41">
        <f t="shared" si="1798"/>
        <v>0</v>
      </c>
      <c r="JZ80" s="41">
        <f t="shared" si="1798"/>
        <v>0</v>
      </c>
      <c r="KA80" s="41">
        <f t="shared" si="1798"/>
        <v>0</v>
      </c>
      <c r="KB80" s="41">
        <f t="shared" si="1798"/>
        <v>0</v>
      </c>
      <c r="KC80" s="41">
        <f t="shared" si="1798"/>
        <v>0</v>
      </c>
      <c r="KD80" s="41">
        <f t="shared" si="1798"/>
        <v>0</v>
      </c>
      <c r="KE80" s="41">
        <f t="shared" si="1798"/>
        <v>0</v>
      </c>
      <c r="KF80" s="41">
        <f t="shared" si="1798"/>
        <v>0</v>
      </c>
      <c r="KG80" s="41">
        <f t="shared" si="1798"/>
        <v>0</v>
      </c>
      <c r="KH80" s="41">
        <f t="shared" si="1798"/>
        <v>0</v>
      </c>
      <c r="KI80" s="41">
        <f t="shared" si="1798"/>
        <v>0</v>
      </c>
      <c r="KJ80" s="41">
        <f t="shared" si="1798"/>
        <v>0</v>
      </c>
      <c r="KK80" s="41">
        <f t="shared" si="1798"/>
        <v>0</v>
      </c>
      <c r="KL80" s="41">
        <f t="shared" si="1798"/>
        <v>0</v>
      </c>
      <c r="KM80" s="41">
        <f t="shared" si="1798"/>
        <v>0</v>
      </c>
      <c r="KN80" s="41">
        <f t="shared" si="1798"/>
        <v>0</v>
      </c>
      <c r="KO80" s="41">
        <f t="shared" si="1798"/>
        <v>0</v>
      </c>
      <c r="KP80" s="41">
        <f t="shared" si="1798"/>
        <v>0</v>
      </c>
      <c r="KQ80" s="41">
        <f t="shared" si="1798"/>
        <v>0</v>
      </c>
      <c r="KR80" s="41">
        <f t="shared" si="1798"/>
        <v>0</v>
      </c>
      <c r="KS80" s="41">
        <f t="shared" si="1798"/>
        <v>0</v>
      </c>
      <c r="KT80" s="41">
        <f t="shared" si="1798"/>
        <v>0</v>
      </c>
      <c r="KU80" s="41">
        <f t="shared" si="1798"/>
        <v>0</v>
      </c>
      <c r="KV80" s="41">
        <f t="shared" si="1798"/>
        <v>0</v>
      </c>
      <c r="KW80" s="3"/>
      <c r="KX80" s="3"/>
    </row>
    <row r="81" spans="1:310" s="76" customFormat="1" x14ac:dyDescent="0.25">
      <c r="A81" s="70"/>
      <c r="B81" s="72"/>
      <c r="C81" s="93"/>
      <c r="D81" s="72"/>
      <c r="E81" s="70" t="str">
        <f>kpi!$E$121</f>
        <v>налог УСН(6%)</v>
      </c>
      <c r="F81" s="70"/>
      <c r="G81" s="70"/>
      <c r="H81" s="72" t="str">
        <f>IF(OR($E81="",$E81=0),"",INDEX(kpi!$I:$I,SUMIFS(kpi!$A:$A,kpi!$E:$E,$E81)))</f>
        <v>руб.</v>
      </c>
      <c r="I81" s="70"/>
      <c r="J81" s="70"/>
      <c r="K81" s="70"/>
      <c r="L81" s="70"/>
      <c r="M81" s="73"/>
      <c r="N81" s="70"/>
      <c r="O81" s="73"/>
      <c r="P81" s="70"/>
      <c r="Q81" s="70"/>
      <c r="R81" s="75">
        <f t="shared" si="1788"/>
        <v>92519257.325390637</v>
      </c>
      <c r="S81" s="70"/>
      <c r="T81" s="70"/>
      <c r="U81" s="41">
        <f>IF(U$7="",0,U73*условия!$N$154)</f>
        <v>32858.505346153848</v>
      </c>
      <c r="V81" s="41">
        <f>IF(V$7="",0,V73*условия!$N$154)</f>
        <v>41770.351326923075</v>
      </c>
      <c r="W81" s="41">
        <f>IF(W$7="",0,W73*условия!$N$154)</f>
        <v>51254.768711538454</v>
      </c>
      <c r="X81" s="41">
        <f>IF(X$7="",0,X73*условия!$N$154)</f>
        <v>61131.959376923071</v>
      </c>
      <c r="Y81" s="41">
        <f>IF(Y$7="",0,Y73*условия!$N$154)</f>
        <v>71551.755092307692</v>
      </c>
      <c r="Z81" s="41">
        <f>IF(Z$7="",0,Z73*условия!$N$154)</f>
        <v>81069.349511538458</v>
      </c>
      <c r="AA81" s="41">
        <f>IF(AA$7="",0,AA73*условия!$N$154)</f>
        <v>90888.747923076939</v>
      </c>
      <c r="AB81" s="41">
        <f>IF(AB$7="",0,AB73*условия!$N$154)</f>
        <v>101009.95032692308</v>
      </c>
      <c r="AC81" s="41">
        <f>IF(AC$7="",0,AC73*условия!$N$154)</f>
        <v>111432.9567230769</v>
      </c>
      <c r="AD81" s="41">
        <f>IF(AD$7="",0,AD73*условия!$N$154)</f>
        <v>122157.76711153847</v>
      </c>
      <c r="AE81" s="41">
        <f>IF(AE$7="",0,AE73*условия!$N$154)</f>
        <v>133184.38149230764</v>
      </c>
      <c r="AF81" s="41">
        <f>IF(AF$7="",0,AF73*условия!$N$154)</f>
        <v>144512.79986538462</v>
      </c>
      <c r="AG81" s="41">
        <f>IF(AG$7="",0,AG73*условия!$N$154)</f>
        <v>335796.61578923074</v>
      </c>
      <c r="AH81" s="41">
        <f>IF(AH$7="",0,AH73*условия!$N$154)</f>
        <v>222236.89372499997</v>
      </c>
      <c r="AI81" s="41">
        <f>IF(AI$7="",0,AI73*условия!$N$154)</f>
        <v>244838.66611499997</v>
      </c>
      <c r="AJ81" s="41">
        <f>IF(AJ$7="",0,AJ73*условия!$N$154)</f>
        <v>268251.27938999998</v>
      </c>
      <c r="AK81" s="41">
        <f>IF(AK$7="",0,AK73*условия!$N$154)</f>
        <v>291667.25714999996</v>
      </c>
      <c r="AL81" s="41">
        <f>IF(AL$7="",0,AL73*условия!$N$154)</f>
        <v>315826.78609499999</v>
      </c>
      <c r="AM81" s="41">
        <f>IF(AM$7="",0,AM73*условия!$N$154)</f>
        <v>337298.091525</v>
      </c>
      <c r="AN81" s="41">
        <f>IF(AN$7="",0,AN73*условия!$N$154)</f>
        <v>359226.966915</v>
      </c>
      <c r="AO81" s="41">
        <f>IF(AO$7="",0,AO73*условия!$N$154)</f>
        <v>381613.41226499999</v>
      </c>
      <c r="AP81" s="41">
        <f>IF(AP$7="",0,AP73*условия!$N$154)</f>
        <v>404457.42757499998</v>
      </c>
      <c r="AQ81" s="41">
        <f>IF(AQ$7="",0,AQ73*условия!$N$154)</f>
        <v>427759.01284499996</v>
      </c>
      <c r="AR81" s="41">
        <f>IF(AR$7="",0,AR73*условия!$N$154)</f>
        <v>451518.16807499994</v>
      </c>
      <c r="AS81" s="41">
        <f>IF(AS$7="",0,AS73*условия!$N$154)</f>
        <v>475734.89326499996</v>
      </c>
      <c r="AT81" s="41">
        <f>IF(AT$7="",0,AT73*условия!$N$154)</f>
        <v>500409.18841499992</v>
      </c>
      <c r="AU81" s="41">
        <f>IF(AU$7="",0,AU73*условия!$N$154)</f>
        <v>525541.053525</v>
      </c>
      <c r="AV81" s="41">
        <f>IF(AV$7="",0,AV73*условия!$N$154)</f>
        <v>551130.488595</v>
      </c>
      <c r="AW81" s="41">
        <f>IF(AW$7="",0,AW73*условия!$N$154)</f>
        <v>577177.49362499989</v>
      </c>
      <c r="AX81" s="41">
        <f>IF(AX$7="",0,AX73*условия!$N$154)</f>
        <v>603682.06861499988</v>
      </c>
      <c r="AY81" s="41">
        <f>IF(AY$7="",0,AY73*условия!$N$154)</f>
        <v>630644.21356499987</v>
      </c>
      <c r="AZ81" s="41">
        <f>IF(AZ$7="",0,AZ73*условия!$N$154)</f>
        <v>658063.92847499996</v>
      </c>
      <c r="BA81" s="41">
        <f>IF(BA$7="",0,BA73*условия!$N$154)</f>
        <v>685941.21334499994</v>
      </c>
      <c r="BB81" s="41">
        <f>IF(BB$7="",0,BB73*условия!$N$154)</f>
        <v>714276.06817499991</v>
      </c>
      <c r="BC81" s="41">
        <f>IF(BC$7="",0,BC73*условия!$N$154)</f>
        <v>743068.49296499987</v>
      </c>
      <c r="BD81" s="41">
        <f>IF(BD$7="",0,BD73*условия!$N$154)</f>
        <v>772318.48771499994</v>
      </c>
      <c r="BE81" s="41">
        <f>IF(BE$7="",0,BE73*условия!$N$154)</f>
        <v>1537927.8089399997</v>
      </c>
      <c r="BF81" s="41">
        <f>IF(BF$7="",0,BF73*условия!$N$154)</f>
        <v>836635.94253957435</v>
      </c>
      <c r="BG81" s="41">
        <f>IF(BG$7="",0,BG73*условия!$N$154)</f>
        <v>871318.07755276572</v>
      </c>
      <c r="BH81" s="41">
        <f>IF(BH$7="",0,BH73*условия!$N$154)</f>
        <v>906716.36637957441</v>
      </c>
      <c r="BI81" s="41">
        <f>IF(BI$7="",0,BI73*условия!$N$154)</f>
        <v>942830.80901999981</v>
      </c>
      <c r="BJ81" s="41">
        <f>IF(BJ$7="",0,BJ73*условия!$N$154)</f>
        <v>977216.07685404248</v>
      </c>
      <c r="BK81" s="41">
        <f>IF(BK$7="",0,BK73*условия!$N$154)</f>
        <v>1012213.4419646808</v>
      </c>
      <c r="BL81" s="41">
        <f>IF(BL$7="",0,BL73*условия!$N$154)</f>
        <v>1043267.8804519149</v>
      </c>
      <c r="BM81" s="41">
        <f>IF(BM$7="",0,BM73*условия!$N$154)</f>
        <v>1074740.5854114892</v>
      </c>
      <c r="BN81" s="41">
        <f>IF(BN$7="",0,BN73*условия!$N$154)</f>
        <v>1106631.556843404</v>
      </c>
      <c r="BO81" s="41">
        <f>IF(BO$7="",0,BO73*условия!$N$154)</f>
        <v>1138940.7947476595</v>
      </c>
      <c r="BP81" s="41">
        <f>IF(BP$7="",0,BP73*условия!$N$154)</f>
        <v>1171668.2991242551</v>
      </c>
      <c r="BQ81" s="41">
        <f>IF(BQ$7="",0,BQ73*условия!$N$154)</f>
        <v>1204814.0699731912</v>
      </c>
      <c r="BR81" s="41">
        <f>IF(BR$7="",0,BR73*условия!$N$154)</f>
        <v>1238378.107294468</v>
      </c>
      <c r="BS81" s="41">
        <f>IF(BS$7="",0,BS73*условия!$N$154)</f>
        <v>1272360.411088085</v>
      </c>
      <c r="BT81" s="41">
        <f>IF(BT$7="",0,BT73*условия!$N$154)</f>
        <v>1306760.9813540424</v>
      </c>
      <c r="BU81" s="41">
        <f>IF(BU$7="",0,BU73*условия!$N$154)</f>
        <v>1341579.8180923404</v>
      </c>
      <c r="BV81" s="41">
        <f>IF(BV$7="",0,BV73*условия!$N$154)</f>
        <v>1376816.9213029784</v>
      </c>
      <c r="BW81" s="41">
        <f>IF(BW$7="",0,BW73*условия!$N$154)</f>
        <v>1412472.2909859573</v>
      </c>
      <c r="BX81" s="41">
        <f>IF(BX$7="",0,BX73*условия!$N$154)</f>
        <v>1448545.9271412764</v>
      </c>
      <c r="BY81" s="41">
        <f>IF(BY$7="",0,BY73*условия!$N$154)</f>
        <v>1485037.8297689361</v>
      </c>
      <c r="BZ81" s="41">
        <f>IF(BZ$7="",0,BZ73*условия!$N$154)</f>
        <v>1521947.9988689362</v>
      </c>
      <c r="CA81" s="41">
        <f>IF(CA$7="",0,CA73*условия!$N$154)</f>
        <v>1559276.4344412766</v>
      </c>
      <c r="CB81" s="41">
        <f>IF(CB$7="",0,CB73*условия!$N$154)</f>
        <v>1597023.1364859573</v>
      </c>
      <c r="CC81" s="41">
        <f>IF(CC$7="",0,CC73*условия!$N$154)</f>
        <v>1635188.1050029784</v>
      </c>
      <c r="CD81" s="41">
        <f>IF(CD$7="",0,CD73*условия!$N$154)</f>
        <v>1673771.3399923404</v>
      </c>
      <c r="CE81" s="41">
        <f>IF(CE$7="",0,CE73*условия!$N$154)</f>
        <v>1712772.8414540424</v>
      </c>
      <c r="CF81" s="41">
        <f>IF(CF$7="",0,CF73*условия!$N$154)</f>
        <v>1752192.6093880846</v>
      </c>
      <c r="CG81" s="41">
        <f>IF(CG$7="",0,CG73*условия!$N$154)</f>
        <v>1792030.6437944679</v>
      </c>
      <c r="CH81" s="41">
        <f>IF(CH$7="",0,CH73*условия!$N$154)</f>
        <v>1832286.9446731913</v>
      </c>
      <c r="CI81" s="41">
        <f>IF(CI$7="",0,CI73*условия!$N$154)</f>
        <v>1872961.5120242552</v>
      </c>
      <c r="CJ81" s="41">
        <f>IF(CJ$7="",0,CJ73*условия!$N$154)</f>
        <v>1914054.3458476593</v>
      </c>
      <c r="CK81" s="41">
        <f>IF(CK$7="",0,CK73*условия!$N$154)</f>
        <v>1955565.4461434041</v>
      </c>
      <c r="CL81" s="41">
        <f>IF(CL$7="",0,CL73*условия!$N$154)</f>
        <v>1997494.812911489</v>
      </c>
      <c r="CM81" s="41">
        <f>IF(CM$7="",0,CM73*условия!$N$154)</f>
        <v>2039842.4461519145</v>
      </c>
      <c r="CN81" s="41">
        <f>IF(CN$7="",0,CN73*условия!$N$154)</f>
        <v>2082608.3458646804</v>
      </c>
      <c r="CO81" s="41">
        <f>IF(CO$7="",0,CO73*условия!$N$154)</f>
        <v>2125792.5120497872</v>
      </c>
      <c r="CP81" s="41">
        <f>IF(CP$7="",0,CP73*условия!$N$154)</f>
        <v>2169394.9447072335</v>
      </c>
      <c r="CQ81" s="41">
        <f>IF(CQ$7="",0,CQ73*условия!$N$154)</f>
        <v>2213415.6438370207</v>
      </c>
      <c r="CR81" s="41">
        <f>IF(CR$7="",0,CR73*условия!$N$154)</f>
        <v>2257854.6094391486</v>
      </c>
      <c r="CS81" s="41">
        <f>IF(CS$7="",0,CS73*условия!$N$154)</f>
        <v>2302711.841513617</v>
      </c>
      <c r="CT81" s="41">
        <f>IF(CT$7="",0,CT73*условия!$N$154)</f>
        <v>2347987.3400604255</v>
      </c>
      <c r="CU81" s="41">
        <f>IF(CU$7="",0,CU73*условия!$N$154)</f>
        <v>2393681.105079574</v>
      </c>
      <c r="CV81" s="41">
        <f>IF(CV$7="",0,CV73*условия!$N$154)</f>
        <v>2439793.1365710637</v>
      </c>
      <c r="CW81" s="41">
        <f>IF(CW$7="",0,CW73*условия!$N$154)</f>
        <v>2486323.4345348934</v>
      </c>
      <c r="CX81" s="41">
        <f>IF(CX$7="",0,CX73*условия!$N$154)</f>
        <v>2533271.9989710632</v>
      </c>
      <c r="CY81" s="41">
        <f>IF(CY$7="",0,CY73*условия!$N$154)</f>
        <v>2580638.8298795745</v>
      </c>
      <c r="CZ81" s="41">
        <f>IF(CZ$7="",0,CZ73*условия!$N$154)</f>
        <v>2501199.5083199996</v>
      </c>
      <c r="DA81" s="41">
        <f>IF(DA$7="",0,DA73*условия!$N$154)</f>
        <v>0</v>
      </c>
      <c r="DB81" s="41">
        <f>IF(DB$7="",0,DB73*условия!$N$154)</f>
        <v>0</v>
      </c>
      <c r="DC81" s="41">
        <f>IF(DC$7="",0,DC73*условия!$N$154)</f>
        <v>0</v>
      </c>
      <c r="DD81" s="41">
        <f>IF(DD$7="",0,DD73*условия!$N$154)</f>
        <v>0</v>
      </c>
      <c r="DE81" s="41">
        <f>IF(DE$7="",0,DE73*условия!$N$154)</f>
        <v>0</v>
      </c>
      <c r="DF81" s="41">
        <f>IF(DF$7="",0,DF73*условия!$N$154)</f>
        <v>0</v>
      </c>
      <c r="DG81" s="41">
        <f>IF(DG$7="",0,DG73*условия!$N$154)</f>
        <v>0</v>
      </c>
      <c r="DH81" s="41">
        <f>IF(DH$7="",0,DH73*условия!$N$154)</f>
        <v>0</v>
      </c>
      <c r="DI81" s="41">
        <f>IF(DI$7="",0,DI73*условия!$N$154)</f>
        <v>0</v>
      </c>
      <c r="DJ81" s="41">
        <f>IF(DJ$7="",0,DJ73*условия!$N$154)</f>
        <v>0</v>
      </c>
      <c r="DK81" s="41">
        <f>IF(DK$7="",0,DK73*условия!$N$154)</f>
        <v>0</v>
      </c>
      <c r="DL81" s="41">
        <f>IF(DL$7="",0,DL73*условия!$N$154)</f>
        <v>0</v>
      </c>
      <c r="DM81" s="41">
        <f>IF(DM$7="",0,DM73*условия!$N$154)</f>
        <v>0</v>
      </c>
      <c r="DN81" s="41">
        <f>IF(DN$7="",0,DN73*условия!$N$154)</f>
        <v>0</v>
      </c>
      <c r="DO81" s="41">
        <f>IF(DO$7="",0,DO73*условия!$N$154)</f>
        <v>0</v>
      </c>
      <c r="DP81" s="41">
        <f>IF(DP$7="",0,DP73*условия!$N$154)</f>
        <v>0</v>
      </c>
      <c r="DQ81" s="41">
        <f>IF(DQ$7="",0,DQ73*условия!$N$154)</f>
        <v>0</v>
      </c>
      <c r="DR81" s="41">
        <f>IF(DR$7="",0,DR73*условия!$N$154)</f>
        <v>0</v>
      </c>
      <c r="DS81" s="41">
        <f>IF(DS$7="",0,DS73*условия!$N$154)</f>
        <v>0</v>
      </c>
      <c r="DT81" s="41">
        <f>IF(DT$7="",0,DT73*условия!$N$154)</f>
        <v>0</v>
      </c>
      <c r="DU81" s="41">
        <f>IF(DU$7="",0,DU73*условия!$N$154)</f>
        <v>0</v>
      </c>
      <c r="DV81" s="41">
        <f>IF(DV$7="",0,DV73*условия!$N$154)</f>
        <v>0</v>
      </c>
      <c r="DW81" s="41">
        <f>IF(DW$7="",0,DW73*условия!$N$154)</f>
        <v>0</v>
      </c>
      <c r="DX81" s="41">
        <f>IF(DX$7="",0,DX73*условия!$N$154)</f>
        <v>0</v>
      </c>
      <c r="DY81" s="41">
        <f>IF(DY$7="",0,DY73*условия!$N$154)</f>
        <v>0</v>
      </c>
      <c r="DZ81" s="41">
        <f>IF(DZ$7="",0,DZ73*условия!$N$154)</f>
        <v>0</v>
      </c>
      <c r="EA81" s="41">
        <f>IF(EA$7="",0,EA73*условия!$N$154)</f>
        <v>0</v>
      </c>
      <c r="EB81" s="41">
        <f>IF(EB$7="",0,EB73*условия!$N$154)</f>
        <v>0</v>
      </c>
      <c r="EC81" s="41">
        <f>IF(EC$7="",0,EC73*условия!$N$154)</f>
        <v>0</v>
      </c>
      <c r="ED81" s="41">
        <f>IF(ED$7="",0,ED73*условия!$N$154)</f>
        <v>0</v>
      </c>
      <c r="EE81" s="41">
        <f>IF(EE$7="",0,EE73*условия!$N$154)</f>
        <v>0</v>
      </c>
      <c r="EF81" s="41">
        <f>IF(EF$7="",0,EF73*условия!$N$154)</f>
        <v>0</v>
      </c>
      <c r="EG81" s="41">
        <f>IF(EG$7="",0,EG73*условия!$N$154)</f>
        <v>0</v>
      </c>
      <c r="EH81" s="41">
        <f>IF(EH$7="",0,EH73*условия!$N$154)</f>
        <v>0</v>
      </c>
      <c r="EI81" s="41">
        <f>IF(EI$7="",0,EI73*условия!$N$154)</f>
        <v>0</v>
      </c>
      <c r="EJ81" s="41">
        <f>IF(EJ$7="",0,EJ73*условия!$N$154)</f>
        <v>0</v>
      </c>
      <c r="EK81" s="41">
        <f>IF(EK$7="",0,EK73*условия!$N$154)</f>
        <v>0</v>
      </c>
      <c r="EL81" s="41">
        <f>IF(EL$7="",0,EL73*условия!$N$154)</f>
        <v>0</v>
      </c>
      <c r="EM81" s="41">
        <f>IF(EM$7="",0,EM73*условия!$N$154)</f>
        <v>0</v>
      </c>
      <c r="EN81" s="41">
        <f>IF(EN$7="",0,EN73*условия!$N$154)</f>
        <v>0</v>
      </c>
      <c r="EO81" s="41">
        <f>IF(EO$7="",0,EO73*условия!$N$154)</f>
        <v>0</v>
      </c>
      <c r="EP81" s="41">
        <f>IF(EP$7="",0,EP73*условия!$N$154)</f>
        <v>0</v>
      </c>
      <c r="EQ81" s="41">
        <f>IF(EQ$7="",0,EQ73*условия!$N$154)</f>
        <v>0</v>
      </c>
      <c r="ER81" s="41">
        <f>IF(ER$7="",0,ER73*условия!$N$154)</f>
        <v>0</v>
      </c>
      <c r="ES81" s="41">
        <f>IF(ES$7="",0,ES73*условия!$N$154)</f>
        <v>0</v>
      </c>
      <c r="ET81" s="41">
        <f>IF(ET$7="",0,ET73*условия!$N$154)</f>
        <v>0</v>
      </c>
      <c r="EU81" s="41">
        <f>IF(EU$7="",0,EU73*условия!$N$154)</f>
        <v>0</v>
      </c>
      <c r="EV81" s="41">
        <f>IF(EV$7="",0,EV73*условия!$N$154)</f>
        <v>0</v>
      </c>
      <c r="EW81" s="41">
        <f>IF(EW$7="",0,EW73*условия!$N$154)</f>
        <v>0</v>
      </c>
      <c r="EX81" s="41">
        <f>IF(EX$7="",0,EX73*условия!$N$154)</f>
        <v>0</v>
      </c>
      <c r="EY81" s="41">
        <f>IF(EY$7="",0,EY73*условия!$N$154)</f>
        <v>0</v>
      </c>
      <c r="EZ81" s="41">
        <f>IF(EZ$7="",0,EZ73*условия!$N$154)</f>
        <v>0</v>
      </c>
      <c r="FA81" s="41">
        <f>IF(FA$7="",0,FA73*условия!$N$154)</f>
        <v>0</v>
      </c>
      <c r="FB81" s="41">
        <f>IF(FB$7="",0,FB73*условия!$N$154)</f>
        <v>0</v>
      </c>
      <c r="FC81" s="41">
        <f>IF(FC$7="",0,FC73*условия!$N$154)</f>
        <v>0</v>
      </c>
      <c r="FD81" s="41">
        <f>IF(FD$7="",0,FD73*условия!$N$154)</f>
        <v>0</v>
      </c>
      <c r="FE81" s="41">
        <f>IF(FE$7="",0,FE73*условия!$N$154)</f>
        <v>0</v>
      </c>
      <c r="FF81" s="41">
        <f>IF(FF$7="",0,FF73*условия!$N$154)</f>
        <v>0</v>
      </c>
      <c r="FG81" s="41">
        <f>IF(FG$7="",0,FG73*условия!$N$154)</f>
        <v>0</v>
      </c>
      <c r="FH81" s="41">
        <f>IF(FH$7="",0,FH73*условия!$N$154)</f>
        <v>0</v>
      </c>
      <c r="FI81" s="41">
        <f>IF(FI$7="",0,FI73*условия!$N$154)</f>
        <v>0</v>
      </c>
      <c r="FJ81" s="41">
        <f>IF(FJ$7="",0,FJ73*условия!$N$154)</f>
        <v>0</v>
      </c>
      <c r="FK81" s="41">
        <f>IF(FK$7="",0,FK73*условия!$N$154)</f>
        <v>0</v>
      </c>
      <c r="FL81" s="41">
        <f>IF(FL$7="",0,FL73*условия!$N$154)</f>
        <v>0</v>
      </c>
      <c r="FM81" s="41">
        <f>IF(FM$7="",0,FM73*условия!$N$154)</f>
        <v>0</v>
      </c>
      <c r="FN81" s="41">
        <f>IF(FN$7="",0,FN73*условия!$N$154)</f>
        <v>0</v>
      </c>
      <c r="FO81" s="41">
        <f>IF(FO$7="",0,FO73*условия!$N$154)</f>
        <v>0</v>
      </c>
      <c r="FP81" s="41">
        <f>IF(FP$7="",0,FP73*условия!$N$154)</f>
        <v>0</v>
      </c>
      <c r="FQ81" s="41">
        <f>IF(FQ$7="",0,FQ73*условия!$N$154)</f>
        <v>0</v>
      </c>
      <c r="FR81" s="41">
        <f>IF(FR$7="",0,FR73*условия!$N$154)</f>
        <v>0</v>
      </c>
      <c r="FS81" s="41">
        <f>IF(FS$7="",0,FS73*условия!$N$154)</f>
        <v>0</v>
      </c>
      <c r="FT81" s="41">
        <f>IF(FT$7="",0,FT73*условия!$N$154)</f>
        <v>0</v>
      </c>
      <c r="FU81" s="41">
        <f>IF(FU$7="",0,FU73*условия!$N$154)</f>
        <v>0</v>
      </c>
      <c r="FV81" s="41">
        <f>IF(FV$7="",0,FV73*условия!$N$154)</f>
        <v>0</v>
      </c>
      <c r="FW81" s="41">
        <f>IF(FW$7="",0,FW73*условия!$N$154)</f>
        <v>0</v>
      </c>
      <c r="FX81" s="41">
        <f>IF(FX$7="",0,FX73*условия!$N$154)</f>
        <v>0</v>
      </c>
      <c r="FY81" s="41">
        <f>IF(FY$7="",0,FY73*условия!$N$154)</f>
        <v>0</v>
      </c>
      <c r="FZ81" s="41">
        <f>IF(FZ$7="",0,FZ73*условия!$N$154)</f>
        <v>0</v>
      </c>
      <c r="GA81" s="41">
        <f>IF(GA$7="",0,GA73*условия!$N$154)</f>
        <v>0</v>
      </c>
      <c r="GB81" s="41">
        <f>IF(GB$7="",0,GB73*условия!$N$154)</f>
        <v>0</v>
      </c>
      <c r="GC81" s="41">
        <f>IF(GC$7="",0,GC73*условия!$N$154)</f>
        <v>0</v>
      </c>
      <c r="GD81" s="41">
        <f>IF(GD$7="",0,GD73*условия!$N$154)</f>
        <v>0</v>
      </c>
      <c r="GE81" s="41">
        <f>IF(GE$7="",0,GE73*условия!$N$154)</f>
        <v>0</v>
      </c>
      <c r="GF81" s="41">
        <f>IF(GF$7="",0,GF73*условия!$N$154)</f>
        <v>0</v>
      </c>
      <c r="GG81" s="41">
        <f>IF(GG$7="",0,GG73*условия!$N$154)</f>
        <v>0</v>
      </c>
      <c r="GH81" s="41">
        <f>IF(GH$7="",0,GH73*условия!$N$154)</f>
        <v>0</v>
      </c>
      <c r="GI81" s="41">
        <f>IF(GI$7="",0,GI73*условия!$N$154)</f>
        <v>0</v>
      </c>
      <c r="GJ81" s="41">
        <f>IF(GJ$7="",0,GJ73*условия!$N$154)</f>
        <v>0</v>
      </c>
      <c r="GK81" s="41">
        <f>IF(GK$7="",0,GK73*условия!$N$154)</f>
        <v>0</v>
      </c>
      <c r="GL81" s="41">
        <f>IF(GL$7="",0,GL73*условия!$N$154)</f>
        <v>0</v>
      </c>
      <c r="GM81" s="41">
        <f>IF(GM$7="",0,GM73*условия!$N$154)</f>
        <v>0</v>
      </c>
      <c r="GN81" s="41">
        <f>IF(GN$7="",0,GN73*условия!$N$154)</f>
        <v>0</v>
      </c>
      <c r="GO81" s="41">
        <f>IF(GO$7="",0,GO73*условия!$N$154)</f>
        <v>0</v>
      </c>
      <c r="GP81" s="41">
        <f>IF(GP$7="",0,GP73*условия!$N$154)</f>
        <v>0</v>
      </c>
      <c r="GQ81" s="41">
        <f>IF(GQ$7="",0,GQ73*условия!$N$154)</f>
        <v>0</v>
      </c>
      <c r="GR81" s="41">
        <f>IF(GR$7="",0,GR73*условия!$N$154)</f>
        <v>0</v>
      </c>
      <c r="GS81" s="41">
        <f>IF(GS$7="",0,GS73*условия!$N$154)</f>
        <v>0</v>
      </c>
      <c r="GT81" s="41">
        <f>IF(GT$7="",0,GT73*условия!$N$154)</f>
        <v>0</v>
      </c>
      <c r="GU81" s="41">
        <f>IF(GU$7="",0,GU73*условия!$N$154)</f>
        <v>0</v>
      </c>
      <c r="GV81" s="41">
        <f>IF(GV$7="",0,GV73*условия!$N$154)</f>
        <v>0</v>
      </c>
      <c r="GW81" s="41">
        <f>IF(GW$7="",0,GW73*условия!$N$154)</f>
        <v>0</v>
      </c>
      <c r="GX81" s="41">
        <f>IF(GX$7="",0,GX73*условия!$N$154)</f>
        <v>0</v>
      </c>
      <c r="GY81" s="41">
        <f>IF(GY$7="",0,GY73*условия!$N$154)</f>
        <v>0</v>
      </c>
      <c r="GZ81" s="41">
        <f>IF(GZ$7="",0,GZ73*условия!$N$154)</f>
        <v>0</v>
      </c>
      <c r="HA81" s="41">
        <f>IF(HA$7="",0,HA73*условия!$N$154)</f>
        <v>0</v>
      </c>
      <c r="HB81" s="41">
        <f>IF(HB$7="",0,HB73*условия!$N$154)</f>
        <v>0</v>
      </c>
      <c r="HC81" s="41">
        <f>IF(HC$7="",0,HC73*условия!$N$154)</f>
        <v>0</v>
      </c>
      <c r="HD81" s="41">
        <f>IF(HD$7="",0,HD73*условия!$N$154)</f>
        <v>0</v>
      </c>
      <c r="HE81" s="41">
        <f>IF(HE$7="",0,HE73*условия!$N$154)</f>
        <v>0</v>
      </c>
      <c r="HF81" s="41">
        <f>IF(HF$7="",0,HF73*условия!$N$154)</f>
        <v>0</v>
      </c>
      <c r="HG81" s="41">
        <f>IF(HG$7="",0,HG73*условия!$N$154)</f>
        <v>0</v>
      </c>
      <c r="HH81" s="41">
        <f>IF(HH$7="",0,HH73*условия!$N$154)</f>
        <v>0</v>
      </c>
      <c r="HI81" s="41">
        <f>IF(HI$7="",0,HI73*условия!$N$154)</f>
        <v>0</v>
      </c>
      <c r="HJ81" s="41">
        <f>IF(HJ$7="",0,HJ73*условия!$N$154)</f>
        <v>0</v>
      </c>
      <c r="HK81" s="41">
        <f>IF(HK$7="",0,HK73*условия!$N$154)</f>
        <v>0</v>
      </c>
      <c r="HL81" s="41">
        <f>IF(HL$7="",0,HL73*условия!$N$154)</f>
        <v>0</v>
      </c>
      <c r="HM81" s="41">
        <f>IF(HM$7="",0,HM73*условия!$N$154)</f>
        <v>0</v>
      </c>
      <c r="HN81" s="41">
        <f>IF(HN$7="",0,HN73*условия!$N$154)</f>
        <v>0</v>
      </c>
      <c r="HO81" s="41">
        <f>IF(HO$7="",0,HO73*условия!$N$154)</f>
        <v>0</v>
      </c>
      <c r="HP81" s="41">
        <f>IF(HP$7="",0,HP73*условия!$N$154)</f>
        <v>0</v>
      </c>
      <c r="HQ81" s="41">
        <f>IF(HQ$7="",0,HQ73*условия!$N$154)</f>
        <v>0</v>
      </c>
      <c r="HR81" s="41">
        <f>IF(HR$7="",0,HR73*условия!$N$154)</f>
        <v>0</v>
      </c>
      <c r="HS81" s="41">
        <f>IF(HS$7="",0,HS73*условия!$N$154)</f>
        <v>0</v>
      </c>
      <c r="HT81" s="41">
        <f>IF(HT$7="",0,HT73*условия!$N$154)</f>
        <v>0</v>
      </c>
      <c r="HU81" s="41">
        <f>IF(HU$7="",0,HU73*условия!$N$154)</f>
        <v>0</v>
      </c>
      <c r="HV81" s="41">
        <f>IF(HV$7="",0,HV73*условия!$N$154)</f>
        <v>0</v>
      </c>
      <c r="HW81" s="41">
        <f>IF(HW$7="",0,HW73*условия!$N$154)</f>
        <v>0</v>
      </c>
      <c r="HX81" s="41">
        <f>IF(HX$7="",0,HX73*условия!$N$154)</f>
        <v>0</v>
      </c>
      <c r="HY81" s="41">
        <f>IF(HY$7="",0,HY73*условия!$N$154)</f>
        <v>0</v>
      </c>
      <c r="HZ81" s="41">
        <f>IF(HZ$7="",0,HZ73*условия!$N$154)</f>
        <v>0</v>
      </c>
      <c r="IA81" s="41">
        <f>IF(IA$7="",0,IA73*условия!$N$154)</f>
        <v>0</v>
      </c>
      <c r="IB81" s="41">
        <f>IF(IB$7="",0,IB73*условия!$N$154)</f>
        <v>0</v>
      </c>
      <c r="IC81" s="41">
        <f>IF(IC$7="",0,IC73*условия!$N$154)</f>
        <v>0</v>
      </c>
      <c r="ID81" s="41">
        <f>IF(ID$7="",0,ID73*условия!$N$154)</f>
        <v>0</v>
      </c>
      <c r="IE81" s="41">
        <f>IF(IE$7="",0,IE73*условия!$N$154)</f>
        <v>0</v>
      </c>
      <c r="IF81" s="41">
        <f>IF(IF$7="",0,IF73*условия!$N$154)</f>
        <v>0</v>
      </c>
      <c r="IG81" s="41">
        <f>IF(IG$7="",0,IG73*условия!$N$154)</f>
        <v>0</v>
      </c>
      <c r="IH81" s="41">
        <f>IF(IH$7="",0,IH73*условия!$N$154)</f>
        <v>0</v>
      </c>
      <c r="II81" s="41">
        <f>IF(II$7="",0,II73*условия!$N$154)</f>
        <v>0</v>
      </c>
      <c r="IJ81" s="41">
        <f>IF(IJ$7="",0,IJ73*условия!$N$154)</f>
        <v>0</v>
      </c>
      <c r="IK81" s="41">
        <f>IF(IK$7="",0,IK73*условия!$N$154)</f>
        <v>0</v>
      </c>
      <c r="IL81" s="41">
        <f>IF(IL$7="",0,IL73*условия!$N$154)</f>
        <v>0</v>
      </c>
      <c r="IM81" s="41">
        <f>IF(IM$7="",0,IM73*условия!$N$154)</f>
        <v>0</v>
      </c>
      <c r="IN81" s="41">
        <f>IF(IN$7="",0,IN73*условия!$N$154)</f>
        <v>0</v>
      </c>
      <c r="IO81" s="41">
        <f>IF(IO$7="",0,IO73*условия!$N$154)</f>
        <v>0</v>
      </c>
      <c r="IP81" s="41">
        <f>IF(IP$7="",0,IP73*условия!$N$154)</f>
        <v>0</v>
      </c>
      <c r="IQ81" s="41">
        <f>IF(IQ$7="",0,IQ73*условия!$N$154)</f>
        <v>0</v>
      </c>
      <c r="IR81" s="41">
        <f>IF(IR$7="",0,IR73*условия!$N$154)</f>
        <v>0</v>
      </c>
      <c r="IS81" s="41">
        <f>IF(IS$7="",0,IS73*условия!$N$154)</f>
        <v>0</v>
      </c>
      <c r="IT81" s="41">
        <f>IF(IT$7="",0,IT73*условия!$N$154)</f>
        <v>0</v>
      </c>
      <c r="IU81" s="41">
        <f>IF(IU$7="",0,IU73*условия!$N$154)</f>
        <v>0</v>
      </c>
      <c r="IV81" s="41">
        <f>IF(IV$7="",0,IV73*условия!$N$154)</f>
        <v>0</v>
      </c>
      <c r="IW81" s="41">
        <f>IF(IW$7="",0,IW73*условия!$N$154)</f>
        <v>0</v>
      </c>
      <c r="IX81" s="41">
        <f>IF(IX$7="",0,IX73*условия!$N$154)</f>
        <v>0</v>
      </c>
      <c r="IY81" s="41">
        <f>IF(IY$7="",0,IY73*условия!$N$154)</f>
        <v>0</v>
      </c>
      <c r="IZ81" s="41">
        <f>IF(IZ$7="",0,IZ73*условия!$N$154)</f>
        <v>0</v>
      </c>
      <c r="JA81" s="41">
        <f>IF(JA$7="",0,JA73*условия!$N$154)</f>
        <v>0</v>
      </c>
      <c r="JB81" s="41">
        <f>IF(JB$7="",0,JB73*условия!$N$154)</f>
        <v>0</v>
      </c>
      <c r="JC81" s="41">
        <f>IF(JC$7="",0,JC73*условия!$N$154)</f>
        <v>0</v>
      </c>
      <c r="JD81" s="41">
        <f>IF(JD$7="",0,JD73*условия!$N$154)</f>
        <v>0</v>
      </c>
      <c r="JE81" s="41">
        <f>IF(JE$7="",0,JE73*условия!$N$154)</f>
        <v>0</v>
      </c>
      <c r="JF81" s="41">
        <f>IF(JF$7="",0,JF73*условия!$N$154)</f>
        <v>0</v>
      </c>
      <c r="JG81" s="41">
        <f>IF(JG$7="",0,JG73*условия!$N$154)</f>
        <v>0</v>
      </c>
      <c r="JH81" s="41">
        <f>IF(JH$7="",0,JH73*условия!$N$154)</f>
        <v>0</v>
      </c>
      <c r="JI81" s="41">
        <f>IF(JI$7="",0,JI73*условия!$N$154)</f>
        <v>0</v>
      </c>
      <c r="JJ81" s="41">
        <f>IF(JJ$7="",0,JJ73*условия!$N$154)</f>
        <v>0</v>
      </c>
      <c r="JK81" s="41">
        <f>IF(JK$7="",0,JK73*условия!$N$154)</f>
        <v>0</v>
      </c>
      <c r="JL81" s="41">
        <f>IF(JL$7="",0,JL73*условия!$N$154)</f>
        <v>0</v>
      </c>
      <c r="JM81" s="41">
        <f>IF(JM$7="",0,JM73*условия!$N$154)</f>
        <v>0</v>
      </c>
      <c r="JN81" s="41">
        <f>IF(JN$7="",0,JN73*условия!$N$154)</f>
        <v>0</v>
      </c>
      <c r="JO81" s="41">
        <f>IF(JO$7="",0,JO73*условия!$N$154)</f>
        <v>0</v>
      </c>
      <c r="JP81" s="41">
        <f>IF(JP$7="",0,JP73*условия!$N$154)</f>
        <v>0</v>
      </c>
      <c r="JQ81" s="41">
        <f>IF(JQ$7="",0,JQ73*условия!$N$154)</f>
        <v>0</v>
      </c>
      <c r="JR81" s="41">
        <f>IF(JR$7="",0,JR73*условия!$N$154)</f>
        <v>0</v>
      </c>
      <c r="JS81" s="41">
        <f>IF(JS$7="",0,JS73*условия!$N$154)</f>
        <v>0</v>
      </c>
      <c r="JT81" s="41">
        <f>IF(JT$7="",0,JT73*условия!$N$154)</f>
        <v>0</v>
      </c>
      <c r="JU81" s="41">
        <f>IF(JU$7="",0,JU73*условия!$N$154)</f>
        <v>0</v>
      </c>
      <c r="JV81" s="41">
        <f>IF(JV$7="",0,JV73*условия!$N$154)</f>
        <v>0</v>
      </c>
      <c r="JW81" s="41">
        <f>IF(JW$7="",0,JW73*условия!$N$154)</f>
        <v>0</v>
      </c>
      <c r="JX81" s="41">
        <f>IF(JX$7="",0,JX73*условия!$N$154)</f>
        <v>0</v>
      </c>
      <c r="JY81" s="41">
        <f>IF(JY$7="",0,JY73*условия!$N$154)</f>
        <v>0</v>
      </c>
      <c r="JZ81" s="41">
        <f>IF(JZ$7="",0,JZ73*условия!$N$154)</f>
        <v>0</v>
      </c>
      <c r="KA81" s="41">
        <f>IF(KA$7="",0,KA73*условия!$N$154)</f>
        <v>0</v>
      </c>
      <c r="KB81" s="41">
        <f>IF(KB$7="",0,KB73*условия!$N$154)</f>
        <v>0</v>
      </c>
      <c r="KC81" s="41">
        <f>IF(KC$7="",0,KC73*условия!$N$154)</f>
        <v>0</v>
      </c>
      <c r="KD81" s="41">
        <f>IF(KD$7="",0,KD73*условия!$N$154)</f>
        <v>0</v>
      </c>
      <c r="KE81" s="41">
        <f>IF(KE$7="",0,KE73*условия!$N$154)</f>
        <v>0</v>
      </c>
      <c r="KF81" s="41">
        <f>IF(KF$7="",0,KF73*условия!$N$154)</f>
        <v>0</v>
      </c>
      <c r="KG81" s="41">
        <f>IF(KG$7="",0,KG73*условия!$N$154)</f>
        <v>0</v>
      </c>
      <c r="KH81" s="41">
        <f>IF(KH$7="",0,KH73*условия!$N$154)</f>
        <v>0</v>
      </c>
      <c r="KI81" s="41">
        <f>IF(KI$7="",0,KI73*условия!$N$154)</f>
        <v>0</v>
      </c>
      <c r="KJ81" s="41">
        <f>IF(KJ$7="",0,KJ73*условия!$N$154)</f>
        <v>0</v>
      </c>
      <c r="KK81" s="41">
        <f>IF(KK$7="",0,KK73*условия!$N$154)</f>
        <v>0</v>
      </c>
      <c r="KL81" s="41">
        <f>IF(KL$7="",0,KL73*условия!$N$154)</f>
        <v>0</v>
      </c>
      <c r="KM81" s="41">
        <f>IF(KM$7="",0,KM73*условия!$N$154)</f>
        <v>0</v>
      </c>
      <c r="KN81" s="41">
        <f>IF(KN$7="",0,KN73*условия!$N$154)</f>
        <v>0</v>
      </c>
      <c r="KO81" s="41">
        <f>IF(KO$7="",0,KO73*условия!$N$154)</f>
        <v>0</v>
      </c>
      <c r="KP81" s="41">
        <f>IF(KP$7="",0,KP73*условия!$N$154)</f>
        <v>0</v>
      </c>
      <c r="KQ81" s="41">
        <f>IF(KQ$7="",0,KQ73*условия!$N$154)</f>
        <v>0</v>
      </c>
      <c r="KR81" s="41">
        <f>IF(KR$7="",0,KR73*условия!$N$154)</f>
        <v>0</v>
      </c>
      <c r="KS81" s="41">
        <f>IF(KS$7="",0,KS73*условия!$N$154)</f>
        <v>0</v>
      </c>
      <c r="KT81" s="41">
        <f>IF(KT$7="",0,KT73*условия!$N$154)</f>
        <v>0</v>
      </c>
      <c r="KU81" s="41">
        <f>IF(KU$7="",0,KU73*условия!$N$154)</f>
        <v>0</v>
      </c>
      <c r="KV81" s="41">
        <f>IF(KV$7="",0,KV73*условия!$N$154)</f>
        <v>0</v>
      </c>
      <c r="KW81" s="70"/>
      <c r="KX81" s="70"/>
    </row>
    <row r="82" spans="1:310" s="4" customFormat="1" ht="12.6" thickBot="1" x14ac:dyDescent="0.3">
      <c r="A82" s="3"/>
      <c r="B82" s="85"/>
      <c r="C82" s="86"/>
      <c r="D82" s="85"/>
      <c r="E82" s="137" t="str">
        <f>kpi!$E$122</f>
        <v>чистая прибыль</v>
      </c>
      <c r="F82" s="3"/>
      <c r="G82" s="3"/>
      <c r="H82" s="39" t="str">
        <f>IF(OR($E82="",$E82=0),"",INDEX(kpi!$I:$I,SUMIFS(kpi!$A:$A,kpi!$E:$E,$E82)))</f>
        <v>руб.</v>
      </c>
      <c r="I82" s="3"/>
      <c r="J82" s="3"/>
      <c r="K82" s="137"/>
      <c r="L82" s="3"/>
      <c r="M82" s="5"/>
      <c r="N82" s="137"/>
      <c r="O82" s="19"/>
      <c r="P82" s="3"/>
      <c r="Q82" s="3"/>
      <c r="R82" s="212">
        <f t="shared" si="1788"/>
        <v>221233730.05336738</v>
      </c>
      <c r="S82" s="3"/>
      <c r="T82" s="3"/>
      <c r="U82" s="41">
        <f>U80-U81</f>
        <v>-1129395.3600039906</v>
      </c>
      <c r="V82" s="41">
        <f t="shared" ref="V82:CG82" si="1799">V80-V81</f>
        <v>-377138.72872659465</v>
      </c>
      <c r="W82" s="41">
        <f t="shared" si="1799"/>
        <v>-328958.76001396653</v>
      </c>
      <c r="X82" s="41">
        <f t="shared" si="1799"/>
        <v>-277858.79471804167</v>
      </c>
      <c r="Y82" s="41">
        <f t="shared" si="1799"/>
        <v>-222724.93768442958</v>
      </c>
      <c r="Z82" s="41">
        <f t="shared" si="1799"/>
        <v>-174298.32075904339</v>
      </c>
      <c r="AA82" s="41">
        <f t="shared" si="1799"/>
        <v>-123628.00073695517</v>
      </c>
      <c r="AB82" s="41">
        <f t="shared" si="1799"/>
        <v>-70713.97761816511</v>
      </c>
      <c r="AC82" s="41">
        <f t="shared" si="1799"/>
        <v>-15556.251402673224</v>
      </c>
      <c r="AD82" s="41">
        <f t="shared" si="1799"/>
        <v>41845.177909520891</v>
      </c>
      <c r="AE82" s="41">
        <f t="shared" si="1799"/>
        <v>101490.31031841668</v>
      </c>
      <c r="AF82" s="41">
        <f t="shared" si="1799"/>
        <v>95212.479157348134</v>
      </c>
      <c r="AG82" s="41">
        <f t="shared" si="1799"/>
        <v>-11350904.527732708</v>
      </c>
      <c r="AH82" s="41">
        <f t="shared" si="1799"/>
        <v>-1444134.2773689325</v>
      </c>
      <c r="AI82" s="41">
        <f t="shared" si="1799"/>
        <v>-1343911.8059907774</v>
      </c>
      <c r="AJ82" s="41">
        <f t="shared" si="1799"/>
        <v>-1212361.0346538436</v>
      </c>
      <c r="AK82" s="41">
        <f t="shared" si="1799"/>
        <v>-1095465.6785548758</v>
      </c>
      <c r="AL82" s="41">
        <f t="shared" si="1799"/>
        <v>-975246.52617594146</v>
      </c>
      <c r="AM82" s="41">
        <f t="shared" si="1799"/>
        <v>-872379.93390797591</v>
      </c>
      <c r="AN82" s="41">
        <f t="shared" si="1799"/>
        <v>-764436.85334886308</v>
      </c>
      <c r="AO82" s="41">
        <f t="shared" si="1799"/>
        <v>-651698.19257554598</v>
      </c>
      <c r="AP82" s="41">
        <f t="shared" si="1799"/>
        <v>-534184.22018959408</v>
      </c>
      <c r="AQ82" s="41">
        <f t="shared" si="1799"/>
        <v>-411853.7447263847</v>
      </c>
      <c r="AR82" s="41">
        <f t="shared" si="1799"/>
        <v>-284665.57472129539</v>
      </c>
      <c r="AS82" s="41">
        <f t="shared" si="1799"/>
        <v>-264436.85204303858</v>
      </c>
      <c r="AT82" s="41">
        <f t="shared" si="1799"/>
        <v>-128934.71856033028</v>
      </c>
      <c r="AU82" s="41">
        <f t="shared" si="1799"/>
        <v>11548.683858126285</v>
      </c>
      <c r="AV82" s="41">
        <f t="shared" si="1799"/>
        <v>157200.38001027843</v>
      </c>
      <c r="AW82" s="41">
        <f t="shared" si="1799"/>
        <v>307723.45534632937</v>
      </c>
      <c r="AX82" s="41">
        <f t="shared" si="1799"/>
        <v>461541.84785208933</v>
      </c>
      <c r="AY82" s="41">
        <f t="shared" si="1799"/>
        <v>618655.55752755655</v>
      </c>
      <c r="AZ82" s="41">
        <f t="shared" si="1799"/>
        <v>779064.58437273093</v>
      </c>
      <c r="BA82" s="41">
        <f t="shared" si="1799"/>
        <v>942768.92838760896</v>
      </c>
      <c r="BB82" s="41">
        <f t="shared" si="1799"/>
        <v>1109768.589572198</v>
      </c>
      <c r="BC82" s="41">
        <f t="shared" si="1799"/>
        <v>1283502.9563551564</v>
      </c>
      <c r="BD82" s="41">
        <f t="shared" si="1799"/>
        <v>1467077.4551100419</v>
      </c>
      <c r="BE82" s="41">
        <f t="shared" si="1799"/>
        <v>-13010312.264120756</v>
      </c>
      <c r="BF82" s="41">
        <f t="shared" si="1799"/>
        <v>533061.66523654596</v>
      </c>
      <c r="BG82" s="41">
        <f t="shared" si="1799"/>
        <v>712855.63658212859</v>
      </c>
      <c r="BH82" s="41">
        <f t="shared" si="1799"/>
        <v>911009.96617515152</v>
      </c>
      <c r="BI82" s="41">
        <f t="shared" si="1799"/>
        <v>1144673.8223734216</v>
      </c>
      <c r="BJ82" s="41">
        <f t="shared" si="1799"/>
        <v>1342924.6919878072</v>
      </c>
      <c r="BK82" s="41">
        <f t="shared" si="1799"/>
        <v>1547985.3729661661</v>
      </c>
      <c r="BL82" s="41">
        <f t="shared" si="1799"/>
        <v>1730001.4045233978</v>
      </c>
      <c r="BM82" s="41">
        <f t="shared" si="1799"/>
        <v>1917898.6767727041</v>
      </c>
      <c r="BN82" s="41">
        <f t="shared" si="1799"/>
        <v>2111328.0905431081</v>
      </c>
      <c r="BO82" s="41">
        <f t="shared" si="1799"/>
        <v>2309908.3905408964</v>
      </c>
      <c r="BP82" s="41">
        <f t="shared" si="1799"/>
        <v>2513616.5754372599</v>
      </c>
      <c r="BQ82" s="41">
        <f t="shared" si="1799"/>
        <v>2722516.7437934168</v>
      </c>
      <c r="BR82" s="41">
        <f t="shared" si="1799"/>
        <v>2936673.7954026312</v>
      </c>
      <c r="BS82" s="41">
        <f t="shared" si="1799"/>
        <v>3156153.4413055535</v>
      </c>
      <c r="BT82" s="41">
        <f t="shared" si="1799"/>
        <v>3381022.2139308644</v>
      </c>
      <c r="BU82" s="41">
        <f t="shared" si="1799"/>
        <v>3599649.5865528341</v>
      </c>
      <c r="BV82" s="41">
        <f t="shared" si="1799"/>
        <v>3796745.1952903154</v>
      </c>
      <c r="BW82" s="41">
        <f t="shared" si="1799"/>
        <v>3996588.1176402825</v>
      </c>
      <c r="BX82" s="41">
        <f t="shared" si="1799"/>
        <v>4199178.3536027363</v>
      </c>
      <c r="BY82" s="41">
        <f t="shared" si="1799"/>
        <v>4269182.5698443512</v>
      </c>
      <c r="BZ82" s="41">
        <f t="shared" si="1799"/>
        <v>4477267.4330317844</v>
      </c>
      <c r="CA82" s="41">
        <f t="shared" si="1799"/>
        <v>4688099.6098317122</v>
      </c>
      <c r="CB82" s="41">
        <f t="shared" si="1799"/>
        <v>4901679.1002441263</v>
      </c>
      <c r="CC82" s="41">
        <f t="shared" si="1799"/>
        <v>5118005.9042690303</v>
      </c>
      <c r="CD82" s="41">
        <f t="shared" si="1799"/>
        <v>5337080.021906428</v>
      </c>
      <c r="CE82" s="41">
        <f t="shared" si="1799"/>
        <v>5558901.4531563092</v>
      </c>
      <c r="CF82" s="41">
        <f t="shared" si="1799"/>
        <v>5783470.1980186757</v>
      </c>
      <c r="CG82" s="41">
        <f t="shared" si="1799"/>
        <v>6010786.2564935442</v>
      </c>
      <c r="CH82" s="41">
        <f t="shared" ref="CH82:ES82" si="1800">CH80-CH81</f>
        <v>6240849.6285808943</v>
      </c>
      <c r="CI82" s="41">
        <f t="shared" si="1800"/>
        <v>6473660.3142807353</v>
      </c>
      <c r="CJ82" s="41">
        <f t="shared" si="1800"/>
        <v>6709218.3135930598</v>
      </c>
      <c r="CK82" s="41">
        <f t="shared" si="1800"/>
        <v>6947523.6265178807</v>
      </c>
      <c r="CL82" s="41">
        <f t="shared" si="1800"/>
        <v>7188576.2530551953</v>
      </c>
      <c r="CM82" s="41">
        <f t="shared" si="1800"/>
        <v>7432376.1932049859</v>
      </c>
      <c r="CN82" s="41">
        <f t="shared" si="1800"/>
        <v>7678923.4469672767</v>
      </c>
      <c r="CO82" s="41">
        <f t="shared" si="1800"/>
        <v>7928218.0143420547</v>
      </c>
      <c r="CP82" s="41">
        <f t="shared" si="1800"/>
        <v>8180259.8953293152</v>
      </c>
      <c r="CQ82" s="41">
        <f t="shared" si="1800"/>
        <v>8435049.089929074</v>
      </c>
      <c r="CR82" s="41">
        <f t="shared" si="1800"/>
        <v>8692585.5981413126</v>
      </c>
      <c r="CS82" s="41">
        <f t="shared" si="1800"/>
        <v>8952869.4199660551</v>
      </c>
      <c r="CT82" s="41">
        <f t="shared" si="1800"/>
        <v>9215900.5554032754</v>
      </c>
      <c r="CU82" s="41">
        <f t="shared" si="1800"/>
        <v>9481679.0044529904</v>
      </c>
      <c r="CV82" s="41">
        <f t="shared" si="1800"/>
        <v>9750204.7671151869</v>
      </c>
      <c r="CW82" s="41">
        <f t="shared" si="1800"/>
        <v>10021477.843389891</v>
      </c>
      <c r="CX82" s="41">
        <f t="shared" si="1800"/>
        <v>10295498.233277071</v>
      </c>
      <c r="CY82" s="41">
        <f t="shared" si="1800"/>
        <v>10572265.936776731</v>
      </c>
      <c r="CZ82" s="41">
        <f t="shared" si="1800"/>
        <v>10016128.56214853</v>
      </c>
      <c r="DA82" s="41">
        <f t="shared" si="1800"/>
        <v>0</v>
      </c>
      <c r="DB82" s="41">
        <f t="shared" si="1800"/>
        <v>0</v>
      </c>
      <c r="DC82" s="41">
        <f t="shared" si="1800"/>
        <v>0</v>
      </c>
      <c r="DD82" s="41">
        <f t="shared" si="1800"/>
        <v>0</v>
      </c>
      <c r="DE82" s="41">
        <f t="shared" si="1800"/>
        <v>0</v>
      </c>
      <c r="DF82" s="41">
        <f t="shared" si="1800"/>
        <v>0</v>
      </c>
      <c r="DG82" s="41">
        <f t="shared" si="1800"/>
        <v>0</v>
      </c>
      <c r="DH82" s="41">
        <f t="shared" si="1800"/>
        <v>0</v>
      </c>
      <c r="DI82" s="41">
        <f t="shared" si="1800"/>
        <v>0</v>
      </c>
      <c r="DJ82" s="41">
        <f t="shared" si="1800"/>
        <v>0</v>
      </c>
      <c r="DK82" s="41">
        <f t="shared" si="1800"/>
        <v>0</v>
      </c>
      <c r="DL82" s="41">
        <f t="shared" si="1800"/>
        <v>0</v>
      </c>
      <c r="DM82" s="41">
        <f t="shared" si="1800"/>
        <v>0</v>
      </c>
      <c r="DN82" s="41">
        <f t="shared" si="1800"/>
        <v>0</v>
      </c>
      <c r="DO82" s="41">
        <f t="shared" si="1800"/>
        <v>0</v>
      </c>
      <c r="DP82" s="41">
        <f t="shared" si="1800"/>
        <v>0</v>
      </c>
      <c r="DQ82" s="41">
        <f t="shared" si="1800"/>
        <v>0</v>
      </c>
      <c r="DR82" s="41">
        <f t="shared" si="1800"/>
        <v>0</v>
      </c>
      <c r="DS82" s="41">
        <f t="shared" si="1800"/>
        <v>0</v>
      </c>
      <c r="DT82" s="41">
        <f t="shared" si="1800"/>
        <v>0</v>
      </c>
      <c r="DU82" s="41">
        <f t="shared" si="1800"/>
        <v>0</v>
      </c>
      <c r="DV82" s="41">
        <f t="shared" si="1800"/>
        <v>0</v>
      </c>
      <c r="DW82" s="41">
        <f t="shared" si="1800"/>
        <v>0</v>
      </c>
      <c r="DX82" s="41">
        <f t="shared" si="1800"/>
        <v>0</v>
      </c>
      <c r="DY82" s="41">
        <f t="shared" si="1800"/>
        <v>0</v>
      </c>
      <c r="DZ82" s="41">
        <f t="shared" si="1800"/>
        <v>0</v>
      </c>
      <c r="EA82" s="41">
        <f t="shared" si="1800"/>
        <v>0</v>
      </c>
      <c r="EB82" s="41">
        <f t="shared" si="1800"/>
        <v>0</v>
      </c>
      <c r="EC82" s="41">
        <f t="shared" si="1800"/>
        <v>0</v>
      </c>
      <c r="ED82" s="41">
        <f t="shared" si="1800"/>
        <v>0</v>
      </c>
      <c r="EE82" s="41">
        <f t="shared" si="1800"/>
        <v>0</v>
      </c>
      <c r="EF82" s="41">
        <f t="shared" si="1800"/>
        <v>0</v>
      </c>
      <c r="EG82" s="41">
        <f t="shared" si="1800"/>
        <v>0</v>
      </c>
      <c r="EH82" s="41">
        <f t="shared" si="1800"/>
        <v>0</v>
      </c>
      <c r="EI82" s="41">
        <f t="shared" si="1800"/>
        <v>0</v>
      </c>
      <c r="EJ82" s="41">
        <f t="shared" si="1800"/>
        <v>0</v>
      </c>
      <c r="EK82" s="41">
        <f t="shared" si="1800"/>
        <v>0</v>
      </c>
      <c r="EL82" s="41">
        <f t="shared" si="1800"/>
        <v>0</v>
      </c>
      <c r="EM82" s="41">
        <f t="shared" si="1800"/>
        <v>0</v>
      </c>
      <c r="EN82" s="41">
        <f t="shared" si="1800"/>
        <v>0</v>
      </c>
      <c r="EO82" s="41">
        <f t="shared" si="1800"/>
        <v>0</v>
      </c>
      <c r="EP82" s="41">
        <f t="shared" si="1800"/>
        <v>0</v>
      </c>
      <c r="EQ82" s="41">
        <f t="shared" si="1800"/>
        <v>0</v>
      </c>
      <c r="ER82" s="41">
        <f t="shared" si="1800"/>
        <v>0</v>
      </c>
      <c r="ES82" s="41">
        <f t="shared" si="1800"/>
        <v>0</v>
      </c>
      <c r="ET82" s="41">
        <f t="shared" ref="ET82:HE82" si="1801">ET80-ET81</f>
        <v>0</v>
      </c>
      <c r="EU82" s="41">
        <f t="shared" si="1801"/>
        <v>0</v>
      </c>
      <c r="EV82" s="41">
        <f t="shared" si="1801"/>
        <v>0</v>
      </c>
      <c r="EW82" s="41">
        <f t="shared" si="1801"/>
        <v>0</v>
      </c>
      <c r="EX82" s="41">
        <f t="shared" si="1801"/>
        <v>0</v>
      </c>
      <c r="EY82" s="41">
        <f t="shared" si="1801"/>
        <v>0</v>
      </c>
      <c r="EZ82" s="41">
        <f t="shared" si="1801"/>
        <v>0</v>
      </c>
      <c r="FA82" s="41">
        <f t="shared" si="1801"/>
        <v>0</v>
      </c>
      <c r="FB82" s="41">
        <f t="shared" si="1801"/>
        <v>0</v>
      </c>
      <c r="FC82" s="41">
        <f t="shared" si="1801"/>
        <v>0</v>
      </c>
      <c r="FD82" s="41">
        <f t="shared" si="1801"/>
        <v>0</v>
      </c>
      <c r="FE82" s="41">
        <f t="shared" si="1801"/>
        <v>0</v>
      </c>
      <c r="FF82" s="41">
        <f t="shared" si="1801"/>
        <v>0</v>
      </c>
      <c r="FG82" s="41">
        <f t="shared" si="1801"/>
        <v>0</v>
      </c>
      <c r="FH82" s="41">
        <f t="shared" si="1801"/>
        <v>0</v>
      </c>
      <c r="FI82" s="41">
        <f t="shared" si="1801"/>
        <v>0</v>
      </c>
      <c r="FJ82" s="41">
        <f t="shared" si="1801"/>
        <v>0</v>
      </c>
      <c r="FK82" s="41">
        <f t="shared" si="1801"/>
        <v>0</v>
      </c>
      <c r="FL82" s="41">
        <f t="shared" si="1801"/>
        <v>0</v>
      </c>
      <c r="FM82" s="41">
        <f t="shared" si="1801"/>
        <v>0</v>
      </c>
      <c r="FN82" s="41">
        <f t="shared" si="1801"/>
        <v>0</v>
      </c>
      <c r="FO82" s="41">
        <f t="shared" si="1801"/>
        <v>0</v>
      </c>
      <c r="FP82" s="41">
        <f t="shared" si="1801"/>
        <v>0</v>
      </c>
      <c r="FQ82" s="41">
        <f t="shared" si="1801"/>
        <v>0</v>
      </c>
      <c r="FR82" s="41">
        <f t="shared" si="1801"/>
        <v>0</v>
      </c>
      <c r="FS82" s="41">
        <f t="shared" si="1801"/>
        <v>0</v>
      </c>
      <c r="FT82" s="41">
        <f t="shared" si="1801"/>
        <v>0</v>
      </c>
      <c r="FU82" s="41">
        <f t="shared" si="1801"/>
        <v>0</v>
      </c>
      <c r="FV82" s="41">
        <f t="shared" si="1801"/>
        <v>0</v>
      </c>
      <c r="FW82" s="41">
        <f t="shared" si="1801"/>
        <v>0</v>
      </c>
      <c r="FX82" s="41">
        <f t="shared" si="1801"/>
        <v>0</v>
      </c>
      <c r="FY82" s="41">
        <f t="shared" si="1801"/>
        <v>0</v>
      </c>
      <c r="FZ82" s="41">
        <f t="shared" si="1801"/>
        <v>0</v>
      </c>
      <c r="GA82" s="41">
        <f t="shared" si="1801"/>
        <v>0</v>
      </c>
      <c r="GB82" s="41">
        <f t="shared" si="1801"/>
        <v>0</v>
      </c>
      <c r="GC82" s="41">
        <f t="shared" si="1801"/>
        <v>0</v>
      </c>
      <c r="GD82" s="41">
        <f t="shared" si="1801"/>
        <v>0</v>
      </c>
      <c r="GE82" s="41">
        <f t="shared" si="1801"/>
        <v>0</v>
      </c>
      <c r="GF82" s="41">
        <f t="shared" si="1801"/>
        <v>0</v>
      </c>
      <c r="GG82" s="41">
        <f t="shared" si="1801"/>
        <v>0</v>
      </c>
      <c r="GH82" s="41">
        <f t="shared" si="1801"/>
        <v>0</v>
      </c>
      <c r="GI82" s="41">
        <f t="shared" si="1801"/>
        <v>0</v>
      </c>
      <c r="GJ82" s="41">
        <f t="shared" si="1801"/>
        <v>0</v>
      </c>
      <c r="GK82" s="41">
        <f t="shared" si="1801"/>
        <v>0</v>
      </c>
      <c r="GL82" s="41">
        <f t="shared" si="1801"/>
        <v>0</v>
      </c>
      <c r="GM82" s="41">
        <f t="shared" si="1801"/>
        <v>0</v>
      </c>
      <c r="GN82" s="41">
        <f t="shared" si="1801"/>
        <v>0</v>
      </c>
      <c r="GO82" s="41">
        <f t="shared" si="1801"/>
        <v>0</v>
      </c>
      <c r="GP82" s="41">
        <f t="shared" si="1801"/>
        <v>0</v>
      </c>
      <c r="GQ82" s="41">
        <f t="shared" si="1801"/>
        <v>0</v>
      </c>
      <c r="GR82" s="41">
        <f t="shared" si="1801"/>
        <v>0</v>
      </c>
      <c r="GS82" s="41">
        <f t="shared" si="1801"/>
        <v>0</v>
      </c>
      <c r="GT82" s="41">
        <f t="shared" si="1801"/>
        <v>0</v>
      </c>
      <c r="GU82" s="41">
        <f t="shared" si="1801"/>
        <v>0</v>
      </c>
      <c r="GV82" s="41">
        <f t="shared" si="1801"/>
        <v>0</v>
      </c>
      <c r="GW82" s="41">
        <f t="shared" si="1801"/>
        <v>0</v>
      </c>
      <c r="GX82" s="41">
        <f t="shared" si="1801"/>
        <v>0</v>
      </c>
      <c r="GY82" s="41">
        <f t="shared" si="1801"/>
        <v>0</v>
      </c>
      <c r="GZ82" s="41">
        <f t="shared" si="1801"/>
        <v>0</v>
      </c>
      <c r="HA82" s="41">
        <f t="shared" si="1801"/>
        <v>0</v>
      </c>
      <c r="HB82" s="41">
        <f t="shared" si="1801"/>
        <v>0</v>
      </c>
      <c r="HC82" s="41">
        <f t="shared" si="1801"/>
        <v>0</v>
      </c>
      <c r="HD82" s="41">
        <f t="shared" si="1801"/>
        <v>0</v>
      </c>
      <c r="HE82" s="41">
        <f t="shared" si="1801"/>
        <v>0</v>
      </c>
      <c r="HF82" s="41">
        <f t="shared" ref="HF82:JQ82" si="1802">HF80-HF81</f>
        <v>0</v>
      </c>
      <c r="HG82" s="41">
        <f t="shared" si="1802"/>
        <v>0</v>
      </c>
      <c r="HH82" s="41">
        <f t="shared" si="1802"/>
        <v>0</v>
      </c>
      <c r="HI82" s="41">
        <f t="shared" si="1802"/>
        <v>0</v>
      </c>
      <c r="HJ82" s="41">
        <f t="shared" si="1802"/>
        <v>0</v>
      </c>
      <c r="HK82" s="41">
        <f t="shared" si="1802"/>
        <v>0</v>
      </c>
      <c r="HL82" s="41">
        <f t="shared" si="1802"/>
        <v>0</v>
      </c>
      <c r="HM82" s="41">
        <f t="shared" si="1802"/>
        <v>0</v>
      </c>
      <c r="HN82" s="41">
        <f t="shared" si="1802"/>
        <v>0</v>
      </c>
      <c r="HO82" s="41">
        <f t="shared" si="1802"/>
        <v>0</v>
      </c>
      <c r="HP82" s="41">
        <f t="shared" si="1802"/>
        <v>0</v>
      </c>
      <c r="HQ82" s="41">
        <f t="shared" si="1802"/>
        <v>0</v>
      </c>
      <c r="HR82" s="41">
        <f t="shared" si="1802"/>
        <v>0</v>
      </c>
      <c r="HS82" s="41">
        <f t="shared" si="1802"/>
        <v>0</v>
      </c>
      <c r="HT82" s="41">
        <f t="shared" si="1802"/>
        <v>0</v>
      </c>
      <c r="HU82" s="41">
        <f t="shared" si="1802"/>
        <v>0</v>
      </c>
      <c r="HV82" s="41">
        <f t="shared" si="1802"/>
        <v>0</v>
      </c>
      <c r="HW82" s="41">
        <f t="shared" si="1802"/>
        <v>0</v>
      </c>
      <c r="HX82" s="41">
        <f t="shared" si="1802"/>
        <v>0</v>
      </c>
      <c r="HY82" s="41">
        <f t="shared" si="1802"/>
        <v>0</v>
      </c>
      <c r="HZ82" s="41">
        <f t="shared" si="1802"/>
        <v>0</v>
      </c>
      <c r="IA82" s="41">
        <f t="shared" si="1802"/>
        <v>0</v>
      </c>
      <c r="IB82" s="41">
        <f t="shared" si="1802"/>
        <v>0</v>
      </c>
      <c r="IC82" s="41">
        <f t="shared" si="1802"/>
        <v>0</v>
      </c>
      <c r="ID82" s="41">
        <f t="shared" si="1802"/>
        <v>0</v>
      </c>
      <c r="IE82" s="41">
        <f t="shared" si="1802"/>
        <v>0</v>
      </c>
      <c r="IF82" s="41">
        <f t="shared" si="1802"/>
        <v>0</v>
      </c>
      <c r="IG82" s="41">
        <f t="shared" si="1802"/>
        <v>0</v>
      </c>
      <c r="IH82" s="41">
        <f t="shared" si="1802"/>
        <v>0</v>
      </c>
      <c r="II82" s="41">
        <f t="shared" si="1802"/>
        <v>0</v>
      </c>
      <c r="IJ82" s="41">
        <f t="shared" si="1802"/>
        <v>0</v>
      </c>
      <c r="IK82" s="41">
        <f t="shared" si="1802"/>
        <v>0</v>
      </c>
      <c r="IL82" s="41">
        <f t="shared" si="1802"/>
        <v>0</v>
      </c>
      <c r="IM82" s="41">
        <f t="shared" si="1802"/>
        <v>0</v>
      </c>
      <c r="IN82" s="41">
        <f t="shared" si="1802"/>
        <v>0</v>
      </c>
      <c r="IO82" s="41">
        <f t="shared" si="1802"/>
        <v>0</v>
      </c>
      <c r="IP82" s="41">
        <f t="shared" si="1802"/>
        <v>0</v>
      </c>
      <c r="IQ82" s="41">
        <f t="shared" si="1802"/>
        <v>0</v>
      </c>
      <c r="IR82" s="41">
        <f t="shared" si="1802"/>
        <v>0</v>
      </c>
      <c r="IS82" s="41">
        <f t="shared" si="1802"/>
        <v>0</v>
      </c>
      <c r="IT82" s="41">
        <f t="shared" si="1802"/>
        <v>0</v>
      </c>
      <c r="IU82" s="41">
        <f t="shared" si="1802"/>
        <v>0</v>
      </c>
      <c r="IV82" s="41">
        <f t="shared" si="1802"/>
        <v>0</v>
      </c>
      <c r="IW82" s="41">
        <f t="shared" si="1802"/>
        <v>0</v>
      </c>
      <c r="IX82" s="41">
        <f t="shared" si="1802"/>
        <v>0</v>
      </c>
      <c r="IY82" s="41">
        <f t="shared" si="1802"/>
        <v>0</v>
      </c>
      <c r="IZ82" s="41">
        <f t="shared" si="1802"/>
        <v>0</v>
      </c>
      <c r="JA82" s="41">
        <f t="shared" si="1802"/>
        <v>0</v>
      </c>
      <c r="JB82" s="41">
        <f t="shared" si="1802"/>
        <v>0</v>
      </c>
      <c r="JC82" s="41">
        <f t="shared" si="1802"/>
        <v>0</v>
      </c>
      <c r="JD82" s="41">
        <f t="shared" si="1802"/>
        <v>0</v>
      </c>
      <c r="JE82" s="41">
        <f t="shared" si="1802"/>
        <v>0</v>
      </c>
      <c r="JF82" s="41">
        <f t="shared" si="1802"/>
        <v>0</v>
      </c>
      <c r="JG82" s="41">
        <f t="shared" si="1802"/>
        <v>0</v>
      </c>
      <c r="JH82" s="41">
        <f t="shared" si="1802"/>
        <v>0</v>
      </c>
      <c r="JI82" s="41">
        <f t="shared" si="1802"/>
        <v>0</v>
      </c>
      <c r="JJ82" s="41">
        <f t="shared" si="1802"/>
        <v>0</v>
      </c>
      <c r="JK82" s="41">
        <f t="shared" si="1802"/>
        <v>0</v>
      </c>
      <c r="JL82" s="41">
        <f t="shared" si="1802"/>
        <v>0</v>
      </c>
      <c r="JM82" s="41">
        <f t="shared" si="1802"/>
        <v>0</v>
      </c>
      <c r="JN82" s="41">
        <f t="shared" si="1802"/>
        <v>0</v>
      </c>
      <c r="JO82" s="41">
        <f t="shared" si="1802"/>
        <v>0</v>
      </c>
      <c r="JP82" s="41">
        <f t="shared" si="1802"/>
        <v>0</v>
      </c>
      <c r="JQ82" s="41">
        <f t="shared" si="1802"/>
        <v>0</v>
      </c>
      <c r="JR82" s="41">
        <f t="shared" ref="JR82:KV82" si="1803">JR80-JR81</f>
        <v>0</v>
      </c>
      <c r="JS82" s="41">
        <f t="shared" si="1803"/>
        <v>0</v>
      </c>
      <c r="JT82" s="41">
        <f t="shared" si="1803"/>
        <v>0</v>
      </c>
      <c r="JU82" s="41">
        <f t="shared" si="1803"/>
        <v>0</v>
      </c>
      <c r="JV82" s="41">
        <f t="shared" si="1803"/>
        <v>0</v>
      </c>
      <c r="JW82" s="41">
        <f t="shared" si="1803"/>
        <v>0</v>
      </c>
      <c r="JX82" s="41">
        <f t="shared" si="1803"/>
        <v>0</v>
      </c>
      <c r="JY82" s="41">
        <f t="shared" si="1803"/>
        <v>0</v>
      </c>
      <c r="JZ82" s="41">
        <f t="shared" si="1803"/>
        <v>0</v>
      </c>
      <c r="KA82" s="41">
        <f t="shared" si="1803"/>
        <v>0</v>
      </c>
      <c r="KB82" s="41">
        <f t="shared" si="1803"/>
        <v>0</v>
      </c>
      <c r="KC82" s="41">
        <f t="shared" si="1803"/>
        <v>0</v>
      </c>
      <c r="KD82" s="41">
        <f t="shared" si="1803"/>
        <v>0</v>
      </c>
      <c r="KE82" s="41">
        <f t="shared" si="1803"/>
        <v>0</v>
      </c>
      <c r="KF82" s="41">
        <f t="shared" si="1803"/>
        <v>0</v>
      </c>
      <c r="KG82" s="41">
        <f t="shared" si="1803"/>
        <v>0</v>
      </c>
      <c r="KH82" s="41">
        <f t="shared" si="1803"/>
        <v>0</v>
      </c>
      <c r="KI82" s="41">
        <f t="shared" si="1803"/>
        <v>0</v>
      </c>
      <c r="KJ82" s="41">
        <f t="shared" si="1803"/>
        <v>0</v>
      </c>
      <c r="KK82" s="41">
        <f t="shared" si="1803"/>
        <v>0</v>
      </c>
      <c r="KL82" s="41">
        <f t="shared" si="1803"/>
        <v>0</v>
      </c>
      <c r="KM82" s="41">
        <f t="shared" si="1803"/>
        <v>0</v>
      </c>
      <c r="KN82" s="41">
        <f t="shared" si="1803"/>
        <v>0</v>
      </c>
      <c r="KO82" s="41">
        <f t="shared" si="1803"/>
        <v>0</v>
      </c>
      <c r="KP82" s="41">
        <f t="shared" si="1803"/>
        <v>0</v>
      </c>
      <c r="KQ82" s="41">
        <f t="shared" si="1803"/>
        <v>0</v>
      </c>
      <c r="KR82" s="41">
        <f t="shared" si="1803"/>
        <v>0</v>
      </c>
      <c r="KS82" s="41">
        <f t="shared" si="1803"/>
        <v>0</v>
      </c>
      <c r="KT82" s="41">
        <f t="shared" si="1803"/>
        <v>0</v>
      </c>
      <c r="KU82" s="41">
        <f t="shared" si="1803"/>
        <v>0</v>
      </c>
      <c r="KV82" s="41">
        <f t="shared" si="1803"/>
        <v>0</v>
      </c>
      <c r="KW82" s="3"/>
      <c r="KX82" s="3"/>
    </row>
    <row r="83" spans="1:310" s="76" customFormat="1" x14ac:dyDescent="0.25">
      <c r="A83" s="70"/>
      <c r="B83" s="72"/>
      <c r="C83" s="93"/>
      <c r="D83" s="93" t="s">
        <v>28</v>
      </c>
      <c r="E83" s="211" t="str">
        <f>kpi!$E$124</f>
        <v>оплата налога УСН(6%)</v>
      </c>
      <c r="F83" s="70"/>
      <c r="G83" s="70"/>
      <c r="H83" s="72" t="str">
        <f>IF(OR($E83="",$E83=0),"",INDEX(kpi!$I:$I,SUMIFS(kpi!$A:$A,kpi!$E:$E,$E83)))</f>
        <v>руб.</v>
      </c>
      <c r="I83" s="70"/>
      <c r="J83" s="70"/>
      <c r="K83" s="211"/>
      <c r="L83" s="70"/>
      <c r="M83" s="5"/>
      <c r="N83" s="138"/>
      <c r="O83" s="73"/>
      <c r="P83" s="70"/>
      <c r="Q83" s="70"/>
      <c r="R83" s="213">
        <f t="shared" si="1788"/>
        <v>90018057.817070633</v>
      </c>
      <c r="S83" s="70"/>
      <c r="T83" s="70"/>
      <c r="U83" s="75">
        <f>T81</f>
        <v>0</v>
      </c>
      <c r="V83" s="75">
        <f t="shared" ref="V83:CG83" si="1804">U81</f>
        <v>32858.505346153848</v>
      </c>
      <c r="W83" s="75">
        <f t="shared" si="1804"/>
        <v>41770.351326923075</v>
      </c>
      <c r="X83" s="75">
        <f t="shared" si="1804"/>
        <v>51254.768711538454</v>
      </c>
      <c r="Y83" s="75">
        <f t="shared" si="1804"/>
        <v>61131.959376923071</v>
      </c>
      <c r="Z83" s="75">
        <f t="shared" si="1804"/>
        <v>71551.755092307692</v>
      </c>
      <c r="AA83" s="75">
        <f t="shared" si="1804"/>
        <v>81069.349511538458</v>
      </c>
      <c r="AB83" s="75">
        <f t="shared" si="1804"/>
        <v>90888.747923076939</v>
      </c>
      <c r="AC83" s="75">
        <f t="shared" si="1804"/>
        <v>101009.95032692308</v>
      </c>
      <c r="AD83" s="75">
        <f t="shared" si="1804"/>
        <v>111432.9567230769</v>
      </c>
      <c r="AE83" s="75">
        <f t="shared" si="1804"/>
        <v>122157.76711153847</v>
      </c>
      <c r="AF83" s="75">
        <f t="shared" si="1804"/>
        <v>133184.38149230764</v>
      </c>
      <c r="AG83" s="75">
        <f t="shared" si="1804"/>
        <v>144512.79986538462</v>
      </c>
      <c r="AH83" s="75">
        <f t="shared" si="1804"/>
        <v>335796.61578923074</v>
      </c>
      <c r="AI83" s="75">
        <f t="shared" si="1804"/>
        <v>222236.89372499997</v>
      </c>
      <c r="AJ83" s="75">
        <f t="shared" si="1804"/>
        <v>244838.66611499997</v>
      </c>
      <c r="AK83" s="75">
        <f t="shared" si="1804"/>
        <v>268251.27938999998</v>
      </c>
      <c r="AL83" s="75">
        <f t="shared" si="1804"/>
        <v>291667.25714999996</v>
      </c>
      <c r="AM83" s="75">
        <f t="shared" si="1804"/>
        <v>315826.78609499999</v>
      </c>
      <c r="AN83" s="75">
        <f t="shared" si="1804"/>
        <v>337298.091525</v>
      </c>
      <c r="AO83" s="75">
        <f t="shared" si="1804"/>
        <v>359226.966915</v>
      </c>
      <c r="AP83" s="75">
        <f t="shared" si="1804"/>
        <v>381613.41226499999</v>
      </c>
      <c r="AQ83" s="75">
        <f t="shared" si="1804"/>
        <v>404457.42757499998</v>
      </c>
      <c r="AR83" s="75">
        <f t="shared" si="1804"/>
        <v>427759.01284499996</v>
      </c>
      <c r="AS83" s="75">
        <f t="shared" si="1804"/>
        <v>451518.16807499994</v>
      </c>
      <c r="AT83" s="75">
        <f t="shared" si="1804"/>
        <v>475734.89326499996</v>
      </c>
      <c r="AU83" s="75">
        <f t="shared" si="1804"/>
        <v>500409.18841499992</v>
      </c>
      <c r="AV83" s="75">
        <f t="shared" si="1804"/>
        <v>525541.053525</v>
      </c>
      <c r="AW83" s="75">
        <f t="shared" si="1804"/>
        <v>551130.488595</v>
      </c>
      <c r="AX83" s="75">
        <f t="shared" si="1804"/>
        <v>577177.49362499989</v>
      </c>
      <c r="AY83" s="75">
        <f t="shared" si="1804"/>
        <v>603682.06861499988</v>
      </c>
      <c r="AZ83" s="75">
        <f t="shared" si="1804"/>
        <v>630644.21356499987</v>
      </c>
      <c r="BA83" s="75">
        <f t="shared" si="1804"/>
        <v>658063.92847499996</v>
      </c>
      <c r="BB83" s="75">
        <f t="shared" si="1804"/>
        <v>685941.21334499994</v>
      </c>
      <c r="BC83" s="75">
        <f t="shared" si="1804"/>
        <v>714276.06817499991</v>
      </c>
      <c r="BD83" s="75">
        <f t="shared" si="1804"/>
        <v>743068.49296499987</v>
      </c>
      <c r="BE83" s="75">
        <f t="shared" si="1804"/>
        <v>772318.48771499994</v>
      </c>
      <c r="BF83" s="75">
        <f t="shared" si="1804"/>
        <v>1537927.8089399997</v>
      </c>
      <c r="BG83" s="75">
        <f t="shared" si="1804"/>
        <v>836635.94253957435</v>
      </c>
      <c r="BH83" s="75">
        <f t="shared" si="1804"/>
        <v>871318.07755276572</v>
      </c>
      <c r="BI83" s="75">
        <f t="shared" si="1804"/>
        <v>906716.36637957441</v>
      </c>
      <c r="BJ83" s="75">
        <f t="shared" si="1804"/>
        <v>942830.80901999981</v>
      </c>
      <c r="BK83" s="75">
        <f t="shared" si="1804"/>
        <v>977216.07685404248</v>
      </c>
      <c r="BL83" s="75">
        <f t="shared" si="1804"/>
        <v>1012213.4419646808</v>
      </c>
      <c r="BM83" s="75">
        <f t="shared" si="1804"/>
        <v>1043267.8804519149</v>
      </c>
      <c r="BN83" s="75">
        <f t="shared" si="1804"/>
        <v>1074740.5854114892</v>
      </c>
      <c r="BO83" s="75">
        <f t="shared" si="1804"/>
        <v>1106631.556843404</v>
      </c>
      <c r="BP83" s="75">
        <f t="shared" si="1804"/>
        <v>1138940.7947476595</v>
      </c>
      <c r="BQ83" s="75">
        <f t="shared" si="1804"/>
        <v>1171668.2991242551</v>
      </c>
      <c r="BR83" s="75">
        <f t="shared" si="1804"/>
        <v>1204814.0699731912</v>
      </c>
      <c r="BS83" s="75">
        <f t="shared" si="1804"/>
        <v>1238378.107294468</v>
      </c>
      <c r="BT83" s="75">
        <f t="shared" si="1804"/>
        <v>1272360.411088085</v>
      </c>
      <c r="BU83" s="75">
        <f t="shared" si="1804"/>
        <v>1306760.9813540424</v>
      </c>
      <c r="BV83" s="75">
        <f t="shared" si="1804"/>
        <v>1341579.8180923404</v>
      </c>
      <c r="BW83" s="75">
        <f t="shared" si="1804"/>
        <v>1376816.9213029784</v>
      </c>
      <c r="BX83" s="75">
        <f t="shared" si="1804"/>
        <v>1412472.2909859573</v>
      </c>
      <c r="BY83" s="75">
        <f t="shared" si="1804"/>
        <v>1448545.9271412764</v>
      </c>
      <c r="BZ83" s="75">
        <f t="shared" si="1804"/>
        <v>1485037.8297689361</v>
      </c>
      <c r="CA83" s="75">
        <f t="shared" si="1804"/>
        <v>1521947.9988689362</v>
      </c>
      <c r="CB83" s="75">
        <f t="shared" si="1804"/>
        <v>1559276.4344412766</v>
      </c>
      <c r="CC83" s="75">
        <f t="shared" si="1804"/>
        <v>1597023.1364859573</v>
      </c>
      <c r="CD83" s="75">
        <f t="shared" si="1804"/>
        <v>1635188.1050029784</v>
      </c>
      <c r="CE83" s="75">
        <f t="shared" si="1804"/>
        <v>1673771.3399923404</v>
      </c>
      <c r="CF83" s="75">
        <f t="shared" si="1804"/>
        <v>1712772.8414540424</v>
      </c>
      <c r="CG83" s="75">
        <f t="shared" si="1804"/>
        <v>1752192.6093880846</v>
      </c>
      <c r="CH83" s="75">
        <f t="shared" ref="CH83:ES83" si="1805">CG81</f>
        <v>1792030.6437944679</v>
      </c>
      <c r="CI83" s="75">
        <f t="shared" si="1805"/>
        <v>1832286.9446731913</v>
      </c>
      <c r="CJ83" s="75">
        <f t="shared" si="1805"/>
        <v>1872961.5120242552</v>
      </c>
      <c r="CK83" s="75">
        <f t="shared" si="1805"/>
        <v>1914054.3458476593</v>
      </c>
      <c r="CL83" s="75">
        <f t="shared" si="1805"/>
        <v>1955565.4461434041</v>
      </c>
      <c r="CM83" s="75">
        <f t="shared" si="1805"/>
        <v>1997494.812911489</v>
      </c>
      <c r="CN83" s="75">
        <f t="shared" si="1805"/>
        <v>2039842.4461519145</v>
      </c>
      <c r="CO83" s="75">
        <f t="shared" si="1805"/>
        <v>2082608.3458646804</v>
      </c>
      <c r="CP83" s="75">
        <f t="shared" si="1805"/>
        <v>2125792.5120497872</v>
      </c>
      <c r="CQ83" s="75">
        <f t="shared" si="1805"/>
        <v>2169394.9447072335</v>
      </c>
      <c r="CR83" s="75">
        <f t="shared" si="1805"/>
        <v>2213415.6438370207</v>
      </c>
      <c r="CS83" s="75">
        <f t="shared" si="1805"/>
        <v>2257854.6094391486</v>
      </c>
      <c r="CT83" s="75">
        <f t="shared" si="1805"/>
        <v>2302711.841513617</v>
      </c>
      <c r="CU83" s="75">
        <f t="shared" si="1805"/>
        <v>2347987.3400604255</v>
      </c>
      <c r="CV83" s="75">
        <f t="shared" si="1805"/>
        <v>2393681.105079574</v>
      </c>
      <c r="CW83" s="75">
        <f t="shared" si="1805"/>
        <v>2439793.1365710637</v>
      </c>
      <c r="CX83" s="75">
        <f t="shared" si="1805"/>
        <v>2486323.4345348934</v>
      </c>
      <c r="CY83" s="75">
        <f t="shared" si="1805"/>
        <v>2533271.9989710632</v>
      </c>
      <c r="CZ83" s="75">
        <f t="shared" si="1805"/>
        <v>2580638.8298795745</v>
      </c>
      <c r="DA83" s="75">
        <f t="shared" si="1805"/>
        <v>2501199.5083199996</v>
      </c>
      <c r="DB83" s="75">
        <f t="shared" si="1805"/>
        <v>0</v>
      </c>
      <c r="DC83" s="75">
        <f t="shared" si="1805"/>
        <v>0</v>
      </c>
      <c r="DD83" s="75">
        <f t="shared" si="1805"/>
        <v>0</v>
      </c>
      <c r="DE83" s="75">
        <f t="shared" si="1805"/>
        <v>0</v>
      </c>
      <c r="DF83" s="75">
        <f t="shared" si="1805"/>
        <v>0</v>
      </c>
      <c r="DG83" s="75">
        <f t="shared" si="1805"/>
        <v>0</v>
      </c>
      <c r="DH83" s="75">
        <f t="shared" si="1805"/>
        <v>0</v>
      </c>
      <c r="DI83" s="75">
        <f t="shared" si="1805"/>
        <v>0</v>
      </c>
      <c r="DJ83" s="75">
        <f t="shared" si="1805"/>
        <v>0</v>
      </c>
      <c r="DK83" s="75">
        <f t="shared" si="1805"/>
        <v>0</v>
      </c>
      <c r="DL83" s="75">
        <f t="shared" si="1805"/>
        <v>0</v>
      </c>
      <c r="DM83" s="75">
        <f t="shared" si="1805"/>
        <v>0</v>
      </c>
      <c r="DN83" s="75">
        <f t="shared" si="1805"/>
        <v>0</v>
      </c>
      <c r="DO83" s="75">
        <f t="shared" si="1805"/>
        <v>0</v>
      </c>
      <c r="DP83" s="75">
        <f t="shared" si="1805"/>
        <v>0</v>
      </c>
      <c r="DQ83" s="75">
        <f t="shared" si="1805"/>
        <v>0</v>
      </c>
      <c r="DR83" s="75">
        <f t="shared" si="1805"/>
        <v>0</v>
      </c>
      <c r="DS83" s="75">
        <f t="shared" si="1805"/>
        <v>0</v>
      </c>
      <c r="DT83" s="75">
        <f t="shared" si="1805"/>
        <v>0</v>
      </c>
      <c r="DU83" s="75">
        <f t="shared" si="1805"/>
        <v>0</v>
      </c>
      <c r="DV83" s="75">
        <f t="shared" si="1805"/>
        <v>0</v>
      </c>
      <c r="DW83" s="75">
        <f t="shared" si="1805"/>
        <v>0</v>
      </c>
      <c r="DX83" s="75">
        <f t="shared" si="1805"/>
        <v>0</v>
      </c>
      <c r="DY83" s="75">
        <f t="shared" si="1805"/>
        <v>0</v>
      </c>
      <c r="DZ83" s="75">
        <f t="shared" si="1805"/>
        <v>0</v>
      </c>
      <c r="EA83" s="75">
        <f t="shared" si="1805"/>
        <v>0</v>
      </c>
      <c r="EB83" s="75">
        <f t="shared" si="1805"/>
        <v>0</v>
      </c>
      <c r="EC83" s="75">
        <f t="shared" si="1805"/>
        <v>0</v>
      </c>
      <c r="ED83" s="75">
        <f t="shared" si="1805"/>
        <v>0</v>
      </c>
      <c r="EE83" s="75">
        <f t="shared" si="1805"/>
        <v>0</v>
      </c>
      <c r="EF83" s="75">
        <f t="shared" si="1805"/>
        <v>0</v>
      </c>
      <c r="EG83" s="75">
        <f t="shared" si="1805"/>
        <v>0</v>
      </c>
      <c r="EH83" s="75">
        <f t="shared" si="1805"/>
        <v>0</v>
      </c>
      <c r="EI83" s="75">
        <f t="shared" si="1805"/>
        <v>0</v>
      </c>
      <c r="EJ83" s="75">
        <f t="shared" si="1805"/>
        <v>0</v>
      </c>
      <c r="EK83" s="75">
        <f t="shared" si="1805"/>
        <v>0</v>
      </c>
      <c r="EL83" s="75">
        <f t="shared" si="1805"/>
        <v>0</v>
      </c>
      <c r="EM83" s="75">
        <f t="shared" si="1805"/>
        <v>0</v>
      </c>
      <c r="EN83" s="75">
        <f t="shared" si="1805"/>
        <v>0</v>
      </c>
      <c r="EO83" s="75">
        <f t="shared" si="1805"/>
        <v>0</v>
      </c>
      <c r="EP83" s="75">
        <f t="shared" si="1805"/>
        <v>0</v>
      </c>
      <c r="EQ83" s="75">
        <f t="shared" si="1805"/>
        <v>0</v>
      </c>
      <c r="ER83" s="75">
        <f t="shared" si="1805"/>
        <v>0</v>
      </c>
      <c r="ES83" s="75">
        <f t="shared" si="1805"/>
        <v>0</v>
      </c>
      <c r="ET83" s="75">
        <f t="shared" ref="ET83:HE83" si="1806">ES81</f>
        <v>0</v>
      </c>
      <c r="EU83" s="75">
        <f t="shared" si="1806"/>
        <v>0</v>
      </c>
      <c r="EV83" s="75">
        <f t="shared" si="1806"/>
        <v>0</v>
      </c>
      <c r="EW83" s="75">
        <f t="shared" si="1806"/>
        <v>0</v>
      </c>
      <c r="EX83" s="75">
        <f t="shared" si="1806"/>
        <v>0</v>
      </c>
      <c r="EY83" s="75">
        <f t="shared" si="1806"/>
        <v>0</v>
      </c>
      <c r="EZ83" s="75">
        <f t="shared" si="1806"/>
        <v>0</v>
      </c>
      <c r="FA83" s="75">
        <f t="shared" si="1806"/>
        <v>0</v>
      </c>
      <c r="FB83" s="75">
        <f t="shared" si="1806"/>
        <v>0</v>
      </c>
      <c r="FC83" s="75">
        <f t="shared" si="1806"/>
        <v>0</v>
      </c>
      <c r="FD83" s="75">
        <f t="shared" si="1806"/>
        <v>0</v>
      </c>
      <c r="FE83" s="75">
        <f t="shared" si="1806"/>
        <v>0</v>
      </c>
      <c r="FF83" s="75">
        <f t="shared" si="1806"/>
        <v>0</v>
      </c>
      <c r="FG83" s="75">
        <f t="shared" si="1806"/>
        <v>0</v>
      </c>
      <c r="FH83" s="75">
        <f t="shared" si="1806"/>
        <v>0</v>
      </c>
      <c r="FI83" s="75">
        <f t="shared" si="1806"/>
        <v>0</v>
      </c>
      <c r="FJ83" s="75">
        <f t="shared" si="1806"/>
        <v>0</v>
      </c>
      <c r="FK83" s="75">
        <f t="shared" si="1806"/>
        <v>0</v>
      </c>
      <c r="FL83" s="75">
        <f t="shared" si="1806"/>
        <v>0</v>
      </c>
      <c r="FM83" s="75">
        <f t="shared" si="1806"/>
        <v>0</v>
      </c>
      <c r="FN83" s="75">
        <f t="shared" si="1806"/>
        <v>0</v>
      </c>
      <c r="FO83" s="75">
        <f t="shared" si="1806"/>
        <v>0</v>
      </c>
      <c r="FP83" s="75">
        <f t="shared" si="1806"/>
        <v>0</v>
      </c>
      <c r="FQ83" s="75">
        <f t="shared" si="1806"/>
        <v>0</v>
      </c>
      <c r="FR83" s="75">
        <f t="shared" si="1806"/>
        <v>0</v>
      </c>
      <c r="FS83" s="75">
        <f t="shared" si="1806"/>
        <v>0</v>
      </c>
      <c r="FT83" s="75">
        <f t="shared" si="1806"/>
        <v>0</v>
      </c>
      <c r="FU83" s="75">
        <f t="shared" si="1806"/>
        <v>0</v>
      </c>
      <c r="FV83" s="75">
        <f t="shared" si="1806"/>
        <v>0</v>
      </c>
      <c r="FW83" s="75">
        <f t="shared" si="1806"/>
        <v>0</v>
      </c>
      <c r="FX83" s="75">
        <f t="shared" si="1806"/>
        <v>0</v>
      </c>
      <c r="FY83" s="75">
        <f t="shared" si="1806"/>
        <v>0</v>
      </c>
      <c r="FZ83" s="75">
        <f t="shared" si="1806"/>
        <v>0</v>
      </c>
      <c r="GA83" s="75">
        <f t="shared" si="1806"/>
        <v>0</v>
      </c>
      <c r="GB83" s="75">
        <f t="shared" si="1806"/>
        <v>0</v>
      </c>
      <c r="GC83" s="75">
        <f t="shared" si="1806"/>
        <v>0</v>
      </c>
      <c r="GD83" s="75">
        <f t="shared" si="1806"/>
        <v>0</v>
      </c>
      <c r="GE83" s="75">
        <f t="shared" si="1806"/>
        <v>0</v>
      </c>
      <c r="GF83" s="75">
        <f t="shared" si="1806"/>
        <v>0</v>
      </c>
      <c r="GG83" s="75">
        <f t="shared" si="1806"/>
        <v>0</v>
      </c>
      <c r="GH83" s="75">
        <f t="shared" si="1806"/>
        <v>0</v>
      </c>
      <c r="GI83" s="75">
        <f t="shared" si="1806"/>
        <v>0</v>
      </c>
      <c r="GJ83" s="75">
        <f t="shared" si="1806"/>
        <v>0</v>
      </c>
      <c r="GK83" s="75">
        <f t="shared" si="1806"/>
        <v>0</v>
      </c>
      <c r="GL83" s="75">
        <f t="shared" si="1806"/>
        <v>0</v>
      </c>
      <c r="GM83" s="75">
        <f t="shared" si="1806"/>
        <v>0</v>
      </c>
      <c r="GN83" s="75">
        <f t="shared" si="1806"/>
        <v>0</v>
      </c>
      <c r="GO83" s="75">
        <f t="shared" si="1806"/>
        <v>0</v>
      </c>
      <c r="GP83" s="75">
        <f t="shared" si="1806"/>
        <v>0</v>
      </c>
      <c r="GQ83" s="75">
        <f t="shared" si="1806"/>
        <v>0</v>
      </c>
      <c r="GR83" s="75">
        <f t="shared" si="1806"/>
        <v>0</v>
      </c>
      <c r="GS83" s="75">
        <f t="shared" si="1806"/>
        <v>0</v>
      </c>
      <c r="GT83" s="75">
        <f t="shared" si="1806"/>
        <v>0</v>
      </c>
      <c r="GU83" s="75">
        <f t="shared" si="1806"/>
        <v>0</v>
      </c>
      <c r="GV83" s="75">
        <f t="shared" si="1806"/>
        <v>0</v>
      </c>
      <c r="GW83" s="75">
        <f t="shared" si="1806"/>
        <v>0</v>
      </c>
      <c r="GX83" s="75">
        <f t="shared" si="1806"/>
        <v>0</v>
      </c>
      <c r="GY83" s="75">
        <f t="shared" si="1806"/>
        <v>0</v>
      </c>
      <c r="GZ83" s="75">
        <f t="shared" si="1806"/>
        <v>0</v>
      </c>
      <c r="HA83" s="75">
        <f t="shared" si="1806"/>
        <v>0</v>
      </c>
      <c r="HB83" s="75">
        <f t="shared" si="1806"/>
        <v>0</v>
      </c>
      <c r="HC83" s="75">
        <f t="shared" si="1806"/>
        <v>0</v>
      </c>
      <c r="HD83" s="75">
        <f t="shared" si="1806"/>
        <v>0</v>
      </c>
      <c r="HE83" s="75">
        <f t="shared" si="1806"/>
        <v>0</v>
      </c>
      <c r="HF83" s="75">
        <f t="shared" ref="HF83:JQ83" si="1807">HE81</f>
        <v>0</v>
      </c>
      <c r="HG83" s="75">
        <f t="shared" si="1807"/>
        <v>0</v>
      </c>
      <c r="HH83" s="75">
        <f t="shared" si="1807"/>
        <v>0</v>
      </c>
      <c r="HI83" s="75">
        <f t="shared" si="1807"/>
        <v>0</v>
      </c>
      <c r="HJ83" s="75">
        <f t="shared" si="1807"/>
        <v>0</v>
      </c>
      <c r="HK83" s="75">
        <f t="shared" si="1807"/>
        <v>0</v>
      </c>
      <c r="HL83" s="75">
        <f t="shared" si="1807"/>
        <v>0</v>
      </c>
      <c r="HM83" s="75">
        <f t="shared" si="1807"/>
        <v>0</v>
      </c>
      <c r="HN83" s="75">
        <f t="shared" si="1807"/>
        <v>0</v>
      </c>
      <c r="HO83" s="75">
        <f t="shared" si="1807"/>
        <v>0</v>
      </c>
      <c r="HP83" s="75">
        <f t="shared" si="1807"/>
        <v>0</v>
      </c>
      <c r="HQ83" s="75">
        <f t="shared" si="1807"/>
        <v>0</v>
      </c>
      <c r="HR83" s="75">
        <f t="shared" si="1807"/>
        <v>0</v>
      </c>
      <c r="HS83" s="75">
        <f t="shared" si="1807"/>
        <v>0</v>
      </c>
      <c r="HT83" s="75">
        <f t="shared" si="1807"/>
        <v>0</v>
      </c>
      <c r="HU83" s="75">
        <f t="shared" si="1807"/>
        <v>0</v>
      </c>
      <c r="HV83" s="75">
        <f t="shared" si="1807"/>
        <v>0</v>
      </c>
      <c r="HW83" s="75">
        <f t="shared" si="1807"/>
        <v>0</v>
      </c>
      <c r="HX83" s="75">
        <f t="shared" si="1807"/>
        <v>0</v>
      </c>
      <c r="HY83" s="75">
        <f t="shared" si="1807"/>
        <v>0</v>
      </c>
      <c r="HZ83" s="75">
        <f t="shared" si="1807"/>
        <v>0</v>
      </c>
      <c r="IA83" s="75">
        <f t="shared" si="1807"/>
        <v>0</v>
      </c>
      <c r="IB83" s="75">
        <f t="shared" si="1807"/>
        <v>0</v>
      </c>
      <c r="IC83" s="75">
        <f t="shared" si="1807"/>
        <v>0</v>
      </c>
      <c r="ID83" s="75">
        <f t="shared" si="1807"/>
        <v>0</v>
      </c>
      <c r="IE83" s="75">
        <f t="shared" si="1807"/>
        <v>0</v>
      </c>
      <c r="IF83" s="75">
        <f t="shared" si="1807"/>
        <v>0</v>
      </c>
      <c r="IG83" s="75">
        <f t="shared" si="1807"/>
        <v>0</v>
      </c>
      <c r="IH83" s="75">
        <f t="shared" si="1807"/>
        <v>0</v>
      </c>
      <c r="II83" s="75">
        <f t="shared" si="1807"/>
        <v>0</v>
      </c>
      <c r="IJ83" s="75">
        <f t="shared" si="1807"/>
        <v>0</v>
      </c>
      <c r="IK83" s="75">
        <f t="shared" si="1807"/>
        <v>0</v>
      </c>
      <c r="IL83" s="75">
        <f t="shared" si="1807"/>
        <v>0</v>
      </c>
      <c r="IM83" s="75">
        <f t="shared" si="1807"/>
        <v>0</v>
      </c>
      <c r="IN83" s="75">
        <f t="shared" si="1807"/>
        <v>0</v>
      </c>
      <c r="IO83" s="75">
        <f t="shared" si="1807"/>
        <v>0</v>
      </c>
      <c r="IP83" s="75">
        <f t="shared" si="1807"/>
        <v>0</v>
      </c>
      <c r="IQ83" s="75">
        <f t="shared" si="1807"/>
        <v>0</v>
      </c>
      <c r="IR83" s="75">
        <f t="shared" si="1807"/>
        <v>0</v>
      </c>
      <c r="IS83" s="75">
        <f t="shared" si="1807"/>
        <v>0</v>
      </c>
      <c r="IT83" s="75">
        <f t="shared" si="1807"/>
        <v>0</v>
      </c>
      <c r="IU83" s="75">
        <f t="shared" si="1807"/>
        <v>0</v>
      </c>
      <c r="IV83" s="75">
        <f t="shared" si="1807"/>
        <v>0</v>
      </c>
      <c r="IW83" s="75">
        <f t="shared" si="1807"/>
        <v>0</v>
      </c>
      <c r="IX83" s="75">
        <f t="shared" si="1807"/>
        <v>0</v>
      </c>
      <c r="IY83" s="75">
        <f t="shared" si="1807"/>
        <v>0</v>
      </c>
      <c r="IZ83" s="75">
        <f t="shared" si="1807"/>
        <v>0</v>
      </c>
      <c r="JA83" s="75">
        <f t="shared" si="1807"/>
        <v>0</v>
      </c>
      <c r="JB83" s="75">
        <f t="shared" si="1807"/>
        <v>0</v>
      </c>
      <c r="JC83" s="75">
        <f t="shared" si="1807"/>
        <v>0</v>
      </c>
      <c r="JD83" s="75">
        <f t="shared" si="1807"/>
        <v>0</v>
      </c>
      <c r="JE83" s="75">
        <f t="shared" si="1807"/>
        <v>0</v>
      </c>
      <c r="JF83" s="75">
        <f t="shared" si="1807"/>
        <v>0</v>
      </c>
      <c r="JG83" s="75">
        <f t="shared" si="1807"/>
        <v>0</v>
      </c>
      <c r="JH83" s="75">
        <f t="shared" si="1807"/>
        <v>0</v>
      </c>
      <c r="JI83" s="75">
        <f t="shared" si="1807"/>
        <v>0</v>
      </c>
      <c r="JJ83" s="75">
        <f t="shared" si="1807"/>
        <v>0</v>
      </c>
      <c r="JK83" s="75">
        <f t="shared" si="1807"/>
        <v>0</v>
      </c>
      <c r="JL83" s="75">
        <f t="shared" si="1807"/>
        <v>0</v>
      </c>
      <c r="JM83" s="75">
        <f t="shared" si="1807"/>
        <v>0</v>
      </c>
      <c r="JN83" s="75">
        <f t="shared" si="1807"/>
        <v>0</v>
      </c>
      <c r="JO83" s="75">
        <f t="shared" si="1807"/>
        <v>0</v>
      </c>
      <c r="JP83" s="75">
        <f t="shared" si="1807"/>
        <v>0</v>
      </c>
      <c r="JQ83" s="75">
        <f t="shared" si="1807"/>
        <v>0</v>
      </c>
      <c r="JR83" s="75">
        <f t="shared" ref="JR83:KV83" si="1808">JQ81</f>
        <v>0</v>
      </c>
      <c r="JS83" s="75">
        <f t="shared" si="1808"/>
        <v>0</v>
      </c>
      <c r="JT83" s="75">
        <f t="shared" si="1808"/>
        <v>0</v>
      </c>
      <c r="JU83" s="75">
        <f t="shared" si="1808"/>
        <v>0</v>
      </c>
      <c r="JV83" s="75">
        <f t="shared" si="1808"/>
        <v>0</v>
      </c>
      <c r="JW83" s="75">
        <f t="shared" si="1808"/>
        <v>0</v>
      </c>
      <c r="JX83" s="75">
        <f t="shared" si="1808"/>
        <v>0</v>
      </c>
      <c r="JY83" s="75">
        <f t="shared" si="1808"/>
        <v>0</v>
      </c>
      <c r="JZ83" s="75">
        <f t="shared" si="1808"/>
        <v>0</v>
      </c>
      <c r="KA83" s="75">
        <f t="shared" si="1808"/>
        <v>0</v>
      </c>
      <c r="KB83" s="75">
        <f t="shared" si="1808"/>
        <v>0</v>
      </c>
      <c r="KC83" s="75">
        <f t="shared" si="1808"/>
        <v>0</v>
      </c>
      <c r="KD83" s="75">
        <f t="shared" si="1808"/>
        <v>0</v>
      </c>
      <c r="KE83" s="75">
        <f t="shared" si="1808"/>
        <v>0</v>
      </c>
      <c r="KF83" s="75">
        <f t="shared" si="1808"/>
        <v>0</v>
      </c>
      <c r="KG83" s="75">
        <f t="shared" si="1808"/>
        <v>0</v>
      </c>
      <c r="KH83" s="75">
        <f t="shared" si="1808"/>
        <v>0</v>
      </c>
      <c r="KI83" s="75">
        <f t="shared" si="1808"/>
        <v>0</v>
      </c>
      <c r="KJ83" s="75">
        <f t="shared" si="1808"/>
        <v>0</v>
      </c>
      <c r="KK83" s="75">
        <f t="shared" si="1808"/>
        <v>0</v>
      </c>
      <c r="KL83" s="75">
        <f t="shared" si="1808"/>
        <v>0</v>
      </c>
      <c r="KM83" s="75">
        <f t="shared" si="1808"/>
        <v>0</v>
      </c>
      <c r="KN83" s="75">
        <f t="shared" si="1808"/>
        <v>0</v>
      </c>
      <c r="KO83" s="75">
        <f t="shared" si="1808"/>
        <v>0</v>
      </c>
      <c r="KP83" s="75">
        <f t="shared" si="1808"/>
        <v>0</v>
      </c>
      <c r="KQ83" s="75">
        <f t="shared" si="1808"/>
        <v>0</v>
      </c>
      <c r="KR83" s="75">
        <f t="shared" si="1808"/>
        <v>0</v>
      </c>
      <c r="KS83" s="75">
        <f t="shared" si="1808"/>
        <v>0</v>
      </c>
      <c r="KT83" s="75">
        <f t="shared" si="1808"/>
        <v>0</v>
      </c>
      <c r="KU83" s="75">
        <f t="shared" si="1808"/>
        <v>0</v>
      </c>
      <c r="KV83" s="75">
        <f t="shared" si="1808"/>
        <v>0</v>
      </c>
      <c r="KW83" s="70"/>
      <c r="KX83" s="70"/>
    </row>
    <row r="84" spans="1:310" ht="4.0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</sheetData>
  <conditionalFormatting sqref="U6:KV7">
    <cfRule type="containsBlanks" dxfId="466" priority="209">
      <formula>LEN(TRIM(U6))=0</formula>
    </cfRule>
  </conditionalFormatting>
  <conditionalFormatting sqref="A1:XFD1 A19:D19 S19:XFD19 A60:XFD60 O33:XFD33 A33:D36 F35:Q35 F38:G38 A38:D38 A40:D40 F40:G40 F42:G42 A42:D42 A44:D44 F44:G44 F46:G46 A46:D46 A48:D48 F48:G48 F50:G50 A50:D50 F34:G34 I34:Q34 I48:Q48 I46:Q46 I44:Q44 I42:Q42 I40:Q40 I38:Q38 F36:G36 I36:Q36 I50:Q50 KW50:XFD50 KW38:XFD38 KW40:XFD40 KW42:XFD42 KW44:XFD44 KW46:XFD46 KW48:XFD48 KW34:XFD36 S50:T50 S38:T38 S40:T40 S42:T42 S44:T44 S46:T46 S48:T48 S34:T36 A62:XFD62 A64:XFD64 A63:D63 S63:XFD63 A66:XFD66 A6:XFD11 A2:C5 E2:XFD5 A85:XFD1048576">
    <cfRule type="cellIs" dxfId="465" priority="203" operator="equal">
      <formula>0</formula>
    </cfRule>
  </conditionalFormatting>
  <conditionalFormatting sqref="A12 A16:XFD18 C12 I12:XFD12">
    <cfRule type="cellIs" dxfId="464" priority="110" operator="equal">
      <formula>0</formula>
    </cfRule>
  </conditionalFormatting>
  <conditionalFormatting sqref="A13:D13 I13:XFD13">
    <cfRule type="cellIs" dxfId="463" priority="109" operator="equal">
      <formula>0</formula>
    </cfRule>
  </conditionalFormatting>
  <conditionalFormatting sqref="A14:D14 I14:XFD14">
    <cfRule type="cellIs" dxfId="462" priority="108" operator="equal">
      <formula>0</formula>
    </cfRule>
  </conditionalFormatting>
  <conditionalFormatting sqref="R17">
    <cfRule type="cellIs" dxfId="461" priority="104" operator="equal">
      <formula>0</formula>
    </cfRule>
  </conditionalFormatting>
  <conditionalFormatting sqref="E17">
    <cfRule type="cellIs" dxfId="460" priority="107" operator="equal">
      <formula>0</formula>
    </cfRule>
  </conditionalFormatting>
  <conditionalFormatting sqref="K17">
    <cfRule type="cellIs" dxfId="459" priority="106" operator="equal">
      <formula>0</formula>
    </cfRule>
  </conditionalFormatting>
  <conditionalFormatting sqref="N17">
    <cfRule type="cellIs" dxfId="458" priority="105" operator="equal">
      <formula>0</formula>
    </cfRule>
  </conditionalFormatting>
  <conditionalFormatting sqref="B12">
    <cfRule type="cellIs" dxfId="457" priority="97" operator="equal">
      <formula>0</formula>
    </cfRule>
  </conditionalFormatting>
  <conditionalFormatting sqref="D12">
    <cfRule type="cellIs" dxfId="456" priority="94" operator="equal">
      <formula>0</formula>
    </cfRule>
  </conditionalFormatting>
  <conditionalFormatting sqref="A15:D15 I15:XFD15">
    <cfRule type="cellIs" dxfId="455" priority="93" operator="equal">
      <formula>0</formula>
    </cfRule>
  </conditionalFormatting>
  <conditionalFormatting sqref="U15:KV15 R15">
    <cfRule type="cellIs" dxfId="454" priority="92" operator="lessThan">
      <formula>0</formula>
    </cfRule>
  </conditionalFormatting>
  <conditionalFormatting sqref="I19:R19">
    <cfRule type="cellIs" dxfId="453" priority="91" operator="equal">
      <formula>0</formula>
    </cfRule>
  </conditionalFormatting>
  <conditionalFormatting sqref="R19">
    <cfRule type="cellIs" dxfId="452" priority="90" operator="lessThan">
      <formula>0</formula>
    </cfRule>
  </conditionalFormatting>
  <conditionalFormatting sqref="R31">
    <cfRule type="cellIs" dxfId="451" priority="62" operator="equal">
      <formula>0</formula>
    </cfRule>
  </conditionalFormatting>
  <conditionalFormatting sqref="R52">
    <cfRule type="cellIs" dxfId="450" priority="54" operator="equal">
      <formula>0</formula>
    </cfRule>
  </conditionalFormatting>
  <conditionalFormatting sqref="D65">
    <cfRule type="cellIs" dxfId="449" priority="44" operator="equal">
      <formula>0</formula>
    </cfRule>
  </conditionalFormatting>
  <conditionalFormatting sqref="A71:XFD71">
    <cfRule type="cellIs" dxfId="448" priority="33" operator="equal">
      <formula>0</formula>
    </cfRule>
  </conditionalFormatting>
  <conditionalFormatting sqref="A20:XFD22">
    <cfRule type="cellIs" dxfId="447" priority="89" operator="equal">
      <formula>0</formula>
    </cfRule>
  </conditionalFormatting>
  <conditionalFormatting sqref="R21">
    <cfRule type="cellIs" dxfId="446" priority="85" operator="equal">
      <formula>0</formula>
    </cfRule>
  </conditionalFormatting>
  <conditionalFormatting sqref="E21">
    <cfRule type="cellIs" dxfId="445" priority="88" operator="equal">
      <formula>0</formula>
    </cfRule>
  </conditionalFormatting>
  <conditionalFormatting sqref="K21">
    <cfRule type="cellIs" dxfId="444" priority="87" operator="equal">
      <formula>0</formula>
    </cfRule>
  </conditionalFormatting>
  <conditionalFormatting sqref="N21">
    <cfRule type="cellIs" dxfId="443" priority="86" operator="equal">
      <formula>0</formula>
    </cfRule>
  </conditionalFormatting>
  <conditionalFormatting sqref="A23 C23 I23:XFD23">
    <cfRule type="cellIs" dxfId="442" priority="84" operator="equal">
      <formula>0</formula>
    </cfRule>
  </conditionalFormatting>
  <conditionalFormatting sqref="B23">
    <cfRule type="cellIs" dxfId="441" priority="83" operator="equal">
      <formula>0</formula>
    </cfRule>
  </conditionalFormatting>
  <conditionalFormatting sqref="D23">
    <cfRule type="cellIs" dxfId="440" priority="81" operator="equal">
      <formula>0</formula>
    </cfRule>
  </conditionalFormatting>
  <conditionalFormatting sqref="A24 C24 I24:XFD24">
    <cfRule type="cellIs" dxfId="439" priority="80" operator="equal">
      <formula>0</formula>
    </cfRule>
  </conditionalFormatting>
  <conditionalFormatting sqref="B24">
    <cfRule type="cellIs" dxfId="438" priority="79" operator="equal">
      <formula>0</formula>
    </cfRule>
  </conditionalFormatting>
  <conditionalFormatting sqref="D24">
    <cfRule type="cellIs" dxfId="437" priority="78" operator="equal">
      <formula>0</formula>
    </cfRule>
  </conditionalFormatting>
  <conditionalFormatting sqref="A26:XFD27">
    <cfRule type="cellIs" dxfId="436" priority="77" operator="equal">
      <formula>0</formula>
    </cfRule>
  </conditionalFormatting>
  <conditionalFormatting sqref="R27">
    <cfRule type="cellIs" dxfId="435" priority="73" operator="equal">
      <formula>0</formula>
    </cfRule>
  </conditionalFormatting>
  <conditionalFormatting sqref="E27">
    <cfRule type="cellIs" dxfId="434" priority="76" operator="equal">
      <formula>0</formula>
    </cfRule>
  </conditionalFormatting>
  <conditionalFormatting sqref="K27">
    <cfRule type="cellIs" dxfId="433" priority="75" operator="equal">
      <formula>0</formula>
    </cfRule>
  </conditionalFormatting>
  <conditionalFormatting sqref="N27">
    <cfRule type="cellIs" dxfId="432" priority="74" operator="equal">
      <formula>0</formula>
    </cfRule>
  </conditionalFormatting>
  <conditionalFormatting sqref="A25:D25 I25:XFD25">
    <cfRule type="cellIs" dxfId="431" priority="72" operator="equal">
      <formula>0</formula>
    </cfRule>
  </conditionalFormatting>
  <conditionalFormatting sqref="U25:KV25 R25">
    <cfRule type="cellIs" dxfId="430" priority="71" operator="lessThan">
      <formula>0</formula>
    </cfRule>
  </conditionalFormatting>
  <conditionalFormatting sqref="A29:D29 S29:XFD29">
    <cfRule type="cellIs" dxfId="429" priority="70" operator="equal">
      <formula>0</formula>
    </cfRule>
  </conditionalFormatting>
  <conditionalFormatting sqref="A28:XFD28">
    <cfRule type="cellIs" dxfId="428" priority="69" operator="equal">
      <formula>0</formula>
    </cfRule>
  </conditionalFormatting>
  <conditionalFormatting sqref="I29:R29">
    <cfRule type="cellIs" dxfId="427" priority="68" operator="equal">
      <formula>0</formula>
    </cfRule>
  </conditionalFormatting>
  <conditionalFormatting sqref="R29">
    <cfRule type="cellIs" dxfId="426" priority="67" operator="lessThan">
      <formula>0</formula>
    </cfRule>
  </conditionalFormatting>
  <conditionalFormatting sqref="A30:XFD32">
    <cfRule type="cellIs" dxfId="425" priority="66" operator="equal">
      <formula>0</formula>
    </cfRule>
  </conditionalFormatting>
  <conditionalFormatting sqref="E31">
    <cfRule type="cellIs" dxfId="424" priority="65" operator="equal">
      <formula>0</formula>
    </cfRule>
  </conditionalFormatting>
  <conditionalFormatting sqref="K31">
    <cfRule type="cellIs" dxfId="423" priority="64" operator="equal">
      <formula>0</formula>
    </cfRule>
  </conditionalFormatting>
  <conditionalFormatting sqref="N31">
    <cfRule type="cellIs" dxfId="422" priority="63" operator="equal">
      <formula>0</formula>
    </cfRule>
  </conditionalFormatting>
  <conditionalFormatting sqref="I33:N33">
    <cfRule type="cellIs" dxfId="421" priority="61" operator="equal">
      <formula>0</formula>
    </cfRule>
  </conditionalFormatting>
  <conditionalFormatting sqref="A49:D49 F49:G49 A47:D47 F47:G47 A45:D45 F45:G45 A43:D43 F43:G43 A41:D41 F41:G41 A39:D39 F39:G39 A37:D37 F37:G37 I37:Q37 I39:Q39 I41:Q41 I43:Q43 I45:Q45 I47:Q47 I49:Q49 KW49:XFD49 KW47:XFD47 KW45:XFD45 KW43:XFD43 KW41:XFD41 KW39:XFD39 KW37:XFD37 S49:T49 S47:T47 S45:T45 S43:T43 S41:T41 S39:T39 S37:T37">
    <cfRule type="cellIs" dxfId="420" priority="60" operator="equal">
      <formula>0</formula>
    </cfRule>
  </conditionalFormatting>
  <conditionalFormatting sqref="H37 H39 H41 H43 H45 H47 H49">
    <cfRule type="cellIs" dxfId="419" priority="59" operator="equal">
      <formula>0</formula>
    </cfRule>
  </conditionalFormatting>
  <conditionalFormatting sqref="A51:XFD53">
    <cfRule type="cellIs" dxfId="418" priority="58" operator="equal">
      <formula>0</formula>
    </cfRule>
  </conditionalFormatting>
  <conditionalFormatting sqref="E52">
    <cfRule type="cellIs" dxfId="417" priority="57" operator="equal">
      <formula>0</formula>
    </cfRule>
  </conditionalFormatting>
  <conditionalFormatting sqref="K52">
    <cfRule type="cellIs" dxfId="416" priority="56" operator="equal">
      <formula>0</formula>
    </cfRule>
  </conditionalFormatting>
  <conditionalFormatting sqref="N52">
    <cfRule type="cellIs" dxfId="415" priority="55" operator="equal">
      <formula>0</formula>
    </cfRule>
  </conditionalFormatting>
  <conditionalFormatting sqref="A59 C59 I59:XFD59">
    <cfRule type="cellIs" dxfId="414" priority="53" operator="equal">
      <formula>0</formula>
    </cfRule>
  </conditionalFormatting>
  <conditionalFormatting sqref="B59">
    <cfRule type="cellIs" dxfId="413" priority="52" operator="equal">
      <formula>0</formula>
    </cfRule>
  </conditionalFormatting>
  <conditionalFormatting sqref="D59">
    <cfRule type="cellIs" dxfId="412" priority="51" operator="equal">
      <formula>0</formula>
    </cfRule>
  </conditionalFormatting>
  <conditionalFormatting sqref="A61 C61 I61:XFD61">
    <cfRule type="cellIs" dxfId="411" priority="50" operator="equal">
      <formula>0</formula>
    </cfRule>
  </conditionalFormatting>
  <conditionalFormatting sqref="B61">
    <cfRule type="cellIs" dxfId="410" priority="49" operator="equal">
      <formula>0</formula>
    </cfRule>
  </conditionalFormatting>
  <conditionalFormatting sqref="D61">
    <cfRule type="cellIs" dxfId="409" priority="48" operator="equal">
      <formula>0</formula>
    </cfRule>
  </conditionalFormatting>
  <conditionalFormatting sqref="I63:R63">
    <cfRule type="cellIs" dxfId="408" priority="47" operator="equal">
      <formula>0</formula>
    </cfRule>
  </conditionalFormatting>
  <conditionalFormatting sqref="A65 C65 I65:XFD65">
    <cfRule type="cellIs" dxfId="407" priority="46" operator="equal">
      <formula>0</formula>
    </cfRule>
  </conditionalFormatting>
  <conditionalFormatting sqref="B65">
    <cfRule type="cellIs" dxfId="406" priority="45" operator="equal">
      <formula>0</formula>
    </cfRule>
  </conditionalFormatting>
  <conditionalFormatting sqref="A67:D67 I67:Q67 S67:XFD67">
    <cfRule type="cellIs" dxfId="405" priority="43" operator="equal">
      <formula>0</formula>
    </cfRule>
  </conditionalFormatting>
  <conditionalFormatting sqref="U67:KV67">
    <cfRule type="cellIs" dxfId="404" priority="42" operator="lessThan">
      <formula>0</formula>
    </cfRule>
  </conditionalFormatting>
  <conditionalFormatting sqref="R67">
    <cfRule type="cellIs" dxfId="403" priority="41" operator="equal">
      <formula>0</formula>
    </cfRule>
  </conditionalFormatting>
  <conditionalFormatting sqref="A69:XFD70">
    <cfRule type="cellIs" dxfId="402" priority="40" operator="equal">
      <formula>0</formula>
    </cfRule>
  </conditionalFormatting>
  <conditionalFormatting sqref="R70">
    <cfRule type="cellIs" dxfId="401" priority="36" operator="equal">
      <formula>0</formula>
    </cfRule>
  </conditionalFormatting>
  <conditionalFormatting sqref="E70">
    <cfRule type="cellIs" dxfId="400" priority="39" operator="equal">
      <formula>0</formula>
    </cfRule>
  </conditionalFormatting>
  <conditionalFormatting sqref="K70">
    <cfRule type="cellIs" dxfId="399" priority="38" operator="equal">
      <formula>0</formula>
    </cfRule>
  </conditionalFormatting>
  <conditionalFormatting sqref="N70">
    <cfRule type="cellIs" dxfId="398" priority="37" operator="equal">
      <formula>0</formula>
    </cfRule>
  </conditionalFormatting>
  <conditionalFormatting sqref="A68:D68 I68:XFD68">
    <cfRule type="cellIs" dxfId="397" priority="35" operator="equal">
      <formula>0</formula>
    </cfRule>
  </conditionalFormatting>
  <conditionalFormatting sqref="U68:KV68 R68">
    <cfRule type="cellIs" dxfId="396" priority="34" operator="lessThan">
      <formula>0</formula>
    </cfRule>
  </conditionalFormatting>
  <conditionalFormatting sqref="A72:XFD72 A73:D73 A76:XFD78 I73:XFD73 U74:KV74">
    <cfRule type="cellIs" dxfId="395" priority="32" operator="equal">
      <formula>0</formula>
    </cfRule>
  </conditionalFormatting>
  <conditionalFormatting sqref="A74:D74 I74:T74 KW74:XFD74">
    <cfRule type="cellIs" dxfId="394" priority="31" operator="equal">
      <formula>0</formula>
    </cfRule>
  </conditionalFormatting>
  <conditionalFormatting sqref="A75:D75 I75:XFD75">
    <cfRule type="cellIs" dxfId="393" priority="30" operator="equal">
      <formula>0</formula>
    </cfRule>
  </conditionalFormatting>
  <conditionalFormatting sqref="R77">
    <cfRule type="cellIs" dxfId="392" priority="26" operator="equal">
      <formula>0</formula>
    </cfRule>
  </conditionalFormatting>
  <conditionalFormatting sqref="E77">
    <cfRule type="cellIs" dxfId="391" priority="29" operator="equal">
      <formula>0</formula>
    </cfRule>
  </conditionalFormatting>
  <conditionalFormatting sqref="K77">
    <cfRule type="cellIs" dxfId="390" priority="28" operator="equal">
      <formula>0</formula>
    </cfRule>
  </conditionalFormatting>
  <conditionalFormatting sqref="N77">
    <cfRule type="cellIs" dxfId="389" priority="27" operator="equal">
      <formula>0</formula>
    </cfRule>
  </conditionalFormatting>
  <conditionalFormatting sqref="U79">
    <cfRule type="cellIs" dxfId="388" priority="25" operator="equal">
      <formula>0</formula>
    </cfRule>
  </conditionalFormatting>
  <conditionalFormatting sqref="A79:D79 I79:T79 V79:XFD79">
    <cfRule type="cellIs" dxfId="387" priority="24" operator="equal">
      <formula>0</formula>
    </cfRule>
  </conditionalFormatting>
  <conditionalFormatting sqref="A80:D80 I80:XFD80">
    <cfRule type="cellIs" dxfId="386" priority="23" operator="equal">
      <formula>0</formula>
    </cfRule>
  </conditionalFormatting>
  <conditionalFormatting sqref="A84:XFD84">
    <cfRule type="cellIs" dxfId="385" priority="22" operator="equal">
      <formula>0</formula>
    </cfRule>
  </conditionalFormatting>
  <conditionalFormatting sqref="U81:KV81">
    <cfRule type="cellIs" dxfId="384" priority="16" operator="equal">
      <formula>0</formula>
    </cfRule>
  </conditionalFormatting>
  <conditionalFormatting sqref="A81:D81 I81:T81 KW81:XFD81">
    <cfRule type="cellIs" dxfId="383" priority="15" operator="equal">
      <formula>0</formula>
    </cfRule>
  </conditionalFormatting>
  <conditionalFormatting sqref="A82:D82 I82:XFD82 M83:N83">
    <cfRule type="cellIs" dxfId="382" priority="14" operator="equal">
      <formula>0</formula>
    </cfRule>
  </conditionalFormatting>
  <conditionalFormatting sqref="D83">
    <cfRule type="cellIs" dxfId="381" priority="13" operator="equal">
      <formula>0</formula>
    </cfRule>
  </conditionalFormatting>
  <conditionalFormatting sqref="A83:C83 I83:L83 O83:XFD83">
    <cfRule type="cellIs" dxfId="380" priority="12" operator="equal">
      <formula>0</formula>
    </cfRule>
  </conditionalFormatting>
  <conditionalFormatting sqref="D2:D5">
    <cfRule type="cellIs" dxfId="379" priority="9" operator="equal">
      <formula>0</formula>
    </cfRule>
  </conditionalFormatting>
  <conditionalFormatting sqref="A56:XFD58">
    <cfRule type="cellIs" dxfId="378" priority="8" operator="equal">
      <formula>0</formula>
    </cfRule>
  </conditionalFormatting>
  <conditionalFormatting sqref="A54:D54 I54:XFD54">
    <cfRule type="cellIs" dxfId="377" priority="7" operator="equal">
      <formula>0</formula>
    </cfRule>
  </conditionalFormatting>
  <conditionalFormatting sqref="R57">
    <cfRule type="cellIs" dxfId="376" priority="3" operator="equal">
      <formula>0</formula>
    </cfRule>
  </conditionalFormatting>
  <conditionalFormatting sqref="E57">
    <cfRule type="cellIs" dxfId="375" priority="6" operator="equal">
      <formula>0</formula>
    </cfRule>
  </conditionalFormatting>
  <conditionalFormatting sqref="K57">
    <cfRule type="cellIs" dxfId="374" priority="5" operator="equal">
      <formula>0</formula>
    </cfRule>
  </conditionalFormatting>
  <conditionalFormatting sqref="N57">
    <cfRule type="cellIs" dxfId="373" priority="4" operator="equal">
      <formula>0</formula>
    </cfRule>
  </conditionalFormatting>
  <conditionalFormatting sqref="A55:D55 I55:XFD55">
    <cfRule type="cellIs" dxfId="372" priority="2" operator="equal">
      <formula>0</formula>
    </cfRule>
  </conditionalFormatting>
  <conditionalFormatting sqref="U55:KV55 R55">
    <cfRule type="cellIs" dxfId="371" priority="1" operator="less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Z139"/>
  <sheetViews>
    <sheetView workbookViewId="0">
      <pane ySplit="9" topLeftCell="A10" activePane="bottomLeft" state="frozen"/>
      <selection pane="bottomLeft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53.3320312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9.109375" style="2" bestFit="1" customWidth="1"/>
    <col min="10" max="10" width="1.77734375" style="13" customWidth="1"/>
    <col min="11" max="16384" width="8.88671875" style="2"/>
  </cols>
  <sheetData>
    <row r="1" spans="1:26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4">
        <f>ROW()</f>
        <v>4</v>
      </c>
      <c r="B4" s="1"/>
      <c r="C4" s="1"/>
      <c r="D4" s="3" t="str">
        <f>главная!$D$4</f>
        <v>Производство и продажа продукции</v>
      </c>
      <c r="E4" s="1"/>
      <c r="F4" s="11"/>
      <c r="G4" s="1"/>
      <c r="H4" s="5"/>
      <c r="I4" s="1"/>
      <c r="J4" s="1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4">
        <f>ROW()</f>
        <v>5</v>
      </c>
      <c r="B5" s="1"/>
      <c r="C5" s="1"/>
      <c r="D5" s="222" t="s">
        <v>77</v>
      </c>
      <c r="E5" s="1"/>
      <c r="F5" s="11"/>
      <c r="G5" s="1"/>
      <c r="H5" s="5"/>
      <c r="I5" s="1"/>
      <c r="J5" s="1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1"/>
      <c r="J6" s="1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4" customFormat="1" x14ac:dyDescent="0.25">
      <c r="A7" s="14">
        <f>ROW()</f>
        <v>7</v>
      </c>
      <c r="B7" s="3"/>
      <c r="C7" s="3"/>
      <c r="D7" s="5" t="s">
        <v>0</v>
      </c>
      <c r="E7" s="3" t="s">
        <v>1</v>
      </c>
      <c r="F7" s="12">
        <f>SUM(F8:F100039)</f>
        <v>0</v>
      </c>
      <c r="G7" s="3"/>
      <c r="H7" s="5" t="s">
        <v>0</v>
      </c>
      <c r="I7" s="3" t="s">
        <v>2</v>
      </c>
      <c r="J7" s="1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4">
        <f>ROW()</f>
        <v>11</v>
      </c>
      <c r="B11" s="1"/>
      <c r="C11" s="1"/>
      <c r="D11" s="5" t="s">
        <v>0</v>
      </c>
      <c r="E11" s="10" t="s">
        <v>83</v>
      </c>
      <c r="F11" s="11">
        <f t="shared" ref="F11:F42" si="0">IF(OR(E11="",E11=0),0,IF(COUNTIF(E:E,E11)=1,0,1))</f>
        <v>0</v>
      </c>
      <c r="G11" s="1"/>
      <c r="H11" s="5" t="s">
        <v>0</v>
      </c>
      <c r="I11" s="10" t="s">
        <v>3</v>
      </c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4">
        <f>ROW()</f>
        <v>12</v>
      </c>
      <c r="B12" s="1"/>
      <c r="C12" s="1"/>
      <c r="D12" s="5" t="s">
        <v>0</v>
      </c>
      <c r="E12" s="10" t="s">
        <v>84</v>
      </c>
      <c r="F12" s="11">
        <f t="shared" si="0"/>
        <v>0</v>
      </c>
      <c r="G12" s="1"/>
      <c r="H12" s="5" t="s">
        <v>0</v>
      </c>
      <c r="I12" s="10" t="s">
        <v>3</v>
      </c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4">
        <f>ROW()</f>
        <v>13</v>
      </c>
      <c r="B13" s="1"/>
      <c r="C13" s="1"/>
      <c r="D13" s="5" t="s">
        <v>0</v>
      </c>
      <c r="E13" s="10" t="s">
        <v>11</v>
      </c>
      <c r="F13" s="11">
        <f t="shared" si="0"/>
        <v>0</v>
      </c>
      <c r="G13" s="1"/>
      <c r="H13" s="5" t="s">
        <v>0</v>
      </c>
      <c r="I13" s="10" t="s">
        <v>12</v>
      </c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4">
        <f>ROW()</f>
        <v>14</v>
      </c>
      <c r="B14" s="1"/>
      <c r="C14" s="1"/>
      <c r="D14" s="5" t="s">
        <v>0</v>
      </c>
      <c r="E14" s="10" t="s">
        <v>38</v>
      </c>
      <c r="F14" s="11">
        <f t="shared" si="0"/>
        <v>0</v>
      </c>
      <c r="G14" s="1"/>
      <c r="H14" s="5" t="s">
        <v>0</v>
      </c>
      <c r="I14" s="10" t="s">
        <v>10</v>
      </c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4">
        <f>ROW()</f>
        <v>15</v>
      </c>
      <c r="B15" s="1"/>
      <c r="C15" s="1"/>
      <c r="D15" s="5" t="s">
        <v>0</v>
      </c>
      <c r="E15" s="10" t="s">
        <v>219</v>
      </c>
      <c r="F15" s="11">
        <f t="shared" si="0"/>
        <v>0</v>
      </c>
      <c r="G15" s="1"/>
      <c r="H15" s="5" t="s">
        <v>0</v>
      </c>
      <c r="I15" s="10" t="s">
        <v>12</v>
      </c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4">
        <f>ROW()</f>
        <v>16</v>
      </c>
      <c r="B16" s="1"/>
      <c r="C16" s="1"/>
      <c r="D16" s="5" t="s">
        <v>0</v>
      </c>
      <c r="E16" s="10" t="s">
        <v>220</v>
      </c>
      <c r="F16" s="11">
        <f t="shared" si="0"/>
        <v>0</v>
      </c>
      <c r="G16" s="1"/>
      <c r="H16" s="5" t="s">
        <v>0</v>
      </c>
      <c r="I16" s="10" t="s">
        <v>8</v>
      </c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4">
        <f>ROW()</f>
        <v>17</v>
      </c>
      <c r="B17" s="1"/>
      <c r="C17" s="1"/>
      <c r="D17" s="5" t="s">
        <v>0</v>
      </c>
      <c r="E17" s="10" t="s">
        <v>144</v>
      </c>
      <c r="F17" s="11">
        <f t="shared" si="0"/>
        <v>0</v>
      </c>
      <c r="G17" s="1"/>
      <c r="H17" s="5" t="s">
        <v>0</v>
      </c>
      <c r="I17" s="10" t="s">
        <v>12</v>
      </c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4">
        <f>ROW()</f>
        <v>18</v>
      </c>
      <c r="B18" s="1"/>
      <c r="C18" s="1"/>
      <c r="D18" s="5" t="s">
        <v>0</v>
      </c>
      <c r="E18" s="10" t="s">
        <v>221</v>
      </c>
      <c r="F18" s="11">
        <f t="shared" si="0"/>
        <v>0</v>
      </c>
      <c r="G18" s="1"/>
      <c r="H18" s="5" t="s">
        <v>0</v>
      </c>
      <c r="I18" s="10" t="s">
        <v>12</v>
      </c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4">
        <f>ROW()</f>
        <v>19</v>
      </c>
      <c r="B19" s="1"/>
      <c r="C19" s="1"/>
      <c r="D19" s="5" t="s">
        <v>0</v>
      </c>
      <c r="E19" s="10" t="s">
        <v>222</v>
      </c>
      <c r="F19" s="11">
        <f t="shared" si="0"/>
        <v>0</v>
      </c>
      <c r="G19" s="1"/>
      <c r="H19" s="5" t="s">
        <v>0</v>
      </c>
      <c r="I19" s="10" t="s">
        <v>86</v>
      </c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4">
        <f>ROW()</f>
        <v>20</v>
      </c>
      <c r="B20" s="1"/>
      <c r="C20" s="1"/>
      <c r="D20" s="5" t="s">
        <v>0</v>
      </c>
      <c r="E20" s="10" t="s">
        <v>223</v>
      </c>
      <c r="F20" s="11">
        <f t="shared" si="0"/>
        <v>0</v>
      </c>
      <c r="G20" s="1"/>
      <c r="H20" s="5" t="s">
        <v>0</v>
      </c>
      <c r="I20" s="10" t="s">
        <v>87</v>
      </c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4">
        <f>ROW()</f>
        <v>21</v>
      </c>
      <c r="B21" s="1"/>
      <c r="C21" s="1"/>
      <c r="D21" s="5" t="s">
        <v>0</v>
      </c>
      <c r="E21" s="10" t="s">
        <v>88</v>
      </c>
      <c r="F21" s="11">
        <f t="shared" si="0"/>
        <v>0</v>
      </c>
      <c r="G21" s="1"/>
      <c r="H21" s="5" t="s">
        <v>0</v>
      </c>
      <c r="I21" s="10" t="s">
        <v>12</v>
      </c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14">
        <f>ROW()</f>
        <v>22</v>
      </c>
      <c r="B22" s="1"/>
      <c r="C22" s="1"/>
      <c r="D22" s="5" t="s">
        <v>0</v>
      </c>
      <c r="E22" s="10" t="s">
        <v>224</v>
      </c>
      <c r="F22" s="11">
        <f t="shared" si="0"/>
        <v>0</v>
      </c>
      <c r="G22" s="1"/>
      <c r="H22" s="5" t="s">
        <v>0</v>
      </c>
      <c r="I22" s="10" t="s">
        <v>86</v>
      </c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14">
        <f>ROW()</f>
        <v>23</v>
      </c>
      <c r="B23" s="1"/>
      <c r="C23" s="1"/>
      <c r="D23" s="5" t="s">
        <v>0</v>
      </c>
      <c r="E23" s="10" t="s">
        <v>89</v>
      </c>
      <c r="F23" s="11">
        <f t="shared" si="0"/>
        <v>0</v>
      </c>
      <c r="G23" s="1"/>
      <c r="H23" s="5" t="s">
        <v>0</v>
      </c>
      <c r="I23" s="10" t="s">
        <v>10</v>
      </c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14">
        <f>ROW()</f>
        <v>24</v>
      </c>
      <c r="B24" s="1"/>
      <c r="C24" s="1"/>
      <c r="D24" s="5" t="s">
        <v>0</v>
      </c>
      <c r="E24" s="10" t="s">
        <v>225</v>
      </c>
      <c r="F24" s="11">
        <f t="shared" si="0"/>
        <v>0</v>
      </c>
      <c r="G24" s="1"/>
      <c r="H24" s="5" t="s">
        <v>0</v>
      </c>
      <c r="I24" s="10" t="s">
        <v>226</v>
      </c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14">
        <f>ROW()</f>
        <v>25</v>
      </c>
      <c r="B25" s="1"/>
      <c r="C25" s="1"/>
      <c r="D25" s="5" t="s">
        <v>0</v>
      </c>
      <c r="E25" s="10" t="s">
        <v>227</v>
      </c>
      <c r="F25" s="11">
        <f t="shared" si="0"/>
        <v>0</v>
      </c>
      <c r="G25" s="1"/>
      <c r="H25" s="5" t="s">
        <v>0</v>
      </c>
      <c r="I25" s="10" t="s">
        <v>12</v>
      </c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14">
        <f>ROW()</f>
        <v>26</v>
      </c>
      <c r="B26" s="1"/>
      <c r="C26" s="1"/>
      <c r="D26" s="5" t="s">
        <v>0</v>
      </c>
      <c r="E26" s="10" t="s">
        <v>228</v>
      </c>
      <c r="F26" s="11">
        <f t="shared" si="0"/>
        <v>0</v>
      </c>
      <c r="G26" s="1"/>
      <c r="H26" s="5" t="s">
        <v>0</v>
      </c>
      <c r="I26" s="10" t="s">
        <v>86</v>
      </c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14">
        <f>ROW()</f>
        <v>27</v>
      </c>
      <c r="B27" s="1"/>
      <c r="C27" s="1"/>
      <c r="D27" s="5" t="s">
        <v>0</v>
      </c>
      <c r="E27" s="10" t="s">
        <v>90</v>
      </c>
      <c r="F27" s="11">
        <f t="shared" si="0"/>
        <v>0</v>
      </c>
      <c r="G27" s="1"/>
      <c r="H27" s="5" t="s">
        <v>0</v>
      </c>
      <c r="I27" s="10" t="s">
        <v>86</v>
      </c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14">
        <f>ROW()</f>
        <v>28</v>
      </c>
      <c r="B28" s="1"/>
      <c r="C28" s="1"/>
      <c r="D28" s="5" t="s">
        <v>0</v>
      </c>
      <c r="E28" s="10" t="s">
        <v>229</v>
      </c>
      <c r="F28" s="11">
        <f t="shared" si="0"/>
        <v>0</v>
      </c>
      <c r="G28" s="1"/>
      <c r="H28" s="5" t="s">
        <v>0</v>
      </c>
      <c r="I28" s="10" t="s">
        <v>86</v>
      </c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14">
        <f>ROW()</f>
        <v>29</v>
      </c>
      <c r="B29" s="1"/>
      <c r="C29" s="1"/>
      <c r="D29" s="5" t="s">
        <v>0</v>
      </c>
      <c r="E29" s="10" t="s">
        <v>142</v>
      </c>
      <c r="F29" s="11">
        <f t="shared" si="0"/>
        <v>0</v>
      </c>
      <c r="G29" s="1"/>
      <c r="H29" s="5" t="s">
        <v>0</v>
      </c>
      <c r="I29" s="10" t="s">
        <v>226</v>
      </c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14">
        <f>ROW()</f>
        <v>30</v>
      </c>
      <c r="B30" s="1"/>
      <c r="C30" s="1"/>
      <c r="D30" s="5" t="s">
        <v>0</v>
      </c>
      <c r="E30" s="10" t="s">
        <v>230</v>
      </c>
      <c r="F30" s="11">
        <f t="shared" si="0"/>
        <v>0</v>
      </c>
      <c r="G30" s="1"/>
      <c r="H30" s="5" t="s">
        <v>0</v>
      </c>
      <c r="I30" s="10" t="s">
        <v>8</v>
      </c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14">
        <f>ROW()</f>
        <v>31</v>
      </c>
      <c r="B31" s="1"/>
      <c r="C31" s="1"/>
      <c r="D31" s="5" t="s">
        <v>0</v>
      </c>
      <c r="E31" s="10" t="s">
        <v>148</v>
      </c>
      <c r="F31" s="11">
        <f t="shared" si="0"/>
        <v>0</v>
      </c>
      <c r="G31" s="1"/>
      <c r="H31" s="5" t="s">
        <v>0</v>
      </c>
      <c r="I31" s="10" t="s">
        <v>8</v>
      </c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14">
        <f>ROW()</f>
        <v>32</v>
      </c>
      <c r="B32" s="1"/>
      <c r="C32" s="1"/>
      <c r="D32" s="5" t="s">
        <v>0</v>
      </c>
      <c r="E32" s="10" t="s">
        <v>149</v>
      </c>
      <c r="F32" s="11">
        <f t="shared" si="0"/>
        <v>0</v>
      </c>
      <c r="G32" s="1"/>
      <c r="H32" s="5" t="s">
        <v>0</v>
      </c>
      <c r="I32" s="10" t="s">
        <v>12</v>
      </c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14">
        <f>ROW()</f>
        <v>33</v>
      </c>
      <c r="B33" s="1"/>
      <c r="C33" s="1"/>
      <c r="D33" s="5" t="s">
        <v>0</v>
      </c>
      <c r="E33" s="10" t="s">
        <v>150</v>
      </c>
      <c r="F33" s="11">
        <f t="shared" si="0"/>
        <v>0</v>
      </c>
      <c r="G33" s="1"/>
      <c r="H33" s="5" t="s">
        <v>0</v>
      </c>
      <c r="I33" s="10" t="s">
        <v>10</v>
      </c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14">
        <f>ROW()</f>
        <v>34</v>
      </c>
      <c r="B34" s="1"/>
      <c r="C34" s="1"/>
      <c r="D34" s="5" t="s">
        <v>0</v>
      </c>
      <c r="E34" s="10" t="s">
        <v>147</v>
      </c>
      <c r="F34" s="11">
        <f t="shared" si="0"/>
        <v>0</v>
      </c>
      <c r="G34" s="1"/>
      <c r="H34" s="5" t="s">
        <v>0</v>
      </c>
      <c r="I34" s="10" t="s">
        <v>8</v>
      </c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14">
        <f>ROW()</f>
        <v>35</v>
      </c>
      <c r="B35" s="1"/>
      <c r="C35" s="1"/>
      <c r="D35" s="5" t="s">
        <v>0</v>
      </c>
      <c r="E35" s="10" t="s">
        <v>231</v>
      </c>
      <c r="F35" s="11">
        <f t="shared" si="0"/>
        <v>0</v>
      </c>
      <c r="G35" s="1"/>
      <c r="H35" s="5" t="s">
        <v>0</v>
      </c>
      <c r="I35" s="10" t="s">
        <v>8</v>
      </c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14">
        <f>ROW()</f>
        <v>36</v>
      </c>
      <c r="B36" s="1"/>
      <c r="C36" s="1"/>
      <c r="D36" s="5" t="s">
        <v>0</v>
      </c>
      <c r="E36" s="10" t="s">
        <v>153</v>
      </c>
      <c r="F36" s="11">
        <f t="shared" si="0"/>
        <v>0</v>
      </c>
      <c r="G36" s="1"/>
      <c r="H36" s="5" t="s">
        <v>0</v>
      </c>
      <c r="I36" s="10" t="s">
        <v>8</v>
      </c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14">
        <f>ROW()</f>
        <v>37</v>
      </c>
      <c r="B37" s="1"/>
      <c r="C37" s="1"/>
      <c r="D37" s="5" t="s">
        <v>0</v>
      </c>
      <c r="E37" s="10" t="s">
        <v>146</v>
      </c>
      <c r="F37" s="11">
        <f t="shared" si="0"/>
        <v>0</v>
      </c>
      <c r="G37" s="1"/>
      <c r="H37" s="5" t="s">
        <v>0</v>
      </c>
      <c r="I37" s="10" t="s">
        <v>8</v>
      </c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14">
        <f>ROW()</f>
        <v>38</v>
      </c>
      <c r="B38" s="1"/>
      <c r="C38" s="1"/>
      <c r="D38" s="5" t="s">
        <v>0</v>
      </c>
      <c r="E38" s="10" t="s">
        <v>154</v>
      </c>
      <c r="F38" s="11">
        <f t="shared" si="0"/>
        <v>0</v>
      </c>
      <c r="G38" s="1"/>
      <c r="H38" s="5" t="s">
        <v>0</v>
      </c>
      <c r="I38" s="10" t="s">
        <v>8</v>
      </c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14">
        <f>ROW()</f>
        <v>39</v>
      </c>
      <c r="B39" s="1"/>
      <c r="C39" s="1"/>
      <c r="D39" s="5" t="s">
        <v>0</v>
      </c>
      <c r="E39" s="10" t="s">
        <v>232</v>
      </c>
      <c r="F39" s="11">
        <f t="shared" si="0"/>
        <v>0</v>
      </c>
      <c r="G39" s="1"/>
      <c r="H39" s="5" t="s">
        <v>0</v>
      </c>
      <c r="I39" s="10" t="s">
        <v>8</v>
      </c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14">
        <f>ROW()</f>
        <v>40</v>
      </c>
      <c r="B40" s="1"/>
      <c r="C40" s="1"/>
      <c r="D40" s="5" t="s">
        <v>0</v>
      </c>
      <c r="E40" s="10" t="s">
        <v>151</v>
      </c>
      <c r="F40" s="11">
        <f t="shared" si="0"/>
        <v>0</v>
      </c>
      <c r="G40" s="1"/>
      <c r="H40" s="5" t="s">
        <v>0</v>
      </c>
      <c r="I40" s="10" t="s">
        <v>8</v>
      </c>
      <c r="J40" s="1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14">
        <f>ROW()</f>
        <v>41</v>
      </c>
      <c r="B41" s="1"/>
      <c r="C41" s="1"/>
      <c r="D41" s="5" t="s">
        <v>0</v>
      </c>
      <c r="E41" s="10" t="s">
        <v>127</v>
      </c>
      <c r="F41" s="11">
        <f t="shared" si="0"/>
        <v>0</v>
      </c>
      <c r="G41" s="1"/>
      <c r="H41" s="5" t="s">
        <v>0</v>
      </c>
      <c r="I41" s="10" t="s">
        <v>10</v>
      </c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14">
        <f>ROW()</f>
        <v>42</v>
      </c>
      <c r="B42" s="1"/>
      <c r="C42" s="1"/>
      <c r="D42" s="5" t="s">
        <v>0</v>
      </c>
      <c r="E42" s="10" t="s">
        <v>152</v>
      </c>
      <c r="F42" s="11">
        <f t="shared" si="0"/>
        <v>0</v>
      </c>
      <c r="G42" s="1"/>
      <c r="H42" s="5" t="s">
        <v>0</v>
      </c>
      <c r="I42" s="10" t="s">
        <v>10</v>
      </c>
      <c r="J42" s="1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14">
        <f>ROW()</f>
        <v>43</v>
      </c>
      <c r="B43" s="1"/>
      <c r="C43" s="1"/>
      <c r="D43" s="5" t="s">
        <v>0</v>
      </c>
      <c r="E43" s="10" t="s">
        <v>145</v>
      </c>
      <c r="F43" s="11">
        <f t="shared" ref="F43:F74" si="1">IF(OR(E43="",E43=0),0,IF(COUNTIF(E:E,E43)=1,0,1))</f>
        <v>0</v>
      </c>
      <c r="G43" s="1"/>
      <c r="H43" s="5" t="s">
        <v>0</v>
      </c>
      <c r="I43" s="10" t="s">
        <v>10</v>
      </c>
      <c r="J43" s="1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14">
        <f>ROW()</f>
        <v>44</v>
      </c>
      <c r="B44" s="1"/>
      <c r="C44" s="1"/>
      <c r="D44" s="5" t="s">
        <v>0</v>
      </c>
      <c r="E44" s="10" t="s">
        <v>15</v>
      </c>
      <c r="F44" s="11">
        <f t="shared" si="1"/>
        <v>0</v>
      </c>
      <c r="G44" s="1"/>
      <c r="H44" s="5" t="s">
        <v>0</v>
      </c>
      <c r="I44" s="10" t="s">
        <v>14</v>
      </c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A45" s="14">
        <f>ROW()</f>
        <v>45</v>
      </c>
      <c r="B45" s="1"/>
      <c r="C45" s="1"/>
      <c r="D45" s="5" t="s">
        <v>0</v>
      </c>
      <c r="E45" s="10" t="s">
        <v>20</v>
      </c>
      <c r="F45" s="11">
        <f t="shared" si="1"/>
        <v>0</v>
      </c>
      <c r="G45" s="1"/>
      <c r="H45" s="5" t="s">
        <v>0</v>
      </c>
      <c r="I45" s="10" t="s">
        <v>8</v>
      </c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14">
        <f>ROW()</f>
        <v>46</v>
      </c>
      <c r="B46" s="1"/>
      <c r="C46" s="1"/>
      <c r="D46" s="5" t="s">
        <v>0</v>
      </c>
      <c r="E46" s="10" t="s">
        <v>21</v>
      </c>
      <c r="F46" s="11">
        <f t="shared" si="1"/>
        <v>0</v>
      </c>
      <c r="G46" s="1"/>
      <c r="H46" s="5" t="s">
        <v>0</v>
      </c>
      <c r="I46" s="10" t="s">
        <v>8</v>
      </c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14">
        <f>ROW()</f>
        <v>47</v>
      </c>
      <c r="B47" s="1"/>
      <c r="C47" s="1"/>
      <c r="D47" s="5" t="s">
        <v>0</v>
      </c>
      <c r="E47" s="10" t="s">
        <v>22</v>
      </c>
      <c r="F47" s="11">
        <f t="shared" si="1"/>
        <v>0</v>
      </c>
      <c r="G47" s="1"/>
      <c r="H47" s="5" t="s">
        <v>0</v>
      </c>
      <c r="I47" s="10" t="s">
        <v>8</v>
      </c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14">
        <f>ROW()</f>
        <v>48</v>
      </c>
      <c r="B48" s="1"/>
      <c r="C48" s="1"/>
      <c r="D48" s="5" t="s">
        <v>0</v>
      </c>
      <c r="E48" s="10" t="s">
        <v>23</v>
      </c>
      <c r="F48" s="11">
        <f t="shared" si="1"/>
        <v>0</v>
      </c>
      <c r="G48" s="1"/>
      <c r="H48" s="5" t="s">
        <v>0</v>
      </c>
      <c r="I48" s="10" t="s">
        <v>12</v>
      </c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14">
        <f>ROW()</f>
        <v>49</v>
      </c>
      <c r="B49" s="1"/>
      <c r="C49" s="1"/>
      <c r="D49" s="5" t="s">
        <v>0</v>
      </c>
      <c r="E49" s="10" t="s">
        <v>105</v>
      </c>
      <c r="F49" s="11">
        <f t="shared" si="1"/>
        <v>0</v>
      </c>
      <c r="G49" s="1"/>
      <c r="H49" s="5" t="s">
        <v>0</v>
      </c>
      <c r="I49" s="10" t="s">
        <v>8</v>
      </c>
      <c r="J49" s="1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14">
        <f>ROW()</f>
        <v>50</v>
      </c>
      <c r="B50" s="1"/>
      <c r="C50" s="1"/>
      <c r="D50" s="5" t="s">
        <v>0</v>
      </c>
      <c r="E50" s="10" t="s">
        <v>110</v>
      </c>
      <c r="F50" s="11">
        <f t="shared" si="1"/>
        <v>0</v>
      </c>
      <c r="G50" s="1"/>
      <c r="H50" s="5" t="s">
        <v>0</v>
      </c>
      <c r="I50" s="10" t="s">
        <v>8</v>
      </c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14">
        <f>ROW()</f>
        <v>51</v>
      </c>
      <c r="B51" s="1"/>
      <c r="C51" s="1"/>
      <c r="D51" s="5" t="s">
        <v>0</v>
      </c>
      <c r="E51" s="10" t="s">
        <v>111</v>
      </c>
      <c r="F51" s="11">
        <f t="shared" si="1"/>
        <v>0</v>
      </c>
      <c r="G51" s="1"/>
      <c r="H51" s="5" t="s">
        <v>0</v>
      </c>
      <c r="I51" s="10" t="s">
        <v>8</v>
      </c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14">
        <f>ROW()</f>
        <v>52</v>
      </c>
      <c r="B52" s="1"/>
      <c r="C52" s="1"/>
      <c r="D52" s="5" t="s">
        <v>0</v>
      </c>
      <c r="E52" s="10" t="s">
        <v>112</v>
      </c>
      <c r="F52" s="11">
        <f t="shared" si="1"/>
        <v>0</v>
      </c>
      <c r="G52" s="1"/>
      <c r="H52" s="5" t="s">
        <v>0</v>
      </c>
      <c r="I52" s="10" t="s">
        <v>8</v>
      </c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14">
        <f>ROW()</f>
        <v>53</v>
      </c>
      <c r="B53" s="1"/>
      <c r="C53" s="1"/>
      <c r="D53" s="5" t="s">
        <v>0</v>
      </c>
      <c r="E53" s="10" t="s">
        <v>113</v>
      </c>
      <c r="F53" s="11">
        <f t="shared" si="1"/>
        <v>0</v>
      </c>
      <c r="G53" s="1"/>
      <c r="H53" s="5" t="s">
        <v>0</v>
      </c>
      <c r="I53" s="10" t="s">
        <v>8</v>
      </c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14">
        <f>ROW()</f>
        <v>54</v>
      </c>
      <c r="B54" s="1"/>
      <c r="C54" s="1"/>
      <c r="D54" s="5" t="s">
        <v>0</v>
      </c>
      <c r="E54" s="10" t="s">
        <v>24</v>
      </c>
      <c r="F54" s="11">
        <f t="shared" si="1"/>
        <v>0</v>
      </c>
      <c r="G54" s="1"/>
      <c r="H54" s="5" t="s">
        <v>0</v>
      </c>
      <c r="I54" s="10" t="s">
        <v>8</v>
      </c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14">
        <f>ROW()</f>
        <v>55</v>
      </c>
      <c r="B55" s="1"/>
      <c r="C55" s="1"/>
      <c r="D55" s="5" t="s">
        <v>0</v>
      </c>
      <c r="E55" s="10" t="s">
        <v>121</v>
      </c>
      <c r="F55" s="11">
        <f t="shared" si="1"/>
        <v>0</v>
      </c>
      <c r="G55" s="1"/>
      <c r="H55" s="5" t="s">
        <v>0</v>
      </c>
      <c r="I55" s="10" t="s">
        <v>8</v>
      </c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4">
        <f>ROW()</f>
        <v>56</v>
      </c>
      <c r="B56" s="1"/>
      <c r="C56" s="1"/>
      <c r="D56" s="5" t="s">
        <v>0</v>
      </c>
      <c r="E56" s="10" t="s">
        <v>157</v>
      </c>
      <c r="F56" s="11">
        <f t="shared" si="1"/>
        <v>0</v>
      </c>
      <c r="G56" s="1"/>
      <c r="H56" s="5" t="s">
        <v>0</v>
      </c>
      <c r="I56" s="10" t="s">
        <v>8</v>
      </c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4">
        <f>ROW()</f>
        <v>57</v>
      </c>
      <c r="B57" s="1"/>
      <c r="C57" s="1"/>
      <c r="D57" s="5" t="s">
        <v>0</v>
      </c>
      <c r="E57" s="10" t="s">
        <v>122</v>
      </c>
      <c r="F57" s="11">
        <f t="shared" si="1"/>
        <v>0</v>
      </c>
      <c r="G57" s="1"/>
      <c r="H57" s="5" t="s">
        <v>0</v>
      </c>
      <c r="I57" s="10" t="s">
        <v>8</v>
      </c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4">
        <f>ROW()</f>
        <v>58</v>
      </c>
      <c r="B58" s="1"/>
      <c r="C58" s="1"/>
      <c r="D58" s="5" t="s">
        <v>0</v>
      </c>
      <c r="E58" s="10" t="s">
        <v>117</v>
      </c>
      <c r="F58" s="11">
        <f t="shared" si="1"/>
        <v>0</v>
      </c>
      <c r="G58" s="1"/>
      <c r="H58" s="5" t="s">
        <v>0</v>
      </c>
      <c r="I58" s="10" t="s">
        <v>8</v>
      </c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4">
        <f>ROW()</f>
        <v>59</v>
      </c>
      <c r="B59" s="1"/>
      <c r="C59" s="1"/>
      <c r="D59" s="5" t="s">
        <v>0</v>
      </c>
      <c r="E59" s="10" t="s">
        <v>118</v>
      </c>
      <c r="F59" s="11">
        <f t="shared" si="1"/>
        <v>0</v>
      </c>
      <c r="G59" s="1"/>
      <c r="H59" s="5" t="s">
        <v>0</v>
      </c>
      <c r="I59" s="10" t="s">
        <v>8</v>
      </c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4">
        <f>ROW()</f>
        <v>60</v>
      </c>
      <c r="B60" s="1"/>
      <c r="C60" s="1"/>
      <c r="D60" s="5" t="s">
        <v>0</v>
      </c>
      <c r="E60" s="10" t="s">
        <v>119</v>
      </c>
      <c r="F60" s="11">
        <f t="shared" si="1"/>
        <v>0</v>
      </c>
      <c r="G60" s="1"/>
      <c r="H60" s="5" t="s">
        <v>0</v>
      </c>
      <c r="I60" s="10" t="s">
        <v>8</v>
      </c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4">
        <f>ROW()</f>
        <v>61</v>
      </c>
      <c r="B61" s="1"/>
      <c r="C61" s="1"/>
      <c r="D61" s="5" t="s">
        <v>0</v>
      </c>
      <c r="E61" s="10" t="s">
        <v>120</v>
      </c>
      <c r="F61" s="11">
        <f t="shared" si="1"/>
        <v>0</v>
      </c>
      <c r="G61" s="1"/>
      <c r="H61" s="5" t="s">
        <v>0</v>
      </c>
      <c r="I61" s="10" t="s">
        <v>8</v>
      </c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4">
        <f>ROW()</f>
        <v>62</v>
      </c>
      <c r="B62" s="1"/>
      <c r="C62" s="1"/>
      <c r="D62" s="5" t="s">
        <v>0</v>
      </c>
      <c r="E62" s="10" t="s">
        <v>114</v>
      </c>
      <c r="F62" s="11">
        <f t="shared" si="1"/>
        <v>0</v>
      </c>
      <c r="G62" s="1"/>
      <c r="H62" s="5" t="s">
        <v>0</v>
      </c>
      <c r="I62" s="10" t="s">
        <v>8</v>
      </c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4">
        <f>ROW()</f>
        <v>63</v>
      </c>
      <c r="B63" s="1"/>
      <c r="C63" s="1"/>
      <c r="D63" s="5" t="s">
        <v>0</v>
      </c>
      <c r="E63" s="10" t="s">
        <v>115</v>
      </c>
      <c r="F63" s="11">
        <f t="shared" si="1"/>
        <v>0</v>
      </c>
      <c r="G63" s="1"/>
      <c r="H63" s="5" t="s">
        <v>0</v>
      </c>
      <c r="I63" s="10" t="s">
        <v>8</v>
      </c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4">
        <f>ROW()</f>
        <v>64</v>
      </c>
      <c r="B64" s="1"/>
      <c r="C64" s="1"/>
      <c r="D64" s="5" t="s">
        <v>0</v>
      </c>
      <c r="E64" s="10" t="s">
        <v>116</v>
      </c>
      <c r="F64" s="11">
        <f t="shared" si="1"/>
        <v>0</v>
      </c>
      <c r="G64" s="1"/>
      <c r="H64" s="5" t="s">
        <v>0</v>
      </c>
      <c r="I64" s="10" t="s">
        <v>8</v>
      </c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4">
        <f>ROW()</f>
        <v>65</v>
      </c>
      <c r="B65" s="1"/>
      <c r="C65" s="1"/>
      <c r="D65" s="5" t="s">
        <v>0</v>
      </c>
      <c r="E65" s="10" t="s">
        <v>155</v>
      </c>
      <c r="F65" s="11">
        <f t="shared" si="1"/>
        <v>0</v>
      </c>
      <c r="G65" s="1"/>
      <c r="H65" s="5" t="s">
        <v>0</v>
      </c>
      <c r="I65" s="10" t="s">
        <v>12</v>
      </c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4">
        <f>ROW()</f>
        <v>66</v>
      </c>
      <c r="B66" s="1"/>
      <c r="C66" s="1"/>
      <c r="D66" s="5" t="s">
        <v>0</v>
      </c>
      <c r="E66" s="10" t="s">
        <v>95</v>
      </c>
      <c r="F66" s="11">
        <f t="shared" si="1"/>
        <v>0</v>
      </c>
      <c r="G66" s="1"/>
      <c r="H66" s="5" t="s">
        <v>0</v>
      </c>
      <c r="I66" s="10" t="s">
        <v>8</v>
      </c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4">
        <f>ROW()</f>
        <v>67</v>
      </c>
      <c r="B67" s="1"/>
      <c r="C67" s="1"/>
      <c r="D67" s="5" t="s">
        <v>0</v>
      </c>
      <c r="E67" s="10" t="s">
        <v>96</v>
      </c>
      <c r="F67" s="11">
        <f t="shared" si="1"/>
        <v>0</v>
      </c>
      <c r="G67" s="1"/>
      <c r="H67" s="5" t="s">
        <v>0</v>
      </c>
      <c r="I67" s="10" t="s">
        <v>12</v>
      </c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4">
        <f>ROW()</f>
        <v>68</v>
      </c>
      <c r="B68" s="1"/>
      <c r="C68" s="1"/>
      <c r="D68" s="5" t="s">
        <v>0</v>
      </c>
      <c r="E68" s="10" t="s">
        <v>233</v>
      </c>
      <c r="F68" s="11">
        <f t="shared" si="1"/>
        <v>0</v>
      </c>
      <c r="G68" s="1"/>
      <c r="H68" s="5" t="s">
        <v>0</v>
      </c>
      <c r="I68" s="10" t="s">
        <v>97</v>
      </c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4">
        <f>ROW()</f>
        <v>69</v>
      </c>
      <c r="B69" s="1"/>
      <c r="C69" s="1"/>
      <c r="D69" s="5" t="s">
        <v>0</v>
      </c>
      <c r="E69" s="10" t="s">
        <v>234</v>
      </c>
      <c r="F69" s="11">
        <f t="shared" si="1"/>
        <v>0</v>
      </c>
      <c r="G69" s="1"/>
      <c r="H69" s="5" t="s">
        <v>0</v>
      </c>
      <c r="I69" s="10" t="s">
        <v>8</v>
      </c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4">
        <f>ROW()</f>
        <v>70</v>
      </c>
      <c r="B70" s="1"/>
      <c r="C70" s="1"/>
      <c r="D70" s="5" t="s">
        <v>0</v>
      </c>
      <c r="E70" s="10" t="s">
        <v>156</v>
      </c>
      <c r="F70" s="11">
        <f t="shared" si="1"/>
        <v>0</v>
      </c>
      <c r="G70" s="1"/>
      <c r="H70" s="5" t="s">
        <v>0</v>
      </c>
      <c r="I70" s="10" t="s">
        <v>8</v>
      </c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4">
        <f>ROW()</f>
        <v>71</v>
      </c>
      <c r="B71" s="1"/>
      <c r="C71" s="1"/>
      <c r="D71" s="5" t="s">
        <v>0</v>
      </c>
      <c r="E71" s="10" t="s">
        <v>98</v>
      </c>
      <c r="F71" s="11">
        <f t="shared" si="1"/>
        <v>0</v>
      </c>
      <c r="G71" s="1"/>
      <c r="H71" s="5" t="s">
        <v>0</v>
      </c>
      <c r="I71" s="10" t="s">
        <v>12</v>
      </c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4">
        <f>ROW()</f>
        <v>72</v>
      </c>
      <c r="B72" s="1"/>
      <c r="C72" s="1"/>
      <c r="D72" s="5" t="s">
        <v>0</v>
      </c>
      <c r="E72" s="10" t="s">
        <v>99</v>
      </c>
      <c r="F72" s="11">
        <f t="shared" si="1"/>
        <v>0</v>
      </c>
      <c r="G72" s="1"/>
      <c r="H72" s="5" t="s">
        <v>0</v>
      </c>
      <c r="I72" s="10" t="s">
        <v>100</v>
      </c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4">
        <f>ROW()</f>
        <v>73</v>
      </c>
      <c r="B73" s="1"/>
      <c r="C73" s="1"/>
      <c r="D73" s="5" t="s">
        <v>0</v>
      </c>
      <c r="E73" s="10" t="s">
        <v>106</v>
      </c>
      <c r="F73" s="11">
        <f t="shared" si="1"/>
        <v>0</v>
      </c>
      <c r="G73" s="1"/>
      <c r="H73" s="5" t="s">
        <v>0</v>
      </c>
      <c r="I73" s="10" t="s">
        <v>8</v>
      </c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4">
        <f>ROW()</f>
        <v>74</v>
      </c>
      <c r="B74" s="1"/>
      <c r="C74" s="1"/>
      <c r="D74" s="5" t="s">
        <v>0</v>
      </c>
      <c r="E74" s="10" t="s">
        <v>107</v>
      </c>
      <c r="F74" s="11">
        <f t="shared" si="1"/>
        <v>0</v>
      </c>
      <c r="G74" s="1"/>
      <c r="H74" s="5" t="s">
        <v>0</v>
      </c>
      <c r="I74" s="10" t="s">
        <v>8</v>
      </c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4">
        <f>ROW()</f>
        <v>75</v>
      </c>
      <c r="B75" s="1"/>
      <c r="C75" s="1"/>
      <c r="D75" s="5" t="s">
        <v>0</v>
      </c>
      <c r="E75" s="10" t="s">
        <v>103</v>
      </c>
      <c r="F75" s="11">
        <f t="shared" ref="F75:F106" si="2">IF(OR(E75="",E75=0),0,IF(COUNTIF(E:E,E75)=1,0,1))</f>
        <v>0</v>
      </c>
      <c r="G75" s="1"/>
      <c r="H75" s="5" t="s">
        <v>0</v>
      </c>
      <c r="I75" s="10" t="s">
        <v>12</v>
      </c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4">
        <f>ROW()</f>
        <v>76</v>
      </c>
      <c r="B76" s="1"/>
      <c r="C76" s="1"/>
      <c r="D76" s="5" t="s">
        <v>0</v>
      </c>
      <c r="E76" s="10" t="s">
        <v>104</v>
      </c>
      <c r="F76" s="11">
        <f t="shared" si="2"/>
        <v>0</v>
      </c>
      <c r="G76" s="1"/>
      <c r="H76" s="5" t="s">
        <v>0</v>
      </c>
      <c r="I76" s="10" t="s">
        <v>8</v>
      </c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4">
        <f>ROW()</f>
        <v>77</v>
      </c>
      <c r="B77" s="1"/>
      <c r="C77" s="1"/>
      <c r="D77" s="5" t="s">
        <v>0</v>
      </c>
      <c r="E77" s="10" t="s">
        <v>109</v>
      </c>
      <c r="F77" s="11">
        <f t="shared" si="2"/>
        <v>0</v>
      </c>
      <c r="G77" s="1"/>
      <c r="H77" s="5" t="s">
        <v>0</v>
      </c>
      <c r="I77" s="10" t="s">
        <v>12</v>
      </c>
      <c r="J77" s="1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4">
        <f>ROW()</f>
        <v>78</v>
      </c>
      <c r="B78" s="1"/>
      <c r="C78" s="1"/>
      <c r="D78" s="5" t="s">
        <v>0</v>
      </c>
      <c r="E78" s="10" t="s">
        <v>124</v>
      </c>
      <c r="F78" s="11">
        <f t="shared" si="2"/>
        <v>0</v>
      </c>
      <c r="G78" s="1"/>
      <c r="H78" s="5" t="s">
        <v>0</v>
      </c>
      <c r="I78" s="10" t="s">
        <v>12</v>
      </c>
      <c r="J78" s="1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4">
        <f>ROW()</f>
        <v>79</v>
      </c>
      <c r="B79" s="1"/>
      <c r="C79" s="1"/>
      <c r="D79" s="5" t="s">
        <v>0</v>
      </c>
      <c r="E79" s="10" t="s">
        <v>123</v>
      </c>
      <c r="F79" s="11">
        <f t="shared" si="2"/>
        <v>0</v>
      </c>
      <c r="G79" s="1"/>
      <c r="H79" s="5" t="s">
        <v>0</v>
      </c>
      <c r="I79" s="10" t="s">
        <v>8</v>
      </c>
      <c r="J79" s="1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4">
        <f>ROW()</f>
        <v>80</v>
      </c>
      <c r="B80" s="1"/>
      <c r="C80" s="1"/>
      <c r="D80" s="5" t="s">
        <v>0</v>
      </c>
      <c r="E80" s="10" t="s">
        <v>30</v>
      </c>
      <c r="F80" s="11">
        <f t="shared" si="2"/>
        <v>0</v>
      </c>
      <c r="G80" s="1"/>
      <c r="H80" s="5" t="s">
        <v>0</v>
      </c>
      <c r="I80" s="10" t="s">
        <v>8</v>
      </c>
      <c r="J80" s="1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4">
        <f>ROW()</f>
        <v>81</v>
      </c>
      <c r="B81" s="1"/>
      <c r="C81" s="1"/>
      <c r="D81" s="5" t="s">
        <v>0</v>
      </c>
      <c r="E81" s="10" t="s">
        <v>32</v>
      </c>
      <c r="F81" s="11">
        <f t="shared" si="2"/>
        <v>0</v>
      </c>
      <c r="G81" s="1"/>
      <c r="H81" s="5" t="s">
        <v>0</v>
      </c>
      <c r="I81" s="10" t="s">
        <v>8</v>
      </c>
      <c r="J81" s="1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4">
        <f>ROW()</f>
        <v>82</v>
      </c>
      <c r="B82" s="1"/>
      <c r="C82" s="1"/>
      <c r="D82" s="5" t="s">
        <v>0</v>
      </c>
      <c r="E82" s="10" t="s">
        <v>31</v>
      </c>
      <c r="F82" s="11">
        <f t="shared" si="2"/>
        <v>0</v>
      </c>
      <c r="G82" s="1"/>
      <c r="H82" s="5" t="s">
        <v>0</v>
      </c>
      <c r="I82" s="10" t="s">
        <v>8</v>
      </c>
      <c r="J82" s="1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4">
        <f>ROW()</f>
        <v>83</v>
      </c>
      <c r="B83" s="1"/>
      <c r="C83" s="1"/>
      <c r="D83" s="5" t="s">
        <v>0</v>
      </c>
      <c r="E83" s="10" t="s">
        <v>41</v>
      </c>
      <c r="F83" s="11">
        <f t="shared" si="2"/>
        <v>0</v>
      </c>
      <c r="G83" s="1"/>
      <c r="H83" s="5" t="s">
        <v>0</v>
      </c>
      <c r="I83" s="10" t="s">
        <v>8</v>
      </c>
      <c r="J83" s="1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4">
        <f>ROW()</f>
        <v>84</v>
      </c>
      <c r="B84" s="1"/>
      <c r="C84" s="1"/>
      <c r="D84" s="5" t="s">
        <v>0</v>
      </c>
      <c r="E84" s="10" t="s">
        <v>42</v>
      </c>
      <c r="F84" s="11">
        <f t="shared" si="2"/>
        <v>0</v>
      </c>
      <c r="G84" s="1"/>
      <c r="H84" s="5" t="s">
        <v>0</v>
      </c>
      <c r="I84" s="10" t="s">
        <v>8</v>
      </c>
      <c r="J84" s="1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4">
        <f>ROW()</f>
        <v>85</v>
      </c>
      <c r="B85" s="1"/>
      <c r="C85" s="1"/>
      <c r="D85" s="5" t="s">
        <v>0</v>
      </c>
      <c r="E85" s="10" t="s">
        <v>33</v>
      </c>
      <c r="F85" s="11">
        <f t="shared" si="2"/>
        <v>0</v>
      </c>
      <c r="G85" s="1"/>
      <c r="H85" s="5" t="s">
        <v>0</v>
      </c>
      <c r="I85" s="10" t="s">
        <v>8</v>
      </c>
      <c r="J85" s="1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4">
        <f>ROW()</f>
        <v>86</v>
      </c>
      <c r="B86" s="1"/>
      <c r="C86" s="1"/>
      <c r="D86" s="5" t="s">
        <v>0</v>
      </c>
      <c r="E86" s="10" t="s">
        <v>34</v>
      </c>
      <c r="F86" s="11">
        <f t="shared" si="2"/>
        <v>0</v>
      </c>
      <c r="G86" s="1"/>
      <c r="H86" s="5" t="s">
        <v>0</v>
      </c>
      <c r="I86" s="10" t="s">
        <v>8</v>
      </c>
      <c r="J86" s="1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4">
        <f>ROW()</f>
        <v>87</v>
      </c>
      <c r="B87" s="1"/>
      <c r="C87" s="1"/>
      <c r="D87" s="5" t="s">
        <v>0</v>
      </c>
      <c r="E87" s="10" t="s">
        <v>36</v>
      </c>
      <c r="F87" s="11">
        <f t="shared" si="2"/>
        <v>0</v>
      </c>
      <c r="G87" s="1"/>
      <c r="H87" s="5" t="s">
        <v>0</v>
      </c>
      <c r="I87" s="10" t="s">
        <v>8</v>
      </c>
      <c r="J87" s="1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4">
        <f>ROW()</f>
        <v>88</v>
      </c>
      <c r="B88" s="1"/>
      <c r="C88" s="1"/>
      <c r="D88" s="5" t="s">
        <v>0</v>
      </c>
      <c r="E88" s="10" t="s">
        <v>37</v>
      </c>
      <c r="F88" s="11">
        <f t="shared" si="2"/>
        <v>0</v>
      </c>
      <c r="G88" s="1"/>
      <c r="H88" s="5" t="s">
        <v>0</v>
      </c>
      <c r="I88" s="10" t="s">
        <v>8</v>
      </c>
      <c r="J88" s="1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4">
        <f>ROW()</f>
        <v>89</v>
      </c>
      <c r="B89" s="1"/>
      <c r="C89" s="1"/>
      <c r="D89" s="5" t="s">
        <v>0</v>
      </c>
      <c r="E89" s="10" t="s">
        <v>35</v>
      </c>
      <c r="F89" s="11">
        <f t="shared" si="2"/>
        <v>0</v>
      </c>
      <c r="G89" s="1"/>
      <c r="H89" s="5" t="s">
        <v>0</v>
      </c>
      <c r="I89" s="10" t="s">
        <v>8</v>
      </c>
      <c r="J89" s="1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4">
        <f>ROW()</f>
        <v>90</v>
      </c>
      <c r="B90" s="1"/>
      <c r="C90" s="1"/>
      <c r="D90" s="5" t="s">
        <v>0</v>
      </c>
      <c r="E90" s="10" t="s">
        <v>39</v>
      </c>
      <c r="F90" s="11">
        <f t="shared" si="2"/>
        <v>0</v>
      </c>
      <c r="G90" s="1"/>
      <c r="H90" s="5" t="s">
        <v>0</v>
      </c>
      <c r="I90" s="10" t="s">
        <v>8</v>
      </c>
      <c r="J90" s="1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4">
        <f>ROW()</f>
        <v>91</v>
      </c>
      <c r="B91" s="1"/>
      <c r="C91" s="1"/>
      <c r="D91" s="5" t="s">
        <v>0</v>
      </c>
      <c r="E91" s="10" t="s">
        <v>40</v>
      </c>
      <c r="F91" s="11">
        <f t="shared" si="2"/>
        <v>0</v>
      </c>
      <c r="G91" s="1"/>
      <c r="H91" s="5" t="s">
        <v>0</v>
      </c>
      <c r="I91" s="10" t="s">
        <v>8</v>
      </c>
      <c r="J91" s="1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4">
        <f>ROW()</f>
        <v>92</v>
      </c>
      <c r="B92" s="1"/>
      <c r="C92" s="1"/>
      <c r="D92" s="5" t="s">
        <v>0</v>
      </c>
      <c r="E92" s="10" t="s">
        <v>43</v>
      </c>
      <c r="F92" s="11">
        <f t="shared" si="2"/>
        <v>0</v>
      </c>
      <c r="G92" s="1"/>
      <c r="H92" s="5" t="s">
        <v>0</v>
      </c>
      <c r="I92" s="10" t="s">
        <v>12</v>
      </c>
      <c r="J92" s="1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4">
        <f>ROW()</f>
        <v>93</v>
      </c>
      <c r="B93" s="1"/>
      <c r="C93" s="1"/>
      <c r="D93" s="5" t="s">
        <v>0</v>
      </c>
      <c r="E93" s="10" t="s">
        <v>44</v>
      </c>
      <c r="F93" s="11">
        <f t="shared" si="2"/>
        <v>0</v>
      </c>
      <c r="G93" s="1"/>
      <c r="H93" s="5" t="s">
        <v>0</v>
      </c>
      <c r="I93" s="10" t="s">
        <v>8</v>
      </c>
      <c r="J93" s="1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4">
        <f>ROW()</f>
        <v>94</v>
      </c>
      <c r="B94" s="1"/>
      <c r="C94" s="1"/>
      <c r="D94" s="5" t="s">
        <v>0</v>
      </c>
      <c r="E94" s="10" t="s">
        <v>45</v>
      </c>
      <c r="F94" s="11">
        <f t="shared" si="2"/>
        <v>0</v>
      </c>
      <c r="G94" s="1"/>
      <c r="H94" s="5" t="s">
        <v>0</v>
      </c>
      <c r="I94" s="10" t="s">
        <v>8</v>
      </c>
      <c r="J94" s="1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4">
        <f>ROW()</f>
        <v>95</v>
      </c>
      <c r="B95" s="1"/>
      <c r="C95" s="1"/>
      <c r="D95" s="5" t="s">
        <v>0</v>
      </c>
      <c r="E95" s="10" t="s">
        <v>46</v>
      </c>
      <c r="F95" s="11">
        <f t="shared" si="2"/>
        <v>0</v>
      </c>
      <c r="G95" s="1"/>
      <c r="H95" s="5" t="s">
        <v>0</v>
      </c>
      <c r="I95" s="10" t="s">
        <v>8</v>
      </c>
      <c r="J95" s="1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4">
        <f>ROW()</f>
        <v>96</v>
      </c>
      <c r="B96" s="1"/>
      <c r="C96" s="1"/>
      <c r="D96" s="5" t="s">
        <v>0</v>
      </c>
      <c r="E96" s="10" t="s">
        <v>47</v>
      </c>
      <c r="F96" s="11">
        <f t="shared" si="2"/>
        <v>0</v>
      </c>
      <c r="G96" s="1"/>
      <c r="H96" s="5" t="s">
        <v>0</v>
      </c>
      <c r="I96" s="10" t="s">
        <v>8</v>
      </c>
      <c r="J96" s="1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4">
        <f>ROW()</f>
        <v>97</v>
      </c>
      <c r="B97" s="1"/>
      <c r="C97" s="1"/>
      <c r="D97" s="5" t="s">
        <v>0</v>
      </c>
      <c r="E97" s="10" t="s">
        <v>48</v>
      </c>
      <c r="F97" s="11">
        <f t="shared" si="2"/>
        <v>0</v>
      </c>
      <c r="G97" s="1"/>
      <c r="H97" s="5" t="s">
        <v>0</v>
      </c>
      <c r="I97" s="10" t="s">
        <v>12</v>
      </c>
      <c r="J97" s="1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4">
        <f>ROW()</f>
        <v>98</v>
      </c>
      <c r="B98" s="1"/>
      <c r="C98" s="1"/>
      <c r="D98" s="5" t="s">
        <v>0</v>
      </c>
      <c r="E98" s="10" t="s">
        <v>49</v>
      </c>
      <c r="F98" s="11">
        <f t="shared" si="2"/>
        <v>0</v>
      </c>
      <c r="G98" s="1"/>
      <c r="H98" s="5" t="s">
        <v>0</v>
      </c>
      <c r="I98" s="10" t="s">
        <v>8</v>
      </c>
      <c r="J98" s="1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4">
        <f>ROW()</f>
        <v>99</v>
      </c>
      <c r="B99" s="1"/>
      <c r="C99" s="1"/>
      <c r="D99" s="5" t="s">
        <v>0</v>
      </c>
      <c r="E99" s="10" t="s">
        <v>50</v>
      </c>
      <c r="F99" s="11">
        <f t="shared" si="2"/>
        <v>0</v>
      </c>
      <c r="G99" s="1"/>
      <c r="H99" s="5" t="s">
        <v>0</v>
      </c>
      <c r="I99" s="10" t="s">
        <v>8</v>
      </c>
      <c r="J99" s="1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4">
        <f>ROW()</f>
        <v>100</v>
      </c>
      <c r="B100" s="1"/>
      <c r="C100" s="1"/>
      <c r="D100" s="5" t="s">
        <v>0</v>
      </c>
      <c r="E100" s="10" t="s">
        <v>51</v>
      </c>
      <c r="F100" s="11">
        <f t="shared" si="2"/>
        <v>0</v>
      </c>
      <c r="G100" s="1"/>
      <c r="H100" s="5" t="s">
        <v>0</v>
      </c>
      <c r="I100" s="10" t="s">
        <v>8</v>
      </c>
      <c r="J100" s="1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4">
        <f>ROW()</f>
        <v>101</v>
      </c>
      <c r="B101" s="1"/>
      <c r="C101" s="1"/>
      <c r="D101" s="5" t="s">
        <v>0</v>
      </c>
      <c r="E101" s="10" t="s">
        <v>52</v>
      </c>
      <c r="F101" s="11">
        <f t="shared" si="2"/>
        <v>0</v>
      </c>
      <c r="G101" s="1"/>
      <c r="H101" s="5" t="s">
        <v>0</v>
      </c>
      <c r="I101" s="10" t="s">
        <v>8</v>
      </c>
      <c r="J101" s="1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4">
        <f>ROW()</f>
        <v>102</v>
      </c>
      <c r="B102" s="1"/>
      <c r="C102" s="1"/>
      <c r="D102" s="5" t="s">
        <v>0</v>
      </c>
      <c r="E102" s="10" t="s">
        <v>53</v>
      </c>
      <c r="F102" s="11">
        <f t="shared" si="2"/>
        <v>0</v>
      </c>
      <c r="G102" s="1"/>
      <c r="H102" s="5" t="s">
        <v>0</v>
      </c>
      <c r="I102" s="10" t="s">
        <v>8</v>
      </c>
      <c r="J102" s="1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4">
        <f>ROW()</f>
        <v>103</v>
      </c>
      <c r="B103" s="1"/>
      <c r="C103" s="1"/>
      <c r="D103" s="5" t="s">
        <v>0</v>
      </c>
      <c r="E103" s="10" t="s">
        <v>57</v>
      </c>
      <c r="F103" s="11">
        <f t="shared" si="2"/>
        <v>0</v>
      </c>
      <c r="G103" s="1"/>
      <c r="H103" s="5" t="s">
        <v>0</v>
      </c>
      <c r="I103" s="10" t="s">
        <v>8</v>
      </c>
      <c r="J103" s="1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4">
        <f>ROW()</f>
        <v>104</v>
      </c>
      <c r="B104" s="1"/>
      <c r="C104" s="1"/>
      <c r="D104" s="5" t="s">
        <v>0</v>
      </c>
      <c r="E104" s="10" t="s">
        <v>56</v>
      </c>
      <c r="F104" s="11">
        <f t="shared" si="2"/>
        <v>0</v>
      </c>
      <c r="G104" s="1"/>
      <c r="H104" s="5" t="s">
        <v>0</v>
      </c>
      <c r="I104" s="10" t="s">
        <v>8</v>
      </c>
      <c r="J104" s="1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4">
        <f>ROW()</f>
        <v>105</v>
      </c>
      <c r="B105" s="1"/>
      <c r="C105" s="1"/>
      <c r="D105" s="5" t="s">
        <v>0</v>
      </c>
      <c r="E105" s="10" t="s">
        <v>54</v>
      </c>
      <c r="F105" s="11">
        <f t="shared" si="2"/>
        <v>0</v>
      </c>
      <c r="G105" s="1"/>
      <c r="H105" s="5" t="s">
        <v>0</v>
      </c>
      <c r="I105" s="10" t="s">
        <v>8</v>
      </c>
      <c r="J105" s="1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4">
        <f>ROW()</f>
        <v>106</v>
      </c>
      <c r="B106" s="1"/>
      <c r="C106" s="1"/>
      <c r="D106" s="5" t="s">
        <v>0</v>
      </c>
      <c r="E106" s="10" t="s">
        <v>55</v>
      </c>
      <c r="F106" s="11">
        <f t="shared" si="2"/>
        <v>0</v>
      </c>
      <c r="G106" s="1"/>
      <c r="H106" s="5" t="s">
        <v>0</v>
      </c>
      <c r="I106" s="10" t="s">
        <v>8</v>
      </c>
      <c r="J106" s="1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4">
        <f>ROW()</f>
        <v>107</v>
      </c>
      <c r="B107" s="1"/>
      <c r="C107" s="1"/>
      <c r="D107" s="5" t="s">
        <v>0</v>
      </c>
      <c r="E107" s="10" t="s">
        <v>58</v>
      </c>
      <c r="F107" s="11">
        <f t="shared" ref="F107:F137" si="3">IF(OR(E107="",E107=0),0,IF(COUNTIF(E:E,E107)=1,0,1))</f>
        <v>0</v>
      </c>
      <c r="G107" s="1"/>
      <c r="H107" s="5" t="s">
        <v>0</v>
      </c>
      <c r="I107" s="10" t="s">
        <v>59</v>
      </c>
      <c r="J107" s="1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4">
        <f>ROW()</f>
        <v>108</v>
      </c>
      <c r="B108" s="1"/>
      <c r="C108" s="1"/>
      <c r="D108" s="5" t="s">
        <v>0</v>
      </c>
      <c r="E108" s="10" t="s">
        <v>60</v>
      </c>
      <c r="F108" s="11">
        <f t="shared" si="3"/>
        <v>0</v>
      </c>
      <c r="G108" s="1"/>
      <c r="H108" s="5" t="s">
        <v>0</v>
      </c>
      <c r="I108" s="10" t="s">
        <v>59</v>
      </c>
      <c r="J108" s="1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4">
        <f>ROW()</f>
        <v>109</v>
      </c>
      <c r="B109" s="1"/>
      <c r="C109" s="1"/>
      <c r="D109" s="5" t="s">
        <v>0</v>
      </c>
      <c r="E109" s="10" t="s">
        <v>61</v>
      </c>
      <c r="F109" s="11">
        <f t="shared" si="3"/>
        <v>0</v>
      </c>
      <c r="G109" s="1"/>
      <c r="H109" s="5" t="s">
        <v>0</v>
      </c>
      <c r="I109" s="10" t="s">
        <v>3</v>
      </c>
      <c r="J109" s="1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4">
        <f>ROW()</f>
        <v>110</v>
      </c>
      <c r="B110" s="1"/>
      <c r="C110" s="1"/>
      <c r="D110" s="5" t="s">
        <v>0</v>
      </c>
      <c r="E110" s="10" t="s">
        <v>62</v>
      </c>
      <c r="F110" s="11">
        <f t="shared" si="3"/>
        <v>0</v>
      </c>
      <c r="G110" s="1"/>
      <c r="H110" s="5" t="s">
        <v>0</v>
      </c>
      <c r="I110" s="10" t="s">
        <v>8</v>
      </c>
      <c r="J110" s="1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4">
        <f>ROW()</f>
        <v>111</v>
      </c>
      <c r="B111" s="1"/>
      <c r="C111" s="1"/>
      <c r="D111" s="5" t="s">
        <v>0</v>
      </c>
      <c r="E111" s="10" t="s">
        <v>63</v>
      </c>
      <c r="F111" s="11">
        <f t="shared" si="3"/>
        <v>0</v>
      </c>
      <c r="G111" s="1"/>
      <c r="H111" s="5" t="s">
        <v>0</v>
      </c>
      <c r="I111" s="10" t="s">
        <v>8</v>
      </c>
      <c r="J111" s="1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4">
        <f>ROW()</f>
        <v>112</v>
      </c>
      <c r="B112" s="1"/>
      <c r="C112" s="1"/>
      <c r="D112" s="5" t="s">
        <v>0</v>
      </c>
      <c r="E112" s="10" t="s">
        <v>129</v>
      </c>
      <c r="F112" s="11">
        <f t="shared" si="3"/>
        <v>0</v>
      </c>
      <c r="G112" s="1"/>
      <c r="H112" s="5" t="s">
        <v>0</v>
      </c>
      <c r="I112" s="10" t="s">
        <v>12</v>
      </c>
      <c r="J112" s="1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4">
        <f>ROW()</f>
        <v>113</v>
      </c>
      <c r="B113" s="1"/>
      <c r="C113" s="1"/>
      <c r="D113" s="5" t="s">
        <v>0</v>
      </c>
      <c r="E113" s="10" t="s">
        <v>64</v>
      </c>
      <c r="F113" s="11">
        <f t="shared" si="3"/>
        <v>0</v>
      </c>
      <c r="G113" s="1"/>
      <c r="H113" s="5" t="s">
        <v>0</v>
      </c>
      <c r="I113" s="10" t="s">
        <v>65</v>
      </c>
      <c r="J113" s="1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4">
        <f>ROW()</f>
        <v>114</v>
      </c>
      <c r="B114" s="1"/>
      <c r="C114" s="1"/>
      <c r="D114" s="5" t="s">
        <v>0</v>
      </c>
      <c r="E114" s="10" t="s">
        <v>66</v>
      </c>
      <c r="F114" s="11">
        <f t="shared" si="3"/>
        <v>0</v>
      </c>
      <c r="G114" s="1"/>
      <c r="H114" s="5" t="s">
        <v>0</v>
      </c>
      <c r="I114" s="10" t="s">
        <v>8</v>
      </c>
      <c r="J114" s="1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4">
        <f>ROW()</f>
        <v>115</v>
      </c>
      <c r="B115" s="1"/>
      <c r="C115" s="1"/>
      <c r="D115" s="5" t="s">
        <v>0</v>
      </c>
      <c r="E115" s="10" t="s">
        <v>67</v>
      </c>
      <c r="F115" s="11">
        <f t="shared" si="3"/>
        <v>0</v>
      </c>
      <c r="G115" s="1"/>
      <c r="H115" s="5" t="s">
        <v>0</v>
      </c>
      <c r="I115" s="10" t="s">
        <v>8</v>
      </c>
      <c r="J115" s="1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4">
        <f>ROW()</f>
        <v>116</v>
      </c>
      <c r="B116" s="1"/>
      <c r="C116" s="1"/>
      <c r="D116" s="5" t="s">
        <v>0</v>
      </c>
      <c r="E116" s="10" t="s">
        <v>68</v>
      </c>
      <c r="F116" s="11">
        <f t="shared" si="3"/>
        <v>0</v>
      </c>
      <c r="G116" s="1"/>
      <c r="H116" s="5" t="s">
        <v>0</v>
      </c>
      <c r="I116" s="10" t="s">
        <v>12</v>
      </c>
      <c r="J116" s="1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4">
        <f>ROW()</f>
        <v>117</v>
      </c>
      <c r="B117" s="1"/>
      <c r="C117" s="1"/>
      <c r="D117" s="5" t="s">
        <v>0</v>
      </c>
      <c r="E117" s="10" t="s">
        <v>69</v>
      </c>
      <c r="F117" s="11">
        <f t="shared" si="3"/>
        <v>0</v>
      </c>
      <c r="G117" s="1"/>
      <c r="H117" s="5" t="s">
        <v>0</v>
      </c>
      <c r="I117" s="10" t="s">
        <v>8</v>
      </c>
      <c r="J117" s="1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4">
        <f>ROW()</f>
        <v>118</v>
      </c>
      <c r="B118" s="1"/>
      <c r="C118" s="1"/>
      <c r="D118" s="5" t="s">
        <v>0</v>
      </c>
      <c r="E118" s="10" t="s">
        <v>70</v>
      </c>
      <c r="F118" s="11">
        <f t="shared" si="3"/>
        <v>0</v>
      </c>
      <c r="G118" s="1"/>
      <c r="H118" s="5" t="s">
        <v>0</v>
      </c>
      <c r="I118" s="10" t="s">
        <v>12</v>
      </c>
      <c r="J118" s="1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4">
        <f>ROW()</f>
        <v>119</v>
      </c>
      <c r="B119" s="1"/>
      <c r="C119" s="1"/>
      <c r="D119" s="5" t="s">
        <v>0</v>
      </c>
      <c r="E119" s="10" t="s">
        <v>71</v>
      </c>
      <c r="F119" s="11">
        <f t="shared" si="3"/>
        <v>0</v>
      </c>
      <c r="G119" s="1"/>
      <c r="H119" s="5" t="s">
        <v>0</v>
      </c>
      <c r="I119" s="10" t="s">
        <v>8</v>
      </c>
      <c r="J119" s="1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4">
        <f>ROW()</f>
        <v>120</v>
      </c>
      <c r="B120" s="1"/>
      <c r="C120" s="1"/>
      <c r="D120" s="5" t="s">
        <v>0</v>
      </c>
      <c r="E120" s="10" t="s">
        <v>72</v>
      </c>
      <c r="F120" s="11">
        <f t="shared" si="3"/>
        <v>0</v>
      </c>
      <c r="G120" s="1"/>
      <c r="H120" s="5" t="s">
        <v>0</v>
      </c>
      <c r="I120" s="10" t="s">
        <v>8</v>
      </c>
      <c r="J120" s="1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4">
        <f>ROW()</f>
        <v>121</v>
      </c>
      <c r="B121" s="1"/>
      <c r="C121" s="1"/>
      <c r="D121" s="5" t="s">
        <v>0</v>
      </c>
      <c r="E121" s="10" t="s">
        <v>128</v>
      </c>
      <c r="F121" s="11">
        <f t="shared" si="3"/>
        <v>0</v>
      </c>
      <c r="G121" s="1"/>
      <c r="H121" s="5" t="s">
        <v>0</v>
      </c>
      <c r="I121" s="10" t="s">
        <v>8</v>
      </c>
      <c r="J121" s="1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4">
        <f>ROW()</f>
        <v>122</v>
      </c>
      <c r="B122" s="1"/>
      <c r="C122" s="1"/>
      <c r="D122" s="5" t="s">
        <v>0</v>
      </c>
      <c r="E122" s="10" t="s">
        <v>73</v>
      </c>
      <c r="F122" s="11">
        <f t="shared" si="3"/>
        <v>0</v>
      </c>
      <c r="G122" s="1"/>
      <c r="H122" s="5" t="s">
        <v>0</v>
      </c>
      <c r="I122" s="10" t="s">
        <v>8</v>
      </c>
      <c r="J122" s="1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4">
        <f>ROW()</f>
        <v>123</v>
      </c>
      <c r="B123" s="1"/>
      <c r="C123" s="1"/>
      <c r="D123" s="5" t="s">
        <v>0</v>
      </c>
      <c r="E123" s="10" t="s">
        <v>125</v>
      </c>
      <c r="F123" s="11">
        <f t="shared" si="3"/>
        <v>0</v>
      </c>
      <c r="G123" s="1"/>
      <c r="H123" s="5" t="s">
        <v>0</v>
      </c>
      <c r="I123" s="10" t="s">
        <v>12</v>
      </c>
      <c r="J123" s="1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4">
        <f>ROW()</f>
        <v>124</v>
      </c>
      <c r="B124" s="1"/>
      <c r="C124" s="1"/>
      <c r="D124" s="5" t="s">
        <v>0</v>
      </c>
      <c r="E124" s="10" t="s">
        <v>126</v>
      </c>
      <c r="F124" s="11">
        <f t="shared" si="3"/>
        <v>0</v>
      </c>
      <c r="G124" s="1"/>
      <c r="H124" s="5" t="s">
        <v>0</v>
      </c>
      <c r="I124" s="10" t="s">
        <v>8</v>
      </c>
      <c r="J124" s="1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4">
        <f>ROW()</f>
        <v>125</v>
      </c>
      <c r="B125" s="1"/>
      <c r="C125" s="1"/>
      <c r="D125" s="5" t="s">
        <v>0</v>
      </c>
      <c r="E125" s="10" t="s">
        <v>130</v>
      </c>
      <c r="F125" s="11">
        <f t="shared" si="3"/>
        <v>0</v>
      </c>
      <c r="G125" s="1"/>
      <c r="H125" s="5" t="s">
        <v>0</v>
      </c>
      <c r="I125" s="10" t="s">
        <v>8</v>
      </c>
      <c r="J125" s="1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4">
        <f>ROW()</f>
        <v>126</v>
      </c>
      <c r="B126" s="1"/>
      <c r="C126" s="1"/>
      <c r="D126" s="5" t="s">
        <v>0</v>
      </c>
      <c r="E126" s="10" t="s">
        <v>131</v>
      </c>
      <c r="F126" s="11">
        <f t="shared" si="3"/>
        <v>0</v>
      </c>
      <c r="G126" s="1"/>
      <c r="H126" s="5" t="s">
        <v>0</v>
      </c>
      <c r="I126" s="10" t="s">
        <v>8</v>
      </c>
      <c r="J126" s="1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4">
        <f>ROW()</f>
        <v>127</v>
      </c>
      <c r="B127" s="1"/>
      <c r="C127" s="1"/>
      <c r="D127" s="5" t="s">
        <v>0</v>
      </c>
      <c r="E127" s="10" t="s">
        <v>235</v>
      </c>
      <c r="F127" s="11">
        <f t="shared" si="3"/>
        <v>0</v>
      </c>
      <c r="G127" s="1"/>
      <c r="H127" s="5" t="s">
        <v>0</v>
      </c>
      <c r="I127" s="10" t="s">
        <v>8</v>
      </c>
      <c r="J127" s="1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4">
        <f>ROW()</f>
        <v>128</v>
      </c>
      <c r="B128" s="1"/>
      <c r="C128" s="1"/>
      <c r="D128" s="5" t="s">
        <v>0</v>
      </c>
      <c r="E128" s="10" t="s">
        <v>136</v>
      </c>
      <c r="F128" s="11">
        <f t="shared" si="3"/>
        <v>0</v>
      </c>
      <c r="G128" s="1"/>
      <c r="H128" s="5" t="s">
        <v>0</v>
      </c>
      <c r="I128" s="10" t="s">
        <v>12</v>
      </c>
      <c r="J128" s="1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4">
        <f>ROW()</f>
        <v>129</v>
      </c>
      <c r="B129" s="1"/>
      <c r="C129" s="1"/>
      <c r="D129" s="5" t="s">
        <v>0</v>
      </c>
      <c r="E129" s="10" t="s">
        <v>137</v>
      </c>
      <c r="F129" s="11">
        <f t="shared" si="3"/>
        <v>0</v>
      </c>
      <c r="G129" s="1"/>
      <c r="H129" s="5" t="s">
        <v>0</v>
      </c>
      <c r="I129" s="10" t="s">
        <v>12</v>
      </c>
      <c r="J129" s="1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4">
        <f>ROW()</f>
        <v>130</v>
      </c>
      <c r="B130" s="1"/>
      <c r="C130" s="1"/>
      <c r="D130" s="5" t="s">
        <v>0</v>
      </c>
      <c r="E130" s="10"/>
      <c r="F130" s="11">
        <f t="shared" si="3"/>
        <v>0</v>
      </c>
      <c r="G130" s="1"/>
      <c r="H130" s="5" t="s">
        <v>0</v>
      </c>
      <c r="I130" s="10"/>
      <c r="J130" s="1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4">
        <f>ROW()</f>
        <v>131</v>
      </c>
      <c r="B131" s="1"/>
      <c r="C131" s="1"/>
      <c r="D131" s="5" t="s">
        <v>0</v>
      </c>
      <c r="E131" s="10"/>
      <c r="F131" s="11">
        <f t="shared" si="3"/>
        <v>0</v>
      </c>
      <c r="G131" s="1"/>
      <c r="H131" s="5" t="s">
        <v>0</v>
      </c>
      <c r="I131" s="10"/>
      <c r="J131" s="1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4">
        <f>ROW()</f>
        <v>132</v>
      </c>
      <c r="B132" s="1"/>
      <c r="C132" s="1"/>
      <c r="D132" s="5" t="s">
        <v>0</v>
      </c>
      <c r="E132" s="10"/>
      <c r="F132" s="11">
        <f t="shared" si="3"/>
        <v>0</v>
      </c>
      <c r="G132" s="1"/>
      <c r="H132" s="5" t="s">
        <v>0</v>
      </c>
      <c r="I132" s="10"/>
      <c r="J132" s="1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4">
        <f>ROW()</f>
        <v>133</v>
      </c>
      <c r="B133" s="1"/>
      <c r="C133" s="1"/>
      <c r="D133" s="5" t="s">
        <v>0</v>
      </c>
      <c r="E133" s="10"/>
      <c r="F133" s="11">
        <f t="shared" si="3"/>
        <v>0</v>
      </c>
      <c r="G133" s="1"/>
      <c r="H133" s="5" t="s">
        <v>0</v>
      </c>
      <c r="I133" s="10"/>
      <c r="J133" s="1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4">
        <f>ROW()</f>
        <v>134</v>
      </c>
      <c r="B134" s="1"/>
      <c r="C134" s="1"/>
      <c r="D134" s="5" t="s">
        <v>0</v>
      </c>
      <c r="E134" s="10"/>
      <c r="F134" s="11">
        <f t="shared" si="3"/>
        <v>0</v>
      </c>
      <c r="G134" s="1"/>
      <c r="H134" s="5" t="s">
        <v>0</v>
      </c>
      <c r="I134" s="10"/>
      <c r="J134" s="1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4">
        <f>ROW()</f>
        <v>135</v>
      </c>
      <c r="B135" s="1"/>
      <c r="C135" s="1"/>
      <c r="D135" s="5" t="s">
        <v>0</v>
      </c>
      <c r="E135" s="10"/>
      <c r="F135" s="11">
        <f t="shared" si="3"/>
        <v>0</v>
      </c>
      <c r="G135" s="1"/>
      <c r="H135" s="5" t="s">
        <v>0</v>
      </c>
      <c r="I135" s="10"/>
      <c r="J135" s="1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4">
        <f>ROW()</f>
        <v>136</v>
      </c>
      <c r="B136" s="1"/>
      <c r="C136" s="1"/>
      <c r="D136" s="5" t="s">
        <v>0</v>
      </c>
      <c r="E136" s="10"/>
      <c r="F136" s="11">
        <f t="shared" si="3"/>
        <v>0</v>
      </c>
      <c r="G136" s="1"/>
      <c r="H136" s="5" t="s">
        <v>0</v>
      </c>
      <c r="I136" s="10"/>
      <c r="J136" s="1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4">
        <f>ROW()</f>
        <v>137</v>
      </c>
      <c r="B137" s="1"/>
      <c r="C137" s="1"/>
      <c r="D137" s="5" t="s">
        <v>0</v>
      </c>
      <c r="E137" s="10"/>
      <c r="F137" s="11">
        <f t="shared" si="3"/>
        <v>0</v>
      </c>
      <c r="G137" s="1"/>
      <c r="H137" s="5" t="s">
        <v>0</v>
      </c>
      <c r="I137" s="10"/>
      <c r="J137" s="1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4">
        <f>ROW()</f>
        <v>138</v>
      </c>
      <c r="B138" s="1"/>
      <c r="C138" s="1"/>
      <c r="D138" s="5"/>
      <c r="E138" s="1"/>
      <c r="F138" s="11"/>
      <c r="G138" s="1"/>
      <c r="H138" s="5"/>
      <c r="I138" s="1"/>
      <c r="J138" s="1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4">
        <f>ROW()</f>
        <v>139</v>
      </c>
      <c r="B139" s="1"/>
      <c r="C139" s="1"/>
      <c r="D139" s="5"/>
      <c r="E139" s="1"/>
      <c r="F139" s="11"/>
      <c r="G139" s="1"/>
      <c r="H139" s="5"/>
      <c r="I139" s="1"/>
      <c r="J139" s="1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</sheetData>
  <conditionalFormatting sqref="E23 E18:E19 E11:E13 I11:I13 E15 I15 E30 I30 E54:E66 I54:I59 E78:E90 I78:I90 I39 E39">
    <cfRule type="containsBlanks" dxfId="370" priority="406">
      <formula>LEN(TRIM(E11))=0</formula>
    </cfRule>
  </conditionalFormatting>
  <conditionalFormatting sqref="F138:F1048576 F23 F18:F19 F1:F13 J1:J13 F15 J15 J26 F30 J30 F54:F59 J54:J59 F78:F90 J78:J90 J39 F39">
    <cfRule type="cellIs" dxfId="369" priority="405" operator="notEqual">
      <formula>0</formula>
    </cfRule>
  </conditionalFormatting>
  <conditionalFormatting sqref="I23 I18:I19">
    <cfRule type="containsBlanks" dxfId="368" priority="404">
      <formula>LEN(TRIM(I18))=0</formula>
    </cfRule>
  </conditionalFormatting>
  <conditionalFormatting sqref="J138:J1048576 J23 J18:J19">
    <cfRule type="cellIs" dxfId="367" priority="403" operator="notEqual">
      <formula>0</formula>
    </cfRule>
  </conditionalFormatting>
  <conditionalFormatting sqref="E137 E44:E49">
    <cfRule type="containsBlanks" dxfId="366" priority="393">
      <formula>LEN(TRIM(E44))=0</formula>
    </cfRule>
  </conditionalFormatting>
  <conditionalFormatting sqref="F137 F65:F66 F44:F49">
    <cfRule type="cellIs" dxfId="365" priority="392" operator="notEqual">
      <formula>0</formula>
    </cfRule>
  </conditionalFormatting>
  <conditionalFormatting sqref="I137 I65:I66 I44:I49">
    <cfRule type="containsBlanks" dxfId="364" priority="391">
      <formula>LEN(TRIM(I44))=0</formula>
    </cfRule>
  </conditionalFormatting>
  <conditionalFormatting sqref="J137 J65:J66 J44:J50">
    <cfRule type="cellIs" dxfId="363" priority="390" operator="notEqual">
      <formula>0</formula>
    </cfRule>
  </conditionalFormatting>
  <conditionalFormatting sqref="I26">
    <cfRule type="containsBlanks" dxfId="362" priority="369">
      <formula>LEN(TRIM(I26))=0</formula>
    </cfRule>
  </conditionalFormatting>
  <conditionalFormatting sqref="E26">
    <cfRule type="containsBlanks" dxfId="361" priority="371">
      <formula>LEN(TRIM(E26))=0</formula>
    </cfRule>
  </conditionalFormatting>
  <conditionalFormatting sqref="F26">
    <cfRule type="cellIs" dxfId="360" priority="370" operator="notEqual">
      <formula>0</formula>
    </cfRule>
  </conditionalFormatting>
  <conditionalFormatting sqref="E50">
    <cfRule type="containsBlanks" dxfId="359" priority="365">
      <formula>LEN(TRIM(E50))=0</formula>
    </cfRule>
  </conditionalFormatting>
  <conditionalFormatting sqref="F50">
    <cfRule type="cellIs" dxfId="358" priority="364" operator="notEqual">
      <formula>0</formula>
    </cfRule>
  </conditionalFormatting>
  <conditionalFormatting sqref="I50">
    <cfRule type="containsBlanks" dxfId="357" priority="363">
      <formula>LEN(TRIM(I50))=0</formula>
    </cfRule>
  </conditionalFormatting>
  <conditionalFormatting sqref="E136">
    <cfRule type="containsBlanks" dxfId="356" priority="359">
      <formula>LEN(TRIM(E136))=0</formula>
    </cfRule>
  </conditionalFormatting>
  <conditionalFormatting sqref="F136">
    <cfRule type="cellIs" dxfId="355" priority="358" operator="notEqual">
      <formula>0</formula>
    </cfRule>
  </conditionalFormatting>
  <conditionalFormatting sqref="I136">
    <cfRule type="containsBlanks" dxfId="354" priority="357">
      <formula>LEN(TRIM(I136))=0</formula>
    </cfRule>
  </conditionalFormatting>
  <conditionalFormatting sqref="J136">
    <cfRule type="cellIs" dxfId="353" priority="356" operator="notEqual">
      <formula>0</formula>
    </cfRule>
  </conditionalFormatting>
  <conditionalFormatting sqref="E135">
    <cfRule type="containsBlanks" dxfId="352" priority="355">
      <formula>LEN(TRIM(E135))=0</formula>
    </cfRule>
  </conditionalFormatting>
  <conditionalFormatting sqref="F135">
    <cfRule type="cellIs" dxfId="351" priority="354" operator="notEqual">
      <formula>0</formula>
    </cfRule>
  </conditionalFormatting>
  <conditionalFormatting sqref="I135">
    <cfRule type="containsBlanks" dxfId="350" priority="353">
      <formula>LEN(TRIM(I135))=0</formula>
    </cfRule>
  </conditionalFormatting>
  <conditionalFormatting sqref="J135">
    <cfRule type="cellIs" dxfId="349" priority="352" operator="notEqual">
      <formula>0</formula>
    </cfRule>
  </conditionalFormatting>
  <conditionalFormatting sqref="E119">
    <cfRule type="containsBlanks" dxfId="348" priority="351">
      <formula>LEN(TRIM(E119))=0</formula>
    </cfRule>
  </conditionalFormatting>
  <conditionalFormatting sqref="F119">
    <cfRule type="cellIs" dxfId="347" priority="350" operator="notEqual">
      <formula>0</formula>
    </cfRule>
  </conditionalFormatting>
  <conditionalFormatting sqref="I119">
    <cfRule type="containsBlanks" dxfId="346" priority="349">
      <formula>LEN(TRIM(I119))=0</formula>
    </cfRule>
  </conditionalFormatting>
  <conditionalFormatting sqref="J119">
    <cfRule type="cellIs" dxfId="345" priority="348" operator="notEqual">
      <formula>0</formula>
    </cfRule>
  </conditionalFormatting>
  <conditionalFormatting sqref="E118">
    <cfRule type="containsBlanks" dxfId="344" priority="347">
      <formula>LEN(TRIM(E118))=0</formula>
    </cfRule>
  </conditionalFormatting>
  <conditionalFormatting sqref="F118">
    <cfRule type="cellIs" dxfId="343" priority="346" operator="notEqual">
      <formula>0</formula>
    </cfRule>
  </conditionalFormatting>
  <conditionalFormatting sqref="I118">
    <cfRule type="containsBlanks" dxfId="342" priority="345">
      <formula>LEN(TRIM(I118))=0</formula>
    </cfRule>
  </conditionalFormatting>
  <conditionalFormatting sqref="J118">
    <cfRule type="cellIs" dxfId="341" priority="344" operator="notEqual">
      <formula>0</formula>
    </cfRule>
  </conditionalFormatting>
  <conditionalFormatting sqref="E117">
    <cfRule type="containsBlanks" dxfId="340" priority="343">
      <formula>LEN(TRIM(E117))=0</formula>
    </cfRule>
  </conditionalFormatting>
  <conditionalFormatting sqref="F117">
    <cfRule type="cellIs" dxfId="339" priority="342" operator="notEqual">
      <formula>0</formula>
    </cfRule>
  </conditionalFormatting>
  <conditionalFormatting sqref="I117">
    <cfRule type="containsBlanks" dxfId="338" priority="341">
      <formula>LEN(TRIM(I117))=0</formula>
    </cfRule>
  </conditionalFormatting>
  <conditionalFormatting sqref="J117">
    <cfRule type="cellIs" dxfId="337" priority="340" operator="notEqual">
      <formula>0</formula>
    </cfRule>
  </conditionalFormatting>
  <conditionalFormatting sqref="E116">
    <cfRule type="containsBlanks" dxfId="336" priority="339">
      <formula>LEN(TRIM(E116))=0</formula>
    </cfRule>
  </conditionalFormatting>
  <conditionalFormatting sqref="F116">
    <cfRule type="cellIs" dxfId="335" priority="338" operator="notEqual">
      <formula>0</formula>
    </cfRule>
  </conditionalFormatting>
  <conditionalFormatting sqref="I116">
    <cfRule type="containsBlanks" dxfId="334" priority="337">
      <formula>LEN(TRIM(I116))=0</formula>
    </cfRule>
  </conditionalFormatting>
  <conditionalFormatting sqref="J116">
    <cfRule type="cellIs" dxfId="333" priority="336" operator="notEqual">
      <formula>0</formula>
    </cfRule>
  </conditionalFormatting>
  <conditionalFormatting sqref="F115">
    <cfRule type="cellIs" dxfId="332" priority="334" operator="notEqual">
      <formula>0</formula>
    </cfRule>
  </conditionalFormatting>
  <conditionalFormatting sqref="I115">
    <cfRule type="containsBlanks" dxfId="331" priority="333">
      <formula>LEN(TRIM(I115))=0</formula>
    </cfRule>
  </conditionalFormatting>
  <conditionalFormatting sqref="J115">
    <cfRule type="cellIs" dxfId="330" priority="332" operator="notEqual">
      <formula>0</formula>
    </cfRule>
  </conditionalFormatting>
  <conditionalFormatting sqref="E98">
    <cfRule type="containsBlanks" dxfId="329" priority="331">
      <formula>LEN(TRIM(E98))=0</formula>
    </cfRule>
  </conditionalFormatting>
  <conditionalFormatting sqref="F98">
    <cfRule type="cellIs" dxfId="328" priority="330" operator="notEqual">
      <formula>0</formula>
    </cfRule>
  </conditionalFormatting>
  <conditionalFormatting sqref="I98">
    <cfRule type="containsBlanks" dxfId="327" priority="329">
      <formula>LEN(TRIM(I98))=0</formula>
    </cfRule>
  </conditionalFormatting>
  <conditionalFormatting sqref="J98">
    <cfRule type="cellIs" dxfId="326" priority="328" operator="notEqual">
      <formula>0</formula>
    </cfRule>
  </conditionalFormatting>
  <conditionalFormatting sqref="E97">
    <cfRule type="containsBlanks" dxfId="325" priority="327">
      <formula>LEN(TRIM(E97))=0</formula>
    </cfRule>
  </conditionalFormatting>
  <conditionalFormatting sqref="F97">
    <cfRule type="cellIs" dxfId="324" priority="326" operator="notEqual">
      <formula>0</formula>
    </cfRule>
  </conditionalFormatting>
  <conditionalFormatting sqref="I97">
    <cfRule type="containsBlanks" dxfId="323" priority="325">
      <formula>LEN(TRIM(I97))=0</formula>
    </cfRule>
  </conditionalFormatting>
  <conditionalFormatting sqref="J97">
    <cfRule type="cellIs" dxfId="322" priority="324" operator="notEqual">
      <formula>0</formula>
    </cfRule>
  </conditionalFormatting>
  <conditionalFormatting sqref="E96">
    <cfRule type="containsBlanks" dxfId="321" priority="323">
      <formula>LEN(TRIM(E96))=0</formula>
    </cfRule>
  </conditionalFormatting>
  <conditionalFormatting sqref="F96">
    <cfRule type="cellIs" dxfId="320" priority="322" operator="notEqual">
      <formula>0</formula>
    </cfRule>
  </conditionalFormatting>
  <conditionalFormatting sqref="I96">
    <cfRule type="containsBlanks" dxfId="319" priority="321">
      <formula>LEN(TRIM(I96))=0</formula>
    </cfRule>
  </conditionalFormatting>
  <conditionalFormatting sqref="J96">
    <cfRule type="cellIs" dxfId="318" priority="320" operator="notEqual">
      <formula>0</formula>
    </cfRule>
  </conditionalFormatting>
  <conditionalFormatting sqref="E95">
    <cfRule type="containsBlanks" dxfId="317" priority="319">
      <formula>LEN(TRIM(E95))=0</formula>
    </cfRule>
  </conditionalFormatting>
  <conditionalFormatting sqref="F95">
    <cfRule type="cellIs" dxfId="316" priority="318" operator="notEqual">
      <formula>0</formula>
    </cfRule>
  </conditionalFormatting>
  <conditionalFormatting sqref="I95">
    <cfRule type="containsBlanks" dxfId="315" priority="317">
      <formula>LEN(TRIM(I95))=0</formula>
    </cfRule>
  </conditionalFormatting>
  <conditionalFormatting sqref="J95">
    <cfRule type="cellIs" dxfId="314" priority="316" operator="notEqual">
      <formula>0</formula>
    </cfRule>
  </conditionalFormatting>
  <conditionalFormatting sqref="E94">
    <cfRule type="containsBlanks" dxfId="313" priority="315">
      <formula>LEN(TRIM(E94))=0</formula>
    </cfRule>
  </conditionalFormatting>
  <conditionalFormatting sqref="F94">
    <cfRule type="cellIs" dxfId="312" priority="314" operator="notEqual">
      <formula>0</formula>
    </cfRule>
  </conditionalFormatting>
  <conditionalFormatting sqref="I94">
    <cfRule type="containsBlanks" dxfId="311" priority="313">
      <formula>LEN(TRIM(I94))=0</formula>
    </cfRule>
  </conditionalFormatting>
  <conditionalFormatting sqref="J94">
    <cfRule type="cellIs" dxfId="310" priority="312" operator="notEqual">
      <formula>0</formula>
    </cfRule>
  </conditionalFormatting>
  <conditionalFormatting sqref="E93">
    <cfRule type="containsBlanks" dxfId="309" priority="311">
      <formula>LEN(TRIM(E93))=0</formula>
    </cfRule>
  </conditionalFormatting>
  <conditionalFormatting sqref="F93">
    <cfRule type="cellIs" dxfId="308" priority="310" operator="notEqual">
      <formula>0</formula>
    </cfRule>
  </conditionalFormatting>
  <conditionalFormatting sqref="I93">
    <cfRule type="containsBlanks" dxfId="307" priority="309">
      <formula>LEN(TRIM(I93))=0</formula>
    </cfRule>
  </conditionalFormatting>
  <conditionalFormatting sqref="J93">
    <cfRule type="cellIs" dxfId="306" priority="308" operator="notEqual">
      <formula>0</formula>
    </cfRule>
  </conditionalFormatting>
  <conditionalFormatting sqref="E92">
    <cfRule type="containsBlanks" dxfId="305" priority="307">
      <formula>LEN(TRIM(E92))=0</formula>
    </cfRule>
  </conditionalFormatting>
  <conditionalFormatting sqref="F92">
    <cfRule type="cellIs" dxfId="304" priority="306" operator="notEqual">
      <formula>0</formula>
    </cfRule>
  </conditionalFormatting>
  <conditionalFormatting sqref="I92">
    <cfRule type="containsBlanks" dxfId="303" priority="305">
      <formula>LEN(TRIM(I92))=0</formula>
    </cfRule>
  </conditionalFormatting>
  <conditionalFormatting sqref="J92">
    <cfRule type="cellIs" dxfId="302" priority="304" operator="notEqual">
      <formula>0</formula>
    </cfRule>
  </conditionalFormatting>
  <conditionalFormatting sqref="E91">
    <cfRule type="containsBlanks" dxfId="301" priority="303">
      <formula>LEN(TRIM(E91))=0</formula>
    </cfRule>
  </conditionalFormatting>
  <conditionalFormatting sqref="F91">
    <cfRule type="cellIs" dxfId="300" priority="302" operator="notEqual">
      <formula>0</formula>
    </cfRule>
  </conditionalFormatting>
  <conditionalFormatting sqref="I91">
    <cfRule type="containsBlanks" dxfId="299" priority="301">
      <formula>LEN(TRIM(I91))=0</formula>
    </cfRule>
  </conditionalFormatting>
  <conditionalFormatting sqref="J91">
    <cfRule type="cellIs" dxfId="298" priority="300" operator="notEqual">
      <formula>0</formula>
    </cfRule>
  </conditionalFormatting>
  <conditionalFormatting sqref="E114:E115">
    <cfRule type="containsBlanks" dxfId="297" priority="299">
      <formula>LEN(TRIM(E114))=0</formula>
    </cfRule>
  </conditionalFormatting>
  <conditionalFormatting sqref="F114">
    <cfRule type="cellIs" dxfId="296" priority="298" operator="notEqual">
      <formula>0</formula>
    </cfRule>
  </conditionalFormatting>
  <conditionalFormatting sqref="I114">
    <cfRule type="containsBlanks" dxfId="295" priority="297">
      <formula>LEN(TRIM(I114))=0</formula>
    </cfRule>
  </conditionalFormatting>
  <conditionalFormatting sqref="J114">
    <cfRule type="cellIs" dxfId="294" priority="296" operator="notEqual">
      <formula>0</formula>
    </cfRule>
  </conditionalFormatting>
  <conditionalFormatting sqref="E113">
    <cfRule type="containsBlanks" dxfId="293" priority="295">
      <formula>LEN(TRIM(E113))=0</formula>
    </cfRule>
  </conditionalFormatting>
  <conditionalFormatting sqref="F113">
    <cfRule type="cellIs" dxfId="292" priority="294" operator="notEqual">
      <formula>0</formula>
    </cfRule>
  </conditionalFormatting>
  <conditionalFormatting sqref="I113">
    <cfRule type="containsBlanks" dxfId="291" priority="293">
      <formula>LEN(TRIM(I113))=0</formula>
    </cfRule>
  </conditionalFormatting>
  <conditionalFormatting sqref="J113">
    <cfRule type="cellIs" dxfId="290" priority="292" operator="notEqual">
      <formula>0</formula>
    </cfRule>
  </conditionalFormatting>
  <conditionalFormatting sqref="E112">
    <cfRule type="containsBlanks" dxfId="289" priority="291">
      <formula>LEN(TRIM(E112))=0</formula>
    </cfRule>
  </conditionalFormatting>
  <conditionalFormatting sqref="F112">
    <cfRule type="cellIs" dxfId="288" priority="290" operator="notEqual">
      <formula>0</formula>
    </cfRule>
  </conditionalFormatting>
  <conditionalFormatting sqref="I112">
    <cfRule type="containsBlanks" dxfId="287" priority="289">
      <formula>LEN(TRIM(I112))=0</formula>
    </cfRule>
  </conditionalFormatting>
  <conditionalFormatting sqref="J112">
    <cfRule type="cellIs" dxfId="286" priority="288" operator="notEqual">
      <formula>0</formula>
    </cfRule>
  </conditionalFormatting>
  <conditionalFormatting sqref="E111">
    <cfRule type="containsBlanks" dxfId="285" priority="287">
      <formula>LEN(TRIM(E111))=0</formula>
    </cfRule>
  </conditionalFormatting>
  <conditionalFormatting sqref="F111">
    <cfRule type="cellIs" dxfId="284" priority="286" operator="notEqual">
      <formula>0</formula>
    </cfRule>
  </conditionalFormatting>
  <conditionalFormatting sqref="I111">
    <cfRule type="containsBlanks" dxfId="283" priority="285">
      <formula>LEN(TRIM(I111))=0</formula>
    </cfRule>
  </conditionalFormatting>
  <conditionalFormatting sqref="J111">
    <cfRule type="cellIs" dxfId="282" priority="284" operator="notEqual">
      <formula>0</formula>
    </cfRule>
  </conditionalFormatting>
  <conditionalFormatting sqref="E110">
    <cfRule type="containsBlanks" dxfId="281" priority="283">
      <formula>LEN(TRIM(E110))=0</formula>
    </cfRule>
  </conditionalFormatting>
  <conditionalFormatting sqref="F110">
    <cfRule type="cellIs" dxfId="280" priority="282" operator="notEqual">
      <formula>0</formula>
    </cfRule>
  </conditionalFormatting>
  <conditionalFormatting sqref="I110">
    <cfRule type="containsBlanks" dxfId="279" priority="281">
      <formula>LEN(TRIM(I110))=0</formula>
    </cfRule>
  </conditionalFormatting>
  <conditionalFormatting sqref="J110">
    <cfRule type="cellIs" dxfId="278" priority="280" operator="notEqual">
      <formula>0</formula>
    </cfRule>
  </conditionalFormatting>
  <conditionalFormatting sqref="E109">
    <cfRule type="containsBlanks" dxfId="277" priority="279">
      <formula>LEN(TRIM(E109))=0</formula>
    </cfRule>
  </conditionalFormatting>
  <conditionalFormatting sqref="F109">
    <cfRule type="cellIs" dxfId="276" priority="278" operator="notEqual">
      <formula>0</formula>
    </cfRule>
  </conditionalFormatting>
  <conditionalFormatting sqref="I109">
    <cfRule type="containsBlanks" dxfId="275" priority="277">
      <formula>LEN(TRIM(I109))=0</formula>
    </cfRule>
  </conditionalFormatting>
  <conditionalFormatting sqref="J109">
    <cfRule type="cellIs" dxfId="274" priority="276" operator="notEqual">
      <formula>0</formula>
    </cfRule>
  </conditionalFormatting>
  <conditionalFormatting sqref="F108">
    <cfRule type="cellIs" dxfId="273" priority="274" operator="notEqual">
      <formula>0</formula>
    </cfRule>
  </conditionalFormatting>
  <conditionalFormatting sqref="J108">
    <cfRule type="cellIs" dxfId="272" priority="272" operator="notEqual">
      <formula>0</formula>
    </cfRule>
  </conditionalFormatting>
  <conditionalFormatting sqref="E107:E108">
    <cfRule type="containsBlanks" dxfId="271" priority="271">
      <formula>LEN(TRIM(E107))=0</formula>
    </cfRule>
  </conditionalFormatting>
  <conditionalFormatting sqref="F107">
    <cfRule type="cellIs" dxfId="270" priority="270" operator="notEqual">
      <formula>0</formula>
    </cfRule>
  </conditionalFormatting>
  <conditionalFormatting sqref="I107">
    <cfRule type="containsBlanks" dxfId="269" priority="269">
      <formula>LEN(TRIM(I107))=0</formula>
    </cfRule>
  </conditionalFormatting>
  <conditionalFormatting sqref="J107">
    <cfRule type="cellIs" dxfId="268" priority="268" operator="notEqual">
      <formula>0</formula>
    </cfRule>
  </conditionalFormatting>
  <conditionalFormatting sqref="E106">
    <cfRule type="containsBlanks" dxfId="267" priority="267">
      <formula>LEN(TRIM(E106))=0</formula>
    </cfRule>
  </conditionalFormatting>
  <conditionalFormatting sqref="F106">
    <cfRule type="cellIs" dxfId="266" priority="266" operator="notEqual">
      <formula>0</formula>
    </cfRule>
  </conditionalFormatting>
  <conditionalFormatting sqref="I106">
    <cfRule type="containsBlanks" dxfId="265" priority="265">
      <formula>LEN(TRIM(I106))=0</formula>
    </cfRule>
  </conditionalFormatting>
  <conditionalFormatting sqref="J106">
    <cfRule type="cellIs" dxfId="264" priority="264" operator="notEqual">
      <formula>0</formula>
    </cfRule>
  </conditionalFormatting>
  <conditionalFormatting sqref="E105">
    <cfRule type="containsBlanks" dxfId="263" priority="259">
      <formula>LEN(TRIM(E105))=0</formula>
    </cfRule>
  </conditionalFormatting>
  <conditionalFormatting sqref="F105">
    <cfRule type="cellIs" dxfId="262" priority="258" operator="notEqual">
      <formula>0</formula>
    </cfRule>
  </conditionalFormatting>
  <conditionalFormatting sqref="I105">
    <cfRule type="containsBlanks" dxfId="261" priority="257">
      <formula>LEN(TRIM(I105))=0</formula>
    </cfRule>
  </conditionalFormatting>
  <conditionalFormatting sqref="J105">
    <cfRule type="cellIs" dxfId="260" priority="256" operator="notEqual">
      <formula>0</formula>
    </cfRule>
  </conditionalFormatting>
  <conditionalFormatting sqref="E104">
    <cfRule type="containsBlanks" dxfId="259" priority="251">
      <formula>LEN(TRIM(E104))=0</formula>
    </cfRule>
  </conditionalFormatting>
  <conditionalFormatting sqref="F104">
    <cfRule type="cellIs" dxfId="258" priority="250" operator="notEqual">
      <formula>0</formula>
    </cfRule>
  </conditionalFormatting>
  <conditionalFormatting sqref="I104">
    <cfRule type="containsBlanks" dxfId="257" priority="249">
      <formula>LEN(TRIM(I104))=0</formula>
    </cfRule>
  </conditionalFormatting>
  <conditionalFormatting sqref="J104">
    <cfRule type="cellIs" dxfId="256" priority="248" operator="notEqual">
      <formula>0</formula>
    </cfRule>
  </conditionalFormatting>
  <conditionalFormatting sqref="E103">
    <cfRule type="containsBlanks" dxfId="255" priority="243">
      <formula>LEN(TRIM(E103))=0</formula>
    </cfRule>
  </conditionalFormatting>
  <conditionalFormatting sqref="F103">
    <cfRule type="cellIs" dxfId="254" priority="242" operator="notEqual">
      <formula>0</formula>
    </cfRule>
  </conditionalFormatting>
  <conditionalFormatting sqref="I103">
    <cfRule type="containsBlanks" dxfId="253" priority="241">
      <formula>LEN(TRIM(I103))=0</formula>
    </cfRule>
  </conditionalFormatting>
  <conditionalFormatting sqref="J103">
    <cfRule type="cellIs" dxfId="252" priority="240" operator="notEqual">
      <formula>0</formula>
    </cfRule>
  </conditionalFormatting>
  <conditionalFormatting sqref="E102">
    <cfRule type="containsBlanks" dxfId="251" priority="235">
      <formula>LEN(TRIM(E102))=0</formula>
    </cfRule>
  </conditionalFormatting>
  <conditionalFormatting sqref="F102">
    <cfRule type="cellIs" dxfId="250" priority="234" operator="notEqual">
      <formula>0</formula>
    </cfRule>
  </conditionalFormatting>
  <conditionalFormatting sqref="I102">
    <cfRule type="containsBlanks" dxfId="249" priority="233">
      <formula>LEN(TRIM(I102))=0</formula>
    </cfRule>
  </conditionalFormatting>
  <conditionalFormatting sqref="J102">
    <cfRule type="cellIs" dxfId="248" priority="232" operator="notEqual">
      <formula>0</formula>
    </cfRule>
  </conditionalFormatting>
  <conditionalFormatting sqref="E101">
    <cfRule type="containsBlanks" dxfId="247" priority="227">
      <formula>LEN(TRIM(E101))=0</formula>
    </cfRule>
  </conditionalFormatting>
  <conditionalFormatting sqref="F101">
    <cfRule type="cellIs" dxfId="246" priority="226" operator="notEqual">
      <formula>0</formula>
    </cfRule>
  </conditionalFormatting>
  <conditionalFormatting sqref="I101">
    <cfRule type="containsBlanks" dxfId="245" priority="225">
      <formula>LEN(TRIM(I101))=0</formula>
    </cfRule>
  </conditionalFormatting>
  <conditionalFormatting sqref="J101">
    <cfRule type="cellIs" dxfId="244" priority="224" operator="notEqual">
      <formula>0</formula>
    </cfRule>
  </conditionalFormatting>
  <conditionalFormatting sqref="E100">
    <cfRule type="containsBlanks" dxfId="243" priority="219">
      <formula>LEN(TRIM(E100))=0</formula>
    </cfRule>
  </conditionalFormatting>
  <conditionalFormatting sqref="F100">
    <cfRule type="cellIs" dxfId="242" priority="218" operator="notEqual">
      <formula>0</formula>
    </cfRule>
  </conditionalFormatting>
  <conditionalFormatting sqref="I100">
    <cfRule type="containsBlanks" dxfId="241" priority="217">
      <formula>LEN(TRIM(I100))=0</formula>
    </cfRule>
  </conditionalFormatting>
  <conditionalFormatting sqref="J100">
    <cfRule type="cellIs" dxfId="240" priority="216" operator="notEqual">
      <formula>0</formula>
    </cfRule>
  </conditionalFormatting>
  <conditionalFormatting sqref="E99">
    <cfRule type="containsBlanks" dxfId="239" priority="211">
      <formula>LEN(TRIM(E99))=0</formula>
    </cfRule>
  </conditionalFormatting>
  <conditionalFormatting sqref="F99">
    <cfRule type="cellIs" dxfId="238" priority="210" operator="notEqual">
      <formula>0</formula>
    </cfRule>
  </conditionalFormatting>
  <conditionalFormatting sqref="I99">
    <cfRule type="containsBlanks" dxfId="237" priority="209">
      <formula>LEN(TRIM(I99))=0</formula>
    </cfRule>
  </conditionalFormatting>
  <conditionalFormatting sqref="J99">
    <cfRule type="cellIs" dxfId="236" priority="208" operator="notEqual">
      <formula>0</formula>
    </cfRule>
  </conditionalFormatting>
  <conditionalFormatting sqref="I108">
    <cfRule type="containsBlanks" dxfId="235" priority="203">
      <formula>LEN(TRIM(I108))=0</formula>
    </cfRule>
  </conditionalFormatting>
  <conditionalFormatting sqref="E128">
    <cfRule type="containsBlanks" dxfId="234" priority="202">
      <formula>LEN(TRIM(E128))=0</formula>
    </cfRule>
  </conditionalFormatting>
  <conditionalFormatting sqref="F128">
    <cfRule type="cellIs" dxfId="233" priority="201" operator="notEqual">
      <formula>0</formula>
    </cfRule>
  </conditionalFormatting>
  <conditionalFormatting sqref="I128">
    <cfRule type="containsBlanks" dxfId="232" priority="200">
      <formula>LEN(TRIM(I128))=0</formula>
    </cfRule>
  </conditionalFormatting>
  <conditionalFormatting sqref="J128">
    <cfRule type="cellIs" dxfId="231" priority="199" operator="notEqual">
      <formula>0</formula>
    </cfRule>
  </conditionalFormatting>
  <conditionalFormatting sqref="E127">
    <cfRule type="containsBlanks" dxfId="230" priority="198">
      <formula>LEN(TRIM(E127))=0</formula>
    </cfRule>
  </conditionalFormatting>
  <conditionalFormatting sqref="F127">
    <cfRule type="cellIs" dxfId="229" priority="197" operator="notEqual">
      <formula>0</formula>
    </cfRule>
  </conditionalFormatting>
  <conditionalFormatting sqref="I127">
    <cfRule type="containsBlanks" dxfId="228" priority="196">
      <formula>LEN(TRIM(I127))=0</formula>
    </cfRule>
  </conditionalFormatting>
  <conditionalFormatting sqref="J127">
    <cfRule type="cellIs" dxfId="227" priority="195" operator="notEqual">
      <formula>0</formula>
    </cfRule>
  </conditionalFormatting>
  <conditionalFormatting sqref="E126">
    <cfRule type="containsBlanks" dxfId="226" priority="194">
      <formula>LEN(TRIM(E126))=0</formula>
    </cfRule>
  </conditionalFormatting>
  <conditionalFormatting sqref="F126">
    <cfRule type="cellIs" dxfId="225" priority="193" operator="notEqual">
      <formula>0</formula>
    </cfRule>
  </conditionalFormatting>
  <conditionalFormatting sqref="I126">
    <cfRule type="containsBlanks" dxfId="224" priority="192">
      <formula>LEN(TRIM(I126))=0</formula>
    </cfRule>
  </conditionalFormatting>
  <conditionalFormatting sqref="J126">
    <cfRule type="cellIs" dxfId="223" priority="191" operator="notEqual">
      <formula>0</formula>
    </cfRule>
  </conditionalFormatting>
  <conditionalFormatting sqref="J125">
    <cfRule type="cellIs" dxfId="222" priority="187" operator="notEqual">
      <formula>0</formula>
    </cfRule>
  </conditionalFormatting>
  <conditionalFormatting sqref="E124">
    <cfRule type="containsBlanks" dxfId="221" priority="186">
      <formula>LEN(TRIM(E124))=0</formula>
    </cfRule>
  </conditionalFormatting>
  <conditionalFormatting sqref="F124">
    <cfRule type="cellIs" dxfId="220" priority="185" operator="notEqual">
      <formula>0</formula>
    </cfRule>
  </conditionalFormatting>
  <conditionalFormatting sqref="I124">
    <cfRule type="containsBlanks" dxfId="219" priority="184">
      <formula>LEN(TRIM(I124))=0</formula>
    </cfRule>
  </conditionalFormatting>
  <conditionalFormatting sqref="J124">
    <cfRule type="cellIs" dxfId="218" priority="183" operator="notEqual">
      <formula>0</formula>
    </cfRule>
  </conditionalFormatting>
  <conditionalFormatting sqref="E123">
    <cfRule type="containsBlanks" dxfId="217" priority="182">
      <formula>LEN(TRIM(E123))=0</formula>
    </cfRule>
  </conditionalFormatting>
  <conditionalFormatting sqref="F123">
    <cfRule type="cellIs" dxfId="216" priority="181" operator="notEqual">
      <formula>0</formula>
    </cfRule>
  </conditionalFormatting>
  <conditionalFormatting sqref="I123">
    <cfRule type="containsBlanks" dxfId="215" priority="180">
      <formula>LEN(TRIM(I123))=0</formula>
    </cfRule>
  </conditionalFormatting>
  <conditionalFormatting sqref="J123">
    <cfRule type="cellIs" dxfId="214" priority="179" operator="notEqual">
      <formula>0</formula>
    </cfRule>
  </conditionalFormatting>
  <conditionalFormatting sqref="E122">
    <cfRule type="containsBlanks" dxfId="213" priority="178">
      <formula>LEN(TRIM(E122))=0</formula>
    </cfRule>
  </conditionalFormatting>
  <conditionalFormatting sqref="F122">
    <cfRule type="cellIs" dxfId="212" priority="177" operator="notEqual">
      <formula>0</formula>
    </cfRule>
  </conditionalFormatting>
  <conditionalFormatting sqref="J122">
    <cfRule type="cellIs" dxfId="211" priority="175" operator="notEqual">
      <formula>0</formula>
    </cfRule>
  </conditionalFormatting>
  <conditionalFormatting sqref="E121">
    <cfRule type="containsBlanks" dxfId="210" priority="174">
      <formula>LEN(TRIM(E121))=0</formula>
    </cfRule>
  </conditionalFormatting>
  <conditionalFormatting sqref="F121">
    <cfRule type="cellIs" dxfId="209" priority="173" operator="notEqual">
      <formula>0</formula>
    </cfRule>
  </conditionalFormatting>
  <conditionalFormatting sqref="J121">
    <cfRule type="cellIs" dxfId="208" priority="171" operator="notEqual">
      <formula>0</formula>
    </cfRule>
  </conditionalFormatting>
  <conditionalFormatting sqref="E120">
    <cfRule type="containsBlanks" dxfId="207" priority="170">
      <formula>LEN(TRIM(E120))=0</formula>
    </cfRule>
  </conditionalFormatting>
  <conditionalFormatting sqref="F120">
    <cfRule type="cellIs" dxfId="206" priority="169" operator="notEqual">
      <formula>0</formula>
    </cfRule>
  </conditionalFormatting>
  <conditionalFormatting sqref="I120:I122">
    <cfRule type="containsBlanks" dxfId="205" priority="168">
      <formula>LEN(TRIM(I120))=0</formula>
    </cfRule>
  </conditionalFormatting>
  <conditionalFormatting sqref="J120">
    <cfRule type="cellIs" dxfId="204" priority="167" operator="notEqual">
      <formula>0</formula>
    </cfRule>
  </conditionalFormatting>
  <conditionalFormatting sqref="D2:D5">
    <cfRule type="cellIs" dxfId="203" priority="166" operator="equal">
      <formula>0</formula>
    </cfRule>
  </conditionalFormatting>
  <conditionalFormatting sqref="E20">
    <cfRule type="containsBlanks" dxfId="202" priority="165">
      <formula>LEN(TRIM(E20))=0</formula>
    </cfRule>
  </conditionalFormatting>
  <conditionalFormatting sqref="F20">
    <cfRule type="cellIs" dxfId="201" priority="164" operator="notEqual">
      <formula>0</formula>
    </cfRule>
  </conditionalFormatting>
  <conditionalFormatting sqref="I20">
    <cfRule type="containsBlanks" dxfId="200" priority="163">
      <formula>LEN(TRIM(I20))=0</formula>
    </cfRule>
  </conditionalFormatting>
  <conditionalFormatting sqref="J20">
    <cfRule type="cellIs" dxfId="199" priority="162" operator="notEqual">
      <formula>0</formula>
    </cfRule>
  </conditionalFormatting>
  <conditionalFormatting sqref="E21">
    <cfRule type="containsBlanks" dxfId="198" priority="161">
      <formula>LEN(TRIM(E21))=0</formula>
    </cfRule>
  </conditionalFormatting>
  <conditionalFormatting sqref="F21">
    <cfRule type="cellIs" dxfId="197" priority="160" operator="notEqual">
      <formula>0</formula>
    </cfRule>
  </conditionalFormatting>
  <conditionalFormatting sqref="I21">
    <cfRule type="containsBlanks" dxfId="196" priority="159">
      <formula>LEN(TRIM(I21))=0</formula>
    </cfRule>
  </conditionalFormatting>
  <conditionalFormatting sqref="J21">
    <cfRule type="cellIs" dxfId="195" priority="158" operator="notEqual">
      <formula>0</formula>
    </cfRule>
  </conditionalFormatting>
  <conditionalFormatting sqref="E22">
    <cfRule type="containsBlanks" dxfId="194" priority="157">
      <formula>LEN(TRIM(E22))=0</formula>
    </cfRule>
  </conditionalFormatting>
  <conditionalFormatting sqref="F22">
    <cfRule type="cellIs" dxfId="193" priority="156" operator="notEqual">
      <formula>0</formula>
    </cfRule>
  </conditionalFormatting>
  <conditionalFormatting sqref="I22">
    <cfRule type="containsBlanks" dxfId="192" priority="155">
      <formula>LEN(TRIM(I22))=0</formula>
    </cfRule>
  </conditionalFormatting>
  <conditionalFormatting sqref="J22">
    <cfRule type="cellIs" dxfId="191" priority="154" operator="notEqual">
      <formula>0</formula>
    </cfRule>
  </conditionalFormatting>
  <conditionalFormatting sqref="J27">
    <cfRule type="cellIs" dxfId="190" priority="153" operator="notEqual">
      <formula>0</formula>
    </cfRule>
  </conditionalFormatting>
  <conditionalFormatting sqref="I27">
    <cfRule type="containsBlanks" dxfId="189" priority="150">
      <formula>LEN(TRIM(I27))=0</formula>
    </cfRule>
  </conditionalFormatting>
  <conditionalFormatting sqref="E27">
    <cfRule type="containsBlanks" dxfId="188" priority="152">
      <formula>LEN(TRIM(E27))=0</formula>
    </cfRule>
  </conditionalFormatting>
  <conditionalFormatting sqref="F27">
    <cfRule type="cellIs" dxfId="187" priority="151" operator="notEqual">
      <formula>0</formula>
    </cfRule>
  </conditionalFormatting>
  <conditionalFormatting sqref="J28">
    <cfRule type="cellIs" dxfId="186" priority="149" operator="notEqual">
      <formula>0</formula>
    </cfRule>
  </conditionalFormatting>
  <conditionalFormatting sqref="I28">
    <cfRule type="containsBlanks" dxfId="185" priority="146">
      <formula>LEN(TRIM(I28))=0</formula>
    </cfRule>
  </conditionalFormatting>
  <conditionalFormatting sqref="E28">
    <cfRule type="containsBlanks" dxfId="184" priority="148">
      <formula>LEN(TRIM(E28))=0</formula>
    </cfRule>
  </conditionalFormatting>
  <conditionalFormatting sqref="F28">
    <cfRule type="cellIs" dxfId="183" priority="147" operator="notEqual">
      <formula>0</formula>
    </cfRule>
  </conditionalFormatting>
  <conditionalFormatting sqref="J29">
    <cfRule type="cellIs" dxfId="182" priority="145" operator="notEqual">
      <formula>0</formula>
    </cfRule>
  </conditionalFormatting>
  <conditionalFormatting sqref="I29">
    <cfRule type="containsBlanks" dxfId="181" priority="142">
      <formula>LEN(TRIM(I29))=0</formula>
    </cfRule>
  </conditionalFormatting>
  <conditionalFormatting sqref="E29">
    <cfRule type="containsBlanks" dxfId="180" priority="144">
      <formula>LEN(TRIM(E29))=0</formula>
    </cfRule>
  </conditionalFormatting>
  <conditionalFormatting sqref="F29">
    <cfRule type="cellIs" dxfId="179" priority="143" operator="notEqual">
      <formula>0</formula>
    </cfRule>
  </conditionalFormatting>
  <conditionalFormatting sqref="E16">
    <cfRule type="containsBlanks" dxfId="178" priority="141">
      <formula>LEN(TRIM(E16))=0</formula>
    </cfRule>
  </conditionalFormatting>
  <conditionalFormatting sqref="F16">
    <cfRule type="cellIs" dxfId="177" priority="140" operator="notEqual">
      <formula>0</formula>
    </cfRule>
  </conditionalFormatting>
  <conditionalFormatting sqref="I16">
    <cfRule type="containsBlanks" dxfId="176" priority="139">
      <formula>LEN(TRIM(I16))=0</formula>
    </cfRule>
  </conditionalFormatting>
  <conditionalFormatting sqref="J16">
    <cfRule type="cellIs" dxfId="175" priority="138" operator="notEqual">
      <formula>0</formula>
    </cfRule>
  </conditionalFormatting>
  <conditionalFormatting sqref="E25">
    <cfRule type="containsBlanks" dxfId="174" priority="137">
      <formula>LEN(TRIM(E25))=0</formula>
    </cfRule>
  </conditionalFormatting>
  <conditionalFormatting sqref="F25">
    <cfRule type="cellIs" dxfId="173" priority="136" operator="notEqual">
      <formula>0</formula>
    </cfRule>
  </conditionalFormatting>
  <conditionalFormatting sqref="I25">
    <cfRule type="containsBlanks" dxfId="172" priority="135">
      <formula>LEN(TRIM(I25))=0</formula>
    </cfRule>
  </conditionalFormatting>
  <conditionalFormatting sqref="J25">
    <cfRule type="cellIs" dxfId="171" priority="134" operator="notEqual">
      <formula>0</formula>
    </cfRule>
  </conditionalFormatting>
  <conditionalFormatting sqref="E67">
    <cfRule type="containsBlanks" dxfId="170" priority="133">
      <formula>LEN(TRIM(E67))=0</formula>
    </cfRule>
  </conditionalFormatting>
  <conditionalFormatting sqref="F67">
    <cfRule type="cellIs" dxfId="169" priority="132" operator="notEqual">
      <formula>0</formula>
    </cfRule>
  </conditionalFormatting>
  <conditionalFormatting sqref="I67">
    <cfRule type="containsBlanks" dxfId="168" priority="131">
      <formula>LEN(TRIM(I67))=0</formula>
    </cfRule>
  </conditionalFormatting>
  <conditionalFormatting sqref="J67">
    <cfRule type="cellIs" dxfId="167" priority="130" operator="notEqual">
      <formula>0</formula>
    </cfRule>
  </conditionalFormatting>
  <conditionalFormatting sqref="E68">
    <cfRule type="containsBlanks" dxfId="166" priority="129">
      <formula>LEN(TRIM(E68))=0</formula>
    </cfRule>
  </conditionalFormatting>
  <conditionalFormatting sqref="F68">
    <cfRule type="cellIs" dxfId="165" priority="128" operator="notEqual">
      <formula>0</formula>
    </cfRule>
  </conditionalFormatting>
  <conditionalFormatting sqref="I68">
    <cfRule type="containsBlanks" dxfId="164" priority="127">
      <formula>LEN(TRIM(I68))=0</formula>
    </cfRule>
  </conditionalFormatting>
  <conditionalFormatting sqref="J68">
    <cfRule type="cellIs" dxfId="163" priority="126" operator="notEqual">
      <formula>0</formula>
    </cfRule>
  </conditionalFormatting>
  <conditionalFormatting sqref="I71">
    <cfRule type="containsBlanks" dxfId="162" priority="123">
      <formula>LEN(TRIM(I71))=0</formula>
    </cfRule>
  </conditionalFormatting>
  <conditionalFormatting sqref="F71">
    <cfRule type="cellIs" dxfId="161" priority="124" operator="notEqual">
      <formula>0</formula>
    </cfRule>
  </conditionalFormatting>
  <conditionalFormatting sqref="J71">
    <cfRule type="cellIs" dxfId="160" priority="122" operator="notEqual">
      <formula>0</formula>
    </cfRule>
  </conditionalFormatting>
  <conditionalFormatting sqref="I72">
    <cfRule type="containsBlanks" dxfId="159" priority="119">
      <formula>LEN(TRIM(I72))=0</formula>
    </cfRule>
  </conditionalFormatting>
  <conditionalFormatting sqref="F72">
    <cfRule type="cellIs" dxfId="158" priority="120" operator="notEqual">
      <formula>0</formula>
    </cfRule>
  </conditionalFormatting>
  <conditionalFormatting sqref="I76">
    <cfRule type="containsBlanks" dxfId="157" priority="111">
      <formula>LEN(TRIM(I76))=0</formula>
    </cfRule>
  </conditionalFormatting>
  <conditionalFormatting sqref="J72">
    <cfRule type="cellIs" dxfId="156" priority="118" operator="notEqual">
      <formula>0</formula>
    </cfRule>
  </conditionalFormatting>
  <conditionalFormatting sqref="E72">
    <cfRule type="containsBlanks" dxfId="155" priority="116">
      <formula>LEN(TRIM(E72))=0</formula>
    </cfRule>
  </conditionalFormatting>
  <conditionalFormatting sqref="E76">
    <cfRule type="containsBlanks" dxfId="154" priority="108">
      <formula>LEN(TRIM(E76))=0</formula>
    </cfRule>
  </conditionalFormatting>
  <conditionalFormatting sqref="E71">
    <cfRule type="containsBlanks" dxfId="153" priority="117">
      <formula>LEN(TRIM(E71))=0</formula>
    </cfRule>
  </conditionalFormatting>
  <conditionalFormatting sqref="I75">
    <cfRule type="containsBlanks" dxfId="152" priority="114">
      <formula>LEN(TRIM(I75))=0</formula>
    </cfRule>
  </conditionalFormatting>
  <conditionalFormatting sqref="F75">
    <cfRule type="cellIs" dxfId="151" priority="115" operator="notEqual">
      <formula>0</formula>
    </cfRule>
  </conditionalFormatting>
  <conditionalFormatting sqref="J75">
    <cfRule type="cellIs" dxfId="150" priority="113" operator="notEqual">
      <formula>0</formula>
    </cfRule>
  </conditionalFormatting>
  <conditionalFormatting sqref="F76">
    <cfRule type="cellIs" dxfId="149" priority="112" operator="notEqual">
      <formula>0</formula>
    </cfRule>
  </conditionalFormatting>
  <conditionalFormatting sqref="J76">
    <cfRule type="cellIs" dxfId="148" priority="110" operator="notEqual">
      <formula>0</formula>
    </cfRule>
  </conditionalFormatting>
  <conditionalFormatting sqref="E75">
    <cfRule type="containsBlanks" dxfId="147" priority="109">
      <formula>LEN(TRIM(E75))=0</formula>
    </cfRule>
  </conditionalFormatting>
  <conditionalFormatting sqref="E69">
    <cfRule type="containsBlanks" dxfId="146" priority="107">
      <formula>LEN(TRIM(E69))=0</formula>
    </cfRule>
  </conditionalFormatting>
  <conditionalFormatting sqref="F69">
    <cfRule type="cellIs" dxfId="145" priority="106" operator="notEqual">
      <formula>0</formula>
    </cfRule>
  </conditionalFormatting>
  <conditionalFormatting sqref="I69">
    <cfRule type="containsBlanks" dxfId="144" priority="105">
      <formula>LEN(TRIM(I69))=0</formula>
    </cfRule>
  </conditionalFormatting>
  <conditionalFormatting sqref="J69">
    <cfRule type="cellIs" dxfId="143" priority="104" operator="notEqual">
      <formula>0</formula>
    </cfRule>
  </conditionalFormatting>
  <conditionalFormatting sqref="E70">
    <cfRule type="containsBlanks" dxfId="142" priority="103">
      <formula>LEN(TRIM(E70))=0</formula>
    </cfRule>
  </conditionalFormatting>
  <conditionalFormatting sqref="F70">
    <cfRule type="cellIs" dxfId="141" priority="102" operator="notEqual">
      <formula>0</formula>
    </cfRule>
  </conditionalFormatting>
  <conditionalFormatting sqref="I70">
    <cfRule type="containsBlanks" dxfId="140" priority="101">
      <formula>LEN(TRIM(I70))=0</formula>
    </cfRule>
  </conditionalFormatting>
  <conditionalFormatting sqref="J70">
    <cfRule type="cellIs" dxfId="139" priority="100" operator="notEqual">
      <formula>0</formula>
    </cfRule>
  </conditionalFormatting>
  <conditionalFormatting sqref="I73">
    <cfRule type="containsBlanks" dxfId="138" priority="98">
      <formula>LEN(TRIM(I73))=0</formula>
    </cfRule>
  </conditionalFormatting>
  <conditionalFormatting sqref="F73">
    <cfRule type="cellIs" dxfId="137" priority="99" operator="notEqual">
      <formula>0</formula>
    </cfRule>
  </conditionalFormatting>
  <conditionalFormatting sqref="J73">
    <cfRule type="cellIs" dxfId="136" priority="97" operator="notEqual">
      <formula>0</formula>
    </cfRule>
  </conditionalFormatting>
  <conditionalFormatting sqref="E73">
    <cfRule type="containsBlanks" dxfId="135" priority="96">
      <formula>LEN(TRIM(E73))=0</formula>
    </cfRule>
  </conditionalFormatting>
  <conditionalFormatting sqref="I74">
    <cfRule type="containsBlanks" dxfId="134" priority="94">
      <formula>LEN(TRIM(I74))=0</formula>
    </cfRule>
  </conditionalFormatting>
  <conditionalFormatting sqref="F74">
    <cfRule type="cellIs" dxfId="133" priority="95" operator="notEqual">
      <formula>0</formula>
    </cfRule>
  </conditionalFormatting>
  <conditionalFormatting sqref="J74">
    <cfRule type="cellIs" dxfId="132" priority="93" operator="notEqual">
      <formula>0</formula>
    </cfRule>
  </conditionalFormatting>
  <conditionalFormatting sqref="E74">
    <cfRule type="containsBlanks" dxfId="131" priority="92">
      <formula>LEN(TRIM(E74))=0</formula>
    </cfRule>
  </conditionalFormatting>
  <conditionalFormatting sqref="I77">
    <cfRule type="containsBlanks" dxfId="130" priority="90">
      <formula>LEN(TRIM(I77))=0</formula>
    </cfRule>
  </conditionalFormatting>
  <conditionalFormatting sqref="E77">
    <cfRule type="containsBlanks" dxfId="129" priority="88">
      <formula>LEN(TRIM(E77))=0</formula>
    </cfRule>
  </conditionalFormatting>
  <conditionalFormatting sqref="F77">
    <cfRule type="cellIs" dxfId="128" priority="91" operator="notEqual">
      <formula>0</formula>
    </cfRule>
  </conditionalFormatting>
  <conditionalFormatting sqref="J77">
    <cfRule type="cellIs" dxfId="127" priority="89" operator="notEqual">
      <formula>0</formula>
    </cfRule>
  </conditionalFormatting>
  <conditionalFormatting sqref="J51">
    <cfRule type="cellIs" dxfId="126" priority="87" operator="notEqual">
      <formula>0</formula>
    </cfRule>
  </conditionalFormatting>
  <conditionalFormatting sqref="E51">
    <cfRule type="containsBlanks" dxfId="125" priority="86">
      <formula>LEN(TRIM(E51))=0</formula>
    </cfRule>
  </conditionalFormatting>
  <conditionalFormatting sqref="F51">
    <cfRule type="cellIs" dxfId="124" priority="85" operator="notEqual">
      <formula>0</formula>
    </cfRule>
  </conditionalFormatting>
  <conditionalFormatting sqref="I51">
    <cfRule type="containsBlanks" dxfId="123" priority="84">
      <formula>LEN(TRIM(I51))=0</formula>
    </cfRule>
  </conditionalFormatting>
  <conditionalFormatting sqref="J52">
    <cfRule type="cellIs" dxfId="122" priority="83" operator="notEqual">
      <formula>0</formula>
    </cfRule>
  </conditionalFormatting>
  <conditionalFormatting sqref="E52">
    <cfRule type="containsBlanks" dxfId="121" priority="82">
      <formula>LEN(TRIM(E52))=0</formula>
    </cfRule>
  </conditionalFormatting>
  <conditionalFormatting sqref="F52">
    <cfRule type="cellIs" dxfId="120" priority="81" operator="notEqual">
      <formula>0</formula>
    </cfRule>
  </conditionalFormatting>
  <conditionalFormatting sqref="I52">
    <cfRule type="containsBlanks" dxfId="119" priority="80">
      <formula>LEN(TRIM(I52))=0</formula>
    </cfRule>
  </conditionalFormatting>
  <conditionalFormatting sqref="J53">
    <cfRule type="cellIs" dxfId="118" priority="79" operator="notEqual">
      <formula>0</formula>
    </cfRule>
  </conditionalFormatting>
  <conditionalFormatting sqref="E53">
    <cfRule type="containsBlanks" dxfId="117" priority="78">
      <formula>LEN(TRIM(E53))=0</formula>
    </cfRule>
  </conditionalFormatting>
  <conditionalFormatting sqref="F53">
    <cfRule type="cellIs" dxfId="116" priority="77" operator="notEqual">
      <formula>0</formula>
    </cfRule>
  </conditionalFormatting>
  <conditionalFormatting sqref="I53">
    <cfRule type="containsBlanks" dxfId="115" priority="76">
      <formula>LEN(TRIM(I53))=0</formula>
    </cfRule>
  </conditionalFormatting>
  <conditionalFormatting sqref="F60:F64">
    <cfRule type="cellIs" dxfId="114" priority="74" operator="notEqual">
      <formula>0</formula>
    </cfRule>
  </conditionalFormatting>
  <conditionalFormatting sqref="I60:I64">
    <cfRule type="containsBlanks" dxfId="113" priority="73">
      <formula>LEN(TRIM(I60))=0</formula>
    </cfRule>
  </conditionalFormatting>
  <conditionalFormatting sqref="J60:J64">
    <cfRule type="cellIs" dxfId="112" priority="72" operator="notEqual">
      <formula>0</formula>
    </cfRule>
  </conditionalFormatting>
  <conditionalFormatting sqref="E41">
    <cfRule type="containsBlanks" dxfId="111" priority="71">
      <formula>LEN(TRIM(E41))=0</formula>
    </cfRule>
  </conditionalFormatting>
  <conditionalFormatting sqref="F41">
    <cfRule type="cellIs" dxfId="110" priority="70" operator="notEqual">
      <formula>0</formula>
    </cfRule>
  </conditionalFormatting>
  <conditionalFormatting sqref="I41">
    <cfRule type="containsBlanks" dxfId="109" priority="69">
      <formula>LEN(TRIM(I41))=0</formula>
    </cfRule>
  </conditionalFormatting>
  <conditionalFormatting sqref="J41">
    <cfRule type="cellIs" dxfId="108" priority="68" operator="notEqual">
      <formula>0</formula>
    </cfRule>
  </conditionalFormatting>
  <conditionalFormatting sqref="E14">
    <cfRule type="containsBlanks" dxfId="107" priority="67">
      <formula>LEN(TRIM(E14))=0</formula>
    </cfRule>
  </conditionalFormatting>
  <conditionalFormatting sqref="F14">
    <cfRule type="cellIs" dxfId="106" priority="66" operator="notEqual">
      <formula>0</formula>
    </cfRule>
  </conditionalFormatting>
  <conditionalFormatting sqref="I14">
    <cfRule type="containsBlanks" dxfId="105" priority="65">
      <formula>LEN(TRIM(I14))=0</formula>
    </cfRule>
  </conditionalFormatting>
  <conditionalFormatting sqref="J14">
    <cfRule type="cellIs" dxfId="104" priority="64" operator="notEqual">
      <formula>0</formula>
    </cfRule>
  </conditionalFormatting>
  <conditionalFormatting sqref="E125">
    <cfRule type="containsBlanks" dxfId="103" priority="63">
      <formula>LEN(TRIM(E125))=0</formula>
    </cfRule>
  </conditionalFormatting>
  <conditionalFormatting sqref="F125">
    <cfRule type="cellIs" dxfId="102" priority="62" operator="notEqual">
      <formula>0</formula>
    </cfRule>
  </conditionalFormatting>
  <conditionalFormatting sqref="I125">
    <cfRule type="containsBlanks" dxfId="101" priority="61">
      <formula>LEN(TRIM(I125))=0</formula>
    </cfRule>
  </conditionalFormatting>
  <conditionalFormatting sqref="E134">
    <cfRule type="containsBlanks" dxfId="100" priority="60">
      <formula>LEN(TRIM(E134))=0</formula>
    </cfRule>
  </conditionalFormatting>
  <conditionalFormatting sqref="F134">
    <cfRule type="cellIs" dxfId="99" priority="59" operator="notEqual">
      <formula>0</formula>
    </cfRule>
  </conditionalFormatting>
  <conditionalFormatting sqref="I134">
    <cfRule type="containsBlanks" dxfId="98" priority="58">
      <formula>LEN(TRIM(I134))=0</formula>
    </cfRule>
  </conditionalFormatting>
  <conditionalFormatting sqref="J134">
    <cfRule type="cellIs" dxfId="97" priority="57" operator="notEqual">
      <formula>0</formula>
    </cfRule>
  </conditionalFormatting>
  <conditionalFormatting sqref="E133">
    <cfRule type="containsBlanks" dxfId="96" priority="56">
      <formula>LEN(TRIM(E133))=0</formula>
    </cfRule>
  </conditionalFormatting>
  <conditionalFormatting sqref="F133">
    <cfRule type="cellIs" dxfId="95" priority="55" operator="notEqual">
      <formula>0</formula>
    </cfRule>
  </conditionalFormatting>
  <conditionalFormatting sqref="I133">
    <cfRule type="containsBlanks" dxfId="94" priority="54">
      <formula>LEN(TRIM(I133))=0</formula>
    </cfRule>
  </conditionalFormatting>
  <conditionalFormatting sqref="J133">
    <cfRule type="cellIs" dxfId="93" priority="53" operator="notEqual">
      <formula>0</formula>
    </cfRule>
  </conditionalFormatting>
  <conditionalFormatting sqref="E132">
    <cfRule type="containsBlanks" dxfId="92" priority="52">
      <formula>LEN(TRIM(E132))=0</formula>
    </cfRule>
  </conditionalFormatting>
  <conditionalFormatting sqref="F132">
    <cfRule type="cellIs" dxfId="91" priority="51" operator="notEqual">
      <formula>0</formula>
    </cfRule>
  </conditionalFormatting>
  <conditionalFormatting sqref="I132">
    <cfRule type="containsBlanks" dxfId="90" priority="50">
      <formula>LEN(TRIM(I132))=0</formula>
    </cfRule>
  </conditionalFormatting>
  <conditionalFormatting sqref="J132">
    <cfRule type="cellIs" dxfId="89" priority="49" operator="notEqual">
      <formula>0</formula>
    </cfRule>
  </conditionalFormatting>
  <conditionalFormatting sqref="E131">
    <cfRule type="containsBlanks" dxfId="88" priority="48">
      <formula>LEN(TRIM(E131))=0</formula>
    </cfRule>
  </conditionalFormatting>
  <conditionalFormatting sqref="F131">
    <cfRule type="cellIs" dxfId="87" priority="47" operator="notEqual">
      <formula>0</formula>
    </cfRule>
  </conditionalFormatting>
  <conditionalFormatting sqref="I131">
    <cfRule type="containsBlanks" dxfId="86" priority="46">
      <formula>LEN(TRIM(I131))=0</formula>
    </cfRule>
  </conditionalFormatting>
  <conditionalFormatting sqref="J131">
    <cfRule type="cellIs" dxfId="85" priority="45" operator="notEqual">
      <formula>0</formula>
    </cfRule>
  </conditionalFormatting>
  <conditionalFormatting sqref="E130">
    <cfRule type="containsBlanks" dxfId="84" priority="44">
      <formula>LEN(TRIM(E130))=0</formula>
    </cfRule>
  </conditionalFormatting>
  <conditionalFormatting sqref="F130">
    <cfRule type="cellIs" dxfId="83" priority="43" operator="notEqual">
      <formula>0</formula>
    </cfRule>
  </conditionalFormatting>
  <conditionalFormatting sqref="I130">
    <cfRule type="containsBlanks" dxfId="82" priority="42">
      <formula>LEN(TRIM(I130))=0</formula>
    </cfRule>
  </conditionalFormatting>
  <conditionalFormatting sqref="J130">
    <cfRule type="cellIs" dxfId="81" priority="41" operator="notEqual">
      <formula>0</formula>
    </cfRule>
  </conditionalFormatting>
  <conditionalFormatting sqref="E129">
    <cfRule type="containsBlanks" dxfId="80" priority="40">
      <formula>LEN(TRIM(E129))=0</formula>
    </cfRule>
  </conditionalFormatting>
  <conditionalFormatting sqref="F129">
    <cfRule type="cellIs" dxfId="79" priority="39" operator="notEqual">
      <formula>0</formula>
    </cfRule>
  </conditionalFormatting>
  <conditionalFormatting sqref="I129">
    <cfRule type="containsBlanks" dxfId="78" priority="38">
      <formula>LEN(TRIM(I129))=0</formula>
    </cfRule>
  </conditionalFormatting>
  <conditionalFormatting sqref="J129">
    <cfRule type="cellIs" dxfId="77" priority="37" operator="notEqual">
      <formula>0</formula>
    </cfRule>
  </conditionalFormatting>
  <conditionalFormatting sqref="E24">
    <cfRule type="containsBlanks" dxfId="76" priority="36">
      <formula>LEN(TRIM(E24))=0</formula>
    </cfRule>
  </conditionalFormatting>
  <conditionalFormatting sqref="F24">
    <cfRule type="cellIs" dxfId="75" priority="35" operator="notEqual">
      <formula>0</formula>
    </cfRule>
  </conditionalFormatting>
  <conditionalFormatting sqref="I24">
    <cfRule type="containsBlanks" dxfId="74" priority="34">
      <formula>LEN(TRIM(I24))=0</formula>
    </cfRule>
  </conditionalFormatting>
  <conditionalFormatting sqref="J24">
    <cfRule type="cellIs" dxfId="73" priority="33" operator="notEqual">
      <formula>0</formula>
    </cfRule>
  </conditionalFormatting>
  <conditionalFormatting sqref="E17">
    <cfRule type="containsBlanks" dxfId="72" priority="32">
      <formula>LEN(TRIM(E17))=0</formula>
    </cfRule>
  </conditionalFormatting>
  <conditionalFormatting sqref="F17">
    <cfRule type="cellIs" dxfId="71" priority="31" operator="notEqual">
      <formula>0</formula>
    </cfRule>
  </conditionalFormatting>
  <conditionalFormatting sqref="I17">
    <cfRule type="containsBlanks" dxfId="70" priority="30">
      <formula>LEN(TRIM(I17))=0</formula>
    </cfRule>
  </conditionalFormatting>
  <conditionalFormatting sqref="J17">
    <cfRule type="cellIs" dxfId="69" priority="29" operator="notEqual">
      <formula>0</formula>
    </cfRule>
  </conditionalFormatting>
  <conditionalFormatting sqref="E35 I35">
    <cfRule type="containsBlanks" dxfId="68" priority="28">
      <formula>LEN(TRIM(E35))=0</formula>
    </cfRule>
  </conditionalFormatting>
  <conditionalFormatting sqref="F35 J35">
    <cfRule type="cellIs" dxfId="67" priority="27" operator="notEqual">
      <formula>0</formula>
    </cfRule>
  </conditionalFormatting>
  <conditionalFormatting sqref="E43">
    <cfRule type="containsBlanks" dxfId="66" priority="26">
      <formula>LEN(TRIM(E43))=0</formula>
    </cfRule>
  </conditionalFormatting>
  <conditionalFormatting sqref="F43">
    <cfRule type="cellIs" dxfId="65" priority="25" operator="notEqual">
      <formula>0</formula>
    </cfRule>
  </conditionalFormatting>
  <conditionalFormatting sqref="I43">
    <cfRule type="containsBlanks" dxfId="64" priority="24">
      <formula>LEN(TRIM(I43))=0</formula>
    </cfRule>
  </conditionalFormatting>
  <conditionalFormatting sqref="J43">
    <cfRule type="cellIs" dxfId="63" priority="23" operator="notEqual">
      <formula>0</formula>
    </cfRule>
  </conditionalFormatting>
  <conditionalFormatting sqref="E37 I37">
    <cfRule type="containsBlanks" dxfId="62" priority="22">
      <formula>LEN(TRIM(E37))=0</formula>
    </cfRule>
  </conditionalFormatting>
  <conditionalFormatting sqref="F37 J37">
    <cfRule type="cellIs" dxfId="61" priority="21" operator="notEqual">
      <formula>0</formula>
    </cfRule>
  </conditionalFormatting>
  <conditionalFormatting sqref="E34 I34">
    <cfRule type="containsBlanks" dxfId="60" priority="20">
      <formula>LEN(TRIM(E34))=0</formula>
    </cfRule>
  </conditionalFormatting>
  <conditionalFormatting sqref="F34 J34">
    <cfRule type="cellIs" dxfId="59" priority="19" operator="notEqual">
      <formula>0</formula>
    </cfRule>
  </conditionalFormatting>
  <conditionalFormatting sqref="E31 I31">
    <cfRule type="containsBlanks" dxfId="58" priority="18">
      <formula>LEN(TRIM(E31))=0</formula>
    </cfRule>
  </conditionalFormatting>
  <conditionalFormatting sqref="F31 J31">
    <cfRule type="cellIs" dxfId="57" priority="17" operator="notEqual">
      <formula>0</formula>
    </cfRule>
  </conditionalFormatting>
  <conditionalFormatting sqref="E32 I32">
    <cfRule type="containsBlanks" dxfId="56" priority="16">
      <formula>LEN(TRIM(E32))=0</formula>
    </cfRule>
  </conditionalFormatting>
  <conditionalFormatting sqref="F32 J32">
    <cfRule type="cellIs" dxfId="55" priority="15" operator="notEqual">
      <formula>0</formula>
    </cfRule>
  </conditionalFormatting>
  <conditionalFormatting sqref="E33">
    <cfRule type="containsBlanks" dxfId="54" priority="14">
      <formula>LEN(TRIM(E33))=0</formula>
    </cfRule>
  </conditionalFormatting>
  <conditionalFormatting sqref="F33">
    <cfRule type="cellIs" dxfId="53" priority="13" operator="notEqual">
      <formula>0</formula>
    </cfRule>
  </conditionalFormatting>
  <conditionalFormatting sqref="I33">
    <cfRule type="containsBlanks" dxfId="52" priority="12">
      <formula>LEN(TRIM(I33))=0</formula>
    </cfRule>
  </conditionalFormatting>
  <conditionalFormatting sqref="J33">
    <cfRule type="cellIs" dxfId="51" priority="11" operator="notEqual">
      <formula>0</formula>
    </cfRule>
  </conditionalFormatting>
  <conditionalFormatting sqref="I40 E40">
    <cfRule type="containsBlanks" dxfId="50" priority="10">
      <formula>LEN(TRIM(E40))=0</formula>
    </cfRule>
  </conditionalFormatting>
  <conditionalFormatting sqref="J40 F40">
    <cfRule type="cellIs" dxfId="49" priority="9" operator="notEqual">
      <formula>0</formula>
    </cfRule>
  </conditionalFormatting>
  <conditionalFormatting sqref="E42">
    <cfRule type="containsBlanks" dxfId="48" priority="8">
      <formula>LEN(TRIM(E42))=0</formula>
    </cfRule>
  </conditionalFormatting>
  <conditionalFormatting sqref="F42">
    <cfRule type="cellIs" dxfId="47" priority="7" operator="notEqual">
      <formula>0</formula>
    </cfRule>
  </conditionalFormatting>
  <conditionalFormatting sqref="I42">
    <cfRule type="containsBlanks" dxfId="46" priority="6">
      <formula>LEN(TRIM(I42))=0</formula>
    </cfRule>
  </conditionalFormatting>
  <conditionalFormatting sqref="J42">
    <cfRule type="cellIs" dxfId="45" priority="5" operator="notEqual">
      <formula>0</formula>
    </cfRule>
  </conditionalFormatting>
  <conditionalFormatting sqref="E36 I36">
    <cfRule type="containsBlanks" dxfId="44" priority="4">
      <formula>LEN(TRIM(E36))=0</formula>
    </cfRule>
  </conditionalFormatting>
  <conditionalFormatting sqref="F36 J36">
    <cfRule type="cellIs" dxfId="43" priority="3" operator="notEqual">
      <formula>0</formula>
    </cfRule>
  </conditionalFormatting>
  <conditionalFormatting sqref="E38 I38">
    <cfRule type="containsBlanks" dxfId="42" priority="2">
      <formula>LEN(TRIM(E38))=0</formula>
    </cfRule>
  </conditionalFormatting>
  <conditionalFormatting sqref="F38 J38">
    <cfRule type="cellIs" dxfId="41" priority="1" operator="not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оглавление</vt:lpstr>
      <vt:lpstr>главная</vt:lpstr>
      <vt:lpstr>ассорт</vt:lpstr>
      <vt:lpstr>условия</vt:lpstr>
      <vt:lpstr>раунд1</vt:lpstr>
      <vt:lpstr>раунд2</vt:lpstr>
      <vt:lpstr>раунд3</vt:lpstr>
      <vt:lpstr>reports</vt:lpstr>
      <vt:lpstr>kpi</vt:lpstr>
      <vt:lpstr>справочники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2021-11-18T15:39:53Z</dcterms:modified>
</cp:coreProperties>
</file>